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Тулуз-Пьерон" sheetId="14" r:id="rId1"/>
    <sheet name="Обработка" sheetId="15" state="hidden" r:id="rId2"/>
    <sheet name="Протокол" sheetId="16" r:id="rId3"/>
    <sheet name="Равен" sheetId="19" r:id="rId4"/>
    <sheet name="Ясюкова" sheetId="18" r:id="rId5"/>
    <sheet name="Перерасчет" sheetId="17" state="hidden" r:id="rId6"/>
    <sheet name="Рекомендации" sheetId="3" state="hidden" r:id="rId7"/>
    <sheet name="Причина - рекомендации" sheetId="20" r:id="rId8"/>
    <sheet name="Закл" sheetId="12" r:id="rId9"/>
  </sheets>
  <definedNames>
    <definedName name="_xlnm.Print_Area" localSheetId="8">Закл!$A$1:$EA$109</definedName>
  </definedNames>
  <calcPr calcId="144525"/>
</workbook>
</file>

<file path=xl/calcChain.xml><?xml version="1.0" encoding="utf-8"?>
<calcChain xmlns="http://schemas.openxmlformats.org/spreadsheetml/2006/main">
  <c r="D38" i="19" l="1"/>
  <c r="C38" i="19"/>
  <c r="P49" i="18" l="1"/>
  <c r="L49" i="18"/>
  <c r="P71" i="18" l="1"/>
  <c r="L71" i="18"/>
  <c r="P69" i="18" l="1"/>
  <c r="L69" i="18"/>
  <c r="P51" i="18" l="1"/>
  <c r="L51" i="18"/>
  <c r="P60" i="18" l="1"/>
  <c r="L60" i="18"/>
  <c r="B55" i="18" l="1"/>
  <c r="P48" i="18" l="1"/>
  <c r="L48" i="18"/>
  <c r="P46" i="18" l="1"/>
  <c r="L46" i="18"/>
  <c r="E46" i="14"/>
  <c r="P45" i="18" l="1"/>
  <c r="L45" i="18"/>
  <c r="P44" i="18" l="1"/>
  <c r="L44" i="18"/>
  <c r="F30" i="18" l="1"/>
  <c r="A104" i="12" l="1"/>
  <c r="A9" i="12" l="1"/>
  <c r="B6" i="20"/>
  <c r="B3" i="20"/>
  <c r="B4" i="20"/>
  <c r="B5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B203" i="20"/>
  <c r="B204" i="20"/>
  <c r="B205" i="20"/>
  <c r="B206" i="20"/>
  <c r="B207" i="20"/>
  <c r="B208" i="20"/>
  <c r="B209" i="20"/>
  <c r="B210" i="20"/>
  <c r="B211" i="20"/>
  <c r="B212" i="20"/>
  <c r="B213" i="20"/>
  <c r="B214" i="20"/>
  <c r="B215" i="20"/>
  <c r="B216" i="20"/>
  <c r="B217" i="20"/>
  <c r="B218" i="20"/>
  <c r="B219" i="20"/>
  <c r="B220" i="20"/>
  <c r="B221" i="20"/>
  <c r="B222" i="20"/>
  <c r="B223" i="20"/>
  <c r="B224" i="20"/>
  <c r="B225" i="20"/>
  <c r="B226" i="20"/>
  <c r="B227" i="20"/>
  <c r="B228" i="20"/>
  <c r="B229" i="20"/>
  <c r="B230" i="20"/>
  <c r="B231" i="20"/>
  <c r="B232" i="20"/>
  <c r="B233" i="20"/>
  <c r="B234" i="20"/>
  <c r="B235" i="20"/>
  <c r="B236" i="20"/>
  <c r="B237" i="20"/>
  <c r="B238" i="20"/>
  <c r="B239" i="20"/>
  <c r="B240" i="20"/>
  <c r="B241" i="20"/>
  <c r="B242" i="20"/>
  <c r="B243" i="20"/>
  <c r="B244" i="20"/>
  <c r="B245" i="20"/>
  <c r="B246" i="20"/>
  <c r="B247" i="20"/>
  <c r="B248" i="20"/>
  <c r="B249" i="20"/>
  <c r="B250" i="20"/>
  <c r="B251" i="20"/>
  <c r="B252" i="20"/>
  <c r="B253" i="20"/>
  <c r="B254" i="20"/>
  <c r="B255" i="20"/>
  <c r="B256" i="20"/>
  <c r="B257" i="20"/>
  <c r="B258" i="20"/>
  <c r="B259" i="20"/>
  <c r="B260" i="20"/>
  <c r="B261" i="20"/>
  <c r="B262" i="20"/>
  <c r="B263" i="20"/>
  <c r="B264" i="20"/>
  <c r="B265" i="20"/>
  <c r="B266" i="20"/>
  <c r="B267" i="20"/>
  <c r="B268" i="20"/>
  <c r="B269" i="20"/>
  <c r="B270" i="20"/>
  <c r="B271" i="20"/>
  <c r="B272" i="20"/>
  <c r="B273" i="20"/>
  <c r="B274" i="20"/>
  <c r="B275" i="20"/>
  <c r="B276" i="20"/>
  <c r="B277" i="20"/>
  <c r="B278" i="20"/>
  <c r="B279" i="20"/>
  <c r="B280" i="20"/>
  <c r="B281" i="20"/>
  <c r="B282" i="20"/>
  <c r="B283" i="20"/>
  <c r="B284" i="20"/>
  <c r="B285" i="20"/>
  <c r="B286" i="20"/>
  <c r="B287" i="20"/>
  <c r="B288" i="20"/>
  <c r="B289" i="20"/>
  <c r="B290" i="20"/>
  <c r="B291" i="20"/>
  <c r="B292" i="20"/>
  <c r="B293" i="20"/>
  <c r="B294" i="20"/>
  <c r="B295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310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25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40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55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70" i="20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85" i="20"/>
  <c r="B386" i="20"/>
  <c r="B387" i="20"/>
  <c r="B388" i="20"/>
  <c r="B389" i="20"/>
  <c r="B390" i="20"/>
  <c r="B391" i="20"/>
  <c r="B392" i="20"/>
  <c r="B393" i="20"/>
  <c r="B394" i="20"/>
  <c r="B395" i="20"/>
  <c r="B396" i="20"/>
  <c r="B397" i="20"/>
  <c r="B398" i="20"/>
  <c r="B399" i="20"/>
  <c r="B400" i="20"/>
  <c r="B401" i="20"/>
  <c r="B402" i="20"/>
  <c r="B403" i="20"/>
  <c r="B404" i="20"/>
  <c r="B405" i="20"/>
  <c r="B406" i="20"/>
  <c r="B407" i="20"/>
  <c r="B408" i="20"/>
  <c r="B409" i="20"/>
  <c r="B410" i="20"/>
  <c r="B411" i="20"/>
  <c r="B412" i="20"/>
  <c r="B413" i="20"/>
  <c r="B414" i="20"/>
  <c r="B415" i="20"/>
  <c r="B416" i="20"/>
  <c r="B417" i="20"/>
  <c r="B418" i="20"/>
  <c r="B419" i="20"/>
  <c r="B420" i="20"/>
  <c r="B421" i="20"/>
  <c r="B422" i="20"/>
  <c r="B423" i="20"/>
  <c r="B424" i="20"/>
  <c r="B425" i="20"/>
  <c r="B426" i="20"/>
  <c r="B427" i="20"/>
  <c r="B428" i="20"/>
  <c r="B429" i="20"/>
  <c r="B430" i="20"/>
  <c r="B431" i="20"/>
  <c r="B432" i="20"/>
  <c r="B433" i="20"/>
  <c r="B434" i="20"/>
  <c r="B435" i="20"/>
  <c r="B436" i="20"/>
  <c r="B437" i="20"/>
  <c r="B438" i="20"/>
  <c r="B439" i="20"/>
  <c r="B440" i="20"/>
  <c r="B441" i="20"/>
  <c r="B442" i="20"/>
  <c r="B443" i="20"/>
  <c r="B444" i="20"/>
  <c r="B445" i="20"/>
  <c r="B446" i="20"/>
  <c r="B447" i="20"/>
  <c r="B448" i="20"/>
  <c r="B449" i="20"/>
  <c r="B450" i="20"/>
  <c r="B451" i="20"/>
  <c r="B452" i="20"/>
  <c r="B453" i="20"/>
  <c r="B454" i="20"/>
  <c r="B455" i="20"/>
  <c r="B456" i="20"/>
  <c r="B457" i="20"/>
  <c r="B458" i="20"/>
  <c r="B459" i="20"/>
  <c r="B460" i="20"/>
  <c r="B461" i="20"/>
  <c r="B462" i="20"/>
  <c r="B463" i="20"/>
  <c r="B464" i="20"/>
  <c r="B465" i="20"/>
  <c r="B466" i="20"/>
  <c r="B467" i="20"/>
  <c r="B468" i="20"/>
  <c r="B469" i="20"/>
  <c r="B470" i="20"/>
  <c r="B471" i="20"/>
  <c r="B472" i="20"/>
  <c r="B473" i="20"/>
  <c r="B474" i="20"/>
  <c r="B475" i="20"/>
  <c r="B476" i="20"/>
  <c r="B477" i="20"/>
  <c r="B478" i="20"/>
  <c r="B479" i="20"/>
  <c r="B480" i="20"/>
  <c r="B481" i="20"/>
  <c r="B482" i="20"/>
  <c r="B483" i="20"/>
  <c r="B484" i="20"/>
  <c r="B485" i="20"/>
  <c r="B486" i="20"/>
  <c r="B487" i="20"/>
  <c r="B488" i="20"/>
  <c r="B489" i="20"/>
  <c r="B490" i="20"/>
  <c r="B491" i="20"/>
  <c r="B492" i="20"/>
  <c r="B493" i="20"/>
  <c r="B494" i="20"/>
  <c r="B495" i="20"/>
  <c r="B496" i="20"/>
  <c r="B497" i="20"/>
  <c r="B498" i="20"/>
  <c r="B499" i="20"/>
  <c r="B500" i="20"/>
  <c r="B501" i="20"/>
  <c r="B502" i="20"/>
  <c r="B503" i="20"/>
  <c r="B504" i="20"/>
  <c r="B505" i="20"/>
  <c r="B506" i="20"/>
  <c r="B507" i="20"/>
  <c r="B508" i="20"/>
  <c r="B509" i="20"/>
  <c r="B510" i="20"/>
  <c r="B511" i="20"/>
  <c r="B512" i="20"/>
  <c r="B513" i="20"/>
  <c r="B514" i="20"/>
  <c r="B515" i="20"/>
  <c r="B516" i="20"/>
  <c r="B517" i="20"/>
  <c r="B518" i="20"/>
  <c r="B519" i="20"/>
  <c r="B520" i="20"/>
  <c r="B521" i="20"/>
  <c r="B522" i="20"/>
  <c r="B523" i="20"/>
  <c r="B524" i="20"/>
  <c r="B525" i="20"/>
  <c r="B526" i="20"/>
  <c r="B527" i="20"/>
  <c r="B528" i="20"/>
  <c r="B529" i="20"/>
  <c r="B530" i="20"/>
  <c r="B531" i="20"/>
  <c r="B532" i="20"/>
  <c r="B533" i="20"/>
  <c r="B534" i="20"/>
  <c r="B535" i="20"/>
  <c r="B536" i="20"/>
  <c r="B537" i="20"/>
  <c r="B538" i="20"/>
  <c r="B539" i="20"/>
  <c r="B540" i="20"/>
  <c r="B541" i="20"/>
  <c r="B542" i="20"/>
  <c r="B543" i="20"/>
  <c r="B544" i="20"/>
  <c r="B545" i="20"/>
  <c r="B546" i="20"/>
  <c r="B547" i="20"/>
  <c r="B548" i="20"/>
  <c r="B549" i="20"/>
  <c r="B550" i="20"/>
  <c r="B551" i="20"/>
  <c r="B552" i="20"/>
  <c r="B553" i="20"/>
  <c r="B554" i="20"/>
  <c r="B555" i="20"/>
  <c r="B556" i="20"/>
  <c r="B557" i="20"/>
  <c r="B558" i="20"/>
  <c r="B559" i="20"/>
  <c r="B560" i="20"/>
  <c r="B561" i="20"/>
  <c r="B562" i="20"/>
  <c r="B563" i="20"/>
  <c r="B564" i="20"/>
  <c r="B565" i="20"/>
  <c r="B566" i="20"/>
  <c r="B567" i="20"/>
  <c r="B568" i="20"/>
  <c r="B569" i="20"/>
  <c r="B570" i="20"/>
  <c r="B571" i="20"/>
  <c r="B572" i="20"/>
  <c r="B573" i="20"/>
  <c r="B574" i="20"/>
  <c r="B575" i="20"/>
  <c r="B576" i="20"/>
  <c r="B577" i="20"/>
  <c r="B578" i="20"/>
  <c r="B579" i="20"/>
  <c r="B580" i="20"/>
  <c r="B581" i="20"/>
  <c r="B582" i="20"/>
  <c r="B583" i="20"/>
  <c r="B584" i="20"/>
  <c r="B585" i="20"/>
  <c r="B586" i="20"/>
  <c r="B587" i="20"/>
  <c r="B588" i="20"/>
  <c r="B589" i="20"/>
  <c r="B590" i="20"/>
  <c r="B591" i="20"/>
  <c r="B592" i="20"/>
  <c r="B593" i="20"/>
  <c r="B594" i="20"/>
  <c r="B595" i="20"/>
  <c r="B596" i="20"/>
  <c r="B597" i="20"/>
  <c r="B598" i="20"/>
  <c r="B599" i="20"/>
  <c r="B600" i="20"/>
  <c r="B601" i="20"/>
  <c r="B602" i="20"/>
  <c r="B603" i="20"/>
  <c r="B604" i="20"/>
  <c r="B605" i="20"/>
  <c r="B606" i="20"/>
  <c r="B607" i="20"/>
  <c r="B608" i="20"/>
  <c r="B609" i="20"/>
  <c r="B610" i="20"/>
  <c r="B611" i="20"/>
  <c r="B612" i="20"/>
  <c r="B613" i="20"/>
  <c r="B614" i="20"/>
  <c r="B615" i="20"/>
  <c r="B616" i="20"/>
  <c r="B617" i="20"/>
  <c r="B618" i="20"/>
  <c r="B619" i="20"/>
  <c r="B620" i="20"/>
  <c r="B621" i="20"/>
  <c r="B622" i="20"/>
  <c r="B623" i="20"/>
  <c r="B624" i="20"/>
  <c r="B625" i="20"/>
  <c r="B626" i="20"/>
  <c r="B627" i="20"/>
  <c r="B628" i="20"/>
  <c r="B629" i="20"/>
  <c r="B630" i="20"/>
  <c r="B631" i="20"/>
  <c r="B632" i="20"/>
  <c r="B633" i="20"/>
  <c r="B634" i="20"/>
  <c r="B635" i="20"/>
  <c r="B636" i="20"/>
  <c r="B637" i="20"/>
  <c r="B638" i="20"/>
  <c r="B639" i="20"/>
  <c r="B640" i="20"/>
  <c r="B641" i="20"/>
  <c r="B642" i="20"/>
  <c r="B643" i="20"/>
  <c r="B644" i="20"/>
  <c r="B645" i="20"/>
  <c r="B646" i="20"/>
  <c r="B647" i="20"/>
  <c r="B648" i="20"/>
  <c r="B649" i="20"/>
  <c r="B650" i="20"/>
  <c r="B651" i="20"/>
  <c r="B652" i="20"/>
  <c r="B653" i="20"/>
  <c r="B654" i="20"/>
  <c r="B655" i="20"/>
  <c r="B656" i="20"/>
  <c r="B657" i="20"/>
  <c r="B658" i="20"/>
  <c r="B659" i="20"/>
  <c r="B660" i="20"/>
  <c r="B661" i="20"/>
  <c r="B662" i="20"/>
  <c r="B663" i="20"/>
  <c r="B664" i="20"/>
  <c r="B665" i="20"/>
  <c r="B666" i="20"/>
  <c r="B667" i="20"/>
  <c r="B668" i="20"/>
  <c r="B669" i="20"/>
  <c r="B670" i="20"/>
  <c r="B671" i="20"/>
  <c r="B672" i="20"/>
  <c r="B673" i="20"/>
  <c r="B674" i="20"/>
  <c r="B675" i="20"/>
  <c r="B676" i="20"/>
  <c r="B677" i="20"/>
  <c r="B678" i="20"/>
  <c r="B679" i="20"/>
  <c r="B680" i="20"/>
  <c r="B681" i="20"/>
  <c r="B682" i="20"/>
  <c r="B683" i="20"/>
  <c r="B684" i="20"/>
  <c r="B685" i="20"/>
  <c r="B686" i="20"/>
  <c r="B687" i="20"/>
  <c r="B688" i="20"/>
  <c r="B689" i="20"/>
  <c r="B690" i="20"/>
  <c r="B691" i="20"/>
  <c r="B692" i="20"/>
  <c r="B693" i="20"/>
  <c r="B694" i="20"/>
  <c r="B695" i="20"/>
  <c r="B696" i="20"/>
  <c r="B697" i="20"/>
  <c r="B698" i="20"/>
  <c r="B699" i="20"/>
  <c r="B700" i="20"/>
  <c r="B701" i="20"/>
  <c r="B702" i="20"/>
  <c r="B703" i="20"/>
  <c r="B704" i="20"/>
  <c r="B705" i="20"/>
  <c r="B706" i="20"/>
  <c r="B707" i="20"/>
  <c r="B708" i="20"/>
  <c r="B709" i="20"/>
  <c r="B710" i="20"/>
  <c r="B711" i="20"/>
  <c r="B712" i="20"/>
  <c r="B713" i="20"/>
  <c r="B714" i="20"/>
  <c r="B715" i="20"/>
  <c r="B716" i="20"/>
  <c r="B717" i="20"/>
  <c r="B718" i="20"/>
  <c r="B719" i="20"/>
  <c r="B720" i="20"/>
  <c r="B721" i="20"/>
  <c r="B722" i="20"/>
  <c r="B723" i="20"/>
  <c r="B724" i="20"/>
  <c r="B725" i="20"/>
  <c r="B726" i="20"/>
  <c r="B727" i="20"/>
  <c r="B728" i="20"/>
  <c r="B729" i="20"/>
  <c r="B730" i="20"/>
  <c r="B731" i="20"/>
  <c r="B732" i="20"/>
  <c r="B733" i="20"/>
  <c r="B734" i="20"/>
  <c r="B735" i="20"/>
  <c r="B736" i="20"/>
  <c r="B737" i="20"/>
  <c r="B738" i="20"/>
  <c r="B739" i="20"/>
  <c r="B740" i="20"/>
  <c r="B741" i="20"/>
  <c r="B742" i="20"/>
  <c r="B743" i="20"/>
  <c r="B744" i="20"/>
  <c r="B745" i="20"/>
  <c r="B746" i="20"/>
  <c r="B747" i="20"/>
  <c r="B748" i="20"/>
  <c r="B749" i="20"/>
  <c r="B750" i="20"/>
  <c r="B751" i="20"/>
  <c r="B752" i="20"/>
  <c r="B753" i="20"/>
  <c r="B754" i="20"/>
  <c r="B755" i="20"/>
  <c r="B756" i="20"/>
  <c r="B757" i="20"/>
  <c r="B758" i="20"/>
  <c r="B759" i="20"/>
  <c r="B760" i="20"/>
  <c r="B761" i="20"/>
  <c r="B762" i="20"/>
  <c r="B763" i="20"/>
  <c r="B764" i="20"/>
  <c r="B765" i="20"/>
  <c r="B766" i="20"/>
  <c r="B767" i="20"/>
  <c r="B768" i="20"/>
  <c r="B769" i="20"/>
  <c r="B770" i="20"/>
  <c r="B771" i="20"/>
  <c r="B772" i="20"/>
  <c r="B773" i="20"/>
  <c r="B774" i="20"/>
  <c r="B775" i="20"/>
  <c r="B776" i="20"/>
  <c r="B777" i="20"/>
  <c r="B778" i="20"/>
  <c r="B779" i="20"/>
  <c r="B780" i="20"/>
  <c r="B781" i="20"/>
  <c r="B782" i="20"/>
  <c r="B783" i="20"/>
  <c r="B784" i="20"/>
  <c r="B785" i="20"/>
  <c r="B786" i="20"/>
  <c r="B787" i="20"/>
  <c r="B788" i="20"/>
  <c r="B789" i="20"/>
  <c r="B790" i="20"/>
  <c r="B791" i="20"/>
  <c r="B792" i="20"/>
  <c r="B793" i="20"/>
  <c r="B794" i="20"/>
  <c r="B795" i="20"/>
  <c r="B796" i="20"/>
  <c r="B797" i="20"/>
  <c r="B798" i="20"/>
  <c r="B799" i="20"/>
  <c r="B800" i="20"/>
  <c r="B801" i="20"/>
  <c r="B802" i="20"/>
  <c r="B803" i="20"/>
  <c r="B804" i="20"/>
  <c r="B805" i="20"/>
  <c r="B806" i="20"/>
  <c r="B807" i="20"/>
  <c r="B808" i="20"/>
  <c r="B809" i="20"/>
  <c r="B810" i="20"/>
  <c r="B811" i="20"/>
  <c r="B812" i="20"/>
  <c r="B813" i="20"/>
  <c r="B814" i="20"/>
  <c r="B815" i="20"/>
  <c r="B816" i="20"/>
  <c r="B817" i="20"/>
  <c r="B818" i="20"/>
  <c r="B819" i="20"/>
  <c r="B820" i="20"/>
  <c r="B821" i="20"/>
  <c r="B822" i="20"/>
  <c r="B823" i="20"/>
  <c r="B824" i="20"/>
  <c r="B825" i="20"/>
  <c r="B826" i="20"/>
  <c r="B827" i="20"/>
  <c r="B828" i="20"/>
  <c r="B829" i="20"/>
  <c r="B830" i="20"/>
  <c r="B831" i="20"/>
  <c r="B832" i="20"/>
  <c r="B833" i="20"/>
  <c r="B834" i="20"/>
  <c r="B835" i="20"/>
  <c r="B836" i="20"/>
  <c r="B837" i="20"/>
  <c r="B838" i="20"/>
  <c r="B839" i="20"/>
  <c r="B840" i="20"/>
  <c r="B841" i="20"/>
  <c r="B842" i="20"/>
  <c r="B843" i="20"/>
  <c r="B844" i="20"/>
  <c r="B845" i="20"/>
  <c r="B846" i="20"/>
  <c r="B847" i="20"/>
  <c r="B848" i="20"/>
  <c r="B849" i="20"/>
  <c r="B850" i="20"/>
  <c r="B851" i="20"/>
  <c r="B852" i="20"/>
  <c r="B853" i="20"/>
  <c r="B854" i="20"/>
  <c r="B855" i="20"/>
  <c r="B856" i="20"/>
  <c r="B857" i="20"/>
  <c r="B858" i="20"/>
  <c r="B859" i="20"/>
  <c r="B860" i="20"/>
  <c r="B861" i="20"/>
  <c r="B862" i="20"/>
  <c r="B863" i="20"/>
  <c r="B864" i="20"/>
  <c r="B865" i="20"/>
  <c r="B866" i="20"/>
  <c r="B867" i="20"/>
  <c r="B868" i="20"/>
  <c r="B869" i="20"/>
  <c r="B870" i="20"/>
  <c r="B871" i="20"/>
  <c r="B872" i="20"/>
  <c r="B873" i="20"/>
  <c r="B874" i="20"/>
  <c r="B875" i="20"/>
  <c r="B876" i="20"/>
  <c r="B877" i="20"/>
  <c r="B878" i="20"/>
  <c r="B879" i="20"/>
  <c r="B880" i="20"/>
  <c r="B881" i="20"/>
  <c r="B882" i="20"/>
  <c r="B883" i="20"/>
  <c r="B884" i="20"/>
  <c r="B885" i="20"/>
  <c r="B886" i="20"/>
  <c r="B887" i="20"/>
  <c r="B888" i="20"/>
  <c r="B889" i="20"/>
  <c r="B890" i="20"/>
  <c r="B891" i="20"/>
  <c r="B892" i="20"/>
  <c r="B893" i="20"/>
  <c r="B894" i="20"/>
  <c r="B895" i="20"/>
  <c r="B896" i="20"/>
  <c r="B897" i="20"/>
  <c r="B898" i="20"/>
  <c r="B899" i="20"/>
  <c r="B900" i="20"/>
  <c r="B901" i="20"/>
  <c r="B902" i="20"/>
  <c r="B903" i="20"/>
  <c r="B904" i="20"/>
  <c r="B905" i="20"/>
  <c r="B906" i="20"/>
  <c r="B907" i="20"/>
  <c r="B908" i="20"/>
  <c r="B909" i="20"/>
  <c r="B910" i="20"/>
  <c r="B911" i="20"/>
  <c r="B912" i="20"/>
  <c r="B913" i="20"/>
  <c r="B914" i="20"/>
  <c r="B915" i="20"/>
  <c r="B916" i="20"/>
  <c r="B917" i="20"/>
  <c r="B918" i="20"/>
  <c r="B919" i="20"/>
  <c r="B920" i="20"/>
  <c r="B921" i="20"/>
  <c r="B922" i="20"/>
  <c r="B923" i="20"/>
  <c r="B924" i="20"/>
  <c r="B925" i="20"/>
  <c r="B926" i="20"/>
  <c r="B927" i="20"/>
  <c r="B928" i="20"/>
  <c r="B929" i="20"/>
  <c r="B930" i="20"/>
  <c r="B931" i="20"/>
  <c r="B932" i="20"/>
  <c r="B933" i="20"/>
  <c r="B934" i="20"/>
  <c r="B935" i="20"/>
  <c r="B936" i="20"/>
  <c r="B937" i="20"/>
  <c r="B938" i="20"/>
  <c r="B939" i="20"/>
  <c r="B940" i="20"/>
  <c r="B941" i="20"/>
  <c r="B942" i="20"/>
  <c r="B943" i="20"/>
  <c r="B944" i="20"/>
  <c r="B945" i="20"/>
  <c r="B946" i="20"/>
  <c r="B947" i="20"/>
  <c r="B948" i="20"/>
  <c r="B949" i="20"/>
  <c r="B950" i="20"/>
  <c r="B951" i="20"/>
  <c r="B952" i="20"/>
  <c r="B953" i="20"/>
  <c r="B954" i="20"/>
  <c r="B955" i="20"/>
  <c r="B956" i="20"/>
  <c r="B957" i="20"/>
  <c r="B958" i="20"/>
  <c r="B959" i="20"/>
  <c r="B960" i="20"/>
  <c r="B961" i="20"/>
  <c r="B962" i="20"/>
  <c r="B963" i="20"/>
  <c r="B964" i="20"/>
  <c r="B965" i="20"/>
  <c r="B966" i="20"/>
  <c r="B967" i="20"/>
  <c r="B968" i="20"/>
  <c r="B969" i="20"/>
  <c r="B970" i="20"/>
  <c r="B971" i="20"/>
  <c r="B972" i="20"/>
  <c r="B973" i="20"/>
  <c r="B974" i="20"/>
  <c r="B975" i="20"/>
  <c r="B976" i="20"/>
  <c r="B977" i="20"/>
  <c r="B978" i="20"/>
  <c r="B979" i="20"/>
  <c r="B980" i="20"/>
  <c r="B981" i="20"/>
  <c r="B982" i="20"/>
  <c r="B983" i="20"/>
  <c r="B984" i="20"/>
  <c r="B985" i="20"/>
  <c r="B986" i="20"/>
  <c r="B987" i="20"/>
  <c r="B988" i="20"/>
  <c r="B989" i="20"/>
  <c r="B990" i="20"/>
  <c r="B991" i="20"/>
  <c r="B992" i="20"/>
  <c r="B993" i="20"/>
  <c r="B994" i="20"/>
  <c r="B995" i="20"/>
  <c r="B996" i="20"/>
  <c r="B997" i="20"/>
  <c r="B998" i="20"/>
  <c r="B999" i="20"/>
  <c r="B1000" i="20"/>
  <c r="B1001" i="20"/>
  <c r="B1002" i="20"/>
  <c r="B2" i="20"/>
  <c r="A3" i="20"/>
  <c r="A4" i="20"/>
  <c r="A5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508" i="20"/>
  <c r="A509" i="20"/>
  <c r="A510" i="20"/>
  <c r="A511" i="20"/>
  <c r="A512" i="20"/>
  <c r="A513" i="20"/>
  <c r="A514" i="20"/>
  <c r="A515" i="20"/>
  <c r="A516" i="20"/>
  <c r="A517" i="20"/>
  <c r="A518" i="20"/>
  <c r="A519" i="20"/>
  <c r="A520" i="20"/>
  <c r="A521" i="20"/>
  <c r="A522" i="20"/>
  <c r="A523" i="20"/>
  <c r="A524" i="20"/>
  <c r="A525" i="20"/>
  <c r="A526" i="20"/>
  <c r="A527" i="20"/>
  <c r="A528" i="20"/>
  <c r="A529" i="20"/>
  <c r="A530" i="20"/>
  <c r="A531" i="20"/>
  <c r="A532" i="20"/>
  <c r="A533" i="20"/>
  <c r="A534" i="20"/>
  <c r="A535" i="20"/>
  <c r="A536" i="20"/>
  <c r="A537" i="20"/>
  <c r="A538" i="20"/>
  <c r="A539" i="20"/>
  <c r="A540" i="20"/>
  <c r="A541" i="20"/>
  <c r="A542" i="20"/>
  <c r="A543" i="20"/>
  <c r="A544" i="20"/>
  <c r="A545" i="20"/>
  <c r="A546" i="20"/>
  <c r="A547" i="20"/>
  <c r="A548" i="20"/>
  <c r="A549" i="20"/>
  <c r="A550" i="20"/>
  <c r="A551" i="20"/>
  <c r="A552" i="20"/>
  <c r="A553" i="20"/>
  <c r="A554" i="20"/>
  <c r="A555" i="20"/>
  <c r="A556" i="20"/>
  <c r="A557" i="20"/>
  <c r="A558" i="20"/>
  <c r="A559" i="20"/>
  <c r="A560" i="20"/>
  <c r="A561" i="20"/>
  <c r="A562" i="20"/>
  <c r="A563" i="20"/>
  <c r="A564" i="20"/>
  <c r="A565" i="20"/>
  <c r="A566" i="20"/>
  <c r="A567" i="20"/>
  <c r="A568" i="20"/>
  <c r="A569" i="20"/>
  <c r="A570" i="20"/>
  <c r="A571" i="20"/>
  <c r="A572" i="20"/>
  <c r="A573" i="20"/>
  <c r="A574" i="20"/>
  <c r="A575" i="20"/>
  <c r="A576" i="20"/>
  <c r="A577" i="20"/>
  <c r="A578" i="20"/>
  <c r="A579" i="20"/>
  <c r="A580" i="20"/>
  <c r="A581" i="20"/>
  <c r="A582" i="20"/>
  <c r="A583" i="20"/>
  <c r="A584" i="20"/>
  <c r="A585" i="20"/>
  <c r="A586" i="20"/>
  <c r="A587" i="20"/>
  <c r="A588" i="20"/>
  <c r="A589" i="20"/>
  <c r="A590" i="20"/>
  <c r="A591" i="20"/>
  <c r="A592" i="20"/>
  <c r="A593" i="20"/>
  <c r="A594" i="20"/>
  <c r="A595" i="20"/>
  <c r="A596" i="20"/>
  <c r="A597" i="20"/>
  <c r="A598" i="20"/>
  <c r="A599" i="20"/>
  <c r="A600" i="20"/>
  <c r="A601" i="20"/>
  <c r="A602" i="20"/>
  <c r="A603" i="20"/>
  <c r="A604" i="20"/>
  <c r="A605" i="20"/>
  <c r="A606" i="20"/>
  <c r="A607" i="20"/>
  <c r="A608" i="20"/>
  <c r="A609" i="20"/>
  <c r="A610" i="20"/>
  <c r="A611" i="20"/>
  <c r="A612" i="20"/>
  <c r="A613" i="20"/>
  <c r="A614" i="20"/>
  <c r="A615" i="20"/>
  <c r="A616" i="20"/>
  <c r="A617" i="20"/>
  <c r="A618" i="20"/>
  <c r="A619" i="20"/>
  <c r="A620" i="20"/>
  <c r="A621" i="20"/>
  <c r="A622" i="20"/>
  <c r="A623" i="20"/>
  <c r="A624" i="20"/>
  <c r="A625" i="20"/>
  <c r="A626" i="20"/>
  <c r="A627" i="20"/>
  <c r="A628" i="20"/>
  <c r="A629" i="20"/>
  <c r="A630" i="20"/>
  <c r="A631" i="20"/>
  <c r="A632" i="20"/>
  <c r="A633" i="20"/>
  <c r="A634" i="20"/>
  <c r="A635" i="20"/>
  <c r="A636" i="20"/>
  <c r="A637" i="20"/>
  <c r="A638" i="20"/>
  <c r="A639" i="20"/>
  <c r="A640" i="20"/>
  <c r="A641" i="20"/>
  <c r="A642" i="20"/>
  <c r="A643" i="20"/>
  <c r="A644" i="20"/>
  <c r="A645" i="20"/>
  <c r="A646" i="20"/>
  <c r="A647" i="20"/>
  <c r="A648" i="20"/>
  <c r="A649" i="20"/>
  <c r="A650" i="20"/>
  <c r="A651" i="20"/>
  <c r="A652" i="20"/>
  <c r="A653" i="20"/>
  <c r="A654" i="20"/>
  <c r="A655" i="20"/>
  <c r="A656" i="20"/>
  <c r="A657" i="20"/>
  <c r="A658" i="20"/>
  <c r="A659" i="20"/>
  <c r="A660" i="20"/>
  <c r="A661" i="20"/>
  <c r="A662" i="20"/>
  <c r="A663" i="20"/>
  <c r="A664" i="20"/>
  <c r="A665" i="20"/>
  <c r="A666" i="20"/>
  <c r="A667" i="20"/>
  <c r="A668" i="20"/>
  <c r="A669" i="20"/>
  <c r="A670" i="20"/>
  <c r="A671" i="20"/>
  <c r="A672" i="20"/>
  <c r="A673" i="20"/>
  <c r="A674" i="20"/>
  <c r="A675" i="20"/>
  <c r="A676" i="20"/>
  <c r="A677" i="20"/>
  <c r="A678" i="20"/>
  <c r="A679" i="20"/>
  <c r="A680" i="20"/>
  <c r="A681" i="20"/>
  <c r="A682" i="20"/>
  <c r="A683" i="20"/>
  <c r="A684" i="20"/>
  <c r="A685" i="20"/>
  <c r="A686" i="20"/>
  <c r="A687" i="20"/>
  <c r="A688" i="20"/>
  <c r="A689" i="20"/>
  <c r="A690" i="20"/>
  <c r="A691" i="20"/>
  <c r="A692" i="20"/>
  <c r="A693" i="20"/>
  <c r="A694" i="20"/>
  <c r="A695" i="20"/>
  <c r="A696" i="20"/>
  <c r="A697" i="20"/>
  <c r="A698" i="20"/>
  <c r="A699" i="20"/>
  <c r="A700" i="20"/>
  <c r="A701" i="20"/>
  <c r="A702" i="20"/>
  <c r="A703" i="20"/>
  <c r="A704" i="20"/>
  <c r="A705" i="20"/>
  <c r="A706" i="20"/>
  <c r="A707" i="20"/>
  <c r="A708" i="20"/>
  <c r="A709" i="20"/>
  <c r="A710" i="20"/>
  <c r="A711" i="20"/>
  <c r="A712" i="20"/>
  <c r="A713" i="20"/>
  <c r="A714" i="20"/>
  <c r="A715" i="20"/>
  <c r="A716" i="20"/>
  <c r="A717" i="20"/>
  <c r="A718" i="20"/>
  <c r="A719" i="20"/>
  <c r="A720" i="20"/>
  <c r="A721" i="20"/>
  <c r="A722" i="20"/>
  <c r="A723" i="20"/>
  <c r="A724" i="20"/>
  <c r="A725" i="20"/>
  <c r="A726" i="20"/>
  <c r="A727" i="20"/>
  <c r="A728" i="20"/>
  <c r="A729" i="20"/>
  <c r="A730" i="20"/>
  <c r="A731" i="20"/>
  <c r="A732" i="20"/>
  <c r="A733" i="20"/>
  <c r="A734" i="20"/>
  <c r="A735" i="20"/>
  <c r="A736" i="20"/>
  <c r="A737" i="20"/>
  <c r="A738" i="20"/>
  <c r="A739" i="20"/>
  <c r="A740" i="20"/>
  <c r="A741" i="20"/>
  <c r="A742" i="20"/>
  <c r="A743" i="20"/>
  <c r="A744" i="20"/>
  <c r="A745" i="20"/>
  <c r="A746" i="20"/>
  <c r="A747" i="20"/>
  <c r="A748" i="20"/>
  <c r="A749" i="20"/>
  <c r="A750" i="20"/>
  <c r="A751" i="20"/>
  <c r="A752" i="20"/>
  <c r="A753" i="20"/>
  <c r="A754" i="20"/>
  <c r="A755" i="20"/>
  <c r="A756" i="20"/>
  <c r="A757" i="20"/>
  <c r="A758" i="20"/>
  <c r="A759" i="20"/>
  <c r="A760" i="20"/>
  <c r="A761" i="20"/>
  <c r="A762" i="20"/>
  <c r="A763" i="20"/>
  <c r="A764" i="20"/>
  <c r="A765" i="20"/>
  <c r="A766" i="20"/>
  <c r="A767" i="20"/>
  <c r="A768" i="20"/>
  <c r="A769" i="20"/>
  <c r="A770" i="20"/>
  <c r="A771" i="20"/>
  <c r="A772" i="20"/>
  <c r="A773" i="20"/>
  <c r="A774" i="20"/>
  <c r="A775" i="20"/>
  <c r="A776" i="20"/>
  <c r="A777" i="20"/>
  <c r="A778" i="20"/>
  <c r="A779" i="20"/>
  <c r="A780" i="20"/>
  <c r="A781" i="20"/>
  <c r="A782" i="20"/>
  <c r="A783" i="20"/>
  <c r="A784" i="20"/>
  <c r="A785" i="20"/>
  <c r="A786" i="20"/>
  <c r="A787" i="20"/>
  <c r="A788" i="20"/>
  <c r="A789" i="20"/>
  <c r="A790" i="20"/>
  <c r="A791" i="20"/>
  <c r="A792" i="20"/>
  <c r="A793" i="20"/>
  <c r="A794" i="20"/>
  <c r="A795" i="20"/>
  <c r="A796" i="20"/>
  <c r="A797" i="20"/>
  <c r="A798" i="20"/>
  <c r="A799" i="20"/>
  <c r="A800" i="20"/>
  <c r="A801" i="20"/>
  <c r="A802" i="20"/>
  <c r="A803" i="20"/>
  <c r="A804" i="20"/>
  <c r="A805" i="20"/>
  <c r="A806" i="20"/>
  <c r="A807" i="20"/>
  <c r="A808" i="20"/>
  <c r="A809" i="20"/>
  <c r="A810" i="20"/>
  <c r="A811" i="20"/>
  <c r="A812" i="20"/>
  <c r="A813" i="20"/>
  <c r="A814" i="20"/>
  <c r="A815" i="20"/>
  <c r="A816" i="20"/>
  <c r="A817" i="20"/>
  <c r="A818" i="20"/>
  <c r="A819" i="20"/>
  <c r="A820" i="20"/>
  <c r="A821" i="20"/>
  <c r="A822" i="20"/>
  <c r="A823" i="20"/>
  <c r="A824" i="20"/>
  <c r="A825" i="20"/>
  <c r="A826" i="20"/>
  <c r="A827" i="20"/>
  <c r="A828" i="20"/>
  <c r="A829" i="20"/>
  <c r="A830" i="20"/>
  <c r="A831" i="20"/>
  <c r="A832" i="20"/>
  <c r="A833" i="20"/>
  <c r="A834" i="20"/>
  <c r="A835" i="20"/>
  <c r="A836" i="20"/>
  <c r="A837" i="20"/>
  <c r="A838" i="20"/>
  <c r="A839" i="20"/>
  <c r="A840" i="20"/>
  <c r="A841" i="20"/>
  <c r="A842" i="20"/>
  <c r="A843" i="20"/>
  <c r="A844" i="20"/>
  <c r="A845" i="20"/>
  <c r="A846" i="20"/>
  <c r="A847" i="20"/>
  <c r="A848" i="20"/>
  <c r="A849" i="20"/>
  <c r="A850" i="20"/>
  <c r="A851" i="20"/>
  <c r="A852" i="20"/>
  <c r="A853" i="20"/>
  <c r="A854" i="20"/>
  <c r="A855" i="20"/>
  <c r="A856" i="20"/>
  <c r="A857" i="20"/>
  <c r="A858" i="20"/>
  <c r="A859" i="20"/>
  <c r="A860" i="20"/>
  <c r="A861" i="20"/>
  <c r="A862" i="20"/>
  <c r="A863" i="20"/>
  <c r="A864" i="20"/>
  <c r="A865" i="20"/>
  <c r="A866" i="20"/>
  <c r="A867" i="20"/>
  <c r="A868" i="20"/>
  <c r="A869" i="20"/>
  <c r="A870" i="20"/>
  <c r="A871" i="20"/>
  <c r="A872" i="20"/>
  <c r="A873" i="20"/>
  <c r="A874" i="20"/>
  <c r="A875" i="20"/>
  <c r="A876" i="20"/>
  <c r="A877" i="20"/>
  <c r="A878" i="20"/>
  <c r="A879" i="20"/>
  <c r="A880" i="20"/>
  <c r="A881" i="20"/>
  <c r="A882" i="20"/>
  <c r="A883" i="20"/>
  <c r="A884" i="20"/>
  <c r="A885" i="20"/>
  <c r="A886" i="20"/>
  <c r="A887" i="20"/>
  <c r="A888" i="20"/>
  <c r="A889" i="20"/>
  <c r="A890" i="20"/>
  <c r="A891" i="20"/>
  <c r="A892" i="20"/>
  <c r="A893" i="20"/>
  <c r="A894" i="20"/>
  <c r="A895" i="20"/>
  <c r="A896" i="20"/>
  <c r="A897" i="20"/>
  <c r="A898" i="20"/>
  <c r="A899" i="20"/>
  <c r="A900" i="20"/>
  <c r="A901" i="20"/>
  <c r="A902" i="20"/>
  <c r="A903" i="20"/>
  <c r="A904" i="20"/>
  <c r="A905" i="20"/>
  <c r="A906" i="20"/>
  <c r="A907" i="20"/>
  <c r="A908" i="20"/>
  <c r="A909" i="20"/>
  <c r="A910" i="20"/>
  <c r="A911" i="20"/>
  <c r="A912" i="20"/>
  <c r="A913" i="20"/>
  <c r="A914" i="20"/>
  <c r="A915" i="20"/>
  <c r="A916" i="20"/>
  <c r="A917" i="20"/>
  <c r="A918" i="20"/>
  <c r="A919" i="20"/>
  <c r="A920" i="20"/>
  <c r="A921" i="20"/>
  <c r="A922" i="20"/>
  <c r="A923" i="20"/>
  <c r="A924" i="20"/>
  <c r="A925" i="20"/>
  <c r="A926" i="20"/>
  <c r="A927" i="20"/>
  <c r="A928" i="20"/>
  <c r="A929" i="20"/>
  <c r="A930" i="20"/>
  <c r="A931" i="20"/>
  <c r="A932" i="20"/>
  <c r="A933" i="20"/>
  <c r="A934" i="20"/>
  <c r="A935" i="20"/>
  <c r="A936" i="20"/>
  <c r="A937" i="20"/>
  <c r="A938" i="20"/>
  <c r="A939" i="20"/>
  <c r="A940" i="20"/>
  <c r="A941" i="20"/>
  <c r="A942" i="20"/>
  <c r="A943" i="20"/>
  <c r="A944" i="20"/>
  <c r="A945" i="20"/>
  <c r="A946" i="20"/>
  <c r="A947" i="20"/>
  <c r="A948" i="20"/>
  <c r="A949" i="20"/>
  <c r="A950" i="20"/>
  <c r="A951" i="20"/>
  <c r="A952" i="20"/>
  <c r="A953" i="20"/>
  <c r="A954" i="20"/>
  <c r="A955" i="20"/>
  <c r="A956" i="20"/>
  <c r="A957" i="20"/>
  <c r="A958" i="20"/>
  <c r="A959" i="20"/>
  <c r="A960" i="20"/>
  <c r="A961" i="20"/>
  <c r="A962" i="20"/>
  <c r="A963" i="20"/>
  <c r="A964" i="20"/>
  <c r="A965" i="20"/>
  <c r="A966" i="20"/>
  <c r="A967" i="20"/>
  <c r="A968" i="20"/>
  <c r="A969" i="20"/>
  <c r="A970" i="20"/>
  <c r="A971" i="20"/>
  <c r="A972" i="20"/>
  <c r="A973" i="20"/>
  <c r="A974" i="20"/>
  <c r="A975" i="20"/>
  <c r="A976" i="20"/>
  <c r="A977" i="20"/>
  <c r="A978" i="20"/>
  <c r="A979" i="20"/>
  <c r="A980" i="20"/>
  <c r="A981" i="20"/>
  <c r="A982" i="20"/>
  <c r="A983" i="20"/>
  <c r="A984" i="20"/>
  <c r="A985" i="20"/>
  <c r="A986" i="20"/>
  <c r="A987" i="20"/>
  <c r="A988" i="20"/>
  <c r="A989" i="20"/>
  <c r="A990" i="20"/>
  <c r="A991" i="20"/>
  <c r="A992" i="20"/>
  <c r="A993" i="20"/>
  <c r="A994" i="20"/>
  <c r="A995" i="20"/>
  <c r="A996" i="20"/>
  <c r="A997" i="20"/>
  <c r="A998" i="20"/>
  <c r="A999" i="20"/>
  <c r="A1000" i="20"/>
  <c r="A1001" i="20"/>
  <c r="A1002" i="20"/>
  <c r="A2" i="20"/>
  <c r="AD8" i="19" l="1"/>
  <c r="E16" i="18" s="1"/>
  <c r="AE8" i="19"/>
  <c r="F16" i="18" s="1"/>
  <c r="AD9" i="19"/>
  <c r="E17" i="18" s="1"/>
  <c r="AE9" i="19"/>
  <c r="F17" i="18" s="1"/>
  <c r="AD10" i="19"/>
  <c r="E18" i="18" s="1"/>
  <c r="AE10" i="19"/>
  <c r="F18" i="18" s="1"/>
  <c r="AD11" i="19"/>
  <c r="E19" i="18" s="1"/>
  <c r="AE11" i="19"/>
  <c r="F19" i="18" s="1"/>
  <c r="AD12" i="19"/>
  <c r="E20" i="18" s="1"/>
  <c r="AE12" i="19"/>
  <c r="F20" i="18" s="1"/>
  <c r="AD13" i="19"/>
  <c r="E21" i="18" s="1"/>
  <c r="AE13" i="19"/>
  <c r="F21" i="18" s="1"/>
  <c r="AD14" i="19"/>
  <c r="E22" i="18" s="1"/>
  <c r="AE14" i="19"/>
  <c r="F22" i="18" s="1"/>
  <c r="AD15" i="19"/>
  <c r="E23" i="18" s="1"/>
  <c r="AE15" i="19"/>
  <c r="F23" i="18" s="1"/>
  <c r="AD16" i="19"/>
  <c r="E24" i="18" s="1"/>
  <c r="AE16" i="19"/>
  <c r="F24" i="18" s="1"/>
  <c r="AD17" i="19"/>
  <c r="E25" i="18" s="1"/>
  <c r="AE17" i="19"/>
  <c r="F25" i="18" s="1"/>
  <c r="AD18" i="19"/>
  <c r="E26" i="18" s="1"/>
  <c r="AE18" i="19"/>
  <c r="F26" i="18" s="1"/>
  <c r="AD19" i="19"/>
  <c r="E27" i="18" s="1"/>
  <c r="AE19" i="19"/>
  <c r="F27" i="18" s="1"/>
  <c r="AD20" i="19"/>
  <c r="E28" i="18" s="1"/>
  <c r="AE20" i="19"/>
  <c r="F28" i="18" s="1"/>
  <c r="AD21" i="19"/>
  <c r="E29" i="18" s="1"/>
  <c r="AE21" i="19"/>
  <c r="F29" i="18" s="1"/>
  <c r="AD22" i="19"/>
  <c r="E30" i="18" s="1"/>
  <c r="AE22" i="19"/>
  <c r="AD23" i="19"/>
  <c r="E31" i="18" s="1"/>
  <c r="AE23" i="19"/>
  <c r="F31" i="18" s="1"/>
  <c r="AD24" i="19"/>
  <c r="E32" i="18" s="1"/>
  <c r="AE24" i="19"/>
  <c r="F32" i="18" s="1"/>
  <c r="AD25" i="19"/>
  <c r="E33" i="18" s="1"/>
  <c r="AE25" i="19"/>
  <c r="F33" i="18" s="1"/>
  <c r="AD26" i="19"/>
  <c r="E34" i="18" s="1"/>
  <c r="AE26" i="19"/>
  <c r="F34" i="18" s="1"/>
  <c r="AD27" i="19"/>
  <c r="E35" i="18" s="1"/>
  <c r="AE27" i="19"/>
  <c r="F35" i="18" s="1"/>
  <c r="AD28" i="19"/>
  <c r="E36" i="18" s="1"/>
  <c r="AE28" i="19"/>
  <c r="F36" i="18" s="1"/>
  <c r="AD29" i="19"/>
  <c r="E37" i="18" s="1"/>
  <c r="AE29" i="19"/>
  <c r="F37" i="18" s="1"/>
  <c r="AD30" i="19"/>
  <c r="E38" i="18" s="1"/>
  <c r="AE30" i="19"/>
  <c r="F38" i="18" s="1"/>
  <c r="AD31" i="19"/>
  <c r="E39" i="18" s="1"/>
  <c r="AE31" i="19"/>
  <c r="F39" i="18" s="1"/>
  <c r="AD32" i="19"/>
  <c r="E40" i="18" s="1"/>
  <c r="AE32" i="19"/>
  <c r="F40" i="18" s="1"/>
  <c r="AD33" i="19"/>
  <c r="E41" i="18" s="1"/>
  <c r="AE33" i="19"/>
  <c r="F41" i="18" s="1"/>
  <c r="AD34" i="19"/>
  <c r="E42" i="18" s="1"/>
  <c r="AE34" i="19"/>
  <c r="F42" i="18" s="1"/>
  <c r="AD35" i="19"/>
  <c r="E43" i="18" s="1"/>
  <c r="AE35" i="19"/>
  <c r="F43" i="18" s="1"/>
  <c r="AD36" i="19"/>
  <c r="E44" i="18" s="1"/>
  <c r="AE36" i="19"/>
  <c r="F44" i="18" s="1"/>
  <c r="AD37" i="19"/>
  <c r="E45" i="18" s="1"/>
  <c r="AE37" i="19"/>
  <c r="F45" i="18" s="1"/>
  <c r="AD38" i="19"/>
  <c r="E46" i="18" s="1"/>
  <c r="AE38" i="19"/>
  <c r="F46" i="18" s="1"/>
  <c r="AD39" i="19"/>
  <c r="E47" i="18" s="1"/>
  <c r="AE39" i="19"/>
  <c r="F47" i="18" s="1"/>
  <c r="AD40" i="19"/>
  <c r="E48" i="18" s="1"/>
  <c r="AE40" i="19"/>
  <c r="F48" i="18" s="1"/>
  <c r="AD41" i="19"/>
  <c r="E49" i="18" s="1"/>
  <c r="AE41" i="19"/>
  <c r="F49" i="18" s="1"/>
  <c r="AD42" i="19"/>
  <c r="E50" i="18" s="1"/>
  <c r="AE42" i="19"/>
  <c r="F50" i="18" s="1"/>
  <c r="AD43" i="19"/>
  <c r="E51" i="18" s="1"/>
  <c r="AE43" i="19"/>
  <c r="F51" i="18" s="1"/>
  <c r="AD44" i="19"/>
  <c r="E52" i="18" s="1"/>
  <c r="AE44" i="19"/>
  <c r="F52" i="18" s="1"/>
  <c r="AD45" i="19"/>
  <c r="E53" i="18" s="1"/>
  <c r="AE45" i="19"/>
  <c r="F53" i="18" s="1"/>
  <c r="AD46" i="19"/>
  <c r="E54" i="18" s="1"/>
  <c r="AE46" i="19"/>
  <c r="F54" i="18" s="1"/>
  <c r="AD47" i="19"/>
  <c r="E55" i="18" s="1"/>
  <c r="AE47" i="19"/>
  <c r="F55" i="18" s="1"/>
  <c r="AD48" i="19"/>
  <c r="E56" i="18" s="1"/>
  <c r="AE48" i="19"/>
  <c r="F56" i="18" s="1"/>
  <c r="AD49" i="19"/>
  <c r="E57" i="18" s="1"/>
  <c r="AE49" i="19"/>
  <c r="F57" i="18" s="1"/>
  <c r="AD50" i="19"/>
  <c r="E58" i="18" s="1"/>
  <c r="AE50" i="19"/>
  <c r="F58" i="18" s="1"/>
  <c r="AD51" i="19"/>
  <c r="E59" i="18" s="1"/>
  <c r="AE51" i="19"/>
  <c r="F59" i="18" s="1"/>
  <c r="AD52" i="19"/>
  <c r="E60" i="18" s="1"/>
  <c r="AE52" i="19"/>
  <c r="F60" i="18" s="1"/>
  <c r="AD53" i="19"/>
  <c r="E61" i="18" s="1"/>
  <c r="AE53" i="19"/>
  <c r="F61" i="18" s="1"/>
  <c r="AD54" i="19"/>
  <c r="E62" i="18" s="1"/>
  <c r="AE54" i="19"/>
  <c r="F62" i="18" s="1"/>
  <c r="AD55" i="19"/>
  <c r="E63" i="18" s="1"/>
  <c r="AE55" i="19"/>
  <c r="F63" i="18" s="1"/>
  <c r="AD56" i="19"/>
  <c r="E64" i="18" s="1"/>
  <c r="AE56" i="19"/>
  <c r="F64" i="18" s="1"/>
  <c r="AD57" i="19"/>
  <c r="E65" i="18" s="1"/>
  <c r="AE57" i="19"/>
  <c r="F65" i="18" s="1"/>
  <c r="AD58" i="19"/>
  <c r="E66" i="18" s="1"/>
  <c r="AE58" i="19"/>
  <c r="F66" i="18" s="1"/>
  <c r="AD59" i="19"/>
  <c r="E67" i="18" s="1"/>
  <c r="AE59" i="19"/>
  <c r="F67" i="18" s="1"/>
  <c r="AD60" i="19"/>
  <c r="E68" i="18" s="1"/>
  <c r="AE60" i="19"/>
  <c r="F68" i="18" s="1"/>
  <c r="AD61" i="19"/>
  <c r="E69" i="18" s="1"/>
  <c r="AE61" i="19"/>
  <c r="F69" i="18" s="1"/>
  <c r="AD62" i="19"/>
  <c r="E70" i="18" s="1"/>
  <c r="AE62" i="19"/>
  <c r="F70" i="18" s="1"/>
  <c r="AD63" i="19"/>
  <c r="E71" i="18" s="1"/>
  <c r="AE63" i="19"/>
  <c r="F71" i="18" s="1"/>
  <c r="AD64" i="19"/>
  <c r="E72" i="18" s="1"/>
  <c r="AE64" i="19"/>
  <c r="F72" i="18" s="1"/>
  <c r="AD65" i="19"/>
  <c r="E73" i="18" s="1"/>
  <c r="AE65" i="19"/>
  <c r="F73" i="18" s="1"/>
  <c r="AD66" i="19"/>
  <c r="E74" i="18" s="1"/>
  <c r="AE66" i="19"/>
  <c r="F74" i="18" s="1"/>
  <c r="AD67" i="19"/>
  <c r="E75" i="18" s="1"/>
  <c r="AE67" i="19"/>
  <c r="F75" i="18" s="1"/>
  <c r="AD68" i="19"/>
  <c r="E76" i="18" s="1"/>
  <c r="AE68" i="19"/>
  <c r="F76" i="18" s="1"/>
  <c r="AD69" i="19"/>
  <c r="E77" i="18" s="1"/>
  <c r="AE69" i="19"/>
  <c r="F77" i="18" s="1"/>
  <c r="AD70" i="19"/>
  <c r="E78" i="18" s="1"/>
  <c r="AE70" i="19"/>
  <c r="F78" i="18" s="1"/>
  <c r="AD71" i="19"/>
  <c r="E79" i="18" s="1"/>
  <c r="AE71" i="19"/>
  <c r="F79" i="18" s="1"/>
  <c r="AD72" i="19"/>
  <c r="E80" i="18" s="1"/>
  <c r="AE72" i="19"/>
  <c r="F80" i="18" s="1"/>
  <c r="AD73" i="19"/>
  <c r="E81" i="18" s="1"/>
  <c r="AE73" i="19"/>
  <c r="F81" i="18" s="1"/>
  <c r="AD74" i="19"/>
  <c r="E82" i="18" s="1"/>
  <c r="AE74" i="19"/>
  <c r="F82" i="18" s="1"/>
  <c r="AD75" i="19"/>
  <c r="E83" i="18" s="1"/>
  <c r="AE75" i="19"/>
  <c r="F83" i="18" s="1"/>
  <c r="AD76" i="19"/>
  <c r="E84" i="18" s="1"/>
  <c r="AE76" i="19"/>
  <c r="F84" i="18" s="1"/>
  <c r="AD77" i="19"/>
  <c r="E85" i="18" s="1"/>
  <c r="AE77" i="19"/>
  <c r="F85" i="18" s="1"/>
  <c r="AD78" i="19"/>
  <c r="E86" i="18" s="1"/>
  <c r="AE78" i="19"/>
  <c r="F86" i="18" s="1"/>
  <c r="AD79" i="19"/>
  <c r="E87" i="18" s="1"/>
  <c r="AE79" i="19"/>
  <c r="F87" i="18" s="1"/>
  <c r="AD80" i="19"/>
  <c r="E88" i="18" s="1"/>
  <c r="AE80" i="19"/>
  <c r="F88" i="18" s="1"/>
  <c r="AD81" i="19"/>
  <c r="E89" i="18" s="1"/>
  <c r="AE81" i="19"/>
  <c r="F89" i="18" s="1"/>
  <c r="AD82" i="19"/>
  <c r="E90" i="18" s="1"/>
  <c r="AE82" i="19"/>
  <c r="F90" i="18" s="1"/>
  <c r="AD83" i="19"/>
  <c r="E91" i="18" s="1"/>
  <c r="AE83" i="19"/>
  <c r="F91" i="18" s="1"/>
  <c r="AD84" i="19"/>
  <c r="E92" i="18" s="1"/>
  <c r="AE84" i="19"/>
  <c r="F92" i="18" s="1"/>
  <c r="AD85" i="19"/>
  <c r="E93" i="18" s="1"/>
  <c r="AE85" i="19"/>
  <c r="F93" i="18" s="1"/>
  <c r="AD86" i="19"/>
  <c r="E94" i="18" s="1"/>
  <c r="AE86" i="19"/>
  <c r="F94" i="18" s="1"/>
  <c r="AD87" i="19"/>
  <c r="E95" i="18" s="1"/>
  <c r="AE87" i="19"/>
  <c r="F95" i="18" s="1"/>
  <c r="AD88" i="19"/>
  <c r="E96" i="18" s="1"/>
  <c r="AE88" i="19"/>
  <c r="F96" i="18" s="1"/>
  <c r="AD89" i="19"/>
  <c r="E97" i="18" s="1"/>
  <c r="AE89" i="19"/>
  <c r="F97" i="18" s="1"/>
  <c r="AD90" i="19"/>
  <c r="E98" i="18" s="1"/>
  <c r="AE90" i="19"/>
  <c r="F98" i="18" s="1"/>
  <c r="AD91" i="19"/>
  <c r="E99" i="18" s="1"/>
  <c r="AE91" i="19"/>
  <c r="F99" i="18" s="1"/>
  <c r="AD92" i="19"/>
  <c r="E100" i="18" s="1"/>
  <c r="AE92" i="19"/>
  <c r="F100" i="18" s="1"/>
  <c r="AD93" i="19"/>
  <c r="E101" i="18" s="1"/>
  <c r="AE93" i="19"/>
  <c r="F101" i="18" s="1"/>
  <c r="AD94" i="19"/>
  <c r="E102" i="18" s="1"/>
  <c r="AE94" i="19"/>
  <c r="F102" i="18" s="1"/>
  <c r="AD95" i="19"/>
  <c r="E103" i="18" s="1"/>
  <c r="AE95" i="19"/>
  <c r="F103" i="18" s="1"/>
  <c r="AD96" i="19"/>
  <c r="E104" i="18" s="1"/>
  <c r="AE96" i="19"/>
  <c r="F104" i="18" s="1"/>
  <c r="AD97" i="19"/>
  <c r="E105" i="18" s="1"/>
  <c r="AE97" i="19"/>
  <c r="F105" i="18" s="1"/>
  <c r="AD98" i="19"/>
  <c r="E106" i="18" s="1"/>
  <c r="AE98" i="19"/>
  <c r="F106" i="18" s="1"/>
  <c r="AD99" i="19"/>
  <c r="E107" i="18" s="1"/>
  <c r="AE99" i="19"/>
  <c r="F107" i="18" s="1"/>
  <c r="AD100" i="19"/>
  <c r="E108" i="18" s="1"/>
  <c r="AE100" i="19"/>
  <c r="F108" i="18" s="1"/>
  <c r="AD101" i="19"/>
  <c r="E109" i="18" s="1"/>
  <c r="AE101" i="19"/>
  <c r="F109" i="18" s="1"/>
  <c r="AD102" i="19"/>
  <c r="E110" i="18" s="1"/>
  <c r="AE102" i="19"/>
  <c r="F110" i="18" s="1"/>
  <c r="AD103" i="19"/>
  <c r="E111" i="18" s="1"/>
  <c r="AE103" i="19"/>
  <c r="F111" i="18" s="1"/>
  <c r="AD104" i="19"/>
  <c r="E112" i="18" s="1"/>
  <c r="AE104" i="19"/>
  <c r="F112" i="18" s="1"/>
  <c r="AD105" i="19"/>
  <c r="E113" i="18" s="1"/>
  <c r="AE105" i="19"/>
  <c r="F113" i="18" s="1"/>
  <c r="AD106" i="19"/>
  <c r="E114" i="18" s="1"/>
  <c r="AE106" i="19"/>
  <c r="F114" i="18" s="1"/>
  <c r="AD107" i="19"/>
  <c r="E115" i="18" s="1"/>
  <c r="AE107" i="19"/>
  <c r="F115" i="18" s="1"/>
  <c r="AD108" i="19"/>
  <c r="E116" i="18" s="1"/>
  <c r="AE108" i="19"/>
  <c r="F116" i="18" s="1"/>
  <c r="AD109" i="19"/>
  <c r="E117" i="18" s="1"/>
  <c r="AE109" i="19"/>
  <c r="F117" i="18" s="1"/>
  <c r="AD110" i="19"/>
  <c r="E118" i="18" s="1"/>
  <c r="AE110" i="19"/>
  <c r="F118" i="18" s="1"/>
  <c r="AD111" i="19"/>
  <c r="E119" i="18" s="1"/>
  <c r="AE111" i="19"/>
  <c r="F119" i="18" s="1"/>
  <c r="AD112" i="19"/>
  <c r="E120" i="18" s="1"/>
  <c r="AE112" i="19"/>
  <c r="F120" i="18" s="1"/>
  <c r="AD113" i="19"/>
  <c r="E121" i="18" s="1"/>
  <c r="AE113" i="19"/>
  <c r="F121" i="18" s="1"/>
  <c r="AD114" i="19"/>
  <c r="E122" i="18" s="1"/>
  <c r="AE114" i="19"/>
  <c r="F122" i="18" s="1"/>
  <c r="AD115" i="19"/>
  <c r="E123" i="18" s="1"/>
  <c r="AE115" i="19"/>
  <c r="F123" i="18" s="1"/>
  <c r="AD116" i="19"/>
  <c r="E124" i="18" s="1"/>
  <c r="AE116" i="19"/>
  <c r="F124" i="18" s="1"/>
  <c r="AD117" i="19"/>
  <c r="E125" i="18" s="1"/>
  <c r="AE117" i="19"/>
  <c r="F125" i="18" s="1"/>
  <c r="AD118" i="19"/>
  <c r="E126" i="18" s="1"/>
  <c r="AE118" i="19"/>
  <c r="F126" i="18" s="1"/>
  <c r="AD119" i="19"/>
  <c r="E127" i="18" s="1"/>
  <c r="AE119" i="19"/>
  <c r="F127" i="18" s="1"/>
  <c r="AD120" i="19"/>
  <c r="E128" i="18" s="1"/>
  <c r="AE120" i="19"/>
  <c r="F128" i="18" s="1"/>
  <c r="AD121" i="19"/>
  <c r="E129" i="18" s="1"/>
  <c r="AE121" i="19"/>
  <c r="F129" i="18" s="1"/>
  <c r="AD122" i="19"/>
  <c r="E130" i="18" s="1"/>
  <c r="AE122" i="19"/>
  <c r="F130" i="18" s="1"/>
  <c r="AD123" i="19"/>
  <c r="E131" i="18" s="1"/>
  <c r="AE123" i="19"/>
  <c r="F131" i="18" s="1"/>
  <c r="AD124" i="19"/>
  <c r="E132" i="18" s="1"/>
  <c r="AE124" i="19"/>
  <c r="F132" i="18" s="1"/>
  <c r="AD125" i="19"/>
  <c r="E133" i="18" s="1"/>
  <c r="AE125" i="19"/>
  <c r="F133" i="18" s="1"/>
  <c r="AD126" i="19"/>
  <c r="E134" i="18" s="1"/>
  <c r="AE126" i="19"/>
  <c r="F134" i="18" s="1"/>
  <c r="AD127" i="19"/>
  <c r="E135" i="18" s="1"/>
  <c r="AE127" i="19"/>
  <c r="F135" i="18" s="1"/>
  <c r="AD128" i="19"/>
  <c r="E136" i="18" s="1"/>
  <c r="AE128" i="19"/>
  <c r="F136" i="18" s="1"/>
  <c r="AD129" i="19"/>
  <c r="E137" i="18" s="1"/>
  <c r="AE129" i="19"/>
  <c r="F137" i="18" s="1"/>
  <c r="AD130" i="19"/>
  <c r="E138" i="18" s="1"/>
  <c r="AE130" i="19"/>
  <c r="F138" i="18" s="1"/>
  <c r="AD131" i="19"/>
  <c r="E139" i="18" s="1"/>
  <c r="AE131" i="19"/>
  <c r="F139" i="18" s="1"/>
  <c r="AD132" i="19"/>
  <c r="E140" i="18" s="1"/>
  <c r="AE132" i="19"/>
  <c r="F140" i="18" s="1"/>
  <c r="AD133" i="19"/>
  <c r="E141" i="18" s="1"/>
  <c r="AE133" i="19"/>
  <c r="F141" i="18" s="1"/>
  <c r="AD134" i="19"/>
  <c r="E142" i="18" s="1"/>
  <c r="AE134" i="19"/>
  <c r="F142" i="18" s="1"/>
  <c r="AD135" i="19"/>
  <c r="E143" i="18" s="1"/>
  <c r="AE135" i="19"/>
  <c r="F143" i="18" s="1"/>
  <c r="AD136" i="19"/>
  <c r="E144" i="18" s="1"/>
  <c r="AE136" i="19"/>
  <c r="F144" i="18" s="1"/>
  <c r="AD137" i="19"/>
  <c r="E145" i="18" s="1"/>
  <c r="AE137" i="19"/>
  <c r="F145" i="18" s="1"/>
  <c r="AD138" i="19"/>
  <c r="E146" i="18" s="1"/>
  <c r="AE138" i="19"/>
  <c r="F146" i="18" s="1"/>
  <c r="AD139" i="19"/>
  <c r="E147" i="18" s="1"/>
  <c r="AE139" i="19"/>
  <c r="F147" i="18" s="1"/>
  <c r="AD140" i="19"/>
  <c r="E148" i="18" s="1"/>
  <c r="AE140" i="19"/>
  <c r="F148" i="18" s="1"/>
  <c r="AD141" i="19"/>
  <c r="E149" i="18" s="1"/>
  <c r="AE141" i="19"/>
  <c r="F149" i="18" s="1"/>
  <c r="AD142" i="19"/>
  <c r="E150" i="18" s="1"/>
  <c r="AE142" i="19"/>
  <c r="F150" i="18" s="1"/>
  <c r="AD143" i="19"/>
  <c r="E151" i="18" s="1"/>
  <c r="AE143" i="19"/>
  <c r="F151" i="18" s="1"/>
  <c r="AD144" i="19"/>
  <c r="E152" i="18" s="1"/>
  <c r="AE144" i="19"/>
  <c r="F152" i="18" s="1"/>
  <c r="AD145" i="19"/>
  <c r="E153" i="18" s="1"/>
  <c r="AE145" i="19"/>
  <c r="F153" i="18" s="1"/>
  <c r="AD146" i="19"/>
  <c r="E154" i="18" s="1"/>
  <c r="AE146" i="19"/>
  <c r="F154" i="18" s="1"/>
  <c r="AD147" i="19"/>
  <c r="E155" i="18" s="1"/>
  <c r="AE147" i="19"/>
  <c r="F155" i="18" s="1"/>
  <c r="AD148" i="19"/>
  <c r="E156" i="18" s="1"/>
  <c r="AE148" i="19"/>
  <c r="F156" i="18" s="1"/>
  <c r="AD149" i="19"/>
  <c r="E157" i="18" s="1"/>
  <c r="AE149" i="19"/>
  <c r="F157" i="18" s="1"/>
  <c r="AD150" i="19"/>
  <c r="E158" i="18" s="1"/>
  <c r="AE150" i="19"/>
  <c r="F158" i="18" s="1"/>
  <c r="AD151" i="19"/>
  <c r="E159" i="18" s="1"/>
  <c r="AE151" i="19"/>
  <c r="F159" i="18" s="1"/>
  <c r="AD152" i="19"/>
  <c r="E160" i="18" s="1"/>
  <c r="AE152" i="19"/>
  <c r="F160" i="18" s="1"/>
  <c r="AD153" i="19"/>
  <c r="E161" i="18" s="1"/>
  <c r="AE153" i="19"/>
  <c r="F161" i="18" s="1"/>
  <c r="AD154" i="19"/>
  <c r="E162" i="18" s="1"/>
  <c r="AE154" i="19"/>
  <c r="F162" i="18" s="1"/>
  <c r="AD155" i="19"/>
  <c r="E163" i="18" s="1"/>
  <c r="AE155" i="19"/>
  <c r="F163" i="18" s="1"/>
  <c r="AD156" i="19"/>
  <c r="E164" i="18" s="1"/>
  <c r="AE156" i="19"/>
  <c r="F164" i="18" s="1"/>
  <c r="AD157" i="19"/>
  <c r="E165" i="18" s="1"/>
  <c r="AE157" i="19"/>
  <c r="F165" i="18" s="1"/>
  <c r="AD158" i="19"/>
  <c r="E166" i="18" s="1"/>
  <c r="AE158" i="19"/>
  <c r="F166" i="18" s="1"/>
  <c r="AD159" i="19"/>
  <c r="E167" i="18" s="1"/>
  <c r="AE159" i="19"/>
  <c r="F167" i="18" s="1"/>
  <c r="AD160" i="19"/>
  <c r="E168" i="18" s="1"/>
  <c r="AE160" i="19"/>
  <c r="F168" i="18" s="1"/>
  <c r="AD161" i="19"/>
  <c r="E169" i="18" s="1"/>
  <c r="AE161" i="19"/>
  <c r="F169" i="18" s="1"/>
  <c r="AD162" i="19"/>
  <c r="E170" i="18" s="1"/>
  <c r="AE162" i="19"/>
  <c r="F170" i="18" s="1"/>
  <c r="AD163" i="19"/>
  <c r="E171" i="18" s="1"/>
  <c r="AE163" i="19"/>
  <c r="F171" i="18" s="1"/>
  <c r="AD164" i="19"/>
  <c r="E172" i="18" s="1"/>
  <c r="AE164" i="19"/>
  <c r="F172" i="18" s="1"/>
  <c r="AD165" i="19"/>
  <c r="E173" i="18" s="1"/>
  <c r="AE165" i="19"/>
  <c r="F173" i="18" s="1"/>
  <c r="AD166" i="19"/>
  <c r="E174" i="18" s="1"/>
  <c r="AE166" i="19"/>
  <c r="F174" i="18" s="1"/>
  <c r="AD167" i="19"/>
  <c r="E175" i="18" s="1"/>
  <c r="AE167" i="19"/>
  <c r="F175" i="18" s="1"/>
  <c r="AD168" i="19"/>
  <c r="E176" i="18" s="1"/>
  <c r="AE168" i="19"/>
  <c r="F176" i="18" s="1"/>
  <c r="AD169" i="19"/>
  <c r="E177" i="18" s="1"/>
  <c r="AE169" i="19"/>
  <c r="F177" i="18" s="1"/>
  <c r="AD170" i="19"/>
  <c r="E178" i="18" s="1"/>
  <c r="AE170" i="19"/>
  <c r="F178" i="18" s="1"/>
  <c r="AD171" i="19"/>
  <c r="E179" i="18" s="1"/>
  <c r="AE171" i="19"/>
  <c r="F179" i="18" s="1"/>
  <c r="AD172" i="19"/>
  <c r="E180" i="18" s="1"/>
  <c r="AE172" i="19"/>
  <c r="F180" i="18" s="1"/>
  <c r="AD173" i="19"/>
  <c r="E181" i="18" s="1"/>
  <c r="AE173" i="19"/>
  <c r="F181" i="18" s="1"/>
  <c r="AD174" i="19"/>
  <c r="E182" i="18" s="1"/>
  <c r="AE174" i="19"/>
  <c r="F182" i="18" s="1"/>
  <c r="AD175" i="19"/>
  <c r="E183" i="18" s="1"/>
  <c r="AE175" i="19"/>
  <c r="F183" i="18" s="1"/>
  <c r="AD176" i="19"/>
  <c r="E184" i="18" s="1"/>
  <c r="AE176" i="19"/>
  <c r="F184" i="18" s="1"/>
  <c r="AD177" i="19"/>
  <c r="E185" i="18" s="1"/>
  <c r="AE177" i="19"/>
  <c r="F185" i="18" s="1"/>
  <c r="AD178" i="19"/>
  <c r="E186" i="18" s="1"/>
  <c r="AE178" i="19"/>
  <c r="F186" i="18" s="1"/>
  <c r="AD179" i="19"/>
  <c r="E187" i="18" s="1"/>
  <c r="AE179" i="19"/>
  <c r="F187" i="18" s="1"/>
  <c r="AD180" i="19"/>
  <c r="E188" i="18" s="1"/>
  <c r="AE180" i="19"/>
  <c r="F188" i="18" s="1"/>
  <c r="AD181" i="19"/>
  <c r="E189" i="18" s="1"/>
  <c r="AE181" i="19"/>
  <c r="F189" i="18" s="1"/>
  <c r="AD182" i="19"/>
  <c r="E190" i="18" s="1"/>
  <c r="AE182" i="19"/>
  <c r="F190" i="18" s="1"/>
  <c r="AD183" i="19"/>
  <c r="E191" i="18" s="1"/>
  <c r="AE183" i="19"/>
  <c r="F191" i="18" s="1"/>
  <c r="AD184" i="19"/>
  <c r="E192" i="18" s="1"/>
  <c r="AE184" i="19"/>
  <c r="F192" i="18" s="1"/>
  <c r="AD185" i="19"/>
  <c r="E193" i="18" s="1"/>
  <c r="AE185" i="19"/>
  <c r="F193" i="18" s="1"/>
  <c r="AD186" i="19"/>
  <c r="E194" i="18" s="1"/>
  <c r="AE186" i="19"/>
  <c r="F194" i="18" s="1"/>
  <c r="AD187" i="19"/>
  <c r="E195" i="18" s="1"/>
  <c r="AE187" i="19"/>
  <c r="F195" i="18" s="1"/>
  <c r="AD188" i="19"/>
  <c r="E196" i="18" s="1"/>
  <c r="AE188" i="19"/>
  <c r="F196" i="18" s="1"/>
  <c r="AD189" i="19"/>
  <c r="E197" i="18" s="1"/>
  <c r="AE189" i="19"/>
  <c r="F197" i="18" s="1"/>
  <c r="AD190" i="19"/>
  <c r="E198" i="18" s="1"/>
  <c r="AE190" i="19"/>
  <c r="F198" i="18" s="1"/>
  <c r="AD191" i="19"/>
  <c r="E199" i="18" s="1"/>
  <c r="AE191" i="19"/>
  <c r="F199" i="18" s="1"/>
  <c r="AD192" i="19"/>
  <c r="E200" i="18" s="1"/>
  <c r="AE192" i="19"/>
  <c r="F200" i="18" s="1"/>
  <c r="AD193" i="19"/>
  <c r="E201" i="18" s="1"/>
  <c r="AE193" i="19"/>
  <c r="F201" i="18" s="1"/>
  <c r="AD194" i="19"/>
  <c r="E202" i="18" s="1"/>
  <c r="AE194" i="19"/>
  <c r="F202" i="18" s="1"/>
  <c r="AD195" i="19"/>
  <c r="E203" i="18" s="1"/>
  <c r="AE195" i="19"/>
  <c r="F203" i="18" s="1"/>
  <c r="AD196" i="19"/>
  <c r="E204" i="18" s="1"/>
  <c r="AE196" i="19"/>
  <c r="F204" i="18" s="1"/>
  <c r="AD197" i="19"/>
  <c r="E205" i="18" s="1"/>
  <c r="AE197" i="19"/>
  <c r="F205" i="18" s="1"/>
  <c r="AD198" i="19"/>
  <c r="E206" i="18" s="1"/>
  <c r="AE198" i="19"/>
  <c r="F206" i="18" s="1"/>
  <c r="AD199" i="19"/>
  <c r="E207" i="18" s="1"/>
  <c r="AE199" i="19"/>
  <c r="F207" i="18" s="1"/>
  <c r="AD200" i="19"/>
  <c r="E208" i="18" s="1"/>
  <c r="AE200" i="19"/>
  <c r="F208" i="18" s="1"/>
  <c r="AD201" i="19"/>
  <c r="E209" i="18" s="1"/>
  <c r="AE201" i="19"/>
  <c r="F209" i="18" s="1"/>
  <c r="AD202" i="19"/>
  <c r="E210" i="18" s="1"/>
  <c r="AE202" i="19"/>
  <c r="F210" i="18" s="1"/>
  <c r="AD203" i="19"/>
  <c r="E211" i="18" s="1"/>
  <c r="AE203" i="19"/>
  <c r="F211" i="18" s="1"/>
  <c r="AD204" i="19"/>
  <c r="E212" i="18" s="1"/>
  <c r="AE204" i="19"/>
  <c r="F212" i="18" s="1"/>
  <c r="AD205" i="19"/>
  <c r="E213" i="18" s="1"/>
  <c r="AE205" i="19"/>
  <c r="F213" i="18" s="1"/>
  <c r="AD206" i="19"/>
  <c r="E214" i="18" s="1"/>
  <c r="AE206" i="19"/>
  <c r="F214" i="18" s="1"/>
  <c r="AD207" i="19"/>
  <c r="E215" i="18" s="1"/>
  <c r="AE207" i="19"/>
  <c r="F215" i="18" s="1"/>
  <c r="AD208" i="19"/>
  <c r="E216" i="18" s="1"/>
  <c r="AE208" i="19"/>
  <c r="F216" i="18" s="1"/>
  <c r="AD209" i="19"/>
  <c r="E217" i="18" s="1"/>
  <c r="AE209" i="19"/>
  <c r="F217" i="18" s="1"/>
  <c r="AD210" i="19"/>
  <c r="E218" i="18" s="1"/>
  <c r="AE210" i="19"/>
  <c r="F218" i="18" s="1"/>
  <c r="AD211" i="19"/>
  <c r="E219" i="18" s="1"/>
  <c r="AE211" i="19"/>
  <c r="F219" i="18" s="1"/>
  <c r="AD212" i="19"/>
  <c r="E220" i="18" s="1"/>
  <c r="AE212" i="19"/>
  <c r="F220" i="18" s="1"/>
  <c r="AD213" i="19"/>
  <c r="E221" i="18" s="1"/>
  <c r="AE213" i="19"/>
  <c r="F221" i="18" s="1"/>
  <c r="AD214" i="19"/>
  <c r="E222" i="18" s="1"/>
  <c r="AE214" i="19"/>
  <c r="F222" i="18" s="1"/>
  <c r="AD215" i="19"/>
  <c r="E223" i="18" s="1"/>
  <c r="AE215" i="19"/>
  <c r="F223" i="18" s="1"/>
  <c r="AD216" i="19"/>
  <c r="E224" i="18" s="1"/>
  <c r="AE216" i="19"/>
  <c r="F224" i="18" s="1"/>
  <c r="AD217" i="19"/>
  <c r="E225" i="18" s="1"/>
  <c r="AE217" i="19"/>
  <c r="F225" i="18" s="1"/>
  <c r="AD218" i="19"/>
  <c r="E226" i="18" s="1"/>
  <c r="AE218" i="19"/>
  <c r="F226" i="18" s="1"/>
  <c r="AD219" i="19"/>
  <c r="E227" i="18" s="1"/>
  <c r="AE219" i="19"/>
  <c r="F227" i="18" s="1"/>
  <c r="AD220" i="19"/>
  <c r="E228" i="18" s="1"/>
  <c r="AE220" i="19"/>
  <c r="F228" i="18" s="1"/>
  <c r="AD221" i="19"/>
  <c r="E229" i="18" s="1"/>
  <c r="AE221" i="19"/>
  <c r="F229" i="18" s="1"/>
  <c r="AD222" i="19"/>
  <c r="E230" i="18" s="1"/>
  <c r="AE222" i="19"/>
  <c r="F230" i="18" s="1"/>
  <c r="AD223" i="19"/>
  <c r="E231" i="18" s="1"/>
  <c r="AE223" i="19"/>
  <c r="F231" i="18" s="1"/>
  <c r="AD224" i="19"/>
  <c r="E232" i="18" s="1"/>
  <c r="AE224" i="19"/>
  <c r="F232" i="18" s="1"/>
  <c r="AD225" i="19"/>
  <c r="E233" i="18" s="1"/>
  <c r="AE225" i="19"/>
  <c r="F233" i="18" s="1"/>
  <c r="AD226" i="19"/>
  <c r="E234" i="18" s="1"/>
  <c r="AE226" i="19"/>
  <c r="F234" i="18" s="1"/>
  <c r="AD227" i="19"/>
  <c r="E235" i="18" s="1"/>
  <c r="AE227" i="19"/>
  <c r="F235" i="18" s="1"/>
  <c r="AD228" i="19"/>
  <c r="E236" i="18" s="1"/>
  <c r="AE228" i="19"/>
  <c r="F236" i="18" s="1"/>
  <c r="AD229" i="19"/>
  <c r="E237" i="18" s="1"/>
  <c r="AE229" i="19"/>
  <c r="F237" i="18" s="1"/>
  <c r="AD230" i="19"/>
  <c r="E238" i="18" s="1"/>
  <c r="AE230" i="19"/>
  <c r="F238" i="18" s="1"/>
  <c r="AD231" i="19"/>
  <c r="E239" i="18" s="1"/>
  <c r="AE231" i="19"/>
  <c r="F239" i="18" s="1"/>
  <c r="AD232" i="19"/>
  <c r="E240" i="18" s="1"/>
  <c r="AE232" i="19"/>
  <c r="F240" i="18" s="1"/>
  <c r="AD233" i="19"/>
  <c r="E241" i="18" s="1"/>
  <c r="AE233" i="19"/>
  <c r="F241" i="18" s="1"/>
  <c r="AD234" i="19"/>
  <c r="E242" i="18" s="1"/>
  <c r="AE234" i="19"/>
  <c r="F242" i="18" s="1"/>
  <c r="AD235" i="19"/>
  <c r="E243" i="18" s="1"/>
  <c r="AE235" i="19"/>
  <c r="F243" i="18" s="1"/>
  <c r="AD236" i="19"/>
  <c r="E244" i="18" s="1"/>
  <c r="AE236" i="19"/>
  <c r="F244" i="18" s="1"/>
  <c r="AD237" i="19"/>
  <c r="E245" i="18" s="1"/>
  <c r="AE237" i="19"/>
  <c r="F245" i="18" s="1"/>
  <c r="AD238" i="19"/>
  <c r="E246" i="18" s="1"/>
  <c r="AE238" i="19"/>
  <c r="F246" i="18" s="1"/>
  <c r="AD239" i="19"/>
  <c r="E247" i="18" s="1"/>
  <c r="AE239" i="19"/>
  <c r="F247" i="18" s="1"/>
  <c r="AD240" i="19"/>
  <c r="E248" i="18" s="1"/>
  <c r="AE240" i="19"/>
  <c r="F248" i="18" s="1"/>
  <c r="AD241" i="19"/>
  <c r="E249" i="18" s="1"/>
  <c r="AE241" i="19"/>
  <c r="F249" i="18" s="1"/>
  <c r="AD242" i="19"/>
  <c r="E250" i="18" s="1"/>
  <c r="AE242" i="19"/>
  <c r="F250" i="18" s="1"/>
  <c r="AD243" i="19"/>
  <c r="E251" i="18" s="1"/>
  <c r="AE243" i="19"/>
  <c r="F251" i="18" s="1"/>
  <c r="AD244" i="19"/>
  <c r="E252" i="18" s="1"/>
  <c r="AE244" i="19"/>
  <c r="F252" i="18" s="1"/>
  <c r="AD245" i="19"/>
  <c r="E253" i="18" s="1"/>
  <c r="AE245" i="19"/>
  <c r="F253" i="18" s="1"/>
  <c r="AD246" i="19"/>
  <c r="E254" i="18" s="1"/>
  <c r="AE246" i="19"/>
  <c r="F254" i="18" s="1"/>
  <c r="AD247" i="19"/>
  <c r="E255" i="18" s="1"/>
  <c r="AE247" i="19"/>
  <c r="F255" i="18" s="1"/>
  <c r="AD248" i="19"/>
  <c r="E256" i="18" s="1"/>
  <c r="AE248" i="19"/>
  <c r="F256" i="18" s="1"/>
  <c r="AD249" i="19"/>
  <c r="E257" i="18" s="1"/>
  <c r="AE249" i="19"/>
  <c r="F257" i="18" s="1"/>
  <c r="AD250" i="19"/>
  <c r="E258" i="18" s="1"/>
  <c r="AE250" i="19"/>
  <c r="F258" i="18" s="1"/>
  <c r="AD251" i="19"/>
  <c r="E259" i="18" s="1"/>
  <c r="AE251" i="19"/>
  <c r="F259" i="18" s="1"/>
  <c r="AD252" i="19"/>
  <c r="E260" i="18" s="1"/>
  <c r="AE252" i="19"/>
  <c r="F260" i="18" s="1"/>
  <c r="AD253" i="19"/>
  <c r="E261" i="18" s="1"/>
  <c r="AE253" i="19"/>
  <c r="F261" i="18" s="1"/>
  <c r="AD254" i="19"/>
  <c r="E262" i="18" s="1"/>
  <c r="AE254" i="19"/>
  <c r="F262" i="18" s="1"/>
  <c r="AD255" i="19"/>
  <c r="E263" i="18" s="1"/>
  <c r="AE255" i="19"/>
  <c r="F263" i="18" s="1"/>
  <c r="AD256" i="19"/>
  <c r="E264" i="18" s="1"/>
  <c r="AE256" i="19"/>
  <c r="F264" i="18" s="1"/>
  <c r="AD257" i="19"/>
  <c r="E265" i="18" s="1"/>
  <c r="AE257" i="19"/>
  <c r="F265" i="18" s="1"/>
  <c r="AD258" i="19"/>
  <c r="E266" i="18" s="1"/>
  <c r="AE258" i="19"/>
  <c r="F266" i="18" s="1"/>
  <c r="AD259" i="19"/>
  <c r="E267" i="18" s="1"/>
  <c r="AE259" i="19"/>
  <c r="F267" i="18" s="1"/>
  <c r="AD260" i="19"/>
  <c r="E268" i="18" s="1"/>
  <c r="AE260" i="19"/>
  <c r="F268" i="18" s="1"/>
  <c r="AD261" i="19"/>
  <c r="E269" i="18" s="1"/>
  <c r="AE261" i="19"/>
  <c r="F269" i="18" s="1"/>
  <c r="AD262" i="19"/>
  <c r="E270" i="18" s="1"/>
  <c r="AE262" i="19"/>
  <c r="F270" i="18" s="1"/>
  <c r="AD263" i="19"/>
  <c r="E271" i="18" s="1"/>
  <c r="AE263" i="19"/>
  <c r="F271" i="18" s="1"/>
  <c r="AD264" i="19"/>
  <c r="E272" i="18" s="1"/>
  <c r="AE264" i="19"/>
  <c r="F272" i="18" s="1"/>
  <c r="AD265" i="19"/>
  <c r="E273" i="18" s="1"/>
  <c r="AE265" i="19"/>
  <c r="F273" i="18" s="1"/>
  <c r="AD266" i="19"/>
  <c r="E274" i="18" s="1"/>
  <c r="AE266" i="19"/>
  <c r="F274" i="18" s="1"/>
  <c r="AD267" i="19"/>
  <c r="E275" i="18" s="1"/>
  <c r="AE267" i="19"/>
  <c r="F275" i="18" s="1"/>
  <c r="AD268" i="19"/>
  <c r="E276" i="18" s="1"/>
  <c r="AE268" i="19"/>
  <c r="F276" i="18" s="1"/>
  <c r="AD269" i="19"/>
  <c r="E277" i="18" s="1"/>
  <c r="AE269" i="19"/>
  <c r="F277" i="18" s="1"/>
  <c r="AD270" i="19"/>
  <c r="E278" i="18" s="1"/>
  <c r="AE270" i="19"/>
  <c r="F278" i="18" s="1"/>
  <c r="AD271" i="19"/>
  <c r="E279" i="18" s="1"/>
  <c r="AE271" i="19"/>
  <c r="F279" i="18" s="1"/>
  <c r="AD272" i="19"/>
  <c r="E280" i="18" s="1"/>
  <c r="AE272" i="19"/>
  <c r="F280" i="18" s="1"/>
  <c r="AD273" i="19"/>
  <c r="E281" i="18" s="1"/>
  <c r="AE273" i="19"/>
  <c r="F281" i="18" s="1"/>
  <c r="AD274" i="19"/>
  <c r="E282" i="18" s="1"/>
  <c r="AE274" i="19"/>
  <c r="F282" i="18" s="1"/>
  <c r="AD275" i="19"/>
  <c r="E283" i="18" s="1"/>
  <c r="AE275" i="19"/>
  <c r="F283" i="18" s="1"/>
  <c r="AD276" i="19"/>
  <c r="E284" i="18" s="1"/>
  <c r="AE276" i="19"/>
  <c r="F284" i="18" s="1"/>
  <c r="AD277" i="19"/>
  <c r="E285" i="18" s="1"/>
  <c r="AE277" i="19"/>
  <c r="F285" i="18" s="1"/>
  <c r="AD278" i="19"/>
  <c r="E286" i="18" s="1"/>
  <c r="AE278" i="19"/>
  <c r="F286" i="18" s="1"/>
  <c r="AD279" i="19"/>
  <c r="E287" i="18" s="1"/>
  <c r="AE279" i="19"/>
  <c r="F287" i="18" s="1"/>
  <c r="AD280" i="19"/>
  <c r="E288" i="18" s="1"/>
  <c r="AE280" i="19"/>
  <c r="F288" i="18" s="1"/>
  <c r="AD281" i="19"/>
  <c r="E289" i="18" s="1"/>
  <c r="AE281" i="19"/>
  <c r="F289" i="18" s="1"/>
  <c r="AD282" i="19"/>
  <c r="E290" i="18" s="1"/>
  <c r="AE282" i="19"/>
  <c r="F290" i="18" s="1"/>
  <c r="AD283" i="19"/>
  <c r="E291" i="18" s="1"/>
  <c r="AE283" i="19"/>
  <c r="F291" i="18" s="1"/>
  <c r="AD284" i="19"/>
  <c r="E292" i="18" s="1"/>
  <c r="AE284" i="19"/>
  <c r="F292" i="18" s="1"/>
  <c r="AD285" i="19"/>
  <c r="E293" i="18" s="1"/>
  <c r="AE285" i="19"/>
  <c r="F293" i="18" s="1"/>
  <c r="AD286" i="19"/>
  <c r="E294" i="18" s="1"/>
  <c r="AE286" i="19"/>
  <c r="F294" i="18" s="1"/>
  <c r="AD287" i="19"/>
  <c r="E295" i="18" s="1"/>
  <c r="AE287" i="19"/>
  <c r="F295" i="18" s="1"/>
  <c r="AD288" i="19"/>
  <c r="E296" i="18" s="1"/>
  <c r="AE288" i="19"/>
  <c r="F296" i="18" s="1"/>
  <c r="AD289" i="19"/>
  <c r="E297" i="18" s="1"/>
  <c r="AE289" i="19"/>
  <c r="F297" i="18" s="1"/>
  <c r="AD290" i="19"/>
  <c r="E298" i="18" s="1"/>
  <c r="AE290" i="19"/>
  <c r="F298" i="18" s="1"/>
  <c r="AD291" i="19"/>
  <c r="E299" i="18" s="1"/>
  <c r="AE291" i="19"/>
  <c r="F299" i="18" s="1"/>
  <c r="AD292" i="19"/>
  <c r="E300" i="18" s="1"/>
  <c r="AE292" i="19"/>
  <c r="F300" i="18" s="1"/>
  <c r="AD293" i="19"/>
  <c r="E301" i="18" s="1"/>
  <c r="AE293" i="19"/>
  <c r="F301" i="18" s="1"/>
  <c r="AD294" i="19"/>
  <c r="E302" i="18" s="1"/>
  <c r="AE294" i="19"/>
  <c r="F302" i="18" s="1"/>
  <c r="AD295" i="19"/>
  <c r="E303" i="18" s="1"/>
  <c r="AE295" i="19"/>
  <c r="F303" i="18" s="1"/>
  <c r="AD296" i="19"/>
  <c r="E304" i="18" s="1"/>
  <c r="AE296" i="19"/>
  <c r="F304" i="18" s="1"/>
  <c r="AD297" i="19"/>
  <c r="E305" i="18" s="1"/>
  <c r="AE297" i="19"/>
  <c r="F305" i="18" s="1"/>
  <c r="AD298" i="19"/>
  <c r="E306" i="18" s="1"/>
  <c r="AE298" i="19"/>
  <c r="F306" i="18" s="1"/>
  <c r="AD299" i="19"/>
  <c r="E307" i="18" s="1"/>
  <c r="AE299" i="19"/>
  <c r="F307" i="18" s="1"/>
  <c r="AD300" i="19"/>
  <c r="E308" i="18" s="1"/>
  <c r="AE300" i="19"/>
  <c r="F308" i="18" s="1"/>
  <c r="AD301" i="19"/>
  <c r="E309" i="18" s="1"/>
  <c r="AE301" i="19"/>
  <c r="F309" i="18" s="1"/>
  <c r="AD302" i="19"/>
  <c r="E310" i="18" s="1"/>
  <c r="AE302" i="19"/>
  <c r="F310" i="18" s="1"/>
  <c r="AD303" i="19"/>
  <c r="E311" i="18" s="1"/>
  <c r="AE303" i="19"/>
  <c r="F311" i="18" s="1"/>
  <c r="AD304" i="19"/>
  <c r="E312" i="18" s="1"/>
  <c r="AE304" i="19"/>
  <c r="F312" i="18" s="1"/>
  <c r="AD305" i="19"/>
  <c r="E313" i="18" s="1"/>
  <c r="AE305" i="19"/>
  <c r="F313" i="18" s="1"/>
  <c r="AD306" i="19"/>
  <c r="E314" i="18" s="1"/>
  <c r="AE306" i="19"/>
  <c r="F314" i="18" s="1"/>
  <c r="AD307" i="19"/>
  <c r="E315" i="18" s="1"/>
  <c r="AE307" i="19"/>
  <c r="F315" i="18" s="1"/>
  <c r="AD308" i="19"/>
  <c r="E316" i="18" s="1"/>
  <c r="AE308" i="19"/>
  <c r="F316" i="18" s="1"/>
  <c r="AD309" i="19"/>
  <c r="E317" i="18" s="1"/>
  <c r="AE309" i="19"/>
  <c r="F317" i="18" s="1"/>
  <c r="AD310" i="19"/>
  <c r="E318" i="18" s="1"/>
  <c r="AE310" i="19"/>
  <c r="F318" i="18" s="1"/>
  <c r="AD311" i="19"/>
  <c r="E319" i="18" s="1"/>
  <c r="AE311" i="19"/>
  <c r="F319" i="18" s="1"/>
  <c r="AD312" i="19"/>
  <c r="E320" i="18" s="1"/>
  <c r="AE312" i="19"/>
  <c r="F320" i="18" s="1"/>
  <c r="AD313" i="19"/>
  <c r="E321" i="18" s="1"/>
  <c r="AE313" i="19"/>
  <c r="F321" i="18" s="1"/>
  <c r="AD314" i="19"/>
  <c r="E322" i="18" s="1"/>
  <c r="AE314" i="19"/>
  <c r="F322" i="18" s="1"/>
  <c r="AD315" i="19"/>
  <c r="E323" i="18" s="1"/>
  <c r="AE315" i="19"/>
  <c r="F323" i="18" s="1"/>
  <c r="AD316" i="19"/>
  <c r="E324" i="18" s="1"/>
  <c r="AE316" i="19"/>
  <c r="F324" i="18" s="1"/>
  <c r="AD317" i="19"/>
  <c r="E325" i="18" s="1"/>
  <c r="AE317" i="19"/>
  <c r="F325" i="18" s="1"/>
  <c r="AD318" i="19"/>
  <c r="E326" i="18" s="1"/>
  <c r="AE318" i="19"/>
  <c r="F326" i="18" s="1"/>
  <c r="AD319" i="19"/>
  <c r="E327" i="18" s="1"/>
  <c r="AE319" i="19"/>
  <c r="F327" i="18" s="1"/>
  <c r="AD320" i="19"/>
  <c r="E328" i="18" s="1"/>
  <c r="AE320" i="19"/>
  <c r="F328" i="18" s="1"/>
  <c r="AD321" i="19"/>
  <c r="E329" i="18" s="1"/>
  <c r="AE321" i="19"/>
  <c r="F329" i="18" s="1"/>
  <c r="AD322" i="19"/>
  <c r="E330" i="18" s="1"/>
  <c r="AE322" i="19"/>
  <c r="F330" i="18" s="1"/>
  <c r="AD323" i="19"/>
  <c r="E331" i="18" s="1"/>
  <c r="AE323" i="19"/>
  <c r="F331" i="18" s="1"/>
  <c r="AD324" i="19"/>
  <c r="E332" i="18" s="1"/>
  <c r="AE324" i="19"/>
  <c r="F332" i="18" s="1"/>
  <c r="AD325" i="19"/>
  <c r="E333" i="18" s="1"/>
  <c r="AE325" i="19"/>
  <c r="F333" i="18" s="1"/>
  <c r="AD326" i="19"/>
  <c r="E334" i="18" s="1"/>
  <c r="AE326" i="19"/>
  <c r="F334" i="18" s="1"/>
  <c r="AD327" i="19"/>
  <c r="E335" i="18" s="1"/>
  <c r="AE327" i="19"/>
  <c r="F335" i="18" s="1"/>
  <c r="AD328" i="19"/>
  <c r="E336" i="18" s="1"/>
  <c r="AE328" i="19"/>
  <c r="F336" i="18" s="1"/>
  <c r="AD329" i="19"/>
  <c r="E337" i="18" s="1"/>
  <c r="AE329" i="19"/>
  <c r="F337" i="18" s="1"/>
  <c r="AD330" i="19"/>
  <c r="E338" i="18" s="1"/>
  <c r="AE330" i="19"/>
  <c r="F338" i="18" s="1"/>
  <c r="AD331" i="19"/>
  <c r="E339" i="18" s="1"/>
  <c r="AE331" i="19"/>
  <c r="F339" i="18" s="1"/>
  <c r="AD332" i="19"/>
  <c r="E340" i="18" s="1"/>
  <c r="AE332" i="19"/>
  <c r="F340" i="18" s="1"/>
  <c r="AD333" i="19"/>
  <c r="E341" i="18" s="1"/>
  <c r="AE333" i="19"/>
  <c r="F341" i="18" s="1"/>
  <c r="AD334" i="19"/>
  <c r="E342" i="18" s="1"/>
  <c r="AE334" i="19"/>
  <c r="F342" i="18" s="1"/>
  <c r="AD335" i="19"/>
  <c r="E343" i="18" s="1"/>
  <c r="AE335" i="19"/>
  <c r="F343" i="18" s="1"/>
  <c r="AD336" i="19"/>
  <c r="E344" i="18" s="1"/>
  <c r="AE336" i="19"/>
  <c r="F344" i="18" s="1"/>
  <c r="AD337" i="19"/>
  <c r="E345" i="18" s="1"/>
  <c r="AE337" i="19"/>
  <c r="F345" i="18" s="1"/>
  <c r="AD338" i="19"/>
  <c r="E346" i="18" s="1"/>
  <c r="AE338" i="19"/>
  <c r="F346" i="18" s="1"/>
  <c r="AD339" i="19"/>
  <c r="E347" i="18" s="1"/>
  <c r="AE339" i="19"/>
  <c r="F347" i="18" s="1"/>
  <c r="AD340" i="19"/>
  <c r="E348" i="18" s="1"/>
  <c r="AE340" i="19"/>
  <c r="F348" i="18" s="1"/>
  <c r="AD341" i="19"/>
  <c r="E349" i="18" s="1"/>
  <c r="AE341" i="19"/>
  <c r="F349" i="18" s="1"/>
  <c r="AD342" i="19"/>
  <c r="E350" i="18" s="1"/>
  <c r="AE342" i="19"/>
  <c r="F350" i="18" s="1"/>
  <c r="AD343" i="19"/>
  <c r="E351" i="18" s="1"/>
  <c r="AE343" i="19"/>
  <c r="F351" i="18" s="1"/>
  <c r="AD344" i="19"/>
  <c r="E352" i="18" s="1"/>
  <c r="AE344" i="19"/>
  <c r="F352" i="18" s="1"/>
  <c r="AD345" i="19"/>
  <c r="E353" i="18" s="1"/>
  <c r="AE345" i="19"/>
  <c r="F353" i="18" s="1"/>
  <c r="AD346" i="19"/>
  <c r="E354" i="18" s="1"/>
  <c r="AE346" i="19"/>
  <c r="F354" i="18" s="1"/>
  <c r="AD347" i="19"/>
  <c r="E355" i="18" s="1"/>
  <c r="AE347" i="19"/>
  <c r="F355" i="18" s="1"/>
  <c r="AD348" i="19"/>
  <c r="E356" i="18" s="1"/>
  <c r="AE348" i="19"/>
  <c r="F356" i="18" s="1"/>
  <c r="AD349" i="19"/>
  <c r="E357" i="18" s="1"/>
  <c r="AE349" i="19"/>
  <c r="F357" i="18" s="1"/>
  <c r="AD350" i="19"/>
  <c r="E358" i="18" s="1"/>
  <c r="AE350" i="19"/>
  <c r="F358" i="18" s="1"/>
  <c r="AD351" i="19"/>
  <c r="E359" i="18" s="1"/>
  <c r="AE351" i="19"/>
  <c r="F359" i="18" s="1"/>
  <c r="AD352" i="19"/>
  <c r="E360" i="18" s="1"/>
  <c r="AE352" i="19"/>
  <c r="F360" i="18" s="1"/>
  <c r="AD353" i="19"/>
  <c r="E361" i="18" s="1"/>
  <c r="AE353" i="19"/>
  <c r="F361" i="18" s="1"/>
  <c r="AD354" i="19"/>
  <c r="E362" i="18" s="1"/>
  <c r="AE354" i="19"/>
  <c r="F362" i="18" s="1"/>
  <c r="AD355" i="19"/>
  <c r="E363" i="18" s="1"/>
  <c r="AE355" i="19"/>
  <c r="F363" i="18" s="1"/>
  <c r="AD356" i="19"/>
  <c r="E364" i="18" s="1"/>
  <c r="AE356" i="19"/>
  <c r="F364" i="18" s="1"/>
  <c r="AD357" i="19"/>
  <c r="E365" i="18" s="1"/>
  <c r="AE357" i="19"/>
  <c r="F365" i="18" s="1"/>
  <c r="AD358" i="19"/>
  <c r="E366" i="18" s="1"/>
  <c r="AE358" i="19"/>
  <c r="F366" i="18" s="1"/>
  <c r="AD359" i="19"/>
  <c r="E367" i="18" s="1"/>
  <c r="AE359" i="19"/>
  <c r="F367" i="18" s="1"/>
  <c r="AD360" i="19"/>
  <c r="E368" i="18" s="1"/>
  <c r="AE360" i="19"/>
  <c r="F368" i="18" s="1"/>
  <c r="AD361" i="19"/>
  <c r="E369" i="18" s="1"/>
  <c r="AE361" i="19"/>
  <c r="F369" i="18" s="1"/>
  <c r="AD362" i="19"/>
  <c r="E370" i="18" s="1"/>
  <c r="AE362" i="19"/>
  <c r="F370" i="18" s="1"/>
  <c r="AD363" i="19"/>
  <c r="E371" i="18" s="1"/>
  <c r="AE363" i="19"/>
  <c r="F371" i="18" s="1"/>
  <c r="AD364" i="19"/>
  <c r="E372" i="18" s="1"/>
  <c r="AE364" i="19"/>
  <c r="F372" i="18" s="1"/>
  <c r="AD365" i="19"/>
  <c r="E373" i="18" s="1"/>
  <c r="AE365" i="19"/>
  <c r="F373" i="18" s="1"/>
  <c r="AD366" i="19"/>
  <c r="E374" i="18" s="1"/>
  <c r="AE366" i="19"/>
  <c r="F374" i="18" s="1"/>
  <c r="AD367" i="19"/>
  <c r="E375" i="18" s="1"/>
  <c r="AE367" i="19"/>
  <c r="F375" i="18" s="1"/>
  <c r="AD368" i="19"/>
  <c r="E376" i="18" s="1"/>
  <c r="AE368" i="19"/>
  <c r="F376" i="18" s="1"/>
  <c r="AD369" i="19"/>
  <c r="E377" i="18" s="1"/>
  <c r="AE369" i="19"/>
  <c r="F377" i="18" s="1"/>
  <c r="AD370" i="19"/>
  <c r="E378" i="18" s="1"/>
  <c r="AE370" i="19"/>
  <c r="F378" i="18" s="1"/>
  <c r="AD371" i="19"/>
  <c r="E379" i="18" s="1"/>
  <c r="AE371" i="19"/>
  <c r="F379" i="18" s="1"/>
  <c r="AD372" i="19"/>
  <c r="E380" i="18" s="1"/>
  <c r="AE372" i="19"/>
  <c r="F380" i="18" s="1"/>
  <c r="AD373" i="19"/>
  <c r="E381" i="18" s="1"/>
  <c r="AE373" i="19"/>
  <c r="F381" i="18" s="1"/>
  <c r="AD374" i="19"/>
  <c r="E382" i="18" s="1"/>
  <c r="AE374" i="19"/>
  <c r="F382" i="18" s="1"/>
  <c r="AD375" i="19"/>
  <c r="E383" i="18" s="1"/>
  <c r="AE375" i="19"/>
  <c r="F383" i="18" s="1"/>
  <c r="AD376" i="19"/>
  <c r="E384" i="18" s="1"/>
  <c r="AE376" i="19"/>
  <c r="F384" i="18" s="1"/>
  <c r="AD377" i="19"/>
  <c r="E385" i="18" s="1"/>
  <c r="AE377" i="19"/>
  <c r="F385" i="18" s="1"/>
  <c r="AD378" i="19"/>
  <c r="E386" i="18" s="1"/>
  <c r="AE378" i="19"/>
  <c r="F386" i="18" s="1"/>
  <c r="AD379" i="19"/>
  <c r="E387" i="18" s="1"/>
  <c r="AE379" i="19"/>
  <c r="F387" i="18" s="1"/>
  <c r="AD380" i="19"/>
  <c r="E388" i="18" s="1"/>
  <c r="AE380" i="19"/>
  <c r="F388" i="18" s="1"/>
  <c r="AD381" i="19"/>
  <c r="E389" i="18" s="1"/>
  <c r="AE381" i="19"/>
  <c r="F389" i="18" s="1"/>
  <c r="AD382" i="19"/>
  <c r="E390" i="18" s="1"/>
  <c r="AE382" i="19"/>
  <c r="F390" i="18" s="1"/>
  <c r="AD383" i="19"/>
  <c r="E391" i="18" s="1"/>
  <c r="AE383" i="19"/>
  <c r="F391" i="18" s="1"/>
  <c r="AD384" i="19"/>
  <c r="E392" i="18" s="1"/>
  <c r="AE384" i="19"/>
  <c r="F392" i="18" s="1"/>
  <c r="AD385" i="19"/>
  <c r="E393" i="18" s="1"/>
  <c r="AE385" i="19"/>
  <c r="F393" i="18" s="1"/>
  <c r="AD386" i="19"/>
  <c r="E394" i="18" s="1"/>
  <c r="AE386" i="19"/>
  <c r="F394" i="18" s="1"/>
  <c r="AD387" i="19"/>
  <c r="E395" i="18" s="1"/>
  <c r="AE387" i="19"/>
  <c r="F395" i="18" s="1"/>
  <c r="AD388" i="19"/>
  <c r="E396" i="18" s="1"/>
  <c r="AE388" i="19"/>
  <c r="F396" i="18" s="1"/>
  <c r="AD389" i="19"/>
  <c r="E397" i="18" s="1"/>
  <c r="AE389" i="19"/>
  <c r="F397" i="18" s="1"/>
  <c r="AD390" i="19"/>
  <c r="E398" i="18" s="1"/>
  <c r="AE390" i="19"/>
  <c r="F398" i="18" s="1"/>
  <c r="AD391" i="19"/>
  <c r="E399" i="18" s="1"/>
  <c r="AE391" i="19"/>
  <c r="F399" i="18" s="1"/>
  <c r="AD392" i="19"/>
  <c r="E400" i="18" s="1"/>
  <c r="AE392" i="19"/>
  <c r="F400" i="18" s="1"/>
  <c r="AD393" i="19"/>
  <c r="E401" i="18" s="1"/>
  <c r="AE393" i="19"/>
  <c r="F401" i="18" s="1"/>
  <c r="AD394" i="19"/>
  <c r="E402" i="18" s="1"/>
  <c r="AE394" i="19"/>
  <c r="F402" i="18" s="1"/>
  <c r="AD395" i="19"/>
  <c r="E403" i="18" s="1"/>
  <c r="AE395" i="19"/>
  <c r="F403" i="18" s="1"/>
  <c r="AD396" i="19"/>
  <c r="E404" i="18" s="1"/>
  <c r="AE396" i="19"/>
  <c r="F404" i="18" s="1"/>
  <c r="AD397" i="19"/>
  <c r="E405" i="18" s="1"/>
  <c r="AE397" i="19"/>
  <c r="F405" i="18" s="1"/>
  <c r="AD398" i="19"/>
  <c r="E406" i="18" s="1"/>
  <c r="AE398" i="19"/>
  <c r="F406" i="18" s="1"/>
  <c r="AD399" i="19"/>
  <c r="E407" i="18" s="1"/>
  <c r="AE399" i="19"/>
  <c r="F407" i="18" s="1"/>
  <c r="AD400" i="19"/>
  <c r="E408" i="18" s="1"/>
  <c r="AE400" i="19"/>
  <c r="F408" i="18" s="1"/>
  <c r="AD401" i="19"/>
  <c r="E409" i="18" s="1"/>
  <c r="AE401" i="19"/>
  <c r="F409" i="18" s="1"/>
  <c r="AD402" i="19"/>
  <c r="E410" i="18" s="1"/>
  <c r="AE402" i="19"/>
  <c r="F410" i="18" s="1"/>
  <c r="AD403" i="19"/>
  <c r="E411" i="18" s="1"/>
  <c r="AE403" i="19"/>
  <c r="F411" i="18" s="1"/>
  <c r="AD404" i="19"/>
  <c r="E412" i="18" s="1"/>
  <c r="AE404" i="19"/>
  <c r="F412" i="18" s="1"/>
  <c r="AD405" i="19"/>
  <c r="E413" i="18" s="1"/>
  <c r="AE405" i="19"/>
  <c r="F413" i="18" s="1"/>
  <c r="AD406" i="19"/>
  <c r="E414" i="18" s="1"/>
  <c r="AE406" i="19"/>
  <c r="F414" i="18" s="1"/>
  <c r="AD407" i="19"/>
  <c r="E415" i="18" s="1"/>
  <c r="AE407" i="19"/>
  <c r="F415" i="18" s="1"/>
  <c r="AD408" i="19"/>
  <c r="E416" i="18" s="1"/>
  <c r="AE408" i="19"/>
  <c r="F416" i="18" s="1"/>
  <c r="AD409" i="19"/>
  <c r="E417" i="18" s="1"/>
  <c r="AE409" i="19"/>
  <c r="F417" i="18" s="1"/>
  <c r="AD410" i="19"/>
  <c r="E418" i="18" s="1"/>
  <c r="AE410" i="19"/>
  <c r="F418" i="18" s="1"/>
  <c r="AD411" i="19"/>
  <c r="E419" i="18" s="1"/>
  <c r="AE411" i="19"/>
  <c r="F419" i="18" s="1"/>
  <c r="AD412" i="19"/>
  <c r="E420" i="18" s="1"/>
  <c r="AE412" i="19"/>
  <c r="F420" i="18" s="1"/>
  <c r="AD413" i="19"/>
  <c r="E421" i="18" s="1"/>
  <c r="AE413" i="19"/>
  <c r="F421" i="18" s="1"/>
  <c r="AD414" i="19"/>
  <c r="E422" i="18" s="1"/>
  <c r="AE414" i="19"/>
  <c r="F422" i="18" s="1"/>
  <c r="AD415" i="19"/>
  <c r="E423" i="18" s="1"/>
  <c r="AE415" i="19"/>
  <c r="F423" i="18" s="1"/>
  <c r="AD416" i="19"/>
  <c r="E424" i="18" s="1"/>
  <c r="AE416" i="19"/>
  <c r="F424" i="18" s="1"/>
  <c r="AD417" i="19"/>
  <c r="E425" i="18" s="1"/>
  <c r="AE417" i="19"/>
  <c r="F425" i="18" s="1"/>
  <c r="AD418" i="19"/>
  <c r="E426" i="18" s="1"/>
  <c r="AE418" i="19"/>
  <c r="F426" i="18" s="1"/>
  <c r="AD419" i="19"/>
  <c r="E427" i="18" s="1"/>
  <c r="AE419" i="19"/>
  <c r="F427" i="18" s="1"/>
  <c r="AD420" i="19"/>
  <c r="E428" i="18" s="1"/>
  <c r="AE420" i="19"/>
  <c r="F428" i="18" s="1"/>
  <c r="AD421" i="19"/>
  <c r="E429" i="18" s="1"/>
  <c r="AE421" i="19"/>
  <c r="F429" i="18" s="1"/>
  <c r="AD422" i="19"/>
  <c r="E430" i="18" s="1"/>
  <c r="AE422" i="19"/>
  <c r="F430" i="18" s="1"/>
  <c r="AD423" i="19"/>
  <c r="E431" i="18" s="1"/>
  <c r="AE423" i="19"/>
  <c r="F431" i="18" s="1"/>
  <c r="AD424" i="19"/>
  <c r="E432" i="18" s="1"/>
  <c r="AE424" i="19"/>
  <c r="F432" i="18" s="1"/>
  <c r="AD425" i="19"/>
  <c r="E433" i="18" s="1"/>
  <c r="AE425" i="19"/>
  <c r="F433" i="18" s="1"/>
  <c r="AD426" i="19"/>
  <c r="E434" i="18" s="1"/>
  <c r="AE426" i="19"/>
  <c r="F434" i="18" s="1"/>
  <c r="AD427" i="19"/>
  <c r="E435" i="18" s="1"/>
  <c r="AE427" i="19"/>
  <c r="F435" i="18" s="1"/>
  <c r="AD428" i="19"/>
  <c r="E436" i="18" s="1"/>
  <c r="AE428" i="19"/>
  <c r="F436" i="18" s="1"/>
  <c r="AD429" i="19"/>
  <c r="E437" i="18" s="1"/>
  <c r="AE429" i="19"/>
  <c r="F437" i="18" s="1"/>
  <c r="AD430" i="19"/>
  <c r="E438" i="18" s="1"/>
  <c r="AE430" i="19"/>
  <c r="F438" i="18" s="1"/>
  <c r="AD431" i="19"/>
  <c r="E439" i="18" s="1"/>
  <c r="AE431" i="19"/>
  <c r="F439" i="18" s="1"/>
  <c r="AD432" i="19"/>
  <c r="E440" i="18" s="1"/>
  <c r="AE432" i="19"/>
  <c r="F440" i="18" s="1"/>
  <c r="AD433" i="19"/>
  <c r="E441" i="18" s="1"/>
  <c r="AE433" i="19"/>
  <c r="F441" i="18" s="1"/>
  <c r="AD434" i="19"/>
  <c r="E442" i="18" s="1"/>
  <c r="AE434" i="19"/>
  <c r="F442" i="18" s="1"/>
  <c r="AD435" i="19"/>
  <c r="E443" i="18" s="1"/>
  <c r="AE435" i="19"/>
  <c r="F443" i="18" s="1"/>
  <c r="AD436" i="19"/>
  <c r="E444" i="18" s="1"/>
  <c r="AE436" i="19"/>
  <c r="F444" i="18" s="1"/>
  <c r="AD437" i="19"/>
  <c r="E445" i="18" s="1"/>
  <c r="AE437" i="19"/>
  <c r="F445" i="18" s="1"/>
  <c r="AD438" i="19"/>
  <c r="E446" i="18" s="1"/>
  <c r="AE438" i="19"/>
  <c r="F446" i="18" s="1"/>
  <c r="AD439" i="19"/>
  <c r="E447" i="18" s="1"/>
  <c r="AE439" i="19"/>
  <c r="F447" i="18" s="1"/>
  <c r="AD440" i="19"/>
  <c r="E448" i="18" s="1"/>
  <c r="AE440" i="19"/>
  <c r="F448" i="18" s="1"/>
  <c r="AD441" i="19"/>
  <c r="E449" i="18" s="1"/>
  <c r="AE441" i="19"/>
  <c r="F449" i="18" s="1"/>
  <c r="AD442" i="19"/>
  <c r="E450" i="18" s="1"/>
  <c r="AE442" i="19"/>
  <c r="F450" i="18" s="1"/>
  <c r="AD443" i="19"/>
  <c r="E451" i="18" s="1"/>
  <c r="AE443" i="19"/>
  <c r="F451" i="18" s="1"/>
  <c r="AD444" i="19"/>
  <c r="E452" i="18" s="1"/>
  <c r="AE444" i="19"/>
  <c r="F452" i="18" s="1"/>
  <c r="AD445" i="19"/>
  <c r="E453" i="18" s="1"/>
  <c r="AE445" i="19"/>
  <c r="F453" i="18" s="1"/>
  <c r="AD446" i="19"/>
  <c r="E454" i="18" s="1"/>
  <c r="AE446" i="19"/>
  <c r="F454" i="18" s="1"/>
  <c r="AD447" i="19"/>
  <c r="E455" i="18" s="1"/>
  <c r="AE447" i="19"/>
  <c r="F455" i="18" s="1"/>
  <c r="AD448" i="19"/>
  <c r="E456" i="18" s="1"/>
  <c r="AE448" i="19"/>
  <c r="F456" i="18" s="1"/>
  <c r="AD449" i="19"/>
  <c r="E457" i="18" s="1"/>
  <c r="AE449" i="19"/>
  <c r="F457" i="18" s="1"/>
  <c r="AD450" i="19"/>
  <c r="E458" i="18" s="1"/>
  <c r="AE450" i="19"/>
  <c r="F458" i="18" s="1"/>
  <c r="AD451" i="19"/>
  <c r="E459" i="18" s="1"/>
  <c r="AE451" i="19"/>
  <c r="F459" i="18" s="1"/>
  <c r="AD452" i="19"/>
  <c r="E460" i="18" s="1"/>
  <c r="AE452" i="19"/>
  <c r="F460" i="18" s="1"/>
  <c r="AD453" i="19"/>
  <c r="E461" i="18" s="1"/>
  <c r="AE453" i="19"/>
  <c r="F461" i="18" s="1"/>
  <c r="AD454" i="19"/>
  <c r="E462" i="18" s="1"/>
  <c r="AE454" i="19"/>
  <c r="F462" i="18" s="1"/>
  <c r="AD455" i="19"/>
  <c r="E463" i="18" s="1"/>
  <c r="AE455" i="19"/>
  <c r="F463" i="18" s="1"/>
  <c r="AD456" i="19"/>
  <c r="E464" i="18" s="1"/>
  <c r="AE456" i="19"/>
  <c r="F464" i="18" s="1"/>
  <c r="AD457" i="19"/>
  <c r="E465" i="18" s="1"/>
  <c r="AE457" i="19"/>
  <c r="F465" i="18" s="1"/>
  <c r="AD458" i="19"/>
  <c r="E466" i="18" s="1"/>
  <c r="AE458" i="19"/>
  <c r="F466" i="18" s="1"/>
  <c r="AD459" i="19"/>
  <c r="E467" i="18" s="1"/>
  <c r="AE459" i="19"/>
  <c r="F467" i="18" s="1"/>
  <c r="AD460" i="19"/>
  <c r="E468" i="18" s="1"/>
  <c r="AE460" i="19"/>
  <c r="F468" i="18" s="1"/>
  <c r="AD461" i="19"/>
  <c r="E469" i="18" s="1"/>
  <c r="AE461" i="19"/>
  <c r="F469" i="18" s="1"/>
  <c r="AD462" i="19"/>
  <c r="E470" i="18" s="1"/>
  <c r="AE462" i="19"/>
  <c r="F470" i="18" s="1"/>
  <c r="AD463" i="19"/>
  <c r="E471" i="18" s="1"/>
  <c r="AE463" i="19"/>
  <c r="F471" i="18" s="1"/>
  <c r="AD464" i="19"/>
  <c r="E472" i="18" s="1"/>
  <c r="AE464" i="19"/>
  <c r="F472" i="18" s="1"/>
  <c r="AD465" i="19"/>
  <c r="E473" i="18" s="1"/>
  <c r="AE465" i="19"/>
  <c r="F473" i="18" s="1"/>
  <c r="AD466" i="19"/>
  <c r="E474" i="18" s="1"/>
  <c r="AE466" i="19"/>
  <c r="F474" i="18" s="1"/>
  <c r="AD467" i="19"/>
  <c r="E475" i="18" s="1"/>
  <c r="AE467" i="19"/>
  <c r="F475" i="18" s="1"/>
  <c r="AD468" i="19"/>
  <c r="E476" i="18" s="1"/>
  <c r="AE468" i="19"/>
  <c r="F476" i="18" s="1"/>
  <c r="AD469" i="19"/>
  <c r="E477" i="18" s="1"/>
  <c r="AE469" i="19"/>
  <c r="F477" i="18" s="1"/>
  <c r="AD470" i="19"/>
  <c r="E478" i="18" s="1"/>
  <c r="AE470" i="19"/>
  <c r="F478" i="18" s="1"/>
  <c r="AD471" i="19"/>
  <c r="E479" i="18" s="1"/>
  <c r="AE471" i="19"/>
  <c r="F479" i="18" s="1"/>
  <c r="AD472" i="19"/>
  <c r="E480" i="18" s="1"/>
  <c r="AE472" i="19"/>
  <c r="F480" i="18" s="1"/>
  <c r="AD473" i="19"/>
  <c r="E481" i="18" s="1"/>
  <c r="AE473" i="19"/>
  <c r="F481" i="18" s="1"/>
  <c r="AD474" i="19"/>
  <c r="E482" i="18" s="1"/>
  <c r="AE474" i="19"/>
  <c r="F482" i="18" s="1"/>
  <c r="AD475" i="19"/>
  <c r="E483" i="18" s="1"/>
  <c r="AE475" i="19"/>
  <c r="F483" i="18" s="1"/>
  <c r="AD476" i="19"/>
  <c r="E484" i="18" s="1"/>
  <c r="AE476" i="19"/>
  <c r="F484" i="18" s="1"/>
  <c r="AD477" i="19"/>
  <c r="E485" i="18" s="1"/>
  <c r="AE477" i="19"/>
  <c r="F485" i="18" s="1"/>
  <c r="AD478" i="19"/>
  <c r="E486" i="18" s="1"/>
  <c r="AE478" i="19"/>
  <c r="F486" i="18" s="1"/>
  <c r="AD479" i="19"/>
  <c r="E487" i="18" s="1"/>
  <c r="AE479" i="19"/>
  <c r="F487" i="18" s="1"/>
  <c r="AD480" i="19"/>
  <c r="E488" i="18" s="1"/>
  <c r="AE480" i="19"/>
  <c r="F488" i="18" s="1"/>
  <c r="AD481" i="19"/>
  <c r="E489" i="18" s="1"/>
  <c r="AE481" i="19"/>
  <c r="F489" i="18" s="1"/>
  <c r="AD482" i="19"/>
  <c r="E490" i="18" s="1"/>
  <c r="AE482" i="19"/>
  <c r="F490" i="18" s="1"/>
  <c r="AD483" i="19"/>
  <c r="E491" i="18" s="1"/>
  <c r="AE483" i="19"/>
  <c r="F491" i="18" s="1"/>
  <c r="AD484" i="19"/>
  <c r="E492" i="18" s="1"/>
  <c r="AE484" i="19"/>
  <c r="F492" i="18" s="1"/>
  <c r="AD485" i="19"/>
  <c r="E493" i="18" s="1"/>
  <c r="AE485" i="19"/>
  <c r="F493" i="18" s="1"/>
  <c r="AD486" i="19"/>
  <c r="E494" i="18" s="1"/>
  <c r="AE486" i="19"/>
  <c r="F494" i="18" s="1"/>
  <c r="AD487" i="19"/>
  <c r="E495" i="18" s="1"/>
  <c r="AE487" i="19"/>
  <c r="F495" i="18" s="1"/>
  <c r="AD488" i="19"/>
  <c r="E496" i="18" s="1"/>
  <c r="AE488" i="19"/>
  <c r="F496" i="18" s="1"/>
  <c r="AD489" i="19"/>
  <c r="E497" i="18" s="1"/>
  <c r="AE489" i="19"/>
  <c r="F497" i="18" s="1"/>
  <c r="AD490" i="19"/>
  <c r="E498" i="18" s="1"/>
  <c r="AE490" i="19"/>
  <c r="F498" i="18" s="1"/>
  <c r="AD491" i="19"/>
  <c r="E499" i="18" s="1"/>
  <c r="AE491" i="19"/>
  <c r="F499" i="18" s="1"/>
  <c r="AD492" i="19"/>
  <c r="E500" i="18" s="1"/>
  <c r="AE492" i="19"/>
  <c r="F500" i="18" s="1"/>
  <c r="AD493" i="19"/>
  <c r="E501" i="18" s="1"/>
  <c r="AE493" i="19"/>
  <c r="F501" i="18" s="1"/>
  <c r="AD494" i="19"/>
  <c r="E502" i="18" s="1"/>
  <c r="AE494" i="19"/>
  <c r="F502" i="18" s="1"/>
  <c r="AD495" i="19"/>
  <c r="E503" i="18" s="1"/>
  <c r="AE495" i="19"/>
  <c r="F503" i="18" s="1"/>
  <c r="AD496" i="19"/>
  <c r="E504" i="18" s="1"/>
  <c r="AE496" i="19"/>
  <c r="F504" i="18" s="1"/>
  <c r="AD497" i="19"/>
  <c r="E505" i="18" s="1"/>
  <c r="AE497" i="19"/>
  <c r="F505" i="18" s="1"/>
  <c r="AD498" i="19"/>
  <c r="E506" i="18" s="1"/>
  <c r="AE498" i="19"/>
  <c r="F506" i="18" s="1"/>
  <c r="AD499" i="19"/>
  <c r="E507" i="18" s="1"/>
  <c r="AE499" i="19"/>
  <c r="F507" i="18" s="1"/>
  <c r="AD500" i="19"/>
  <c r="E508" i="18" s="1"/>
  <c r="AE500" i="19"/>
  <c r="F508" i="18" s="1"/>
  <c r="AD501" i="19"/>
  <c r="E509" i="18" s="1"/>
  <c r="AE501" i="19"/>
  <c r="F509" i="18" s="1"/>
  <c r="AD502" i="19"/>
  <c r="E510" i="18" s="1"/>
  <c r="AE502" i="19"/>
  <c r="F510" i="18" s="1"/>
  <c r="AD503" i="19"/>
  <c r="E511" i="18" s="1"/>
  <c r="AE503" i="19"/>
  <c r="F511" i="18" s="1"/>
  <c r="AD504" i="19"/>
  <c r="E512" i="18" s="1"/>
  <c r="AE504" i="19"/>
  <c r="F512" i="18" s="1"/>
  <c r="AD505" i="19"/>
  <c r="E513" i="18" s="1"/>
  <c r="AE505" i="19"/>
  <c r="F513" i="18" s="1"/>
  <c r="AD506" i="19"/>
  <c r="E514" i="18" s="1"/>
  <c r="AE506" i="19"/>
  <c r="F514" i="18" s="1"/>
  <c r="AD507" i="19"/>
  <c r="E515" i="18" s="1"/>
  <c r="AE507" i="19"/>
  <c r="F515" i="18" s="1"/>
  <c r="AD508" i="19"/>
  <c r="E516" i="18" s="1"/>
  <c r="AE508" i="19"/>
  <c r="F516" i="18" s="1"/>
  <c r="AD509" i="19"/>
  <c r="E517" i="18" s="1"/>
  <c r="AE509" i="19"/>
  <c r="F517" i="18" s="1"/>
  <c r="AD510" i="19"/>
  <c r="E518" i="18" s="1"/>
  <c r="AE510" i="19"/>
  <c r="F518" i="18" s="1"/>
  <c r="AD511" i="19"/>
  <c r="E519" i="18" s="1"/>
  <c r="AE511" i="19"/>
  <c r="F519" i="18" s="1"/>
  <c r="AD512" i="19"/>
  <c r="E520" i="18" s="1"/>
  <c r="AE512" i="19"/>
  <c r="F520" i="18" s="1"/>
  <c r="AD513" i="19"/>
  <c r="E521" i="18" s="1"/>
  <c r="AE513" i="19"/>
  <c r="F521" i="18" s="1"/>
  <c r="AD514" i="19"/>
  <c r="E522" i="18" s="1"/>
  <c r="AE514" i="19"/>
  <c r="F522" i="18" s="1"/>
  <c r="AD515" i="19"/>
  <c r="E523" i="18" s="1"/>
  <c r="AE515" i="19"/>
  <c r="F523" i="18" s="1"/>
  <c r="AD516" i="19"/>
  <c r="E524" i="18" s="1"/>
  <c r="AE516" i="19"/>
  <c r="F524" i="18" s="1"/>
  <c r="AD517" i="19"/>
  <c r="E525" i="18" s="1"/>
  <c r="AE517" i="19"/>
  <c r="F525" i="18" s="1"/>
  <c r="AD518" i="19"/>
  <c r="E526" i="18" s="1"/>
  <c r="AE518" i="19"/>
  <c r="F526" i="18" s="1"/>
  <c r="AD519" i="19"/>
  <c r="E527" i="18" s="1"/>
  <c r="AE519" i="19"/>
  <c r="F527" i="18" s="1"/>
  <c r="AD520" i="19"/>
  <c r="E528" i="18" s="1"/>
  <c r="AE520" i="19"/>
  <c r="F528" i="18" s="1"/>
  <c r="AD521" i="19"/>
  <c r="E529" i="18" s="1"/>
  <c r="AE521" i="19"/>
  <c r="F529" i="18" s="1"/>
  <c r="AD522" i="19"/>
  <c r="E530" i="18" s="1"/>
  <c r="AE522" i="19"/>
  <c r="F530" i="18" s="1"/>
  <c r="AD523" i="19"/>
  <c r="E531" i="18" s="1"/>
  <c r="AE523" i="19"/>
  <c r="F531" i="18" s="1"/>
  <c r="AD524" i="19"/>
  <c r="E532" i="18" s="1"/>
  <c r="AE524" i="19"/>
  <c r="F532" i="18" s="1"/>
  <c r="AD525" i="19"/>
  <c r="E533" i="18" s="1"/>
  <c r="AE525" i="19"/>
  <c r="F533" i="18" s="1"/>
  <c r="AD526" i="19"/>
  <c r="E534" i="18" s="1"/>
  <c r="AE526" i="19"/>
  <c r="F534" i="18" s="1"/>
  <c r="AD527" i="19"/>
  <c r="E535" i="18" s="1"/>
  <c r="AE527" i="19"/>
  <c r="F535" i="18" s="1"/>
  <c r="AD528" i="19"/>
  <c r="E536" i="18" s="1"/>
  <c r="AE528" i="19"/>
  <c r="F536" i="18" s="1"/>
  <c r="AD529" i="19"/>
  <c r="E537" i="18" s="1"/>
  <c r="AE529" i="19"/>
  <c r="F537" i="18" s="1"/>
  <c r="AD530" i="19"/>
  <c r="E538" i="18" s="1"/>
  <c r="AE530" i="19"/>
  <c r="F538" i="18" s="1"/>
  <c r="AD531" i="19"/>
  <c r="E539" i="18" s="1"/>
  <c r="AE531" i="19"/>
  <c r="F539" i="18" s="1"/>
  <c r="AD532" i="19"/>
  <c r="E540" i="18" s="1"/>
  <c r="AE532" i="19"/>
  <c r="F540" i="18" s="1"/>
  <c r="AD533" i="19"/>
  <c r="E541" i="18" s="1"/>
  <c r="AE533" i="19"/>
  <c r="F541" i="18" s="1"/>
  <c r="AD534" i="19"/>
  <c r="E542" i="18" s="1"/>
  <c r="AE534" i="19"/>
  <c r="F542" i="18" s="1"/>
  <c r="AD535" i="19"/>
  <c r="E543" i="18" s="1"/>
  <c r="AE535" i="19"/>
  <c r="F543" i="18" s="1"/>
  <c r="AD536" i="19"/>
  <c r="E544" i="18" s="1"/>
  <c r="AE536" i="19"/>
  <c r="F544" i="18" s="1"/>
  <c r="AD537" i="19"/>
  <c r="E545" i="18" s="1"/>
  <c r="AE537" i="19"/>
  <c r="F545" i="18" s="1"/>
  <c r="AD538" i="19"/>
  <c r="E546" i="18" s="1"/>
  <c r="AE538" i="19"/>
  <c r="F546" i="18" s="1"/>
  <c r="AD539" i="19"/>
  <c r="E547" i="18" s="1"/>
  <c r="AE539" i="19"/>
  <c r="F547" i="18" s="1"/>
  <c r="AD540" i="19"/>
  <c r="E548" i="18" s="1"/>
  <c r="AE540" i="19"/>
  <c r="F548" i="18" s="1"/>
  <c r="AD541" i="19"/>
  <c r="E549" i="18" s="1"/>
  <c r="AE541" i="19"/>
  <c r="F549" i="18" s="1"/>
  <c r="AD542" i="19"/>
  <c r="E550" i="18" s="1"/>
  <c r="AE542" i="19"/>
  <c r="F550" i="18" s="1"/>
  <c r="AD543" i="19"/>
  <c r="E551" i="18" s="1"/>
  <c r="AE543" i="19"/>
  <c r="F551" i="18" s="1"/>
  <c r="AD544" i="19"/>
  <c r="E552" i="18" s="1"/>
  <c r="AE544" i="19"/>
  <c r="F552" i="18" s="1"/>
  <c r="AD545" i="19"/>
  <c r="E553" i="18" s="1"/>
  <c r="AE545" i="19"/>
  <c r="F553" i="18" s="1"/>
  <c r="AD546" i="19"/>
  <c r="E554" i="18" s="1"/>
  <c r="AE546" i="19"/>
  <c r="F554" i="18" s="1"/>
  <c r="AD547" i="19"/>
  <c r="E555" i="18" s="1"/>
  <c r="AE547" i="19"/>
  <c r="F555" i="18" s="1"/>
  <c r="AD548" i="19"/>
  <c r="E556" i="18" s="1"/>
  <c r="AE548" i="19"/>
  <c r="F556" i="18" s="1"/>
  <c r="AD549" i="19"/>
  <c r="E557" i="18" s="1"/>
  <c r="AE549" i="19"/>
  <c r="F557" i="18" s="1"/>
  <c r="AD550" i="19"/>
  <c r="E558" i="18" s="1"/>
  <c r="AE550" i="19"/>
  <c r="F558" i="18" s="1"/>
  <c r="AD551" i="19"/>
  <c r="E559" i="18" s="1"/>
  <c r="AE551" i="19"/>
  <c r="F559" i="18" s="1"/>
  <c r="AD552" i="19"/>
  <c r="E560" i="18" s="1"/>
  <c r="AE552" i="19"/>
  <c r="F560" i="18" s="1"/>
  <c r="AD553" i="19"/>
  <c r="E561" i="18" s="1"/>
  <c r="AE553" i="19"/>
  <c r="F561" i="18" s="1"/>
  <c r="AD554" i="19"/>
  <c r="E562" i="18" s="1"/>
  <c r="AE554" i="19"/>
  <c r="F562" i="18" s="1"/>
  <c r="AD555" i="19"/>
  <c r="E563" i="18" s="1"/>
  <c r="AE555" i="19"/>
  <c r="F563" i="18" s="1"/>
  <c r="AD556" i="19"/>
  <c r="E564" i="18" s="1"/>
  <c r="AE556" i="19"/>
  <c r="F564" i="18" s="1"/>
  <c r="AD557" i="19"/>
  <c r="E565" i="18" s="1"/>
  <c r="AE557" i="19"/>
  <c r="F565" i="18" s="1"/>
  <c r="AD558" i="19"/>
  <c r="E566" i="18" s="1"/>
  <c r="AE558" i="19"/>
  <c r="F566" i="18" s="1"/>
  <c r="AD559" i="19"/>
  <c r="E567" i="18" s="1"/>
  <c r="AE559" i="19"/>
  <c r="F567" i="18" s="1"/>
  <c r="AD560" i="19"/>
  <c r="E568" i="18" s="1"/>
  <c r="AE560" i="19"/>
  <c r="F568" i="18" s="1"/>
  <c r="AD561" i="19"/>
  <c r="E569" i="18" s="1"/>
  <c r="AE561" i="19"/>
  <c r="F569" i="18" s="1"/>
  <c r="AD562" i="19"/>
  <c r="E570" i="18" s="1"/>
  <c r="AE562" i="19"/>
  <c r="F570" i="18" s="1"/>
  <c r="AD563" i="19"/>
  <c r="E571" i="18" s="1"/>
  <c r="AE563" i="19"/>
  <c r="F571" i="18" s="1"/>
  <c r="AD564" i="19"/>
  <c r="E572" i="18" s="1"/>
  <c r="AE564" i="19"/>
  <c r="F572" i="18" s="1"/>
  <c r="AD565" i="19"/>
  <c r="E573" i="18" s="1"/>
  <c r="AE565" i="19"/>
  <c r="F573" i="18" s="1"/>
  <c r="AD566" i="19"/>
  <c r="E574" i="18" s="1"/>
  <c r="AE566" i="19"/>
  <c r="F574" i="18" s="1"/>
  <c r="AD567" i="19"/>
  <c r="E575" i="18" s="1"/>
  <c r="AE567" i="19"/>
  <c r="F575" i="18" s="1"/>
  <c r="AD568" i="19"/>
  <c r="E576" i="18" s="1"/>
  <c r="AE568" i="19"/>
  <c r="F576" i="18" s="1"/>
  <c r="AD569" i="19"/>
  <c r="E577" i="18" s="1"/>
  <c r="AE569" i="19"/>
  <c r="F577" i="18" s="1"/>
  <c r="AD570" i="19"/>
  <c r="E578" i="18" s="1"/>
  <c r="AE570" i="19"/>
  <c r="F578" i="18" s="1"/>
  <c r="AD571" i="19"/>
  <c r="E579" i="18" s="1"/>
  <c r="AE571" i="19"/>
  <c r="F579" i="18" s="1"/>
  <c r="AD572" i="19"/>
  <c r="E580" i="18" s="1"/>
  <c r="AE572" i="19"/>
  <c r="F580" i="18" s="1"/>
  <c r="AD573" i="19"/>
  <c r="E581" i="18" s="1"/>
  <c r="AE573" i="19"/>
  <c r="F581" i="18" s="1"/>
  <c r="AD574" i="19"/>
  <c r="E582" i="18" s="1"/>
  <c r="AE574" i="19"/>
  <c r="F582" i="18" s="1"/>
  <c r="AD575" i="19"/>
  <c r="E583" i="18" s="1"/>
  <c r="AE575" i="19"/>
  <c r="F583" i="18" s="1"/>
  <c r="AD576" i="19"/>
  <c r="E584" i="18" s="1"/>
  <c r="AE576" i="19"/>
  <c r="F584" i="18" s="1"/>
  <c r="AD577" i="19"/>
  <c r="E585" i="18" s="1"/>
  <c r="AE577" i="19"/>
  <c r="F585" i="18" s="1"/>
  <c r="AD578" i="19"/>
  <c r="E586" i="18" s="1"/>
  <c r="AE578" i="19"/>
  <c r="F586" i="18" s="1"/>
  <c r="AD579" i="19"/>
  <c r="E587" i="18" s="1"/>
  <c r="AE579" i="19"/>
  <c r="F587" i="18" s="1"/>
  <c r="AD580" i="19"/>
  <c r="E588" i="18" s="1"/>
  <c r="AE580" i="19"/>
  <c r="F588" i="18" s="1"/>
  <c r="AD581" i="19"/>
  <c r="E589" i="18" s="1"/>
  <c r="AE581" i="19"/>
  <c r="F589" i="18" s="1"/>
  <c r="AD582" i="19"/>
  <c r="E590" i="18" s="1"/>
  <c r="AE582" i="19"/>
  <c r="F590" i="18" s="1"/>
  <c r="AD583" i="19"/>
  <c r="E591" i="18" s="1"/>
  <c r="AE583" i="19"/>
  <c r="F591" i="18" s="1"/>
  <c r="AD584" i="19"/>
  <c r="E592" i="18" s="1"/>
  <c r="AE584" i="19"/>
  <c r="F592" i="18" s="1"/>
  <c r="AD585" i="19"/>
  <c r="E593" i="18" s="1"/>
  <c r="AE585" i="19"/>
  <c r="F593" i="18" s="1"/>
  <c r="AD586" i="19"/>
  <c r="E594" i="18" s="1"/>
  <c r="AE586" i="19"/>
  <c r="F594" i="18" s="1"/>
  <c r="AD587" i="19"/>
  <c r="E595" i="18" s="1"/>
  <c r="AE587" i="19"/>
  <c r="F595" i="18" s="1"/>
  <c r="AD588" i="19"/>
  <c r="E596" i="18" s="1"/>
  <c r="AE588" i="19"/>
  <c r="F596" i="18" s="1"/>
  <c r="AD589" i="19"/>
  <c r="E597" i="18" s="1"/>
  <c r="AE589" i="19"/>
  <c r="F597" i="18" s="1"/>
  <c r="AD590" i="19"/>
  <c r="E598" i="18" s="1"/>
  <c r="AE590" i="19"/>
  <c r="F598" i="18" s="1"/>
  <c r="AD591" i="19"/>
  <c r="E599" i="18" s="1"/>
  <c r="AE591" i="19"/>
  <c r="F599" i="18" s="1"/>
  <c r="AD592" i="19"/>
  <c r="E600" i="18" s="1"/>
  <c r="AE592" i="19"/>
  <c r="F600" i="18" s="1"/>
  <c r="AD593" i="19"/>
  <c r="E601" i="18" s="1"/>
  <c r="AE593" i="19"/>
  <c r="F601" i="18" s="1"/>
  <c r="AD594" i="19"/>
  <c r="E602" i="18" s="1"/>
  <c r="AE594" i="19"/>
  <c r="F602" i="18" s="1"/>
  <c r="AD595" i="19"/>
  <c r="E603" i="18" s="1"/>
  <c r="AE595" i="19"/>
  <c r="F603" i="18" s="1"/>
  <c r="AD596" i="19"/>
  <c r="E604" i="18" s="1"/>
  <c r="AE596" i="19"/>
  <c r="F604" i="18" s="1"/>
  <c r="AD597" i="19"/>
  <c r="E605" i="18" s="1"/>
  <c r="AE597" i="19"/>
  <c r="F605" i="18" s="1"/>
  <c r="AD598" i="19"/>
  <c r="E606" i="18" s="1"/>
  <c r="AE598" i="19"/>
  <c r="F606" i="18" s="1"/>
  <c r="AD599" i="19"/>
  <c r="E607" i="18" s="1"/>
  <c r="AE599" i="19"/>
  <c r="F607" i="18" s="1"/>
  <c r="AD600" i="19"/>
  <c r="E608" i="18" s="1"/>
  <c r="AE600" i="19"/>
  <c r="F608" i="18" s="1"/>
  <c r="AD601" i="19"/>
  <c r="E609" i="18" s="1"/>
  <c r="AE601" i="19"/>
  <c r="F609" i="18" s="1"/>
  <c r="AD602" i="19"/>
  <c r="E610" i="18" s="1"/>
  <c r="AE602" i="19"/>
  <c r="F610" i="18" s="1"/>
  <c r="AD603" i="19"/>
  <c r="E611" i="18" s="1"/>
  <c r="AE603" i="19"/>
  <c r="F611" i="18" s="1"/>
  <c r="AD604" i="19"/>
  <c r="E612" i="18" s="1"/>
  <c r="AE604" i="19"/>
  <c r="F612" i="18" s="1"/>
  <c r="AD605" i="19"/>
  <c r="E613" i="18" s="1"/>
  <c r="AE605" i="19"/>
  <c r="F613" i="18" s="1"/>
  <c r="AD606" i="19"/>
  <c r="E614" i="18" s="1"/>
  <c r="AE606" i="19"/>
  <c r="F614" i="18" s="1"/>
  <c r="AD607" i="19"/>
  <c r="E615" i="18" s="1"/>
  <c r="AE607" i="19"/>
  <c r="F615" i="18" s="1"/>
  <c r="AD608" i="19"/>
  <c r="E616" i="18" s="1"/>
  <c r="AE608" i="19"/>
  <c r="F616" i="18" s="1"/>
  <c r="AD609" i="19"/>
  <c r="E617" i="18" s="1"/>
  <c r="AE609" i="19"/>
  <c r="F617" i="18" s="1"/>
  <c r="AD610" i="19"/>
  <c r="E618" i="18" s="1"/>
  <c r="AE610" i="19"/>
  <c r="F618" i="18" s="1"/>
  <c r="AD611" i="19"/>
  <c r="E619" i="18" s="1"/>
  <c r="AE611" i="19"/>
  <c r="F619" i="18" s="1"/>
  <c r="AD612" i="19"/>
  <c r="E620" i="18" s="1"/>
  <c r="AE612" i="19"/>
  <c r="F620" i="18" s="1"/>
  <c r="AD613" i="19"/>
  <c r="E621" i="18" s="1"/>
  <c r="AE613" i="19"/>
  <c r="F621" i="18" s="1"/>
  <c r="AD614" i="19"/>
  <c r="E622" i="18" s="1"/>
  <c r="AE614" i="19"/>
  <c r="F622" i="18" s="1"/>
  <c r="AD615" i="19"/>
  <c r="E623" i="18" s="1"/>
  <c r="AE615" i="19"/>
  <c r="F623" i="18" s="1"/>
  <c r="AD616" i="19"/>
  <c r="E624" i="18" s="1"/>
  <c r="AE616" i="19"/>
  <c r="F624" i="18" s="1"/>
  <c r="AD617" i="19"/>
  <c r="E625" i="18" s="1"/>
  <c r="AE617" i="19"/>
  <c r="F625" i="18" s="1"/>
  <c r="AD618" i="19"/>
  <c r="E626" i="18" s="1"/>
  <c r="AE618" i="19"/>
  <c r="F626" i="18" s="1"/>
  <c r="AD619" i="19"/>
  <c r="E627" i="18" s="1"/>
  <c r="AE619" i="19"/>
  <c r="F627" i="18" s="1"/>
  <c r="AD620" i="19"/>
  <c r="E628" i="18" s="1"/>
  <c r="AE620" i="19"/>
  <c r="F628" i="18" s="1"/>
  <c r="AD621" i="19"/>
  <c r="E629" i="18" s="1"/>
  <c r="AE621" i="19"/>
  <c r="F629" i="18" s="1"/>
  <c r="AD622" i="19"/>
  <c r="E630" i="18" s="1"/>
  <c r="AE622" i="19"/>
  <c r="F630" i="18" s="1"/>
  <c r="AD623" i="19"/>
  <c r="E631" i="18" s="1"/>
  <c r="AE623" i="19"/>
  <c r="F631" i="18" s="1"/>
  <c r="AD624" i="19"/>
  <c r="E632" i="18" s="1"/>
  <c r="AE624" i="19"/>
  <c r="F632" i="18" s="1"/>
  <c r="AD625" i="19"/>
  <c r="E633" i="18" s="1"/>
  <c r="AE625" i="19"/>
  <c r="F633" i="18" s="1"/>
  <c r="AD626" i="19"/>
  <c r="E634" i="18" s="1"/>
  <c r="AE626" i="19"/>
  <c r="F634" i="18" s="1"/>
  <c r="AD627" i="19"/>
  <c r="E635" i="18" s="1"/>
  <c r="AE627" i="19"/>
  <c r="F635" i="18" s="1"/>
  <c r="AD628" i="19"/>
  <c r="E636" i="18" s="1"/>
  <c r="AE628" i="19"/>
  <c r="F636" i="18" s="1"/>
  <c r="AD629" i="19"/>
  <c r="E637" i="18" s="1"/>
  <c r="AE629" i="19"/>
  <c r="F637" i="18" s="1"/>
  <c r="AD630" i="19"/>
  <c r="E638" i="18" s="1"/>
  <c r="AE630" i="19"/>
  <c r="F638" i="18" s="1"/>
  <c r="AD631" i="19"/>
  <c r="E639" i="18" s="1"/>
  <c r="AE631" i="19"/>
  <c r="F639" i="18" s="1"/>
  <c r="AD632" i="19"/>
  <c r="E640" i="18" s="1"/>
  <c r="AE632" i="19"/>
  <c r="F640" i="18" s="1"/>
  <c r="AD633" i="19"/>
  <c r="E641" i="18" s="1"/>
  <c r="AE633" i="19"/>
  <c r="F641" i="18" s="1"/>
  <c r="AD634" i="19"/>
  <c r="E642" i="18" s="1"/>
  <c r="AE634" i="19"/>
  <c r="F642" i="18" s="1"/>
  <c r="AD635" i="19"/>
  <c r="E643" i="18" s="1"/>
  <c r="AE635" i="19"/>
  <c r="F643" i="18" s="1"/>
  <c r="AD636" i="19"/>
  <c r="E644" i="18" s="1"/>
  <c r="AE636" i="19"/>
  <c r="F644" i="18" s="1"/>
  <c r="AD637" i="19"/>
  <c r="E645" i="18" s="1"/>
  <c r="AE637" i="19"/>
  <c r="F645" i="18" s="1"/>
  <c r="AD638" i="19"/>
  <c r="E646" i="18" s="1"/>
  <c r="AE638" i="19"/>
  <c r="F646" i="18" s="1"/>
  <c r="AD639" i="19"/>
  <c r="E647" i="18" s="1"/>
  <c r="AE639" i="19"/>
  <c r="F647" i="18" s="1"/>
  <c r="AD640" i="19"/>
  <c r="E648" i="18" s="1"/>
  <c r="AE640" i="19"/>
  <c r="F648" i="18" s="1"/>
  <c r="AD641" i="19"/>
  <c r="E649" i="18" s="1"/>
  <c r="AE641" i="19"/>
  <c r="F649" i="18" s="1"/>
  <c r="AD642" i="19"/>
  <c r="E650" i="18" s="1"/>
  <c r="AE642" i="19"/>
  <c r="F650" i="18" s="1"/>
  <c r="AD643" i="19"/>
  <c r="E651" i="18" s="1"/>
  <c r="AE643" i="19"/>
  <c r="F651" i="18" s="1"/>
  <c r="AD644" i="19"/>
  <c r="E652" i="18" s="1"/>
  <c r="AE644" i="19"/>
  <c r="F652" i="18" s="1"/>
  <c r="AD645" i="19"/>
  <c r="E653" i="18" s="1"/>
  <c r="AE645" i="19"/>
  <c r="F653" i="18" s="1"/>
  <c r="AD646" i="19"/>
  <c r="E654" i="18" s="1"/>
  <c r="AE646" i="19"/>
  <c r="F654" i="18" s="1"/>
  <c r="AD647" i="19"/>
  <c r="E655" i="18" s="1"/>
  <c r="AE647" i="19"/>
  <c r="F655" i="18" s="1"/>
  <c r="AD648" i="19"/>
  <c r="E656" i="18" s="1"/>
  <c r="AE648" i="19"/>
  <c r="F656" i="18" s="1"/>
  <c r="AD649" i="19"/>
  <c r="E657" i="18" s="1"/>
  <c r="AE649" i="19"/>
  <c r="F657" i="18" s="1"/>
  <c r="AD650" i="19"/>
  <c r="E658" i="18" s="1"/>
  <c r="AE650" i="19"/>
  <c r="F658" i="18" s="1"/>
  <c r="AD651" i="19"/>
  <c r="E659" i="18" s="1"/>
  <c r="AE651" i="19"/>
  <c r="F659" i="18" s="1"/>
  <c r="AD652" i="19"/>
  <c r="E660" i="18" s="1"/>
  <c r="AE652" i="19"/>
  <c r="F660" i="18" s="1"/>
  <c r="AD653" i="19"/>
  <c r="E661" i="18" s="1"/>
  <c r="AE653" i="19"/>
  <c r="F661" i="18" s="1"/>
  <c r="AD654" i="19"/>
  <c r="E662" i="18" s="1"/>
  <c r="AE654" i="19"/>
  <c r="F662" i="18" s="1"/>
  <c r="AD655" i="19"/>
  <c r="E663" i="18" s="1"/>
  <c r="AE655" i="19"/>
  <c r="F663" i="18" s="1"/>
  <c r="AD656" i="19"/>
  <c r="E664" i="18" s="1"/>
  <c r="AE656" i="19"/>
  <c r="F664" i="18" s="1"/>
  <c r="AD657" i="19"/>
  <c r="E665" i="18" s="1"/>
  <c r="AE657" i="19"/>
  <c r="F665" i="18" s="1"/>
  <c r="AD658" i="19"/>
  <c r="E666" i="18" s="1"/>
  <c r="AE658" i="19"/>
  <c r="F666" i="18" s="1"/>
  <c r="AD659" i="19"/>
  <c r="E667" i="18" s="1"/>
  <c r="AE659" i="19"/>
  <c r="F667" i="18" s="1"/>
  <c r="AD660" i="19"/>
  <c r="E668" i="18" s="1"/>
  <c r="AE660" i="19"/>
  <c r="F668" i="18" s="1"/>
  <c r="AD661" i="19"/>
  <c r="E669" i="18" s="1"/>
  <c r="AE661" i="19"/>
  <c r="F669" i="18" s="1"/>
  <c r="AD662" i="19"/>
  <c r="E670" i="18" s="1"/>
  <c r="AE662" i="19"/>
  <c r="F670" i="18" s="1"/>
  <c r="AD663" i="19"/>
  <c r="E671" i="18" s="1"/>
  <c r="AE663" i="19"/>
  <c r="F671" i="18" s="1"/>
  <c r="AD664" i="19"/>
  <c r="E672" i="18" s="1"/>
  <c r="AE664" i="19"/>
  <c r="F672" i="18" s="1"/>
  <c r="AD665" i="19"/>
  <c r="E673" i="18" s="1"/>
  <c r="AE665" i="19"/>
  <c r="F673" i="18" s="1"/>
  <c r="AD666" i="19"/>
  <c r="E674" i="18" s="1"/>
  <c r="AE666" i="19"/>
  <c r="F674" i="18" s="1"/>
  <c r="AD667" i="19"/>
  <c r="E675" i="18" s="1"/>
  <c r="AE667" i="19"/>
  <c r="F675" i="18" s="1"/>
  <c r="AD668" i="19"/>
  <c r="E676" i="18" s="1"/>
  <c r="AE668" i="19"/>
  <c r="F676" i="18" s="1"/>
  <c r="AD669" i="19"/>
  <c r="E677" i="18" s="1"/>
  <c r="AE669" i="19"/>
  <c r="F677" i="18" s="1"/>
  <c r="AD670" i="19"/>
  <c r="E678" i="18" s="1"/>
  <c r="AE670" i="19"/>
  <c r="F678" i="18" s="1"/>
  <c r="AD671" i="19"/>
  <c r="E679" i="18" s="1"/>
  <c r="AE671" i="19"/>
  <c r="F679" i="18" s="1"/>
  <c r="AD672" i="19"/>
  <c r="E680" i="18" s="1"/>
  <c r="AE672" i="19"/>
  <c r="F680" i="18" s="1"/>
  <c r="AD673" i="19"/>
  <c r="E681" i="18" s="1"/>
  <c r="AE673" i="19"/>
  <c r="F681" i="18" s="1"/>
  <c r="AD674" i="19"/>
  <c r="E682" i="18" s="1"/>
  <c r="AE674" i="19"/>
  <c r="F682" i="18" s="1"/>
  <c r="AD675" i="19"/>
  <c r="E683" i="18" s="1"/>
  <c r="AE675" i="19"/>
  <c r="F683" i="18" s="1"/>
  <c r="AD676" i="19"/>
  <c r="E684" i="18" s="1"/>
  <c r="AE676" i="19"/>
  <c r="F684" i="18" s="1"/>
  <c r="AD677" i="19"/>
  <c r="E685" i="18" s="1"/>
  <c r="AE677" i="19"/>
  <c r="F685" i="18" s="1"/>
  <c r="AD678" i="19"/>
  <c r="E686" i="18" s="1"/>
  <c r="AE678" i="19"/>
  <c r="F686" i="18" s="1"/>
  <c r="AD679" i="19"/>
  <c r="E687" i="18" s="1"/>
  <c r="AE679" i="19"/>
  <c r="F687" i="18" s="1"/>
  <c r="AD680" i="19"/>
  <c r="E688" i="18" s="1"/>
  <c r="AE680" i="19"/>
  <c r="F688" i="18" s="1"/>
  <c r="AD681" i="19"/>
  <c r="E689" i="18" s="1"/>
  <c r="AE681" i="19"/>
  <c r="F689" i="18" s="1"/>
  <c r="AD682" i="19"/>
  <c r="E690" i="18" s="1"/>
  <c r="AE682" i="19"/>
  <c r="F690" i="18" s="1"/>
  <c r="AD683" i="19"/>
  <c r="E691" i="18" s="1"/>
  <c r="AE683" i="19"/>
  <c r="F691" i="18" s="1"/>
  <c r="AD684" i="19"/>
  <c r="E692" i="18" s="1"/>
  <c r="AE684" i="19"/>
  <c r="F692" i="18" s="1"/>
  <c r="AD685" i="19"/>
  <c r="E693" i="18" s="1"/>
  <c r="AE685" i="19"/>
  <c r="F693" i="18" s="1"/>
  <c r="AD686" i="19"/>
  <c r="E694" i="18" s="1"/>
  <c r="AE686" i="19"/>
  <c r="F694" i="18" s="1"/>
  <c r="AD687" i="19"/>
  <c r="E695" i="18" s="1"/>
  <c r="AE687" i="19"/>
  <c r="F695" i="18" s="1"/>
  <c r="AD688" i="19"/>
  <c r="E696" i="18" s="1"/>
  <c r="AE688" i="19"/>
  <c r="F696" i="18" s="1"/>
  <c r="AD689" i="19"/>
  <c r="E697" i="18" s="1"/>
  <c r="AE689" i="19"/>
  <c r="F697" i="18" s="1"/>
  <c r="AD690" i="19"/>
  <c r="E698" i="18" s="1"/>
  <c r="AE690" i="19"/>
  <c r="F698" i="18" s="1"/>
  <c r="AD691" i="19"/>
  <c r="E699" i="18" s="1"/>
  <c r="AE691" i="19"/>
  <c r="F699" i="18" s="1"/>
  <c r="AD692" i="19"/>
  <c r="E700" i="18" s="1"/>
  <c r="AE692" i="19"/>
  <c r="F700" i="18" s="1"/>
  <c r="AD693" i="19"/>
  <c r="E701" i="18" s="1"/>
  <c r="AE693" i="19"/>
  <c r="F701" i="18" s="1"/>
  <c r="AD694" i="19"/>
  <c r="E702" i="18" s="1"/>
  <c r="AE694" i="19"/>
  <c r="F702" i="18" s="1"/>
  <c r="AD695" i="19"/>
  <c r="E703" i="18" s="1"/>
  <c r="AE695" i="19"/>
  <c r="F703" i="18" s="1"/>
  <c r="AD696" i="19"/>
  <c r="E704" i="18" s="1"/>
  <c r="AE696" i="19"/>
  <c r="F704" i="18" s="1"/>
  <c r="AD697" i="19"/>
  <c r="E705" i="18" s="1"/>
  <c r="AE697" i="19"/>
  <c r="F705" i="18" s="1"/>
  <c r="AD698" i="19"/>
  <c r="E706" i="18" s="1"/>
  <c r="AE698" i="19"/>
  <c r="F706" i="18" s="1"/>
  <c r="AD699" i="19"/>
  <c r="E707" i="18" s="1"/>
  <c r="AE699" i="19"/>
  <c r="F707" i="18" s="1"/>
  <c r="AD700" i="19"/>
  <c r="E708" i="18" s="1"/>
  <c r="AE700" i="19"/>
  <c r="F708" i="18" s="1"/>
  <c r="AD701" i="19"/>
  <c r="E709" i="18" s="1"/>
  <c r="AE701" i="19"/>
  <c r="F709" i="18" s="1"/>
  <c r="AD702" i="19"/>
  <c r="E710" i="18" s="1"/>
  <c r="AE702" i="19"/>
  <c r="F710" i="18" s="1"/>
  <c r="AD703" i="19"/>
  <c r="E711" i="18" s="1"/>
  <c r="AE703" i="19"/>
  <c r="F711" i="18" s="1"/>
  <c r="AD704" i="19"/>
  <c r="E712" i="18" s="1"/>
  <c r="AE704" i="19"/>
  <c r="F712" i="18" s="1"/>
  <c r="AD705" i="19"/>
  <c r="E713" i="18" s="1"/>
  <c r="AE705" i="19"/>
  <c r="F713" i="18" s="1"/>
  <c r="AD706" i="19"/>
  <c r="E714" i="18" s="1"/>
  <c r="AE706" i="19"/>
  <c r="F714" i="18" s="1"/>
  <c r="AD707" i="19"/>
  <c r="E715" i="18" s="1"/>
  <c r="AE707" i="19"/>
  <c r="F715" i="18" s="1"/>
  <c r="AD708" i="19"/>
  <c r="E716" i="18" s="1"/>
  <c r="AE708" i="19"/>
  <c r="F716" i="18" s="1"/>
  <c r="AD709" i="19"/>
  <c r="E717" i="18" s="1"/>
  <c r="AE709" i="19"/>
  <c r="F717" i="18" s="1"/>
  <c r="AD710" i="19"/>
  <c r="E718" i="18" s="1"/>
  <c r="AE710" i="19"/>
  <c r="F718" i="18" s="1"/>
  <c r="AD711" i="19"/>
  <c r="E719" i="18" s="1"/>
  <c r="AE711" i="19"/>
  <c r="F719" i="18" s="1"/>
  <c r="AD712" i="19"/>
  <c r="E720" i="18" s="1"/>
  <c r="AE712" i="19"/>
  <c r="F720" i="18" s="1"/>
  <c r="AD713" i="19"/>
  <c r="E721" i="18" s="1"/>
  <c r="AE713" i="19"/>
  <c r="F721" i="18" s="1"/>
  <c r="AD714" i="19"/>
  <c r="E722" i="18" s="1"/>
  <c r="AE714" i="19"/>
  <c r="F722" i="18" s="1"/>
  <c r="AD715" i="19"/>
  <c r="E723" i="18" s="1"/>
  <c r="AE715" i="19"/>
  <c r="F723" i="18" s="1"/>
  <c r="AD716" i="19"/>
  <c r="E724" i="18" s="1"/>
  <c r="AE716" i="19"/>
  <c r="F724" i="18" s="1"/>
  <c r="AD717" i="19"/>
  <c r="E725" i="18" s="1"/>
  <c r="AE717" i="19"/>
  <c r="F725" i="18" s="1"/>
  <c r="AD718" i="19"/>
  <c r="E726" i="18" s="1"/>
  <c r="AE718" i="19"/>
  <c r="F726" i="18" s="1"/>
  <c r="AD719" i="19"/>
  <c r="E727" i="18" s="1"/>
  <c r="AE719" i="19"/>
  <c r="F727" i="18" s="1"/>
  <c r="AD720" i="19"/>
  <c r="E728" i="18" s="1"/>
  <c r="AE720" i="19"/>
  <c r="F728" i="18" s="1"/>
  <c r="AD721" i="19"/>
  <c r="E729" i="18" s="1"/>
  <c r="AE721" i="19"/>
  <c r="F729" i="18" s="1"/>
  <c r="AD722" i="19"/>
  <c r="E730" i="18" s="1"/>
  <c r="AE722" i="19"/>
  <c r="F730" i="18" s="1"/>
  <c r="AD723" i="19"/>
  <c r="E731" i="18" s="1"/>
  <c r="AE723" i="19"/>
  <c r="F731" i="18" s="1"/>
  <c r="AD724" i="19"/>
  <c r="E732" i="18" s="1"/>
  <c r="AE724" i="19"/>
  <c r="F732" i="18" s="1"/>
  <c r="AD725" i="19"/>
  <c r="E733" i="18" s="1"/>
  <c r="AE725" i="19"/>
  <c r="F733" i="18" s="1"/>
  <c r="AD726" i="19"/>
  <c r="E734" i="18" s="1"/>
  <c r="AE726" i="19"/>
  <c r="F734" i="18" s="1"/>
  <c r="AD727" i="19"/>
  <c r="E735" i="18" s="1"/>
  <c r="AE727" i="19"/>
  <c r="F735" i="18" s="1"/>
  <c r="AD728" i="19"/>
  <c r="E736" i="18" s="1"/>
  <c r="AE728" i="19"/>
  <c r="F736" i="18" s="1"/>
  <c r="AD729" i="19"/>
  <c r="E737" i="18" s="1"/>
  <c r="AE729" i="19"/>
  <c r="F737" i="18" s="1"/>
  <c r="AD730" i="19"/>
  <c r="E738" i="18" s="1"/>
  <c r="AE730" i="19"/>
  <c r="F738" i="18" s="1"/>
  <c r="AD731" i="19"/>
  <c r="E739" i="18" s="1"/>
  <c r="AE731" i="19"/>
  <c r="F739" i="18" s="1"/>
  <c r="AD732" i="19"/>
  <c r="E740" i="18" s="1"/>
  <c r="AE732" i="19"/>
  <c r="F740" i="18" s="1"/>
  <c r="AD733" i="19"/>
  <c r="E741" i="18" s="1"/>
  <c r="AE733" i="19"/>
  <c r="F741" i="18" s="1"/>
  <c r="AD734" i="19"/>
  <c r="E742" i="18" s="1"/>
  <c r="AE734" i="19"/>
  <c r="F742" i="18" s="1"/>
  <c r="AD735" i="19"/>
  <c r="E743" i="18" s="1"/>
  <c r="AE735" i="19"/>
  <c r="F743" i="18" s="1"/>
  <c r="AD736" i="19"/>
  <c r="E744" i="18" s="1"/>
  <c r="AE736" i="19"/>
  <c r="F744" i="18" s="1"/>
  <c r="AD737" i="19"/>
  <c r="E745" i="18" s="1"/>
  <c r="AE737" i="19"/>
  <c r="F745" i="18" s="1"/>
  <c r="AD738" i="19"/>
  <c r="E746" i="18" s="1"/>
  <c r="AE738" i="19"/>
  <c r="F746" i="18" s="1"/>
  <c r="AD739" i="19"/>
  <c r="E747" i="18" s="1"/>
  <c r="AE739" i="19"/>
  <c r="F747" i="18" s="1"/>
  <c r="AD740" i="19"/>
  <c r="E748" i="18" s="1"/>
  <c r="AE740" i="19"/>
  <c r="F748" i="18" s="1"/>
  <c r="AD741" i="19"/>
  <c r="E749" i="18" s="1"/>
  <c r="AE741" i="19"/>
  <c r="F749" i="18" s="1"/>
  <c r="AD742" i="19"/>
  <c r="E750" i="18" s="1"/>
  <c r="AE742" i="19"/>
  <c r="F750" i="18" s="1"/>
  <c r="AD743" i="19"/>
  <c r="E751" i="18" s="1"/>
  <c r="AE743" i="19"/>
  <c r="F751" i="18" s="1"/>
  <c r="AD744" i="19"/>
  <c r="E752" i="18" s="1"/>
  <c r="AE744" i="19"/>
  <c r="F752" i="18" s="1"/>
  <c r="AD745" i="19"/>
  <c r="E753" i="18" s="1"/>
  <c r="AE745" i="19"/>
  <c r="F753" i="18" s="1"/>
  <c r="AD746" i="19"/>
  <c r="E754" i="18" s="1"/>
  <c r="AE746" i="19"/>
  <c r="F754" i="18" s="1"/>
  <c r="AD747" i="19"/>
  <c r="E755" i="18" s="1"/>
  <c r="AE747" i="19"/>
  <c r="F755" i="18" s="1"/>
  <c r="AD748" i="19"/>
  <c r="E756" i="18" s="1"/>
  <c r="AE748" i="19"/>
  <c r="F756" i="18" s="1"/>
  <c r="AD749" i="19"/>
  <c r="E757" i="18" s="1"/>
  <c r="AE749" i="19"/>
  <c r="F757" i="18" s="1"/>
  <c r="AD750" i="19"/>
  <c r="E758" i="18" s="1"/>
  <c r="AE750" i="19"/>
  <c r="F758" i="18" s="1"/>
  <c r="AD751" i="19"/>
  <c r="E759" i="18" s="1"/>
  <c r="AE751" i="19"/>
  <c r="F759" i="18" s="1"/>
  <c r="AD752" i="19"/>
  <c r="E760" i="18" s="1"/>
  <c r="AE752" i="19"/>
  <c r="F760" i="18" s="1"/>
  <c r="AD753" i="19"/>
  <c r="E761" i="18" s="1"/>
  <c r="AE753" i="19"/>
  <c r="F761" i="18" s="1"/>
  <c r="AD754" i="19"/>
  <c r="E762" i="18" s="1"/>
  <c r="AE754" i="19"/>
  <c r="F762" i="18" s="1"/>
  <c r="AD755" i="19"/>
  <c r="E763" i="18" s="1"/>
  <c r="AE755" i="19"/>
  <c r="F763" i="18" s="1"/>
  <c r="AD756" i="19"/>
  <c r="E764" i="18" s="1"/>
  <c r="AE756" i="19"/>
  <c r="F764" i="18" s="1"/>
  <c r="AD757" i="19"/>
  <c r="E765" i="18" s="1"/>
  <c r="AE757" i="19"/>
  <c r="F765" i="18" s="1"/>
  <c r="AD758" i="19"/>
  <c r="E766" i="18" s="1"/>
  <c r="AE758" i="19"/>
  <c r="F766" i="18" s="1"/>
  <c r="AD759" i="19"/>
  <c r="E767" i="18" s="1"/>
  <c r="AE759" i="19"/>
  <c r="F767" i="18" s="1"/>
  <c r="AD760" i="19"/>
  <c r="E768" i="18" s="1"/>
  <c r="AE760" i="19"/>
  <c r="F768" i="18" s="1"/>
  <c r="AD761" i="19"/>
  <c r="E769" i="18" s="1"/>
  <c r="AE761" i="19"/>
  <c r="F769" i="18" s="1"/>
  <c r="AD762" i="19"/>
  <c r="E770" i="18" s="1"/>
  <c r="AE762" i="19"/>
  <c r="F770" i="18" s="1"/>
  <c r="AD763" i="19"/>
  <c r="E771" i="18" s="1"/>
  <c r="AE763" i="19"/>
  <c r="F771" i="18" s="1"/>
  <c r="AD764" i="19"/>
  <c r="E772" i="18" s="1"/>
  <c r="AE764" i="19"/>
  <c r="F772" i="18" s="1"/>
  <c r="AD765" i="19"/>
  <c r="E773" i="18" s="1"/>
  <c r="AE765" i="19"/>
  <c r="F773" i="18" s="1"/>
  <c r="AD766" i="19"/>
  <c r="E774" i="18" s="1"/>
  <c r="AE766" i="19"/>
  <c r="F774" i="18" s="1"/>
  <c r="AD767" i="19"/>
  <c r="E775" i="18" s="1"/>
  <c r="AE767" i="19"/>
  <c r="F775" i="18" s="1"/>
  <c r="AD768" i="19"/>
  <c r="E776" i="18" s="1"/>
  <c r="AE768" i="19"/>
  <c r="F776" i="18" s="1"/>
  <c r="AD769" i="19"/>
  <c r="E777" i="18" s="1"/>
  <c r="AE769" i="19"/>
  <c r="F777" i="18" s="1"/>
  <c r="AD770" i="19"/>
  <c r="E778" i="18" s="1"/>
  <c r="AE770" i="19"/>
  <c r="F778" i="18" s="1"/>
  <c r="AD771" i="19"/>
  <c r="E779" i="18" s="1"/>
  <c r="AE771" i="19"/>
  <c r="F779" i="18" s="1"/>
  <c r="AD772" i="19"/>
  <c r="E780" i="18" s="1"/>
  <c r="AE772" i="19"/>
  <c r="F780" i="18" s="1"/>
  <c r="AD773" i="19"/>
  <c r="E781" i="18" s="1"/>
  <c r="AE773" i="19"/>
  <c r="F781" i="18" s="1"/>
  <c r="AD774" i="19"/>
  <c r="E782" i="18" s="1"/>
  <c r="AE774" i="19"/>
  <c r="F782" i="18" s="1"/>
  <c r="AD775" i="19"/>
  <c r="E783" i="18" s="1"/>
  <c r="AE775" i="19"/>
  <c r="F783" i="18" s="1"/>
  <c r="AD776" i="19"/>
  <c r="E784" i="18" s="1"/>
  <c r="AE776" i="19"/>
  <c r="F784" i="18" s="1"/>
  <c r="AD777" i="19"/>
  <c r="E785" i="18" s="1"/>
  <c r="AE777" i="19"/>
  <c r="F785" i="18" s="1"/>
  <c r="AD778" i="19"/>
  <c r="E786" i="18" s="1"/>
  <c r="AE778" i="19"/>
  <c r="F786" i="18" s="1"/>
  <c r="AD779" i="19"/>
  <c r="E787" i="18" s="1"/>
  <c r="AE779" i="19"/>
  <c r="F787" i="18" s="1"/>
  <c r="AD780" i="19"/>
  <c r="E788" i="18" s="1"/>
  <c r="AE780" i="19"/>
  <c r="F788" i="18" s="1"/>
  <c r="AD781" i="19"/>
  <c r="E789" i="18" s="1"/>
  <c r="AE781" i="19"/>
  <c r="F789" i="18" s="1"/>
  <c r="AD782" i="19"/>
  <c r="E790" i="18" s="1"/>
  <c r="AE782" i="19"/>
  <c r="F790" i="18" s="1"/>
  <c r="AD783" i="19"/>
  <c r="E791" i="18" s="1"/>
  <c r="AE783" i="19"/>
  <c r="F791" i="18" s="1"/>
  <c r="AD784" i="19"/>
  <c r="E792" i="18" s="1"/>
  <c r="AE784" i="19"/>
  <c r="F792" i="18" s="1"/>
  <c r="AD785" i="19"/>
  <c r="E793" i="18" s="1"/>
  <c r="AE785" i="19"/>
  <c r="F793" i="18" s="1"/>
  <c r="AD786" i="19"/>
  <c r="E794" i="18" s="1"/>
  <c r="AE786" i="19"/>
  <c r="F794" i="18" s="1"/>
  <c r="AD787" i="19"/>
  <c r="E795" i="18" s="1"/>
  <c r="AE787" i="19"/>
  <c r="F795" i="18" s="1"/>
  <c r="AD788" i="19"/>
  <c r="E796" i="18" s="1"/>
  <c r="AE788" i="19"/>
  <c r="F796" i="18" s="1"/>
  <c r="AD789" i="19"/>
  <c r="E797" i="18" s="1"/>
  <c r="AE789" i="19"/>
  <c r="F797" i="18" s="1"/>
  <c r="AD790" i="19"/>
  <c r="E798" i="18" s="1"/>
  <c r="AE790" i="19"/>
  <c r="F798" i="18" s="1"/>
  <c r="AD791" i="19"/>
  <c r="E799" i="18" s="1"/>
  <c r="AE791" i="19"/>
  <c r="F799" i="18" s="1"/>
  <c r="AD792" i="19"/>
  <c r="E800" i="18" s="1"/>
  <c r="AE792" i="19"/>
  <c r="F800" i="18" s="1"/>
  <c r="AD793" i="19"/>
  <c r="E801" i="18" s="1"/>
  <c r="AE793" i="19"/>
  <c r="F801" i="18" s="1"/>
  <c r="AD794" i="19"/>
  <c r="E802" i="18" s="1"/>
  <c r="AE794" i="19"/>
  <c r="F802" i="18" s="1"/>
  <c r="AD795" i="19"/>
  <c r="E803" i="18" s="1"/>
  <c r="AE795" i="19"/>
  <c r="F803" i="18" s="1"/>
  <c r="AD796" i="19"/>
  <c r="E804" i="18" s="1"/>
  <c r="AE796" i="19"/>
  <c r="F804" i="18" s="1"/>
  <c r="AD797" i="19"/>
  <c r="E805" i="18" s="1"/>
  <c r="AE797" i="19"/>
  <c r="F805" i="18" s="1"/>
  <c r="AD798" i="19"/>
  <c r="E806" i="18" s="1"/>
  <c r="AE798" i="19"/>
  <c r="F806" i="18" s="1"/>
  <c r="AD799" i="19"/>
  <c r="E807" i="18" s="1"/>
  <c r="AE799" i="19"/>
  <c r="F807" i="18" s="1"/>
  <c r="AD800" i="19"/>
  <c r="E808" i="18" s="1"/>
  <c r="AE800" i="19"/>
  <c r="F808" i="18" s="1"/>
  <c r="AD801" i="19"/>
  <c r="E809" i="18" s="1"/>
  <c r="AE801" i="19"/>
  <c r="F809" i="18" s="1"/>
  <c r="AD802" i="19"/>
  <c r="E810" i="18" s="1"/>
  <c r="AE802" i="19"/>
  <c r="F810" i="18" s="1"/>
  <c r="AD803" i="19"/>
  <c r="E811" i="18" s="1"/>
  <c r="AE803" i="19"/>
  <c r="F811" i="18" s="1"/>
  <c r="AD804" i="19"/>
  <c r="E812" i="18" s="1"/>
  <c r="AE804" i="19"/>
  <c r="F812" i="18" s="1"/>
  <c r="AD805" i="19"/>
  <c r="E813" i="18" s="1"/>
  <c r="AE805" i="19"/>
  <c r="F813" i="18" s="1"/>
  <c r="AD806" i="19"/>
  <c r="E814" i="18" s="1"/>
  <c r="AE806" i="19"/>
  <c r="F814" i="18" s="1"/>
  <c r="AD807" i="19"/>
  <c r="E815" i="18" s="1"/>
  <c r="AE807" i="19"/>
  <c r="F815" i="18" s="1"/>
  <c r="AD808" i="19"/>
  <c r="E816" i="18" s="1"/>
  <c r="AE808" i="19"/>
  <c r="F816" i="18" s="1"/>
  <c r="AD809" i="19"/>
  <c r="E817" i="18" s="1"/>
  <c r="AE809" i="19"/>
  <c r="F817" i="18" s="1"/>
  <c r="AD810" i="19"/>
  <c r="E818" i="18" s="1"/>
  <c r="AE810" i="19"/>
  <c r="F818" i="18" s="1"/>
  <c r="AD811" i="19"/>
  <c r="E819" i="18" s="1"/>
  <c r="AE811" i="19"/>
  <c r="F819" i="18" s="1"/>
  <c r="AD812" i="19"/>
  <c r="E820" i="18" s="1"/>
  <c r="AE812" i="19"/>
  <c r="F820" i="18" s="1"/>
  <c r="AD813" i="19"/>
  <c r="E821" i="18" s="1"/>
  <c r="AE813" i="19"/>
  <c r="F821" i="18" s="1"/>
  <c r="AD814" i="19"/>
  <c r="E822" i="18" s="1"/>
  <c r="AE814" i="19"/>
  <c r="F822" i="18" s="1"/>
  <c r="AD815" i="19"/>
  <c r="E823" i="18" s="1"/>
  <c r="AE815" i="19"/>
  <c r="F823" i="18" s="1"/>
  <c r="AD816" i="19"/>
  <c r="E824" i="18" s="1"/>
  <c r="AE816" i="19"/>
  <c r="F824" i="18" s="1"/>
  <c r="AD817" i="19"/>
  <c r="E825" i="18" s="1"/>
  <c r="AE817" i="19"/>
  <c r="F825" i="18" s="1"/>
  <c r="AD818" i="19"/>
  <c r="E826" i="18" s="1"/>
  <c r="AE818" i="19"/>
  <c r="F826" i="18" s="1"/>
  <c r="AD819" i="19"/>
  <c r="E827" i="18" s="1"/>
  <c r="AE819" i="19"/>
  <c r="F827" i="18" s="1"/>
  <c r="AD820" i="19"/>
  <c r="E828" i="18" s="1"/>
  <c r="AE820" i="19"/>
  <c r="F828" i="18" s="1"/>
  <c r="AD821" i="19"/>
  <c r="E829" i="18" s="1"/>
  <c r="AE821" i="19"/>
  <c r="F829" i="18" s="1"/>
  <c r="AD822" i="19"/>
  <c r="E830" i="18" s="1"/>
  <c r="AE822" i="19"/>
  <c r="F830" i="18" s="1"/>
  <c r="AD823" i="19"/>
  <c r="E831" i="18" s="1"/>
  <c r="AE823" i="19"/>
  <c r="F831" i="18" s="1"/>
  <c r="AD824" i="19"/>
  <c r="E832" i="18" s="1"/>
  <c r="AE824" i="19"/>
  <c r="F832" i="18" s="1"/>
  <c r="AD825" i="19"/>
  <c r="E833" i="18" s="1"/>
  <c r="AE825" i="19"/>
  <c r="F833" i="18" s="1"/>
  <c r="AD826" i="19"/>
  <c r="E834" i="18" s="1"/>
  <c r="AE826" i="19"/>
  <c r="F834" i="18" s="1"/>
  <c r="AD827" i="19"/>
  <c r="E835" i="18" s="1"/>
  <c r="AE827" i="19"/>
  <c r="F835" i="18" s="1"/>
  <c r="AD828" i="19"/>
  <c r="E836" i="18" s="1"/>
  <c r="AE828" i="19"/>
  <c r="F836" i="18" s="1"/>
  <c r="AD829" i="19"/>
  <c r="E837" i="18" s="1"/>
  <c r="AE829" i="19"/>
  <c r="F837" i="18" s="1"/>
  <c r="AD830" i="19"/>
  <c r="E838" i="18" s="1"/>
  <c r="AE830" i="19"/>
  <c r="F838" i="18" s="1"/>
  <c r="AD831" i="19"/>
  <c r="E839" i="18" s="1"/>
  <c r="AE831" i="19"/>
  <c r="F839" i="18" s="1"/>
  <c r="AD832" i="19"/>
  <c r="E840" i="18" s="1"/>
  <c r="AE832" i="19"/>
  <c r="F840" i="18" s="1"/>
  <c r="AD833" i="19"/>
  <c r="E841" i="18" s="1"/>
  <c r="AE833" i="19"/>
  <c r="F841" i="18" s="1"/>
  <c r="AD834" i="19"/>
  <c r="E842" i="18" s="1"/>
  <c r="AE834" i="19"/>
  <c r="F842" i="18" s="1"/>
  <c r="AD835" i="19"/>
  <c r="E843" i="18" s="1"/>
  <c r="AE835" i="19"/>
  <c r="F843" i="18" s="1"/>
  <c r="AD836" i="19"/>
  <c r="E844" i="18" s="1"/>
  <c r="AE836" i="19"/>
  <c r="F844" i="18" s="1"/>
  <c r="AD837" i="19"/>
  <c r="E845" i="18" s="1"/>
  <c r="AE837" i="19"/>
  <c r="F845" i="18" s="1"/>
  <c r="AD838" i="19"/>
  <c r="E846" i="18" s="1"/>
  <c r="AE838" i="19"/>
  <c r="F846" i="18" s="1"/>
  <c r="AD839" i="19"/>
  <c r="E847" i="18" s="1"/>
  <c r="AE839" i="19"/>
  <c r="F847" i="18" s="1"/>
  <c r="AD840" i="19"/>
  <c r="E848" i="18" s="1"/>
  <c r="AE840" i="19"/>
  <c r="F848" i="18" s="1"/>
  <c r="AD841" i="19"/>
  <c r="E849" i="18" s="1"/>
  <c r="AE841" i="19"/>
  <c r="F849" i="18" s="1"/>
  <c r="AD842" i="19"/>
  <c r="E850" i="18" s="1"/>
  <c r="AE842" i="19"/>
  <c r="F850" i="18" s="1"/>
  <c r="AD843" i="19"/>
  <c r="E851" i="18" s="1"/>
  <c r="AE843" i="19"/>
  <c r="F851" i="18" s="1"/>
  <c r="AD844" i="19"/>
  <c r="E852" i="18" s="1"/>
  <c r="AE844" i="19"/>
  <c r="F852" i="18" s="1"/>
  <c r="AD845" i="19"/>
  <c r="E853" i="18" s="1"/>
  <c r="AE845" i="19"/>
  <c r="F853" i="18" s="1"/>
  <c r="AD846" i="19"/>
  <c r="E854" i="18" s="1"/>
  <c r="AE846" i="19"/>
  <c r="F854" i="18" s="1"/>
  <c r="AD847" i="19"/>
  <c r="E855" i="18" s="1"/>
  <c r="AE847" i="19"/>
  <c r="F855" i="18" s="1"/>
  <c r="AD848" i="19"/>
  <c r="E856" i="18" s="1"/>
  <c r="AE848" i="19"/>
  <c r="F856" i="18" s="1"/>
  <c r="AD849" i="19"/>
  <c r="E857" i="18" s="1"/>
  <c r="AE849" i="19"/>
  <c r="F857" i="18" s="1"/>
  <c r="AD850" i="19"/>
  <c r="E858" i="18" s="1"/>
  <c r="AE850" i="19"/>
  <c r="F858" i="18" s="1"/>
  <c r="AD851" i="19"/>
  <c r="E859" i="18" s="1"/>
  <c r="AE851" i="19"/>
  <c r="F859" i="18" s="1"/>
  <c r="AD852" i="19"/>
  <c r="E860" i="18" s="1"/>
  <c r="AE852" i="19"/>
  <c r="F860" i="18" s="1"/>
  <c r="AD853" i="19"/>
  <c r="E861" i="18" s="1"/>
  <c r="AE853" i="19"/>
  <c r="F861" i="18" s="1"/>
  <c r="AD854" i="19"/>
  <c r="E862" i="18" s="1"/>
  <c r="AE854" i="19"/>
  <c r="F862" i="18" s="1"/>
  <c r="AD855" i="19"/>
  <c r="E863" i="18" s="1"/>
  <c r="AE855" i="19"/>
  <c r="F863" i="18" s="1"/>
  <c r="AD856" i="19"/>
  <c r="E864" i="18" s="1"/>
  <c r="AE856" i="19"/>
  <c r="F864" i="18" s="1"/>
  <c r="AD857" i="19"/>
  <c r="E865" i="18" s="1"/>
  <c r="AE857" i="19"/>
  <c r="F865" i="18" s="1"/>
  <c r="AD858" i="19"/>
  <c r="E866" i="18" s="1"/>
  <c r="AE858" i="19"/>
  <c r="F866" i="18" s="1"/>
  <c r="AD859" i="19"/>
  <c r="E867" i="18" s="1"/>
  <c r="AE859" i="19"/>
  <c r="F867" i="18" s="1"/>
  <c r="AD860" i="19"/>
  <c r="E868" i="18" s="1"/>
  <c r="AE860" i="19"/>
  <c r="F868" i="18" s="1"/>
  <c r="AD861" i="19"/>
  <c r="E869" i="18" s="1"/>
  <c r="AE861" i="19"/>
  <c r="F869" i="18" s="1"/>
  <c r="AD862" i="19"/>
  <c r="E870" i="18" s="1"/>
  <c r="AE862" i="19"/>
  <c r="F870" i="18" s="1"/>
  <c r="AD863" i="19"/>
  <c r="E871" i="18" s="1"/>
  <c r="AE863" i="19"/>
  <c r="F871" i="18" s="1"/>
  <c r="AD864" i="19"/>
  <c r="E872" i="18" s="1"/>
  <c r="AE864" i="19"/>
  <c r="F872" i="18" s="1"/>
  <c r="AD865" i="19"/>
  <c r="E873" i="18" s="1"/>
  <c r="AE865" i="19"/>
  <c r="F873" i="18" s="1"/>
  <c r="AD866" i="19"/>
  <c r="E874" i="18" s="1"/>
  <c r="AE866" i="19"/>
  <c r="F874" i="18" s="1"/>
  <c r="AD867" i="19"/>
  <c r="E875" i="18" s="1"/>
  <c r="AE867" i="19"/>
  <c r="F875" i="18" s="1"/>
  <c r="AD868" i="19"/>
  <c r="E876" i="18" s="1"/>
  <c r="AE868" i="19"/>
  <c r="F876" i="18" s="1"/>
  <c r="AD869" i="19"/>
  <c r="E877" i="18" s="1"/>
  <c r="AE869" i="19"/>
  <c r="F877" i="18" s="1"/>
  <c r="AD870" i="19"/>
  <c r="E878" i="18" s="1"/>
  <c r="AE870" i="19"/>
  <c r="F878" i="18" s="1"/>
  <c r="AD871" i="19"/>
  <c r="E879" i="18" s="1"/>
  <c r="AE871" i="19"/>
  <c r="F879" i="18" s="1"/>
  <c r="AD872" i="19"/>
  <c r="E880" i="18" s="1"/>
  <c r="AE872" i="19"/>
  <c r="F880" i="18" s="1"/>
  <c r="AD873" i="19"/>
  <c r="E881" i="18" s="1"/>
  <c r="AE873" i="19"/>
  <c r="F881" i="18" s="1"/>
  <c r="AD874" i="19"/>
  <c r="E882" i="18" s="1"/>
  <c r="AE874" i="19"/>
  <c r="F882" i="18" s="1"/>
  <c r="AD875" i="19"/>
  <c r="E883" i="18" s="1"/>
  <c r="AE875" i="19"/>
  <c r="F883" i="18" s="1"/>
  <c r="AD876" i="19"/>
  <c r="E884" i="18" s="1"/>
  <c r="AE876" i="19"/>
  <c r="F884" i="18" s="1"/>
  <c r="AD877" i="19"/>
  <c r="E885" i="18" s="1"/>
  <c r="AE877" i="19"/>
  <c r="F885" i="18" s="1"/>
  <c r="AD878" i="19"/>
  <c r="E886" i="18" s="1"/>
  <c r="AE878" i="19"/>
  <c r="F886" i="18" s="1"/>
  <c r="AD879" i="19"/>
  <c r="E887" i="18" s="1"/>
  <c r="AE879" i="19"/>
  <c r="F887" i="18" s="1"/>
  <c r="AD880" i="19"/>
  <c r="E888" i="18" s="1"/>
  <c r="AE880" i="19"/>
  <c r="F888" i="18" s="1"/>
  <c r="AD881" i="19"/>
  <c r="E889" i="18" s="1"/>
  <c r="AE881" i="19"/>
  <c r="F889" i="18" s="1"/>
  <c r="AD882" i="19"/>
  <c r="E890" i="18" s="1"/>
  <c r="AE882" i="19"/>
  <c r="F890" i="18" s="1"/>
  <c r="AD883" i="19"/>
  <c r="E891" i="18" s="1"/>
  <c r="AE883" i="19"/>
  <c r="F891" i="18" s="1"/>
  <c r="AD884" i="19"/>
  <c r="E892" i="18" s="1"/>
  <c r="AE884" i="19"/>
  <c r="F892" i="18" s="1"/>
  <c r="AD885" i="19"/>
  <c r="E893" i="18" s="1"/>
  <c r="AE885" i="19"/>
  <c r="F893" i="18" s="1"/>
  <c r="AD886" i="19"/>
  <c r="E894" i="18" s="1"/>
  <c r="AE886" i="19"/>
  <c r="F894" i="18" s="1"/>
  <c r="AD887" i="19"/>
  <c r="E895" i="18" s="1"/>
  <c r="AE887" i="19"/>
  <c r="F895" i="18" s="1"/>
  <c r="AD888" i="19"/>
  <c r="E896" i="18" s="1"/>
  <c r="AE888" i="19"/>
  <c r="F896" i="18" s="1"/>
  <c r="AD889" i="19"/>
  <c r="E897" i="18" s="1"/>
  <c r="AE889" i="19"/>
  <c r="F897" i="18" s="1"/>
  <c r="AD890" i="19"/>
  <c r="E898" i="18" s="1"/>
  <c r="AE890" i="19"/>
  <c r="F898" i="18" s="1"/>
  <c r="AD891" i="19"/>
  <c r="E899" i="18" s="1"/>
  <c r="AE891" i="19"/>
  <c r="F899" i="18" s="1"/>
  <c r="AD892" i="19"/>
  <c r="E900" i="18" s="1"/>
  <c r="AE892" i="19"/>
  <c r="F900" i="18" s="1"/>
  <c r="AD893" i="19"/>
  <c r="E901" i="18" s="1"/>
  <c r="AE893" i="19"/>
  <c r="F901" i="18" s="1"/>
  <c r="AD894" i="19"/>
  <c r="E902" i="18" s="1"/>
  <c r="AE894" i="19"/>
  <c r="F902" i="18" s="1"/>
  <c r="AD895" i="19"/>
  <c r="E903" i="18" s="1"/>
  <c r="AE895" i="19"/>
  <c r="F903" i="18" s="1"/>
  <c r="AD896" i="19"/>
  <c r="E904" i="18" s="1"/>
  <c r="AE896" i="19"/>
  <c r="F904" i="18" s="1"/>
  <c r="AD897" i="19"/>
  <c r="E905" i="18" s="1"/>
  <c r="AE897" i="19"/>
  <c r="F905" i="18" s="1"/>
  <c r="AD898" i="19"/>
  <c r="E906" i="18" s="1"/>
  <c r="AE898" i="19"/>
  <c r="F906" i="18" s="1"/>
  <c r="AD899" i="19"/>
  <c r="E907" i="18" s="1"/>
  <c r="AE899" i="19"/>
  <c r="F907" i="18" s="1"/>
  <c r="AD900" i="19"/>
  <c r="E908" i="18" s="1"/>
  <c r="AE900" i="19"/>
  <c r="F908" i="18" s="1"/>
  <c r="AD901" i="19"/>
  <c r="E909" i="18" s="1"/>
  <c r="AE901" i="19"/>
  <c r="F909" i="18" s="1"/>
  <c r="AD902" i="19"/>
  <c r="E910" i="18" s="1"/>
  <c r="AE902" i="19"/>
  <c r="F910" i="18" s="1"/>
  <c r="AD903" i="19"/>
  <c r="E911" i="18" s="1"/>
  <c r="AE903" i="19"/>
  <c r="F911" i="18" s="1"/>
  <c r="AD904" i="19"/>
  <c r="E912" i="18" s="1"/>
  <c r="AE904" i="19"/>
  <c r="F912" i="18" s="1"/>
  <c r="AD905" i="19"/>
  <c r="E913" i="18" s="1"/>
  <c r="AE905" i="19"/>
  <c r="F913" i="18" s="1"/>
  <c r="AD906" i="19"/>
  <c r="E914" i="18" s="1"/>
  <c r="AE906" i="19"/>
  <c r="F914" i="18" s="1"/>
  <c r="AD907" i="19"/>
  <c r="E915" i="18" s="1"/>
  <c r="AE907" i="19"/>
  <c r="F915" i="18" s="1"/>
  <c r="AD908" i="19"/>
  <c r="E916" i="18" s="1"/>
  <c r="AE908" i="19"/>
  <c r="F916" i="18" s="1"/>
  <c r="AD909" i="19"/>
  <c r="E917" i="18" s="1"/>
  <c r="AE909" i="19"/>
  <c r="F917" i="18" s="1"/>
  <c r="AD910" i="19"/>
  <c r="E918" i="18" s="1"/>
  <c r="AE910" i="19"/>
  <c r="F918" i="18" s="1"/>
  <c r="AD911" i="19"/>
  <c r="E919" i="18" s="1"/>
  <c r="AE911" i="19"/>
  <c r="F919" i="18" s="1"/>
  <c r="AD912" i="19"/>
  <c r="E920" i="18" s="1"/>
  <c r="AE912" i="19"/>
  <c r="F920" i="18" s="1"/>
  <c r="AD913" i="19"/>
  <c r="E921" i="18" s="1"/>
  <c r="AE913" i="19"/>
  <c r="F921" i="18" s="1"/>
  <c r="AD914" i="19"/>
  <c r="E922" i="18" s="1"/>
  <c r="AE914" i="19"/>
  <c r="F922" i="18" s="1"/>
  <c r="AD915" i="19"/>
  <c r="E923" i="18" s="1"/>
  <c r="AE915" i="19"/>
  <c r="F923" i="18" s="1"/>
  <c r="AD916" i="19"/>
  <c r="E924" i="18" s="1"/>
  <c r="AE916" i="19"/>
  <c r="F924" i="18" s="1"/>
  <c r="AD917" i="19"/>
  <c r="E925" i="18" s="1"/>
  <c r="AE917" i="19"/>
  <c r="F925" i="18" s="1"/>
  <c r="AD918" i="19"/>
  <c r="E926" i="18" s="1"/>
  <c r="AE918" i="19"/>
  <c r="F926" i="18" s="1"/>
  <c r="AD919" i="19"/>
  <c r="E927" i="18" s="1"/>
  <c r="AE919" i="19"/>
  <c r="F927" i="18" s="1"/>
  <c r="AD920" i="19"/>
  <c r="E928" i="18" s="1"/>
  <c r="AE920" i="19"/>
  <c r="F928" i="18" s="1"/>
  <c r="AD921" i="19"/>
  <c r="E929" i="18" s="1"/>
  <c r="AE921" i="19"/>
  <c r="F929" i="18" s="1"/>
  <c r="AD922" i="19"/>
  <c r="E930" i="18" s="1"/>
  <c r="AE922" i="19"/>
  <c r="F930" i="18" s="1"/>
  <c r="AD923" i="19"/>
  <c r="E931" i="18" s="1"/>
  <c r="AE923" i="19"/>
  <c r="F931" i="18" s="1"/>
  <c r="AD924" i="19"/>
  <c r="E932" i="18" s="1"/>
  <c r="AE924" i="19"/>
  <c r="F932" i="18" s="1"/>
  <c r="AD925" i="19"/>
  <c r="E933" i="18" s="1"/>
  <c r="AE925" i="19"/>
  <c r="F933" i="18" s="1"/>
  <c r="AD926" i="19"/>
  <c r="E934" i="18" s="1"/>
  <c r="AE926" i="19"/>
  <c r="F934" i="18" s="1"/>
  <c r="AD927" i="19"/>
  <c r="E935" i="18" s="1"/>
  <c r="AE927" i="19"/>
  <c r="F935" i="18" s="1"/>
  <c r="AD928" i="19"/>
  <c r="E936" i="18" s="1"/>
  <c r="AE928" i="19"/>
  <c r="F936" i="18" s="1"/>
  <c r="AD929" i="19"/>
  <c r="E937" i="18" s="1"/>
  <c r="AE929" i="19"/>
  <c r="F937" i="18" s="1"/>
  <c r="AD930" i="19"/>
  <c r="E938" i="18" s="1"/>
  <c r="AE930" i="19"/>
  <c r="F938" i="18" s="1"/>
  <c r="AD931" i="19"/>
  <c r="E939" i="18" s="1"/>
  <c r="AE931" i="19"/>
  <c r="F939" i="18" s="1"/>
  <c r="AD932" i="19"/>
  <c r="E940" i="18" s="1"/>
  <c r="AE932" i="19"/>
  <c r="F940" i="18" s="1"/>
  <c r="AD933" i="19"/>
  <c r="E941" i="18" s="1"/>
  <c r="AE933" i="19"/>
  <c r="F941" i="18" s="1"/>
  <c r="AD934" i="19"/>
  <c r="E942" i="18" s="1"/>
  <c r="AE934" i="19"/>
  <c r="F942" i="18" s="1"/>
  <c r="AD935" i="19"/>
  <c r="E943" i="18" s="1"/>
  <c r="AE935" i="19"/>
  <c r="F943" i="18" s="1"/>
  <c r="AD936" i="19"/>
  <c r="E944" i="18" s="1"/>
  <c r="AE936" i="19"/>
  <c r="F944" i="18" s="1"/>
  <c r="AD937" i="19"/>
  <c r="E945" i="18" s="1"/>
  <c r="AE937" i="19"/>
  <c r="F945" i="18" s="1"/>
  <c r="AD938" i="19"/>
  <c r="E946" i="18" s="1"/>
  <c r="AE938" i="19"/>
  <c r="F946" i="18" s="1"/>
  <c r="AD939" i="19"/>
  <c r="E947" i="18" s="1"/>
  <c r="AE939" i="19"/>
  <c r="F947" i="18" s="1"/>
  <c r="AD940" i="19"/>
  <c r="E948" i="18" s="1"/>
  <c r="AE940" i="19"/>
  <c r="F948" i="18" s="1"/>
  <c r="AD941" i="19"/>
  <c r="E949" i="18" s="1"/>
  <c r="AE941" i="19"/>
  <c r="F949" i="18" s="1"/>
  <c r="AD942" i="19"/>
  <c r="E950" i="18" s="1"/>
  <c r="AE942" i="19"/>
  <c r="F950" i="18" s="1"/>
  <c r="AD943" i="19"/>
  <c r="E951" i="18" s="1"/>
  <c r="AE943" i="19"/>
  <c r="F951" i="18" s="1"/>
  <c r="AD944" i="19"/>
  <c r="E952" i="18" s="1"/>
  <c r="AE944" i="19"/>
  <c r="F952" i="18" s="1"/>
  <c r="AD945" i="19"/>
  <c r="E953" i="18" s="1"/>
  <c r="AE945" i="19"/>
  <c r="F953" i="18" s="1"/>
  <c r="AD946" i="19"/>
  <c r="E954" i="18" s="1"/>
  <c r="AE946" i="19"/>
  <c r="F954" i="18" s="1"/>
  <c r="AD947" i="19"/>
  <c r="E955" i="18" s="1"/>
  <c r="AE947" i="19"/>
  <c r="F955" i="18" s="1"/>
  <c r="AD948" i="19"/>
  <c r="E956" i="18" s="1"/>
  <c r="AE948" i="19"/>
  <c r="F956" i="18" s="1"/>
  <c r="AD949" i="19"/>
  <c r="E957" i="18" s="1"/>
  <c r="AE949" i="19"/>
  <c r="F957" i="18" s="1"/>
  <c r="AD950" i="19"/>
  <c r="E958" i="18" s="1"/>
  <c r="AE950" i="19"/>
  <c r="F958" i="18" s="1"/>
  <c r="AD951" i="19"/>
  <c r="E959" i="18" s="1"/>
  <c r="AE951" i="19"/>
  <c r="F959" i="18" s="1"/>
  <c r="AD952" i="19"/>
  <c r="E960" i="18" s="1"/>
  <c r="AE952" i="19"/>
  <c r="F960" i="18" s="1"/>
  <c r="AD953" i="19"/>
  <c r="E961" i="18" s="1"/>
  <c r="AE953" i="19"/>
  <c r="F961" i="18" s="1"/>
  <c r="AD954" i="19"/>
  <c r="E962" i="18" s="1"/>
  <c r="AE954" i="19"/>
  <c r="F962" i="18" s="1"/>
  <c r="AD955" i="19"/>
  <c r="E963" i="18" s="1"/>
  <c r="AE955" i="19"/>
  <c r="F963" i="18" s="1"/>
  <c r="AD956" i="19"/>
  <c r="E964" i="18" s="1"/>
  <c r="AE956" i="19"/>
  <c r="F964" i="18" s="1"/>
  <c r="AD957" i="19"/>
  <c r="E965" i="18" s="1"/>
  <c r="AE957" i="19"/>
  <c r="F965" i="18" s="1"/>
  <c r="AD958" i="19"/>
  <c r="E966" i="18" s="1"/>
  <c r="AE958" i="19"/>
  <c r="F966" i="18" s="1"/>
  <c r="AD959" i="19"/>
  <c r="E967" i="18" s="1"/>
  <c r="AE959" i="19"/>
  <c r="F967" i="18" s="1"/>
  <c r="AD960" i="19"/>
  <c r="E968" i="18" s="1"/>
  <c r="AE960" i="19"/>
  <c r="F968" i="18" s="1"/>
  <c r="AD961" i="19"/>
  <c r="E969" i="18" s="1"/>
  <c r="AE961" i="19"/>
  <c r="F969" i="18" s="1"/>
  <c r="AD962" i="19"/>
  <c r="E970" i="18" s="1"/>
  <c r="AE962" i="19"/>
  <c r="F970" i="18" s="1"/>
  <c r="AD963" i="19"/>
  <c r="E971" i="18" s="1"/>
  <c r="AE963" i="19"/>
  <c r="F971" i="18" s="1"/>
  <c r="AD964" i="19"/>
  <c r="E972" i="18" s="1"/>
  <c r="AE964" i="19"/>
  <c r="F972" i="18" s="1"/>
  <c r="AD965" i="19"/>
  <c r="E973" i="18" s="1"/>
  <c r="AE965" i="19"/>
  <c r="F973" i="18" s="1"/>
  <c r="AD966" i="19"/>
  <c r="E974" i="18" s="1"/>
  <c r="AE966" i="19"/>
  <c r="F974" i="18" s="1"/>
  <c r="AD967" i="19"/>
  <c r="E975" i="18" s="1"/>
  <c r="AE967" i="19"/>
  <c r="F975" i="18" s="1"/>
  <c r="AD968" i="19"/>
  <c r="E976" i="18" s="1"/>
  <c r="AE968" i="19"/>
  <c r="F976" i="18" s="1"/>
  <c r="AD969" i="19"/>
  <c r="E977" i="18" s="1"/>
  <c r="AE969" i="19"/>
  <c r="F977" i="18" s="1"/>
  <c r="AD970" i="19"/>
  <c r="E978" i="18" s="1"/>
  <c r="AE970" i="19"/>
  <c r="F978" i="18" s="1"/>
  <c r="AD971" i="19"/>
  <c r="E979" i="18" s="1"/>
  <c r="AE971" i="19"/>
  <c r="F979" i="18" s="1"/>
  <c r="AD972" i="19"/>
  <c r="E980" i="18" s="1"/>
  <c r="AE972" i="19"/>
  <c r="F980" i="18" s="1"/>
  <c r="AD973" i="19"/>
  <c r="E981" i="18" s="1"/>
  <c r="AE973" i="19"/>
  <c r="F981" i="18" s="1"/>
  <c r="AD974" i="19"/>
  <c r="E982" i="18" s="1"/>
  <c r="AE974" i="19"/>
  <c r="F982" i="18" s="1"/>
  <c r="AD975" i="19"/>
  <c r="E983" i="18" s="1"/>
  <c r="AE975" i="19"/>
  <c r="F983" i="18" s="1"/>
  <c r="AD976" i="19"/>
  <c r="E984" i="18" s="1"/>
  <c r="AE976" i="19"/>
  <c r="F984" i="18" s="1"/>
  <c r="AD977" i="19"/>
  <c r="E985" i="18" s="1"/>
  <c r="AE977" i="19"/>
  <c r="F985" i="18" s="1"/>
  <c r="AD978" i="19"/>
  <c r="E986" i="18" s="1"/>
  <c r="AE978" i="19"/>
  <c r="F986" i="18" s="1"/>
  <c r="AD979" i="19"/>
  <c r="E987" i="18" s="1"/>
  <c r="AE979" i="19"/>
  <c r="F987" i="18" s="1"/>
  <c r="AD980" i="19"/>
  <c r="E988" i="18" s="1"/>
  <c r="AE980" i="19"/>
  <c r="F988" i="18" s="1"/>
  <c r="AD981" i="19"/>
  <c r="E989" i="18" s="1"/>
  <c r="AE981" i="19"/>
  <c r="F989" i="18" s="1"/>
  <c r="AD982" i="19"/>
  <c r="E990" i="18" s="1"/>
  <c r="AE982" i="19"/>
  <c r="F990" i="18" s="1"/>
  <c r="AD983" i="19"/>
  <c r="E991" i="18" s="1"/>
  <c r="AE983" i="19"/>
  <c r="F991" i="18" s="1"/>
  <c r="AD984" i="19"/>
  <c r="E992" i="18" s="1"/>
  <c r="AE984" i="19"/>
  <c r="F992" i="18" s="1"/>
  <c r="AD985" i="19"/>
  <c r="E993" i="18" s="1"/>
  <c r="AE985" i="19"/>
  <c r="F993" i="18" s="1"/>
  <c r="AD986" i="19"/>
  <c r="E994" i="18" s="1"/>
  <c r="AE986" i="19"/>
  <c r="F994" i="18" s="1"/>
  <c r="AD987" i="19"/>
  <c r="E995" i="18" s="1"/>
  <c r="AE987" i="19"/>
  <c r="F995" i="18" s="1"/>
  <c r="AD988" i="19"/>
  <c r="E996" i="18" s="1"/>
  <c r="AE988" i="19"/>
  <c r="F996" i="18" s="1"/>
  <c r="AD989" i="19"/>
  <c r="E997" i="18" s="1"/>
  <c r="AE989" i="19"/>
  <c r="F997" i="18" s="1"/>
  <c r="AD990" i="19"/>
  <c r="E998" i="18" s="1"/>
  <c r="AE990" i="19"/>
  <c r="F998" i="18" s="1"/>
  <c r="AD991" i="19"/>
  <c r="E999" i="18" s="1"/>
  <c r="AE991" i="19"/>
  <c r="F999" i="18" s="1"/>
  <c r="AD992" i="19"/>
  <c r="E1000" i="18" s="1"/>
  <c r="AE992" i="19"/>
  <c r="F1000" i="18" s="1"/>
  <c r="AD993" i="19"/>
  <c r="E1001" i="18" s="1"/>
  <c r="AE993" i="19"/>
  <c r="F1001" i="18" s="1"/>
  <c r="AD994" i="19"/>
  <c r="E1002" i="18" s="1"/>
  <c r="AE994" i="19"/>
  <c r="F1002" i="18" s="1"/>
  <c r="AD995" i="19"/>
  <c r="E1003" i="18" s="1"/>
  <c r="AE995" i="19"/>
  <c r="F1003" i="18" s="1"/>
  <c r="AD996" i="19"/>
  <c r="E1004" i="18" s="1"/>
  <c r="AE996" i="19"/>
  <c r="F1004" i="18" s="1"/>
  <c r="AD997" i="19"/>
  <c r="E1005" i="18" s="1"/>
  <c r="AE997" i="19"/>
  <c r="F1005" i="18" s="1"/>
  <c r="AD998" i="19"/>
  <c r="E1006" i="18" s="1"/>
  <c r="AE998" i="19"/>
  <c r="F1006" i="18" s="1"/>
  <c r="AD999" i="19"/>
  <c r="E1007" i="18" s="1"/>
  <c r="AE999" i="19"/>
  <c r="F1007" i="18" s="1"/>
  <c r="AD1000" i="19"/>
  <c r="E1008" i="18" s="1"/>
  <c r="AE1000" i="19"/>
  <c r="F1008" i="18" s="1"/>
  <c r="AD1001" i="19"/>
  <c r="E1009" i="18" s="1"/>
  <c r="AE1001" i="19"/>
  <c r="F1009" i="18" s="1"/>
  <c r="AD1002" i="19"/>
  <c r="E1010" i="18" s="1"/>
  <c r="AE1002" i="19"/>
  <c r="F1010" i="18" s="1"/>
  <c r="AD1003" i="19"/>
  <c r="E1011" i="18" s="1"/>
  <c r="AE1003" i="19"/>
  <c r="F1011" i="18" s="1"/>
  <c r="AD1004" i="19"/>
  <c r="E1012" i="18" s="1"/>
  <c r="AE1004" i="19"/>
  <c r="F1012" i="18" s="1"/>
  <c r="AD1005" i="19"/>
  <c r="E1013" i="18" s="1"/>
  <c r="AE1005" i="19"/>
  <c r="F1013" i="18" s="1"/>
  <c r="AD1006" i="19"/>
  <c r="E1014" i="18" s="1"/>
  <c r="AE1006" i="19"/>
  <c r="F1014" i="18" s="1"/>
  <c r="AD1007" i="19"/>
  <c r="E1015" i="18" s="1"/>
  <c r="AE1007" i="19"/>
  <c r="F1015" i="18" s="1"/>
  <c r="AE7" i="19"/>
  <c r="F15" i="18" s="1"/>
  <c r="AD7" i="19"/>
  <c r="E15" i="18" s="1"/>
  <c r="A6" i="19"/>
  <c r="B6" i="19"/>
  <c r="C6" i="19"/>
  <c r="D6" i="19"/>
  <c r="E6" i="19"/>
  <c r="A7" i="19"/>
  <c r="B7" i="19"/>
  <c r="C7" i="19"/>
  <c r="D7" i="19"/>
  <c r="A8" i="19"/>
  <c r="B8" i="19"/>
  <c r="C8" i="19"/>
  <c r="D8" i="19"/>
  <c r="A9" i="19"/>
  <c r="B9" i="19"/>
  <c r="C9" i="19"/>
  <c r="D9" i="19"/>
  <c r="A10" i="19"/>
  <c r="B10" i="19"/>
  <c r="C10" i="19"/>
  <c r="D10" i="19"/>
  <c r="A11" i="19"/>
  <c r="B11" i="19"/>
  <c r="C11" i="19"/>
  <c r="D11" i="19"/>
  <c r="A12" i="19"/>
  <c r="B12" i="19"/>
  <c r="C12" i="19"/>
  <c r="D12" i="19"/>
  <c r="A13" i="19"/>
  <c r="B13" i="19"/>
  <c r="C13" i="19"/>
  <c r="D13" i="19"/>
  <c r="A14" i="19"/>
  <c r="B14" i="19"/>
  <c r="C14" i="19"/>
  <c r="D14" i="19"/>
  <c r="A15" i="19"/>
  <c r="B15" i="19"/>
  <c r="C15" i="19"/>
  <c r="D15" i="19"/>
  <c r="A16" i="19"/>
  <c r="B16" i="19"/>
  <c r="C16" i="19"/>
  <c r="D16" i="19"/>
  <c r="A17" i="19"/>
  <c r="B17" i="19"/>
  <c r="C17" i="19"/>
  <c r="D17" i="19"/>
  <c r="A18" i="19"/>
  <c r="B18" i="19"/>
  <c r="C18" i="19"/>
  <c r="D18" i="19"/>
  <c r="A19" i="19"/>
  <c r="B19" i="19"/>
  <c r="C19" i="19"/>
  <c r="D19" i="19"/>
  <c r="A20" i="19"/>
  <c r="B20" i="19"/>
  <c r="C20" i="19"/>
  <c r="D20" i="19"/>
  <c r="A21" i="19"/>
  <c r="B21" i="19"/>
  <c r="C21" i="19"/>
  <c r="D21" i="19"/>
  <c r="A22" i="19"/>
  <c r="B22" i="19"/>
  <c r="C22" i="19"/>
  <c r="D22" i="19"/>
  <c r="A23" i="19"/>
  <c r="B23" i="19"/>
  <c r="C23" i="19"/>
  <c r="D23" i="19"/>
  <c r="A24" i="19"/>
  <c r="B24" i="19"/>
  <c r="C24" i="19"/>
  <c r="D24" i="19"/>
  <c r="A25" i="19"/>
  <c r="B25" i="19"/>
  <c r="C25" i="19"/>
  <c r="D25" i="19"/>
  <c r="A26" i="19"/>
  <c r="B26" i="19"/>
  <c r="C26" i="19"/>
  <c r="D26" i="19"/>
  <c r="A27" i="19"/>
  <c r="B27" i="19"/>
  <c r="C27" i="19"/>
  <c r="D27" i="19"/>
  <c r="A28" i="19"/>
  <c r="B28" i="19"/>
  <c r="C28" i="19"/>
  <c r="D28" i="19"/>
  <c r="A29" i="19"/>
  <c r="B29" i="19"/>
  <c r="C29" i="19"/>
  <c r="D29" i="19"/>
  <c r="A30" i="19"/>
  <c r="B30" i="19"/>
  <c r="C30" i="19"/>
  <c r="D30" i="19"/>
  <c r="A31" i="19"/>
  <c r="B31" i="19"/>
  <c r="C31" i="19"/>
  <c r="D31" i="19"/>
  <c r="A32" i="19"/>
  <c r="B32" i="19"/>
  <c r="C32" i="19"/>
  <c r="D32" i="19"/>
  <c r="A33" i="19"/>
  <c r="B33" i="19"/>
  <c r="C33" i="19"/>
  <c r="D33" i="19"/>
  <c r="A34" i="19"/>
  <c r="B34" i="19"/>
  <c r="C34" i="19"/>
  <c r="D34" i="19"/>
  <c r="A35" i="19"/>
  <c r="B35" i="19"/>
  <c r="C35" i="19"/>
  <c r="D35" i="19"/>
  <c r="A36" i="19"/>
  <c r="B36" i="19"/>
  <c r="C36" i="19"/>
  <c r="D36" i="19"/>
  <c r="A37" i="19"/>
  <c r="B37" i="19"/>
  <c r="C37" i="19"/>
  <c r="D37" i="19"/>
  <c r="A38" i="19"/>
  <c r="B38" i="19"/>
  <c r="A39" i="19"/>
  <c r="B39" i="19"/>
  <c r="C39" i="19"/>
  <c r="D39" i="19"/>
  <c r="A40" i="19"/>
  <c r="B40" i="19"/>
  <c r="C40" i="19"/>
  <c r="D40" i="19"/>
  <c r="A41" i="19"/>
  <c r="B41" i="19"/>
  <c r="C41" i="19"/>
  <c r="D41" i="19"/>
  <c r="A42" i="19"/>
  <c r="B42" i="19"/>
  <c r="C42" i="19"/>
  <c r="D42" i="19"/>
  <c r="A43" i="19"/>
  <c r="B43" i="19"/>
  <c r="C43" i="19"/>
  <c r="D43" i="19"/>
  <c r="A44" i="19"/>
  <c r="B44" i="19"/>
  <c r="C44" i="19"/>
  <c r="D44" i="19"/>
  <c r="A45" i="19"/>
  <c r="B45" i="19"/>
  <c r="C45" i="19"/>
  <c r="D45" i="19"/>
  <c r="A46" i="19"/>
  <c r="B46" i="19"/>
  <c r="C46" i="19"/>
  <c r="D46" i="19"/>
  <c r="A47" i="19"/>
  <c r="B47" i="19"/>
  <c r="C47" i="19"/>
  <c r="D47" i="19"/>
  <c r="A48" i="19"/>
  <c r="B48" i="19"/>
  <c r="C48" i="19"/>
  <c r="D48" i="19"/>
  <c r="A49" i="19"/>
  <c r="B49" i="19"/>
  <c r="C49" i="19"/>
  <c r="D49" i="19"/>
  <c r="A50" i="19"/>
  <c r="B50" i="19"/>
  <c r="C50" i="19"/>
  <c r="D50" i="19"/>
  <c r="A51" i="19"/>
  <c r="B51" i="19"/>
  <c r="C51" i="19"/>
  <c r="D51" i="19"/>
  <c r="A52" i="19"/>
  <c r="B52" i="19"/>
  <c r="C52" i="19"/>
  <c r="D52" i="19"/>
  <c r="A53" i="19"/>
  <c r="B53" i="19"/>
  <c r="C53" i="19"/>
  <c r="D53" i="19"/>
  <c r="A54" i="19"/>
  <c r="B54" i="19"/>
  <c r="C54" i="19"/>
  <c r="D54" i="19"/>
  <c r="A55" i="19"/>
  <c r="B55" i="19"/>
  <c r="C55" i="19"/>
  <c r="D55" i="19"/>
  <c r="A56" i="19"/>
  <c r="B56" i="19"/>
  <c r="C56" i="19"/>
  <c r="D56" i="19"/>
  <c r="A57" i="19"/>
  <c r="B57" i="19"/>
  <c r="C57" i="19"/>
  <c r="D57" i="19"/>
  <c r="A58" i="19"/>
  <c r="B58" i="19"/>
  <c r="C58" i="19"/>
  <c r="D58" i="19"/>
  <c r="A59" i="19"/>
  <c r="B59" i="19"/>
  <c r="C59" i="19"/>
  <c r="D59" i="19"/>
  <c r="A60" i="19"/>
  <c r="B60" i="19"/>
  <c r="C60" i="19"/>
  <c r="D60" i="19"/>
  <c r="A61" i="19"/>
  <c r="B61" i="19"/>
  <c r="C61" i="19"/>
  <c r="D61" i="19"/>
  <c r="A62" i="19"/>
  <c r="B62" i="19"/>
  <c r="C62" i="19"/>
  <c r="D62" i="19"/>
  <c r="A63" i="19"/>
  <c r="B63" i="19"/>
  <c r="C63" i="19"/>
  <c r="D63" i="19"/>
  <c r="A64" i="19"/>
  <c r="B64" i="19"/>
  <c r="C64" i="19"/>
  <c r="D64" i="19"/>
  <c r="A65" i="19"/>
  <c r="B65" i="19"/>
  <c r="C65" i="19"/>
  <c r="D65" i="19"/>
  <c r="A66" i="19"/>
  <c r="B66" i="19"/>
  <c r="C66" i="19"/>
  <c r="D66" i="19"/>
  <c r="A67" i="19"/>
  <c r="B67" i="19"/>
  <c r="C67" i="19"/>
  <c r="D67" i="19"/>
  <c r="A68" i="19"/>
  <c r="B68" i="19"/>
  <c r="C68" i="19"/>
  <c r="D68" i="19"/>
  <c r="A69" i="19"/>
  <c r="B69" i="19"/>
  <c r="C69" i="19"/>
  <c r="D69" i="19"/>
  <c r="A70" i="19"/>
  <c r="B70" i="19"/>
  <c r="C70" i="19"/>
  <c r="D70" i="19"/>
  <c r="A71" i="19"/>
  <c r="B71" i="19"/>
  <c r="C71" i="19"/>
  <c r="D71" i="19"/>
  <c r="A72" i="19"/>
  <c r="B72" i="19"/>
  <c r="C72" i="19"/>
  <c r="D72" i="19"/>
  <c r="A73" i="19"/>
  <c r="B73" i="19"/>
  <c r="C73" i="19"/>
  <c r="D73" i="19"/>
  <c r="A74" i="19"/>
  <c r="B74" i="19"/>
  <c r="C74" i="19"/>
  <c r="D74" i="19"/>
  <c r="A75" i="19"/>
  <c r="B75" i="19"/>
  <c r="C75" i="19"/>
  <c r="D75" i="19"/>
  <c r="A76" i="19"/>
  <c r="B76" i="19"/>
  <c r="C76" i="19"/>
  <c r="D76" i="19"/>
  <c r="A77" i="19"/>
  <c r="B77" i="19"/>
  <c r="C77" i="19"/>
  <c r="D77" i="19"/>
  <c r="A78" i="19"/>
  <c r="B78" i="19"/>
  <c r="C78" i="19"/>
  <c r="D78" i="19"/>
  <c r="A79" i="19"/>
  <c r="B79" i="19"/>
  <c r="C79" i="19"/>
  <c r="D79" i="19"/>
  <c r="A80" i="19"/>
  <c r="B80" i="19"/>
  <c r="C80" i="19"/>
  <c r="D80" i="19"/>
  <c r="A81" i="19"/>
  <c r="B81" i="19"/>
  <c r="C81" i="19"/>
  <c r="D81" i="19"/>
  <c r="A82" i="19"/>
  <c r="B82" i="19"/>
  <c r="C82" i="19"/>
  <c r="D82" i="19"/>
  <c r="A83" i="19"/>
  <c r="B83" i="19"/>
  <c r="C83" i="19"/>
  <c r="D83" i="19"/>
  <c r="A84" i="19"/>
  <c r="B84" i="19"/>
  <c r="C84" i="19"/>
  <c r="D84" i="19"/>
  <c r="A85" i="19"/>
  <c r="B85" i="19"/>
  <c r="C85" i="19"/>
  <c r="D85" i="19"/>
  <c r="A86" i="19"/>
  <c r="B86" i="19"/>
  <c r="C86" i="19"/>
  <c r="D86" i="19"/>
  <c r="A87" i="19"/>
  <c r="B87" i="19"/>
  <c r="C87" i="19"/>
  <c r="D87" i="19"/>
  <c r="A88" i="19"/>
  <c r="B88" i="19"/>
  <c r="C88" i="19"/>
  <c r="D88" i="19"/>
  <c r="A89" i="19"/>
  <c r="B89" i="19"/>
  <c r="C89" i="19"/>
  <c r="D89" i="19"/>
  <c r="A90" i="19"/>
  <c r="B90" i="19"/>
  <c r="C90" i="19"/>
  <c r="D90" i="19"/>
  <c r="A91" i="19"/>
  <c r="B91" i="19"/>
  <c r="C91" i="19"/>
  <c r="D91" i="19"/>
  <c r="A92" i="19"/>
  <c r="B92" i="19"/>
  <c r="C92" i="19"/>
  <c r="D92" i="19"/>
  <c r="A93" i="19"/>
  <c r="B93" i="19"/>
  <c r="C93" i="19"/>
  <c r="D93" i="19"/>
  <c r="A94" i="19"/>
  <c r="B94" i="19"/>
  <c r="C94" i="19"/>
  <c r="D94" i="19"/>
  <c r="A95" i="19"/>
  <c r="B95" i="19"/>
  <c r="C95" i="19"/>
  <c r="D95" i="19"/>
  <c r="A96" i="19"/>
  <c r="B96" i="19"/>
  <c r="C96" i="19"/>
  <c r="D96" i="19"/>
  <c r="A97" i="19"/>
  <c r="B97" i="19"/>
  <c r="C97" i="19"/>
  <c r="D97" i="19"/>
  <c r="A98" i="19"/>
  <c r="B98" i="19"/>
  <c r="C98" i="19"/>
  <c r="D98" i="19"/>
  <c r="A99" i="19"/>
  <c r="B99" i="19"/>
  <c r="C99" i="19"/>
  <c r="D99" i="19"/>
  <c r="A100" i="19"/>
  <c r="B100" i="19"/>
  <c r="C100" i="19"/>
  <c r="D100" i="19"/>
  <c r="A101" i="19"/>
  <c r="B101" i="19"/>
  <c r="C101" i="19"/>
  <c r="D101" i="19"/>
  <c r="A102" i="19"/>
  <c r="B102" i="19"/>
  <c r="C102" i="19"/>
  <c r="D102" i="19"/>
  <c r="A103" i="19"/>
  <c r="B103" i="19"/>
  <c r="C103" i="19"/>
  <c r="D103" i="19"/>
  <c r="A104" i="19"/>
  <c r="B104" i="19"/>
  <c r="C104" i="19"/>
  <c r="D104" i="19"/>
  <c r="A105" i="19"/>
  <c r="B105" i="19"/>
  <c r="C105" i="19"/>
  <c r="D105" i="19"/>
  <c r="A106" i="19"/>
  <c r="B106" i="19"/>
  <c r="C106" i="19"/>
  <c r="D106" i="19"/>
  <c r="A107" i="19"/>
  <c r="B107" i="19"/>
  <c r="C107" i="19"/>
  <c r="D107" i="19"/>
  <c r="A108" i="19"/>
  <c r="B108" i="19"/>
  <c r="C108" i="19"/>
  <c r="D108" i="19"/>
  <c r="A109" i="19"/>
  <c r="B109" i="19"/>
  <c r="C109" i="19"/>
  <c r="D109" i="19"/>
  <c r="A110" i="19"/>
  <c r="B110" i="19"/>
  <c r="C110" i="19"/>
  <c r="D110" i="19"/>
  <c r="A111" i="19"/>
  <c r="B111" i="19"/>
  <c r="C111" i="19"/>
  <c r="D111" i="19"/>
  <c r="A112" i="19"/>
  <c r="B112" i="19"/>
  <c r="C112" i="19"/>
  <c r="D112" i="19"/>
  <c r="A113" i="19"/>
  <c r="B113" i="19"/>
  <c r="C113" i="19"/>
  <c r="D113" i="19"/>
  <c r="A114" i="19"/>
  <c r="B114" i="19"/>
  <c r="C114" i="19"/>
  <c r="D114" i="19"/>
  <c r="A115" i="19"/>
  <c r="B115" i="19"/>
  <c r="C115" i="19"/>
  <c r="D115" i="19"/>
  <c r="A116" i="19"/>
  <c r="B116" i="19"/>
  <c r="C116" i="19"/>
  <c r="D116" i="19"/>
  <c r="A117" i="19"/>
  <c r="B117" i="19"/>
  <c r="C117" i="19"/>
  <c r="D117" i="19"/>
  <c r="A118" i="19"/>
  <c r="B118" i="19"/>
  <c r="C118" i="19"/>
  <c r="D118" i="19"/>
  <c r="A119" i="19"/>
  <c r="B119" i="19"/>
  <c r="C119" i="19"/>
  <c r="D119" i="19"/>
  <c r="A120" i="19"/>
  <c r="B120" i="19"/>
  <c r="C120" i="19"/>
  <c r="D120" i="19"/>
  <c r="A121" i="19"/>
  <c r="B121" i="19"/>
  <c r="C121" i="19"/>
  <c r="D121" i="19"/>
  <c r="A122" i="19"/>
  <c r="B122" i="19"/>
  <c r="C122" i="19"/>
  <c r="D122" i="19"/>
  <c r="A123" i="19"/>
  <c r="B123" i="19"/>
  <c r="C123" i="19"/>
  <c r="D123" i="19"/>
  <c r="A124" i="19"/>
  <c r="B124" i="19"/>
  <c r="C124" i="19"/>
  <c r="D124" i="19"/>
  <c r="A125" i="19"/>
  <c r="B125" i="19"/>
  <c r="C125" i="19"/>
  <c r="D125" i="19"/>
  <c r="A126" i="19"/>
  <c r="B126" i="19"/>
  <c r="C126" i="19"/>
  <c r="D126" i="19"/>
  <c r="A127" i="19"/>
  <c r="B127" i="19"/>
  <c r="C127" i="19"/>
  <c r="D127" i="19"/>
  <c r="A128" i="19"/>
  <c r="B128" i="19"/>
  <c r="C128" i="19"/>
  <c r="D128" i="19"/>
  <c r="A129" i="19"/>
  <c r="B129" i="19"/>
  <c r="C129" i="19"/>
  <c r="D129" i="19"/>
  <c r="A130" i="19"/>
  <c r="B130" i="19"/>
  <c r="C130" i="19"/>
  <c r="D130" i="19"/>
  <c r="A131" i="19"/>
  <c r="B131" i="19"/>
  <c r="C131" i="19"/>
  <c r="D131" i="19"/>
  <c r="A132" i="19"/>
  <c r="B132" i="19"/>
  <c r="C132" i="19"/>
  <c r="D132" i="19"/>
  <c r="A133" i="19"/>
  <c r="B133" i="19"/>
  <c r="C133" i="19"/>
  <c r="D133" i="19"/>
  <c r="A134" i="19"/>
  <c r="B134" i="19"/>
  <c r="C134" i="19"/>
  <c r="D134" i="19"/>
  <c r="A135" i="19"/>
  <c r="B135" i="19"/>
  <c r="C135" i="19"/>
  <c r="D135" i="19"/>
  <c r="A136" i="19"/>
  <c r="B136" i="19"/>
  <c r="C136" i="19"/>
  <c r="D136" i="19"/>
  <c r="A137" i="19"/>
  <c r="B137" i="19"/>
  <c r="C137" i="19"/>
  <c r="D137" i="19"/>
  <c r="A138" i="19"/>
  <c r="B138" i="19"/>
  <c r="C138" i="19"/>
  <c r="D138" i="19"/>
  <c r="A139" i="19"/>
  <c r="B139" i="19"/>
  <c r="C139" i="19"/>
  <c r="D139" i="19"/>
  <c r="A140" i="19"/>
  <c r="B140" i="19"/>
  <c r="C140" i="19"/>
  <c r="D140" i="19"/>
  <c r="A141" i="19"/>
  <c r="B141" i="19"/>
  <c r="C141" i="19"/>
  <c r="D141" i="19"/>
  <c r="A142" i="19"/>
  <c r="B142" i="19"/>
  <c r="C142" i="19"/>
  <c r="D142" i="19"/>
  <c r="A143" i="19"/>
  <c r="B143" i="19"/>
  <c r="C143" i="19"/>
  <c r="D143" i="19"/>
  <c r="A144" i="19"/>
  <c r="B144" i="19"/>
  <c r="C144" i="19"/>
  <c r="D144" i="19"/>
  <c r="A145" i="19"/>
  <c r="B145" i="19"/>
  <c r="C145" i="19"/>
  <c r="D145" i="19"/>
  <c r="A146" i="19"/>
  <c r="B146" i="19"/>
  <c r="C146" i="19"/>
  <c r="D146" i="19"/>
  <c r="A147" i="19"/>
  <c r="B147" i="19"/>
  <c r="C147" i="19"/>
  <c r="D147" i="19"/>
  <c r="A148" i="19"/>
  <c r="B148" i="19"/>
  <c r="C148" i="19"/>
  <c r="D148" i="19"/>
  <c r="A149" i="19"/>
  <c r="B149" i="19"/>
  <c r="C149" i="19"/>
  <c r="D149" i="19"/>
  <c r="A150" i="19"/>
  <c r="B150" i="19"/>
  <c r="C150" i="19"/>
  <c r="D150" i="19"/>
  <c r="A151" i="19"/>
  <c r="B151" i="19"/>
  <c r="C151" i="19"/>
  <c r="D151" i="19"/>
  <c r="A152" i="19"/>
  <c r="B152" i="19"/>
  <c r="C152" i="19"/>
  <c r="D152" i="19"/>
  <c r="A153" i="19"/>
  <c r="B153" i="19"/>
  <c r="C153" i="19"/>
  <c r="D153" i="19"/>
  <c r="A154" i="19"/>
  <c r="B154" i="19"/>
  <c r="C154" i="19"/>
  <c r="D154" i="19"/>
  <c r="A155" i="19"/>
  <c r="B155" i="19"/>
  <c r="C155" i="19"/>
  <c r="D155" i="19"/>
  <c r="A156" i="19"/>
  <c r="B156" i="19"/>
  <c r="C156" i="19"/>
  <c r="D156" i="19"/>
  <c r="A157" i="19"/>
  <c r="B157" i="19"/>
  <c r="C157" i="19"/>
  <c r="D157" i="19"/>
  <c r="A158" i="19"/>
  <c r="B158" i="19"/>
  <c r="C158" i="19"/>
  <c r="D158" i="19"/>
  <c r="A159" i="19"/>
  <c r="B159" i="19"/>
  <c r="C159" i="19"/>
  <c r="D159" i="19"/>
  <c r="A160" i="19"/>
  <c r="B160" i="19"/>
  <c r="C160" i="19"/>
  <c r="D160" i="19"/>
  <c r="A161" i="19"/>
  <c r="B161" i="19"/>
  <c r="C161" i="19"/>
  <c r="D161" i="19"/>
  <c r="A162" i="19"/>
  <c r="B162" i="19"/>
  <c r="C162" i="19"/>
  <c r="D162" i="19"/>
  <c r="A163" i="19"/>
  <c r="B163" i="19"/>
  <c r="C163" i="19"/>
  <c r="D163" i="19"/>
  <c r="A164" i="19"/>
  <c r="B164" i="19"/>
  <c r="C164" i="19"/>
  <c r="D164" i="19"/>
  <c r="A165" i="19"/>
  <c r="B165" i="19"/>
  <c r="C165" i="19"/>
  <c r="D165" i="19"/>
  <c r="A166" i="19"/>
  <c r="B166" i="19"/>
  <c r="C166" i="19"/>
  <c r="D166" i="19"/>
  <c r="A167" i="19"/>
  <c r="B167" i="19"/>
  <c r="C167" i="19"/>
  <c r="D167" i="19"/>
  <c r="A168" i="19"/>
  <c r="B168" i="19"/>
  <c r="C168" i="19"/>
  <c r="D168" i="19"/>
  <c r="A169" i="19"/>
  <c r="B169" i="19"/>
  <c r="C169" i="19"/>
  <c r="D169" i="19"/>
  <c r="A170" i="19"/>
  <c r="B170" i="19"/>
  <c r="C170" i="19"/>
  <c r="D170" i="19"/>
  <c r="A171" i="19"/>
  <c r="B171" i="19"/>
  <c r="C171" i="19"/>
  <c r="D171" i="19"/>
  <c r="A172" i="19"/>
  <c r="B172" i="19"/>
  <c r="C172" i="19"/>
  <c r="D172" i="19"/>
  <c r="A173" i="19"/>
  <c r="B173" i="19"/>
  <c r="C173" i="19"/>
  <c r="D173" i="19"/>
  <c r="A174" i="19"/>
  <c r="B174" i="19"/>
  <c r="C174" i="19"/>
  <c r="D174" i="19"/>
  <c r="A175" i="19"/>
  <c r="B175" i="19"/>
  <c r="C175" i="19"/>
  <c r="D175" i="19"/>
  <c r="A176" i="19"/>
  <c r="B176" i="19"/>
  <c r="C176" i="19"/>
  <c r="D176" i="19"/>
  <c r="A177" i="19"/>
  <c r="B177" i="19"/>
  <c r="C177" i="19"/>
  <c r="D177" i="19"/>
  <c r="A178" i="19"/>
  <c r="B178" i="19"/>
  <c r="C178" i="19"/>
  <c r="D178" i="19"/>
  <c r="A179" i="19"/>
  <c r="B179" i="19"/>
  <c r="C179" i="19"/>
  <c r="D179" i="19"/>
  <c r="A180" i="19"/>
  <c r="B180" i="19"/>
  <c r="C180" i="19"/>
  <c r="D180" i="19"/>
  <c r="A181" i="19"/>
  <c r="B181" i="19"/>
  <c r="C181" i="19"/>
  <c r="D181" i="19"/>
  <c r="A182" i="19"/>
  <c r="B182" i="19"/>
  <c r="C182" i="19"/>
  <c r="D182" i="19"/>
  <c r="A183" i="19"/>
  <c r="B183" i="19"/>
  <c r="C183" i="19"/>
  <c r="D183" i="19"/>
  <c r="A184" i="19"/>
  <c r="B184" i="19"/>
  <c r="C184" i="19"/>
  <c r="D184" i="19"/>
  <c r="A185" i="19"/>
  <c r="B185" i="19"/>
  <c r="C185" i="19"/>
  <c r="D185" i="19"/>
  <c r="A186" i="19"/>
  <c r="B186" i="19"/>
  <c r="C186" i="19"/>
  <c r="D186" i="19"/>
  <c r="A187" i="19"/>
  <c r="B187" i="19"/>
  <c r="C187" i="19"/>
  <c r="D187" i="19"/>
  <c r="A188" i="19"/>
  <c r="B188" i="19"/>
  <c r="C188" i="19"/>
  <c r="D188" i="19"/>
  <c r="A189" i="19"/>
  <c r="B189" i="19"/>
  <c r="C189" i="19"/>
  <c r="D189" i="19"/>
  <c r="A190" i="19"/>
  <c r="B190" i="19"/>
  <c r="C190" i="19"/>
  <c r="D190" i="19"/>
  <c r="A191" i="19"/>
  <c r="B191" i="19"/>
  <c r="C191" i="19"/>
  <c r="D191" i="19"/>
  <c r="A192" i="19"/>
  <c r="B192" i="19"/>
  <c r="C192" i="19"/>
  <c r="D192" i="19"/>
  <c r="A193" i="19"/>
  <c r="B193" i="19"/>
  <c r="C193" i="19"/>
  <c r="D193" i="19"/>
  <c r="A194" i="19"/>
  <c r="B194" i="19"/>
  <c r="C194" i="19"/>
  <c r="D194" i="19"/>
  <c r="A195" i="19"/>
  <c r="B195" i="19"/>
  <c r="C195" i="19"/>
  <c r="D195" i="19"/>
  <c r="A196" i="19"/>
  <c r="B196" i="19"/>
  <c r="C196" i="19"/>
  <c r="D196" i="19"/>
  <c r="A197" i="19"/>
  <c r="B197" i="19"/>
  <c r="C197" i="19"/>
  <c r="D197" i="19"/>
  <c r="A198" i="19"/>
  <c r="B198" i="19"/>
  <c r="C198" i="19"/>
  <c r="D198" i="19"/>
  <c r="A199" i="19"/>
  <c r="B199" i="19"/>
  <c r="C199" i="19"/>
  <c r="D199" i="19"/>
  <c r="A200" i="19"/>
  <c r="B200" i="19"/>
  <c r="C200" i="19"/>
  <c r="D200" i="19"/>
  <c r="A201" i="19"/>
  <c r="B201" i="19"/>
  <c r="C201" i="19"/>
  <c r="D201" i="19"/>
  <c r="A202" i="19"/>
  <c r="B202" i="19"/>
  <c r="C202" i="19"/>
  <c r="D202" i="19"/>
  <c r="A203" i="19"/>
  <c r="B203" i="19"/>
  <c r="C203" i="19"/>
  <c r="D203" i="19"/>
  <c r="A204" i="19"/>
  <c r="B204" i="19"/>
  <c r="C204" i="19"/>
  <c r="D204" i="19"/>
  <c r="A205" i="19"/>
  <c r="B205" i="19"/>
  <c r="C205" i="19"/>
  <c r="D205" i="19"/>
  <c r="A206" i="19"/>
  <c r="B206" i="19"/>
  <c r="C206" i="19"/>
  <c r="D206" i="19"/>
  <c r="A207" i="19"/>
  <c r="B207" i="19"/>
  <c r="C207" i="19"/>
  <c r="D207" i="19"/>
  <c r="A208" i="19"/>
  <c r="B208" i="19"/>
  <c r="C208" i="19"/>
  <c r="D208" i="19"/>
  <c r="A209" i="19"/>
  <c r="B209" i="19"/>
  <c r="C209" i="19"/>
  <c r="D209" i="19"/>
  <c r="A210" i="19"/>
  <c r="B210" i="19"/>
  <c r="C210" i="19"/>
  <c r="D210" i="19"/>
  <c r="A211" i="19"/>
  <c r="B211" i="19"/>
  <c r="C211" i="19"/>
  <c r="D211" i="19"/>
  <c r="A212" i="19"/>
  <c r="B212" i="19"/>
  <c r="C212" i="19"/>
  <c r="D212" i="19"/>
  <c r="A213" i="19"/>
  <c r="B213" i="19"/>
  <c r="C213" i="19"/>
  <c r="D213" i="19"/>
  <c r="A214" i="19"/>
  <c r="B214" i="19"/>
  <c r="C214" i="19"/>
  <c r="D214" i="19"/>
  <c r="A215" i="19"/>
  <c r="B215" i="19"/>
  <c r="C215" i="19"/>
  <c r="D215" i="19"/>
  <c r="A216" i="19"/>
  <c r="B216" i="19"/>
  <c r="C216" i="19"/>
  <c r="D216" i="19"/>
  <c r="A217" i="19"/>
  <c r="B217" i="19"/>
  <c r="C217" i="19"/>
  <c r="D217" i="19"/>
  <c r="A218" i="19"/>
  <c r="B218" i="19"/>
  <c r="C218" i="19"/>
  <c r="D218" i="19"/>
  <c r="A219" i="19"/>
  <c r="B219" i="19"/>
  <c r="C219" i="19"/>
  <c r="D219" i="19"/>
  <c r="A220" i="19"/>
  <c r="B220" i="19"/>
  <c r="C220" i="19"/>
  <c r="D220" i="19"/>
  <c r="A221" i="19"/>
  <c r="B221" i="19"/>
  <c r="C221" i="19"/>
  <c r="D221" i="19"/>
  <c r="A222" i="19"/>
  <c r="B222" i="19"/>
  <c r="C222" i="19"/>
  <c r="D222" i="19"/>
  <c r="A223" i="19"/>
  <c r="B223" i="19"/>
  <c r="C223" i="19"/>
  <c r="D223" i="19"/>
  <c r="A224" i="19"/>
  <c r="B224" i="19"/>
  <c r="C224" i="19"/>
  <c r="D224" i="19"/>
  <c r="A225" i="19"/>
  <c r="B225" i="19"/>
  <c r="C225" i="19"/>
  <c r="D225" i="19"/>
  <c r="A226" i="19"/>
  <c r="B226" i="19"/>
  <c r="C226" i="19"/>
  <c r="D226" i="19"/>
  <c r="A227" i="19"/>
  <c r="B227" i="19"/>
  <c r="C227" i="19"/>
  <c r="D227" i="19"/>
  <c r="A228" i="19"/>
  <c r="B228" i="19"/>
  <c r="C228" i="19"/>
  <c r="D228" i="19"/>
  <c r="A229" i="19"/>
  <c r="B229" i="19"/>
  <c r="C229" i="19"/>
  <c r="D229" i="19"/>
  <c r="A230" i="19"/>
  <c r="B230" i="19"/>
  <c r="C230" i="19"/>
  <c r="D230" i="19"/>
  <c r="A231" i="19"/>
  <c r="B231" i="19"/>
  <c r="C231" i="19"/>
  <c r="D231" i="19"/>
  <c r="A232" i="19"/>
  <c r="B232" i="19"/>
  <c r="C232" i="19"/>
  <c r="D232" i="19"/>
  <c r="A233" i="19"/>
  <c r="B233" i="19"/>
  <c r="C233" i="19"/>
  <c r="D233" i="19"/>
  <c r="A234" i="19"/>
  <c r="B234" i="19"/>
  <c r="C234" i="19"/>
  <c r="D234" i="19"/>
  <c r="A235" i="19"/>
  <c r="B235" i="19"/>
  <c r="C235" i="19"/>
  <c r="D235" i="19"/>
  <c r="A236" i="19"/>
  <c r="B236" i="19"/>
  <c r="C236" i="19"/>
  <c r="D236" i="19"/>
  <c r="A237" i="19"/>
  <c r="B237" i="19"/>
  <c r="C237" i="19"/>
  <c r="D237" i="19"/>
  <c r="A238" i="19"/>
  <c r="B238" i="19"/>
  <c r="C238" i="19"/>
  <c r="D238" i="19"/>
  <c r="A239" i="19"/>
  <c r="B239" i="19"/>
  <c r="C239" i="19"/>
  <c r="D239" i="19"/>
  <c r="A240" i="19"/>
  <c r="B240" i="19"/>
  <c r="C240" i="19"/>
  <c r="D240" i="19"/>
  <c r="A241" i="19"/>
  <c r="B241" i="19"/>
  <c r="C241" i="19"/>
  <c r="D241" i="19"/>
  <c r="A242" i="19"/>
  <c r="B242" i="19"/>
  <c r="C242" i="19"/>
  <c r="D242" i="19"/>
  <c r="A243" i="19"/>
  <c r="B243" i="19"/>
  <c r="C243" i="19"/>
  <c r="D243" i="19"/>
  <c r="A244" i="19"/>
  <c r="B244" i="19"/>
  <c r="C244" i="19"/>
  <c r="D244" i="19"/>
  <c r="A245" i="19"/>
  <c r="B245" i="19"/>
  <c r="C245" i="19"/>
  <c r="D245" i="19"/>
  <c r="A246" i="19"/>
  <c r="B246" i="19"/>
  <c r="C246" i="19"/>
  <c r="D246" i="19"/>
  <c r="A247" i="19"/>
  <c r="B247" i="19"/>
  <c r="C247" i="19"/>
  <c r="D247" i="19"/>
  <c r="A248" i="19"/>
  <c r="B248" i="19"/>
  <c r="C248" i="19"/>
  <c r="D248" i="19"/>
  <c r="A249" i="19"/>
  <c r="B249" i="19"/>
  <c r="C249" i="19"/>
  <c r="D249" i="19"/>
  <c r="A250" i="19"/>
  <c r="B250" i="19"/>
  <c r="C250" i="19"/>
  <c r="D250" i="19"/>
  <c r="A251" i="19"/>
  <c r="B251" i="19"/>
  <c r="C251" i="19"/>
  <c r="D251" i="19"/>
  <c r="A252" i="19"/>
  <c r="B252" i="19"/>
  <c r="C252" i="19"/>
  <c r="D252" i="19"/>
  <c r="A253" i="19"/>
  <c r="B253" i="19"/>
  <c r="C253" i="19"/>
  <c r="D253" i="19"/>
  <c r="A254" i="19"/>
  <c r="B254" i="19"/>
  <c r="C254" i="19"/>
  <c r="D254" i="19"/>
  <c r="A255" i="19"/>
  <c r="B255" i="19"/>
  <c r="C255" i="19"/>
  <c r="D255" i="19"/>
  <c r="A256" i="19"/>
  <c r="B256" i="19"/>
  <c r="C256" i="19"/>
  <c r="D256" i="19"/>
  <c r="A257" i="19"/>
  <c r="B257" i="19"/>
  <c r="C257" i="19"/>
  <c r="D257" i="19"/>
  <c r="A258" i="19"/>
  <c r="B258" i="19"/>
  <c r="C258" i="19"/>
  <c r="D258" i="19"/>
  <c r="A259" i="19"/>
  <c r="B259" i="19"/>
  <c r="C259" i="19"/>
  <c r="D259" i="19"/>
  <c r="A260" i="19"/>
  <c r="B260" i="19"/>
  <c r="C260" i="19"/>
  <c r="D260" i="19"/>
  <c r="A261" i="19"/>
  <c r="B261" i="19"/>
  <c r="C261" i="19"/>
  <c r="D261" i="19"/>
  <c r="A262" i="19"/>
  <c r="B262" i="19"/>
  <c r="C262" i="19"/>
  <c r="D262" i="19"/>
  <c r="A263" i="19"/>
  <c r="B263" i="19"/>
  <c r="C263" i="19"/>
  <c r="D263" i="19"/>
  <c r="A264" i="19"/>
  <c r="B264" i="19"/>
  <c r="C264" i="19"/>
  <c r="D264" i="19"/>
  <c r="A265" i="19"/>
  <c r="B265" i="19"/>
  <c r="C265" i="19"/>
  <c r="D265" i="19"/>
  <c r="A266" i="19"/>
  <c r="B266" i="19"/>
  <c r="C266" i="19"/>
  <c r="D266" i="19"/>
  <c r="A267" i="19"/>
  <c r="B267" i="19"/>
  <c r="C267" i="19"/>
  <c r="D267" i="19"/>
  <c r="A268" i="19"/>
  <c r="B268" i="19"/>
  <c r="C268" i="19"/>
  <c r="D268" i="19"/>
  <c r="A269" i="19"/>
  <c r="B269" i="19"/>
  <c r="C269" i="19"/>
  <c r="D269" i="19"/>
  <c r="A270" i="19"/>
  <c r="B270" i="19"/>
  <c r="C270" i="19"/>
  <c r="D270" i="19"/>
  <c r="A271" i="19"/>
  <c r="B271" i="19"/>
  <c r="C271" i="19"/>
  <c r="D271" i="19"/>
  <c r="A272" i="19"/>
  <c r="B272" i="19"/>
  <c r="C272" i="19"/>
  <c r="D272" i="19"/>
  <c r="A273" i="19"/>
  <c r="B273" i="19"/>
  <c r="C273" i="19"/>
  <c r="D273" i="19"/>
  <c r="A274" i="19"/>
  <c r="B274" i="19"/>
  <c r="C274" i="19"/>
  <c r="D274" i="19"/>
  <c r="A275" i="19"/>
  <c r="B275" i="19"/>
  <c r="C275" i="19"/>
  <c r="D275" i="19"/>
  <c r="A276" i="19"/>
  <c r="B276" i="19"/>
  <c r="C276" i="19"/>
  <c r="D276" i="19"/>
  <c r="A277" i="19"/>
  <c r="B277" i="19"/>
  <c r="C277" i="19"/>
  <c r="D277" i="19"/>
  <c r="A278" i="19"/>
  <c r="B278" i="19"/>
  <c r="C278" i="19"/>
  <c r="D278" i="19"/>
  <c r="A279" i="19"/>
  <c r="B279" i="19"/>
  <c r="C279" i="19"/>
  <c r="D279" i="19"/>
  <c r="A280" i="19"/>
  <c r="B280" i="19"/>
  <c r="C280" i="19"/>
  <c r="D280" i="19"/>
  <c r="A281" i="19"/>
  <c r="B281" i="19"/>
  <c r="C281" i="19"/>
  <c r="D281" i="19"/>
  <c r="A282" i="19"/>
  <c r="B282" i="19"/>
  <c r="C282" i="19"/>
  <c r="D282" i="19"/>
  <c r="A283" i="19"/>
  <c r="B283" i="19"/>
  <c r="C283" i="19"/>
  <c r="D283" i="19"/>
  <c r="A284" i="19"/>
  <c r="B284" i="19"/>
  <c r="C284" i="19"/>
  <c r="D284" i="19"/>
  <c r="A285" i="19"/>
  <c r="B285" i="19"/>
  <c r="C285" i="19"/>
  <c r="D285" i="19"/>
  <c r="A286" i="19"/>
  <c r="B286" i="19"/>
  <c r="C286" i="19"/>
  <c r="D286" i="19"/>
  <c r="A287" i="19"/>
  <c r="B287" i="19"/>
  <c r="C287" i="19"/>
  <c r="D287" i="19"/>
  <c r="A288" i="19"/>
  <c r="B288" i="19"/>
  <c r="C288" i="19"/>
  <c r="D288" i="19"/>
  <c r="A289" i="19"/>
  <c r="B289" i="19"/>
  <c r="C289" i="19"/>
  <c r="D289" i="19"/>
  <c r="A290" i="19"/>
  <c r="B290" i="19"/>
  <c r="C290" i="19"/>
  <c r="D290" i="19"/>
  <c r="A291" i="19"/>
  <c r="B291" i="19"/>
  <c r="C291" i="19"/>
  <c r="D291" i="19"/>
  <c r="A292" i="19"/>
  <c r="B292" i="19"/>
  <c r="C292" i="19"/>
  <c r="D292" i="19"/>
  <c r="A293" i="19"/>
  <c r="B293" i="19"/>
  <c r="C293" i="19"/>
  <c r="D293" i="19"/>
  <c r="A294" i="19"/>
  <c r="B294" i="19"/>
  <c r="C294" i="19"/>
  <c r="D294" i="19"/>
  <c r="A295" i="19"/>
  <c r="B295" i="19"/>
  <c r="C295" i="19"/>
  <c r="D295" i="19"/>
  <c r="A296" i="19"/>
  <c r="B296" i="19"/>
  <c r="C296" i="19"/>
  <c r="D296" i="19"/>
  <c r="A297" i="19"/>
  <c r="B297" i="19"/>
  <c r="C297" i="19"/>
  <c r="D297" i="19"/>
  <c r="A298" i="19"/>
  <c r="B298" i="19"/>
  <c r="C298" i="19"/>
  <c r="D298" i="19"/>
  <c r="A299" i="19"/>
  <c r="B299" i="19"/>
  <c r="C299" i="19"/>
  <c r="D299" i="19"/>
  <c r="A300" i="19"/>
  <c r="B300" i="19"/>
  <c r="C300" i="19"/>
  <c r="D300" i="19"/>
  <c r="A301" i="19"/>
  <c r="B301" i="19"/>
  <c r="C301" i="19"/>
  <c r="D301" i="19"/>
  <c r="A302" i="19"/>
  <c r="B302" i="19"/>
  <c r="C302" i="19"/>
  <c r="D302" i="19"/>
  <c r="A303" i="19"/>
  <c r="B303" i="19"/>
  <c r="C303" i="19"/>
  <c r="D303" i="19"/>
  <c r="A304" i="19"/>
  <c r="B304" i="19"/>
  <c r="C304" i="19"/>
  <c r="D304" i="19"/>
  <c r="A305" i="19"/>
  <c r="B305" i="19"/>
  <c r="C305" i="19"/>
  <c r="D305" i="19"/>
  <c r="A306" i="19"/>
  <c r="B306" i="19"/>
  <c r="C306" i="19"/>
  <c r="D306" i="19"/>
  <c r="A307" i="19"/>
  <c r="B307" i="19"/>
  <c r="C307" i="19"/>
  <c r="D307" i="19"/>
  <c r="A308" i="19"/>
  <c r="B308" i="19"/>
  <c r="C308" i="19"/>
  <c r="D308" i="19"/>
  <c r="A309" i="19"/>
  <c r="B309" i="19"/>
  <c r="C309" i="19"/>
  <c r="D309" i="19"/>
  <c r="A310" i="19"/>
  <c r="B310" i="19"/>
  <c r="C310" i="19"/>
  <c r="D310" i="19"/>
  <c r="A311" i="19"/>
  <c r="B311" i="19"/>
  <c r="C311" i="19"/>
  <c r="D311" i="19"/>
  <c r="A312" i="19"/>
  <c r="B312" i="19"/>
  <c r="C312" i="19"/>
  <c r="D312" i="19"/>
  <c r="A313" i="19"/>
  <c r="B313" i="19"/>
  <c r="C313" i="19"/>
  <c r="D313" i="19"/>
  <c r="A314" i="19"/>
  <c r="B314" i="19"/>
  <c r="C314" i="19"/>
  <c r="D314" i="19"/>
  <c r="A315" i="19"/>
  <c r="B315" i="19"/>
  <c r="C315" i="19"/>
  <c r="D315" i="19"/>
  <c r="A316" i="19"/>
  <c r="B316" i="19"/>
  <c r="C316" i="19"/>
  <c r="D316" i="19"/>
  <c r="A317" i="19"/>
  <c r="B317" i="19"/>
  <c r="C317" i="19"/>
  <c r="D317" i="19"/>
  <c r="A318" i="19"/>
  <c r="B318" i="19"/>
  <c r="C318" i="19"/>
  <c r="D318" i="19"/>
  <c r="A319" i="19"/>
  <c r="B319" i="19"/>
  <c r="C319" i="19"/>
  <c r="D319" i="19"/>
  <c r="A320" i="19"/>
  <c r="B320" i="19"/>
  <c r="C320" i="19"/>
  <c r="D320" i="19"/>
  <c r="A321" i="19"/>
  <c r="B321" i="19"/>
  <c r="C321" i="19"/>
  <c r="D321" i="19"/>
  <c r="A322" i="19"/>
  <c r="B322" i="19"/>
  <c r="C322" i="19"/>
  <c r="D322" i="19"/>
  <c r="A323" i="19"/>
  <c r="B323" i="19"/>
  <c r="C323" i="19"/>
  <c r="D323" i="19"/>
  <c r="A324" i="19"/>
  <c r="B324" i="19"/>
  <c r="C324" i="19"/>
  <c r="D324" i="19"/>
  <c r="A325" i="19"/>
  <c r="B325" i="19"/>
  <c r="C325" i="19"/>
  <c r="D325" i="19"/>
  <c r="A326" i="19"/>
  <c r="B326" i="19"/>
  <c r="C326" i="19"/>
  <c r="D326" i="19"/>
  <c r="A327" i="19"/>
  <c r="B327" i="19"/>
  <c r="C327" i="19"/>
  <c r="D327" i="19"/>
  <c r="A328" i="19"/>
  <c r="B328" i="19"/>
  <c r="C328" i="19"/>
  <c r="D328" i="19"/>
  <c r="A329" i="19"/>
  <c r="B329" i="19"/>
  <c r="C329" i="19"/>
  <c r="D329" i="19"/>
  <c r="A330" i="19"/>
  <c r="B330" i="19"/>
  <c r="C330" i="19"/>
  <c r="D330" i="19"/>
  <c r="A331" i="19"/>
  <c r="B331" i="19"/>
  <c r="C331" i="19"/>
  <c r="D331" i="19"/>
  <c r="A332" i="19"/>
  <c r="B332" i="19"/>
  <c r="C332" i="19"/>
  <c r="D332" i="19"/>
  <c r="A333" i="19"/>
  <c r="B333" i="19"/>
  <c r="C333" i="19"/>
  <c r="D333" i="19"/>
  <c r="A334" i="19"/>
  <c r="B334" i="19"/>
  <c r="C334" i="19"/>
  <c r="D334" i="19"/>
  <c r="A335" i="19"/>
  <c r="B335" i="19"/>
  <c r="C335" i="19"/>
  <c r="D335" i="19"/>
  <c r="A336" i="19"/>
  <c r="B336" i="19"/>
  <c r="C336" i="19"/>
  <c r="D336" i="19"/>
  <c r="A337" i="19"/>
  <c r="B337" i="19"/>
  <c r="C337" i="19"/>
  <c r="D337" i="19"/>
  <c r="A338" i="19"/>
  <c r="B338" i="19"/>
  <c r="C338" i="19"/>
  <c r="D338" i="19"/>
  <c r="A339" i="19"/>
  <c r="B339" i="19"/>
  <c r="C339" i="19"/>
  <c r="D339" i="19"/>
  <c r="A340" i="19"/>
  <c r="B340" i="19"/>
  <c r="C340" i="19"/>
  <c r="D340" i="19"/>
  <c r="A341" i="19"/>
  <c r="B341" i="19"/>
  <c r="C341" i="19"/>
  <c r="D341" i="19"/>
  <c r="A342" i="19"/>
  <c r="B342" i="19"/>
  <c r="C342" i="19"/>
  <c r="D342" i="19"/>
  <c r="A343" i="19"/>
  <c r="B343" i="19"/>
  <c r="C343" i="19"/>
  <c r="D343" i="19"/>
  <c r="A344" i="19"/>
  <c r="B344" i="19"/>
  <c r="C344" i="19"/>
  <c r="D344" i="19"/>
  <c r="A345" i="19"/>
  <c r="B345" i="19"/>
  <c r="C345" i="19"/>
  <c r="D345" i="19"/>
  <c r="A346" i="19"/>
  <c r="B346" i="19"/>
  <c r="C346" i="19"/>
  <c r="D346" i="19"/>
  <c r="A347" i="19"/>
  <c r="B347" i="19"/>
  <c r="C347" i="19"/>
  <c r="D347" i="19"/>
  <c r="A348" i="19"/>
  <c r="B348" i="19"/>
  <c r="C348" i="19"/>
  <c r="D348" i="19"/>
  <c r="A349" i="19"/>
  <c r="B349" i="19"/>
  <c r="C349" i="19"/>
  <c r="D349" i="19"/>
  <c r="A350" i="19"/>
  <c r="B350" i="19"/>
  <c r="C350" i="19"/>
  <c r="D350" i="19"/>
  <c r="A351" i="19"/>
  <c r="B351" i="19"/>
  <c r="C351" i="19"/>
  <c r="D351" i="19"/>
  <c r="A352" i="19"/>
  <c r="B352" i="19"/>
  <c r="C352" i="19"/>
  <c r="D352" i="19"/>
  <c r="A353" i="19"/>
  <c r="B353" i="19"/>
  <c r="C353" i="19"/>
  <c r="D353" i="19"/>
  <c r="A354" i="19"/>
  <c r="B354" i="19"/>
  <c r="C354" i="19"/>
  <c r="D354" i="19"/>
  <c r="A355" i="19"/>
  <c r="B355" i="19"/>
  <c r="C355" i="19"/>
  <c r="D355" i="19"/>
  <c r="A356" i="19"/>
  <c r="B356" i="19"/>
  <c r="C356" i="19"/>
  <c r="D356" i="19"/>
  <c r="A357" i="19"/>
  <c r="B357" i="19"/>
  <c r="C357" i="19"/>
  <c r="D357" i="19"/>
  <c r="A358" i="19"/>
  <c r="B358" i="19"/>
  <c r="C358" i="19"/>
  <c r="D358" i="19"/>
  <c r="A359" i="19"/>
  <c r="B359" i="19"/>
  <c r="C359" i="19"/>
  <c r="D359" i="19"/>
  <c r="A360" i="19"/>
  <c r="B360" i="19"/>
  <c r="C360" i="19"/>
  <c r="D360" i="19"/>
  <c r="A361" i="19"/>
  <c r="B361" i="19"/>
  <c r="C361" i="19"/>
  <c r="D361" i="19"/>
  <c r="A362" i="19"/>
  <c r="B362" i="19"/>
  <c r="C362" i="19"/>
  <c r="D362" i="19"/>
  <c r="A363" i="19"/>
  <c r="B363" i="19"/>
  <c r="C363" i="19"/>
  <c r="D363" i="19"/>
  <c r="A364" i="19"/>
  <c r="B364" i="19"/>
  <c r="C364" i="19"/>
  <c r="D364" i="19"/>
  <c r="A365" i="19"/>
  <c r="B365" i="19"/>
  <c r="C365" i="19"/>
  <c r="D365" i="19"/>
  <c r="A366" i="19"/>
  <c r="B366" i="19"/>
  <c r="C366" i="19"/>
  <c r="D366" i="19"/>
  <c r="A367" i="19"/>
  <c r="B367" i="19"/>
  <c r="C367" i="19"/>
  <c r="D367" i="19"/>
  <c r="A368" i="19"/>
  <c r="B368" i="19"/>
  <c r="C368" i="19"/>
  <c r="D368" i="19"/>
  <c r="A369" i="19"/>
  <c r="B369" i="19"/>
  <c r="C369" i="19"/>
  <c r="D369" i="19"/>
  <c r="A370" i="19"/>
  <c r="B370" i="19"/>
  <c r="C370" i="19"/>
  <c r="D370" i="19"/>
  <c r="A371" i="19"/>
  <c r="B371" i="19"/>
  <c r="C371" i="19"/>
  <c r="D371" i="19"/>
  <c r="A372" i="19"/>
  <c r="B372" i="19"/>
  <c r="C372" i="19"/>
  <c r="D372" i="19"/>
  <c r="A373" i="19"/>
  <c r="B373" i="19"/>
  <c r="C373" i="19"/>
  <c r="D373" i="19"/>
  <c r="A374" i="19"/>
  <c r="B374" i="19"/>
  <c r="C374" i="19"/>
  <c r="D374" i="19"/>
  <c r="A375" i="19"/>
  <c r="B375" i="19"/>
  <c r="C375" i="19"/>
  <c r="D375" i="19"/>
  <c r="A376" i="19"/>
  <c r="B376" i="19"/>
  <c r="C376" i="19"/>
  <c r="D376" i="19"/>
  <c r="A377" i="19"/>
  <c r="B377" i="19"/>
  <c r="C377" i="19"/>
  <c r="D377" i="19"/>
  <c r="A378" i="19"/>
  <c r="B378" i="19"/>
  <c r="C378" i="19"/>
  <c r="D378" i="19"/>
  <c r="A379" i="19"/>
  <c r="B379" i="19"/>
  <c r="C379" i="19"/>
  <c r="D379" i="19"/>
  <c r="A380" i="19"/>
  <c r="B380" i="19"/>
  <c r="C380" i="19"/>
  <c r="D380" i="19"/>
  <c r="A381" i="19"/>
  <c r="B381" i="19"/>
  <c r="C381" i="19"/>
  <c r="D381" i="19"/>
  <c r="A382" i="19"/>
  <c r="B382" i="19"/>
  <c r="C382" i="19"/>
  <c r="D382" i="19"/>
  <c r="A383" i="19"/>
  <c r="B383" i="19"/>
  <c r="C383" i="19"/>
  <c r="D383" i="19"/>
  <c r="A384" i="19"/>
  <c r="B384" i="19"/>
  <c r="C384" i="19"/>
  <c r="D384" i="19"/>
  <c r="A385" i="19"/>
  <c r="B385" i="19"/>
  <c r="C385" i="19"/>
  <c r="D385" i="19"/>
  <c r="A386" i="19"/>
  <c r="B386" i="19"/>
  <c r="C386" i="19"/>
  <c r="D386" i="19"/>
  <c r="A387" i="19"/>
  <c r="B387" i="19"/>
  <c r="C387" i="19"/>
  <c r="D387" i="19"/>
  <c r="A388" i="19"/>
  <c r="B388" i="19"/>
  <c r="C388" i="19"/>
  <c r="D388" i="19"/>
  <c r="A389" i="19"/>
  <c r="B389" i="19"/>
  <c r="C389" i="19"/>
  <c r="D389" i="19"/>
  <c r="A390" i="19"/>
  <c r="B390" i="19"/>
  <c r="C390" i="19"/>
  <c r="D390" i="19"/>
  <c r="A391" i="19"/>
  <c r="B391" i="19"/>
  <c r="C391" i="19"/>
  <c r="D391" i="19"/>
  <c r="A392" i="19"/>
  <c r="B392" i="19"/>
  <c r="C392" i="19"/>
  <c r="D392" i="19"/>
  <c r="A393" i="19"/>
  <c r="B393" i="19"/>
  <c r="C393" i="19"/>
  <c r="D393" i="19"/>
  <c r="A394" i="19"/>
  <c r="B394" i="19"/>
  <c r="C394" i="19"/>
  <c r="D394" i="19"/>
  <c r="A395" i="19"/>
  <c r="B395" i="19"/>
  <c r="C395" i="19"/>
  <c r="D395" i="19"/>
  <c r="A396" i="19"/>
  <c r="B396" i="19"/>
  <c r="C396" i="19"/>
  <c r="D396" i="19"/>
  <c r="A397" i="19"/>
  <c r="B397" i="19"/>
  <c r="C397" i="19"/>
  <c r="D397" i="19"/>
  <c r="A398" i="19"/>
  <c r="B398" i="19"/>
  <c r="C398" i="19"/>
  <c r="D398" i="19"/>
  <c r="A399" i="19"/>
  <c r="B399" i="19"/>
  <c r="C399" i="19"/>
  <c r="D399" i="19"/>
  <c r="A400" i="19"/>
  <c r="B400" i="19"/>
  <c r="C400" i="19"/>
  <c r="D400" i="19"/>
  <c r="A401" i="19"/>
  <c r="B401" i="19"/>
  <c r="C401" i="19"/>
  <c r="D401" i="19"/>
  <c r="A402" i="19"/>
  <c r="B402" i="19"/>
  <c r="C402" i="19"/>
  <c r="D402" i="19"/>
  <c r="A403" i="19"/>
  <c r="B403" i="19"/>
  <c r="C403" i="19"/>
  <c r="D403" i="19"/>
  <c r="A404" i="19"/>
  <c r="B404" i="19"/>
  <c r="C404" i="19"/>
  <c r="D404" i="19"/>
  <c r="A405" i="19"/>
  <c r="B405" i="19"/>
  <c r="C405" i="19"/>
  <c r="D405" i="19"/>
  <c r="A406" i="19"/>
  <c r="B406" i="19"/>
  <c r="C406" i="19"/>
  <c r="D406" i="19"/>
  <c r="A407" i="19"/>
  <c r="B407" i="19"/>
  <c r="C407" i="19"/>
  <c r="D407" i="19"/>
  <c r="A408" i="19"/>
  <c r="B408" i="19"/>
  <c r="C408" i="19"/>
  <c r="D408" i="19"/>
  <c r="A409" i="19"/>
  <c r="B409" i="19"/>
  <c r="C409" i="19"/>
  <c r="D409" i="19"/>
  <c r="A410" i="19"/>
  <c r="B410" i="19"/>
  <c r="C410" i="19"/>
  <c r="D410" i="19"/>
  <c r="A411" i="19"/>
  <c r="B411" i="19"/>
  <c r="C411" i="19"/>
  <c r="D411" i="19"/>
  <c r="A412" i="19"/>
  <c r="B412" i="19"/>
  <c r="C412" i="19"/>
  <c r="D412" i="19"/>
  <c r="A413" i="19"/>
  <c r="B413" i="19"/>
  <c r="C413" i="19"/>
  <c r="D413" i="19"/>
  <c r="A414" i="19"/>
  <c r="B414" i="19"/>
  <c r="C414" i="19"/>
  <c r="D414" i="19"/>
  <c r="A415" i="19"/>
  <c r="B415" i="19"/>
  <c r="C415" i="19"/>
  <c r="D415" i="19"/>
  <c r="A416" i="19"/>
  <c r="B416" i="19"/>
  <c r="C416" i="19"/>
  <c r="D416" i="19"/>
  <c r="A417" i="19"/>
  <c r="B417" i="19"/>
  <c r="C417" i="19"/>
  <c r="D417" i="19"/>
  <c r="A418" i="19"/>
  <c r="B418" i="19"/>
  <c r="C418" i="19"/>
  <c r="D418" i="19"/>
  <c r="A419" i="19"/>
  <c r="B419" i="19"/>
  <c r="C419" i="19"/>
  <c r="D419" i="19"/>
  <c r="A420" i="19"/>
  <c r="B420" i="19"/>
  <c r="C420" i="19"/>
  <c r="D420" i="19"/>
  <c r="A421" i="19"/>
  <c r="B421" i="19"/>
  <c r="C421" i="19"/>
  <c r="D421" i="19"/>
  <c r="A422" i="19"/>
  <c r="B422" i="19"/>
  <c r="C422" i="19"/>
  <c r="D422" i="19"/>
  <c r="A423" i="19"/>
  <c r="B423" i="19"/>
  <c r="C423" i="19"/>
  <c r="D423" i="19"/>
  <c r="A424" i="19"/>
  <c r="B424" i="19"/>
  <c r="C424" i="19"/>
  <c r="D424" i="19"/>
  <c r="A425" i="19"/>
  <c r="B425" i="19"/>
  <c r="C425" i="19"/>
  <c r="D425" i="19"/>
  <c r="A426" i="19"/>
  <c r="B426" i="19"/>
  <c r="C426" i="19"/>
  <c r="D426" i="19"/>
  <c r="A427" i="19"/>
  <c r="B427" i="19"/>
  <c r="C427" i="19"/>
  <c r="D427" i="19"/>
  <c r="A428" i="19"/>
  <c r="B428" i="19"/>
  <c r="C428" i="19"/>
  <c r="D428" i="19"/>
  <c r="A429" i="19"/>
  <c r="B429" i="19"/>
  <c r="C429" i="19"/>
  <c r="D429" i="19"/>
  <c r="A430" i="19"/>
  <c r="B430" i="19"/>
  <c r="C430" i="19"/>
  <c r="D430" i="19"/>
  <c r="A431" i="19"/>
  <c r="B431" i="19"/>
  <c r="C431" i="19"/>
  <c r="D431" i="19"/>
  <c r="A432" i="19"/>
  <c r="B432" i="19"/>
  <c r="C432" i="19"/>
  <c r="D432" i="19"/>
  <c r="A433" i="19"/>
  <c r="B433" i="19"/>
  <c r="C433" i="19"/>
  <c r="D433" i="19"/>
  <c r="A434" i="19"/>
  <c r="B434" i="19"/>
  <c r="C434" i="19"/>
  <c r="D434" i="19"/>
  <c r="A435" i="19"/>
  <c r="B435" i="19"/>
  <c r="C435" i="19"/>
  <c r="D435" i="19"/>
  <c r="A436" i="19"/>
  <c r="B436" i="19"/>
  <c r="C436" i="19"/>
  <c r="D436" i="19"/>
  <c r="A437" i="19"/>
  <c r="B437" i="19"/>
  <c r="C437" i="19"/>
  <c r="D437" i="19"/>
  <c r="A438" i="19"/>
  <c r="B438" i="19"/>
  <c r="C438" i="19"/>
  <c r="D438" i="19"/>
  <c r="A439" i="19"/>
  <c r="B439" i="19"/>
  <c r="C439" i="19"/>
  <c r="D439" i="19"/>
  <c r="A440" i="19"/>
  <c r="B440" i="19"/>
  <c r="C440" i="19"/>
  <c r="D440" i="19"/>
  <c r="A441" i="19"/>
  <c r="B441" i="19"/>
  <c r="C441" i="19"/>
  <c r="D441" i="19"/>
  <c r="A442" i="19"/>
  <c r="B442" i="19"/>
  <c r="C442" i="19"/>
  <c r="D442" i="19"/>
  <c r="A443" i="19"/>
  <c r="B443" i="19"/>
  <c r="C443" i="19"/>
  <c r="D443" i="19"/>
  <c r="A444" i="19"/>
  <c r="B444" i="19"/>
  <c r="C444" i="19"/>
  <c r="D444" i="19"/>
  <c r="A445" i="19"/>
  <c r="B445" i="19"/>
  <c r="C445" i="19"/>
  <c r="D445" i="19"/>
  <c r="A446" i="19"/>
  <c r="B446" i="19"/>
  <c r="C446" i="19"/>
  <c r="D446" i="19"/>
  <c r="A447" i="19"/>
  <c r="B447" i="19"/>
  <c r="C447" i="19"/>
  <c r="D447" i="19"/>
  <c r="A448" i="19"/>
  <c r="B448" i="19"/>
  <c r="C448" i="19"/>
  <c r="D448" i="19"/>
  <c r="A449" i="19"/>
  <c r="B449" i="19"/>
  <c r="C449" i="19"/>
  <c r="D449" i="19"/>
  <c r="A450" i="19"/>
  <c r="B450" i="19"/>
  <c r="C450" i="19"/>
  <c r="D450" i="19"/>
  <c r="A451" i="19"/>
  <c r="B451" i="19"/>
  <c r="C451" i="19"/>
  <c r="D451" i="19"/>
  <c r="A452" i="19"/>
  <c r="B452" i="19"/>
  <c r="C452" i="19"/>
  <c r="D452" i="19"/>
  <c r="A453" i="19"/>
  <c r="B453" i="19"/>
  <c r="C453" i="19"/>
  <c r="D453" i="19"/>
  <c r="A454" i="19"/>
  <c r="B454" i="19"/>
  <c r="C454" i="19"/>
  <c r="D454" i="19"/>
  <c r="A455" i="19"/>
  <c r="B455" i="19"/>
  <c r="C455" i="19"/>
  <c r="D455" i="19"/>
  <c r="A456" i="19"/>
  <c r="B456" i="19"/>
  <c r="C456" i="19"/>
  <c r="D456" i="19"/>
  <c r="A457" i="19"/>
  <c r="B457" i="19"/>
  <c r="C457" i="19"/>
  <c r="D457" i="19"/>
  <c r="A458" i="19"/>
  <c r="B458" i="19"/>
  <c r="C458" i="19"/>
  <c r="D458" i="19"/>
  <c r="A459" i="19"/>
  <c r="B459" i="19"/>
  <c r="C459" i="19"/>
  <c r="D459" i="19"/>
  <c r="A460" i="19"/>
  <c r="B460" i="19"/>
  <c r="C460" i="19"/>
  <c r="D460" i="19"/>
  <c r="A461" i="19"/>
  <c r="B461" i="19"/>
  <c r="C461" i="19"/>
  <c r="D461" i="19"/>
  <c r="A462" i="19"/>
  <c r="B462" i="19"/>
  <c r="C462" i="19"/>
  <c r="D462" i="19"/>
  <c r="A463" i="19"/>
  <c r="B463" i="19"/>
  <c r="C463" i="19"/>
  <c r="D463" i="19"/>
  <c r="A464" i="19"/>
  <c r="B464" i="19"/>
  <c r="C464" i="19"/>
  <c r="D464" i="19"/>
  <c r="A465" i="19"/>
  <c r="B465" i="19"/>
  <c r="C465" i="19"/>
  <c r="D465" i="19"/>
  <c r="A466" i="19"/>
  <c r="B466" i="19"/>
  <c r="C466" i="19"/>
  <c r="D466" i="19"/>
  <c r="A467" i="19"/>
  <c r="B467" i="19"/>
  <c r="C467" i="19"/>
  <c r="D467" i="19"/>
  <c r="A468" i="19"/>
  <c r="B468" i="19"/>
  <c r="C468" i="19"/>
  <c r="D468" i="19"/>
  <c r="A469" i="19"/>
  <c r="B469" i="19"/>
  <c r="C469" i="19"/>
  <c r="D469" i="19"/>
  <c r="A470" i="19"/>
  <c r="B470" i="19"/>
  <c r="C470" i="19"/>
  <c r="D470" i="19"/>
  <c r="A471" i="19"/>
  <c r="B471" i="19"/>
  <c r="C471" i="19"/>
  <c r="D471" i="19"/>
  <c r="A472" i="19"/>
  <c r="B472" i="19"/>
  <c r="C472" i="19"/>
  <c r="D472" i="19"/>
  <c r="A473" i="19"/>
  <c r="B473" i="19"/>
  <c r="C473" i="19"/>
  <c r="D473" i="19"/>
  <c r="A474" i="19"/>
  <c r="B474" i="19"/>
  <c r="C474" i="19"/>
  <c r="D474" i="19"/>
  <c r="A475" i="19"/>
  <c r="B475" i="19"/>
  <c r="C475" i="19"/>
  <c r="D475" i="19"/>
  <c r="A476" i="19"/>
  <c r="B476" i="19"/>
  <c r="C476" i="19"/>
  <c r="D476" i="19"/>
  <c r="A477" i="19"/>
  <c r="B477" i="19"/>
  <c r="C477" i="19"/>
  <c r="D477" i="19"/>
  <c r="A478" i="19"/>
  <c r="B478" i="19"/>
  <c r="C478" i="19"/>
  <c r="D478" i="19"/>
  <c r="A479" i="19"/>
  <c r="B479" i="19"/>
  <c r="C479" i="19"/>
  <c r="D479" i="19"/>
  <c r="A480" i="19"/>
  <c r="B480" i="19"/>
  <c r="C480" i="19"/>
  <c r="D480" i="19"/>
  <c r="A481" i="19"/>
  <c r="B481" i="19"/>
  <c r="C481" i="19"/>
  <c r="D481" i="19"/>
  <c r="A482" i="19"/>
  <c r="B482" i="19"/>
  <c r="C482" i="19"/>
  <c r="D482" i="19"/>
  <c r="A483" i="19"/>
  <c r="B483" i="19"/>
  <c r="C483" i="19"/>
  <c r="D483" i="19"/>
  <c r="A484" i="19"/>
  <c r="B484" i="19"/>
  <c r="C484" i="19"/>
  <c r="D484" i="19"/>
  <c r="A485" i="19"/>
  <c r="B485" i="19"/>
  <c r="C485" i="19"/>
  <c r="D485" i="19"/>
  <c r="A486" i="19"/>
  <c r="B486" i="19"/>
  <c r="C486" i="19"/>
  <c r="D486" i="19"/>
  <c r="A487" i="19"/>
  <c r="B487" i="19"/>
  <c r="C487" i="19"/>
  <c r="D487" i="19"/>
  <c r="A488" i="19"/>
  <c r="B488" i="19"/>
  <c r="C488" i="19"/>
  <c r="D488" i="19"/>
  <c r="A489" i="19"/>
  <c r="B489" i="19"/>
  <c r="C489" i="19"/>
  <c r="D489" i="19"/>
  <c r="A490" i="19"/>
  <c r="B490" i="19"/>
  <c r="C490" i="19"/>
  <c r="D490" i="19"/>
  <c r="A491" i="19"/>
  <c r="B491" i="19"/>
  <c r="C491" i="19"/>
  <c r="D491" i="19"/>
  <c r="A492" i="19"/>
  <c r="B492" i="19"/>
  <c r="C492" i="19"/>
  <c r="D492" i="19"/>
  <c r="A493" i="19"/>
  <c r="B493" i="19"/>
  <c r="C493" i="19"/>
  <c r="D493" i="19"/>
  <c r="A494" i="19"/>
  <c r="B494" i="19"/>
  <c r="C494" i="19"/>
  <c r="D494" i="19"/>
  <c r="A495" i="19"/>
  <c r="B495" i="19"/>
  <c r="C495" i="19"/>
  <c r="D495" i="19"/>
  <c r="A496" i="19"/>
  <c r="B496" i="19"/>
  <c r="C496" i="19"/>
  <c r="D496" i="19"/>
  <c r="A497" i="19"/>
  <c r="B497" i="19"/>
  <c r="C497" i="19"/>
  <c r="D497" i="19"/>
  <c r="A498" i="19"/>
  <c r="B498" i="19"/>
  <c r="C498" i="19"/>
  <c r="D498" i="19"/>
  <c r="A499" i="19"/>
  <c r="B499" i="19"/>
  <c r="C499" i="19"/>
  <c r="D499" i="19"/>
  <c r="A500" i="19"/>
  <c r="B500" i="19"/>
  <c r="C500" i="19"/>
  <c r="D500" i="19"/>
  <c r="A501" i="19"/>
  <c r="B501" i="19"/>
  <c r="C501" i="19"/>
  <c r="D501" i="19"/>
  <c r="A502" i="19"/>
  <c r="B502" i="19"/>
  <c r="C502" i="19"/>
  <c r="D502" i="19"/>
  <c r="A503" i="19"/>
  <c r="B503" i="19"/>
  <c r="C503" i="19"/>
  <c r="D503" i="19"/>
  <c r="A504" i="19"/>
  <c r="B504" i="19"/>
  <c r="C504" i="19"/>
  <c r="D504" i="19"/>
  <c r="A505" i="19"/>
  <c r="B505" i="19"/>
  <c r="C505" i="19"/>
  <c r="D505" i="19"/>
  <c r="A506" i="19"/>
  <c r="B506" i="19"/>
  <c r="C506" i="19"/>
  <c r="D506" i="19"/>
  <c r="A507" i="19"/>
  <c r="B507" i="19"/>
  <c r="C507" i="19"/>
  <c r="D507" i="19"/>
  <c r="A508" i="19"/>
  <c r="B508" i="19"/>
  <c r="C508" i="19"/>
  <c r="D508" i="19"/>
  <c r="A509" i="19"/>
  <c r="B509" i="19"/>
  <c r="C509" i="19"/>
  <c r="D509" i="19"/>
  <c r="A510" i="19"/>
  <c r="B510" i="19"/>
  <c r="C510" i="19"/>
  <c r="D510" i="19"/>
  <c r="A511" i="19"/>
  <c r="B511" i="19"/>
  <c r="C511" i="19"/>
  <c r="D511" i="19"/>
  <c r="A512" i="19"/>
  <c r="B512" i="19"/>
  <c r="C512" i="19"/>
  <c r="D512" i="19"/>
  <c r="A513" i="19"/>
  <c r="B513" i="19"/>
  <c r="C513" i="19"/>
  <c r="D513" i="19"/>
  <c r="A514" i="19"/>
  <c r="B514" i="19"/>
  <c r="C514" i="19"/>
  <c r="D514" i="19"/>
  <c r="A515" i="19"/>
  <c r="B515" i="19"/>
  <c r="C515" i="19"/>
  <c r="D515" i="19"/>
  <c r="A516" i="19"/>
  <c r="B516" i="19"/>
  <c r="C516" i="19"/>
  <c r="D516" i="19"/>
  <c r="A517" i="19"/>
  <c r="B517" i="19"/>
  <c r="C517" i="19"/>
  <c r="D517" i="19"/>
  <c r="A518" i="19"/>
  <c r="B518" i="19"/>
  <c r="C518" i="19"/>
  <c r="D518" i="19"/>
  <c r="A519" i="19"/>
  <c r="B519" i="19"/>
  <c r="C519" i="19"/>
  <c r="D519" i="19"/>
  <c r="A520" i="19"/>
  <c r="B520" i="19"/>
  <c r="C520" i="19"/>
  <c r="D520" i="19"/>
  <c r="A521" i="19"/>
  <c r="B521" i="19"/>
  <c r="C521" i="19"/>
  <c r="D521" i="19"/>
  <c r="A522" i="19"/>
  <c r="B522" i="19"/>
  <c r="C522" i="19"/>
  <c r="D522" i="19"/>
  <c r="A523" i="19"/>
  <c r="B523" i="19"/>
  <c r="C523" i="19"/>
  <c r="D523" i="19"/>
  <c r="A524" i="19"/>
  <c r="B524" i="19"/>
  <c r="C524" i="19"/>
  <c r="D524" i="19"/>
  <c r="A525" i="19"/>
  <c r="B525" i="19"/>
  <c r="C525" i="19"/>
  <c r="D525" i="19"/>
  <c r="A526" i="19"/>
  <c r="B526" i="19"/>
  <c r="C526" i="19"/>
  <c r="D526" i="19"/>
  <c r="A527" i="19"/>
  <c r="B527" i="19"/>
  <c r="C527" i="19"/>
  <c r="D527" i="19"/>
  <c r="A528" i="19"/>
  <c r="B528" i="19"/>
  <c r="C528" i="19"/>
  <c r="D528" i="19"/>
  <c r="A529" i="19"/>
  <c r="B529" i="19"/>
  <c r="C529" i="19"/>
  <c r="D529" i="19"/>
  <c r="A530" i="19"/>
  <c r="B530" i="19"/>
  <c r="C530" i="19"/>
  <c r="D530" i="19"/>
  <c r="A531" i="19"/>
  <c r="B531" i="19"/>
  <c r="C531" i="19"/>
  <c r="D531" i="19"/>
  <c r="A532" i="19"/>
  <c r="B532" i="19"/>
  <c r="C532" i="19"/>
  <c r="D532" i="19"/>
  <c r="A533" i="19"/>
  <c r="B533" i="19"/>
  <c r="C533" i="19"/>
  <c r="D533" i="19"/>
  <c r="A534" i="19"/>
  <c r="B534" i="19"/>
  <c r="C534" i="19"/>
  <c r="D534" i="19"/>
  <c r="A535" i="19"/>
  <c r="B535" i="19"/>
  <c r="C535" i="19"/>
  <c r="D535" i="19"/>
  <c r="A536" i="19"/>
  <c r="B536" i="19"/>
  <c r="C536" i="19"/>
  <c r="D536" i="19"/>
  <c r="A537" i="19"/>
  <c r="B537" i="19"/>
  <c r="C537" i="19"/>
  <c r="D537" i="19"/>
  <c r="A538" i="19"/>
  <c r="B538" i="19"/>
  <c r="C538" i="19"/>
  <c r="D538" i="19"/>
  <c r="A539" i="19"/>
  <c r="B539" i="19"/>
  <c r="C539" i="19"/>
  <c r="D539" i="19"/>
  <c r="A540" i="19"/>
  <c r="B540" i="19"/>
  <c r="C540" i="19"/>
  <c r="D540" i="19"/>
  <c r="A541" i="19"/>
  <c r="B541" i="19"/>
  <c r="C541" i="19"/>
  <c r="D541" i="19"/>
  <c r="A542" i="19"/>
  <c r="B542" i="19"/>
  <c r="C542" i="19"/>
  <c r="D542" i="19"/>
  <c r="A543" i="19"/>
  <c r="B543" i="19"/>
  <c r="C543" i="19"/>
  <c r="D543" i="19"/>
  <c r="A544" i="19"/>
  <c r="B544" i="19"/>
  <c r="C544" i="19"/>
  <c r="D544" i="19"/>
  <c r="A545" i="19"/>
  <c r="B545" i="19"/>
  <c r="C545" i="19"/>
  <c r="D545" i="19"/>
  <c r="A546" i="19"/>
  <c r="B546" i="19"/>
  <c r="C546" i="19"/>
  <c r="D546" i="19"/>
  <c r="A547" i="19"/>
  <c r="B547" i="19"/>
  <c r="C547" i="19"/>
  <c r="D547" i="19"/>
  <c r="A548" i="19"/>
  <c r="B548" i="19"/>
  <c r="C548" i="19"/>
  <c r="D548" i="19"/>
  <c r="A549" i="19"/>
  <c r="B549" i="19"/>
  <c r="C549" i="19"/>
  <c r="D549" i="19"/>
  <c r="A550" i="19"/>
  <c r="B550" i="19"/>
  <c r="C550" i="19"/>
  <c r="D550" i="19"/>
  <c r="A551" i="19"/>
  <c r="B551" i="19"/>
  <c r="C551" i="19"/>
  <c r="D551" i="19"/>
  <c r="A552" i="19"/>
  <c r="B552" i="19"/>
  <c r="C552" i="19"/>
  <c r="D552" i="19"/>
  <c r="A553" i="19"/>
  <c r="B553" i="19"/>
  <c r="C553" i="19"/>
  <c r="D553" i="19"/>
  <c r="A554" i="19"/>
  <c r="B554" i="19"/>
  <c r="C554" i="19"/>
  <c r="D554" i="19"/>
  <c r="A555" i="19"/>
  <c r="B555" i="19"/>
  <c r="C555" i="19"/>
  <c r="D555" i="19"/>
  <c r="A556" i="19"/>
  <c r="B556" i="19"/>
  <c r="C556" i="19"/>
  <c r="D556" i="19"/>
  <c r="A557" i="19"/>
  <c r="B557" i="19"/>
  <c r="C557" i="19"/>
  <c r="D557" i="19"/>
  <c r="A558" i="19"/>
  <c r="B558" i="19"/>
  <c r="C558" i="19"/>
  <c r="D558" i="19"/>
  <c r="A559" i="19"/>
  <c r="B559" i="19"/>
  <c r="C559" i="19"/>
  <c r="D559" i="19"/>
  <c r="A560" i="19"/>
  <c r="B560" i="19"/>
  <c r="C560" i="19"/>
  <c r="D560" i="19"/>
  <c r="A561" i="19"/>
  <c r="B561" i="19"/>
  <c r="C561" i="19"/>
  <c r="D561" i="19"/>
  <c r="A562" i="19"/>
  <c r="B562" i="19"/>
  <c r="C562" i="19"/>
  <c r="D562" i="19"/>
  <c r="A563" i="19"/>
  <c r="B563" i="19"/>
  <c r="C563" i="19"/>
  <c r="D563" i="19"/>
  <c r="A564" i="19"/>
  <c r="B564" i="19"/>
  <c r="C564" i="19"/>
  <c r="D564" i="19"/>
  <c r="A565" i="19"/>
  <c r="B565" i="19"/>
  <c r="C565" i="19"/>
  <c r="D565" i="19"/>
  <c r="A566" i="19"/>
  <c r="B566" i="19"/>
  <c r="C566" i="19"/>
  <c r="D566" i="19"/>
  <c r="A567" i="19"/>
  <c r="B567" i="19"/>
  <c r="C567" i="19"/>
  <c r="D567" i="19"/>
  <c r="A568" i="19"/>
  <c r="B568" i="19"/>
  <c r="C568" i="19"/>
  <c r="D568" i="19"/>
  <c r="A569" i="19"/>
  <c r="B569" i="19"/>
  <c r="C569" i="19"/>
  <c r="D569" i="19"/>
  <c r="A570" i="19"/>
  <c r="B570" i="19"/>
  <c r="C570" i="19"/>
  <c r="D570" i="19"/>
  <c r="A571" i="19"/>
  <c r="B571" i="19"/>
  <c r="C571" i="19"/>
  <c r="D571" i="19"/>
  <c r="A572" i="19"/>
  <c r="B572" i="19"/>
  <c r="C572" i="19"/>
  <c r="D572" i="19"/>
  <c r="A573" i="19"/>
  <c r="B573" i="19"/>
  <c r="C573" i="19"/>
  <c r="D573" i="19"/>
  <c r="A574" i="19"/>
  <c r="B574" i="19"/>
  <c r="C574" i="19"/>
  <c r="D574" i="19"/>
  <c r="A575" i="19"/>
  <c r="B575" i="19"/>
  <c r="C575" i="19"/>
  <c r="D575" i="19"/>
  <c r="A576" i="19"/>
  <c r="B576" i="19"/>
  <c r="C576" i="19"/>
  <c r="D576" i="19"/>
  <c r="A577" i="19"/>
  <c r="B577" i="19"/>
  <c r="C577" i="19"/>
  <c r="D577" i="19"/>
  <c r="A578" i="19"/>
  <c r="B578" i="19"/>
  <c r="C578" i="19"/>
  <c r="D578" i="19"/>
  <c r="A579" i="19"/>
  <c r="B579" i="19"/>
  <c r="C579" i="19"/>
  <c r="D579" i="19"/>
  <c r="A580" i="19"/>
  <c r="B580" i="19"/>
  <c r="C580" i="19"/>
  <c r="D580" i="19"/>
  <c r="A581" i="19"/>
  <c r="B581" i="19"/>
  <c r="C581" i="19"/>
  <c r="D581" i="19"/>
  <c r="A582" i="19"/>
  <c r="B582" i="19"/>
  <c r="C582" i="19"/>
  <c r="D582" i="19"/>
  <c r="A583" i="19"/>
  <c r="B583" i="19"/>
  <c r="C583" i="19"/>
  <c r="D583" i="19"/>
  <c r="A584" i="19"/>
  <c r="B584" i="19"/>
  <c r="C584" i="19"/>
  <c r="D584" i="19"/>
  <c r="A585" i="19"/>
  <c r="B585" i="19"/>
  <c r="C585" i="19"/>
  <c r="D585" i="19"/>
  <c r="A586" i="19"/>
  <c r="B586" i="19"/>
  <c r="C586" i="19"/>
  <c r="D586" i="19"/>
  <c r="A587" i="19"/>
  <c r="B587" i="19"/>
  <c r="C587" i="19"/>
  <c r="D587" i="19"/>
  <c r="A588" i="19"/>
  <c r="B588" i="19"/>
  <c r="C588" i="19"/>
  <c r="D588" i="19"/>
  <c r="A589" i="19"/>
  <c r="B589" i="19"/>
  <c r="C589" i="19"/>
  <c r="D589" i="19"/>
  <c r="A590" i="19"/>
  <c r="B590" i="19"/>
  <c r="C590" i="19"/>
  <c r="D590" i="19"/>
  <c r="A591" i="19"/>
  <c r="B591" i="19"/>
  <c r="C591" i="19"/>
  <c r="D591" i="19"/>
  <c r="A592" i="19"/>
  <c r="B592" i="19"/>
  <c r="C592" i="19"/>
  <c r="D592" i="19"/>
  <c r="A593" i="19"/>
  <c r="B593" i="19"/>
  <c r="C593" i="19"/>
  <c r="D593" i="19"/>
  <c r="A594" i="19"/>
  <c r="B594" i="19"/>
  <c r="C594" i="19"/>
  <c r="D594" i="19"/>
  <c r="A595" i="19"/>
  <c r="B595" i="19"/>
  <c r="C595" i="19"/>
  <c r="D595" i="19"/>
  <c r="A596" i="19"/>
  <c r="B596" i="19"/>
  <c r="C596" i="19"/>
  <c r="D596" i="19"/>
  <c r="A597" i="19"/>
  <c r="B597" i="19"/>
  <c r="C597" i="19"/>
  <c r="D597" i="19"/>
  <c r="A598" i="19"/>
  <c r="B598" i="19"/>
  <c r="C598" i="19"/>
  <c r="D598" i="19"/>
  <c r="A599" i="19"/>
  <c r="B599" i="19"/>
  <c r="C599" i="19"/>
  <c r="D599" i="19"/>
  <c r="A600" i="19"/>
  <c r="B600" i="19"/>
  <c r="C600" i="19"/>
  <c r="D600" i="19"/>
  <c r="A601" i="19"/>
  <c r="B601" i="19"/>
  <c r="C601" i="19"/>
  <c r="D601" i="19"/>
  <c r="A602" i="19"/>
  <c r="B602" i="19"/>
  <c r="C602" i="19"/>
  <c r="D602" i="19"/>
  <c r="A603" i="19"/>
  <c r="B603" i="19"/>
  <c r="C603" i="19"/>
  <c r="D603" i="19"/>
  <c r="A604" i="19"/>
  <c r="B604" i="19"/>
  <c r="C604" i="19"/>
  <c r="D604" i="19"/>
  <c r="A605" i="19"/>
  <c r="B605" i="19"/>
  <c r="C605" i="19"/>
  <c r="D605" i="19"/>
  <c r="A606" i="19"/>
  <c r="B606" i="19"/>
  <c r="C606" i="19"/>
  <c r="D606" i="19"/>
  <c r="A607" i="19"/>
  <c r="B607" i="19"/>
  <c r="C607" i="19"/>
  <c r="D607" i="19"/>
  <c r="A608" i="19"/>
  <c r="B608" i="19"/>
  <c r="C608" i="19"/>
  <c r="D608" i="19"/>
  <c r="A609" i="19"/>
  <c r="B609" i="19"/>
  <c r="C609" i="19"/>
  <c r="D609" i="19"/>
  <c r="A610" i="19"/>
  <c r="B610" i="19"/>
  <c r="C610" i="19"/>
  <c r="D610" i="19"/>
  <c r="A611" i="19"/>
  <c r="B611" i="19"/>
  <c r="C611" i="19"/>
  <c r="D611" i="19"/>
  <c r="A612" i="19"/>
  <c r="B612" i="19"/>
  <c r="C612" i="19"/>
  <c r="D612" i="19"/>
  <c r="A613" i="19"/>
  <c r="B613" i="19"/>
  <c r="C613" i="19"/>
  <c r="D613" i="19"/>
  <c r="A614" i="19"/>
  <c r="B614" i="19"/>
  <c r="C614" i="19"/>
  <c r="D614" i="19"/>
  <c r="A615" i="19"/>
  <c r="B615" i="19"/>
  <c r="C615" i="19"/>
  <c r="D615" i="19"/>
  <c r="A616" i="19"/>
  <c r="B616" i="19"/>
  <c r="C616" i="19"/>
  <c r="D616" i="19"/>
  <c r="A617" i="19"/>
  <c r="B617" i="19"/>
  <c r="C617" i="19"/>
  <c r="D617" i="19"/>
  <c r="A618" i="19"/>
  <c r="B618" i="19"/>
  <c r="C618" i="19"/>
  <c r="D618" i="19"/>
  <c r="A619" i="19"/>
  <c r="B619" i="19"/>
  <c r="C619" i="19"/>
  <c r="D619" i="19"/>
  <c r="A620" i="19"/>
  <c r="B620" i="19"/>
  <c r="C620" i="19"/>
  <c r="D620" i="19"/>
  <c r="A621" i="19"/>
  <c r="B621" i="19"/>
  <c r="C621" i="19"/>
  <c r="D621" i="19"/>
  <c r="A622" i="19"/>
  <c r="B622" i="19"/>
  <c r="C622" i="19"/>
  <c r="D622" i="19"/>
  <c r="A623" i="19"/>
  <c r="B623" i="19"/>
  <c r="C623" i="19"/>
  <c r="D623" i="19"/>
  <c r="A624" i="19"/>
  <c r="B624" i="19"/>
  <c r="C624" i="19"/>
  <c r="D624" i="19"/>
  <c r="A625" i="19"/>
  <c r="B625" i="19"/>
  <c r="C625" i="19"/>
  <c r="D625" i="19"/>
  <c r="A626" i="19"/>
  <c r="B626" i="19"/>
  <c r="C626" i="19"/>
  <c r="D626" i="19"/>
  <c r="A627" i="19"/>
  <c r="B627" i="19"/>
  <c r="C627" i="19"/>
  <c r="D627" i="19"/>
  <c r="A628" i="19"/>
  <c r="B628" i="19"/>
  <c r="C628" i="19"/>
  <c r="D628" i="19"/>
  <c r="A629" i="19"/>
  <c r="B629" i="19"/>
  <c r="C629" i="19"/>
  <c r="D629" i="19"/>
  <c r="A630" i="19"/>
  <c r="B630" i="19"/>
  <c r="C630" i="19"/>
  <c r="D630" i="19"/>
  <c r="A631" i="19"/>
  <c r="B631" i="19"/>
  <c r="C631" i="19"/>
  <c r="D631" i="19"/>
  <c r="A632" i="19"/>
  <c r="B632" i="19"/>
  <c r="C632" i="19"/>
  <c r="D632" i="19"/>
  <c r="A633" i="19"/>
  <c r="B633" i="19"/>
  <c r="C633" i="19"/>
  <c r="D633" i="19"/>
  <c r="A634" i="19"/>
  <c r="B634" i="19"/>
  <c r="C634" i="19"/>
  <c r="D634" i="19"/>
  <c r="A635" i="19"/>
  <c r="B635" i="19"/>
  <c r="C635" i="19"/>
  <c r="D635" i="19"/>
  <c r="A636" i="19"/>
  <c r="B636" i="19"/>
  <c r="C636" i="19"/>
  <c r="D636" i="19"/>
  <c r="A637" i="19"/>
  <c r="B637" i="19"/>
  <c r="C637" i="19"/>
  <c r="D637" i="19"/>
  <c r="A638" i="19"/>
  <c r="B638" i="19"/>
  <c r="C638" i="19"/>
  <c r="D638" i="19"/>
  <c r="A639" i="19"/>
  <c r="B639" i="19"/>
  <c r="C639" i="19"/>
  <c r="D639" i="19"/>
  <c r="A640" i="19"/>
  <c r="B640" i="19"/>
  <c r="C640" i="19"/>
  <c r="D640" i="19"/>
  <c r="A641" i="19"/>
  <c r="B641" i="19"/>
  <c r="C641" i="19"/>
  <c r="D641" i="19"/>
  <c r="A642" i="19"/>
  <c r="B642" i="19"/>
  <c r="C642" i="19"/>
  <c r="D642" i="19"/>
  <c r="A643" i="19"/>
  <c r="B643" i="19"/>
  <c r="C643" i="19"/>
  <c r="D643" i="19"/>
  <c r="A644" i="19"/>
  <c r="B644" i="19"/>
  <c r="C644" i="19"/>
  <c r="D644" i="19"/>
  <c r="A645" i="19"/>
  <c r="B645" i="19"/>
  <c r="C645" i="19"/>
  <c r="D645" i="19"/>
  <c r="A646" i="19"/>
  <c r="B646" i="19"/>
  <c r="C646" i="19"/>
  <c r="D646" i="19"/>
  <c r="A647" i="19"/>
  <c r="B647" i="19"/>
  <c r="C647" i="19"/>
  <c r="D647" i="19"/>
  <c r="A648" i="19"/>
  <c r="B648" i="19"/>
  <c r="C648" i="19"/>
  <c r="D648" i="19"/>
  <c r="A649" i="19"/>
  <c r="B649" i="19"/>
  <c r="C649" i="19"/>
  <c r="D649" i="19"/>
  <c r="A650" i="19"/>
  <c r="B650" i="19"/>
  <c r="C650" i="19"/>
  <c r="D650" i="19"/>
  <c r="A651" i="19"/>
  <c r="B651" i="19"/>
  <c r="C651" i="19"/>
  <c r="D651" i="19"/>
  <c r="A652" i="19"/>
  <c r="B652" i="19"/>
  <c r="C652" i="19"/>
  <c r="D652" i="19"/>
  <c r="A653" i="19"/>
  <c r="B653" i="19"/>
  <c r="C653" i="19"/>
  <c r="D653" i="19"/>
  <c r="A654" i="19"/>
  <c r="B654" i="19"/>
  <c r="C654" i="19"/>
  <c r="D654" i="19"/>
  <c r="A655" i="19"/>
  <c r="B655" i="19"/>
  <c r="C655" i="19"/>
  <c r="D655" i="19"/>
  <c r="A656" i="19"/>
  <c r="B656" i="19"/>
  <c r="C656" i="19"/>
  <c r="D656" i="19"/>
  <c r="A657" i="19"/>
  <c r="B657" i="19"/>
  <c r="C657" i="19"/>
  <c r="D657" i="19"/>
  <c r="A658" i="19"/>
  <c r="B658" i="19"/>
  <c r="C658" i="19"/>
  <c r="D658" i="19"/>
  <c r="A659" i="19"/>
  <c r="B659" i="19"/>
  <c r="C659" i="19"/>
  <c r="D659" i="19"/>
  <c r="A660" i="19"/>
  <c r="B660" i="19"/>
  <c r="C660" i="19"/>
  <c r="D660" i="19"/>
  <c r="A661" i="19"/>
  <c r="B661" i="19"/>
  <c r="C661" i="19"/>
  <c r="D661" i="19"/>
  <c r="A662" i="19"/>
  <c r="B662" i="19"/>
  <c r="C662" i="19"/>
  <c r="D662" i="19"/>
  <c r="A663" i="19"/>
  <c r="B663" i="19"/>
  <c r="C663" i="19"/>
  <c r="D663" i="19"/>
  <c r="A664" i="19"/>
  <c r="B664" i="19"/>
  <c r="C664" i="19"/>
  <c r="D664" i="19"/>
  <c r="A665" i="19"/>
  <c r="B665" i="19"/>
  <c r="C665" i="19"/>
  <c r="D665" i="19"/>
  <c r="A666" i="19"/>
  <c r="B666" i="19"/>
  <c r="C666" i="19"/>
  <c r="D666" i="19"/>
  <c r="A667" i="19"/>
  <c r="B667" i="19"/>
  <c r="C667" i="19"/>
  <c r="D667" i="19"/>
  <c r="A668" i="19"/>
  <c r="B668" i="19"/>
  <c r="C668" i="19"/>
  <c r="D668" i="19"/>
  <c r="A669" i="19"/>
  <c r="B669" i="19"/>
  <c r="C669" i="19"/>
  <c r="D669" i="19"/>
  <c r="A670" i="19"/>
  <c r="B670" i="19"/>
  <c r="C670" i="19"/>
  <c r="D670" i="19"/>
  <c r="A671" i="19"/>
  <c r="B671" i="19"/>
  <c r="C671" i="19"/>
  <c r="D671" i="19"/>
  <c r="A672" i="19"/>
  <c r="B672" i="19"/>
  <c r="C672" i="19"/>
  <c r="D672" i="19"/>
  <c r="A673" i="19"/>
  <c r="B673" i="19"/>
  <c r="C673" i="19"/>
  <c r="D673" i="19"/>
  <c r="A674" i="19"/>
  <c r="B674" i="19"/>
  <c r="C674" i="19"/>
  <c r="D674" i="19"/>
  <c r="A675" i="19"/>
  <c r="B675" i="19"/>
  <c r="C675" i="19"/>
  <c r="D675" i="19"/>
  <c r="A676" i="19"/>
  <c r="B676" i="19"/>
  <c r="C676" i="19"/>
  <c r="D676" i="19"/>
  <c r="A677" i="19"/>
  <c r="B677" i="19"/>
  <c r="C677" i="19"/>
  <c r="D677" i="19"/>
  <c r="A678" i="19"/>
  <c r="B678" i="19"/>
  <c r="C678" i="19"/>
  <c r="D678" i="19"/>
  <c r="A679" i="19"/>
  <c r="B679" i="19"/>
  <c r="C679" i="19"/>
  <c r="D679" i="19"/>
  <c r="A680" i="19"/>
  <c r="B680" i="19"/>
  <c r="C680" i="19"/>
  <c r="D680" i="19"/>
  <c r="A681" i="19"/>
  <c r="B681" i="19"/>
  <c r="C681" i="19"/>
  <c r="D681" i="19"/>
  <c r="A682" i="19"/>
  <c r="B682" i="19"/>
  <c r="C682" i="19"/>
  <c r="D682" i="19"/>
  <c r="A683" i="19"/>
  <c r="B683" i="19"/>
  <c r="C683" i="19"/>
  <c r="D683" i="19"/>
  <c r="A684" i="19"/>
  <c r="B684" i="19"/>
  <c r="C684" i="19"/>
  <c r="D684" i="19"/>
  <c r="A685" i="19"/>
  <c r="B685" i="19"/>
  <c r="C685" i="19"/>
  <c r="D685" i="19"/>
  <c r="A686" i="19"/>
  <c r="B686" i="19"/>
  <c r="C686" i="19"/>
  <c r="D686" i="19"/>
  <c r="A687" i="19"/>
  <c r="B687" i="19"/>
  <c r="C687" i="19"/>
  <c r="D687" i="19"/>
  <c r="A688" i="19"/>
  <c r="B688" i="19"/>
  <c r="C688" i="19"/>
  <c r="D688" i="19"/>
  <c r="A689" i="19"/>
  <c r="B689" i="19"/>
  <c r="C689" i="19"/>
  <c r="D689" i="19"/>
  <c r="A690" i="19"/>
  <c r="B690" i="19"/>
  <c r="C690" i="19"/>
  <c r="D690" i="19"/>
  <c r="A691" i="19"/>
  <c r="B691" i="19"/>
  <c r="C691" i="19"/>
  <c r="D691" i="19"/>
  <c r="A692" i="19"/>
  <c r="B692" i="19"/>
  <c r="C692" i="19"/>
  <c r="D692" i="19"/>
  <c r="A693" i="19"/>
  <c r="B693" i="19"/>
  <c r="C693" i="19"/>
  <c r="D693" i="19"/>
  <c r="A694" i="19"/>
  <c r="B694" i="19"/>
  <c r="C694" i="19"/>
  <c r="D694" i="19"/>
  <c r="A695" i="19"/>
  <c r="B695" i="19"/>
  <c r="C695" i="19"/>
  <c r="D695" i="19"/>
  <c r="A696" i="19"/>
  <c r="B696" i="19"/>
  <c r="C696" i="19"/>
  <c r="D696" i="19"/>
  <c r="A697" i="19"/>
  <c r="B697" i="19"/>
  <c r="C697" i="19"/>
  <c r="D697" i="19"/>
  <c r="A698" i="19"/>
  <c r="B698" i="19"/>
  <c r="C698" i="19"/>
  <c r="D698" i="19"/>
  <c r="A699" i="19"/>
  <c r="B699" i="19"/>
  <c r="C699" i="19"/>
  <c r="D699" i="19"/>
  <c r="A700" i="19"/>
  <c r="B700" i="19"/>
  <c r="C700" i="19"/>
  <c r="D700" i="19"/>
  <c r="A701" i="19"/>
  <c r="B701" i="19"/>
  <c r="C701" i="19"/>
  <c r="D701" i="19"/>
  <c r="A702" i="19"/>
  <c r="B702" i="19"/>
  <c r="C702" i="19"/>
  <c r="D702" i="19"/>
  <c r="A703" i="19"/>
  <c r="B703" i="19"/>
  <c r="C703" i="19"/>
  <c r="D703" i="19"/>
  <c r="A704" i="19"/>
  <c r="B704" i="19"/>
  <c r="C704" i="19"/>
  <c r="D704" i="19"/>
  <c r="A705" i="19"/>
  <c r="B705" i="19"/>
  <c r="C705" i="19"/>
  <c r="D705" i="19"/>
  <c r="A706" i="19"/>
  <c r="B706" i="19"/>
  <c r="C706" i="19"/>
  <c r="D706" i="19"/>
  <c r="A707" i="19"/>
  <c r="B707" i="19"/>
  <c r="C707" i="19"/>
  <c r="D707" i="19"/>
  <c r="A708" i="19"/>
  <c r="B708" i="19"/>
  <c r="C708" i="19"/>
  <c r="D708" i="19"/>
  <c r="A709" i="19"/>
  <c r="B709" i="19"/>
  <c r="C709" i="19"/>
  <c r="D709" i="19"/>
  <c r="A710" i="19"/>
  <c r="B710" i="19"/>
  <c r="C710" i="19"/>
  <c r="D710" i="19"/>
  <c r="A711" i="19"/>
  <c r="B711" i="19"/>
  <c r="C711" i="19"/>
  <c r="D711" i="19"/>
  <c r="A712" i="19"/>
  <c r="B712" i="19"/>
  <c r="C712" i="19"/>
  <c r="D712" i="19"/>
  <c r="A713" i="19"/>
  <c r="B713" i="19"/>
  <c r="C713" i="19"/>
  <c r="D713" i="19"/>
  <c r="A714" i="19"/>
  <c r="B714" i="19"/>
  <c r="C714" i="19"/>
  <c r="D714" i="19"/>
  <c r="A715" i="19"/>
  <c r="B715" i="19"/>
  <c r="C715" i="19"/>
  <c r="D715" i="19"/>
  <c r="A716" i="19"/>
  <c r="B716" i="19"/>
  <c r="C716" i="19"/>
  <c r="D716" i="19"/>
  <c r="A717" i="19"/>
  <c r="B717" i="19"/>
  <c r="C717" i="19"/>
  <c r="D717" i="19"/>
  <c r="A718" i="19"/>
  <c r="B718" i="19"/>
  <c r="C718" i="19"/>
  <c r="D718" i="19"/>
  <c r="A719" i="19"/>
  <c r="B719" i="19"/>
  <c r="C719" i="19"/>
  <c r="D719" i="19"/>
  <c r="A720" i="19"/>
  <c r="B720" i="19"/>
  <c r="C720" i="19"/>
  <c r="D720" i="19"/>
  <c r="A721" i="19"/>
  <c r="B721" i="19"/>
  <c r="C721" i="19"/>
  <c r="D721" i="19"/>
  <c r="A722" i="19"/>
  <c r="B722" i="19"/>
  <c r="C722" i="19"/>
  <c r="D722" i="19"/>
  <c r="A723" i="19"/>
  <c r="B723" i="19"/>
  <c r="C723" i="19"/>
  <c r="D723" i="19"/>
  <c r="A724" i="19"/>
  <c r="B724" i="19"/>
  <c r="C724" i="19"/>
  <c r="D724" i="19"/>
  <c r="A725" i="19"/>
  <c r="B725" i="19"/>
  <c r="C725" i="19"/>
  <c r="D725" i="19"/>
  <c r="A726" i="19"/>
  <c r="B726" i="19"/>
  <c r="C726" i="19"/>
  <c r="D726" i="19"/>
  <c r="A727" i="19"/>
  <c r="B727" i="19"/>
  <c r="C727" i="19"/>
  <c r="D727" i="19"/>
  <c r="A728" i="19"/>
  <c r="B728" i="19"/>
  <c r="C728" i="19"/>
  <c r="D728" i="19"/>
  <c r="A729" i="19"/>
  <c r="B729" i="19"/>
  <c r="C729" i="19"/>
  <c r="D729" i="19"/>
  <c r="A730" i="19"/>
  <c r="B730" i="19"/>
  <c r="C730" i="19"/>
  <c r="D730" i="19"/>
  <c r="A731" i="19"/>
  <c r="B731" i="19"/>
  <c r="C731" i="19"/>
  <c r="D731" i="19"/>
  <c r="A732" i="19"/>
  <c r="B732" i="19"/>
  <c r="C732" i="19"/>
  <c r="D732" i="19"/>
  <c r="A733" i="19"/>
  <c r="B733" i="19"/>
  <c r="C733" i="19"/>
  <c r="D733" i="19"/>
  <c r="A734" i="19"/>
  <c r="B734" i="19"/>
  <c r="C734" i="19"/>
  <c r="D734" i="19"/>
  <c r="A735" i="19"/>
  <c r="B735" i="19"/>
  <c r="C735" i="19"/>
  <c r="D735" i="19"/>
  <c r="A736" i="19"/>
  <c r="B736" i="19"/>
  <c r="C736" i="19"/>
  <c r="D736" i="19"/>
  <c r="A737" i="19"/>
  <c r="B737" i="19"/>
  <c r="C737" i="19"/>
  <c r="D737" i="19"/>
  <c r="A738" i="19"/>
  <c r="B738" i="19"/>
  <c r="C738" i="19"/>
  <c r="D738" i="19"/>
  <c r="A739" i="19"/>
  <c r="B739" i="19"/>
  <c r="C739" i="19"/>
  <c r="D739" i="19"/>
  <c r="A740" i="19"/>
  <c r="B740" i="19"/>
  <c r="C740" i="19"/>
  <c r="D740" i="19"/>
  <c r="A741" i="19"/>
  <c r="B741" i="19"/>
  <c r="C741" i="19"/>
  <c r="D741" i="19"/>
  <c r="A742" i="19"/>
  <c r="B742" i="19"/>
  <c r="C742" i="19"/>
  <c r="D742" i="19"/>
  <c r="A743" i="19"/>
  <c r="B743" i="19"/>
  <c r="C743" i="19"/>
  <c r="D743" i="19"/>
  <c r="A744" i="19"/>
  <c r="B744" i="19"/>
  <c r="C744" i="19"/>
  <c r="D744" i="19"/>
  <c r="A745" i="19"/>
  <c r="B745" i="19"/>
  <c r="C745" i="19"/>
  <c r="D745" i="19"/>
  <c r="A746" i="19"/>
  <c r="B746" i="19"/>
  <c r="C746" i="19"/>
  <c r="D746" i="19"/>
  <c r="A747" i="19"/>
  <c r="B747" i="19"/>
  <c r="C747" i="19"/>
  <c r="D747" i="19"/>
  <c r="A748" i="19"/>
  <c r="B748" i="19"/>
  <c r="C748" i="19"/>
  <c r="D748" i="19"/>
  <c r="A749" i="19"/>
  <c r="B749" i="19"/>
  <c r="C749" i="19"/>
  <c r="D749" i="19"/>
  <c r="A750" i="19"/>
  <c r="B750" i="19"/>
  <c r="C750" i="19"/>
  <c r="D750" i="19"/>
  <c r="A751" i="19"/>
  <c r="B751" i="19"/>
  <c r="C751" i="19"/>
  <c r="D751" i="19"/>
  <c r="A752" i="19"/>
  <c r="B752" i="19"/>
  <c r="C752" i="19"/>
  <c r="D752" i="19"/>
  <c r="A753" i="19"/>
  <c r="B753" i="19"/>
  <c r="C753" i="19"/>
  <c r="D753" i="19"/>
  <c r="A754" i="19"/>
  <c r="B754" i="19"/>
  <c r="C754" i="19"/>
  <c r="D754" i="19"/>
  <c r="A755" i="19"/>
  <c r="B755" i="19"/>
  <c r="C755" i="19"/>
  <c r="D755" i="19"/>
  <c r="A756" i="19"/>
  <c r="B756" i="19"/>
  <c r="C756" i="19"/>
  <c r="D756" i="19"/>
  <c r="A757" i="19"/>
  <c r="B757" i="19"/>
  <c r="C757" i="19"/>
  <c r="D757" i="19"/>
  <c r="A758" i="19"/>
  <c r="B758" i="19"/>
  <c r="C758" i="19"/>
  <c r="D758" i="19"/>
  <c r="A759" i="19"/>
  <c r="B759" i="19"/>
  <c r="C759" i="19"/>
  <c r="D759" i="19"/>
  <c r="A760" i="19"/>
  <c r="B760" i="19"/>
  <c r="C760" i="19"/>
  <c r="D760" i="19"/>
  <c r="A761" i="19"/>
  <c r="B761" i="19"/>
  <c r="C761" i="19"/>
  <c r="D761" i="19"/>
  <c r="A762" i="19"/>
  <c r="B762" i="19"/>
  <c r="C762" i="19"/>
  <c r="D762" i="19"/>
  <c r="A763" i="19"/>
  <c r="B763" i="19"/>
  <c r="C763" i="19"/>
  <c r="D763" i="19"/>
  <c r="A764" i="19"/>
  <c r="B764" i="19"/>
  <c r="C764" i="19"/>
  <c r="D764" i="19"/>
  <c r="A765" i="19"/>
  <c r="B765" i="19"/>
  <c r="C765" i="19"/>
  <c r="D765" i="19"/>
  <c r="A766" i="19"/>
  <c r="B766" i="19"/>
  <c r="C766" i="19"/>
  <c r="D766" i="19"/>
  <c r="A767" i="19"/>
  <c r="B767" i="19"/>
  <c r="C767" i="19"/>
  <c r="D767" i="19"/>
  <c r="A768" i="19"/>
  <c r="B768" i="19"/>
  <c r="C768" i="19"/>
  <c r="D768" i="19"/>
  <c r="A769" i="19"/>
  <c r="B769" i="19"/>
  <c r="C769" i="19"/>
  <c r="D769" i="19"/>
  <c r="A770" i="19"/>
  <c r="B770" i="19"/>
  <c r="C770" i="19"/>
  <c r="D770" i="19"/>
  <c r="A771" i="19"/>
  <c r="B771" i="19"/>
  <c r="C771" i="19"/>
  <c r="D771" i="19"/>
  <c r="A772" i="19"/>
  <c r="B772" i="19"/>
  <c r="C772" i="19"/>
  <c r="D772" i="19"/>
  <c r="A773" i="19"/>
  <c r="B773" i="19"/>
  <c r="C773" i="19"/>
  <c r="D773" i="19"/>
  <c r="A774" i="19"/>
  <c r="B774" i="19"/>
  <c r="C774" i="19"/>
  <c r="D774" i="19"/>
  <c r="A775" i="19"/>
  <c r="B775" i="19"/>
  <c r="C775" i="19"/>
  <c r="D775" i="19"/>
  <c r="A776" i="19"/>
  <c r="B776" i="19"/>
  <c r="C776" i="19"/>
  <c r="D776" i="19"/>
  <c r="A777" i="19"/>
  <c r="B777" i="19"/>
  <c r="C777" i="19"/>
  <c r="D777" i="19"/>
  <c r="A778" i="19"/>
  <c r="B778" i="19"/>
  <c r="C778" i="19"/>
  <c r="D778" i="19"/>
  <c r="A779" i="19"/>
  <c r="B779" i="19"/>
  <c r="C779" i="19"/>
  <c r="D779" i="19"/>
  <c r="A780" i="19"/>
  <c r="B780" i="19"/>
  <c r="C780" i="19"/>
  <c r="D780" i="19"/>
  <c r="A781" i="19"/>
  <c r="B781" i="19"/>
  <c r="C781" i="19"/>
  <c r="D781" i="19"/>
  <c r="A782" i="19"/>
  <c r="B782" i="19"/>
  <c r="C782" i="19"/>
  <c r="D782" i="19"/>
  <c r="A783" i="19"/>
  <c r="B783" i="19"/>
  <c r="C783" i="19"/>
  <c r="D783" i="19"/>
  <c r="A784" i="19"/>
  <c r="B784" i="19"/>
  <c r="C784" i="19"/>
  <c r="D784" i="19"/>
  <c r="A785" i="19"/>
  <c r="B785" i="19"/>
  <c r="C785" i="19"/>
  <c r="D785" i="19"/>
  <c r="A786" i="19"/>
  <c r="B786" i="19"/>
  <c r="C786" i="19"/>
  <c r="D786" i="19"/>
  <c r="A787" i="19"/>
  <c r="B787" i="19"/>
  <c r="C787" i="19"/>
  <c r="D787" i="19"/>
  <c r="A788" i="19"/>
  <c r="B788" i="19"/>
  <c r="C788" i="19"/>
  <c r="D788" i="19"/>
  <c r="A789" i="19"/>
  <c r="B789" i="19"/>
  <c r="C789" i="19"/>
  <c r="D789" i="19"/>
  <c r="A790" i="19"/>
  <c r="B790" i="19"/>
  <c r="C790" i="19"/>
  <c r="D790" i="19"/>
  <c r="A791" i="19"/>
  <c r="B791" i="19"/>
  <c r="C791" i="19"/>
  <c r="D791" i="19"/>
  <c r="A792" i="19"/>
  <c r="B792" i="19"/>
  <c r="C792" i="19"/>
  <c r="D792" i="19"/>
  <c r="A793" i="19"/>
  <c r="B793" i="19"/>
  <c r="C793" i="19"/>
  <c r="D793" i="19"/>
  <c r="A794" i="19"/>
  <c r="B794" i="19"/>
  <c r="C794" i="19"/>
  <c r="D794" i="19"/>
  <c r="A795" i="19"/>
  <c r="B795" i="19"/>
  <c r="C795" i="19"/>
  <c r="D795" i="19"/>
  <c r="A796" i="19"/>
  <c r="B796" i="19"/>
  <c r="C796" i="19"/>
  <c r="D796" i="19"/>
  <c r="A797" i="19"/>
  <c r="B797" i="19"/>
  <c r="C797" i="19"/>
  <c r="D797" i="19"/>
  <c r="A798" i="19"/>
  <c r="B798" i="19"/>
  <c r="C798" i="19"/>
  <c r="D798" i="19"/>
  <c r="A799" i="19"/>
  <c r="B799" i="19"/>
  <c r="C799" i="19"/>
  <c r="D799" i="19"/>
  <c r="A800" i="19"/>
  <c r="B800" i="19"/>
  <c r="C800" i="19"/>
  <c r="D800" i="19"/>
  <c r="A801" i="19"/>
  <c r="B801" i="19"/>
  <c r="C801" i="19"/>
  <c r="D801" i="19"/>
  <c r="A802" i="19"/>
  <c r="B802" i="19"/>
  <c r="C802" i="19"/>
  <c r="D802" i="19"/>
  <c r="A803" i="19"/>
  <c r="B803" i="19"/>
  <c r="C803" i="19"/>
  <c r="D803" i="19"/>
  <c r="A804" i="19"/>
  <c r="B804" i="19"/>
  <c r="C804" i="19"/>
  <c r="D804" i="19"/>
  <c r="A805" i="19"/>
  <c r="B805" i="19"/>
  <c r="C805" i="19"/>
  <c r="D805" i="19"/>
  <c r="A806" i="19"/>
  <c r="B806" i="19"/>
  <c r="C806" i="19"/>
  <c r="D806" i="19"/>
  <c r="A807" i="19"/>
  <c r="B807" i="19"/>
  <c r="C807" i="19"/>
  <c r="D807" i="19"/>
  <c r="A808" i="19"/>
  <c r="B808" i="19"/>
  <c r="C808" i="19"/>
  <c r="D808" i="19"/>
  <c r="A809" i="19"/>
  <c r="B809" i="19"/>
  <c r="C809" i="19"/>
  <c r="D809" i="19"/>
  <c r="A810" i="19"/>
  <c r="B810" i="19"/>
  <c r="C810" i="19"/>
  <c r="D810" i="19"/>
  <c r="A811" i="19"/>
  <c r="B811" i="19"/>
  <c r="C811" i="19"/>
  <c r="D811" i="19"/>
  <c r="A812" i="19"/>
  <c r="B812" i="19"/>
  <c r="C812" i="19"/>
  <c r="D812" i="19"/>
  <c r="A813" i="19"/>
  <c r="B813" i="19"/>
  <c r="C813" i="19"/>
  <c r="D813" i="19"/>
  <c r="A814" i="19"/>
  <c r="B814" i="19"/>
  <c r="C814" i="19"/>
  <c r="D814" i="19"/>
  <c r="A815" i="19"/>
  <c r="B815" i="19"/>
  <c r="C815" i="19"/>
  <c r="D815" i="19"/>
  <c r="A816" i="19"/>
  <c r="B816" i="19"/>
  <c r="C816" i="19"/>
  <c r="D816" i="19"/>
  <c r="A817" i="19"/>
  <c r="B817" i="19"/>
  <c r="C817" i="19"/>
  <c r="D817" i="19"/>
  <c r="A818" i="19"/>
  <c r="B818" i="19"/>
  <c r="C818" i="19"/>
  <c r="D818" i="19"/>
  <c r="A819" i="19"/>
  <c r="B819" i="19"/>
  <c r="C819" i="19"/>
  <c r="D819" i="19"/>
  <c r="A820" i="19"/>
  <c r="B820" i="19"/>
  <c r="C820" i="19"/>
  <c r="D820" i="19"/>
  <c r="A821" i="19"/>
  <c r="B821" i="19"/>
  <c r="C821" i="19"/>
  <c r="D821" i="19"/>
  <c r="A822" i="19"/>
  <c r="B822" i="19"/>
  <c r="C822" i="19"/>
  <c r="D822" i="19"/>
  <c r="A823" i="19"/>
  <c r="B823" i="19"/>
  <c r="C823" i="19"/>
  <c r="D823" i="19"/>
  <c r="A824" i="19"/>
  <c r="B824" i="19"/>
  <c r="C824" i="19"/>
  <c r="D824" i="19"/>
  <c r="A825" i="19"/>
  <c r="B825" i="19"/>
  <c r="C825" i="19"/>
  <c r="D825" i="19"/>
  <c r="A826" i="19"/>
  <c r="B826" i="19"/>
  <c r="C826" i="19"/>
  <c r="D826" i="19"/>
  <c r="A827" i="19"/>
  <c r="B827" i="19"/>
  <c r="C827" i="19"/>
  <c r="D827" i="19"/>
  <c r="A828" i="19"/>
  <c r="B828" i="19"/>
  <c r="C828" i="19"/>
  <c r="D828" i="19"/>
  <c r="A829" i="19"/>
  <c r="B829" i="19"/>
  <c r="C829" i="19"/>
  <c r="D829" i="19"/>
  <c r="A830" i="19"/>
  <c r="B830" i="19"/>
  <c r="C830" i="19"/>
  <c r="D830" i="19"/>
  <c r="A831" i="19"/>
  <c r="B831" i="19"/>
  <c r="C831" i="19"/>
  <c r="D831" i="19"/>
  <c r="A832" i="19"/>
  <c r="B832" i="19"/>
  <c r="C832" i="19"/>
  <c r="D832" i="19"/>
  <c r="A833" i="19"/>
  <c r="B833" i="19"/>
  <c r="C833" i="19"/>
  <c r="D833" i="19"/>
  <c r="A834" i="19"/>
  <c r="B834" i="19"/>
  <c r="C834" i="19"/>
  <c r="D834" i="19"/>
  <c r="A835" i="19"/>
  <c r="B835" i="19"/>
  <c r="C835" i="19"/>
  <c r="D835" i="19"/>
  <c r="A836" i="19"/>
  <c r="B836" i="19"/>
  <c r="C836" i="19"/>
  <c r="D836" i="19"/>
  <c r="A837" i="19"/>
  <c r="B837" i="19"/>
  <c r="C837" i="19"/>
  <c r="D837" i="19"/>
  <c r="A838" i="19"/>
  <c r="B838" i="19"/>
  <c r="C838" i="19"/>
  <c r="D838" i="19"/>
  <c r="A839" i="19"/>
  <c r="B839" i="19"/>
  <c r="C839" i="19"/>
  <c r="D839" i="19"/>
  <c r="A840" i="19"/>
  <c r="B840" i="19"/>
  <c r="C840" i="19"/>
  <c r="D840" i="19"/>
  <c r="A841" i="19"/>
  <c r="B841" i="19"/>
  <c r="C841" i="19"/>
  <c r="D841" i="19"/>
  <c r="A842" i="19"/>
  <c r="B842" i="19"/>
  <c r="C842" i="19"/>
  <c r="D842" i="19"/>
  <c r="A843" i="19"/>
  <c r="B843" i="19"/>
  <c r="C843" i="19"/>
  <c r="D843" i="19"/>
  <c r="A844" i="19"/>
  <c r="B844" i="19"/>
  <c r="C844" i="19"/>
  <c r="D844" i="19"/>
  <c r="A845" i="19"/>
  <c r="B845" i="19"/>
  <c r="C845" i="19"/>
  <c r="D845" i="19"/>
  <c r="A846" i="19"/>
  <c r="B846" i="19"/>
  <c r="C846" i="19"/>
  <c r="D846" i="19"/>
  <c r="A847" i="19"/>
  <c r="B847" i="19"/>
  <c r="C847" i="19"/>
  <c r="D847" i="19"/>
  <c r="A848" i="19"/>
  <c r="B848" i="19"/>
  <c r="C848" i="19"/>
  <c r="D848" i="19"/>
  <c r="A849" i="19"/>
  <c r="B849" i="19"/>
  <c r="C849" i="19"/>
  <c r="D849" i="19"/>
  <c r="A850" i="19"/>
  <c r="B850" i="19"/>
  <c r="C850" i="19"/>
  <c r="D850" i="19"/>
  <c r="A851" i="19"/>
  <c r="B851" i="19"/>
  <c r="C851" i="19"/>
  <c r="D851" i="19"/>
  <c r="A852" i="19"/>
  <c r="B852" i="19"/>
  <c r="C852" i="19"/>
  <c r="D852" i="19"/>
  <c r="A853" i="19"/>
  <c r="B853" i="19"/>
  <c r="C853" i="19"/>
  <c r="D853" i="19"/>
  <c r="A854" i="19"/>
  <c r="B854" i="19"/>
  <c r="C854" i="19"/>
  <c r="D854" i="19"/>
  <c r="A855" i="19"/>
  <c r="B855" i="19"/>
  <c r="C855" i="19"/>
  <c r="D855" i="19"/>
  <c r="A856" i="19"/>
  <c r="B856" i="19"/>
  <c r="C856" i="19"/>
  <c r="D856" i="19"/>
  <c r="A857" i="19"/>
  <c r="B857" i="19"/>
  <c r="C857" i="19"/>
  <c r="D857" i="19"/>
  <c r="A858" i="19"/>
  <c r="B858" i="19"/>
  <c r="C858" i="19"/>
  <c r="D858" i="19"/>
  <c r="A859" i="19"/>
  <c r="B859" i="19"/>
  <c r="C859" i="19"/>
  <c r="D859" i="19"/>
  <c r="A860" i="19"/>
  <c r="B860" i="19"/>
  <c r="C860" i="19"/>
  <c r="D860" i="19"/>
  <c r="A861" i="19"/>
  <c r="B861" i="19"/>
  <c r="C861" i="19"/>
  <c r="D861" i="19"/>
  <c r="A862" i="19"/>
  <c r="B862" i="19"/>
  <c r="C862" i="19"/>
  <c r="D862" i="19"/>
  <c r="A863" i="19"/>
  <c r="B863" i="19"/>
  <c r="C863" i="19"/>
  <c r="D863" i="19"/>
  <c r="A864" i="19"/>
  <c r="B864" i="19"/>
  <c r="C864" i="19"/>
  <c r="D864" i="19"/>
  <c r="A865" i="19"/>
  <c r="B865" i="19"/>
  <c r="C865" i="19"/>
  <c r="D865" i="19"/>
  <c r="A866" i="19"/>
  <c r="B866" i="19"/>
  <c r="C866" i="19"/>
  <c r="D866" i="19"/>
  <c r="A867" i="19"/>
  <c r="B867" i="19"/>
  <c r="C867" i="19"/>
  <c r="D867" i="19"/>
  <c r="A868" i="19"/>
  <c r="B868" i="19"/>
  <c r="C868" i="19"/>
  <c r="D868" i="19"/>
  <c r="A869" i="19"/>
  <c r="B869" i="19"/>
  <c r="C869" i="19"/>
  <c r="D869" i="19"/>
  <c r="A870" i="19"/>
  <c r="B870" i="19"/>
  <c r="C870" i="19"/>
  <c r="D870" i="19"/>
  <c r="A871" i="19"/>
  <c r="B871" i="19"/>
  <c r="C871" i="19"/>
  <c r="D871" i="19"/>
  <c r="A872" i="19"/>
  <c r="B872" i="19"/>
  <c r="C872" i="19"/>
  <c r="D872" i="19"/>
  <c r="A873" i="19"/>
  <c r="B873" i="19"/>
  <c r="C873" i="19"/>
  <c r="D873" i="19"/>
  <c r="A874" i="19"/>
  <c r="B874" i="19"/>
  <c r="C874" i="19"/>
  <c r="D874" i="19"/>
  <c r="A875" i="19"/>
  <c r="B875" i="19"/>
  <c r="C875" i="19"/>
  <c r="D875" i="19"/>
  <c r="A876" i="19"/>
  <c r="B876" i="19"/>
  <c r="C876" i="19"/>
  <c r="D876" i="19"/>
  <c r="A877" i="19"/>
  <c r="B877" i="19"/>
  <c r="C877" i="19"/>
  <c r="D877" i="19"/>
  <c r="A878" i="19"/>
  <c r="B878" i="19"/>
  <c r="C878" i="19"/>
  <c r="D878" i="19"/>
  <c r="A879" i="19"/>
  <c r="B879" i="19"/>
  <c r="C879" i="19"/>
  <c r="D879" i="19"/>
  <c r="A880" i="19"/>
  <c r="B880" i="19"/>
  <c r="C880" i="19"/>
  <c r="D880" i="19"/>
  <c r="A881" i="19"/>
  <c r="B881" i="19"/>
  <c r="C881" i="19"/>
  <c r="D881" i="19"/>
  <c r="A882" i="19"/>
  <c r="B882" i="19"/>
  <c r="C882" i="19"/>
  <c r="D882" i="19"/>
  <c r="A883" i="19"/>
  <c r="B883" i="19"/>
  <c r="C883" i="19"/>
  <c r="D883" i="19"/>
  <c r="A884" i="19"/>
  <c r="B884" i="19"/>
  <c r="C884" i="19"/>
  <c r="D884" i="19"/>
  <c r="A885" i="19"/>
  <c r="B885" i="19"/>
  <c r="C885" i="19"/>
  <c r="D885" i="19"/>
  <c r="A886" i="19"/>
  <c r="B886" i="19"/>
  <c r="C886" i="19"/>
  <c r="D886" i="19"/>
  <c r="A887" i="19"/>
  <c r="B887" i="19"/>
  <c r="C887" i="19"/>
  <c r="D887" i="19"/>
  <c r="A888" i="19"/>
  <c r="B888" i="19"/>
  <c r="C888" i="19"/>
  <c r="D888" i="19"/>
  <c r="A889" i="19"/>
  <c r="B889" i="19"/>
  <c r="C889" i="19"/>
  <c r="D889" i="19"/>
  <c r="A890" i="19"/>
  <c r="B890" i="19"/>
  <c r="C890" i="19"/>
  <c r="D890" i="19"/>
  <c r="A891" i="19"/>
  <c r="B891" i="19"/>
  <c r="C891" i="19"/>
  <c r="D891" i="19"/>
  <c r="A892" i="19"/>
  <c r="B892" i="19"/>
  <c r="C892" i="19"/>
  <c r="D892" i="19"/>
  <c r="A893" i="19"/>
  <c r="B893" i="19"/>
  <c r="C893" i="19"/>
  <c r="D893" i="19"/>
  <c r="A894" i="19"/>
  <c r="B894" i="19"/>
  <c r="C894" i="19"/>
  <c r="D894" i="19"/>
  <c r="A895" i="19"/>
  <c r="B895" i="19"/>
  <c r="C895" i="19"/>
  <c r="D895" i="19"/>
  <c r="A896" i="19"/>
  <c r="B896" i="19"/>
  <c r="C896" i="19"/>
  <c r="D896" i="19"/>
  <c r="A897" i="19"/>
  <c r="B897" i="19"/>
  <c r="C897" i="19"/>
  <c r="D897" i="19"/>
  <c r="A898" i="19"/>
  <c r="B898" i="19"/>
  <c r="C898" i="19"/>
  <c r="D898" i="19"/>
  <c r="A899" i="19"/>
  <c r="B899" i="19"/>
  <c r="C899" i="19"/>
  <c r="D899" i="19"/>
  <c r="A900" i="19"/>
  <c r="B900" i="19"/>
  <c r="C900" i="19"/>
  <c r="D900" i="19"/>
  <c r="A901" i="19"/>
  <c r="B901" i="19"/>
  <c r="C901" i="19"/>
  <c r="D901" i="19"/>
  <c r="A902" i="19"/>
  <c r="B902" i="19"/>
  <c r="C902" i="19"/>
  <c r="D902" i="19"/>
  <c r="A903" i="19"/>
  <c r="B903" i="19"/>
  <c r="C903" i="19"/>
  <c r="D903" i="19"/>
  <c r="A904" i="19"/>
  <c r="B904" i="19"/>
  <c r="C904" i="19"/>
  <c r="D904" i="19"/>
  <c r="A905" i="19"/>
  <c r="B905" i="19"/>
  <c r="C905" i="19"/>
  <c r="D905" i="19"/>
  <c r="A906" i="19"/>
  <c r="B906" i="19"/>
  <c r="C906" i="19"/>
  <c r="D906" i="19"/>
  <c r="A907" i="19"/>
  <c r="B907" i="19"/>
  <c r="C907" i="19"/>
  <c r="D907" i="19"/>
  <c r="A908" i="19"/>
  <c r="B908" i="19"/>
  <c r="C908" i="19"/>
  <c r="D908" i="19"/>
  <c r="A909" i="19"/>
  <c r="B909" i="19"/>
  <c r="C909" i="19"/>
  <c r="D909" i="19"/>
  <c r="A910" i="19"/>
  <c r="B910" i="19"/>
  <c r="C910" i="19"/>
  <c r="D910" i="19"/>
  <c r="A911" i="19"/>
  <c r="B911" i="19"/>
  <c r="C911" i="19"/>
  <c r="D911" i="19"/>
  <c r="A912" i="19"/>
  <c r="B912" i="19"/>
  <c r="C912" i="19"/>
  <c r="D912" i="19"/>
  <c r="A913" i="19"/>
  <c r="B913" i="19"/>
  <c r="C913" i="19"/>
  <c r="D913" i="19"/>
  <c r="A914" i="19"/>
  <c r="B914" i="19"/>
  <c r="C914" i="19"/>
  <c r="D914" i="19"/>
  <c r="A915" i="19"/>
  <c r="B915" i="19"/>
  <c r="C915" i="19"/>
  <c r="D915" i="19"/>
  <c r="A916" i="19"/>
  <c r="B916" i="19"/>
  <c r="C916" i="19"/>
  <c r="D916" i="19"/>
  <c r="A917" i="19"/>
  <c r="B917" i="19"/>
  <c r="C917" i="19"/>
  <c r="D917" i="19"/>
  <c r="A918" i="19"/>
  <c r="B918" i="19"/>
  <c r="C918" i="19"/>
  <c r="D918" i="19"/>
  <c r="A919" i="19"/>
  <c r="B919" i="19"/>
  <c r="C919" i="19"/>
  <c r="D919" i="19"/>
  <c r="A920" i="19"/>
  <c r="B920" i="19"/>
  <c r="C920" i="19"/>
  <c r="D920" i="19"/>
  <c r="A921" i="19"/>
  <c r="B921" i="19"/>
  <c r="C921" i="19"/>
  <c r="D921" i="19"/>
  <c r="A922" i="19"/>
  <c r="B922" i="19"/>
  <c r="C922" i="19"/>
  <c r="D922" i="19"/>
  <c r="A923" i="19"/>
  <c r="B923" i="19"/>
  <c r="C923" i="19"/>
  <c r="D923" i="19"/>
  <c r="A924" i="19"/>
  <c r="B924" i="19"/>
  <c r="C924" i="19"/>
  <c r="D924" i="19"/>
  <c r="A925" i="19"/>
  <c r="B925" i="19"/>
  <c r="C925" i="19"/>
  <c r="D925" i="19"/>
  <c r="A926" i="19"/>
  <c r="B926" i="19"/>
  <c r="C926" i="19"/>
  <c r="D926" i="19"/>
  <c r="A927" i="19"/>
  <c r="B927" i="19"/>
  <c r="C927" i="19"/>
  <c r="D927" i="19"/>
  <c r="A928" i="19"/>
  <c r="B928" i="19"/>
  <c r="C928" i="19"/>
  <c r="D928" i="19"/>
  <c r="A929" i="19"/>
  <c r="B929" i="19"/>
  <c r="C929" i="19"/>
  <c r="D929" i="19"/>
  <c r="A930" i="19"/>
  <c r="B930" i="19"/>
  <c r="C930" i="19"/>
  <c r="D930" i="19"/>
  <c r="A931" i="19"/>
  <c r="B931" i="19"/>
  <c r="C931" i="19"/>
  <c r="D931" i="19"/>
  <c r="A932" i="19"/>
  <c r="B932" i="19"/>
  <c r="C932" i="19"/>
  <c r="D932" i="19"/>
  <c r="A933" i="19"/>
  <c r="B933" i="19"/>
  <c r="C933" i="19"/>
  <c r="D933" i="19"/>
  <c r="A934" i="19"/>
  <c r="B934" i="19"/>
  <c r="C934" i="19"/>
  <c r="D934" i="19"/>
  <c r="A935" i="19"/>
  <c r="B935" i="19"/>
  <c r="C935" i="19"/>
  <c r="D935" i="19"/>
  <c r="A936" i="19"/>
  <c r="B936" i="19"/>
  <c r="C936" i="19"/>
  <c r="D936" i="19"/>
  <c r="A937" i="19"/>
  <c r="B937" i="19"/>
  <c r="C937" i="19"/>
  <c r="D937" i="19"/>
  <c r="A938" i="19"/>
  <c r="B938" i="19"/>
  <c r="C938" i="19"/>
  <c r="D938" i="19"/>
  <c r="A939" i="19"/>
  <c r="B939" i="19"/>
  <c r="C939" i="19"/>
  <c r="D939" i="19"/>
  <c r="A940" i="19"/>
  <c r="B940" i="19"/>
  <c r="C940" i="19"/>
  <c r="D940" i="19"/>
  <c r="A941" i="19"/>
  <c r="B941" i="19"/>
  <c r="C941" i="19"/>
  <c r="D941" i="19"/>
  <c r="A942" i="19"/>
  <c r="B942" i="19"/>
  <c r="C942" i="19"/>
  <c r="D942" i="19"/>
  <c r="A943" i="19"/>
  <c r="B943" i="19"/>
  <c r="C943" i="19"/>
  <c r="D943" i="19"/>
  <c r="A944" i="19"/>
  <c r="B944" i="19"/>
  <c r="C944" i="19"/>
  <c r="D944" i="19"/>
  <c r="A945" i="19"/>
  <c r="B945" i="19"/>
  <c r="C945" i="19"/>
  <c r="D945" i="19"/>
  <c r="A946" i="19"/>
  <c r="B946" i="19"/>
  <c r="C946" i="19"/>
  <c r="D946" i="19"/>
  <c r="A947" i="19"/>
  <c r="B947" i="19"/>
  <c r="C947" i="19"/>
  <c r="D947" i="19"/>
  <c r="A948" i="19"/>
  <c r="B948" i="19"/>
  <c r="C948" i="19"/>
  <c r="D948" i="19"/>
  <c r="A949" i="19"/>
  <c r="B949" i="19"/>
  <c r="C949" i="19"/>
  <c r="D949" i="19"/>
  <c r="A950" i="19"/>
  <c r="B950" i="19"/>
  <c r="C950" i="19"/>
  <c r="D950" i="19"/>
  <c r="A951" i="19"/>
  <c r="B951" i="19"/>
  <c r="C951" i="19"/>
  <c r="D951" i="19"/>
  <c r="A952" i="19"/>
  <c r="B952" i="19"/>
  <c r="C952" i="19"/>
  <c r="D952" i="19"/>
  <c r="A953" i="19"/>
  <c r="B953" i="19"/>
  <c r="C953" i="19"/>
  <c r="D953" i="19"/>
  <c r="A954" i="19"/>
  <c r="B954" i="19"/>
  <c r="C954" i="19"/>
  <c r="D954" i="19"/>
  <c r="A955" i="19"/>
  <c r="B955" i="19"/>
  <c r="C955" i="19"/>
  <c r="D955" i="19"/>
  <c r="A956" i="19"/>
  <c r="B956" i="19"/>
  <c r="C956" i="19"/>
  <c r="D956" i="19"/>
  <c r="A957" i="19"/>
  <c r="B957" i="19"/>
  <c r="C957" i="19"/>
  <c r="D957" i="19"/>
  <c r="A958" i="19"/>
  <c r="B958" i="19"/>
  <c r="C958" i="19"/>
  <c r="D958" i="19"/>
  <c r="A959" i="19"/>
  <c r="B959" i="19"/>
  <c r="C959" i="19"/>
  <c r="D959" i="19"/>
  <c r="A960" i="19"/>
  <c r="B960" i="19"/>
  <c r="C960" i="19"/>
  <c r="D960" i="19"/>
  <c r="A961" i="19"/>
  <c r="B961" i="19"/>
  <c r="C961" i="19"/>
  <c r="D961" i="19"/>
  <c r="A962" i="19"/>
  <c r="B962" i="19"/>
  <c r="C962" i="19"/>
  <c r="D962" i="19"/>
  <c r="A963" i="19"/>
  <c r="B963" i="19"/>
  <c r="C963" i="19"/>
  <c r="D963" i="19"/>
  <c r="A964" i="19"/>
  <c r="B964" i="19"/>
  <c r="C964" i="19"/>
  <c r="D964" i="19"/>
  <c r="A965" i="19"/>
  <c r="B965" i="19"/>
  <c r="C965" i="19"/>
  <c r="D965" i="19"/>
  <c r="A966" i="19"/>
  <c r="B966" i="19"/>
  <c r="C966" i="19"/>
  <c r="D966" i="19"/>
  <c r="A967" i="19"/>
  <c r="B967" i="19"/>
  <c r="C967" i="19"/>
  <c r="D967" i="19"/>
  <c r="A968" i="19"/>
  <c r="B968" i="19"/>
  <c r="C968" i="19"/>
  <c r="D968" i="19"/>
  <c r="A969" i="19"/>
  <c r="B969" i="19"/>
  <c r="C969" i="19"/>
  <c r="D969" i="19"/>
  <c r="A970" i="19"/>
  <c r="B970" i="19"/>
  <c r="C970" i="19"/>
  <c r="D970" i="19"/>
  <c r="A971" i="19"/>
  <c r="B971" i="19"/>
  <c r="C971" i="19"/>
  <c r="D971" i="19"/>
  <c r="A972" i="19"/>
  <c r="B972" i="19"/>
  <c r="C972" i="19"/>
  <c r="D972" i="19"/>
  <c r="A973" i="19"/>
  <c r="B973" i="19"/>
  <c r="C973" i="19"/>
  <c r="D973" i="19"/>
  <c r="A974" i="19"/>
  <c r="B974" i="19"/>
  <c r="C974" i="19"/>
  <c r="D974" i="19"/>
  <c r="A975" i="19"/>
  <c r="B975" i="19"/>
  <c r="C975" i="19"/>
  <c r="D975" i="19"/>
  <c r="A976" i="19"/>
  <c r="B976" i="19"/>
  <c r="C976" i="19"/>
  <c r="D976" i="19"/>
  <c r="A977" i="19"/>
  <c r="B977" i="19"/>
  <c r="C977" i="19"/>
  <c r="D977" i="19"/>
  <c r="A978" i="19"/>
  <c r="B978" i="19"/>
  <c r="C978" i="19"/>
  <c r="D978" i="19"/>
  <c r="A979" i="19"/>
  <c r="B979" i="19"/>
  <c r="C979" i="19"/>
  <c r="D979" i="19"/>
  <c r="A980" i="19"/>
  <c r="B980" i="19"/>
  <c r="C980" i="19"/>
  <c r="D980" i="19"/>
  <c r="A981" i="19"/>
  <c r="B981" i="19"/>
  <c r="C981" i="19"/>
  <c r="D981" i="19"/>
  <c r="A982" i="19"/>
  <c r="B982" i="19"/>
  <c r="C982" i="19"/>
  <c r="D982" i="19"/>
  <c r="A983" i="19"/>
  <c r="B983" i="19"/>
  <c r="C983" i="19"/>
  <c r="D983" i="19"/>
  <c r="A984" i="19"/>
  <c r="B984" i="19"/>
  <c r="C984" i="19"/>
  <c r="D984" i="19"/>
  <c r="A985" i="19"/>
  <c r="B985" i="19"/>
  <c r="C985" i="19"/>
  <c r="D985" i="19"/>
  <c r="A986" i="19"/>
  <c r="B986" i="19"/>
  <c r="C986" i="19"/>
  <c r="D986" i="19"/>
  <c r="A987" i="19"/>
  <c r="B987" i="19"/>
  <c r="C987" i="19"/>
  <c r="D987" i="19"/>
  <c r="A988" i="19"/>
  <c r="B988" i="19"/>
  <c r="C988" i="19"/>
  <c r="D988" i="19"/>
  <c r="A989" i="19"/>
  <c r="B989" i="19"/>
  <c r="C989" i="19"/>
  <c r="D989" i="19"/>
  <c r="A990" i="19"/>
  <c r="B990" i="19"/>
  <c r="C990" i="19"/>
  <c r="D990" i="19"/>
  <c r="A991" i="19"/>
  <c r="B991" i="19"/>
  <c r="C991" i="19"/>
  <c r="D991" i="19"/>
  <c r="A992" i="19"/>
  <c r="B992" i="19"/>
  <c r="C992" i="19"/>
  <c r="D992" i="19"/>
  <c r="A993" i="19"/>
  <c r="B993" i="19"/>
  <c r="C993" i="19"/>
  <c r="D993" i="19"/>
  <c r="A994" i="19"/>
  <c r="B994" i="19"/>
  <c r="C994" i="19"/>
  <c r="D994" i="19"/>
  <c r="A995" i="19"/>
  <c r="B995" i="19"/>
  <c r="C995" i="19"/>
  <c r="D995" i="19"/>
  <c r="A996" i="19"/>
  <c r="B996" i="19"/>
  <c r="C996" i="19"/>
  <c r="D996" i="19"/>
  <c r="A997" i="19"/>
  <c r="B997" i="19"/>
  <c r="C997" i="19"/>
  <c r="D997" i="19"/>
  <c r="A998" i="19"/>
  <c r="B998" i="19"/>
  <c r="C998" i="19"/>
  <c r="D998" i="19"/>
  <c r="A999" i="19"/>
  <c r="B999" i="19"/>
  <c r="C999" i="19"/>
  <c r="D999" i="19"/>
  <c r="A1000" i="19"/>
  <c r="B1000" i="19"/>
  <c r="C1000" i="19"/>
  <c r="D1000" i="19"/>
  <c r="A1001" i="19"/>
  <c r="B1001" i="19"/>
  <c r="C1001" i="19"/>
  <c r="D1001" i="19"/>
  <c r="A1002" i="19"/>
  <c r="B1002" i="19"/>
  <c r="C1002" i="19"/>
  <c r="D1002" i="19"/>
  <c r="A1003" i="19"/>
  <c r="B1003" i="19"/>
  <c r="C1003" i="19"/>
  <c r="D1003" i="19"/>
  <c r="A1004" i="19"/>
  <c r="B1004" i="19"/>
  <c r="C1004" i="19"/>
  <c r="D1004" i="19"/>
  <c r="A1005" i="19"/>
  <c r="B1005" i="19"/>
  <c r="C1005" i="19"/>
  <c r="D1005" i="19"/>
  <c r="A1006" i="19"/>
  <c r="B1006" i="19"/>
  <c r="C1006" i="19"/>
  <c r="D1006" i="19"/>
  <c r="A1007" i="19"/>
  <c r="B1007" i="19"/>
  <c r="C1007" i="19"/>
  <c r="D1007" i="19"/>
  <c r="E16" i="14"/>
  <c r="E8" i="19" s="1"/>
  <c r="E17" i="14"/>
  <c r="E9" i="19" s="1"/>
  <c r="E18" i="14"/>
  <c r="E10" i="19" s="1"/>
  <c r="E19" i="14"/>
  <c r="E11" i="19" s="1"/>
  <c r="E20" i="14"/>
  <c r="E12" i="19" s="1"/>
  <c r="E21" i="14"/>
  <c r="E13" i="19" s="1"/>
  <c r="E22" i="14"/>
  <c r="E14" i="19" s="1"/>
  <c r="E23" i="14"/>
  <c r="E15" i="19" s="1"/>
  <c r="E24" i="14"/>
  <c r="E16" i="19" s="1"/>
  <c r="E25" i="14"/>
  <c r="E17" i="19" s="1"/>
  <c r="E26" i="14"/>
  <c r="E18" i="19" s="1"/>
  <c r="E27" i="14"/>
  <c r="E19" i="19" s="1"/>
  <c r="E28" i="14"/>
  <c r="E20" i="19" s="1"/>
  <c r="E29" i="14"/>
  <c r="E21" i="19" s="1"/>
  <c r="E30" i="14"/>
  <c r="E22" i="19" s="1"/>
  <c r="E31" i="14"/>
  <c r="E23" i="19" s="1"/>
  <c r="E32" i="14"/>
  <c r="E24" i="19" s="1"/>
  <c r="E33" i="14"/>
  <c r="E25" i="19" s="1"/>
  <c r="E34" i="14"/>
  <c r="E26" i="19" s="1"/>
  <c r="E35" i="14"/>
  <c r="E27" i="19" s="1"/>
  <c r="E36" i="14"/>
  <c r="E28" i="19" s="1"/>
  <c r="E37" i="14"/>
  <c r="E29" i="19" s="1"/>
  <c r="E38" i="14"/>
  <c r="E30" i="19" s="1"/>
  <c r="E39" i="14"/>
  <c r="E31" i="19" s="1"/>
  <c r="E40" i="14"/>
  <c r="E32" i="19" s="1"/>
  <c r="E41" i="14"/>
  <c r="E33" i="19" s="1"/>
  <c r="E42" i="14"/>
  <c r="E34" i="19" s="1"/>
  <c r="E43" i="14"/>
  <c r="E35" i="19" s="1"/>
  <c r="E44" i="14"/>
  <c r="E36" i="19" s="1"/>
  <c r="E45" i="14"/>
  <c r="E37" i="19" s="1"/>
  <c r="E38" i="19"/>
  <c r="E47" i="14"/>
  <c r="E39" i="19" s="1"/>
  <c r="E48" i="14"/>
  <c r="E40" i="19" s="1"/>
  <c r="E49" i="14"/>
  <c r="E41" i="19" s="1"/>
  <c r="E50" i="14"/>
  <c r="E42" i="19" s="1"/>
  <c r="E51" i="14"/>
  <c r="E43" i="19" s="1"/>
  <c r="E52" i="14"/>
  <c r="E44" i="19" s="1"/>
  <c r="E53" i="14"/>
  <c r="E45" i="19" s="1"/>
  <c r="E54" i="14"/>
  <c r="E46" i="19" s="1"/>
  <c r="E55" i="14"/>
  <c r="E47" i="19" s="1"/>
  <c r="E56" i="14"/>
  <c r="E48" i="19" s="1"/>
  <c r="E57" i="14"/>
  <c r="E49" i="19" s="1"/>
  <c r="E58" i="14"/>
  <c r="E50" i="19" s="1"/>
  <c r="E59" i="14"/>
  <c r="E51" i="19" s="1"/>
  <c r="E60" i="14"/>
  <c r="E52" i="19" s="1"/>
  <c r="E61" i="14"/>
  <c r="E53" i="19" s="1"/>
  <c r="E62" i="14"/>
  <c r="E54" i="19" s="1"/>
  <c r="E63" i="14"/>
  <c r="E55" i="19" s="1"/>
  <c r="E64" i="14"/>
  <c r="E56" i="19" s="1"/>
  <c r="E65" i="14"/>
  <c r="E57" i="19" s="1"/>
  <c r="E66" i="14"/>
  <c r="E58" i="19" s="1"/>
  <c r="E67" i="14"/>
  <c r="E59" i="19" s="1"/>
  <c r="E68" i="14"/>
  <c r="E60" i="19" s="1"/>
  <c r="E69" i="14"/>
  <c r="E61" i="19" s="1"/>
  <c r="E70" i="14"/>
  <c r="E62" i="19" s="1"/>
  <c r="E71" i="14"/>
  <c r="E63" i="19" s="1"/>
  <c r="E72" i="14"/>
  <c r="E64" i="19" s="1"/>
  <c r="E73" i="14"/>
  <c r="E65" i="19" s="1"/>
  <c r="E74" i="14"/>
  <c r="E66" i="19" s="1"/>
  <c r="E75" i="14"/>
  <c r="E67" i="19" s="1"/>
  <c r="E76" i="14"/>
  <c r="E68" i="19" s="1"/>
  <c r="E77" i="14"/>
  <c r="E69" i="19" s="1"/>
  <c r="E78" i="14"/>
  <c r="E70" i="19" s="1"/>
  <c r="E79" i="14"/>
  <c r="E71" i="19" s="1"/>
  <c r="E80" i="14"/>
  <c r="E72" i="19" s="1"/>
  <c r="E81" i="14"/>
  <c r="E73" i="19" s="1"/>
  <c r="E82" i="14"/>
  <c r="E74" i="19" s="1"/>
  <c r="E83" i="14"/>
  <c r="E75" i="19" s="1"/>
  <c r="E84" i="14"/>
  <c r="E76" i="19" s="1"/>
  <c r="E85" i="14"/>
  <c r="E77" i="19" s="1"/>
  <c r="E86" i="14"/>
  <c r="E78" i="19" s="1"/>
  <c r="E87" i="14"/>
  <c r="E79" i="19" s="1"/>
  <c r="E88" i="14"/>
  <c r="E80" i="19" s="1"/>
  <c r="E89" i="14"/>
  <c r="E81" i="19" s="1"/>
  <c r="E90" i="14"/>
  <c r="E82" i="19" s="1"/>
  <c r="E91" i="14"/>
  <c r="E83" i="19" s="1"/>
  <c r="E92" i="14"/>
  <c r="E84" i="19" s="1"/>
  <c r="E93" i="14"/>
  <c r="E85" i="19" s="1"/>
  <c r="E94" i="14"/>
  <c r="E86" i="19" s="1"/>
  <c r="E95" i="14"/>
  <c r="E87" i="19" s="1"/>
  <c r="E96" i="14"/>
  <c r="E88" i="19" s="1"/>
  <c r="E97" i="14"/>
  <c r="E89" i="19" s="1"/>
  <c r="E98" i="14"/>
  <c r="E90" i="19" s="1"/>
  <c r="E99" i="14"/>
  <c r="E91" i="19" s="1"/>
  <c r="E100" i="14"/>
  <c r="E92" i="19" s="1"/>
  <c r="E101" i="14"/>
  <c r="E93" i="19" s="1"/>
  <c r="E102" i="14"/>
  <c r="E94" i="19" s="1"/>
  <c r="E103" i="14"/>
  <c r="E95" i="19" s="1"/>
  <c r="E104" i="14"/>
  <c r="E96" i="19" s="1"/>
  <c r="E105" i="14"/>
  <c r="E97" i="19" s="1"/>
  <c r="E106" i="14"/>
  <c r="E98" i="19" s="1"/>
  <c r="E107" i="14"/>
  <c r="E99" i="19" s="1"/>
  <c r="E108" i="14"/>
  <c r="E100" i="19" s="1"/>
  <c r="E109" i="14"/>
  <c r="E101" i="19" s="1"/>
  <c r="E110" i="14"/>
  <c r="E102" i="19" s="1"/>
  <c r="E111" i="14"/>
  <c r="E103" i="19" s="1"/>
  <c r="E112" i="14"/>
  <c r="E104" i="19" s="1"/>
  <c r="E113" i="14"/>
  <c r="E105" i="19" s="1"/>
  <c r="E114" i="14"/>
  <c r="E106" i="19" s="1"/>
  <c r="E115" i="14"/>
  <c r="E107" i="19" s="1"/>
  <c r="E116" i="14"/>
  <c r="E108" i="19" s="1"/>
  <c r="E117" i="14"/>
  <c r="E109" i="19" s="1"/>
  <c r="E118" i="14"/>
  <c r="E110" i="19" s="1"/>
  <c r="E119" i="14"/>
  <c r="E111" i="19" s="1"/>
  <c r="E120" i="14"/>
  <c r="E112" i="19" s="1"/>
  <c r="E121" i="14"/>
  <c r="E113" i="19" s="1"/>
  <c r="E122" i="14"/>
  <c r="E114" i="19" s="1"/>
  <c r="E123" i="14"/>
  <c r="E115" i="19" s="1"/>
  <c r="E124" i="14"/>
  <c r="E116" i="19" s="1"/>
  <c r="E125" i="14"/>
  <c r="E117" i="19" s="1"/>
  <c r="E126" i="14"/>
  <c r="E118" i="19" s="1"/>
  <c r="E127" i="14"/>
  <c r="E119" i="19" s="1"/>
  <c r="E128" i="14"/>
  <c r="E120" i="19" s="1"/>
  <c r="E129" i="14"/>
  <c r="E121" i="19" s="1"/>
  <c r="E130" i="14"/>
  <c r="E122" i="19" s="1"/>
  <c r="E131" i="14"/>
  <c r="E123" i="19" s="1"/>
  <c r="E132" i="14"/>
  <c r="E124" i="19" s="1"/>
  <c r="E133" i="14"/>
  <c r="E125" i="19" s="1"/>
  <c r="E134" i="14"/>
  <c r="E126" i="19" s="1"/>
  <c r="E135" i="14"/>
  <c r="E127" i="19" s="1"/>
  <c r="E136" i="14"/>
  <c r="E128" i="19" s="1"/>
  <c r="E137" i="14"/>
  <c r="E129" i="19" s="1"/>
  <c r="E138" i="14"/>
  <c r="E130" i="19" s="1"/>
  <c r="E139" i="14"/>
  <c r="E131" i="19" s="1"/>
  <c r="E140" i="14"/>
  <c r="E132" i="19" s="1"/>
  <c r="E141" i="14"/>
  <c r="E133" i="19" s="1"/>
  <c r="E142" i="14"/>
  <c r="E134" i="19" s="1"/>
  <c r="E143" i="14"/>
  <c r="E135" i="19" s="1"/>
  <c r="E144" i="14"/>
  <c r="E136" i="19" s="1"/>
  <c r="E145" i="14"/>
  <c r="E137" i="19" s="1"/>
  <c r="E146" i="14"/>
  <c r="E138" i="19" s="1"/>
  <c r="E147" i="14"/>
  <c r="E139" i="19" s="1"/>
  <c r="E148" i="14"/>
  <c r="E140" i="19" s="1"/>
  <c r="E149" i="14"/>
  <c r="E141" i="19" s="1"/>
  <c r="E150" i="14"/>
  <c r="E142" i="19" s="1"/>
  <c r="E151" i="14"/>
  <c r="E143" i="19" s="1"/>
  <c r="E152" i="14"/>
  <c r="E144" i="19" s="1"/>
  <c r="E153" i="14"/>
  <c r="E145" i="19" s="1"/>
  <c r="E154" i="14"/>
  <c r="E146" i="19" s="1"/>
  <c r="E155" i="14"/>
  <c r="E147" i="19" s="1"/>
  <c r="E156" i="14"/>
  <c r="E148" i="19" s="1"/>
  <c r="E157" i="14"/>
  <c r="E149" i="19" s="1"/>
  <c r="E158" i="14"/>
  <c r="E150" i="19" s="1"/>
  <c r="E159" i="14"/>
  <c r="E151" i="19" s="1"/>
  <c r="E160" i="14"/>
  <c r="E152" i="19" s="1"/>
  <c r="E161" i="14"/>
  <c r="E153" i="19" s="1"/>
  <c r="E162" i="14"/>
  <c r="E154" i="19" s="1"/>
  <c r="E163" i="14"/>
  <c r="E155" i="19" s="1"/>
  <c r="E164" i="14"/>
  <c r="E156" i="19" s="1"/>
  <c r="E165" i="14"/>
  <c r="E157" i="19" s="1"/>
  <c r="E166" i="14"/>
  <c r="E158" i="19" s="1"/>
  <c r="E167" i="14"/>
  <c r="E159" i="19" s="1"/>
  <c r="E168" i="14"/>
  <c r="E160" i="19" s="1"/>
  <c r="E169" i="14"/>
  <c r="E161" i="19" s="1"/>
  <c r="E170" i="14"/>
  <c r="E162" i="19" s="1"/>
  <c r="E171" i="14"/>
  <c r="E163" i="19" s="1"/>
  <c r="E172" i="14"/>
  <c r="E164" i="19" s="1"/>
  <c r="E173" i="14"/>
  <c r="E165" i="19" s="1"/>
  <c r="E174" i="14"/>
  <c r="E166" i="19" s="1"/>
  <c r="E175" i="14"/>
  <c r="E167" i="19" s="1"/>
  <c r="E176" i="14"/>
  <c r="E168" i="19" s="1"/>
  <c r="E177" i="14"/>
  <c r="E169" i="19" s="1"/>
  <c r="E178" i="14"/>
  <c r="E170" i="19" s="1"/>
  <c r="E179" i="14"/>
  <c r="E171" i="19" s="1"/>
  <c r="E180" i="14"/>
  <c r="E172" i="19" s="1"/>
  <c r="E181" i="14"/>
  <c r="E173" i="19" s="1"/>
  <c r="E182" i="14"/>
  <c r="E174" i="19" s="1"/>
  <c r="E183" i="14"/>
  <c r="E175" i="19" s="1"/>
  <c r="E184" i="14"/>
  <c r="E176" i="19" s="1"/>
  <c r="E185" i="14"/>
  <c r="E177" i="19" s="1"/>
  <c r="E186" i="14"/>
  <c r="E178" i="19" s="1"/>
  <c r="E187" i="14"/>
  <c r="E179" i="19" s="1"/>
  <c r="E188" i="14"/>
  <c r="E180" i="19" s="1"/>
  <c r="E189" i="14"/>
  <c r="E181" i="19" s="1"/>
  <c r="E190" i="14"/>
  <c r="E182" i="19" s="1"/>
  <c r="E191" i="14"/>
  <c r="E183" i="19" s="1"/>
  <c r="E192" i="14"/>
  <c r="E184" i="19" s="1"/>
  <c r="E193" i="14"/>
  <c r="E185" i="19" s="1"/>
  <c r="E194" i="14"/>
  <c r="E186" i="19" s="1"/>
  <c r="E195" i="14"/>
  <c r="E187" i="19" s="1"/>
  <c r="E196" i="14"/>
  <c r="E188" i="19" s="1"/>
  <c r="E197" i="14"/>
  <c r="E189" i="19" s="1"/>
  <c r="E198" i="14"/>
  <c r="E190" i="19" s="1"/>
  <c r="E199" i="14"/>
  <c r="E191" i="19" s="1"/>
  <c r="E200" i="14"/>
  <c r="E192" i="19" s="1"/>
  <c r="E201" i="14"/>
  <c r="E193" i="19" s="1"/>
  <c r="E202" i="14"/>
  <c r="E194" i="19" s="1"/>
  <c r="E203" i="14"/>
  <c r="E195" i="19" s="1"/>
  <c r="E204" i="14"/>
  <c r="E196" i="19" s="1"/>
  <c r="E205" i="14"/>
  <c r="E197" i="19" s="1"/>
  <c r="E206" i="14"/>
  <c r="E198" i="19" s="1"/>
  <c r="E207" i="14"/>
  <c r="E199" i="19" s="1"/>
  <c r="E208" i="14"/>
  <c r="E200" i="19" s="1"/>
  <c r="E209" i="14"/>
  <c r="E201" i="19" s="1"/>
  <c r="E210" i="14"/>
  <c r="E202" i="19" s="1"/>
  <c r="E211" i="14"/>
  <c r="E203" i="19" s="1"/>
  <c r="E212" i="14"/>
  <c r="E204" i="19" s="1"/>
  <c r="E213" i="14"/>
  <c r="E205" i="19" s="1"/>
  <c r="E214" i="14"/>
  <c r="E206" i="19" s="1"/>
  <c r="E215" i="14"/>
  <c r="E207" i="19" s="1"/>
  <c r="E216" i="14"/>
  <c r="E208" i="19" s="1"/>
  <c r="E217" i="14"/>
  <c r="E209" i="19" s="1"/>
  <c r="E218" i="14"/>
  <c r="E210" i="19" s="1"/>
  <c r="E219" i="14"/>
  <c r="E211" i="19" s="1"/>
  <c r="E220" i="14"/>
  <c r="E212" i="19" s="1"/>
  <c r="E221" i="14"/>
  <c r="E213" i="19" s="1"/>
  <c r="E222" i="14"/>
  <c r="E214" i="19" s="1"/>
  <c r="E223" i="14"/>
  <c r="E215" i="19" s="1"/>
  <c r="E224" i="14"/>
  <c r="E216" i="19" s="1"/>
  <c r="E225" i="14"/>
  <c r="E217" i="19" s="1"/>
  <c r="E226" i="14"/>
  <c r="E218" i="19" s="1"/>
  <c r="E227" i="14"/>
  <c r="E219" i="19" s="1"/>
  <c r="E228" i="14"/>
  <c r="E220" i="19" s="1"/>
  <c r="E229" i="14"/>
  <c r="E221" i="19" s="1"/>
  <c r="E230" i="14"/>
  <c r="E222" i="19" s="1"/>
  <c r="E231" i="14"/>
  <c r="E223" i="19" s="1"/>
  <c r="E232" i="14"/>
  <c r="E224" i="19" s="1"/>
  <c r="E233" i="14"/>
  <c r="E225" i="19" s="1"/>
  <c r="E234" i="14"/>
  <c r="E226" i="19" s="1"/>
  <c r="E235" i="14"/>
  <c r="E227" i="19" s="1"/>
  <c r="E236" i="14"/>
  <c r="E228" i="19" s="1"/>
  <c r="E237" i="14"/>
  <c r="E229" i="19" s="1"/>
  <c r="E238" i="14"/>
  <c r="E230" i="19" s="1"/>
  <c r="E239" i="14"/>
  <c r="E231" i="19" s="1"/>
  <c r="E240" i="14"/>
  <c r="E232" i="19" s="1"/>
  <c r="E241" i="14"/>
  <c r="E233" i="19" s="1"/>
  <c r="E242" i="14"/>
  <c r="E234" i="19" s="1"/>
  <c r="E243" i="14"/>
  <c r="E235" i="19" s="1"/>
  <c r="E244" i="14"/>
  <c r="E236" i="19" s="1"/>
  <c r="E245" i="14"/>
  <c r="E237" i="19" s="1"/>
  <c r="E246" i="14"/>
  <c r="E238" i="19" s="1"/>
  <c r="E247" i="14"/>
  <c r="E239" i="19" s="1"/>
  <c r="E248" i="14"/>
  <c r="E240" i="19" s="1"/>
  <c r="E249" i="14"/>
  <c r="E241" i="19" s="1"/>
  <c r="E250" i="14"/>
  <c r="E242" i="19" s="1"/>
  <c r="E251" i="14"/>
  <c r="E243" i="19" s="1"/>
  <c r="E252" i="14"/>
  <c r="E244" i="19" s="1"/>
  <c r="E253" i="14"/>
  <c r="E245" i="19" s="1"/>
  <c r="E254" i="14"/>
  <c r="E246" i="19" s="1"/>
  <c r="E255" i="14"/>
  <c r="E247" i="19" s="1"/>
  <c r="E256" i="14"/>
  <c r="E248" i="19" s="1"/>
  <c r="E257" i="14"/>
  <c r="E249" i="19" s="1"/>
  <c r="E258" i="14"/>
  <c r="E250" i="19" s="1"/>
  <c r="E259" i="14"/>
  <c r="E251" i="19" s="1"/>
  <c r="E260" i="14"/>
  <c r="E252" i="19" s="1"/>
  <c r="E261" i="14"/>
  <c r="E253" i="19" s="1"/>
  <c r="E262" i="14"/>
  <c r="E254" i="19" s="1"/>
  <c r="E263" i="14"/>
  <c r="E255" i="19" s="1"/>
  <c r="E264" i="14"/>
  <c r="E256" i="19" s="1"/>
  <c r="E265" i="14"/>
  <c r="E257" i="19" s="1"/>
  <c r="E266" i="14"/>
  <c r="E258" i="19" s="1"/>
  <c r="E267" i="14"/>
  <c r="E259" i="19" s="1"/>
  <c r="E268" i="14"/>
  <c r="E260" i="19" s="1"/>
  <c r="E269" i="14"/>
  <c r="E261" i="19" s="1"/>
  <c r="E270" i="14"/>
  <c r="E262" i="19" s="1"/>
  <c r="E271" i="14"/>
  <c r="E263" i="19" s="1"/>
  <c r="E272" i="14"/>
  <c r="E264" i="19" s="1"/>
  <c r="E273" i="14"/>
  <c r="E265" i="19" s="1"/>
  <c r="E274" i="14"/>
  <c r="E266" i="19" s="1"/>
  <c r="E275" i="14"/>
  <c r="E267" i="19" s="1"/>
  <c r="E276" i="14"/>
  <c r="E268" i="19" s="1"/>
  <c r="E277" i="14"/>
  <c r="E269" i="19" s="1"/>
  <c r="E278" i="14"/>
  <c r="E270" i="19" s="1"/>
  <c r="E279" i="14"/>
  <c r="E271" i="19" s="1"/>
  <c r="E280" i="14"/>
  <c r="E272" i="19" s="1"/>
  <c r="E281" i="14"/>
  <c r="E273" i="19" s="1"/>
  <c r="E282" i="14"/>
  <c r="E274" i="19" s="1"/>
  <c r="E283" i="14"/>
  <c r="E275" i="19" s="1"/>
  <c r="E284" i="14"/>
  <c r="E276" i="19" s="1"/>
  <c r="E285" i="14"/>
  <c r="E277" i="19" s="1"/>
  <c r="E286" i="14"/>
  <c r="E278" i="19" s="1"/>
  <c r="E287" i="14"/>
  <c r="E279" i="19" s="1"/>
  <c r="E288" i="14"/>
  <c r="E280" i="19" s="1"/>
  <c r="E289" i="14"/>
  <c r="E281" i="19" s="1"/>
  <c r="E290" i="14"/>
  <c r="E282" i="19" s="1"/>
  <c r="E291" i="14"/>
  <c r="E283" i="19" s="1"/>
  <c r="E292" i="14"/>
  <c r="E284" i="19" s="1"/>
  <c r="E293" i="14"/>
  <c r="E285" i="19" s="1"/>
  <c r="E294" i="14"/>
  <c r="E286" i="19" s="1"/>
  <c r="E295" i="14"/>
  <c r="E287" i="19" s="1"/>
  <c r="E296" i="14"/>
  <c r="E288" i="19" s="1"/>
  <c r="E297" i="14"/>
  <c r="E289" i="19" s="1"/>
  <c r="E298" i="14"/>
  <c r="E290" i="19" s="1"/>
  <c r="E299" i="14"/>
  <c r="E291" i="19" s="1"/>
  <c r="E300" i="14"/>
  <c r="E292" i="19" s="1"/>
  <c r="E301" i="14"/>
  <c r="E293" i="19" s="1"/>
  <c r="E302" i="14"/>
  <c r="E294" i="19" s="1"/>
  <c r="E303" i="14"/>
  <c r="E295" i="19" s="1"/>
  <c r="E304" i="14"/>
  <c r="E296" i="19" s="1"/>
  <c r="E305" i="14"/>
  <c r="E297" i="19" s="1"/>
  <c r="E306" i="14"/>
  <c r="E298" i="19" s="1"/>
  <c r="E307" i="14"/>
  <c r="E299" i="19" s="1"/>
  <c r="E308" i="14"/>
  <c r="E300" i="19" s="1"/>
  <c r="E309" i="14"/>
  <c r="E301" i="19" s="1"/>
  <c r="E310" i="14"/>
  <c r="E302" i="19" s="1"/>
  <c r="E311" i="14"/>
  <c r="E303" i="19" s="1"/>
  <c r="E312" i="14"/>
  <c r="E304" i="19" s="1"/>
  <c r="E313" i="14"/>
  <c r="E305" i="19" s="1"/>
  <c r="E314" i="14"/>
  <c r="E306" i="19" s="1"/>
  <c r="E315" i="14"/>
  <c r="E307" i="19" s="1"/>
  <c r="E316" i="14"/>
  <c r="E308" i="19" s="1"/>
  <c r="E317" i="14"/>
  <c r="E309" i="19" s="1"/>
  <c r="E318" i="14"/>
  <c r="E310" i="19" s="1"/>
  <c r="E319" i="14"/>
  <c r="E311" i="19" s="1"/>
  <c r="E320" i="14"/>
  <c r="E312" i="19" s="1"/>
  <c r="E321" i="14"/>
  <c r="E313" i="19" s="1"/>
  <c r="E322" i="14"/>
  <c r="E314" i="19" s="1"/>
  <c r="E323" i="14"/>
  <c r="E315" i="19" s="1"/>
  <c r="E324" i="14"/>
  <c r="E316" i="19" s="1"/>
  <c r="E325" i="14"/>
  <c r="E317" i="19" s="1"/>
  <c r="E326" i="14"/>
  <c r="E318" i="19" s="1"/>
  <c r="E327" i="14"/>
  <c r="E319" i="19" s="1"/>
  <c r="E328" i="14"/>
  <c r="E320" i="19" s="1"/>
  <c r="E329" i="14"/>
  <c r="E321" i="19" s="1"/>
  <c r="E330" i="14"/>
  <c r="E322" i="19" s="1"/>
  <c r="E331" i="14"/>
  <c r="E323" i="19" s="1"/>
  <c r="E332" i="14"/>
  <c r="E324" i="19" s="1"/>
  <c r="E333" i="14"/>
  <c r="E325" i="19" s="1"/>
  <c r="E334" i="14"/>
  <c r="E326" i="19" s="1"/>
  <c r="E335" i="14"/>
  <c r="E327" i="19" s="1"/>
  <c r="E336" i="14"/>
  <c r="E328" i="19" s="1"/>
  <c r="E337" i="14"/>
  <c r="E329" i="19" s="1"/>
  <c r="E338" i="14"/>
  <c r="E330" i="19" s="1"/>
  <c r="E339" i="14"/>
  <c r="E331" i="19" s="1"/>
  <c r="E340" i="14"/>
  <c r="E332" i="19" s="1"/>
  <c r="E341" i="14"/>
  <c r="E333" i="19" s="1"/>
  <c r="E342" i="14"/>
  <c r="E334" i="19" s="1"/>
  <c r="E343" i="14"/>
  <c r="E335" i="19" s="1"/>
  <c r="E344" i="14"/>
  <c r="E336" i="19" s="1"/>
  <c r="E345" i="14"/>
  <c r="E337" i="19" s="1"/>
  <c r="E346" i="14"/>
  <c r="E338" i="19" s="1"/>
  <c r="E347" i="14"/>
  <c r="E339" i="19" s="1"/>
  <c r="E348" i="14"/>
  <c r="E340" i="19" s="1"/>
  <c r="E349" i="14"/>
  <c r="E341" i="19" s="1"/>
  <c r="E350" i="14"/>
  <c r="E342" i="19" s="1"/>
  <c r="E351" i="14"/>
  <c r="E343" i="19" s="1"/>
  <c r="E352" i="14"/>
  <c r="E344" i="19" s="1"/>
  <c r="E353" i="14"/>
  <c r="E345" i="19" s="1"/>
  <c r="E354" i="14"/>
  <c r="E346" i="19" s="1"/>
  <c r="E355" i="14"/>
  <c r="E347" i="19" s="1"/>
  <c r="E356" i="14"/>
  <c r="E348" i="19" s="1"/>
  <c r="E357" i="14"/>
  <c r="E349" i="19" s="1"/>
  <c r="E358" i="14"/>
  <c r="E350" i="19" s="1"/>
  <c r="E359" i="14"/>
  <c r="E351" i="19" s="1"/>
  <c r="E360" i="14"/>
  <c r="E352" i="19" s="1"/>
  <c r="E361" i="14"/>
  <c r="E353" i="19" s="1"/>
  <c r="E362" i="14"/>
  <c r="E354" i="19" s="1"/>
  <c r="E363" i="14"/>
  <c r="E355" i="19" s="1"/>
  <c r="E364" i="14"/>
  <c r="E356" i="19" s="1"/>
  <c r="E365" i="14"/>
  <c r="E357" i="19" s="1"/>
  <c r="E366" i="14"/>
  <c r="E358" i="19" s="1"/>
  <c r="E367" i="14"/>
  <c r="E359" i="19" s="1"/>
  <c r="E368" i="14"/>
  <c r="E360" i="19" s="1"/>
  <c r="E369" i="14"/>
  <c r="E361" i="19" s="1"/>
  <c r="E370" i="14"/>
  <c r="E362" i="19" s="1"/>
  <c r="E371" i="14"/>
  <c r="E363" i="19" s="1"/>
  <c r="E372" i="14"/>
  <c r="E364" i="19" s="1"/>
  <c r="E373" i="14"/>
  <c r="E365" i="19" s="1"/>
  <c r="E374" i="14"/>
  <c r="E366" i="19" s="1"/>
  <c r="E375" i="14"/>
  <c r="E367" i="19" s="1"/>
  <c r="E376" i="14"/>
  <c r="E368" i="19" s="1"/>
  <c r="E377" i="14"/>
  <c r="E369" i="19" s="1"/>
  <c r="E378" i="14"/>
  <c r="E370" i="19" s="1"/>
  <c r="E379" i="14"/>
  <c r="E371" i="19" s="1"/>
  <c r="E380" i="14"/>
  <c r="E372" i="19" s="1"/>
  <c r="E381" i="14"/>
  <c r="E373" i="19" s="1"/>
  <c r="E382" i="14"/>
  <c r="E374" i="19" s="1"/>
  <c r="E383" i="14"/>
  <c r="E375" i="19" s="1"/>
  <c r="E384" i="14"/>
  <c r="E376" i="19" s="1"/>
  <c r="E385" i="14"/>
  <c r="E377" i="19" s="1"/>
  <c r="E386" i="14"/>
  <c r="E378" i="19" s="1"/>
  <c r="E387" i="14"/>
  <c r="E379" i="19" s="1"/>
  <c r="E388" i="14"/>
  <c r="E380" i="19" s="1"/>
  <c r="E389" i="14"/>
  <c r="E381" i="19" s="1"/>
  <c r="E390" i="14"/>
  <c r="E382" i="19" s="1"/>
  <c r="E391" i="14"/>
  <c r="E383" i="19" s="1"/>
  <c r="E392" i="14"/>
  <c r="E384" i="19" s="1"/>
  <c r="E393" i="14"/>
  <c r="E385" i="19" s="1"/>
  <c r="E394" i="14"/>
  <c r="E386" i="19" s="1"/>
  <c r="E395" i="14"/>
  <c r="E387" i="19" s="1"/>
  <c r="E396" i="14"/>
  <c r="E388" i="19" s="1"/>
  <c r="E397" i="14"/>
  <c r="E389" i="19" s="1"/>
  <c r="E398" i="14"/>
  <c r="E390" i="19" s="1"/>
  <c r="E399" i="14"/>
  <c r="E391" i="19" s="1"/>
  <c r="E400" i="14"/>
  <c r="E392" i="19" s="1"/>
  <c r="E401" i="14"/>
  <c r="E393" i="19" s="1"/>
  <c r="E402" i="14"/>
  <c r="E394" i="19" s="1"/>
  <c r="E403" i="14"/>
  <c r="E395" i="19" s="1"/>
  <c r="E404" i="14"/>
  <c r="E396" i="19" s="1"/>
  <c r="E405" i="14"/>
  <c r="E397" i="19" s="1"/>
  <c r="E406" i="14"/>
  <c r="E398" i="19" s="1"/>
  <c r="E407" i="14"/>
  <c r="E399" i="19" s="1"/>
  <c r="E408" i="14"/>
  <c r="E400" i="19" s="1"/>
  <c r="E409" i="14"/>
  <c r="E401" i="19" s="1"/>
  <c r="E410" i="14"/>
  <c r="E402" i="19" s="1"/>
  <c r="E411" i="14"/>
  <c r="E403" i="19" s="1"/>
  <c r="E412" i="14"/>
  <c r="E404" i="19" s="1"/>
  <c r="E413" i="14"/>
  <c r="E405" i="19" s="1"/>
  <c r="E414" i="14"/>
  <c r="E406" i="19" s="1"/>
  <c r="E415" i="14"/>
  <c r="E407" i="19" s="1"/>
  <c r="E416" i="14"/>
  <c r="E408" i="19" s="1"/>
  <c r="E417" i="14"/>
  <c r="E409" i="19" s="1"/>
  <c r="E418" i="14"/>
  <c r="E410" i="19" s="1"/>
  <c r="E419" i="14"/>
  <c r="E411" i="19" s="1"/>
  <c r="E420" i="14"/>
  <c r="E412" i="19" s="1"/>
  <c r="E421" i="14"/>
  <c r="E413" i="19" s="1"/>
  <c r="E422" i="14"/>
  <c r="E414" i="19" s="1"/>
  <c r="E423" i="14"/>
  <c r="E415" i="19" s="1"/>
  <c r="E424" i="14"/>
  <c r="E416" i="19" s="1"/>
  <c r="E425" i="14"/>
  <c r="E417" i="19" s="1"/>
  <c r="E426" i="14"/>
  <c r="E418" i="19" s="1"/>
  <c r="E427" i="14"/>
  <c r="E419" i="19" s="1"/>
  <c r="E428" i="14"/>
  <c r="E420" i="19" s="1"/>
  <c r="E429" i="14"/>
  <c r="E421" i="19" s="1"/>
  <c r="E430" i="14"/>
  <c r="E422" i="19" s="1"/>
  <c r="E431" i="14"/>
  <c r="E423" i="19" s="1"/>
  <c r="E432" i="14"/>
  <c r="E424" i="19" s="1"/>
  <c r="E433" i="14"/>
  <c r="E425" i="19" s="1"/>
  <c r="E434" i="14"/>
  <c r="E426" i="19" s="1"/>
  <c r="E435" i="14"/>
  <c r="E427" i="19" s="1"/>
  <c r="E436" i="14"/>
  <c r="E428" i="19" s="1"/>
  <c r="E437" i="14"/>
  <c r="E429" i="19" s="1"/>
  <c r="E438" i="14"/>
  <c r="E430" i="19" s="1"/>
  <c r="E439" i="14"/>
  <c r="E431" i="19" s="1"/>
  <c r="E440" i="14"/>
  <c r="E432" i="19" s="1"/>
  <c r="E441" i="14"/>
  <c r="E433" i="19" s="1"/>
  <c r="E442" i="14"/>
  <c r="E434" i="19" s="1"/>
  <c r="E443" i="14"/>
  <c r="E435" i="19" s="1"/>
  <c r="E444" i="14"/>
  <c r="E436" i="19" s="1"/>
  <c r="E445" i="14"/>
  <c r="E437" i="19" s="1"/>
  <c r="E446" i="14"/>
  <c r="E438" i="19" s="1"/>
  <c r="E447" i="14"/>
  <c r="E439" i="19" s="1"/>
  <c r="E448" i="14"/>
  <c r="E440" i="19" s="1"/>
  <c r="E449" i="14"/>
  <c r="E441" i="19" s="1"/>
  <c r="E450" i="14"/>
  <c r="E442" i="19" s="1"/>
  <c r="E451" i="14"/>
  <c r="E443" i="19" s="1"/>
  <c r="E452" i="14"/>
  <c r="E444" i="19" s="1"/>
  <c r="E453" i="14"/>
  <c r="E445" i="19" s="1"/>
  <c r="E454" i="14"/>
  <c r="E446" i="19" s="1"/>
  <c r="E455" i="14"/>
  <c r="E447" i="19" s="1"/>
  <c r="E456" i="14"/>
  <c r="E448" i="19" s="1"/>
  <c r="E457" i="14"/>
  <c r="E449" i="19" s="1"/>
  <c r="E458" i="14"/>
  <c r="E450" i="19" s="1"/>
  <c r="E459" i="14"/>
  <c r="E451" i="19" s="1"/>
  <c r="E460" i="14"/>
  <c r="E452" i="19" s="1"/>
  <c r="E461" i="14"/>
  <c r="E453" i="19" s="1"/>
  <c r="E462" i="14"/>
  <c r="E454" i="19" s="1"/>
  <c r="E463" i="14"/>
  <c r="E455" i="19" s="1"/>
  <c r="E464" i="14"/>
  <c r="E456" i="19" s="1"/>
  <c r="E465" i="14"/>
  <c r="E457" i="19" s="1"/>
  <c r="E466" i="14"/>
  <c r="E458" i="19" s="1"/>
  <c r="E467" i="14"/>
  <c r="E459" i="19" s="1"/>
  <c r="E468" i="14"/>
  <c r="E460" i="19" s="1"/>
  <c r="E469" i="14"/>
  <c r="E461" i="19" s="1"/>
  <c r="E470" i="14"/>
  <c r="E462" i="19" s="1"/>
  <c r="E471" i="14"/>
  <c r="E463" i="19" s="1"/>
  <c r="E472" i="14"/>
  <c r="E464" i="19" s="1"/>
  <c r="E473" i="14"/>
  <c r="E465" i="19" s="1"/>
  <c r="E474" i="14"/>
  <c r="E466" i="19" s="1"/>
  <c r="E475" i="14"/>
  <c r="E467" i="19" s="1"/>
  <c r="E476" i="14"/>
  <c r="E468" i="19" s="1"/>
  <c r="E477" i="14"/>
  <c r="E469" i="19" s="1"/>
  <c r="E478" i="14"/>
  <c r="E470" i="19" s="1"/>
  <c r="E479" i="14"/>
  <c r="E471" i="19" s="1"/>
  <c r="E480" i="14"/>
  <c r="E472" i="19" s="1"/>
  <c r="E481" i="14"/>
  <c r="E473" i="19" s="1"/>
  <c r="E482" i="14"/>
  <c r="E474" i="19" s="1"/>
  <c r="E483" i="14"/>
  <c r="E475" i="19" s="1"/>
  <c r="E484" i="14"/>
  <c r="E476" i="19" s="1"/>
  <c r="E485" i="14"/>
  <c r="E477" i="19" s="1"/>
  <c r="E486" i="14"/>
  <c r="E478" i="19" s="1"/>
  <c r="E487" i="14"/>
  <c r="E479" i="19" s="1"/>
  <c r="E488" i="14"/>
  <c r="E480" i="19" s="1"/>
  <c r="E489" i="14"/>
  <c r="E481" i="19" s="1"/>
  <c r="E490" i="14"/>
  <c r="E482" i="19" s="1"/>
  <c r="E491" i="14"/>
  <c r="E483" i="19" s="1"/>
  <c r="E492" i="14"/>
  <c r="E484" i="19" s="1"/>
  <c r="E493" i="14"/>
  <c r="E485" i="19" s="1"/>
  <c r="E494" i="14"/>
  <c r="E486" i="19" s="1"/>
  <c r="E495" i="14"/>
  <c r="E487" i="19" s="1"/>
  <c r="E496" i="14"/>
  <c r="E488" i="19" s="1"/>
  <c r="E497" i="14"/>
  <c r="E489" i="19" s="1"/>
  <c r="E498" i="14"/>
  <c r="E490" i="19" s="1"/>
  <c r="E499" i="14"/>
  <c r="E491" i="19" s="1"/>
  <c r="E500" i="14"/>
  <c r="E492" i="19" s="1"/>
  <c r="E501" i="14"/>
  <c r="E493" i="19" s="1"/>
  <c r="E502" i="14"/>
  <c r="E494" i="19" s="1"/>
  <c r="E503" i="14"/>
  <c r="E495" i="19" s="1"/>
  <c r="E504" i="14"/>
  <c r="E496" i="19" s="1"/>
  <c r="E505" i="14"/>
  <c r="E497" i="19" s="1"/>
  <c r="E506" i="14"/>
  <c r="E498" i="19" s="1"/>
  <c r="E507" i="14"/>
  <c r="E499" i="19" s="1"/>
  <c r="E508" i="14"/>
  <c r="E500" i="19" s="1"/>
  <c r="E509" i="14"/>
  <c r="E501" i="19" s="1"/>
  <c r="E510" i="14"/>
  <c r="E502" i="19" s="1"/>
  <c r="E511" i="14"/>
  <c r="E503" i="19" s="1"/>
  <c r="E512" i="14"/>
  <c r="E504" i="19" s="1"/>
  <c r="E513" i="14"/>
  <c r="E505" i="19" s="1"/>
  <c r="E514" i="14"/>
  <c r="E506" i="19" s="1"/>
  <c r="E515" i="14"/>
  <c r="E507" i="19" s="1"/>
  <c r="E516" i="14"/>
  <c r="E508" i="19" s="1"/>
  <c r="E517" i="14"/>
  <c r="E509" i="19" s="1"/>
  <c r="E518" i="14"/>
  <c r="E510" i="19" s="1"/>
  <c r="E519" i="14"/>
  <c r="E511" i="19" s="1"/>
  <c r="E520" i="14"/>
  <c r="E512" i="19" s="1"/>
  <c r="E521" i="14"/>
  <c r="E513" i="19" s="1"/>
  <c r="E522" i="14"/>
  <c r="E514" i="19" s="1"/>
  <c r="E523" i="14"/>
  <c r="E515" i="19" s="1"/>
  <c r="E524" i="14"/>
  <c r="E516" i="19" s="1"/>
  <c r="E525" i="14"/>
  <c r="E517" i="19" s="1"/>
  <c r="E526" i="14"/>
  <c r="E518" i="19" s="1"/>
  <c r="E527" i="14"/>
  <c r="E519" i="19" s="1"/>
  <c r="E528" i="14"/>
  <c r="E520" i="19" s="1"/>
  <c r="E529" i="14"/>
  <c r="E521" i="19" s="1"/>
  <c r="E530" i="14"/>
  <c r="E522" i="19" s="1"/>
  <c r="E531" i="14"/>
  <c r="E523" i="19" s="1"/>
  <c r="E532" i="14"/>
  <c r="E524" i="19" s="1"/>
  <c r="E533" i="14"/>
  <c r="E525" i="19" s="1"/>
  <c r="E534" i="14"/>
  <c r="E526" i="19" s="1"/>
  <c r="E535" i="14"/>
  <c r="E527" i="19" s="1"/>
  <c r="E536" i="14"/>
  <c r="E528" i="19" s="1"/>
  <c r="E537" i="14"/>
  <c r="E529" i="19" s="1"/>
  <c r="E538" i="14"/>
  <c r="E530" i="19" s="1"/>
  <c r="E539" i="14"/>
  <c r="E531" i="19" s="1"/>
  <c r="E540" i="14"/>
  <c r="E532" i="19" s="1"/>
  <c r="E541" i="14"/>
  <c r="E533" i="19" s="1"/>
  <c r="E542" i="14"/>
  <c r="E534" i="19" s="1"/>
  <c r="E543" i="14"/>
  <c r="E535" i="19" s="1"/>
  <c r="E544" i="14"/>
  <c r="E536" i="19" s="1"/>
  <c r="E545" i="14"/>
  <c r="E537" i="19" s="1"/>
  <c r="E546" i="14"/>
  <c r="E538" i="19" s="1"/>
  <c r="E547" i="14"/>
  <c r="E539" i="19" s="1"/>
  <c r="E548" i="14"/>
  <c r="E540" i="19" s="1"/>
  <c r="E549" i="14"/>
  <c r="E541" i="19" s="1"/>
  <c r="E550" i="14"/>
  <c r="E542" i="19" s="1"/>
  <c r="E551" i="14"/>
  <c r="E543" i="19" s="1"/>
  <c r="E552" i="14"/>
  <c r="E544" i="19" s="1"/>
  <c r="E553" i="14"/>
  <c r="E545" i="19" s="1"/>
  <c r="E554" i="14"/>
  <c r="E546" i="19" s="1"/>
  <c r="E555" i="14"/>
  <c r="E547" i="19" s="1"/>
  <c r="E556" i="14"/>
  <c r="E548" i="19" s="1"/>
  <c r="E557" i="14"/>
  <c r="E549" i="19" s="1"/>
  <c r="E558" i="14"/>
  <c r="E550" i="19" s="1"/>
  <c r="E559" i="14"/>
  <c r="E551" i="19" s="1"/>
  <c r="E560" i="14"/>
  <c r="E552" i="19" s="1"/>
  <c r="E561" i="14"/>
  <c r="E553" i="19" s="1"/>
  <c r="E562" i="14"/>
  <c r="E554" i="19" s="1"/>
  <c r="E563" i="14"/>
  <c r="E555" i="19" s="1"/>
  <c r="E564" i="14"/>
  <c r="E556" i="19" s="1"/>
  <c r="E565" i="14"/>
  <c r="E557" i="19" s="1"/>
  <c r="E566" i="14"/>
  <c r="E558" i="19" s="1"/>
  <c r="E567" i="14"/>
  <c r="E559" i="19" s="1"/>
  <c r="E568" i="14"/>
  <c r="E560" i="19" s="1"/>
  <c r="E569" i="14"/>
  <c r="E561" i="19" s="1"/>
  <c r="E570" i="14"/>
  <c r="E562" i="19" s="1"/>
  <c r="E571" i="14"/>
  <c r="E563" i="19" s="1"/>
  <c r="E572" i="14"/>
  <c r="E564" i="19" s="1"/>
  <c r="E573" i="14"/>
  <c r="E565" i="19" s="1"/>
  <c r="E574" i="14"/>
  <c r="E566" i="19" s="1"/>
  <c r="E575" i="14"/>
  <c r="E567" i="19" s="1"/>
  <c r="E576" i="14"/>
  <c r="E568" i="19" s="1"/>
  <c r="E577" i="14"/>
  <c r="E569" i="19" s="1"/>
  <c r="E578" i="14"/>
  <c r="E570" i="19" s="1"/>
  <c r="E579" i="14"/>
  <c r="E571" i="19" s="1"/>
  <c r="E580" i="14"/>
  <c r="E572" i="19" s="1"/>
  <c r="E581" i="14"/>
  <c r="E573" i="19" s="1"/>
  <c r="E582" i="14"/>
  <c r="E574" i="19" s="1"/>
  <c r="E583" i="14"/>
  <c r="E575" i="19" s="1"/>
  <c r="E584" i="14"/>
  <c r="E576" i="19" s="1"/>
  <c r="E585" i="14"/>
  <c r="E577" i="19" s="1"/>
  <c r="E586" i="14"/>
  <c r="E578" i="19" s="1"/>
  <c r="E587" i="14"/>
  <c r="E579" i="19" s="1"/>
  <c r="E588" i="14"/>
  <c r="E580" i="19" s="1"/>
  <c r="E589" i="14"/>
  <c r="E581" i="19" s="1"/>
  <c r="E590" i="14"/>
  <c r="E582" i="19" s="1"/>
  <c r="E591" i="14"/>
  <c r="E583" i="19" s="1"/>
  <c r="E592" i="14"/>
  <c r="E584" i="19" s="1"/>
  <c r="E593" i="14"/>
  <c r="E585" i="19" s="1"/>
  <c r="E594" i="14"/>
  <c r="E586" i="19" s="1"/>
  <c r="E595" i="14"/>
  <c r="E587" i="19" s="1"/>
  <c r="E596" i="14"/>
  <c r="E588" i="19" s="1"/>
  <c r="E597" i="14"/>
  <c r="E589" i="19" s="1"/>
  <c r="E598" i="14"/>
  <c r="E590" i="19" s="1"/>
  <c r="E599" i="14"/>
  <c r="E591" i="19" s="1"/>
  <c r="E600" i="14"/>
  <c r="E592" i="19" s="1"/>
  <c r="E601" i="14"/>
  <c r="E593" i="19" s="1"/>
  <c r="E602" i="14"/>
  <c r="E594" i="19" s="1"/>
  <c r="E603" i="14"/>
  <c r="E595" i="19" s="1"/>
  <c r="E604" i="14"/>
  <c r="E596" i="19" s="1"/>
  <c r="E605" i="14"/>
  <c r="E597" i="19" s="1"/>
  <c r="E606" i="14"/>
  <c r="E598" i="19" s="1"/>
  <c r="E607" i="14"/>
  <c r="E599" i="19" s="1"/>
  <c r="E608" i="14"/>
  <c r="E600" i="19" s="1"/>
  <c r="E609" i="14"/>
  <c r="E601" i="19" s="1"/>
  <c r="E610" i="14"/>
  <c r="E602" i="19" s="1"/>
  <c r="E611" i="14"/>
  <c r="E603" i="19" s="1"/>
  <c r="E612" i="14"/>
  <c r="E604" i="19" s="1"/>
  <c r="E613" i="14"/>
  <c r="E605" i="19" s="1"/>
  <c r="E614" i="14"/>
  <c r="E606" i="19" s="1"/>
  <c r="E615" i="14"/>
  <c r="E607" i="19" s="1"/>
  <c r="E616" i="14"/>
  <c r="E608" i="19" s="1"/>
  <c r="E617" i="14"/>
  <c r="E609" i="19" s="1"/>
  <c r="E618" i="14"/>
  <c r="E610" i="19" s="1"/>
  <c r="E619" i="14"/>
  <c r="E611" i="19" s="1"/>
  <c r="E620" i="14"/>
  <c r="E612" i="19" s="1"/>
  <c r="E621" i="14"/>
  <c r="E613" i="19" s="1"/>
  <c r="E622" i="14"/>
  <c r="E614" i="19" s="1"/>
  <c r="E623" i="14"/>
  <c r="E615" i="19" s="1"/>
  <c r="E624" i="14"/>
  <c r="E616" i="19" s="1"/>
  <c r="E625" i="14"/>
  <c r="E617" i="19" s="1"/>
  <c r="E626" i="14"/>
  <c r="E618" i="19" s="1"/>
  <c r="E627" i="14"/>
  <c r="E619" i="19" s="1"/>
  <c r="E628" i="14"/>
  <c r="E620" i="19" s="1"/>
  <c r="E629" i="14"/>
  <c r="E621" i="19" s="1"/>
  <c r="E630" i="14"/>
  <c r="E622" i="19" s="1"/>
  <c r="E631" i="14"/>
  <c r="E623" i="19" s="1"/>
  <c r="E632" i="14"/>
  <c r="E624" i="19" s="1"/>
  <c r="E633" i="14"/>
  <c r="E625" i="19" s="1"/>
  <c r="E634" i="14"/>
  <c r="E626" i="19" s="1"/>
  <c r="E635" i="14"/>
  <c r="E627" i="19" s="1"/>
  <c r="E636" i="14"/>
  <c r="E628" i="19" s="1"/>
  <c r="E637" i="14"/>
  <c r="E629" i="19" s="1"/>
  <c r="E638" i="14"/>
  <c r="E630" i="19" s="1"/>
  <c r="E639" i="14"/>
  <c r="E631" i="19" s="1"/>
  <c r="E640" i="14"/>
  <c r="E632" i="19" s="1"/>
  <c r="E641" i="14"/>
  <c r="E633" i="19" s="1"/>
  <c r="E642" i="14"/>
  <c r="E634" i="19" s="1"/>
  <c r="E643" i="14"/>
  <c r="E635" i="19" s="1"/>
  <c r="E644" i="14"/>
  <c r="E636" i="19" s="1"/>
  <c r="E645" i="14"/>
  <c r="E637" i="19" s="1"/>
  <c r="E646" i="14"/>
  <c r="E638" i="19" s="1"/>
  <c r="E647" i="14"/>
  <c r="E639" i="19" s="1"/>
  <c r="E648" i="14"/>
  <c r="E640" i="19" s="1"/>
  <c r="E649" i="14"/>
  <c r="E641" i="19" s="1"/>
  <c r="E650" i="14"/>
  <c r="E642" i="19" s="1"/>
  <c r="E651" i="14"/>
  <c r="E643" i="19" s="1"/>
  <c r="E652" i="14"/>
  <c r="E644" i="19" s="1"/>
  <c r="E653" i="14"/>
  <c r="E645" i="19" s="1"/>
  <c r="E654" i="14"/>
  <c r="E646" i="19" s="1"/>
  <c r="E655" i="14"/>
  <c r="E647" i="19" s="1"/>
  <c r="E656" i="14"/>
  <c r="E648" i="19" s="1"/>
  <c r="E657" i="14"/>
  <c r="E649" i="19" s="1"/>
  <c r="E658" i="14"/>
  <c r="E650" i="19" s="1"/>
  <c r="E659" i="14"/>
  <c r="E651" i="19" s="1"/>
  <c r="E660" i="14"/>
  <c r="E652" i="19" s="1"/>
  <c r="E661" i="14"/>
  <c r="E653" i="19" s="1"/>
  <c r="E662" i="14"/>
  <c r="E654" i="19" s="1"/>
  <c r="E663" i="14"/>
  <c r="E655" i="19" s="1"/>
  <c r="E664" i="14"/>
  <c r="E656" i="19" s="1"/>
  <c r="E665" i="14"/>
  <c r="E657" i="19" s="1"/>
  <c r="E666" i="14"/>
  <c r="E658" i="19" s="1"/>
  <c r="E667" i="14"/>
  <c r="E659" i="19" s="1"/>
  <c r="E668" i="14"/>
  <c r="E660" i="19" s="1"/>
  <c r="E669" i="14"/>
  <c r="E661" i="19" s="1"/>
  <c r="E670" i="14"/>
  <c r="E662" i="19" s="1"/>
  <c r="E671" i="14"/>
  <c r="E663" i="19" s="1"/>
  <c r="E672" i="14"/>
  <c r="E664" i="19" s="1"/>
  <c r="E673" i="14"/>
  <c r="E665" i="19" s="1"/>
  <c r="E674" i="14"/>
  <c r="E666" i="19" s="1"/>
  <c r="E675" i="14"/>
  <c r="E667" i="19" s="1"/>
  <c r="E676" i="14"/>
  <c r="E668" i="19" s="1"/>
  <c r="E677" i="14"/>
  <c r="E669" i="19" s="1"/>
  <c r="E678" i="14"/>
  <c r="E670" i="19" s="1"/>
  <c r="E679" i="14"/>
  <c r="E671" i="19" s="1"/>
  <c r="E680" i="14"/>
  <c r="E672" i="19" s="1"/>
  <c r="E681" i="14"/>
  <c r="E673" i="19" s="1"/>
  <c r="E682" i="14"/>
  <c r="E674" i="19" s="1"/>
  <c r="E683" i="14"/>
  <c r="E675" i="19" s="1"/>
  <c r="E684" i="14"/>
  <c r="E676" i="19" s="1"/>
  <c r="E685" i="14"/>
  <c r="E677" i="19" s="1"/>
  <c r="E686" i="14"/>
  <c r="E678" i="19" s="1"/>
  <c r="E687" i="14"/>
  <c r="E679" i="19" s="1"/>
  <c r="E688" i="14"/>
  <c r="E680" i="19" s="1"/>
  <c r="E689" i="14"/>
  <c r="E681" i="19" s="1"/>
  <c r="E690" i="14"/>
  <c r="E682" i="19" s="1"/>
  <c r="E691" i="14"/>
  <c r="E683" i="19" s="1"/>
  <c r="E692" i="14"/>
  <c r="E684" i="19" s="1"/>
  <c r="E693" i="14"/>
  <c r="E685" i="19" s="1"/>
  <c r="E694" i="14"/>
  <c r="E686" i="19" s="1"/>
  <c r="E695" i="14"/>
  <c r="E687" i="19" s="1"/>
  <c r="E696" i="14"/>
  <c r="E688" i="19" s="1"/>
  <c r="E697" i="14"/>
  <c r="E689" i="19" s="1"/>
  <c r="E698" i="14"/>
  <c r="E690" i="19" s="1"/>
  <c r="E699" i="14"/>
  <c r="E691" i="19" s="1"/>
  <c r="E700" i="14"/>
  <c r="E692" i="19" s="1"/>
  <c r="E701" i="14"/>
  <c r="E693" i="19" s="1"/>
  <c r="E702" i="14"/>
  <c r="E694" i="19" s="1"/>
  <c r="E703" i="14"/>
  <c r="E695" i="19" s="1"/>
  <c r="E704" i="14"/>
  <c r="E696" i="19" s="1"/>
  <c r="E705" i="14"/>
  <c r="E697" i="19" s="1"/>
  <c r="E706" i="14"/>
  <c r="E698" i="19" s="1"/>
  <c r="E707" i="14"/>
  <c r="E699" i="19" s="1"/>
  <c r="E708" i="14"/>
  <c r="E700" i="19" s="1"/>
  <c r="E709" i="14"/>
  <c r="E701" i="19" s="1"/>
  <c r="E710" i="14"/>
  <c r="E702" i="19" s="1"/>
  <c r="E711" i="14"/>
  <c r="E703" i="19" s="1"/>
  <c r="E712" i="14"/>
  <c r="E704" i="19" s="1"/>
  <c r="E713" i="14"/>
  <c r="E705" i="19" s="1"/>
  <c r="E714" i="14"/>
  <c r="E706" i="19" s="1"/>
  <c r="E715" i="14"/>
  <c r="E707" i="19" s="1"/>
  <c r="E716" i="14"/>
  <c r="E708" i="19" s="1"/>
  <c r="E717" i="14"/>
  <c r="E709" i="19" s="1"/>
  <c r="E718" i="14"/>
  <c r="E710" i="19" s="1"/>
  <c r="E719" i="14"/>
  <c r="E711" i="19" s="1"/>
  <c r="E720" i="14"/>
  <c r="E712" i="19" s="1"/>
  <c r="E721" i="14"/>
  <c r="E713" i="19" s="1"/>
  <c r="E722" i="14"/>
  <c r="E714" i="19" s="1"/>
  <c r="E723" i="14"/>
  <c r="E715" i="19" s="1"/>
  <c r="E724" i="14"/>
  <c r="E716" i="19" s="1"/>
  <c r="E725" i="14"/>
  <c r="E717" i="19" s="1"/>
  <c r="E726" i="14"/>
  <c r="E718" i="19" s="1"/>
  <c r="E727" i="14"/>
  <c r="E719" i="19" s="1"/>
  <c r="E728" i="14"/>
  <c r="E720" i="19" s="1"/>
  <c r="E729" i="14"/>
  <c r="E721" i="19" s="1"/>
  <c r="E730" i="14"/>
  <c r="E722" i="19" s="1"/>
  <c r="E731" i="14"/>
  <c r="E723" i="19" s="1"/>
  <c r="E732" i="14"/>
  <c r="E724" i="19" s="1"/>
  <c r="E733" i="14"/>
  <c r="E725" i="19" s="1"/>
  <c r="E734" i="14"/>
  <c r="E726" i="19" s="1"/>
  <c r="E735" i="14"/>
  <c r="E727" i="19" s="1"/>
  <c r="E736" i="14"/>
  <c r="E728" i="19" s="1"/>
  <c r="E737" i="14"/>
  <c r="E729" i="19" s="1"/>
  <c r="E738" i="14"/>
  <c r="E730" i="19" s="1"/>
  <c r="E739" i="14"/>
  <c r="E731" i="19" s="1"/>
  <c r="E740" i="14"/>
  <c r="E732" i="19" s="1"/>
  <c r="E741" i="14"/>
  <c r="E733" i="19" s="1"/>
  <c r="E742" i="14"/>
  <c r="E734" i="19" s="1"/>
  <c r="E743" i="14"/>
  <c r="E735" i="19" s="1"/>
  <c r="E744" i="14"/>
  <c r="E736" i="19" s="1"/>
  <c r="E745" i="14"/>
  <c r="E737" i="19" s="1"/>
  <c r="E746" i="14"/>
  <c r="E738" i="19" s="1"/>
  <c r="E747" i="14"/>
  <c r="E739" i="19" s="1"/>
  <c r="E748" i="14"/>
  <c r="E740" i="19" s="1"/>
  <c r="E749" i="14"/>
  <c r="E741" i="19" s="1"/>
  <c r="E750" i="14"/>
  <c r="E742" i="19" s="1"/>
  <c r="E751" i="14"/>
  <c r="E743" i="19" s="1"/>
  <c r="E752" i="14"/>
  <c r="E744" i="19" s="1"/>
  <c r="E753" i="14"/>
  <c r="E745" i="19" s="1"/>
  <c r="E754" i="14"/>
  <c r="E746" i="19" s="1"/>
  <c r="E755" i="14"/>
  <c r="E747" i="19" s="1"/>
  <c r="E756" i="14"/>
  <c r="E748" i="19" s="1"/>
  <c r="E757" i="14"/>
  <c r="E749" i="19" s="1"/>
  <c r="E758" i="14"/>
  <c r="E750" i="19" s="1"/>
  <c r="E759" i="14"/>
  <c r="E751" i="19" s="1"/>
  <c r="E760" i="14"/>
  <c r="E752" i="19" s="1"/>
  <c r="E761" i="14"/>
  <c r="E753" i="19" s="1"/>
  <c r="E762" i="14"/>
  <c r="E754" i="19" s="1"/>
  <c r="E763" i="14"/>
  <c r="E755" i="19" s="1"/>
  <c r="E764" i="14"/>
  <c r="E756" i="19" s="1"/>
  <c r="E765" i="14"/>
  <c r="E757" i="19" s="1"/>
  <c r="E766" i="14"/>
  <c r="E758" i="19" s="1"/>
  <c r="E767" i="14"/>
  <c r="E759" i="19" s="1"/>
  <c r="E768" i="14"/>
  <c r="E760" i="19" s="1"/>
  <c r="E769" i="14"/>
  <c r="E761" i="19" s="1"/>
  <c r="E770" i="14"/>
  <c r="E762" i="19" s="1"/>
  <c r="E771" i="14"/>
  <c r="E763" i="19" s="1"/>
  <c r="E772" i="14"/>
  <c r="E764" i="19" s="1"/>
  <c r="E773" i="14"/>
  <c r="E765" i="19" s="1"/>
  <c r="E774" i="14"/>
  <c r="E766" i="19" s="1"/>
  <c r="E775" i="14"/>
  <c r="E767" i="19" s="1"/>
  <c r="E776" i="14"/>
  <c r="E768" i="19" s="1"/>
  <c r="E777" i="14"/>
  <c r="E769" i="19" s="1"/>
  <c r="E778" i="14"/>
  <c r="E770" i="19" s="1"/>
  <c r="E779" i="14"/>
  <c r="E771" i="19" s="1"/>
  <c r="E780" i="14"/>
  <c r="E772" i="19" s="1"/>
  <c r="E781" i="14"/>
  <c r="E773" i="19" s="1"/>
  <c r="E782" i="14"/>
  <c r="E774" i="19" s="1"/>
  <c r="E783" i="14"/>
  <c r="E775" i="19" s="1"/>
  <c r="E784" i="14"/>
  <c r="E776" i="19" s="1"/>
  <c r="E785" i="14"/>
  <c r="E777" i="19" s="1"/>
  <c r="E786" i="14"/>
  <c r="E778" i="19" s="1"/>
  <c r="E787" i="14"/>
  <c r="E779" i="19" s="1"/>
  <c r="E788" i="14"/>
  <c r="E780" i="19" s="1"/>
  <c r="E789" i="14"/>
  <c r="E781" i="19" s="1"/>
  <c r="E790" i="14"/>
  <c r="E782" i="19" s="1"/>
  <c r="E791" i="14"/>
  <c r="E783" i="19" s="1"/>
  <c r="E792" i="14"/>
  <c r="E784" i="19" s="1"/>
  <c r="E793" i="14"/>
  <c r="E785" i="19" s="1"/>
  <c r="E794" i="14"/>
  <c r="E786" i="19" s="1"/>
  <c r="E795" i="14"/>
  <c r="E787" i="19" s="1"/>
  <c r="E796" i="14"/>
  <c r="E788" i="19" s="1"/>
  <c r="E797" i="14"/>
  <c r="E789" i="19" s="1"/>
  <c r="E798" i="14"/>
  <c r="E790" i="19" s="1"/>
  <c r="E799" i="14"/>
  <c r="E791" i="19" s="1"/>
  <c r="E800" i="14"/>
  <c r="E792" i="19" s="1"/>
  <c r="E801" i="14"/>
  <c r="E793" i="19" s="1"/>
  <c r="E802" i="14"/>
  <c r="E794" i="19" s="1"/>
  <c r="E803" i="14"/>
  <c r="E795" i="19" s="1"/>
  <c r="E804" i="14"/>
  <c r="E796" i="19" s="1"/>
  <c r="E805" i="14"/>
  <c r="E797" i="19" s="1"/>
  <c r="E806" i="14"/>
  <c r="E798" i="19" s="1"/>
  <c r="E807" i="14"/>
  <c r="E799" i="19" s="1"/>
  <c r="E808" i="14"/>
  <c r="E800" i="19" s="1"/>
  <c r="E809" i="14"/>
  <c r="E801" i="19" s="1"/>
  <c r="E810" i="14"/>
  <c r="E802" i="19" s="1"/>
  <c r="E811" i="14"/>
  <c r="E803" i="19" s="1"/>
  <c r="E812" i="14"/>
  <c r="E804" i="19" s="1"/>
  <c r="E813" i="14"/>
  <c r="E805" i="19" s="1"/>
  <c r="E814" i="14"/>
  <c r="E806" i="19" s="1"/>
  <c r="E815" i="14"/>
  <c r="E807" i="19" s="1"/>
  <c r="E816" i="14"/>
  <c r="E808" i="19" s="1"/>
  <c r="E817" i="14"/>
  <c r="E809" i="19" s="1"/>
  <c r="E818" i="14"/>
  <c r="E810" i="19" s="1"/>
  <c r="E819" i="14"/>
  <c r="E811" i="19" s="1"/>
  <c r="E820" i="14"/>
  <c r="E812" i="19" s="1"/>
  <c r="E821" i="14"/>
  <c r="E813" i="19" s="1"/>
  <c r="E822" i="14"/>
  <c r="E814" i="19" s="1"/>
  <c r="E823" i="14"/>
  <c r="E815" i="19" s="1"/>
  <c r="E824" i="14"/>
  <c r="E816" i="19" s="1"/>
  <c r="E825" i="14"/>
  <c r="E817" i="19" s="1"/>
  <c r="E826" i="14"/>
  <c r="E818" i="19" s="1"/>
  <c r="E827" i="14"/>
  <c r="E819" i="19" s="1"/>
  <c r="E828" i="14"/>
  <c r="E820" i="19" s="1"/>
  <c r="E829" i="14"/>
  <c r="E821" i="19" s="1"/>
  <c r="E830" i="14"/>
  <c r="E822" i="19" s="1"/>
  <c r="E831" i="14"/>
  <c r="E823" i="19" s="1"/>
  <c r="E832" i="14"/>
  <c r="E824" i="19" s="1"/>
  <c r="E833" i="14"/>
  <c r="E825" i="19" s="1"/>
  <c r="E834" i="14"/>
  <c r="E826" i="19" s="1"/>
  <c r="E835" i="14"/>
  <c r="E827" i="19" s="1"/>
  <c r="E836" i="14"/>
  <c r="E828" i="19" s="1"/>
  <c r="E837" i="14"/>
  <c r="E829" i="19" s="1"/>
  <c r="E838" i="14"/>
  <c r="E830" i="19" s="1"/>
  <c r="E839" i="14"/>
  <c r="E831" i="19" s="1"/>
  <c r="E840" i="14"/>
  <c r="E832" i="19" s="1"/>
  <c r="E841" i="14"/>
  <c r="E833" i="19" s="1"/>
  <c r="E842" i="14"/>
  <c r="E834" i="19" s="1"/>
  <c r="E843" i="14"/>
  <c r="E835" i="19" s="1"/>
  <c r="E844" i="14"/>
  <c r="E836" i="19" s="1"/>
  <c r="E845" i="14"/>
  <c r="E837" i="19" s="1"/>
  <c r="E846" i="14"/>
  <c r="E838" i="19" s="1"/>
  <c r="E847" i="14"/>
  <c r="E839" i="19" s="1"/>
  <c r="E848" i="14"/>
  <c r="E840" i="19" s="1"/>
  <c r="E849" i="14"/>
  <c r="E841" i="19" s="1"/>
  <c r="E850" i="14"/>
  <c r="E842" i="19" s="1"/>
  <c r="E851" i="14"/>
  <c r="E843" i="19" s="1"/>
  <c r="E852" i="14"/>
  <c r="E844" i="19" s="1"/>
  <c r="E853" i="14"/>
  <c r="E845" i="19" s="1"/>
  <c r="E854" i="14"/>
  <c r="E846" i="19" s="1"/>
  <c r="E855" i="14"/>
  <c r="E847" i="19" s="1"/>
  <c r="E856" i="14"/>
  <c r="E848" i="19" s="1"/>
  <c r="E857" i="14"/>
  <c r="E849" i="19" s="1"/>
  <c r="E858" i="14"/>
  <c r="E850" i="19" s="1"/>
  <c r="E859" i="14"/>
  <c r="E851" i="19" s="1"/>
  <c r="E860" i="14"/>
  <c r="E852" i="19" s="1"/>
  <c r="E861" i="14"/>
  <c r="E853" i="19" s="1"/>
  <c r="E862" i="14"/>
  <c r="E854" i="19" s="1"/>
  <c r="E863" i="14"/>
  <c r="E855" i="19" s="1"/>
  <c r="E864" i="14"/>
  <c r="E856" i="19" s="1"/>
  <c r="E865" i="14"/>
  <c r="E857" i="19" s="1"/>
  <c r="E866" i="14"/>
  <c r="E858" i="19" s="1"/>
  <c r="E867" i="14"/>
  <c r="E859" i="19" s="1"/>
  <c r="E868" i="14"/>
  <c r="E860" i="19" s="1"/>
  <c r="E869" i="14"/>
  <c r="E861" i="19" s="1"/>
  <c r="E870" i="14"/>
  <c r="E862" i="19" s="1"/>
  <c r="E871" i="14"/>
  <c r="E863" i="19" s="1"/>
  <c r="E872" i="14"/>
  <c r="E864" i="19" s="1"/>
  <c r="E873" i="14"/>
  <c r="E865" i="19" s="1"/>
  <c r="E874" i="14"/>
  <c r="E866" i="19" s="1"/>
  <c r="E875" i="14"/>
  <c r="E867" i="19" s="1"/>
  <c r="E876" i="14"/>
  <c r="E868" i="19" s="1"/>
  <c r="E877" i="14"/>
  <c r="E869" i="19" s="1"/>
  <c r="E878" i="14"/>
  <c r="E870" i="19" s="1"/>
  <c r="E879" i="14"/>
  <c r="E871" i="19" s="1"/>
  <c r="E880" i="14"/>
  <c r="E872" i="19" s="1"/>
  <c r="E881" i="14"/>
  <c r="E873" i="19" s="1"/>
  <c r="E882" i="14"/>
  <c r="E874" i="19" s="1"/>
  <c r="E883" i="14"/>
  <c r="E875" i="19" s="1"/>
  <c r="E884" i="14"/>
  <c r="E876" i="19" s="1"/>
  <c r="E885" i="14"/>
  <c r="E877" i="19" s="1"/>
  <c r="E886" i="14"/>
  <c r="E878" i="19" s="1"/>
  <c r="E887" i="14"/>
  <c r="E879" i="19" s="1"/>
  <c r="E888" i="14"/>
  <c r="E880" i="19" s="1"/>
  <c r="E889" i="14"/>
  <c r="E881" i="19" s="1"/>
  <c r="E890" i="14"/>
  <c r="E882" i="19" s="1"/>
  <c r="E891" i="14"/>
  <c r="E883" i="19" s="1"/>
  <c r="E892" i="14"/>
  <c r="E884" i="19" s="1"/>
  <c r="E893" i="14"/>
  <c r="E885" i="19" s="1"/>
  <c r="E894" i="14"/>
  <c r="E886" i="19" s="1"/>
  <c r="E895" i="14"/>
  <c r="E887" i="19" s="1"/>
  <c r="E896" i="14"/>
  <c r="E888" i="19" s="1"/>
  <c r="E897" i="14"/>
  <c r="E889" i="19" s="1"/>
  <c r="E898" i="14"/>
  <c r="E890" i="19" s="1"/>
  <c r="E899" i="14"/>
  <c r="E891" i="19" s="1"/>
  <c r="E900" i="14"/>
  <c r="E892" i="19" s="1"/>
  <c r="E901" i="14"/>
  <c r="E893" i="19" s="1"/>
  <c r="E902" i="14"/>
  <c r="E894" i="19" s="1"/>
  <c r="E903" i="14"/>
  <c r="E895" i="19" s="1"/>
  <c r="E904" i="14"/>
  <c r="E896" i="19" s="1"/>
  <c r="E905" i="14"/>
  <c r="E897" i="19" s="1"/>
  <c r="E906" i="14"/>
  <c r="E898" i="19" s="1"/>
  <c r="E907" i="14"/>
  <c r="E899" i="19" s="1"/>
  <c r="E908" i="14"/>
  <c r="E900" i="19" s="1"/>
  <c r="E909" i="14"/>
  <c r="E901" i="19" s="1"/>
  <c r="E910" i="14"/>
  <c r="E902" i="19" s="1"/>
  <c r="E911" i="14"/>
  <c r="E903" i="19" s="1"/>
  <c r="E912" i="14"/>
  <c r="E904" i="19" s="1"/>
  <c r="E913" i="14"/>
  <c r="E905" i="19" s="1"/>
  <c r="E914" i="14"/>
  <c r="E906" i="19" s="1"/>
  <c r="E915" i="14"/>
  <c r="E907" i="19" s="1"/>
  <c r="E916" i="14"/>
  <c r="E908" i="19" s="1"/>
  <c r="E917" i="14"/>
  <c r="E909" i="19" s="1"/>
  <c r="E918" i="14"/>
  <c r="E910" i="19" s="1"/>
  <c r="E919" i="14"/>
  <c r="E911" i="19" s="1"/>
  <c r="E920" i="14"/>
  <c r="E912" i="19" s="1"/>
  <c r="E921" i="14"/>
  <c r="E913" i="19" s="1"/>
  <c r="E922" i="14"/>
  <c r="E914" i="19" s="1"/>
  <c r="E923" i="14"/>
  <c r="E915" i="19" s="1"/>
  <c r="E924" i="14"/>
  <c r="E916" i="19" s="1"/>
  <c r="E925" i="14"/>
  <c r="E917" i="19" s="1"/>
  <c r="E926" i="14"/>
  <c r="E918" i="19" s="1"/>
  <c r="E927" i="14"/>
  <c r="E919" i="19" s="1"/>
  <c r="E928" i="14"/>
  <c r="E920" i="19" s="1"/>
  <c r="E929" i="14"/>
  <c r="E921" i="19" s="1"/>
  <c r="E930" i="14"/>
  <c r="E922" i="19" s="1"/>
  <c r="E931" i="14"/>
  <c r="E923" i="19" s="1"/>
  <c r="E932" i="14"/>
  <c r="E924" i="19" s="1"/>
  <c r="E933" i="14"/>
  <c r="E925" i="19" s="1"/>
  <c r="E934" i="14"/>
  <c r="E926" i="19" s="1"/>
  <c r="E935" i="14"/>
  <c r="E927" i="19" s="1"/>
  <c r="E936" i="14"/>
  <c r="E928" i="19" s="1"/>
  <c r="E937" i="14"/>
  <c r="E929" i="19" s="1"/>
  <c r="E938" i="14"/>
  <c r="E930" i="19" s="1"/>
  <c r="E939" i="14"/>
  <c r="E931" i="19" s="1"/>
  <c r="E940" i="14"/>
  <c r="E932" i="19" s="1"/>
  <c r="E941" i="14"/>
  <c r="E933" i="19" s="1"/>
  <c r="E942" i="14"/>
  <c r="E934" i="19" s="1"/>
  <c r="E943" i="14"/>
  <c r="E935" i="19" s="1"/>
  <c r="E944" i="14"/>
  <c r="E936" i="19" s="1"/>
  <c r="E945" i="14"/>
  <c r="E937" i="19" s="1"/>
  <c r="E946" i="14"/>
  <c r="E938" i="19" s="1"/>
  <c r="E947" i="14"/>
  <c r="E939" i="19" s="1"/>
  <c r="E948" i="14"/>
  <c r="E940" i="19" s="1"/>
  <c r="E949" i="14"/>
  <c r="E941" i="19" s="1"/>
  <c r="E950" i="14"/>
  <c r="E942" i="19" s="1"/>
  <c r="E951" i="14"/>
  <c r="E943" i="19" s="1"/>
  <c r="E952" i="14"/>
  <c r="E944" i="19" s="1"/>
  <c r="E953" i="14"/>
  <c r="E945" i="19" s="1"/>
  <c r="E954" i="14"/>
  <c r="E946" i="19" s="1"/>
  <c r="E955" i="14"/>
  <c r="E947" i="19" s="1"/>
  <c r="E956" i="14"/>
  <c r="E948" i="19" s="1"/>
  <c r="E957" i="14"/>
  <c r="E949" i="19" s="1"/>
  <c r="E958" i="14"/>
  <c r="E950" i="19" s="1"/>
  <c r="E959" i="14"/>
  <c r="E951" i="19" s="1"/>
  <c r="E960" i="14"/>
  <c r="E952" i="19" s="1"/>
  <c r="E961" i="14"/>
  <c r="E953" i="19" s="1"/>
  <c r="E962" i="14"/>
  <c r="E954" i="19" s="1"/>
  <c r="E963" i="14"/>
  <c r="E955" i="19" s="1"/>
  <c r="E964" i="14"/>
  <c r="E956" i="19" s="1"/>
  <c r="E965" i="14"/>
  <c r="E957" i="19" s="1"/>
  <c r="E966" i="14"/>
  <c r="E958" i="19" s="1"/>
  <c r="E967" i="14"/>
  <c r="E959" i="19" s="1"/>
  <c r="E968" i="14"/>
  <c r="E960" i="19" s="1"/>
  <c r="E969" i="14"/>
  <c r="E961" i="19" s="1"/>
  <c r="E970" i="14"/>
  <c r="E962" i="19" s="1"/>
  <c r="E971" i="14"/>
  <c r="E963" i="19" s="1"/>
  <c r="E972" i="14"/>
  <c r="E964" i="19" s="1"/>
  <c r="E973" i="14"/>
  <c r="E965" i="19" s="1"/>
  <c r="E974" i="14"/>
  <c r="E966" i="19" s="1"/>
  <c r="E975" i="14"/>
  <c r="E967" i="19" s="1"/>
  <c r="E976" i="14"/>
  <c r="E968" i="19" s="1"/>
  <c r="E977" i="14"/>
  <c r="E969" i="19" s="1"/>
  <c r="E978" i="14"/>
  <c r="E970" i="19" s="1"/>
  <c r="E979" i="14"/>
  <c r="E971" i="19" s="1"/>
  <c r="E980" i="14"/>
  <c r="E972" i="19" s="1"/>
  <c r="E981" i="14"/>
  <c r="E973" i="19" s="1"/>
  <c r="E982" i="14"/>
  <c r="E974" i="19" s="1"/>
  <c r="E983" i="14"/>
  <c r="E975" i="19" s="1"/>
  <c r="E984" i="14"/>
  <c r="E976" i="19" s="1"/>
  <c r="E985" i="14"/>
  <c r="E977" i="19" s="1"/>
  <c r="E986" i="14"/>
  <c r="E978" i="19" s="1"/>
  <c r="E987" i="14"/>
  <c r="E979" i="19" s="1"/>
  <c r="E988" i="14"/>
  <c r="E980" i="19" s="1"/>
  <c r="E989" i="14"/>
  <c r="E981" i="19" s="1"/>
  <c r="E990" i="14"/>
  <c r="E982" i="19" s="1"/>
  <c r="E991" i="14"/>
  <c r="E983" i="19" s="1"/>
  <c r="E992" i="14"/>
  <c r="E984" i="19" s="1"/>
  <c r="E993" i="14"/>
  <c r="E985" i="19" s="1"/>
  <c r="E994" i="14"/>
  <c r="E986" i="19" s="1"/>
  <c r="E995" i="14"/>
  <c r="E987" i="19" s="1"/>
  <c r="E996" i="14"/>
  <c r="E988" i="19" s="1"/>
  <c r="E997" i="14"/>
  <c r="E989" i="19" s="1"/>
  <c r="E998" i="14"/>
  <c r="E990" i="19" s="1"/>
  <c r="E999" i="14"/>
  <c r="E991" i="19" s="1"/>
  <c r="E1000" i="14"/>
  <c r="E992" i="19" s="1"/>
  <c r="E1001" i="14"/>
  <c r="E993" i="19" s="1"/>
  <c r="E1002" i="14"/>
  <c r="E994" i="19" s="1"/>
  <c r="E1003" i="14"/>
  <c r="E995" i="19" s="1"/>
  <c r="E1004" i="14"/>
  <c r="E996" i="19" s="1"/>
  <c r="E1005" i="14"/>
  <c r="E997" i="19" s="1"/>
  <c r="E1006" i="14"/>
  <c r="E998" i="19" s="1"/>
  <c r="E1007" i="14"/>
  <c r="E999" i="19" s="1"/>
  <c r="E1008" i="14"/>
  <c r="E1000" i="19" s="1"/>
  <c r="E1009" i="14"/>
  <c r="E1001" i="19" s="1"/>
  <c r="E1010" i="14"/>
  <c r="E1002" i="19" s="1"/>
  <c r="E1011" i="14"/>
  <c r="E1003" i="19" s="1"/>
  <c r="E1012" i="14"/>
  <c r="E1004" i="19" s="1"/>
  <c r="E1013" i="14"/>
  <c r="E1005" i="19" s="1"/>
  <c r="E1014" i="14"/>
  <c r="E1006" i="19" s="1"/>
  <c r="E1015" i="14"/>
  <c r="E1007" i="19" s="1"/>
  <c r="E15" i="14"/>
  <c r="E7" i="19" s="1"/>
  <c r="H9" i="17" l="1"/>
  <c r="CX67" i="12"/>
  <c r="CS67" i="12"/>
  <c r="CN67" i="12"/>
  <c r="CI67" i="12"/>
  <c r="CD67" i="12"/>
  <c r="BY67" i="12"/>
  <c r="BT67" i="12"/>
  <c r="BO67" i="12"/>
  <c r="CF65" i="12"/>
  <c r="CF63" i="12"/>
  <c r="CF61" i="12"/>
  <c r="CF59" i="12"/>
  <c r="CF57" i="12"/>
  <c r="CF55" i="12"/>
  <c r="CF53" i="12"/>
  <c r="CF51" i="12"/>
  <c r="CF45" i="12"/>
  <c r="CF41" i="12"/>
  <c r="CF39" i="12"/>
  <c r="BT37" i="12"/>
  <c r="BT35" i="12"/>
  <c r="AW33" i="12"/>
  <c r="BK31" i="12"/>
  <c r="BK30" i="12"/>
  <c r="BB15" i="12"/>
  <c r="BB105" i="12" s="1"/>
  <c r="BR4" i="12"/>
  <c r="A4" i="12"/>
  <c r="P16" i="18"/>
  <c r="C10" i="17" s="1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7" i="18"/>
  <c r="C42" i="17"/>
  <c r="P50" i="18"/>
  <c r="P52" i="18"/>
  <c r="C46" i="17" s="1"/>
  <c r="P53" i="18"/>
  <c r="P54" i="18"/>
  <c r="P55" i="18"/>
  <c r="P56" i="18"/>
  <c r="P57" i="18"/>
  <c r="P58" i="18"/>
  <c r="P59" i="18"/>
  <c r="P61" i="18"/>
  <c r="P62" i="18"/>
  <c r="P63" i="18"/>
  <c r="P64" i="18"/>
  <c r="P65" i="18"/>
  <c r="P66" i="18"/>
  <c r="P67" i="18"/>
  <c r="P68" i="18"/>
  <c r="P70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4" i="18"/>
  <c r="P95" i="18"/>
  <c r="P96" i="18"/>
  <c r="C90" i="17" s="1"/>
  <c r="P97" i="18"/>
  <c r="P98" i="18"/>
  <c r="P99" i="18"/>
  <c r="P100" i="18"/>
  <c r="P101" i="18"/>
  <c r="P102" i="18"/>
  <c r="P103" i="18"/>
  <c r="P104" i="18"/>
  <c r="P105" i="18"/>
  <c r="P106" i="18"/>
  <c r="P107" i="18"/>
  <c r="P108" i="18"/>
  <c r="P109" i="18"/>
  <c r="P110" i="18"/>
  <c r="P111" i="18"/>
  <c r="P112" i="18"/>
  <c r="C106" i="17" s="1"/>
  <c r="P113" i="18"/>
  <c r="P114" i="18"/>
  <c r="P115" i="18"/>
  <c r="P116" i="18"/>
  <c r="P117" i="18"/>
  <c r="P118" i="18"/>
  <c r="P119" i="18"/>
  <c r="P120" i="18"/>
  <c r="P121" i="18"/>
  <c r="P122" i="18"/>
  <c r="P123" i="18"/>
  <c r="P124" i="18"/>
  <c r="P125" i="18"/>
  <c r="P126" i="18"/>
  <c r="P127" i="18"/>
  <c r="P128" i="18"/>
  <c r="P129" i="18"/>
  <c r="P130" i="18"/>
  <c r="P131" i="18"/>
  <c r="P132" i="18"/>
  <c r="P133" i="18"/>
  <c r="P134" i="18"/>
  <c r="P135" i="18"/>
  <c r="P136" i="18"/>
  <c r="P137" i="18"/>
  <c r="P138" i="18"/>
  <c r="P139" i="18"/>
  <c r="P140" i="18"/>
  <c r="P141" i="18"/>
  <c r="P142" i="18"/>
  <c r="P143" i="18"/>
  <c r="P144" i="18"/>
  <c r="P145" i="18"/>
  <c r="P146" i="18"/>
  <c r="P147" i="18"/>
  <c r="P148" i="18"/>
  <c r="P149" i="18"/>
  <c r="P150" i="18"/>
  <c r="P151" i="18"/>
  <c r="P152" i="18"/>
  <c r="P153" i="18"/>
  <c r="P154" i="18"/>
  <c r="P155" i="18"/>
  <c r="P156" i="18"/>
  <c r="P157" i="18"/>
  <c r="P158" i="18"/>
  <c r="P159" i="18"/>
  <c r="P160" i="18"/>
  <c r="C154" i="17" s="1"/>
  <c r="P161" i="18"/>
  <c r="P162" i="18"/>
  <c r="P163" i="18"/>
  <c r="P164" i="18"/>
  <c r="P165" i="18"/>
  <c r="P166" i="18"/>
  <c r="P167" i="18"/>
  <c r="P168" i="18"/>
  <c r="P169" i="18"/>
  <c r="P170" i="18"/>
  <c r="P171" i="18"/>
  <c r="P172" i="18"/>
  <c r="P173" i="18"/>
  <c r="P174" i="18"/>
  <c r="P175" i="18"/>
  <c r="P176" i="18"/>
  <c r="C170" i="17" s="1"/>
  <c r="P177" i="18"/>
  <c r="P178" i="18"/>
  <c r="P179" i="18"/>
  <c r="P180" i="18"/>
  <c r="P181" i="18"/>
  <c r="P182" i="18"/>
  <c r="P183" i="18"/>
  <c r="P184" i="18"/>
  <c r="P185" i="18"/>
  <c r="P186" i="18"/>
  <c r="P187" i="18"/>
  <c r="P188" i="18"/>
  <c r="P189" i="18"/>
  <c r="P190" i="18"/>
  <c r="P191" i="18"/>
  <c r="P192" i="18"/>
  <c r="P193" i="18"/>
  <c r="P194" i="18"/>
  <c r="P195" i="18"/>
  <c r="P196" i="18"/>
  <c r="P197" i="18"/>
  <c r="P198" i="18"/>
  <c r="P199" i="18"/>
  <c r="P200" i="18"/>
  <c r="P201" i="18"/>
  <c r="P202" i="18"/>
  <c r="P203" i="18"/>
  <c r="P204" i="18"/>
  <c r="P205" i="18"/>
  <c r="P206" i="18"/>
  <c r="P207" i="18"/>
  <c r="P208" i="18"/>
  <c r="P209" i="18"/>
  <c r="P210" i="18"/>
  <c r="P211" i="18"/>
  <c r="C205" i="17" s="1"/>
  <c r="P212" i="18"/>
  <c r="P213" i="18"/>
  <c r="P214" i="18"/>
  <c r="P215" i="18"/>
  <c r="P216" i="18"/>
  <c r="P217" i="18"/>
  <c r="P218" i="18"/>
  <c r="P219" i="18"/>
  <c r="P220" i="18"/>
  <c r="P221" i="18"/>
  <c r="P222" i="18"/>
  <c r="P223" i="18"/>
  <c r="P224" i="18"/>
  <c r="C218" i="17" s="1"/>
  <c r="P225" i="18"/>
  <c r="P226" i="18"/>
  <c r="P227" i="18"/>
  <c r="P228" i="18"/>
  <c r="P229" i="18"/>
  <c r="P230" i="18"/>
  <c r="P231" i="18"/>
  <c r="P232" i="18"/>
  <c r="P233" i="18"/>
  <c r="P234" i="18"/>
  <c r="P235" i="18"/>
  <c r="P236" i="18"/>
  <c r="P237" i="18"/>
  <c r="P238" i="18"/>
  <c r="P239" i="18"/>
  <c r="P240" i="18"/>
  <c r="P241" i="18"/>
  <c r="P242" i="18"/>
  <c r="P243" i="18"/>
  <c r="P244" i="18"/>
  <c r="P245" i="18"/>
  <c r="P246" i="18"/>
  <c r="P247" i="18"/>
  <c r="P248" i="18"/>
  <c r="P249" i="18"/>
  <c r="P250" i="18"/>
  <c r="P251" i="18"/>
  <c r="P252" i="18"/>
  <c r="P253" i="18"/>
  <c r="P254" i="18"/>
  <c r="P255" i="18"/>
  <c r="P256" i="18"/>
  <c r="P257" i="18"/>
  <c r="P258" i="18"/>
  <c r="P259" i="18"/>
  <c r="P260" i="18"/>
  <c r="P261" i="18"/>
  <c r="P262" i="18"/>
  <c r="P263" i="18"/>
  <c r="P264" i="18"/>
  <c r="P265" i="18"/>
  <c r="P266" i="18"/>
  <c r="P267" i="18"/>
  <c r="P268" i="18"/>
  <c r="P269" i="18"/>
  <c r="P270" i="18"/>
  <c r="P271" i="18"/>
  <c r="P272" i="18"/>
  <c r="C266" i="17" s="1"/>
  <c r="P273" i="18"/>
  <c r="P274" i="18"/>
  <c r="P275" i="18"/>
  <c r="P276" i="18"/>
  <c r="P277" i="18"/>
  <c r="P278" i="18"/>
  <c r="P279" i="18"/>
  <c r="P280" i="18"/>
  <c r="P281" i="18"/>
  <c r="P282" i="18"/>
  <c r="P283" i="18"/>
  <c r="P284" i="18"/>
  <c r="P285" i="18"/>
  <c r="P286" i="18"/>
  <c r="P287" i="18"/>
  <c r="P288" i="18"/>
  <c r="C282" i="17" s="1"/>
  <c r="P289" i="18"/>
  <c r="P290" i="18"/>
  <c r="P291" i="18"/>
  <c r="P292" i="18"/>
  <c r="P293" i="18"/>
  <c r="P294" i="18"/>
  <c r="P295" i="18"/>
  <c r="P296" i="18"/>
  <c r="P297" i="18"/>
  <c r="P298" i="18"/>
  <c r="P299" i="18"/>
  <c r="P300" i="18"/>
  <c r="P301" i="18"/>
  <c r="P302" i="18"/>
  <c r="P303" i="18"/>
  <c r="P304" i="18"/>
  <c r="P305" i="18"/>
  <c r="P306" i="18"/>
  <c r="P307" i="18"/>
  <c r="P308" i="18"/>
  <c r="P309" i="18"/>
  <c r="P310" i="18"/>
  <c r="P311" i="18"/>
  <c r="P312" i="18"/>
  <c r="P313" i="18"/>
  <c r="P314" i="18"/>
  <c r="P315" i="18"/>
  <c r="C309" i="17" s="1"/>
  <c r="P316" i="18"/>
  <c r="P317" i="18"/>
  <c r="P318" i="18"/>
  <c r="P319" i="18"/>
  <c r="P320" i="18"/>
  <c r="P321" i="18"/>
  <c r="P322" i="18"/>
  <c r="P323" i="18"/>
  <c r="P324" i="18"/>
  <c r="P325" i="18"/>
  <c r="P326" i="18"/>
  <c r="P327" i="18"/>
  <c r="P328" i="18"/>
  <c r="P329" i="18"/>
  <c r="P330" i="18"/>
  <c r="P331" i="18"/>
  <c r="P332" i="18"/>
  <c r="P333" i="18"/>
  <c r="P334" i="18"/>
  <c r="P335" i="18"/>
  <c r="P336" i="18"/>
  <c r="P337" i="18"/>
  <c r="P338" i="18"/>
  <c r="P339" i="18"/>
  <c r="P340" i="18"/>
  <c r="P341" i="18"/>
  <c r="P342" i="18"/>
  <c r="P343" i="18"/>
  <c r="P344" i="18"/>
  <c r="P345" i="18"/>
  <c r="P346" i="18"/>
  <c r="P347" i="18"/>
  <c r="P348" i="18"/>
  <c r="P349" i="18"/>
  <c r="P350" i="18"/>
  <c r="P351" i="18"/>
  <c r="P352" i="18"/>
  <c r="P353" i="18"/>
  <c r="P354" i="18"/>
  <c r="P355" i="18"/>
  <c r="P356" i="18"/>
  <c r="P357" i="18"/>
  <c r="P358" i="18"/>
  <c r="P359" i="18"/>
  <c r="P360" i="18"/>
  <c r="C354" i="17" s="1"/>
  <c r="P361" i="18"/>
  <c r="P362" i="18"/>
  <c r="P363" i="18"/>
  <c r="P364" i="18"/>
  <c r="P365" i="18"/>
  <c r="P366" i="18"/>
  <c r="P367" i="18"/>
  <c r="P368" i="18"/>
  <c r="P369" i="18"/>
  <c r="P370" i="18"/>
  <c r="P371" i="18"/>
  <c r="C365" i="17" s="1"/>
  <c r="P372" i="18"/>
  <c r="P373" i="18"/>
  <c r="P374" i="18"/>
  <c r="P375" i="18"/>
  <c r="P376" i="18"/>
  <c r="C370" i="17" s="1"/>
  <c r="P377" i="18"/>
  <c r="P378" i="18"/>
  <c r="P379" i="18"/>
  <c r="P380" i="18"/>
  <c r="P381" i="18"/>
  <c r="P382" i="18"/>
  <c r="P383" i="18"/>
  <c r="P384" i="18"/>
  <c r="P385" i="18"/>
  <c r="P386" i="18"/>
  <c r="P387" i="18"/>
  <c r="P388" i="18"/>
  <c r="P389" i="18"/>
  <c r="P390" i="18"/>
  <c r="P391" i="18"/>
  <c r="P392" i="18"/>
  <c r="P393" i="18"/>
  <c r="P394" i="18"/>
  <c r="P395" i="18"/>
  <c r="P396" i="18"/>
  <c r="P397" i="18"/>
  <c r="P398" i="18"/>
  <c r="P399" i="18"/>
  <c r="P400" i="18"/>
  <c r="P401" i="18"/>
  <c r="P402" i="18"/>
  <c r="P403" i="18"/>
  <c r="P404" i="18"/>
  <c r="P405" i="18"/>
  <c r="P406" i="18"/>
  <c r="P407" i="18"/>
  <c r="P408" i="18"/>
  <c r="P409" i="18"/>
  <c r="P410" i="18"/>
  <c r="P411" i="18"/>
  <c r="P412" i="18"/>
  <c r="P413" i="18"/>
  <c r="P414" i="18"/>
  <c r="P415" i="18"/>
  <c r="P416" i="18"/>
  <c r="P417" i="18"/>
  <c r="P418" i="18"/>
  <c r="P419" i="18"/>
  <c r="P420" i="18"/>
  <c r="P421" i="18"/>
  <c r="P422" i="18"/>
  <c r="P423" i="18"/>
  <c r="P424" i="18"/>
  <c r="C418" i="17" s="1"/>
  <c r="P425" i="18"/>
  <c r="P426" i="18"/>
  <c r="P427" i="18"/>
  <c r="P428" i="18"/>
  <c r="P429" i="18"/>
  <c r="P430" i="18"/>
  <c r="P431" i="18"/>
  <c r="P432" i="18"/>
  <c r="P433" i="18"/>
  <c r="P434" i="18"/>
  <c r="P435" i="18"/>
  <c r="C429" i="17" s="1"/>
  <c r="P436" i="18"/>
  <c r="P437" i="18"/>
  <c r="P438" i="18"/>
  <c r="P439" i="18"/>
  <c r="P440" i="18"/>
  <c r="P441" i="18"/>
  <c r="P442" i="18"/>
  <c r="P443" i="18"/>
  <c r="P444" i="18"/>
  <c r="P445" i="18"/>
  <c r="P446" i="18"/>
  <c r="P447" i="18"/>
  <c r="P448" i="18"/>
  <c r="P449" i="18"/>
  <c r="P450" i="18"/>
  <c r="P451" i="18"/>
  <c r="P452" i="18"/>
  <c r="P453" i="18"/>
  <c r="P454" i="18"/>
  <c r="P455" i="18"/>
  <c r="P456" i="18"/>
  <c r="P457" i="18"/>
  <c r="P458" i="18"/>
  <c r="P459" i="18"/>
  <c r="P460" i="18"/>
  <c r="P461" i="18"/>
  <c r="P462" i="18"/>
  <c r="P463" i="18"/>
  <c r="P464" i="18"/>
  <c r="P465" i="18"/>
  <c r="P466" i="18"/>
  <c r="P467" i="18"/>
  <c r="P468" i="18"/>
  <c r="P469" i="18"/>
  <c r="P470" i="18"/>
  <c r="P471" i="18"/>
  <c r="P472" i="18"/>
  <c r="C466" i="17" s="1"/>
  <c r="P473" i="18"/>
  <c r="P474" i="18"/>
  <c r="P475" i="18"/>
  <c r="P476" i="18"/>
  <c r="P477" i="18"/>
  <c r="P478" i="18"/>
  <c r="P479" i="18"/>
  <c r="P480" i="18"/>
  <c r="P481" i="18"/>
  <c r="P482" i="18"/>
  <c r="P483" i="18"/>
  <c r="P484" i="18"/>
  <c r="P485" i="18"/>
  <c r="P486" i="18"/>
  <c r="P487" i="18"/>
  <c r="P488" i="18"/>
  <c r="C482" i="17" s="1"/>
  <c r="P489" i="18"/>
  <c r="P490" i="18"/>
  <c r="P491" i="18"/>
  <c r="P492" i="18"/>
  <c r="P493" i="18"/>
  <c r="P494" i="18"/>
  <c r="P495" i="18"/>
  <c r="P496" i="18"/>
  <c r="P497" i="18"/>
  <c r="P498" i="18"/>
  <c r="P499" i="18"/>
  <c r="C493" i="17" s="1"/>
  <c r="P500" i="18"/>
  <c r="P501" i="18"/>
  <c r="P502" i="18"/>
  <c r="P503" i="18"/>
  <c r="P504" i="18"/>
  <c r="P505" i="18"/>
  <c r="P506" i="18"/>
  <c r="P507" i="18"/>
  <c r="P508" i="18"/>
  <c r="P509" i="18"/>
  <c r="P510" i="18"/>
  <c r="P511" i="18"/>
  <c r="P512" i="18"/>
  <c r="P513" i="18"/>
  <c r="P514" i="18"/>
  <c r="P515" i="18"/>
  <c r="P516" i="18"/>
  <c r="P517" i="18"/>
  <c r="P518" i="18"/>
  <c r="P519" i="18"/>
  <c r="P520" i="18"/>
  <c r="P521" i="18"/>
  <c r="P522" i="18"/>
  <c r="P523" i="18"/>
  <c r="P524" i="18"/>
  <c r="P525" i="18"/>
  <c r="P526" i="18"/>
  <c r="P527" i="18"/>
  <c r="P528" i="18"/>
  <c r="P529" i="18"/>
  <c r="P530" i="18"/>
  <c r="P531" i="18"/>
  <c r="P532" i="18"/>
  <c r="P533" i="18"/>
  <c r="P534" i="18"/>
  <c r="P535" i="18"/>
  <c r="P536" i="18"/>
  <c r="C530" i="17" s="1"/>
  <c r="P537" i="18"/>
  <c r="P538" i="18"/>
  <c r="P539" i="18"/>
  <c r="P540" i="18"/>
  <c r="P541" i="18"/>
  <c r="P542" i="18"/>
  <c r="P543" i="18"/>
  <c r="P544" i="18"/>
  <c r="P545" i="18"/>
  <c r="P546" i="18"/>
  <c r="P547" i="18"/>
  <c r="P548" i="18"/>
  <c r="P549" i="18"/>
  <c r="P550" i="18"/>
  <c r="P551" i="18"/>
  <c r="P552" i="18"/>
  <c r="C546" i="17" s="1"/>
  <c r="P553" i="18"/>
  <c r="P554" i="18"/>
  <c r="P555" i="18"/>
  <c r="P556" i="18"/>
  <c r="P557" i="18"/>
  <c r="P558" i="18"/>
  <c r="P559" i="18"/>
  <c r="P560" i="18"/>
  <c r="P561" i="18"/>
  <c r="P562" i="18"/>
  <c r="P563" i="18"/>
  <c r="P564" i="18"/>
  <c r="P565" i="18"/>
  <c r="P566" i="18"/>
  <c r="P567" i="18"/>
  <c r="P568" i="18"/>
  <c r="P569" i="18"/>
  <c r="P570" i="18"/>
  <c r="P571" i="18"/>
  <c r="P572" i="18"/>
  <c r="P573" i="18"/>
  <c r="P574" i="18"/>
  <c r="P575" i="18"/>
  <c r="P576" i="18"/>
  <c r="P577" i="18"/>
  <c r="P578" i="18"/>
  <c r="P579" i="18"/>
  <c r="P580" i="18"/>
  <c r="P581" i="18"/>
  <c r="P582" i="18"/>
  <c r="P583" i="18"/>
  <c r="P584" i="18"/>
  <c r="P585" i="18"/>
  <c r="P586" i="18"/>
  <c r="P587" i="18"/>
  <c r="P588" i="18"/>
  <c r="P589" i="18"/>
  <c r="P590" i="18"/>
  <c r="P591" i="18"/>
  <c r="P592" i="18"/>
  <c r="P593" i="18"/>
  <c r="P594" i="18"/>
  <c r="P595" i="18"/>
  <c r="P596" i="18"/>
  <c r="P597" i="18"/>
  <c r="P598" i="18"/>
  <c r="P599" i="18"/>
  <c r="P600" i="18"/>
  <c r="C594" i="17" s="1"/>
  <c r="P601" i="18"/>
  <c r="P602" i="18"/>
  <c r="P603" i="18"/>
  <c r="P604" i="18"/>
  <c r="P605" i="18"/>
  <c r="P606" i="18"/>
  <c r="P607" i="18"/>
  <c r="P608" i="18"/>
  <c r="P609" i="18"/>
  <c r="P610" i="18"/>
  <c r="P611" i="18"/>
  <c r="P612" i="18"/>
  <c r="P613" i="18"/>
  <c r="P614" i="18"/>
  <c r="P615" i="18"/>
  <c r="P616" i="18"/>
  <c r="C610" i="17" s="1"/>
  <c r="P617" i="18"/>
  <c r="P618" i="18"/>
  <c r="P619" i="18"/>
  <c r="P620" i="18"/>
  <c r="P621" i="18"/>
  <c r="P622" i="18"/>
  <c r="P623" i="18"/>
  <c r="P624" i="18"/>
  <c r="P625" i="18"/>
  <c r="P626" i="18"/>
  <c r="P627" i="18"/>
  <c r="P628" i="18"/>
  <c r="P629" i="18"/>
  <c r="P630" i="18"/>
  <c r="P631" i="18"/>
  <c r="P632" i="18"/>
  <c r="P633" i="18"/>
  <c r="P634" i="18"/>
  <c r="P635" i="18"/>
  <c r="P636" i="18"/>
  <c r="P637" i="18"/>
  <c r="P638" i="18"/>
  <c r="P639" i="18"/>
  <c r="P640" i="18"/>
  <c r="P641" i="18"/>
  <c r="P642" i="18"/>
  <c r="P643" i="18"/>
  <c r="P644" i="18"/>
  <c r="P645" i="18"/>
  <c r="P646" i="18"/>
  <c r="P647" i="18"/>
  <c r="P648" i="18"/>
  <c r="P649" i="18"/>
  <c r="P650" i="18"/>
  <c r="P651" i="18"/>
  <c r="P652" i="18"/>
  <c r="P653" i="18"/>
  <c r="P654" i="18"/>
  <c r="P655" i="18"/>
  <c r="P656" i="18"/>
  <c r="P657" i="18"/>
  <c r="P658" i="18"/>
  <c r="P659" i="18"/>
  <c r="P660" i="18"/>
  <c r="P661" i="18"/>
  <c r="P662" i="18"/>
  <c r="P663" i="18"/>
  <c r="P664" i="18"/>
  <c r="C658" i="17" s="1"/>
  <c r="P665" i="18"/>
  <c r="P666" i="18"/>
  <c r="P667" i="18"/>
  <c r="P668" i="18"/>
  <c r="P669" i="18"/>
  <c r="P670" i="18"/>
  <c r="P671" i="18"/>
  <c r="P672" i="18"/>
  <c r="P673" i="18"/>
  <c r="P674" i="18"/>
  <c r="P675" i="18"/>
  <c r="P676" i="18"/>
  <c r="P677" i="18"/>
  <c r="P678" i="18"/>
  <c r="P679" i="18"/>
  <c r="P680" i="18"/>
  <c r="C674" i="17" s="1"/>
  <c r="P681" i="18"/>
  <c r="P682" i="18"/>
  <c r="P683" i="18"/>
  <c r="P684" i="18"/>
  <c r="P685" i="18"/>
  <c r="P686" i="18"/>
  <c r="P687" i="18"/>
  <c r="P688" i="18"/>
  <c r="P689" i="18"/>
  <c r="P690" i="18"/>
  <c r="P691" i="18"/>
  <c r="P692" i="18"/>
  <c r="P693" i="18"/>
  <c r="P694" i="18"/>
  <c r="P695" i="18"/>
  <c r="P696" i="18"/>
  <c r="P697" i="18"/>
  <c r="P698" i="18"/>
  <c r="P699" i="18"/>
  <c r="P700" i="18"/>
  <c r="P701" i="18"/>
  <c r="P702" i="18"/>
  <c r="P703" i="18"/>
  <c r="P704" i="18"/>
  <c r="P705" i="18"/>
  <c r="P706" i="18"/>
  <c r="P707" i="18"/>
  <c r="P708" i="18"/>
  <c r="P709" i="18"/>
  <c r="P710" i="18"/>
  <c r="P711" i="18"/>
  <c r="P712" i="18"/>
  <c r="C706" i="17" s="1"/>
  <c r="P713" i="18"/>
  <c r="P714" i="18"/>
  <c r="P715" i="18"/>
  <c r="P716" i="18"/>
  <c r="P717" i="18"/>
  <c r="P718" i="18"/>
  <c r="P719" i="18"/>
  <c r="P720" i="18"/>
  <c r="P721" i="18"/>
  <c r="P722" i="18"/>
  <c r="P723" i="18"/>
  <c r="P724" i="18"/>
  <c r="P725" i="18"/>
  <c r="P726" i="18"/>
  <c r="P727" i="18"/>
  <c r="P728" i="18"/>
  <c r="P729" i="18"/>
  <c r="P730" i="18"/>
  <c r="P731" i="18"/>
  <c r="P732" i="18"/>
  <c r="P733" i="18"/>
  <c r="P734" i="18"/>
  <c r="P735" i="18"/>
  <c r="P736" i="18"/>
  <c r="P737" i="18"/>
  <c r="P738" i="18"/>
  <c r="P739" i="18"/>
  <c r="P740" i="18"/>
  <c r="P741" i="18"/>
  <c r="P742" i="18"/>
  <c r="P743" i="18"/>
  <c r="P744" i="18"/>
  <c r="C738" i="17" s="1"/>
  <c r="P745" i="18"/>
  <c r="P746" i="18"/>
  <c r="P747" i="18"/>
  <c r="P748" i="18"/>
  <c r="P749" i="18"/>
  <c r="P750" i="18"/>
  <c r="P751" i="18"/>
  <c r="P752" i="18"/>
  <c r="P753" i="18"/>
  <c r="P754" i="18"/>
  <c r="P755" i="18"/>
  <c r="P756" i="18"/>
  <c r="P757" i="18"/>
  <c r="P758" i="18"/>
  <c r="P759" i="18"/>
  <c r="P760" i="18"/>
  <c r="P761" i="18"/>
  <c r="P762" i="18"/>
  <c r="P763" i="18"/>
  <c r="P764" i="18"/>
  <c r="P765" i="18"/>
  <c r="P766" i="18"/>
  <c r="P767" i="18"/>
  <c r="P768" i="18"/>
  <c r="C762" i="17" s="1"/>
  <c r="P769" i="18"/>
  <c r="P770" i="18"/>
  <c r="P771" i="18"/>
  <c r="P772" i="18"/>
  <c r="P773" i="18"/>
  <c r="P774" i="18"/>
  <c r="P775" i="18"/>
  <c r="P776" i="18"/>
  <c r="P777" i="18"/>
  <c r="P778" i="18"/>
  <c r="P779" i="18"/>
  <c r="P780" i="18"/>
  <c r="P781" i="18"/>
  <c r="P782" i="18"/>
  <c r="P783" i="18"/>
  <c r="P784" i="18"/>
  <c r="P785" i="18"/>
  <c r="P786" i="18"/>
  <c r="P787" i="18"/>
  <c r="P788" i="18"/>
  <c r="P789" i="18"/>
  <c r="P790" i="18"/>
  <c r="P791" i="18"/>
  <c r="P792" i="18"/>
  <c r="P793" i="18"/>
  <c r="P794" i="18"/>
  <c r="P795" i="18"/>
  <c r="P796" i="18"/>
  <c r="P797" i="18"/>
  <c r="P798" i="18"/>
  <c r="P799" i="18"/>
  <c r="P800" i="18"/>
  <c r="C794" i="17" s="1"/>
  <c r="P801" i="18"/>
  <c r="P802" i="18"/>
  <c r="P803" i="18"/>
  <c r="P804" i="18"/>
  <c r="P805" i="18"/>
  <c r="P806" i="18"/>
  <c r="P807" i="18"/>
  <c r="P808" i="18"/>
  <c r="P809" i="18"/>
  <c r="P810" i="18"/>
  <c r="P811" i="18"/>
  <c r="P812" i="18"/>
  <c r="P813" i="18"/>
  <c r="P814" i="18"/>
  <c r="P815" i="18"/>
  <c r="P816" i="18"/>
  <c r="P817" i="18"/>
  <c r="P818" i="18"/>
  <c r="P819" i="18"/>
  <c r="P820" i="18"/>
  <c r="P821" i="18"/>
  <c r="P822" i="18"/>
  <c r="P823" i="18"/>
  <c r="P824" i="18"/>
  <c r="P825" i="18"/>
  <c r="P826" i="18"/>
  <c r="P827" i="18"/>
  <c r="P828" i="18"/>
  <c r="P829" i="18"/>
  <c r="P830" i="18"/>
  <c r="P831" i="18"/>
  <c r="P832" i="18"/>
  <c r="P833" i="18"/>
  <c r="P834" i="18"/>
  <c r="P835" i="18"/>
  <c r="P836" i="18"/>
  <c r="P837" i="18"/>
  <c r="P838" i="18"/>
  <c r="P839" i="18"/>
  <c r="P840" i="18"/>
  <c r="C834" i="17" s="1"/>
  <c r="P841" i="18"/>
  <c r="P842" i="18"/>
  <c r="P843" i="18"/>
  <c r="P844" i="18"/>
  <c r="P845" i="18"/>
  <c r="P846" i="18"/>
  <c r="P847" i="18"/>
  <c r="P848" i="18"/>
  <c r="P849" i="18"/>
  <c r="P850" i="18"/>
  <c r="P851" i="18"/>
  <c r="P852" i="18"/>
  <c r="P853" i="18"/>
  <c r="P854" i="18"/>
  <c r="P855" i="18"/>
  <c r="P856" i="18"/>
  <c r="P857" i="18"/>
  <c r="P858" i="18"/>
  <c r="P859" i="18"/>
  <c r="P860" i="18"/>
  <c r="P861" i="18"/>
  <c r="P862" i="18"/>
  <c r="P863" i="18"/>
  <c r="P864" i="18"/>
  <c r="P865" i="18"/>
  <c r="P866" i="18"/>
  <c r="P867" i="18"/>
  <c r="P868" i="18"/>
  <c r="P869" i="18"/>
  <c r="P870" i="18"/>
  <c r="P871" i="18"/>
  <c r="P872" i="18"/>
  <c r="C866" i="17" s="1"/>
  <c r="P873" i="18"/>
  <c r="P874" i="18"/>
  <c r="P875" i="18"/>
  <c r="P876" i="18"/>
  <c r="P877" i="18"/>
  <c r="P878" i="18"/>
  <c r="P879" i="18"/>
  <c r="P880" i="18"/>
  <c r="P881" i="18"/>
  <c r="P882" i="18"/>
  <c r="P883" i="18"/>
  <c r="P884" i="18"/>
  <c r="P885" i="18"/>
  <c r="P886" i="18"/>
  <c r="P887" i="18"/>
  <c r="P888" i="18"/>
  <c r="P889" i="18"/>
  <c r="P890" i="18"/>
  <c r="P891" i="18"/>
  <c r="P892" i="18"/>
  <c r="P893" i="18"/>
  <c r="P894" i="18"/>
  <c r="P895" i="18"/>
  <c r="P896" i="18"/>
  <c r="C890" i="17" s="1"/>
  <c r="P897" i="18"/>
  <c r="P898" i="18"/>
  <c r="P899" i="18"/>
  <c r="P900" i="18"/>
  <c r="P901" i="18"/>
  <c r="P902" i="18"/>
  <c r="P903" i="18"/>
  <c r="P904" i="18"/>
  <c r="P905" i="18"/>
  <c r="P906" i="18"/>
  <c r="P907" i="18"/>
  <c r="P908" i="18"/>
  <c r="P909" i="18"/>
  <c r="P910" i="18"/>
  <c r="P911" i="18"/>
  <c r="P912" i="18"/>
  <c r="P913" i="18"/>
  <c r="P914" i="18"/>
  <c r="P915" i="18"/>
  <c r="P916" i="18"/>
  <c r="P917" i="18"/>
  <c r="P918" i="18"/>
  <c r="P919" i="18"/>
  <c r="P920" i="18"/>
  <c r="P921" i="18"/>
  <c r="P922" i="18"/>
  <c r="P923" i="18"/>
  <c r="P924" i="18"/>
  <c r="P925" i="18"/>
  <c r="P926" i="18"/>
  <c r="P927" i="18"/>
  <c r="P928" i="18"/>
  <c r="C922" i="17" s="1"/>
  <c r="P929" i="18"/>
  <c r="P930" i="18"/>
  <c r="P931" i="18"/>
  <c r="P932" i="18"/>
  <c r="P933" i="18"/>
  <c r="P934" i="18"/>
  <c r="P935" i="18"/>
  <c r="P936" i="18"/>
  <c r="P937" i="18"/>
  <c r="P938" i="18"/>
  <c r="P939" i="18"/>
  <c r="P940" i="18"/>
  <c r="P941" i="18"/>
  <c r="P942" i="18"/>
  <c r="P943" i="18"/>
  <c r="P944" i="18"/>
  <c r="P945" i="18"/>
  <c r="P946" i="18"/>
  <c r="P947" i="18"/>
  <c r="P948" i="18"/>
  <c r="P949" i="18"/>
  <c r="P950" i="18"/>
  <c r="P951" i="18"/>
  <c r="P952" i="18"/>
  <c r="P953" i="18"/>
  <c r="P954" i="18"/>
  <c r="P955" i="18"/>
  <c r="P956" i="18"/>
  <c r="P957" i="18"/>
  <c r="P958" i="18"/>
  <c r="P959" i="18"/>
  <c r="P960" i="18"/>
  <c r="P961" i="18"/>
  <c r="P962" i="18"/>
  <c r="P963" i="18"/>
  <c r="P964" i="18"/>
  <c r="P965" i="18"/>
  <c r="P966" i="18"/>
  <c r="P967" i="18"/>
  <c r="P968" i="18"/>
  <c r="C962" i="17" s="1"/>
  <c r="P969" i="18"/>
  <c r="P970" i="18"/>
  <c r="P971" i="18"/>
  <c r="P972" i="18"/>
  <c r="P973" i="18"/>
  <c r="P974" i="18"/>
  <c r="P975" i="18"/>
  <c r="P976" i="18"/>
  <c r="P977" i="18"/>
  <c r="P978" i="18"/>
  <c r="P979" i="18"/>
  <c r="P980" i="18"/>
  <c r="P981" i="18"/>
  <c r="P982" i="18"/>
  <c r="P983" i="18"/>
  <c r="P984" i="18"/>
  <c r="P985" i="18"/>
  <c r="P986" i="18"/>
  <c r="P987" i="18"/>
  <c r="P988" i="18"/>
  <c r="P989" i="18"/>
  <c r="P990" i="18"/>
  <c r="P991" i="18"/>
  <c r="P992" i="18"/>
  <c r="P993" i="18"/>
  <c r="P994" i="18"/>
  <c r="P995" i="18"/>
  <c r="P996" i="18"/>
  <c r="P997" i="18"/>
  <c r="P998" i="18"/>
  <c r="P999" i="18"/>
  <c r="P1000" i="18"/>
  <c r="C994" i="17" s="1"/>
  <c r="P1001" i="18"/>
  <c r="P1002" i="18"/>
  <c r="P1003" i="18"/>
  <c r="P1004" i="18"/>
  <c r="P1005" i="18"/>
  <c r="P1006" i="18"/>
  <c r="P1007" i="18"/>
  <c r="P1008" i="18"/>
  <c r="P1009" i="18"/>
  <c r="P1010" i="18"/>
  <c r="P1011" i="18"/>
  <c r="P1012" i="18"/>
  <c r="P1013" i="18"/>
  <c r="P1014" i="18"/>
  <c r="P1015" i="18"/>
  <c r="P15" i="18"/>
  <c r="L16" i="18"/>
  <c r="L17" i="18"/>
  <c r="C11" i="17" s="1"/>
  <c r="L18" i="18"/>
  <c r="L19" i="18"/>
  <c r="L20" i="18"/>
  <c r="L21" i="18"/>
  <c r="L22" i="18"/>
  <c r="C16" i="17" s="1"/>
  <c r="L23" i="18"/>
  <c r="L24" i="18"/>
  <c r="L25" i="18"/>
  <c r="L26" i="18"/>
  <c r="L27" i="18"/>
  <c r="L28" i="18"/>
  <c r="C22" i="17" s="1"/>
  <c r="L29" i="18"/>
  <c r="L30" i="18"/>
  <c r="C24" i="17" s="1"/>
  <c r="L31" i="18"/>
  <c r="C25" i="17" s="1"/>
  <c r="L32" i="18"/>
  <c r="C26" i="17" s="1"/>
  <c r="L33" i="18"/>
  <c r="C27" i="17" s="1"/>
  <c r="L34" i="18"/>
  <c r="L35" i="18"/>
  <c r="L36" i="18"/>
  <c r="L37" i="18"/>
  <c r="L38" i="18"/>
  <c r="L39" i="18"/>
  <c r="C33" i="17" s="1"/>
  <c r="L40" i="18"/>
  <c r="L41" i="18"/>
  <c r="L42" i="18"/>
  <c r="L43" i="18"/>
  <c r="C40" i="17"/>
  <c r="L47" i="18"/>
  <c r="C41" i="17" s="1"/>
  <c r="C43" i="17"/>
  <c r="L50" i="18"/>
  <c r="L52" i="18"/>
  <c r="L53" i="18"/>
  <c r="L54" i="18"/>
  <c r="L55" i="18"/>
  <c r="L56" i="18"/>
  <c r="C50" i="17" s="1"/>
  <c r="L57" i="18"/>
  <c r="C51" i="17" s="1"/>
  <c r="L58" i="18"/>
  <c r="L59" i="18"/>
  <c r="L61" i="18"/>
  <c r="L62" i="18"/>
  <c r="L63" i="18"/>
  <c r="C57" i="17" s="1"/>
  <c r="L64" i="18"/>
  <c r="L65" i="18"/>
  <c r="C59" i="17" s="1"/>
  <c r="L66" i="18"/>
  <c r="L67" i="18"/>
  <c r="L68" i="18"/>
  <c r="C62" i="17" s="1"/>
  <c r="L70" i="18"/>
  <c r="C64" i="17" s="1"/>
  <c r="C65" i="17"/>
  <c r="L72" i="18"/>
  <c r="L73" i="18"/>
  <c r="C67" i="17" s="1"/>
  <c r="L74" i="18"/>
  <c r="L75" i="18"/>
  <c r="L76" i="18"/>
  <c r="L77" i="18"/>
  <c r="L78" i="18"/>
  <c r="L79" i="18"/>
  <c r="C73" i="17" s="1"/>
  <c r="L80" i="18"/>
  <c r="L81" i="18"/>
  <c r="C75" i="17" s="1"/>
  <c r="L82" i="18"/>
  <c r="L83" i="18"/>
  <c r="L84" i="18"/>
  <c r="L85" i="18"/>
  <c r="L86" i="18"/>
  <c r="L87" i="18"/>
  <c r="L88" i="18"/>
  <c r="L89" i="18"/>
  <c r="C83" i="17" s="1"/>
  <c r="L90" i="18"/>
  <c r="L91" i="18"/>
  <c r="L92" i="18"/>
  <c r="L93" i="18"/>
  <c r="L94" i="18"/>
  <c r="L95" i="18"/>
  <c r="C89" i="17" s="1"/>
  <c r="L96" i="18"/>
  <c r="L97" i="18"/>
  <c r="C91" i="17" s="1"/>
  <c r="L98" i="18"/>
  <c r="L99" i="18"/>
  <c r="L100" i="18"/>
  <c r="L101" i="18"/>
  <c r="L102" i="18"/>
  <c r="L103" i="18"/>
  <c r="L104" i="18"/>
  <c r="L105" i="18"/>
  <c r="C99" i="17" s="1"/>
  <c r="L106" i="18"/>
  <c r="L107" i="18"/>
  <c r="L108" i="18"/>
  <c r="L109" i="18"/>
  <c r="L110" i="18"/>
  <c r="L111" i="18"/>
  <c r="C105" i="17" s="1"/>
  <c r="L112" i="18"/>
  <c r="L113" i="18"/>
  <c r="C107" i="17" s="1"/>
  <c r="L114" i="18"/>
  <c r="L115" i="18"/>
  <c r="L116" i="18"/>
  <c r="L117" i="18"/>
  <c r="L118" i="18"/>
  <c r="L119" i="18"/>
  <c r="C113" i="17" s="1"/>
  <c r="L120" i="18"/>
  <c r="L121" i="18"/>
  <c r="C115" i="17" s="1"/>
  <c r="L122" i="18"/>
  <c r="L123" i="18"/>
  <c r="L124" i="18"/>
  <c r="L125" i="18"/>
  <c r="L126" i="18"/>
  <c r="L127" i="18"/>
  <c r="C121" i="17" s="1"/>
  <c r="L128" i="18"/>
  <c r="L129" i="18"/>
  <c r="C123" i="17" s="1"/>
  <c r="L130" i="18"/>
  <c r="L131" i="18"/>
  <c r="L132" i="18"/>
  <c r="L133" i="18"/>
  <c r="L134" i="18"/>
  <c r="L135" i="18"/>
  <c r="C129" i="17" s="1"/>
  <c r="L136" i="18"/>
  <c r="L137" i="18"/>
  <c r="C131" i="17" s="1"/>
  <c r="L138" i="18"/>
  <c r="L139" i="18"/>
  <c r="L140" i="18"/>
  <c r="L141" i="18"/>
  <c r="L142" i="18"/>
  <c r="L143" i="18"/>
  <c r="C137" i="17" s="1"/>
  <c r="L144" i="18"/>
  <c r="L145" i="18"/>
  <c r="C139" i="17" s="1"/>
  <c r="L146" i="18"/>
  <c r="L147" i="18"/>
  <c r="L148" i="18"/>
  <c r="L149" i="18"/>
  <c r="L150" i="18"/>
  <c r="L151" i="18"/>
  <c r="L152" i="18"/>
  <c r="L153" i="18"/>
  <c r="C147" i="17" s="1"/>
  <c r="L154" i="18"/>
  <c r="L155" i="18"/>
  <c r="L156" i="18"/>
  <c r="L157" i="18"/>
  <c r="L158" i="18"/>
  <c r="L159" i="18"/>
  <c r="C153" i="17" s="1"/>
  <c r="L160" i="18"/>
  <c r="L161" i="18"/>
  <c r="C155" i="17" s="1"/>
  <c r="L162" i="18"/>
  <c r="L163" i="18"/>
  <c r="L164" i="18"/>
  <c r="L165" i="18"/>
  <c r="L166" i="18"/>
  <c r="L167" i="18"/>
  <c r="L168" i="18"/>
  <c r="L169" i="18"/>
  <c r="C163" i="17" s="1"/>
  <c r="L170" i="18"/>
  <c r="L171" i="18"/>
  <c r="L172" i="18"/>
  <c r="L173" i="18"/>
  <c r="L174" i="18"/>
  <c r="L175" i="18"/>
  <c r="C169" i="17" s="1"/>
  <c r="L176" i="18"/>
  <c r="L177" i="18"/>
  <c r="C171" i="17" s="1"/>
  <c r="L178" i="18"/>
  <c r="L179" i="18"/>
  <c r="L180" i="18"/>
  <c r="L181" i="18"/>
  <c r="L182" i="18"/>
  <c r="L183" i="18"/>
  <c r="C177" i="17" s="1"/>
  <c r="L184" i="18"/>
  <c r="L185" i="18"/>
  <c r="C179" i="17" s="1"/>
  <c r="L186" i="18"/>
  <c r="L187" i="18"/>
  <c r="L188" i="18"/>
  <c r="L189" i="18"/>
  <c r="L190" i="18"/>
  <c r="L191" i="18"/>
  <c r="C185" i="17" s="1"/>
  <c r="L192" i="18"/>
  <c r="L193" i="18"/>
  <c r="C187" i="17" s="1"/>
  <c r="L194" i="18"/>
  <c r="L195" i="18"/>
  <c r="L196" i="18"/>
  <c r="L197" i="18"/>
  <c r="L198" i="18"/>
  <c r="L199" i="18"/>
  <c r="C193" i="17" s="1"/>
  <c r="L200" i="18"/>
  <c r="L201" i="18"/>
  <c r="C195" i="17" s="1"/>
  <c r="L202" i="18"/>
  <c r="L203" i="18"/>
  <c r="L204" i="18"/>
  <c r="L205" i="18"/>
  <c r="L206" i="18"/>
  <c r="L207" i="18"/>
  <c r="C201" i="17" s="1"/>
  <c r="L208" i="18"/>
  <c r="L209" i="18"/>
  <c r="C203" i="17" s="1"/>
  <c r="L210" i="18"/>
  <c r="L211" i="18"/>
  <c r="L212" i="18"/>
  <c r="L213" i="18"/>
  <c r="L214" i="18"/>
  <c r="L215" i="18"/>
  <c r="L216" i="18"/>
  <c r="L217" i="18"/>
  <c r="C211" i="17" s="1"/>
  <c r="L218" i="18"/>
  <c r="L219" i="18"/>
  <c r="L220" i="18"/>
  <c r="L221" i="18"/>
  <c r="L222" i="18"/>
  <c r="L223" i="18"/>
  <c r="C217" i="17" s="1"/>
  <c r="L224" i="18"/>
  <c r="L225" i="18"/>
  <c r="C219" i="17" s="1"/>
  <c r="L226" i="18"/>
  <c r="L227" i="18"/>
  <c r="L228" i="18"/>
  <c r="L229" i="18"/>
  <c r="L230" i="18"/>
  <c r="L231" i="18"/>
  <c r="L232" i="18"/>
  <c r="L233" i="18"/>
  <c r="C227" i="17" s="1"/>
  <c r="L234" i="18"/>
  <c r="L235" i="18"/>
  <c r="L236" i="18"/>
  <c r="L237" i="18"/>
  <c r="L238" i="18"/>
  <c r="L239" i="18"/>
  <c r="C233" i="17" s="1"/>
  <c r="L240" i="18"/>
  <c r="L241" i="18"/>
  <c r="C235" i="17" s="1"/>
  <c r="L242" i="18"/>
  <c r="L243" i="18"/>
  <c r="L244" i="18"/>
  <c r="L245" i="18"/>
  <c r="L246" i="18"/>
  <c r="L247" i="18"/>
  <c r="C241" i="17" s="1"/>
  <c r="L248" i="18"/>
  <c r="L249" i="18"/>
  <c r="C243" i="17" s="1"/>
  <c r="L250" i="18"/>
  <c r="L251" i="18"/>
  <c r="L252" i="18"/>
  <c r="L253" i="18"/>
  <c r="L254" i="18"/>
  <c r="L255" i="18"/>
  <c r="C249" i="17" s="1"/>
  <c r="L256" i="18"/>
  <c r="L257" i="18"/>
  <c r="C251" i="17" s="1"/>
  <c r="L258" i="18"/>
  <c r="L259" i="18"/>
  <c r="L260" i="18"/>
  <c r="L261" i="18"/>
  <c r="L262" i="18"/>
  <c r="L263" i="18"/>
  <c r="C257" i="17" s="1"/>
  <c r="L264" i="18"/>
  <c r="L265" i="18"/>
  <c r="C259" i="17" s="1"/>
  <c r="L266" i="18"/>
  <c r="L267" i="18"/>
  <c r="L268" i="18"/>
  <c r="L269" i="18"/>
  <c r="L270" i="18"/>
  <c r="L271" i="18"/>
  <c r="C265" i="17" s="1"/>
  <c r="L272" i="18"/>
  <c r="L273" i="18"/>
  <c r="C267" i="17" s="1"/>
  <c r="L274" i="18"/>
  <c r="L275" i="18"/>
  <c r="L276" i="18"/>
  <c r="L277" i="18"/>
  <c r="L278" i="18"/>
  <c r="L279" i="18"/>
  <c r="L280" i="18"/>
  <c r="L281" i="18"/>
  <c r="C275" i="17" s="1"/>
  <c r="L282" i="18"/>
  <c r="L283" i="18"/>
  <c r="L284" i="18"/>
  <c r="L285" i="18"/>
  <c r="L286" i="18"/>
  <c r="L287" i="18"/>
  <c r="C281" i="17" s="1"/>
  <c r="L288" i="18"/>
  <c r="L289" i="18"/>
  <c r="C283" i="17" s="1"/>
  <c r="L290" i="18"/>
  <c r="L291" i="18"/>
  <c r="L292" i="18"/>
  <c r="L293" i="18"/>
  <c r="L294" i="18"/>
  <c r="L295" i="18"/>
  <c r="L296" i="18"/>
  <c r="L297" i="18"/>
  <c r="C291" i="17" s="1"/>
  <c r="L298" i="18"/>
  <c r="L299" i="18"/>
  <c r="L300" i="18"/>
  <c r="L301" i="18"/>
  <c r="L302" i="18"/>
  <c r="L303" i="18"/>
  <c r="C297" i="17" s="1"/>
  <c r="L304" i="18"/>
  <c r="L305" i="18"/>
  <c r="C299" i="17" s="1"/>
  <c r="L306" i="18"/>
  <c r="L307" i="18"/>
  <c r="L308" i="18"/>
  <c r="L309" i="18"/>
  <c r="L310" i="18"/>
  <c r="L311" i="18"/>
  <c r="C305" i="17" s="1"/>
  <c r="L312" i="18"/>
  <c r="L313" i="18"/>
  <c r="C307" i="17" s="1"/>
  <c r="L314" i="18"/>
  <c r="L315" i="18"/>
  <c r="L316" i="18"/>
  <c r="L317" i="18"/>
  <c r="L318" i="18"/>
  <c r="L319" i="18"/>
  <c r="C313" i="17" s="1"/>
  <c r="L320" i="18"/>
  <c r="L321" i="18"/>
  <c r="C315" i="17" s="1"/>
  <c r="L322" i="18"/>
  <c r="L323" i="18"/>
  <c r="L324" i="18"/>
  <c r="L325" i="18"/>
  <c r="L326" i="18"/>
  <c r="L327" i="18"/>
  <c r="C321" i="17" s="1"/>
  <c r="L328" i="18"/>
  <c r="L329" i="18"/>
  <c r="C323" i="17" s="1"/>
  <c r="L330" i="18"/>
  <c r="L331" i="18"/>
  <c r="L332" i="18"/>
  <c r="L333" i="18"/>
  <c r="L334" i="18"/>
  <c r="L335" i="18"/>
  <c r="C329" i="17" s="1"/>
  <c r="L336" i="18"/>
  <c r="L337" i="18"/>
  <c r="C331" i="17" s="1"/>
  <c r="L338" i="18"/>
  <c r="L339" i="18"/>
  <c r="L340" i="18"/>
  <c r="L341" i="18"/>
  <c r="L342" i="18"/>
  <c r="L343" i="18"/>
  <c r="C337" i="17" s="1"/>
  <c r="L344" i="18"/>
  <c r="L345" i="18"/>
  <c r="C339" i="17" s="1"/>
  <c r="L346" i="18"/>
  <c r="L347" i="18"/>
  <c r="L348" i="18"/>
  <c r="L349" i="18"/>
  <c r="L350" i="18"/>
  <c r="L351" i="18"/>
  <c r="C345" i="17" s="1"/>
  <c r="L352" i="18"/>
  <c r="L353" i="18"/>
  <c r="C347" i="17" s="1"/>
  <c r="L354" i="18"/>
  <c r="L355" i="18"/>
  <c r="L356" i="18"/>
  <c r="L357" i="18"/>
  <c r="L358" i="18"/>
  <c r="L359" i="18"/>
  <c r="C353" i="17" s="1"/>
  <c r="L360" i="18"/>
  <c r="L361" i="18"/>
  <c r="C355" i="17" s="1"/>
  <c r="L362" i="18"/>
  <c r="L363" i="18"/>
  <c r="L364" i="18"/>
  <c r="L365" i="18"/>
  <c r="L366" i="18"/>
  <c r="L367" i="18"/>
  <c r="C361" i="17" s="1"/>
  <c r="L368" i="18"/>
  <c r="L369" i="18"/>
  <c r="C363" i="17" s="1"/>
  <c r="L370" i="18"/>
  <c r="L371" i="18"/>
  <c r="L372" i="18"/>
  <c r="L373" i="18"/>
  <c r="L374" i="18"/>
  <c r="L375" i="18"/>
  <c r="C369" i="17" s="1"/>
  <c r="L376" i="18"/>
  <c r="L377" i="18"/>
  <c r="C371" i="17" s="1"/>
  <c r="L378" i="18"/>
  <c r="L379" i="18"/>
  <c r="L380" i="18"/>
  <c r="L381" i="18"/>
  <c r="L382" i="18"/>
  <c r="L383" i="18"/>
  <c r="C377" i="17" s="1"/>
  <c r="L384" i="18"/>
  <c r="L385" i="18"/>
  <c r="C379" i="17" s="1"/>
  <c r="L386" i="18"/>
  <c r="L387" i="18"/>
  <c r="L388" i="18"/>
  <c r="L389" i="18"/>
  <c r="L390" i="18"/>
  <c r="L391" i="18"/>
  <c r="C385" i="17" s="1"/>
  <c r="L392" i="18"/>
  <c r="L393" i="18"/>
  <c r="C387" i="17" s="1"/>
  <c r="L394" i="18"/>
  <c r="L395" i="18"/>
  <c r="L396" i="18"/>
  <c r="L397" i="18"/>
  <c r="L398" i="18"/>
  <c r="L399" i="18"/>
  <c r="C393" i="17" s="1"/>
  <c r="L400" i="18"/>
  <c r="L401" i="18"/>
  <c r="C395" i="17" s="1"/>
  <c r="L402" i="18"/>
  <c r="L403" i="18"/>
  <c r="L404" i="18"/>
  <c r="L405" i="18"/>
  <c r="L406" i="18"/>
  <c r="L407" i="18"/>
  <c r="C401" i="17" s="1"/>
  <c r="L408" i="18"/>
  <c r="L409" i="18"/>
  <c r="C403" i="17" s="1"/>
  <c r="L410" i="18"/>
  <c r="L411" i="18"/>
  <c r="L412" i="18"/>
  <c r="L413" i="18"/>
  <c r="L414" i="18"/>
  <c r="L415" i="18"/>
  <c r="C409" i="17" s="1"/>
  <c r="L416" i="18"/>
  <c r="L417" i="18"/>
  <c r="C411" i="17" s="1"/>
  <c r="L418" i="18"/>
  <c r="L419" i="18"/>
  <c r="L420" i="18"/>
  <c r="L421" i="18"/>
  <c r="L422" i="18"/>
  <c r="L423" i="18"/>
  <c r="C417" i="17" s="1"/>
  <c r="L424" i="18"/>
  <c r="L425" i="18"/>
  <c r="C419" i="17" s="1"/>
  <c r="L426" i="18"/>
  <c r="L427" i="18"/>
  <c r="L428" i="18"/>
  <c r="L429" i="18"/>
  <c r="L430" i="18"/>
  <c r="L431" i="18"/>
  <c r="C425" i="17" s="1"/>
  <c r="L432" i="18"/>
  <c r="L433" i="18"/>
  <c r="C427" i="17" s="1"/>
  <c r="L434" i="18"/>
  <c r="L435" i="18"/>
  <c r="L436" i="18"/>
  <c r="L437" i="18"/>
  <c r="L438" i="18"/>
  <c r="L439" i="18"/>
  <c r="C433" i="17" s="1"/>
  <c r="L440" i="18"/>
  <c r="L441" i="18"/>
  <c r="C435" i="17" s="1"/>
  <c r="L442" i="18"/>
  <c r="L443" i="18"/>
  <c r="L444" i="18"/>
  <c r="L445" i="18"/>
  <c r="L446" i="18"/>
  <c r="L447" i="18"/>
  <c r="C441" i="17" s="1"/>
  <c r="L448" i="18"/>
  <c r="L449" i="18"/>
  <c r="C443" i="17" s="1"/>
  <c r="L450" i="18"/>
  <c r="L451" i="18"/>
  <c r="L452" i="18"/>
  <c r="L453" i="18"/>
  <c r="L454" i="18"/>
  <c r="L455" i="18"/>
  <c r="C449" i="17" s="1"/>
  <c r="L456" i="18"/>
  <c r="L457" i="18"/>
  <c r="C451" i="17" s="1"/>
  <c r="L458" i="18"/>
  <c r="L459" i="18"/>
  <c r="L460" i="18"/>
  <c r="L461" i="18"/>
  <c r="L462" i="18"/>
  <c r="L463" i="18"/>
  <c r="C457" i="17" s="1"/>
  <c r="L464" i="18"/>
  <c r="L465" i="18"/>
  <c r="C459" i="17" s="1"/>
  <c r="L466" i="18"/>
  <c r="L467" i="18"/>
  <c r="L468" i="18"/>
  <c r="L469" i="18"/>
  <c r="L470" i="18"/>
  <c r="L471" i="18"/>
  <c r="C465" i="17" s="1"/>
  <c r="L472" i="18"/>
  <c r="L473" i="18"/>
  <c r="C467" i="17" s="1"/>
  <c r="L474" i="18"/>
  <c r="L475" i="18"/>
  <c r="L476" i="18"/>
  <c r="L477" i="18"/>
  <c r="L478" i="18"/>
  <c r="L479" i="18"/>
  <c r="C473" i="17" s="1"/>
  <c r="L480" i="18"/>
  <c r="L481" i="18"/>
  <c r="C475" i="17" s="1"/>
  <c r="L482" i="18"/>
  <c r="L483" i="18"/>
  <c r="L484" i="18"/>
  <c r="L485" i="18"/>
  <c r="L486" i="18"/>
  <c r="L487" i="18"/>
  <c r="C481" i="17" s="1"/>
  <c r="L488" i="18"/>
  <c r="L489" i="18"/>
  <c r="C483" i="17" s="1"/>
  <c r="L490" i="18"/>
  <c r="L491" i="18"/>
  <c r="L492" i="18"/>
  <c r="L493" i="18"/>
  <c r="L494" i="18"/>
  <c r="L495" i="18"/>
  <c r="C489" i="17" s="1"/>
  <c r="L496" i="18"/>
  <c r="L497" i="18"/>
  <c r="C491" i="17" s="1"/>
  <c r="L498" i="18"/>
  <c r="L499" i="18"/>
  <c r="L500" i="18"/>
  <c r="L501" i="18"/>
  <c r="L502" i="18"/>
  <c r="L503" i="18"/>
  <c r="C497" i="17" s="1"/>
  <c r="L504" i="18"/>
  <c r="L505" i="18"/>
  <c r="C499" i="17" s="1"/>
  <c r="L506" i="18"/>
  <c r="L507" i="18"/>
  <c r="L508" i="18"/>
  <c r="L509" i="18"/>
  <c r="L510" i="18"/>
  <c r="L511" i="18"/>
  <c r="C505" i="17" s="1"/>
  <c r="L512" i="18"/>
  <c r="L513" i="18"/>
  <c r="C507" i="17" s="1"/>
  <c r="L514" i="18"/>
  <c r="L515" i="18"/>
  <c r="L516" i="18"/>
  <c r="L517" i="18"/>
  <c r="L518" i="18"/>
  <c r="L519" i="18"/>
  <c r="C513" i="17" s="1"/>
  <c r="L520" i="18"/>
  <c r="L521" i="18"/>
  <c r="C515" i="17" s="1"/>
  <c r="L522" i="18"/>
  <c r="L523" i="18"/>
  <c r="L524" i="18"/>
  <c r="L525" i="18"/>
  <c r="L526" i="18"/>
  <c r="L527" i="18"/>
  <c r="C521" i="17" s="1"/>
  <c r="L528" i="18"/>
  <c r="L529" i="18"/>
  <c r="C523" i="17" s="1"/>
  <c r="L530" i="18"/>
  <c r="L531" i="18"/>
  <c r="L532" i="18"/>
  <c r="L533" i="18"/>
  <c r="L534" i="18"/>
  <c r="L535" i="18"/>
  <c r="C529" i="17" s="1"/>
  <c r="L536" i="18"/>
  <c r="L537" i="18"/>
  <c r="C531" i="17" s="1"/>
  <c r="L538" i="18"/>
  <c r="L539" i="18"/>
  <c r="L540" i="18"/>
  <c r="L541" i="18"/>
  <c r="L542" i="18"/>
  <c r="L543" i="18"/>
  <c r="C537" i="17" s="1"/>
  <c r="L544" i="18"/>
  <c r="L545" i="18"/>
  <c r="C539" i="17" s="1"/>
  <c r="L546" i="18"/>
  <c r="L547" i="18"/>
  <c r="L548" i="18"/>
  <c r="L549" i="18"/>
  <c r="L550" i="18"/>
  <c r="L551" i="18"/>
  <c r="C545" i="17" s="1"/>
  <c r="L552" i="18"/>
  <c r="L553" i="18"/>
  <c r="C547" i="17" s="1"/>
  <c r="L554" i="18"/>
  <c r="L555" i="18"/>
  <c r="L556" i="18"/>
  <c r="L557" i="18"/>
  <c r="L558" i="18"/>
  <c r="L559" i="18"/>
  <c r="C553" i="17" s="1"/>
  <c r="L560" i="18"/>
  <c r="L561" i="18"/>
  <c r="C555" i="17" s="1"/>
  <c r="L562" i="18"/>
  <c r="L563" i="18"/>
  <c r="L564" i="18"/>
  <c r="L565" i="18"/>
  <c r="L566" i="18"/>
  <c r="L567" i="18"/>
  <c r="C561" i="17" s="1"/>
  <c r="L568" i="18"/>
  <c r="L569" i="18"/>
  <c r="C563" i="17" s="1"/>
  <c r="L570" i="18"/>
  <c r="L571" i="18"/>
  <c r="L572" i="18"/>
  <c r="L573" i="18"/>
  <c r="L574" i="18"/>
  <c r="L575" i="18"/>
  <c r="C569" i="17" s="1"/>
  <c r="L576" i="18"/>
  <c r="L577" i="18"/>
  <c r="C571" i="17" s="1"/>
  <c r="L578" i="18"/>
  <c r="L579" i="18"/>
  <c r="L580" i="18"/>
  <c r="L581" i="18"/>
  <c r="L582" i="18"/>
  <c r="L583" i="18"/>
  <c r="C577" i="17" s="1"/>
  <c r="L584" i="18"/>
  <c r="L585" i="18"/>
  <c r="C579" i="17" s="1"/>
  <c r="L586" i="18"/>
  <c r="L587" i="18"/>
  <c r="L588" i="18"/>
  <c r="L589" i="18"/>
  <c r="L590" i="18"/>
  <c r="L591" i="18"/>
  <c r="C585" i="17" s="1"/>
  <c r="L592" i="18"/>
  <c r="L593" i="18"/>
  <c r="C587" i="17" s="1"/>
  <c r="L594" i="18"/>
  <c r="L595" i="18"/>
  <c r="L596" i="18"/>
  <c r="L597" i="18"/>
  <c r="L598" i="18"/>
  <c r="L599" i="18"/>
  <c r="C593" i="17" s="1"/>
  <c r="L600" i="18"/>
  <c r="L601" i="18"/>
  <c r="C595" i="17" s="1"/>
  <c r="L602" i="18"/>
  <c r="L603" i="18"/>
  <c r="L604" i="18"/>
  <c r="L605" i="18"/>
  <c r="L606" i="18"/>
  <c r="L607" i="18"/>
  <c r="C601" i="17" s="1"/>
  <c r="L608" i="18"/>
  <c r="L609" i="18"/>
  <c r="C603" i="17" s="1"/>
  <c r="L610" i="18"/>
  <c r="L611" i="18"/>
  <c r="L612" i="18"/>
  <c r="L613" i="18"/>
  <c r="L614" i="18"/>
  <c r="L615" i="18"/>
  <c r="C609" i="17" s="1"/>
  <c r="L616" i="18"/>
  <c r="L617" i="18"/>
  <c r="C611" i="17" s="1"/>
  <c r="L618" i="18"/>
  <c r="L619" i="18"/>
  <c r="L620" i="18"/>
  <c r="L621" i="18"/>
  <c r="L622" i="18"/>
  <c r="L623" i="18"/>
  <c r="C617" i="17" s="1"/>
  <c r="L624" i="18"/>
  <c r="L625" i="18"/>
  <c r="C619" i="17" s="1"/>
  <c r="L626" i="18"/>
  <c r="L627" i="18"/>
  <c r="L628" i="18"/>
  <c r="L629" i="18"/>
  <c r="L630" i="18"/>
  <c r="L631" i="18"/>
  <c r="C625" i="17" s="1"/>
  <c r="L632" i="18"/>
  <c r="L633" i="18"/>
  <c r="C627" i="17" s="1"/>
  <c r="L634" i="18"/>
  <c r="L635" i="18"/>
  <c r="L636" i="18"/>
  <c r="L637" i="18"/>
  <c r="L638" i="18"/>
  <c r="L639" i="18"/>
  <c r="C633" i="17" s="1"/>
  <c r="L640" i="18"/>
  <c r="L641" i="18"/>
  <c r="C635" i="17" s="1"/>
  <c r="L642" i="18"/>
  <c r="L643" i="18"/>
  <c r="L644" i="18"/>
  <c r="L645" i="18"/>
  <c r="L646" i="18"/>
  <c r="L647" i="18"/>
  <c r="C641" i="17" s="1"/>
  <c r="L648" i="18"/>
  <c r="L649" i="18"/>
  <c r="C643" i="17" s="1"/>
  <c r="L650" i="18"/>
  <c r="L651" i="18"/>
  <c r="L652" i="18"/>
  <c r="L653" i="18"/>
  <c r="L654" i="18"/>
  <c r="L655" i="18"/>
  <c r="C649" i="17" s="1"/>
  <c r="L656" i="18"/>
  <c r="L657" i="18"/>
  <c r="C651" i="17" s="1"/>
  <c r="L658" i="18"/>
  <c r="L659" i="18"/>
  <c r="L660" i="18"/>
  <c r="L661" i="18"/>
  <c r="L662" i="18"/>
  <c r="L663" i="18"/>
  <c r="C657" i="17" s="1"/>
  <c r="L664" i="18"/>
  <c r="L665" i="18"/>
  <c r="C659" i="17" s="1"/>
  <c r="L666" i="18"/>
  <c r="L667" i="18"/>
  <c r="L668" i="18"/>
  <c r="L669" i="18"/>
  <c r="L670" i="18"/>
  <c r="L671" i="18"/>
  <c r="C665" i="17" s="1"/>
  <c r="L672" i="18"/>
  <c r="L673" i="18"/>
  <c r="C667" i="17" s="1"/>
  <c r="L674" i="18"/>
  <c r="L675" i="18"/>
  <c r="L676" i="18"/>
  <c r="L677" i="18"/>
  <c r="L678" i="18"/>
  <c r="L679" i="18"/>
  <c r="C673" i="17" s="1"/>
  <c r="L680" i="18"/>
  <c r="L681" i="18"/>
  <c r="C675" i="17" s="1"/>
  <c r="L682" i="18"/>
  <c r="L683" i="18"/>
  <c r="L684" i="18"/>
  <c r="L685" i="18"/>
  <c r="L686" i="18"/>
  <c r="L687" i="18"/>
  <c r="C681" i="17" s="1"/>
  <c r="L688" i="18"/>
  <c r="L689" i="18"/>
  <c r="C683" i="17" s="1"/>
  <c r="L690" i="18"/>
  <c r="L691" i="18"/>
  <c r="L692" i="18"/>
  <c r="L693" i="18"/>
  <c r="L694" i="18"/>
  <c r="L695" i="18"/>
  <c r="C689" i="17" s="1"/>
  <c r="L696" i="18"/>
  <c r="L697" i="18"/>
  <c r="C691" i="17" s="1"/>
  <c r="L698" i="18"/>
  <c r="L699" i="18"/>
  <c r="L700" i="18"/>
  <c r="L701" i="18"/>
  <c r="L702" i="18"/>
  <c r="L703" i="18"/>
  <c r="C697" i="17" s="1"/>
  <c r="L704" i="18"/>
  <c r="L705" i="18"/>
  <c r="C699" i="17" s="1"/>
  <c r="L706" i="18"/>
  <c r="L707" i="18"/>
  <c r="L708" i="18"/>
  <c r="L709" i="18"/>
  <c r="L710" i="18"/>
  <c r="L711" i="18"/>
  <c r="C705" i="17" s="1"/>
  <c r="L712" i="18"/>
  <c r="L713" i="18"/>
  <c r="C707" i="17" s="1"/>
  <c r="L714" i="18"/>
  <c r="L715" i="18"/>
  <c r="L716" i="18"/>
  <c r="L717" i="18"/>
  <c r="L718" i="18"/>
  <c r="L719" i="18"/>
  <c r="C713" i="17" s="1"/>
  <c r="L720" i="18"/>
  <c r="L721" i="18"/>
  <c r="L722" i="18"/>
  <c r="L723" i="18"/>
  <c r="L724" i="18"/>
  <c r="L725" i="18"/>
  <c r="L726" i="18"/>
  <c r="L727" i="18"/>
  <c r="C721" i="17" s="1"/>
  <c r="L728" i="18"/>
  <c r="L729" i="18"/>
  <c r="L730" i="18"/>
  <c r="L731" i="18"/>
  <c r="L732" i="18"/>
  <c r="L733" i="18"/>
  <c r="L734" i="18"/>
  <c r="L735" i="18"/>
  <c r="C729" i="17" s="1"/>
  <c r="L736" i="18"/>
  <c r="L737" i="18"/>
  <c r="C731" i="17" s="1"/>
  <c r="L738" i="18"/>
  <c r="L739" i="18"/>
  <c r="L740" i="18"/>
  <c r="L741" i="18"/>
  <c r="L742" i="18"/>
  <c r="L743" i="18"/>
  <c r="C737" i="17" s="1"/>
  <c r="L744" i="18"/>
  <c r="L745" i="18"/>
  <c r="C739" i="17" s="1"/>
  <c r="L746" i="18"/>
  <c r="L747" i="18"/>
  <c r="L748" i="18"/>
  <c r="L749" i="18"/>
  <c r="L750" i="18"/>
  <c r="L751" i="18"/>
  <c r="C745" i="17" s="1"/>
  <c r="L752" i="18"/>
  <c r="L753" i="18"/>
  <c r="L754" i="18"/>
  <c r="L755" i="18"/>
  <c r="L756" i="18"/>
  <c r="L757" i="18"/>
  <c r="L758" i="18"/>
  <c r="L759" i="18"/>
  <c r="C753" i="17" s="1"/>
  <c r="L760" i="18"/>
  <c r="L761" i="18"/>
  <c r="L762" i="18"/>
  <c r="L763" i="18"/>
  <c r="L764" i="18"/>
  <c r="L765" i="18"/>
  <c r="L766" i="18"/>
  <c r="L767" i="18"/>
  <c r="C761" i="17" s="1"/>
  <c r="L768" i="18"/>
  <c r="L769" i="18"/>
  <c r="C763" i="17" s="1"/>
  <c r="L770" i="18"/>
  <c r="L771" i="18"/>
  <c r="L772" i="18"/>
  <c r="L773" i="18"/>
  <c r="L774" i="18"/>
  <c r="L775" i="18"/>
  <c r="C769" i="17" s="1"/>
  <c r="L776" i="18"/>
  <c r="L777" i="18"/>
  <c r="C771" i="17" s="1"/>
  <c r="L778" i="18"/>
  <c r="L779" i="18"/>
  <c r="L780" i="18"/>
  <c r="L781" i="18"/>
  <c r="L782" i="18"/>
  <c r="L783" i="18"/>
  <c r="C777" i="17" s="1"/>
  <c r="L784" i="18"/>
  <c r="L785" i="18"/>
  <c r="L786" i="18"/>
  <c r="L787" i="18"/>
  <c r="L788" i="18"/>
  <c r="L789" i="18"/>
  <c r="L790" i="18"/>
  <c r="L791" i="18"/>
  <c r="C785" i="17" s="1"/>
  <c r="L792" i="18"/>
  <c r="L793" i="18"/>
  <c r="L794" i="18"/>
  <c r="L795" i="18"/>
  <c r="L796" i="18"/>
  <c r="L797" i="18"/>
  <c r="L798" i="18"/>
  <c r="L799" i="18"/>
  <c r="C793" i="17" s="1"/>
  <c r="L800" i="18"/>
  <c r="L801" i="18"/>
  <c r="C795" i="17" s="1"/>
  <c r="L802" i="18"/>
  <c r="L803" i="18"/>
  <c r="L804" i="18"/>
  <c r="L805" i="18"/>
  <c r="L806" i="18"/>
  <c r="L807" i="18"/>
  <c r="C801" i="17" s="1"/>
  <c r="L808" i="18"/>
  <c r="L809" i="18"/>
  <c r="C803" i="17" s="1"/>
  <c r="L810" i="18"/>
  <c r="L811" i="18"/>
  <c r="L812" i="18"/>
  <c r="L813" i="18"/>
  <c r="L814" i="18"/>
  <c r="L815" i="18"/>
  <c r="L816" i="18"/>
  <c r="L817" i="18"/>
  <c r="L818" i="18"/>
  <c r="L819" i="18"/>
  <c r="L820" i="18"/>
  <c r="L821" i="18"/>
  <c r="L822" i="18"/>
  <c r="L823" i="18"/>
  <c r="L824" i="18"/>
  <c r="L825" i="18"/>
  <c r="L826" i="18"/>
  <c r="L827" i="18"/>
  <c r="L828" i="18"/>
  <c r="L829" i="18"/>
  <c r="L830" i="18"/>
  <c r="L831" i="18"/>
  <c r="C825" i="17" s="1"/>
  <c r="L832" i="18"/>
  <c r="L833" i="18"/>
  <c r="C827" i="17" s="1"/>
  <c r="L834" i="18"/>
  <c r="L835" i="18"/>
  <c r="L836" i="18"/>
  <c r="L837" i="18"/>
  <c r="L838" i="18"/>
  <c r="L839" i="18"/>
  <c r="C833" i="17" s="1"/>
  <c r="L840" i="18"/>
  <c r="L841" i="18"/>
  <c r="C835" i="17" s="1"/>
  <c r="L842" i="18"/>
  <c r="L843" i="18"/>
  <c r="L844" i="18"/>
  <c r="L845" i="18"/>
  <c r="L846" i="18"/>
  <c r="L847" i="18"/>
  <c r="C841" i="17" s="1"/>
  <c r="L848" i="18"/>
  <c r="L849" i="18"/>
  <c r="L850" i="18"/>
  <c r="L851" i="18"/>
  <c r="L852" i="18"/>
  <c r="L853" i="18"/>
  <c r="L854" i="18"/>
  <c r="L855" i="18"/>
  <c r="L856" i="18"/>
  <c r="L857" i="18"/>
  <c r="L858" i="18"/>
  <c r="L859" i="18"/>
  <c r="L860" i="18"/>
  <c r="L861" i="18"/>
  <c r="L862" i="18"/>
  <c r="L863" i="18"/>
  <c r="C857" i="17" s="1"/>
  <c r="L864" i="18"/>
  <c r="L865" i="18"/>
  <c r="C859" i="17" s="1"/>
  <c r="L866" i="18"/>
  <c r="L867" i="18"/>
  <c r="L868" i="18"/>
  <c r="L869" i="18"/>
  <c r="L870" i="18"/>
  <c r="L871" i="18"/>
  <c r="C865" i="17" s="1"/>
  <c r="L872" i="18"/>
  <c r="L873" i="18"/>
  <c r="C867" i="17" s="1"/>
  <c r="L874" i="18"/>
  <c r="L875" i="18"/>
  <c r="L876" i="18"/>
  <c r="L877" i="18"/>
  <c r="L878" i="18"/>
  <c r="L879" i="18"/>
  <c r="C873" i="17" s="1"/>
  <c r="L880" i="18"/>
  <c r="L881" i="18"/>
  <c r="L882" i="18"/>
  <c r="L883" i="18"/>
  <c r="L884" i="18"/>
  <c r="L885" i="18"/>
  <c r="L886" i="18"/>
  <c r="L887" i="18"/>
  <c r="C881" i="17" s="1"/>
  <c r="L888" i="18"/>
  <c r="L889" i="18"/>
  <c r="L890" i="18"/>
  <c r="L891" i="18"/>
  <c r="L892" i="18"/>
  <c r="L893" i="18"/>
  <c r="L894" i="18"/>
  <c r="L895" i="18"/>
  <c r="C889" i="17" s="1"/>
  <c r="L896" i="18"/>
  <c r="L897" i="18"/>
  <c r="C891" i="17" s="1"/>
  <c r="L898" i="18"/>
  <c r="L899" i="18"/>
  <c r="L900" i="18"/>
  <c r="L901" i="18"/>
  <c r="L902" i="18"/>
  <c r="L903" i="18"/>
  <c r="C897" i="17" s="1"/>
  <c r="L904" i="18"/>
  <c r="L905" i="18"/>
  <c r="C899" i="17" s="1"/>
  <c r="L906" i="18"/>
  <c r="L907" i="18"/>
  <c r="L908" i="18"/>
  <c r="L909" i="18"/>
  <c r="L910" i="18"/>
  <c r="L911" i="18"/>
  <c r="C905" i="17" s="1"/>
  <c r="L912" i="18"/>
  <c r="L913" i="18"/>
  <c r="L914" i="18"/>
  <c r="L915" i="18"/>
  <c r="L916" i="18"/>
  <c r="L917" i="18"/>
  <c r="L918" i="18"/>
  <c r="L919" i="18"/>
  <c r="C913" i="17" s="1"/>
  <c r="L920" i="18"/>
  <c r="L921" i="18"/>
  <c r="L922" i="18"/>
  <c r="L923" i="18"/>
  <c r="L924" i="18"/>
  <c r="L925" i="18"/>
  <c r="L926" i="18"/>
  <c r="L927" i="18"/>
  <c r="C921" i="17" s="1"/>
  <c r="L928" i="18"/>
  <c r="L929" i="18"/>
  <c r="C923" i="17" s="1"/>
  <c r="L930" i="18"/>
  <c r="L931" i="18"/>
  <c r="L932" i="18"/>
  <c r="L933" i="18"/>
  <c r="L934" i="18"/>
  <c r="L935" i="18"/>
  <c r="C929" i="17" s="1"/>
  <c r="L936" i="18"/>
  <c r="L937" i="18"/>
  <c r="C931" i="17" s="1"/>
  <c r="L938" i="18"/>
  <c r="L939" i="18"/>
  <c r="L940" i="18"/>
  <c r="L941" i="18"/>
  <c r="L942" i="18"/>
  <c r="L943" i="18"/>
  <c r="L944" i="18"/>
  <c r="L945" i="18"/>
  <c r="L946" i="18"/>
  <c r="L947" i="18"/>
  <c r="L948" i="18"/>
  <c r="L949" i="18"/>
  <c r="L950" i="18"/>
  <c r="L951" i="18"/>
  <c r="L952" i="18"/>
  <c r="L953" i="18"/>
  <c r="L954" i="18"/>
  <c r="L955" i="18"/>
  <c r="L956" i="18"/>
  <c r="L957" i="18"/>
  <c r="L958" i="18"/>
  <c r="L959" i="18"/>
  <c r="C953" i="17" s="1"/>
  <c r="L960" i="18"/>
  <c r="L961" i="18"/>
  <c r="C955" i="17" s="1"/>
  <c r="L962" i="18"/>
  <c r="L963" i="18"/>
  <c r="L964" i="18"/>
  <c r="L965" i="18"/>
  <c r="L966" i="18"/>
  <c r="L967" i="18"/>
  <c r="C961" i="17" s="1"/>
  <c r="L968" i="18"/>
  <c r="L969" i="18"/>
  <c r="C963" i="17" s="1"/>
  <c r="L970" i="18"/>
  <c r="L971" i="18"/>
  <c r="L972" i="18"/>
  <c r="L973" i="18"/>
  <c r="L974" i="18"/>
  <c r="L975" i="18"/>
  <c r="C969" i="17" s="1"/>
  <c r="L976" i="18"/>
  <c r="L977" i="18"/>
  <c r="L978" i="18"/>
  <c r="L979" i="18"/>
  <c r="L980" i="18"/>
  <c r="L981" i="18"/>
  <c r="L982" i="18"/>
  <c r="L983" i="18"/>
  <c r="L984" i="18"/>
  <c r="L985" i="18"/>
  <c r="L986" i="18"/>
  <c r="L987" i="18"/>
  <c r="L988" i="18"/>
  <c r="L989" i="18"/>
  <c r="L990" i="18"/>
  <c r="L991" i="18"/>
  <c r="C985" i="17" s="1"/>
  <c r="L992" i="18"/>
  <c r="L993" i="18"/>
  <c r="C987" i="17" s="1"/>
  <c r="L994" i="18"/>
  <c r="L995" i="18"/>
  <c r="L996" i="18"/>
  <c r="L997" i="18"/>
  <c r="L998" i="18"/>
  <c r="L999" i="18"/>
  <c r="C993" i="17" s="1"/>
  <c r="L1000" i="18"/>
  <c r="L1001" i="18"/>
  <c r="C995" i="17" s="1"/>
  <c r="L1002" i="18"/>
  <c r="L1003" i="18"/>
  <c r="L1004" i="18"/>
  <c r="L1005" i="18"/>
  <c r="L1006" i="18"/>
  <c r="L1007" i="18"/>
  <c r="C1001" i="17" s="1"/>
  <c r="L1008" i="18"/>
  <c r="L1009" i="18"/>
  <c r="L1010" i="18"/>
  <c r="L1011" i="18"/>
  <c r="L1012" i="18"/>
  <c r="L1013" i="18"/>
  <c r="L1014" i="18"/>
  <c r="L1015" i="18"/>
  <c r="C1009" i="17" s="1"/>
  <c r="L15" i="18"/>
  <c r="D10" i="17"/>
  <c r="E10" i="17"/>
  <c r="F10" i="17"/>
  <c r="G10" i="17"/>
  <c r="H10" i="17"/>
  <c r="I10" i="17"/>
  <c r="J10" i="17"/>
  <c r="M10" i="17"/>
  <c r="N10" i="17"/>
  <c r="O10" i="17"/>
  <c r="P10" i="17"/>
  <c r="D11" i="17"/>
  <c r="E11" i="17"/>
  <c r="F11" i="17"/>
  <c r="G11" i="17"/>
  <c r="H11" i="17"/>
  <c r="I11" i="17"/>
  <c r="J11" i="17"/>
  <c r="M11" i="17"/>
  <c r="N11" i="17"/>
  <c r="O11" i="17"/>
  <c r="P11" i="17"/>
  <c r="D12" i="17"/>
  <c r="E12" i="17"/>
  <c r="F12" i="17"/>
  <c r="G12" i="17"/>
  <c r="H12" i="17"/>
  <c r="I12" i="17"/>
  <c r="J12" i="17"/>
  <c r="M12" i="17"/>
  <c r="N12" i="17"/>
  <c r="O12" i="17"/>
  <c r="P12" i="17"/>
  <c r="D13" i="17"/>
  <c r="E13" i="17"/>
  <c r="F13" i="17"/>
  <c r="G13" i="17"/>
  <c r="H13" i="17"/>
  <c r="I13" i="17"/>
  <c r="J13" i="17"/>
  <c r="M13" i="17"/>
  <c r="N13" i="17"/>
  <c r="O13" i="17"/>
  <c r="P13" i="17"/>
  <c r="C14" i="17"/>
  <c r="D14" i="17"/>
  <c r="E14" i="17"/>
  <c r="F14" i="17"/>
  <c r="G14" i="17"/>
  <c r="H14" i="17"/>
  <c r="I14" i="17"/>
  <c r="J14" i="17"/>
  <c r="M14" i="17"/>
  <c r="N14" i="17"/>
  <c r="O14" i="17"/>
  <c r="P14" i="17"/>
  <c r="C15" i="17"/>
  <c r="D15" i="17"/>
  <c r="E15" i="17"/>
  <c r="F15" i="17"/>
  <c r="G15" i="17"/>
  <c r="H15" i="17"/>
  <c r="I15" i="17"/>
  <c r="J15" i="17"/>
  <c r="M15" i="17"/>
  <c r="N15" i="17"/>
  <c r="O15" i="17"/>
  <c r="P15" i="17"/>
  <c r="D16" i="17"/>
  <c r="E16" i="17"/>
  <c r="F16" i="17"/>
  <c r="G16" i="17"/>
  <c r="H16" i="17"/>
  <c r="I16" i="17"/>
  <c r="J16" i="17"/>
  <c r="M16" i="17"/>
  <c r="N16" i="17"/>
  <c r="O16" i="17"/>
  <c r="P16" i="17"/>
  <c r="D17" i="17"/>
  <c r="E17" i="17"/>
  <c r="F17" i="17"/>
  <c r="G17" i="17"/>
  <c r="H17" i="17"/>
  <c r="I17" i="17"/>
  <c r="J17" i="17"/>
  <c r="M17" i="17"/>
  <c r="N17" i="17"/>
  <c r="O17" i="17"/>
  <c r="P17" i="17"/>
  <c r="D18" i="17"/>
  <c r="E18" i="17"/>
  <c r="F18" i="17"/>
  <c r="G18" i="17"/>
  <c r="H18" i="17"/>
  <c r="I18" i="17"/>
  <c r="J18" i="17"/>
  <c r="M18" i="17"/>
  <c r="N18" i="17"/>
  <c r="O18" i="17"/>
  <c r="P18" i="17"/>
  <c r="D19" i="17"/>
  <c r="E19" i="17"/>
  <c r="F19" i="17"/>
  <c r="G19" i="17"/>
  <c r="H19" i="17"/>
  <c r="I19" i="17"/>
  <c r="J19" i="17"/>
  <c r="M19" i="17"/>
  <c r="N19" i="17"/>
  <c r="O19" i="17"/>
  <c r="P19" i="17"/>
  <c r="D20" i="17"/>
  <c r="E20" i="17"/>
  <c r="F20" i="17"/>
  <c r="G20" i="17"/>
  <c r="H20" i="17"/>
  <c r="I20" i="17"/>
  <c r="J20" i="17"/>
  <c r="M20" i="17"/>
  <c r="N20" i="17"/>
  <c r="O20" i="17"/>
  <c r="P20" i="17"/>
  <c r="D21" i="17"/>
  <c r="E21" i="17"/>
  <c r="F21" i="17"/>
  <c r="G21" i="17"/>
  <c r="H21" i="17"/>
  <c r="I21" i="17"/>
  <c r="J21" i="17"/>
  <c r="M21" i="17"/>
  <c r="N21" i="17"/>
  <c r="O21" i="17"/>
  <c r="P21" i="17"/>
  <c r="D22" i="17"/>
  <c r="E22" i="17"/>
  <c r="F22" i="17"/>
  <c r="G22" i="17"/>
  <c r="H22" i="17"/>
  <c r="I22" i="17"/>
  <c r="J22" i="17"/>
  <c r="M22" i="17"/>
  <c r="N22" i="17"/>
  <c r="O22" i="17"/>
  <c r="P22" i="17"/>
  <c r="C23" i="17"/>
  <c r="D23" i="17"/>
  <c r="E23" i="17"/>
  <c r="F23" i="17"/>
  <c r="G23" i="17"/>
  <c r="H23" i="17"/>
  <c r="I23" i="17"/>
  <c r="J23" i="17"/>
  <c r="M23" i="17"/>
  <c r="N23" i="17"/>
  <c r="O23" i="17"/>
  <c r="P23" i="17"/>
  <c r="D24" i="17"/>
  <c r="E24" i="17"/>
  <c r="F24" i="17"/>
  <c r="G24" i="17"/>
  <c r="H24" i="17"/>
  <c r="I24" i="17"/>
  <c r="J24" i="17"/>
  <c r="M24" i="17"/>
  <c r="N24" i="17"/>
  <c r="O24" i="17"/>
  <c r="P24" i="17"/>
  <c r="D25" i="17"/>
  <c r="E25" i="17"/>
  <c r="F25" i="17"/>
  <c r="G25" i="17"/>
  <c r="H25" i="17"/>
  <c r="I25" i="17"/>
  <c r="J25" i="17"/>
  <c r="M25" i="17"/>
  <c r="N25" i="17"/>
  <c r="O25" i="17"/>
  <c r="P25" i="17"/>
  <c r="D26" i="17"/>
  <c r="E26" i="17"/>
  <c r="F26" i="17"/>
  <c r="G26" i="17"/>
  <c r="H26" i="17"/>
  <c r="I26" i="17"/>
  <c r="J26" i="17"/>
  <c r="M26" i="17"/>
  <c r="N26" i="17"/>
  <c r="O26" i="17"/>
  <c r="P26" i="17"/>
  <c r="D27" i="17"/>
  <c r="E27" i="17"/>
  <c r="F27" i="17"/>
  <c r="G27" i="17"/>
  <c r="H27" i="17"/>
  <c r="I27" i="17"/>
  <c r="J27" i="17"/>
  <c r="M27" i="17"/>
  <c r="N27" i="17"/>
  <c r="O27" i="17"/>
  <c r="P27" i="17"/>
  <c r="D28" i="17"/>
  <c r="E28" i="17"/>
  <c r="F28" i="17"/>
  <c r="G28" i="17"/>
  <c r="H28" i="17"/>
  <c r="I28" i="17"/>
  <c r="J28" i="17"/>
  <c r="M28" i="17"/>
  <c r="N28" i="17"/>
  <c r="O28" i="17"/>
  <c r="P28" i="17"/>
  <c r="D29" i="17"/>
  <c r="E29" i="17"/>
  <c r="F29" i="17"/>
  <c r="G29" i="17"/>
  <c r="H29" i="17"/>
  <c r="I29" i="17"/>
  <c r="J29" i="17"/>
  <c r="M29" i="17"/>
  <c r="N29" i="17"/>
  <c r="O29" i="17"/>
  <c r="P29" i="17"/>
  <c r="C30" i="17"/>
  <c r="D30" i="17"/>
  <c r="E30" i="17"/>
  <c r="F30" i="17"/>
  <c r="G30" i="17"/>
  <c r="H30" i="17"/>
  <c r="I30" i="17"/>
  <c r="J30" i="17"/>
  <c r="M30" i="17"/>
  <c r="N30" i="17"/>
  <c r="O30" i="17"/>
  <c r="P30" i="17"/>
  <c r="C31" i="17"/>
  <c r="D31" i="17"/>
  <c r="E31" i="17"/>
  <c r="F31" i="17"/>
  <c r="G31" i="17"/>
  <c r="H31" i="17"/>
  <c r="I31" i="17"/>
  <c r="J31" i="17"/>
  <c r="M31" i="17"/>
  <c r="N31" i="17"/>
  <c r="O31" i="17"/>
  <c r="P31" i="17"/>
  <c r="C32" i="17"/>
  <c r="D32" i="17"/>
  <c r="E32" i="17"/>
  <c r="F32" i="17"/>
  <c r="G32" i="17"/>
  <c r="H32" i="17"/>
  <c r="I32" i="17"/>
  <c r="J32" i="17"/>
  <c r="M32" i="17"/>
  <c r="N32" i="17"/>
  <c r="O32" i="17"/>
  <c r="P32" i="17"/>
  <c r="D33" i="17"/>
  <c r="E33" i="17"/>
  <c r="F33" i="17"/>
  <c r="G33" i="17"/>
  <c r="H33" i="17"/>
  <c r="I33" i="17"/>
  <c r="J33" i="17"/>
  <c r="M33" i="17"/>
  <c r="N33" i="17"/>
  <c r="O33" i="17"/>
  <c r="P33" i="17"/>
  <c r="D34" i="17"/>
  <c r="E34" i="17"/>
  <c r="F34" i="17"/>
  <c r="G34" i="17"/>
  <c r="H34" i="17"/>
  <c r="I34" i="17"/>
  <c r="J34" i="17"/>
  <c r="M34" i="17"/>
  <c r="N34" i="17"/>
  <c r="O34" i="17"/>
  <c r="P34" i="17"/>
  <c r="D35" i="17"/>
  <c r="E35" i="17"/>
  <c r="F35" i="17"/>
  <c r="G35" i="17"/>
  <c r="H35" i="17"/>
  <c r="I35" i="17"/>
  <c r="J35" i="17"/>
  <c r="M35" i="17"/>
  <c r="N35" i="17"/>
  <c r="O35" i="17"/>
  <c r="P35" i="17"/>
  <c r="D36" i="17"/>
  <c r="E36" i="17"/>
  <c r="F36" i="17"/>
  <c r="G36" i="17"/>
  <c r="H36" i="17"/>
  <c r="I36" i="17"/>
  <c r="J36" i="17"/>
  <c r="M36" i="17"/>
  <c r="N36" i="17"/>
  <c r="O36" i="17"/>
  <c r="P36" i="17"/>
  <c r="D37" i="17"/>
  <c r="E37" i="17"/>
  <c r="F37" i="17"/>
  <c r="G37" i="17"/>
  <c r="H37" i="17"/>
  <c r="I37" i="17"/>
  <c r="J37" i="17"/>
  <c r="M37" i="17"/>
  <c r="N37" i="17"/>
  <c r="O37" i="17"/>
  <c r="P37" i="17"/>
  <c r="C38" i="17"/>
  <c r="D38" i="17"/>
  <c r="E38" i="17"/>
  <c r="F38" i="17"/>
  <c r="G38" i="17"/>
  <c r="H38" i="17"/>
  <c r="I38" i="17"/>
  <c r="J38" i="17"/>
  <c r="M38" i="17"/>
  <c r="N38" i="17"/>
  <c r="O38" i="17"/>
  <c r="P38" i="17"/>
  <c r="C39" i="17"/>
  <c r="D39" i="17"/>
  <c r="E39" i="17"/>
  <c r="F39" i="17"/>
  <c r="G39" i="17"/>
  <c r="H39" i="17"/>
  <c r="I39" i="17"/>
  <c r="J39" i="17"/>
  <c r="M39" i="17"/>
  <c r="N39" i="17"/>
  <c r="O39" i="17"/>
  <c r="P39" i="17"/>
  <c r="D40" i="17"/>
  <c r="E40" i="17"/>
  <c r="F40" i="17"/>
  <c r="G40" i="17"/>
  <c r="H40" i="17"/>
  <c r="I40" i="17"/>
  <c r="J40" i="17"/>
  <c r="M40" i="17"/>
  <c r="N40" i="17"/>
  <c r="O40" i="17"/>
  <c r="P40" i="17"/>
  <c r="D41" i="17"/>
  <c r="E41" i="17"/>
  <c r="F41" i="17"/>
  <c r="G41" i="17"/>
  <c r="H41" i="17"/>
  <c r="I41" i="17"/>
  <c r="J41" i="17"/>
  <c r="M41" i="17"/>
  <c r="N41" i="17"/>
  <c r="O41" i="17"/>
  <c r="P41" i="17"/>
  <c r="D42" i="17"/>
  <c r="E42" i="17"/>
  <c r="F42" i="17"/>
  <c r="G42" i="17"/>
  <c r="H42" i="17"/>
  <c r="I42" i="17"/>
  <c r="J42" i="17"/>
  <c r="M42" i="17"/>
  <c r="N42" i="17"/>
  <c r="O42" i="17"/>
  <c r="P42" i="17"/>
  <c r="D43" i="17"/>
  <c r="E43" i="17"/>
  <c r="F43" i="17"/>
  <c r="G43" i="17"/>
  <c r="H43" i="17"/>
  <c r="I43" i="17"/>
  <c r="J43" i="17"/>
  <c r="M43" i="17"/>
  <c r="N43" i="17"/>
  <c r="O43" i="17"/>
  <c r="P43" i="17"/>
  <c r="D44" i="17"/>
  <c r="E44" i="17"/>
  <c r="F44" i="17"/>
  <c r="G44" i="17"/>
  <c r="H44" i="17"/>
  <c r="I44" i="17"/>
  <c r="J44" i="17"/>
  <c r="M44" i="17"/>
  <c r="N44" i="17"/>
  <c r="O44" i="17"/>
  <c r="P44" i="17"/>
  <c r="D45" i="17"/>
  <c r="E45" i="17"/>
  <c r="F45" i="17"/>
  <c r="G45" i="17"/>
  <c r="H45" i="17"/>
  <c r="I45" i="17"/>
  <c r="J45" i="17"/>
  <c r="M45" i="17"/>
  <c r="N45" i="17"/>
  <c r="O45" i="17"/>
  <c r="P45" i="17"/>
  <c r="D46" i="17"/>
  <c r="E46" i="17"/>
  <c r="F46" i="17"/>
  <c r="G46" i="17"/>
  <c r="H46" i="17"/>
  <c r="I46" i="17"/>
  <c r="J46" i="17"/>
  <c r="M46" i="17"/>
  <c r="N46" i="17"/>
  <c r="O46" i="17"/>
  <c r="P46" i="17"/>
  <c r="C47" i="17"/>
  <c r="D47" i="17"/>
  <c r="E47" i="17"/>
  <c r="F47" i="17"/>
  <c r="G47" i="17"/>
  <c r="H47" i="17"/>
  <c r="I47" i="17"/>
  <c r="J47" i="17"/>
  <c r="M47" i="17"/>
  <c r="N47" i="17"/>
  <c r="O47" i="17"/>
  <c r="P47" i="17"/>
  <c r="D48" i="17"/>
  <c r="E48" i="17"/>
  <c r="F48" i="17"/>
  <c r="G48" i="17"/>
  <c r="H48" i="17"/>
  <c r="I48" i="17"/>
  <c r="J48" i="17"/>
  <c r="M48" i="17"/>
  <c r="N48" i="17"/>
  <c r="O48" i="17"/>
  <c r="P48" i="17"/>
  <c r="D49" i="17"/>
  <c r="E49" i="17"/>
  <c r="F49" i="17"/>
  <c r="G49" i="17"/>
  <c r="H49" i="17"/>
  <c r="I49" i="17"/>
  <c r="J49" i="17"/>
  <c r="M49" i="17"/>
  <c r="N49" i="17"/>
  <c r="O49" i="17"/>
  <c r="P49" i="17"/>
  <c r="D50" i="17"/>
  <c r="E50" i="17"/>
  <c r="F50" i="17"/>
  <c r="G50" i="17"/>
  <c r="H50" i="17"/>
  <c r="I50" i="17"/>
  <c r="J50" i="17"/>
  <c r="M50" i="17"/>
  <c r="N50" i="17"/>
  <c r="O50" i="17"/>
  <c r="P50" i="17"/>
  <c r="D51" i="17"/>
  <c r="E51" i="17"/>
  <c r="F51" i="17"/>
  <c r="G51" i="17"/>
  <c r="H51" i="17"/>
  <c r="I51" i="17"/>
  <c r="J51" i="17"/>
  <c r="M51" i="17"/>
  <c r="N51" i="17"/>
  <c r="O51" i="17"/>
  <c r="P51" i="17"/>
  <c r="D52" i="17"/>
  <c r="E52" i="17"/>
  <c r="F52" i="17"/>
  <c r="G52" i="17"/>
  <c r="H52" i="17"/>
  <c r="I52" i="17"/>
  <c r="J52" i="17"/>
  <c r="M52" i="17"/>
  <c r="N52" i="17"/>
  <c r="O52" i="17"/>
  <c r="P52" i="17"/>
  <c r="D53" i="17"/>
  <c r="E53" i="17"/>
  <c r="F53" i="17"/>
  <c r="G53" i="17"/>
  <c r="H53" i="17"/>
  <c r="I53" i="17"/>
  <c r="J53" i="17"/>
  <c r="M53" i="17"/>
  <c r="N53" i="17"/>
  <c r="O53" i="17"/>
  <c r="P53" i="17"/>
  <c r="C54" i="17"/>
  <c r="D54" i="17"/>
  <c r="E54" i="17"/>
  <c r="F54" i="17"/>
  <c r="G54" i="17"/>
  <c r="H54" i="17"/>
  <c r="I54" i="17"/>
  <c r="J54" i="17"/>
  <c r="M54" i="17"/>
  <c r="N54" i="17"/>
  <c r="O54" i="17"/>
  <c r="P54" i="17"/>
  <c r="C55" i="17"/>
  <c r="D55" i="17"/>
  <c r="E55" i="17"/>
  <c r="F55" i="17"/>
  <c r="G55" i="17"/>
  <c r="H55" i="17"/>
  <c r="I55" i="17"/>
  <c r="J55" i="17"/>
  <c r="M55" i="17"/>
  <c r="N55" i="17"/>
  <c r="O55" i="17"/>
  <c r="P55" i="17"/>
  <c r="C56" i="17"/>
  <c r="D56" i="17"/>
  <c r="E56" i="17"/>
  <c r="F56" i="17"/>
  <c r="G56" i="17"/>
  <c r="H56" i="17"/>
  <c r="I56" i="17"/>
  <c r="J56" i="17"/>
  <c r="M56" i="17"/>
  <c r="N56" i="17"/>
  <c r="O56" i="17"/>
  <c r="P56" i="17"/>
  <c r="D57" i="17"/>
  <c r="E57" i="17"/>
  <c r="F57" i="17"/>
  <c r="G57" i="17"/>
  <c r="H57" i="17"/>
  <c r="I57" i="17"/>
  <c r="J57" i="17"/>
  <c r="M57" i="17"/>
  <c r="N57" i="17"/>
  <c r="O57" i="17"/>
  <c r="P57" i="17"/>
  <c r="D58" i="17"/>
  <c r="E58" i="17"/>
  <c r="F58" i="17"/>
  <c r="G58" i="17"/>
  <c r="H58" i="17"/>
  <c r="I58" i="17"/>
  <c r="J58" i="17"/>
  <c r="M58" i="17"/>
  <c r="N58" i="17"/>
  <c r="O58" i="17"/>
  <c r="P58" i="17"/>
  <c r="D59" i="17"/>
  <c r="E59" i="17"/>
  <c r="F59" i="17"/>
  <c r="G59" i="17"/>
  <c r="H59" i="17"/>
  <c r="I59" i="17"/>
  <c r="J59" i="17"/>
  <c r="M59" i="17"/>
  <c r="N59" i="17"/>
  <c r="O59" i="17"/>
  <c r="P59" i="17"/>
  <c r="D60" i="17"/>
  <c r="E60" i="17"/>
  <c r="F60" i="17"/>
  <c r="G60" i="17"/>
  <c r="H60" i="17"/>
  <c r="I60" i="17"/>
  <c r="J60" i="17"/>
  <c r="M60" i="17"/>
  <c r="N60" i="17"/>
  <c r="O60" i="17"/>
  <c r="P60" i="17"/>
  <c r="D61" i="17"/>
  <c r="E61" i="17"/>
  <c r="F61" i="17"/>
  <c r="G61" i="17"/>
  <c r="H61" i="17"/>
  <c r="I61" i="17"/>
  <c r="J61" i="17"/>
  <c r="M61" i="17"/>
  <c r="N61" i="17"/>
  <c r="O61" i="17"/>
  <c r="P61" i="17"/>
  <c r="D62" i="17"/>
  <c r="E62" i="17"/>
  <c r="F62" i="17"/>
  <c r="G62" i="17"/>
  <c r="H62" i="17"/>
  <c r="I62" i="17"/>
  <c r="J62" i="17"/>
  <c r="M62" i="17"/>
  <c r="N62" i="17"/>
  <c r="O62" i="17"/>
  <c r="P62" i="17"/>
  <c r="C63" i="17"/>
  <c r="D63" i="17"/>
  <c r="E63" i="17"/>
  <c r="F63" i="17"/>
  <c r="G63" i="17"/>
  <c r="H63" i="17"/>
  <c r="I63" i="17"/>
  <c r="J63" i="17"/>
  <c r="M63" i="17"/>
  <c r="N63" i="17"/>
  <c r="O63" i="17"/>
  <c r="P63" i="17"/>
  <c r="D64" i="17"/>
  <c r="E64" i="17"/>
  <c r="F64" i="17"/>
  <c r="G64" i="17"/>
  <c r="H64" i="17"/>
  <c r="I64" i="17"/>
  <c r="J64" i="17"/>
  <c r="M64" i="17"/>
  <c r="N64" i="17"/>
  <c r="O64" i="17"/>
  <c r="P64" i="17"/>
  <c r="D65" i="17"/>
  <c r="E65" i="17"/>
  <c r="F65" i="17"/>
  <c r="G65" i="17"/>
  <c r="H65" i="17"/>
  <c r="I65" i="17"/>
  <c r="J65" i="17"/>
  <c r="M65" i="17"/>
  <c r="N65" i="17"/>
  <c r="O65" i="17"/>
  <c r="P65" i="17"/>
  <c r="C66" i="17"/>
  <c r="D66" i="17"/>
  <c r="E66" i="17"/>
  <c r="F66" i="17"/>
  <c r="G66" i="17"/>
  <c r="H66" i="17"/>
  <c r="I66" i="17"/>
  <c r="J66" i="17"/>
  <c r="M66" i="17"/>
  <c r="N66" i="17"/>
  <c r="O66" i="17"/>
  <c r="P66" i="17"/>
  <c r="D67" i="17"/>
  <c r="E67" i="17"/>
  <c r="F67" i="17"/>
  <c r="G67" i="17"/>
  <c r="H67" i="17"/>
  <c r="I67" i="17"/>
  <c r="J67" i="17"/>
  <c r="M67" i="17"/>
  <c r="N67" i="17"/>
  <c r="O67" i="17"/>
  <c r="P67" i="17"/>
  <c r="D68" i="17"/>
  <c r="E68" i="17"/>
  <c r="F68" i="17"/>
  <c r="G68" i="17"/>
  <c r="H68" i="17"/>
  <c r="I68" i="17"/>
  <c r="J68" i="17"/>
  <c r="M68" i="17"/>
  <c r="N68" i="17"/>
  <c r="O68" i="17"/>
  <c r="P68" i="17"/>
  <c r="D69" i="17"/>
  <c r="E69" i="17"/>
  <c r="F69" i="17"/>
  <c r="G69" i="17"/>
  <c r="H69" i="17"/>
  <c r="I69" i="17"/>
  <c r="J69" i="17"/>
  <c r="M69" i="17"/>
  <c r="N69" i="17"/>
  <c r="O69" i="17"/>
  <c r="P69" i="17"/>
  <c r="C70" i="17"/>
  <c r="D70" i="17"/>
  <c r="E70" i="17"/>
  <c r="F70" i="17"/>
  <c r="G70" i="17"/>
  <c r="H70" i="17"/>
  <c r="I70" i="17"/>
  <c r="J70" i="17"/>
  <c r="M70" i="17"/>
  <c r="N70" i="17"/>
  <c r="O70" i="17"/>
  <c r="P70" i="17"/>
  <c r="C71" i="17"/>
  <c r="D71" i="17"/>
  <c r="E71" i="17"/>
  <c r="F71" i="17"/>
  <c r="G71" i="17"/>
  <c r="H71" i="17"/>
  <c r="I71" i="17"/>
  <c r="J71" i="17"/>
  <c r="M71" i="17"/>
  <c r="N71" i="17"/>
  <c r="O71" i="17"/>
  <c r="P71" i="17"/>
  <c r="C72" i="17"/>
  <c r="D72" i="17"/>
  <c r="E72" i="17"/>
  <c r="F72" i="17"/>
  <c r="G72" i="17"/>
  <c r="H72" i="17"/>
  <c r="I72" i="17"/>
  <c r="J72" i="17"/>
  <c r="M72" i="17"/>
  <c r="N72" i="17"/>
  <c r="O72" i="17"/>
  <c r="P72" i="17"/>
  <c r="D73" i="17"/>
  <c r="E73" i="17"/>
  <c r="F73" i="17"/>
  <c r="G73" i="17"/>
  <c r="H73" i="17"/>
  <c r="I73" i="17"/>
  <c r="J73" i="17"/>
  <c r="M73" i="17"/>
  <c r="N73" i="17"/>
  <c r="O73" i="17"/>
  <c r="P73" i="17"/>
  <c r="D74" i="17"/>
  <c r="E74" i="17"/>
  <c r="F74" i="17"/>
  <c r="G74" i="17"/>
  <c r="H74" i="17"/>
  <c r="I74" i="17"/>
  <c r="J74" i="17"/>
  <c r="M74" i="17"/>
  <c r="N74" i="17"/>
  <c r="O74" i="17"/>
  <c r="P74" i="17"/>
  <c r="D75" i="17"/>
  <c r="E75" i="17"/>
  <c r="F75" i="17"/>
  <c r="G75" i="17"/>
  <c r="H75" i="17"/>
  <c r="I75" i="17"/>
  <c r="J75" i="17"/>
  <c r="M75" i="17"/>
  <c r="N75" i="17"/>
  <c r="O75" i="17"/>
  <c r="P75" i="17"/>
  <c r="D76" i="17"/>
  <c r="E76" i="17"/>
  <c r="F76" i="17"/>
  <c r="G76" i="17"/>
  <c r="H76" i="17"/>
  <c r="I76" i="17"/>
  <c r="J76" i="17"/>
  <c r="M76" i="17"/>
  <c r="N76" i="17"/>
  <c r="O76" i="17"/>
  <c r="P76" i="17"/>
  <c r="D77" i="17"/>
  <c r="E77" i="17"/>
  <c r="F77" i="17"/>
  <c r="G77" i="17"/>
  <c r="H77" i="17"/>
  <c r="I77" i="17"/>
  <c r="J77" i="17"/>
  <c r="M77" i="17"/>
  <c r="N77" i="17"/>
  <c r="O77" i="17"/>
  <c r="P77" i="17"/>
  <c r="C78" i="17"/>
  <c r="D78" i="17"/>
  <c r="E78" i="17"/>
  <c r="F78" i="17"/>
  <c r="G78" i="17"/>
  <c r="H78" i="17"/>
  <c r="I78" i="17"/>
  <c r="J78" i="17"/>
  <c r="M78" i="17"/>
  <c r="N78" i="17"/>
  <c r="O78" i="17"/>
  <c r="P78" i="17"/>
  <c r="C79" i="17"/>
  <c r="D79" i="17"/>
  <c r="E79" i="17"/>
  <c r="F79" i="17"/>
  <c r="G79" i="17"/>
  <c r="H79" i="17"/>
  <c r="I79" i="17"/>
  <c r="J79" i="17"/>
  <c r="M79" i="17"/>
  <c r="N79" i="17"/>
  <c r="O79" i="17"/>
  <c r="P79" i="17"/>
  <c r="C80" i="17"/>
  <c r="D80" i="17"/>
  <c r="E80" i="17"/>
  <c r="F80" i="17"/>
  <c r="G80" i="17"/>
  <c r="H80" i="17"/>
  <c r="I80" i="17"/>
  <c r="J80" i="17"/>
  <c r="M80" i="17"/>
  <c r="N80" i="17"/>
  <c r="O80" i="17"/>
  <c r="P80" i="17"/>
  <c r="C81" i="17"/>
  <c r="D81" i="17"/>
  <c r="E81" i="17"/>
  <c r="F81" i="17"/>
  <c r="G81" i="17"/>
  <c r="H81" i="17"/>
  <c r="I81" i="17"/>
  <c r="J81" i="17"/>
  <c r="M81" i="17"/>
  <c r="N81" i="17"/>
  <c r="O81" i="17"/>
  <c r="P81" i="17"/>
  <c r="D82" i="17"/>
  <c r="E82" i="17"/>
  <c r="F82" i="17"/>
  <c r="G82" i="17"/>
  <c r="H82" i="17"/>
  <c r="I82" i="17"/>
  <c r="J82" i="17"/>
  <c r="M82" i="17"/>
  <c r="N82" i="17"/>
  <c r="O82" i="17"/>
  <c r="P82" i="17"/>
  <c r="D83" i="17"/>
  <c r="E83" i="17"/>
  <c r="F83" i="17"/>
  <c r="G83" i="17"/>
  <c r="H83" i="17"/>
  <c r="I83" i="17"/>
  <c r="J83" i="17"/>
  <c r="M83" i="17"/>
  <c r="N83" i="17"/>
  <c r="O83" i="17"/>
  <c r="P83" i="17"/>
  <c r="D84" i="17"/>
  <c r="E84" i="17"/>
  <c r="F84" i="17"/>
  <c r="G84" i="17"/>
  <c r="H84" i="17"/>
  <c r="I84" i="17"/>
  <c r="J84" i="17"/>
  <c r="M84" i="17"/>
  <c r="N84" i="17"/>
  <c r="O84" i="17"/>
  <c r="P84" i="17"/>
  <c r="D85" i="17"/>
  <c r="E85" i="17"/>
  <c r="F85" i="17"/>
  <c r="G85" i="17"/>
  <c r="H85" i="17"/>
  <c r="I85" i="17"/>
  <c r="J85" i="17"/>
  <c r="M85" i="17"/>
  <c r="N85" i="17"/>
  <c r="O85" i="17"/>
  <c r="P85" i="17"/>
  <c r="C86" i="17"/>
  <c r="D86" i="17"/>
  <c r="E86" i="17"/>
  <c r="F86" i="17"/>
  <c r="G86" i="17"/>
  <c r="H86" i="17"/>
  <c r="I86" i="17"/>
  <c r="J86" i="17"/>
  <c r="M86" i="17"/>
  <c r="N86" i="17"/>
  <c r="O86" i="17"/>
  <c r="P86" i="17"/>
  <c r="C87" i="17"/>
  <c r="D87" i="17"/>
  <c r="E87" i="17"/>
  <c r="F87" i="17"/>
  <c r="G87" i="17"/>
  <c r="H87" i="17"/>
  <c r="I87" i="17"/>
  <c r="J87" i="17"/>
  <c r="M87" i="17"/>
  <c r="N87" i="17"/>
  <c r="O87" i="17"/>
  <c r="P87" i="17"/>
  <c r="C88" i="17"/>
  <c r="D88" i="17"/>
  <c r="E88" i="17"/>
  <c r="F88" i="17"/>
  <c r="G88" i="17"/>
  <c r="H88" i="17"/>
  <c r="I88" i="17"/>
  <c r="J88" i="17"/>
  <c r="M88" i="17"/>
  <c r="N88" i="17"/>
  <c r="O88" i="17"/>
  <c r="P88" i="17"/>
  <c r="D89" i="17"/>
  <c r="E89" i="17"/>
  <c r="F89" i="17"/>
  <c r="G89" i="17"/>
  <c r="H89" i="17"/>
  <c r="I89" i="17"/>
  <c r="J89" i="17"/>
  <c r="M89" i="17"/>
  <c r="N89" i="17"/>
  <c r="O89" i="17"/>
  <c r="P89" i="17"/>
  <c r="D90" i="17"/>
  <c r="E90" i="17"/>
  <c r="F90" i="17"/>
  <c r="G90" i="17"/>
  <c r="H90" i="17"/>
  <c r="I90" i="17"/>
  <c r="J90" i="17"/>
  <c r="M90" i="17"/>
  <c r="N90" i="17"/>
  <c r="O90" i="17"/>
  <c r="P90" i="17"/>
  <c r="D91" i="17"/>
  <c r="E91" i="17"/>
  <c r="F91" i="17"/>
  <c r="G91" i="17"/>
  <c r="H91" i="17"/>
  <c r="I91" i="17"/>
  <c r="J91" i="17"/>
  <c r="M91" i="17"/>
  <c r="N91" i="17"/>
  <c r="O91" i="17"/>
  <c r="P91" i="17"/>
  <c r="D92" i="17"/>
  <c r="E92" i="17"/>
  <c r="F92" i="17"/>
  <c r="G92" i="17"/>
  <c r="H92" i="17"/>
  <c r="I92" i="17"/>
  <c r="J92" i="17"/>
  <c r="M92" i="17"/>
  <c r="N92" i="17"/>
  <c r="O92" i="17"/>
  <c r="P92" i="17"/>
  <c r="D93" i="17"/>
  <c r="E93" i="17"/>
  <c r="F93" i="17"/>
  <c r="G93" i="17"/>
  <c r="H93" i="17"/>
  <c r="I93" i="17"/>
  <c r="J93" i="17"/>
  <c r="M93" i="17"/>
  <c r="N93" i="17"/>
  <c r="O93" i="17"/>
  <c r="P93" i="17"/>
  <c r="C94" i="17"/>
  <c r="D94" i="17"/>
  <c r="E94" i="17"/>
  <c r="F94" i="17"/>
  <c r="G94" i="17"/>
  <c r="H94" i="17"/>
  <c r="I94" i="17"/>
  <c r="J94" i="17"/>
  <c r="M94" i="17"/>
  <c r="N94" i="17"/>
  <c r="O94" i="17"/>
  <c r="P94" i="17"/>
  <c r="C95" i="17"/>
  <c r="D95" i="17"/>
  <c r="E95" i="17"/>
  <c r="F95" i="17"/>
  <c r="G95" i="17"/>
  <c r="H95" i="17"/>
  <c r="I95" i="17"/>
  <c r="J95" i="17"/>
  <c r="M95" i="17"/>
  <c r="N95" i="17"/>
  <c r="O95" i="17"/>
  <c r="P95" i="17"/>
  <c r="C96" i="17"/>
  <c r="D96" i="17"/>
  <c r="E96" i="17"/>
  <c r="F96" i="17"/>
  <c r="G96" i="17"/>
  <c r="H96" i="17"/>
  <c r="I96" i="17"/>
  <c r="J96" i="17"/>
  <c r="M96" i="17"/>
  <c r="N96" i="17"/>
  <c r="O96" i="17"/>
  <c r="P96" i="17"/>
  <c r="C97" i="17"/>
  <c r="D97" i="17"/>
  <c r="E97" i="17"/>
  <c r="F97" i="17"/>
  <c r="G97" i="17"/>
  <c r="H97" i="17"/>
  <c r="I97" i="17"/>
  <c r="J97" i="17"/>
  <c r="M97" i="17"/>
  <c r="N97" i="17"/>
  <c r="O97" i="17"/>
  <c r="P97" i="17"/>
  <c r="D98" i="17"/>
  <c r="E98" i="17"/>
  <c r="F98" i="17"/>
  <c r="G98" i="17"/>
  <c r="H98" i="17"/>
  <c r="I98" i="17"/>
  <c r="J98" i="17"/>
  <c r="M98" i="17"/>
  <c r="N98" i="17"/>
  <c r="O98" i="17"/>
  <c r="P98" i="17"/>
  <c r="D99" i="17"/>
  <c r="E99" i="17"/>
  <c r="F99" i="17"/>
  <c r="G99" i="17"/>
  <c r="H99" i="17"/>
  <c r="I99" i="17"/>
  <c r="J99" i="17"/>
  <c r="M99" i="17"/>
  <c r="N99" i="17"/>
  <c r="O99" i="17"/>
  <c r="P99" i="17"/>
  <c r="D100" i="17"/>
  <c r="E100" i="17"/>
  <c r="F100" i="17"/>
  <c r="G100" i="17"/>
  <c r="H100" i="17"/>
  <c r="I100" i="17"/>
  <c r="J100" i="17"/>
  <c r="M100" i="17"/>
  <c r="N100" i="17"/>
  <c r="O100" i="17"/>
  <c r="P100" i="17"/>
  <c r="D101" i="17"/>
  <c r="E101" i="17"/>
  <c r="F101" i="17"/>
  <c r="G101" i="17"/>
  <c r="H101" i="17"/>
  <c r="I101" i="17"/>
  <c r="J101" i="17"/>
  <c r="M101" i="17"/>
  <c r="N101" i="17"/>
  <c r="O101" i="17"/>
  <c r="P101" i="17"/>
  <c r="C102" i="17"/>
  <c r="D102" i="17"/>
  <c r="E102" i="17"/>
  <c r="F102" i="17"/>
  <c r="G102" i="17"/>
  <c r="H102" i="17"/>
  <c r="I102" i="17"/>
  <c r="J102" i="17"/>
  <c r="M102" i="17"/>
  <c r="N102" i="17"/>
  <c r="O102" i="17"/>
  <c r="P102" i="17"/>
  <c r="C103" i="17"/>
  <c r="D103" i="17"/>
  <c r="E103" i="17"/>
  <c r="F103" i="17"/>
  <c r="G103" i="17"/>
  <c r="H103" i="17"/>
  <c r="I103" i="17"/>
  <c r="J103" i="17"/>
  <c r="M103" i="17"/>
  <c r="N103" i="17"/>
  <c r="O103" i="17"/>
  <c r="P103" i="17"/>
  <c r="C104" i="17"/>
  <c r="D104" i="17"/>
  <c r="E104" i="17"/>
  <c r="F104" i="17"/>
  <c r="G104" i="17"/>
  <c r="H104" i="17"/>
  <c r="I104" i="17"/>
  <c r="J104" i="17"/>
  <c r="M104" i="17"/>
  <c r="N104" i="17"/>
  <c r="O104" i="17"/>
  <c r="P104" i="17"/>
  <c r="D105" i="17"/>
  <c r="E105" i="17"/>
  <c r="F105" i="17"/>
  <c r="G105" i="17"/>
  <c r="H105" i="17"/>
  <c r="I105" i="17"/>
  <c r="J105" i="17"/>
  <c r="M105" i="17"/>
  <c r="N105" i="17"/>
  <c r="O105" i="17"/>
  <c r="P105" i="17"/>
  <c r="D106" i="17"/>
  <c r="E106" i="17"/>
  <c r="F106" i="17"/>
  <c r="G106" i="17"/>
  <c r="H106" i="17"/>
  <c r="I106" i="17"/>
  <c r="J106" i="17"/>
  <c r="M106" i="17"/>
  <c r="N106" i="17"/>
  <c r="O106" i="17"/>
  <c r="P106" i="17"/>
  <c r="D107" i="17"/>
  <c r="E107" i="17"/>
  <c r="F107" i="17"/>
  <c r="G107" i="17"/>
  <c r="H107" i="17"/>
  <c r="I107" i="17"/>
  <c r="J107" i="17"/>
  <c r="M107" i="17"/>
  <c r="N107" i="17"/>
  <c r="O107" i="17"/>
  <c r="P107" i="17"/>
  <c r="D108" i="17"/>
  <c r="E108" i="17"/>
  <c r="F108" i="17"/>
  <c r="G108" i="17"/>
  <c r="H108" i="17"/>
  <c r="I108" i="17"/>
  <c r="J108" i="17"/>
  <c r="M108" i="17"/>
  <c r="N108" i="17"/>
  <c r="O108" i="17"/>
  <c r="P108" i="17"/>
  <c r="D109" i="17"/>
  <c r="E109" i="17"/>
  <c r="F109" i="17"/>
  <c r="G109" i="17"/>
  <c r="H109" i="17"/>
  <c r="I109" i="17"/>
  <c r="J109" i="17"/>
  <c r="M109" i="17"/>
  <c r="N109" i="17"/>
  <c r="O109" i="17"/>
  <c r="P109" i="17"/>
  <c r="C110" i="17"/>
  <c r="D110" i="17"/>
  <c r="E110" i="17"/>
  <c r="F110" i="17"/>
  <c r="G110" i="17"/>
  <c r="H110" i="17"/>
  <c r="I110" i="17"/>
  <c r="J110" i="17"/>
  <c r="M110" i="17"/>
  <c r="N110" i="17"/>
  <c r="O110" i="17"/>
  <c r="P110" i="17"/>
  <c r="C111" i="17"/>
  <c r="D111" i="17"/>
  <c r="E111" i="17"/>
  <c r="F111" i="17"/>
  <c r="G111" i="17"/>
  <c r="H111" i="17"/>
  <c r="I111" i="17"/>
  <c r="J111" i="17"/>
  <c r="M111" i="17"/>
  <c r="N111" i="17"/>
  <c r="O111" i="17"/>
  <c r="P111" i="17"/>
  <c r="C112" i="17"/>
  <c r="D112" i="17"/>
  <c r="E112" i="17"/>
  <c r="F112" i="17"/>
  <c r="G112" i="17"/>
  <c r="H112" i="17"/>
  <c r="I112" i="17"/>
  <c r="J112" i="17"/>
  <c r="M112" i="17"/>
  <c r="N112" i="17"/>
  <c r="O112" i="17"/>
  <c r="P112" i="17"/>
  <c r="D113" i="17"/>
  <c r="E113" i="17"/>
  <c r="F113" i="17"/>
  <c r="G113" i="17"/>
  <c r="H113" i="17"/>
  <c r="I113" i="17"/>
  <c r="J113" i="17"/>
  <c r="M113" i="17"/>
  <c r="N113" i="17"/>
  <c r="O113" i="17"/>
  <c r="P113" i="17"/>
  <c r="C114" i="17"/>
  <c r="D114" i="17"/>
  <c r="E114" i="17"/>
  <c r="F114" i="17"/>
  <c r="G114" i="17"/>
  <c r="H114" i="17"/>
  <c r="I114" i="17"/>
  <c r="J114" i="17"/>
  <c r="M114" i="17"/>
  <c r="N114" i="17"/>
  <c r="O114" i="17"/>
  <c r="P114" i="17"/>
  <c r="D115" i="17"/>
  <c r="E115" i="17"/>
  <c r="F115" i="17"/>
  <c r="G115" i="17"/>
  <c r="H115" i="17"/>
  <c r="I115" i="17"/>
  <c r="J115" i="17"/>
  <c r="M115" i="17"/>
  <c r="N115" i="17"/>
  <c r="O115" i="17"/>
  <c r="P115" i="17"/>
  <c r="D116" i="17"/>
  <c r="E116" i="17"/>
  <c r="F116" i="17"/>
  <c r="G116" i="17"/>
  <c r="H116" i="17"/>
  <c r="I116" i="17"/>
  <c r="J116" i="17"/>
  <c r="M116" i="17"/>
  <c r="N116" i="17"/>
  <c r="O116" i="17"/>
  <c r="P116" i="17"/>
  <c r="D117" i="17"/>
  <c r="E117" i="17"/>
  <c r="F117" i="17"/>
  <c r="G117" i="17"/>
  <c r="H117" i="17"/>
  <c r="I117" i="17"/>
  <c r="J117" i="17"/>
  <c r="M117" i="17"/>
  <c r="N117" i="17"/>
  <c r="O117" i="17"/>
  <c r="P117" i="17"/>
  <c r="C118" i="17"/>
  <c r="D118" i="17"/>
  <c r="E118" i="17"/>
  <c r="F118" i="17"/>
  <c r="G118" i="17"/>
  <c r="H118" i="17"/>
  <c r="I118" i="17"/>
  <c r="J118" i="17"/>
  <c r="M118" i="17"/>
  <c r="N118" i="17"/>
  <c r="O118" i="17"/>
  <c r="P118" i="17"/>
  <c r="C119" i="17"/>
  <c r="D119" i="17"/>
  <c r="E119" i="17"/>
  <c r="F119" i="17"/>
  <c r="G119" i="17"/>
  <c r="H119" i="17"/>
  <c r="I119" i="17"/>
  <c r="J119" i="17"/>
  <c r="M119" i="17"/>
  <c r="N119" i="17"/>
  <c r="O119" i="17"/>
  <c r="P119" i="17"/>
  <c r="C120" i="17"/>
  <c r="D120" i="17"/>
  <c r="E120" i="17"/>
  <c r="F120" i="17"/>
  <c r="G120" i="17"/>
  <c r="H120" i="17"/>
  <c r="I120" i="17"/>
  <c r="J120" i="17"/>
  <c r="M120" i="17"/>
  <c r="N120" i="17"/>
  <c r="O120" i="17"/>
  <c r="P120" i="17"/>
  <c r="D121" i="17"/>
  <c r="E121" i="17"/>
  <c r="F121" i="17"/>
  <c r="G121" i="17"/>
  <c r="H121" i="17"/>
  <c r="I121" i="17"/>
  <c r="J121" i="17"/>
  <c r="M121" i="17"/>
  <c r="N121" i="17"/>
  <c r="O121" i="17"/>
  <c r="P121" i="17"/>
  <c r="D122" i="17"/>
  <c r="E122" i="17"/>
  <c r="F122" i="17"/>
  <c r="G122" i="17"/>
  <c r="H122" i="17"/>
  <c r="I122" i="17"/>
  <c r="J122" i="17"/>
  <c r="M122" i="17"/>
  <c r="N122" i="17"/>
  <c r="O122" i="17"/>
  <c r="P122" i="17"/>
  <c r="D123" i="17"/>
  <c r="E123" i="17"/>
  <c r="F123" i="17"/>
  <c r="G123" i="17"/>
  <c r="H123" i="17"/>
  <c r="I123" i="17"/>
  <c r="J123" i="17"/>
  <c r="M123" i="17"/>
  <c r="N123" i="17"/>
  <c r="O123" i="17"/>
  <c r="P123" i="17"/>
  <c r="D124" i="17"/>
  <c r="E124" i="17"/>
  <c r="F124" i="17"/>
  <c r="G124" i="17"/>
  <c r="H124" i="17"/>
  <c r="I124" i="17"/>
  <c r="J124" i="17"/>
  <c r="M124" i="17"/>
  <c r="N124" i="17"/>
  <c r="O124" i="17"/>
  <c r="P124" i="17"/>
  <c r="D125" i="17"/>
  <c r="E125" i="17"/>
  <c r="F125" i="17"/>
  <c r="G125" i="17"/>
  <c r="H125" i="17"/>
  <c r="I125" i="17"/>
  <c r="J125" i="17"/>
  <c r="M125" i="17"/>
  <c r="N125" i="17"/>
  <c r="O125" i="17"/>
  <c r="P125" i="17"/>
  <c r="C126" i="17"/>
  <c r="D126" i="17"/>
  <c r="E126" i="17"/>
  <c r="F126" i="17"/>
  <c r="G126" i="17"/>
  <c r="H126" i="17"/>
  <c r="I126" i="17"/>
  <c r="J126" i="17"/>
  <c r="M126" i="17"/>
  <c r="N126" i="17"/>
  <c r="O126" i="17"/>
  <c r="P126" i="17"/>
  <c r="C127" i="17"/>
  <c r="D127" i="17"/>
  <c r="E127" i="17"/>
  <c r="F127" i="17"/>
  <c r="G127" i="17"/>
  <c r="H127" i="17"/>
  <c r="I127" i="17"/>
  <c r="J127" i="17"/>
  <c r="M127" i="17"/>
  <c r="N127" i="17"/>
  <c r="O127" i="17"/>
  <c r="P127" i="17"/>
  <c r="C128" i="17"/>
  <c r="D128" i="17"/>
  <c r="E128" i="17"/>
  <c r="F128" i="17"/>
  <c r="G128" i="17"/>
  <c r="H128" i="17"/>
  <c r="I128" i="17"/>
  <c r="J128" i="17"/>
  <c r="M128" i="17"/>
  <c r="N128" i="17"/>
  <c r="O128" i="17"/>
  <c r="P128" i="17"/>
  <c r="D129" i="17"/>
  <c r="E129" i="17"/>
  <c r="F129" i="17"/>
  <c r="G129" i="17"/>
  <c r="H129" i="17"/>
  <c r="I129" i="17"/>
  <c r="J129" i="17"/>
  <c r="M129" i="17"/>
  <c r="N129" i="17"/>
  <c r="O129" i="17"/>
  <c r="P129" i="17"/>
  <c r="C130" i="17"/>
  <c r="D130" i="17"/>
  <c r="E130" i="17"/>
  <c r="F130" i="17"/>
  <c r="G130" i="17"/>
  <c r="H130" i="17"/>
  <c r="I130" i="17"/>
  <c r="J130" i="17"/>
  <c r="M130" i="17"/>
  <c r="N130" i="17"/>
  <c r="O130" i="17"/>
  <c r="P130" i="17"/>
  <c r="D131" i="17"/>
  <c r="E131" i="17"/>
  <c r="F131" i="17"/>
  <c r="G131" i="17"/>
  <c r="H131" i="17"/>
  <c r="I131" i="17"/>
  <c r="J131" i="17"/>
  <c r="M131" i="17"/>
  <c r="N131" i="17"/>
  <c r="O131" i="17"/>
  <c r="P131" i="17"/>
  <c r="D132" i="17"/>
  <c r="E132" i="17"/>
  <c r="F132" i="17"/>
  <c r="G132" i="17"/>
  <c r="H132" i="17"/>
  <c r="I132" i="17"/>
  <c r="J132" i="17"/>
  <c r="M132" i="17"/>
  <c r="N132" i="17"/>
  <c r="O132" i="17"/>
  <c r="P132" i="17"/>
  <c r="D133" i="17"/>
  <c r="E133" i="17"/>
  <c r="F133" i="17"/>
  <c r="G133" i="17"/>
  <c r="H133" i="17"/>
  <c r="I133" i="17"/>
  <c r="J133" i="17"/>
  <c r="M133" i="17"/>
  <c r="N133" i="17"/>
  <c r="O133" i="17"/>
  <c r="P133" i="17"/>
  <c r="C134" i="17"/>
  <c r="D134" i="17"/>
  <c r="E134" i="17"/>
  <c r="F134" i="17"/>
  <c r="G134" i="17"/>
  <c r="H134" i="17"/>
  <c r="I134" i="17"/>
  <c r="J134" i="17"/>
  <c r="M134" i="17"/>
  <c r="N134" i="17"/>
  <c r="O134" i="17"/>
  <c r="P134" i="17"/>
  <c r="C135" i="17"/>
  <c r="D135" i="17"/>
  <c r="E135" i="17"/>
  <c r="F135" i="17"/>
  <c r="G135" i="17"/>
  <c r="H135" i="17"/>
  <c r="I135" i="17"/>
  <c r="J135" i="17"/>
  <c r="M135" i="17"/>
  <c r="N135" i="17"/>
  <c r="O135" i="17"/>
  <c r="P135" i="17"/>
  <c r="C136" i="17"/>
  <c r="D136" i="17"/>
  <c r="E136" i="17"/>
  <c r="F136" i="17"/>
  <c r="G136" i="17"/>
  <c r="H136" i="17"/>
  <c r="I136" i="17"/>
  <c r="J136" i="17"/>
  <c r="M136" i="17"/>
  <c r="N136" i="17"/>
  <c r="O136" i="17"/>
  <c r="P136" i="17"/>
  <c r="D137" i="17"/>
  <c r="E137" i="17"/>
  <c r="F137" i="17"/>
  <c r="G137" i="17"/>
  <c r="H137" i="17"/>
  <c r="I137" i="17"/>
  <c r="J137" i="17"/>
  <c r="M137" i="17"/>
  <c r="N137" i="17"/>
  <c r="O137" i="17"/>
  <c r="P137" i="17"/>
  <c r="D138" i="17"/>
  <c r="E138" i="17"/>
  <c r="F138" i="17"/>
  <c r="G138" i="17"/>
  <c r="H138" i="17"/>
  <c r="I138" i="17"/>
  <c r="J138" i="17"/>
  <c r="M138" i="17"/>
  <c r="N138" i="17"/>
  <c r="O138" i="17"/>
  <c r="P138" i="17"/>
  <c r="D139" i="17"/>
  <c r="E139" i="17"/>
  <c r="F139" i="17"/>
  <c r="G139" i="17"/>
  <c r="H139" i="17"/>
  <c r="I139" i="17"/>
  <c r="J139" i="17"/>
  <c r="M139" i="17"/>
  <c r="N139" i="17"/>
  <c r="O139" i="17"/>
  <c r="P139" i="17"/>
  <c r="D140" i="17"/>
  <c r="E140" i="17"/>
  <c r="F140" i="17"/>
  <c r="G140" i="17"/>
  <c r="H140" i="17"/>
  <c r="I140" i="17"/>
  <c r="J140" i="17"/>
  <c r="M140" i="17"/>
  <c r="N140" i="17"/>
  <c r="O140" i="17"/>
  <c r="P140" i="17"/>
  <c r="D141" i="17"/>
  <c r="E141" i="17"/>
  <c r="F141" i="17"/>
  <c r="G141" i="17"/>
  <c r="H141" i="17"/>
  <c r="I141" i="17"/>
  <c r="J141" i="17"/>
  <c r="M141" i="17"/>
  <c r="N141" i="17"/>
  <c r="O141" i="17"/>
  <c r="P141" i="17"/>
  <c r="C142" i="17"/>
  <c r="D142" i="17"/>
  <c r="E142" i="17"/>
  <c r="F142" i="17"/>
  <c r="G142" i="17"/>
  <c r="H142" i="17"/>
  <c r="I142" i="17"/>
  <c r="J142" i="17"/>
  <c r="M142" i="17"/>
  <c r="N142" i="17"/>
  <c r="O142" i="17"/>
  <c r="P142" i="17"/>
  <c r="C143" i="17"/>
  <c r="D143" i="17"/>
  <c r="E143" i="17"/>
  <c r="F143" i="17"/>
  <c r="G143" i="17"/>
  <c r="H143" i="17"/>
  <c r="I143" i="17"/>
  <c r="J143" i="17"/>
  <c r="M143" i="17"/>
  <c r="N143" i="17"/>
  <c r="O143" i="17"/>
  <c r="P143" i="17"/>
  <c r="C144" i="17"/>
  <c r="D144" i="17"/>
  <c r="E144" i="17"/>
  <c r="F144" i="17"/>
  <c r="G144" i="17"/>
  <c r="H144" i="17"/>
  <c r="I144" i="17"/>
  <c r="J144" i="17"/>
  <c r="M144" i="17"/>
  <c r="N144" i="17"/>
  <c r="O144" i="17"/>
  <c r="P144" i="17"/>
  <c r="C145" i="17"/>
  <c r="D145" i="17"/>
  <c r="E145" i="17"/>
  <c r="F145" i="17"/>
  <c r="G145" i="17"/>
  <c r="H145" i="17"/>
  <c r="I145" i="17"/>
  <c r="J145" i="17"/>
  <c r="M145" i="17"/>
  <c r="N145" i="17"/>
  <c r="O145" i="17"/>
  <c r="P145" i="17"/>
  <c r="D146" i="17"/>
  <c r="E146" i="17"/>
  <c r="F146" i="17"/>
  <c r="G146" i="17"/>
  <c r="H146" i="17"/>
  <c r="I146" i="17"/>
  <c r="J146" i="17"/>
  <c r="M146" i="17"/>
  <c r="N146" i="17"/>
  <c r="O146" i="17"/>
  <c r="P146" i="17"/>
  <c r="D147" i="17"/>
  <c r="E147" i="17"/>
  <c r="F147" i="17"/>
  <c r="G147" i="17"/>
  <c r="H147" i="17"/>
  <c r="I147" i="17"/>
  <c r="J147" i="17"/>
  <c r="M147" i="17"/>
  <c r="N147" i="17"/>
  <c r="O147" i="17"/>
  <c r="P147" i="17"/>
  <c r="D148" i="17"/>
  <c r="E148" i="17"/>
  <c r="F148" i="17"/>
  <c r="G148" i="17"/>
  <c r="H148" i="17"/>
  <c r="I148" i="17"/>
  <c r="J148" i="17"/>
  <c r="M148" i="17"/>
  <c r="N148" i="17"/>
  <c r="O148" i="17"/>
  <c r="P148" i="17"/>
  <c r="D149" i="17"/>
  <c r="E149" i="17"/>
  <c r="F149" i="17"/>
  <c r="G149" i="17"/>
  <c r="H149" i="17"/>
  <c r="I149" i="17"/>
  <c r="J149" i="17"/>
  <c r="M149" i="17"/>
  <c r="N149" i="17"/>
  <c r="O149" i="17"/>
  <c r="P149" i="17"/>
  <c r="C150" i="17"/>
  <c r="D150" i="17"/>
  <c r="E150" i="17"/>
  <c r="F150" i="17"/>
  <c r="G150" i="17"/>
  <c r="H150" i="17"/>
  <c r="I150" i="17"/>
  <c r="J150" i="17"/>
  <c r="M150" i="17"/>
  <c r="N150" i="17"/>
  <c r="O150" i="17"/>
  <c r="P150" i="17"/>
  <c r="C151" i="17"/>
  <c r="D151" i="17"/>
  <c r="E151" i="17"/>
  <c r="F151" i="17"/>
  <c r="G151" i="17"/>
  <c r="H151" i="17"/>
  <c r="I151" i="17"/>
  <c r="J151" i="17"/>
  <c r="M151" i="17"/>
  <c r="N151" i="17"/>
  <c r="O151" i="17"/>
  <c r="P151" i="17"/>
  <c r="C152" i="17"/>
  <c r="D152" i="17"/>
  <c r="E152" i="17"/>
  <c r="F152" i="17"/>
  <c r="G152" i="17"/>
  <c r="H152" i="17"/>
  <c r="I152" i="17"/>
  <c r="J152" i="17"/>
  <c r="M152" i="17"/>
  <c r="N152" i="17"/>
  <c r="O152" i="17"/>
  <c r="P152" i="17"/>
  <c r="D153" i="17"/>
  <c r="E153" i="17"/>
  <c r="F153" i="17"/>
  <c r="G153" i="17"/>
  <c r="H153" i="17"/>
  <c r="I153" i="17"/>
  <c r="J153" i="17"/>
  <c r="M153" i="17"/>
  <c r="N153" i="17"/>
  <c r="O153" i="17"/>
  <c r="P153" i="17"/>
  <c r="D154" i="17"/>
  <c r="E154" i="17"/>
  <c r="F154" i="17"/>
  <c r="G154" i="17"/>
  <c r="H154" i="17"/>
  <c r="I154" i="17"/>
  <c r="J154" i="17"/>
  <c r="M154" i="17"/>
  <c r="N154" i="17"/>
  <c r="O154" i="17"/>
  <c r="P154" i="17"/>
  <c r="D155" i="17"/>
  <c r="E155" i="17"/>
  <c r="F155" i="17"/>
  <c r="G155" i="17"/>
  <c r="H155" i="17"/>
  <c r="I155" i="17"/>
  <c r="J155" i="17"/>
  <c r="M155" i="17"/>
  <c r="N155" i="17"/>
  <c r="O155" i="17"/>
  <c r="P155" i="17"/>
  <c r="D156" i="17"/>
  <c r="E156" i="17"/>
  <c r="F156" i="17"/>
  <c r="G156" i="17"/>
  <c r="H156" i="17"/>
  <c r="I156" i="17"/>
  <c r="J156" i="17"/>
  <c r="M156" i="17"/>
  <c r="N156" i="17"/>
  <c r="O156" i="17"/>
  <c r="P156" i="17"/>
  <c r="D157" i="17"/>
  <c r="E157" i="17"/>
  <c r="F157" i="17"/>
  <c r="G157" i="17"/>
  <c r="H157" i="17"/>
  <c r="I157" i="17"/>
  <c r="J157" i="17"/>
  <c r="M157" i="17"/>
  <c r="N157" i="17"/>
  <c r="O157" i="17"/>
  <c r="P157" i="17"/>
  <c r="C158" i="17"/>
  <c r="D158" i="17"/>
  <c r="E158" i="17"/>
  <c r="F158" i="17"/>
  <c r="G158" i="17"/>
  <c r="H158" i="17"/>
  <c r="I158" i="17"/>
  <c r="J158" i="17"/>
  <c r="M158" i="17"/>
  <c r="N158" i="17"/>
  <c r="O158" i="17"/>
  <c r="P158" i="17"/>
  <c r="C159" i="17"/>
  <c r="D159" i="17"/>
  <c r="E159" i="17"/>
  <c r="F159" i="17"/>
  <c r="G159" i="17"/>
  <c r="H159" i="17"/>
  <c r="I159" i="17"/>
  <c r="J159" i="17"/>
  <c r="M159" i="17"/>
  <c r="N159" i="17"/>
  <c r="O159" i="17"/>
  <c r="P159" i="17"/>
  <c r="C160" i="17"/>
  <c r="D160" i="17"/>
  <c r="E160" i="17"/>
  <c r="F160" i="17"/>
  <c r="G160" i="17"/>
  <c r="H160" i="17"/>
  <c r="I160" i="17"/>
  <c r="J160" i="17"/>
  <c r="M160" i="17"/>
  <c r="N160" i="17"/>
  <c r="O160" i="17"/>
  <c r="P160" i="17"/>
  <c r="C161" i="17"/>
  <c r="D161" i="17"/>
  <c r="E161" i="17"/>
  <c r="F161" i="17"/>
  <c r="G161" i="17"/>
  <c r="H161" i="17"/>
  <c r="I161" i="17"/>
  <c r="J161" i="17"/>
  <c r="M161" i="17"/>
  <c r="N161" i="17"/>
  <c r="O161" i="17"/>
  <c r="P161" i="17"/>
  <c r="D162" i="17"/>
  <c r="E162" i="17"/>
  <c r="F162" i="17"/>
  <c r="G162" i="17"/>
  <c r="H162" i="17"/>
  <c r="I162" i="17"/>
  <c r="J162" i="17"/>
  <c r="M162" i="17"/>
  <c r="N162" i="17"/>
  <c r="O162" i="17"/>
  <c r="P162" i="17"/>
  <c r="D163" i="17"/>
  <c r="E163" i="17"/>
  <c r="F163" i="17"/>
  <c r="G163" i="17"/>
  <c r="H163" i="17"/>
  <c r="I163" i="17"/>
  <c r="J163" i="17"/>
  <c r="M163" i="17"/>
  <c r="N163" i="17"/>
  <c r="O163" i="17"/>
  <c r="P163" i="17"/>
  <c r="D164" i="17"/>
  <c r="E164" i="17"/>
  <c r="F164" i="17"/>
  <c r="G164" i="17"/>
  <c r="H164" i="17"/>
  <c r="I164" i="17"/>
  <c r="J164" i="17"/>
  <c r="M164" i="17"/>
  <c r="N164" i="17"/>
  <c r="O164" i="17"/>
  <c r="P164" i="17"/>
  <c r="D165" i="17"/>
  <c r="E165" i="17"/>
  <c r="F165" i="17"/>
  <c r="G165" i="17"/>
  <c r="H165" i="17"/>
  <c r="I165" i="17"/>
  <c r="J165" i="17"/>
  <c r="M165" i="17"/>
  <c r="N165" i="17"/>
  <c r="O165" i="17"/>
  <c r="P165" i="17"/>
  <c r="C166" i="17"/>
  <c r="D166" i="17"/>
  <c r="E166" i="17"/>
  <c r="F166" i="17"/>
  <c r="G166" i="17"/>
  <c r="H166" i="17"/>
  <c r="I166" i="17"/>
  <c r="J166" i="17"/>
  <c r="M166" i="17"/>
  <c r="N166" i="17"/>
  <c r="O166" i="17"/>
  <c r="P166" i="17"/>
  <c r="C167" i="17"/>
  <c r="D167" i="17"/>
  <c r="E167" i="17"/>
  <c r="F167" i="17"/>
  <c r="G167" i="17"/>
  <c r="H167" i="17"/>
  <c r="I167" i="17"/>
  <c r="J167" i="17"/>
  <c r="M167" i="17"/>
  <c r="N167" i="17"/>
  <c r="O167" i="17"/>
  <c r="P167" i="17"/>
  <c r="C168" i="17"/>
  <c r="D168" i="17"/>
  <c r="E168" i="17"/>
  <c r="F168" i="17"/>
  <c r="G168" i="17"/>
  <c r="H168" i="17"/>
  <c r="I168" i="17"/>
  <c r="J168" i="17"/>
  <c r="M168" i="17"/>
  <c r="N168" i="17"/>
  <c r="O168" i="17"/>
  <c r="P168" i="17"/>
  <c r="D169" i="17"/>
  <c r="E169" i="17"/>
  <c r="F169" i="17"/>
  <c r="G169" i="17"/>
  <c r="H169" i="17"/>
  <c r="I169" i="17"/>
  <c r="J169" i="17"/>
  <c r="M169" i="17"/>
  <c r="N169" i="17"/>
  <c r="O169" i="17"/>
  <c r="P169" i="17"/>
  <c r="D170" i="17"/>
  <c r="E170" i="17"/>
  <c r="F170" i="17"/>
  <c r="G170" i="17"/>
  <c r="H170" i="17"/>
  <c r="I170" i="17"/>
  <c r="J170" i="17"/>
  <c r="M170" i="17"/>
  <c r="N170" i="17"/>
  <c r="O170" i="17"/>
  <c r="P170" i="17"/>
  <c r="D171" i="17"/>
  <c r="E171" i="17"/>
  <c r="F171" i="17"/>
  <c r="G171" i="17"/>
  <c r="H171" i="17"/>
  <c r="I171" i="17"/>
  <c r="J171" i="17"/>
  <c r="M171" i="17"/>
  <c r="N171" i="17"/>
  <c r="O171" i="17"/>
  <c r="P171" i="17"/>
  <c r="D172" i="17"/>
  <c r="E172" i="17"/>
  <c r="F172" i="17"/>
  <c r="G172" i="17"/>
  <c r="H172" i="17"/>
  <c r="I172" i="17"/>
  <c r="J172" i="17"/>
  <c r="M172" i="17"/>
  <c r="N172" i="17"/>
  <c r="O172" i="17"/>
  <c r="P172" i="17"/>
  <c r="D173" i="17"/>
  <c r="E173" i="17"/>
  <c r="F173" i="17"/>
  <c r="G173" i="17"/>
  <c r="H173" i="17"/>
  <c r="I173" i="17"/>
  <c r="J173" i="17"/>
  <c r="M173" i="17"/>
  <c r="N173" i="17"/>
  <c r="O173" i="17"/>
  <c r="P173" i="17"/>
  <c r="C174" i="17"/>
  <c r="D174" i="17"/>
  <c r="E174" i="17"/>
  <c r="F174" i="17"/>
  <c r="G174" i="17"/>
  <c r="H174" i="17"/>
  <c r="I174" i="17"/>
  <c r="J174" i="17"/>
  <c r="M174" i="17"/>
  <c r="N174" i="17"/>
  <c r="O174" i="17"/>
  <c r="P174" i="17"/>
  <c r="C175" i="17"/>
  <c r="D175" i="17"/>
  <c r="E175" i="17"/>
  <c r="F175" i="17"/>
  <c r="G175" i="17"/>
  <c r="H175" i="17"/>
  <c r="I175" i="17"/>
  <c r="J175" i="17"/>
  <c r="M175" i="17"/>
  <c r="N175" i="17"/>
  <c r="O175" i="17"/>
  <c r="P175" i="17"/>
  <c r="C176" i="17"/>
  <c r="D176" i="17"/>
  <c r="E176" i="17"/>
  <c r="F176" i="17"/>
  <c r="G176" i="17"/>
  <c r="H176" i="17"/>
  <c r="I176" i="17"/>
  <c r="J176" i="17"/>
  <c r="M176" i="17"/>
  <c r="N176" i="17"/>
  <c r="O176" i="17"/>
  <c r="P176" i="17"/>
  <c r="D177" i="17"/>
  <c r="E177" i="17"/>
  <c r="F177" i="17"/>
  <c r="G177" i="17"/>
  <c r="H177" i="17"/>
  <c r="I177" i="17"/>
  <c r="J177" i="17"/>
  <c r="M177" i="17"/>
  <c r="N177" i="17"/>
  <c r="O177" i="17"/>
  <c r="P177" i="17"/>
  <c r="C178" i="17"/>
  <c r="D178" i="17"/>
  <c r="E178" i="17"/>
  <c r="F178" i="17"/>
  <c r="G178" i="17"/>
  <c r="H178" i="17"/>
  <c r="I178" i="17"/>
  <c r="J178" i="17"/>
  <c r="M178" i="17"/>
  <c r="N178" i="17"/>
  <c r="O178" i="17"/>
  <c r="P178" i="17"/>
  <c r="D179" i="17"/>
  <c r="E179" i="17"/>
  <c r="F179" i="17"/>
  <c r="G179" i="17"/>
  <c r="H179" i="17"/>
  <c r="I179" i="17"/>
  <c r="J179" i="17"/>
  <c r="M179" i="17"/>
  <c r="N179" i="17"/>
  <c r="O179" i="17"/>
  <c r="P179" i="17"/>
  <c r="D180" i="17"/>
  <c r="E180" i="17"/>
  <c r="F180" i="17"/>
  <c r="G180" i="17"/>
  <c r="H180" i="17"/>
  <c r="I180" i="17"/>
  <c r="J180" i="17"/>
  <c r="M180" i="17"/>
  <c r="N180" i="17"/>
  <c r="O180" i="17"/>
  <c r="P180" i="17"/>
  <c r="D181" i="17"/>
  <c r="E181" i="17"/>
  <c r="F181" i="17"/>
  <c r="G181" i="17"/>
  <c r="H181" i="17"/>
  <c r="I181" i="17"/>
  <c r="J181" i="17"/>
  <c r="M181" i="17"/>
  <c r="N181" i="17"/>
  <c r="O181" i="17"/>
  <c r="P181" i="17"/>
  <c r="C182" i="17"/>
  <c r="D182" i="17"/>
  <c r="E182" i="17"/>
  <c r="F182" i="17"/>
  <c r="G182" i="17"/>
  <c r="H182" i="17"/>
  <c r="I182" i="17"/>
  <c r="J182" i="17"/>
  <c r="M182" i="17"/>
  <c r="N182" i="17"/>
  <c r="O182" i="17"/>
  <c r="P182" i="17"/>
  <c r="C183" i="17"/>
  <c r="D183" i="17"/>
  <c r="E183" i="17"/>
  <c r="F183" i="17"/>
  <c r="G183" i="17"/>
  <c r="H183" i="17"/>
  <c r="I183" i="17"/>
  <c r="J183" i="17"/>
  <c r="M183" i="17"/>
  <c r="N183" i="17"/>
  <c r="O183" i="17"/>
  <c r="P183" i="17"/>
  <c r="C184" i="17"/>
  <c r="D184" i="17"/>
  <c r="E184" i="17"/>
  <c r="F184" i="17"/>
  <c r="G184" i="17"/>
  <c r="H184" i="17"/>
  <c r="I184" i="17"/>
  <c r="J184" i="17"/>
  <c r="M184" i="17"/>
  <c r="N184" i="17"/>
  <c r="O184" i="17"/>
  <c r="P184" i="17"/>
  <c r="D185" i="17"/>
  <c r="E185" i="17"/>
  <c r="F185" i="17"/>
  <c r="G185" i="17"/>
  <c r="H185" i="17"/>
  <c r="I185" i="17"/>
  <c r="J185" i="17"/>
  <c r="M185" i="17"/>
  <c r="N185" i="17"/>
  <c r="O185" i="17"/>
  <c r="P185" i="17"/>
  <c r="D186" i="17"/>
  <c r="E186" i="17"/>
  <c r="F186" i="17"/>
  <c r="G186" i="17"/>
  <c r="H186" i="17"/>
  <c r="I186" i="17"/>
  <c r="J186" i="17"/>
  <c r="M186" i="17"/>
  <c r="N186" i="17"/>
  <c r="O186" i="17"/>
  <c r="P186" i="17"/>
  <c r="D187" i="17"/>
  <c r="E187" i="17"/>
  <c r="F187" i="17"/>
  <c r="G187" i="17"/>
  <c r="H187" i="17"/>
  <c r="I187" i="17"/>
  <c r="J187" i="17"/>
  <c r="M187" i="17"/>
  <c r="N187" i="17"/>
  <c r="O187" i="17"/>
  <c r="P187" i="17"/>
  <c r="D188" i="17"/>
  <c r="E188" i="17"/>
  <c r="F188" i="17"/>
  <c r="G188" i="17"/>
  <c r="H188" i="17"/>
  <c r="I188" i="17"/>
  <c r="J188" i="17"/>
  <c r="M188" i="17"/>
  <c r="N188" i="17"/>
  <c r="O188" i="17"/>
  <c r="P188" i="17"/>
  <c r="D189" i="17"/>
  <c r="E189" i="17"/>
  <c r="F189" i="17"/>
  <c r="G189" i="17"/>
  <c r="H189" i="17"/>
  <c r="I189" i="17"/>
  <c r="J189" i="17"/>
  <c r="M189" i="17"/>
  <c r="N189" i="17"/>
  <c r="O189" i="17"/>
  <c r="P189" i="17"/>
  <c r="C190" i="17"/>
  <c r="D190" i="17"/>
  <c r="E190" i="17"/>
  <c r="F190" i="17"/>
  <c r="G190" i="17"/>
  <c r="H190" i="17"/>
  <c r="I190" i="17"/>
  <c r="J190" i="17"/>
  <c r="M190" i="17"/>
  <c r="N190" i="17"/>
  <c r="O190" i="17"/>
  <c r="P190" i="17"/>
  <c r="C191" i="17"/>
  <c r="D191" i="17"/>
  <c r="E191" i="17"/>
  <c r="F191" i="17"/>
  <c r="G191" i="17"/>
  <c r="H191" i="17"/>
  <c r="I191" i="17"/>
  <c r="J191" i="17"/>
  <c r="M191" i="17"/>
  <c r="N191" i="17"/>
  <c r="O191" i="17"/>
  <c r="P191" i="17"/>
  <c r="C192" i="17"/>
  <c r="D192" i="17"/>
  <c r="E192" i="17"/>
  <c r="F192" i="17"/>
  <c r="G192" i="17"/>
  <c r="H192" i="17"/>
  <c r="I192" i="17"/>
  <c r="J192" i="17"/>
  <c r="M192" i="17"/>
  <c r="N192" i="17"/>
  <c r="O192" i="17"/>
  <c r="P192" i="17"/>
  <c r="D193" i="17"/>
  <c r="E193" i="17"/>
  <c r="F193" i="17"/>
  <c r="G193" i="17"/>
  <c r="H193" i="17"/>
  <c r="I193" i="17"/>
  <c r="J193" i="17"/>
  <c r="M193" i="17"/>
  <c r="N193" i="17"/>
  <c r="O193" i="17"/>
  <c r="P193" i="17"/>
  <c r="C194" i="17"/>
  <c r="D194" i="17"/>
  <c r="E194" i="17"/>
  <c r="F194" i="17"/>
  <c r="G194" i="17"/>
  <c r="H194" i="17"/>
  <c r="I194" i="17"/>
  <c r="J194" i="17"/>
  <c r="M194" i="17"/>
  <c r="N194" i="17"/>
  <c r="O194" i="17"/>
  <c r="P194" i="17"/>
  <c r="D195" i="17"/>
  <c r="E195" i="17"/>
  <c r="F195" i="17"/>
  <c r="G195" i="17"/>
  <c r="H195" i="17"/>
  <c r="I195" i="17"/>
  <c r="J195" i="17"/>
  <c r="M195" i="17"/>
  <c r="N195" i="17"/>
  <c r="O195" i="17"/>
  <c r="P195" i="17"/>
  <c r="D196" i="17"/>
  <c r="E196" i="17"/>
  <c r="F196" i="17"/>
  <c r="G196" i="17"/>
  <c r="H196" i="17"/>
  <c r="I196" i="17"/>
  <c r="J196" i="17"/>
  <c r="M196" i="17"/>
  <c r="N196" i="17"/>
  <c r="O196" i="17"/>
  <c r="P196" i="17"/>
  <c r="D197" i="17"/>
  <c r="E197" i="17"/>
  <c r="F197" i="17"/>
  <c r="G197" i="17"/>
  <c r="H197" i="17"/>
  <c r="I197" i="17"/>
  <c r="J197" i="17"/>
  <c r="M197" i="17"/>
  <c r="N197" i="17"/>
  <c r="O197" i="17"/>
  <c r="P197" i="17"/>
  <c r="C198" i="17"/>
  <c r="D198" i="17"/>
  <c r="E198" i="17"/>
  <c r="F198" i="17"/>
  <c r="G198" i="17"/>
  <c r="H198" i="17"/>
  <c r="I198" i="17"/>
  <c r="J198" i="17"/>
  <c r="M198" i="17"/>
  <c r="N198" i="17"/>
  <c r="O198" i="17"/>
  <c r="P198" i="17"/>
  <c r="C199" i="17"/>
  <c r="D199" i="17"/>
  <c r="E199" i="17"/>
  <c r="F199" i="17"/>
  <c r="G199" i="17"/>
  <c r="H199" i="17"/>
  <c r="I199" i="17"/>
  <c r="J199" i="17"/>
  <c r="M199" i="17"/>
  <c r="N199" i="17"/>
  <c r="O199" i="17"/>
  <c r="P199" i="17"/>
  <c r="C200" i="17"/>
  <c r="D200" i="17"/>
  <c r="E200" i="17"/>
  <c r="F200" i="17"/>
  <c r="G200" i="17"/>
  <c r="H200" i="17"/>
  <c r="I200" i="17"/>
  <c r="J200" i="17"/>
  <c r="M200" i="17"/>
  <c r="N200" i="17"/>
  <c r="O200" i="17"/>
  <c r="P200" i="17"/>
  <c r="D201" i="17"/>
  <c r="E201" i="17"/>
  <c r="F201" i="17"/>
  <c r="G201" i="17"/>
  <c r="H201" i="17"/>
  <c r="I201" i="17"/>
  <c r="J201" i="17"/>
  <c r="M201" i="17"/>
  <c r="N201" i="17"/>
  <c r="O201" i="17"/>
  <c r="P201" i="17"/>
  <c r="D202" i="17"/>
  <c r="E202" i="17"/>
  <c r="F202" i="17"/>
  <c r="G202" i="17"/>
  <c r="H202" i="17"/>
  <c r="I202" i="17"/>
  <c r="J202" i="17"/>
  <c r="M202" i="17"/>
  <c r="N202" i="17"/>
  <c r="O202" i="17"/>
  <c r="P202" i="17"/>
  <c r="D203" i="17"/>
  <c r="E203" i="17"/>
  <c r="F203" i="17"/>
  <c r="G203" i="17"/>
  <c r="H203" i="17"/>
  <c r="I203" i="17"/>
  <c r="J203" i="17"/>
  <c r="M203" i="17"/>
  <c r="N203" i="17"/>
  <c r="O203" i="17"/>
  <c r="P203" i="17"/>
  <c r="D204" i="17"/>
  <c r="E204" i="17"/>
  <c r="F204" i="17"/>
  <c r="G204" i="17"/>
  <c r="H204" i="17"/>
  <c r="I204" i="17"/>
  <c r="J204" i="17"/>
  <c r="M204" i="17"/>
  <c r="N204" i="17"/>
  <c r="O204" i="17"/>
  <c r="P204" i="17"/>
  <c r="D205" i="17"/>
  <c r="E205" i="17"/>
  <c r="F205" i="17"/>
  <c r="G205" i="17"/>
  <c r="H205" i="17"/>
  <c r="I205" i="17"/>
  <c r="J205" i="17"/>
  <c r="M205" i="17"/>
  <c r="N205" i="17"/>
  <c r="O205" i="17"/>
  <c r="P205" i="17"/>
  <c r="C206" i="17"/>
  <c r="D206" i="17"/>
  <c r="E206" i="17"/>
  <c r="F206" i="17"/>
  <c r="G206" i="17"/>
  <c r="H206" i="17"/>
  <c r="I206" i="17"/>
  <c r="J206" i="17"/>
  <c r="M206" i="17"/>
  <c r="N206" i="17"/>
  <c r="O206" i="17"/>
  <c r="P206" i="17"/>
  <c r="C207" i="17"/>
  <c r="D207" i="17"/>
  <c r="E207" i="17"/>
  <c r="F207" i="17"/>
  <c r="G207" i="17"/>
  <c r="H207" i="17"/>
  <c r="I207" i="17"/>
  <c r="J207" i="17"/>
  <c r="M207" i="17"/>
  <c r="N207" i="17"/>
  <c r="O207" i="17"/>
  <c r="P207" i="17"/>
  <c r="C208" i="17"/>
  <c r="D208" i="17"/>
  <c r="E208" i="17"/>
  <c r="F208" i="17"/>
  <c r="G208" i="17"/>
  <c r="H208" i="17"/>
  <c r="I208" i="17"/>
  <c r="J208" i="17"/>
  <c r="M208" i="17"/>
  <c r="N208" i="17"/>
  <c r="O208" i="17"/>
  <c r="P208" i="17"/>
  <c r="C209" i="17"/>
  <c r="D209" i="17"/>
  <c r="E209" i="17"/>
  <c r="F209" i="17"/>
  <c r="G209" i="17"/>
  <c r="H209" i="17"/>
  <c r="I209" i="17"/>
  <c r="J209" i="17"/>
  <c r="M209" i="17"/>
  <c r="N209" i="17"/>
  <c r="O209" i="17"/>
  <c r="P209" i="17"/>
  <c r="D210" i="17"/>
  <c r="E210" i="17"/>
  <c r="F210" i="17"/>
  <c r="G210" i="17"/>
  <c r="H210" i="17"/>
  <c r="I210" i="17"/>
  <c r="J210" i="17"/>
  <c r="M210" i="17"/>
  <c r="N210" i="17"/>
  <c r="O210" i="17"/>
  <c r="P210" i="17"/>
  <c r="D211" i="17"/>
  <c r="E211" i="17"/>
  <c r="F211" i="17"/>
  <c r="G211" i="17"/>
  <c r="H211" i="17"/>
  <c r="I211" i="17"/>
  <c r="J211" i="17"/>
  <c r="M211" i="17"/>
  <c r="N211" i="17"/>
  <c r="O211" i="17"/>
  <c r="P211" i="17"/>
  <c r="D212" i="17"/>
  <c r="E212" i="17"/>
  <c r="F212" i="17"/>
  <c r="G212" i="17"/>
  <c r="H212" i="17"/>
  <c r="I212" i="17"/>
  <c r="J212" i="17"/>
  <c r="M212" i="17"/>
  <c r="N212" i="17"/>
  <c r="O212" i="17"/>
  <c r="P212" i="17"/>
  <c r="D213" i="17"/>
  <c r="E213" i="17"/>
  <c r="F213" i="17"/>
  <c r="G213" i="17"/>
  <c r="H213" i="17"/>
  <c r="I213" i="17"/>
  <c r="J213" i="17"/>
  <c r="M213" i="17"/>
  <c r="N213" i="17"/>
  <c r="O213" i="17"/>
  <c r="P213" i="17"/>
  <c r="C214" i="17"/>
  <c r="D214" i="17"/>
  <c r="E214" i="17"/>
  <c r="F214" i="17"/>
  <c r="G214" i="17"/>
  <c r="H214" i="17"/>
  <c r="I214" i="17"/>
  <c r="J214" i="17"/>
  <c r="M214" i="17"/>
  <c r="N214" i="17"/>
  <c r="O214" i="17"/>
  <c r="P214" i="17"/>
  <c r="C215" i="17"/>
  <c r="D215" i="17"/>
  <c r="E215" i="17"/>
  <c r="F215" i="17"/>
  <c r="G215" i="17"/>
  <c r="H215" i="17"/>
  <c r="I215" i="17"/>
  <c r="J215" i="17"/>
  <c r="M215" i="17"/>
  <c r="N215" i="17"/>
  <c r="O215" i="17"/>
  <c r="P215" i="17"/>
  <c r="C216" i="17"/>
  <c r="D216" i="17"/>
  <c r="E216" i="17"/>
  <c r="F216" i="17"/>
  <c r="G216" i="17"/>
  <c r="H216" i="17"/>
  <c r="I216" i="17"/>
  <c r="J216" i="17"/>
  <c r="M216" i="17"/>
  <c r="N216" i="17"/>
  <c r="O216" i="17"/>
  <c r="P216" i="17"/>
  <c r="D217" i="17"/>
  <c r="E217" i="17"/>
  <c r="F217" i="17"/>
  <c r="G217" i="17"/>
  <c r="H217" i="17"/>
  <c r="I217" i="17"/>
  <c r="J217" i="17"/>
  <c r="M217" i="17"/>
  <c r="N217" i="17"/>
  <c r="O217" i="17"/>
  <c r="P217" i="17"/>
  <c r="D218" i="17"/>
  <c r="E218" i="17"/>
  <c r="F218" i="17"/>
  <c r="G218" i="17"/>
  <c r="H218" i="17"/>
  <c r="I218" i="17"/>
  <c r="J218" i="17"/>
  <c r="M218" i="17"/>
  <c r="N218" i="17"/>
  <c r="O218" i="17"/>
  <c r="P218" i="17"/>
  <c r="D219" i="17"/>
  <c r="E219" i="17"/>
  <c r="F219" i="17"/>
  <c r="G219" i="17"/>
  <c r="H219" i="17"/>
  <c r="I219" i="17"/>
  <c r="J219" i="17"/>
  <c r="M219" i="17"/>
  <c r="N219" i="17"/>
  <c r="O219" i="17"/>
  <c r="P219" i="17"/>
  <c r="D220" i="17"/>
  <c r="E220" i="17"/>
  <c r="F220" i="17"/>
  <c r="G220" i="17"/>
  <c r="H220" i="17"/>
  <c r="I220" i="17"/>
  <c r="J220" i="17"/>
  <c r="M220" i="17"/>
  <c r="N220" i="17"/>
  <c r="O220" i="17"/>
  <c r="P220" i="17"/>
  <c r="D221" i="17"/>
  <c r="E221" i="17"/>
  <c r="F221" i="17"/>
  <c r="G221" i="17"/>
  <c r="H221" i="17"/>
  <c r="I221" i="17"/>
  <c r="J221" i="17"/>
  <c r="M221" i="17"/>
  <c r="N221" i="17"/>
  <c r="O221" i="17"/>
  <c r="P221" i="17"/>
  <c r="C222" i="17"/>
  <c r="D222" i="17"/>
  <c r="E222" i="17"/>
  <c r="F222" i="17"/>
  <c r="G222" i="17"/>
  <c r="H222" i="17"/>
  <c r="I222" i="17"/>
  <c r="J222" i="17"/>
  <c r="M222" i="17"/>
  <c r="N222" i="17"/>
  <c r="O222" i="17"/>
  <c r="P222" i="17"/>
  <c r="C223" i="17"/>
  <c r="D223" i="17"/>
  <c r="E223" i="17"/>
  <c r="F223" i="17"/>
  <c r="G223" i="17"/>
  <c r="H223" i="17"/>
  <c r="I223" i="17"/>
  <c r="J223" i="17"/>
  <c r="M223" i="17"/>
  <c r="N223" i="17"/>
  <c r="O223" i="17"/>
  <c r="P223" i="17"/>
  <c r="C224" i="17"/>
  <c r="D224" i="17"/>
  <c r="E224" i="17"/>
  <c r="F224" i="17"/>
  <c r="G224" i="17"/>
  <c r="H224" i="17"/>
  <c r="I224" i="17"/>
  <c r="J224" i="17"/>
  <c r="M224" i="17"/>
  <c r="N224" i="17"/>
  <c r="O224" i="17"/>
  <c r="P224" i="17"/>
  <c r="C225" i="17"/>
  <c r="D225" i="17"/>
  <c r="E225" i="17"/>
  <c r="F225" i="17"/>
  <c r="G225" i="17"/>
  <c r="H225" i="17"/>
  <c r="I225" i="17"/>
  <c r="J225" i="17"/>
  <c r="M225" i="17"/>
  <c r="N225" i="17"/>
  <c r="O225" i="17"/>
  <c r="P225" i="17"/>
  <c r="D226" i="17"/>
  <c r="E226" i="17"/>
  <c r="F226" i="17"/>
  <c r="G226" i="17"/>
  <c r="H226" i="17"/>
  <c r="I226" i="17"/>
  <c r="J226" i="17"/>
  <c r="M226" i="17"/>
  <c r="N226" i="17"/>
  <c r="O226" i="17"/>
  <c r="P226" i="17"/>
  <c r="D227" i="17"/>
  <c r="E227" i="17"/>
  <c r="F227" i="17"/>
  <c r="G227" i="17"/>
  <c r="H227" i="17"/>
  <c r="I227" i="17"/>
  <c r="J227" i="17"/>
  <c r="M227" i="17"/>
  <c r="N227" i="17"/>
  <c r="O227" i="17"/>
  <c r="P227" i="17"/>
  <c r="D228" i="17"/>
  <c r="E228" i="17"/>
  <c r="F228" i="17"/>
  <c r="G228" i="17"/>
  <c r="H228" i="17"/>
  <c r="I228" i="17"/>
  <c r="J228" i="17"/>
  <c r="M228" i="17"/>
  <c r="N228" i="17"/>
  <c r="O228" i="17"/>
  <c r="P228" i="17"/>
  <c r="D229" i="17"/>
  <c r="E229" i="17"/>
  <c r="F229" i="17"/>
  <c r="G229" i="17"/>
  <c r="H229" i="17"/>
  <c r="I229" i="17"/>
  <c r="J229" i="17"/>
  <c r="M229" i="17"/>
  <c r="N229" i="17"/>
  <c r="O229" i="17"/>
  <c r="P229" i="17"/>
  <c r="C230" i="17"/>
  <c r="D230" i="17"/>
  <c r="E230" i="17"/>
  <c r="F230" i="17"/>
  <c r="G230" i="17"/>
  <c r="H230" i="17"/>
  <c r="I230" i="17"/>
  <c r="J230" i="17"/>
  <c r="M230" i="17"/>
  <c r="N230" i="17"/>
  <c r="O230" i="17"/>
  <c r="P230" i="17"/>
  <c r="C231" i="17"/>
  <c r="D231" i="17"/>
  <c r="E231" i="17"/>
  <c r="F231" i="17"/>
  <c r="G231" i="17"/>
  <c r="H231" i="17"/>
  <c r="I231" i="17"/>
  <c r="J231" i="17"/>
  <c r="M231" i="17"/>
  <c r="N231" i="17"/>
  <c r="O231" i="17"/>
  <c r="P231" i="17"/>
  <c r="C232" i="17"/>
  <c r="D232" i="17"/>
  <c r="E232" i="17"/>
  <c r="F232" i="17"/>
  <c r="G232" i="17"/>
  <c r="H232" i="17"/>
  <c r="I232" i="17"/>
  <c r="J232" i="17"/>
  <c r="M232" i="17"/>
  <c r="N232" i="17"/>
  <c r="O232" i="17"/>
  <c r="P232" i="17"/>
  <c r="D233" i="17"/>
  <c r="E233" i="17"/>
  <c r="F233" i="17"/>
  <c r="G233" i="17"/>
  <c r="H233" i="17"/>
  <c r="I233" i="17"/>
  <c r="J233" i="17"/>
  <c r="M233" i="17"/>
  <c r="N233" i="17"/>
  <c r="O233" i="17"/>
  <c r="P233" i="17"/>
  <c r="D234" i="17"/>
  <c r="E234" i="17"/>
  <c r="F234" i="17"/>
  <c r="G234" i="17"/>
  <c r="H234" i="17"/>
  <c r="I234" i="17"/>
  <c r="J234" i="17"/>
  <c r="M234" i="17"/>
  <c r="N234" i="17"/>
  <c r="O234" i="17"/>
  <c r="P234" i="17"/>
  <c r="D235" i="17"/>
  <c r="E235" i="17"/>
  <c r="F235" i="17"/>
  <c r="G235" i="17"/>
  <c r="H235" i="17"/>
  <c r="I235" i="17"/>
  <c r="J235" i="17"/>
  <c r="M235" i="17"/>
  <c r="N235" i="17"/>
  <c r="O235" i="17"/>
  <c r="P235" i="17"/>
  <c r="D236" i="17"/>
  <c r="E236" i="17"/>
  <c r="F236" i="17"/>
  <c r="G236" i="17"/>
  <c r="H236" i="17"/>
  <c r="I236" i="17"/>
  <c r="J236" i="17"/>
  <c r="M236" i="17"/>
  <c r="N236" i="17"/>
  <c r="O236" i="17"/>
  <c r="P236" i="17"/>
  <c r="D237" i="17"/>
  <c r="E237" i="17"/>
  <c r="F237" i="17"/>
  <c r="G237" i="17"/>
  <c r="H237" i="17"/>
  <c r="I237" i="17"/>
  <c r="J237" i="17"/>
  <c r="M237" i="17"/>
  <c r="N237" i="17"/>
  <c r="O237" i="17"/>
  <c r="P237" i="17"/>
  <c r="C238" i="17"/>
  <c r="D238" i="17"/>
  <c r="E238" i="17"/>
  <c r="F238" i="17"/>
  <c r="G238" i="17"/>
  <c r="H238" i="17"/>
  <c r="I238" i="17"/>
  <c r="J238" i="17"/>
  <c r="M238" i="17"/>
  <c r="N238" i="17"/>
  <c r="O238" i="17"/>
  <c r="P238" i="17"/>
  <c r="C239" i="17"/>
  <c r="D239" i="17"/>
  <c r="E239" i="17"/>
  <c r="F239" i="17"/>
  <c r="G239" i="17"/>
  <c r="H239" i="17"/>
  <c r="I239" i="17"/>
  <c r="J239" i="17"/>
  <c r="M239" i="17"/>
  <c r="N239" i="17"/>
  <c r="O239" i="17"/>
  <c r="P239" i="17"/>
  <c r="C240" i="17"/>
  <c r="D240" i="17"/>
  <c r="E240" i="17"/>
  <c r="F240" i="17"/>
  <c r="G240" i="17"/>
  <c r="H240" i="17"/>
  <c r="I240" i="17"/>
  <c r="J240" i="17"/>
  <c r="M240" i="17"/>
  <c r="N240" i="17"/>
  <c r="O240" i="17"/>
  <c r="P240" i="17"/>
  <c r="D241" i="17"/>
  <c r="E241" i="17"/>
  <c r="F241" i="17"/>
  <c r="G241" i="17"/>
  <c r="H241" i="17"/>
  <c r="I241" i="17"/>
  <c r="J241" i="17"/>
  <c r="M241" i="17"/>
  <c r="N241" i="17"/>
  <c r="O241" i="17"/>
  <c r="P241" i="17"/>
  <c r="C242" i="17"/>
  <c r="D242" i="17"/>
  <c r="E242" i="17"/>
  <c r="F242" i="17"/>
  <c r="G242" i="17"/>
  <c r="H242" i="17"/>
  <c r="I242" i="17"/>
  <c r="J242" i="17"/>
  <c r="M242" i="17"/>
  <c r="N242" i="17"/>
  <c r="O242" i="17"/>
  <c r="P242" i="17"/>
  <c r="D243" i="17"/>
  <c r="E243" i="17"/>
  <c r="F243" i="17"/>
  <c r="G243" i="17"/>
  <c r="H243" i="17"/>
  <c r="I243" i="17"/>
  <c r="J243" i="17"/>
  <c r="M243" i="17"/>
  <c r="N243" i="17"/>
  <c r="O243" i="17"/>
  <c r="P243" i="17"/>
  <c r="D244" i="17"/>
  <c r="E244" i="17"/>
  <c r="F244" i="17"/>
  <c r="G244" i="17"/>
  <c r="H244" i="17"/>
  <c r="I244" i="17"/>
  <c r="J244" i="17"/>
  <c r="M244" i="17"/>
  <c r="N244" i="17"/>
  <c r="O244" i="17"/>
  <c r="P244" i="17"/>
  <c r="D245" i="17"/>
  <c r="E245" i="17"/>
  <c r="F245" i="17"/>
  <c r="G245" i="17"/>
  <c r="H245" i="17"/>
  <c r="I245" i="17"/>
  <c r="J245" i="17"/>
  <c r="M245" i="17"/>
  <c r="N245" i="17"/>
  <c r="O245" i="17"/>
  <c r="P245" i="17"/>
  <c r="C246" i="17"/>
  <c r="D246" i="17"/>
  <c r="E246" i="17"/>
  <c r="F246" i="17"/>
  <c r="G246" i="17"/>
  <c r="H246" i="17"/>
  <c r="I246" i="17"/>
  <c r="J246" i="17"/>
  <c r="M246" i="17"/>
  <c r="N246" i="17"/>
  <c r="O246" i="17"/>
  <c r="P246" i="17"/>
  <c r="C247" i="17"/>
  <c r="D247" i="17"/>
  <c r="E247" i="17"/>
  <c r="F247" i="17"/>
  <c r="G247" i="17"/>
  <c r="H247" i="17"/>
  <c r="I247" i="17"/>
  <c r="J247" i="17"/>
  <c r="M247" i="17"/>
  <c r="N247" i="17"/>
  <c r="O247" i="17"/>
  <c r="P247" i="17"/>
  <c r="C248" i="17"/>
  <c r="D248" i="17"/>
  <c r="E248" i="17"/>
  <c r="F248" i="17"/>
  <c r="G248" i="17"/>
  <c r="H248" i="17"/>
  <c r="I248" i="17"/>
  <c r="J248" i="17"/>
  <c r="M248" i="17"/>
  <c r="N248" i="17"/>
  <c r="O248" i="17"/>
  <c r="P248" i="17"/>
  <c r="D249" i="17"/>
  <c r="E249" i="17"/>
  <c r="F249" i="17"/>
  <c r="G249" i="17"/>
  <c r="H249" i="17"/>
  <c r="I249" i="17"/>
  <c r="J249" i="17"/>
  <c r="M249" i="17"/>
  <c r="N249" i="17"/>
  <c r="O249" i="17"/>
  <c r="P249" i="17"/>
  <c r="D250" i="17"/>
  <c r="E250" i="17"/>
  <c r="F250" i="17"/>
  <c r="G250" i="17"/>
  <c r="H250" i="17"/>
  <c r="I250" i="17"/>
  <c r="J250" i="17"/>
  <c r="M250" i="17"/>
  <c r="N250" i="17"/>
  <c r="O250" i="17"/>
  <c r="P250" i="17"/>
  <c r="D251" i="17"/>
  <c r="E251" i="17"/>
  <c r="F251" i="17"/>
  <c r="G251" i="17"/>
  <c r="H251" i="17"/>
  <c r="I251" i="17"/>
  <c r="J251" i="17"/>
  <c r="M251" i="17"/>
  <c r="N251" i="17"/>
  <c r="O251" i="17"/>
  <c r="P251" i="17"/>
  <c r="D252" i="17"/>
  <c r="E252" i="17"/>
  <c r="F252" i="17"/>
  <c r="G252" i="17"/>
  <c r="H252" i="17"/>
  <c r="I252" i="17"/>
  <c r="J252" i="17"/>
  <c r="M252" i="17"/>
  <c r="N252" i="17"/>
  <c r="O252" i="17"/>
  <c r="P252" i="17"/>
  <c r="D253" i="17"/>
  <c r="E253" i="17"/>
  <c r="F253" i="17"/>
  <c r="G253" i="17"/>
  <c r="H253" i="17"/>
  <c r="I253" i="17"/>
  <c r="J253" i="17"/>
  <c r="M253" i="17"/>
  <c r="N253" i="17"/>
  <c r="O253" i="17"/>
  <c r="P253" i="17"/>
  <c r="C254" i="17"/>
  <c r="D254" i="17"/>
  <c r="E254" i="17"/>
  <c r="F254" i="17"/>
  <c r="G254" i="17"/>
  <c r="H254" i="17"/>
  <c r="I254" i="17"/>
  <c r="J254" i="17"/>
  <c r="M254" i="17"/>
  <c r="N254" i="17"/>
  <c r="O254" i="17"/>
  <c r="P254" i="17"/>
  <c r="C255" i="17"/>
  <c r="D255" i="17"/>
  <c r="E255" i="17"/>
  <c r="F255" i="17"/>
  <c r="G255" i="17"/>
  <c r="H255" i="17"/>
  <c r="I255" i="17"/>
  <c r="J255" i="17"/>
  <c r="M255" i="17"/>
  <c r="N255" i="17"/>
  <c r="O255" i="17"/>
  <c r="P255" i="17"/>
  <c r="C256" i="17"/>
  <c r="D256" i="17"/>
  <c r="E256" i="17"/>
  <c r="F256" i="17"/>
  <c r="G256" i="17"/>
  <c r="H256" i="17"/>
  <c r="I256" i="17"/>
  <c r="J256" i="17"/>
  <c r="M256" i="17"/>
  <c r="N256" i="17"/>
  <c r="O256" i="17"/>
  <c r="P256" i="17"/>
  <c r="D257" i="17"/>
  <c r="E257" i="17"/>
  <c r="F257" i="17"/>
  <c r="G257" i="17"/>
  <c r="H257" i="17"/>
  <c r="I257" i="17"/>
  <c r="J257" i="17"/>
  <c r="M257" i="17"/>
  <c r="N257" i="17"/>
  <c r="O257" i="17"/>
  <c r="P257" i="17"/>
  <c r="C258" i="17"/>
  <c r="D258" i="17"/>
  <c r="E258" i="17"/>
  <c r="F258" i="17"/>
  <c r="G258" i="17"/>
  <c r="H258" i="17"/>
  <c r="I258" i="17"/>
  <c r="J258" i="17"/>
  <c r="M258" i="17"/>
  <c r="N258" i="17"/>
  <c r="O258" i="17"/>
  <c r="P258" i="17"/>
  <c r="D259" i="17"/>
  <c r="E259" i="17"/>
  <c r="F259" i="17"/>
  <c r="G259" i="17"/>
  <c r="H259" i="17"/>
  <c r="I259" i="17"/>
  <c r="J259" i="17"/>
  <c r="M259" i="17"/>
  <c r="N259" i="17"/>
  <c r="O259" i="17"/>
  <c r="P259" i="17"/>
  <c r="D260" i="17"/>
  <c r="E260" i="17"/>
  <c r="F260" i="17"/>
  <c r="G260" i="17"/>
  <c r="H260" i="17"/>
  <c r="I260" i="17"/>
  <c r="J260" i="17"/>
  <c r="M260" i="17"/>
  <c r="N260" i="17"/>
  <c r="O260" i="17"/>
  <c r="P260" i="17"/>
  <c r="D261" i="17"/>
  <c r="E261" i="17"/>
  <c r="F261" i="17"/>
  <c r="G261" i="17"/>
  <c r="H261" i="17"/>
  <c r="I261" i="17"/>
  <c r="J261" i="17"/>
  <c r="M261" i="17"/>
  <c r="N261" i="17"/>
  <c r="O261" i="17"/>
  <c r="P261" i="17"/>
  <c r="C262" i="17"/>
  <c r="D262" i="17"/>
  <c r="E262" i="17"/>
  <c r="F262" i="17"/>
  <c r="G262" i="17"/>
  <c r="H262" i="17"/>
  <c r="I262" i="17"/>
  <c r="J262" i="17"/>
  <c r="M262" i="17"/>
  <c r="N262" i="17"/>
  <c r="O262" i="17"/>
  <c r="P262" i="17"/>
  <c r="C263" i="17"/>
  <c r="D263" i="17"/>
  <c r="E263" i="17"/>
  <c r="F263" i="17"/>
  <c r="G263" i="17"/>
  <c r="H263" i="17"/>
  <c r="I263" i="17"/>
  <c r="J263" i="17"/>
  <c r="M263" i="17"/>
  <c r="N263" i="17"/>
  <c r="O263" i="17"/>
  <c r="P263" i="17"/>
  <c r="C264" i="17"/>
  <c r="D264" i="17"/>
  <c r="E264" i="17"/>
  <c r="F264" i="17"/>
  <c r="G264" i="17"/>
  <c r="H264" i="17"/>
  <c r="I264" i="17"/>
  <c r="J264" i="17"/>
  <c r="M264" i="17"/>
  <c r="N264" i="17"/>
  <c r="O264" i="17"/>
  <c r="P264" i="17"/>
  <c r="D265" i="17"/>
  <c r="E265" i="17"/>
  <c r="F265" i="17"/>
  <c r="G265" i="17"/>
  <c r="H265" i="17"/>
  <c r="I265" i="17"/>
  <c r="J265" i="17"/>
  <c r="M265" i="17"/>
  <c r="N265" i="17"/>
  <c r="O265" i="17"/>
  <c r="P265" i="17"/>
  <c r="D266" i="17"/>
  <c r="E266" i="17"/>
  <c r="F266" i="17"/>
  <c r="G266" i="17"/>
  <c r="H266" i="17"/>
  <c r="I266" i="17"/>
  <c r="J266" i="17"/>
  <c r="M266" i="17"/>
  <c r="N266" i="17"/>
  <c r="O266" i="17"/>
  <c r="P266" i="17"/>
  <c r="D267" i="17"/>
  <c r="E267" i="17"/>
  <c r="F267" i="17"/>
  <c r="G267" i="17"/>
  <c r="H267" i="17"/>
  <c r="I267" i="17"/>
  <c r="J267" i="17"/>
  <c r="M267" i="17"/>
  <c r="N267" i="17"/>
  <c r="O267" i="17"/>
  <c r="P267" i="17"/>
  <c r="D268" i="17"/>
  <c r="E268" i="17"/>
  <c r="F268" i="17"/>
  <c r="G268" i="17"/>
  <c r="H268" i="17"/>
  <c r="I268" i="17"/>
  <c r="J268" i="17"/>
  <c r="M268" i="17"/>
  <c r="N268" i="17"/>
  <c r="O268" i="17"/>
  <c r="P268" i="17"/>
  <c r="D269" i="17"/>
  <c r="E269" i="17"/>
  <c r="F269" i="17"/>
  <c r="G269" i="17"/>
  <c r="H269" i="17"/>
  <c r="I269" i="17"/>
  <c r="J269" i="17"/>
  <c r="M269" i="17"/>
  <c r="N269" i="17"/>
  <c r="O269" i="17"/>
  <c r="P269" i="17"/>
  <c r="C270" i="17"/>
  <c r="D270" i="17"/>
  <c r="E270" i="17"/>
  <c r="F270" i="17"/>
  <c r="G270" i="17"/>
  <c r="H270" i="17"/>
  <c r="I270" i="17"/>
  <c r="J270" i="17"/>
  <c r="M270" i="17"/>
  <c r="N270" i="17"/>
  <c r="O270" i="17"/>
  <c r="P270" i="17"/>
  <c r="C271" i="17"/>
  <c r="D271" i="17"/>
  <c r="E271" i="17"/>
  <c r="F271" i="17"/>
  <c r="G271" i="17"/>
  <c r="H271" i="17"/>
  <c r="I271" i="17"/>
  <c r="J271" i="17"/>
  <c r="M271" i="17"/>
  <c r="N271" i="17"/>
  <c r="O271" i="17"/>
  <c r="P271" i="17"/>
  <c r="C272" i="17"/>
  <c r="D272" i="17"/>
  <c r="E272" i="17"/>
  <c r="F272" i="17"/>
  <c r="G272" i="17"/>
  <c r="H272" i="17"/>
  <c r="I272" i="17"/>
  <c r="J272" i="17"/>
  <c r="M272" i="17"/>
  <c r="N272" i="17"/>
  <c r="O272" i="17"/>
  <c r="P272" i="17"/>
  <c r="C273" i="17"/>
  <c r="D273" i="17"/>
  <c r="E273" i="17"/>
  <c r="F273" i="17"/>
  <c r="G273" i="17"/>
  <c r="H273" i="17"/>
  <c r="I273" i="17"/>
  <c r="J273" i="17"/>
  <c r="M273" i="17"/>
  <c r="N273" i="17"/>
  <c r="O273" i="17"/>
  <c r="P273" i="17"/>
  <c r="D274" i="17"/>
  <c r="E274" i="17"/>
  <c r="F274" i="17"/>
  <c r="G274" i="17"/>
  <c r="H274" i="17"/>
  <c r="I274" i="17"/>
  <c r="J274" i="17"/>
  <c r="M274" i="17"/>
  <c r="N274" i="17"/>
  <c r="O274" i="17"/>
  <c r="P274" i="17"/>
  <c r="D275" i="17"/>
  <c r="E275" i="17"/>
  <c r="F275" i="17"/>
  <c r="G275" i="17"/>
  <c r="H275" i="17"/>
  <c r="I275" i="17"/>
  <c r="J275" i="17"/>
  <c r="M275" i="17"/>
  <c r="N275" i="17"/>
  <c r="O275" i="17"/>
  <c r="P275" i="17"/>
  <c r="D276" i="17"/>
  <c r="E276" i="17"/>
  <c r="F276" i="17"/>
  <c r="G276" i="17"/>
  <c r="H276" i="17"/>
  <c r="I276" i="17"/>
  <c r="J276" i="17"/>
  <c r="M276" i="17"/>
  <c r="N276" i="17"/>
  <c r="O276" i="17"/>
  <c r="P276" i="17"/>
  <c r="D277" i="17"/>
  <c r="E277" i="17"/>
  <c r="F277" i="17"/>
  <c r="G277" i="17"/>
  <c r="H277" i="17"/>
  <c r="I277" i="17"/>
  <c r="J277" i="17"/>
  <c r="M277" i="17"/>
  <c r="N277" i="17"/>
  <c r="O277" i="17"/>
  <c r="P277" i="17"/>
  <c r="C278" i="17"/>
  <c r="D278" i="17"/>
  <c r="E278" i="17"/>
  <c r="F278" i="17"/>
  <c r="G278" i="17"/>
  <c r="H278" i="17"/>
  <c r="I278" i="17"/>
  <c r="J278" i="17"/>
  <c r="M278" i="17"/>
  <c r="N278" i="17"/>
  <c r="O278" i="17"/>
  <c r="P278" i="17"/>
  <c r="C279" i="17"/>
  <c r="D279" i="17"/>
  <c r="E279" i="17"/>
  <c r="F279" i="17"/>
  <c r="G279" i="17"/>
  <c r="H279" i="17"/>
  <c r="I279" i="17"/>
  <c r="J279" i="17"/>
  <c r="M279" i="17"/>
  <c r="N279" i="17"/>
  <c r="O279" i="17"/>
  <c r="P279" i="17"/>
  <c r="C280" i="17"/>
  <c r="D280" i="17"/>
  <c r="E280" i="17"/>
  <c r="F280" i="17"/>
  <c r="G280" i="17"/>
  <c r="H280" i="17"/>
  <c r="I280" i="17"/>
  <c r="J280" i="17"/>
  <c r="M280" i="17"/>
  <c r="N280" i="17"/>
  <c r="O280" i="17"/>
  <c r="P280" i="17"/>
  <c r="D281" i="17"/>
  <c r="E281" i="17"/>
  <c r="F281" i="17"/>
  <c r="G281" i="17"/>
  <c r="H281" i="17"/>
  <c r="I281" i="17"/>
  <c r="J281" i="17"/>
  <c r="M281" i="17"/>
  <c r="N281" i="17"/>
  <c r="O281" i="17"/>
  <c r="P281" i="17"/>
  <c r="D282" i="17"/>
  <c r="E282" i="17"/>
  <c r="F282" i="17"/>
  <c r="G282" i="17"/>
  <c r="H282" i="17"/>
  <c r="I282" i="17"/>
  <c r="J282" i="17"/>
  <c r="M282" i="17"/>
  <c r="N282" i="17"/>
  <c r="O282" i="17"/>
  <c r="P282" i="17"/>
  <c r="D283" i="17"/>
  <c r="E283" i="17"/>
  <c r="F283" i="17"/>
  <c r="G283" i="17"/>
  <c r="H283" i="17"/>
  <c r="I283" i="17"/>
  <c r="J283" i="17"/>
  <c r="M283" i="17"/>
  <c r="N283" i="17"/>
  <c r="O283" i="17"/>
  <c r="P283" i="17"/>
  <c r="D284" i="17"/>
  <c r="E284" i="17"/>
  <c r="F284" i="17"/>
  <c r="G284" i="17"/>
  <c r="H284" i="17"/>
  <c r="I284" i="17"/>
  <c r="J284" i="17"/>
  <c r="M284" i="17"/>
  <c r="N284" i="17"/>
  <c r="O284" i="17"/>
  <c r="P284" i="17"/>
  <c r="D285" i="17"/>
  <c r="E285" i="17"/>
  <c r="F285" i="17"/>
  <c r="G285" i="17"/>
  <c r="H285" i="17"/>
  <c r="I285" i="17"/>
  <c r="J285" i="17"/>
  <c r="M285" i="17"/>
  <c r="N285" i="17"/>
  <c r="O285" i="17"/>
  <c r="P285" i="17"/>
  <c r="C286" i="17"/>
  <c r="D286" i="17"/>
  <c r="E286" i="17"/>
  <c r="F286" i="17"/>
  <c r="G286" i="17"/>
  <c r="H286" i="17"/>
  <c r="I286" i="17"/>
  <c r="J286" i="17"/>
  <c r="M286" i="17"/>
  <c r="N286" i="17"/>
  <c r="O286" i="17"/>
  <c r="P286" i="17"/>
  <c r="C287" i="17"/>
  <c r="D287" i="17"/>
  <c r="E287" i="17"/>
  <c r="F287" i="17"/>
  <c r="G287" i="17"/>
  <c r="H287" i="17"/>
  <c r="I287" i="17"/>
  <c r="J287" i="17"/>
  <c r="M287" i="17"/>
  <c r="N287" i="17"/>
  <c r="O287" i="17"/>
  <c r="P287" i="17"/>
  <c r="C288" i="17"/>
  <c r="D288" i="17"/>
  <c r="E288" i="17"/>
  <c r="F288" i="17"/>
  <c r="G288" i="17"/>
  <c r="H288" i="17"/>
  <c r="I288" i="17"/>
  <c r="J288" i="17"/>
  <c r="M288" i="17"/>
  <c r="N288" i="17"/>
  <c r="O288" i="17"/>
  <c r="P288" i="17"/>
  <c r="C289" i="17"/>
  <c r="D289" i="17"/>
  <c r="E289" i="17"/>
  <c r="F289" i="17"/>
  <c r="G289" i="17"/>
  <c r="H289" i="17"/>
  <c r="I289" i="17"/>
  <c r="J289" i="17"/>
  <c r="M289" i="17"/>
  <c r="N289" i="17"/>
  <c r="O289" i="17"/>
  <c r="P289" i="17"/>
  <c r="D290" i="17"/>
  <c r="E290" i="17"/>
  <c r="F290" i="17"/>
  <c r="G290" i="17"/>
  <c r="H290" i="17"/>
  <c r="I290" i="17"/>
  <c r="J290" i="17"/>
  <c r="M290" i="17"/>
  <c r="N290" i="17"/>
  <c r="O290" i="17"/>
  <c r="P290" i="17"/>
  <c r="D291" i="17"/>
  <c r="E291" i="17"/>
  <c r="F291" i="17"/>
  <c r="G291" i="17"/>
  <c r="H291" i="17"/>
  <c r="I291" i="17"/>
  <c r="J291" i="17"/>
  <c r="M291" i="17"/>
  <c r="N291" i="17"/>
  <c r="O291" i="17"/>
  <c r="P291" i="17"/>
  <c r="D292" i="17"/>
  <c r="E292" i="17"/>
  <c r="F292" i="17"/>
  <c r="G292" i="17"/>
  <c r="H292" i="17"/>
  <c r="I292" i="17"/>
  <c r="J292" i="17"/>
  <c r="M292" i="17"/>
  <c r="N292" i="17"/>
  <c r="O292" i="17"/>
  <c r="P292" i="17"/>
  <c r="D293" i="17"/>
  <c r="E293" i="17"/>
  <c r="F293" i="17"/>
  <c r="G293" i="17"/>
  <c r="H293" i="17"/>
  <c r="I293" i="17"/>
  <c r="J293" i="17"/>
  <c r="M293" i="17"/>
  <c r="N293" i="17"/>
  <c r="O293" i="17"/>
  <c r="P293" i="17"/>
  <c r="C294" i="17"/>
  <c r="D294" i="17"/>
  <c r="E294" i="17"/>
  <c r="F294" i="17"/>
  <c r="G294" i="17"/>
  <c r="H294" i="17"/>
  <c r="I294" i="17"/>
  <c r="J294" i="17"/>
  <c r="M294" i="17"/>
  <c r="N294" i="17"/>
  <c r="O294" i="17"/>
  <c r="P294" i="17"/>
  <c r="C295" i="17"/>
  <c r="D295" i="17"/>
  <c r="E295" i="17"/>
  <c r="F295" i="17"/>
  <c r="G295" i="17"/>
  <c r="H295" i="17"/>
  <c r="I295" i="17"/>
  <c r="J295" i="17"/>
  <c r="M295" i="17"/>
  <c r="N295" i="17"/>
  <c r="O295" i="17"/>
  <c r="P295" i="17"/>
  <c r="C296" i="17"/>
  <c r="D296" i="17"/>
  <c r="E296" i="17"/>
  <c r="F296" i="17"/>
  <c r="G296" i="17"/>
  <c r="H296" i="17"/>
  <c r="I296" i="17"/>
  <c r="J296" i="17"/>
  <c r="M296" i="17"/>
  <c r="N296" i="17"/>
  <c r="O296" i="17"/>
  <c r="P296" i="17"/>
  <c r="D297" i="17"/>
  <c r="E297" i="17"/>
  <c r="F297" i="17"/>
  <c r="G297" i="17"/>
  <c r="H297" i="17"/>
  <c r="I297" i="17"/>
  <c r="J297" i="17"/>
  <c r="M297" i="17"/>
  <c r="N297" i="17"/>
  <c r="O297" i="17"/>
  <c r="P297" i="17"/>
  <c r="D298" i="17"/>
  <c r="E298" i="17"/>
  <c r="F298" i="17"/>
  <c r="G298" i="17"/>
  <c r="H298" i="17"/>
  <c r="I298" i="17"/>
  <c r="J298" i="17"/>
  <c r="M298" i="17"/>
  <c r="N298" i="17"/>
  <c r="O298" i="17"/>
  <c r="P298" i="17"/>
  <c r="D299" i="17"/>
  <c r="E299" i="17"/>
  <c r="F299" i="17"/>
  <c r="G299" i="17"/>
  <c r="H299" i="17"/>
  <c r="I299" i="17"/>
  <c r="J299" i="17"/>
  <c r="M299" i="17"/>
  <c r="N299" i="17"/>
  <c r="O299" i="17"/>
  <c r="P299" i="17"/>
  <c r="D300" i="17"/>
  <c r="E300" i="17"/>
  <c r="F300" i="17"/>
  <c r="G300" i="17"/>
  <c r="H300" i="17"/>
  <c r="I300" i="17"/>
  <c r="J300" i="17"/>
  <c r="M300" i="17"/>
  <c r="N300" i="17"/>
  <c r="O300" i="17"/>
  <c r="P300" i="17"/>
  <c r="D301" i="17"/>
  <c r="E301" i="17"/>
  <c r="F301" i="17"/>
  <c r="G301" i="17"/>
  <c r="H301" i="17"/>
  <c r="I301" i="17"/>
  <c r="J301" i="17"/>
  <c r="M301" i="17"/>
  <c r="N301" i="17"/>
  <c r="O301" i="17"/>
  <c r="P301" i="17"/>
  <c r="C302" i="17"/>
  <c r="D302" i="17"/>
  <c r="E302" i="17"/>
  <c r="F302" i="17"/>
  <c r="G302" i="17"/>
  <c r="H302" i="17"/>
  <c r="I302" i="17"/>
  <c r="J302" i="17"/>
  <c r="M302" i="17"/>
  <c r="N302" i="17"/>
  <c r="O302" i="17"/>
  <c r="P302" i="17"/>
  <c r="C303" i="17"/>
  <c r="D303" i="17"/>
  <c r="E303" i="17"/>
  <c r="F303" i="17"/>
  <c r="G303" i="17"/>
  <c r="H303" i="17"/>
  <c r="I303" i="17"/>
  <c r="J303" i="17"/>
  <c r="M303" i="17"/>
  <c r="N303" i="17"/>
  <c r="O303" i="17"/>
  <c r="P303" i="17"/>
  <c r="C304" i="17"/>
  <c r="D304" i="17"/>
  <c r="E304" i="17"/>
  <c r="F304" i="17"/>
  <c r="G304" i="17"/>
  <c r="H304" i="17"/>
  <c r="I304" i="17"/>
  <c r="J304" i="17"/>
  <c r="M304" i="17"/>
  <c r="N304" i="17"/>
  <c r="O304" i="17"/>
  <c r="P304" i="17"/>
  <c r="D305" i="17"/>
  <c r="E305" i="17"/>
  <c r="F305" i="17"/>
  <c r="G305" i="17"/>
  <c r="H305" i="17"/>
  <c r="I305" i="17"/>
  <c r="J305" i="17"/>
  <c r="M305" i="17"/>
  <c r="N305" i="17"/>
  <c r="O305" i="17"/>
  <c r="P305" i="17"/>
  <c r="C306" i="17"/>
  <c r="D306" i="17"/>
  <c r="E306" i="17"/>
  <c r="F306" i="17"/>
  <c r="G306" i="17"/>
  <c r="H306" i="17"/>
  <c r="I306" i="17"/>
  <c r="J306" i="17"/>
  <c r="M306" i="17"/>
  <c r="N306" i="17"/>
  <c r="O306" i="17"/>
  <c r="P306" i="17"/>
  <c r="D307" i="17"/>
  <c r="E307" i="17"/>
  <c r="F307" i="17"/>
  <c r="G307" i="17"/>
  <c r="H307" i="17"/>
  <c r="I307" i="17"/>
  <c r="J307" i="17"/>
  <c r="M307" i="17"/>
  <c r="N307" i="17"/>
  <c r="O307" i="17"/>
  <c r="P307" i="17"/>
  <c r="D308" i="17"/>
  <c r="E308" i="17"/>
  <c r="F308" i="17"/>
  <c r="G308" i="17"/>
  <c r="H308" i="17"/>
  <c r="I308" i="17"/>
  <c r="J308" i="17"/>
  <c r="M308" i="17"/>
  <c r="N308" i="17"/>
  <c r="O308" i="17"/>
  <c r="P308" i="17"/>
  <c r="D309" i="17"/>
  <c r="E309" i="17"/>
  <c r="F309" i="17"/>
  <c r="G309" i="17"/>
  <c r="H309" i="17"/>
  <c r="I309" i="17"/>
  <c r="J309" i="17"/>
  <c r="M309" i="17"/>
  <c r="N309" i="17"/>
  <c r="O309" i="17"/>
  <c r="P309" i="17"/>
  <c r="C310" i="17"/>
  <c r="D310" i="17"/>
  <c r="E310" i="17"/>
  <c r="F310" i="17"/>
  <c r="G310" i="17"/>
  <c r="H310" i="17"/>
  <c r="I310" i="17"/>
  <c r="J310" i="17"/>
  <c r="M310" i="17"/>
  <c r="N310" i="17"/>
  <c r="O310" i="17"/>
  <c r="P310" i="17"/>
  <c r="C311" i="17"/>
  <c r="D311" i="17"/>
  <c r="E311" i="17"/>
  <c r="F311" i="17"/>
  <c r="G311" i="17"/>
  <c r="H311" i="17"/>
  <c r="I311" i="17"/>
  <c r="J311" i="17"/>
  <c r="M311" i="17"/>
  <c r="N311" i="17"/>
  <c r="O311" i="17"/>
  <c r="P311" i="17"/>
  <c r="C312" i="17"/>
  <c r="D312" i="17"/>
  <c r="E312" i="17"/>
  <c r="F312" i="17"/>
  <c r="G312" i="17"/>
  <c r="H312" i="17"/>
  <c r="I312" i="17"/>
  <c r="J312" i="17"/>
  <c r="M312" i="17"/>
  <c r="N312" i="17"/>
  <c r="O312" i="17"/>
  <c r="P312" i="17"/>
  <c r="D313" i="17"/>
  <c r="E313" i="17"/>
  <c r="F313" i="17"/>
  <c r="G313" i="17"/>
  <c r="H313" i="17"/>
  <c r="I313" i="17"/>
  <c r="J313" i="17"/>
  <c r="M313" i="17"/>
  <c r="N313" i="17"/>
  <c r="O313" i="17"/>
  <c r="P313" i="17"/>
  <c r="D314" i="17"/>
  <c r="E314" i="17"/>
  <c r="F314" i="17"/>
  <c r="G314" i="17"/>
  <c r="H314" i="17"/>
  <c r="I314" i="17"/>
  <c r="J314" i="17"/>
  <c r="M314" i="17"/>
  <c r="N314" i="17"/>
  <c r="O314" i="17"/>
  <c r="P314" i="17"/>
  <c r="D315" i="17"/>
  <c r="E315" i="17"/>
  <c r="F315" i="17"/>
  <c r="G315" i="17"/>
  <c r="H315" i="17"/>
  <c r="I315" i="17"/>
  <c r="J315" i="17"/>
  <c r="M315" i="17"/>
  <c r="N315" i="17"/>
  <c r="O315" i="17"/>
  <c r="P315" i="17"/>
  <c r="D316" i="17"/>
  <c r="E316" i="17"/>
  <c r="F316" i="17"/>
  <c r="G316" i="17"/>
  <c r="H316" i="17"/>
  <c r="I316" i="17"/>
  <c r="J316" i="17"/>
  <c r="M316" i="17"/>
  <c r="N316" i="17"/>
  <c r="O316" i="17"/>
  <c r="P316" i="17"/>
  <c r="D317" i="17"/>
  <c r="E317" i="17"/>
  <c r="F317" i="17"/>
  <c r="G317" i="17"/>
  <c r="H317" i="17"/>
  <c r="I317" i="17"/>
  <c r="J317" i="17"/>
  <c r="M317" i="17"/>
  <c r="N317" i="17"/>
  <c r="O317" i="17"/>
  <c r="P317" i="17"/>
  <c r="C318" i="17"/>
  <c r="D318" i="17"/>
  <c r="E318" i="17"/>
  <c r="F318" i="17"/>
  <c r="G318" i="17"/>
  <c r="H318" i="17"/>
  <c r="I318" i="17"/>
  <c r="J318" i="17"/>
  <c r="M318" i="17"/>
  <c r="N318" i="17"/>
  <c r="O318" i="17"/>
  <c r="P318" i="17"/>
  <c r="C319" i="17"/>
  <c r="D319" i="17"/>
  <c r="E319" i="17"/>
  <c r="F319" i="17"/>
  <c r="G319" i="17"/>
  <c r="H319" i="17"/>
  <c r="I319" i="17"/>
  <c r="J319" i="17"/>
  <c r="M319" i="17"/>
  <c r="N319" i="17"/>
  <c r="O319" i="17"/>
  <c r="P319" i="17"/>
  <c r="C320" i="17"/>
  <c r="D320" i="17"/>
  <c r="E320" i="17"/>
  <c r="F320" i="17"/>
  <c r="G320" i="17"/>
  <c r="H320" i="17"/>
  <c r="I320" i="17"/>
  <c r="J320" i="17"/>
  <c r="M320" i="17"/>
  <c r="N320" i="17"/>
  <c r="O320" i="17"/>
  <c r="P320" i="17"/>
  <c r="D321" i="17"/>
  <c r="E321" i="17"/>
  <c r="F321" i="17"/>
  <c r="G321" i="17"/>
  <c r="H321" i="17"/>
  <c r="I321" i="17"/>
  <c r="J321" i="17"/>
  <c r="M321" i="17"/>
  <c r="N321" i="17"/>
  <c r="O321" i="17"/>
  <c r="P321" i="17"/>
  <c r="D322" i="17"/>
  <c r="E322" i="17"/>
  <c r="F322" i="17"/>
  <c r="G322" i="17"/>
  <c r="H322" i="17"/>
  <c r="I322" i="17"/>
  <c r="J322" i="17"/>
  <c r="M322" i="17"/>
  <c r="N322" i="17"/>
  <c r="O322" i="17"/>
  <c r="P322" i="17"/>
  <c r="D323" i="17"/>
  <c r="E323" i="17"/>
  <c r="F323" i="17"/>
  <c r="G323" i="17"/>
  <c r="H323" i="17"/>
  <c r="I323" i="17"/>
  <c r="J323" i="17"/>
  <c r="M323" i="17"/>
  <c r="N323" i="17"/>
  <c r="O323" i="17"/>
  <c r="P323" i="17"/>
  <c r="D324" i="17"/>
  <c r="E324" i="17"/>
  <c r="F324" i="17"/>
  <c r="G324" i="17"/>
  <c r="H324" i="17"/>
  <c r="I324" i="17"/>
  <c r="J324" i="17"/>
  <c r="M324" i="17"/>
  <c r="N324" i="17"/>
  <c r="O324" i="17"/>
  <c r="P324" i="17"/>
  <c r="D325" i="17"/>
  <c r="E325" i="17"/>
  <c r="F325" i="17"/>
  <c r="G325" i="17"/>
  <c r="H325" i="17"/>
  <c r="I325" i="17"/>
  <c r="J325" i="17"/>
  <c r="M325" i="17"/>
  <c r="N325" i="17"/>
  <c r="O325" i="17"/>
  <c r="P325" i="17"/>
  <c r="C326" i="17"/>
  <c r="D326" i="17"/>
  <c r="E326" i="17"/>
  <c r="F326" i="17"/>
  <c r="G326" i="17"/>
  <c r="H326" i="17"/>
  <c r="I326" i="17"/>
  <c r="J326" i="17"/>
  <c r="M326" i="17"/>
  <c r="N326" i="17"/>
  <c r="O326" i="17"/>
  <c r="P326" i="17"/>
  <c r="C327" i="17"/>
  <c r="D327" i="17"/>
  <c r="E327" i="17"/>
  <c r="F327" i="17"/>
  <c r="G327" i="17"/>
  <c r="H327" i="17"/>
  <c r="I327" i="17"/>
  <c r="J327" i="17"/>
  <c r="M327" i="17"/>
  <c r="N327" i="17"/>
  <c r="O327" i="17"/>
  <c r="P327" i="17"/>
  <c r="C328" i="17"/>
  <c r="D328" i="17"/>
  <c r="E328" i="17"/>
  <c r="F328" i="17"/>
  <c r="G328" i="17"/>
  <c r="H328" i="17"/>
  <c r="I328" i="17"/>
  <c r="J328" i="17"/>
  <c r="M328" i="17"/>
  <c r="N328" i="17"/>
  <c r="O328" i="17"/>
  <c r="P328" i="17"/>
  <c r="D329" i="17"/>
  <c r="E329" i="17"/>
  <c r="F329" i="17"/>
  <c r="G329" i="17"/>
  <c r="H329" i="17"/>
  <c r="I329" i="17"/>
  <c r="J329" i="17"/>
  <c r="M329" i="17"/>
  <c r="N329" i="17"/>
  <c r="O329" i="17"/>
  <c r="P329" i="17"/>
  <c r="C330" i="17"/>
  <c r="D330" i="17"/>
  <c r="E330" i="17"/>
  <c r="F330" i="17"/>
  <c r="G330" i="17"/>
  <c r="H330" i="17"/>
  <c r="I330" i="17"/>
  <c r="J330" i="17"/>
  <c r="M330" i="17"/>
  <c r="N330" i="17"/>
  <c r="O330" i="17"/>
  <c r="P330" i="17"/>
  <c r="D331" i="17"/>
  <c r="E331" i="17"/>
  <c r="F331" i="17"/>
  <c r="G331" i="17"/>
  <c r="H331" i="17"/>
  <c r="I331" i="17"/>
  <c r="J331" i="17"/>
  <c r="M331" i="17"/>
  <c r="N331" i="17"/>
  <c r="O331" i="17"/>
  <c r="P331" i="17"/>
  <c r="D332" i="17"/>
  <c r="E332" i="17"/>
  <c r="F332" i="17"/>
  <c r="G332" i="17"/>
  <c r="H332" i="17"/>
  <c r="I332" i="17"/>
  <c r="J332" i="17"/>
  <c r="M332" i="17"/>
  <c r="N332" i="17"/>
  <c r="O332" i="17"/>
  <c r="P332" i="17"/>
  <c r="D333" i="17"/>
  <c r="E333" i="17"/>
  <c r="F333" i="17"/>
  <c r="G333" i="17"/>
  <c r="H333" i="17"/>
  <c r="I333" i="17"/>
  <c r="J333" i="17"/>
  <c r="M333" i="17"/>
  <c r="N333" i="17"/>
  <c r="O333" i="17"/>
  <c r="P333" i="17"/>
  <c r="C334" i="17"/>
  <c r="D334" i="17"/>
  <c r="E334" i="17"/>
  <c r="F334" i="17"/>
  <c r="G334" i="17"/>
  <c r="H334" i="17"/>
  <c r="I334" i="17"/>
  <c r="J334" i="17"/>
  <c r="M334" i="17"/>
  <c r="N334" i="17"/>
  <c r="O334" i="17"/>
  <c r="P334" i="17"/>
  <c r="C335" i="17"/>
  <c r="D335" i="17"/>
  <c r="E335" i="17"/>
  <c r="F335" i="17"/>
  <c r="G335" i="17"/>
  <c r="H335" i="17"/>
  <c r="I335" i="17"/>
  <c r="J335" i="17"/>
  <c r="M335" i="17"/>
  <c r="N335" i="17"/>
  <c r="O335" i="17"/>
  <c r="P335" i="17"/>
  <c r="C336" i="17"/>
  <c r="D336" i="17"/>
  <c r="E336" i="17"/>
  <c r="F336" i="17"/>
  <c r="G336" i="17"/>
  <c r="H336" i="17"/>
  <c r="I336" i="17"/>
  <c r="J336" i="17"/>
  <c r="M336" i="17"/>
  <c r="N336" i="17"/>
  <c r="O336" i="17"/>
  <c r="P336" i="17"/>
  <c r="D337" i="17"/>
  <c r="E337" i="17"/>
  <c r="F337" i="17"/>
  <c r="G337" i="17"/>
  <c r="H337" i="17"/>
  <c r="I337" i="17"/>
  <c r="J337" i="17"/>
  <c r="M337" i="17"/>
  <c r="N337" i="17"/>
  <c r="O337" i="17"/>
  <c r="P337" i="17"/>
  <c r="D338" i="17"/>
  <c r="E338" i="17"/>
  <c r="F338" i="17"/>
  <c r="G338" i="17"/>
  <c r="H338" i="17"/>
  <c r="I338" i="17"/>
  <c r="J338" i="17"/>
  <c r="M338" i="17"/>
  <c r="N338" i="17"/>
  <c r="O338" i="17"/>
  <c r="P338" i="17"/>
  <c r="D339" i="17"/>
  <c r="E339" i="17"/>
  <c r="F339" i="17"/>
  <c r="G339" i="17"/>
  <c r="H339" i="17"/>
  <c r="I339" i="17"/>
  <c r="J339" i="17"/>
  <c r="M339" i="17"/>
  <c r="N339" i="17"/>
  <c r="O339" i="17"/>
  <c r="P339" i="17"/>
  <c r="D340" i="17"/>
  <c r="E340" i="17"/>
  <c r="F340" i="17"/>
  <c r="G340" i="17"/>
  <c r="H340" i="17"/>
  <c r="I340" i="17"/>
  <c r="J340" i="17"/>
  <c r="M340" i="17"/>
  <c r="N340" i="17"/>
  <c r="O340" i="17"/>
  <c r="P340" i="17"/>
  <c r="D341" i="17"/>
  <c r="E341" i="17"/>
  <c r="F341" i="17"/>
  <c r="G341" i="17"/>
  <c r="H341" i="17"/>
  <c r="I341" i="17"/>
  <c r="J341" i="17"/>
  <c r="M341" i="17"/>
  <c r="N341" i="17"/>
  <c r="O341" i="17"/>
  <c r="P341" i="17"/>
  <c r="C342" i="17"/>
  <c r="D342" i="17"/>
  <c r="E342" i="17"/>
  <c r="F342" i="17"/>
  <c r="G342" i="17"/>
  <c r="H342" i="17"/>
  <c r="I342" i="17"/>
  <c r="J342" i="17"/>
  <c r="M342" i="17"/>
  <c r="N342" i="17"/>
  <c r="O342" i="17"/>
  <c r="P342" i="17"/>
  <c r="C343" i="17"/>
  <c r="D343" i="17"/>
  <c r="E343" i="17"/>
  <c r="F343" i="17"/>
  <c r="G343" i="17"/>
  <c r="H343" i="17"/>
  <c r="I343" i="17"/>
  <c r="J343" i="17"/>
  <c r="M343" i="17"/>
  <c r="N343" i="17"/>
  <c r="O343" i="17"/>
  <c r="P343" i="17"/>
  <c r="C344" i="17"/>
  <c r="D344" i="17"/>
  <c r="E344" i="17"/>
  <c r="F344" i="17"/>
  <c r="G344" i="17"/>
  <c r="H344" i="17"/>
  <c r="I344" i="17"/>
  <c r="J344" i="17"/>
  <c r="M344" i="17"/>
  <c r="N344" i="17"/>
  <c r="O344" i="17"/>
  <c r="P344" i="17"/>
  <c r="D345" i="17"/>
  <c r="E345" i="17"/>
  <c r="F345" i="17"/>
  <c r="G345" i="17"/>
  <c r="H345" i="17"/>
  <c r="I345" i="17"/>
  <c r="J345" i="17"/>
  <c r="M345" i="17"/>
  <c r="N345" i="17"/>
  <c r="O345" i="17"/>
  <c r="P345" i="17"/>
  <c r="C346" i="17"/>
  <c r="D346" i="17"/>
  <c r="E346" i="17"/>
  <c r="F346" i="17"/>
  <c r="G346" i="17"/>
  <c r="H346" i="17"/>
  <c r="I346" i="17"/>
  <c r="J346" i="17"/>
  <c r="M346" i="17"/>
  <c r="N346" i="17"/>
  <c r="O346" i="17"/>
  <c r="P346" i="17"/>
  <c r="D347" i="17"/>
  <c r="E347" i="17"/>
  <c r="F347" i="17"/>
  <c r="G347" i="17"/>
  <c r="H347" i="17"/>
  <c r="I347" i="17"/>
  <c r="J347" i="17"/>
  <c r="M347" i="17"/>
  <c r="N347" i="17"/>
  <c r="O347" i="17"/>
  <c r="P347" i="17"/>
  <c r="D348" i="17"/>
  <c r="E348" i="17"/>
  <c r="F348" i="17"/>
  <c r="G348" i="17"/>
  <c r="H348" i="17"/>
  <c r="I348" i="17"/>
  <c r="J348" i="17"/>
  <c r="M348" i="17"/>
  <c r="N348" i="17"/>
  <c r="O348" i="17"/>
  <c r="P348" i="17"/>
  <c r="D349" i="17"/>
  <c r="E349" i="17"/>
  <c r="F349" i="17"/>
  <c r="G349" i="17"/>
  <c r="H349" i="17"/>
  <c r="I349" i="17"/>
  <c r="J349" i="17"/>
  <c r="M349" i="17"/>
  <c r="N349" i="17"/>
  <c r="O349" i="17"/>
  <c r="P349" i="17"/>
  <c r="C350" i="17"/>
  <c r="D350" i="17"/>
  <c r="E350" i="17"/>
  <c r="F350" i="17"/>
  <c r="G350" i="17"/>
  <c r="H350" i="17"/>
  <c r="I350" i="17"/>
  <c r="J350" i="17"/>
  <c r="M350" i="17"/>
  <c r="N350" i="17"/>
  <c r="O350" i="17"/>
  <c r="P350" i="17"/>
  <c r="C351" i="17"/>
  <c r="D351" i="17"/>
  <c r="E351" i="17"/>
  <c r="F351" i="17"/>
  <c r="G351" i="17"/>
  <c r="H351" i="17"/>
  <c r="I351" i="17"/>
  <c r="J351" i="17"/>
  <c r="M351" i="17"/>
  <c r="N351" i="17"/>
  <c r="O351" i="17"/>
  <c r="P351" i="17"/>
  <c r="C352" i="17"/>
  <c r="D352" i="17"/>
  <c r="E352" i="17"/>
  <c r="F352" i="17"/>
  <c r="G352" i="17"/>
  <c r="H352" i="17"/>
  <c r="I352" i="17"/>
  <c r="J352" i="17"/>
  <c r="M352" i="17"/>
  <c r="N352" i="17"/>
  <c r="O352" i="17"/>
  <c r="P352" i="17"/>
  <c r="D353" i="17"/>
  <c r="E353" i="17"/>
  <c r="F353" i="17"/>
  <c r="G353" i="17"/>
  <c r="H353" i="17"/>
  <c r="I353" i="17"/>
  <c r="J353" i="17"/>
  <c r="M353" i="17"/>
  <c r="N353" i="17"/>
  <c r="O353" i="17"/>
  <c r="P353" i="17"/>
  <c r="D354" i="17"/>
  <c r="E354" i="17"/>
  <c r="F354" i="17"/>
  <c r="G354" i="17"/>
  <c r="H354" i="17"/>
  <c r="I354" i="17"/>
  <c r="J354" i="17"/>
  <c r="M354" i="17"/>
  <c r="N354" i="17"/>
  <c r="O354" i="17"/>
  <c r="P354" i="17"/>
  <c r="D355" i="17"/>
  <c r="E355" i="17"/>
  <c r="F355" i="17"/>
  <c r="G355" i="17"/>
  <c r="H355" i="17"/>
  <c r="I355" i="17"/>
  <c r="J355" i="17"/>
  <c r="M355" i="17"/>
  <c r="N355" i="17"/>
  <c r="O355" i="17"/>
  <c r="P355" i="17"/>
  <c r="D356" i="17"/>
  <c r="E356" i="17"/>
  <c r="F356" i="17"/>
  <c r="G356" i="17"/>
  <c r="H356" i="17"/>
  <c r="I356" i="17"/>
  <c r="J356" i="17"/>
  <c r="M356" i="17"/>
  <c r="N356" i="17"/>
  <c r="O356" i="17"/>
  <c r="P356" i="17"/>
  <c r="D357" i="17"/>
  <c r="E357" i="17"/>
  <c r="F357" i="17"/>
  <c r="G357" i="17"/>
  <c r="H357" i="17"/>
  <c r="I357" i="17"/>
  <c r="J357" i="17"/>
  <c r="M357" i="17"/>
  <c r="N357" i="17"/>
  <c r="O357" i="17"/>
  <c r="P357" i="17"/>
  <c r="C358" i="17"/>
  <c r="D358" i="17"/>
  <c r="E358" i="17"/>
  <c r="F358" i="17"/>
  <c r="G358" i="17"/>
  <c r="H358" i="17"/>
  <c r="I358" i="17"/>
  <c r="J358" i="17"/>
  <c r="M358" i="17"/>
  <c r="N358" i="17"/>
  <c r="O358" i="17"/>
  <c r="P358" i="17"/>
  <c r="C359" i="17"/>
  <c r="D359" i="17"/>
  <c r="E359" i="17"/>
  <c r="F359" i="17"/>
  <c r="G359" i="17"/>
  <c r="H359" i="17"/>
  <c r="I359" i="17"/>
  <c r="J359" i="17"/>
  <c r="M359" i="17"/>
  <c r="N359" i="17"/>
  <c r="O359" i="17"/>
  <c r="P359" i="17"/>
  <c r="C360" i="17"/>
  <c r="D360" i="17"/>
  <c r="E360" i="17"/>
  <c r="F360" i="17"/>
  <c r="G360" i="17"/>
  <c r="H360" i="17"/>
  <c r="I360" i="17"/>
  <c r="J360" i="17"/>
  <c r="M360" i="17"/>
  <c r="N360" i="17"/>
  <c r="O360" i="17"/>
  <c r="P360" i="17"/>
  <c r="D361" i="17"/>
  <c r="E361" i="17"/>
  <c r="F361" i="17"/>
  <c r="G361" i="17"/>
  <c r="H361" i="17"/>
  <c r="I361" i="17"/>
  <c r="J361" i="17"/>
  <c r="M361" i="17"/>
  <c r="N361" i="17"/>
  <c r="O361" i="17"/>
  <c r="P361" i="17"/>
  <c r="D362" i="17"/>
  <c r="E362" i="17"/>
  <c r="F362" i="17"/>
  <c r="G362" i="17"/>
  <c r="H362" i="17"/>
  <c r="I362" i="17"/>
  <c r="J362" i="17"/>
  <c r="M362" i="17"/>
  <c r="N362" i="17"/>
  <c r="O362" i="17"/>
  <c r="P362" i="17"/>
  <c r="D363" i="17"/>
  <c r="E363" i="17"/>
  <c r="F363" i="17"/>
  <c r="G363" i="17"/>
  <c r="H363" i="17"/>
  <c r="I363" i="17"/>
  <c r="J363" i="17"/>
  <c r="M363" i="17"/>
  <c r="N363" i="17"/>
  <c r="O363" i="17"/>
  <c r="P363" i="17"/>
  <c r="D364" i="17"/>
  <c r="E364" i="17"/>
  <c r="F364" i="17"/>
  <c r="G364" i="17"/>
  <c r="H364" i="17"/>
  <c r="I364" i="17"/>
  <c r="J364" i="17"/>
  <c r="M364" i="17"/>
  <c r="N364" i="17"/>
  <c r="O364" i="17"/>
  <c r="P364" i="17"/>
  <c r="D365" i="17"/>
  <c r="E365" i="17"/>
  <c r="F365" i="17"/>
  <c r="G365" i="17"/>
  <c r="H365" i="17"/>
  <c r="I365" i="17"/>
  <c r="J365" i="17"/>
  <c r="M365" i="17"/>
  <c r="N365" i="17"/>
  <c r="O365" i="17"/>
  <c r="P365" i="17"/>
  <c r="C366" i="17"/>
  <c r="D366" i="17"/>
  <c r="E366" i="17"/>
  <c r="F366" i="17"/>
  <c r="G366" i="17"/>
  <c r="H366" i="17"/>
  <c r="I366" i="17"/>
  <c r="J366" i="17"/>
  <c r="M366" i="17"/>
  <c r="N366" i="17"/>
  <c r="O366" i="17"/>
  <c r="P366" i="17"/>
  <c r="C367" i="17"/>
  <c r="D367" i="17"/>
  <c r="E367" i="17"/>
  <c r="F367" i="17"/>
  <c r="G367" i="17"/>
  <c r="H367" i="17"/>
  <c r="I367" i="17"/>
  <c r="J367" i="17"/>
  <c r="M367" i="17"/>
  <c r="N367" i="17"/>
  <c r="O367" i="17"/>
  <c r="P367" i="17"/>
  <c r="C368" i="17"/>
  <c r="D368" i="17"/>
  <c r="E368" i="17"/>
  <c r="F368" i="17"/>
  <c r="G368" i="17"/>
  <c r="H368" i="17"/>
  <c r="I368" i="17"/>
  <c r="J368" i="17"/>
  <c r="M368" i="17"/>
  <c r="N368" i="17"/>
  <c r="O368" i="17"/>
  <c r="P368" i="17"/>
  <c r="D369" i="17"/>
  <c r="E369" i="17"/>
  <c r="F369" i="17"/>
  <c r="G369" i="17"/>
  <c r="H369" i="17"/>
  <c r="I369" i="17"/>
  <c r="J369" i="17"/>
  <c r="M369" i="17"/>
  <c r="N369" i="17"/>
  <c r="O369" i="17"/>
  <c r="P369" i="17"/>
  <c r="D370" i="17"/>
  <c r="E370" i="17"/>
  <c r="F370" i="17"/>
  <c r="G370" i="17"/>
  <c r="H370" i="17"/>
  <c r="I370" i="17"/>
  <c r="J370" i="17"/>
  <c r="M370" i="17"/>
  <c r="N370" i="17"/>
  <c r="O370" i="17"/>
  <c r="P370" i="17"/>
  <c r="D371" i="17"/>
  <c r="E371" i="17"/>
  <c r="F371" i="17"/>
  <c r="G371" i="17"/>
  <c r="H371" i="17"/>
  <c r="I371" i="17"/>
  <c r="J371" i="17"/>
  <c r="M371" i="17"/>
  <c r="N371" i="17"/>
  <c r="O371" i="17"/>
  <c r="P371" i="17"/>
  <c r="D372" i="17"/>
  <c r="E372" i="17"/>
  <c r="F372" i="17"/>
  <c r="G372" i="17"/>
  <c r="H372" i="17"/>
  <c r="I372" i="17"/>
  <c r="J372" i="17"/>
  <c r="M372" i="17"/>
  <c r="N372" i="17"/>
  <c r="O372" i="17"/>
  <c r="P372" i="17"/>
  <c r="D373" i="17"/>
  <c r="E373" i="17"/>
  <c r="F373" i="17"/>
  <c r="G373" i="17"/>
  <c r="H373" i="17"/>
  <c r="I373" i="17"/>
  <c r="J373" i="17"/>
  <c r="M373" i="17"/>
  <c r="N373" i="17"/>
  <c r="O373" i="17"/>
  <c r="P373" i="17"/>
  <c r="C374" i="17"/>
  <c r="D374" i="17"/>
  <c r="E374" i="17"/>
  <c r="F374" i="17"/>
  <c r="G374" i="17"/>
  <c r="H374" i="17"/>
  <c r="I374" i="17"/>
  <c r="J374" i="17"/>
  <c r="M374" i="17"/>
  <c r="N374" i="17"/>
  <c r="O374" i="17"/>
  <c r="P374" i="17"/>
  <c r="C375" i="17"/>
  <c r="D375" i="17"/>
  <c r="E375" i="17"/>
  <c r="F375" i="17"/>
  <c r="G375" i="17"/>
  <c r="H375" i="17"/>
  <c r="I375" i="17"/>
  <c r="J375" i="17"/>
  <c r="M375" i="17"/>
  <c r="N375" i="17"/>
  <c r="O375" i="17"/>
  <c r="P375" i="17"/>
  <c r="C376" i="17"/>
  <c r="D376" i="17"/>
  <c r="E376" i="17"/>
  <c r="F376" i="17"/>
  <c r="G376" i="17"/>
  <c r="H376" i="17"/>
  <c r="I376" i="17"/>
  <c r="J376" i="17"/>
  <c r="M376" i="17"/>
  <c r="N376" i="17"/>
  <c r="O376" i="17"/>
  <c r="P376" i="17"/>
  <c r="D377" i="17"/>
  <c r="E377" i="17"/>
  <c r="F377" i="17"/>
  <c r="G377" i="17"/>
  <c r="H377" i="17"/>
  <c r="I377" i="17"/>
  <c r="J377" i="17"/>
  <c r="M377" i="17"/>
  <c r="N377" i="17"/>
  <c r="O377" i="17"/>
  <c r="P377" i="17"/>
  <c r="C378" i="17"/>
  <c r="D378" i="17"/>
  <c r="E378" i="17"/>
  <c r="F378" i="17"/>
  <c r="G378" i="17"/>
  <c r="H378" i="17"/>
  <c r="I378" i="17"/>
  <c r="J378" i="17"/>
  <c r="M378" i="17"/>
  <c r="N378" i="17"/>
  <c r="O378" i="17"/>
  <c r="P378" i="17"/>
  <c r="D379" i="17"/>
  <c r="E379" i="17"/>
  <c r="F379" i="17"/>
  <c r="G379" i="17"/>
  <c r="H379" i="17"/>
  <c r="I379" i="17"/>
  <c r="J379" i="17"/>
  <c r="M379" i="17"/>
  <c r="N379" i="17"/>
  <c r="O379" i="17"/>
  <c r="P379" i="17"/>
  <c r="D380" i="17"/>
  <c r="E380" i="17"/>
  <c r="F380" i="17"/>
  <c r="G380" i="17"/>
  <c r="H380" i="17"/>
  <c r="I380" i="17"/>
  <c r="J380" i="17"/>
  <c r="M380" i="17"/>
  <c r="N380" i="17"/>
  <c r="O380" i="17"/>
  <c r="P380" i="17"/>
  <c r="D381" i="17"/>
  <c r="E381" i="17"/>
  <c r="F381" i="17"/>
  <c r="G381" i="17"/>
  <c r="H381" i="17"/>
  <c r="I381" i="17"/>
  <c r="J381" i="17"/>
  <c r="M381" i="17"/>
  <c r="N381" i="17"/>
  <c r="O381" i="17"/>
  <c r="P381" i="17"/>
  <c r="C382" i="17"/>
  <c r="D382" i="17"/>
  <c r="E382" i="17"/>
  <c r="F382" i="17"/>
  <c r="G382" i="17"/>
  <c r="H382" i="17"/>
  <c r="I382" i="17"/>
  <c r="J382" i="17"/>
  <c r="M382" i="17"/>
  <c r="N382" i="17"/>
  <c r="O382" i="17"/>
  <c r="P382" i="17"/>
  <c r="C383" i="17"/>
  <c r="D383" i="17"/>
  <c r="E383" i="17"/>
  <c r="F383" i="17"/>
  <c r="G383" i="17"/>
  <c r="H383" i="17"/>
  <c r="I383" i="17"/>
  <c r="J383" i="17"/>
  <c r="M383" i="17"/>
  <c r="N383" i="17"/>
  <c r="O383" i="17"/>
  <c r="P383" i="17"/>
  <c r="C384" i="17"/>
  <c r="D384" i="17"/>
  <c r="E384" i="17"/>
  <c r="F384" i="17"/>
  <c r="G384" i="17"/>
  <c r="H384" i="17"/>
  <c r="I384" i="17"/>
  <c r="J384" i="17"/>
  <c r="M384" i="17"/>
  <c r="N384" i="17"/>
  <c r="O384" i="17"/>
  <c r="P384" i="17"/>
  <c r="D385" i="17"/>
  <c r="E385" i="17"/>
  <c r="F385" i="17"/>
  <c r="G385" i="17"/>
  <c r="H385" i="17"/>
  <c r="I385" i="17"/>
  <c r="J385" i="17"/>
  <c r="M385" i="17"/>
  <c r="N385" i="17"/>
  <c r="O385" i="17"/>
  <c r="P385" i="17"/>
  <c r="D386" i="17"/>
  <c r="E386" i="17"/>
  <c r="F386" i="17"/>
  <c r="G386" i="17"/>
  <c r="H386" i="17"/>
  <c r="I386" i="17"/>
  <c r="J386" i="17"/>
  <c r="M386" i="17"/>
  <c r="N386" i="17"/>
  <c r="O386" i="17"/>
  <c r="P386" i="17"/>
  <c r="D387" i="17"/>
  <c r="E387" i="17"/>
  <c r="F387" i="17"/>
  <c r="G387" i="17"/>
  <c r="H387" i="17"/>
  <c r="I387" i="17"/>
  <c r="J387" i="17"/>
  <c r="M387" i="17"/>
  <c r="N387" i="17"/>
  <c r="O387" i="17"/>
  <c r="P387" i="17"/>
  <c r="D388" i="17"/>
  <c r="E388" i="17"/>
  <c r="F388" i="17"/>
  <c r="G388" i="17"/>
  <c r="H388" i="17"/>
  <c r="I388" i="17"/>
  <c r="J388" i="17"/>
  <c r="M388" i="17"/>
  <c r="N388" i="17"/>
  <c r="O388" i="17"/>
  <c r="P388" i="17"/>
  <c r="D389" i="17"/>
  <c r="E389" i="17"/>
  <c r="F389" i="17"/>
  <c r="G389" i="17"/>
  <c r="H389" i="17"/>
  <c r="I389" i="17"/>
  <c r="J389" i="17"/>
  <c r="M389" i="17"/>
  <c r="N389" i="17"/>
  <c r="O389" i="17"/>
  <c r="P389" i="17"/>
  <c r="C390" i="17"/>
  <c r="D390" i="17"/>
  <c r="E390" i="17"/>
  <c r="F390" i="17"/>
  <c r="G390" i="17"/>
  <c r="H390" i="17"/>
  <c r="I390" i="17"/>
  <c r="J390" i="17"/>
  <c r="M390" i="17"/>
  <c r="N390" i="17"/>
  <c r="O390" i="17"/>
  <c r="P390" i="17"/>
  <c r="C391" i="17"/>
  <c r="D391" i="17"/>
  <c r="E391" i="17"/>
  <c r="F391" i="17"/>
  <c r="G391" i="17"/>
  <c r="H391" i="17"/>
  <c r="I391" i="17"/>
  <c r="J391" i="17"/>
  <c r="M391" i="17"/>
  <c r="N391" i="17"/>
  <c r="O391" i="17"/>
  <c r="P391" i="17"/>
  <c r="C392" i="17"/>
  <c r="D392" i="17"/>
  <c r="E392" i="17"/>
  <c r="F392" i="17"/>
  <c r="G392" i="17"/>
  <c r="H392" i="17"/>
  <c r="I392" i="17"/>
  <c r="J392" i="17"/>
  <c r="M392" i="17"/>
  <c r="N392" i="17"/>
  <c r="O392" i="17"/>
  <c r="P392" i="17"/>
  <c r="D393" i="17"/>
  <c r="E393" i="17"/>
  <c r="F393" i="17"/>
  <c r="G393" i="17"/>
  <c r="H393" i="17"/>
  <c r="I393" i="17"/>
  <c r="J393" i="17"/>
  <c r="M393" i="17"/>
  <c r="N393" i="17"/>
  <c r="O393" i="17"/>
  <c r="P393" i="17"/>
  <c r="C394" i="17"/>
  <c r="D394" i="17"/>
  <c r="E394" i="17"/>
  <c r="F394" i="17"/>
  <c r="G394" i="17"/>
  <c r="H394" i="17"/>
  <c r="I394" i="17"/>
  <c r="J394" i="17"/>
  <c r="M394" i="17"/>
  <c r="N394" i="17"/>
  <c r="O394" i="17"/>
  <c r="P394" i="17"/>
  <c r="D395" i="17"/>
  <c r="E395" i="17"/>
  <c r="F395" i="17"/>
  <c r="G395" i="17"/>
  <c r="H395" i="17"/>
  <c r="I395" i="17"/>
  <c r="J395" i="17"/>
  <c r="M395" i="17"/>
  <c r="N395" i="17"/>
  <c r="O395" i="17"/>
  <c r="P395" i="17"/>
  <c r="D396" i="17"/>
  <c r="E396" i="17"/>
  <c r="F396" i="17"/>
  <c r="G396" i="17"/>
  <c r="H396" i="17"/>
  <c r="I396" i="17"/>
  <c r="J396" i="17"/>
  <c r="M396" i="17"/>
  <c r="N396" i="17"/>
  <c r="O396" i="17"/>
  <c r="P396" i="17"/>
  <c r="D397" i="17"/>
  <c r="E397" i="17"/>
  <c r="F397" i="17"/>
  <c r="G397" i="17"/>
  <c r="H397" i="17"/>
  <c r="I397" i="17"/>
  <c r="J397" i="17"/>
  <c r="M397" i="17"/>
  <c r="N397" i="17"/>
  <c r="O397" i="17"/>
  <c r="P397" i="17"/>
  <c r="C398" i="17"/>
  <c r="D398" i="17"/>
  <c r="E398" i="17"/>
  <c r="F398" i="17"/>
  <c r="G398" i="17"/>
  <c r="H398" i="17"/>
  <c r="I398" i="17"/>
  <c r="J398" i="17"/>
  <c r="M398" i="17"/>
  <c r="N398" i="17"/>
  <c r="O398" i="17"/>
  <c r="P398" i="17"/>
  <c r="C399" i="17"/>
  <c r="D399" i="17"/>
  <c r="E399" i="17"/>
  <c r="F399" i="17"/>
  <c r="G399" i="17"/>
  <c r="H399" i="17"/>
  <c r="I399" i="17"/>
  <c r="J399" i="17"/>
  <c r="M399" i="17"/>
  <c r="N399" i="17"/>
  <c r="O399" i="17"/>
  <c r="P399" i="17"/>
  <c r="C400" i="17"/>
  <c r="D400" i="17"/>
  <c r="E400" i="17"/>
  <c r="F400" i="17"/>
  <c r="G400" i="17"/>
  <c r="H400" i="17"/>
  <c r="I400" i="17"/>
  <c r="J400" i="17"/>
  <c r="M400" i="17"/>
  <c r="N400" i="17"/>
  <c r="O400" i="17"/>
  <c r="P400" i="17"/>
  <c r="D401" i="17"/>
  <c r="E401" i="17"/>
  <c r="F401" i="17"/>
  <c r="G401" i="17"/>
  <c r="H401" i="17"/>
  <c r="I401" i="17"/>
  <c r="J401" i="17"/>
  <c r="M401" i="17"/>
  <c r="N401" i="17"/>
  <c r="O401" i="17"/>
  <c r="P401" i="17"/>
  <c r="D402" i="17"/>
  <c r="E402" i="17"/>
  <c r="F402" i="17"/>
  <c r="G402" i="17"/>
  <c r="H402" i="17"/>
  <c r="I402" i="17"/>
  <c r="J402" i="17"/>
  <c r="M402" i="17"/>
  <c r="N402" i="17"/>
  <c r="O402" i="17"/>
  <c r="P402" i="17"/>
  <c r="D403" i="17"/>
  <c r="E403" i="17"/>
  <c r="F403" i="17"/>
  <c r="G403" i="17"/>
  <c r="H403" i="17"/>
  <c r="I403" i="17"/>
  <c r="J403" i="17"/>
  <c r="M403" i="17"/>
  <c r="N403" i="17"/>
  <c r="O403" i="17"/>
  <c r="P403" i="17"/>
  <c r="D404" i="17"/>
  <c r="E404" i="17"/>
  <c r="F404" i="17"/>
  <c r="G404" i="17"/>
  <c r="H404" i="17"/>
  <c r="I404" i="17"/>
  <c r="J404" i="17"/>
  <c r="M404" i="17"/>
  <c r="N404" i="17"/>
  <c r="O404" i="17"/>
  <c r="P404" i="17"/>
  <c r="D405" i="17"/>
  <c r="E405" i="17"/>
  <c r="F405" i="17"/>
  <c r="G405" i="17"/>
  <c r="H405" i="17"/>
  <c r="I405" i="17"/>
  <c r="J405" i="17"/>
  <c r="M405" i="17"/>
  <c r="N405" i="17"/>
  <c r="O405" i="17"/>
  <c r="P405" i="17"/>
  <c r="C406" i="17"/>
  <c r="D406" i="17"/>
  <c r="E406" i="17"/>
  <c r="F406" i="17"/>
  <c r="G406" i="17"/>
  <c r="H406" i="17"/>
  <c r="I406" i="17"/>
  <c r="J406" i="17"/>
  <c r="M406" i="17"/>
  <c r="N406" i="17"/>
  <c r="O406" i="17"/>
  <c r="P406" i="17"/>
  <c r="C407" i="17"/>
  <c r="D407" i="17"/>
  <c r="E407" i="17"/>
  <c r="F407" i="17"/>
  <c r="G407" i="17"/>
  <c r="H407" i="17"/>
  <c r="I407" i="17"/>
  <c r="J407" i="17"/>
  <c r="M407" i="17"/>
  <c r="N407" i="17"/>
  <c r="O407" i="17"/>
  <c r="P407" i="17"/>
  <c r="C408" i="17"/>
  <c r="D408" i="17"/>
  <c r="E408" i="17"/>
  <c r="F408" i="17"/>
  <c r="G408" i="17"/>
  <c r="H408" i="17"/>
  <c r="I408" i="17"/>
  <c r="J408" i="17"/>
  <c r="M408" i="17"/>
  <c r="N408" i="17"/>
  <c r="O408" i="17"/>
  <c r="P408" i="17"/>
  <c r="D409" i="17"/>
  <c r="E409" i="17"/>
  <c r="F409" i="17"/>
  <c r="G409" i="17"/>
  <c r="H409" i="17"/>
  <c r="I409" i="17"/>
  <c r="J409" i="17"/>
  <c r="M409" i="17"/>
  <c r="N409" i="17"/>
  <c r="O409" i="17"/>
  <c r="P409" i="17"/>
  <c r="D410" i="17"/>
  <c r="E410" i="17"/>
  <c r="F410" i="17"/>
  <c r="G410" i="17"/>
  <c r="H410" i="17"/>
  <c r="I410" i="17"/>
  <c r="J410" i="17"/>
  <c r="M410" i="17"/>
  <c r="N410" i="17"/>
  <c r="O410" i="17"/>
  <c r="P410" i="17"/>
  <c r="D411" i="17"/>
  <c r="E411" i="17"/>
  <c r="F411" i="17"/>
  <c r="G411" i="17"/>
  <c r="H411" i="17"/>
  <c r="I411" i="17"/>
  <c r="J411" i="17"/>
  <c r="M411" i="17"/>
  <c r="N411" i="17"/>
  <c r="O411" i="17"/>
  <c r="P411" i="17"/>
  <c r="D412" i="17"/>
  <c r="E412" i="17"/>
  <c r="F412" i="17"/>
  <c r="G412" i="17"/>
  <c r="H412" i="17"/>
  <c r="I412" i="17"/>
  <c r="J412" i="17"/>
  <c r="M412" i="17"/>
  <c r="N412" i="17"/>
  <c r="O412" i="17"/>
  <c r="P412" i="17"/>
  <c r="D413" i="17"/>
  <c r="E413" i="17"/>
  <c r="F413" i="17"/>
  <c r="G413" i="17"/>
  <c r="H413" i="17"/>
  <c r="I413" i="17"/>
  <c r="J413" i="17"/>
  <c r="M413" i="17"/>
  <c r="N413" i="17"/>
  <c r="O413" i="17"/>
  <c r="P413" i="17"/>
  <c r="C414" i="17"/>
  <c r="D414" i="17"/>
  <c r="E414" i="17"/>
  <c r="F414" i="17"/>
  <c r="G414" i="17"/>
  <c r="H414" i="17"/>
  <c r="I414" i="17"/>
  <c r="J414" i="17"/>
  <c r="M414" i="17"/>
  <c r="N414" i="17"/>
  <c r="O414" i="17"/>
  <c r="P414" i="17"/>
  <c r="C415" i="17"/>
  <c r="D415" i="17"/>
  <c r="E415" i="17"/>
  <c r="F415" i="17"/>
  <c r="G415" i="17"/>
  <c r="H415" i="17"/>
  <c r="I415" i="17"/>
  <c r="J415" i="17"/>
  <c r="M415" i="17"/>
  <c r="N415" i="17"/>
  <c r="O415" i="17"/>
  <c r="P415" i="17"/>
  <c r="C416" i="17"/>
  <c r="D416" i="17"/>
  <c r="E416" i="17"/>
  <c r="F416" i="17"/>
  <c r="G416" i="17"/>
  <c r="H416" i="17"/>
  <c r="I416" i="17"/>
  <c r="J416" i="17"/>
  <c r="M416" i="17"/>
  <c r="N416" i="17"/>
  <c r="O416" i="17"/>
  <c r="P416" i="17"/>
  <c r="D417" i="17"/>
  <c r="E417" i="17"/>
  <c r="F417" i="17"/>
  <c r="G417" i="17"/>
  <c r="H417" i="17"/>
  <c r="I417" i="17"/>
  <c r="J417" i="17"/>
  <c r="M417" i="17"/>
  <c r="N417" i="17"/>
  <c r="O417" i="17"/>
  <c r="P417" i="17"/>
  <c r="D418" i="17"/>
  <c r="E418" i="17"/>
  <c r="F418" i="17"/>
  <c r="G418" i="17"/>
  <c r="H418" i="17"/>
  <c r="I418" i="17"/>
  <c r="J418" i="17"/>
  <c r="M418" i="17"/>
  <c r="N418" i="17"/>
  <c r="O418" i="17"/>
  <c r="P418" i="17"/>
  <c r="D419" i="17"/>
  <c r="E419" i="17"/>
  <c r="F419" i="17"/>
  <c r="G419" i="17"/>
  <c r="H419" i="17"/>
  <c r="I419" i="17"/>
  <c r="J419" i="17"/>
  <c r="M419" i="17"/>
  <c r="N419" i="17"/>
  <c r="O419" i="17"/>
  <c r="P419" i="17"/>
  <c r="D420" i="17"/>
  <c r="E420" i="17"/>
  <c r="F420" i="17"/>
  <c r="G420" i="17"/>
  <c r="H420" i="17"/>
  <c r="I420" i="17"/>
  <c r="J420" i="17"/>
  <c r="M420" i="17"/>
  <c r="N420" i="17"/>
  <c r="O420" i="17"/>
  <c r="P420" i="17"/>
  <c r="D421" i="17"/>
  <c r="E421" i="17"/>
  <c r="F421" i="17"/>
  <c r="G421" i="17"/>
  <c r="H421" i="17"/>
  <c r="I421" i="17"/>
  <c r="J421" i="17"/>
  <c r="M421" i="17"/>
  <c r="N421" i="17"/>
  <c r="O421" i="17"/>
  <c r="P421" i="17"/>
  <c r="C422" i="17"/>
  <c r="D422" i="17"/>
  <c r="E422" i="17"/>
  <c r="F422" i="17"/>
  <c r="G422" i="17"/>
  <c r="H422" i="17"/>
  <c r="I422" i="17"/>
  <c r="J422" i="17"/>
  <c r="M422" i="17"/>
  <c r="N422" i="17"/>
  <c r="O422" i="17"/>
  <c r="P422" i="17"/>
  <c r="C423" i="17"/>
  <c r="D423" i="17"/>
  <c r="E423" i="17"/>
  <c r="F423" i="17"/>
  <c r="G423" i="17"/>
  <c r="H423" i="17"/>
  <c r="I423" i="17"/>
  <c r="J423" i="17"/>
  <c r="M423" i="17"/>
  <c r="N423" i="17"/>
  <c r="O423" i="17"/>
  <c r="P423" i="17"/>
  <c r="C424" i="17"/>
  <c r="D424" i="17"/>
  <c r="E424" i="17"/>
  <c r="F424" i="17"/>
  <c r="G424" i="17"/>
  <c r="H424" i="17"/>
  <c r="I424" i="17"/>
  <c r="J424" i="17"/>
  <c r="M424" i="17"/>
  <c r="N424" i="17"/>
  <c r="O424" i="17"/>
  <c r="P424" i="17"/>
  <c r="D425" i="17"/>
  <c r="E425" i="17"/>
  <c r="F425" i="17"/>
  <c r="G425" i="17"/>
  <c r="H425" i="17"/>
  <c r="I425" i="17"/>
  <c r="J425" i="17"/>
  <c r="M425" i="17"/>
  <c r="N425" i="17"/>
  <c r="O425" i="17"/>
  <c r="P425" i="17"/>
  <c r="D426" i="17"/>
  <c r="E426" i="17"/>
  <c r="F426" i="17"/>
  <c r="G426" i="17"/>
  <c r="H426" i="17"/>
  <c r="I426" i="17"/>
  <c r="J426" i="17"/>
  <c r="M426" i="17"/>
  <c r="N426" i="17"/>
  <c r="O426" i="17"/>
  <c r="P426" i="17"/>
  <c r="D427" i="17"/>
  <c r="E427" i="17"/>
  <c r="F427" i="17"/>
  <c r="G427" i="17"/>
  <c r="H427" i="17"/>
  <c r="I427" i="17"/>
  <c r="J427" i="17"/>
  <c r="M427" i="17"/>
  <c r="N427" i="17"/>
  <c r="O427" i="17"/>
  <c r="P427" i="17"/>
  <c r="D428" i="17"/>
  <c r="E428" i="17"/>
  <c r="F428" i="17"/>
  <c r="G428" i="17"/>
  <c r="H428" i="17"/>
  <c r="I428" i="17"/>
  <c r="J428" i="17"/>
  <c r="M428" i="17"/>
  <c r="N428" i="17"/>
  <c r="O428" i="17"/>
  <c r="P428" i="17"/>
  <c r="D429" i="17"/>
  <c r="E429" i="17"/>
  <c r="F429" i="17"/>
  <c r="G429" i="17"/>
  <c r="H429" i="17"/>
  <c r="I429" i="17"/>
  <c r="J429" i="17"/>
  <c r="M429" i="17"/>
  <c r="N429" i="17"/>
  <c r="O429" i="17"/>
  <c r="P429" i="17"/>
  <c r="C430" i="17"/>
  <c r="D430" i="17"/>
  <c r="E430" i="17"/>
  <c r="F430" i="17"/>
  <c r="G430" i="17"/>
  <c r="H430" i="17"/>
  <c r="I430" i="17"/>
  <c r="J430" i="17"/>
  <c r="M430" i="17"/>
  <c r="N430" i="17"/>
  <c r="O430" i="17"/>
  <c r="P430" i="17"/>
  <c r="C431" i="17"/>
  <c r="D431" i="17"/>
  <c r="E431" i="17"/>
  <c r="F431" i="17"/>
  <c r="G431" i="17"/>
  <c r="H431" i="17"/>
  <c r="I431" i="17"/>
  <c r="J431" i="17"/>
  <c r="M431" i="17"/>
  <c r="N431" i="17"/>
  <c r="O431" i="17"/>
  <c r="P431" i="17"/>
  <c r="C432" i="17"/>
  <c r="D432" i="17"/>
  <c r="E432" i="17"/>
  <c r="F432" i="17"/>
  <c r="G432" i="17"/>
  <c r="H432" i="17"/>
  <c r="I432" i="17"/>
  <c r="J432" i="17"/>
  <c r="M432" i="17"/>
  <c r="N432" i="17"/>
  <c r="O432" i="17"/>
  <c r="P432" i="17"/>
  <c r="D433" i="17"/>
  <c r="E433" i="17"/>
  <c r="F433" i="17"/>
  <c r="G433" i="17"/>
  <c r="H433" i="17"/>
  <c r="I433" i="17"/>
  <c r="J433" i="17"/>
  <c r="M433" i="17"/>
  <c r="N433" i="17"/>
  <c r="O433" i="17"/>
  <c r="P433" i="17"/>
  <c r="D434" i="17"/>
  <c r="E434" i="17"/>
  <c r="F434" i="17"/>
  <c r="G434" i="17"/>
  <c r="H434" i="17"/>
  <c r="I434" i="17"/>
  <c r="J434" i="17"/>
  <c r="M434" i="17"/>
  <c r="N434" i="17"/>
  <c r="O434" i="17"/>
  <c r="P434" i="17"/>
  <c r="D435" i="17"/>
  <c r="E435" i="17"/>
  <c r="F435" i="17"/>
  <c r="G435" i="17"/>
  <c r="H435" i="17"/>
  <c r="I435" i="17"/>
  <c r="J435" i="17"/>
  <c r="M435" i="17"/>
  <c r="N435" i="17"/>
  <c r="O435" i="17"/>
  <c r="P435" i="17"/>
  <c r="D436" i="17"/>
  <c r="E436" i="17"/>
  <c r="F436" i="17"/>
  <c r="G436" i="17"/>
  <c r="H436" i="17"/>
  <c r="I436" i="17"/>
  <c r="J436" i="17"/>
  <c r="M436" i="17"/>
  <c r="N436" i="17"/>
  <c r="O436" i="17"/>
  <c r="P436" i="17"/>
  <c r="D437" i="17"/>
  <c r="E437" i="17"/>
  <c r="F437" i="17"/>
  <c r="G437" i="17"/>
  <c r="H437" i="17"/>
  <c r="I437" i="17"/>
  <c r="J437" i="17"/>
  <c r="M437" i="17"/>
  <c r="N437" i="17"/>
  <c r="O437" i="17"/>
  <c r="P437" i="17"/>
  <c r="C438" i="17"/>
  <c r="D438" i="17"/>
  <c r="E438" i="17"/>
  <c r="F438" i="17"/>
  <c r="G438" i="17"/>
  <c r="H438" i="17"/>
  <c r="I438" i="17"/>
  <c r="J438" i="17"/>
  <c r="M438" i="17"/>
  <c r="N438" i="17"/>
  <c r="O438" i="17"/>
  <c r="P438" i="17"/>
  <c r="C439" i="17"/>
  <c r="D439" i="17"/>
  <c r="E439" i="17"/>
  <c r="F439" i="17"/>
  <c r="G439" i="17"/>
  <c r="H439" i="17"/>
  <c r="I439" i="17"/>
  <c r="J439" i="17"/>
  <c r="M439" i="17"/>
  <c r="N439" i="17"/>
  <c r="O439" i="17"/>
  <c r="P439" i="17"/>
  <c r="C440" i="17"/>
  <c r="D440" i="17"/>
  <c r="E440" i="17"/>
  <c r="F440" i="17"/>
  <c r="G440" i="17"/>
  <c r="H440" i="17"/>
  <c r="I440" i="17"/>
  <c r="J440" i="17"/>
  <c r="M440" i="17"/>
  <c r="N440" i="17"/>
  <c r="O440" i="17"/>
  <c r="P440" i="17"/>
  <c r="D441" i="17"/>
  <c r="E441" i="17"/>
  <c r="F441" i="17"/>
  <c r="G441" i="17"/>
  <c r="H441" i="17"/>
  <c r="I441" i="17"/>
  <c r="J441" i="17"/>
  <c r="M441" i="17"/>
  <c r="N441" i="17"/>
  <c r="O441" i="17"/>
  <c r="P441" i="17"/>
  <c r="C442" i="17"/>
  <c r="D442" i="17"/>
  <c r="E442" i="17"/>
  <c r="F442" i="17"/>
  <c r="G442" i="17"/>
  <c r="H442" i="17"/>
  <c r="I442" i="17"/>
  <c r="J442" i="17"/>
  <c r="M442" i="17"/>
  <c r="N442" i="17"/>
  <c r="O442" i="17"/>
  <c r="P442" i="17"/>
  <c r="D443" i="17"/>
  <c r="E443" i="17"/>
  <c r="F443" i="17"/>
  <c r="G443" i="17"/>
  <c r="H443" i="17"/>
  <c r="I443" i="17"/>
  <c r="J443" i="17"/>
  <c r="M443" i="17"/>
  <c r="N443" i="17"/>
  <c r="O443" i="17"/>
  <c r="P443" i="17"/>
  <c r="D444" i="17"/>
  <c r="E444" i="17"/>
  <c r="F444" i="17"/>
  <c r="G444" i="17"/>
  <c r="H444" i="17"/>
  <c r="I444" i="17"/>
  <c r="J444" i="17"/>
  <c r="M444" i="17"/>
  <c r="N444" i="17"/>
  <c r="O444" i="17"/>
  <c r="P444" i="17"/>
  <c r="D445" i="17"/>
  <c r="E445" i="17"/>
  <c r="F445" i="17"/>
  <c r="G445" i="17"/>
  <c r="H445" i="17"/>
  <c r="I445" i="17"/>
  <c r="J445" i="17"/>
  <c r="M445" i="17"/>
  <c r="N445" i="17"/>
  <c r="O445" i="17"/>
  <c r="P445" i="17"/>
  <c r="C446" i="17"/>
  <c r="D446" i="17"/>
  <c r="E446" i="17"/>
  <c r="F446" i="17"/>
  <c r="G446" i="17"/>
  <c r="H446" i="17"/>
  <c r="I446" i="17"/>
  <c r="J446" i="17"/>
  <c r="M446" i="17"/>
  <c r="N446" i="17"/>
  <c r="O446" i="17"/>
  <c r="P446" i="17"/>
  <c r="C447" i="17"/>
  <c r="D447" i="17"/>
  <c r="E447" i="17"/>
  <c r="F447" i="17"/>
  <c r="G447" i="17"/>
  <c r="H447" i="17"/>
  <c r="I447" i="17"/>
  <c r="J447" i="17"/>
  <c r="M447" i="17"/>
  <c r="N447" i="17"/>
  <c r="O447" i="17"/>
  <c r="P447" i="17"/>
  <c r="C448" i="17"/>
  <c r="D448" i="17"/>
  <c r="E448" i="17"/>
  <c r="F448" i="17"/>
  <c r="G448" i="17"/>
  <c r="H448" i="17"/>
  <c r="I448" i="17"/>
  <c r="J448" i="17"/>
  <c r="M448" i="17"/>
  <c r="N448" i="17"/>
  <c r="O448" i="17"/>
  <c r="P448" i="17"/>
  <c r="D449" i="17"/>
  <c r="E449" i="17"/>
  <c r="F449" i="17"/>
  <c r="G449" i="17"/>
  <c r="H449" i="17"/>
  <c r="I449" i="17"/>
  <c r="J449" i="17"/>
  <c r="M449" i="17"/>
  <c r="N449" i="17"/>
  <c r="O449" i="17"/>
  <c r="P449" i="17"/>
  <c r="D450" i="17"/>
  <c r="E450" i="17"/>
  <c r="F450" i="17"/>
  <c r="G450" i="17"/>
  <c r="H450" i="17"/>
  <c r="I450" i="17"/>
  <c r="J450" i="17"/>
  <c r="M450" i="17"/>
  <c r="N450" i="17"/>
  <c r="O450" i="17"/>
  <c r="P450" i="17"/>
  <c r="D451" i="17"/>
  <c r="E451" i="17"/>
  <c r="F451" i="17"/>
  <c r="G451" i="17"/>
  <c r="H451" i="17"/>
  <c r="I451" i="17"/>
  <c r="J451" i="17"/>
  <c r="M451" i="17"/>
  <c r="N451" i="17"/>
  <c r="O451" i="17"/>
  <c r="P451" i="17"/>
  <c r="D452" i="17"/>
  <c r="E452" i="17"/>
  <c r="F452" i="17"/>
  <c r="G452" i="17"/>
  <c r="H452" i="17"/>
  <c r="I452" i="17"/>
  <c r="J452" i="17"/>
  <c r="M452" i="17"/>
  <c r="N452" i="17"/>
  <c r="O452" i="17"/>
  <c r="P452" i="17"/>
  <c r="D453" i="17"/>
  <c r="E453" i="17"/>
  <c r="F453" i="17"/>
  <c r="G453" i="17"/>
  <c r="H453" i="17"/>
  <c r="I453" i="17"/>
  <c r="J453" i="17"/>
  <c r="M453" i="17"/>
  <c r="N453" i="17"/>
  <c r="O453" i="17"/>
  <c r="P453" i="17"/>
  <c r="C454" i="17"/>
  <c r="D454" i="17"/>
  <c r="E454" i="17"/>
  <c r="F454" i="17"/>
  <c r="G454" i="17"/>
  <c r="H454" i="17"/>
  <c r="I454" i="17"/>
  <c r="J454" i="17"/>
  <c r="M454" i="17"/>
  <c r="N454" i="17"/>
  <c r="O454" i="17"/>
  <c r="P454" i="17"/>
  <c r="C455" i="17"/>
  <c r="D455" i="17"/>
  <c r="E455" i="17"/>
  <c r="F455" i="17"/>
  <c r="G455" i="17"/>
  <c r="H455" i="17"/>
  <c r="I455" i="17"/>
  <c r="J455" i="17"/>
  <c r="M455" i="17"/>
  <c r="N455" i="17"/>
  <c r="O455" i="17"/>
  <c r="P455" i="17"/>
  <c r="C456" i="17"/>
  <c r="D456" i="17"/>
  <c r="E456" i="17"/>
  <c r="F456" i="17"/>
  <c r="G456" i="17"/>
  <c r="H456" i="17"/>
  <c r="I456" i="17"/>
  <c r="J456" i="17"/>
  <c r="M456" i="17"/>
  <c r="N456" i="17"/>
  <c r="O456" i="17"/>
  <c r="P456" i="17"/>
  <c r="D457" i="17"/>
  <c r="E457" i="17"/>
  <c r="F457" i="17"/>
  <c r="G457" i="17"/>
  <c r="H457" i="17"/>
  <c r="I457" i="17"/>
  <c r="J457" i="17"/>
  <c r="M457" i="17"/>
  <c r="N457" i="17"/>
  <c r="O457" i="17"/>
  <c r="P457" i="17"/>
  <c r="C458" i="17"/>
  <c r="D458" i="17"/>
  <c r="E458" i="17"/>
  <c r="F458" i="17"/>
  <c r="G458" i="17"/>
  <c r="H458" i="17"/>
  <c r="I458" i="17"/>
  <c r="J458" i="17"/>
  <c r="M458" i="17"/>
  <c r="N458" i="17"/>
  <c r="O458" i="17"/>
  <c r="P458" i="17"/>
  <c r="D459" i="17"/>
  <c r="E459" i="17"/>
  <c r="F459" i="17"/>
  <c r="G459" i="17"/>
  <c r="H459" i="17"/>
  <c r="I459" i="17"/>
  <c r="J459" i="17"/>
  <c r="M459" i="17"/>
  <c r="N459" i="17"/>
  <c r="O459" i="17"/>
  <c r="P459" i="17"/>
  <c r="D460" i="17"/>
  <c r="E460" i="17"/>
  <c r="F460" i="17"/>
  <c r="G460" i="17"/>
  <c r="H460" i="17"/>
  <c r="I460" i="17"/>
  <c r="J460" i="17"/>
  <c r="M460" i="17"/>
  <c r="N460" i="17"/>
  <c r="O460" i="17"/>
  <c r="P460" i="17"/>
  <c r="D461" i="17"/>
  <c r="E461" i="17"/>
  <c r="F461" i="17"/>
  <c r="G461" i="17"/>
  <c r="H461" i="17"/>
  <c r="I461" i="17"/>
  <c r="J461" i="17"/>
  <c r="M461" i="17"/>
  <c r="N461" i="17"/>
  <c r="O461" i="17"/>
  <c r="P461" i="17"/>
  <c r="C462" i="17"/>
  <c r="D462" i="17"/>
  <c r="E462" i="17"/>
  <c r="F462" i="17"/>
  <c r="G462" i="17"/>
  <c r="H462" i="17"/>
  <c r="I462" i="17"/>
  <c r="J462" i="17"/>
  <c r="M462" i="17"/>
  <c r="N462" i="17"/>
  <c r="O462" i="17"/>
  <c r="P462" i="17"/>
  <c r="C463" i="17"/>
  <c r="D463" i="17"/>
  <c r="E463" i="17"/>
  <c r="F463" i="17"/>
  <c r="G463" i="17"/>
  <c r="H463" i="17"/>
  <c r="I463" i="17"/>
  <c r="J463" i="17"/>
  <c r="M463" i="17"/>
  <c r="N463" i="17"/>
  <c r="O463" i="17"/>
  <c r="P463" i="17"/>
  <c r="C464" i="17"/>
  <c r="D464" i="17"/>
  <c r="E464" i="17"/>
  <c r="F464" i="17"/>
  <c r="G464" i="17"/>
  <c r="H464" i="17"/>
  <c r="I464" i="17"/>
  <c r="J464" i="17"/>
  <c r="M464" i="17"/>
  <c r="N464" i="17"/>
  <c r="O464" i="17"/>
  <c r="P464" i="17"/>
  <c r="D465" i="17"/>
  <c r="E465" i="17"/>
  <c r="F465" i="17"/>
  <c r="G465" i="17"/>
  <c r="H465" i="17"/>
  <c r="I465" i="17"/>
  <c r="J465" i="17"/>
  <c r="M465" i="17"/>
  <c r="N465" i="17"/>
  <c r="O465" i="17"/>
  <c r="P465" i="17"/>
  <c r="D466" i="17"/>
  <c r="E466" i="17"/>
  <c r="F466" i="17"/>
  <c r="G466" i="17"/>
  <c r="H466" i="17"/>
  <c r="I466" i="17"/>
  <c r="J466" i="17"/>
  <c r="M466" i="17"/>
  <c r="N466" i="17"/>
  <c r="O466" i="17"/>
  <c r="P466" i="17"/>
  <c r="D467" i="17"/>
  <c r="E467" i="17"/>
  <c r="F467" i="17"/>
  <c r="G467" i="17"/>
  <c r="H467" i="17"/>
  <c r="I467" i="17"/>
  <c r="J467" i="17"/>
  <c r="M467" i="17"/>
  <c r="N467" i="17"/>
  <c r="O467" i="17"/>
  <c r="P467" i="17"/>
  <c r="D468" i="17"/>
  <c r="E468" i="17"/>
  <c r="F468" i="17"/>
  <c r="G468" i="17"/>
  <c r="H468" i="17"/>
  <c r="I468" i="17"/>
  <c r="J468" i="17"/>
  <c r="M468" i="17"/>
  <c r="N468" i="17"/>
  <c r="O468" i="17"/>
  <c r="P468" i="17"/>
  <c r="D469" i="17"/>
  <c r="E469" i="17"/>
  <c r="F469" i="17"/>
  <c r="G469" i="17"/>
  <c r="H469" i="17"/>
  <c r="I469" i="17"/>
  <c r="J469" i="17"/>
  <c r="M469" i="17"/>
  <c r="N469" i="17"/>
  <c r="O469" i="17"/>
  <c r="P469" i="17"/>
  <c r="C470" i="17"/>
  <c r="D470" i="17"/>
  <c r="E470" i="17"/>
  <c r="F470" i="17"/>
  <c r="G470" i="17"/>
  <c r="H470" i="17"/>
  <c r="I470" i="17"/>
  <c r="J470" i="17"/>
  <c r="M470" i="17"/>
  <c r="N470" i="17"/>
  <c r="O470" i="17"/>
  <c r="P470" i="17"/>
  <c r="C471" i="17"/>
  <c r="D471" i="17"/>
  <c r="E471" i="17"/>
  <c r="F471" i="17"/>
  <c r="G471" i="17"/>
  <c r="H471" i="17"/>
  <c r="I471" i="17"/>
  <c r="J471" i="17"/>
  <c r="M471" i="17"/>
  <c r="N471" i="17"/>
  <c r="O471" i="17"/>
  <c r="P471" i="17"/>
  <c r="C472" i="17"/>
  <c r="D472" i="17"/>
  <c r="E472" i="17"/>
  <c r="F472" i="17"/>
  <c r="G472" i="17"/>
  <c r="H472" i="17"/>
  <c r="I472" i="17"/>
  <c r="J472" i="17"/>
  <c r="M472" i="17"/>
  <c r="N472" i="17"/>
  <c r="O472" i="17"/>
  <c r="P472" i="17"/>
  <c r="D473" i="17"/>
  <c r="E473" i="17"/>
  <c r="F473" i="17"/>
  <c r="G473" i="17"/>
  <c r="H473" i="17"/>
  <c r="I473" i="17"/>
  <c r="J473" i="17"/>
  <c r="M473" i="17"/>
  <c r="N473" i="17"/>
  <c r="O473" i="17"/>
  <c r="P473" i="17"/>
  <c r="D474" i="17"/>
  <c r="E474" i="17"/>
  <c r="F474" i="17"/>
  <c r="G474" i="17"/>
  <c r="H474" i="17"/>
  <c r="I474" i="17"/>
  <c r="J474" i="17"/>
  <c r="M474" i="17"/>
  <c r="N474" i="17"/>
  <c r="O474" i="17"/>
  <c r="P474" i="17"/>
  <c r="D475" i="17"/>
  <c r="E475" i="17"/>
  <c r="F475" i="17"/>
  <c r="G475" i="17"/>
  <c r="H475" i="17"/>
  <c r="I475" i="17"/>
  <c r="J475" i="17"/>
  <c r="M475" i="17"/>
  <c r="N475" i="17"/>
  <c r="O475" i="17"/>
  <c r="P475" i="17"/>
  <c r="D476" i="17"/>
  <c r="E476" i="17"/>
  <c r="F476" i="17"/>
  <c r="G476" i="17"/>
  <c r="H476" i="17"/>
  <c r="I476" i="17"/>
  <c r="J476" i="17"/>
  <c r="M476" i="17"/>
  <c r="N476" i="17"/>
  <c r="O476" i="17"/>
  <c r="P476" i="17"/>
  <c r="D477" i="17"/>
  <c r="E477" i="17"/>
  <c r="F477" i="17"/>
  <c r="G477" i="17"/>
  <c r="H477" i="17"/>
  <c r="I477" i="17"/>
  <c r="J477" i="17"/>
  <c r="M477" i="17"/>
  <c r="N477" i="17"/>
  <c r="O477" i="17"/>
  <c r="P477" i="17"/>
  <c r="C478" i="17"/>
  <c r="D478" i="17"/>
  <c r="E478" i="17"/>
  <c r="F478" i="17"/>
  <c r="G478" i="17"/>
  <c r="H478" i="17"/>
  <c r="I478" i="17"/>
  <c r="J478" i="17"/>
  <c r="M478" i="17"/>
  <c r="N478" i="17"/>
  <c r="O478" i="17"/>
  <c r="P478" i="17"/>
  <c r="C479" i="17"/>
  <c r="D479" i="17"/>
  <c r="E479" i="17"/>
  <c r="F479" i="17"/>
  <c r="G479" i="17"/>
  <c r="H479" i="17"/>
  <c r="I479" i="17"/>
  <c r="J479" i="17"/>
  <c r="M479" i="17"/>
  <c r="N479" i="17"/>
  <c r="O479" i="17"/>
  <c r="P479" i="17"/>
  <c r="C480" i="17"/>
  <c r="D480" i="17"/>
  <c r="E480" i="17"/>
  <c r="F480" i="17"/>
  <c r="G480" i="17"/>
  <c r="H480" i="17"/>
  <c r="I480" i="17"/>
  <c r="J480" i="17"/>
  <c r="M480" i="17"/>
  <c r="N480" i="17"/>
  <c r="O480" i="17"/>
  <c r="P480" i="17"/>
  <c r="D481" i="17"/>
  <c r="E481" i="17"/>
  <c r="F481" i="17"/>
  <c r="G481" i="17"/>
  <c r="H481" i="17"/>
  <c r="I481" i="17"/>
  <c r="J481" i="17"/>
  <c r="M481" i="17"/>
  <c r="N481" i="17"/>
  <c r="O481" i="17"/>
  <c r="P481" i="17"/>
  <c r="D482" i="17"/>
  <c r="E482" i="17"/>
  <c r="F482" i="17"/>
  <c r="G482" i="17"/>
  <c r="H482" i="17"/>
  <c r="I482" i="17"/>
  <c r="J482" i="17"/>
  <c r="M482" i="17"/>
  <c r="N482" i="17"/>
  <c r="O482" i="17"/>
  <c r="P482" i="17"/>
  <c r="D483" i="17"/>
  <c r="E483" i="17"/>
  <c r="F483" i="17"/>
  <c r="G483" i="17"/>
  <c r="H483" i="17"/>
  <c r="I483" i="17"/>
  <c r="J483" i="17"/>
  <c r="M483" i="17"/>
  <c r="N483" i="17"/>
  <c r="O483" i="17"/>
  <c r="P483" i="17"/>
  <c r="D484" i="17"/>
  <c r="E484" i="17"/>
  <c r="F484" i="17"/>
  <c r="G484" i="17"/>
  <c r="H484" i="17"/>
  <c r="I484" i="17"/>
  <c r="J484" i="17"/>
  <c r="M484" i="17"/>
  <c r="N484" i="17"/>
  <c r="O484" i="17"/>
  <c r="P484" i="17"/>
  <c r="D485" i="17"/>
  <c r="E485" i="17"/>
  <c r="F485" i="17"/>
  <c r="G485" i="17"/>
  <c r="H485" i="17"/>
  <c r="I485" i="17"/>
  <c r="J485" i="17"/>
  <c r="M485" i="17"/>
  <c r="N485" i="17"/>
  <c r="O485" i="17"/>
  <c r="P485" i="17"/>
  <c r="C486" i="17"/>
  <c r="D486" i="17"/>
  <c r="E486" i="17"/>
  <c r="F486" i="17"/>
  <c r="G486" i="17"/>
  <c r="H486" i="17"/>
  <c r="I486" i="17"/>
  <c r="J486" i="17"/>
  <c r="M486" i="17"/>
  <c r="N486" i="17"/>
  <c r="O486" i="17"/>
  <c r="P486" i="17"/>
  <c r="C487" i="17"/>
  <c r="D487" i="17"/>
  <c r="E487" i="17"/>
  <c r="F487" i="17"/>
  <c r="G487" i="17"/>
  <c r="H487" i="17"/>
  <c r="I487" i="17"/>
  <c r="J487" i="17"/>
  <c r="M487" i="17"/>
  <c r="N487" i="17"/>
  <c r="O487" i="17"/>
  <c r="P487" i="17"/>
  <c r="C488" i="17"/>
  <c r="D488" i="17"/>
  <c r="E488" i="17"/>
  <c r="F488" i="17"/>
  <c r="G488" i="17"/>
  <c r="H488" i="17"/>
  <c r="I488" i="17"/>
  <c r="J488" i="17"/>
  <c r="M488" i="17"/>
  <c r="N488" i="17"/>
  <c r="O488" i="17"/>
  <c r="P488" i="17"/>
  <c r="D489" i="17"/>
  <c r="E489" i="17"/>
  <c r="F489" i="17"/>
  <c r="G489" i="17"/>
  <c r="H489" i="17"/>
  <c r="I489" i="17"/>
  <c r="J489" i="17"/>
  <c r="M489" i="17"/>
  <c r="N489" i="17"/>
  <c r="O489" i="17"/>
  <c r="P489" i="17"/>
  <c r="D490" i="17"/>
  <c r="E490" i="17"/>
  <c r="F490" i="17"/>
  <c r="G490" i="17"/>
  <c r="H490" i="17"/>
  <c r="I490" i="17"/>
  <c r="J490" i="17"/>
  <c r="M490" i="17"/>
  <c r="N490" i="17"/>
  <c r="O490" i="17"/>
  <c r="P490" i="17"/>
  <c r="D491" i="17"/>
  <c r="E491" i="17"/>
  <c r="F491" i="17"/>
  <c r="G491" i="17"/>
  <c r="H491" i="17"/>
  <c r="I491" i="17"/>
  <c r="J491" i="17"/>
  <c r="M491" i="17"/>
  <c r="N491" i="17"/>
  <c r="O491" i="17"/>
  <c r="P491" i="17"/>
  <c r="D492" i="17"/>
  <c r="E492" i="17"/>
  <c r="F492" i="17"/>
  <c r="G492" i="17"/>
  <c r="H492" i="17"/>
  <c r="I492" i="17"/>
  <c r="J492" i="17"/>
  <c r="M492" i="17"/>
  <c r="N492" i="17"/>
  <c r="O492" i="17"/>
  <c r="P492" i="17"/>
  <c r="D493" i="17"/>
  <c r="E493" i="17"/>
  <c r="F493" i="17"/>
  <c r="G493" i="17"/>
  <c r="H493" i="17"/>
  <c r="I493" i="17"/>
  <c r="J493" i="17"/>
  <c r="M493" i="17"/>
  <c r="N493" i="17"/>
  <c r="O493" i="17"/>
  <c r="P493" i="17"/>
  <c r="C494" i="17"/>
  <c r="D494" i="17"/>
  <c r="E494" i="17"/>
  <c r="F494" i="17"/>
  <c r="G494" i="17"/>
  <c r="H494" i="17"/>
  <c r="I494" i="17"/>
  <c r="J494" i="17"/>
  <c r="M494" i="17"/>
  <c r="N494" i="17"/>
  <c r="O494" i="17"/>
  <c r="P494" i="17"/>
  <c r="C495" i="17"/>
  <c r="D495" i="17"/>
  <c r="E495" i="17"/>
  <c r="F495" i="17"/>
  <c r="G495" i="17"/>
  <c r="H495" i="17"/>
  <c r="I495" i="17"/>
  <c r="J495" i="17"/>
  <c r="M495" i="17"/>
  <c r="N495" i="17"/>
  <c r="O495" i="17"/>
  <c r="P495" i="17"/>
  <c r="C496" i="17"/>
  <c r="D496" i="17"/>
  <c r="E496" i="17"/>
  <c r="F496" i="17"/>
  <c r="G496" i="17"/>
  <c r="H496" i="17"/>
  <c r="I496" i="17"/>
  <c r="J496" i="17"/>
  <c r="M496" i="17"/>
  <c r="N496" i="17"/>
  <c r="O496" i="17"/>
  <c r="P496" i="17"/>
  <c r="D497" i="17"/>
  <c r="E497" i="17"/>
  <c r="F497" i="17"/>
  <c r="G497" i="17"/>
  <c r="H497" i="17"/>
  <c r="I497" i="17"/>
  <c r="J497" i="17"/>
  <c r="M497" i="17"/>
  <c r="N497" i="17"/>
  <c r="O497" i="17"/>
  <c r="P497" i="17"/>
  <c r="D498" i="17"/>
  <c r="E498" i="17"/>
  <c r="F498" i="17"/>
  <c r="G498" i="17"/>
  <c r="H498" i="17"/>
  <c r="I498" i="17"/>
  <c r="J498" i="17"/>
  <c r="M498" i="17"/>
  <c r="N498" i="17"/>
  <c r="O498" i="17"/>
  <c r="P498" i="17"/>
  <c r="D499" i="17"/>
  <c r="E499" i="17"/>
  <c r="F499" i="17"/>
  <c r="G499" i="17"/>
  <c r="H499" i="17"/>
  <c r="I499" i="17"/>
  <c r="J499" i="17"/>
  <c r="M499" i="17"/>
  <c r="N499" i="17"/>
  <c r="O499" i="17"/>
  <c r="P499" i="17"/>
  <c r="D500" i="17"/>
  <c r="E500" i="17"/>
  <c r="F500" i="17"/>
  <c r="G500" i="17"/>
  <c r="H500" i="17"/>
  <c r="I500" i="17"/>
  <c r="J500" i="17"/>
  <c r="M500" i="17"/>
  <c r="N500" i="17"/>
  <c r="O500" i="17"/>
  <c r="P500" i="17"/>
  <c r="D501" i="17"/>
  <c r="E501" i="17"/>
  <c r="F501" i="17"/>
  <c r="G501" i="17"/>
  <c r="H501" i="17"/>
  <c r="I501" i="17"/>
  <c r="J501" i="17"/>
  <c r="M501" i="17"/>
  <c r="N501" i="17"/>
  <c r="O501" i="17"/>
  <c r="P501" i="17"/>
  <c r="C502" i="17"/>
  <c r="D502" i="17"/>
  <c r="E502" i="17"/>
  <c r="F502" i="17"/>
  <c r="G502" i="17"/>
  <c r="H502" i="17"/>
  <c r="I502" i="17"/>
  <c r="J502" i="17"/>
  <c r="M502" i="17"/>
  <c r="N502" i="17"/>
  <c r="O502" i="17"/>
  <c r="P502" i="17"/>
  <c r="C503" i="17"/>
  <c r="D503" i="17"/>
  <c r="E503" i="17"/>
  <c r="F503" i="17"/>
  <c r="G503" i="17"/>
  <c r="H503" i="17"/>
  <c r="I503" i="17"/>
  <c r="J503" i="17"/>
  <c r="M503" i="17"/>
  <c r="N503" i="17"/>
  <c r="O503" i="17"/>
  <c r="P503" i="17"/>
  <c r="C504" i="17"/>
  <c r="D504" i="17"/>
  <c r="E504" i="17"/>
  <c r="F504" i="17"/>
  <c r="G504" i="17"/>
  <c r="H504" i="17"/>
  <c r="I504" i="17"/>
  <c r="J504" i="17"/>
  <c r="M504" i="17"/>
  <c r="N504" i="17"/>
  <c r="O504" i="17"/>
  <c r="P504" i="17"/>
  <c r="D505" i="17"/>
  <c r="E505" i="17"/>
  <c r="F505" i="17"/>
  <c r="G505" i="17"/>
  <c r="H505" i="17"/>
  <c r="I505" i="17"/>
  <c r="J505" i="17"/>
  <c r="M505" i="17"/>
  <c r="N505" i="17"/>
  <c r="O505" i="17"/>
  <c r="P505" i="17"/>
  <c r="C506" i="17"/>
  <c r="D506" i="17"/>
  <c r="E506" i="17"/>
  <c r="F506" i="17"/>
  <c r="G506" i="17"/>
  <c r="H506" i="17"/>
  <c r="I506" i="17"/>
  <c r="J506" i="17"/>
  <c r="M506" i="17"/>
  <c r="N506" i="17"/>
  <c r="O506" i="17"/>
  <c r="P506" i="17"/>
  <c r="D507" i="17"/>
  <c r="E507" i="17"/>
  <c r="F507" i="17"/>
  <c r="G507" i="17"/>
  <c r="H507" i="17"/>
  <c r="I507" i="17"/>
  <c r="J507" i="17"/>
  <c r="M507" i="17"/>
  <c r="N507" i="17"/>
  <c r="O507" i="17"/>
  <c r="P507" i="17"/>
  <c r="D508" i="17"/>
  <c r="E508" i="17"/>
  <c r="F508" i="17"/>
  <c r="G508" i="17"/>
  <c r="H508" i="17"/>
  <c r="I508" i="17"/>
  <c r="J508" i="17"/>
  <c r="M508" i="17"/>
  <c r="N508" i="17"/>
  <c r="O508" i="17"/>
  <c r="P508" i="17"/>
  <c r="D509" i="17"/>
  <c r="E509" i="17"/>
  <c r="F509" i="17"/>
  <c r="G509" i="17"/>
  <c r="H509" i="17"/>
  <c r="I509" i="17"/>
  <c r="J509" i="17"/>
  <c r="M509" i="17"/>
  <c r="N509" i="17"/>
  <c r="O509" i="17"/>
  <c r="P509" i="17"/>
  <c r="C510" i="17"/>
  <c r="D510" i="17"/>
  <c r="E510" i="17"/>
  <c r="F510" i="17"/>
  <c r="G510" i="17"/>
  <c r="H510" i="17"/>
  <c r="I510" i="17"/>
  <c r="J510" i="17"/>
  <c r="M510" i="17"/>
  <c r="N510" i="17"/>
  <c r="O510" i="17"/>
  <c r="P510" i="17"/>
  <c r="C511" i="17"/>
  <c r="D511" i="17"/>
  <c r="E511" i="17"/>
  <c r="F511" i="17"/>
  <c r="G511" i="17"/>
  <c r="H511" i="17"/>
  <c r="I511" i="17"/>
  <c r="J511" i="17"/>
  <c r="M511" i="17"/>
  <c r="N511" i="17"/>
  <c r="O511" i="17"/>
  <c r="P511" i="17"/>
  <c r="C512" i="17"/>
  <c r="D512" i="17"/>
  <c r="E512" i="17"/>
  <c r="F512" i="17"/>
  <c r="G512" i="17"/>
  <c r="H512" i="17"/>
  <c r="I512" i="17"/>
  <c r="J512" i="17"/>
  <c r="M512" i="17"/>
  <c r="N512" i="17"/>
  <c r="O512" i="17"/>
  <c r="P512" i="17"/>
  <c r="D513" i="17"/>
  <c r="E513" i="17"/>
  <c r="F513" i="17"/>
  <c r="G513" i="17"/>
  <c r="H513" i="17"/>
  <c r="I513" i="17"/>
  <c r="J513" i="17"/>
  <c r="M513" i="17"/>
  <c r="N513" i="17"/>
  <c r="O513" i="17"/>
  <c r="P513" i="17"/>
  <c r="D514" i="17"/>
  <c r="E514" i="17"/>
  <c r="F514" i="17"/>
  <c r="G514" i="17"/>
  <c r="H514" i="17"/>
  <c r="I514" i="17"/>
  <c r="J514" i="17"/>
  <c r="M514" i="17"/>
  <c r="N514" i="17"/>
  <c r="O514" i="17"/>
  <c r="P514" i="17"/>
  <c r="D515" i="17"/>
  <c r="E515" i="17"/>
  <c r="F515" i="17"/>
  <c r="G515" i="17"/>
  <c r="H515" i="17"/>
  <c r="I515" i="17"/>
  <c r="J515" i="17"/>
  <c r="M515" i="17"/>
  <c r="N515" i="17"/>
  <c r="O515" i="17"/>
  <c r="P515" i="17"/>
  <c r="D516" i="17"/>
  <c r="E516" i="17"/>
  <c r="F516" i="17"/>
  <c r="G516" i="17"/>
  <c r="H516" i="17"/>
  <c r="I516" i="17"/>
  <c r="J516" i="17"/>
  <c r="M516" i="17"/>
  <c r="N516" i="17"/>
  <c r="O516" i="17"/>
  <c r="P516" i="17"/>
  <c r="D517" i="17"/>
  <c r="E517" i="17"/>
  <c r="F517" i="17"/>
  <c r="G517" i="17"/>
  <c r="H517" i="17"/>
  <c r="I517" i="17"/>
  <c r="J517" i="17"/>
  <c r="M517" i="17"/>
  <c r="N517" i="17"/>
  <c r="O517" i="17"/>
  <c r="P517" i="17"/>
  <c r="C518" i="17"/>
  <c r="D518" i="17"/>
  <c r="E518" i="17"/>
  <c r="F518" i="17"/>
  <c r="G518" i="17"/>
  <c r="H518" i="17"/>
  <c r="I518" i="17"/>
  <c r="J518" i="17"/>
  <c r="M518" i="17"/>
  <c r="N518" i="17"/>
  <c r="O518" i="17"/>
  <c r="P518" i="17"/>
  <c r="C519" i="17"/>
  <c r="D519" i="17"/>
  <c r="E519" i="17"/>
  <c r="F519" i="17"/>
  <c r="G519" i="17"/>
  <c r="H519" i="17"/>
  <c r="I519" i="17"/>
  <c r="J519" i="17"/>
  <c r="M519" i="17"/>
  <c r="N519" i="17"/>
  <c r="O519" i="17"/>
  <c r="P519" i="17"/>
  <c r="C520" i="17"/>
  <c r="D520" i="17"/>
  <c r="E520" i="17"/>
  <c r="F520" i="17"/>
  <c r="G520" i="17"/>
  <c r="H520" i="17"/>
  <c r="I520" i="17"/>
  <c r="J520" i="17"/>
  <c r="M520" i="17"/>
  <c r="N520" i="17"/>
  <c r="O520" i="17"/>
  <c r="P520" i="17"/>
  <c r="D521" i="17"/>
  <c r="E521" i="17"/>
  <c r="F521" i="17"/>
  <c r="G521" i="17"/>
  <c r="H521" i="17"/>
  <c r="I521" i="17"/>
  <c r="J521" i="17"/>
  <c r="M521" i="17"/>
  <c r="N521" i="17"/>
  <c r="O521" i="17"/>
  <c r="P521" i="17"/>
  <c r="D522" i="17"/>
  <c r="E522" i="17"/>
  <c r="F522" i="17"/>
  <c r="G522" i="17"/>
  <c r="H522" i="17"/>
  <c r="I522" i="17"/>
  <c r="J522" i="17"/>
  <c r="M522" i="17"/>
  <c r="N522" i="17"/>
  <c r="O522" i="17"/>
  <c r="P522" i="17"/>
  <c r="D523" i="17"/>
  <c r="E523" i="17"/>
  <c r="F523" i="17"/>
  <c r="G523" i="17"/>
  <c r="H523" i="17"/>
  <c r="I523" i="17"/>
  <c r="J523" i="17"/>
  <c r="M523" i="17"/>
  <c r="N523" i="17"/>
  <c r="O523" i="17"/>
  <c r="P523" i="17"/>
  <c r="D524" i="17"/>
  <c r="E524" i="17"/>
  <c r="F524" i="17"/>
  <c r="G524" i="17"/>
  <c r="H524" i="17"/>
  <c r="I524" i="17"/>
  <c r="J524" i="17"/>
  <c r="M524" i="17"/>
  <c r="N524" i="17"/>
  <c r="O524" i="17"/>
  <c r="P524" i="17"/>
  <c r="D525" i="17"/>
  <c r="E525" i="17"/>
  <c r="F525" i="17"/>
  <c r="G525" i="17"/>
  <c r="H525" i="17"/>
  <c r="I525" i="17"/>
  <c r="J525" i="17"/>
  <c r="M525" i="17"/>
  <c r="N525" i="17"/>
  <c r="O525" i="17"/>
  <c r="P525" i="17"/>
  <c r="C526" i="17"/>
  <c r="D526" i="17"/>
  <c r="E526" i="17"/>
  <c r="F526" i="17"/>
  <c r="G526" i="17"/>
  <c r="H526" i="17"/>
  <c r="I526" i="17"/>
  <c r="J526" i="17"/>
  <c r="M526" i="17"/>
  <c r="N526" i="17"/>
  <c r="O526" i="17"/>
  <c r="P526" i="17"/>
  <c r="C527" i="17"/>
  <c r="D527" i="17"/>
  <c r="E527" i="17"/>
  <c r="F527" i="17"/>
  <c r="G527" i="17"/>
  <c r="H527" i="17"/>
  <c r="I527" i="17"/>
  <c r="J527" i="17"/>
  <c r="M527" i="17"/>
  <c r="N527" i="17"/>
  <c r="O527" i="17"/>
  <c r="P527" i="17"/>
  <c r="C528" i="17"/>
  <c r="D528" i="17"/>
  <c r="E528" i="17"/>
  <c r="F528" i="17"/>
  <c r="G528" i="17"/>
  <c r="H528" i="17"/>
  <c r="I528" i="17"/>
  <c r="J528" i="17"/>
  <c r="M528" i="17"/>
  <c r="N528" i="17"/>
  <c r="O528" i="17"/>
  <c r="P528" i="17"/>
  <c r="D529" i="17"/>
  <c r="E529" i="17"/>
  <c r="F529" i="17"/>
  <c r="G529" i="17"/>
  <c r="H529" i="17"/>
  <c r="I529" i="17"/>
  <c r="J529" i="17"/>
  <c r="M529" i="17"/>
  <c r="N529" i="17"/>
  <c r="O529" i="17"/>
  <c r="P529" i="17"/>
  <c r="D530" i="17"/>
  <c r="E530" i="17"/>
  <c r="F530" i="17"/>
  <c r="G530" i="17"/>
  <c r="H530" i="17"/>
  <c r="I530" i="17"/>
  <c r="J530" i="17"/>
  <c r="M530" i="17"/>
  <c r="N530" i="17"/>
  <c r="O530" i="17"/>
  <c r="P530" i="17"/>
  <c r="D531" i="17"/>
  <c r="E531" i="17"/>
  <c r="F531" i="17"/>
  <c r="G531" i="17"/>
  <c r="H531" i="17"/>
  <c r="I531" i="17"/>
  <c r="J531" i="17"/>
  <c r="M531" i="17"/>
  <c r="N531" i="17"/>
  <c r="O531" i="17"/>
  <c r="P531" i="17"/>
  <c r="D532" i="17"/>
  <c r="E532" i="17"/>
  <c r="F532" i="17"/>
  <c r="G532" i="17"/>
  <c r="H532" i="17"/>
  <c r="I532" i="17"/>
  <c r="J532" i="17"/>
  <c r="M532" i="17"/>
  <c r="N532" i="17"/>
  <c r="O532" i="17"/>
  <c r="P532" i="17"/>
  <c r="D533" i="17"/>
  <c r="E533" i="17"/>
  <c r="F533" i="17"/>
  <c r="G533" i="17"/>
  <c r="H533" i="17"/>
  <c r="I533" i="17"/>
  <c r="J533" i="17"/>
  <c r="M533" i="17"/>
  <c r="N533" i="17"/>
  <c r="O533" i="17"/>
  <c r="P533" i="17"/>
  <c r="C534" i="17"/>
  <c r="D534" i="17"/>
  <c r="E534" i="17"/>
  <c r="F534" i="17"/>
  <c r="G534" i="17"/>
  <c r="H534" i="17"/>
  <c r="I534" i="17"/>
  <c r="J534" i="17"/>
  <c r="M534" i="17"/>
  <c r="N534" i="17"/>
  <c r="O534" i="17"/>
  <c r="P534" i="17"/>
  <c r="C535" i="17"/>
  <c r="D535" i="17"/>
  <c r="E535" i="17"/>
  <c r="F535" i="17"/>
  <c r="G535" i="17"/>
  <c r="H535" i="17"/>
  <c r="I535" i="17"/>
  <c r="J535" i="17"/>
  <c r="M535" i="17"/>
  <c r="N535" i="17"/>
  <c r="O535" i="17"/>
  <c r="P535" i="17"/>
  <c r="C536" i="17"/>
  <c r="D536" i="17"/>
  <c r="E536" i="17"/>
  <c r="F536" i="17"/>
  <c r="G536" i="17"/>
  <c r="H536" i="17"/>
  <c r="I536" i="17"/>
  <c r="J536" i="17"/>
  <c r="M536" i="17"/>
  <c r="N536" i="17"/>
  <c r="O536" i="17"/>
  <c r="P536" i="17"/>
  <c r="D537" i="17"/>
  <c r="E537" i="17"/>
  <c r="F537" i="17"/>
  <c r="G537" i="17"/>
  <c r="H537" i="17"/>
  <c r="I537" i="17"/>
  <c r="J537" i="17"/>
  <c r="M537" i="17"/>
  <c r="N537" i="17"/>
  <c r="O537" i="17"/>
  <c r="P537" i="17"/>
  <c r="D538" i="17"/>
  <c r="E538" i="17"/>
  <c r="F538" i="17"/>
  <c r="G538" i="17"/>
  <c r="H538" i="17"/>
  <c r="I538" i="17"/>
  <c r="J538" i="17"/>
  <c r="M538" i="17"/>
  <c r="N538" i="17"/>
  <c r="O538" i="17"/>
  <c r="P538" i="17"/>
  <c r="D539" i="17"/>
  <c r="E539" i="17"/>
  <c r="F539" i="17"/>
  <c r="G539" i="17"/>
  <c r="H539" i="17"/>
  <c r="I539" i="17"/>
  <c r="J539" i="17"/>
  <c r="M539" i="17"/>
  <c r="N539" i="17"/>
  <c r="O539" i="17"/>
  <c r="P539" i="17"/>
  <c r="D540" i="17"/>
  <c r="E540" i="17"/>
  <c r="F540" i="17"/>
  <c r="G540" i="17"/>
  <c r="H540" i="17"/>
  <c r="I540" i="17"/>
  <c r="J540" i="17"/>
  <c r="M540" i="17"/>
  <c r="N540" i="17"/>
  <c r="O540" i="17"/>
  <c r="P540" i="17"/>
  <c r="D541" i="17"/>
  <c r="E541" i="17"/>
  <c r="F541" i="17"/>
  <c r="G541" i="17"/>
  <c r="H541" i="17"/>
  <c r="I541" i="17"/>
  <c r="J541" i="17"/>
  <c r="M541" i="17"/>
  <c r="N541" i="17"/>
  <c r="O541" i="17"/>
  <c r="P541" i="17"/>
  <c r="C542" i="17"/>
  <c r="D542" i="17"/>
  <c r="E542" i="17"/>
  <c r="F542" i="17"/>
  <c r="G542" i="17"/>
  <c r="H542" i="17"/>
  <c r="I542" i="17"/>
  <c r="J542" i="17"/>
  <c r="M542" i="17"/>
  <c r="N542" i="17"/>
  <c r="O542" i="17"/>
  <c r="P542" i="17"/>
  <c r="C543" i="17"/>
  <c r="D543" i="17"/>
  <c r="E543" i="17"/>
  <c r="F543" i="17"/>
  <c r="G543" i="17"/>
  <c r="H543" i="17"/>
  <c r="I543" i="17"/>
  <c r="J543" i="17"/>
  <c r="M543" i="17"/>
  <c r="N543" i="17"/>
  <c r="O543" i="17"/>
  <c r="P543" i="17"/>
  <c r="C544" i="17"/>
  <c r="D544" i="17"/>
  <c r="E544" i="17"/>
  <c r="F544" i="17"/>
  <c r="G544" i="17"/>
  <c r="H544" i="17"/>
  <c r="I544" i="17"/>
  <c r="J544" i="17"/>
  <c r="M544" i="17"/>
  <c r="N544" i="17"/>
  <c r="O544" i="17"/>
  <c r="P544" i="17"/>
  <c r="D545" i="17"/>
  <c r="E545" i="17"/>
  <c r="F545" i="17"/>
  <c r="G545" i="17"/>
  <c r="H545" i="17"/>
  <c r="I545" i="17"/>
  <c r="J545" i="17"/>
  <c r="M545" i="17"/>
  <c r="N545" i="17"/>
  <c r="O545" i="17"/>
  <c r="P545" i="17"/>
  <c r="D546" i="17"/>
  <c r="E546" i="17"/>
  <c r="F546" i="17"/>
  <c r="G546" i="17"/>
  <c r="H546" i="17"/>
  <c r="I546" i="17"/>
  <c r="J546" i="17"/>
  <c r="M546" i="17"/>
  <c r="N546" i="17"/>
  <c r="O546" i="17"/>
  <c r="P546" i="17"/>
  <c r="D547" i="17"/>
  <c r="E547" i="17"/>
  <c r="F547" i="17"/>
  <c r="G547" i="17"/>
  <c r="H547" i="17"/>
  <c r="I547" i="17"/>
  <c r="J547" i="17"/>
  <c r="M547" i="17"/>
  <c r="N547" i="17"/>
  <c r="O547" i="17"/>
  <c r="P547" i="17"/>
  <c r="D548" i="17"/>
  <c r="E548" i="17"/>
  <c r="F548" i="17"/>
  <c r="G548" i="17"/>
  <c r="H548" i="17"/>
  <c r="I548" i="17"/>
  <c r="J548" i="17"/>
  <c r="M548" i="17"/>
  <c r="N548" i="17"/>
  <c r="O548" i="17"/>
  <c r="P548" i="17"/>
  <c r="D549" i="17"/>
  <c r="E549" i="17"/>
  <c r="F549" i="17"/>
  <c r="G549" i="17"/>
  <c r="H549" i="17"/>
  <c r="I549" i="17"/>
  <c r="J549" i="17"/>
  <c r="M549" i="17"/>
  <c r="N549" i="17"/>
  <c r="O549" i="17"/>
  <c r="P549" i="17"/>
  <c r="C550" i="17"/>
  <c r="D550" i="17"/>
  <c r="E550" i="17"/>
  <c r="F550" i="17"/>
  <c r="G550" i="17"/>
  <c r="H550" i="17"/>
  <c r="I550" i="17"/>
  <c r="J550" i="17"/>
  <c r="M550" i="17"/>
  <c r="N550" i="17"/>
  <c r="O550" i="17"/>
  <c r="P550" i="17"/>
  <c r="C551" i="17"/>
  <c r="D551" i="17"/>
  <c r="E551" i="17"/>
  <c r="F551" i="17"/>
  <c r="G551" i="17"/>
  <c r="H551" i="17"/>
  <c r="I551" i="17"/>
  <c r="J551" i="17"/>
  <c r="M551" i="17"/>
  <c r="N551" i="17"/>
  <c r="O551" i="17"/>
  <c r="P551" i="17"/>
  <c r="C552" i="17"/>
  <c r="D552" i="17"/>
  <c r="E552" i="17"/>
  <c r="F552" i="17"/>
  <c r="G552" i="17"/>
  <c r="H552" i="17"/>
  <c r="I552" i="17"/>
  <c r="J552" i="17"/>
  <c r="M552" i="17"/>
  <c r="N552" i="17"/>
  <c r="O552" i="17"/>
  <c r="P552" i="17"/>
  <c r="D553" i="17"/>
  <c r="E553" i="17"/>
  <c r="F553" i="17"/>
  <c r="G553" i="17"/>
  <c r="H553" i="17"/>
  <c r="I553" i="17"/>
  <c r="J553" i="17"/>
  <c r="M553" i="17"/>
  <c r="N553" i="17"/>
  <c r="O553" i="17"/>
  <c r="P553" i="17"/>
  <c r="C554" i="17"/>
  <c r="D554" i="17"/>
  <c r="E554" i="17"/>
  <c r="F554" i="17"/>
  <c r="G554" i="17"/>
  <c r="H554" i="17"/>
  <c r="I554" i="17"/>
  <c r="J554" i="17"/>
  <c r="M554" i="17"/>
  <c r="N554" i="17"/>
  <c r="O554" i="17"/>
  <c r="P554" i="17"/>
  <c r="D555" i="17"/>
  <c r="E555" i="17"/>
  <c r="F555" i="17"/>
  <c r="G555" i="17"/>
  <c r="H555" i="17"/>
  <c r="I555" i="17"/>
  <c r="J555" i="17"/>
  <c r="M555" i="17"/>
  <c r="N555" i="17"/>
  <c r="O555" i="17"/>
  <c r="P555" i="17"/>
  <c r="D556" i="17"/>
  <c r="E556" i="17"/>
  <c r="F556" i="17"/>
  <c r="G556" i="17"/>
  <c r="H556" i="17"/>
  <c r="I556" i="17"/>
  <c r="J556" i="17"/>
  <c r="M556" i="17"/>
  <c r="N556" i="17"/>
  <c r="O556" i="17"/>
  <c r="P556" i="17"/>
  <c r="D557" i="17"/>
  <c r="E557" i="17"/>
  <c r="F557" i="17"/>
  <c r="G557" i="17"/>
  <c r="H557" i="17"/>
  <c r="I557" i="17"/>
  <c r="J557" i="17"/>
  <c r="M557" i="17"/>
  <c r="N557" i="17"/>
  <c r="O557" i="17"/>
  <c r="P557" i="17"/>
  <c r="C558" i="17"/>
  <c r="D558" i="17"/>
  <c r="E558" i="17"/>
  <c r="F558" i="17"/>
  <c r="G558" i="17"/>
  <c r="H558" i="17"/>
  <c r="I558" i="17"/>
  <c r="J558" i="17"/>
  <c r="M558" i="17"/>
  <c r="N558" i="17"/>
  <c r="O558" i="17"/>
  <c r="P558" i="17"/>
  <c r="C559" i="17"/>
  <c r="D559" i="17"/>
  <c r="E559" i="17"/>
  <c r="F559" i="17"/>
  <c r="G559" i="17"/>
  <c r="H559" i="17"/>
  <c r="I559" i="17"/>
  <c r="J559" i="17"/>
  <c r="M559" i="17"/>
  <c r="N559" i="17"/>
  <c r="O559" i="17"/>
  <c r="P559" i="17"/>
  <c r="C560" i="17"/>
  <c r="D560" i="17"/>
  <c r="E560" i="17"/>
  <c r="F560" i="17"/>
  <c r="G560" i="17"/>
  <c r="H560" i="17"/>
  <c r="I560" i="17"/>
  <c r="J560" i="17"/>
  <c r="M560" i="17"/>
  <c r="N560" i="17"/>
  <c r="O560" i="17"/>
  <c r="P560" i="17"/>
  <c r="D561" i="17"/>
  <c r="E561" i="17"/>
  <c r="F561" i="17"/>
  <c r="G561" i="17"/>
  <c r="H561" i="17"/>
  <c r="I561" i="17"/>
  <c r="J561" i="17"/>
  <c r="M561" i="17"/>
  <c r="N561" i="17"/>
  <c r="O561" i="17"/>
  <c r="P561" i="17"/>
  <c r="D562" i="17"/>
  <c r="E562" i="17"/>
  <c r="F562" i="17"/>
  <c r="G562" i="17"/>
  <c r="H562" i="17"/>
  <c r="I562" i="17"/>
  <c r="J562" i="17"/>
  <c r="M562" i="17"/>
  <c r="N562" i="17"/>
  <c r="O562" i="17"/>
  <c r="P562" i="17"/>
  <c r="D563" i="17"/>
  <c r="E563" i="17"/>
  <c r="F563" i="17"/>
  <c r="G563" i="17"/>
  <c r="H563" i="17"/>
  <c r="I563" i="17"/>
  <c r="J563" i="17"/>
  <c r="M563" i="17"/>
  <c r="N563" i="17"/>
  <c r="O563" i="17"/>
  <c r="P563" i="17"/>
  <c r="D564" i="17"/>
  <c r="E564" i="17"/>
  <c r="F564" i="17"/>
  <c r="G564" i="17"/>
  <c r="H564" i="17"/>
  <c r="I564" i="17"/>
  <c r="J564" i="17"/>
  <c r="M564" i="17"/>
  <c r="N564" i="17"/>
  <c r="O564" i="17"/>
  <c r="P564" i="17"/>
  <c r="D565" i="17"/>
  <c r="E565" i="17"/>
  <c r="F565" i="17"/>
  <c r="G565" i="17"/>
  <c r="H565" i="17"/>
  <c r="I565" i="17"/>
  <c r="J565" i="17"/>
  <c r="M565" i="17"/>
  <c r="N565" i="17"/>
  <c r="O565" i="17"/>
  <c r="P565" i="17"/>
  <c r="C566" i="17"/>
  <c r="D566" i="17"/>
  <c r="E566" i="17"/>
  <c r="F566" i="17"/>
  <c r="G566" i="17"/>
  <c r="H566" i="17"/>
  <c r="I566" i="17"/>
  <c r="J566" i="17"/>
  <c r="M566" i="17"/>
  <c r="N566" i="17"/>
  <c r="O566" i="17"/>
  <c r="P566" i="17"/>
  <c r="C567" i="17"/>
  <c r="D567" i="17"/>
  <c r="E567" i="17"/>
  <c r="F567" i="17"/>
  <c r="G567" i="17"/>
  <c r="H567" i="17"/>
  <c r="I567" i="17"/>
  <c r="J567" i="17"/>
  <c r="M567" i="17"/>
  <c r="N567" i="17"/>
  <c r="O567" i="17"/>
  <c r="P567" i="17"/>
  <c r="C568" i="17"/>
  <c r="D568" i="17"/>
  <c r="E568" i="17"/>
  <c r="F568" i="17"/>
  <c r="G568" i="17"/>
  <c r="H568" i="17"/>
  <c r="I568" i="17"/>
  <c r="J568" i="17"/>
  <c r="M568" i="17"/>
  <c r="N568" i="17"/>
  <c r="O568" i="17"/>
  <c r="P568" i="17"/>
  <c r="D569" i="17"/>
  <c r="E569" i="17"/>
  <c r="F569" i="17"/>
  <c r="G569" i="17"/>
  <c r="H569" i="17"/>
  <c r="I569" i="17"/>
  <c r="J569" i="17"/>
  <c r="M569" i="17"/>
  <c r="N569" i="17"/>
  <c r="O569" i="17"/>
  <c r="P569" i="17"/>
  <c r="C570" i="17"/>
  <c r="D570" i="17"/>
  <c r="E570" i="17"/>
  <c r="F570" i="17"/>
  <c r="G570" i="17"/>
  <c r="H570" i="17"/>
  <c r="I570" i="17"/>
  <c r="J570" i="17"/>
  <c r="M570" i="17"/>
  <c r="N570" i="17"/>
  <c r="O570" i="17"/>
  <c r="P570" i="17"/>
  <c r="D571" i="17"/>
  <c r="E571" i="17"/>
  <c r="F571" i="17"/>
  <c r="G571" i="17"/>
  <c r="H571" i="17"/>
  <c r="I571" i="17"/>
  <c r="J571" i="17"/>
  <c r="M571" i="17"/>
  <c r="N571" i="17"/>
  <c r="O571" i="17"/>
  <c r="P571" i="17"/>
  <c r="D572" i="17"/>
  <c r="E572" i="17"/>
  <c r="F572" i="17"/>
  <c r="G572" i="17"/>
  <c r="H572" i="17"/>
  <c r="I572" i="17"/>
  <c r="J572" i="17"/>
  <c r="M572" i="17"/>
  <c r="N572" i="17"/>
  <c r="O572" i="17"/>
  <c r="P572" i="17"/>
  <c r="D573" i="17"/>
  <c r="E573" i="17"/>
  <c r="F573" i="17"/>
  <c r="G573" i="17"/>
  <c r="H573" i="17"/>
  <c r="I573" i="17"/>
  <c r="J573" i="17"/>
  <c r="M573" i="17"/>
  <c r="N573" i="17"/>
  <c r="O573" i="17"/>
  <c r="P573" i="17"/>
  <c r="C574" i="17"/>
  <c r="D574" i="17"/>
  <c r="E574" i="17"/>
  <c r="F574" i="17"/>
  <c r="G574" i="17"/>
  <c r="H574" i="17"/>
  <c r="I574" i="17"/>
  <c r="J574" i="17"/>
  <c r="M574" i="17"/>
  <c r="N574" i="17"/>
  <c r="O574" i="17"/>
  <c r="P574" i="17"/>
  <c r="C575" i="17"/>
  <c r="D575" i="17"/>
  <c r="E575" i="17"/>
  <c r="F575" i="17"/>
  <c r="G575" i="17"/>
  <c r="H575" i="17"/>
  <c r="I575" i="17"/>
  <c r="J575" i="17"/>
  <c r="M575" i="17"/>
  <c r="N575" i="17"/>
  <c r="O575" i="17"/>
  <c r="P575" i="17"/>
  <c r="C576" i="17"/>
  <c r="D576" i="17"/>
  <c r="E576" i="17"/>
  <c r="F576" i="17"/>
  <c r="G576" i="17"/>
  <c r="H576" i="17"/>
  <c r="I576" i="17"/>
  <c r="J576" i="17"/>
  <c r="M576" i="17"/>
  <c r="N576" i="17"/>
  <c r="O576" i="17"/>
  <c r="P576" i="17"/>
  <c r="D577" i="17"/>
  <c r="E577" i="17"/>
  <c r="F577" i="17"/>
  <c r="G577" i="17"/>
  <c r="H577" i="17"/>
  <c r="I577" i="17"/>
  <c r="J577" i="17"/>
  <c r="M577" i="17"/>
  <c r="N577" i="17"/>
  <c r="O577" i="17"/>
  <c r="P577" i="17"/>
  <c r="D578" i="17"/>
  <c r="E578" i="17"/>
  <c r="F578" i="17"/>
  <c r="G578" i="17"/>
  <c r="H578" i="17"/>
  <c r="I578" i="17"/>
  <c r="J578" i="17"/>
  <c r="M578" i="17"/>
  <c r="N578" i="17"/>
  <c r="O578" i="17"/>
  <c r="P578" i="17"/>
  <c r="D579" i="17"/>
  <c r="E579" i="17"/>
  <c r="F579" i="17"/>
  <c r="G579" i="17"/>
  <c r="H579" i="17"/>
  <c r="I579" i="17"/>
  <c r="J579" i="17"/>
  <c r="M579" i="17"/>
  <c r="N579" i="17"/>
  <c r="O579" i="17"/>
  <c r="P579" i="17"/>
  <c r="D580" i="17"/>
  <c r="E580" i="17"/>
  <c r="F580" i="17"/>
  <c r="G580" i="17"/>
  <c r="H580" i="17"/>
  <c r="I580" i="17"/>
  <c r="J580" i="17"/>
  <c r="M580" i="17"/>
  <c r="N580" i="17"/>
  <c r="O580" i="17"/>
  <c r="P580" i="17"/>
  <c r="D581" i="17"/>
  <c r="E581" i="17"/>
  <c r="F581" i="17"/>
  <c r="G581" i="17"/>
  <c r="H581" i="17"/>
  <c r="I581" i="17"/>
  <c r="J581" i="17"/>
  <c r="M581" i="17"/>
  <c r="N581" i="17"/>
  <c r="O581" i="17"/>
  <c r="P581" i="17"/>
  <c r="C582" i="17"/>
  <c r="D582" i="17"/>
  <c r="E582" i="17"/>
  <c r="F582" i="17"/>
  <c r="G582" i="17"/>
  <c r="H582" i="17"/>
  <c r="I582" i="17"/>
  <c r="J582" i="17"/>
  <c r="M582" i="17"/>
  <c r="N582" i="17"/>
  <c r="O582" i="17"/>
  <c r="P582" i="17"/>
  <c r="C583" i="17"/>
  <c r="D583" i="17"/>
  <c r="E583" i="17"/>
  <c r="F583" i="17"/>
  <c r="G583" i="17"/>
  <c r="H583" i="17"/>
  <c r="I583" i="17"/>
  <c r="J583" i="17"/>
  <c r="M583" i="17"/>
  <c r="N583" i="17"/>
  <c r="O583" i="17"/>
  <c r="P583" i="17"/>
  <c r="C584" i="17"/>
  <c r="D584" i="17"/>
  <c r="E584" i="17"/>
  <c r="F584" i="17"/>
  <c r="G584" i="17"/>
  <c r="H584" i="17"/>
  <c r="I584" i="17"/>
  <c r="J584" i="17"/>
  <c r="M584" i="17"/>
  <c r="N584" i="17"/>
  <c r="O584" i="17"/>
  <c r="P584" i="17"/>
  <c r="D585" i="17"/>
  <c r="E585" i="17"/>
  <c r="F585" i="17"/>
  <c r="G585" i="17"/>
  <c r="H585" i="17"/>
  <c r="I585" i="17"/>
  <c r="J585" i="17"/>
  <c r="M585" i="17"/>
  <c r="N585" i="17"/>
  <c r="O585" i="17"/>
  <c r="P585" i="17"/>
  <c r="D586" i="17"/>
  <c r="E586" i="17"/>
  <c r="F586" i="17"/>
  <c r="G586" i="17"/>
  <c r="H586" i="17"/>
  <c r="I586" i="17"/>
  <c r="J586" i="17"/>
  <c r="M586" i="17"/>
  <c r="N586" i="17"/>
  <c r="O586" i="17"/>
  <c r="P586" i="17"/>
  <c r="D587" i="17"/>
  <c r="E587" i="17"/>
  <c r="F587" i="17"/>
  <c r="G587" i="17"/>
  <c r="H587" i="17"/>
  <c r="I587" i="17"/>
  <c r="J587" i="17"/>
  <c r="M587" i="17"/>
  <c r="N587" i="17"/>
  <c r="O587" i="17"/>
  <c r="P587" i="17"/>
  <c r="D588" i="17"/>
  <c r="E588" i="17"/>
  <c r="F588" i="17"/>
  <c r="G588" i="17"/>
  <c r="H588" i="17"/>
  <c r="I588" i="17"/>
  <c r="J588" i="17"/>
  <c r="M588" i="17"/>
  <c r="N588" i="17"/>
  <c r="O588" i="17"/>
  <c r="P588" i="17"/>
  <c r="D589" i="17"/>
  <c r="E589" i="17"/>
  <c r="F589" i="17"/>
  <c r="G589" i="17"/>
  <c r="H589" i="17"/>
  <c r="I589" i="17"/>
  <c r="J589" i="17"/>
  <c r="M589" i="17"/>
  <c r="N589" i="17"/>
  <c r="O589" i="17"/>
  <c r="P589" i="17"/>
  <c r="C590" i="17"/>
  <c r="D590" i="17"/>
  <c r="E590" i="17"/>
  <c r="F590" i="17"/>
  <c r="G590" i="17"/>
  <c r="H590" i="17"/>
  <c r="I590" i="17"/>
  <c r="J590" i="17"/>
  <c r="M590" i="17"/>
  <c r="N590" i="17"/>
  <c r="O590" i="17"/>
  <c r="P590" i="17"/>
  <c r="C591" i="17"/>
  <c r="D591" i="17"/>
  <c r="E591" i="17"/>
  <c r="F591" i="17"/>
  <c r="G591" i="17"/>
  <c r="H591" i="17"/>
  <c r="I591" i="17"/>
  <c r="J591" i="17"/>
  <c r="M591" i="17"/>
  <c r="N591" i="17"/>
  <c r="O591" i="17"/>
  <c r="P591" i="17"/>
  <c r="C592" i="17"/>
  <c r="D592" i="17"/>
  <c r="E592" i="17"/>
  <c r="F592" i="17"/>
  <c r="G592" i="17"/>
  <c r="H592" i="17"/>
  <c r="I592" i="17"/>
  <c r="J592" i="17"/>
  <c r="M592" i="17"/>
  <c r="N592" i="17"/>
  <c r="O592" i="17"/>
  <c r="P592" i="17"/>
  <c r="D593" i="17"/>
  <c r="E593" i="17"/>
  <c r="F593" i="17"/>
  <c r="G593" i="17"/>
  <c r="H593" i="17"/>
  <c r="I593" i="17"/>
  <c r="J593" i="17"/>
  <c r="M593" i="17"/>
  <c r="N593" i="17"/>
  <c r="O593" i="17"/>
  <c r="P593" i="17"/>
  <c r="D594" i="17"/>
  <c r="E594" i="17"/>
  <c r="F594" i="17"/>
  <c r="G594" i="17"/>
  <c r="H594" i="17"/>
  <c r="I594" i="17"/>
  <c r="J594" i="17"/>
  <c r="M594" i="17"/>
  <c r="N594" i="17"/>
  <c r="O594" i="17"/>
  <c r="P594" i="17"/>
  <c r="D595" i="17"/>
  <c r="E595" i="17"/>
  <c r="F595" i="17"/>
  <c r="G595" i="17"/>
  <c r="H595" i="17"/>
  <c r="I595" i="17"/>
  <c r="J595" i="17"/>
  <c r="M595" i="17"/>
  <c r="N595" i="17"/>
  <c r="O595" i="17"/>
  <c r="P595" i="17"/>
  <c r="D596" i="17"/>
  <c r="E596" i="17"/>
  <c r="F596" i="17"/>
  <c r="G596" i="17"/>
  <c r="H596" i="17"/>
  <c r="I596" i="17"/>
  <c r="J596" i="17"/>
  <c r="M596" i="17"/>
  <c r="N596" i="17"/>
  <c r="O596" i="17"/>
  <c r="P596" i="17"/>
  <c r="D597" i="17"/>
  <c r="E597" i="17"/>
  <c r="F597" i="17"/>
  <c r="G597" i="17"/>
  <c r="H597" i="17"/>
  <c r="I597" i="17"/>
  <c r="J597" i="17"/>
  <c r="M597" i="17"/>
  <c r="N597" i="17"/>
  <c r="O597" i="17"/>
  <c r="P597" i="17"/>
  <c r="C598" i="17"/>
  <c r="D598" i="17"/>
  <c r="E598" i="17"/>
  <c r="F598" i="17"/>
  <c r="G598" i="17"/>
  <c r="H598" i="17"/>
  <c r="I598" i="17"/>
  <c r="J598" i="17"/>
  <c r="M598" i="17"/>
  <c r="N598" i="17"/>
  <c r="O598" i="17"/>
  <c r="P598" i="17"/>
  <c r="C599" i="17"/>
  <c r="D599" i="17"/>
  <c r="E599" i="17"/>
  <c r="F599" i="17"/>
  <c r="G599" i="17"/>
  <c r="H599" i="17"/>
  <c r="I599" i="17"/>
  <c r="J599" i="17"/>
  <c r="M599" i="17"/>
  <c r="N599" i="17"/>
  <c r="O599" i="17"/>
  <c r="P599" i="17"/>
  <c r="C600" i="17"/>
  <c r="D600" i="17"/>
  <c r="E600" i="17"/>
  <c r="F600" i="17"/>
  <c r="G600" i="17"/>
  <c r="H600" i="17"/>
  <c r="I600" i="17"/>
  <c r="J600" i="17"/>
  <c r="M600" i="17"/>
  <c r="N600" i="17"/>
  <c r="O600" i="17"/>
  <c r="P600" i="17"/>
  <c r="D601" i="17"/>
  <c r="E601" i="17"/>
  <c r="F601" i="17"/>
  <c r="G601" i="17"/>
  <c r="H601" i="17"/>
  <c r="I601" i="17"/>
  <c r="J601" i="17"/>
  <c r="M601" i="17"/>
  <c r="N601" i="17"/>
  <c r="O601" i="17"/>
  <c r="P601" i="17"/>
  <c r="D602" i="17"/>
  <c r="E602" i="17"/>
  <c r="F602" i="17"/>
  <c r="G602" i="17"/>
  <c r="H602" i="17"/>
  <c r="I602" i="17"/>
  <c r="J602" i="17"/>
  <c r="M602" i="17"/>
  <c r="N602" i="17"/>
  <c r="O602" i="17"/>
  <c r="P602" i="17"/>
  <c r="D603" i="17"/>
  <c r="E603" i="17"/>
  <c r="F603" i="17"/>
  <c r="G603" i="17"/>
  <c r="H603" i="17"/>
  <c r="I603" i="17"/>
  <c r="J603" i="17"/>
  <c r="M603" i="17"/>
  <c r="N603" i="17"/>
  <c r="O603" i="17"/>
  <c r="P603" i="17"/>
  <c r="D604" i="17"/>
  <c r="E604" i="17"/>
  <c r="F604" i="17"/>
  <c r="G604" i="17"/>
  <c r="H604" i="17"/>
  <c r="I604" i="17"/>
  <c r="J604" i="17"/>
  <c r="M604" i="17"/>
  <c r="N604" i="17"/>
  <c r="O604" i="17"/>
  <c r="P604" i="17"/>
  <c r="D605" i="17"/>
  <c r="E605" i="17"/>
  <c r="F605" i="17"/>
  <c r="G605" i="17"/>
  <c r="H605" i="17"/>
  <c r="I605" i="17"/>
  <c r="J605" i="17"/>
  <c r="M605" i="17"/>
  <c r="N605" i="17"/>
  <c r="O605" i="17"/>
  <c r="P605" i="17"/>
  <c r="C606" i="17"/>
  <c r="D606" i="17"/>
  <c r="E606" i="17"/>
  <c r="F606" i="17"/>
  <c r="G606" i="17"/>
  <c r="H606" i="17"/>
  <c r="I606" i="17"/>
  <c r="J606" i="17"/>
  <c r="M606" i="17"/>
  <c r="N606" i="17"/>
  <c r="O606" i="17"/>
  <c r="P606" i="17"/>
  <c r="C607" i="17"/>
  <c r="D607" i="17"/>
  <c r="E607" i="17"/>
  <c r="F607" i="17"/>
  <c r="G607" i="17"/>
  <c r="H607" i="17"/>
  <c r="I607" i="17"/>
  <c r="J607" i="17"/>
  <c r="M607" i="17"/>
  <c r="N607" i="17"/>
  <c r="O607" i="17"/>
  <c r="P607" i="17"/>
  <c r="C608" i="17"/>
  <c r="D608" i="17"/>
  <c r="E608" i="17"/>
  <c r="F608" i="17"/>
  <c r="G608" i="17"/>
  <c r="H608" i="17"/>
  <c r="I608" i="17"/>
  <c r="J608" i="17"/>
  <c r="M608" i="17"/>
  <c r="N608" i="17"/>
  <c r="O608" i="17"/>
  <c r="P608" i="17"/>
  <c r="D609" i="17"/>
  <c r="E609" i="17"/>
  <c r="F609" i="17"/>
  <c r="G609" i="17"/>
  <c r="H609" i="17"/>
  <c r="I609" i="17"/>
  <c r="J609" i="17"/>
  <c r="M609" i="17"/>
  <c r="N609" i="17"/>
  <c r="O609" i="17"/>
  <c r="P609" i="17"/>
  <c r="D610" i="17"/>
  <c r="E610" i="17"/>
  <c r="F610" i="17"/>
  <c r="G610" i="17"/>
  <c r="H610" i="17"/>
  <c r="I610" i="17"/>
  <c r="J610" i="17"/>
  <c r="M610" i="17"/>
  <c r="N610" i="17"/>
  <c r="O610" i="17"/>
  <c r="P610" i="17"/>
  <c r="D611" i="17"/>
  <c r="E611" i="17"/>
  <c r="F611" i="17"/>
  <c r="G611" i="17"/>
  <c r="H611" i="17"/>
  <c r="I611" i="17"/>
  <c r="J611" i="17"/>
  <c r="M611" i="17"/>
  <c r="N611" i="17"/>
  <c r="O611" i="17"/>
  <c r="P611" i="17"/>
  <c r="D612" i="17"/>
  <c r="E612" i="17"/>
  <c r="F612" i="17"/>
  <c r="G612" i="17"/>
  <c r="H612" i="17"/>
  <c r="I612" i="17"/>
  <c r="J612" i="17"/>
  <c r="M612" i="17"/>
  <c r="N612" i="17"/>
  <c r="O612" i="17"/>
  <c r="P612" i="17"/>
  <c r="D613" i="17"/>
  <c r="E613" i="17"/>
  <c r="F613" i="17"/>
  <c r="G613" i="17"/>
  <c r="H613" i="17"/>
  <c r="I613" i="17"/>
  <c r="J613" i="17"/>
  <c r="M613" i="17"/>
  <c r="N613" i="17"/>
  <c r="O613" i="17"/>
  <c r="P613" i="17"/>
  <c r="C614" i="17"/>
  <c r="D614" i="17"/>
  <c r="E614" i="17"/>
  <c r="F614" i="17"/>
  <c r="G614" i="17"/>
  <c r="H614" i="17"/>
  <c r="I614" i="17"/>
  <c r="J614" i="17"/>
  <c r="M614" i="17"/>
  <c r="N614" i="17"/>
  <c r="O614" i="17"/>
  <c r="P614" i="17"/>
  <c r="C615" i="17"/>
  <c r="D615" i="17"/>
  <c r="E615" i="17"/>
  <c r="F615" i="17"/>
  <c r="G615" i="17"/>
  <c r="H615" i="17"/>
  <c r="I615" i="17"/>
  <c r="J615" i="17"/>
  <c r="M615" i="17"/>
  <c r="N615" i="17"/>
  <c r="O615" i="17"/>
  <c r="P615" i="17"/>
  <c r="C616" i="17"/>
  <c r="D616" i="17"/>
  <c r="E616" i="17"/>
  <c r="F616" i="17"/>
  <c r="G616" i="17"/>
  <c r="H616" i="17"/>
  <c r="I616" i="17"/>
  <c r="J616" i="17"/>
  <c r="M616" i="17"/>
  <c r="N616" i="17"/>
  <c r="O616" i="17"/>
  <c r="P616" i="17"/>
  <c r="D617" i="17"/>
  <c r="E617" i="17"/>
  <c r="F617" i="17"/>
  <c r="G617" i="17"/>
  <c r="H617" i="17"/>
  <c r="I617" i="17"/>
  <c r="J617" i="17"/>
  <c r="M617" i="17"/>
  <c r="N617" i="17"/>
  <c r="O617" i="17"/>
  <c r="P617" i="17"/>
  <c r="C618" i="17"/>
  <c r="D618" i="17"/>
  <c r="E618" i="17"/>
  <c r="F618" i="17"/>
  <c r="G618" i="17"/>
  <c r="H618" i="17"/>
  <c r="I618" i="17"/>
  <c r="J618" i="17"/>
  <c r="M618" i="17"/>
  <c r="N618" i="17"/>
  <c r="O618" i="17"/>
  <c r="P618" i="17"/>
  <c r="D619" i="17"/>
  <c r="E619" i="17"/>
  <c r="F619" i="17"/>
  <c r="G619" i="17"/>
  <c r="H619" i="17"/>
  <c r="I619" i="17"/>
  <c r="J619" i="17"/>
  <c r="M619" i="17"/>
  <c r="N619" i="17"/>
  <c r="O619" i="17"/>
  <c r="P619" i="17"/>
  <c r="D620" i="17"/>
  <c r="E620" i="17"/>
  <c r="F620" i="17"/>
  <c r="G620" i="17"/>
  <c r="H620" i="17"/>
  <c r="I620" i="17"/>
  <c r="J620" i="17"/>
  <c r="M620" i="17"/>
  <c r="N620" i="17"/>
  <c r="O620" i="17"/>
  <c r="P620" i="17"/>
  <c r="D621" i="17"/>
  <c r="E621" i="17"/>
  <c r="F621" i="17"/>
  <c r="G621" i="17"/>
  <c r="H621" i="17"/>
  <c r="I621" i="17"/>
  <c r="J621" i="17"/>
  <c r="M621" i="17"/>
  <c r="N621" i="17"/>
  <c r="O621" i="17"/>
  <c r="P621" i="17"/>
  <c r="C622" i="17"/>
  <c r="D622" i="17"/>
  <c r="E622" i="17"/>
  <c r="F622" i="17"/>
  <c r="G622" i="17"/>
  <c r="H622" i="17"/>
  <c r="I622" i="17"/>
  <c r="J622" i="17"/>
  <c r="M622" i="17"/>
  <c r="N622" i="17"/>
  <c r="O622" i="17"/>
  <c r="P622" i="17"/>
  <c r="C623" i="17"/>
  <c r="D623" i="17"/>
  <c r="E623" i="17"/>
  <c r="F623" i="17"/>
  <c r="G623" i="17"/>
  <c r="H623" i="17"/>
  <c r="I623" i="17"/>
  <c r="J623" i="17"/>
  <c r="M623" i="17"/>
  <c r="N623" i="17"/>
  <c r="O623" i="17"/>
  <c r="P623" i="17"/>
  <c r="C624" i="17"/>
  <c r="D624" i="17"/>
  <c r="E624" i="17"/>
  <c r="F624" i="17"/>
  <c r="G624" i="17"/>
  <c r="H624" i="17"/>
  <c r="I624" i="17"/>
  <c r="J624" i="17"/>
  <c r="M624" i="17"/>
  <c r="N624" i="17"/>
  <c r="O624" i="17"/>
  <c r="P624" i="17"/>
  <c r="D625" i="17"/>
  <c r="E625" i="17"/>
  <c r="F625" i="17"/>
  <c r="G625" i="17"/>
  <c r="H625" i="17"/>
  <c r="I625" i="17"/>
  <c r="J625" i="17"/>
  <c r="M625" i="17"/>
  <c r="N625" i="17"/>
  <c r="O625" i="17"/>
  <c r="P625" i="17"/>
  <c r="D626" i="17"/>
  <c r="E626" i="17"/>
  <c r="F626" i="17"/>
  <c r="G626" i="17"/>
  <c r="H626" i="17"/>
  <c r="I626" i="17"/>
  <c r="J626" i="17"/>
  <c r="M626" i="17"/>
  <c r="N626" i="17"/>
  <c r="O626" i="17"/>
  <c r="P626" i="17"/>
  <c r="D627" i="17"/>
  <c r="E627" i="17"/>
  <c r="F627" i="17"/>
  <c r="G627" i="17"/>
  <c r="H627" i="17"/>
  <c r="I627" i="17"/>
  <c r="J627" i="17"/>
  <c r="M627" i="17"/>
  <c r="N627" i="17"/>
  <c r="O627" i="17"/>
  <c r="P627" i="17"/>
  <c r="D628" i="17"/>
  <c r="E628" i="17"/>
  <c r="F628" i="17"/>
  <c r="G628" i="17"/>
  <c r="H628" i="17"/>
  <c r="I628" i="17"/>
  <c r="J628" i="17"/>
  <c r="M628" i="17"/>
  <c r="N628" i="17"/>
  <c r="O628" i="17"/>
  <c r="P628" i="17"/>
  <c r="D629" i="17"/>
  <c r="E629" i="17"/>
  <c r="F629" i="17"/>
  <c r="G629" i="17"/>
  <c r="H629" i="17"/>
  <c r="I629" i="17"/>
  <c r="J629" i="17"/>
  <c r="M629" i="17"/>
  <c r="N629" i="17"/>
  <c r="O629" i="17"/>
  <c r="P629" i="17"/>
  <c r="C630" i="17"/>
  <c r="D630" i="17"/>
  <c r="E630" i="17"/>
  <c r="F630" i="17"/>
  <c r="G630" i="17"/>
  <c r="H630" i="17"/>
  <c r="I630" i="17"/>
  <c r="J630" i="17"/>
  <c r="M630" i="17"/>
  <c r="N630" i="17"/>
  <c r="O630" i="17"/>
  <c r="P630" i="17"/>
  <c r="C631" i="17"/>
  <c r="D631" i="17"/>
  <c r="E631" i="17"/>
  <c r="F631" i="17"/>
  <c r="G631" i="17"/>
  <c r="H631" i="17"/>
  <c r="I631" i="17"/>
  <c r="J631" i="17"/>
  <c r="M631" i="17"/>
  <c r="N631" i="17"/>
  <c r="O631" i="17"/>
  <c r="P631" i="17"/>
  <c r="C632" i="17"/>
  <c r="D632" i="17"/>
  <c r="E632" i="17"/>
  <c r="F632" i="17"/>
  <c r="G632" i="17"/>
  <c r="H632" i="17"/>
  <c r="I632" i="17"/>
  <c r="J632" i="17"/>
  <c r="M632" i="17"/>
  <c r="N632" i="17"/>
  <c r="O632" i="17"/>
  <c r="P632" i="17"/>
  <c r="D633" i="17"/>
  <c r="E633" i="17"/>
  <c r="F633" i="17"/>
  <c r="G633" i="17"/>
  <c r="H633" i="17"/>
  <c r="I633" i="17"/>
  <c r="J633" i="17"/>
  <c r="M633" i="17"/>
  <c r="N633" i="17"/>
  <c r="O633" i="17"/>
  <c r="P633" i="17"/>
  <c r="C634" i="17"/>
  <c r="D634" i="17"/>
  <c r="E634" i="17"/>
  <c r="F634" i="17"/>
  <c r="G634" i="17"/>
  <c r="H634" i="17"/>
  <c r="I634" i="17"/>
  <c r="J634" i="17"/>
  <c r="M634" i="17"/>
  <c r="N634" i="17"/>
  <c r="O634" i="17"/>
  <c r="P634" i="17"/>
  <c r="D635" i="17"/>
  <c r="E635" i="17"/>
  <c r="F635" i="17"/>
  <c r="G635" i="17"/>
  <c r="H635" i="17"/>
  <c r="I635" i="17"/>
  <c r="J635" i="17"/>
  <c r="M635" i="17"/>
  <c r="N635" i="17"/>
  <c r="O635" i="17"/>
  <c r="P635" i="17"/>
  <c r="D636" i="17"/>
  <c r="E636" i="17"/>
  <c r="F636" i="17"/>
  <c r="G636" i="17"/>
  <c r="H636" i="17"/>
  <c r="I636" i="17"/>
  <c r="J636" i="17"/>
  <c r="M636" i="17"/>
  <c r="N636" i="17"/>
  <c r="O636" i="17"/>
  <c r="P636" i="17"/>
  <c r="D637" i="17"/>
  <c r="E637" i="17"/>
  <c r="F637" i="17"/>
  <c r="G637" i="17"/>
  <c r="H637" i="17"/>
  <c r="I637" i="17"/>
  <c r="J637" i="17"/>
  <c r="M637" i="17"/>
  <c r="N637" i="17"/>
  <c r="O637" i="17"/>
  <c r="P637" i="17"/>
  <c r="C638" i="17"/>
  <c r="D638" i="17"/>
  <c r="E638" i="17"/>
  <c r="F638" i="17"/>
  <c r="G638" i="17"/>
  <c r="H638" i="17"/>
  <c r="I638" i="17"/>
  <c r="J638" i="17"/>
  <c r="M638" i="17"/>
  <c r="N638" i="17"/>
  <c r="O638" i="17"/>
  <c r="P638" i="17"/>
  <c r="C639" i="17"/>
  <c r="D639" i="17"/>
  <c r="E639" i="17"/>
  <c r="F639" i="17"/>
  <c r="G639" i="17"/>
  <c r="H639" i="17"/>
  <c r="I639" i="17"/>
  <c r="J639" i="17"/>
  <c r="M639" i="17"/>
  <c r="N639" i="17"/>
  <c r="O639" i="17"/>
  <c r="P639" i="17"/>
  <c r="C640" i="17"/>
  <c r="D640" i="17"/>
  <c r="E640" i="17"/>
  <c r="F640" i="17"/>
  <c r="G640" i="17"/>
  <c r="H640" i="17"/>
  <c r="I640" i="17"/>
  <c r="J640" i="17"/>
  <c r="M640" i="17"/>
  <c r="N640" i="17"/>
  <c r="O640" i="17"/>
  <c r="P640" i="17"/>
  <c r="D641" i="17"/>
  <c r="E641" i="17"/>
  <c r="F641" i="17"/>
  <c r="G641" i="17"/>
  <c r="H641" i="17"/>
  <c r="I641" i="17"/>
  <c r="J641" i="17"/>
  <c r="M641" i="17"/>
  <c r="N641" i="17"/>
  <c r="O641" i="17"/>
  <c r="P641" i="17"/>
  <c r="D642" i="17"/>
  <c r="E642" i="17"/>
  <c r="F642" i="17"/>
  <c r="G642" i="17"/>
  <c r="H642" i="17"/>
  <c r="I642" i="17"/>
  <c r="J642" i="17"/>
  <c r="M642" i="17"/>
  <c r="N642" i="17"/>
  <c r="O642" i="17"/>
  <c r="P642" i="17"/>
  <c r="D643" i="17"/>
  <c r="E643" i="17"/>
  <c r="F643" i="17"/>
  <c r="G643" i="17"/>
  <c r="H643" i="17"/>
  <c r="I643" i="17"/>
  <c r="J643" i="17"/>
  <c r="M643" i="17"/>
  <c r="N643" i="17"/>
  <c r="O643" i="17"/>
  <c r="P643" i="17"/>
  <c r="D644" i="17"/>
  <c r="E644" i="17"/>
  <c r="F644" i="17"/>
  <c r="G644" i="17"/>
  <c r="H644" i="17"/>
  <c r="I644" i="17"/>
  <c r="J644" i="17"/>
  <c r="M644" i="17"/>
  <c r="N644" i="17"/>
  <c r="O644" i="17"/>
  <c r="P644" i="17"/>
  <c r="D645" i="17"/>
  <c r="E645" i="17"/>
  <c r="F645" i="17"/>
  <c r="G645" i="17"/>
  <c r="H645" i="17"/>
  <c r="I645" i="17"/>
  <c r="J645" i="17"/>
  <c r="M645" i="17"/>
  <c r="N645" i="17"/>
  <c r="O645" i="17"/>
  <c r="P645" i="17"/>
  <c r="C646" i="17"/>
  <c r="D646" i="17"/>
  <c r="E646" i="17"/>
  <c r="F646" i="17"/>
  <c r="G646" i="17"/>
  <c r="H646" i="17"/>
  <c r="I646" i="17"/>
  <c r="J646" i="17"/>
  <c r="M646" i="17"/>
  <c r="N646" i="17"/>
  <c r="O646" i="17"/>
  <c r="P646" i="17"/>
  <c r="C647" i="17"/>
  <c r="D647" i="17"/>
  <c r="E647" i="17"/>
  <c r="F647" i="17"/>
  <c r="G647" i="17"/>
  <c r="H647" i="17"/>
  <c r="I647" i="17"/>
  <c r="J647" i="17"/>
  <c r="M647" i="17"/>
  <c r="N647" i="17"/>
  <c r="O647" i="17"/>
  <c r="P647" i="17"/>
  <c r="C648" i="17"/>
  <c r="D648" i="17"/>
  <c r="E648" i="17"/>
  <c r="F648" i="17"/>
  <c r="G648" i="17"/>
  <c r="H648" i="17"/>
  <c r="I648" i="17"/>
  <c r="J648" i="17"/>
  <c r="M648" i="17"/>
  <c r="N648" i="17"/>
  <c r="O648" i="17"/>
  <c r="P648" i="17"/>
  <c r="D649" i="17"/>
  <c r="E649" i="17"/>
  <c r="F649" i="17"/>
  <c r="G649" i="17"/>
  <c r="H649" i="17"/>
  <c r="I649" i="17"/>
  <c r="J649" i="17"/>
  <c r="M649" i="17"/>
  <c r="N649" i="17"/>
  <c r="O649" i="17"/>
  <c r="P649" i="17"/>
  <c r="D650" i="17"/>
  <c r="E650" i="17"/>
  <c r="F650" i="17"/>
  <c r="G650" i="17"/>
  <c r="H650" i="17"/>
  <c r="I650" i="17"/>
  <c r="J650" i="17"/>
  <c r="M650" i="17"/>
  <c r="N650" i="17"/>
  <c r="O650" i="17"/>
  <c r="P650" i="17"/>
  <c r="D651" i="17"/>
  <c r="E651" i="17"/>
  <c r="F651" i="17"/>
  <c r="G651" i="17"/>
  <c r="H651" i="17"/>
  <c r="I651" i="17"/>
  <c r="J651" i="17"/>
  <c r="M651" i="17"/>
  <c r="N651" i="17"/>
  <c r="O651" i="17"/>
  <c r="P651" i="17"/>
  <c r="D652" i="17"/>
  <c r="E652" i="17"/>
  <c r="F652" i="17"/>
  <c r="G652" i="17"/>
  <c r="H652" i="17"/>
  <c r="I652" i="17"/>
  <c r="J652" i="17"/>
  <c r="M652" i="17"/>
  <c r="N652" i="17"/>
  <c r="O652" i="17"/>
  <c r="P652" i="17"/>
  <c r="D653" i="17"/>
  <c r="E653" i="17"/>
  <c r="F653" i="17"/>
  <c r="G653" i="17"/>
  <c r="H653" i="17"/>
  <c r="I653" i="17"/>
  <c r="J653" i="17"/>
  <c r="M653" i="17"/>
  <c r="N653" i="17"/>
  <c r="O653" i="17"/>
  <c r="P653" i="17"/>
  <c r="C654" i="17"/>
  <c r="D654" i="17"/>
  <c r="E654" i="17"/>
  <c r="F654" i="17"/>
  <c r="G654" i="17"/>
  <c r="H654" i="17"/>
  <c r="I654" i="17"/>
  <c r="J654" i="17"/>
  <c r="M654" i="17"/>
  <c r="N654" i="17"/>
  <c r="O654" i="17"/>
  <c r="P654" i="17"/>
  <c r="C655" i="17"/>
  <c r="D655" i="17"/>
  <c r="E655" i="17"/>
  <c r="F655" i="17"/>
  <c r="G655" i="17"/>
  <c r="H655" i="17"/>
  <c r="I655" i="17"/>
  <c r="J655" i="17"/>
  <c r="M655" i="17"/>
  <c r="N655" i="17"/>
  <c r="O655" i="17"/>
  <c r="P655" i="17"/>
  <c r="C656" i="17"/>
  <c r="D656" i="17"/>
  <c r="E656" i="17"/>
  <c r="F656" i="17"/>
  <c r="G656" i="17"/>
  <c r="H656" i="17"/>
  <c r="I656" i="17"/>
  <c r="J656" i="17"/>
  <c r="M656" i="17"/>
  <c r="N656" i="17"/>
  <c r="O656" i="17"/>
  <c r="P656" i="17"/>
  <c r="D657" i="17"/>
  <c r="E657" i="17"/>
  <c r="F657" i="17"/>
  <c r="G657" i="17"/>
  <c r="H657" i="17"/>
  <c r="I657" i="17"/>
  <c r="J657" i="17"/>
  <c r="M657" i="17"/>
  <c r="N657" i="17"/>
  <c r="O657" i="17"/>
  <c r="P657" i="17"/>
  <c r="D658" i="17"/>
  <c r="E658" i="17"/>
  <c r="F658" i="17"/>
  <c r="G658" i="17"/>
  <c r="H658" i="17"/>
  <c r="I658" i="17"/>
  <c r="J658" i="17"/>
  <c r="M658" i="17"/>
  <c r="N658" i="17"/>
  <c r="O658" i="17"/>
  <c r="P658" i="17"/>
  <c r="D659" i="17"/>
  <c r="E659" i="17"/>
  <c r="F659" i="17"/>
  <c r="G659" i="17"/>
  <c r="H659" i="17"/>
  <c r="I659" i="17"/>
  <c r="J659" i="17"/>
  <c r="M659" i="17"/>
  <c r="N659" i="17"/>
  <c r="O659" i="17"/>
  <c r="P659" i="17"/>
  <c r="D660" i="17"/>
  <c r="E660" i="17"/>
  <c r="F660" i="17"/>
  <c r="G660" i="17"/>
  <c r="H660" i="17"/>
  <c r="I660" i="17"/>
  <c r="J660" i="17"/>
  <c r="M660" i="17"/>
  <c r="N660" i="17"/>
  <c r="O660" i="17"/>
  <c r="P660" i="17"/>
  <c r="D661" i="17"/>
  <c r="E661" i="17"/>
  <c r="F661" i="17"/>
  <c r="G661" i="17"/>
  <c r="H661" i="17"/>
  <c r="I661" i="17"/>
  <c r="J661" i="17"/>
  <c r="M661" i="17"/>
  <c r="N661" i="17"/>
  <c r="O661" i="17"/>
  <c r="P661" i="17"/>
  <c r="C662" i="17"/>
  <c r="D662" i="17"/>
  <c r="E662" i="17"/>
  <c r="F662" i="17"/>
  <c r="G662" i="17"/>
  <c r="H662" i="17"/>
  <c r="I662" i="17"/>
  <c r="J662" i="17"/>
  <c r="M662" i="17"/>
  <c r="N662" i="17"/>
  <c r="O662" i="17"/>
  <c r="P662" i="17"/>
  <c r="C663" i="17"/>
  <c r="D663" i="17"/>
  <c r="E663" i="17"/>
  <c r="F663" i="17"/>
  <c r="G663" i="17"/>
  <c r="H663" i="17"/>
  <c r="I663" i="17"/>
  <c r="J663" i="17"/>
  <c r="M663" i="17"/>
  <c r="N663" i="17"/>
  <c r="O663" i="17"/>
  <c r="P663" i="17"/>
  <c r="C664" i="17"/>
  <c r="D664" i="17"/>
  <c r="E664" i="17"/>
  <c r="F664" i="17"/>
  <c r="G664" i="17"/>
  <c r="H664" i="17"/>
  <c r="I664" i="17"/>
  <c r="J664" i="17"/>
  <c r="M664" i="17"/>
  <c r="N664" i="17"/>
  <c r="O664" i="17"/>
  <c r="P664" i="17"/>
  <c r="D665" i="17"/>
  <c r="E665" i="17"/>
  <c r="F665" i="17"/>
  <c r="G665" i="17"/>
  <c r="H665" i="17"/>
  <c r="I665" i="17"/>
  <c r="J665" i="17"/>
  <c r="M665" i="17"/>
  <c r="N665" i="17"/>
  <c r="O665" i="17"/>
  <c r="P665" i="17"/>
  <c r="D666" i="17"/>
  <c r="E666" i="17"/>
  <c r="F666" i="17"/>
  <c r="G666" i="17"/>
  <c r="H666" i="17"/>
  <c r="I666" i="17"/>
  <c r="J666" i="17"/>
  <c r="M666" i="17"/>
  <c r="N666" i="17"/>
  <c r="O666" i="17"/>
  <c r="P666" i="17"/>
  <c r="D667" i="17"/>
  <c r="E667" i="17"/>
  <c r="F667" i="17"/>
  <c r="G667" i="17"/>
  <c r="H667" i="17"/>
  <c r="I667" i="17"/>
  <c r="J667" i="17"/>
  <c r="M667" i="17"/>
  <c r="N667" i="17"/>
  <c r="O667" i="17"/>
  <c r="P667" i="17"/>
  <c r="D668" i="17"/>
  <c r="E668" i="17"/>
  <c r="F668" i="17"/>
  <c r="G668" i="17"/>
  <c r="H668" i="17"/>
  <c r="I668" i="17"/>
  <c r="J668" i="17"/>
  <c r="M668" i="17"/>
  <c r="N668" i="17"/>
  <c r="O668" i="17"/>
  <c r="P668" i="17"/>
  <c r="D669" i="17"/>
  <c r="E669" i="17"/>
  <c r="F669" i="17"/>
  <c r="G669" i="17"/>
  <c r="H669" i="17"/>
  <c r="I669" i="17"/>
  <c r="J669" i="17"/>
  <c r="M669" i="17"/>
  <c r="N669" i="17"/>
  <c r="O669" i="17"/>
  <c r="P669" i="17"/>
  <c r="C670" i="17"/>
  <c r="D670" i="17"/>
  <c r="E670" i="17"/>
  <c r="F670" i="17"/>
  <c r="G670" i="17"/>
  <c r="H670" i="17"/>
  <c r="I670" i="17"/>
  <c r="J670" i="17"/>
  <c r="M670" i="17"/>
  <c r="N670" i="17"/>
  <c r="O670" i="17"/>
  <c r="P670" i="17"/>
  <c r="C671" i="17"/>
  <c r="D671" i="17"/>
  <c r="E671" i="17"/>
  <c r="F671" i="17"/>
  <c r="G671" i="17"/>
  <c r="H671" i="17"/>
  <c r="I671" i="17"/>
  <c r="J671" i="17"/>
  <c r="M671" i="17"/>
  <c r="N671" i="17"/>
  <c r="O671" i="17"/>
  <c r="P671" i="17"/>
  <c r="C672" i="17"/>
  <c r="D672" i="17"/>
  <c r="E672" i="17"/>
  <c r="F672" i="17"/>
  <c r="G672" i="17"/>
  <c r="H672" i="17"/>
  <c r="I672" i="17"/>
  <c r="J672" i="17"/>
  <c r="M672" i="17"/>
  <c r="N672" i="17"/>
  <c r="O672" i="17"/>
  <c r="P672" i="17"/>
  <c r="D673" i="17"/>
  <c r="E673" i="17"/>
  <c r="F673" i="17"/>
  <c r="G673" i="17"/>
  <c r="H673" i="17"/>
  <c r="I673" i="17"/>
  <c r="J673" i="17"/>
  <c r="M673" i="17"/>
  <c r="N673" i="17"/>
  <c r="O673" i="17"/>
  <c r="P673" i="17"/>
  <c r="D674" i="17"/>
  <c r="E674" i="17"/>
  <c r="F674" i="17"/>
  <c r="G674" i="17"/>
  <c r="H674" i="17"/>
  <c r="I674" i="17"/>
  <c r="J674" i="17"/>
  <c r="M674" i="17"/>
  <c r="N674" i="17"/>
  <c r="O674" i="17"/>
  <c r="P674" i="17"/>
  <c r="D675" i="17"/>
  <c r="E675" i="17"/>
  <c r="F675" i="17"/>
  <c r="G675" i="17"/>
  <c r="H675" i="17"/>
  <c r="I675" i="17"/>
  <c r="J675" i="17"/>
  <c r="M675" i="17"/>
  <c r="N675" i="17"/>
  <c r="O675" i="17"/>
  <c r="P675" i="17"/>
  <c r="D676" i="17"/>
  <c r="E676" i="17"/>
  <c r="F676" i="17"/>
  <c r="G676" i="17"/>
  <c r="H676" i="17"/>
  <c r="I676" i="17"/>
  <c r="J676" i="17"/>
  <c r="M676" i="17"/>
  <c r="N676" i="17"/>
  <c r="O676" i="17"/>
  <c r="P676" i="17"/>
  <c r="D677" i="17"/>
  <c r="E677" i="17"/>
  <c r="F677" i="17"/>
  <c r="G677" i="17"/>
  <c r="H677" i="17"/>
  <c r="I677" i="17"/>
  <c r="J677" i="17"/>
  <c r="M677" i="17"/>
  <c r="N677" i="17"/>
  <c r="O677" i="17"/>
  <c r="P677" i="17"/>
  <c r="C678" i="17"/>
  <c r="D678" i="17"/>
  <c r="E678" i="17"/>
  <c r="F678" i="17"/>
  <c r="G678" i="17"/>
  <c r="H678" i="17"/>
  <c r="I678" i="17"/>
  <c r="J678" i="17"/>
  <c r="M678" i="17"/>
  <c r="N678" i="17"/>
  <c r="O678" i="17"/>
  <c r="P678" i="17"/>
  <c r="C679" i="17"/>
  <c r="D679" i="17"/>
  <c r="E679" i="17"/>
  <c r="F679" i="17"/>
  <c r="G679" i="17"/>
  <c r="H679" i="17"/>
  <c r="I679" i="17"/>
  <c r="J679" i="17"/>
  <c r="M679" i="17"/>
  <c r="N679" i="17"/>
  <c r="O679" i="17"/>
  <c r="P679" i="17"/>
  <c r="C680" i="17"/>
  <c r="D680" i="17"/>
  <c r="E680" i="17"/>
  <c r="F680" i="17"/>
  <c r="G680" i="17"/>
  <c r="H680" i="17"/>
  <c r="I680" i="17"/>
  <c r="J680" i="17"/>
  <c r="M680" i="17"/>
  <c r="N680" i="17"/>
  <c r="O680" i="17"/>
  <c r="P680" i="17"/>
  <c r="D681" i="17"/>
  <c r="E681" i="17"/>
  <c r="F681" i="17"/>
  <c r="G681" i="17"/>
  <c r="H681" i="17"/>
  <c r="I681" i="17"/>
  <c r="J681" i="17"/>
  <c r="M681" i="17"/>
  <c r="N681" i="17"/>
  <c r="O681" i="17"/>
  <c r="P681" i="17"/>
  <c r="C682" i="17"/>
  <c r="D682" i="17"/>
  <c r="E682" i="17"/>
  <c r="F682" i="17"/>
  <c r="G682" i="17"/>
  <c r="H682" i="17"/>
  <c r="I682" i="17"/>
  <c r="J682" i="17"/>
  <c r="M682" i="17"/>
  <c r="N682" i="17"/>
  <c r="O682" i="17"/>
  <c r="P682" i="17"/>
  <c r="D683" i="17"/>
  <c r="E683" i="17"/>
  <c r="F683" i="17"/>
  <c r="G683" i="17"/>
  <c r="H683" i="17"/>
  <c r="I683" i="17"/>
  <c r="J683" i="17"/>
  <c r="M683" i="17"/>
  <c r="N683" i="17"/>
  <c r="O683" i="17"/>
  <c r="P683" i="17"/>
  <c r="D684" i="17"/>
  <c r="E684" i="17"/>
  <c r="F684" i="17"/>
  <c r="G684" i="17"/>
  <c r="H684" i="17"/>
  <c r="I684" i="17"/>
  <c r="J684" i="17"/>
  <c r="M684" i="17"/>
  <c r="N684" i="17"/>
  <c r="O684" i="17"/>
  <c r="P684" i="17"/>
  <c r="D685" i="17"/>
  <c r="E685" i="17"/>
  <c r="F685" i="17"/>
  <c r="G685" i="17"/>
  <c r="H685" i="17"/>
  <c r="I685" i="17"/>
  <c r="J685" i="17"/>
  <c r="M685" i="17"/>
  <c r="N685" i="17"/>
  <c r="O685" i="17"/>
  <c r="P685" i="17"/>
  <c r="C686" i="17"/>
  <c r="D686" i="17"/>
  <c r="E686" i="17"/>
  <c r="F686" i="17"/>
  <c r="G686" i="17"/>
  <c r="H686" i="17"/>
  <c r="I686" i="17"/>
  <c r="J686" i="17"/>
  <c r="M686" i="17"/>
  <c r="N686" i="17"/>
  <c r="O686" i="17"/>
  <c r="P686" i="17"/>
  <c r="C687" i="17"/>
  <c r="D687" i="17"/>
  <c r="E687" i="17"/>
  <c r="F687" i="17"/>
  <c r="G687" i="17"/>
  <c r="H687" i="17"/>
  <c r="I687" i="17"/>
  <c r="J687" i="17"/>
  <c r="M687" i="17"/>
  <c r="N687" i="17"/>
  <c r="O687" i="17"/>
  <c r="P687" i="17"/>
  <c r="C688" i="17"/>
  <c r="D688" i="17"/>
  <c r="E688" i="17"/>
  <c r="F688" i="17"/>
  <c r="G688" i="17"/>
  <c r="H688" i="17"/>
  <c r="I688" i="17"/>
  <c r="J688" i="17"/>
  <c r="M688" i="17"/>
  <c r="N688" i="17"/>
  <c r="O688" i="17"/>
  <c r="P688" i="17"/>
  <c r="D689" i="17"/>
  <c r="E689" i="17"/>
  <c r="F689" i="17"/>
  <c r="G689" i="17"/>
  <c r="H689" i="17"/>
  <c r="I689" i="17"/>
  <c r="J689" i="17"/>
  <c r="M689" i="17"/>
  <c r="N689" i="17"/>
  <c r="O689" i="17"/>
  <c r="P689" i="17"/>
  <c r="D690" i="17"/>
  <c r="E690" i="17"/>
  <c r="F690" i="17"/>
  <c r="G690" i="17"/>
  <c r="H690" i="17"/>
  <c r="I690" i="17"/>
  <c r="J690" i="17"/>
  <c r="M690" i="17"/>
  <c r="N690" i="17"/>
  <c r="O690" i="17"/>
  <c r="P690" i="17"/>
  <c r="D691" i="17"/>
  <c r="E691" i="17"/>
  <c r="F691" i="17"/>
  <c r="G691" i="17"/>
  <c r="H691" i="17"/>
  <c r="I691" i="17"/>
  <c r="J691" i="17"/>
  <c r="M691" i="17"/>
  <c r="N691" i="17"/>
  <c r="O691" i="17"/>
  <c r="P691" i="17"/>
  <c r="D692" i="17"/>
  <c r="E692" i="17"/>
  <c r="F692" i="17"/>
  <c r="G692" i="17"/>
  <c r="H692" i="17"/>
  <c r="I692" i="17"/>
  <c r="J692" i="17"/>
  <c r="M692" i="17"/>
  <c r="N692" i="17"/>
  <c r="O692" i="17"/>
  <c r="P692" i="17"/>
  <c r="D693" i="17"/>
  <c r="E693" i="17"/>
  <c r="F693" i="17"/>
  <c r="G693" i="17"/>
  <c r="H693" i="17"/>
  <c r="I693" i="17"/>
  <c r="J693" i="17"/>
  <c r="M693" i="17"/>
  <c r="N693" i="17"/>
  <c r="O693" i="17"/>
  <c r="P693" i="17"/>
  <c r="C694" i="17"/>
  <c r="D694" i="17"/>
  <c r="E694" i="17"/>
  <c r="F694" i="17"/>
  <c r="G694" i="17"/>
  <c r="H694" i="17"/>
  <c r="I694" i="17"/>
  <c r="J694" i="17"/>
  <c r="M694" i="17"/>
  <c r="N694" i="17"/>
  <c r="O694" i="17"/>
  <c r="P694" i="17"/>
  <c r="C695" i="17"/>
  <c r="D695" i="17"/>
  <c r="E695" i="17"/>
  <c r="F695" i="17"/>
  <c r="G695" i="17"/>
  <c r="H695" i="17"/>
  <c r="I695" i="17"/>
  <c r="J695" i="17"/>
  <c r="M695" i="17"/>
  <c r="N695" i="17"/>
  <c r="O695" i="17"/>
  <c r="P695" i="17"/>
  <c r="C696" i="17"/>
  <c r="D696" i="17"/>
  <c r="E696" i="17"/>
  <c r="F696" i="17"/>
  <c r="G696" i="17"/>
  <c r="H696" i="17"/>
  <c r="I696" i="17"/>
  <c r="J696" i="17"/>
  <c r="M696" i="17"/>
  <c r="N696" i="17"/>
  <c r="O696" i="17"/>
  <c r="P696" i="17"/>
  <c r="D697" i="17"/>
  <c r="E697" i="17"/>
  <c r="F697" i="17"/>
  <c r="G697" i="17"/>
  <c r="H697" i="17"/>
  <c r="I697" i="17"/>
  <c r="J697" i="17"/>
  <c r="M697" i="17"/>
  <c r="N697" i="17"/>
  <c r="O697" i="17"/>
  <c r="P697" i="17"/>
  <c r="C698" i="17"/>
  <c r="D698" i="17"/>
  <c r="E698" i="17"/>
  <c r="F698" i="17"/>
  <c r="G698" i="17"/>
  <c r="H698" i="17"/>
  <c r="I698" i="17"/>
  <c r="J698" i="17"/>
  <c r="M698" i="17"/>
  <c r="N698" i="17"/>
  <c r="O698" i="17"/>
  <c r="P698" i="17"/>
  <c r="D699" i="17"/>
  <c r="E699" i="17"/>
  <c r="F699" i="17"/>
  <c r="G699" i="17"/>
  <c r="H699" i="17"/>
  <c r="I699" i="17"/>
  <c r="J699" i="17"/>
  <c r="M699" i="17"/>
  <c r="N699" i="17"/>
  <c r="O699" i="17"/>
  <c r="P699" i="17"/>
  <c r="D700" i="17"/>
  <c r="E700" i="17"/>
  <c r="F700" i="17"/>
  <c r="G700" i="17"/>
  <c r="H700" i="17"/>
  <c r="I700" i="17"/>
  <c r="J700" i="17"/>
  <c r="M700" i="17"/>
  <c r="N700" i="17"/>
  <c r="O700" i="17"/>
  <c r="P700" i="17"/>
  <c r="D701" i="17"/>
  <c r="E701" i="17"/>
  <c r="F701" i="17"/>
  <c r="G701" i="17"/>
  <c r="H701" i="17"/>
  <c r="I701" i="17"/>
  <c r="J701" i="17"/>
  <c r="M701" i="17"/>
  <c r="N701" i="17"/>
  <c r="O701" i="17"/>
  <c r="P701" i="17"/>
  <c r="C702" i="17"/>
  <c r="D702" i="17"/>
  <c r="E702" i="17"/>
  <c r="F702" i="17"/>
  <c r="G702" i="17"/>
  <c r="H702" i="17"/>
  <c r="I702" i="17"/>
  <c r="J702" i="17"/>
  <c r="M702" i="17"/>
  <c r="N702" i="17"/>
  <c r="O702" i="17"/>
  <c r="P702" i="17"/>
  <c r="C703" i="17"/>
  <c r="D703" i="17"/>
  <c r="E703" i="17"/>
  <c r="F703" i="17"/>
  <c r="G703" i="17"/>
  <c r="H703" i="17"/>
  <c r="I703" i="17"/>
  <c r="J703" i="17"/>
  <c r="M703" i="17"/>
  <c r="N703" i="17"/>
  <c r="O703" i="17"/>
  <c r="P703" i="17"/>
  <c r="C704" i="17"/>
  <c r="D704" i="17"/>
  <c r="E704" i="17"/>
  <c r="F704" i="17"/>
  <c r="G704" i="17"/>
  <c r="H704" i="17"/>
  <c r="I704" i="17"/>
  <c r="J704" i="17"/>
  <c r="M704" i="17"/>
  <c r="N704" i="17"/>
  <c r="O704" i="17"/>
  <c r="P704" i="17"/>
  <c r="D705" i="17"/>
  <c r="E705" i="17"/>
  <c r="F705" i="17"/>
  <c r="G705" i="17"/>
  <c r="H705" i="17"/>
  <c r="I705" i="17"/>
  <c r="J705" i="17"/>
  <c r="M705" i="17"/>
  <c r="N705" i="17"/>
  <c r="O705" i="17"/>
  <c r="P705" i="17"/>
  <c r="D706" i="17"/>
  <c r="E706" i="17"/>
  <c r="F706" i="17"/>
  <c r="G706" i="17"/>
  <c r="H706" i="17"/>
  <c r="I706" i="17"/>
  <c r="J706" i="17"/>
  <c r="M706" i="17"/>
  <c r="N706" i="17"/>
  <c r="O706" i="17"/>
  <c r="P706" i="17"/>
  <c r="D707" i="17"/>
  <c r="E707" i="17"/>
  <c r="F707" i="17"/>
  <c r="G707" i="17"/>
  <c r="H707" i="17"/>
  <c r="I707" i="17"/>
  <c r="J707" i="17"/>
  <c r="M707" i="17"/>
  <c r="N707" i="17"/>
  <c r="O707" i="17"/>
  <c r="P707" i="17"/>
  <c r="D708" i="17"/>
  <c r="E708" i="17"/>
  <c r="F708" i="17"/>
  <c r="G708" i="17"/>
  <c r="H708" i="17"/>
  <c r="I708" i="17"/>
  <c r="J708" i="17"/>
  <c r="M708" i="17"/>
  <c r="N708" i="17"/>
  <c r="O708" i="17"/>
  <c r="P708" i="17"/>
  <c r="D709" i="17"/>
  <c r="E709" i="17"/>
  <c r="F709" i="17"/>
  <c r="G709" i="17"/>
  <c r="H709" i="17"/>
  <c r="I709" i="17"/>
  <c r="J709" i="17"/>
  <c r="M709" i="17"/>
  <c r="N709" i="17"/>
  <c r="O709" i="17"/>
  <c r="P709" i="17"/>
  <c r="C710" i="17"/>
  <c r="D710" i="17"/>
  <c r="E710" i="17"/>
  <c r="F710" i="17"/>
  <c r="G710" i="17"/>
  <c r="H710" i="17"/>
  <c r="I710" i="17"/>
  <c r="J710" i="17"/>
  <c r="M710" i="17"/>
  <c r="N710" i="17"/>
  <c r="O710" i="17"/>
  <c r="P710" i="17"/>
  <c r="C711" i="17"/>
  <c r="D711" i="17"/>
  <c r="E711" i="17"/>
  <c r="F711" i="17"/>
  <c r="G711" i="17"/>
  <c r="H711" i="17"/>
  <c r="I711" i="17"/>
  <c r="J711" i="17"/>
  <c r="M711" i="17"/>
  <c r="N711" i="17"/>
  <c r="O711" i="17"/>
  <c r="P711" i="17"/>
  <c r="C712" i="17"/>
  <c r="D712" i="17"/>
  <c r="E712" i="17"/>
  <c r="F712" i="17"/>
  <c r="G712" i="17"/>
  <c r="H712" i="17"/>
  <c r="I712" i="17"/>
  <c r="J712" i="17"/>
  <c r="M712" i="17"/>
  <c r="N712" i="17"/>
  <c r="O712" i="17"/>
  <c r="P712" i="17"/>
  <c r="D713" i="17"/>
  <c r="E713" i="17"/>
  <c r="F713" i="17"/>
  <c r="G713" i="17"/>
  <c r="H713" i="17"/>
  <c r="I713" i="17"/>
  <c r="J713" i="17"/>
  <c r="M713" i="17"/>
  <c r="N713" i="17"/>
  <c r="O713" i="17"/>
  <c r="P713" i="17"/>
  <c r="D714" i="17"/>
  <c r="E714" i="17"/>
  <c r="F714" i="17"/>
  <c r="G714" i="17"/>
  <c r="H714" i="17"/>
  <c r="I714" i="17"/>
  <c r="J714" i="17"/>
  <c r="M714" i="17"/>
  <c r="N714" i="17"/>
  <c r="O714" i="17"/>
  <c r="P714" i="17"/>
  <c r="C715" i="17"/>
  <c r="D715" i="17"/>
  <c r="E715" i="17"/>
  <c r="F715" i="17"/>
  <c r="G715" i="17"/>
  <c r="H715" i="17"/>
  <c r="I715" i="17"/>
  <c r="J715" i="17"/>
  <c r="M715" i="17"/>
  <c r="N715" i="17"/>
  <c r="O715" i="17"/>
  <c r="P715" i="17"/>
  <c r="D716" i="17"/>
  <c r="E716" i="17"/>
  <c r="F716" i="17"/>
  <c r="G716" i="17"/>
  <c r="H716" i="17"/>
  <c r="I716" i="17"/>
  <c r="J716" i="17"/>
  <c r="M716" i="17"/>
  <c r="N716" i="17"/>
  <c r="O716" i="17"/>
  <c r="P716" i="17"/>
  <c r="D717" i="17"/>
  <c r="E717" i="17"/>
  <c r="F717" i="17"/>
  <c r="G717" i="17"/>
  <c r="H717" i="17"/>
  <c r="I717" i="17"/>
  <c r="J717" i="17"/>
  <c r="M717" i="17"/>
  <c r="N717" i="17"/>
  <c r="O717" i="17"/>
  <c r="P717" i="17"/>
  <c r="C718" i="17"/>
  <c r="D718" i="17"/>
  <c r="E718" i="17"/>
  <c r="F718" i="17"/>
  <c r="G718" i="17"/>
  <c r="H718" i="17"/>
  <c r="I718" i="17"/>
  <c r="J718" i="17"/>
  <c r="M718" i="17"/>
  <c r="N718" i="17"/>
  <c r="O718" i="17"/>
  <c r="P718" i="17"/>
  <c r="C719" i="17"/>
  <c r="D719" i="17"/>
  <c r="E719" i="17"/>
  <c r="F719" i="17"/>
  <c r="G719" i="17"/>
  <c r="H719" i="17"/>
  <c r="I719" i="17"/>
  <c r="J719" i="17"/>
  <c r="M719" i="17"/>
  <c r="N719" i="17"/>
  <c r="O719" i="17"/>
  <c r="P719" i="17"/>
  <c r="C720" i="17"/>
  <c r="D720" i="17"/>
  <c r="E720" i="17"/>
  <c r="F720" i="17"/>
  <c r="G720" i="17"/>
  <c r="H720" i="17"/>
  <c r="I720" i="17"/>
  <c r="J720" i="17"/>
  <c r="M720" i="17"/>
  <c r="N720" i="17"/>
  <c r="O720" i="17"/>
  <c r="P720" i="17"/>
  <c r="D721" i="17"/>
  <c r="E721" i="17"/>
  <c r="F721" i="17"/>
  <c r="G721" i="17"/>
  <c r="H721" i="17"/>
  <c r="I721" i="17"/>
  <c r="J721" i="17"/>
  <c r="M721" i="17"/>
  <c r="N721" i="17"/>
  <c r="O721" i="17"/>
  <c r="P721" i="17"/>
  <c r="D722" i="17"/>
  <c r="E722" i="17"/>
  <c r="F722" i="17"/>
  <c r="G722" i="17"/>
  <c r="H722" i="17"/>
  <c r="I722" i="17"/>
  <c r="J722" i="17"/>
  <c r="M722" i="17"/>
  <c r="N722" i="17"/>
  <c r="O722" i="17"/>
  <c r="P722" i="17"/>
  <c r="C723" i="17"/>
  <c r="D723" i="17"/>
  <c r="E723" i="17"/>
  <c r="F723" i="17"/>
  <c r="G723" i="17"/>
  <c r="H723" i="17"/>
  <c r="I723" i="17"/>
  <c r="J723" i="17"/>
  <c r="M723" i="17"/>
  <c r="N723" i="17"/>
  <c r="O723" i="17"/>
  <c r="P723" i="17"/>
  <c r="D724" i="17"/>
  <c r="E724" i="17"/>
  <c r="F724" i="17"/>
  <c r="G724" i="17"/>
  <c r="H724" i="17"/>
  <c r="I724" i="17"/>
  <c r="J724" i="17"/>
  <c r="M724" i="17"/>
  <c r="N724" i="17"/>
  <c r="O724" i="17"/>
  <c r="P724" i="17"/>
  <c r="D725" i="17"/>
  <c r="E725" i="17"/>
  <c r="F725" i="17"/>
  <c r="G725" i="17"/>
  <c r="H725" i="17"/>
  <c r="I725" i="17"/>
  <c r="J725" i="17"/>
  <c r="M725" i="17"/>
  <c r="N725" i="17"/>
  <c r="O725" i="17"/>
  <c r="P725" i="17"/>
  <c r="C726" i="17"/>
  <c r="D726" i="17"/>
  <c r="E726" i="17"/>
  <c r="F726" i="17"/>
  <c r="G726" i="17"/>
  <c r="H726" i="17"/>
  <c r="I726" i="17"/>
  <c r="J726" i="17"/>
  <c r="M726" i="17"/>
  <c r="N726" i="17"/>
  <c r="O726" i="17"/>
  <c r="P726" i="17"/>
  <c r="C727" i="17"/>
  <c r="D727" i="17"/>
  <c r="E727" i="17"/>
  <c r="F727" i="17"/>
  <c r="G727" i="17"/>
  <c r="H727" i="17"/>
  <c r="I727" i="17"/>
  <c r="J727" i="17"/>
  <c r="M727" i="17"/>
  <c r="N727" i="17"/>
  <c r="O727" i="17"/>
  <c r="P727" i="17"/>
  <c r="C728" i="17"/>
  <c r="D728" i="17"/>
  <c r="E728" i="17"/>
  <c r="F728" i="17"/>
  <c r="G728" i="17"/>
  <c r="H728" i="17"/>
  <c r="I728" i="17"/>
  <c r="J728" i="17"/>
  <c r="M728" i="17"/>
  <c r="N728" i="17"/>
  <c r="O728" i="17"/>
  <c r="P728" i="17"/>
  <c r="D729" i="17"/>
  <c r="E729" i="17"/>
  <c r="F729" i="17"/>
  <c r="G729" i="17"/>
  <c r="H729" i="17"/>
  <c r="I729" i="17"/>
  <c r="J729" i="17"/>
  <c r="M729" i="17"/>
  <c r="N729" i="17"/>
  <c r="O729" i="17"/>
  <c r="P729" i="17"/>
  <c r="C730" i="17"/>
  <c r="D730" i="17"/>
  <c r="E730" i="17"/>
  <c r="F730" i="17"/>
  <c r="G730" i="17"/>
  <c r="H730" i="17"/>
  <c r="I730" i="17"/>
  <c r="J730" i="17"/>
  <c r="M730" i="17"/>
  <c r="N730" i="17"/>
  <c r="O730" i="17"/>
  <c r="P730" i="17"/>
  <c r="D731" i="17"/>
  <c r="E731" i="17"/>
  <c r="F731" i="17"/>
  <c r="G731" i="17"/>
  <c r="H731" i="17"/>
  <c r="I731" i="17"/>
  <c r="J731" i="17"/>
  <c r="M731" i="17"/>
  <c r="N731" i="17"/>
  <c r="O731" i="17"/>
  <c r="P731" i="17"/>
  <c r="D732" i="17"/>
  <c r="E732" i="17"/>
  <c r="F732" i="17"/>
  <c r="G732" i="17"/>
  <c r="H732" i="17"/>
  <c r="I732" i="17"/>
  <c r="J732" i="17"/>
  <c r="M732" i="17"/>
  <c r="N732" i="17"/>
  <c r="O732" i="17"/>
  <c r="P732" i="17"/>
  <c r="D733" i="17"/>
  <c r="E733" i="17"/>
  <c r="F733" i="17"/>
  <c r="G733" i="17"/>
  <c r="H733" i="17"/>
  <c r="I733" i="17"/>
  <c r="J733" i="17"/>
  <c r="M733" i="17"/>
  <c r="N733" i="17"/>
  <c r="O733" i="17"/>
  <c r="P733" i="17"/>
  <c r="C734" i="17"/>
  <c r="D734" i="17"/>
  <c r="E734" i="17"/>
  <c r="F734" i="17"/>
  <c r="G734" i="17"/>
  <c r="H734" i="17"/>
  <c r="I734" i="17"/>
  <c r="J734" i="17"/>
  <c r="M734" i="17"/>
  <c r="N734" i="17"/>
  <c r="O734" i="17"/>
  <c r="P734" i="17"/>
  <c r="C735" i="17"/>
  <c r="D735" i="17"/>
  <c r="E735" i="17"/>
  <c r="F735" i="17"/>
  <c r="G735" i="17"/>
  <c r="H735" i="17"/>
  <c r="I735" i="17"/>
  <c r="J735" i="17"/>
  <c r="M735" i="17"/>
  <c r="N735" i="17"/>
  <c r="O735" i="17"/>
  <c r="P735" i="17"/>
  <c r="C736" i="17"/>
  <c r="D736" i="17"/>
  <c r="E736" i="17"/>
  <c r="F736" i="17"/>
  <c r="G736" i="17"/>
  <c r="H736" i="17"/>
  <c r="I736" i="17"/>
  <c r="J736" i="17"/>
  <c r="M736" i="17"/>
  <c r="N736" i="17"/>
  <c r="O736" i="17"/>
  <c r="P736" i="17"/>
  <c r="D737" i="17"/>
  <c r="E737" i="17"/>
  <c r="F737" i="17"/>
  <c r="G737" i="17"/>
  <c r="H737" i="17"/>
  <c r="I737" i="17"/>
  <c r="J737" i="17"/>
  <c r="M737" i="17"/>
  <c r="N737" i="17"/>
  <c r="O737" i="17"/>
  <c r="P737" i="17"/>
  <c r="D738" i="17"/>
  <c r="E738" i="17"/>
  <c r="F738" i="17"/>
  <c r="G738" i="17"/>
  <c r="H738" i="17"/>
  <c r="I738" i="17"/>
  <c r="J738" i="17"/>
  <c r="M738" i="17"/>
  <c r="N738" i="17"/>
  <c r="O738" i="17"/>
  <c r="P738" i="17"/>
  <c r="D739" i="17"/>
  <c r="E739" i="17"/>
  <c r="F739" i="17"/>
  <c r="G739" i="17"/>
  <c r="H739" i="17"/>
  <c r="I739" i="17"/>
  <c r="J739" i="17"/>
  <c r="M739" i="17"/>
  <c r="N739" i="17"/>
  <c r="O739" i="17"/>
  <c r="P739" i="17"/>
  <c r="D740" i="17"/>
  <c r="E740" i="17"/>
  <c r="F740" i="17"/>
  <c r="G740" i="17"/>
  <c r="H740" i="17"/>
  <c r="I740" i="17"/>
  <c r="J740" i="17"/>
  <c r="M740" i="17"/>
  <c r="N740" i="17"/>
  <c r="O740" i="17"/>
  <c r="P740" i="17"/>
  <c r="D741" i="17"/>
  <c r="E741" i="17"/>
  <c r="F741" i="17"/>
  <c r="G741" i="17"/>
  <c r="H741" i="17"/>
  <c r="I741" i="17"/>
  <c r="J741" i="17"/>
  <c r="M741" i="17"/>
  <c r="N741" i="17"/>
  <c r="O741" i="17"/>
  <c r="P741" i="17"/>
  <c r="C742" i="17"/>
  <c r="D742" i="17"/>
  <c r="E742" i="17"/>
  <c r="F742" i="17"/>
  <c r="G742" i="17"/>
  <c r="H742" i="17"/>
  <c r="I742" i="17"/>
  <c r="J742" i="17"/>
  <c r="M742" i="17"/>
  <c r="N742" i="17"/>
  <c r="O742" i="17"/>
  <c r="P742" i="17"/>
  <c r="C743" i="17"/>
  <c r="D743" i="17"/>
  <c r="E743" i="17"/>
  <c r="F743" i="17"/>
  <c r="G743" i="17"/>
  <c r="H743" i="17"/>
  <c r="I743" i="17"/>
  <c r="J743" i="17"/>
  <c r="M743" i="17"/>
  <c r="N743" i="17"/>
  <c r="O743" i="17"/>
  <c r="P743" i="17"/>
  <c r="C744" i="17"/>
  <c r="D744" i="17"/>
  <c r="E744" i="17"/>
  <c r="F744" i="17"/>
  <c r="G744" i="17"/>
  <c r="H744" i="17"/>
  <c r="I744" i="17"/>
  <c r="J744" i="17"/>
  <c r="M744" i="17"/>
  <c r="N744" i="17"/>
  <c r="O744" i="17"/>
  <c r="P744" i="17"/>
  <c r="D745" i="17"/>
  <c r="E745" i="17"/>
  <c r="F745" i="17"/>
  <c r="G745" i="17"/>
  <c r="H745" i="17"/>
  <c r="I745" i="17"/>
  <c r="J745" i="17"/>
  <c r="M745" i="17"/>
  <c r="N745" i="17"/>
  <c r="O745" i="17"/>
  <c r="P745" i="17"/>
  <c r="D746" i="17"/>
  <c r="E746" i="17"/>
  <c r="F746" i="17"/>
  <c r="G746" i="17"/>
  <c r="H746" i="17"/>
  <c r="I746" i="17"/>
  <c r="J746" i="17"/>
  <c r="M746" i="17"/>
  <c r="N746" i="17"/>
  <c r="O746" i="17"/>
  <c r="P746" i="17"/>
  <c r="C747" i="17"/>
  <c r="D747" i="17"/>
  <c r="E747" i="17"/>
  <c r="F747" i="17"/>
  <c r="G747" i="17"/>
  <c r="H747" i="17"/>
  <c r="I747" i="17"/>
  <c r="J747" i="17"/>
  <c r="M747" i="17"/>
  <c r="N747" i="17"/>
  <c r="O747" i="17"/>
  <c r="P747" i="17"/>
  <c r="D748" i="17"/>
  <c r="E748" i="17"/>
  <c r="F748" i="17"/>
  <c r="G748" i="17"/>
  <c r="H748" i="17"/>
  <c r="I748" i="17"/>
  <c r="J748" i="17"/>
  <c r="M748" i="17"/>
  <c r="N748" i="17"/>
  <c r="O748" i="17"/>
  <c r="P748" i="17"/>
  <c r="D749" i="17"/>
  <c r="E749" i="17"/>
  <c r="F749" i="17"/>
  <c r="G749" i="17"/>
  <c r="H749" i="17"/>
  <c r="I749" i="17"/>
  <c r="J749" i="17"/>
  <c r="M749" i="17"/>
  <c r="N749" i="17"/>
  <c r="O749" i="17"/>
  <c r="P749" i="17"/>
  <c r="C750" i="17"/>
  <c r="D750" i="17"/>
  <c r="E750" i="17"/>
  <c r="F750" i="17"/>
  <c r="G750" i="17"/>
  <c r="H750" i="17"/>
  <c r="I750" i="17"/>
  <c r="J750" i="17"/>
  <c r="M750" i="17"/>
  <c r="N750" i="17"/>
  <c r="O750" i="17"/>
  <c r="P750" i="17"/>
  <c r="C751" i="17"/>
  <c r="D751" i="17"/>
  <c r="E751" i="17"/>
  <c r="F751" i="17"/>
  <c r="G751" i="17"/>
  <c r="H751" i="17"/>
  <c r="I751" i="17"/>
  <c r="J751" i="17"/>
  <c r="M751" i="17"/>
  <c r="N751" i="17"/>
  <c r="O751" i="17"/>
  <c r="P751" i="17"/>
  <c r="C752" i="17"/>
  <c r="D752" i="17"/>
  <c r="E752" i="17"/>
  <c r="F752" i="17"/>
  <c r="G752" i="17"/>
  <c r="H752" i="17"/>
  <c r="I752" i="17"/>
  <c r="J752" i="17"/>
  <c r="M752" i="17"/>
  <c r="N752" i="17"/>
  <c r="O752" i="17"/>
  <c r="P752" i="17"/>
  <c r="D753" i="17"/>
  <c r="E753" i="17"/>
  <c r="F753" i="17"/>
  <c r="G753" i="17"/>
  <c r="H753" i="17"/>
  <c r="I753" i="17"/>
  <c r="J753" i="17"/>
  <c r="M753" i="17"/>
  <c r="N753" i="17"/>
  <c r="O753" i="17"/>
  <c r="P753" i="17"/>
  <c r="D754" i="17"/>
  <c r="E754" i="17"/>
  <c r="F754" i="17"/>
  <c r="G754" i="17"/>
  <c r="H754" i="17"/>
  <c r="I754" i="17"/>
  <c r="J754" i="17"/>
  <c r="M754" i="17"/>
  <c r="N754" i="17"/>
  <c r="O754" i="17"/>
  <c r="P754" i="17"/>
  <c r="C755" i="17"/>
  <c r="D755" i="17"/>
  <c r="E755" i="17"/>
  <c r="F755" i="17"/>
  <c r="G755" i="17"/>
  <c r="H755" i="17"/>
  <c r="I755" i="17"/>
  <c r="J755" i="17"/>
  <c r="M755" i="17"/>
  <c r="N755" i="17"/>
  <c r="O755" i="17"/>
  <c r="P755" i="17"/>
  <c r="D756" i="17"/>
  <c r="E756" i="17"/>
  <c r="F756" i="17"/>
  <c r="G756" i="17"/>
  <c r="H756" i="17"/>
  <c r="I756" i="17"/>
  <c r="J756" i="17"/>
  <c r="M756" i="17"/>
  <c r="N756" i="17"/>
  <c r="O756" i="17"/>
  <c r="P756" i="17"/>
  <c r="D757" i="17"/>
  <c r="E757" i="17"/>
  <c r="F757" i="17"/>
  <c r="G757" i="17"/>
  <c r="H757" i="17"/>
  <c r="I757" i="17"/>
  <c r="J757" i="17"/>
  <c r="M757" i="17"/>
  <c r="N757" i="17"/>
  <c r="O757" i="17"/>
  <c r="P757" i="17"/>
  <c r="C758" i="17"/>
  <c r="D758" i="17"/>
  <c r="E758" i="17"/>
  <c r="F758" i="17"/>
  <c r="G758" i="17"/>
  <c r="H758" i="17"/>
  <c r="I758" i="17"/>
  <c r="J758" i="17"/>
  <c r="M758" i="17"/>
  <c r="N758" i="17"/>
  <c r="O758" i="17"/>
  <c r="P758" i="17"/>
  <c r="C759" i="17"/>
  <c r="D759" i="17"/>
  <c r="E759" i="17"/>
  <c r="F759" i="17"/>
  <c r="G759" i="17"/>
  <c r="H759" i="17"/>
  <c r="I759" i="17"/>
  <c r="J759" i="17"/>
  <c r="M759" i="17"/>
  <c r="N759" i="17"/>
  <c r="O759" i="17"/>
  <c r="P759" i="17"/>
  <c r="C760" i="17"/>
  <c r="D760" i="17"/>
  <c r="E760" i="17"/>
  <c r="F760" i="17"/>
  <c r="G760" i="17"/>
  <c r="H760" i="17"/>
  <c r="I760" i="17"/>
  <c r="J760" i="17"/>
  <c r="M760" i="17"/>
  <c r="N760" i="17"/>
  <c r="O760" i="17"/>
  <c r="P760" i="17"/>
  <c r="D761" i="17"/>
  <c r="E761" i="17"/>
  <c r="F761" i="17"/>
  <c r="G761" i="17"/>
  <c r="H761" i="17"/>
  <c r="I761" i="17"/>
  <c r="J761" i="17"/>
  <c r="M761" i="17"/>
  <c r="N761" i="17"/>
  <c r="O761" i="17"/>
  <c r="P761" i="17"/>
  <c r="D762" i="17"/>
  <c r="E762" i="17"/>
  <c r="F762" i="17"/>
  <c r="G762" i="17"/>
  <c r="H762" i="17"/>
  <c r="I762" i="17"/>
  <c r="J762" i="17"/>
  <c r="M762" i="17"/>
  <c r="N762" i="17"/>
  <c r="O762" i="17"/>
  <c r="P762" i="17"/>
  <c r="D763" i="17"/>
  <c r="E763" i="17"/>
  <c r="F763" i="17"/>
  <c r="G763" i="17"/>
  <c r="H763" i="17"/>
  <c r="I763" i="17"/>
  <c r="J763" i="17"/>
  <c r="M763" i="17"/>
  <c r="N763" i="17"/>
  <c r="O763" i="17"/>
  <c r="P763" i="17"/>
  <c r="D764" i="17"/>
  <c r="E764" i="17"/>
  <c r="F764" i="17"/>
  <c r="G764" i="17"/>
  <c r="H764" i="17"/>
  <c r="I764" i="17"/>
  <c r="J764" i="17"/>
  <c r="M764" i="17"/>
  <c r="N764" i="17"/>
  <c r="O764" i="17"/>
  <c r="P764" i="17"/>
  <c r="D765" i="17"/>
  <c r="E765" i="17"/>
  <c r="F765" i="17"/>
  <c r="G765" i="17"/>
  <c r="H765" i="17"/>
  <c r="I765" i="17"/>
  <c r="J765" i="17"/>
  <c r="M765" i="17"/>
  <c r="N765" i="17"/>
  <c r="O765" i="17"/>
  <c r="P765" i="17"/>
  <c r="C766" i="17"/>
  <c r="D766" i="17"/>
  <c r="E766" i="17"/>
  <c r="F766" i="17"/>
  <c r="G766" i="17"/>
  <c r="H766" i="17"/>
  <c r="I766" i="17"/>
  <c r="J766" i="17"/>
  <c r="M766" i="17"/>
  <c r="N766" i="17"/>
  <c r="O766" i="17"/>
  <c r="P766" i="17"/>
  <c r="C767" i="17"/>
  <c r="D767" i="17"/>
  <c r="E767" i="17"/>
  <c r="F767" i="17"/>
  <c r="G767" i="17"/>
  <c r="H767" i="17"/>
  <c r="I767" i="17"/>
  <c r="J767" i="17"/>
  <c r="M767" i="17"/>
  <c r="N767" i="17"/>
  <c r="O767" i="17"/>
  <c r="P767" i="17"/>
  <c r="C768" i="17"/>
  <c r="D768" i="17"/>
  <c r="E768" i="17"/>
  <c r="F768" i="17"/>
  <c r="G768" i="17"/>
  <c r="H768" i="17"/>
  <c r="I768" i="17"/>
  <c r="J768" i="17"/>
  <c r="M768" i="17"/>
  <c r="N768" i="17"/>
  <c r="O768" i="17"/>
  <c r="P768" i="17"/>
  <c r="D769" i="17"/>
  <c r="E769" i="17"/>
  <c r="F769" i="17"/>
  <c r="G769" i="17"/>
  <c r="H769" i="17"/>
  <c r="I769" i="17"/>
  <c r="J769" i="17"/>
  <c r="M769" i="17"/>
  <c r="N769" i="17"/>
  <c r="O769" i="17"/>
  <c r="P769" i="17"/>
  <c r="C770" i="17"/>
  <c r="D770" i="17"/>
  <c r="E770" i="17"/>
  <c r="F770" i="17"/>
  <c r="G770" i="17"/>
  <c r="H770" i="17"/>
  <c r="I770" i="17"/>
  <c r="J770" i="17"/>
  <c r="M770" i="17"/>
  <c r="N770" i="17"/>
  <c r="O770" i="17"/>
  <c r="P770" i="17"/>
  <c r="D771" i="17"/>
  <c r="E771" i="17"/>
  <c r="F771" i="17"/>
  <c r="G771" i="17"/>
  <c r="H771" i="17"/>
  <c r="I771" i="17"/>
  <c r="J771" i="17"/>
  <c r="M771" i="17"/>
  <c r="N771" i="17"/>
  <c r="O771" i="17"/>
  <c r="P771" i="17"/>
  <c r="D772" i="17"/>
  <c r="E772" i="17"/>
  <c r="F772" i="17"/>
  <c r="G772" i="17"/>
  <c r="H772" i="17"/>
  <c r="I772" i="17"/>
  <c r="J772" i="17"/>
  <c r="M772" i="17"/>
  <c r="N772" i="17"/>
  <c r="O772" i="17"/>
  <c r="P772" i="17"/>
  <c r="D773" i="17"/>
  <c r="E773" i="17"/>
  <c r="F773" i="17"/>
  <c r="G773" i="17"/>
  <c r="H773" i="17"/>
  <c r="I773" i="17"/>
  <c r="J773" i="17"/>
  <c r="M773" i="17"/>
  <c r="N773" i="17"/>
  <c r="O773" i="17"/>
  <c r="P773" i="17"/>
  <c r="C774" i="17"/>
  <c r="D774" i="17"/>
  <c r="E774" i="17"/>
  <c r="F774" i="17"/>
  <c r="G774" i="17"/>
  <c r="H774" i="17"/>
  <c r="I774" i="17"/>
  <c r="J774" i="17"/>
  <c r="M774" i="17"/>
  <c r="N774" i="17"/>
  <c r="O774" i="17"/>
  <c r="P774" i="17"/>
  <c r="C775" i="17"/>
  <c r="D775" i="17"/>
  <c r="E775" i="17"/>
  <c r="F775" i="17"/>
  <c r="G775" i="17"/>
  <c r="H775" i="17"/>
  <c r="I775" i="17"/>
  <c r="J775" i="17"/>
  <c r="M775" i="17"/>
  <c r="N775" i="17"/>
  <c r="O775" i="17"/>
  <c r="P775" i="17"/>
  <c r="C776" i="17"/>
  <c r="D776" i="17"/>
  <c r="E776" i="17"/>
  <c r="F776" i="17"/>
  <c r="G776" i="17"/>
  <c r="H776" i="17"/>
  <c r="I776" i="17"/>
  <c r="J776" i="17"/>
  <c r="M776" i="17"/>
  <c r="N776" i="17"/>
  <c r="O776" i="17"/>
  <c r="P776" i="17"/>
  <c r="D777" i="17"/>
  <c r="E777" i="17"/>
  <c r="F777" i="17"/>
  <c r="G777" i="17"/>
  <c r="H777" i="17"/>
  <c r="I777" i="17"/>
  <c r="J777" i="17"/>
  <c r="M777" i="17"/>
  <c r="N777" i="17"/>
  <c r="O777" i="17"/>
  <c r="P777" i="17"/>
  <c r="D778" i="17"/>
  <c r="E778" i="17"/>
  <c r="F778" i="17"/>
  <c r="G778" i="17"/>
  <c r="H778" i="17"/>
  <c r="I778" i="17"/>
  <c r="J778" i="17"/>
  <c r="M778" i="17"/>
  <c r="N778" i="17"/>
  <c r="O778" i="17"/>
  <c r="P778" i="17"/>
  <c r="C779" i="17"/>
  <c r="D779" i="17"/>
  <c r="E779" i="17"/>
  <c r="F779" i="17"/>
  <c r="G779" i="17"/>
  <c r="H779" i="17"/>
  <c r="I779" i="17"/>
  <c r="J779" i="17"/>
  <c r="M779" i="17"/>
  <c r="N779" i="17"/>
  <c r="O779" i="17"/>
  <c r="P779" i="17"/>
  <c r="D780" i="17"/>
  <c r="E780" i="17"/>
  <c r="F780" i="17"/>
  <c r="G780" i="17"/>
  <c r="H780" i="17"/>
  <c r="I780" i="17"/>
  <c r="J780" i="17"/>
  <c r="M780" i="17"/>
  <c r="N780" i="17"/>
  <c r="O780" i="17"/>
  <c r="P780" i="17"/>
  <c r="D781" i="17"/>
  <c r="E781" i="17"/>
  <c r="F781" i="17"/>
  <c r="G781" i="17"/>
  <c r="H781" i="17"/>
  <c r="I781" i="17"/>
  <c r="J781" i="17"/>
  <c r="M781" i="17"/>
  <c r="N781" i="17"/>
  <c r="O781" i="17"/>
  <c r="P781" i="17"/>
  <c r="C782" i="17"/>
  <c r="D782" i="17"/>
  <c r="E782" i="17"/>
  <c r="F782" i="17"/>
  <c r="G782" i="17"/>
  <c r="H782" i="17"/>
  <c r="I782" i="17"/>
  <c r="J782" i="17"/>
  <c r="M782" i="17"/>
  <c r="N782" i="17"/>
  <c r="O782" i="17"/>
  <c r="P782" i="17"/>
  <c r="C783" i="17"/>
  <c r="D783" i="17"/>
  <c r="E783" i="17"/>
  <c r="F783" i="17"/>
  <c r="G783" i="17"/>
  <c r="H783" i="17"/>
  <c r="I783" i="17"/>
  <c r="J783" i="17"/>
  <c r="M783" i="17"/>
  <c r="N783" i="17"/>
  <c r="O783" i="17"/>
  <c r="P783" i="17"/>
  <c r="C784" i="17"/>
  <c r="D784" i="17"/>
  <c r="E784" i="17"/>
  <c r="F784" i="17"/>
  <c r="G784" i="17"/>
  <c r="H784" i="17"/>
  <c r="I784" i="17"/>
  <c r="J784" i="17"/>
  <c r="M784" i="17"/>
  <c r="N784" i="17"/>
  <c r="O784" i="17"/>
  <c r="P784" i="17"/>
  <c r="D785" i="17"/>
  <c r="E785" i="17"/>
  <c r="F785" i="17"/>
  <c r="G785" i="17"/>
  <c r="H785" i="17"/>
  <c r="I785" i="17"/>
  <c r="J785" i="17"/>
  <c r="M785" i="17"/>
  <c r="N785" i="17"/>
  <c r="O785" i="17"/>
  <c r="P785" i="17"/>
  <c r="D786" i="17"/>
  <c r="E786" i="17"/>
  <c r="F786" i="17"/>
  <c r="G786" i="17"/>
  <c r="H786" i="17"/>
  <c r="I786" i="17"/>
  <c r="J786" i="17"/>
  <c r="M786" i="17"/>
  <c r="N786" i="17"/>
  <c r="O786" i="17"/>
  <c r="P786" i="17"/>
  <c r="C787" i="17"/>
  <c r="D787" i="17"/>
  <c r="E787" i="17"/>
  <c r="F787" i="17"/>
  <c r="G787" i="17"/>
  <c r="H787" i="17"/>
  <c r="I787" i="17"/>
  <c r="J787" i="17"/>
  <c r="M787" i="17"/>
  <c r="N787" i="17"/>
  <c r="O787" i="17"/>
  <c r="P787" i="17"/>
  <c r="D788" i="17"/>
  <c r="E788" i="17"/>
  <c r="F788" i="17"/>
  <c r="G788" i="17"/>
  <c r="H788" i="17"/>
  <c r="I788" i="17"/>
  <c r="J788" i="17"/>
  <c r="M788" i="17"/>
  <c r="N788" i="17"/>
  <c r="O788" i="17"/>
  <c r="P788" i="17"/>
  <c r="D789" i="17"/>
  <c r="E789" i="17"/>
  <c r="F789" i="17"/>
  <c r="G789" i="17"/>
  <c r="H789" i="17"/>
  <c r="I789" i="17"/>
  <c r="J789" i="17"/>
  <c r="M789" i="17"/>
  <c r="N789" i="17"/>
  <c r="O789" i="17"/>
  <c r="P789" i="17"/>
  <c r="C790" i="17"/>
  <c r="D790" i="17"/>
  <c r="E790" i="17"/>
  <c r="F790" i="17"/>
  <c r="G790" i="17"/>
  <c r="H790" i="17"/>
  <c r="I790" i="17"/>
  <c r="J790" i="17"/>
  <c r="M790" i="17"/>
  <c r="N790" i="17"/>
  <c r="O790" i="17"/>
  <c r="P790" i="17"/>
  <c r="C791" i="17"/>
  <c r="D791" i="17"/>
  <c r="E791" i="17"/>
  <c r="F791" i="17"/>
  <c r="G791" i="17"/>
  <c r="H791" i="17"/>
  <c r="I791" i="17"/>
  <c r="J791" i="17"/>
  <c r="M791" i="17"/>
  <c r="N791" i="17"/>
  <c r="O791" i="17"/>
  <c r="P791" i="17"/>
  <c r="C792" i="17"/>
  <c r="D792" i="17"/>
  <c r="E792" i="17"/>
  <c r="F792" i="17"/>
  <c r="G792" i="17"/>
  <c r="H792" i="17"/>
  <c r="I792" i="17"/>
  <c r="J792" i="17"/>
  <c r="M792" i="17"/>
  <c r="N792" i="17"/>
  <c r="O792" i="17"/>
  <c r="P792" i="17"/>
  <c r="D793" i="17"/>
  <c r="E793" i="17"/>
  <c r="F793" i="17"/>
  <c r="G793" i="17"/>
  <c r="H793" i="17"/>
  <c r="I793" i="17"/>
  <c r="J793" i="17"/>
  <c r="M793" i="17"/>
  <c r="N793" i="17"/>
  <c r="O793" i="17"/>
  <c r="P793" i="17"/>
  <c r="D794" i="17"/>
  <c r="E794" i="17"/>
  <c r="F794" i="17"/>
  <c r="G794" i="17"/>
  <c r="H794" i="17"/>
  <c r="I794" i="17"/>
  <c r="J794" i="17"/>
  <c r="M794" i="17"/>
  <c r="N794" i="17"/>
  <c r="O794" i="17"/>
  <c r="P794" i="17"/>
  <c r="D795" i="17"/>
  <c r="E795" i="17"/>
  <c r="F795" i="17"/>
  <c r="G795" i="17"/>
  <c r="H795" i="17"/>
  <c r="I795" i="17"/>
  <c r="J795" i="17"/>
  <c r="M795" i="17"/>
  <c r="N795" i="17"/>
  <c r="O795" i="17"/>
  <c r="P795" i="17"/>
  <c r="D796" i="17"/>
  <c r="E796" i="17"/>
  <c r="F796" i="17"/>
  <c r="G796" i="17"/>
  <c r="H796" i="17"/>
  <c r="I796" i="17"/>
  <c r="J796" i="17"/>
  <c r="M796" i="17"/>
  <c r="N796" i="17"/>
  <c r="O796" i="17"/>
  <c r="P796" i="17"/>
  <c r="D797" i="17"/>
  <c r="E797" i="17"/>
  <c r="F797" i="17"/>
  <c r="G797" i="17"/>
  <c r="H797" i="17"/>
  <c r="I797" i="17"/>
  <c r="J797" i="17"/>
  <c r="M797" i="17"/>
  <c r="N797" i="17"/>
  <c r="O797" i="17"/>
  <c r="P797" i="17"/>
  <c r="C798" i="17"/>
  <c r="D798" i="17"/>
  <c r="E798" i="17"/>
  <c r="F798" i="17"/>
  <c r="G798" i="17"/>
  <c r="H798" i="17"/>
  <c r="I798" i="17"/>
  <c r="J798" i="17"/>
  <c r="M798" i="17"/>
  <c r="N798" i="17"/>
  <c r="O798" i="17"/>
  <c r="P798" i="17"/>
  <c r="C799" i="17"/>
  <c r="D799" i="17"/>
  <c r="E799" i="17"/>
  <c r="F799" i="17"/>
  <c r="G799" i="17"/>
  <c r="H799" i="17"/>
  <c r="I799" i="17"/>
  <c r="J799" i="17"/>
  <c r="M799" i="17"/>
  <c r="N799" i="17"/>
  <c r="O799" i="17"/>
  <c r="P799" i="17"/>
  <c r="C800" i="17"/>
  <c r="D800" i="17"/>
  <c r="E800" i="17"/>
  <c r="F800" i="17"/>
  <c r="G800" i="17"/>
  <c r="H800" i="17"/>
  <c r="I800" i="17"/>
  <c r="J800" i="17"/>
  <c r="M800" i="17"/>
  <c r="N800" i="17"/>
  <c r="O800" i="17"/>
  <c r="P800" i="17"/>
  <c r="D801" i="17"/>
  <c r="E801" i="17"/>
  <c r="F801" i="17"/>
  <c r="G801" i="17"/>
  <c r="H801" i="17"/>
  <c r="I801" i="17"/>
  <c r="J801" i="17"/>
  <c r="M801" i="17"/>
  <c r="N801" i="17"/>
  <c r="O801" i="17"/>
  <c r="P801" i="17"/>
  <c r="C802" i="17"/>
  <c r="D802" i="17"/>
  <c r="E802" i="17"/>
  <c r="F802" i="17"/>
  <c r="G802" i="17"/>
  <c r="H802" i="17"/>
  <c r="I802" i="17"/>
  <c r="J802" i="17"/>
  <c r="M802" i="17"/>
  <c r="N802" i="17"/>
  <c r="O802" i="17"/>
  <c r="P802" i="17"/>
  <c r="D803" i="17"/>
  <c r="E803" i="17"/>
  <c r="F803" i="17"/>
  <c r="G803" i="17"/>
  <c r="H803" i="17"/>
  <c r="I803" i="17"/>
  <c r="J803" i="17"/>
  <c r="M803" i="17"/>
  <c r="N803" i="17"/>
  <c r="O803" i="17"/>
  <c r="P803" i="17"/>
  <c r="D804" i="17"/>
  <c r="E804" i="17"/>
  <c r="F804" i="17"/>
  <c r="G804" i="17"/>
  <c r="H804" i="17"/>
  <c r="I804" i="17"/>
  <c r="J804" i="17"/>
  <c r="M804" i="17"/>
  <c r="N804" i="17"/>
  <c r="O804" i="17"/>
  <c r="P804" i="17"/>
  <c r="D805" i="17"/>
  <c r="E805" i="17"/>
  <c r="F805" i="17"/>
  <c r="G805" i="17"/>
  <c r="H805" i="17"/>
  <c r="I805" i="17"/>
  <c r="J805" i="17"/>
  <c r="M805" i="17"/>
  <c r="N805" i="17"/>
  <c r="O805" i="17"/>
  <c r="P805" i="17"/>
  <c r="C806" i="17"/>
  <c r="D806" i="17"/>
  <c r="E806" i="17"/>
  <c r="F806" i="17"/>
  <c r="G806" i="17"/>
  <c r="H806" i="17"/>
  <c r="I806" i="17"/>
  <c r="J806" i="17"/>
  <c r="M806" i="17"/>
  <c r="N806" i="17"/>
  <c r="O806" i="17"/>
  <c r="P806" i="17"/>
  <c r="C807" i="17"/>
  <c r="D807" i="17"/>
  <c r="E807" i="17"/>
  <c r="F807" i="17"/>
  <c r="G807" i="17"/>
  <c r="H807" i="17"/>
  <c r="I807" i="17"/>
  <c r="J807" i="17"/>
  <c r="M807" i="17"/>
  <c r="N807" i="17"/>
  <c r="O807" i="17"/>
  <c r="P807" i="17"/>
  <c r="C808" i="17"/>
  <c r="D808" i="17"/>
  <c r="E808" i="17"/>
  <c r="F808" i="17"/>
  <c r="G808" i="17"/>
  <c r="H808" i="17"/>
  <c r="I808" i="17"/>
  <c r="J808" i="17"/>
  <c r="M808" i="17"/>
  <c r="N808" i="17"/>
  <c r="O808" i="17"/>
  <c r="P808" i="17"/>
  <c r="C809" i="17"/>
  <c r="D809" i="17"/>
  <c r="E809" i="17"/>
  <c r="F809" i="17"/>
  <c r="G809" i="17"/>
  <c r="H809" i="17"/>
  <c r="I809" i="17"/>
  <c r="J809" i="17"/>
  <c r="M809" i="17"/>
  <c r="N809" i="17"/>
  <c r="O809" i="17"/>
  <c r="P809" i="17"/>
  <c r="D810" i="17"/>
  <c r="E810" i="17"/>
  <c r="F810" i="17"/>
  <c r="G810" i="17"/>
  <c r="H810" i="17"/>
  <c r="I810" i="17"/>
  <c r="J810" i="17"/>
  <c r="M810" i="17"/>
  <c r="N810" i="17"/>
  <c r="O810" i="17"/>
  <c r="P810" i="17"/>
  <c r="C811" i="17"/>
  <c r="D811" i="17"/>
  <c r="E811" i="17"/>
  <c r="F811" i="17"/>
  <c r="G811" i="17"/>
  <c r="H811" i="17"/>
  <c r="I811" i="17"/>
  <c r="J811" i="17"/>
  <c r="M811" i="17"/>
  <c r="N811" i="17"/>
  <c r="O811" i="17"/>
  <c r="P811" i="17"/>
  <c r="D812" i="17"/>
  <c r="E812" i="17"/>
  <c r="F812" i="17"/>
  <c r="G812" i="17"/>
  <c r="H812" i="17"/>
  <c r="I812" i="17"/>
  <c r="J812" i="17"/>
  <c r="M812" i="17"/>
  <c r="N812" i="17"/>
  <c r="O812" i="17"/>
  <c r="P812" i="17"/>
  <c r="D813" i="17"/>
  <c r="E813" i="17"/>
  <c r="F813" i="17"/>
  <c r="G813" i="17"/>
  <c r="H813" i="17"/>
  <c r="I813" i="17"/>
  <c r="J813" i="17"/>
  <c r="M813" i="17"/>
  <c r="N813" i="17"/>
  <c r="O813" i="17"/>
  <c r="P813" i="17"/>
  <c r="C814" i="17"/>
  <c r="D814" i="17"/>
  <c r="E814" i="17"/>
  <c r="F814" i="17"/>
  <c r="G814" i="17"/>
  <c r="H814" i="17"/>
  <c r="I814" i="17"/>
  <c r="J814" i="17"/>
  <c r="M814" i="17"/>
  <c r="N814" i="17"/>
  <c r="O814" i="17"/>
  <c r="P814" i="17"/>
  <c r="C815" i="17"/>
  <c r="D815" i="17"/>
  <c r="E815" i="17"/>
  <c r="F815" i="17"/>
  <c r="G815" i="17"/>
  <c r="H815" i="17"/>
  <c r="I815" i="17"/>
  <c r="J815" i="17"/>
  <c r="M815" i="17"/>
  <c r="N815" i="17"/>
  <c r="O815" i="17"/>
  <c r="P815" i="17"/>
  <c r="C816" i="17"/>
  <c r="D816" i="17"/>
  <c r="E816" i="17"/>
  <c r="F816" i="17"/>
  <c r="G816" i="17"/>
  <c r="H816" i="17"/>
  <c r="I816" i="17"/>
  <c r="J816" i="17"/>
  <c r="M816" i="17"/>
  <c r="N816" i="17"/>
  <c r="O816" i="17"/>
  <c r="P816" i="17"/>
  <c r="C817" i="17"/>
  <c r="D817" i="17"/>
  <c r="E817" i="17"/>
  <c r="F817" i="17"/>
  <c r="G817" i="17"/>
  <c r="H817" i="17"/>
  <c r="I817" i="17"/>
  <c r="J817" i="17"/>
  <c r="M817" i="17"/>
  <c r="N817" i="17"/>
  <c r="O817" i="17"/>
  <c r="P817" i="17"/>
  <c r="D818" i="17"/>
  <c r="E818" i="17"/>
  <c r="F818" i="17"/>
  <c r="G818" i="17"/>
  <c r="H818" i="17"/>
  <c r="I818" i="17"/>
  <c r="J818" i="17"/>
  <c r="M818" i="17"/>
  <c r="N818" i="17"/>
  <c r="O818" i="17"/>
  <c r="P818" i="17"/>
  <c r="C819" i="17"/>
  <c r="D819" i="17"/>
  <c r="E819" i="17"/>
  <c r="F819" i="17"/>
  <c r="G819" i="17"/>
  <c r="H819" i="17"/>
  <c r="I819" i="17"/>
  <c r="J819" i="17"/>
  <c r="M819" i="17"/>
  <c r="N819" i="17"/>
  <c r="O819" i="17"/>
  <c r="P819" i="17"/>
  <c r="D820" i="17"/>
  <c r="E820" i="17"/>
  <c r="F820" i="17"/>
  <c r="G820" i="17"/>
  <c r="H820" i="17"/>
  <c r="I820" i="17"/>
  <c r="J820" i="17"/>
  <c r="M820" i="17"/>
  <c r="N820" i="17"/>
  <c r="O820" i="17"/>
  <c r="P820" i="17"/>
  <c r="D821" i="17"/>
  <c r="E821" i="17"/>
  <c r="F821" i="17"/>
  <c r="G821" i="17"/>
  <c r="H821" i="17"/>
  <c r="I821" i="17"/>
  <c r="J821" i="17"/>
  <c r="M821" i="17"/>
  <c r="N821" i="17"/>
  <c r="O821" i="17"/>
  <c r="P821" i="17"/>
  <c r="C822" i="17"/>
  <c r="D822" i="17"/>
  <c r="E822" i="17"/>
  <c r="F822" i="17"/>
  <c r="G822" i="17"/>
  <c r="H822" i="17"/>
  <c r="I822" i="17"/>
  <c r="J822" i="17"/>
  <c r="M822" i="17"/>
  <c r="N822" i="17"/>
  <c r="O822" i="17"/>
  <c r="P822" i="17"/>
  <c r="C823" i="17"/>
  <c r="D823" i="17"/>
  <c r="E823" i="17"/>
  <c r="F823" i="17"/>
  <c r="G823" i="17"/>
  <c r="H823" i="17"/>
  <c r="I823" i="17"/>
  <c r="J823" i="17"/>
  <c r="M823" i="17"/>
  <c r="N823" i="17"/>
  <c r="O823" i="17"/>
  <c r="P823" i="17"/>
  <c r="C824" i="17"/>
  <c r="D824" i="17"/>
  <c r="E824" i="17"/>
  <c r="F824" i="17"/>
  <c r="G824" i="17"/>
  <c r="H824" i="17"/>
  <c r="I824" i="17"/>
  <c r="J824" i="17"/>
  <c r="M824" i="17"/>
  <c r="N824" i="17"/>
  <c r="O824" i="17"/>
  <c r="P824" i="17"/>
  <c r="D825" i="17"/>
  <c r="E825" i="17"/>
  <c r="F825" i="17"/>
  <c r="G825" i="17"/>
  <c r="H825" i="17"/>
  <c r="I825" i="17"/>
  <c r="J825" i="17"/>
  <c r="M825" i="17"/>
  <c r="N825" i="17"/>
  <c r="O825" i="17"/>
  <c r="P825" i="17"/>
  <c r="C826" i="17"/>
  <c r="D826" i="17"/>
  <c r="E826" i="17"/>
  <c r="F826" i="17"/>
  <c r="G826" i="17"/>
  <c r="H826" i="17"/>
  <c r="I826" i="17"/>
  <c r="J826" i="17"/>
  <c r="M826" i="17"/>
  <c r="N826" i="17"/>
  <c r="O826" i="17"/>
  <c r="P826" i="17"/>
  <c r="D827" i="17"/>
  <c r="E827" i="17"/>
  <c r="F827" i="17"/>
  <c r="G827" i="17"/>
  <c r="H827" i="17"/>
  <c r="I827" i="17"/>
  <c r="J827" i="17"/>
  <c r="M827" i="17"/>
  <c r="N827" i="17"/>
  <c r="O827" i="17"/>
  <c r="P827" i="17"/>
  <c r="D828" i="17"/>
  <c r="E828" i="17"/>
  <c r="F828" i="17"/>
  <c r="G828" i="17"/>
  <c r="H828" i="17"/>
  <c r="I828" i="17"/>
  <c r="J828" i="17"/>
  <c r="M828" i="17"/>
  <c r="N828" i="17"/>
  <c r="O828" i="17"/>
  <c r="P828" i="17"/>
  <c r="D829" i="17"/>
  <c r="E829" i="17"/>
  <c r="F829" i="17"/>
  <c r="G829" i="17"/>
  <c r="H829" i="17"/>
  <c r="I829" i="17"/>
  <c r="J829" i="17"/>
  <c r="M829" i="17"/>
  <c r="N829" i="17"/>
  <c r="O829" i="17"/>
  <c r="P829" i="17"/>
  <c r="C830" i="17"/>
  <c r="D830" i="17"/>
  <c r="E830" i="17"/>
  <c r="F830" i="17"/>
  <c r="G830" i="17"/>
  <c r="H830" i="17"/>
  <c r="I830" i="17"/>
  <c r="J830" i="17"/>
  <c r="M830" i="17"/>
  <c r="N830" i="17"/>
  <c r="O830" i="17"/>
  <c r="P830" i="17"/>
  <c r="C831" i="17"/>
  <c r="D831" i="17"/>
  <c r="E831" i="17"/>
  <c r="F831" i="17"/>
  <c r="G831" i="17"/>
  <c r="H831" i="17"/>
  <c r="I831" i="17"/>
  <c r="J831" i="17"/>
  <c r="M831" i="17"/>
  <c r="N831" i="17"/>
  <c r="O831" i="17"/>
  <c r="P831" i="17"/>
  <c r="C832" i="17"/>
  <c r="D832" i="17"/>
  <c r="E832" i="17"/>
  <c r="F832" i="17"/>
  <c r="G832" i="17"/>
  <c r="H832" i="17"/>
  <c r="I832" i="17"/>
  <c r="J832" i="17"/>
  <c r="M832" i="17"/>
  <c r="N832" i="17"/>
  <c r="O832" i="17"/>
  <c r="P832" i="17"/>
  <c r="D833" i="17"/>
  <c r="E833" i="17"/>
  <c r="F833" i="17"/>
  <c r="G833" i="17"/>
  <c r="H833" i="17"/>
  <c r="I833" i="17"/>
  <c r="J833" i="17"/>
  <c r="M833" i="17"/>
  <c r="N833" i="17"/>
  <c r="O833" i="17"/>
  <c r="P833" i="17"/>
  <c r="D834" i="17"/>
  <c r="E834" i="17"/>
  <c r="F834" i="17"/>
  <c r="G834" i="17"/>
  <c r="H834" i="17"/>
  <c r="I834" i="17"/>
  <c r="J834" i="17"/>
  <c r="M834" i="17"/>
  <c r="N834" i="17"/>
  <c r="O834" i="17"/>
  <c r="P834" i="17"/>
  <c r="D835" i="17"/>
  <c r="E835" i="17"/>
  <c r="F835" i="17"/>
  <c r="G835" i="17"/>
  <c r="H835" i="17"/>
  <c r="I835" i="17"/>
  <c r="J835" i="17"/>
  <c r="M835" i="17"/>
  <c r="N835" i="17"/>
  <c r="O835" i="17"/>
  <c r="P835" i="17"/>
  <c r="D836" i="17"/>
  <c r="E836" i="17"/>
  <c r="F836" i="17"/>
  <c r="G836" i="17"/>
  <c r="H836" i="17"/>
  <c r="I836" i="17"/>
  <c r="J836" i="17"/>
  <c r="M836" i="17"/>
  <c r="N836" i="17"/>
  <c r="O836" i="17"/>
  <c r="P836" i="17"/>
  <c r="D837" i="17"/>
  <c r="E837" i="17"/>
  <c r="F837" i="17"/>
  <c r="G837" i="17"/>
  <c r="H837" i="17"/>
  <c r="I837" i="17"/>
  <c r="J837" i="17"/>
  <c r="M837" i="17"/>
  <c r="N837" i="17"/>
  <c r="O837" i="17"/>
  <c r="P837" i="17"/>
  <c r="C838" i="17"/>
  <c r="D838" i="17"/>
  <c r="E838" i="17"/>
  <c r="F838" i="17"/>
  <c r="G838" i="17"/>
  <c r="H838" i="17"/>
  <c r="I838" i="17"/>
  <c r="J838" i="17"/>
  <c r="M838" i="17"/>
  <c r="N838" i="17"/>
  <c r="O838" i="17"/>
  <c r="P838" i="17"/>
  <c r="C839" i="17"/>
  <c r="D839" i="17"/>
  <c r="E839" i="17"/>
  <c r="F839" i="17"/>
  <c r="G839" i="17"/>
  <c r="H839" i="17"/>
  <c r="I839" i="17"/>
  <c r="J839" i="17"/>
  <c r="M839" i="17"/>
  <c r="N839" i="17"/>
  <c r="O839" i="17"/>
  <c r="P839" i="17"/>
  <c r="C840" i="17"/>
  <c r="D840" i="17"/>
  <c r="E840" i="17"/>
  <c r="F840" i="17"/>
  <c r="G840" i="17"/>
  <c r="H840" i="17"/>
  <c r="I840" i="17"/>
  <c r="J840" i="17"/>
  <c r="M840" i="17"/>
  <c r="N840" i="17"/>
  <c r="O840" i="17"/>
  <c r="P840" i="17"/>
  <c r="D841" i="17"/>
  <c r="E841" i="17"/>
  <c r="F841" i="17"/>
  <c r="G841" i="17"/>
  <c r="H841" i="17"/>
  <c r="I841" i="17"/>
  <c r="J841" i="17"/>
  <c r="M841" i="17"/>
  <c r="N841" i="17"/>
  <c r="O841" i="17"/>
  <c r="P841" i="17"/>
  <c r="D842" i="17"/>
  <c r="E842" i="17"/>
  <c r="F842" i="17"/>
  <c r="G842" i="17"/>
  <c r="H842" i="17"/>
  <c r="I842" i="17"/>
  <c r="J842" i="17"/>
  <c r="M842" i="17"/>
  <c r="N842" i="17"/>
  <c r="O842" i="17"/>
  <c r="P842" i="17"/>
  <c r="C843" i="17"/>
  <c r="D843" i="17"/>
  <c r="E843" i="17"/>
  <c r="F843" i="17"/>
  <c r="G843" i="17"/>
  <c r="H843" i="17"/>
  <c r="I843" i="17"/>
  <c r="J843" i="17"/>
  <c r="M843" i="17"/>
  <c r="N843" i="17"/>
  <c r="O843" i="17"/>
  <c r="P843" i="17"/>
  <c r="D844" i="17"/>
  <c r="E844" i="17"/>
  <c r="F844" i="17"/>
  <c r="G844" i="17"/>
  <c r="H844" i="17"/>
  <c r="I844" i="17"/>
  <c r="J844" i="17"/>
  <c r="M844" i="17"/>
  <c r="N844" i="17"/>
  <c r="O844" i="17"/>
  <c r="P844" i="17"/>
  <c r="D845" i="17"/>
  <c r="E845" i="17"/>
  <c r="F845" i="17"/>
  <c r="G845" i="17"/>
  <c r="H845" i="17"/>
  <c r="I845" i="17"/>
  <c r="J845" i="17"/>
  <c r="M845" i="17"/>
  <c r="N845" i="17"/>
  <c r="O845" i="17"/>
  <c r="P845" i="17"/>
  <c r="C846" i="17"/>
  <c r="D846" i="17"/>
  <c r="E846" i="17"/>
  <c r="F846" i="17"/>
  <c r="G846" i="17"/>
  <c r="H846" i="17"/>
  <c r="I846" i="17"/>
  <c r="J846" i="17"/>
  <c r="M846" i="17"/>
  <c r="N846" i="17"/>
  <c r="O846" i="17"/>
  <c r="P846" i="17"/>
  <c r="C847" i="17"/>
  <c r="D847" i="17"/>
  <c r="E847" i="17"/>
  <c r="F847" i="17"/>
  <c r="G847" i="17"/>
  <c r="H847" i="17"/>
  <c r="I847" i="17"/>
  <c r="J847" i="17"/>
  <c r="M847" i="17"/>
  <c r="N847" i="17"/>
  <c r="O847" i="17"/>
  <c r="P847" i="17"/>
  <c r="C848" i="17"/>
  <c r="D848" i="17"/>
  <c r="E848" i="17"/>
  <c r="F848" i="17"/>
  <c r="G848" i="17"/>
  <c r="H848" i="17"/>
  <c r="I848" i="17"/>
  <c r="J848" i="17"/>
  <c r="M848" i="17"/>
  <c r="N848" i="17"/>
  <c r="O848" i="17"/>
  <c r="P848" i="17"/>
  <c r="C849" i="17"/>
  <c r="D849" i="17"/>
  <c r="E849" i="17"/>
  <c r="F849" i="17"/>
  <c r="G849" i="17"/>
  <c r="H849" i="17"/>
  <c r="I849" i="17"/>
  <c r="J849" i="17"/>
  <c r="M849" i="17"/>
  <c r="N849" i="17"/>
  <c r="O849" i="17"/>
  <c r="P849" i="17"/>
  <c r="D850" i="17"/>
  <c r="E850" i="17"/>
  <c r="F850" i="17"/>
  <c r="G850" i="17"/>
  <c r="H850" i="17"/>
  <c r="I850" i="17"/>
  <c r="J850" i="17"/>
  <c r="M850" i="17"/>
  <c r="N850" i="17"/>
  <c r="O850" i="17"/>
  <c r="P850" i="17"/>
  <c r="C851" i="17"/>
  <c r="D851" i="17"/>
  <c r="E851" i="17"/>
  <c r="F851" i="17"/>
  <c r="G851" i="17"/>
  <c r="H851" i="17"/>
  <c r="I851" i="17"/>
  <c r="J851" i="17"/>
  <c r="M851" i="17"/>
  <c r="N851" i="17"/>
  <c r="O851" i="17"/>
  <c r="P851" i="17"/>
  <c r="D852" i="17"/>
  <c r="E852" i="17"/>
  <c r="F852" i="17"/>
  <c r="G852" i="17"/>
  <c r="H852" i="17"/>
  <c r="I852" i="17"/>
  <c r="J852" i="17"/>
  <c r="M852" i="17"/>
  <c r="N852" i="17"/>
  <c r="O852" i="17"/>
  <c r="P852" i="17"/>
  <c r="D853" i="17"/>
  <c r="E853" i="17"/>
  <c r="F853" i="17"/>
  <c r="G853" i="17"/>
  <c r="H853" i="17"/>
  <c r="I853" i="17"/>
  <c r="J853" i="17"/>
  <c r="M853" i="17"/>
  <c r="N853" i="17"/>
  <c r="O853" i="17"/>
  <c r="P853" i="17"/>
  <c r="C854" i="17"/>
  <c r="D854" i="17"/>
  <c r="E854" i="17"/>
  <c r="F854" i="17"/>
  <c r="G854" i="17"/>
  <c r="H854" i="17"/>
  <c r="I854" i="17"/>
  <c r="J854" i="17"/>
  <c r="M854" i="17"/>
  <c r="N854" i="17"/>
  <c r="O854" i="17"/>
  <c r="P854" i="17"/>
  <c r="C855" i="17"/>
  <c r="D855" i="17"/>
  <c r="E855" i="17"/>
  <c r="F855" i="17"/>
  <c r="G855" i="17"/>
  <c r="H855" i="17"/>
  <c r="I855" i="17"/>
  <c r="J855" i="17"/>
  <c r="M855" i="17"/>
  <c r="N855" i="17"/>
  <c r="O855" i="17"/>
  <c r="P855" i="17"/>
  <c r="C856" i="17"/>
  <c r="D856" i="17"/>
  <c r="E856" i="17"/>
  <c r="F856" i="17"/>
  <c r="G856" i="17"/>
  <c r="H856" i="17"/>
  <c r="I856" i="17"/>
  <c r="J856" i="17"/>
  <c r="M856" i="17"/>
  <c r="N856" i="17"/>
  <c r="O856" i="17"/>
  <c r="P856" i="17"/>
  <c r="D857" i="17"/>
  <c r="E857" i="17"/>
  <c r="F857" i="17"/>
  <c r="G857" i="17"/>
  <c r="H857" i="17"/>
  <c r="I857" i="17"/>
  <c r="J857" i="17"/>
  <c r="M857" i="17"/>
  <c r="N857" i="17"/>
  <c r="O857" i="17"/>
  <c r="P857" i="17"/>
  <c r="C858" i="17"/>
  <c r="D858" i="17"/>
  <c r="E858" i="17"/>
  <c r="F858" i="17"/>
  <c r="G858" i="17"/>
  <c r="H858" i="17"/>
  <c r="I858" i="17"/>
  <c r="J858" i="17"/>
  <c r="M858" i="17"/>
  <c r="N858" i="17"/>
  <c r="O858" i="17"/>
  <c r="P858" i="17"/>
  <c r="D859" i="17"/>
  <c r="E859" i="17"/>
  <c r="F859" i="17"/>
  <c r="G859" i="17"/>
  <c r="H859" i="17"/>
  <c r="I859" i="17"/>
  <c r="J859" i="17"/>
  <c r="M859" i="17"/>
  <c r="N859" i="17"/>
  <c r="O859" i="17"/>
  <c r="P859" i="17"/>
  <c r="D860" i="17"/>
  <c r="E860" i="17"/>
  <c r="F860" i="17"/>
  <c r="G860" i="17"/>
  <c r="H860" i="17"/>
  <c r="I860" i="17"/>
  <c r="J860" i="17"/>
  <c r="M860" i="17"/>
  <c r="N860" i="17"/>
  <c r="O860" i="17"/>
  <c r="P860" i="17"/>
  <c r="D861" i="17"/>
  <c r="E861" i="17"/>
  <c r="F861" i="17"/>
  <c r="G861" i="17"/>
  <c r="H861" i="17"/>
  <c r="I861" i="17"/>
  <c r="J861" i="17"/>
  <c r="M861" i="17"/>
  <c r="N861" i="17"/>
  <c r="O861" i="17"/>
  <c r="P861" i="17"/>
  <c r="C862" i="17"/>
  <c r="D862" i="17"/>
  <c r="E862" i="17"/>
  <c r="F862" i="17"/>
  <c r="G862" i="17"/>
  <c r="H862" i="17"/>
  <c r="I862" i="17"/>
  <c r="J862" i="17"/>
  <c r="M862" i="17"/>
  <c r="N862" i="17"/>
  <c r="O862" i="17"/>
  <c r="P862" i="17"/>
  <c r="C863" i="17"/>
  <c r="D863" i="17"/>
  <c r="E863" i="17"/>
  <c r="F863" i="17"/>
  <c r="G863" i="17"/>
  <c r="H863" i="17"/>
  <c r="I863" i="17"/>
  <c r="J863" i="17"/>
  <c r="M863" i="17"/>
  <c r="N863" i="17"/>
  <c r="O863" i="17"/>
  <c r="P863" i="17"/>
  <c r="C864" i="17"/>
  <c r="D864" i="17"/>
  <c r="E864" i="17"/>
  <c r="F864" i="17"/>
  <c r="G864" i="17"/>
  <c r="H864" i="17"/>
  <c r="I864" i="17"/>
  <c r="J864" i="17"/>
  <c r="M864" i="17"/>
  <c r="N864" i="17"/>
  <c r="O864" i="17"/>
  <c r="P864" i="17"/>
  <c r="D865" i="17"/>
  <c r="E865" i="17"/>
  <c r="F865" i="17"/>
  <c r="G865" i="17"/>
  <c r="H865" i="17"/>
  <c r="I865" i="17"/>
  <c r="J865" i="17"/>
  <c r="M865" i="17"/>
  <c r="N865" i="17"/>
  <c r="O865" i="17"/>
  <c r="P865" i="17"/>
  <c r="D866" i="17"/>
  <c r="E866" i="17"/>
  <c r="F866" i="17"/>
  <c r="G866" i="17"/>
  <c r="H866" i="17"/>
  <c r="I866" i="17"/>
  <c r="J866" i="17"/>
  <c r="M866" i="17"/>
  <c r="N866" i="17"/>
  <c r="O866" i="17"/>
  <c r="P866" i="17"/>
  <c r="D867" i="17"/>
  <c r="E867" i="17"/>
  <c r="F867" i="17"/>
  <c r="G867" i="17"/>
  <c r="H867" i="17"/>
  <c r="I867" i="17"/>
  <c r="J867" i="17"/>
  <c r="M867" i="17"/>
  <c r="N867" i="17"/>
  <c r="O867" i="17"/>
  <c r="P867" i="17"/>
  <c r="D868" i="17"/>
  <c r="E868" i="17"/>
  <c r="F868" i="17"/>
  <c r="G868" i="17"/>
  <c r="H868" i="17"/>
  <c r="I868" i="17"/>
  <c r="J868" i="17"/>
  <c r="M868" i="17"/>
  <c r="N868" i="17"/>
  <c r="O868" i="17"/>
  <c r="P868" i="17"/>
  <c r="D869" i="17"/>
  <c r="E869" i="17"/>
  <c r="F869" i="17"/>
  <c r="G869" i="17"/>
  <c r="H869" i="17"/>
  <c r="I869" i="17"/>
  <c r="J869" i="17"/>
  <c r="M869" i="17"/>
  <c r="N869" i="17"/>
  <c r="O869" i="17"/>
  <c r="P869" i="17"/>
  <c r="C870" i="17"/>
  <c r="D870" i="17"/>
  <c r="E870" i="17"/>
  <c r="F870" i="17"/>
  <c r="G870" i="17"/>
  <c r="H870" i="17"/>
  <c r="I870" i="17"/>
  <c r="J870" i="17"/>
  <c r="M870" i="17"/>
  <c r="N870" i="17"/>
  <c r="O870" i="17"/>
  <c r="P870" i="17"/>
  <c r="C871" i="17"/>
  <c r="D871" i="17"/>
  <c r="E871" i="17"/>
  <c r="F871" i="17"/>
  <c r="G871" i="17"/>
  <c r="H871" i="17"/>
  <c r="I871" i="17"/>
  <c r="J871" i="17"/>
  <c r="M871" i="17"/>
  <c r="N871" i="17"/>
  <c r="O871" i="17"/>
  <c r="P871" i="17"/>
  <c r="C872" i="17"/>
  <c r="D872" i="17"/>
  <c r="E872" i="17"/>
  <c r="F872" i="17"/>
  <c r="G872" i="17"/>
  <c r="H872" i="17"/>
  <c r="I872" i="17"/>
  <c r="J872" i="17"/>
  <c r="M872" i="17"/>
  <c r="N872" i="17"/>
  <c r="O872" i="17"/>
  <c r="P872" i="17"/>
  <c r="D873" i="17"/>
  <c r="E873" i="17"/>
  <c r="F873" i="17"/>
  <c r="G873" i="17"/>
  <c r="H873" i="17"/>
  <c r="I873" i="17"/>
  <c r="J873" i="17"/>
  <c r="M873" i="17"/>
  <c r="N873" i="17"/>
  <c r="O873" i="17"/>
  <c r="P873" i="17"/>
  <c r="D874" i="17"/>
  <c r="E874" i="17"/>
  <c r="F874" i="17"/>
  <c r="G874" i="17"/>
  <c r="H874" i="17"/>
  <c r="I874" i="17"/>
  <c r="J874" i="17"/>
  <c r="M874" i="17"/>
  <c r="N874" i="17"/>
  <c r="O874" i="17"/>
  <c r="P874" i="17"/>
  <c r="C875" i="17"/>
  <c r="D875" i="17"/>
  <c r="E875" i="17"/>
  <c r="F875" i="17"/>
  <c r="G875" i="17"/>
  <c r="H875" i="17"/>
  <c r="I875" i="17"/>
  <c r="J875" i="17"/>
  <c r="M875" i="17"/>
  <c r="N875" i="17"/>
  <c r="O875" i="17"/>
  <c r="P875" i="17"/>
  <c r="D876" i="17"/>
  <c r="E876" i="17"/>
  <c r="F876" i="17"/>
  <c r="G876" i="17"/>
  <c r="H876" i="17"/>
  <c r="I876" i="17"/>
  <c r="J876" i="17"/>
  <c r="M876" i="17"/>
  <c r="N876" i="17"/>
  <c r="O876" i="17"/>
  <c r="P876" i="17"/>
  <c r="D877" i="17"/>
  <c r="E877" i="17"/>
  <c r="F877" i="17"/>
  <c r="G877" i="17"/>
  <c r="H877" i="17"/>
  <c r="I877" i="17"/>
  <c r="J877" i="17"/>
  <c r="M877" i="17"/>
  <c r="N877" i="17"/>
  <c r="O877" i="17"/>
  <c r="P877" i="17"/>
  <c r="C878" i="17"/>
  <c r="D878" i="17"/>
  <c r="E878" i="17"/>
  <c r="F878" i="17"/>
  <c r="G878" i="17"/>
  <c r="H878" i="17"/>
  <c r="I878" i="17"/>
  <c r="J878" i="17"/>
  <c r="M878" i="17"/>
  <c r="N878" i="17"/>
  <c r="O878" i="17"/>
  <c r="P878" i="17"/>
  <c r="C879" i="17"/>
  <c r="D879" i="17"/>
  <c r="E879" i="17"/>
  <c r="F879" i="17"/>
  <c r="G879" i="17"/>
  <c r="H879" i="17"/>
  <c r="I879" i="17"/>
  <c r="J879" i="17"/>
  <c r="M879" i="17"/>
  <c r="N879" i="17"/>
  <c r="O879" i="17"/>
  <c r="P879" i="17"/>
  <c r="C880" i="17"/>
  <c r="D880" i="17"/>
  <c r="E880" i="17"/>
  <c r="F880" i="17"/>
  <c r="G880" i="17"/>
  <c r="H880" i="17"/>
  <c r="I880" i="17"/>
  <c r="J880" i="17"/>
  <c r="M880" i="17"/>
  <c r="N880" i="17"/>
  <c r="O880" i="17"/>
  <c r="P880" i="17"/>
  <c r="D881" i="17"/>
  <c r="E881" i="17"/>
  <c r="F881" i="17"/>
  <c r="G881" i="17"/>
  <c r="H881" i="17"/>
  <c r="I881" i="17"/>
  <c r="J881" i="17"/>
  <c r="M881" i="17"/>
  <c r="N881" i="17"/>
  <c r="O881" i="17"/>
  <c r="P881" i="17"/>
  <c r="D882" i="17"/>
  <c r="E882" i="17"/>
  <c r="F882" i="17"/>
  <c r="G882" i="17"/>
  <c r="H882" i="17"/>
  <c r="I882" i="17"/>
  <c r="J882" i="17"/>
  <c r="M882" i="17"/>
  <c r="N882" i="17"/>
  <c r="O882" i="17"/>
  <c r="P882" i="17"/>
  <c r="C883" i="17"/>
  <c r="D883" i="17"/>
  <c r="E883" i="17"/>
  <c r="F883" i="17"/>
  <c r="G883" i="17"/>
  <c r="H883" i="17"/>
  <c r="I883" i="17"/>
  <c r="J883" i="17"/>
  <c r="M883" i="17"/>
  <c r="N883" i="17"/>
  <c r="O883" i="17"/>
  <c r="P883" i="17"/>
  <c r="D884" i="17"/>
  <c r="E884" i="17"/>
  <c r="F884" i="17"/>
  <c r="G884" i="17"/>
  <c r="H884" i="17"/>
  <c r="I884" i="17"/>
  <c r="J884" i="17"/>
  <c r="M884" i="17"/>
  <c r="N884" i="17"/>
  <c r="O884" i="17"/>
  <c r="P884" i="17"/>
  <c r="D885" i="17"/>
  <c r="E885" i="17"/>
  <c r="F885" i="17"/>
  <c r="G885" i="17"/>
  <c r="H885" i="17"/>
  <c r="I885" i="17"/>
  <c r="J885" i="17"/>
  <c r="M885" i="17"/>
  <c r="N885" i="17"/>
  <c r="O885" i="17"/>
  <c r="P885" i="17"/>
  <c r="C886" i="17"/>
  <c r="D886" i="17"/>
  <c r="E886" i="17"/>
  <c r="F886" i="17"/>
  <c r="G886" i="17"/>
  <c r="H886" i="17"/>
  <c r="I886" i="17"/>
  <c r="J886" i="17"/>
  <c r="M886" i="17"/>
  <c r="N886" i="17"/>
  <c r="O886" i="17"/>
  <c r="P886" i="17"/>
  <c r="C887" i="17"/>
  <c r="D887" i="17"/>
  <c r="E887" i="17"/>
  <c r="F887" i="17"/>
  <c r="G887" i="17"/>
  <c r="H887" i="17"/>
  <c r="I887" i="17"/>
  <c r="J887" i="17"/>
  <c r="M887" i="17"/>
  <c r="N887" i="17"/>
  <c r="O887" i="17"/>
  <c r="P887" i="17"/>
  <c r="C888" i="17"/>
  <c r="D888" i="17"/>
  <c r="E888" i="17"/>
  <c r="F888" i="17"/>
  <c r="G888" i="17"/>
  <c r="H888" i="17"/>
  <c r="I888" i="17"/>
  <c r="J888" i="17"/>
  <c r="M888" i="17"/>
  <c r="N888" i="17"/>
  <c r="O888" i="17"/>
  <c r="P888" i="17"/>
  <c r="D889" i="17"/>
  <c r="E889" i="17"/>
  <c r="F889" i="17"/>
  <c r="G889" i="17"/>
  <c r="H889" i="17"/>
  <c r="I889" i="17"/>
  <c r="J889" i="17"/>
  <c r="M889" i="17"/>
  <c r="N889" i="17"/>
  <c r="O889" i="17"/>
  <c r="P889" i="17"/>
  <c r="D890" i="17"/>
  <c r="E890" i="17"/>
  <c r="F890" i="17"/>
  <c r="G890" i="17"/>
  <c r="H890" i="17"/>
  <c r="I890" i="17"/>
  <c r="J890" i="17"/>
  <c r="M890" i="17"/>
  <c r="N890" i="17"/>
  <c r="O890" i="17"/>
  <c r="P890" i="17"/>
  <c r="D891" i="17"/>
  <c r="E891" i="17"/>
  <c r="F891" i="17"/>
  <c r="G891" i="17"/>
  <c r="H891" i="17"/>
  <c r="I891" i="17"/>
  <c r="J891" i="17"/>
  <c r="M891" i="17"/>
  <c r="N891" i="17"/>
  <c r="O891" i="17"/>
  <c r="P891" i="17"/>
  <c r="D892" i="17"/>
  <c r="E892" i="17"/>
  <c r="F892" i="17"/>
  <c r="G892" i="17"/>
  <c r="H892" i="17"/>
  <c r="I892" i="17"/>
  <c r="J892" i="17"/>
  <c r="M892" i="17"/>
  <c r="N892" i="17"/>
  <c r="O892" i="17"/>
  <c r="P892" i="17"/>
  <c r="D893" i="17"/>
  <c r="E893" i="17"/>
  <c r="F893" i="17"/>
  <c r="G893" i="17"/>
  <c r="H893" i="17"/>
  <c r="I893" i="17"/>
  <c r="J893" i="17"/>
  <c r="M893" i="17"/>
  <c r="N893" i="17"/>
  <c r="O893" i="17"/>
  <c r="P893" i="17"/>
  <c r="C894" i="17"/>
  <c r="D894" i="17"/>
  <c r="E894" i="17"/>
  <c r="F894" i="17"/>
  <c r="G894" i="17"/>
  <c r="H894" i="17"/>
  <c r="I894" i="17"/>
  <c r="J894" i="17"/>
  <c r="M894" i="17"/>
  <c r="N894" i="17"/>
  <c r="O894" i="17"/>
  <c r="P894" i="17"/>
  <c r="C895" i="17"/>
  <c r="D895" i="17"/>
  <c r="E895" i="17"/>
  <c r="F895" i="17"/>
  <c r="G895" i="17"/>
  <c r="H895" i="17"/>
  <c r="I895" i="17"/>
  <c r="J895" i="17"/>
  <c r="M895" i="17"/>
  <c r="N895" i="17"/>
  <c r="O895" i="17"/>
  <c r="P895" i="17"/>
  <c r="C896" i="17"/>
  <c r="D896" i="17"/>
  <c r="E896" i="17"/>
  <c r="F896" i="17"/>
  <c r="G896" i="17"/>
  <c r="H896" i="17"/>
  <c r="I896" i="17"/>
  <c r="J896" i="17"/>
  <c r="M896" i="17"/>
  <c r="N896" i="17"/>
  <c r="O896" i="17"/>
  <c r="P896" i="17"/>
  <c r="D897" i="17"/>
  <c r="E897" i="17"/>
  <c r="F897" i="17"/>
  <c r="G897" i="17"/>
  <c r="H897" i="17"/>
  <c r="I897" i="17"/>
  <c r="J897" i="17"/>
  <c r="M897" i="17"/>
  <c r="N897" i="17"/>
  <c r="O897" i="17"/>
  <c r="P897" i="17"/>
  <c r="C898" i="17"/>
  <c r="D898" i="17"/>
  <c r="E898" i="17"/>
  <c r="F898" i="17"/>
  <c r="G898" i="17"/>
  <c r="H898" i="17"/>
  <c r="I898" i="17"/>
  <c r="J898" i="17"/>
  <c r="M898" i="17"/>
  <c r="N898" i="17"/>
  <c r="O898" i="17"/>
  <c r="P898" i="17"/>
  <c r="D899" i="17"/>
  <c r="E899" i="17"/>
  <c r="F899" i="17"/>
  <c r="G899" i="17"/>
  <c r="H899" i="17"/>
  <c r="I899" i="17"/>
  <c r="J899" i="17"/>
  <c r="M899" i="17"/>
  <c r="N899" i="17"/>
  <c r="O899" i="17"/>
  <c r="P899" i="17"/>
  <c r="D900" i="17"/>
  <c r="E900" i="17"/>
  <c r="F900" i="17"/>
  <c r="G900" i="17"/>
  <c r="H900" i="17"/>
  <c r="I900" i="17"/>
  <c r="J900" i="17"/>
  <c r="M900" i="17"/>
  <c r="N900" i="17"/>
  <c r="O900" i="17"/>
  <c r="P900" i="17"/>
  <c r="D901" i="17"/>
  <c r="E901" i="17"/>
  <c r="F901" i="17"/>
  <c r="G901" i="17"/>
  <c r="H901" i="17"/>
  <c r="I901" i="17"/>
  <c r="J901" i="17"/>
  <c r="M901" i="17"/>
  <c r="N901" i="17"/>
  <c r="O901" i="17"/>
  <c r="P901" i="17"/>
  <c r="C902" i="17"/>
  <c r="D902" i="17"/>
  <c r="E902" i="17"/>
  <c r="F902" i="17"/>
  <c r="G902" i="17"/>
  <c r="H902" i="17"/>
  <c r="I902" i="17"/>
  <c r="J902" i="17"/>
  <c r="M902" i="17"/>
  <c r="N902" i="17"/>
  <c r="O902" i="17"/>
  <c r="P902" i="17"/>
  <c r="C903" i="17"/>
  <c r="D903" i="17"/>
  <c r="E903" i="17"/>
  <c r="F903" i="17"/>
  <c r="G903" i="17"/>
  <c r="H903" i="17"/>
  <c r="I903" i="17"/>
  <c r="J903" i="17"/>
  <c r="M903" i="17"/>
  <c r="N903" i="17"/>
  <c r="O903" i="17"/>
  <c r="P903" i="17"/>
  <c r="C904" i="17"/>
  <c r="D904" i="17"/>
  <c r="E904" i="17"/>
  <c r="F904" i="17"/>
  <c r="G904" i="17"/>
  <c r="H904" i="17"/>
  <c r="I904" i="17"/>
  <c r="J904" i="17"/>
  <c r="M904" i="17"/>
  <c r="N904" i="17"/>
  <c r="O904" i="17"/>
  <c r="P904" i="17"/>
  <c r="D905" i="17"/>
  <c r="E905" i="17"/>
  <c r="F905" i="17"/>
  <c r="G905" i="17"/>
  <c r="H905" i="17"/>
  <c r="I905" i="17"/>
  <c r="J905" i="17"/>
  <c r="M905" i="17"/>
  <c r="N905" i="17"/>
  <c r="O905" i="17"/>
  <c r="P905" i="17"/>
  <c r="D906" i="17"/>
  <c r="E906" i="17"/>
  <c r="F906" i="17"/>
  <c r="G906" i="17"/>
  <c r="H906" i="17"/>
  <c r="I906" i="17"/>
  <c r="J906" i="17"/>
  <c r="M906" i="17"/>
  <c r="N906" i="17"/>
  <c r="O906" i="17"/>
  <c r="P906" i="17"/>
  <c r="C907" i="17"/>
  <c r="D907" i="17"/>
  <c r="E907" i="17"/>
  <c r="F907" i="17"/>
  <c r="G907" i="17"/>
  <c r="H907" i="17"/>
  <c r="I907" i="17"/>
  <c r="J907" i="17"/>
  <c r="M907" i="17"/>
  <c r="N907" i="17"/>
  <c r="O907" i="17"/>
  <c r="P907" i="17"/>
  <c r="D908" i="17"/>
  <c r="E908" i="17"/>
  <c r="F908" i="17"/>
  <c r="G908" i="17"/>
  <c r="H908" i="17"/>
  <c r="I908" i="17"/>
  <c r="J908" i="17"/>
  <c r="M908" i="17"/>
  <c r="N908" i="17"/>
  <c r="O908" i="17"/>
  <c r="P908" i="17"/>
  <c r="D909" i="17"/>
  <c r="E909" i="17"/>
  <c r="F909" i="17"/>
  <c r="G909" i="17"/>
  <c r="H909" i="17"/>
  <c r="I909" i="17"/>
  <c r="J909" i="17"/>
  <c r="M909" i="17"/>
  <c r="N909" i="17"/>
  <c r="O909" i="17"/>
  <c r="P909" i="17"/>
  <c r="C910" i="17"/>
  <c r="D910" i="17"/>
  <c r="E910" i="17"/>
  <c r="F910" i="17"/>
  <c r="G910" i="17"/>
  <c r="H910" i="17"/>
  <c r="I910" i="17"/>
  <c r="J910" i="17"/>
  <c r="M910" i="17"/>
  <c r="N910" i="17"/>
  <c r="O910" i="17"/>
  <c r="P910" i="17"/>
  <c r="C911" i="17"/>
  <c r="D911" i="17"/>
  <c r="E911" i="17"/>
  <c r="F911" i="17"/>
  <c r="G911" i="17"/>
  <c r="H911" i="17"/>
  <c r="I911" i="17"/>
  <c r="J911" i="17"/>
  <c r="M911" i="17"/>
  <c r="N911" i="17"/>
  <c r="O911" i="17"/>
  <c r="P911" i="17"/>
  <c r="C912" i="17"/>
  <c r="D912" i="17"/>
  <c r="E912" i="17"/>
  <c r="F912" i="17"/>
  <c r="G912" i="17"/>
  <c r="H912" i="17"/>
  <c r="I912" i="17"/>
  <c r="J912" i="17"/>
  <c r="M912" i="17"/>
  <c r="N912" i="17"/>
  <c r="O912" i="17"/>
  <c r="P912" i="17"/>
  <c r="D913" i="17"/>
  <c r="E913" i="17"/>
  <c r="F913" i="17"/>
  <c r="G913" i="17"/>
  <c r="H913" i="17"/>
  <c r="I913" i="17"/>
  <c r="J913" i="17"/>
  <c r="M913" i="17"/>
  <c r="N913" i="17"/>
  <c r="O913" i="17"/>
  <c r="P913" i="17"/>
  <c r="D914" i="17"/>
  <c r="E914" i="17"/>
  <c r="F914" i="17"/>
  <c r="G914" i="17"/>
  <c r="H914" i="17"/>
  <c r="I914" i="17"/>
  <c r="J914" i="17"/>
  <c r="M914" i="17"/>
  <c r="N914" i="17"/>
  <c r="O914" i="17"/>
  <c r="P914" i="17"/>
  <c r="C915" i="17"/>
  <c r="D915" i="17"/>
  <c r="E915" i="17"/>
  <c r="F915" i="17"/>
  <c r="G915" i="17"/>
  <c r="H915" i="17"/>
  <c r="I915" i="17"/>
  <c r="J915" i="17"/>
  <c r="M915" i="17"/>
  <c r="N915" i="17"/>
  <c r="O915" i="17"/>
  <c r="P915" i="17"/>
  <c r="D916" i="17"/>
  <c r="E916" i="17"/>
  <c r="F916" i="17"/>
  <c r="G916" i="17"/>
  <c r="H916" i="17"/>
  <c r="I916" i="17"/>
  <c r="J916" i="17"/>
  <c r="M916" i="17"/>
  <c r="N916" i="17"/>
  <c r="O916" i="17"/>
  <c r="P916" i="17"/>
  <c r="D917" i="17"/>
  <c r="E917" i="17"/>
  <c r="F917" i="17"/>
  <c r="G917" i="17"/>
  <c r="H917" i="17"/>
  <c r="I917" i="17"/>
  <c r="J917" i="17"/>
  <c r="M917" i="17"/>
  <c r="N917" i="17"/>
  <c r="O917" i="17"/>
  <c r="P917" i="17"/>
  <c r="C918" i="17"/>
  <c r="D918" i="17"/>
  <c r="E918" i="17"/>
  <c r="F918" i="17"/>
  <c r="G918" i="17"/>
  <c r="H918" i="17"/>
  <c r="I918" i="17"/>
  <c r="J918" i="17"/>
  <c r="M918" i="17"/>
  <c r="N918" i="17"/>
  <c r="O918" i="17"/>
  <c r="P918" i="17"/>
  <c r="C919" i="17"/>
  <c r="D919" i="17"/>
  <c r="E919" i="17"/>
  <c r="F919" i="17"/>
  <c r="G919" i="17"/>
  <c r="H919" i="17"/>
  <c r="I919" i="17"/>
  <c r="J919" i="17"/>
  <c r="M919" i="17"/>
  <c r="N919" i="17"/>
  <c r="O919" i="17"/>
  <c r="P919" i="17"/>
  <c r="C920" i="17"/>
  <c r="D920" i="17"/>
  <c r="E920" i="17"/>
  <c r="F920" i="17"/>
  <c r="G920" i="17"/>
  <c r="H920" i="17"/>
  <c r="I920" i="17"/>
  <c r="J920" i="17"/>
  <c r="M920" i="17"/>
  <c r="N920" i="17"/>
  <c r="O920" i="17"/>
  <c r="P920" i="17"/>
  <c r="D921" i="17"/>
  <c r="E921" i="17"/>
  <c r="F921" i="17"/>
  <c r="G921" i="17"/>
  <c r="H921" i="17"/>
  <c r="I921" i="17"/>
  <c r="J921" i="17"/>
  <c r="M921" i="17"/>
  <c r="N921" i="17"/>
  <c r="O921" i="17"/>
  <c r="P921" i="17"/>
  <c r="D922" i="17"/>
  <c r="E922" i="17"/>
  <c r="F922" i="17"/>
  <c r="G922" i="17"/>
  <c r="H922" i="17"/>
  <c r="I922" i="17"/>
  <c r="J922" i="17"/>
  <c r="M922" i="17"/>
  <c r="N922" i="17"/>
  <c r="O922" i="17"/>
  <c r="P922" i="17"/>
  <c r="D923" i="17"/>
  <c r="E923" i="17"/>
  <c r="F923" i="17"/>
  <c r="G923" i="17"/>
  <c r="H923" i="17"/>
  <c r="I923" i="17"/>
  <c r="J923" i="17"/>
  <c r="M923" i="17"/>
  <c r="N923" i="17"/>
  <c r="O923" i="17"/>
  <c r="P923" i="17"/>
  <c r="D924" i="17"/>
  <c r="E924" i="17"/>
  <c r="F924" i="17"/>
  <c r="G924" i="17"/>
  <c r="H924" i="17"/>
  <c r="I924" i="17"/>
  <c r="J924" i="17"/>
  <c r="M924" i="17"/>
  <c r="N924" i="17"/>
  <c r="O924" i="17"/>
  <c r="P924" i="17"/>
  <c r="D925" i="17"/>
  <c r="E925" i="17"/>
  <c r="F925" i="17"/>
  <c r="G925" i="17"/>
  <c r="H925" i="17"/>
  <c r="I925" i="17"/>
  <c r="J925" i="17"/>
  <c r="M925" i="17"/>
  <c r="N925" i="17"/>
  <c r="O925" i="17"/>
  <c r="P925" i="17"/>
  <c r="C926" i="17"/>
  <c r="D926" i="17"/>
  <c r="E926" i="17"/>
  <c r="F926" i="17"/>
  <c r="G926" i="17"/>
  <c r="H926" i="17"/>
  <c r="I926" i="17"/>
  <c r="J926" i="17"/>
  <c r="M926" i="17"/>
  <c r="N926" i="17"/>
  <c r="O926" i="17"/>
  <c r="P926" i="17"/>
  <c r="C927" i="17"/>
  <c r="D927" i="17"/>
  <c r="E927" i="17"/>
  <c r="F927" i="17"/>
  <c r="G927" i="17"/>
  <c r="H927" i="17"/>
  <c r="I927" i="17"/>
  <c r="J927" i="17"/>
  <c r="M927" i="17"/>
  <c r="N927" i="17"/>
  <c r="O927" i="17"/>
  <c r="P927" i="17"/>
  <c r="C928" i="17"/>
  <c r="D928" i="17"/>
  <c r="E928" i="17"/>
  <c r="F928" i="17"/>
  <c r="G928" i="17"/>
  <c r="H928" i="17"/>
  <c r="I928" i="17"/>
  <c r="J928" i="17"/>
  <c r="M928" i="17"/>
  <c r="N928" i="17"/>
  <c r="O928" i="17"/>
  <c r="P928" i="17"/>
  <c r="D929" i="17"/>
  <c r="E929" i="17"/>
  <c r="F929" i="17"/>
  <c r="G929" i="17"/>
  <c r="H929" i="17"/>
  <c r="I929" i="17"/>
  <c r="J929" i="17"/>
  <c r="M929" i="17"/>
  <c r="N929" i="17"/>
  <c r="O929" i="17"/>
  <c r="P929" i="17"/>
  <c r="C930" i="17"/>
  <c r="D930" i="17"/>
  <c r="E930" i="17"/>
  <c r="F930" i="17"/>
  <c r="G930" i="17"/>
  <c r="H930" i="17"/>
  <c r="I930" i="17"/>
  <c r="J930" i="17"/>
  <c r="M930" i="17"/>
  <c r="N930" i="17"/>
  <c r="O930" i="17"/>
  <c r="P930" i="17"/>
  <c r="D931" i="17"/>
  <c r="E931" i="17"/>
  <c r="F931" i="17"/>
  <c r="G931" i="17"/>
  <c r="H931" i="17"/>
  <c r="I931" i="17"/>
  <c r="J931" i="17"/>
  <c r="M931" i="17"/>
  <c r="N931" i="17"/>
  <c r="O931" i="17"/>
  <c r="P931" i="17"/>
  <c r="D932" i="17"/>
  <c r="E932" i="17"/>
  <c r="F932" i="17"/>
  <c r="G932" i="17"/>
  <c r="H932" i="17"/>
  <c r="I932" i="17"/>
  <c r="J932" i="17"/>
  <c r="M932" i="17"/>
  <c r="N932" i="17"/>
  <c r="O932" i="17"/>
  <c r="P932" i="17"/>
  <c r="D933" i="17"/>
  <c r="E933" i="17"/>
  <c r="F933" i="17"/>
  <c r="G933" i="17"/>
  <c r="H933" i="17"/>
  <c r="I933" i="17"/>
  <c r="J933" i="17"/>
  <c r="M933" i="17"/>
  <c r="N933" i="17"/>
  <c r="O933" i="17"/>
  <c r="P933" i="17"/>
  <c r="C934" i="17"/>
  <c r="D934" i="17"/>
  <c r="E934" i="17"/>
  <c r="F934" i="17"/>
  <c r="G934" i="17"/>
  <c r="H934" i="17"/>
  <c r="I934" i="17"/>
  <c r="J934" i="17"/>
  <c r="M934" i="17"/>
  <c r="N934" i="17"/>
  <c r="O934" i="17"/>
  <c r="P934" i="17"/>
  <c r="C935" i="17"/>
  <c r="D935" i="17"/>
  <c r="E935" i="17"/>
  <c r="F935" i="17"/>
  <c r="G935" i="17"/>
  <c r="H935" i="17"/>
  <c r="I935" i="17"/>
  <c r="J935" i="17"/>
  <c r="M935" i="17"/>
  <c r="N935" i="17"/>
  <c r="O935" i="17"/>
  <c r="P935" i="17"/>
  <c r="C936" i="17"/>
  <c r="D936" i="17"/>
  <c r="E936" i="17"/>
  <c r="F936" i="17"/>
  <c r="G936" i="17"/>
  <c r="H936" i="17"/>
  <c r="I936" i="17"/>
  <c r="J936" i="17"/>
  <c r="M936" i="17"/>
  <c r="N936" i="17"/>
  <c r="O936" i="17"/>
  <c r="P936" i="17"/>
  <c r="C937" i="17"/>
  <c r="D937" i="17"/>
  <c r="E937" i="17"/>
  <c r="F937" i="17"/>
  <c r="G937" i="17"/>
  <c r="H937" i="17"/>
  <c r="I937" i="17"/>
  <c r="J937" i="17"/>
  <c r="M937" i="17"/>
  <c r="N937" i="17"/>
  <c r="O937" i="17"/>
  <c r="P937" i="17"/>
  <c r="D938" i="17"/>
  <c r="E938" i="17"/>
  <c r="F938" i="17"/>
  <c r="G938" i="17"/>
  <c r="H938" i="17"/>
  <c r="I938" i="17"/>
  <c r="J938" i="17"/>
  <c r="M938" i="17"/>
  <c r="N938" i="17"/>
  <c r="O938" i="17"/>
  <c r="P938" i="17"/>
  <c r="C939" i="17"/>
  <c r="D939" i="17"/>
  <c r="E939" i="17"/>
  <c r="F939" i="17"/>
  <c r="G939" i="17"/>
  <c r="H939" i="17"/>
  <c r="I939" i="17"/>
  <c r="J939" i="17"/>
  <c r="M939" i="17"/>
  <c r="N939" i="17"/>
  <c r="O939" i="17"/>
  <c r="P939" i="17"/>
  <c r="D940" i="17"/>
  <c r="E940" i="17"/>
  <c r="F940" i="17"/>
  <c r="G940" i="17"/>
  <c r="H940" i="17"/>
  <c r="I940" i="17"/>
  <c r="J940" i="17"/>
  <c r="M940" i="17"/>
  <c r="N940" i="17"/>
  <c r="O940" i="17"/>
  <c r="P940" i="17"/>
  <c r="D941" i="17"/>
  <c r="E941" i="17"/>
  <c r="F941" i="17"/>
  <c r="G941" i="17"/>
  <c r="H941" i="17"/>
  <c r="I941" i="17"/>
  <c r="J941" i="17"/>
  <c r="M941" i="17"/>
  <c r="N941" i="17"/>
  <c r="O941" i="17"/>
  <c r="P941" i="17"/>
  <c r="C942" i="17"/>
  <c r="D942" i="17"/>
  <c r="E942" i="17"/>
  <c r="F942" i="17"/>
  <c r="G942" i="17"/>
  <c r="H942" i="17"/>
  <c r="I942" i="17"/>
  <c r="J942" i="17"/>
  <c r="M942" i="17"/>
  <c r="N942" i="17"/>
  <c r="O942" i="17"/>
  <c r="P942" i="17"/>
  <c r="C943" i="17"/>
  <c r="D943" i="17"/>
  <c r="E943" i="17"/>
  <c r="F943" i="17"/>
  <c r="G943" i="17"/>
  <c r="H943" i="17"/>
  <c r="I943" i="17"/>
  <c r="J943" i="17"/>
  <c r="M943" i="17"/>
  <c r="N943" i="17"/>
  <c r="O943" i="17"/>
  <c r="P943" i="17"/>
  <c r="C944" i="17"/>
  <c r="D944" i="17"/>
  <c r="E944" i="17"/>
  <c r="F944" i="17"/>
  <c r="G944" i="17"/>
  <c r="H944" i="17"/>
  <c r="I944" i="17"/>
  <c r="J944" i="17"/>
  <c r="M944" i="17"/>
  <c r="N944" i="17"/>
  <c r="O944" i="17"/>
  <c r="P944" i="17"/>
  <c r="C945" i="17"/>
  <c r="D945" i="17"/>
  <c r="E945" i="17"/>
  <c r="F945" i="17"/>
  <c r="G945" i="17"/>
  <c r="H945" i="17"/>
  <c r="I945" i="17"/>
  <c r="J945" i="17"/>
  <c r="M945" i="17"/>
  <c r="N945" i="17"/>
  <c r="O945" i="17"/>
  <c r="P945" i="17"/>
  <c r="D946" i="17"/>
  <c r="E946" i="17"/>
  <c r="F946" i="17"/>
  <c r="G946" i="17"/>
  <c r="H946" i="17"/>
  <c r="I946" i="17"/>
  <c r="J946" i="17"/>
  <c r="M946" i="17"/>
  <c r="N946" i="17"/>
  <c r="O946" i="17"/>
  <c r="P946" i="17"/>
  <c r="C947" i="17"/>
  <c r="D947" i="17"/>
  <c r="E947" i="17"/>
  <c r="F947" i="17"/>
  <c r="G947" i="17"/>
  <c r="H947" i="17"/>
  <c r="I947" i="17"/>
  <c r="J947" i="17"/>
  <c r="M947" i="17"/>
  <c r="N947" i="17"/>
  <c r="O947" i="17"/>
  <c r="P947" i="17"/>
  <c r="D948" i="17"/>
  <c r="E948" i="17"/>
  <c r="F948" i="17"/>
  <c r="G948" i="17"/>
  <c r="H948" i="17"/>
  <c r="I948" i="17"/>
  <c r="J948" i="17"/>
  <c r="M948" i="17"/>
  <c r="N948" i="17"/>
  <c r="O948" i="17"/>
  <c r="P948" i="17"/>
  <c r="D949" i="17"/>
  <c r="E949" i="17"/>
  <c r="F949" i="17"/>
  <c r="G949" i="17"/>
  <c r="H949" i="17"/>
  <c r="I949" i="17"/>
  <c r="J949" i="17"/>
  <c r="M949" i="17"/>
  <c r="N949" i="17"/>
  <c r="O949" i="17"/>
  <c r="P949" i="17"/>
  <c r="C950" i="17"/>
  <c r="D950" i="17"/>
  <c r="E950" i="17"/>
  <c r="F950" i="17"/>
  <c r="G950" i="17"/>
  <c r="H950" i="17"/>
  <c r="I950" i="17"/>
  <c r="J950" i="17"/>
  <c r="M950" i="17"/>
  <c r="N950" i="17"/>
  <c r="O950" i="17"/>
  <c r="P950" i="17"/>
  <c r="C951" i="17"/>
  <c r="D951" i="17"/>
  <c r="E951" i="17"/>
  <c r="F951" i="17"/>
  <c r="G951" i="17"/>
  <c r="H951" i="17"/>
  <c r="I951" i="17"/>
  <c r="J951" i="17"/>
  <c r="M951" i="17"/>
  <c r="N951" i="17"/>
  <c r="O951" i="17"/>
  <c r="P951" i="17"/>
  <c r="C952" i="17"/>
  <c r="D952" i="17"/>
  <c r="E952" i="17"/>
  <c r="F952" i="17"/>
  <c r="G952" i="17"/>
  <c r="H952" i="17"/>
  <c r="I952" i="17"/>
  <c r="J952" i="17"/>
  <c r="M952" i="17"/>
  <c r="N952" i="17"/>
  <c r="O952" i="17"/>
  <c r="P952" i="17"/>
  <c r="D953" i="17"/>
  <c r="E953" i="17"/>
  <c r="F953" i="17"/>
  <c r="G953" i="17"/>
  <c r="H953" i="17"/>
  <c r="I953" i="17"/>
  <c r="J953" i="17"/>
  <c r="M953" i="17"/>
  <c r="N953" i="17"/>
  <c r="O953" i="17"/>
  <c r="P953" i="17"/>
  <c r="C954" i="17"/>
  <c r="D954" i="17"/>
  <c r="E954" i="17"/>
  <c r="F954" i="17"/>
  <c r="G954" i="17"/>
  <c r="H954" i="17"/>
  <c r="I954" i="17"/>
  <c r="J954" i="17"/>
  <c r="M954" i="17"/>
  <c r="N954" i="17"/>
  <c r="O954" i="17"/>
  <c r="P954" i="17"/>
  <c r="D955" i="17"/>
  <c r="E955" i="17"/>
  <c r="F955" i="17"/>
  <c r="G955" i="17"/>
  <c r="H955" i="17"/>
  <c r="I955" i="17"/>
  <c r="J955" i="17"/>
  <c r="M955" i="17"/>
  <c r="N955" i="17"/>
  <c r="O955" i="17"/>
  <c r="P955" i="17"/>
  <c r="D956" i="17"/>
  <c r="E956" i="17"/>
  <c r="F956" i="17"/>
  <c r="G956" i="17"/>
  <c r="H956" i="17"/>
  <c r="I956" i="17"/>
  <c r="J956" i="17"/>
  <c r="M956" i="17"/>
  <c r="N956" i="17"/>
  <c r="O956" i="17"/>
  <c r="P956" i="17"/>
  <c r="D957" i="17"/>
  <c r="E957" i="17"/>
  <c r="F957" i="17"/>
  <c r="G957" i="17"/>
  <c r="H957" i="17"/>
  <c r="I957" i="17"/>
  <c r="J957" i="17"/>
  <c r="M957" i="17"/>
  <c r="N957" i="17"/>
  <c r="O957" i="17"/>
  <c r="P957" i="17"/>
  <c r="C958" i="17"/>
  <c r="D958" i="17"/>
  <c r="E958" i="17"/>
  <c r="F958" i="17"/>
  <c r="G958" i="17"/>
  <c r="H958" i="17"/>
  <c r="I958" i="17"/>
  <c r="J958" i="17"/>
  <c r="M958" i="17"/>
  <c r="N958" i="17"/>
  <c r="O958" i="17"/>
  <c r="P958" i="17"/>
  <c r="C959" i="17"/>
  <c r="D959" i="17"/>
  <c r="E959" i="17"/>
  <c r="F959" i="17"/>
  <c r="G959" i="17"/>
  <c r="H959" i="17"/>
  <c r="I959" i="17"/>
  <c r="J959" i="17"/>
  <c r="M959" i="17"/>
  <c r="N959" i="17"/>
  <c r="O959" i="17"/>
  <c r="P959" i="17"/>
  <c r="C960" i="17"/>
  <c r="D960" i="17"/>
  <c r="E960" i="17"/>
  <c r="F960" i="17"/>
  <c r="G960" i="17"/>
  <c r="H960" i="17"/>
  <c r="I960" i="17"/>
  <c r="J960" i="17"/>
  <c r="M960" i="17"/>
  <c r="N960" i="17"/>
  <c r="O960" i="17"/>
  <c r="P960" i="17"/>
  <c r="D961" i="17"/>
  <c r="E961" i="17"/>
  <c r="F961" i="17"/>
  <c r="G961" i="17"/>
  <c r="H961" i="17"/>
  <c r="I961" i="17"/>
  <c r="J961" i="17"/>
  <c r="M961" i="17"/>
  <c r="N961" i="17"/>
  <c r="O961" i="17"/>
  <c r="P961" i="17"/>
  <c r="D962" i="17"/>
  <c r="E962" i="17"/>
  <c r="F962" i="17"/>
  <c r="G962" i="17"/>
  <c r="H962" i="17"/>
  <c r="I962" i="17"/>
  <c r="J962" i="17"/>
  <c r="M962" i="17"/>
  <c r="N962" i="17"/>
  <c r="O962" i="17"/>
  <c r="P962" i="17"/>
  <c r="D963" i="17"/>
  <c r="E963" i="17"/>
  <c r="F963" i="17"/>
  <c r="G963" i="17"/>
  <c r="H963" i="17"/>
  <c r="I963" i="17"/>
  <c r="J963" i="17"/>
  <c r="M963" i="17"/>
  <c r="N963" i="17"/>
  <c r="O963" i="17"/>
  <c r="P963" i="17"/>
  <c r="D964" i="17"/>
  <c r="E964" i="17"/>
  <c r="F964" i="17"/>
  <c r="G964" i="17"/>
  <c r="H964" i="17"/>
  <c r="I964" i="17"/>
  <c r="J964" i="17"/>
  <c r="M964" i="17"/>
  <c r="N964" i="17"/>
  <c r="O964" i="17"/>
  <c r="P964" i="17"/>
  <c r="D965" i="17"/>
  <c r="E965" i="17"/>
  <c r="F965" i="17"/>
  <c r="G965" i="17"/>
  <c r="H965" i="17"/>
  <c r="I965" i="17"/>
  <c r="J965" i="17"/>
  <c r="M965" i="17"/>
  <c r="N965" i="17"/>
  <c r="O965" i="17"/>
  <c r="P965" i="17"/>
  <c r="C966" i="17"/>
  <c r="D966" i="17"/>
  <c r="E966" i="17"/>
  <c r="F966" i="17"/>
  <c r="G966" i="17"/>
  <c r="H966" i="17"/>
  <c r="I966" i="17"/>
  <c r="J966" i="17"/>
  <c r="M966" i="17"/>
  <c r="N966" i="17"/>
  <c r="O966" i="17"/>
  <c r="P966" i="17"/>
  <c r="C967" i="17"/>
  <c r="D967" i="17"/>
  <c r="E967" i="17"/>
  <c r="F967" i="17"/>
  <c r="G967" i="17"/>
  <c r="H967" i="17"/>
  <c r="I967" i="17"/>
  <c r="J967" i="17"/>
  <c r="M967" i="17"/>
  <c r="N967" i="17"/>
  <c r="O967" i="17"/>
  <c r="P967" i="17"/>
  <c r="C968" i="17"/>
  <c r="D968" i="17"/>
  <c r="E968" i="17"/>
  <c r="F968" i="17"/>
  <c r="G968" i="17"/>
  <c r="H968" i="17"/>
  <c r="I968" i="17"/>
  <c r="J968" i="17"/>
  <c r="M968" i="17"/>
  <c r="N968" i="17"/>
  <c r="O968" i="17"/>
  <c r="P968" i="17"/>
  <c r="D969" i="17"/>
  <c r="E969" i="17"/>
  <c r="F969" i="17"/>
  <c r="G969" i="17"/>
  <c r="H969" i="17"/>
  <c r="I969" i="17"/>
  <c r="J969" i="17"/>
  <c r="M969" i="17"/>
  <c r="N969" i="17"/>
  <c r="O969" i="17"/>
  <c r="P969" i="17"/>
  <c r="D970" i="17"/>
  <c r="E970" i="17"/>
  <c r="F970" i="17"/>
  <c r="G970" i="17"/>
  <c r="H970" i="17"/>
  <c r="I970" i="17"/>
  <c r="J970" i="17"/>
  <c r="M970" i="17"/>
  <c r="N970" i="17"/>
  <c r="O970" i="17"/>
  <c r="P970" i="17"/>
  <c r="C971" i="17"/>
  <c r="D971" i="17"/>
  <c r="E971" i="17"/>
  <c r="F971" i="17"/>
  <c r="G971" i="17"/>
  <c r="H971" i="17"/>
  <c r="I971" i="17"/>
  <c r="J971" i="17"/>
  <c r="M971" i="17"/>
  <c r="N971" i="17"/>
  <c r="O971" i="17"/>
  <c r="P971" i="17"/>
  <c r="D972" i="17"/>
  <c r="E972" i="17"/>
  <c r="F972" i="17"/>
  <c r="G972" i="17"/>
  <c r="H972" i="17"/>
  <c r="I972" i="17"/>
  <c r="J972" i="17"/>
  <c r="M972" i="17"/>
  <c r="N972" i="17"/>
  <c r="O972" i="17"/>
  <c r="P972" i="17"/>
  <c r="D973" i="17"/>
  <c r="E973" i="17"/>
  <c r="F973" i="17"/>
  <c r="G973" i="17"/>
  <c r="H973" i="17"/>
  <c r="I973" i="17"/>
  <c r="J973" i="17"/>
  <c r="M973" i="17"/>
  <c r="N973" i="17"/>
  <c r="O973" i="17"/>
  <c r="P973" i="17"/>
  <c r="C974" i="17"/>
  <c r="D974" i="17"/>
  <c r="E974" i="17"/>
  <c r="F974" i="17"/>
  <c r="G974" i="17"/>
  <c r="H974" i="17"/>
  <c r="I974" i="17"/>
  <c r="J974" i="17"/>
  <c r="M974" i="17"/>
  <c r="N974" i="17"/>
  <c r="O974" i="17"/>
  <c r="P974" i="17"/>
  <c r="C975" i="17"/>
  <c r="D975" i="17"/>
  <c r="E975" i="17"/>
  <c r="F975" i="17"/>
  <c r="G975" i="17"/>
  <c r="H975" i="17"/>
  <c r="I975" i="17"/>
  <c r="J975" i="17"/>
  <c r="M975" i="17"/>
  <c r="N975" i="17"/>
  <c r="O975" i="17"/>
  <c r="P975" i="17"/>
  <c r="C976" i="17"/>
  <c r="D976" i="17"/>
  <c r="E976" i="17"/>
  <c r="F976" i="17"/>
  <c r="G976" i="17"/>
  <c r="H976" i="17"/>
  <c r="I976" i="17"/>
  <c r="J976" i="17"/>
  <c r="M976" i="17"/>
  <c r="N976" i="17"/>
  <c r="O976" i="17"/>
  <c r="P976" i="17"/>
  <c r="C977" i="17"/>
  <c r="D977" i="17"/>
  <c r="E977" i="17"/>
  <c r="F977" i="17"/>
  <c r="G977" i="17"/>
  <c r="H977" i="17"/>
  <c r="I977" i="17"/>
  <c r="J977" i="17"/>
  <c r="M977" i="17"/>
  <c r="N977" i="17"/>
  <c r="O977" i="17"/>
  <c r="P977" i="17"/>
  <c r="D978" i="17"/>
  <c r="E978" i="17"/>
  <c r="F978" i="17"/>
  <c r="G978" i="17"/>
  <c r="H978" i="17"/>
  <c r="I978" i="17"/>
  <c r="J978" i="17"/>
  <c r="M978" i="17"/>
  <c r="N978" i="17"/>
  <c r="O978" i="17"/>
  <c r="P978" i="17"/>
  <c r="C979" i="17"/>
  <c r="D979" i="17"/>
  <c r="E979" i="17"/>
  <c r="F979" i="17"/>
  <c r="G979" i="17"/>
  <c r="H979" i="17"/>
  <c r="I979" i="17"/>
  <c r="J979" i="17"/>
  <c r="M979" i="17"/>
  <c r="N979" i="17"/>
  <c r="O979" i="17"/>
  <c r="P979" i="17"/>
  <c r="D980" i="17"/>
  <c r="E980" i="17"/>
  <c r="F980" i="17"/>
  <c r="G980" i="17"/>
  <c r="H980" i="17"/>
  <c r="I980" i="17"/>
  <c r="J980" i="17"/>
  <c r="M980" i="17"/>
  <c r="N980" i="17"/>
  <c r="O980" i="17"/>
  <c r="P980" i="17"/>
  <c r="D981" i="17"/>
  <c r="E981" i="17"/>
  <c r="F981" i="17"/>
  <c r="G981" i="17"/>
  <c r="H981" i="17"/>
  <c r="I981" i="17"/>
  <c r="J981" i="17"/>
  <c r="M981" i="17"/>
  <c r="N981" i="17"/>
  <c r="O981" i="17"/>
  <c r="P981" i="17"/>
  <c r="C982" i="17"/>
  <c r="D982" i="17"/>
  <c r="E982" i="17"/>
  <c r="F982" i="17"/>
  <c r="G982" i="17"/>
  <c r="H982" i="17"/>
  <c r="I982" i="17"/>
  <c r="J982" i="17"/>
  <c r="M982" i="17"/>
  <c r="N982" i="17"/>
  <c r="O982" i="17"/>
  <c r="P982" i="17"/>
  <c r="C983" i="17"/>
  <c r="D983" i="17"/>
  <c r="E983" i="17"/>
  <c r="F983" i="17"/>
  <c r="G983" i="17"/>
  <c r="H983" i="17"/>
  <c r="I983" i="17"/>
  <c r="J983" i="17"/>
  <c r="M983" i="17"/>
  <c r="N983" i="17"/>
  <c r="O983" i="17"/>
  <c r="P983" i="17"/>
  <c r="C984" i="17"/>
  <c r="D984" i="17"/>
  <c r="E984" i="17"/>
  <c r="F984" i="17"/>
  <c r="G984" i="17"/>
  <c r="H984" i="17"/>
  <c r="I984" i="17"/>
  <c r="J984" i="17"/>
  <c r="M984" i="17"/>
  <c r="N984" i="17"/>
  <c r="O984" i="17"/>
  <c r="P984" i="17"/>
  <c r="D985" i="17"/>
  <c r="E985" i="17"/>
  <c r="F985" i="17"/>
  <c r="G985" i="17"/>
  <c r="H985" i="17"/>
  <c r="I985" i="17"/>
  <c r="J985" i="17"/>
  <c r="M985" i="17"/>
  <c r="N985" i="17"/>
  <c r="O985" i="17"/>
  <c r="P985" i="17"/>
  <c r="C986" i="17"/>
  <c r="D986" i="17"/>
  <c r="E986" i="17"/>
  <c r="F986" i="17"/>
  <c r="G986" i="17"/>
  <c r="H986" i="17"/>
  <c r="I986" i="17"/>
  <c r="J986" i="17"/>
  <c r="M986" i="17"/>
  <c r="N986" i="17"/>
  <c r="O986" i="17"/>
  <c r="P986" i="17"/>
  <c r="D987" i="17"/>
  <c r="E987" i="17"/>
  <c r="F987" i="17"/>
  <c r="G987" i="17"/>
  <c r="H987" i="17"/>
  <c r="I987" i="17"/>
  <c r="J987" i="17"/>
  <c r="M987" i="17"/>
  <c r="N987" i="17"/>
  <c r="O987" i="17"/>
  <c r="P987" i="17"/>
  <c r="D988" i="17"/>
  <c r="E988" i="17"/>
  <c r="F988" i="17"/>
  <c r="G988" i="17"/>
  <c r="H988" i="17"/>
  <c r="I988" i="17"/>
  <c r="J988" i="17"/>
  <c r="M988" i="17"/>
  <c r="N988" i="17"/>
  <c r="O988" i="17"/>
  <c r="P988" i="17"/>
  <c r="D989" i="17"/>
  <c r="E989" i="17"/>
  <c r="F989" i="17"/>
  <c r="G989" i="17"/>
  <c r="H989" i="17"/>
  <c r="I989" i="17"/>
  <c r="J989" i="17"/>
  <c r="M989" i="17"/>
  <c r="N989" i="17"/>
  <c r="O989" i="17"/>
  <c r="P989" i="17"/>
  <c r="C990" i="17"/>
  <c r="D990" i="17"/>
  <c r="E990" i="17"/>
  <c r="F990" i="17"/>
  <c r="G990" i="17"/>
  <c r="H990" i="17"/>
  <c r="I990" i="17"/>
  <c r="J990" i="17"/>
  <c r="M990" i="17"/>
  <c r="N990" i="17"/>
  <c r="O990" i="17"/>
  <c r="P990" i="17"/>
  <c r="C991" i="17"/>
  <c r="D991" i="17"/>
  <c r="E991" i="17"/>
  <c r="F991" i="17"/>
  <c r="G991" i="17"/>
  <c r="H991" i="17"/>
  <c r="I991" i="17"/>
  <c r="J991" i="17"/>
  <c r="M991" i="17"/>
  <c r="N991" i="17"/>
  <c r="O991" i="17"/>
  <c r="P991" i="17"/>
  <c r="C992" i="17"/>
  <c r="D992" i="17"/>
  <c r="E992" i="17"/>
  <c r="F992" i="17"/>
  <c r="G992" i="17"/>
  <c r="H992" i="17"/>
  <c r="I992" i="17"/>
  <c r="J992" i="17"/>
  <c r="M992" i="17"/>
  <c r="N992" i="17"/>
  <c r="O992" i="17"/>
  <c r="P992" i="17"/>
  <c r="D993" i="17"/>
  <c r="E993" i="17"/>
  <c r="F993" i="17"/>
  <c r="G993" i="17"/>
  <c r="H993" i="17"/>
  <c r="I993" i="17"/>
  <c r="J993" i="17"/>
  <c r="M993" i="17"/>
  <c r="N993" i="17"/>
  <c r="O993" i="17"/>
  <c r="P993" i="17"/>
  <c r="D994" i="17"/>
  <c r="E994" i="17"/>
  <c r="F994" i="17"/>
  <c r="G994" i="17"/>
  <c r="H994" i="17"/>
  <c r="I994" i="17"/>
  <c r="J994" i="17"/>
  <c r="M994" i="17"/>
  <c r="N994" i="17"/>
  <c r="O994" i="17"/>
  <c r="P994" i="17"/>
  <c r="D995" i="17"/>
  <c r="E995" i="17"/>
  <c r="F995" i="17"/>
  <c r="G995" i="17"/>
  <c r="H995" i="17"/>
  <c r="I995" i="17"/>
  <c r="J995" i="17"/>
  <c r="M995" i="17"/>
  <c r="N995" i="17"/>
  <c r="O995" i="17"/>
  <c r="P995" i="17"/>
  <c r="D996" i="17"/>
  <c r="E996" i="17"/>
  <c r="F996" i="17"/>
  <c r="G996" i="17"/>
  <c r="H996" i="17"/>
  <c r="I996" i="17"/>
  <c r="J996" i="17"/>
  <c r="M996" i="17"/>
  <c r="N996" i="17"/>
  <c r="O996" i="17"/>
  <c r="P996" i="17"/>
  <c r="D997" i="17"/>
  <c r="E997" i="17"/>
  <c r="F997" i="17"/>
  <c r="G997" i="17"/>
  <c r="H997" i="17"/>
  <c r="I997" i="17"/>
  <c r="J997" i="17"/>
  <c r="M997" i="17"/>
  <c r="N997" i="17"/>
  <c r="O997" i="17"/>
  <c r="P997" i="17"/>
  <c r="C998" i="17"/>
  <c r="D998" i="17"/>
  <c r="E998" i="17"/>
  <c r="F998" i="17"/>
  <c r="G998" i="17"/>
  <c r="H998" i="17"/>
  <c r="I998" i="17"/>
  <c r="J998" i="17"/>
  <c r="M998" i="17"/>
  <c r="N998" i="17"/>
  <c r="O998" i="17"/>
  <c r="P998" i="17"/>
  <c r="C999" i="17"/>
  <c r="D999" i="17"/>
  <c r="E999" i="17"/>
  <c r="F999" i="17"/>
  <c r="G999" i="17"/>
  <c r="H999" i="17"/>
  <c r="I999" i="17"/>
  <c r="J999" i="17"/>
  <c r="M999" i="17"/>
  <c r="N999" i="17"/>
  <c r="O999" i="17"/>
  <c r="P999" i="17"/>
  <c r="C1000" i="17"/>
  <c r="D1000" i="17"/>
  <c r="E1000" i="17"/>
  <c r="F1000" i="17"/>
  <c r="G1000" i="17"/>
  <c r="H1000" i="17"/>
  <c r="I1000" i="17"/>
  <c r="J1000" i="17"/>
  <c r="M1000" i="17"/>
  <c r="N1000" i="17"/>
  <c r="O1000" i="17"/>
  <c r="P1000" i="17"/>
  <c r="D1001" i="17"/>
  <c r="E1001" i="17"/>
  <c r="F1001" i="17"/>
  <c r="G1001" i="17"/>
  <c r="H1001" i="17"/>
  <c r="I1001" i="17"/>
  <c r="J1001" i="17"/>
  <c r="M1001" i="17"/>
  <c r="N1001" i="17"/>
  <c r="O1001" i="17"/>
  <c r="P1001" i="17"/>
  <c r="D1002" i="17"/>
  <c r="E1002" i="17"/>
  <c r="F1002" i="17"/>
  <c r="G1002" i="17"/>
  <c r="H1002" i="17"/>
  <c r="I1002" i="17"/>
  <c r="J1002" i="17"/>
  <c r="M1002" i="17"/>
  <c r="N1002" i="17"/>
  <c r="O1002" i="17"/>
  <c r="P1002" i="17"/>
  <c r="C1003" i="17"/>
  <c r="D1003" i="17"/>
  <c r="E1003" i="17"/>
  <c r="F1003" i="17"/>
  <c r="G1003" i="17"/>
  <c r="H1003" i="17"/>
  <c r="I1003" i="17"/>
  <c r="J1003" i="17"/>
  <c r="M1003" i="17"/>
  <c r="N1003" i="17"/>
  <c r="O1003" i="17"/>
  <c r="P1003" i="17"/>
  <c r="D1004" i="17"/>
  <c r="E1004" i="17"/>
  <c r="F1004" i="17"/>
  <c r="G1004" i="17"/>
  <c r="H1004" i="17"/>
  <c r="I1004" i="17"/>
  <c r="J1004" i="17"/>
  <c r="M1004" i="17"/>
  <c r="N1004" i="17"/>
  <c r="O1004" i="17"/>
  <c r="P1004" i="17"/>
  <c r="D1005" i="17"/>
  <c r="E1005" i="17"/>
  <c r="F1005" i="17"/>
  <c r="G1005" i="17"/>
  <c r="H1005" i="17"/>
  <c r="I1005" i="17"/>
  <c r="J1005" i="17"/>
  <c r="M1005" i="17"/>
  <c r="N1005" i="17"/>
  <c r="O1005" i="17"/>
  <c r="P1005" i="17"/>
  <c r="C1006" i="17"/>
  <c r="D1006" i="17"/>
  <c r="E1006" i="17"/>
  <c r="F1006" i="17"/>
  <c r="G1006" i="17"/>
  <c r="H1006" i="17"/>
  <c r="I1006" i="17"/>
  <c r="J1006" i="17"/>
  <c r="M1006" i="17"/>
  <c r="N1006" i="17"/>
  <c r="O1006" i="17"/>
  <c r="P1006" i="17"/>
  <c r="C1007" i="17"/>
  <c r="D1007" i="17"/>
  <c r="E1007" i="17"/>
  <c r="F1007" i="17"/>
  <c r="G1007" i="17"/>
  <c r="H1007" i="17"/>
  <c r="I1007" i="17"/>
  <c r="J1007" i="17"/>
  <c r="M1007" i="17"/>
  <c r="N1007" i="17"/>
  <c r="O1007" i="17"/>
  <c r="P1007" i="17"/>
  <c r="C1008" i="17"/>
  <c r="D1008" i="17"/>
  <c r="E1008" i="17"/>
  <c r="F1008" i="17"/>
  <c r="G1008" i="17"/>
  <c r="H1008" i="17"/>
  <c r="I1008" i="17"/>
  <c r="J1008" i="17"/>
  <c r="M1008" i="17"/>
  <c r="N1008" i="17"/>
  <c r="O1008" i="17"/>
  <c r="P1008" i="17"/>
  <c r="D1009" i="17"/>
  <c r="E1009" i="17"/>
  <c r="F1009" i="17"/>
  <c r="G1009" i="17"/>
  <c r="H1009" i="17"/>
  <c r="I1009" i="17"/>
  <c r="J1009" i="17"/>
  <c r="M1009" i="17"/>
  <c r="N1009" i="17"/>
  <c r="O1009" i="17"/>
  <c r="P1009" i="17"/>
  <c r="C1010" i="17"/>
  <c r="D1010" i="17"/>
  <c r="E1010" i="17"/>
  <c r="F1010" i="17"/>
  <c r="G1010" i="17"/>
  <c r="H1010" i="17"/>
  <c r="I1010" i="17"/>
  <c r="J1010" i="17"/>
  <c r="K1010" i="17"/>
  <c r="L1010" i="17"/>
  <c r="M1010" i="17"/>
  <c r="N1010" i="17"/>
  <c r="O1010" i="17"/>
  <c r="P1010" i="17"/>
  <c r="Q1010" i="17"/>
  <c r="R1010" i="17"/>
  <c r="P9" i="17"/>
  <c r="O9" i="17"/>
  <c r="N9" i="17"/>
  <c r="M9" i="17"/>
  <c r="J9" i="17"/>
  <c r="I9" i="17"/>
  <c r="G9" i="17"/>
  <c r="F9" i="17"/>
  <c r="E9" i="17"/>
  <c r="D9" i="17"/>
  <c r="A10" i="17"/>
  <c r="B10" i="17"/>
  <c r="A11" i="17"/>
  <c r="B11" i="17"/>
  <c r="A12" i="17"/>
  <c r="B12" i="17"/>
  <c r="A13" i="17"/>
  <c r="B13" i="17"/>
  <c r="A14" i="17"/>
  <c r="B14" i="17"/>
  <c r="A15" i="17"/>
  <c r="B15" i="17"/>
  <c r="A16" i="17"/>
  <c r="B16" i="17"/>
  <c r="A17" i="17"/>
  <c r="B17" i="17"/>
  <c r="A18" i="17"/>
  <c r="B18" i="17"/>
  <c r="A19" i="17"/>
  <c r="B19" i="17"/>
  <c r="A20" i="17"/>
  <c r="B20" i="17"/>
  <c r="A21" i="17"/>
  <c r="B21" i="17"/>
  <c r="A22" i="17"/>
  <c r="B22" i="17"/>
  <c r="A23" i="17"/>
  <c r="B23" i="17"/>
  <c r="A24" i="17"/>
  <c r="B24" i="17"/>
  <c r="A25" i="17"/>
  <c r="B25" i="17"/>
  <c r="A26" i="17"/>
  <c r="B26" i="17"/>
  <c r="A27" i="17"/>
  <c r="B27" i="17"/>
  <c r="A28" i="17"/>
  <c r="B28" i="17"/>
  <c r="A29" i="17"/>
  <c r="B29" i="17"/>
  <c r="A30" i="17"/>
  <c r="B30" i="17"/>
  <c r="A31" i="17"/>
  <c r="B31" i="17"/>
  <c r="A32" i="17"/>
  <c r="B32" i="17"/>
  <c r="A33" i="17"/>
  <c r="B33" i="17"/>
  <c r="A34" i="17"/>
  <c r="B34" i="17"/>
  <c r="A35" i="17"/>
  <c r="B35" i="17"/>
  <c r="A36" i="17"/>
  <c r="B36" i="17"/>
  <c r="A37" i="17"/>
  <c r="B37" i="17"/>
  <c r="A38" i="17"/>
  <c r="B38" i="17"/>
  <c r="A39" i="17"/>
  <c r="B39" i="17"/>
  <c r="A40" i="17"/>
  <c r="B40" i="17"/>
  <c r="A41" i="17"/>
  <c r="B41" i="17"/>
  <c r="A42" i="17"/>
  <c r="B42" i="17"/>
  <c r="A43" i="17"/>
  <c r="B43" i="17"/>
  <c r="A44" i="17"/>
  <c r="B44" i="17"/>
  <c r="A45" i="17"/>
  <c r="B45" i="17"/>
  <c r="A46" i="17"/>
  <c r="B46" i="17"/>
  <c r="A47" i="17"/>
  <c r="B47" i="17"/>
  <c r="A48" i="17"/>
  <c r="B48" i="17"/>
  <c r="A49" i="17"/>
  <c r="B49" i="17"/>
  <c r="A50" i="17"/>
  <c r="B50" i="17"/>
  <c r="A51" i="17"/>
  <c r="B51" i="17"/>
  <c r="A52" i="17"/>
  <c r="B52" i="17"/>
  <c r="A53" i="17"/>
  <c r="B53" i="17"/>
  <c r="A54" i="17"/>
  <c r="B54" i="17"/>
  <c r="A55" i="17"/>
  <c r="B55" i="17"/>
  <c r="A56" i="17"/>
  <c r="B56" i="17"/>
  <c r="A57" i="17"/>
  <c r="B57" i="17"/>
  <c r="A58" i="17"/>
  <c r="B58" i="17"/>
  <c r="A59" i="17"/>
  <c r="B59" i="17"/>
  <c r="A60" i="17"/>
  <c r="B60" i="17"/>
  <c r="A61" i="17"/>
  <c r="B61" i="17"/>
  <c r="A62" i="17"/>
  <c r="B62" i="17"/>
  <c r="A63" i="17"/>
  <c r="B63" i="17"/>
  <c r="A64" i="17"/>
  <c r="B64" i="17"/>
  <c r="A65" i="17"/>
  <c r="B65" i="17"/>
  <c r="A66" i="17"/>
  <c r="B66" i="17"/>
  <c r="A67" i="17"/>
  <c r="B67" i="17"/>
  <c r="A68" i="17"/>
  <c r="B68" i="17"/>
  <c r="A69" i="17"/>
  <c r="B69" i="17"/>
  <c r="A70" i="17"/>
  <c r="B70" i="17"/>
  <c r="A71" i="17"/>
  <c r="B71" i="17"/>
  <c r="A72" i="17"/>
  <c r="B72" i="17"/>
  <c r="A73" i="17"/>
  <c r="B73" i="17"/>
  <c r="A74" i="17"/>
  <c r="B74" i="17"/>
  <c r="A75" i="17"/>
  <c r="B75" i="17"/>
  <c r="A76" i="17"/>
  <c r="B76" i="17"/>
  <c r="A77" i="17"/>
  <c r="B77" i="17"/>
  <c r="A78" i="17"/>
  <c r="B78" i="17"/>
  <c r="A79" i="17"/>
  <c r="B79" i="17"/>
  <c r="A80" i="17"/>
  <c r="B80" i="17"/>
  <c r="A81" i="17"/>
  <c r="B81" i="17"/>
  <c r="A82" i="17"/>
  <c r="B82" i="17"/>
  <c r="A83" i="17"/>
  <c r="B83" i="17"/>
  <c r="A84" i="17"/>
  <c r="B84" i="17"/>
  <c r="A85" i="17"/>
  <c r="B85" i="17"/>
  <c r="A86" i="17"/>
  <c r="B86" i="17"/>
  <c r="A87" i="17"/>
  <c r="B87" i="17"/>
  <c r="A88" i="17"/>
  <c r="B88" i="17"/>
  <c r="A89" i="17"/>
  <c r="B89" i="17"/>
  <c r="A90" i="17"/>
  <c r="B90" i="17"/>
  <c r="A91" i="17"/>
  <c r="B91" i="17"/>
  <c r="A92" i="17"/>
  <c r="B92" i="17"/>
  <c r="A93" i="17"/>
  <c r="B93" i="17"/>
  <c r="A94" i="17"/>
  <c r="B94" i="17"/>
  <c r="A95" i="17"/>
  <c r="B95" i="17"/>
  <c r="A96" i="17"/>
  <c r="B96" i="17"/>
  <c r="A97" i="17"/>
  <c r="B97" i="17"/>
  <c r="A98" i="17"/>
  <c r="B98" i="17"/>
  <c r="A99" i="17"/>
  <c r="B99" i="17"/>
  <c r="A100" i="17"/>
  <c r="B100" i="17"/>
  <c r="A101" i="17"/>
  <c r="B101" i="17"/>
  <c r="A102" i="17"/>
  <c r="B102" i="17"/>
  <c r="A103" i="17"/>
  <c r="B103" i="17"/>
  <c r="A104" i="17"/>
  <c r="B104" i="17"/>
  <c r="A105" i="17"/>
  <c r="B105" i="17"/>
  <c r="A106" i="17"/>
  <c r="B106" i="17"/>
  <c r="A107" i="17"/>
  <c r="B107" i="17"/>
  <c r="A108" i="17"/>
  <c r="B108" i="17"/>
  <c r="A109" i="17"/>
  <c r="B109" i="17"/>
  <c r="A110" i="17"/>
  <c r="B110" i="17"/>
  <c r="A111" i="17"/>
  <c r="B111" i="17"/>
  <c r="A112" i="17"/>
  <c r="B112" i="17"/>
  <c r="A113" i="17"/>
  <c r="B113" i="17"/>
  <c r="A114" i="17"/>
  <c r="B114" i="17"/>
  <c r="A115" i="17"/>
  <c r="B115" i="17"/>
  <c r="A116" i="17"/>
  <c r="B116" i="17"/>
  <c r="A117" i="17"/>
  <c r="B117" i="17"/>
  <c r="A118" i="17"/>
  <c r="B118" i="17"/>
  <c r="A119" i="17"/>
  <c r="B119" i="17"/>
  <c r="A120" i="17"/>
  <c r="B120" i="17"/>
  <c r="A121" i="17"/>
  <c r="B121" i="17"/>
  <c r="A122" i="17"/>
  <c r="B122" i="17"/>
  <c r="A123" i="17"/>
  <c r="B123" i="17"/>
  <c r="A124" i="17"/>
  <c r="B124" i="17"/>
  <c r="A125" i="17"/>
  <c r="B125" i="17"/>
  <c r="A126" i="17"/>
  <c r="B126" i="17"/>
  <c r="A127" i="17"/>
  <c r="B127" i="17"/>
  <c r="A128" i="17"/>
  <c r="B128" i="17"/>
  <c r="A129" i="17"/>
  <c r="B129" i="17"/>
  <c r="A130" i="17"/>
  <c r="B130" i="17"/>
  <c r="A131" i="17"/>
  <c r="B131" i="17"/>
  <c r="A132" i="17"/>
  <c r="B132" i="17"/>
  <c r="A133" i="17"/>
  <c r="B133" i="17"/>
  <c r="A134" i="17"/>
  <c r="B134" i="17"/>
  <c r="A135" i="17"/>
  <c r="B135" i="17"/>
  <c r="A136" i="17"/>
  <c r="B136" i="17"/>
  <c r="A137" i="17"/>
  <c r="B137" i="17"/>
  <c r="A138" i="17"/>
  <c r="B138" i="17"/>
  <c r="A139" i="17"/>
  <c r="B139" i="17"/>
  <c r="A140" i="17"/>
  <c r="B140" i="17"/>
  <c r="A141" i="17"/>
  <c r="B141" i="17"/>
  <c r="A142" i="17"/>
  <c r="B142" i="17"/>
  <c r="A143" i="17"/>
  <c r="B143" i="17"/>
  <c r="A144" i="17"/>
  <c r="B144" i="17"/>
  <c r="A145" i="17"/>
  <c r="B145" i="17"/>
  <c r="A146" i="17"/>
  <c r="B146" i="17"/>
  <c r="A147" i="17"/>
  <c r="B147" i="17"/>
  <c r="A148" i="17"/>
  <c r="B148" i="17"/>
  <c r="A149" i="17"/>
  <c r="B149" i="17"/>
  <c r="A150" i="17"/>
  <c r="B150" i="17"/>
  <c r="A151" i="17"/>
  <c r="B151" i="17"/>
  <c r="A152" i="17"/>
  <c r="B152" i="17"/>
  <c r="A153" i="17"/>
  <c r="B153" i="17"/>
  <c r="A154" i="17"/>
  <c r="B154" i="17"/>
  <c r="A155" i="17"/>
  <c r="B155" i="17"/>
  <c r="A156" i="17"/>
  <c r="B156" i="17"/>
  <c r="A157" i="17"/>
  <c r="B157" i="17"/>
  <c r="A158" i="17"/>
  <c r="B158" i="17"/>
  <c r="A159" i="17"/>
  <c r="B159" i="17"/>
  <c r="A160" i="17"/>
  <c r="B160" i="17"/>
  <c r="A161" i="17"/>
  <c r="B161" i="17"/>
  <c r="A162" i="17"/>
  <c r="B162" i="17"/>
  <c r="A163" i="17"/>
  <c r="B163" i="17"/>
  <c r="A164" i="17"/>
  <c r="B164" i="17"/>
  <c r="A165" i="17"/>
  <c r="B165" i="17"/>
  <c r="A166" i="17"/>
  <c r="B166" i="17"/>
  <c r="A167" i="17"/>
  <c r="B167" i="17"/>
  <c r="A168" i="17"/>
  <c r="B168" i="17"/>
  <c r="A169" i="17"/>
  <c r="B169" i="17"/>
  <c r="A170" i="17"/>
  <c r="B170" i="17"/>
  <c r="A171" i="17"/>
  <c r="B171" i="17"/>
  <c r="A172" i="17"/>
  <c r="B172" i="17"/>
  <c r="A173" i="17"/>
  <c r="B173" i="17"/>
  <c r="A174" i="17"/>
  <c r="B174" i="17"/>
  <c r="A175" i="17"/>
  <c r="B175" i="17"/>
  <c r="A176" i="17"/>
  <c r="B176" i="17"/>
  <c r="A177" i="17"/>
  <c r="B177" i="17"/>
  <c r="A178" i="17"/>
  <c r="B178" i="17"/>
  <c r="A179" i="17"/>
  <c r="B179" i="17"/>
  <c r="A180" i="17"/>
  <c r="B180" i="17"/>
  <c r="A181" i="17"/>
  <c r="B181" i="17"/>
  <c r="A182" i="17"/>
  <c r="B182" i="17"/>
  <c r="A183" i="17"/>
  <c r="B183" i="17"/>
  <c r="A184" i="17"/>
  <c r="B184" i="17"/>
  <c r="A185" i="17"/>
  <c r="B185" i="17"/>
  <c r="A186" i="17"/>
  <c r="B186" i="17"/>
  <c r="A187" i="17"/>
  <c r="B187" i="17"/>
  <c r="A188" i="17"/>
  <c r="B188" i="17"/>
  <c r="A189" i="17"/>
  <c r="B189" i="17"/>
  <c r="A190" i="17"/>
  <c r="B190" i="17"/>
  <c r="A191" i="17"/>
  <c r="B191" i="17"/>
  <c r="A192" i="17"/>
  <c r="B192" i="17"/>
  <c r="A193" i="17"/>
  <c r="B193" i="17"/>
  <c r="A194" i="17"/>
  <c r="B194" i="17"/>
  <c r="A195" i="17"/>
  <c r="B195" i="17"/>
  <c r="A196" i="17"/>
  <c r="B196" i="17"/>
  <c r="A197" i="17"/>
  <c r="B197" i="17"/>
  <c r="A198" i="17"/>
  <c r="B198" i="17"/>
  <c r="A199" i="17"/>
  <c r="B199" i="17"/>
  <c r="A200" i="17"/>
  <c r="B200" i="17"/>
  <c r="A201" i="17"/>
  <c r="B201" i="17"/>
  <c r="A202" i="17"/>
  <c r="B202" i="17"/>
  <c r="A203" i="17"/>
  <c r="B203" i="17"/>
  <c r="A204" i="17"/>
  <c r="B204" i="17"/>
  <c r="A205" i="17"/>
  <c r="B205" i="17"/>
  <c r="A206" i="17"/>
  <c r="B206" i="17"/>
  <c r="A207" i="17"/>
  <c r="B207" i="17"/>
  <c r="A208" i="17"/>
  <c r="B208" i="17"/>
  <c r="A209" i="17"/>
  <c r="B209" i="17"/>
  <c r="A210" i="17"/>
  <c r="B210" i="17"/>
  <c r="A211" i="17"/>
  <c r="B211" i="17"/>
  <c r="A212" i="17"/>
  <c r="B212" i="17"/>
  <c r="A213" i="17"/>
  <c r="B213" i="17"/>
  <c r="A214" i="17"/>
  <c r="B214" i="17"/>
  <c r="A215" i="17"/>
  <c r="B215" i="17"/>
  <c r="A216" i="17"/>
  <c r="B216" i="17"/>
  <c r="A217" i="17"/>
  <c r="B217" i="17"/>
  <c r="A218" i="17"/>
  <c r="B218" i="17"/>
  <c r="A219" i="17"/>
  <c r="B219" i="17"/>
  <c r="A220" i="17"/>
  <c r="B220" i="17"/>
  <c r="A221" i="17"/>
  <c r="B221" i="17"/>
  <c r="A222" i="17"/>
  <c r="B222" i="17"/>
  <c r="A223" i="17"/>
  <c r="B223" i="17"/>
  <c r="A224" i="17"/>
  <c r="B224" i="17"/>
  <c r="A225" i="17"/>
  <c r="B225" i="17"/>
  <c r="A226" i="17"/>
  <c r="B226" i="17"/>
  <c r="A227" i="17"/>
  <c r="B227" i="17"/>
  <c r="A228" i="17"/>
  <c r="B228" i="17"/>
  <c r="A229" i="17"/>
  <c r="B229" i="17"/>
  <c r="A230" i="17"/>
  <c r="B230" i="17"/>
  <c r="A231" i="17"/>
  <c r="B231" i="17"/>
  <c r="A232" i="17"/>
  <c r="B232" i="17"/>
  <c r="A233" i="17"/>
  <c r="B233" i="17"/>
  <c r="A234" i="17"/>
  <c r="B234" i="17"/>
  <c r="A235" i="17"/>
  <c r="B235" i="17"/>
  <c r="A236" i="17"/>
  <c r="B236" i="17"/>
  <c r="A237" i="17"/>
  <c r="B237" i="17"/>
  <c r="A238" i="17"/>
  <c r="B238" i="17"/>
  <c r="A239" i="17"/>
  <c r="B239" i="17"/>
  <c r="A240" i="17"/>
  <c r="B240" i="17"/>
  <c r="A241" i="17"/>
  <c r="B241" i="17"/>
  <c r="A242" i="17"/>
  <c r="B242" i="17"/>
  <c r="A243" i="17"/>
  <c r="B243" i="17"/>
  <c r="A244" i="17"/>
  <c r="B244" i="17"/>
  <c r="A245" i="17"/>
  <c r="B245" i="17"/>
  <c r="A246" i="17"/>
  <c r="B246" i="17"/>
  <c r="A247" i="17"/>
  <c r="B247" i="17"/>
  <c r="A248" i="17"/>
  <c r="B248" i="17"/>
  <c r="A249" i="17"/>
  <c r="B249" i="17"/>
  <c r="A250" i="17"/>
  <c r="B250" i="17"/>
  <c r="A251" i="17"/>
  <c r="B251" i="17"/>
  <c r="A252" i="17"/>
  <c r="B252" i="17"/>
  <c r="A253" i="17"/>
  <c r="B253" i="17"/>
  <c r="A254" i="17"/>
  <c r="B254" i="17"/>
  <c r="A255" i="17"/>
  <c r="B255" i="17"/>
  <c r="A256" i="17"/>
  <c r="B256" i="17"/>
  <c r="A257" i="17"/>
  <c r="B257" i="17"/>
  <c r="A258" i="17"/>
  <c r="B258" i="17"/>
  <c r="A259" i="17"/>
  <c r="B259" i="17"/>
  <c r="A260" i="17"/>
  <c r="B260" i="17"/>
  <c r="A261" i="17"/>
  <c r="B261" i="17"/>
  <c r="A262" i="17"/>
  <c r="B262" i="17"/>
  <c r="A263" i="17"/>
  <c r="B263" i="17"/>
  <c r="A264" i="17"/>
  <c r="B264" i="17"/>
  <c r="A265" i="17"/>
  <c r="B265" i="17"/>
  <c r="A266" i="17"/>
  <c r="B266" i="17"/>
  <c r="A267" i="17"/>
  <c r="B267" i="17"/>
  <c r="A268" i="17"/>
  <c r="B268" i="17"/>
  <c r="A269" i="17"/>
  <c r="B269" i="17"/>
  <c r="A270" i="17"/>
  <c r="B270" i="17"/>
  <c r="A271" i="17"/>
  <c r="B271" i="17"/>
  <c r="A272" i="17"/>
  <c r="B272" i="17"/>
  <c r="A273" i="17"/>
  <c r="B273" i="17"/>
  <c r="A274" i="17"/>
  <c r="B274" i="17"/>
  <c r="A275" i="17"/>
  <c r="B275" i="17"/>
  <c r="A276" i="17"/>
  <c r="B276" i="17"/>
  <c r="A277" i="17"/>
  <c r="B277" i="17"/>
  <c r="A278" i="17"/>
  <c r="B278" i="17"/>
  <c r="A279" i="17"/>
  <c r="B279" i="17"/>
  <c r="A280" i="17"/>
  <c r="B280" i="17"/>
  <c r="A281" i="17"/>
  <c r="B281" i="17"/>
  <c r="A282" i="17"/>
  <c r="B282" i="17"/>
  <c r="A283" i="17"/>
  <c r="B283" i="17"/>
  <c r="A284" i="17"/>
  <c r="B284" i="17"/>
  <c r="A285" i="17"/>
  <c r="B285" i="17"/>
  <c r="A286" i="17"/>
  <c r="B286" i="17"/>
  <c r="A287" i="17"/>
  <c r="B287" i="17"/>
  <c r="A288" i="17"/>
  <c r="B288" i="17"/>
  <c r="A289" i="17"/>
  <c r="B289" i="17"/>
  <c r="A290" i="17"/>
  <c r="B290" i="17"/>
  <c r="A291" i="17"/>
  <c r="B291" i="17"/>
  <c r="A292" i="17"/>
  <c r="B292" i="17"/>
  <c r="A293" i="17"/>
  <c r="B293" i="17"/>
  <c r="A294" i="17"/>
  <c r="B294" i="17"/>
  <c r="A295" i="17"/>
  <c r="B295" i="17"/>
  <c r="A296" i="17"/>
  <c r="B296" i="17"/>
  <c r="A297" i="17"/>
  <c r="B297" i="17"/>
  <c r="A298" i="17"/>
  <c r="B298" i="17"/>
  <c r="A299" i="17"/>
  <c r="B299" i="17"/>
  <c r="A300" i="17"/>
  <c r="B300" i="17"/>
  <c r="A301" i="17"/>
  <c r="B301" i="17"/>
  <c r="A302" i="17"/>
  <c r="B302" i="17"/>
  <c r="A303" i="17"/>
  <c r="B303" i="17"/>
  <c r="A304" i="17"/>
  <c r="B304" i="17"/>
  <c r="A305" i="17"/>
  <c r="B305" i="17"/>
  <c r="A306" i="17"/>
  <c r="B306" i="17"/>
  <c r="A307" i="17"/>
  <c r="B307" i="17"/>
  <c r="A308" i="17"/>
  <c r="B308" i="17"/>
  <c r="A309" i="17"/>
  <c r="B309" i="17"/>
  <c r="A310" i="17"/>
  <c r="B310" i="17"/>
  <c r="A311" i="17"/>
  <c r="B311" i="17"/>
  <c r="A312" i="17"/>
  <c r="B312" i="17"/>
  <c r="A313" i="17"/>
  <c r="B313" i="17"/>
  <c r="A314" i="17"/>
  <c r="B314" i="17"/>
  <c r="A315" i="17"/>
  <c r="B315" i="17"/>
  <c r="A316" i="17"/>
  <c r="B316" i="17"/>
  <c r="A317" i="17"/>
  <c r="B317" i="17"/>
  <c r="A318" i="17"/>
  <c r="B318" i="17"/>
  <c r="A319" i="17"/>
  <c r="B319" i="17"/>
  <c r="A320" i="17"/>
  <c r="B320" i="17"/>
  <c r="A321" i="17"/>
  <c r="B321" i="17"/>
  <c r="A322" i="17"/>
  <c r="B322" i="17"/>
  <c r="A323" i="17"/>
  <c r="B323" i="17"/>
  <c r="A324" i="17"/>
  <c r="B324" i="17"/>
  <c r="A325" i="17"/>
  <c r="B325" i="17"/>
  <c r="A326" i="17"/>
  <c r="B326" i="17"/>
  <c r="A327" i="17"/>
  <c r="B327" i="17"/>
  <c r="A328" i="17"/>
  <c r="B328" i="17"/>
  <c r="A329" i="17"/>
  <c r="B329" i="17"/>
  <c r="A330" i="17"/>
  <c r="B330" i="17"/>
  <c r="A331" i="17"/>
  <c r="B331" i="17"/>
  <c r="A332" i="17"/>
  <c r="B332" i="17"/>
  <c r="A333" i="17"/>
  <c r="B333" i="17"/>
  <c r="A334" i="17"/>
  <c r="B334" i="17"/>
  <c r="A335" i="17"/>
  <c r="B335" i="17"/>
  <c r="A336" i="17"/>
  <c r="B336" i="17"/>
  <c r="A337" i="17"/>
  <c r="B337" i="17"/>
  <c r="A338" i="17"/>
  <c r="B338" i="17"/>
  <c r="A339" i="17"/>
  <c r="B339" i="17"/>
  <c r="A340" i="17"/>
  <c r="B340" i="17"/>
  <c r="A341" i="17"/>
  <c r="B341" i="17"/>
  <c r="A342" i="17"/>
  <c r="B342" i="17"/>
  <c r="A343" i="17"/>
  <c r="B343" i="17"/>
  <c r="A344" i="17"/>
  <c r="B344" i="17"/>
  <c r="A345" i="17"/>
  <c r="B345" i="17"/>
  <c r="A346" i="17"/>
  <c r="B346" i="17"/>
  <c r="A347" i="17"/>
  <c r="B347" i="17"/>
  <c r="A348" i="17"/>
  <c r="B348" i="17"/>
  <c r="A349" i="17"/>
  <c r="B349" i="17"/>
  <c r="A350" i="17"/>
  <c r="B350" i="17"/>
  <c r="A351" i="17"/>
  <c r="B351" i="17"/>
  <c r="A352" i="17"/>
  <c r="B352" i="17"/>
  <c r="A353" i="17"/>
  <c r="B353" i="17"/>
  <c r="A354" i="17"/>
  <c r="B354" i="17"/>
  <c r="A355" i="17"/>
  <c r="B355" i="17"/>
  <c r="A356" i="17"/>
  <c r="B356" i="17"/>
  <c r="A357" i="17"/>
  <c r="B357" i="17"/>
  <c r="A358" i="17"/>
  <c r="B358" i="17"/>
  <c r="A359" i="17"/>
  <c r="B359" i="17"/>
  <c r="A360" i="17"/>
  <c r="B360" i="17"/>
  <c r="A361" i="17"/>
  <c r="B361" i="17"/>
  <c r="A362" i="17"/>
  <c r="B362" i="17"/>
  <c r="A363" i="17"/>
  <c r="B363" i="17"/>
  <c r="A364" i="17"/>
  <c r="B364" i="17"/>
  <c r="A365" i="17"/>
  <c r="B365" i="17"/>
  <c r="A366" i="17"/>
  <c r="B366" i="17"/>
  <c r="A367" i="17"/>
  <c r="B367" i="17"/>
  <c r="A368" i="17"/>
  <c r="B368" i="17"/>
  <c r="A369" i="17"/>
  <c r="B369" i="17"/>
  <c r="A370" i="17"/>
  <c r="B370" i="17"/>
  <c r="A371" i="17"/>
  <c r="B371" i="17"/>
  <c r="A372" i="17"/>
  <c r="B372" i="17"/>
  <c r="A373" i="17"/>
  <c r="B373" i="17"/>
  <c r="A374" i="17"/>
  <c r="B374" i="17"/>
  <c r="A375" i="17"/>
  <c r="B375" i="17"/>
  <c r="A376" i="17"/>
  <c r="B376" i="17"/>
  <c r="A377" i="17"/>
  <c r="B377" i="17"/>
  <c r="A378" i="17"/>
  <c r="B378" i="17"/>
  <c r="A379" i="17"/>
  <c r="B379" i="17"/>
  <c r="A380" i="17"/>
  <c r="B380" i="17"/>
  <c r="A381" i="17"/>
  <c r="B381" i="17"/>
  <c r="A382" i="17"/>
  <c r="B382" i="17"/>
  <c r="A383" i="17"/>
  <c r="B383" i="17"/>
  <c r="A384" i="17"/>
  <c r="B384" i="17"/>
  <c r="A385" i="17"/>
  <c r="B385" i="17"/>
  <c r="A386" i="17"/>
  <c r="B386" i="17"/>
  <c r="A387" i="17"/>
  <c r="B387" i="17"/>
  <c r="A388" i="17"/>
  <c r="B388" i="17"/>
  <c r="A389" i="17"/>
  <c r="B389" i="17"/>
  <c r="A390" i="17"/>
  <c r="B390" i="17"/>
  <c r="A391" i="17"/>
  <c r="B391" i="17"/>
  <c r="A392" i="17"/>
  <c r="B392" i="17"/>
  <c r="A393" i="17"/>
  <c r="B393" i="17"/>
  <c r="A394" i="17"/>
  <c r="B394" i="17"/>
  <c r="A395" i="17"/>
  <c r="B395" i="17"/>
  <c r="A396" i="17"/>
  <c r="B396" i="17"/>
  <c r="A397" i="17"/>
  <c r="B397" i="17"/>
  <c r="A398" i="17"/>
  <c r="B398" i="17"/>
  <c r="A399" i="17"/>
  <c r="B399" i="17"/>
  <c r="A400" i="17"/>
  <c r="B400" i="17"/>
  <c r="A401" i="17"/>
  <c r="B401" i="17"/>
  <c r="A402" i="17"/>
  <c r="B402" i="17"/>
  <c r="A403" i="17"/>
  <c r="B403" i="17"/>
  <c r="A404" i="17"/>
  <c r="B404" i="17"/>
  <c r="A405" i="17"/>
  <c r="B405" i="17"/>
  <c r="A406" i="17"/>
  <c r="B406" i="17"/>
  <c r="A407" i="17"/>
  <c r="B407" i="17"/>
  <c r="A408" i="17"/>
  <c r="B408" i="17"/>
  <c r="A409" i="17"/>
  <c r="B409" i="17"/>
  <c r="A410" i="17"/>
  <c r="B410" i="17"/>
  <c r="A411" i="17"/>
  <c r="B411" i="17"/>
  <c r="A412" i="17"/>
  <c r="B412" i="17"/>
  <c r="A413" i="17"/>
  <c r="B413" i="17"/>
  <c r="A414" i="17"/>
  <c r="B414" i="17"/>
  <c r="A415" i="17"/>
  <c r="B415" i="17"/>
  <c r="A416" i="17"/>
  <c r="B416" i="17"/>
  <c r="A417" i="17"/>
  <c r="B417" i="17"/>
  <c r="A418" i="17"/>
  <c r="B418" i="17"/>
  <c r="A419" i="17"/>
  <c r="B419" i="17"/>
  <c r="A420" i="17"/>
  <c r="B420" i="17"/>
  <c r="A421" i="17"/>
  <c r="B421" i="17"/>
  <c r="A422" i="17"/>
  <c r="B422" i="17"/>
  <c r="A423" i="17"/>
  <c r="B423" i="17"/>
  <c r="A424" i="17"/>
  <c r="B424" i="17"/>
  <c r="A425" i="17"/>
  <c r="B425" i="17"/>
  <c r="A426" i="17"/>
  <c r="B426" i="17"/>
  <c r="A427" i="17"/>
  <c r="B427" i="17"/>
  <c r="A428" i="17"/>
  <c r="B428" i="17"/>
  <c r="A429" i="17"/>
  <c r="B429" i="17"/>
  <c r="A430" i="17"/>
  <c r="B430" i="17"/>
  <c r="A431" i="17"/>
  <c r="B431" i="17"/>
  <c r="A432" i="17"/>
  <c r="B432" i="17"/>
  <c r="A433" i="17"/>
  <c r="B433" i="17"/>
  <c r="A434" i="17"/>
  <c r="B434" i="17"/>
  <c r="A435" i="17"/>
  <c r="B435" i="17"/>
  <c r="A436" i="17"/>
  <c r="B436" i="17"/>
  <c r="A437" i="17"/>
  <c r="B437" i="17"/>
  <c r="A438" i="17"/>
  <c r="B438" i="17"/>
  <c r="A439" i="17"/>
  <c r="B439" i="17"/>
  <c r="A440" i="17"/>
  <c r="B440" i="17"/>
  <c r="A441" i="17"/>
  <c r="B441" i="17"/>
  <c r="A442" i="17"/>
  <c r="B442" i="17"/>
  <c r="A443" i="17"/>
  <c r="B443" i="17"/>
  <c r="A444" i="17"/>
  <c r="B444" i="17"/>
  <c r="A445" i="17"/>
  <c r="B445" i="17"/>
  <c r="A446" i="17"/>
  <c r="B446" i="17"/>
  <c r="A447" i="17"/>
  <c r="B447" i="17"/>
  <c r="A448" i="17"/>
  <c r="B448" i="17"/>
  <c r="A449" i="17"/>
  <c r="B449" i="17"/>
  <c r="A450" i="17"/>
  <c r="B450" i="17"/>
  <c r="A451" i="17"/>
  <c r="B451" i="17"/>
  <c r="A452" i="17"/>
  <c r="B452" i="17"/>
  <c r="A453" i="17"/>
  <c r="B453" i="17"/>
  <c r="A454" i="17"/>
  <c r="B454" i="17"/>
  <c r="A455" i="17"/>
  <c r="B455" i="17"/>
  <c r="A456" i="17"/>
  <c r="B456" i="17"/>
  <c r="A457" i="17"/>
  <c r="B457" i="17"/>
  <c r="A458" i="17"/>
  <c r="B458" i="17"/>
  <c r="A459" i="17"/>
  <c r="B459" i="17"/>
  <c r="A460" i="17"/>
  <c r="B460" i="17"/>
  <c r="A461" i="17"/>
  <c r="B461" i="17"/>
  <c r="A462" i="17"/>
  <c r="B462" i="17"/>
  <c r="A463" i="17"/>
  <c r="B463" i="17"/>
  <c r="A464" i="17"/>
  <c r="B464" i="17"/>
  <c r="A465" i="17"/>
  <c r="B465" i="17"/>
  <c r="A466" i="17"/>
  <c r="B466" i="17"/>
  <c r="A467" i="17"/>
  <c r="B467" i="17"/>
  <c r="A468" i="17"/>
  <c r="B468" i="17"/>
  <c r="A469" i="17"/>
  <c r="B469" i="17"/>
  <c r="A470" i="17"/>
  <c r="B470" i="17"/>
  <c r="A471" i="17"/>
  <c r="B471" i="17"/>
  <c r="A472" i="17"/>
  <c r="B472" i="17"/>
  <c r="A473" i="17"/>
  <c r="B473" i="17"/>
  <c r="A474" i="17"/>
  <c r="B474" i="17"/>
  <c r="A475" i="17"/>
  <c r="B475" i="17"/>
  <c r="A476" i="17"/>
  <c r="B476" i="17"/>
  <c r="A477" i="17"/>
  <c r="B477" i="17"/>
  <c r="A478" i="17"/>
  <c r="B478" i="17"/>
  <c r="A479" i="17"/>
  <c r="B479" i="17"/>
  <c r="A480" i="17"/>
  <c r="B480" i="17"/>
  <c r="A481" i="17"/>
  <c r="B481" i="17"/>
  <c r="A482" i="17"/>
  <c r="B482" i="17"/>
  <c r="A483" i="17"/>
  <c r="B483" i="17"/>
  <c r="A484" i="17"/>
  <c r="B484" i="17"/>
  <c r="A485" i="17"/>
  <c r="B485" i="17"/>
  <c r="A486" i="17"/>
  <c r="B486" i="17"/>
  <c r="A487" i="17"/>
  <c r="B487" i="17"/>
  <c r="A488" i="17"/>
  <c r="B488" i="17"/>
  <c r="A489" i="17"/>
  <c r="B489" i="17"/>
  <c r="A490" i="17"/>
  <c r="B490" i="17"/>
  <c r="A491" i="17"/>
  <c r="B491" i="17"/>
  <c r="A492" i="17"/>
  <c r="B492" i="17"/>
  <c r="A493" i="17"/>
  <c r="B493" i="17"/>
  <c r="A494" i="17"/>
  <c r="B494" i="17"/>
  <c r="A495" i="17"/>
  <c r="B495" i="17"/>
  <c r="A496" i="17"/>
  <c r="B496" i="17"/>
  <c r="A497" i="17"/>
  <c r="B497" i="17"/>
  <c r="A498" i="17"/>
  <c r="B498" i="17"/>
  <c r="A499" i="17"/>
  <c r="B499" i="17"/>
  <c r="A500" i="17"/>
  <c r="B500" i="17"/>
  <c r="A501" i="17"/>
  <c r="B501" i="17"/>
  <c r="A502" i="17"/>
  <c r="B502" i="17"/>
  <c r="A503" i="17"/>
  <c r="B503" i="17"/>
  <c r="A504" i="17"/>
  <c r="B504" i="17"/>
  <c r="A505" i="17"/>
  <c r="B505" i="17"/>
  <c r="A506" i="17"/>
  <c r="B506" i="17"/>
  <c r="A507" i="17"/>
  <c r="B507" i="17"/>
  <c r="A508" i="17"/>
  <c r="B508" i="17"/>
  <c r="A509" i="17"/>
  <c r="B509" i="17"/>
  <c r="A510" i="17"/>
  <c r="B510" i="17"/>
  <c r="A511" i="17"/>
  <c r="B511" i="17"/>
  <c r="A512" i="17"/>
  <c r="B512" i="17"/>
  <c r="A513" i="17"/>
  <c r="B513" i="17"/>
  <c r="A514" i="17"/>
  <c r="B514" i="17"/>
  <c r="A515" i="17"/>
  <c r="B515" i="17"/>
  <c r="A516" i="17"/>
  <c r="B516" i="17"/>
  <c r="A517" i="17"/>
  <c r="B517" i="17"/>
  <c r="A518" i="17"/>
  <c r="B518" i="17"/>
  <c r="A519" i="17"/>
  <c r="B519" i="17"/>
  <c r="A520" i="17"/>
  <c r="B520" i="17"/>
  <c r="A521" i="17"/>
  <c r="B521" i="17"/>
  <c r="A522" i="17"/>
  <c r="B522" i="17"/>
  <c r="A523" i="17"/>
  <c r="B523" i="17"/>
  <c r="A524" i="17"/>
  <c r="B524" i="17"/>
  <c r="A525" i="17"/>
  <c r="B525" i="17"/>
  <c r="A526" i="17"/>
  <c r="B526" i="17"/>
  <c r="A527" i="17"/>
  <c r="B527" i="17"/>
  <c r="A528" i="17"/>
  <c r="B528" i="17"/>
  <c r="A529" i="17"/>
  <c r="B529" i="17"/>
  <c r="A530" i="17"/>
  <c r="B530" i="17"/>
  <c r="A531" i="17"/>
  <c r="B531" i="17"/>
  <c r="A532" i="17"/>
  <c r="B532" i="17"/>
  <c r="A533" i="17"/>
  <c r="B533" i="17"/>
  <c r="A534" i="17"/>
  <c r="B534" i="17"/>
  <c r="A535" i="17"/>
  <c r="B535" i="17"/>
  <c r="A536" i="17"/>
  <c r="B536" i="17"/>
  <c r="A537" i="17"/>
  <c r="B537" i="17"/>
  <c r="A538" i="17"/>
  <c r="B538" i="17"/>
  <c r="A539" i="17"/>
  <c r="B539" i="17"/>
  <c r="A540" i="17"/>
  <c r="B540" i="17"/>
  <c r="A541" i="17"/>
  <c r="B541" i="17"/>
  <c r="A542" i="17"/>
  <c r="B542" i="17"/>
  <c r="A543" i="17"/>
  <c r="B543" i="17"/>
  <c r="A544" i="17"/>
  <c r="B544" i="17"/>
  <c r="A545" i="17"/>
  <c r="B545" i="17"/>
  <c r="A546" i="17"/>
  <c r="B546" i="17"/>
  <c r="A547" i="17"/>
  <c r="B547" i="17"/>
  <c r="A548" i="17"/>
  <c r="B548" i="17"/>
  <c r="A549" i="17"/>
  <c r="B549" i="17"/>
  <c r="A550" i="17"/>
  <c r="B550" i="17"/>
  <c r="A551" i="17"/>
  <c r="B551" i="17"/>
  <c r="A552" i="17"/>
  <c r="B552" i="17"/>
  <c r="A553" i="17"/>
  <c r="B553" i="17"/>
  <c r="A554" i="17"/>
  <c r="B554" i="17"/>
  <c r="A555" i="17"/>
  <c r="B555" i="17"/>
  <c r="A556" i="17"/>
  <c r="B556" i="17"/>
  <c r="A557" i="17"/>
  <c r="B557" i="17"/>
  <c r="A558" i="17"/>
  <c r="B558" i="17"/>
  <c r="A559" i="17"/>
  <c r="B559" i="17"/>
  <c r="A560" i="17"/>
  <c r="B560" i="17"/>
  <c r="A561" i="17"/>
  <c r="B561" i="17"/>
  <c r="A562" i="17"/>
  <c r="B562" i="17"/>
  <c r="A563" i="17"/>
  <c r="B563" i="17"/>
  <c r="A564" i="17"/>
  <c r="B564" i="17"/>
  <c r="A565" i="17"/>
  <c r="B565" i="17"/>
  <c r="A566" i="17"/>
  <c r="B566" i="17"/>
  <c r="A567" i="17"/>
  <c r="B567" i="17"/>
  <c r="A568" i="17"/>
  <c r="B568" i="17"/>
  <c r="A569" i="17"/>
  <c r="B569" i="17"/>
  <c r="A570" i="17"/>
  <c r="B570" i="17"/>
  <c r="A571" i="17"/>
  <c r="B571" i="17"/>
  <c r="A572" i="17"/>
  <c r="B572" i="17"/>
  <c r="A573" i="17"/>
  <c r="B573" i="17"/>
  <c r="A574" i="17"/>
  <c r="B574" i="17"/>
  <c r="A575" i="17"/>
  <c r="B575" i="17"/>
  <c r="A576" i="17"/>
  <c r="B576" i="17"/>
  <c r="A577" i="17"/>
  <c r="B577" i="17"/>
  <c r="A578" i="17"/>
  <c r="B578" i="17"/>
  <c r="A579" i="17"/>
  <c r="B579" i="17"/>
  <c r="A580" i="17"/>
  <c r="B580" i="17"/>
  <c r="A581" i="17"/>
  <c r="B581" i="17"/>
  <c r="A582" i="17"/>
  <c r="B582" i="17"/>
  <c r="A583" i="17"/>
  <c r="B583" i="17"/>
  <c r="A584" i="17"/>
  <c r="B584" i="17"/>
  <c r="A585" i="17"/>
  <c r="B585" i="17"/>
  <c r="A586" i="17"/>
  <c r="B586" i="17"/>
  <c r="A587" i="17"/>
  <c r="B587" i="17"/>
  <c r="A588" i="17"/>
  <c r="B588" i="17"/>
  <c r="A589" i="17"/>
  <c r="B589" i="17"/>
  <c r="A590" i="17"/>
  <c r="B590" i="17"/>
  <c r="A591" i="17"/>
  <c r="B591" i="17"/>
  <c r="A592" i="17"/>
  <c r="B592" i="17"/>
  <c r="A593" i="17"/>
  <c r="B593" i="17"/>
  <c r="A594" i="17"/>
  <c r="B594" i="17"/>
  <c r="A595" i="17"/>
  <c r="B595" i="17"/>
  <c r="A596" i="17"/>
  <c r="B596" i="17"/>
  <c r="A597" i="17"/>
  <c r="B597" i="17"/>
  <c r="A598" i="17"/>
  <c r="B598" i="17"/>
  <c r="A599" i="17"/>
  <c r="B599" i="17"/>
  <c r="A600" i="17"/>
  <c r="B600" i="17"/>
  <c r="A601" i="17"/>
  <c r="B601" i="17"/>
  <c r="A602" i="17"/>
  <c r="B602" i="17"/>
  <c r="A603" i="17"/>
  <c r="B603" i="17"/>
  <c r="A604" i="17"/>
  <c r="B604" i="17"/>
  <c r="A605" i="17"/>
  <c r="B605" i="17"/>
  <c r="A606" i="17"/>
  <c r="B606" i="17"/>
  <c r="A607" i="17"/>
  <c r="B607" i="17"/>
  <c r="A608" i="17"/>
  <c r="B608" i="17"/>
  <c r="A609" i="17"/>
  <c r="B609" i="17"/>
  <c r="A610" i="17"/>
  <c r="B610" i="17"/>
  <c r="A611" i="17"/>
  <c r="B611" i="17"/>
  <c r="A612" i="17"/>
  <c r="B612" i="17"/>
  <c r="A613" i="17"/>
  <c r="B613" i="17"/>
  <c r="A614" i="17"/>
  <c r="B614" i="17"/>
  <c r="A615" i="17"/>
  <c r="B615" i="17"/>
  <c r="A616" i="17"/>
  <c r="B616" i="17"/>
  <c r="A617" i="17"/>
  <c r="B617" i="17"/>
  <c r="A618" i="17"/>
  <c r="B618" i="17"/>
  <c r="A619" i="17"/>
  <c r="B619" i="17"/>
  <c r="A620" i="17"/>
  <c r="B620" i="17"/>
  <c r="A621" i="17"/>
  <c r="B621" i="17"/>
  <c r="A622" i="17"/>
  <c r="B622" i="17"/>
  <c r="A623" i="17"/>
  <c r="B623" i="17"/>
  <c r="A624" i="17"/>
  <c r="B624" i="17"/>
  <c r="A625" i="17"/>
  <c r="B625" i="17"/>
  <c r="A626" i="17"/>
  <c r="B626" i="17"/>
  <c r="A627" i="17"/>
  <c r="B627" i="17"/>
  <c r="A628" i="17"/>
  <c r="B628" i="17"/>
  <c r="A629" i="17"/>
  <c r="B629" i="17"/>
  <c r="A630" i="17"/>
  <c r="B630" i="17"/>
  <c r="A631" i="17"/>
  <c r="B631" i="17"/>
  <c r="A632" i="17"/>
  <c r="B632" i="17"/>
  <c r="A633" i="17"/>
  <c r="B633" i="17"/>
  <c r="A634" i="17"/>
  <c r="B634" i="17"/>
  <c r="A635" i="17"/>
  <c r="B635" i="17"/>
  <c r="A636" i="17"/>
  <c r="B636" i="17"/>
  <c r="A637" i="17"/>
  <c r="B637" i="17"/>
  <c r="A638" i="17"/>
  <c r="B638" i="17"/>
  <c r="A639" i="17"/>
  <c r="B639" i="17"/>
  <c r="A640" i="17"/>
  <c r="B640" i="17"/>
  <c r="A641" i="17"/>
  <c r="B641" i="17"/>
  <c r="A642" i="17"/>
  <c r="B642" i="17"/>
  <c r="A643" i="17"/>
  <c r="B643" i="17"/>
  <c r="A644" i="17"/>
  <c r="B644" i="17"/>
  <c r="A645" i="17"/>
  <c r="B645" i="17"/>
  <c r="A646" i="17"/>
  <c r="B646" i="17"/>
  <c r="A647" i="17"/>
  <c r="B647" i="17"/>
  <c r="A648" i="17"/>
  <c r="B648" i="17"/>
  <c r="A649" i="17"/>
  <c r="B649" i="17"/>
  <c r="A650" i="17"/>
  <c r="B650" i="17"/>
  <c r="A651" i="17"/>
  <c r="B651" i="17"/>
  <c r="A652" i="17"/>
  <c r="B652" i="17"/>
  <c r="A653" i="17"/>
  <c r="B653" i="17"/>
  <c r="A654" i="17"/>
  <c r="B654" i="17"/>
  <c r="A655" i="17"/>
  <c r="B655" i="17"/>
  <c r="A656" i="17"/>
  <c r="B656" i="17"/>
  <c r="A657" i="17"/>
  <c r="B657" i="17"/>
  <c r="A658" i="17"/>
  <c r="B658" i="17"/>
  <c r="A659" i="17"/>
  <c r="B659" i="17"/>
  <c r="A660" i="17"/>
  <c r="B660" i="17"/>
  <c r="A661" i="17"/>
  <c r="B661" i="17"/>
  <c r="A662" i="17"/>
  <c r="B662" i="17"/>
  <c r="A663" i="17"/>
  <c r="B663" i="17"/>
  <c r="A664" i="17"/>
  <c r="B664" i="17"/>
  <c r="A665" i="17"/>
  <c r="B665" i="17"/>
  <c r="A666" i="17"/>
  <c r="B666" i="17"/>
  <c r="A667" i="17"/>
  <c r="B667" i="17"/>
  <c r="A668" i="17"/>
  <c r="B668" i="17"/>
  <c r="A669" i="17"/>
  <c r="B669" i="17"/>
  <c r="A670" i="17"/>
  <c r="B670" i="17"/>
  <c r="A671" i="17"/>
  <c r="B671" i="17"/>
  <c r="A672" i="17"/>
  <c r="B672" i="17"/>
  <c r="A673" i="17"/>
  <c r="B673" i="17"/>
  <c r="A674" i="17"/>
  <c r="B674" i="17"/>
  <c r="A675" i="17"/>
  <c r="B675" i="17"/>
  <c r="A676" i="17"/>
  <c r="B676" i="17"/>
  <c r="A677" i="17"/>
  <c r="B677" i="17"/>
  <c r="A678" i="17"/>
  <c r="B678" i="17"/>
  <c r="A679" i="17"/>
  <c r="B679" i="17"/>
  <c r="A680" i="17"/>
  <c r="B680" i="17"/>
  <c r="A681" i="17"/>
  <c r="B681" i="17"/>
  <c r="A682" i="17"/>
  <c r="B682" i="17"/>
  <c r="A683" i="17"/>
  <c r="B683" i="17"/>
  <c r="A684" i="17"/>
  <c r="B684" i="17"/>
  <c r="A685" i="17"/>
  <c r="B685" i="17"/>
  <c r="A686" i="17"/>
  <c r="B686" i="17"/>
  <c r="A687" i="17"/>
  <c r="B687" i="17"/>
  <c r="A688" i="17"/>
  <c r="B688" i="17"/>
  <c r="A689" i="17"/>
  <c r="B689" i="17"/>
  <c r="A690" i="17"/>
  <c r="B690" i="17"/>
  <c r="A691" i="17"/>
  <c r="B691" i="17"/>
  <c r="A692" i="17"/>
  <c r="B692" i="17"/>
  <c r="A693" i="17"/>
  <c r="B693" i="17"/>
  <c r="A694" i="17"/>
  <c r="B694" i="17"/>
  <c r="A695" i="17"/>
  <c r="B695" i="17"/>
  <c r="A696" i="17"/>
  <c r="B696" i="17"/>
  <c r="A697" i="17"/>
  <c r="B697" i="17"/>
  <c r="A698" i="17"/>
  <c r="B698" i="17"/>
  <c r="A699" i="17"/>
  <c r="B699" i="17"/>
  <c r="A700" i="17"/>
  <c r="B700" i="17"/>
  <c r="A701" i="17"/>
  <c r="B701" i="17"/>
  <c r="A702" i="17"/>
  <c r="B702" i="17"/>
  <c r="A703" i="17"/>
  <c r="B703" i="17"/>
  <c r="A704" i="17"/>
  <c r="B704" i="17"/>
  <c r="A705" i="17"/>
  <c r="B705" i="17"/>
  <c r="A706" i="17"/>
  <c r="B706" i="17"/>
  <c r="A707" i="17"/>
  <c r="B707" i="17"/>
  <c r="A708" i="17"/>
  <c r="B708" i="17"/>
  <c r="A709" i="17"/>
  <c r="B709" i="17"/>
  <c r="A710" i="17"/>
  <c r="B710" i="17"/>
  <c r="A711" i="17"/>
  <c r="B711" i="17"/>
  <c r="A712" i="17"/>
  <c r="B712" i="17"/>
  <c r="A713" i="17"/>
  <c r="B713" i="17"/>
  <c r="A714" i="17"/>
  <c r="B714" i="17"/>
  <c r="A715" i="17"/>
  <c r="B715" i="17"/>
  <c r="A716" i="17"/>
  <c r="B716" i="17"/>
  <c r="A717" i="17"/>
  <c r="B717" i="17"/>
  <c r="A718" i="17"/>
  <c r="B718" i="17"/>
  <c r="A719" i="17"/>
  <c r="B719" i="17"/>
  <c r="A720" i="17"/>
  <c r="B720" i="17"/>
  <c r="A721" i="17"/>
  <c r="B721" i="17"/>
  <c r="A722" i="17"/>
  <c r="B722" i="17"/>
  <c r="A723" i="17"/>
  <c r="B723" i="17"/>
  <c r="A724" i="17"/>
  <c r="B724" i="17"/>
  <c r="A725" i="17"/>
  <c r="B725" i="17"/>
  <c r="A726" i="17"/>
  <c r="B726" i="17"/>
  <c r="A727" i="17"/>
  <c r="B727" i="17"/>
  <c r="A728" i="17"/>
  <c r="B728" i="17"/>
  <c r="A729" i="17"/>
  <c r="B729" i="17"/>
  <c r="A730" i="17"/>
  <c r="B730" i="17"/>
  <c r="A731" i="17"/>
  <c r="B731" i="17"/>
  <c r="A732" i="17"/>
  <c r="B732" i="17"/>
  <c r="A733" i="17"/>
  <c r="B733" i="17"/>
  <c r="A734" i="17"/>
  <c r="B734" i="17"/>
  <c r="A735" i="17"/>
  <c r="B735" i="17"/>
  <c r="A736" i="17"/>
  <c r="B736" i="17"/>
  <c r="A737" i="17"/>
  <c r="B737" i="17"/>
  <c r="A738" i="17"/>
  <c r="B738" i="17"/>
  <c r="A739" i="17"/>
  <c r="B739" i="17"/>
  <c r="A740" i="17"/>
  <c r="B740" i="17"/>
  <c r="A741" i="17"/>
  <c r="B741" i="17"/>
  <c r="A742" i="17"/>
  <c r="B742" i="17"/>
  <c r="A743" i="17"/>
  <c r="B743" i="17"/>
  <c r="A744" i="17"/>
  <c r="B744" i="17"/>
  <c r="A745" i="17"/>
  <c r="B745" i="17"/>
  <c r="A746" i="17"/>
  <c r="B746" i="17"/>
  <c r="A747" i="17"/>
  <c r="B747" i="17"/>
  <c r="A748" i="17"/>
  <c r="B748" i="17"/>
  <c r="A749" i="17"/>
  <c r="B749" i="17"/>
  <c r="A750" i="17"/>
  <c r="B750" i="17"/>
  <c r="A751" i="17"/>
  <c r="B751" i="17"/>
  <c r="A752" i="17"/>
  <c r="B752" i="17"/>
  <c r="A753" i="17"/>
  <c r="B753" i="17"/>
  <c r="A754" i="17"/>
  <c r="B754" i="17"/>
  <c r="A755" i="17"/>
  <c r="B755" i="17"/>
  <c r="A756" i="17"/>
  <c r="B756" i="17"/>
  <c r="A757" i="17"/>
  <c r="B757" i="17"/>
  <c r="A758" i="17"/>
  <c r="B758" i="17"/>
  <c r="A759" i="17"/>
  <c r="B759" i="17"/>
  <c r="A760" i="17"/>
  <c r="B760" i="17"/>
  <c r="A761" i="17"/>
  <c r="B761" i="17"/>
  <c r="A762" i="17"/>
  <c r="B762" i="17"/>
  <c r="A763" i="17"/>
  <c r="B763" i="17"/>
  <c r="A764" i="17"/>
  <c r="B764" i="17"/>
  <c r="A765" i="17"/>
  <c r="B765" i="17"/>
  <c r="A766" i="17"/>
  <c r="B766" i="17"/>
  <c r="A767" i="17"/>
  <c r="B767" i="17"/>
  <c r="A768" i="17"/>
  <c r="B768" i="17"/>
  <c r="A769" i="17"/>
  <c r="B769" i="17"/>
  <c r="A770" i="17"/>
  <c r="B770" i="17"/>
  <c r="A771" i="17"/>
  <c r="B771" i="17"/>
  <c r="A772" i="17"/>
  <c r="B772" i="17"/>
  <c r="A773" i="17"/>
  <c r="B773" i="17"/>
  <c r="A774" i="17"/>
  <c r="B774" i="17"/>
  <c r="A775" i="17"/>
  <c r="B775" i="17"/>
  <c r="A776" i="17"/>
  <c r="B776" i="17"/>
  <c r="A777" i="17"/>
  <c r="B777" i="17"/>
  <c r="A778" i="17"/>
  <c r="B778" i="17"/>
  <c r="A779" i="17"/>
  <c r="B779" i="17"/>
  <c r="A780" i="17"/>
  <c r="B780" i="17"/>
  <c r="A781" i="17"/>
  <c r="B781" i="17"/>
  <c r="A782" i="17"/>
  <c r="B782" i="17"/>
  <c r="A783" i="17"/>
  <c r="B783" i="17"/>
  <c r="A784" i="17"/>
  <c r="B784" i="17"/>
  <c r="A785" i="17"/>
  <c r="B785" i="17"/>
  <c r="A786" i="17"/>
  <c r="B786" i="17"/>
  <c r="A787" i="17"/>
  <c r="B787" i="17"/>
  <c r="A788" i="17"/>
  <c r="B788" i="17"/>
  <c r="A789" i="17"/>
  <c r="B789" i="17"/>
  <c r="A790" i="17"/>
  <c r="B790" i="17"/>
  <c r="A791" i="17"/>
  <c r="B791" i="17"/>
  <c r="A792" i="17"/>
  <c r="B792" i="17"/>
  <c r="A793" i="17"/>
  <c r="B793" i="17"/>
  <c r="A794" i="17"/>
  <c r="B794" i="17"/>
  <c r="A795" i="17"/>
  <c r="B795" i="17"/>
  <c r="A796" i="17"/>
  <c r="B796" i="17"/>
  <c r="A797" i="17"/>
  <c r="B797" i="17"/>
  <c r="A798" i="17"/>
  <c r="B798" i="17"/>
  <c r="A799" i="17"/>
  <c r="B799" i="17"/>
  <c r="A800" i="17"/>
  <c r="B800" i="17"/>
  <c r="A801" i="17"/>
  <c r="B801" i="17"/>
  <c r="A802" i="17"/>
  <c r="B802" i="17"/>
  <c r="A803" i="17"/>
  <c r="B803" i="17"/>
  <c r="A804" i="17"/>
  <c r="B804" i="17"/>
  <c r="A805" i="17"/>
  <c r="B805" i="17"/>
  <c r="A806" i="17"/>
  <c r="B806" i="17"/>
  <c r="A807" i="17"/>
  <c r="B807" i="17"/>
  <c r="A808" i="17"/>
  <c r="B808" i="17"/>
  <c r="A809" i="17"/>
  <c r="B809" i="17"/>
  <c r="A810" i="17"/>
  <c r="B810" i="17"/>
  <c r="A811" i="17"/>
  <c r="B811" i="17"/>
  <c r="A812" i="17"/>
  <c r="B812" i="17"/>
  <c r="A813" i="17"/>
  <c r="B813" i="17"/>
  <c r="A814" i="17"/>
  <c r="B814" i="17"/>
  <c r="A815" i="17"/>
  <c r="B815" i="17"/>
  <c r="A816" i="17"/>
  <c r="B816" i="17"/>
  <c r="A817" i="17"/>
  <c r="B817" i="17"/>
  <c r="A818" i="17"/>
  <c r="B818" i="17"/>
  <c r="A819" i="17"/>
  <c r="B819" i="17"/>
  <c r="A820" i="17"/>
  <c r="B820" i="17"/>
  <c r="A821" i="17"/>
  <c r="B821" i="17"/>
  <c r="A822" i="17"/>
  <c r="B822" i="17"/>
  <c r="A823" i="17"/>
  <c r="B823" i="17"/>
  <c r="A824" i="17"/>
  <c r="B824" i="17"/>
  <c r="A825" i="17"/>
  <c r="B825" i="17"/>
  <c r="A826" i="17"/>
  <c r="B826" i="17"/>
  <c r="A827" i="17"/>
  <c r="B827" i="17"/>
  <c r="A828" i="17"/>
  <c r="B828" i="17"/>
  <c r="A829" i="17"/>
  <c r="B829" i="17"/>
  <c r="A830" i="17"/>
  <c r="B830" i="17"/>
  <c r="A831" i="17"/>
  <c r="B831" i="17"/>
  <c r="A832" i="17"/>
  <c r="B832" i="17"/>
  <c r="A833" i="17"/>
  <c r="B833" i="17"/>
  <c r="A834" i="17"/>
  <c r="B834" i="17"/>
  <c r="A835" i="17"/>
  <c r="B835" i="17"/>
  <c r="A836" i="17"/>
  <c r="B836" i="17"/>
  <c r="A837" i="17"/>
  <c r="B837" i="17"/>
  <c r="A838" i="17"/>
  <c r="B838" i="17"/>
  <c r="A839" i="17"/>
  <c r="B839" i="17"/>
  <c r="A840" i="17"/>
  <c r="B840" i="17"/>
  <c r="A841" i="17"/>
  <c r="B841" i="17"/>
  <c r="A842" i="17"/>
  <c r="B842" i="17"/>
  <c r="A843" i="17"/>
  <c r="B843" i="17"/>
  <c r="A844" i="17"/>
  <c r="B844" i="17"/>
  <c r="A845" i="17"/>
  <c r="B845" i="17"/>
  <c r="A846" i="17"/>
  <c r="B846" i="17"/>
  <c r="A847" i="17"/>
  <c r="B847" i="17"/>
  <c r="A848" i="17"/>
  <c r="B848" i="17"/>
  <c r="A849" i="17"/>
  <c r="B849" i="17"/>
  <c r="A850" i="17"/>
  <c r="B850" i="17"/>
  <c r="A851" i="17"/>
  <c r="B851" i="17"/>
  <c r="A852" i="17"/>
  <c r="B852" i="17"/>
  <c r="A853" i="17"/>
  <c r="B853" i="17"/>
  <c r="A854" i="17"/>
  <c r="B854" i="17"/>
  <c r="A855" i="17"/>
  <c r="B855" i="17"/>
  <c r="A856" i="17"/>
  <c r="B856" i="17"/>
  <c r="A857" i="17"/>
  <c r="B857" i="17"/>
  <c r="A858" i="17"/>
  <c r="B858" i="17"/>
  <c r="A859" i="17"/>
  <c r="B859" i="17"/>
  <c r="A860" i="17"/>
  <c r="B860" i="17"/>
  <c r="A861" i="17"/>
  <c r="B861" i="17"/>
  <c r="A862" i="17"/>
  <c r="B862" i="17"/>
  <c r="A863" i="17"/>
  <c r="B863" i="17"/>
  <c r="A864" i="17"/>
  <c r="B864" i="17"/>
  <c r="A865" i="17"/>
  <c r="B865" i="17"/>
  <c r="A866" i="17"/>
  <c r="B866" i="17"/>
  <c r="A867" i="17"/>
  <c r="B867" i="17"/>
  <c r="A868" i="17"/>
  <c r="B868" i="17"/>
  <c r="A869" i="17"/>
  <c r="B869" i="17"/>
  <c r="A870" i="17"/>
  <c r="B870" i="17"/>
  <c r="A871" i="17"/>
  <c r="B871" i="17"/>
  <c r="A872" i="17"/>
  <c r="B872" i="17"/>
  <c r="A873" i="17"/>
  <c r="B873" i="17"/>
  <c r="A874" i="17"/>
  <c r="B874" i="17"/>
  <c r="A875" i="17"/>
  <c r="B875" i="17"/>
  <c r="A876" i="17"/>
  <c r="B876" i="17"/>
  <c r="A877" i="17"/>
  <c r="B877" i="17"/>
  <c r="A878" i="17"/>
  <c r="B878" i="17"/>
  <c r="A879" i="17"/>
  <c r="B879" i="17"/>
  <c r="A880" i="17"/>
  <c r="B880" i="17"/>
  <c r="A881" i="17"/>
  <c r="B881" i="17"/>
  <c r="A882" i="17"/>
  <c r="B882" i="17"/>
  <c r="A883" i="17"/>
  <c r="B883" i="17"/>
  <c r="A884" i="17"/>
  <c r="B884" i="17"/>
  <c r="A885" i="17"/>
  <c r="B885" i="17"/>
  <c r="A886" i="17"/>
  <c r="B886" i="17"/>
  <c r="A887" i="17"/>
  <c r="B887" i="17"/>
  <c r="A888" i="17"/>
  <c r="B888" i="17"/>
  <c r="A889" i="17"/>
  <c r="B889" i="17"/>
  <c r="A890" i="17"/>
  <c r="B890" i="17"/>
  <c r="A891" i="17"/>
  <c r="B891" i="17"/>
  <c r="A892" i="17"/>
  <c r="B892" i="17"/>
  <c r="A893" i="17"/>
  <c r="B893" i="17"/>
  <c r="A894" i="17"/>
  <c r="B894" i="17"/>
  <c r="A895" i="17"/>
  <c r="B895" i="17"/>
  <c r="A896" i="17"/>
  <c r="B896" i="17"/>
  <c r="A897" i="17"/>
  <c r="B897" i="17"/>
  <c r="A898" i="17"/>
  <c r="B898" i="17"/>
  <c r="A899" i="17"/>
  <c r="B899" i="17"/>
  <c r="A900" i="17"/>
  <c r="B900" i="17"/>
  <c r="A901" i="17"/>
  <c r="B901" i="17"/>
  <c r="A902" i="17"/>
  <c r="B902" i="17"/>
  <c r="A903" i="17"/>
  <c r="B903" i="17"/>
  <c r="A904" i="17"/>
  <c r="B904" i="17"/>
  <c r="A905" i="17"/>
  <c r="B905" i="17"/>
  <c r="A906" i="17"/>
  <c r="B906" i="17"/>
  <c r="A907" i="17"/>
  <c r="B907" i="17"/>
  <c r="A908" i="17"/>
  <c r="B908" i="17"/>
  <c r="A909" i="17"/>
  <c r="B909" i="17"/>
  <c r="A910" i="17"/>
  <c r="B910" i="17"/>
  <c r="A911" i="17"/>
  <c r="B911" i="17"/>
  <c r="A912" i="17"/>
  <c r="B912" i="17"/>
  <c r="A913" i="17"/>
  <c r="B913" i="17"/>
  <c r="A914" i="17"/>
  <c r="B914" i="17"/>
  <c r="A915" i="17"/>
  <c r="B915" i="17"/>
  <c r="A916" i="17"/>
  <c r="B916" i="17"/>
  <c r="A917" i="17"/>
  <c r="B917" i="17"/>
  <c r="A918" i="17"/>
  <c r="B918" i="17"/>
  <c r="A919" i="17"/>
  <c r="B919" i="17"/>
  <c r="A920" i="17"/>
  <c r="B920" i="17"/>
  <c r="A921" i="17"/>
  <c r="B921" i="17"/>
  <c r="A922" i="17"/>
  <c r="B922" i="17"/>
  <c r="A923" i="17"/>
  <c r="B923" i="17"/>
  <c r="A924" i="17"/>
  <c r="B924" i="17"/>
  <c r="A925" i="17"/>
  <c r="B925" i="17"/>
  <c r="A926" i="17"/>
  <c r="B926" i="17"/>
  <c r="A927" i="17"/>
  <c r="B927" i="17"/>
  <c r="A928" i="17"/>
  <c r="B928" i="17"/>
  <c r="A929" i="17"/>
  <c r="B929" i="17"/>
  <c r="A930" i="17"/>
  <c r="B930" i="17"/>
  <c r="A931" i="17"/>
  <c r="B931" i="17"/>
  <c r="A932" i="17"/>
  <c r="B932" i="17"/>
  <c r="A933" i="17"/>
  <c r="B933" i="17"/>
  <c r="A934" i="17"/>
  <c r="B934" i="17"/>
  <c r="A935" i="17"/>
  <c r="B935" i="17"/>
  <c r="A936" i="17"/>
  <c r="B936" i="17"/>
  <c r="A937" i="17"/>
  <c r="B937" i="17"/>
  <c r="A938" i="17"/>
  <c r="B938" i="17"/>
  <c r="A939" i="17"/>
  <c r="B939" i="17"/>
  <c r="A940" i="17"/>
  <c r="B940" i="17"/>
  <c r="A941" i="17"/>
  <c r="B941" i="17"/>
  <c r="A942" i="17"/>
  <c r="B942" i="17"/>
  <c r="A943" i="17"/>
  <c r="B943" i="17"/>
  <c r="A944" i="17"/>
  <c r="B944" i="17"/>
  <c r="A945" i="17"/>
  <c r="B945" i="17"/>
  <c r="A946" i="17"/>
  <c r="B946" i="17"/>
  <c r="A947" i="17"/>
  <c r="B947" i="17"/>
  <c r="A948" i="17"/>
  <c r="B948" i="17"/>
  <c r="A949" i="17"/>
  <c r="B949" i="17"/>
  <c r="A950" i="17"/>
  <c r="B950" i="17"/>
  <c r="A951" i="17"/>
  <c r="B951" i="17"/>
  <c r="A952" i="17"/>
  <c r="B952" i="17"/>
  <c r="A953" i="17"/>
  <c r="B953" i="17"/>
  <c r="A954" i="17"/>
  <c r="B954" i="17"/>
  <c r="A955" i="17"/>
  <c r="B955" i="17"/>
  <c r="A956" i="17"/>
  <c r="B956" i="17"/>
  <c r="A957" i="17"/>
  <c r="B957" i="17"/>
  <c r="A958" i="17"/>
  <c r="B958" i="17"/>
  <c r="A959" i="17"/>
  <c r="B959" i="17"/>
  <c r="A960" i="17"/>
  <c r="B960" i="17"/>
  <c r="A961" i="17"/>
  <c r="B961" i="17"/>
  <c r="A962" i="17"/>
  <c r="B962" i="17"/>
  <c r="A963" i="17"/>
  <c r="B963" i="17"/>
  <c r="A964" i="17"/>
  <c r="B964" i="17"/>
  <c r="A965" i="17"/>
  <c r="B965" i="17"/>
  <c r="A966" i="17"/>
  <c r="B966" i="17"/>
  <c r="A967" i="17"/>
  <c r="B967" i="17"/>
  <c r="A968" i="17"/>
  <c r="B968" i="17"/>
  <c r="A969" i="17"/>
  <c r="B969" i="17"/>
  <c r="A970" i="17"/>
  <c r="B970" i="17"/>
  <c r="A971" i="17"/>
  <c r="B971" i="17"/>
  <c r="A972" i="17"/>
  <c r="B972" i="17"/>
  <c r="A973" i="17"/>
  <c r="B973" i="17"/>
  <c r="A974" i="17"/>
  <c r="B974" i="17"/>
  <c r="A975" i="17"/>
  <c r="B975" i="17"/>
  <c r="A976" i="17"/>
  <c r="B976" i="17"/>
  <c r="A977" i="17"/>
  <c r="B977" i="17"/>
  <c r="A978" i="17"/>
  <c r="B978" i="17"/>
  <c r="A979" i="17"/>
  <c r="B979" i="17"/>
  <c r="A980" i="17"/>
  <c r="B980" i="17"/>
  <c r="A981" i="17"/>
  <c r="B981" i="17"/>
  <c r="A982" i="17"/>
  <c r="B982" i="17"/>
  <c r="A983" i="17"/>
  <c r="B983" i="17"/>
  <c r="A984" i="17"/>
  <c r="B984" i="17"/>
  <c r="A985" i="17"/>
  <c r="B985" i="17"/>
  <c r="A986" i="17"/>
  <c r="B986" i="17"/>
  <c r="A987" i="17"/>
  <c r="B987" i="17"/>
  <c r="A988" i="17"/>
  <c r="B988" i="17"/>
  <c r="A989" i="17"/>
  <c r="B989" i="17"/>
  <c r="A990" i="17"/>
  <c r="B990" i="17"/>
  <c r="A991" i="17"/>
  <c r="B991" i="17"/>
  <c r="A992" i="17"/>
  <c r="B992" i="17"/>
  <c r="A993" i="17"/>
  <c r="B993" i="17"/>
  <c r="A994" i="17"/>
  <c r="B994" i="17"/>
  <c r="A995" i="17"/>
  <c r="B995" i="17"/>
  <c r="A996" i="17"/>
  <c r="B996" i="17"/>
  <c r="A997" i="17"/>
  <c r="B997" i="17"/>
  <c r="A998" i="17"/>
  <c r="B998" i="17"/>
  <c r="A999" i="17"/>
  <c r="B999" i="17"/>
  <c r="A1000" i="17"/>
  <c r="B1000" i="17"/>
  <c r="A1001" i="17"/>
  <c r="B1001" i="17"/>
  <c r="A1002" i="17"/>
  <c r="B1002" i="17"/>
  <c r="A1003" i="17"/>
  <c r="B1003" i="17"/>
  <c r="A1004" i="17"/>
  <c r="B1004" i="17"/>
  <c r="A1005" i="17"/>
  <c r="B1005" i="17"/>
  <c r="A1006" i="17"/>
  <c r="B1006" i="17"/>
  <c r="A1007" i="17"/>
  <c r="B1007" i="17"/>
  <c r="A1008" i="17"/>
  <c r="B1008" i="17"/>
  <c r="A1009" i="17"/>
  <c r="B1009" i="17"/>
  <c r="A1010" i="17"/>
  <c r="B1010" i="17"/>
  <c r="B9" i="17"/>
  <c r="A9" i="17"/>
  <c r="AG16" i="18"/>
  <c r="AO16" i="18" s="1"/>
  <c r="AH16" i="18"/>
  <c r="AP16" i="18" s="1"/>
  <c r="AI16" i="18"/>
  <c r="AQ16" i="18" s="1"/>
  <c r="AJ16" i="18"/>
  <c r="AR16" i="18" s="1"/>
  <c r="AK16" i="18"/>
  <c r="AS16" i="18" s="1"/>
  <c r="AL16" i="18"/>
  <c r="AT16" i="18" s="1"/>
  <c r="AM16" i="18"/>
  <c r="AU16" i="18" s="1"/>
  <c r="AN16" i="18"/>
  <c r="AV16" i="18" s="1"/>
  <c r="AG17" i="18"/>
  <c r="AO17" i="18" s="1"/>
  <c r="AH17" i="18"/>
  <c r="AP17" i="18" s="1"/>
  <c r="AI17" i="18"/>
  <c r="AQ17" i="18" s="1"/>
  <c r="AJ17" i="18"/>
  <c r="AR17" i="18" s="1"/>
  <c r="AK17" i="18"/>
  <c r="AS17" i="18" s="1"/>
  <c r="AL17" i="18"/>
  <c r="AT17" i="18" s="1"/>
  <c r="AM17" i="18"/>
  <c r="AU17" i="18" s="1"/>
  <c r="AN17" i="18"/>
  <c r="AV17" i="18" s="1"/>
  <c r="AG18" i="18"/>
  <c r="AO18" i="18" s="1"/>
  <c r="AH18" i="18"/>
  <c r="AP18" i="18" s="1"/>
  <c r="AI18" i="18"/>
  <c r="AQ18" i="18" s="1"/>
  <c r="AJ18" i="18"/>
  <c r="AR18" i="18" s="1"/>
  <c r="AK18" i="18"/>
  <c r="AS18" i="18" s="1"/>
  <c r="AL18" i="18"/>
  <c r="AT18" i="18" s="1"/>
  <c r="AM18" i="18"/>
  <c r="AU18" i="18" s="1"/>
  <c r="AN18" i="18"/>
  <c r="AV18" i="18" s="1"/>
  <c r="AG19" i="18"/>
  <c r="AO19" i="18" s="1"/>
  <c r="AH19" i="18"/>
  <c r="AP19" i="18" s="1"/>
  <c r="AI19" i="18"/>
  <c r="AQ19" i="18" s="1"/>
  <c r="AJ19" i="18"/>
  <c r="AR19" i="18" s="1"/>
  <c r="AK19" i="18"/>
  <c r="AS19" i="18" s="1"/>
  <c r="AL19" i="18"/>
  <c r="AT19" i="18" s="1"/>
  <c r="AM19" i="18"/>
  <c r="AU19" i="18" s="1"/>
  <c r="AN19" i="18"/>
  <c r="AV19" i="18" s="1"/>
  <c r="AG20" i="18"/>
  <c r="AO20" i="18" s="1"/>
  <c r="AH20" i="18"/>
  <c r="AP20" i="18" s="1"/>
  <c r="AI20" i="18"/>
  <c r="AQ20" i="18" s="1"/>
  <c r="AJ20" i="18"/>
  <c r="AR20" i="18" s="1"/>
  <c r="AK20" i="18"/>
  <c r="AS20" i="18" s="1"/>
  <c r="AL20" i="18"/>
  <c r="AT20" i="18" s="1"/>
  <c r="AM20" i="18"/>
  <c r="AU20" i="18" s="1"/>
  <c r="AN20" i="18"/>
  <c r="AV20" i="18" s="1"/>
  <c r="AG21" i="18"/>
  <c r="AO21" i="18" s="1"/>
  <c r="AH21" i="18"/>
  <c r="AP21" i="18" s="1"/>
  <c r="AI21" i="18"/>
  <c r="AQ21" i="18" s="1"/>
  <c r="AJ21" i="18"/>
  <c r="AR21" i="18" s="1"/>
  <c r="AK21" i="18"/>
  <c r="AS21" i="18" s="1"/>
  <c r="AL21" i="18"/>
  <c r="AT21" i="18" s="1"/>
  <c r="AM21" i="18"/>
  <c r="AU21" i="18" s="1"/>
  <c r="AN21" i="18"/>
  <c r="AV21" i="18" s="1"/>
  <c r="AG22" i="18"/>
  <c r="AO22" i="18" s="1"/>
  <c r="AH22" i="18"/>
  <c r="AP22" i="18" s="1"/>
  <c r="AI22" i="18"/>
  <c r="AQ22" i="18" s="1"/>
  <c r="AJ22" i="18"/>
  <c r="AR22" i="18" s="1"/>
  <c r="AK22" i="18"/>
  <c r="AS22" i="18" s="1"/>
  <c r="AL22" i="18"/>
  <c r="AT22" i="18" s="1"/>
  <c r="AM22" i="18"/>
  <c r="AU22" i="18" s="1"/>
  <c r="AN22" i="18"/>
  <c r="AV22" i="18" s="1"/>
  <c r="AG23" i="18"/>
  <c r="AO23" i="18" s="1"/>
  <c r="AH23" i="18"/>
  <c r="AP23" i="18" s="1"/>
  <c r="AI23" i="18"/>
  <c r="AQ23" i="18" s="1"/>
  <c r="AJ23" i="18"/>
  <c r="AR23" i="18" s="1"/>
  <c r="AK23" i="18"/>
  <c r="AS23" i="18" s="1"/>
  <c r="AL23" i="18"/>
  <c r="AT23" i="18" s="1"/>
  <c r="AM23" i="18"/>
  <c r="AU23" i="18" s="1"/>
  <c r="AN23" i="18"/>
  <c r="AV23" i="18" s="1"/>
  <c r="AG24" i="18"/>
  <c r="AO24" i="18" s="1"/>
  <c r="AH24" i="18"/>
  <c r="AP24" i="18" s="1"/>
  <c r="AI24" i="18"/>
  <c r="AQ24" i="18" s="1"/>
  <c r="AJ24" i="18"/>
  <c r="AR24" i="18" s="1"/>
  <c r="AK24" i="18"/>
  <c r="AS24" i="18" s="1"/>
  <c r="AL24" i="18"/>
  <c r="AT24" i="18" s="1"/>
  <c r="AM24" i="18"/>
  <c r="AU24" i="18" s="1"/>
  <c r="AN24" i="18"/>
  <c r="AV24" i="18" s="1"/>
  <c r="AG25" i="18"/>
  <c r="AO25" i="18" s="1"/>
  <c r="AH25" i="18"/>
  <c r="AP25" i="18" s="1"/>
  <c r="AI25" i="18"/>
  <c r="AQ25" i="18" s="1"/>
  <c r="AJ25" i="18"/>
  <c r="AR25" i="18" s="1"/>
  <c r="AK25" i="18"/>
  <c r="AS25" i="18" s="1"/>
  <c r="AL25" i="18"/>
  <c r="AT25" i="18" s="1"/>
  <c r="AM25" i="18"/>
  <c r="AU25" i="18" s="1"/>
  <c r="AN25" i="18"/>
  <c r="AV25" i="18" s="1"/>
  <c r="AG26" i="18"/>
  <c r="AO26" i="18" s="1"/>
  <c r="AH26" i="18"/>
  <c r="AP26" i="18" s="1"/>
  <c r="AI26" i="18"/>
  <c r="AQ26" i="18" s="1"/>
  <c r="AJ26" i="18"/>
  <c r="AR26" i="18" s="1"/>
  <c r="AK26" i="18"/>
  <c r="AS26" i="18" s="1"/>
  <c r="AL26" i="18"/>
  <c r="AT26" i="18" s="1"/>
  <c r="AM26" i="18"/>
  <c r="AU26" i="18" s="1"/>
  <c r="AN26" i="18"/>
  <c r="AV26" i="18" s="1"/>
  <c r="AG27" i="18"/>
  <c r="AO27" i="18" s="1"/>
  <c r="AH27" i="18"/>
  <c r="AP27" i="18" s="1"/>
  <c r="AI27" i="18"/>
  <c r="AQ27" i="18" s="1"/>
  <c r="AJ27" i="18"/>
  <c r="AR27" i="18" s="1"/>
  <c r="AK27" i="18"/>
  <c r="AS27" i="18" s="1"/>
  <c r="AL27" i="18"/>
  <c r="AT27" i="18" s="1"/>
  <c r="AM27" i="18"/>
  <c r="AU27" i="18" s="1"/>
  <c r="AN27" i="18"/>
  <c r="AV27" i="18" s="1"/>
  <c r="AG28" i="18"/>
  <c r="AO28" i="18" s="1"/>
  <c r="AH28" i="18"/>
  <c r="AP28" i="18" s="1"/>
  <c r="AI28" i="18"/>
  <c r="AQ28" i="18" s="1"/>
  <c r="AJ28" i="18"/>
  <c r="AR28" i="18" s="1"/>
  <c r="AK28" i="18"/>
  <c r="AS28" i="18" s="1"/>
  <c r="AL28" i="18"/>
  <c r="AT28" i="18" s="1"/>
  <c r="AM28" i="18"/>
  <c r="AU28" i="18" s="1"/>
  <c r="AN28" i="18"/>
  <c r="AV28" i="18" s="1"/>
  <c r="AG29" i="18"/>
  <c r="AO29" i="18" s="1"/>
  <c r="AH29" i="18"/>
  <c r="AP29" i="18" s="1"/>
  <c r="AI29" i="18"/>
  <c r="AQ29" i="18" s="1"/>
  <c r="AJ29" i="18"/>
  <c r="AR29" i="18" s="1"/>
  <c r="AK29" i="18"/>
  <c r="AS29" i="18" s="1"/>
  <c r="AL29" i="18"/>
  <c r="AT29" i="18" s="1"/>
  <c r="AM29" i="18"/>
  <c r="AU29" i="18" s="1"/>
  <c r="AN29" i="18"/>
  <c r="AV29" i="18" s="1"/>
  <c r="AG30" i="18"/>
  <c r="AO30" i="18" s="1"/>
  <c r="AH30" i="18"/>
  <c r="AP30" i="18" s="1"/>
  <c r="AI30" i="18"/>
  <c r="AQ30" i="18" s="1"/>
  <c r="AJ30" i="18"/>
  <c r="AR30" i="18" s="1"/>
  <c r="AK30" i="18"/>
  <c r="AS30" i="18" s="1"/>
  <c r="AL30" i="18"/>
  <c r="AT30" i="18" s="1"/>
  <c r="AM30" i="18"/>
  <c r="AU30" i="18" s="1"/>
  <c r="AN30" i="18"/>
  <c r="AV30" i="18" s="1"/>
  <c r="AG31" i="18"/>
  <c r="AO31" i="18" s="1"/>
  <c r="AH31" i="18"/>
  <c r="AP31" i="18" s="1"/>
  <c r="AI31" i="18"/>
  <c r="AQ31" i="18" s="1"/>
  <c r="AJ31" i="18"/>
  <c r="AR31" i="18" s="1"/>
  <c r="AK31" i="18"/>
  <c r="AS31" i="18" s="1"/>
  <c r="AL31" i="18"/>
  <c r="AT31" i="18" s="1"/>
  <c r="AM31" i="18"/>
  <c r="AU31" i="18" s="1"/>
  <c r="AN31" i="18"/>
  <c r="AV31" i="18" s="1"/>
  <c r="AG32" i="18"/>
  <c r="AO32" i="18" s="1"/>
  <c r="AH32" i="18"/>
  <c r="AP32" i="18" s="1"/>
  <c r="AI32" i="18"/>
  <c r="AQ32" i="18" s="1"/>
  <c r="AJ32" i="18"/>
  <c r="AR32" i="18" s="1"/>
  <c r="AK32" i="18"/>
  <c r="AS32" i="18" s="1"/>
  <c r="AL32" i="18"/>
  <c r="AT32" i="18" s="1"/>
  <c r="AM32" i="18"/>
  <c r="AU32" i="18" s="1"/>
  <c r="AN32" i="18"/>
  <c r="AV32" i="18" s="1"/>
  <c r="AG33" i="18"/>
  <c r="AO33" i="18" s="1"/>
  <c r="AH33" i="18"/>
  <c r="AP33" i="18" s="1"/>
  <c r="AI33" i="18"/>
  <c r="AQ33" i="18" s="1"/>
  <c r="AJ33" i="18"/>
  <c r="AR33" i="18" s="1"/>
  <c r="AK33" i="18"/>
  <c r="AS33" i="18" s="1"/>
  <c r="AL33" i="18"/>
  <c r="AT33" i="18" s="1"/>
  <c r="AM33" i="18"/>
  <c r="AU33" i="18" s="1"/>
  <c r="AN33" i="18"/>
  <c r="AV33" i="18" s="1"/>
  <c r="AG34" i="18"/>
  <c r="AO34" i="18" s="1"/>
  <c r="AH34" i="18"/>
  <c r="AP34" i="18" s="1"/>
  <c r="AI34" i="18"/>
  <c r="AQ34" i="18" s="1"/>
  <c r="AJ34" i="18"/>
  <c r="AR34" i="18" s="1"/>
  <c r="AK34" i="18"/>
  <c r="AS34" i="18" s="1"/>
  <c r="AL34" i="18"/>
  <c r="AT34" i="18" s="1"/>
  <c r="AM34" i="18"/>
  <c r="AU34" i="18" s="1"/>
  <c r="AN34" i="18"/>
  <c r="AV34" i="18" s="1"/>
  <c r="AG35" i="18"/>
  <c r="AO35" i="18" s="1"/>
  <c r="AH35" i="18"/>
  <c r="AP35" i="18" s="1"/>
  <c r="AI35" i="18"/>
  <c r="AQ35" i="18" s="1"/>
  <c r="AJ35" i="18"/>
  <c r="AR35" i="18" s="1"/>
  <c r="AK35" i="18"/>
  <c r="AS35" i="18" s="1"/>
  <c r="AL35" i="18"/>
  <c r="AT35" i="18" s="1"/>
  <c r="AM35" i="18"/>
  <c r="AU35" i="18" s="1"/>
  <c r="AN35" i="18"/>
  <c r="AV35" i="18" s="1"/>
  <c r="AG36" i="18"/>
  <c r="AO36" i="18" s="1"/>
  <c r="AH36" i="18"/>
  <c r="AP36" i="18" s="1"/>
  <c r="AI36" i="18"/>
  <c r="AQ36" i="18" s="1"/>
  <c r="AJ36" i="18"/>
  <c r="AR36" i="18" s="1"/>
  <c r="AK36" i="18"/>
  <c r="AS36" i="18" s="1"/>
  <c r="AL36" i="18"/>
  <c r="AT36" i="18" s="1"/>
  <c r="AM36" i="18"/>
  <c r="AU36" i="18" s="1"/>
  <c r="AN36" i="18"/>
  <c r="AV36" i="18" s="1"/>
  <c r="AG37" i="18"/>
  <c r="AO37" i="18" s="1"/>
  <c r="AH37" i="18"/>
  <c r="AP37" i="18" s="1"/>
  <c r="AI37" i="18"/>
  <c r="AQ37" i="18" s="1"/>
  <c r="AJ37" i="18"/>
  <c r="AR37" i="18" s="1"/>
  <c r="AK37" i="18"/>
  <c r="AS37" i="18" s="1"/>
  <c r="AL37" i="18"/>
  <c r="AT37" i="18" s="1"/>
  <c r="AM37" i="18"/>
  <c r="AU37" i="18" s="1"/>
  <c r="AN37" i="18"/>
  <c r="AV37" i="18" s="1"/>
  <c r="AG38" i="18"/>
  <c r="AO38" i="18" s="1"/>
  <c r="AH38" i="18"/>
  <c r="AP38" i="18" s="1"/>
  <c r="AI38" i="18"/>
  <c r="AQ38" i="18" s="1"/>
  <c r="AJ38" i="18"/>
  <c r="AR38" i="18" s="1"/>
  <c r="AK38" i="18"/>
  <c r="AS38" i="18" s="1"/>
  <c r="AL38" i="18"/>
  <c r="AT38" i="18" s="1"/>
  <c r="AM38" i="18"/>
  <c r="AU38" i="18" s="1"/>
  <c r="AN38" i="18"/>
  <c r="AV38" i="18" s="1"/>
  <c r="AG39" i="18"/>
  <c r="AO39" i="18" s="1"/>
  <c r="AH39" i="18"/>
  <c r="AP39" i="18" s="1"/>
  <c r="AI39" i="18"/>
  <c r="AQ39" i="18" s="1"/>
  <c r="AJ39" i="18"/>
  <c r="AR39" i="18" s="1"/>
  <c r="AK39" i="18"/>
  <c r="AS39" i="18" s="1"/>
  <c r="AL39" i="18"/>
  <c r="AT39" i="18" s="1"/>
  <c r="AM39" i="18"/>
  <c r="AU39" i="18" s="1"/>
  <c r="AN39" i="18"/>
  <c r="AV39" i="18" s="1"/>
  <c r="AG40" i="18"/>
  <c r="AO40" i="18" s="1"/>
  <c r="AH40" i="18"/>
  <c r="AP40" i="18" s="1"/>
  <c r="AI40" i="18"/>
  <c r="AQ40" i="18" s="1"/>
  <c r="AJ40" i="18"/>
  <c r="AR40" i="18" s="1"/>
  <c r="AK40" i="18"/>
  <c r="AS40" i="18" s="1"/>
  <c r="AL40" i="18"/>
  <c r="AT40" i="18" s="1"/>
  <c r="AM40" i="18"/>
  <c r="AU40" i="18" s="1"/>
  <c r="AN40" i="18"/>
  <c r="AV40" i="18" s="1"/>
  <c r="AG41" i="18"/>
  <c r="AO41" i="18" s="1"/>
  <c r="AH41" i="18"/>
  <c r="AP41" i="18" s="1"/>
  <c r="AI41" i="18"/>
  <c r="AQ41" i="18" s="1"/>
  <c r="AJ41" i="18"/>
  <c r="AR41" i="18" s="1"/>
  <c r="AK41" i="18"/>
  <c r="AS41" i="18" s="1"/>
  <c r="AL41" i="18"/>
  <c r="AT41" i="18" s="1"/>
  <c r="AM41" i="18"/>
  <c r="AU41" i="18" s="1"/>
  <c r="AN41" i="18"/>
  <c r="AV41" i="18" s="1"/>
  <c r="AG42" i="18"/>
  <c r="AO42" i="18" s="1"/>
  <c r="AH42" i="18"/>
  <c r="AP42" i="18" s="1"/>
  <c r="AI42" i="18"/>
  <c r="AQ42" i="18" s="1"/>
  <c r="AJ42" i="18"/>
  <c r="AR42" i="18" s="1"/>
  <c r="AK42" i="18"/>
  <c r="AS42" i="18" s="1"/>
  <c r="AL42" i="18"/>
  <c r="AT42" i="18" s="1"/>
  <c r="AM42" i="18"/>
  <c r="AU42" i="18" s="1"/>
  <c r="AN42" i="18"/>
  <c r="AV42" i="18" s="1"/>
  <c r="AG43" i="18"/>
  <c r="AO43" i="18" s="1"/>
  <c r="AH43" i="18"/>
  <c r="AP43" i="18" s="1"/>
  <c r="AI43" i="18"/>
  <c r="AQ43" i="18" s="1"/>
  <c r="AJ43" i="18"/>
  <c r="AR43" i="18" s="1"/>
  <c r="AK43" i="18"/>
  <c r="AS43" i="18" s="1"/>
  <c r="AL43" i="18"/>
  <c r="AT43" i="18" s="1"/>
  <c r="AM43" i="18"/>
  <c r="AU43" i="18" s="1"/>
  <c r="AN43" i="18"/>
  <c r="AV43" i="18" s="1"/>
  <c r="AG44" i="18"/>
  <c r="AO44" i="18" s="1"/>
  <c r="AH44" i="18"/>
  <c r="AP44" i="18" s="1"/>
  <c r="AI44" i="18"/>
  <c r="AQ44" i="18" s="1"/>
  <c r="AJ44" i="18"/>
  <c r="AR44" i="18" s="1"/>
  <c r="AK44" i="18"/>
  <c r="AS44" i="18" s="1"/>
  <c r="AL44" i="18"/>
  <c r="AT44" i="18" s="1"/>
  <c r="AM44" i="18"/>
  <c r="AU44" i="18" s="1"/>
  <c r="AN44" i="18"/>
  <c r="AV44" i="18" s="1"/>
  <c r="AG45" i="18"/>
  <c r="AO45" i="18" s="1"/>
  <c r="AH45" i="18"/>
  <c r="AP45" i="18" s="1"/>
  <c r="AI45" i="18"/>
  <c r="AQ45" i="18" s="1"/>
  <c r="AJ45" i="18"/>
  <c r="AR45" i="18" s="1"/>
  <c r="AK45" i="18"/>
  <c r="AS45" i="18" s="1"/>
  <c r="AL45" i="18"/>
  <c r="AT45" i="18" s="1"/>
  <c r="AM45" i="18"/>
  <c r="AU45" i="18" s="1"/>
  <c r="AN45" i="18"/>
  <c r="AV45" i="18" s="1"/>
  <c r="AG46" i="18"/>
  <c r="AO46" i="18" s="1"/>
  <c r="AH46" i="18"/>
  <c r="AP46" i="18" s="1"/>
  <c r="AI46" i="18"/>
  <c r="AQ46" i="18" s="1"/>
  <c r="AJ46" i="18"/>
  <c r="AR46" i="18" s="1"/>
  <c r="AK46" i="18"/>
  <c r="AS46" i="18" s="1"/>
  <c r="AL46" i="18"/>
  <c r="AT46" i="18" s="1"/>
  <c r="AM46" i="18"/>
  <c r="AU46" i="18" s="1"/>
  <c r="AN46" i="18"/>
  <c r="AV46" i="18" s="1"/>
  <c r="AG47" i="18"/>
  <c r="AO47" i="18" s="1"/>
  <c r="AH47" i="18"/>
  <c r="AP47" i="18" s="1"/>
  <c r="AI47" i="18"/>
  <c r="AQ47" i="18" s="1"/>
  <c r="AJ47" i="18"/>
  <c r="AR47" i="18" s="1"/>
  <c r="AK47" i="18"/>
  <c r="AS47" i="18" s="1"/>
  <c r="AL47" i="18"/>
  <c r="AT47" i="18" s="1"/>
  <c r="AM47" i="18"/>
  <c r="AU47" i="18" s="1"/>
  <c r="AN47" i="18"/>
  <c r="AV47" i="18" s="1"/>
  <c r="AG48" i="18"/>
  <c r="AO48" i="18" s="1"/>
  <c r="AH48" i="18"/>
  <c r="AP48" i="18" s="1"/>
  <c r="AI48" i="18"/>
  <c r="AQ48" i="18" s="1"/>
  <c r="AJ48" i="18"/>
  <c r="AR48" i="18" s="1"/>
  <c r="AK48" i="18"/>
  <c r="AS48" i="18" s="1"/>
  <c r="AL48" i="18"/>
  <c r="AT48" i="18" s="1"/>
  <c r="AM48" i="18"/>
  <c r="AU48" i="18" s="1"/>
  <c r="AN48" i="18"/>
  <c r="AV48" i="18" s="1"/>
  <c r="AG49" i="18"/>
  <c r="AO49" i="18" s="1"/>
  <c r="AH49" i="18"/>
  <c r="AP49" i="18" s="1"/>
  <c r="AI49" i="18"/>
  <c r="AQ49" i="18" s="1"/>
  <c r="AJ49" i="18"/>
  <c r="AR49" i="18" s="1"/>
  <c r="AK49" i="18"/>
  <c r="AS49" i="18" s="1"/>
  <c r="AL49" i="18"/>
  <c r="AT49" i="18" s="1"/>
  <c r="AM49" i="18"/>
  <c r="AU49" i="18" s="1"/>
  <c r="AN49" i="18"/>
  <c r="AV49" i="18" s="1"/>
  <c r="AG50" i="18"/>
  <c r="AO50" i="18" s="1"/>
  <c r="AH50" i="18"/>
  <c r="AP50" i="18" s="1"/>
  <c r="AI50" i="18"/>
  <c r="AQ50" i="18" s="1"/>
  <c r="AJ50" i="18"/>
  <c r="AR50" i="18" s="1"/>
  <c r="AK50" i="18"/>
  <c r="AS50" i="18" s="1"/>
  <c r="AL50" i="18"/>
  <c r="AT50" i="18" s="1"/>
  <c r="AM50" i="18"/>
  <c r="AU50" i="18" s="1"/>
  <c r="AN50" i="18"/>
  <c r="AV50" i="18" s="1"/>
  <c r="AG51" i="18"/>
  <c r="AO51" i="18" s="1"/>
  <c r="AH51" i="18"/>
  <c r="AP51" i="18" s="1"/>
  <c r="AI51" i="18"/>
  <c r="AQ51" i="18" s="1"/>
  <c r="AJ51" i="18"/>
  <c r="AR51" i="18" s="1"/>
  <c r="AK51" i="18"/>
  <c r="AS51" i="18" s="1"/>
  <c r="AL51" i="18"/>
  <c r="AT51" i="18" s="1"/>
  <c r="AM51" i="18"/>
  <c r="AU51" i="18" s="1"/>
  <c r="AN51" i="18"/>
  <c r="AV51" i="18" s="1"/>
  <c r="AG52" i="18"/>
  <c r="AO52" i="18" s="1"/>
  <c r="AH52" i="18"/>
  <c r="AP52" i="18" s="1"/>
  <c r="AI52" i="18"/>
  <c r="AQ52" i="18" s="1"/>
  <c r="AJ52" i="18"/>
  <c r="AR52" i="18" s="1"/>
  <c r="AK52" i="18"/>
  <c r="AS52" i="18" s="1"/>
  <c r="AL52" i="18"/>
  <c r="AT52" i="18" s="1"/>
  <c r="AM52" i="18"/>
  <c r="AU52" i="18" s="1"/>
  <c r="AN52" i="18"/>
  <c r="AV52" i="18" s="1"/>
  <c r="AG53" i="18"/>
  <c r="AO53" i="18" s="1"/>
  <c r="AH53" i="18"/>
  <c r="AP53" i="18" s="1"/>
  <c r="AI53" i="18"/>
  <c r="AQ53" i="18" s="1"/>
  <c r="AJ53" i="18"/>
  <c r="AR53" i="18" s="1"/>
  <c r="AK53" i="18"/>
  <c r="AS53" i="18" s="1"/>
  <c r="AL53" i="18"/>
  <c r="AT53" i="18" s="1"/>
  <c r="AM53" i="18"/>
  <c r="AU53" i="18" s="1"/>
  <c r="AN53" i="18"/>
  <c r="AV53" i="18" s="1"/>
  <c r="AG54" i="18"/>
  <c r="AO54" i="18" s="1"/>
  <c r="AH54" i="18"/>
  <c r="AP54" i="18" s="1"/>
  <c r="AI54" i="18"/>
  <c r="AQ54" i="18" s="1"/>
  <c r="AJ54" i="18"/>
  <c r="AR54" i="18" s="1"/>
  <c r="AK54" i="18"/>
  <c r="AS54" i="18" s="1"/>
  <c r="AL54" i="18"/>
  <c r="AT54" i="18" s="1"/>
  <c r="AM54" i="18"/>
  <c r="AU54" i="18" s="1"/>
  <c r="AN54" i="18"/>
  <c r="AV54" i="18" s="1"/>
  <c r="AG55" i="18"/>
  <c r="AO55" i="18" s="1"/>
  <c r="AH55" i="18"/>
  <c r="AP55" i="18" s="1"/>
  <c r="AI55" i="18"/>
  <c r="AQ55" i="18" s="1"/>
  <c r="AJ55" i="18"/>
  <c r="AR55" i="18" s="1"/>
  <c r="AK55" i="18"/>
  <c r="AS55" i="18" s="1"/>
  <c r="AL55" i="18"/>
  <c r="AT55" i="18" s="1"/>
  <c r="AM55" i="18"/>
  <c r="AU55" i="18" s="1"/>
  <c r="AN55" i="18"/>
  <c r="AV55" i="18" s="1"/>
  <c r="AG56" i="18"/>
  <c r="AO56" i="18" s="1"/>
  <c r="AH56" i="18"/>
  <c r="AP56" i="18" s="1"/>
  <c r="AI56" i="18"/>
  <c r="AQ56" i="18" s="1"/>
  <c r="AJ56" i="18"/>
  <c r="AR56" i="18" s="1"/>
  <c r="AK56" i="18"/>
  <c r="AS56" i="18" s="1"/>
  <c r="AL56" i="18"/>
  <c r="AT56" i="18" s="1"/>
  <c r="AM56" i="18"/>
  <c r="AU56" i="18" s="1"/>
  <c r="AN56" i="18"/>
  <c r="AV56" i="18" s="1"/>
  <c r="AG57" i="18"/>
  <c r="AO57" i="18" s="1"/>
  <c r="AH57" i="18"/>
  <c r="AP57" i="18" s="1"/>
  <c r="AI57" i="18"/>
  <c r="AQ57" i="18" s="1"/>
  <c r="AJ57" i="18"/>
  <c r="AR57" i="18" s="1"/>
  <c r="AK57" i="18"/>
  <c r="AS57" i="18" s="1"/>
  <c r="AL57" i="18"/>
  <c r="AT57" i="18" s="1"/>
  <c r="AM57" i="18"/>
  <c r="AU57" i="18" s="1"/>
  <c r="AN57" i="18"/>
  <c r="AV57" i="18" s="1"/>
  <c r="AG58" i="18"/>
  <c r="AO58" i="18" s="1"/>
  <c r="AH58" i="18"/>
  <c r="AP58" i="18" s="1"/>
  <c r="AI58" i="18"/>
  <c r="AQ58" i="18" s="1"/>
  <c r="AJ58" i="18"/>
  <c r="AR58" i="18" s="1"/>
  <c r="AK58" i="18"/>
  <c r="AS58" i="18" s="1"/>
  <c r="AL58" i="18"/>
  <c r="AT58" i="18" s="1"/>
  <c r="AM58" i="18"/>
  <c r="AU58" i="18" s="1"/>
  <c r="AN58" i="18"/>
  <c r="AV58" i="18" s="1"/>
  <c r="AG59" i="18"/>
  <c r="AO59" i="18" s="1"/>
  <c r="AH59" i="18"/>
  <c r="AP59" i="18" s="1"/>
  <c r="AI59" i="18"/>
  <c r="AQ59" i="18" s="1"/>
  <c r="AJ59" i="18"/>
  <c r="AR59" i="18" s="1"/>
  <c r="AK59" i="18"/>
  <c r="AS59" i="18" s="1"/>
  <c r="AL59" i="18"/>
  <c r="AT59" i="18" s="1"/>
  <c r="AM59" i="18"/>
  <c r="AU59" i="18" s="1"/>
  <c r="AN59" i="18"/>
  <c r="AV59" i="18" s="1"/>
  <c r="AG60" i="18"/>
  <c r="AO60" i="18" s="1"/>
  <c r="AH60" i="18"/>
  <c r="AP60" i="18" s="1"/>
  <c r="AI60" i="18"/>
  <c r="AQ60" i="18" s="1"/>
  <c r="AJ60" i="18"/>
  <c r="AR60" i="18" s="1"/>
  <c r="AK60" i="18"/>
  <c r="AS60" i="18" s="1"/>
  <c r="AL60" i="18"/>
  <c r="AT60" i="18" s="1"/>
  <c r="AM60" i="18"/>
  <c r="AU60" i="18" s="1"/>
  <c r="AN60" i="18"/>
  <c r="AV60" i="18" s="1"/>
  <c r="AG61" i="18"/>
  <c r="AO61" i="18" s="1"/>
  <c r="AH61" i="18"/>
  <c r="AP61" i="18" s="1"/>
  <c r="AI61" i="18"/>
  <c r="AQ61" i="18" s="1"/>
  <c r="AJ61" i="18"/>
  <c r="AR61" i="18" s="1"/>
  <c r="AK61" i="18"/>
  <c r="AS61" i="18" s="1"/>
  <c r="AL61" i="18"/>
  <c r="AT61" i="18" s="1"/>
  <c r="AM61" i="18"/>
  <c r="AU61" i="18" s="1"/>
  <c r="AN61" i="18"/>
  <c r="AV61" i="18" s="1"/>
  <c r="AG62" i="18"/>
  <c r="AO62" i="18" s="1"/>
  <c r="AH62" i="18"/>
  <c r="AP62" i="18" s="1"/>
  <c r="AI62" i="18"/>
  <c r="AQ62" i="18" s="1"/>
  <c r="AJ62" i="18"/>
  <c r="AR62" i="18" s="1"/>
  <c r="AK62" i="18"/>
  <c r="AS62" i="18" s="1"/>
  <c r="AL62" i="18"/>
  <c r="AT62" i="18" s="1"/>
  <c r="AM62" i="18"/>
  <c r="AU62" i="18" s="1"/>
  <c r="AN62" i="18"/>
  <c r="AV62" i="18" s="1"/>
  <c r="AG63" i="18"/>
  <c r="AO63" i="18" s="1"/>
  <c r="AH63" i="18"/>
  <c r="AP63" i="18" s="1"/>
  <c r="AI63" i="18"/>
  <c r="AQ63" i="18" s="1"/>
  <c r="AJ63" i="18"/>
  <c r="AR63" i="18" s="1"/>
  <c r="AK63" i="18"/>
  <c r="AS63" i="18" s="1"/>
  <c r="AL63" i="18"/>
  <c r="AT63" i="18" s="1"/>
  <c r="AM63" i="18"/>
  <c r="AU63" i="18" s="1"/>
  <c r="AN63" i="18"/>
  <c r="AV63" i="18" s="1"/>
  <c r="AG64" i="18"/>
  <c r="AO64" i="18" s="1"/>
  <c r="AH64" i="18"/>
  <c r="AP64" i="18" s="1"/>
  <c r="AI64" i="18"/>
  <c r="AQ64" i="18" s="1"/>
  <c r="AJ64" i="18"/>
  <c r="AR64" i="18" s="1"/>
  <c r="AK64" i="18"/>
  <c r="AS64" i="18" s="1"/>
  <c r="AL64" i="18"/>
  <c r="AT64" i="18" s="1"/>
  <c r="AM64" i="18"/>
  <c r="AU64" i="18" s="1"/>
  <c r="AN64" i="18"/>
  <c r="AV64" i="18" s="1"/>
  <c r="AG65" i="18"/>
  <c r="AO65" i="18" s="1"/>
  <c r="AH65" i="18"/>
  <c r="AP65" i="18" s="1"/>
  <c r="AI65" i="18"/>
  <c r="AQ65" i="18" s="1"/>
  <c r="AJ65" i="18"/>
  <c r="AR65" i="18" s="1"/>
  <c r="AK65" i="18"/>
  <c r="AS65" i="18" s="1"/>
  <c r="AL65" i="18"/>
  <c r="AT65" i="18" s="1"/>
  <c r="AM65" i="18"/>
  <c r="AU65" i="18" s="1"/>
  <c r="AN65" i="18"/>
  <c r="AV65" i="18" s="1"/>
  <c r="AG66" i="18"/>
  <c r="AO66" i="18" s="1"/>
  <c r="AH66" i="18"/>
  <c r="AP66" i="18" s="1"/>
  <c r="AI66" i="18"/>
  <c r="AQ66" i="18" s="1"/>
  <c r="AJ66" i="18"/>
  <c r="AR66" i="18" s="1"/>
  <c r="AK66" i="18"/>
  <c r="AS66" i="18" s="1"/>
  <c r="AL66" i="18"/>
  <c r="AT66" i="18" s="1"/>
  <c r="AM66" i="18"/>
  <c r="AU66" i="18" s="1"/>
  <c r="AN66" i="18"/>
  <c r="AV66" i="18" s="1"/>
  <c r="AG67" i="18"/>
  <c r="AO67" i="18" s="1"/>
  <c r="AH67" i="18"/>
  <c r="AP67" i="18" s="1"/>
  <c r="AI67" i="18"/>
  <c r="AQ67" i="18" s="1"/>
  <c r="AJ67" i="18"/>
  <c r="AR67" i="18" s="1"/>
  <c r="AK67" i="18"/>
  <c r="AS67" i="18" s="1"/>
  <c r="AL67" i="18"/>
  <c r="AT67" i="18" s="1"/>
  <c r="AM67" i="18"/>
  <c r="AU67" i="18" s="1"/>
  <c r="AN67" i="18"/>
  <c r="AV67" i="18" s="1"/>
  <c r="AG68" i="18"/>
  <c r="AO68" i="18" s="1"/>
  <c r="AH68" i="18"/>
  <c r="AP68" i="18" s="1"/>
  <c r="AI68" i="18"/>
  <c r="AQ68" i="18" s="1"/>
  <c r="AJ68" i="18"/>
  <c r="AR68" i="18" s="1"/>
  <c r="AK68" i="18"/>
  <c r="AS68" i="18" s="1"/>
  <c r="AL68" i="18"/>
  <c r="AT68" i="18" s="1"/>
  <c r="AM68" i="18"/>
  <c r="AU68" i="18" s="1"/>
  <c r="AN68" i="18"/>
  <c r="AV68" i="18" s="1"/>
  <c r="AG69" i="18"/>
  <c r="AO69" i="18" s="1"/>
  <c r="AH69" i="18"/>
  <c r="AP69" i="18" s="1"/>
  <c r="AI69" i="18"/>
  <c r="AQ69" i="18" s="1"/>
  <c r="AJ69" i="18"/>
  <c r="AR69" i="18" s="1"/>
  <c r="AK69" i="18"/>
  <c r="AS69" i="18" s="1"/>
  <c r="AL69" i="18"/>
  <c r="AT69" i="18" s="1"/>
  <c r="AM69" i="18"/>
  <c r="AU69" i="18" s="1"/>
  <c r="AN69" i="18"/>
  <c r="AV69" i="18" s="1"/>
  <c r="AG70" i="18"/>
  <c r="AO70" i="18" s="1"/>
  <c r="AH70" i="18"/>
  <c r="AP70" i="18" s="1"/>
  <c r="AI70" i="18"/>
  <c r="AQ70" i="18" s="1"/>
  <c r="AJ70" i="18"/>
  <c r="AR70" i="18" s="1"/>
  <c r="AK70" i="18"/>
  <c r="AS70" i="18" s="1"/>
  <c r="AL70" i="18"/>
  <c r="AT70" i="18" s="1"/>
  <c r="AM70" i="18"/>
  <c r="AU70" i="18" s="1"/>
  <c r="AN70" i="18"/>
  <c r="AV70" i="18" s="1"/>
  <c r="AG71" i="18"/>
  <c r="AO71" i="18" s="1"/>
  <c r="AH71" i="18"/>
  <c r="AP71" i="18" s="1"/>
  <c r="AI71" i="18"/>
  <c r="AQ71" i="18" s="1"/>
  <c r="AJ71" i="18"/>
  <c r="AR71" i="18" s="1"/>
  <c r="AK71" i="18"/>
  <c r="AS71" i="18" s="1"/>
  <c r="AL71" i="18"/>
  <c r="AT71" i="18" s="1"/>
  <c r="AM71" i="18"/>
  <c r="AU71" i="18" s="1"/>
  <c r="AN71" i="18"/>
  <c r="AV71" i="18" s="1"/>
  <c r="AG72" i="18"/>
  <c r="AO72" i="18" s="1"/>
  <c r="AH72" i="18"/>
  <c r="AP72" i="18" s="1"/>
  <c r="AI72" i="18"/>
  <c r="AQ72" i="18" s="1"/>
  <c r="AJ72" i="18"/>
  <c r="AR72" i="18" s="1"/>
  <c r="AK72" i="18"/>
  <c r="AS72" i="18" s="1"/>
  <c r="AL72" i="18"/>
  <c r="AT72" i="18" s="1"/>
  <c r="AM72" i="18"/>
  <c r="AU72" i="18" s="1"/>
  <c r="AN72" i="18"/>
  <c r="AV72" i="18" s="1"/>
  <c r="AG73" i="18"/>
  <c r="AO73" i="18" s="1"/>
  <c r="AH73" i="18"/>
  <c r="AP73" i="18" s="1"/>
  <c r="AI73" i="18"/>
  <c r="AQ73" i="18" s="1"/>
  <c r="AJ73" i="18"/>
  <c r="AR73" i="18" s="1"/>
  <c r="AK73" i="18"/>
  <c r="AS73" i="18" s="1"/>
  <c r="AL73" i="18"/>
  <c r="AT73" i="18" s="1"/>
  <c r="AM73" i="18"/>
  <c r="AU73" i="18" s="1"/>
  <c r="AN73" i="18"/>
  <c r="AV73" i="18" s="1"/>
  <c r="AG74" i="18"/>
  <c r="AO74" i="18" s="1"/>
  <c r="AH74" i="18"/>
  <c r="AP74" i="18" s="1"/>
  <c r="AI74" i="18"/>
  <c r="AQ74" i="18" s="1"/>
  <c r="AJ74" i="18"/>
  <c r="AR74" i="18" s="1"/>
  <c r="AK74" i="18"/>
  <c r="AS74" i="18" s="1"/>
  <c r="AL74" i="18"/>
  <c r="AT74" i="18" s="1"/>
  <c r="AM74" i="18"/>
  <c r="AU74" i="18" s="1"/>
  <c r="AN74" i="18"/>
  <c r="AV74" i="18" s="1"/>
  <c r="AG75" i="18"/>
  <c r="AO75" i="18" s="1"/>
  <c r="AH75" i="18"/>
  <c r="AP75" i="18" s="1"/>
  <c r="AI75" i="18"/>
  <c r="AQ75" i="18" s="1"/>
  <c r="AJ75" i="18"/>
  <c r="AR75" i="18" s="1"/>
  <c r="AK75" i="18"/>
  <c r="AS75" i="18" s="1"/>
  <c r="AL75" i="18"/>
  <c r="AT75" i="18" s="1"/>
  <c r="AM75" i="18"/>
  <c r="AU75" i="18" s="1"/>
  <c r="AN75" i="18"/>
  <c r="AV75" i="18" s="1"/>
  <c r="AG76" i="18"/>
  <c r="AO76" i="18" s="1"/>
  <c r="AH76" i="18"/>
  <c r="AP76" i="18" s="1"/>
  <c r="AI76" i="18"/>
  <c r="AQ76" i="18" s="1"/>
  <c r="AJ76" i="18"/>
  <c r="AR76" i="18" s="1"/>
  <c r="AK76" i="18"/>
  <c r="AS76" i="18" s="1"/>
  <c r="AL76" i="18"/>
  <c r="AT76" i="18" s="1"/>
  <c r="AM76" i="18"/>
  <c r="AU76" i="18" s="1"/>
  <c r="AN76" i="18"/>
  <c r="AV76" i="18" s="1"/>
  <c r="AG77" i="18"/>
  <c r="AO77" i="18" s="1"/>
  <c r="AH77" i="18"/>
  <c r="AP77" i="18" s="1"/>
  <c r="AI77" i="18"/>
  <c r="AQ77" i="18" s="1"/>
  <c r="AJ77" i="18"/>
  <c r="AR77" i="18" s="1"/>
  <c r="AK77" i="18"/>
  <c r="AS77" i="18" s="1"/>
  <c r="AL77" i="18"/>
  <c r="AT77" i="18" s="1"/>
  <c r="AM77" i="18"/>
  <c r="AU77" i="18" s="1"/>
  <c r="AN77" i="18"/>
  <c r="AV77" i="18" s="1"/>
  <c r="AG78" i="18"/>
  <c r="AO78" i="18" s="1"/>
  <c r="AH78" i="18"/>
  <c r="AP78" i="18" s="1"/>
  <c r="AI78" i="18"/>
  <c r="AQ78" i="18" s="1"/>
  <c r="AJ78" i="18"/>
  <c r="AR78" i="18" s="1"/>
  <c r="AK78" i="18"/>
  <c r="AS78" i="18" s="1"/>
  <c r="AL78" i="18"/>
  <c r="AT78" i="18" s="1"/>
  <c r="AM78" i="18"/>
  <c r="AU78" i="18" s="1"/>
  <c r="AN78" i="18"/>
  <c r="AV78" i="18" s="1"/>
  <c r="AG79" i="18"/>
  <c r="AO79" i="18" s="1"/>
  <c r="AH79" i="18"/>
  <c r="AP79" i="18" s="1"/>
  <c r="AI79" i="18"/>
  <c r="AQ79" i="18" s="1"/>
  <c r="AJ79" i="18"/>
  <c r="AR79" i="18" s="1"/>
  <c r="AK79" i="18"/>
  <c r="AS79" i="18" s="1"/>
  <c r="AL79" i="18"/>
  <c r="AT79" i="18" s="1"/>
  <c r="AM79" i="18"/>
  <c r="AU79" i="18" s="1"/>
  <c r="AN79" i="18"/>
  <c r="AV79" i="18" s="1"/>
  <c r="AG80" i="18"/>
  <c r="AO80" i="18" s="1"/>
  <c r="AH80" i="18"/>
  <c r="AP80" i="18" s="1"/>
  <c r="AI80" i="18"/>
  <c r="AQ80" i="18" s="1"/>
  <c r="AJ80" i="18"/>
  <c r="AR80" i="18" s="1"/>
  <c r="AK80" i="18"/>
  <c r="AS80" i="18" s="1"/>
  <c r="AL80" i="18"/>
  <c r="AT80" i="18" s="1"/>
  <c r="AM80" i="18"/>
  <c r="AU80" i="18" s="1"/>
  <c r="AN80" i="18"/>
  <c r="AV80" i="18" s="1"/>
  <c r="AG81" i="18"/>
  <c r="AO81" i="18" s="1"/>
  <c r="AH81" i="18"/>
  <c r="AP81" i="18" s="1"/>
  <c r="AI81" i="18"/>
  <c r="AQ81" i="18" s="1"/>
  <c r="AJ81" i="18"/>
  <c r="AR81" i="18" s="1"/>
  <c r="AK81" i="18"/>
  <c r="AS81" i="18" s="1"/>
  <c r="AL81" i="18"/>
  <c r="AT81" i="18" s="1"/>
  <c r="AM81" i="18"/>
  <c r="AU81" i="18" s="1"/>
  <c r="AN81" i="18"/>
  <c r="AV81" i="18" s="1"/>
  <c r="AG82" i="18"/>
  <c r="AO82" i="18" s="1"/>
  <c r="AH82" i="18"/>
  <c r="AP82" i="18" s="1"/>
  <c r="AI82" i="18"/>
  <c r="AQ82" i="18" s="1"/>
  <c r="AJ82" i="18"/>
  <c r="AR82" i="18" s="1"/>
  <c r="AK82" i="18"/>
  <c r="AS82" i="18" s="1"/>
  <c r="AL82" i="18"/>
  <c r="AT82" i="18" s="1"/>
  <c r="AM82" i="18"/>
  <c r="AU82" i="18" s="1"/>
  <c r="AN82" i="18"/>
  <c r="AV82" i="18" s="1"/>
  <c r="AG83" i="18"/>
  <c r="AO83" i="18" s="1"/>
  <c r="AH83" i="18"/>
  <c r="AP83" i="18" s="1"/>
  <c r="AI83" i="18"/>
  <c r="AQ83" i="18" s="1"/>
  <c r="AJ83" i="18"/>
  <c r="AR83" i="18" s="1"/>
  <c r="AK83" i="18"/>
  <c r="AS83" i="18" s="1"/>
  <c r="AL83" i="18"/>
  <c r="AT83" i="18" s="1"/>
  <c r="AM83" i="18"/>
  <c r="AU83" i="18" s="1"/>
  <c r="AN83" i="18"/>
  <c r="AV83" i="18" s="1"/>
  <c r="AG84" i="18"/>
  <c r="AO84" i="18" s="1"/>
  <c r="AH84" i="18"/>
  <c r="AP84" i="18" s="1"/>
  <c r="AI84" i="18"/>
  <c r="AQ84" i="18" s="1"/>
  <c r="AJ84" i="18"/>
  <c r="AR84" i="18" s="1"/>
  <c r="AK84" i="18"/>
  <c r="AS84" i="18" s="1"/>
  <c r="AL84" i="18"/>
  <c r="AT84" i="18" s="1"/>
  <c r="AM84" i="18"/>
  <c r="AU84" i="18" s="1"/>
  <c r="AN84" i="18"/>
  <c r="AV84" i="18" s="1"/>
  <c r="AG85" i="18"/>
  <c r="AO85" i="18" s="1"/>
  <c r="AH85" i="18"/>
  <c r="AP85" i="18" s="1"/>
  <c r="AI85" i="18"/>
  <c r="AQ85" i="18" s="1"/>
  <c r="AJ85" i="18"/>
  <c r="AR85" i="18" s="1"/>
  <c r="AK85" i="18"/>
  <c r="AS85" i="18" s="1"/>
  <c r="AL85" i="18"/>
  <c r="AT85" i="18" s="1"/>
  <c r="AM85" i="18"/>
  <c r="AU85" i="18" s="1"/>
  <c r="AN85" i="18"/>
  <c r="AV85" i="18" s="1"/>
  <c r="AG86" i="18"/>
  <c r="AO86" i="18" s="1"/>
  <c r="AH86" i="18"/>
  <c r="AP86" i="18" s="1"/>
  <c r="AI86" i="18"/>
  <c r="AQ86" i="18" s="1"/>
  <c r="AJ86" i="18"/>
  <c r="AR86" i="18" s="1"/>
  <c r="AK86" i="18"/>
  <c r="AS86" i="18" s="1"/>
  <c r="AL86" i="18"/>
  <c r="AT86" i="18" s="1"/>
  <c r="AM86" i="18"/>
  <c r="AU86" i="18" s="1"/>
  <c r="AN86" i="18"/>
  <c r="AV86" i="18" s="1"/>
  <c r="AG87" i="18"/>
  <c r="AO87" i="18" s="1"/>
  <c r="AH87" i="18"/>
  <c r="AP87" i="18" s="1"/>
  <c r="AI87" i="18"/>
  <c r="AQ87" i="18" s="1"/>
  <c r="AJ87" i="18"/>
  <c r="AR87" i="18" s="1"/>
  <c r="AK87" i="18"/>
  <c r="AS87" i="18" s="1"/>
  <c r="AL87" i="18"/>
  <c r="AT87" i="18" s="1"/>
  <c r="AM87" i="18"/>
  <c r="AU87" i="18" s="1"/>
  <c r="AN87" i="18"/>
  <c r="AV87" i="18" s="1"/>
  <c r="AG88" i="18"/>
  <c r="AO88" i="18" s="1"/>
  <c r="AH88" i="18"/>
  <c r="AP88" i="18" s="1"/>
  <c r="AI88" i="18"/>
  <c r="AQ88" i="18" s="1"/>
  <c r="AJ88" i="18"/>
  <c r="AR88" i="18" s="1"/>
  <c r="AK88" i="18"/>
  <c r="AS88" i="18" s="1"/>
  <c r="AL88" i="18"/>
  <c r="AT88" i="18" s="1"/>
  <c r="AM88" i="18"/>
  <c r="AU88" i="18" s="1"/>
  <c r="AN88" i="18"/>
  <c r="AV88" i="18" s="1"/>
  <c r="AG89" i="18"/>
  <c r="AO89" i="18" s="1"/>
  <c r="AH89" i="18"/>
  <c r="AP89" i="18" s="1"/>
  <c r="AI89" i="18"/>
  <c r="AQ89" i="18" s="1"/>
  <c r="AJ89" i="18"/>
  <c r="AR89" i="18" s="1"/>
  <c r="AK89" i="18"/>
  <c r="AS89" i="18" s="1"/>
  <c r="AL89" i="18"/>
  <c r="AT89" i="18" s="1"/>
  <c r="AM89" i="18"/>
  <c r="AU89" i="18" s="1"/>
  <c r="AN89" i="18"/>
  <c r="AV89" i="18" s="1"/>
  <c r="AG90" i="18"/>
  <c r="AO90" i="18" s="1"/>
  <c r="AH90" i="18"/>
  <c r="AP90" i="18" s="1"/>
  <c r="AI90" i="18"/>
  <c r="AQ90" i="18" s="1"/>
  <c r="AJ90" i="18"/>
  <c r="AR90" i="18" s="1"/>
  <c r="AK90" i="18"/>
  <c r="AS90" i="18" s="1"/>
  <c r="AL90" i="18"/>
  <c r="AT90" i="18" s="1"/>
  <c r="AM90" i="18"/>
  <c r="AU90" i="18" s="1"/>
  <c r="AN90" i="18"/>
  <c r="AV90" i="18" s="1"/>
  <c r="AG91" i="18"/>
  <c r="AO91" i="18" s="1"/>
  <c r="AH91" i="18"/>
  <c r="AP91" i="18" s="1"/>
  <c r="AI91" i="18"/>
  <c r="AQ91" i="18" s="1"/>
  <c r="AJ91" i="18"/>
  <c r="AR91" i="18" s="1"/>
  <c r="AK91" i="18"/>
  <c r="AS91" i="18" s="1"/>
  <c r="AL91" i="18"/>
  <c r="AT91" i="18" s="1"/>
  <c r="AM91" i="18"/>
  <c r="AU91" i="18" s="1"/>
  <c r="AN91" i="18"/>
  <c r="AV91" i="18" s="1"/>
  <c r="AG92" i="18"/>
  <c r="AO92" i="18" s="1"/>
  <c r="AH92" i="18"/>
  <c r="AP92" i="18" s="1"/>
  <c r="AI92" i="18"/>
  <c r="AQ92" i="18" s="1"/>
  <c r="AJ92" i="18"/>
  <c r="AR92" i="18" s="1"/>
  <c r="AK92" i="18"/>
  <c r="AS92" i="18" s="1"/>
  <c r="AL92" i="18"/>
  <c r="AT92" i="18" s="1"/>
  <c r="AM92" i="18"/>
  <c r="AU92" i="18" s="1"/>
  <c r="AN92" i="18"/>
  <c r="AV92" i="18" s="1"/>
  <c r="AG93" i="18"/>
  <c r="AO93" i="18" s="1"/>
  <c r="AH93" i="18"/>
  <c r="AP93" i="18" s="1"/>
  <c r="AI93" i="18"/>
  <c r="AQ93" i="18" s="1"/>
  <c r="AJ93" i="18"/>
  <c r="AR93" i="18" s="1"/>
  <c r="AK93" i="18"/>
  <c r="AS93" i="18" s="1"/>
  <c r="AL93" i="18"/>
  <c r="AT93" i="18" s="1"/>
  <c r="AM93" i="18"/>
  <c r="AU93" i="18" s="1"/>
  <c r="AN93" i="18"/>
  <c r="AV93" i="18" s="1"/>
  <c r="AG94" i="18"/>
  <c r="AO94" i="18" s="1"/>
  <c r="AH94" i="18"/>
  <c r="AP94" i="18" s="1"/>
  <c r="AI94" i="18"/>
  <c r="AQ94" i="18" s="1"/>
  <c r="AJ94" i="18"/>
  <c r="AR94" i="18" s="1"/>
  <c r="AK94" i="18"/>
  <c r="AS94" i="18" s="1"/>
  <c r="AL94" i="18"/>
  <c r="AT94" i="18" s="1"/>
  <c r="AM94" i="18"/>
  <c r="AU94" i="18" s="1"/>
  <c r="AN94" i="18"/>
  <c r="AV94" i="18" s="1"/>
  <c r="AG95" i="18"/>
  <c r="AO95" i="18" s="1"/>
  <c r="AH95" i="18"/>
  <c r="AP95" i="18" s="1"/>
  <c r="AI95" i="18"/>
  <c r="AQ95" i="18" s="1"/>
  <c r="AJ95" i="18"/>
  <c r="AR95" i="18" s="1"/>
  <c r="AK95" i="18"/>
  <c r="AS95" i="18" s="1"/>
  <c r="AL95" i="18"/>
  <c r="AT95" i="18" s="1"/>
  <c r="AM95" i="18"/>
  <c r="AU95" i="18" s="1"/>
  <c r="AN95" i="18"/>
  <c r="AV95" i="18" s="1"/>
  <c r="AG96" i="18"/>
  <c r="AO96" i="18" s="1"/>
  <c r="AH96" i="18"/>
  <c r="AP96" i="18" s="1"/>
  <c r="AI96" i="18"/>
  <c r="AQ96" i="18" s="1"/>
  <c r="AJ96" i="18"/>
  <c r="AR96" i="18" s="1"/>
  <c r="AK96" i="18"/>
  <c r="AS96" i="18" s="1"/>
  <c r="AL96" i="18"/>
  <c r="AT96" i="18" s="1"/>
  <c r="AM96" i="18"/>
  <c r="AU96" i="18" s="1"/>
  <c r="AN96" i="18"/>
  <c r="AV96" i="18" s="1"/>
  <c r="AG97" i="18"/>
  <c r="AO97" i="18" s="1"/>
  <c r="AH97" i="18"/>
  <c r="AP97" i="18" s="1"/>
  <c r="AI97" i="18"/>
  <c r="AQ97" i="18" s="1"/>
  <c r="AJ97" i="18"/>
  <c r="AR97" i="18" s="1"/>
  <c r="AK97" i="18"/>
  <c r="AS97" i="18" s="1"/>
  <c r="AL97" i="18"/>
  <c r="AT97" i="18" s="1"/>
  <c r="AM97" i="18"/>
  <c r="AU97" i="18" s="1"/>
  <c r="AN97" i="18"/>
  <c r="AV97" i="18" s="1"/>
  <c r="AG98" i="18"/>
  <c r="AO98" i="18" s="1"/>
  <c r="AH98" i="18"/>
  <c r="AP98" i="18" s="1"/>
  <c r="AI98" i="18"/>
  <c r="AQ98" i="18" s="1"/>
  <c r="AJ98" i="18"/>
  <c r="AR98" i="18" s="1"/>
  <c r="AK98" i="18"/>
  <c r="AS98" i="18" s="1"/>
  <c r="AL98" i="18"/>
  <c r="AT98" i="18" s="1"/>
  <c r="AM98" i="18"/>
  <c r="AU98" i="18" s="1"/>
  <c r="AN98" i="18"/>
  <c r="AV98" i="18" s="1"/>
  <c r="AG99" i="18"/>
  <c r="AO99" i="18" s="1"/>
  <c r="AH99" i="18"/>
  <c r="AP99" i="18" s="1"/>
  <c r="AI99" i="18"/>
  <c r="AQ99" i="18" s="1"/>
  <c r="AJ99" i="18"/>
  <c r="AR99" i="18" s="1"/>
  <c r="AK99" i="18"/>
  <c r="AS99" i="18" s="1"/>
  <c r="AL99" i="18"/>
  <c r="AT99" i="18" s="1"/>
  <c r="AM99" i="18"/>
  <c r="AU99" i="18" s="1"/>
  <c r="AN99" i="18"/>
  <c r="AV99" i="18" s="1"/>
  <c r="AG100" i="18"/>
  <c r="AO100" i="18" s="1"/>
  <c r="AH100" i="18"/>
  <c r="AP100" i="18" s="1"/>
  <c r="AI100" i="18"/>
  <c r="AQ100" i="18" s="1"/>
  <c r="AJ100" i="18"/>
  <c r="AR100" i="18" s="1"/>
  <c r="AK100" i="18"/>
  <c r="AS100" i="18" s="1"/>
  <c r="AL100" i="18"/>
  <c r="AT100" i="18" s="1"/>
  <c r="AM100" i="18"/>
  <c r="AU100" i="18" s="1"/>
  <c r="AN100" i="18"/>
  <c r="AV100" i="18" s="1"/>
  <c r="AG101" i="18"/>
  <c r="AO101" i="18" s="1"/>
  <c r="AH101" i="18"/>
  <c r="AP101" i="18" s="1"/>
  <c r="AI101" i="18"/>
  <c r="AQ101" i="18" s="1"/>
  <c r="AJ101" i="18"/>
  <c r="AR101" i="18" s="1"/>
  <c r="AK101" i="18"/>
  <c r="AS101" i="18" s="1"/>
  <c r="AL101" i="18"/>
  <c r="AT101" i="18" s="1"/>
  <c r="AM101" i="18"/>
  <c r="AU101" i="18" s="1"/>
  <c r="AN101" i="18"/>
  <c r="AV101" i="18" s="1"/>
  <c r="AG102" i="18"/>
  <c r="AO102" i="18" s="1"/>
  <c r="AH102" i="18"/>
  <c r="AP102" i="18" s="1"/>
  <c r="AI102" i="18"/>
  <c r="AQ102" i="18" s="1"/>
  <c r="AJ102" i="18"/>
  <c r="AR102" i="18" s="1"/>
  <c r="AK102" i="18"/>
  <c r="AS102" i="18" s="1"/>
  <c r="AL102" i="18"/>
  <c r="AT102" i="18" s="1"/>
  <c r="AM102" i="18"/>
  <c r="AU102" i="18" s="1"/>
  <c r="AN102" i="18"/>
  <c r="AV102" i="18" s="1"/>
  <c r="AG103" i="18"/>
  <c r="AO103" i="18" s="1"/>
  <c r="AH103" i="18"/>
  <c r="AP103" i="18" s="1"/>
  <c r="AI103" i="18"/>
  <c r="AQ103" i="18" s="1"/>
  <c r="AJ103" i="18"/>
  <c r="AR103" i="18" s="1"/>
  <c r="AK103" i="18"/>
  <c r="AS103" i="18" s="1"/>
  <c r="AL103" i="18"/>
  <c r="AT103" i="18" s="1"/>
  <c r="AM103" i="18"/>
  <c r="AU103" i="18" s="1"/>
  <c r="AN103" i="18"/>
  <c r="AV103" i="18" s="1"/>
  <c r="AG104" i="18"/>
  <c r="AO104" i="18" s="1"/>
  <c r="AH104" i="18"/>
  <c r="AP104" i="18" s="1"/>
  <c r="AI104" i="18"/>
  <c r="AQ104" i="18" s="1"/>
  <c r="AJ104" i="18"/>
  <c r="AR104" i="18" s="1"/>
  <c r="AK104" i="18"/>
  <c r="AS104" i="18" s="1"/>
  <c r="AL104" i="18"/>
  <c r="AT104" i="18" s="1"/>
  <c r="AM104" i="18"/>
  <c r="AU104" i="18" s="1"/>
  <c r="AN104" i="18"/>
  <c r="AV104" i="18" s="1"/>
  <c r="AG105" i="18"/>
  <c r="AO105" i="18" s="1"/>
  <c r="AH105" i="18"/>
  <c r="AP105" i="18" s="1"/>
  <c r="AI105" i="18"/>
  <c r="AQ105" i="18" s="1"/>
  <c r="AJ105" i="18"/>
  <c r="AR105" i="18" s="1"/>
  <c r="AK105" i="18"/>
  <c r="AS105" i="18" s="1"/>
  <c r="AL105" i="18"/>
  <c r="AT105" i="18" s="1"/>
  <c r="AM105" i="18"/>
  <c r="AU105" i="18" s="1"/>
  <c r="AN105" i="18"/>
  <c r="AV105" i="18" s="1"/>
  <c r="AG106" i="18"/>
  <c r="AO106" i="18" s="1"/>
  <c r="AH106" i="18"/>
  <c r="AP106" i="18" s="1"/>
  <c r="AI106" i="18"/>
  <c r="AQ106" i="18" s="1"/>
  <c r="AJ106" i="18"/>
  <c r="AR106" i="18" s="1"/>
  <c r="AK106" i="18"/>
  <c r="AS106" i="18" s="1"/>
  <c r="AL106" i="18"/>
  <c r="AT106" i="18" s="1"/>
  <c r="AM106" i="18"/>
  <c r="AU106" i="18" s="1"/>
  <c r="AN106" i="18"/>
  <c r="AV106" i="18" s="1"/>
  <c r="AG107" i="18"/>
  <c r="AO107" i="18" s="1"/>
  <c r="AH107" i="18"/>
  <c r="AP107" i="18" s="1"/>
  <c r="AI107" i="18"/>
  <c r="AQ107" i="18" s="1"/>
  <c r="AJ107" i="18"/>
  <c r="AR107" i="18" s="1"/>
  <c r="AK107" i="18"/>
  <c r="AS107" i="18" s="1"/>
  <c r="AL107" i="18"/>
  <c r="AT107" i="18" s="1"/>
  <c r="AM107" i="18"/>
  <c r="AU107" i="18" s="1"/>
  <c r="AN107" i="18"/>
  <c r="AV107" i="18" s="1"/>
  <c r="AG108" i="18"/>
  <c r="AO108" i="18" s="1"/>
  <c r="AH108" i="18"/>
  <c r="AP108" i="18" s="1"/>
  <c r="AI108" i="18"/>
  <c r="AQ108" i="18" s="1"/>
  <c r="AJ108" i="18"/>
  <c r="AR108" i="18" s="1"/>
  <c r="AK108" i="18"/>
  <c r="AS108" i="18" s="1"/>
  <c r="AL108" i="18"/>
  <c r="AT108" i="18" s="1"/>
  <c r="AM108" i="18"/>
  <c r="AU108" i="18" s="1"/>
  <c r="AN108" i="18"/>
  <c r="AV108" i="18" s="1"/>
  <c r="AG109" i="18"/>
  <c r="AO109" i="18" s="1"/>
  <c r="AH109" i="18"/>
  <c r="AP109" i="18" s="1"/>
  <c r="AI109" i="18"/>
  <c r="AQ109" i="18" s="1"/>
  <c r="AJ109" i="18"/>
  <c r="AR109" i="18" s="1"/>
  <c r="AK109" i="18"/>
  <c r="AS109" i="18" s="1"/>
  <c r="AL109" i="18"/>
  <c r="AT109" i="18" s="1"/>
  <c r="AM109" i="18"/>
  <c r="AU109" i="18" s="1"/>
  <c r="AN109" i="18"/>
  <c r="AV109" i="18" s="1"/>
  <c r="AG110" i="18"/>
  <c r="AO110" i="18" s="1"/>
  <c r="AH110" i="18"/>
  <c r="AP110" i="18" s="1"/>
  <c r="AI110" i="18"/>
  <c r="AQ110" i="18" s="1"/>
  <c r="AJ110" i="18"/>
  <c r="AR110" i="18" s="1"/>
  <c r="AK110" i="18"/>
  <c r="AS110" i="18" s="1"/>
  <c r="AL110" i="18"/>
  <c r="AT110" i="18" s="1"/>
  <c r="AM110" i="18"/>
  <c r="AU110" i="18" s="1"/>
  <c r="AN110" i="18"/>
  <c r="AV110" i="18" s="1"/>
  <c r="AG111" i="18"/>
  <c r="AO111" i="18" s="1"/>
  <c r="AH111" i="18"/>
  <c r="AP111" i="18" s="1"/>
  <c r="AI111" i="18"/>
  <c r="AQ111" i="18" s="1"/>
  <c r="AJ111" i="18"/>
  <c r="AR111" i="18" s="1"/>
  <c r="AK111" i="18"/>
  <c r="AS111" i="18" s="1"/>
  <c r="AL111" i="18"/>
  <c r="AT111" i="18" s="1"/>
  <c r="AM111" i="18"/>
  <c r="AU111" i="18" s="1"/>
  <c r="AN111" i="18"/>
  <c r="AV111" i="18" s="1"/>
  <c r="AG112" i="18"/>
  <c r="AO112" i="18" s="1"/>
  <c r="AH112" i="18"/>
  <c r="AP112" i="18" s="1"/>
  <c r="AI112" i="18"/>
  <c r="AQ112" i="18" s="1"/>
  <c r="AJ112" i="18"/>
  <c r="AR112" i="18" s="1"/>
  <c r="AK112" i="18"/>
  <c r="AS112" i="18" s="1"/>
  <c r="AL112" i="18"/>
  <c r="AT112" i="18" s="1"/>
  <c r="AM112" i="18"/>
  <c r="AU112" i="18" s="1"/>
  <c r="AN112" i="18"/>
  <c r="AV112" i="18" s="1"/>
  <c r="AG113" i="18"/>
  <c r="AO113" i="18" s="1"/>
  <c r="AH113" i="18"/>
  <c r="AP113" i="18" s="1"/>
  <c r="AI113" i="18"/>
  <c r="AQ113" i="18" s="1"/>
  <c r="AJ113" i="18"/>
  <c r="AR113" i="18" s="1"/>
  <c r="AK113" i="18"/>
  <c r="AS113" i="18" s="1"/>
  <c r="AL113" i="18"/>
  <c r="AT113" i="18" s="1"/>
  <c r="AM113" i="18"/>
  <c r="AU113" i="18" s="1"/>
  <c r="AN113" i="18"/>
  <c r="AV113" i="18" s="1"/>
  <c r="AG114" i="18"/>
  <c r="AO114" i="18" s="1"/>
  <c r="AH114" i="18"/>
  <c r="AP114" i="18" s="1"/>
  <c r="AI114" i="18"/>
  <c r="AQ114" i="18" s="1"/>
  <c r="AJ114" i="18"/>
  <c r="AR114" i="18" s="1"/>
  <c r="AK114" i="18"/>
  <c r="AS114" i="18" s="1"/>
  <c r="AL114" i="18"/>
  <c r="AT114" i="18" s="1"/>
  <c r="AM114" i="18"/>
  <c r="AU114" i="18" s="1"/>
  <c r="AN114" i="18"/>
  <c r="AV114" i="18" s="1"/>
  <c r="AG115" i="18"/>
  <c r="AO115" i="18" s="1"/>
  <c r="AH115" i="18"/>
  <c r="AP115" i="18" s="1"/>
  <c r="AI115" i="18"/>
  <c r="AQ115" i="18" s="1"/>
  <c r="AJ115" i="18"/>
  <c r="AR115" i="18" s="1"/>
  <c r="AK115" i="18"/>
  <c r="AS115" i="18" s="1"/>
  <c r="AL115" i="18"/>
  <c r="AT115" i="18" s="1"/>
  <c r="AM115" i="18"/>
  <c r="AU115" i="18" s="1"/>
  <c r="AN115" i="18"/>
  <c r="AV115" i="18" s="1"/>
  <c r="AG116" i="18"/>
  <c r="AO116" i="18" s="1"/>
  <c r="AH116" i="18"/>
  <c r="AP116" i="18" s="1"/>
  <c r="AI116" i="18"/>
  <c r="AQ116" i="18" s="1"/>
  <c r="AJ116" i="18"/>
  <c r="AR116" i="18" s="1"/>
  <c r="AK116" i="18"/>
  <c r="AS116" i="18" s="1"/>
  <c r="AL116" i="18"/>
  <c r="AT116" i="18" s="1"/>
  <c r="AM116" i="18"/>
  <c r="AU116" i="18" s="1"/>
  <c r="AN116" i="18"/>
  <c r="AV116" i="18" s="1"/>
  <c r="AG117" i="18"/>
  <c r="AO117" i="18" s="1"/>
  <c r="AH117" i="18"/>
  <c r="AP117" i="18" s="1"/>
  <c r="AI117" i="18"/>
  <c r="AQ117" i="18" s="1"/>
  <c r="AJ117" i="18"/>
  <c r="AR117" i="18" s="1"/>
  <c r="AK117" i="18"/>
  <c r="AS117" i="18" s="1"/>
  <c r="AL117" i="18"/>
  <c r="AT117" i="18" s="1"/>
  <c r="AM117" i="18"/>
  <c r="AU117" i="18" s="1"/>
  <c r="AN117" i="18"/>
  <c r="AV117" i="18" s="1"/>
  <c r="AG118" i="18"/>
  <c r="AO118" i="18" s="1"/>
  <c r="AH118" i="18"/>
  <c r="AP118" i="18" s="1"/>
  <c r="AI118" i="18"/>
  <c r="AQ118" i="18" s="1"/>
  <c r="AJ118" i="18"/>
  <c r="AR118" i="18" s="1"/>
  <c r="AK118" i="18"/>
  <c r="AS118" i="18" s="1"/>
  <c r="AL118" i="18"/>
  <c r="AT118" i="18" s="1"/>
  <c r="AM118" i="18"/>
  <c r="AU118" i="18" s="1"/>
  <c r="AN118" i="18"/>
  <c r="AV118" i="18" s="1"/>
  <c r="AG119" i="18"/>
  <c r="AO119" i="18" s="1"/>
  <c r="AH119" i="18"/>
  <c r="AP119" i="18" s="1"/>
  <c r="AI119" i="18"/>
  <c r="AQ119" i="18" s="1"/>
  <c r="AJ119" i="18"/>
  <c r="AR119" i="18" s="1"/>
  <c r="AK119" i="18"/>
  <c r="AS119" i="18" s="1"/>
  <c r="AL119" i="18"/>
  <c r="AT119" i="18" s="1"/>
  <c r="AM119" i="18"/>
  <c r="AU119" i="18" s="1"/>
  <c r="AN119" i="18"/>
  <c r="AV119" i="18" s="1"/>
  <c r="AG120" i="18"/>
  <c r="AO120" i="18" s="1"/>
  <c r="AH120" i="18"/>
  <c r="AP120" i="18" s="1"/>
  <c r="AI120" i="18"/>
  <c r="AQ120" i="18" s="1"/>
  <c r="AJ120" i="18"/>
  <c r="AR120" i="18" s="1"/>
  <c r="AK120" i="18"/>
  <c r="AS120" i="18" s="1"/>
  <c r="AL120" i="18"/>
  <c r="AT120" i="18" s="1"/>
  <c r="AM120" i="18"/>
  <c r="AU120" i="18" s="1"/>
  <c r="AN120" i="18"/>
  <c r="AV120" i="18" s="1"/>
  <c r="AG121" i="18"/>
  <c r="AO121" i="18" s="1"/>
  <c r="AH121" i="18"/>
  <c r="AP121" i="18" s="1"/>
  <c r="AI121" i="18"/>
  <c r="AQ121" i="18" s="1"/>
  <c r="AJ121" i="18"/>
  <c r="AR121" i="18" s="1"/>
  <c r="AK121" i="18"/>
  <c r="AS121" i="18" s="1"/>
  <c r="AL121" i="18"/>
  <c r="AT121" i="18" s="1"/>
  <c r="AM121" i="18"/>
  <c r="AU121" i="18" s="1"/>
  <c r="AN121" i="18"/>
  <c r="AV121" i="18" s="1"/>
  <c r="AG122" i="18"/>
  <c r="AO122" i="18" s="1"/>
  <c r="AH122" i="18"/>
  <c r="AP122" i="18" s="1"/>
  <c r="AI122" i="18"/>
  <c r="AQ122" i="18" s="1"/>
  <c r="AJ122" i="18"/>
  <c r="AR122" i="18" s="1"/>
  <c r="AK122" i="18"/>
  <c r="AS122" i="18" s="1"/>
  <c r="AL122" i="18"/>
  <c r="AT122" i="18" s="1"/>
  <c r="AM122" i="18"/>
  <c r="AU122" i="18" s="1"/>
  <c r="AN122" i="18"/>
  <c r="AV122" i="18" s="1"/>
  <c r="AG123" i="18"/>
  <c r="AO123" i="18" s="1"/>
  <c r="AH123" i="18"/>
  <c r="AP123" i="18" s="1"/>
  <c r="AI123" i="18"/>
  <c r="AQ123" i="18" s="1"/>
  <c r="AJ123" i="18"/>
  <c r="AR123" i="18" s="1"/>
  <c r="AK123" i="18"/>
  <c r="AS123" i="18" s="1"/>
  <c r="AL123" i="18"/>
  <c r="AT123" i="18" s="1"/>
  <c r="AM123" i="18"/>
  <c r="AU123" i="18" s="1"/>
  <c r="AN123" i="18"/>
  <c r="AV123" i="18" s="1"/>
  <c r="AG124" i="18"/>
  <c r="AO124" i="18" s="1"/>
  <c r="AH124" i="18"/>
  <c r="AP124" i="18" s="1"/>
  <c r="AI124" i="18"/>
  <c r="AQ124" i="18" s="1"/>
  <c r="AJ124" i="18"/>
  <c r="AR124" i="18" s="1"/>
  <c r="AK124" i="18"/>
  <c r="AS124" i="18" s="1"/>
  <c r="AL124" i="18"/>
  <c r="AT124" i="18" s="1"/>
  <c r="AM124" i="18"/>
  <c r="AU124" i="18" s="1"/>
  <c r="AN124" i="18"/>
  <c r="AV124" i="18" s="1"/>
  <c r="AG125" i="18"/>
  <c r="AO125" i="18" s="1"/>
  <c r="AH125" i="18"/>
  <c r="AP125" i="18" s="1"/>
  <c r="AI125" i="18"/>
  <c r="AQ125" i="18" s="1"/>
  <c r="AJ125" i="18"/>
  <c r="AR125" i="18" s="1"/>
  <c r="AK125" i="18"/>
  <c r="AS125" i="18" s="1"/>
  <c r="AL125" i="18"/>
  <c r="AT125" i="18" s="1"/>
  <c r="AM125" i="18"/>
  <c r="AU125" i="18" s="1"/>
  <c r="AN125" i="18"/>
  <c r="AV125" i="18" s="1"/>
  <c r="AG126" i="18"/>
  <c r="AO126" i="18" s="1"/>
  <c r="AH126" i="18"/>
  <c r="AP126" i="18" s="1"/>
  <c r="AI126" i="18"/>
  <c r="AQ126" i="18" s="1"/>
  <c r="AJ126" i="18"/>
  <c r="AR126" i="18" s="1"/>
  <c r="AK126" i="18"/>
  <c r="AS126" i="18" s="1"/>
  <c r="AL126" i="18"/>
  <c r="AT126" i="18" s="1"/>
  <c r="AM126" i="18"/>
  <c r="AU126" i="18" s="1"/>
  <c r="AN126" i="18"/>
  <c r="AV126" i="18" s="1"/>
  <c r="AG127" i="18"/>
  <c r="AO127" i="18" s="1"/>
  <c r="AH127" i="18"/>
  <c r="AP127" i="18" s="1"/>
  <c r="AI127" i="18"/>
  <c r="AQ127" i="18" s="1"/>
  <c r="AJ127" i="18"/>
  <c r="AR127" i="18" s="1"/>
  <c r="AK127" i="18"/>
  <c r="AS127" i="18" s="1"/>
  <c r="AL127" i="18"/>
  <c r="AT127" i="18" s="1"/>
  <c r="AM127" i="18"/>
  <c r="AU127" i="18" s="1"/>
  <c r="AN127" i="18"/>
  <c r="AV127" i="18" s="1"/>
  <c r="AG128" i="18"/>
  <c r="AO128" i="18" s="1"/>
  <c r="AH128" i="18"/>
  <c r="AP128" i="18" s="1"/>
  <c r="AI128" i="18"/>
  <c r="AQ128" i="18" s="1"/>
  <c r="AJ128" i="18"/>
  <c r="AR128" i="18" s="1"/>
  <c r="AK128" i="18"/>
  <c r="AS128" i="18" s="1"/>
  <c r="AL128" i="18"/>
  <c r="AT128" i="18" s="1"/>
  <c r="AM128" i="18"/>
  <c r="AU128" i="18" s="1"/>
  <c r="AN128" i="18"/>
  <c r="AV128" i="18" s="1"/>
  <c r="AG129" i="18"/>
  <c r="AO129" i="18" s="1"/>
  <c r="AH129" i="18"/>
  <c r="AP129" i="18" s="1"/>
  <c r="AI129" i="18"/>
  <c r="AQ129" i="18" s="1"/>
  <c r="AJ129" i="18"/>
  <c r="AR129" i="18" s="1"/>
  <c r="AK129" i="18"/>
  <c r="AS129" i="18" s="1"/>
  <c r="AL129" i="18"/>
  <c r="AT129" i="18" s="1"/>
  <c r="AM129" i="18"/>
  <c r="AU129" i="18" s="1"/>
  <c r="AN129" i="18"/>
  <c r="AV129" i="18" s="1"/>
  <c r="AG130" i="18"/>
  <c r="AO130" i="18" s="1"/>
  <c r="AH130" i="18"/>
  <c r="AP130" i="18" s="1"/>
  <c r="AI130" i="18"/>
  <c r="AQ130" i="18" s="1"/>
  <c r="AJ130" i="18"/>
  <c r="AR130" i="18" s="1"/>
  <c r="AK130" i="18"/>
  <c r="AS130" i="18" s="1"/>
  <c r="AL130" i="18"/>
  <c r="AT130" i="18" s="1"/>
  <c r="AM130" i="18"/>
  <c r="AU130" i="18" s="1"/>
  <c r="AN130" i="18"/>
  <c r="AV130" i="18" s="1"/>
  <c r="AG131" i="18"/>
  <c r="AO131" i="18" s="1"/>
  <c r="AH131" i="18"/>
  <c r="AP131" i="18" s="1"/>
  <c r="AI131" i="18"/>
  <c r="AQ131" i="18" s="1"/>
  <c r="AJ131" i="18"/>
  <c r="AR131" i="18" s="1"/>
  <c r="AK131" i="18"/>
  <c r="AS131" i="18" s="1"/>
  <c r="AL131" i="18"/>
  <c r="AT131" i="18" s="1"/>
  <c r="AM131" i="18"/>
  <c r="AU131" i="18" s="1"/>
  <c r="AN131" i="18"/>
  <c r="AV131" i="18" s="1"/>
  <c r="AG132" i="18"/>
  <c r="AO132" i="18" s="1"/>
  <c r="AH132" i="18"/>
  <c r="AP132" i="18" s="1"/>
  <c r="AI132" i="18"/>
  <c r="AQ132" i="18" s="1"/>
  <c r="AJ132" i="18"/>
  <c r="AR132" i="18" s="1"/>
  <c r="AK132" i="18"/>
  <c r="AS132" i="18" s="1"/>
  <c r="AL132" i="18"/>
  <c r="AT132" i="18" s="1"/>
  <c r="AM132" i="18"/>
  <c r="AU132" i="18" s="1"/>
  <c r="AN132" i="18"/>
  <c r="AV132" i="18" s="1"/>
  <c r="AG133" i="18"/>
  <c r="AO133" i="18" s="1"/>
  <c r="AH133" i="18"/>
  <c r="AP133" i="18" s="1"/>
  <c r="AI133" i="18"/>
  <c r="AQ133" i="18" s="1"/>
  <c r="AJ133" i="18"/>
  <c r="AR133" i="18" s="1"/>
  <c r="AK133" i="18"/>
  <c r="AS133" i="18" s="1"/>
  <c r="AL133" i="18"/>
  <c r="AT133" i="18" s="1"/>
  <c r="AM133" i="18"/>
  <c r="AU133" i="18" s="1"/>
  <c r="AN133" i="18"/>
  <c r="AV133" i="18" s="1"/>
  <c r="AG134" i="18"/>
  <c r="AO134" i="18" s="1"/>
  <c r="AH134" i="18"/>
  <c r="AP134" i="18" s="1"/>
  <c r="AI134" i="18"/>
  <c r="AQ134" i="18" s="1"/>
  <c r="AJ134" i="18"/>
  <c r="AR134" i="18" s="1"/>
  <c r="AK134" i="18"/>
  <c r="AS134" i="18" s="1"/>
  <c r="AL134" i="18"/>
  <c r="AT134" i="18" s="1"/>
  <c r="AM134" i="18"/>
  <c r="AU134" i="18" s="1"/>
  <c r="AN134" i="18"/>
  <c r="AV134" i="18" s="1"/>
  <c r="AG135" i="18"/>
  <c r="AO135" i="18" s="1"/>
  <c r="AH135" i="18"/>
  <c r="AP135" i="18" s="1"/>
  <c r="AI135" i="18"/>
  <c r="AQ135" i="18" s="1"/>
  <c r="AJ135" i="18"/>
  <c r="AR135" i="18" s="1"/>
  <c r="AK135" i="18"/>
  <c r="AS135" i="18" s="1"/>
  <c r="AL135" i="18"/>
  <c r="AT135" i="18" s="1"/>
  <c r="AM135" i="18"/>
  <c r="AU135" i="18" s="1"/>
  <c r="AN135" i="18"/>
  <c r="AV135" i="18" s="1"/>
  <c r="AG136" i="18"/>
  <c r="AO136" i="18" s="1"/>
  <c r="AH136" i="18"/>
  <c r="AP136" i="18" s="1"/>
  <c r="AI136" i="18"/>
  <c r="AQ136" i="18" s="1"/>
  <c r="AJ136" i="18"/>
  <c r="AR136" i="18" s="1"/>
  <c r="AK136" i="18"/>
  <c r="AS136" i="18" s="1"/>
  <c r="AL136" i="18"/>
  <c r="AT136" i="18" s="1"/>
  <c r="AM136" i="18"/>
  <c r="AU136" i="18" s="1"/>
  <c r="AN136" i="18"/>
  <c r="AV136" i="18" s="1"/>
  <c r="AG137" i="18"/>
  <c r="AO137" i="18" s="1"/>
  <c r="AH137" i="18"/>
  <c r="AP137" i="18" s="1"/>
  <c r="AI137" i="18"/>
  <c r="AQ137" i="18" s="1"/>
  <c r="AJ137" i="18"/>
  <c r="AR137" i="18" s="1"/>
  <c r="AK137" i="18"/>
  <c r="AS137" i="18" s="1"/>
  <c r="AL137" i="18"/>
  <c r="AT137" i="18" s="1"/>
  <c r="AM137" i="18"/>
  <c r="AU137" i="18" s="1"/>
  <c r="AN137" i="18"/>
  <c r="AV137" i="18" s="1"/>
  <c r="AG138" i="18"/>
  <c r="AO138" i="18" s="1"/>
  <c r="AH138" i="18"/>
  <c r="AP138" i="18" s="1"/>
  <c r="AI138" i="18"/>
  <c r="AQ138" i="18" s="1"/>
  <c r="AJ138" i="18"/>
  <c r="AR138" i="18" s="1"/>
  <c r="AK138" i="18"/>
  <c r="AS138" i="18" s="1"/>
  <c r="AL138" i="18"/>
  <c r="AT138" i="18" s="1"/>
  <c r="AM138" i="18"/>
  <c r="AU138" i="18" s="1"/>
  <c r="AN138" i="18"/>
  <c r="AV138" i="18" s="1"/>
  <c r="AG139" i="18"/>
  <c r="AO139" i="18" s="1"/>
  <c r="AH139" i="18"/>
  <c r="AP139" i="18" s="1"/>
  <c r="AI139" i="18"/>
  <c r="AQ139" i="18" s="1"/>
  <c r="AJ139" i="18"/>
  <c r="AR139" i="18" s="1"/>
  <c r="AK139" i="18"/>
  <c r="AS139" i="18" s="1"/>
  <c r="AL139" i="18"/>
  <c r="AT139" i="18" s="1"/>
  <c r="AM139" i="18"/>
  <c r="AU139" i="18" s="1"/>
  <c r="AN139" i="18"/>
  <c r="AV139" i="18" s="1"/>
  <c r="AG140" i="18"/>
  <c r="AO140" i="18" s="1"/>
  <c r="AH140" i="18"/>
  <c r="AP140" i="18" s="1"/>
  <c r="AI140" i="18"/>
  <c r="AQ140" i="18" s="1"/>
  <c r="AJ140" i="18"/>
  <c r="AR140" i="18" s="1"/>
  <c r="AK140" i="18"/>
  <c r="AS140" i="18" s="1"/>
  <c r="AL140" i="18"/>
  <c r="AT140" i="18" s="1"/>
  <c r="AM140" i="18"/>
  <c r="AU140" i="18" s="1"/>
  <c r="AN140" i="18"/>
  <c r="AV140" i="18" s="1"/>
  <c r="AG141" i="18"/>
  <c r="AO141" i="18" s="1"/>
  <c r="AH141" i="18"/>
  <c r="AP141" i="18" s="1"/>
  <c r="AI141" i="18"/>
  <c r="AQ141" i="18" s="1"/>
  <c r="AJ141" i="18"/>
  <c r="AR141" i="18" s="1"/>
  <c r="AK141" i="18"/>
  <c r="AS141" i="18" s="1"/>
  <c r="AL141" i="18"/>
  <c r="AT141" i="18" s="1"/>
  <c r="AM141" i="18"/>
  <c r="AU141" i="18" s="1"/>
  <c r="AN141" i="18"/>
  <c r="AV141" i="18" s="1"/>
  <c r="AG142" i="18"/>
  <c r="AO142" i="18" s="1"/>
  <c r="AH142" i="18"/>
  <c r="AP142" i="18" s="1"/>
  <c r="AI142" i="18"/>
  <c r="AQ142" i="18" s="1"/>
  <c r="AJ142" i="18"/>
  <c r="AR142" i="18" s="1"/>
  <c r="AK142" i="18"/>
  <c r="AS142" i="18" s="1"/>
  <c r="AL142" i="18"/>
  <c r="AT142" i="18" s="1"/>
  <c r="AM142" i="18"/>
  <c r="AU142" i="18" s="1"/>
  <c r="AN142" i="18"/>
  <c r="AV142" i="18" s="1"/>
  <c r="AG143" i="18"/>
  <c r="AO143" i="18" s="1"/>
  <c r="AH143" i="18"/>
  <c r="AP143" i="18" s="1"/>
  <c r="AI143" i="18"/>
  <c r="AQ143" i="18" s="1"/>
  <c r="AJ143" i="18"/>
  <c r="AR143" i="18" s="1"/>
  <c r="AK143" i="18"/>
  <c r="AS143" i="18" s="1"/>
  <c r="AL143" i="18"/>
  <c r="AT143" i="18" s="1"/>
  <c r="AM143" i="18"/>
  <c r="AU143" i="18" s="1"/>
  <c r="AN143" i="18"/>
  <c r="AV143" i="18" s="1"/>
  <c r="AG144" i="18"/>
  <c r="AO144" i="18" s="1"/>
  <c r="AH144" i="18"/>
  <c r="AP144" i="18" s="1"/>
  <c r="AI144" i="18"/>
  <c r="AQ144" i="18" s="1"/>
  <c r="AJ144" i="18"/>
  <c r="AR144" i="18" s="1"/>
  <c r="AK144" i="18"/>
  <c r="AS144" i="18" s="1"/>
  <c r="AL144" i="18"/>
  <c r="AT144" i="18" s="1"/>
  <c r="AM144" i="18"/>
  <c r="AU144" i="18" s="1"/>
  <c r="AN144" i="18"/>
  <c r="AV144" i="18" s="1"/>
  <c r="AG145" i="18"/>
  <c r="AO145" i="18" s="1"/>
  <c r="AH145" i="18"/>
  <c r="AP145" i="18" s="1"/>
  <c r="AI145" i="18"/>
  <c r="AQ145" i="18" s="1"/>
  <c r="AJ145" i="18"/>
  <c r="AR145" i="18" s="1"/>
  <c r="AK145" i="18"/>
  <c r="AS145" i="18" s="1"/>
  <c r="AL145" i="18"/>
  <c r="AT145" i="18" s="1"/>
  <c r="AM145" i="18"/>
  <c r="AU145" i="18" s="1"/>
  <c r="AN145" i="18"/>
  <c r="AV145" i="18" s="1"/>
  <c r="AG146" i="18"/>
  <c r="AO146" i="18" s="1"/>
  <c r="AH146" i="18"/>
  <c r="AP146" i="18" s="1"/>
  <c r="AI146" i="18"/>
  <c r="AQ146" i="18" s="1"/>
  <c r="AJ146" i="18"/>
  <c r="AR146" i="18" s="1"/>
  <c r="AK146" i="18"/>
  <c r="AS146" i="18" s="1"/>
  <c r="AL146" i="18"/>
  <c r="AT146" i="18" s="1"/>
  <c r="AM146" i="18"/>
  <c r="AU146" i="18" s="1"/>
  <c r="AN146" i="18"/>
  <c r="AV146" i="18" s="1"/>
  <c r="AG147" i="18"/>
  <c r="AO147" i="18" s="1"/>
  <c r="AH147" i="18"/>
  <c r="AP147" i="18" s="1"/>
  <c r="AI147" i="18"/>
  <c r="AQ147" i="18" s="1"/>
  <c r="AJ147" i="18"/>
  <c r="AR147" i="18" s="1"/>
  <c r="AK147" i="18"/>
  <c r="AS147" i="18" s="1"/>
  <c r="AL147" i="18"/>
  <c r="AT147" i="18" s="1"/>
  <c r="AM147" i="18"/>
  <c r="AU147" i="18" s="1"/>
  <c r="AN147" i="18"/>
  <c r="AV147" i="18" s="1"/>
  <c r="AG148" i="18"/>
  <c r="AO148" i="18" s="1"/>
  <c r="AH148" i="18"/>
  <c r="AP148" i="18" s="1"/>
  <c r="AI148" i="18"/>
  <c r="AQ148" i="18" s="1"/>
  <c r="AJ148" i="18"/>
  <c r="AR148" i="18" s="1"/>
  <c r="AK148" i="18"/>
  <c r="AS148" i="18" s="1"/>
  <c r="AL148" i="18"/>
  <c r="AT148" i="18" s="1"/>
  <c r="AM148" i="18"/>
  <c r="AU148" i="18" s="1"/>
  <c r="AN148" i="18"/>
  <c r="AV148" i="18" s="1"/>
  <c r="AG149" i="18"/>
  <c r="AO149" i="18" s="1"/>
  <c r="AH149" i="18"/>
  <c r="AP149" i="18" s="1"/>
  <c r="AI149" i="18"/>
  <c r="AQ149" i="18" s="1"/>
  <c r="AJ149" i="18"/>
  <c r="AR149" i="18" s="1"/>
  <c r="AK149" i="18"/>
  <c r="AS149" i="18" s="1"/>
  <c r="AL149" i="18"/>
  <c r="AT149" i="18" s="1"/>
  <c r="AM149" i="18"/>
  <c r="AU149" i="18" s="1"/>
  <c r="AN149" i="18"/>
  <c r="AV149" i="18" s="1"/>
  <c r="AG150" i="18"/>
  <c r="AO150" i="18" s="1"/>
  <c r="AH150" i="18"/>
  <c r="AP150" i="18" s="1"/>
  <c r="AI150" i="18"/>
  <c r="AQ150" i="18" s="1"/>
  <c r="AJ150" i="18"/>
  <c r="AR150" i="18" s="1"/>
  <c r="AK150" i="18"/>
  <c r="AS150" i="18" s="1"/>
  <c r="AL150" i="18"/>
  <c r="AT150" i="18" s="1"/>
  <c r="AM150" i="18"/>
  <c r="AU150" i="18" s="1"/>
  <c r="AN150" i="18"/>
  <c r="AV150" i="18" s="1"/>
  <c r="AG151" i="18"/>
  <c r="AO151" i="18" s="1"/>
  <c r="AH151" i="18"/>
  <c r="AP151" i="18" s="1"/>
  <c r="AI151" i="18"/>
  <c r="AQ151" i="18" s="1"/>
  <c r="AJ151" i="18"/>
  <c r="AR151" i="18" s="1"/>
  <c r="AK151" i="18"/>
  <c r="AS151" i="18" s="1"/>
  <c r="AL151" i="18"/>
  <c r="AT151" i="18" s="1"/>
  <c r="AM151" i="18"/>
  <c r="AU151" i="18" s="1"/>
  <c r="AN151" i="18"/>
  <c r="AV151" i="18" s="1"/>
  <c r="AG152" i="18"/>
  <c r="AO152" i="18" s="1"/>
  <c r="AH152" i="18"/>
  <c r="AP152" i="18" s="1"/>
  <c r="AI152" i="18"/>
  <c r="AQ152" i="18" s="1"/>
  <c r="AJ152" i="18"/>
  <c r="AR152" i="18" s="1"/>
  <c r="AK152" i="18"/>
  <c r="AS152" i="18" s="1"/>
  <c r="AL152" i="18"/>
  <c r="AT152" i="18" s="1"/>
  <c r="AM152" i="18"/>
  <c r="AU152" i="18" s="1"/>
  <c r="AN152" i="18"/>
  <c r="AV152" i="18" s="1"/>
  <c r="AG153" i="18"/>
  <c r="AO153" i="18" s="1"/>
  <c r="AH153" i="18"/>
  <c r="AP153" i="18" s="1"/>
  <c r="AI153" i="18"/>
  <c r="AQ153" i="18" s="1"/>
  <c r="AJ153" i="18"/>
  <c r="AR153" i="18" s="1"/>
  <c r="AK153" i="18"/>
  <c r="AS153" i="18" s="1"/>
  <c r="AL153" i="18"/>
  <c r="AT153" i="18" s="1"/>
  <c r="AM153" i="18"/>
  <c r="AU153" i="18" s="1"/>
  <c r="AN153" i="18"/>
  <c r="AV153" i="18" s="1"/>
  <c r="AG154" i="18"/>
  <c r="AO154" i="18" s="1"/>
  <c r="AH154" i="18"/>
  <c r="AP154" i="18" s="1"/>
  <c r="AI154" i="18"/>
  <c r="AQ154" i="18" s="1"/>
  <c r="AJ154" i="18"/>
  <c r="AR154" i="18" s="1"/>
  <c r="AK154" i="18"/>
  <c r="AS154" i="18" s="1"/>
  <c r="AL154" i="18"/>
  <c r="AT154" i="18" s="1"/>
  <c r="AM154" i="18"/>
  <c r="AU154" i="18" s="1"/>
  <c r="AN154" i="18"/>
  <c r="AV154" i="18" s="1"/>
  <c r="AG155" i="18"/>
  <c r="AO155" i="18" s="1"/>
  <c r="AH155" i="18"/>
  <c r="AP155" i="18" s="1"/>
  <c r="AI155" i="18"/>
  <c r="AQ155" i="18" s="1"/>
  <c r="AJ155" i="18"/>
  <c r="AR155" i="18" s="1"/>
  <c r="AK155" i="18"/>
  <c r="AS155" i="18" s="1"/>
  <c r="AL155" i="18"/>
  <c r="AT155" i="18" s="1"/>
  <c r="AM155" i="18"/>
  <c r="AU155" i="18" s="1"/>
  <c r="AN155" i="18"/>
  <c r="AV155" i="18" s="1"/>
  <c r="AG156" i="18"/>
  <c r="AO156" i="18" s="1"/>
  <c r="AH156" i="18"/>
  <c r="AP156" i="18" s="1"/>
  <c r="AI156" i="18"/>
  <c r="AQ156" i="18" s="1"/>
  <c r="AJ156" i="18"/>
  <c r="AR156" i="18" s="1"/>
  <c r="AK156" i="18"/>
  <c r="AS156" i="18" s="1"/>
  <c r="AL156" i="18"/>
  <c r="AT156" i="18" s="1"/>
  <c r="AM156" i="18"/>
  <c r="AU156" i="18" s="1"/>
  <c r="AN156" i="18"/>
  <c r="AV156" i="18" s="1"/>
  <c r="AG157" i="18"/>
  <c r="AO157" i="18" s="1"/>
  <c r="AH157" i="18"/>
  <c r="AP157" i="18" s="1"/>
  <c r="AI157" i="18"/>
  <c r="AQ157" i="18" s="1"/>
  <c r="AJ157" i="18"/>
  <c r="AR157" i="18" s="1"/>
  <c r="AK157" i="18"/>
  <c r="AS157" i="18" s="1"/>
  <c r="AL157" i="18"/>
  <c r="AT157" i="18" s="1"/>
  <c r="AM157" i="18"/>
  <c r="AU157" i="18" s="1"/>
  <c r="AN157" i="18"/>
  <c r="AV157" i="18" s="1"/>
  <c r="AG158" i="18"/>
  <c r="AO158" i="18" s="1"/>
  <c r="AH158" i="18"/>
  <c r="AP158" i="18" s="1"/>
  <c r="AI158" i="18"/>
  <c r="AQ158" i="18" s="1"/>
  <c r="AJ158" i="18"/>
  <c r="AR158" i="18" s="1"/>
  <c r="AK158" i="18"/>
  <c r="AS158" i="18" s="1"/>
  <c r="AL158" i="18"/>
  <c r="AT158" i="18" s="1"/>
  <c r="AM158" i="18"/>
  <c r="AU158" i="18" s="1"/>
  <c r="AN158" i="18"/>
  <c r="AV158" i="18" s="1"/>
  <c r="AG159" i="18"/>
  <c r="AO159" i="18" s="1"/>
  <c r="AH159" i="18"/>
  <c r="AP159" i="18" s="1"/>
  <c r="AI159" i="18"/>
  <c r="AQ159" i="18" s="1"/>
  <c r="AJ159" i="18"/>
  <c r="AR159" i="18" s="1"/>
  <c r="AK159" i="18"/>
  <c r="AS159" i="18" s="1"/>
  <c r="AL159" i="18"/>
  <c r="AT159" i="18" s="1"/>
  <c r="AM159" i="18"/>
  <c r="AU159" i="18" s="1"/>
  <c r="AN159" i="18"/>
  <c r="AV159" i="18" s="1"/>
  <c r="AG160" i="18"/>
  <c r="AO160" i="18" s="1"/>
  <c r="AH160" i="18"/>
  <c r="AP160" i="18" s="1"/>
  <c r="AI160" i="18"/>
  <c r="AQ160" i="18" s="1"/>
  <c r="AJ160" i="18"/>
  <c r="AR160" i="18" s="1"/>
  <c r="AK160" i="18"/>
  <c r="AS160" i="18" s="1"/>
  <c r="AL160" i="18"/>
  <c r="AT160" i="18" s="1"/>
  <c r="AM160" i="18"/>
  <c r="AU160" i="18" s="1"/>
  <c r="AN160" i="18"/>
  <c r="AV160" i="18" s="1"/>
  <c r="AG161" i="18"/>
  <c r="AO161" i="18" s="1"/>
  <c r="AH161" i="18"/>
  <c r="AP161" i="18" s="1"/>
  <c r="AI161" i="18"/>
  <c r="AQ161" i="18" s="1"/>
  <c r="AJ161" i="18"/>
  <c r="AR161" i="18" s="1"/>
  <c r="AK161" i="18"/>
  <c r="AS161" i="18" s="1"/>
  <c r="AL161" i="18"/>
  <c r="AT161" i="18" s="1"/>
  <c r="AM161" i="18"/>
  <c r="AU161" i="18" s="1"/>
  <c r="AN161" i="18"/>
  <c r="AV161" i="18" s="1"/>
  <c r="AG162" i="18"/>
  <c r="AO162" i="18" s="1"/>
  <c r="AH162" i="18"/>
  <c r="AP162" i="18" s="1"/>
  <c r="AI162" i="18"/>
  <c r="AQ162" i="18" s="1"/>
  <c r="AJ162" i="18"/>
  <c r="AR162" i="18" s="1"/>
  <c r="AK162" i="18"/>
  <c r="AS162" i="18" s="1"/>
  <c r="AL162" i="18"/>
  <c r="AT162" i="18" s="1"/>
  <c r="AM162" i="18"/>
  <c r="AU162" i="18" s="1"/>
  <c r="AN162" i="18"/>
  <c r="AV162" i="18" s="1"/>
  <c r="AG163" i="18"/>
  <c r="AO163" i="18" s="1"/>
  <c r="AH163" i="18"/>
  <c r="AP163" i="18" s="1"/>
  <c r="AI163" i="18"/>
  <c r="AQ163" i="18" s="1"/>
  <c r="AJ163" i="18"/>
  <c r="AR163" i="18" s="1"/>
  <c r="AK163" i="18"/>
  <c r="AS163" i="18" s="1"/>
  <c r="AL163" i="18"/>
  <c r="AT163" i="18" s="1"/>
  <c r="AM163" i="18"/>
  <c r="AU163" i="18" s="1"/>
  <c r="AN163" i="18"/>
  <c r="AV163" i="18" s="1"/>
  <c r="AG164" i="18"/>
  <c r="AO164" i="18" s="1"/>
  <c r="AH164" i="18"/>
  <c r="AP164" i="18" s="1"/>
  <c r="AI164" i="18"/>
  <c r="AQ164" i="18" s="1"/>
  <c r="AJ164" i="18"/>
  <c r="AR164" i="18" s="1"/>
  <c r="AK164" i="18"/>
  <c r="AS164" i="18" s="1"/>
  <c r="AL164" i="18"/>
  <c r="AT164" i="18" s="1"/>
  <c r="AM164" i="18"/>
  <c r="AU164" i="18" s="1"/>
  <c r="AN164" i="18"/>
  <c r="AV164" i="18" s="1"/>
  <c r="AG165" i="18"/>
  <c r="AO165" i="18" s="1"/>
  <c r="AH165" i="18"/>
  <c r="AP165" i="18" s="1"/>
  <c r="AI165" i="18"/>
  <c r="AQ165" i="18" s="1"/>
  <c r="AJ165" i="18"/>
  <c r="AR165" i="18" s="1"/>
  <c r="AK165" i="18"/>
  <c r="AS165" i="18" s="1"/>
  <c r="AL165" i="18"/>
  <c r="AT165" i="18" s="1"/>
  <c r="AM165" i="18"/>
  <c r="AU165" i="18" s="1"/>
  <c r="AN165" i="18"/>
  <c r="AV165" i="18" s="1"/>
  <c r="AG166" i="18"/>
  <c r="AO166" i="18" s="1"/>
  <c r="AH166" i="18"/>
  <c r="AP166" i="18" s="1"/>
  <c r="AI166" i="18"/>
  <c r="AQ166" i="18" s="1"/>
  <c r="AJ166" i="18"/>
  <c r="AR166" i="18" s="1"/>
  <c r="AK166" i="18"/>
  <c r="AS166" i="18" s="1"/>
  <c r="AL166" i="18"/>
  <c r="AT166" i="18" s="1"/>
  <c r="AM166" i="18"/>
  <c r="AU166" i="18" s="1"/>
  <c r="AN166" i="18"/>
  <c r="AV166" i="18" s="1"/>
  <c r="AG167" i="18"/>
  <c r="AO167" i="18" s="1"/>
  <c r="AH167" i="18"/>
  <c r="AP167" i="18" s="1"/>
  <c r="AI167" i="18"/>
  <c r="AQ167" i="18" s="1"/>
  <c r="AJ167" i="18"/>
  <c r="AR167" i="18" s="1"/>
  <c r="AK167" i="18"/>
  <c r="AS167" i="18" s="1"/>
  <c r="AL167" i="18"/>
  <c r="AT167" i="18" s="1"/>
  <c r="AM167" i="18"/>
  <c r="AU167" i="18" s="1"/>
  <c r="AN167" i="18"/>
  <c r="AV167" i="18" s="1"/>
  <c r="AG168" i="18"/>
  <c r="AO168" i="18" s="1"/>
  <c r="AH168" i="18"/>
  <c r="AP168" i="18" s="1"/>
  <c r="AI168" i="18"/>
  <c r="AQ168" i="18" s="1"/>
  <c r="AJ168" i="18"/>
  <c r="AR168" i="18" s="1"/>
  <c r="AK168" i="18"/>
  <c r="AS168" i="18" s="1"/>
  <c r="AL168" i="18"/>
  <c r="AT168" i="18" s="1"/>
  <c r="AM168" i="18"/>
  <c r="AU168" i="18" s="1"/>
  <c r="AN168" i="18"/>
  <c r="AV168" i="18" s="1"/>
  <c r="AG169" i="18"/>
  <c r="AO169" i="18" s="1"/>
  <c r="AH169" i="18"/>
  <c r="AP169" i="18" s="1"/>
  <c r="AI169" i="18"/>
  <c r="AQ169" i="18" s="1"/>
  <c r="AJ169" i="18"/>
  <c r="AR169" i="18" s="1"/>
  <c r="AK169" i="18"/>
  <c r="AS169" i="18" s="1"/>
  <c r="AL169" i="18"/>
  <c r="AT169" i="18" s="1"/>
  <c r="AM169" i="18"/>
  <c r="AU169" i="18" s="1"/>
  <c r="AN169" i="18"/>
  <c r="AV169" i="18" s="1"/>
  <c r="AG170" i="18"/>
  <c r="AO170" i="18" s="1"/>
  <c r="AH170" i="18"/>
  <c r="AP170" i="18" s="1"/>
  <c r="AI170" i="18"/>
  <c r="AQ170" i="18" s="1"/>
  <c r="AJ170" i="18"/>
  <c r="AR170" i="18" s="1"/>
  <c r="AK170" i="18"/>
  <c r="AS170" i="18" s="1"/>
  <c r="AL170" i="18"/>
  <c r="AT170" i="18" s="1"/>
  <c r="AM170" i="18"/>
  <c r="AU170" i="18" s="1"/>
  <c r="AN170" i="18"/>
  <c r="AV170" i="18" s="1"/>
  <c r="AG171" i="18"/>
  <c r="AO171" i="18" s="1"/>
  <c r="AH171" i="18"/>
  <c r="AP171" i="18" s="1"/>
  <c r="AI171" i="18"/>
  <c r="AQ171" i="18" s="1"/>
  <c r="AJ171" i="18"/>
  <c r="AR171" i="18" s="1"/>
  <c r="AK171" i="18"/>
  <c r="AS171" i="18" s="1"/>
  <c r="AL171" i="18"/>
  <c r="AT171" i="18" s="1"/>
  <c r="AM171" i="18"/>
  <c r="AU171" i="18" s="1"/>
  <c r="AN171" i="18"/>
  <c r="AV171" i="18" s="1"/>
  <c r="AG172" i="18"/>
  <c r="AO172" i="18" s="1"/>
  <c r="AH172" i="18"/>
  <c r="AP172" i="18" s="1"/>
  <c r="AI172" i="18"/>
  <c r="AQ172" i="18" s="1"/>
  <c r="AJ172" i="18"/>
  <c r="AR172" i="18" s="1"/>
  <c r="AK172" i="18"/>
  <c r="AS172" i="18" s="1"/>
  <c r="AL172" i="18"/>
  <c r="AT172" i="18" s="1"/>
  <c r="AM172" i="18"/>
  <c r="AU172" i="18" s="1"/>
  <c r="AN172" i="18"/>
  <c r="AV172" i="18" s="1"/>
  <c r="AG173" i="18"/>
  <c r="AO173" i="18" s="1"/>
  <c r="AH173" i="18"/>
  <c r="AP173" i="18" s="1"/>
  <c r="AI173" i="18"/>
  <c r="AQ173" i="18" s="1"/>
  <c r="AJ173" i="18"/>
  <c r="AR173" i="18" s="1"/>
  <c r="AK173" i="18"/>
  <c r="AS173" i="18" s="1"/>
  <c r="AL173" i="18"/>
  <c r="AT173" i="18" s="1"/>
  <c r="AM173" i="18"/>
  <c r="AU173" i="18" s="1"/>
  <c r="AN173" i="18"/>
  <c r="AV173" i="18" s="1"/>
  <c r="AG174" i="18"/>
  <c r="AO174" i="18" s="1"/>
  <c r="AH174" i="18"/>
  <c r="AP174" i="18" s="1"/>
  <c r="AI174" i="18"/>
  <c r="AQ174" i="18" s="1"/>
  <c r="AJ174" i="18"/>
  <c r="AR174" i="18" s="1"/>
  <c r="AK174" i="18"/>
  <c r="AS174" i="18" s="1"/>
  <c r="AL174" i="18"/>
  <c r="AT174" i="18" s="1"/>
  <c r="AM174" i="18"/>
  <c r="AU174" i="18" s="1"/>
  <c r="AN174" i="18"/>
  <c r="AV174" i="18" s="1"/>
  <c r="AG175" i="18"/>
  <c r="AO175" i="18" s="1"/>
  <c r="AH175" i="18"/>
  <c r="AP175" i="18" s="1"/>
  <c r="AI175" i="18"/>
  <c r="AQ175" i="18" s="1"/>
  <c r="AJ175" i="18"/>
  <c r="AR175" i="18" s="1"/>
  <c r="AK175" i="18"/>
  <c r="AS175" i="18" s="1"/>
  <c r="AL175" i="18"/>
  <c r="AT175" i="18" s="1"/>
  <c r="AM175" i="18"/>
  <c r="AU175" i="18" s="1"/>
  <c r="AN175" i="18"/>
  <c r="AV175" i="18" s="1"/>
  <c r="AG176" i="18"/>
  <c r="AO176" i="18" s="1"/>
  <c r="AH176" i="18"/>
  <c r="AP176" i="18" s="1"/>
  <c r="AI176" i="18"/>
  <c r="AQ176" i="18" s="1"/>
  <c r="AJ176" i="18"/>
  <c r="AR176" i="18" s="1"/>
  <c r="AK176" i="18"/>
  <c r="AS176" i="18" s="1"/>
  <c r="AL176" i="18"/>
  <c r="AT176" i="18" s="1"/>
  <c r="AM176" i="18"/>
  <c r="AU176" i="18" s="1"/>
  <c r="AN176" i="18"/>
  <c r="AV176" i="18" s="1"/>
  <c r="AG177" i="18"/>
  <c r="AO177" i="18" s="1"/>
  <c r="AH177" i="18"/>
  <c r="AP177" i="18" s="1"/>
  <c r="AI177" i="18"/>
  <c r="AQ177" i="18" s="1"/>
  <c r="AJ177" i="18"/>
  <c r="AR177" i="18" s="1"/>
  <c r="AK177" i="18"/>
  <c r="AS177" i="18" s="1"/>
  <c r="AL177" i="18"/>
  <c r="AT177" i="18" s="1"/>
  <c r="AM177" i="18"/>
  <c r="AU177" i="18" s="1"/>
  <c r="AN177" i="18"/>
  <c r="AV177" i="18" s="1"/>
  <c r="AG178" i="18"/>
  <c r="AO178" i="18" s="1"/>
  <c r="AH178" i="18"/>
  <c r="AP178" i="18" s="1"/>
  <c r="AI178" i="18"/>
  <c r="AQ178" i="18" s="1"/>
  <c r="AJ178" i="18"/>
  <c r="AR178" i="18" s="1"/>
  <c r="AK178" i="18"/>
  <c r="AS178" i="18" s="1"/>
  <c r="AL178" i="18"/>
  <c r="AT178" i="18" s="1"/>
  <c r="AM178" i="18"/>
  <c r="AU178" i="18" s="1"/>
  <c r="AN178" i="18"/>
  <c r="AV178" i="18" s="1"/>
  <c r="AG179" i="18"/>
  <c r="AO179" i="18" s="1"/>
  <c r="AH179" i="18"/>
  <c r="AP179" i="18" s="1"/>
  <c r="AI179" i="18"/>
  <c r="AQ179" i="18" s="1"/>
  <c r="AJ179" i="18"/>
  <c r="AR179" i="18" s="1"/>
  <c r="AK179" i="18"/>
  <c r="AS179" i="18" s="1"/>
  <c r="AL179" i="18"/>
  <c r="AT179" i="18" s="1"/>
  <c r="AM179" i="18"/>
  <c r="AU179" i="18" s="1"/>
  <c r="AN179" i="18"/>
  <c r="AV179" i="18" s="1"/>
  <c r="AG180" i="18"/>
  <c r="AO180" i="18" s="1"/>
  <c r="AH180" i="18"/>
  <c r="AP180" i="18" s="1"/>
  <c r="AI180" i="18"/>
  <c r="AQ180" i="18" s="1"/>
  <c r="AJ180" i="18"/>
  <c r="AR180" i="18" s="1"/>
  <c r="AK180" i="18"/>
  <c r="AS180" i="18" s="1"/>
  <c r="AL180" i="18"/>
  <c r="AT180" i="18" s="1"/>
  <c r="AM180" i="18"/>
  <c r="AU180" i="18" s="1"/>
  <c r="AN180" i="18"/>
  <c r="AV180" i="18" s="1"/>
  <c r="AG181" i="18"/>
  <c r="AO181" i="18" s="1"/>
  <c r="AH181" i="18"/>
  <c r="AP181" i="18" s="1"/>
  <c r="AI181" i="18"/>
  <c r="AQ181" i="18" s="1"/>
  <c r="AJ181" i="18"/>
  <c r="AR181" i="18" s="1"/>
  <c r="AK181" i="18"/>
  <c r="AS181" i="18" s="1"/>
  <c r="AL181" i="18"/>
  <c r="AT181" i="18" s="1"/>
  <c r="AM181" i="18"/>
  <c r="AU181" i="18" s="1"/>
  <c r="AN181" i="18"/>
  <c r="AV181" i="18" s="1"/>
  <c r="AG182" i="18"/>
  <c r="AO182" i="18" s="1"/>
  <c r="AH182" i="18"/>
  <c r="AP182" i="18" s="1"/>
  <c r="AI182" i="18"/>
  <c r="AQ182" i="18" s="1"/>
  <c r="AJ182" i="18"/>
  <c r="AR182" i="18" s="1"/>
  <c r="AK182" i="18"/>
  <c r="AS182" i="18" s="1"/>
  <c r="AL182" i="18"/>
  <c r="AT182" i="18" s="1"/>
  <c r="AM182" i="18"/>
  <c r="AU182" i="18" s="1"/>
  <c r="AN182" i="18"/>
  <c r="AV182" i="18" s="1"/>
  <c r="AG183" i="18"/>
  <c r="AO183" i="18" s="1"/>
  <c r="AH183" i="18"/>
  <c r="AP183" i="18" s="1"/>
  <c r="AI183" i="18"/>
  <c r="AQ183" i="18" s="1"/>
  <c r="AJ183" i="18"/>
  <c r="AR183" i="18" s="1"/>
  <c r="AK183" i="18"/>
  <c r="AS183" i="18" s="1"/>
  <c r="AL183" i="18"/>
  <c r="AT183" i="18" s="1"/>
  <c r="AM183" i="18"/>
  <c r="AU183" i="18" s="1"/>
  <c r="AN183" i="18"/>
  <c r="AV183" i="18" s="1"/>
  <c r="AG184" i="18"/>
  <c r="AO184" i="18" s="1"/>
  <c r="AH184" i="18"/>
  <c r="AP184" i="18" s="1"/>
  <c r="AI184" i="18"/>
  <c r="AQ184" i="18" s="1"/>
  <c r="AJ184" i="18"/>
  <c r="AR184" i="18" s="1"/>
  <c r="AK184" i="18"/>
  <c r="AS184" i="18" s="1"/>
  <c r="AL184" i="18"/>
  <c r="AT184" i="18" s="1"/>
  <c r="AM184" i="18"/>
  <c r="AU184" i="18" s="1"/>
  <c r="AN184" i="18"/>
  <c r="AV184" i="18" s="1"/>
  <c r="AG185" i="18"/>
  <c r="AO185" i="18" s="1"/>
  <c r="AH185" i="18"/>
  <c r="AP185" i="18" s="1"/>
  <c r="AI185" i="18"/>
  <c r="AQ185" i="18" s="1"/>
  <c r="AJ185" i="18"/>
  <c r="AR185" i="18" s="1"/>
  <c r="AK185" i="18"/>
  <c r="AS185" i="18" s="1"/>
  <c r="AL185" i="18"/>
  <c r="AT185" i="18" s="1"/>
  <c r="AM185" i="18"/>
  <c r="AU185" i="18" s="1"/>
  <c r="AN185" i="18"/>
  <c r="AV185" i="18" s="1"/>
  <c r="AG186" i="18"/>
  <c r="AO186" i="18" s="1"/>
  <c r="AH186" i="18"/>
  <c r="AP186" i="18" s="1"/>
  <c r="AI186" i="18"/>
  <c r="AQ186" i="18" s="1"/>
  <c r="AJ186" i="18"/>
  <c r="AR186" i="18" s="1"/>
  <c r="AK186" i="18"/>
  <c r="AS186" i="18" s="1"/>
  <c r="AL186" i="18"/>
  <c r="AT186" i="18" s="1"/>
  <c r="AM186" i="18"/>
  <c r="AU186" i="18" s="1"/>
  <c r="AN186" i="18"/>
  <c r="AV186" i="18" s="1"/>
  <c r="AG187" i="18"/>
  <c r="AO187" i="18" s="1"/>
  <c r="AH187" i="18"/>
  <c r="AP187" i="18" s="1"/>
  <c r="AI187" i="18"/>
  <c r="AQ187" i="18" s="1"/>
  <c r="AJ187" i="18"/>
  <c r="AR187" i="18" s="1"/>
  <c r="AK187" i="18"/>
  <c r="AS187" i="18" s="1"/>
  <c r="AL187" i="18"/>
  <c r="AT187" i="18" s="1"/>
  <c r="AM187" i="18"/>
  <c r="AU187" i="18" s="1"/>
  <c r="AN187" i="18"/>
  <c r="AV187" i="18" s="1"/>
  <c r="AG188" i="18"/>
  <c r="AO188" i="18" s="1"/>
  <c r="AH188" i="18"/>
  <c r="AP188" i="18" s="1"/>
  <c r="AI188" i="18"/>
  <c r="AQ188" i="18" s="1"/>
  <c r="AJ188" i="18"/>
  <c r="AR188" i="18" s="1"/>
  <c r="AK188" i="18"/>
  <c r="AS188" i="18" s="1"/>
  <c r="AL188" i="18"/>
  <c r="AT188" i="18" s="1"/>
  <c r="AM188" i="18"/>
  <c r="AU188" i="18" s="1"/>
  <c r="AN188" i="18"/>
  <c r="AV188" i="18" s="1"/>
  <c r="AG189" i="18"/>
  <c r="AO189" i="18" s="1"/>
  <c r="AH189" i="18"/>
  <c r="AP189" i="18" s="1"/>
  <c r="AI189" i="18"/>
  <c r="AQ189" i="18" s="1"/>
  <c r="AJ189" i="18"/>
  <c r="AR189" i="18" s="1"/>
  <c r="AK189" i="18"/>
  <c r="AS189" i="18" s="1"/>
  <c r="AL189" i="18"/>
  <c r="AT189" i="18" s="1"/>
  <c r="AM189" i="18"/>
  <c r="AU189" i="18" s="1"/>
  <c r="AN189" i="18"/>
  <c r="AV189" i="18" s="1"/>
  <c r="AG190" i="18"/>
  <c r="AO190" i="18" s="1"/>
  <c r="AH190" i="18"/>
  <c r="AP190" i="18" s="1"/>
  <c r="AI190" i="18"/>
  <c r="AQ190" i="18" s="1"/>
  <c r="AJ190" i="18"/>
  <c r="AR190" i="18" s="1"/>
  <c r="AK190" i="18"/>
  <c r="AS190" i="18" s="1"/>
  <c r="AL190" i="18"/>
  <c r="AT190" i="18" s="1"/>
  <c r="AM190" i="18"/>
  <c r="AU190" i="18" s="1"/>
  <c r="AN190" i="18"/>
  <c r="AV190" i="18" s="1"/>
  <c r="AG191" i="18"/>
  <c r="AO191" i="18" s="1"/>
  <c r="AH191" i="18"/>
  <c r="AP191" i="18" s="1"/>
  <c r="AI191" i="18"/>
  <c r="AQ191" i="18" s="1"/>
  <c r="AJ191" i="18"/>
  <c r="AR191" i="18" s="1"/>
  <c r="AK191" i="18"/>
  <c r="AS191" i="18" s="1"/>
  <c r="AL191" i="18"/>
  <c r="AT191" i="18" s="1"/>
  <c r="AM191" i="18"/>
  <c r="AU191" i="18" s="1"/>
  <c r="AN191" i="18"/>
  <c r="AV191" i="18" s="1"/>
  <c r="AG192" i="18"/>
  <c r="AO192" i="18" s="1"/>
  <c r="AH192" i="18"/>
  <c r="AP192" i="18" s="1"/>
  <c r="AI192" i="18"/>
  <c r="AQ192" i="18" s="1"/>
  <c r="AJ192" i="18"/>
  <c r="AR192" i="18" s="1"/>
  <c r="AK192" i="18"/>
  <c r="AS192" i="18" s="1"/>
  <c r="AL192" i="18"/>
  <c r="AT192" i="18" s="1"/>
  <c r="AM192" i="18"/>
  <c r="AU192" i="18" s="1"/>
  <c r="AN192" i="18"/>
  <c r="AV192" i="18" s="1"/>
  <c r="AG193" i="18"/>
  <c r="AO193" i="18" s="1"/>
  <c r="AH193" i="18"/>
  <c r="AP193" i="18" s="1"/>
  <c r="AI193" i="18"/>
  <c r="AQ193" i="18" s="1"/>
  <c r="AJ193" i="18"/>
  <c r="AR193" i="18" s="1"/>
  <c r="AK193" i="18"/>
  <c r="AS193" i="18" s="1"/>
  <c r="AL193" i="18"/>
  <c r="AT193" i="18" s="1"/>
  <c r="AM193" i="18"/>
  <c r="AU193" i="18" s="1"/>
  <c r="AN193" i="18"/>
  <c r="AV193" i="18" s="1"/>
  <c r="AG194" i="18"/>
  <c r="AO194" i="18" s="1"/>
  <c r="AH194" i="18"/>
  <c r="AP194" i="18" s="1"/>
  <c r="AI194" i="18"/>
  <c r="AQ194" i="18" s="1"/>
  <c r="AJ194" i="18"/>
  <c r="AR194" i="18" s="1"/>
  <c r="AK194" i="18"/>
  <c r="AS194" i="18" s="1"/>
  <c r="AL194" i="18"/>
  <c r="AT194" i="18" s="1"/>
  <c r="AM194" i="18"/>
  <c r="AU194" i="18" s="1"/>
  <c r="AN194" i="18"/>
  <c r="AV194" i="18" s="1"/>
  <c r="AG195" i="18"/>
  <c r="AO195" i="18" s="1"/>
  <c r="AH195" i="18"/>
  <c r="AP195" i="18" s="1"/>
  <c r="AI195" i="18"/>
  <c r="AQ195" i="18" s="1"/>
  <c r="AJ195" i="18"/>
  <c r="AR195" i="18" s="1"/>
  <c r="AK195" i="18"/>
  <c r="AS195" i="18" s="1"/>
  <c r="AL195" i="18"/>
  <c r="AT195" i="18" s="1"/>
  <c r="AM195" i="18"/>
  <c r="AU195" i="18" s="1"/>
  <c r="AN195" i="18"/>
  <c r="AV195" i="18" s="1"/>
  <c r="AG196" i="18"/>
  <c r="AO196" i="18" s="1"/>
  <c r="AH196" i="18"/>
  <c r="AP196" i="18" s="1"/>
  <c r="AI196" i="18"/>
  <c r="AQ196" i="18" s="1"/>
  <c r="AJ196" i="18"/>
  <c r="AR196" i="18" s="1"/>
  <c r="AK196" i="18"/>
  <c r="AS196" i="18" s="1"/>
  <c r="AL196" i="18"/>
  <c r="AT196" i="18" s="1"/>
  <c r="AM196" i="18"/>
  <c r="AU196" i="18" s="1"/>
  <c r="AN196" i="18"/>
  <c r="AV196" i="18" s="1"/>
  <c r="AG197" i="18"/>
  <c r="AO197" i="18" s="1"/>
  <c r="AH197" i="18"/>
  <c r="AP197" i="18" s="1"/>
  <c r="AI197" i="18"/>
  <c r="AQ197" i="18" s="1"/>
  <c r="AJ197" i="18"/>
  <c r="AR197" i="18" s="1"/>
  <c r="AK197" i="18"/>
  <c r="AS197" i="18" s="1"/>
  <c r="AL197" i="18"/>
  <c r="AT197" i="18" s="1"/>
  <c r="AM197" i="18"/>
  <c r="AU197" i="18" s="1"/>
  <c r="AN197" i="18"/>
  <c r="AV197" i="18" s="1"/>
  <c r="AG198" i="18"/>
  <c r="AO198" i="18" s="1"/>
  <c r="AH198" i="18"/>
  <c r="AP198" i="18" s="1"/>
  <c r="AI198" i="18"/>
  <c r="AQ198" i="18" s="1"/>
  <c r="AJ198" i="18"/>
  <c r="AR198" i="18" s="1"/>
  <c r="AK198" i="18"/>
  <c r="AS198" i="18" s="1"/>
  <c r="AL198" i="18"/>
  <c r="AT198" i="18" s="1"/>
  <c r="AM198" i="18"/>
  <c r="AU198" i="18" s="1"/>
  <c r="AN198" i="18"/>
  <c r="AV198" i="18" s="1"/>
  <c r="AG199" i="18"/>
  <c r="AO199" i="18" s="1"/>
  <c r="AH199" i="18"/>
  <c r="AP199" i="18" s="1"/>
  <c r="AI199" i="18"/>
  <c r="AQ199" i="18" s="1"/>
  <c r="AJ199" i="18"/>
  <c r="AR199" i="18" s="1"/>
  <c r="AK199" i="18"/>
  <c r="AS199" i="18" s="1"/>
  <c r="AL199" i="18"/>
  <c r="AT199" i="18" s="1"/>
  <c r="AM199" i="18"/>
  <c r="AU199" i="18" s="1"/>
  <c r="AN199" i="18"/>
  <c r="AV199" i="18" s="1"/>
  <c r="AG200" i="18"/>
  <c r="AO200" i="18" s="1"/>
  <c r="AH200" i="18"/>
  <c r="AP200" i="18" s="1"/>
  <c r="AI200" i="18"/>
  <c r="AQ200" i="18" s="1"/>
  <c r="AJ200" i="18"/>
  <c r="AR200" i="18" s="1"/>
  <c r="AK200" i="18"/>
  <c r="AS200" i="18" s="1"/>
  <c r="AL200" i="18"/>
  <c r="AT200" i="18" s="1"/>
  <c r="AM200" i="18"/>
  <c r="AU200" i="18" s="1"/>
  <c r="AN200" i="18"/>
  <c r="AV200" i="18" s="1"/>
  <c r="AG201" i="18"/>
  <c r="AO201" i="18" s="1"/>
  <c r="AH201" i="18"/>
  <c r="AP201" i="18" s="1"/>
  <c r="AI201" i="18"/>
  <c r="AQ201" i="18" s="1"/>
  <c r="AJ201" i="18"/>
  <c r="AR201" i="18" s="1"/>
  <c r="AK201" i="18"/>
  <c r="AS201" i="18" s="1"/>
  <c r="AL201" i="18"/>
  <c r="AT201" i="18" s="1"/>
  <c r="AM201" i="18"/>
  <c r="AU201" i="18" s="1"/>
  <c r="AN201" i="18"/>
  <c r="AV201" i="18" s="1"/>
  <c r="AG202" i="18"/>
  <c r="AO202" i="18" s="1"/>
  <c r="AH202" i="18"/>
  <c r="AP202" i="18" s="1"/>
  <c r="AI202" i="18"/>
  <c r="AQ202" i="18" s="1"/>
  <c r="AJ202" i="18"/>
  <c r="AR202" i="18" s="1"/>
  <c r="AK202" i="18"/>
  <c r="AS202" i="18" s="1"/>
  <c r="AL202" i="18"/>
  <c r="AT202" i="18" s="1"/>
  <c r="AM202" i="18"/>
  <c r="AU202" i="18" s="1"/>
  <c r="AN202" i="18"/>
  <c r="AV202" i="18" s="1"/>
  <c r="AG203" i="18"/>
  <c r="AO203" i="18" s="1"/>
  <c r="AH203" i="18"/>
  <c r="AP203" i="18" s="1"/>
  <c r="AI203" i="18"/>
  <c r="AQ203" i="18" s="1"/>
  <c r="AJ203" i="18"/>
  <c r="AR203" i="18" s="1"/>
  <c r="AK203" i="18"/>
  <c r="AS203" i="18" s="1"/>
  <c r="AL203" i="18"/>
  <c r="AT203" i="18" s="1"/>
  <c r="AM203" i="18"/>
  <c r="AU203" i="18" s="1"/>
  <c r="AN203" i="18"/>
  <c r="AV203" i="18" s="1"/>
  <c r="AG204" i="18"/>
  <c r="AO204" i="18" s="1"/>
  <c r="AH204" i="18"/>
  <c r="AP204" i="18" s="1"/>
  <c r="AI204" i="18"/>
  <c r="AQ204" i="18" s="1"/>
  <c r="AJ204" i="18"/>
  <c r="AR204" i="18" s="1"/>
  <c r="AK204" i="18"/>
  <c r="AS204" i="18" s="1"/>
  <c r="AL204" i="18"/>
  <c r="AT204" i="18" s="1"/>
  <c r="AM204" i="18"/>
  <c r="AU204" i="18" s="1"/>
  <c r="AN204" i="18"/>
  <c r="AV204" i="18" s="1"/>
  <c r="AG205" i="18"/>
  <c r="AO205" i="18" s="1"/>
  <c r="AH205" i="18"/>
  <c r="AP205" i="18" s="1"/>
  <c r="AI205" i="18"/>
  <c r="AQ205" i="18" s="1"/>
  <c r="AJ205" i="18"/>
  <c r="AR205" i="18" s="1"/>
  <c r="AK205" i="18"/>
  <c r="AS205" i="18" s="1"/>
  <c r="AL205" i="18"/>
  <c r="AT205" i="18" s="1"/>
  <c r="AM205" i="18"/>
  <c r="AU205" i="18" s="1"/>
  <c r="AN205" i="18"/>
  <c r="AV205" i="18" s="1"/>
  <c r="AG206" i="18"/>
  <c r="AO206" i="18" s="1"/>
  <c r="AH206" i="18"/>
  <c r="AP206" i="18" s="1"/>
  <c r="AI206" i="18"/>
  <c r="AQ206" i="18" s="1"/>
  <c r="AJ206" i="18"/>
  <c r="AR206" i="18" s="1"/>
  <c r="AK206" i="18"/>
  <c r="AS206" i="18" s="1"/>
  <c r="AL206" i="18"/>
  <c r="AT206" i="18" s="1"/>
  <c r="AM206" i="18"/>
  <c r="AU206" i="18" s="1"/>
  <c r="AN206" i="18"/>
  <c r="AV206" i="18" s="1"/>
  <c r="AG207" i="18"/>
  <c r="AO207" i="18" s="1"/>
  <c r="AH207" i="18"/>
  <c r="AP207" i="18" s="1"/>
  <c r="AI207" i="18"/>
  <c r="AQ207" i="18" s="1"/>
  <c r="AJ207" i="18"/>
  <c r="AR207" i="18" s="1"/>
  <c r="AK207" i="18"/>
  <c r="AS207" i="18" s="1"/>
  <c r="AL207" i="18"/>
  <c r="AT207" i="18" s="1"/>
  <c r="AM207" i="18"/>
  <c r="AU207" i="18" s="1"/>
  <c r="AN207" i="18"/>
  <c r="AV207" i="18" s="1"/>
  <c r="AG208" i="18"/>
  <c r="AO208" i="18" s="1"/>
  <c r="AH208" i="18"/>
  <c r="AP208" i="18" s="1"/>
  <c r="AI208" i="18"/>
  <c r="AQ208" i="18" s="1"/>
  <c r="AJ208" i="18"/>
  <c r="AR208" i="18" s="1"/>
  <c r="AK208" i="18"/>
  <c r="AS208" i="18" s="1"/>
  <c r="AL208" i="18"/>
  <c r="AT208" i="18" s="1"/>
  <c r="AM208" i="18"/>
  <c r="AU208" i="18" s="1"/>
  <c r="AN208" i="18"/>
  <c r="AV208" i="18" s="1"/>
  <c r="AG209" i="18"/>
  <c r="AO209" i="18" s="1"/>
  <c r="AH209" i="18"/>
  <c r="AP209" i="18" s="1"/>
  <c r="AI209" i="18"/>
  <c r="AQ209" i="18" s="1"/>
  <c r="AJ209" i="18"/>
  <c r="AR209" i="18" s="1"/>
  <c r="AK209" i="18"/>
  <c r="AS209" i="18" s="1"/>
  <c r="AL209" i="18"/>
  <c r="AT209" i="18" s="1"/>
  <c r="AM209" i="18"/>
  <c r="AU209" i="18" s="1"/>
  <c r="AN209" i="18"/>
  <c r="AV209" i="18" s="1"/>
  <c r="AG210" i="18"/>
  <c r="AO210" i="18" s="1"/>
  <c r="AH210" i="18"/>
  <c r="AP210" i="18" s="1"/>
  <c r="AI210" i="18"/>
  <c r="AQ210" i="18" s="1"/>
  <c r="AJ210" i="18"/>
  <c r="AR210" i="18" s="1"/>
  <c r="AK210" i="18"/>
  <c r="AS210" i="18" s="1"/>
  <c r="AL210" i="18"/>
  <c r="AT210" i="18" s="1"/>
  <c r="AM210" i="18"/>
  <c r="AU210" i="18" s="1"/>
  <c r="AN210" i="18"/>
  <c r="AV210" i="18" s="1"/>
  <c r="AG211" i="18"/>
  <c r="AO211" i="18" s="1"/>
  <c r="AH211" i="18"/>
  <c r="AP211" i="18" s="1"/>
  <c r="AI211" i="18"/>
  <c r="AQ211" i="18" s="1"/>
  <c r="AJ211" i="18"/>
  <c r="AR211" i="18" s="1"/>
  <c r="AK211" i="18"/>
  <c r="AS211" i="18" s="1"/>
  <c r="AL211" i="18"/>
  <c r="AT211" i="18" s="1"/>
  <c r="AM211" i="18"/>
  <c r="AU211" i="18" s="1"/>
  <c r="AN211" i="18"/>
  <c r="AV211" i="18" s="1"/>
  <c r="AG212" i="18"/>
  <c r="AO212" i="18" s="1"/>
  <c r="AH212" i="18"/>
  <c r="AP212" i="18" s="1"/>
  <c r="AI212" i="18"/>
  <c r="AQ212" i="18" s="1"/>
  <c r="AJ212" i="18"/>
  <c r="AR212" i="18" s="1"/>
  <c r="AK212" i="18"/>
  <c r="AS212" i="18" s="1"/>
  <c r="AL212" i="18"/>
  <c r="AT212" i="18" s="1"/>
  <c r="AM212" i="18"/>
  <c r="AU212" i="18" s="1"/>
  <c r="AN212" i="18"/>
  <c r="AV212" i="18" s="1"/>
  <c r="AG213" i="18"/>
  <c r="AO213" i="18" s="1"/>
  <c r="AH213" i="18"/>
  <c r="AP213" i="18" s="1"/>
  <c r="AI213" i="18"/>
  <c r="AQ213" i="18" s="1"/>
  <c r="AJ213" i="18"/>
  <c r="AR213" i="18" s="1"/>
  <c r="AK213" i="18"/>
  <c r="AS213" i="18" s="1"/>
  <c r="AL213" i="18"/>
  <c r="AT213" i="18" s="1"/>
  <c r="AM213" i="18"/>
  <c r="AU213" i="18" s="1"/>
  <c r="AN213" i="18"/>
  <c r="AV213" i="18" s="1"/>
  <c r="AG214" i="18"/>
  <c r="AO214" i="18" s="1"/>
  <c r="AH214" i="18"/>
  <c r="AP214" i="18" s="1"/>
  <c r="AI214" i="18"/>
  <c r="AQ214" i="18" s="1"/>
  <c r="AJ214" i="18"/>
  <c r="AR214" i="18" s="1"/>
  <c r="AK214" i="18"/>
  <c r="AS214" i="18" s="1"/>
  <c r="AL214" i="18"/>
  <c r="AT214" i="18" s="1"/>
  <c r="AM214" i="18"/>
  <c r="AU214" i="18" s="1"/>
  <c r="AN214" i="18"/>
  <c r="AV214" i="18" s="1"/>
  <c r="AG215" i="18"/>
  <c r="AO215" i="18" s="1"/>
  <c r="AH215" i="18"/>
  <c r="AP215" i="18" s="1"/>
  <c r="AI215" i="18"/>
  <c r="AQ215" i="18" s="1"/>
  <c r="AJ215" i="18"/>
  <c r="AR215" i="18" s="1"/>
  <c r="AK215" i="18"/>
  <c r="AS215" i="18" s="1"/>
  <c r="AL215" i="18"/>
  <c r="AT215" i="18" s="1"/>
  <c r="AM215" i="18"/>
  <c r="AU215" i="18" s="1"/>
  <c r="AN215" i="18"/>
  <c r="AV215" i="18" s="1"/>
  <c r="AG216" i="18"/>
  <c r="AO216" i="18" s="1"/>
  <c r="AH216" i="18"/>
  <c r="AP216" i="18" s="1"/>
  <c r="AI216" i="18"/>
  <c r="AQ216" i="18" s="1"/>
  <c r="AJ216" i="18"/>
  <c r="AR216" i="18" s="1"/>
  <c r="AK216" i="18"/>
  <c r="AS216" i="18" s="1"/>
  <c r="AL216" i="18"/>
  <c r="AT216" i="18" s="1"/>
  <c r="AM216" i="18"/>
  <c r="AU216" i="18" s="1"/>
  <c r="AN216" i="18"/>
  <c r="AV216" i="18" s="1"/>
  <c r="AG217" i="18"/>
  <c r="AO217" i="18" s="1"/>
  <c r="AH217" i="18"/>
  <c r="AP217" i="18" s="1"/>
  <c r="AI217" i="18"/>
  <c r="AQ217" i="18" s="1"/>
  <c r="AJ217" i="18"/>
  <c r="AR217" i="18" s="1"/>
  <c r="AK217" i="18"/>
  <c r="AS217" i="18" s="1"/>
  <c r="AL217" i="18"/>
  <c r="AT217" i="18" s="1"/>
  <c r="AM217" i="18"/>
  <c r="AU217" i="18" s="1"/>
  <c r="AN217" i="18"/>
  <c r="AV217" i="18" s="1"/>
  <c r="AG218" i="18"/>
  <c r="AO218" i="18" s="1"/>
  <c r="AH218" i="18"/>
  <c r="AP218" i="18" s="1"/>
  <c r="AI218" i="18"/>
  <c r="AQ218" i="18" s="1"/>
  <c r="AJ218" i="18"/>
  <c r="AR218" i="18" s="1"/>
  <c r="AK218" i="18"/>
  <c r="AS218" i="18" s="1"/>
  <c r="AL218" i="18"/>
  <c r="AT218" i="18" s="1"/>
  <c r="AM218" i="18"/>
  <c r="AU218" i="18" s="1"/>
  <c r="AN218" i="18"/>
  <c r="AV218" i="18" s="1"/>
  <c r="AG219" i="18"/>
  <c r="AO219" i="18" s="1"/>
  <c r="AH219" i="18"/>
  <c r="AP219" i="18" s="1"/>
  <c r="AI219" i="18"/>
  <c r="AQ219" i="18" s="1"/>
  <c r="AJ219" i="18"/>
  <c r="AR219" i="18" s="1"/>
  <c r="AK219" i="18"/>
  <c r="AS219" i="18" s="1"/>
  <c r="AL219" i="18"/>
  <c r="AT219" i="18" s="1"/>
  <c r="AM219" i="18"/>
  <c r="AU219" i="18" s="1"/>
  <c r="AN219" i="18"/>
  <c r="AV219" i="18" s="1"/>
  <c r="AG220" i="18"/>
  <c r="AO220" i="18" s="1"/>
  <c r="AH220" i="18"/>
  <c r="AP220" i="18" s="1"/>
  <c r="AI220" i="18"/>
  <c r="AQ220" i="18" s="1"/>
  <c r="AJ220" i="18"/>
  <c r="AR220" i="18" s="1"/>
  <c r="AK220" i="18"/>
  <c r="AS220" i="18" s="1"/>
  <c r="AL220" i="18"/>
  <c r="AT220" i="18" s="1"/>
  <c r="AM220" i="18"/>
  <c r="AU220" i="18" s="1"/>
  <c r="AN220" i="18"/>
  <c r="AV220" i="18" s="1"/>
  <c r="AG221" i="18"/>
  <c r="AO221" i="18" s="1"/>
  <c r="AH221" i="18"/>
  <c r="AP221" i="18" s="1"/>
  <c r="AI221" i="18"/>
  <c r="AQ221" i="18" s="1"/>
  <c r="AJ221" i="18"/>
  <c r="AR221" i="18" s="1"/>
  <c r="AK221" i="18"/>
  <c r="AS221" i="18" s="1"/>
  <c r="AL221" i="18"/>
  <c r="AT221" i="18" s="1"/>
  <c r="AM221" i="18"/>
  <c r="AU221" i="18" s="1"/>
  <c r="AN221" i="18"/>
  <c r="AV221" i="18" s="1"/>
  <c r="AG222" i="18"/>
  <c r="AO222" i="18" s="1"/>
  <c r="AH222" i="18"/>
  <c r="AP222" i="18" s="1"/>
  <c r="AI222" i="18"/>
  <c r="AQ222" i="18" s="1"/>
  <c r="AJ222" i="18"/>
  <c r="AR222" i="18" s="1"/>
  <c r="AK222" i="18"/>
  <c r="AS222" i="18" s="1"/>
  <c r="AL222" i="18"/>
  <c r="AT222" i="18" s="1"/>
  <c r="AM222" i="18"/>
  <c r="AU222" i="18" s="1"/>
  <c r="AN222" i="18"/>
  <c r="AV222" i="18" s="1"/>
  <c r="AG223" i="18"/>
  <c r="AO223" i="18" s="1"/>
  <c r="AH223" i="18"/>
  <c r="AP223" i="18" s="1"/>
  <c r="AI223" i="18"/>
  <c r="AQ223" i="18" s="1"/>
  <c r="AJ223" i="18"/>
  <c r="AR223" i="18" s="1"/>
  <c r="AK223" i="18"/>
  <c r="AS223" i="18" s="1"/>
  <c r="AL223" i="18"/>
  <c r="AT223" i="18" s="1"/>
  <c r="AM223" i="18"/>
  <c r="AU223" i="18" s="1"/>
  <c r="AN223" i="18"/>
  <c r="AV223" i="18" s="1"/>
  <c r="AG224" i="18"/>
  <c r="AO224" i="18" s="1"/>
  <c r="AH224" i="18"/>
  <c r="AP224" i="18" s="1"/>
  <c r="AI224" i="18"/>
  <c r="AQ224" i="18" s="1"/>
  <c r="AJ224" i="18"/>
  <c r="AR224" i="18" s="1"/>
  <c r="AK224" i="18"/>
  <c r="AS224" i="18" s="1"/>
  <c r="AL224" i="18"/>
  <c r="AT224" i="18" s="1"/>
  <c r="AM224" i="18"/>
  <c r="AU224" i="18" s="1"/>
  <c r="AN224" i="18"/>
  <c r="AV224" i="18" s="1"/>
  <c r="AG225" i="18"/>
  <c r="AO225" i="18" s="1"/>
  <c r="AH225" i="18"/>
  <c r="AP225" i="18" s="1"/>
  <c r="AI225" i="18"/>
  <c r="AQ225" i="18" s="1"/>
  <c r="AJ225" i="18"/>
  <c r="AR225" i="18" s="1"/>
  <c r="AK225" i="18"/>
  <c r="AS225" i="18" s="1"/>
  <c r="AL225" i="18"/>
  <c r="AT225" i="18" s="1"/>
  <c r="AM225" i="18"/>
  <c r="AU225" i="18" s="1"/>
  <c r="AN225" i="18"/>
  <c r="AV225" i="18" s="1"/>
  <c r="AG226" i="18"/>
  <c r="AO226" i="18" s="1"/>
  <c r="AH226" i="18"/>
  <c r="AP226" i="18" s="1"/>
  <c r="AI226" i="18"/>
  <c r="AQ226" i="18" s="1"/>
  <c r="AJ226" i="18"/>
  <c r="AR226" i="18" s="1"/>
  <c r="AK226" i="18"/>
  <c r="AS226" i="18" s="1"/>
  <c r="AL226" i="18"/>
  <c r="AT226" i="18" s="1"/>
  <c r="AM226" i="18"/>
  <c r="AU226" i="18" s="1"/>
  <c r="AN226" i="18"/>
  <c r="AV226" i="18" s="1"/>
  <c r="AG227" i="18"/>
  <c r="AO227" i="18" s="1"/>
  <c r="AH227" i="18"/>
  <c r="AP227" i="18" s="1"/>
  <c r="AI227" i="18"/>
  <c r="AQ227" i="18" s="1"/>
  <c r="AJ227" i="18"/>
  <c r="AR227" i="18" s="1"/>
  <c r="AK227" i="18"/>
  <c r="AS227" i="18" s="1"/>
  <c r="AL227" i="18"/>
  <c r="AT227" i="18" s="1"/>
  <c r="AM227" i="18"/>
  <c r="AU227" i="18" s="1"/>
  <c r="AN227" i="18"/>
  <c r="AV227" i="18" s="1"/>
  <c r="AG228" i="18"/>
  <c r="AO228" i="18" s="1"/>
  <c r="AH228" i="18"/>
  <c r="AP228" i="18" s="1"/>
  <c r="AI228" i="18"/>
  <c r="AQ228" i="18" s="1"/>
  <c r="AJ228" i="18"/>
  <c r="AR228" i="18" s="1"/>
  <c r="AK228" i="18"/>
  <c r="AS228" i="18" s="1"/>
  <c r="AL228" i="18"/>
  <c r="AT228" i="18" s="1"/>
  <c r="AM228" i="18"/>
  <c r="AU228" i="18" s="1"/>
  <c r="AN228" i="18"/>
  <c r="AV228" i="18" s="1"/>
  <c r="AG229" i="18"/>
  <c r="AO229" i="18" s="1"/>
  <c r="AH229" i="18"/>
  <c r="AP229" i="18" s="1"/>
  <c r="AI229" i="18"/>
  <c r="AQ229" i="18" s="1"/>
  <c r="AJ229" i="18"/>
  <c r="AR229" i="18" s="1"/>
  <c r="AK229" i="18"/>
  <c r="AS229" i="18" s="1"/>
  <c r="AL229" i="18"/>
  <c r="AT229" i="18" s="1"/>
  <c r="AM229" i="18"/>
  <c r="AU229" i="18" s="1"/>
  <c r="AN229" i="18"/>
  <c r="AV229" i="18" s="1"/>
  <c r="AG230" i="18"/>
  <c r="AO230" i="18" s="1"/>
  <c r="AH230" i="18"/>
  <c r="AP230" i="18" s="1"/>
  <c r="AI230" i="18"/>
  <c r="AQ230" i="18" s="1"/>
  <c r="AJ230" i="18"/>
  <c r="AR230" i="18" s="1"/>
  <c r="AK230" i="18"/>
  <c r="AS230" i="18" s="1"/>
  <c r="AL230" i="18"/>
  <c r="AT230" i="18" s="1"/>
  <c r="AM230" i="18"/>
  <c r="AU230" i="18" s="1"/>
  <c r="AN230" i="18"/>
  <c r="AV230" i="18" s="1"/>
  <c r="AG231" i="18"/>
  <c r="AO231" i="18" s="1"/>
  <c r="AH231" i="18"/>
  <c r="AP231" i="18" s="1"/>
  <c r="AI231" i="18"/>
  <c r="AQ231" i="18" s="1"/>
  <c r="AJ231" i="18"/>
  <c r="AR231" i="18" s="1"/>
  <c r="AK231" i="18"/>
  <c r="AS231" i="18" s="1"/>
  <c r="AL231" i="18"/>
  <c r="AT231" i="18" s="1"/>
  <c r="AM231" i="18"/>
  <c r="AU231" i="18" s="1"/>
  <c r="AN231" i="18"/>
  <c r="AV231" i="18" s="1"/>
  <c r="AG232" i="18"/>
  <c r="AO232" i="18" s="1"/>
  <c r="AH232" i="18"/>
  <c r="AP232" i="18" s="1"/>
  <c r="AI232" i="18"/>
  <c r="AQ232" i="18" s="1"/>
  <c r="AJ232" i="18"/>
  <c r="AR232" i="18" s="1"/>
  <c r="AK232" i="18"/>
  <c r="AS232" i="18" s="1"/>
  <c r="AL232" i="18"/>
  <c r="AT232" i="18" s="1"/>
  <c r="AM232" i="18"/>
  <c r="AU232" i="18" s="1"/>
  <c r="AN232" i="18"/>
  <c r="AV232" i="18" s="1"/>
  <c r="AG233" i="18"/>
  <c r="AO233" i="18" s="1"/>
  <c r="AH233" i="18"/>
  <c r="AP233" i="18" s="1"/>
  <c r="AI233" i="18"/>
  <c r="AQ233" i="18" s="1"/>
  <c r="AJ233" i="18"/>
  <c r="AR233" i="18" s="1"/>
  <c r="AK233" i="18"/>
  <c r="AS233" i="18" s="1"/>
  <c r="AL233" i="18"/>
  <c r="AT233" i="18" s="1"/>
  <c r="AM233" i="18"/>
  <c r="AU233" i="18" s="1"/>
  <c r="AN233" i="18"/>
  <c r="AV233" i="18" s="1"/>
  <c r="AG234" i="18"/>
  <c r="AO234" i="18" s="1"/>
  <c r="AH234" i="18"/>
  <c r="AP234" i="18" s="1"/>
  <c r="AI234" i="18"/>
  <c r="AQ234" i="18" s="1"/>
  <c r="AJ234" i="18"/>
  <c r="AR234" i="18" s="1"/>
  <c r="AK234" i="18"/>
  <c r="AS234" i="18" s="1"/>
  <c r="AL234" i="18"/>
  <c r="AT234" i="18" s="1"/>
  <c r="AM234" i="18"/>
  <c r="AU234" i="18" s="1"/>
  <c r="AN234" i="18"/>
  <c r="AV234" i="18" s="1"/>
  <c r="AG235" i="18"/>
  <c r="AO235" i="18" s="1"/>
  <c r="AH235" i="18"/>
  <c r="AP235" i="18" s="1"/>
  <c r="AI235" i="18"/>
  <c r="AQ235" i="18" s="1"/>
  <c r="AJ235" i="18"/>
  <c r="AR235" i="18" s="1"/>
  <c r="AK235" i="18"/>
  <c r="AS235" i="18" s="1"/>
  <c r="AL235" i="18"/>
  <c r="AT235" i="18" s="1"/>
  <c r="AM235" i="18"/>
  <c r="AU235" i="18" s="1"/>
  <c r="AN235" i="18"/>
  <c r="AV235" i="18" s="1"/>
  <c r="AG236" i="18"/>
  <c r="AO236" i="18" s="1"/>
  <c r="AH236" i="18"/>
  <c r="AP236" i="18" s="1"/>
  <c r="AI236" i="18"/>
  <c r="AQ236" i="18" s="1"/>
  <c r="AJ236" i="18"/>
  <c r="AR236" i="18" s="1"/>
  <c r="AK236" i="18"/>
  <c r="AS236" i="18" s="1"/>
  <c r="AL236" i="18"/>
  <c r="AT236" i="18" s="1"/>
  <c r="AM236" i="18"/>
  <c r="AU236" i="18" s="1"/>
  <c r="AN236" i="18"/>
  <c r="AV236" i="18" s="1"/>
  <c r="AG237" i="18"/>
  <c r="AO237" i="18" s="1"/>
  <c r="AH237" i="18"/>
  <c r="AP237" i="18" s="1"/>
  <c r="AI237" i="18"/>
  <c r="AQ237" i="18" s="1"/>
  <c r="AJ237" i="18"/>
  <c r="AR237" i="18" s="1"/>
  <c r="AK237" i="18"/>
  <c r="AS237" i="18" s="1"/>
  <c r="AL237" i="18"/>
  <c r="AT237" i="18" s="1"/>
  <c r="AM237" i="18"/>
  <c r="AU237" i="18" s="1"/>
  <c r="AN237" i="18"/>
  <c r="AV237" i="18" s="1"/>
  <c r="AG238" i="18"/>
  <c r="AO238" i="18" s="1"/>
  <c r="AH238" i="18"/>
  <c r="AP238" i="18" s="1"/>
  <c r="AI238" i="18"/>
  <c r="AQ238" i="18" s="1"/>
  <c r="AJ238" i="18"/>
  <c r="AR238" i="18" s="1"/>
  <c r="AK238" i="18"/>
  <c r="AS238" i="18" s="1"/>
  <c r="AL238" i="18"/>
  <c r="AT238" i="18" s="1"/>
  <c r="AM238" i="18"/>
  <c r="AU238" i="18" s="1"/>
  <c r="AN238" i="18"/>
  <c r="AV238" i="18" s="1"/>
  <c r="AG239" i="18"/>
  <c r="AO239" i="18" s="1"/>
  <c r="AH239" i="18"/>
  <c r="AP239" i="18" s="1"/>
  <c r="AI239" i="18"/>
  <c r="AQ239" i="18" s="1"/>
  <c r="AJ239" i="18"/>
  <c r="AR239" i="18" s="1"/>
  <c r="AK239" i="18"/>
  <c r="AS239" i="18" s="1"/>
  <c r="AL239" i="18"/>
  <c r="AT239" i="18" s="1"/>
  <c r="AM239" i="18"/>
  <c r="AU239" i="18" s="1"/>
  <c r="AN239" i="18"/>
  <c r="AV239" i="18" s="1"/>
  <c r="AG240" i="18"/>
  <c r="AO240" i="18" s="1"/>
  <c r="AH240" i="18"/>
  <c r="AP240" i="18" s="1"/>
  <c r="AI240" i="18"/>
  <c r="AQ240" i="18" s="1"/>
  <c r="AJ240" i="18"/>
  <c r="AR240" i="18" s="1"/>
  <c r="AK240" i="18"/>
  <c r="AS240" i="18" s="1"/>
  <c r="AL240" i="18"/>
  <c r="AT240" i="18" s="1"/>
  <c r="AM240" i="18"/>
  <c r="AU240" i="18" s="1"/>
  <c r="AN240" i="18"/>
  <c r="AV240" i="18" s="1"/>
  <c r="AG241" i="18"/>
  <c r="AO241" i="18" s="1"/>
  <c r="AH241" i="18"/>
  <c r="AP241" i="18" s="1"/>
  <c r="AI241" i="18"/>
  <c r="AQ241" i="18" s="1"/>
  <c r="AJ241" i="18"/>
  <c r="AR241" i="18" s="1"/>
  <c r="AK241" i="18"/>
  <c r="AS241" i="18" s="1"/>
  <c r="AL241" i="18"/>
  <c r="AT241" i="18" s="1"/>
  <c r="AM241" i="18"/>
  <c r="AU241" i="18" s="1"/>
  <c r="AN241" i="18"/>
  <c r="AV241" i="18" s="1"/>
  <c r="AG242" i="18"/>
  <c r="AO242" i="18" s="1"/>
  <c r="AH242" i="18"/>
  <c r="AP242" i="18" s="1"/>
  <c r="AI242" i="18"/>
  <c r="AQ242" i="18" s="1"/>
  <c r="AJ242" i="18"/>
  <c r="AR242" i="18" s="1"/>
  <c r="AK242" i="18"/>
  <c r="AS242" i="18" s="1"/>
  <c r="AL242" i="18"/>
  <c r="AT242" i="18" s="1"/>
  <c r="AM242" i="18"/>
  <c r="AU242" i="18" s="1"/>
  <c r="AN242" i="18"/>
  <c r="AV242" i="18" s="1"/>
  <c r="AG243" i="18"/>
  <c r="AO243" i="18" s="1"/>
  <c r="AH243" i="18"/>
  <c r="AP243" i="18" s="1"/>
  <c r="AI243" i="18"/>
  <c r="AQ243" i="18" s="1"/>
  <c r="AJ243" i="18"/>
  <c r="AR243" i="18" s="1"/>
  <c r="AK243" i="18"/>
  <c r="AS243" i="18" s="1"/>
  <c r="AL243" i="18"/>
  <c r="AT243" i="18" s="1"/>
  <c r="AM243" i="18"/>
  <c r="AU243" i="18" s="1"/>
  <c r="AN243" i="18"/>
  <c r="AV243" i="18" s="1"/>
  <c r="AG244" i="18"/>
  <c r="AO244" i="18" s="1"/>
  <c r="AH244" i="18"/>
  <c r="AP244" i="18" s="1"/>
  <c r="AI244" i="18"/>
  <c r="AQ244" i="18" s="1"/>
  <c r="AJ244" i="18"/>
  <c r="AR244" i="18" s="1"/>
  <c r="AK244" i="18"/>
  <c r="AS244" i="18" s="1"/>
  <c r="AL244" i="18"/>
  <c r="AT244" i="18" s="1"/>
  <c r="AM244" i="18"/>
  <c r="AU244" i="18" s="1"/>
  <c r="AN244" i="18"/>
  <c r="AV244" i="18" s="1"/>
  <c r="AG245" i="18"/>
  <c r="AO245" i="18" s="1"/>
  <c r="AH245" i="18"/>
  <c r="AP245" i="18" s="1"/>
  <c r="AI245" i="18"/>
  <c r="AQ245" i="18" s="1"/>
  <c r="AJ245" i="18"/>
  <c r="AR245" i="18" s="1"/>
  <c r="AK245" i="18"/>
  <c r="AS245" i="18" s="1"/>
  <c r="AL245" i="18"/>
  <c r="AT245" i="18" s="1"/>
  <c r="AM245" i="18"/>
  <c r="AU245" i="18" s="1"/>
  <c r="AN245" i="18"/>
  <c r="AV245" i="18" s="1"/>
  <c r="AG246" i="18"/>
  <c r="AO246" i="18" s="1"/>
  <c r="AH246" i="18"/>
  <c r="AP246" i="18" s="1"/>
  <c r="AI246" i="18"/>
  <c r="AQ246" i="18" s="1"/>
  <c r="AJ246" i="18"/>
  <c r="AR246" i="18" s="1"/>
  <c r="AK246" i="18"/>
  <c r="AS246" i="18" s="1"/>
  <c r="AL246" i="18"/>
  <c r="AT246" i="18" s="1"/>
  <c r="AM246" i="18"/>
  <c r="AU246" i="18" s="1"/>
  <c r="AN246" i="18"/>
  <c r="AV246" i="18" s="1"/>
  <c r="AG247" i="18"/>
  <c r="AO247" i="18" s="1"/>
  <c r="AH247" i="18"/>
  <c r="AP247" i="18" s="1"/>
  <c r="AI247" i="18"/>
  <c r="AQ247" i="18" s="1"/>
  <c r="AJ247" i="18"/>
  <c r="AR247" i="18" s="1"/>
  <c r="AK247" i="18"/>
  <c r="AS247" i="18" s="1"/>
  <c r="AL247" i="18"/>
  <c r="AT247" i="18" s="1"/>
  <c r="AM247" i="18"/>
  <c r="AU247" i="18" s="1"/>
  <c r="AN247" i="18"/>
  <c r="AV247" i="18" s="1"/>
  <c r="AG248" i="18"/>
  <c r="AO248" i="18" s="1"/>
  <c r="AH248" i="18"/>
  <c r="AP248" i="18" s="1"/>
  <c r="AI248" i="18"/>
  <c r="AQ248" i="18" s="1"/>
  <c r="AJ248" i="18"/>
  <c r="AR248" i="18" s="1"/>
  <c r="AK248" i="18"/>
  <c r="AS248" i="18" s="1"/>
  <c r="AL248" i="18"/>
  <c r="AT248" i="18" s="1"/>
  <c r="AM248" i="18"/>
  <c r="AU248" i="18" s="1"/>
  <c r="AN248" i="18"/>
  <c r="AV248" i="18" s="1"/>
  <c r="AG249" i="18"/>
  <c r="AO249" i="18" s="1"/>
  <c r="AH249" i="18"/>
  <c r="AP249" i="18" s="1"/>
  <c r="AI249" i="18"/>
  <c r="AQ249" i="18" s="1"/>
  <c r="AJ249" i="18"/>
  <c r="AR249" i="18" s="1"/>
  <c r="AK249" i="18"/>
  <c r="AS249" i="18" s="1"/>
  <c r="AL249" i="18"/>
  <c r="AT249" i="18" s="1"/>
  <c r="AM249" i="18"/>
  <c r="AU249" i="18" s="1"/>
  <c r="AN249" i="18"/>
  <c r="AV249" i="18" s="1"/>
  <c r="AG250" i="18"/>
  <c r="AO250" i="18" s="1"/>
  <c r="AH250" i="18"/>
  <c r="AP250" i="18" s="1"/>
  <c r="AI250" i="18"/>
  <c r="AQ250" i="18" s="1"/>
  <c r="AJ250" i="18"/>
  <c r="AR250" i="18" s="1"/>
  <c r="AK250" i="18"/>
  <c r="AS250" i="18" s="1"/>
  <c r="AL250" i="18"/>
  <c r="AT250" i="18" s="1"/>
  <c r="AM250" i="18"/>
  <c r="AU250" i="18" s="1"/>
  <c r="AN250" i="18"/>
  <c r="AV250" i="18" s="1"/>
  <c r="AG251" i="18"/>
  <c r="AO251" i="18" s="1"/>
  <c r="AH251" i="18"/>
  <c r="AP251" i="18" s="1"/>
  <c r="AI251" i="18"/>
  <c r="AQ251" i="18" s="1"/>
  <c r="AJ251" i="18"/>
  <c r="AR251" i="18" s="1"/>
  <c r="AK251" i="18"/>
  <c r="AS251" i="18" s="1"/>
  <c r="AL251" i="18"/>
  <c r="AT251" i="18" s="1"/>
  <c r="AM251" i="18"/>
  <c r="AU251" i="18" s="1"/>
  <c r="AN251" i="18"/>
  <c r="AV251" i="18" s="1"/>
  <c r="AG252" i="18"/>
  <c r="AO252" i="18" s="1"/>
  <c r="AH252" i="18"/>
  <c r="AP252" i="18" s="1"/>
  <c r="AI252" i="18"/>
  <c r="AQ252" i="18" s="1"/>
  <c r="AJ252" i="18"/>
  <c r="AR252" i="18" s="1"/>
  <c r="AK252" i="18"/>
  <c r="AS252" i="18" s="1"/>
  <c r="AL252" i="18"/>
  <c r="AT252" i="18" s="1"/>
  <c r="AM252" i="18"/>
  <c r="AU252" i="18" s="1"/>
  <c r="AN252" i="18"/>
  <c r="AV252" i="18" s="1"/>
  <c r="AG253" i="18"/>
  <c r="AO253" i="18" s="1"/>
  <c r="AH253" i="18"/>
  <c r="AP253" i="18" s="1"/>
  <c r="AI253" i="18"/>
  <c r="AQ253" i="18" s="1"/>
  <c r="AJ253" i="18"/>
  <c r="AR253" i="18" s="1"/>
  <c r="AK253" i="18"/>
  <c r="AS253" i="18" s="1"/>
  <c r="AL253" i="18"/>
  <c r="AT253" i="18" s="1"/>
  <c r="AM253" i="18"/>
  <c r="AU253" i="18" s="1"/>
  <c r="AN253" i="18"/>
  <c r="AV253" i="18" s="1"/>
  <c r="AG254" i="18"/>
  <c r="AO254" i="18" s="1"/>
  <c r="AH254" i="18"/>
  <c r="AP254" i="18" s="1"/>
  <c r="AI254" i="18"/>
  <c r="AQ254" i="18" s="1"/>
  <c r="AJ254" i="18"/>
  <c r="AR254" i="18" s="1"/>
  <c r="AK254" i="18"/>
  <c r="AS254" i="18" s="1"/>
  <c r="AL254" i="18"/>
  <c r="AT254" i="18" s="1"/>
  <c r="AM254" i="18"/>
  <c r="AU254" i="18" s="1"/>
  <c r="AN254" i="18"/>
  <c r="AV254" i="18" s="1"/>
  <c r="AG255" i="18"/>
  <c r="AO255" i="18" s="1"/>
  <c r="AH255" i="18"/>
  <c r="AP255" i="18" s="1"/>
  <c r="AI255" i="18"/>
  <c r="AQ255" i="18" s="1"/>
  <c r="AJ255" i="18"/>
  <c r="AR255" i="18" s="1"/>
  <c r="AK255" i="18"/>
  <c r="AS255" i="18" s="1"/>
  <c r="AL255" i="18"/>
  <c r="AT255" i="18" s="1"/>
  <c r="AM255" i="18"/>
  <c r="AU255" i="18" s="1"/>
  <c r="AN255" i="18"/>
  <c r="AV255" i="18" s="1"/>
  <c r="AG256" i="18"/>
  <c r="AO256" i="18" s="1"/>
  <c r="AH256" i="18"/>
  <c r="AP256" i="18" s="1"/>
  <c r="AI256" i="18"/>
  <c r="AQ256" i="18" s="1"/>
  <c r="AJ256" i="18"/>
  <c r="AR256" i="18" s="1"/>
  <c r="AK256" i="18"/>
  <c r="AS256" i="18" s="1"/>
  <c r="AL256" i="18"/>
  <c r="AT256" i="18" s="1"/>
  <c r="AM256" i="18"/>
  <c r="AU256" i="18" s="1"/>
  <c r="AN256" i="18"/>
  <c r="AV256" i="18" s="1"/>
  <c r="AG257" i="18"/>
  <c r="AO257" i="18" s="1"/>
  <c r="AH257" i="18"/>
  <c r="AP257" i="18" s="1"/>
  <c r="AI257" i="18"/>
  <c r="AQ257" i="18" s="1"/>
  <c r="AJ257" i="18"/>
  <c r="AR257" i="18" s="1"/>
  <c r="AK257" i="18"/>
  <c r="AS257" i="18" s="1"/>
  <c r="AL257" i="18"/>
  <c r="AT257" i="18" s="1"/>
  <c r="AM257" i="18"/>
  <c r="AU257" i="18" s="1"/>
  <c r="AN257" i="18"/>
  <c r="AV257" i="18" s="1"/>
  <c r="AG258" i="18"/>
  <c r="AO258" i="18" s="1"/>
  <c r="AH258" i="18"/>
  <c r="AP258" i="18" s="1"/>
  <c r="AI258" i="18"/>
  <c r="AQ258" i="18" s="1"/>
  <c r="AJ258" i="18"/>
  <c r="AR258" i="18" s="1"/>
  <c r="AK258" i="18"/>
  <c r="AS258" i="18" s="1"/>
  <c r="AL258" i="18"/>
  <c r="AT258" i="18" s="1"/>
  <c r="AM258" i="18"/>
  <c r="AU258" i="18" s="1"/>
  <c r="AN258" i="18"/>
  <c r="AV258" i="18" s="1"/>
  <c r="AG259" i="18"/>
  <c r="AO259" i="18" s="1"/>
  <c r="AH259" i="18"/>
  <c r="AP259" i="18" s="1"/>
  <c r="AI259" i="18"/>
  <c r="AQ259" i="18" s="1"/>
  <c r="AJ259" i="18"/>
  <c r="AR259" i="18" s="1"/>
  <c r="AK259" i="18"/>
  <c r="AS259" i="18" s="1"/>
  <c r="AL259" i="18"/>
  <c r="AT259" i="18" s="1"/>
  <c r="AM259" i="18"/>
  <c r="AU259" i="18" s="1"/>
  <c r="AN259" i="18"/>
  <c r="AV259" i="18" s="1"/>
  <c r="AG260" i="18"/>
  <c r="AO260" i="18" s="1"/>
  <c r="AH260" i="18"/>
  <c r="AP260" i="18" s="1"/>
  <c r="AI260" i="18"/>
  <c r="AQ260" i="18" s="1"/>
  <c r="AJ260" i="18"/>
  <c r="AR260" i="18" s="1"/>
  <c r="AK260" i="18"/>
  <c r="AS260" i="18" s="1"/>
  <c r="AL260" i="18"/>
  <c r="AT260" i="18" s="1"/>
  <c r="AM260" i="18"/>
  <c r="AU260" i="18" s="1"/>
  <c r="AN260" i="18"/>
  <c r="AV260" i="18" s="1"/>
  <c r="AG261" i="18"/>
  <c r="AO261" i="18" s="1"/>
  <c r="AH261" i="18"/>
  <c r="AP261" i="18" s="1"/>
  <c r="AI261" i="18"/>
  <c r="AQ261" i="18" s="1"/>
  <c r="AJ261" i="18"/>
  <c r="AR261" i="18" s="1"/>
  <c r="AK261" i="18"/>
  <c r="AS261" i="18" s="1"/>
  <c r="AL261" i="18"/>
  <c r="AT261" i="18" s="1"/>
  <c r="AM261" i="18"/>
  <c r="AU261" i="18" s="1"/>
  <c r="AN261" i="18"/>
  <c r="AV261" i="18" s="1"/>
  <c r="AG262" i="18"/>
  <c r="AO262" i="18" s="1"/>
  <c r="AH262" i="18"/>
  <c r="AP262" i="18" s="1"/>
  <c r="AI262" i="18"/>
  <c r="AQ262" i="18" s="1"/>
  <c r="AJ262" i="18"/>
  <c r="AR262" i="18" s="1"/>
  <c r="AK262" i="18"/>
  <c r="AS262" i="18" s="1"/>
  <c r="AL262" i="18"/>
  <c r="AT262" i="18" s="1"/>
  <c r="AM262" i="18"/>
  <c r="AU262" i="18" s="1"/>
  <c r="AN262" i="18"/>
  <c r="AV262" i="18" s="1"/>
  <c r="AG263" i="18"/>
  <c r="AO263" i="18" s="1"/>
  <c r="AH263" i="18"/>
  <c r="AP263" i="18" s="1"/>
  <c r="AI263" i="18"/>
  <c r="AQ263" i="18" s="1"/>
  <c r="AJ263" i="18"/>
  <c r="AR263" i="18" s="1"/>
  <c r="AK263" i="18"/>
  <c r="AS263" i="18" s="1"/>
  <c r="AL263" i="18"/>
  <c r="AT263" i="18" s="1"/>
  <c r="AM263" i="18"/>
  <c r="AU263" i="18" s="1"/>
  <c r="AN263" i="18"/>
  <c r="AV263" i="18" s="1"/>
  <c r="AG264" i="18"/>
  <c r="AO264" i="18" s="1"/>
  <c r="AH264" i="18"/>
  <c r="AP264" i="18" s="1"/>
  <c r="AI264" i="18"/>
  <c r="AQ264" i="18" s="1"/>
  <c r="AJ264" i="18"/>
  <c r="AR264" i="18" s="1"/>
  <c r="AK264" i="18"/>
  <c r="AS264" i="18" s="1"/>
  <c r="AL264" i="18"/>
  <c r="AT264" i="18" s="1"/>
  <c r="AM264" i="18"/>
  <c r="AU264" i="18" s="1"/>
  <c r="AN264" i="18"/>
  <c r="AV264" i="18" s="1"/>
  <c r="AG265" i="18"/>
  <c r="AO265" i="18" s="1"/>
  <c r="AH265" i="18"/>
  <c r="AP265" i="18" s="1"/>
  <c r="AI265" i="18"/>
  <c r="AQ265" i="18" s="1"/>
  <c r="AJ265" i="18"/>
  <c r="AR265" i="18" s="1"/>
  <c r="AK265" i="18"/>
  <c r="AS265" i="18" s="1"/>
  <c r="AL265" i="18"/>
  <c r="AT265" i="18" s="1"/>
  <c r="AM265" i="18"/>
  <c r="AU265" i="18" s="1"/>
  <c r="AN265" i="18"/>
  <c r="AV265" i="18" s="1"/>
  <c r="AG266" i="18"/>
  <c r="AO266" i="18" s="1"/>
  <c r="AH266" i="18"/>
  <c r="AP266" i="18" s="1"/>
  <c r="AI266" i="18"/>
  <c r="AQ266" i="18" s="1"/>
  <c r="AJ266" i="18"/>
  <c r="AR266" i="18" s="1"/>
  <c r="AK266" i="18"/>
  <c r="AS266" i="18" s="1"/>
  <c r="AL266" i="18"/>
  <c r="AT266" i="18" s="1"/>
  <c r="AM266" i="18"/>
  <c r="AU266" i="18" s="1"/>
  <c r="AN266" i="18"/>
  <c r="AV266" i="18" s="1"/>
  <c r="AG267" i="18"/>
  <c r="AO267" i="18" s="1"/>
  <c r="AH267" i="18"/>
  <c r="AP267" i="18" s="1"/>
  <c r="AI267" i="18"/>
  <c r="AQ267" i="18" s="1"/>
  <c r="AJ267" i="18"/>
  <c r="AR267" i="18" s="1"/>
  <c r="AK267" i="18"/>
  <c r="AS267" i="18" s="1"/>
  <c r="AL267" i="18"/>
  <c r="AT267" i="18" s="1"/>
  <c r="AM267" i="18"/>
  <c r="AU267" i="18" s="1"/>
  <c r="AN267" i="18"/>
  <c r="AV267" i="18" s="1"/>
  <c r="AG268" i="18"/>
  <c r="AO268" i="18" s="1"/>
  <c r="AH268" i="18"/>
  <c r="AP268" i="18" s="1"/>
  <c r="AI268" i="18"/>
  <c r="AQ268" i="18" s="1"/>
  <c r="AJ268" i="18"/>
  <c r="AR268" i="18" s="1"/>
  <c r="AK268" i="18"/>
  <c r="AS268" i="18" s="1"/>
  <c r="AL268" i="18"/>
  <c r="AT268" i="18" s="1"/>
  <c r="AM268" i="18"/>
  <c r="AU268" i="18" s="1"/>
  <c r="AN268" i="18"/>
  <c r="AV268" i="18" s="1"/>
  <c r="AG269" i="18"/>
  <c r="AO269" i="18" s="1"/>
  <c r="AH269" i="18"/>
  <c r="AP269" i="18" s="1"/>
  <c r="AI269" i="18"/>
  <c r="AQ269" i="18" s="1"/>
  <c r="AJ269" i="18"/>
  <c r="AR269" i="18" s="1"/>
  <c r="AK269" i="18"/>
  <c r="AS269" i="18" s="1"/>
  <c r="AL269" i="18"/>
  <c r="AT269" i="18" s="1"/>
  <c r="AM269" i="18"/>
  <c r="AU269" i="18" s="1"/>
  <c r="AN269" i="18"/>
  <c r="AV269" i="18" s="1"/>
  <c r="AG270" i="18"/>
  <c r="AO270" i="18" s="1"/>
  <c r="AH270" i="18"/>
  <c r="AP270" i="18" s="1"/>
  <c r="AI270" i="18"/>
  <c r="AQ270" i="18" s="1"/>
  <c r="AJ270" i="18"/>
  <c r="AR270" i="18" s="1"/>
  <c r="AK270" i="18"/>
  <c r="AS270" i="18" s="1"/>
  <c r="AL270" i="18"/>
  <c r="AT270" i="18" s="1"/>
  <c r="AM270" i="18"/>
  <c r="AU270" i="18" s="1"/>
  <c r="AN270" i="18"/>
  <c r="AV270" i="18" s="1"/>
  <c r="AG271" i="18"/>
  <c r="AO271" i="18" s="1"/>
  <c r="AH271" i="18"/>
  <c r="AP271" i="18" s="1"/>
  <c r="AI271" i="18"/>
  <c r="AQ271" i="18" s="1"/>
  <c r="AJ271" i="18"/>
  <c r="AR271" i="18" s="1"/>
  <c r="AK271" i="18"/>
  <c r="AS271" i="18" s="1"/>
  <c r="AL271" i="18"/>
  <c r="AT271" i="18" s="1"/>
  <c r="AM271" i="18"/>
  <c r="AU271" i="18" s="1"/>
  <c r="AN271" i="18"/>
  <c r="AV271" i="18" s="1"/>
  <c r="AG272" i="18"/>
  <c r="AO272" i="18" s="1"/>
  <c r="AH272" i="18"/>
  <c r="AP272" i="18" s="1"/>
  <c r="AI272" i="18"/>
  <c r="AQ272" i="18" s="1"/>
  <c r="AJ272" i="18"/>
  <c r="AR272" i="18" s="1"/>
  <c r="AK272" i="18"/>
  <c r="AS272" i="18" s="1"/>
  <c r="AL272" i="18"/>
  <c r="AT272" i="18" s="1"/>
  <c r="AM272" i="18"/>
  <c r="AU272" i="18" s="1"/>
  <c r="AN272" i="18"/>
  <c r="AV272" i="18" s="1"/>
  <c r="AG273" i="18"/>
  <c r="AO273" i="18" s="1"/>
  <c r="AH273" i="18"/>
  <c r="AP273" i="18" s="1"/>
  <c r="AI273" i="18"/>
  <c r="AQ273" i="18" s="1"/>
  <c r="AJ273" i="18"/>
  <c r="AR273" i="18" s="1"/>
  <c r="AK273" i="18"/>
  <c r="AS273" i="18" s="1"/>
  <c r="AL273" i="18"/>
  <c r="AT273" i="18" s="1"/>
  <c r="AM273" i="18"/>
  <c r="AU273" i="18" s="1"/>
  <c r="AN273" i="18"/>
  <c r="AV273" i="18" s="1"/>
  <c r="AG274" i="18"/>
  <c r="AO274" i="18" s="1"/>
  <c r="AH274" i="18"/>
  <c r="AP274" i="18" s="1"/>
  <c r="AI274" i="18"/>
  <c r="AQ274" i="18" s="1"/>
  <c r="AJ274" i="18"/>
  <c r="AR274" i="18" s="1"/>
  <c r="AK274" i="18"/>
  <c r="AS274" i="18" s="1"/>
  <c r="AL274" i="18"/>
  <c r="AT274" i="18" s="1"/>
  <c r="AM274" i="18"/>
  <c r="AU274" i="18" s="1"/>
  <c r="AN274" i="18"/>
  <c r="AV274" i="18" s="1"/>
  <c r="AG275" i="18"/>
  <c r="AO275" i="18" s="1"/>
  <c r="AH275" i="18"/>
  <c r="AP275" i="18" s="1"/>
  <c r="AI275" i="18"/>
  <c r="AQ275" i="18" s="1"/>
  <c r="AJ275" i="18"/>
  <c r="AR275" i="18" s="1"/>
  <c r="AK275" i="18"/>
  <c r="AS275" i="18" s="1"/>
  <c r="AL275" i="18"/>
  <c r="AT275" i="18" s="1"/>
  <c r="AM275" i="18"/>
  <c r="AU275" i="18" s="1"/>
  <c r="AN275" i="18"/>
  <c r="AV275" i="18" s="1"/>
  <c r="AG276" i="18"/>
  <c r="AO276" i="18" s="1"/>
  <c r="AH276" i="18"/>
  <c r="AP276" i="18" s="1"/>
  <c r="AI276" i="18"/>
  <c r="AQ276" i="18" s="1"/>
  <c r="AJ276" i="18"/>
  <c r="AR276" i="18" s="1"/>
  <c r="AK276" i="18"/>
  <c r="AS276" i="18" s="1"/>
  <c r="AL276" i="18"/>
  <c r="AT276" i="18" s="1"/>
  <c r="AM276" i="18"/>
  <c r="AU276" i="18" s="1"/>
  <c r="AN276" i="18"/>
  <c r="AV276" i="18" s="1"/>
  <c r="AG277" i="18"/>
  <c r="AO277" i="18" s="1"/>
  <c r="AH277" i="18"/>
  <c r="AP277" i="18" s="1"/>
  <c r="AI277" i="18"/>
  <c r="AQ277" i="18" s="1"/>
  <c r="AJ277" i="18"/>
  <c r="AR277" i="18" s="1"/>
  <c r="AK277" i="18"/>
  <c r="AS277" i="18" s="1"/>
  <c r="AL277" i="18"/>
  <c r="AT277" i="18" s="1"/>
  <c r="AM277" i="18"/>
  <c r="AU277" i="18" s="1"/>
  <c r="AN277" i="18"/>
  <c r="AV277" i="18" s="1"/>
  <c r="AG278" i="18"/>
  <c r="AO278" i="18" s="1"/>
  <c r="AH278" i="18"/>
  <c r="AP278" i="18" s="1"/>
  <c r="AI278" i="18"/>
  <c r="AQ278" i="18" s="1"/>
  <c r="AJ278" i="18"/>
  <c r="AR278" i="18" s="1"/>
  <c r="AK278" i="18"/>
  <c r="AS278" i="18" s="1"/>
  <c r="AL278" i="18"/>
  <c r="AT278" i="18" s="1"/>
  <c r="AM278" i="18"/>
  <c r="AU278" i="18" s="1"/>
  <c r="AN278" i="18"/>
  <c r="AV278" i="18" s="1"/>
  <c r="AG279" i="18"/>
  <c r="AO279" i="18" s="1"/>
  <c r="AH279" i="18"/>
  <c r="AP279" i="18" s="1"/>
  <c r="AI279" i="18"/>
  <c r="AQ279" i="18" s="1"/>
  <c r="AJ279" i="18"/>
  <c r="AR279" i="18" s="1"/>
  <c r="AK279" i="18"/>
  <c r="AS279" i="18" s="1"/>
  <c r="AL279" i="18"/>
  <c r="AT279" i="18" s="1"/>
  <c r="AM279" i="18"/>
  <c r="AU279" i="18" s="1"/>
  <c r="AN279" i="18"/>
  <c r="AV279" i="18" s="1"/>
  <c r="AG280" i="18"/>
  <c r="AO280" i="18" s="1"/>
  <c r="AH280" i="18"/>
  <c r="AP280" i="18" s="1"/>
  <c r="AI280" i="18"/>
  <c r="AQ280" i="18" s="1"/>
  <c r="AJ280" i="18"/>
  <c r="AR280" i="18" s="1"/>
  <c r="AK280" i="18"/>
  <c r="AS280" i="18" s="1"/>
  <c r="AL280" i="18"/>
  <c r="AT280" i="18" s="1"/>
  <c r="AM280" i="18"/>
  <c r="AU280" i="18" s="1"/>
  <c r="AN280" i="18"/>
  <c r="AV280" i="18" s="1"/>
  <c r="AG281" i="18"/>
  <c r="AO281" i="18" s="1"/>
  <c r="AH281" i="18"/>
  <c r="AP281" i="18" s="1"/>
  <c r="AI281" i="18"/>
  <c r="AQ281" i="18" s="1"/>
  <c r="AJ281" i="18"/>
  <c r="AR281" i="18" s="1"/>
  <c r="AK281" i="18"/>
  <c r="AS281" i="18" s="1"/>
  <c r="AL281" i="18"/>
  <c r="AT281" i="18" s="1"/>
  <c r="AM281" i="18"/>
  <c r="AU281" i="18" s="1"/>
  <c r="AN281" i="18"/>
  <c r="AV281" i="18" s="1"/>
  <c r="AG282" i="18"/>
  <c r="AO282" i="18" s="1"/>
  <c r="AH282" i="18"/>
  <c r="AP282" i="18" s="1"/>
  <c r="AI282" i="18"/>
  <c r="AQ282" i="18" s="1"/>
  <c r="AJ282" i="18"/>
  <c r="AR282" i="18" s="1"/>
  <c r="AK282" i="18"/>
  <c r="AS282" i="18" s="1"/>
  <c r="AL282" i="18"/>
  <c r="AT282" i="18" s="1"/>
  <c r="AM282" i="18"/>
  <c r="AU282" i="18" s="1"/>
  <c r="AN282" i="18"/>
  <c r="AV282" i="18" s="1"/>
  <c r="AG283" i="18"/>
  <c r="AO283" i="18" s="1"/>
  <c r="AH283" i="18"/>
  <c r="AP283" i="18" s="1"/>
  <c r="AI283" i="18"/>
  <c r="AQ283" i="18" s="1"/>
  <c r="AJ283" i="18"/>
  <c r="AR283" i="18" s="1"/>
  <c r="AK283" i="18"/>
  <c r="AS283" i="18" s="1"/>
  <c r="AL283" i="18"/>
  <c r="AT283" i="18" s="1"/>
  <c r="AM283" i="18"/>
  <c r="AU283" i="18" s="1"/>
  <c r="AN283" i="18"/>
  <c r="AV283" i="18" s="1"/>
  <c r="AG284" i="18"/>
  <c r="AO284" i="18" s="1"/>
  <c r="AH284" i="18"/>
  <c r="AP284" i="18" s="1"/>
  <c r="AI284" i="18"/>
  <c r="AQ284" i="18" s="1"/>
  <c r="AJ284" i="18"/>
  <c r="AR284" i="18" s="1"/>
  <c r="AK284" i="18"/>
  <c r="AS284" i="18" s="1"/>
  <c r="AL284" i="18"/>
  <c r="AT284" i="18" s="1"/>
  <c r="AM284" i="18"/>
  <c r="AU284" i="18" s="1"/>
  <c r="AN284" i="18"/>
  <c r="AV284" i="18" s="1"/>
  <c r="AG285" i="18"/>
  <c r="AO285" i="18" s="1"/>
  <c r="AH285" i="18"/>
  <c r="AP285" i="18" s="1"/>
  <c r="AI285" i="18"/>
  <c r="AQ285" i="18" s="1"/>
  <c r="AJ285" i="18"/>
  <c r="AR285" i="18" s="1"/>
  <c r="AK285" i="18"/>
  <c r="AS285" i="18" s="1"/>
  <c r="AL285" i="18"/>
  <c r="AT285" i="18" s="1"/>
  <c r="AM285" i="18"/>
  <c r="AU285" i="18" s="1"/>
  <c r="AN285" i="18"/>
  <c r="AV285" i="18" s="1"/>
  <c r="AG286" i="18"/>
  <c r="AO286" i="18" s="1"/>
  <c r="AH286" i="18"/>
  <c r="AP286" i="18" s="1"/>
  <c r="AI286" i="18"/>
  <c r="AQ286" i="18" s="1"/>
  <c r="AJ286" i="18"/>
  <c r="AR286" i="18" s="1"/>
  <c r="AK286" i="18"/>
  <c r="AS286" i="18" s="1"/>
  <c r="AL286" i="18"/>
  <c r="AT286" i="18" s="1"/>
  <c r="AM286" i="18"/>
  <c r="AU286" i="18" s="1"/>
  <c r="AN286" i="18"/>
  <c r="AV286" i="18" s="1"/>
  <c r="AG287" i="18"/>
  <c r="AO287" i="18" s="1"/>
  <c r="AH287" i="18"/>
  <c r="AP287" i="18" s="1"/>
  <c r="AI287" i="18"/>
  <c r="AQ287" i="18" s="1"/>
  <c r="AJ287" i="18"/>
  <c r="AR287" i="18" s="1"/>
  <c r="AK287" i="18"/>
  <c r="AS287" i="18" s="1"/>
  <c r="AL287" i="18"/>
  <c r="AT287" i="18" s="1"/>
  <c r="AM287" i="18"/>
  <c r="AU287" i="18" s="1"/>
  <c r="AN287" i="18"/>
  <c r="AV287" i="18" s="1"/>
  <c r="AG288" i="18"/>
  <c r="AO288" i="18" s="1"/>
  <c r="AH288" i="18"/>
  <c r="AP288" i="18" s="1"/>
  <c r="AI288" i="18"/>
  <c r="AQ288" i="18" s="1"/>
  <c r="AJ288" i="18"/>
  <c r="AR288" i="18" s="1"/>
  <c r="AK288" i="18"/>
  <c r="AS288" i="18" s="1"/>
  <c r="AL288" i="18"/>
  <c r="AT288" i="18" s="1"/>
  <c r="AM288" i="18"/>
  <c r="AU288" i="18" s="1"/>
  <c r="AN288" i="18"/>
  <c r="AV288" i="18" s="1"/>
  <c r="AG289" i="18"/>
  <c r="AO289" i="18" s="1"/>
  <c r="AH289" i="18"/>
  <c r="AP289" i="18" s="1"/>
  <c r="AI289" i="18"/>
  <c r="AQ289" i="18" s="1"/>
  <c r="AJ289" i="18"/>
  <c r="AR289" i="18" s="1"/>
  <c r="AK289" i="18"/>
  <c r="AS289" i="18" s="1"/>
  <c r="AL289" i="18"/>
  <c r="AT289" i="18" s="1"/>
  <c r="AM289" i="18"/>
  <c r="AU289" i="18" s="1"/>
  <c r="AN289" i="18"/>
  <c r="AV289" i="18" s="1"/>
  <c r="AG290" i="18"/>
  <c r="AO290" i="18" s="1"/>
  <c r="AH290" i="18"/>
  <c r="AP290" i="18" s="1"/>
  <c r="AI290" i="18"/>
  <c r="AQ290" i="18" s="1"/>
  <c r="AJ290" i="18"/>
  <c r="AR290" i="18" s="1"/>
  <c r="AK290" i="18"/>
  <c r="AS290" i="18" s="1"/>
  <c r="AL290" i="18"/>
  <c r="AT290" i="18" s="1"/>
  <c r="AM290" i="18"/>
  <c r="AU290" i="18" s="1"/>
  <c r="AN290" i="18"/>
  <c r="AV290" i="18" s="1"/>
  <c r="AG291" i="18"/>
  <c r="AO291" i="18" s="1"/>
  <c r="AH291" i="18"/>
  <c r="AP291" i="18" s="1"/>
  <c r="AI291" i="18"/>
  <c r="AQ291" i="18" s="1"/>
  <c r="AJ291" i="18"/>
  <c r="AR291" i="18" s="1"/>
  <c r="AK291" i="18"/>
  <c r="AS291" i="18" s="1"/>
  <c r="AL291" i="18"/>
  <c r="AT291" i="18" s="1"/>
  <c r="AM291" i="18"/>
  <c r="AU291" i="18" s="1"/>
  <c r="AN291" i="18"/>
  <c r="AV291" i="18" s="1"/>
  <c r="AG292" i="18"/>
  <c r="AO292" i="18" s="1"/>
  <c r="AH292" i="18"/>
  <c r="AP292" i="18" s="1"/>
  <c r="AI292" i="18"/>
  <c r="AQ292" i="18" s="1"/>
  <c r="AJ292" i="18"/>
  <c r="AR292" i="18" s="1"/>
  <c r="AK292" i="18"/>
  <c r="AS292" i="18" s="1"/>
  <c r="AL292" i="18"/>
  <c r="AT292" i="18" s="1"/>
  <c r="AM292" i="18"/>
  <c r="AU292" i="18" s="1"/>
  <c r="AN292" i="18"/>
  <c r="AV292" i="18" s="1"/>
  <c r="AG293" i="18"/>
  <c r="AO293" i="18" s="1"/>
  <c r="AH293" i="18"/>
  <c r="AP293" i="18" s="1"/>
  <c r="AI293" i="18"/>
  <c r="AQ293" i="18" s="1"/>
  <c r="AJ293" i="18"/>
  <c r="AR293" i="18" s="1"/>
  <c r="AK293" i="18"/>
  <c r="AS293" i="18" s="1"/>
  <c r="AL293" i="18"/>
  <c r="AT293" i="18" s="1"/>
  <c r="AM293" i="18"/>
  <c r="AU293" i="18" s="1"/>
  <c r="AN293" i="18"/>
  <c r="AV293" i="18" s="1"/>
  <c r="AG294" i="18"/>
  <c r="AO294" i="18" s="1"/>
  <c r="AH294" i="18"/>
  <c r="AP294" i="18" s="1"/>
  <c r="AI294" i="18"/>
  <c r="AQ294" i="18" s="1"/>
  <c r="AJ294" i="18"/>
  <c r="AR294" i="18" s="1"/>
  <c r="AK294" i="18"/>
  <c r="AS294" i="18" s="1"/>
  <c r="AL294" i="18"/>
  <c r="AT294" i="18" s="1"/>
  <c r="AM294" i="18"/>
  <c r="AU294" i="18" s="1"/>
  <c r="AN294" i="18"/>
  <c r="AV294" i="18" s="1"/>
  <c r="AG295" i="18"/>
  <c r="AO295" i="18" s="1"/>
  <c r="AH295" i="18"/>
  <c r="AP295" i="18" s="1"/>
  <c r="AI295" i="18"/>
  <c r="AQ295" i="18" s="1"/>
  <c r="AJ295" i="18"/>
  <c r="AR295" i="18" s="1"/>
  <c r="AK295" i="18"/>
  <c r="AS295" i="18" s="1"/>
  <c r="AL295" i="18"/>
  <c r="AT295" i="18" s="1"/>
  <c r="AM295" i="18"/>
  <c r="AU295" i="18" s="1"/>
  <c r="AN295" i="18"/>
  <c r="AV295" i="18" s="1"/>
  <c r="AG296" i="18"/>
  <c r="AO296" i="18" s="1"/>
  <c r="AH296" i="18"/>
  <c r="AP296" i="18" s="1"/>
  <c r="AI296" i="18"/>
  <c r="AQ296" i="18" s="1"/>
  <c r="AJ296" i="18"/>
  <c r="AR296" i="18" s="1"/>
  <c r="AK296" i="18"/>
  <c r="AS296" i="18" s="1"/>
  <c r="AL296" i="18"/>
  <c r="AT296" i="18" s="1"/>
  <c r="AM296" i="18"/>
  <c r="AU296" i="18" s="1"/>
  <c r="AN296" i="18"/>
  <c r="AV296" i="18" s="1"/>
  <c r="AG297" i="18"/>
  <c r="AO297" i="18" s="1"/>
  <c r="AH297" i="18"/>
  <c r="AP297" i="18" s="1"/>
  <c r="AI297" i="18"/>
  <c r="AQ297" i="18" s="1"/>
  <c r="AJ297" i="18"/>
  <c r="AR297" i="18" s="1"/>
  <c r="AK297" i="18"/>
  <c r="AS297" i="18" s="1"/>
  <c r="AL297" i="18"/>
  <c r="AT297" i="18" s="1"/>
  <c r="AM297" i="18"/>
  <c r="AU297" i="18" s="1"/>
  <c r="AN297" i="18"/>
  <c r="AV297" i="18" s="1"/>
  <c r="AG298" i="18"/>
  <c r="AO298" i="18" s="1"/>
  <c r="AH298" i="18"/>
  <c r="AP298" i="18" s="1"/>
  <c r="AI298" i="18"/>
  <c r="AQ298" i="18" s="1"/>
  <c r="AJ298" i="18"/>
  <c r="AR298" i="18" s="1"/>
  <c r="AK298" i="18"/>
  <c r="AS298" i="18" s="1"/>
  <c r="AL298" i="18"/>
  <c r="AT298" i="18" s="1"/>
  <c r="AM298" i="18"/>
  <c r="AU298" i="18" s="1"/>
  <c r="AN298" i="18"/>
  <c r="AV298" i="18" s="1"/>
  <c r="AG299" i="18"/>
  <c r="AO299" i="18" s="1"/>
  <c r="AH299" i="18"/>
  <c r="AP299" i="18" s="1"/>
  <c r="AI299" i="18"/>
  <c r="AQ299" i="18" s="1"/>
  <c r="AJ299" i="18"/>
  <c r="AR299" i="18" s="1"/>
  <c r="AK299" i="18"/>
  <c r="AS299" i="18" s="1"/>
  <c r="AL299" i="18"/>
  <c r="AT299" i="18" s="1"/>
  <c r="AM299" i="18"/>
  <c r="AU299" i="18" s="1"/>
  <c r="AN299" i="18"/>
  <c r="AV299" i="18" s="1"/>
  <c r="AG300" i="18"/>
  <c r="AO300" i="18" s="1"/>
  <c r="AH300" i="18"/>
  <c r="AP300" i="18" s="1"/>
  <c r="AI300" i="18"/>
  <c r="AQ300" i="18" s="1"/>
  <c r="AJ300" i="18"/>
  <c r="AR300" i="18" s="1"/>
  <c r="AK300" i="18"/>
  <c r="AS300" i="18" s="1"/>
  <c r="AL300" i="18"/>
  <c r="AT300" i="18" s="1"/>
  <c r="AM300" i="18"/>
  <c r="AU300" i="18" s="1"/>
  <c r="AN300" i="18"/>
  <c r="AV300" i="18" s="1"/>
  <c r="AG301" i="18"/>
  <c r="AO301" i="18" s="1"/>
  <c r="AH301" i="18"/>
  <c r="AP301" i="18" s="1"/>
  <c r="AI301" i="18"/>
  <c r="AQ301" i="18" s="1"/>
  <c r="AJ301" i="18"/>
  <c r="AR301" i="18" s="1"/>
  <c r="AK301" i="18"/>
  <c r="AS301" i="18" s="1"/>
  <c r="AL301" i="18"/>
  <c r="AT301" i="18" s="1"/>
  <c r="AM301" i="18"/>
  <c r="AU301" i="18" s="1"/>
  <c r="AN301" i="18"/>
  <c r="AV301" i="18" s="1"/>
  <c r="AG302" i="18"/>
  <c r="AO302" i="18" s="1"/>
  <c r="AH302" i="18"/>
  <c r="AP302" i="18" s="1"/>
  <c r="AI302" i="18"/>
  <c r="AQ302" i="18" s="1"/>
  <c r="AJ302" i="18"/>
  <c r="AR302" i="18" s="1"/>
  <c r="AK302" i="18"/>
  <c r="AS302" i="18" s="1"/>
  <c r="AL302" i="18"/>
  <c r="AT302" i="18" s="1"/>
  <c r="AM302" i="18"/>
  <c r="AU302" i="18" s="1"/>
  <c r="AN302" i="18"/>
  <c r="AV302" i="18" s="1"/>
  <c r="AG303" i="18"/>
  <c r="AO303" i="18" s="1"/>
  <c r="AH303" i="18"/>
  <c r="AP303" i="18" s="1"/>
  <c r="AI303" i="18"/>
  <c r="AQ303" i="18" s="1"/>
  <c r="AJ303" i="18"/>
  <c r="AR303" i="18" s="1"/>
  <c r="AK303" i="18"/>
  <c r="AS303" i="18" s="1"/>
  <c r="AL303" i="18"/>
  <c r="AT303" i="18" s="1"/>
  <c r="AM303" i="18"/>
  <c r="AU303" i="18" s="1"/>
  <c r="AN303" i="18"/>
  <c r="AV303" i="18" s="1"/>
  <c r="AG304" i="18"/>
  <c r="AO304" i="18" s="1"/>
  <c r="AH304" i="18"/>
  <c r="AP304" i="18" s="1"/>
  <c r="AI304" i="18"/>
  <c r="AQ304" i="18" s="1"/>
  <c r="AJ304" i="18"/>
  <c r="AR304" i="18" s="1"/>
  <c r="AK304" i="18"/>
  <c r="AS304" i="18" s="1"/>
  <c r="AL304" i="18"/>
  <c r="AT304" i="18" s="1"/>
  <c r="AM304" i="18"/>
  <c r="AU304" i="18" s="1"/>
  <c r="AN304" i="18"/>
  <c r="AV304" i="18" s="1"/>
  <c r="AG305" i="18"/>
  <c r="AO305" i="18" s="1"/>
  <c r="AH305" i="18"/>
  <c r="AP305" i="18" s="1"/>
  <c r="AI305" i="18"/>
  <c r="AQ305" i="18" s="1"/>
  <c r="AJ305" i="18"/>
  <c r="AR305" i="18" s="1"/>
  <c r="AK305" i="18"/>
  <c r="AS305" i="18" s="1"/>
  <c r="AL305" i="18"/>
  <c r="AT305" i="18" s="1"/>
  <c r="AM305" i="18"/>
  <c r="AU305" i="18" s="1"/>
  <c r="AN305" i="18"/>
  <c r="AV305" i="18" s="1"/>
  <c r="AG306" i="18"/>
  <c r="AO306" i="18" s="1"/>
  <c r="AH306" i="18"/>
  <c r="AP306" i="18" s="1"/>
  <c r="AI306" i="18"/>
  <c r="AQ306" i="18" s="1"/>
  <c r="AJ306" i="18"/>
  <c r="AR306" i="18" s="1"/>
  <c r="AK306" i="18"/>
  <c r="AS306" i="18" s="1"/>
  <c r="AL306" i="18"/>
  <c r="AT306" i="18" s="1"/>
  <c r="AM306" i="18"/>
  <c r="AU306" i="18" s="1"/>
  <c r="AN306" i="18"/>
  <c r="AV306" i="18" s="1"/>
  <c r="AG307" i="18"/>
  <c r="AO307" i="18" s="1"/>
  <c r="AH307" i="18"/>
  <c r="AP307" i="18" s="1"/>
  <c r="AI307" i="18"/>
  <c r="AQ307" i="18" s="1"/>
  <c r="AJ307" i="18"/>
  <c r="AR307" i="18" s="1"/>
  <c r="AK307" i="18"/>
  <c r="AS307" i="18" s="1"/>
  <c r="AL307" i="18"/>
  <c r="AT307" i="18" s="1"/>
  <c r="AM307" i="18"/>
  <c r="AU307" i="18" s="1"/>
  <c r="AN307" i="18"/>
  <c r="AV307" i="18" s="1"/>
  <c r="AG308" i="18"/>
  <c r="AO308" i="18" s="1"/>
  <c r="AH308" i="18"/>
  <c r="AP308" i="18" s="1"/>
  <c r="AI308" i="18"/>
  <c r="AQ308" i="18" s="1"/>
  <c r="AJ308" i="18"/>
  <c r="AR308" i="18" s="1"/>
  <c r="AK308" i="18"/>
  <c r="AS308" i="18" s="1"/>
  <c r="AL308" i="18"/>
  <c r="AT308" i="18" s="1"/>
  <c r="AM308" i="18"/>
  <c r="AU308" i="18" s="1"/>
  <c r="AN308" i="18"/>
  <c r="AV308" i="18" s="1"/>
  <c r="AG309" i="18"/>
  <c r="AO309" i="18" s="1"/>
  <c r="AH309" i="18"/>
  <c r="AP309" i="18" s="1"/>
  <c r="AI309" i="18"/>
  <c r="AQ309" i="18" s="1"/>
  <c r="AJ309" i="18"/>
  <c r="AR309" i="18" s="1"/>
  <c r="AK309" i="18"/>
  <c r="AS309" i="18" s="1"/>
  <c r="AL309" i="18"/>
  <c r="AT309" i="18" s="1"/>
  <c r="AM309" i="18"/>
  <c r="AU309" i="18" s="1"/>
  <c r="AN309" i="18"/>
  <c r="AV309" i="18" s="1"/>
  <c r="AG310" i="18"/>
  <c r="AO310" i="18" s="1"/>
  <c r="AH310" i="18"/>
  <c r="AP310" i="18" s="1"/>
  <c r="AI310" i="18"/>
  <c r="AQ310" i="18" s="1"/>
  <c r="AJ310" i="18"/>
  <c r="AR310" i="18" s="1"/>
  <c r="AK310" i="18"/>
  <c r="AS310" i="18" s="1"/>
  <c r="AL310" i="18"/>
  <c r="AT310" i="18" s="1"/>
  <c r="AM310" i="18"/>
  <c r="AU310" i="18" s="1"/>
  <c r="AN310" i="18"/>
  <c r="AV310" i="18" s="1"/>
  <c r="AG311" i="18"/>
  <c r="AO311" i="18" s="1"/>
  <c r="AH311" i="18"/>
  <c r="AP311" i="18" s="1"/>
  <c r="AI311" i="18"/>
  <c r="AQ311" i="18" s="1"/>
  <c r="AJ311" i="18"/>
  <c r="AR311" i="18" s="1"/>
  <c r="AK311" i="18"/>
  <c r="AS311" i="18" s="1"/>
  <c r="AL311" i="18"/>
  <c r="AT311" i="18" s="1"/>
  <c r="AM311" i="18"/>
  <c r="AU311" i="18" s="1"/>
  <c r="AN311" i="18"/>
  <c r="AV311" i="18" s="1"/>
  <c r="AG312" i="18"/>
  <c r="AO312" i="18" s="1"/>
  <c r="AH312" i="18"/>
  <c r="AP312" i="18" s="1"/>
  <c r="AI312" i="18"/>
  <c r="AQ312" i="18" s="1"/>
  <c r="AJ312" i="18"/>
  <c r="AR312" i="18" s="1"/>
  <c r="AK312" i="18"/>
  <c r="AS312" i="18" s="1"/>
  <c r="AL312" i="18"/>
  <c r="AT312" i="18" s="1"/>
  <c r="AM312" i="18"/>
  <c r="AU312" i="18" s="1"/>
  <c r="AN312" i="18"/>
  <c r="AV312" i="18" s="1"/>
  <c r="AG313" i="18"/>
  <c r="AO313" i="18" s="1"/>
  <c r="AH313" i="18"/>
  <c r="AP313" i="18" s="1"/>
  <c r="AI313" i="18"/>
  <c r="AQ313" i="18" s="1"/>
  <c r="AJ313" i="18"/>
  <c r="AR313" i="18" s="1"/>
  <c r="AK313" i="18"/>
  <c r="AS313" i="18" s="1"/>
  <c r="AL313" i="18"/>
  <c r="AT313" i="18" s="1"/>
  <c r="AM313" i="18"/>
  <c r="AU313" i="18" s="1"/>
  <c r="AN313" i="18"/>
  <c r="AV313" i="18" s="1"/>
  <c r="AG314" i="18"/>
  <c r="AO314" i="18" s="1"/>
  <c r="AH314" i="18"/>
  <c r="AP314" i="18" s="1"/>
  <c r="AI314" i="18"/>
  <c r="AQ314" i="18" s="1"/>
  <c r="AJ314" i="18"/>
  <c r="AR314" i="18" s="1"/>
  <c r="AK314" i="18"/>
  <c r="AS314" i="18" s="1"/>
  <c r="AL314" i="18"/>
  <c r="AT314" i="18" s="1"/>
  <c r="AM314" i="18"/>
  <c r="AU314" i="18" s="1"/>
  <c r="AN314" i="18"/>
  <c r="AV314" i="18" s="1"/>
  <c r="AG315" i="18"/>
  <c r="AO315" i="18" s="1"/>
  <c r="AH315" i="18"/>
  <c r="AP315" i="18" s="1"/>
  <c r="AI315" i="18"/>
  <c r="AQ315" i="18" s="1"/>
  <c r="AJ315" i="18"/>
  <c r="AR315" i="18" s="1"/>
  <c r="AK315" i="18"/>
  <c r="AS315" i="18" s="1"/>
  <c r="AL315" i="18"/>
  <c r="AT315" i="18" s="1"/>
  <c r="AM315" i="18"/>
  <c r="AU315" i="18" s="1"/>
  <c r="AN315" i="18"/>
  <c r="AV315" i="18" s="1"/>
  <c r="AG316" i="18"/>
  <c r="AO316" i="18" s="1"/>
  <c r="AH316" i="18"/>
  <c r="AP316" i="18" s="1"/>
  <c r="AI316" i="18"/>
  <c r="AQ316" i="18" s="1"/>
  <c r="AJ316" i="18"/>
  <c r="AR316" i="18" s="1"/>
  <c r="AK316" i="18"/>
  <c r="AS316" i="18" s="1"/>
  <c r="AL316" i="18"/>
  <c r="AT316" i="18" s="1"/>
  <c r="AM316" i="18"/>
  <c r="AU316" i="18" s="1"/>
  <c r="AN316" i="18"/>
  <c r="AV316" i="18" s="1"/>
  <c r="AG317" i="18"/>
  <c r="AO317" i="18" s="1"/>
  <c r="AH317" i="18"/>
  <c r="AP317" i="18" s="1"/>
  <c r="AI317" i="18"/>
  <c r="AQ317" i="18" s="1"/>
  <c r="AJ317" i="18"/>
  <c r="AR317" i="18" s="1"/>
  <c r="AK317" i="18"/>
  <c r="AS317" i="18" s="1"/>
  <c r="AL317" i="18"/>
  <c r="AT317" i="18" s="1"/>
  <c r="AM317" i="18"/>
  <c r="AU317" i="18" s="1"/>
  <c r="AN317" i="18"/>
  <c r="AV317" i="18" s="1"/>
  <c r="AG318" i="18"/>
  <c r="AO318" i="18" s="1"/>
  <c r="AH318" i="18"/>
  <c r="AP318" i="18" s="1"/>
  <c r="AI318" i="18"/>
  <c r="AQ318" i="18" s="1"/>
  <c r="AJ318" i="18"/>
  <c r="AR318" i="18" s="1"/>
  <c r="AK318" i="18"/>
  <c r="AS318" i="18" s="1"/>
  <c r="AL318" i="18"/>
  <c r="AT318" i="18" s="1"/>
  <c r="AM318" i="18"/>
  <c r="AU318" i="18" s="1"/>
  <c r="AN318" i="18"/>
  <c r="AV318" i="18" s="1"/>
  <c r="AG319" i="18"/>
  <c r="AO319" i="18" s="1"/>
  <c r="AH319" i="18"/>
  <c r="AP319" i="18" s="1"/>
  <c r="AI319" i="18"/>
  <c r="AQ319" i="18" s="1"/>
  <c r="AJ319" i="18"/>
  <c r="AR319" i="18" s="1"/>
  <c r="AK319" i="18"/>
  <c r="AS319" i="18" s="1"/>
  <c r="AL319" i="18"/>
  <c r="AT319" i="18" s="1"/>
  <c r="AM319" i="18"/>
  <c r="AU319" i="18" s="1"/>
  <c r="AN319" i="18"/>
  <c r="AV319" i="18" s="1"/>
  <c r="AG320" i="18"/>
  <c r="AO320" i="18" s="1"/>
  <c r="AH320" i="18"/>
  <c r="AP320" i="18" s="1"/>
  <c r="AI320" i="18"/>
  <c r="AQ320" i="18" s="1"/>
  <c r="AJ320" i="18"/>
  <c r="AR320" i="18" s="1"/>
  <c r="AK320" i="18"/>
  <c r="AS320" i="18" s="1"/>
  <c r="AL320" i="18"/>
  <c r="AT320" i="18" s="1"/>
  <c r="AM320" i="18"/>
  <c r="AU320" i="18" s="1"/>
  <c r="AN320" i="18"/>
  <c r="AV320" i="18" s="1"/>
  <c r="AG321" i="18"/>
  <c r="AO321" i="18" s="1"/>
  <c r="AH321" i="18"/>
  <c r="AP321" i="18" s="1"/>
  <c r="AI321" i="18"/>
  <c r="AQ321" i="18" s="1"/>
  <c r="AJ321" i="18"/>
  <c r="AR321" i="18" s="1"/>
  <c r="AK321" i="18"/>
  <c r="AS321" i="18" s="1"/>
  <c r="AL321" i="18"/>
  <c r="AT321" i="18" s="1"/>
  <c r="AM321" i="18"/>
  <c r="AU321" i="18" s="1"/>
  <c r="AN321" i="18"/>
  <c r="AV321" i="18" s="1"/>
  <c r="AG322" i="18"/>
  <c r="AO322" i="18" s="1"/>
  <c r="AH322" i="18"/>
  <c r="AP322" i="18" s="1"/>
  <c r="AI322" i="18"/>
  <c r="AQ322" i="18" s="1"/>
  <c r="AJ322" i="18"/>
  <c r="AR322" i="18" s="1"/>
  <c r="AK322" i="18"/>
  <c r="AS322" i="18" s="1"/>
  <c r="AL322" i="18"/>
  <c r="AT322" i="18" s="1"/>
  <c r="AM322" i="18"/>
  <c r="AU322" i="18" s="1"/>
  <c r="AN322" i="18"/>
  <c r="AV322" i="18" s="1"/>
  <c r="AG323" i="18"/>
  <c r="AO323" i="18" s="1"/>
  <c r="AH323" i="18"/>
  <c r="AP323" i="18" s="1"/>
  <c r="AI323" i="18"/>
  <c r="AQ323" i="18" s="1"/>
  <c r="AJ323" i="18"/>
  <c r="AR323" i="18" s="1"/>
  <c r="AK323" i="18"/>
  <c r="AS323" i="18" s="1"/>
  <c r="AL323" i="18"/>
  <c r="AT323" i="18" s="1"/>
  <c r="AM323" i="18"/>
  <c r="AU323" i="18" s="1"/>
  <c r="AN323" i="18"/>
  <c r="AV323" i="18" s="1"/>
  <c r="AG324" i="18"/>
  <c r="AO324" i="18" s="1"/>
  <c r="AH324" i="18"/>
  <c r="AP324" i="18" s="1"/>
  <c r="AI324" i="18"/>
  <c r="AQ324" i="18" s="1"/>
  <c r="AJ324" i="18"/>
  <c r="AR324" i="18" s="1"/>
  <c r="AK324" i="18"/>
  <c r="AS324" i="18" s="1"/>
  <c r="AL324" i="18"/>
  <c r="AT324" i="18" s="1"/>
  <c r="AM324" i="18"/>
  <c r="AU324" i="18" s="1"/>
  <c r="AN324" i="18"/>
  <c r="AV324" i="18" s="1"/>
  <c r="AG325" i="18"/>
  <c r="AO325" i="18" s="1"/>
  <c r="AH325" i="18"/>
  <c r="AP325" i="18" s="1"/>
  <c r="AI325" i="18"/>
  <c r="AQ325" i="18" s="1"/>
  <c r="AJ325" i="18"/>
  <c r="AR325" i="18" s="1"/>
  <c r="AK325" i="18"/>
  <c r="AS325" i="18" s="1"/>
  <c r="AL325" i="18"/>
  <c r="AT325" i="18" s="1"/>
  <c r="AM325" i="18"/>
  <c r="AU325" i="18" s="1"/>
  <c r="AN325" i="18"/>
  <c r="AV325" i="18" s="1"/>
  <c r="AG326" i="18"/>
  <c r="AO326" i="18" s="1"/>
  <c r="AH326" i="18"/>
  <c r="AP326" i="18" s="1"/>
  <c r="AI326" i="18"/>
  <c r="AQ326" i="18" s="1"/>
  <c r="AJ326" i="18"/>
  <c r="AR326" i="18" s="1"/>
  <c r="AK326" i="18"/>
  <c r="AS326" i="18" s="1"/>
  <c r="AL326" i="18"/>
  <c r="AT326" i="18" s="1"/>
  <c r="AM326" i="18"/>
  <c r="AU326" i="18" s="1"/>
  <c r="AN326" i="18"/>
  <c r="AV326" i="18" s="1"/>
  <c r="AG327" i="18"/>
  <c r="AO327" i="18" s="1"/>
  <c r="AH327" i="18"/>
  <c r="AP327" i="18" s="1"/>
  <c r="AI327" i="18"/>
  <c r="AQ327" i="18" s="1"/>
  <c r="AJ327" i="18"/>
  <c r="AR327" i="18" s="1"/>
  <c r="AK327" i="18"/>
  <c r="AS327" i="18" s="1"/>
  <c r="AL327" i="18"/>
  <c r="AT327" i="18" s="1"/>
  <c r="AM327" i="18"/>
  <c r="AU327" i="18" s="1"/>
  <c r="AN327" i="18"/>
  <c r="AV327" i="18" s="1"/>
  <c r="AG328" i="18"/>
  <c r="AO328" i="18" s="1"/>
  <c r="AH328" i="18"/>
  <c r="AP328" i="18" s="1"/>
  <c r="AI328" i="18"/>
  <c r="AQ328" i="18" s="1"/>
  <c r="AJ328" i="18"/>
  <c r="AR328" i="18" s="1"/>
  <c r="AK328" i="18"/>
  <c r="AS328" i="18" s="1"/>
  <c r="AL328" i="18"/>
  <c r="AT328" i="18" s="1"/>
  <c r="AM328" i="18"/>
  <c r="AU328" i="18" s="1"/>
  <c r="AN328" i="18"/>
  <c r="AV328" i="18" s="1"/>
  <c r="AG329" i="18"/>
  <c r="AO329" i="18" s="1"/>
  <c r="AH329" i="18"/>
  <c r="AP329" i="18" s="1"/>
  <c r="AI329" i="18"/>
  <c r="AQ329" i="18" s="1"/>
  <c r="AJ329" i="18"/>
  <c r="AR329" i="18" s="1"/>
  <c r="AK329" i="18"/>
  <c r="AS329" i="18" s="1"/>
  <c r="AL329" i="18"/>
  <c r="AT329" i="18" s="1"/>
  <c r="AM329" i="18"/>
  <c r="AU329" i="18" s="1"/>
  <c r="AN329" i="18"/>
  <c r="AV329" i="18" s="1"/>
  <c r="AG330" i="18"/>
  <c r="AO330" i="18" s="1"/>
  <c r="AH330" i="18"/>
  <c r="AP330" i="18" s="1"/>
  <c r="AI330" i="18"/>
  <c r="AQ330" i="18" s="1"/>
  <c r="AJ330" i="18"/>
  <c r="AR330" i="18" s="1"/>
  <c r="AK330" i="18"/>
  <c r="AS330" i="18" s="1"/>
  <c r="AL330" i="18"/>
  <c r="AT330" i="18" s="1"/>
  <c r="AM330" i="18"/>
  <c r="AU330" i="18" s="1"/>
  <c r="AN330" i="18"/>
  <c r="AV330" i="18" s="1"/>
  <c r="AG331" i="18"/>
  <c r="AO331" i="18" s="1"/>
  <c r="AH331" i="18"/>
  <c r="AP331" i="18" s="1"/>
  <c r="AI331" i="18"/>
  <c r="AQ331" i="18" s="1"/>
  <c r="AJ331" i="18"/>
  <c r="AR331" i="18" s="1"/>
  <c r="AK331" i="18"/>
  <c r="AS331" i="18" s="1"/>
  <c r="AL331" i="18"/>
  <c r="AT331" i="18" s="1"/>
  <c r="AM331" i="18"/>
  <c r="AU331" i="18" s="1"/>
  <c r="AN331" i="18"/>
  <c r="AV331" i="18" s="1"/>
  <c r="AG332" i="18"/>
  <c r="AO332" i="18" s="1"/>
  <c r="AH332" i="18"/>
  <c r="AP332" i="18" s="1"/>
  <c r="AI332" i="18"/>
  <c r="AQ332" i="18" s="1"/>
  <c r="AJ332" i="18"/>
  <c r="AR332" i="18" s="1"/>
  <c r="AK332" i="18"/>
  <c r="AS332" i="18" s="1"/>
  <c r="AL332" i="18"/>
  <c r="AT332" i="18" s="1"/>
  <c r="AM332" i="18"/>
  <c r="AU332" i="18" s="1"/>
  <c r="AN332" i="18"/>
  <c r="AV332" i="18" s="1"/>
  <c r="AG333" i="18"/>
  <c r="AO333" i="18" s="1"/>
  <c r="AH333" i="18"/>
  <c r="AP333" i="18" s="1"/>
  <c r="AI333" i="18"/>
  <c r="AQ333" i="18" s="1"/>
  <c r="AJ333" i="18"/>
  <c r="AR333" i="18" s="1"/>
  <c r="AK333" i="18"/>
  <c r="AS333" i="18" s="1"/>
  <c r="AL333" i="18"/>
  <c r="AT333" i="18" s="1"/>
  <c r="AM333" i="18"/>
  <c r="AU333" i="18" s="1"/>
  <c r="AN333" i="18"/>
  <c r="AV333" i="18" s="1"/>
  <c r="AG334" i="18"/>
  <c r="AO334" i="18" s="1"/>
  <c r="AH334" i="18"/>
  <c r="AP334" i="18" s="1"/>
  <c r="AI334" i="18"/>
  <c r="AQ334" i="18" s="1"/>
  <c r="AJ334" i="18"/>
  <c r="AR334" i="18" s="1"/>
  <c r="AK334" i="18"/>
  <c r="AS334" i="18" s="1"/>
  <c r="AL334" i="18"/>
  <c r="AT334" i="18" s="1"/>
  <c r="AM334" i="18"/>
  <c r="AU334" i="18" s="1"/>
  <c r="AN334" i="18"/>
  <c r="AV334" i="18" s="1"/>
  <c r="AG335" i="18"/>
  <c r="AO335" i="18" s="1"/>
  <c r="AH335" i="18"/>
  <c r="AP335" i="18" s="1"/>
  <c r="AI335" i="18"/>
  <c r="AQ335" i="18" s="1"/>
  <c r="AJ335" i="18"/>
  <c r="AR335" i="18" s="1"/>
  <c r="AK335" i="18"/>
  <c r="AS335" i="18" s="1"/>
  <c r="AL335" i="18"/>
  <c r="AT335" i="18" s="1"/>
  <c r="AM335" i="18"/>
  <c r="AU335" i="18" s="1"/>
  <c r="AN335" i="18"/>
  <c r="AV335" i="18" s="1"/>
  <c r="AG336" i="18"/>
  <c r="AO336" i="18" s="1"/>
  <c r="AH336" i="18"/>
  <c r="AP336" i="18" s="1"/>
  <c r="AI336" i="18"/>
  <c r="AQ336" i="18" s="1"/>
  <c r="AJ336" i="18"/>
  <c r="AR336" i="18" s="1"/>
  <c r="AK336" i="18"/>
  <c r="AS336" i="18" s="1"/>
  <c r="AL336" i="18"/>
  <c r="AT336" i="18" s="1"/>
  <c r="AM336" i="18"/>
  <c r="AU336" i="18" s="1"/>
  <c r="AN336" i="18"/>
  <c r="AV336" i="18" s="1"/>
  <c r="AG337" i="18"/>
  <c r="AO337" i="18" s="1"/>
  <c r="AH337" i="18"/>
  <c r="AP337" i="18" s="1"/>
  <c r="AI337" i="18"/>
  <c r="AQ337" i="18" s="1"/>
  <c r="AJ337" i="18"/>
  <c r="AR337" i="18" s="1"/>
  <c r="AK337" i="18"/>
  <c r="AS337" i="18" s="1"/>
  <c r="AL337" i="18"/>
  <c r="AT337" i="18" s="1"/>
  <c r="AM337" i="18"/>
  <c r="AU337" i="18" s="1"/>
  <c r="AN337" i="18"/>
  <c r="AV337" i="18" s="1"/>
  <c r="AG338" i="18"/>
  <c r="AO338" i="18" s="1"/>
  <c r="AH338" i="18"/>
  <c r="AP338" i="18" s="1"/>
  <c r="AI338" i="18"/>
  <c r="AQ338" i="18" s="1"/>
  <c r="AJ338" i="18"/>
  <c r="AR338" i="18" s="1"/>
  <c r="AK338" i="18"/>
  <c r="AS338" i="18" s="1"/>
  <c r="AL338" i="18"/>
  <c r="AT338" i="18" s="1"/>
  <c r="AM338" i="18"/>
  <c r="AU338" i="18" s="1"/>
  <c r="AN338" i="18"/>
  <c r="AV338" i="18" s="1"/>
  <c r="AG339" i="18"/>
  <c r="AO339" i="18" s="1"/>
  <c r="AH339" i="18"/>
  <c r="AP339" i="18" s="1"/>
  <c r="AI339" i="18"/>
  <c r="AQ339" i="18" s="1"/>
  <c r="AJ339" i="18"/>
  <c r="AR339" i="18" s="1"/>
  <c r="AK339" i="18"/>
  <c r="AS339" i="18" s="1"/>
  <c r="AL339" i="18"/>
  <c r="AT339" i="18" s="1"/>
  <c r="AM339" i="18"/>
  <c r="AU339" i="18" s="1"/>
  <c r="AN339" i="18"/>
  <c r="AV339" i="18" s="1"/>
  <c r="AG340" i="18"/>
  <c r="AO340" i="18" s="1"/>
  <c r="AH340" i="18"/>
  <c r="AP340" i="18" s="1"/>
  <c r="AI340" i="18"/>
  <c r="AQ340" i="18" s="1"/>
  <c r="AJ340" i="18"/>
  <c r="AR340" i="18" s="1"/>
  <c r="AK340" i="18"/>
  <c r="AS340" i="18" s="1"/>
  <c r="AL340" i="18"/>
  <c r="AT340" i="18" s="1"/>
  <c r="AM340" i="18"/>
  <c r="AU340" i="18" s="1"/>
  <c r="AN340" i="18"/>
  <c r="AV340" i="18" s="1"/>
  <c r="AG341" i="18"/>
  <c r="AO341" i="18" s="1"/>
  <c r="AH341" i="18"/>
  <c r="AP341" i="18" s="1"/>
  <c r="AI341" i="18"/>
  <c r="AQ341" i="18" s="1"/>
  <c r="AJ341" i="18"/>
  <c r="AR341" i="18" s="1"/>
  <c r="AK341" i="18"/>
  <c r="AS341" i="18" s="1"/>
  <c r="AL341" i="18"/>
  <c r="AT341" i="18" s="1"/>
  <c r="AM341" i="18"/>
  <c r="AU341" i="18" s="1"/>
  <c r="AN341" i="18"/>
  <c r="AV341" i="18" s="1"/>
  <c r="AG342" i="18"/>
  <c r="AO342" i="18" s="1"/>
  <c r="AH342" i="18"/>
  <c r="AP342" i="18" s="1"/>
  <c r="AI342" i="18"/>
  <c r="AQ342" i="18" s="1"/>
  <c r="AJ342" i="18"/>
  <c r="AR342" i="18" s="1"/>
  <c r="AK342" i="18"/>
  <c r="AS342" i="18" s="1"/>
  <c r="AL342" i="18"/>
  <c r="AT342" i="18" s="1"/>
  <c r="AM342" i="18"/>
  <c r="AU342" i="18" s="1"/>
  <c r="AN342" i="18"/>
  <c r="AV342" i="18" s="1"/>
  <c r="AG343" i="18"/>
  <c r="AO343" i="18" s="1"/>
  <c r="AH343" i="18"/>
  <c r="AP343" i="18" s="1"/>
  <c r="AI343" i="18"/>
  <c r="AQ343" i="18" s="1"/>
  <c r="AJ343" i="18"/>
  <c r="AR343" i="18" s="1"/>
  <c r="AK343" i="18"/>
  <c r="AS343" i="18" s="1"/>
  <c r="AL343" i="18"/>
  <c r="AT343" i="18" s="1"/>
  <c r="AM343" i="18"/>
  <c r="AU343" i="18" s="1"/>
  <c r="AN343" i="18"/>
  <c r="AV343" i="18" s="1"/>
  <c r="AG344" i="18"/>
  <c r="AO344" i="18" s="1"/>
  <c r="AH344" i="18"/>
  <c r="AP344" i="18" s="1"/>
  <c r="AI344" i="18"/>
  <c r="AQ344" i="18" s="1"/>
  <c r="AJ344" i="18"/>
  <c r="AR344" i="18" s="1"/>
  <c r="AK344" i="18"/>
  <c r="AS344" i="18" s="1"/>
  <c r="AL344" i="18"/>
  <c r="AT344" i="18" s="1"/>
  <c r="AM344" i="18"/>
  <c r="AU344" i="18" s="1"/>
  <c r="AN344" i="18"/>
  <c r="AV344" i="18" s="1"/>
  <c r="AG345" i="18"/>
  <c r="AO345" i="18" s="1"/>
  <c r="AH345" i="18"/>
  <c r="AP345" i="18" s="1"/>
  <c r="AI345" i="18"/>
  <c r="AQ345" i="18" s="1"/>
  <c r="AJ345" i="18"/>
  <c r="AR345" i="18" s="1"/>
  <c r="AK345" i="18"/>
  <c r="AS345" i="18" s="1"/>
  <c r="AL345" i="18"/>
  <c r="AT345" i="18" s="1"/>
  <c r="AM345" i="18"/>
  <c r="AU345" i="18" s="1"/>
  <c r="AN345" i="18"/>
  <c r="AV345" i="18" s="1"/>
  <c r="AG346" i="18"/>
  <c r="AO346" i="18" s="1"/>
  <c r="AH346" i="18"/>
  <c r="AP346" i="18" s="1"/>
  <c r="AI346" i="18"/>
  <c r="AQ346" i="18" s="1"/>
  <c r="AJ346" i="18"/>
  <c r="AR346" i="18" s="1"/>
  <c r="AK346" i="18"/>
  <c r="AS346" i="18" s="1"/>
  <c r="AL346" i="18"/>
  <c r="AT346" i="18" s="1"/>
  <c r="AM346" i="18"/>
  <c r="AU346" i="18" s="1"/>
  <c r="AN346" i="18"/>
  <c r="AV346" i="18" s="1"/>
  <c r="AG347" i="18"/>
  <c r="AO347" i="18" s="1"/>
  <c r="AH347" i="18"/>
  <c r="AP347" i="18" s="1"/>
  <c r="AI347" i="18"/>
  <c r="AQ347" i="18" s="1"/>
  <c r="AJ347" i="18"/>
  <c r="AR347" i="18" s="1"/>
  <c r="AK347" i="18"/>
  <c r="AS347" i="18" s="1"/>
  <c r="AL347" i="18"/>
  <c r="AT347" i="18" s="1"/>
  <c r="AM347" i="18"/>
  <c r="AU347" i="18" s="1"/>
  <c r="AN347" i="18"/>
  <c r="AV347" i="18" s="1"/>
  <c r="AG348" i="18"/>
  <c r="AO348" i="18" s="1"/>
  <c r="AH348" i="18"/>
  <c r="AP348" i="18" s="1"/>
  <c r="AI348" i="18"/>
  <c r="AQ348" i="18" s="1"/>
  <c r="AJ348" i="18"/>
  <c r="AR348" i="18" s="1"/>
  <c r="AK348" i="18"/>
  <c r="AS348" i="18" s="1"/>
  <c r="AL348" i="18"/>
  <c r="AT348" i="18" s="1"/>
  <c r="AM348" i="18"/>
  <c r="AU348" i="18" s="1"/>
  <c r="AN348" i="18"/>
  <c r="AV348" i="18" s="1"/>
  <c r="AG349" i="18"/>
  <c r="AO349" i="18" s="1"/>
  <c r="AH349" i="18"/>
  <c r="AP349" i="18" s="1"/>
  <c r="AI349" i="18"/>
  <c r="AQ349" i="18" s="1"/>
  <c r="AJ349" i="18"/>
  <c r="AR349" i="18" s="1"/>
  <c r="AK349" i="18"/>
  <c r="AS349" i="18" s="1"/>
  <c r="AL349" i="18"/>
  <c r="AT349" i="18" s="1"/>
  <c r="AM349" i="18"/>
  <c r="AU349" i="18" s="1"/>
  <c r="AN349" i="18"/>
  <c r="AV349" i="18" s="1"/>
  <c r="AG350" i="18"/>
  <c r="AO350" i="18" s="1"/>
  <c r="AH350" i="18"/>
  <c r="AP350" i="18" s="1"/>
  <c r="AI350" i="18"/>
  <c r="AQ350" i="18" s="1"/>
  <c r="AJ350" i="18"/>
  <c r="AR350" i="18" s="1"/>
  <c r="AK350" i="18"/>
  <c r="AS350" i="18" s="1"/>
  <c r="AL350" i="18"/>
  <c r="AT350" i="18" s="1"/>
  <c r="AM350" i="18"/>
  <c r="AU350" i="18" s="1"/>
  <c r="AN350" i="18"/>
  <c r="AV350" i="18" s="1"/>
  <c r="AG351" i="18"/>
  <c r="AO351" i="18" s="1"/>
  <c r="AH351" i="18"/>
  <c r="AP351" i="18" s="1"/>
  <c r="AI351" i="18"/>
  <c r="AQ351" i="18" s="1"/>
  <c r="AJ351" i="18"/>
  <c r="AR351" i="18" s="1"/>
  <c r="AK351" i="18"/>
  <c r="AS351" i="18" s="1"/>
  <c r="AL351" i="18"/>
  <c r="AT351" i="18" s="1"/>
  <c r="AM351" i="18"/>
  <c r="AU351" i="18" s="1"/>
  <c r="AN351" i="18"/>
  <c r="AV351" i="18" s="1"/>
  <c r="AG352" i="18"/>
  <c r="AO352" i="18" s="1"/>
  <c r="AH352" i="18"/>
  <c r="AP352" i="18" s="1"/>
  <c r="AI352" i="18"/>
  <c r="AQ352" i="18" s="1"/>
  <c r="AJ352" i="18"/>
  <c r="AR352" i="18" s="1"/>
  <c r="AK352" i="18"/>
  <c r="AS352" i="18" s="1"/>
  <c r="AL352" i="18"/>
  <c r="AT352" i="18" s="1"/>
  <c r="AM352" i="18"/>
  <c r="AU352" i="18" s="1"/>
  <c r="AN352" i="18"/>
  <c r="AV352" i="18" s="1"/>
  <c r="AG353" i="18"/>
  <c r="AO353" i="18" s="1"/>
  <c r="AH353" i="18"/>
  <c r="AP353" i="18" s="1"/>
  <c r="AI353" i="18"/>
  <c r="AQ353" i="18" s="1"/>
  <c r="AJ353" i="18"/>
  <c r="AR353" i="18" s="1"/>
  <c r="AK353" i="18"/>
  <c r="AS353" i="18" s="1"/>
  <c r="AL353" i="18"/>
  <c r="AT353" i="18" s="1"/>
  <c r="AM353" i="18"/>
  <c r="AU353" i="18" s="1"/>
  <c r="AN353" i="18"/>
  <c r="AV353" i="18" s="1"/>
  <c r="AG354" i="18"/>
  <c r="AO354" i="18" s="1"/>
  <c r="AH354" i="18"/>
  <c r="AP354" i="18" s="1"/>
  <c r="AI354" i="18"/>
  <c r="AQ354" i="18" s="1"/>
  <c r="AJ354" i="18"/>
  <c r="AR354" i="18" s="1"/>
  <c r="AK354" i="18"/>
  <c r="AS354" i="18" s="1"/>
  <c r="AL354" i="18"/>
  <c r="AT354" i="18" s="1"/>
  <c r="AM354" i="18"/>
  <c r="AU354" i="18" s="1"/>
  <c r="AN354" i="18"/>
  <c r="AV354" i="18" s="1"/>
  <c r="AG355" i="18"/>
  <c r="AO355" i="18" s="1"/>
  <c r="AH355" i="18"/>
  <c r="AP355" i="18" s="1"/>
  <c r="AI355" i="18"/>
  <c r="AQ355" i="18" s="1"/>
  <c r="AJ355" i="18"/>
  <c r="AR355" i="18" s="1"/>
  <c r="AK355" i="18"/>
  <c r="AS355" i="18" s="1"/>
  <c r="AL355" i="18"/>
  <c r="AT355" i="18" s="1"/>
  <c r="AM355" i="18"/>
  <c r="AU355" i="18" s="1"/>
  <c r="AN355" i="18"/>
  <c r="AV355" i="18" s="1"/>
  <c r="AG356" i="18"/>
  <c r="AO356" i="18" s="1"/>
  <c r="AH356" i="18"/>
  <c r="AP356" i="18" s="1"/>
  <c r="AI356" i="18"/>
  <c r="AQ356" i="18" s="1"/>
  <c r="AJ356" i="18"/>
  <c r="AR356" i="18" s="1"/>
  <c r="AK356" i="18"/>
  <c r="AS356" i="18" s="1"/>
  <c r="AL356" i="18"/>
  <c r="AT356" i="18" s="1"/>
  <c r="AM356" i="18"/>
  <c r="AU356" i="18" s="1"/>
  <c r="AN356" i="18"/>
  <c r="AV356" i="18" s="1"/>
  <c r="AG357" i="18"/>
  <c r="AO357" i="18" s="1"/>
  <c r="AH357" i="18"/>
  <c r="AP357" i="18" s="1"/>
  <c r="AI357" i="18"/>
  <c r="AQ357" i="18" s="1"/>
  <c r="AJ357" i="18"/>
  <c r="AR357" i="18" s="1"/>
  <c r="AK357" i="18"/>
  <c r="AS357" i="18" s="1"/>
  <c r="AL357" i="18"/>
  <c r="AT357" i="18" s="1"/>
  <c r="AM357" i="18"/>
  <c r="AU357" i="18" s="1"/>
  <c r="AN357" i="18"/>
  <c r="AV357" i="18" s="1"/>
  <c r="AG358" i="18"/>
  <c r="AO358" i="18" s="1"/>
  <c r="AH358" i="18"/>
  <c r="AP358" i="18" s="1"/>
  <c r="AI358" i="18"/>
  <c r="AQ358" i="18" s="1"/>
  <c r="AJ358" i="18"/>
  <c r="AR358" i="18" s="1"/>
  <c r="AK358" i="18"/>
  <c r="AS358" i="18" s="1"/>
  <c r="AL358" i="18"/>
  <c r="AT358" i="18" s="1"/>
  <c r="AM358" i="18"/>
  <c r="AU358" i="18" s="1"/>
  <c r="AN358" i="18"/>
  <c r="AV358" i="18" s="1"/>
  <c r="AG359" i="18"/>
  <c r="AO359" i="18" s="1"/>
  <c r="AH359" i="18"/>
  <c r="AP359" i="18" s="1"/>
  <c r="AI359" i="18"/>
  <c r="AQ359" i="18" s="1"/>
  <c r="AJ359" i="18"/>
  <c r="AR359" i="18" s="1"/>
  <c r="AK359" i="18"/>
  <c r="AS359" i="18" s="1"/>
  <c r="AL359" i="18"/>
  <c r="AT359" i="18" s="1"/>
  <c r="AM359" i="18"/>
  <c r="AU359" i="18" s="1"/>
  <c r="AN359" i="18"/>
  <c r="AV359" i="18" s="1"/>
  <c r="AG360" i="18"/>
  <c r="AO360" i="18" s="1"/>
  <c r="AH360" i="18"/>
  <c r="AP360" i="18" s="1"/>
  <c r="AI360" i="18"/>
  <c r="AQ360" i="18" s="1"/>
  <c r="AJ360" i="18"/>
  <c r="AR360" i="18" s="1"/>
  <c r="AK360" i="18"/>
  <c r="AS360" i="18" s="1"/>
  <c r="AL360" i="18"/>
  <c r="AT360" i="18" s="1"/>
  <c r="AM360" i="18"/>
  <c r="AU360" i="18" s="1"/>
  <c r="AN360" i="18"/>
  <c r="AV360" i="18" s="1"/>
  <c r="AG361" i="18"/>
  <c r="AO361" i="18" s="1"/>
  <c r="AH361" i="18"/>
  <c r="AP361" i="18" s="1"/>
  <c r="AI361" i="18"/>
  <c r="AQ361" i="18" s="1"/>
  <c r="AJ361" i="18"/>
  <c r="AR361" i="18" s="1"/>
  <c r="AK361" i="18"/>
  <c r="AS361" i="18" s="1"/>
  <c r="AL361" i="18"/>
  <c r="AT361" i="18" s="1"/>
  <c r="AM361" i="18"/>
  <c r="AU361" i="18" s="1"/>
  <c r="AN361" i="18"/>
  <c r="AV361" i="18" s="1"/>
  <c r="AG362" i="18"/>
  <c r="AO362" i="18" s="1"/>
  <c r="AH362" i="18"/>
  <c r="AP362" i="18" s="1"/>
  <c r="AI362" i="18"/>
  <c r="AQ362" i="18" s="1"/>
  <c r="AJ362" i="18"/>
  <c r="AR362" i="18" s="1"/>
  <c r="AK362" i="18"/>
  <c r="AS362" i="18" s="1"/>
  <c r="AL362" i="18"/>
  <c r="AT362" i="18" s="1"/>
  <c r="AM362" i="18"/>
  <c r="AU362" i="18" s="1"/>
  <c r="AN362" i="18"/>
  <c r="AV362" i="18" s="1"/>
  <c r="AG363" i="18"/>
  <c r="AO363" i="18" s="1"/>
  <c r="AH363" i="18"/>
  <c r="AP363" i="18" s="1"/>
  <c r="AI363" i="18"/>
  <c r="AQ363" i="18" s="1"/>
  <c r="AJ363" i="18"/>
  <c r="AR363" i="18" s="1"/>
  <c r="AK363" i="18"/>
  <c r="AS363" i="18" s="1"/>
  <c r="AL363" i="18"/>
  <c r="AT363" i="18" s="1"/>
  <c r="AM363" i="18"/>
  <c r="AU363" i="18" s="1"/>
  <c r="AN363" i="18"/>
  <c r="AV363" i="18" s="1"/>
  <c r="AG364" i="18"/>
  <c r="AO364" i="18" s="1"/>
  <c r="AH364" i="18"/>
  <c r="AP364" i="18" s="1"/>
  <c r="AI364" i="18"/>
  <c r="AQ364" i="18" s="1"/>
  <c r="AJ364" i="18"/>
  <c r="AR364" i="18" s="1"/>
  <c r="AK364" i="18"/>
  <c r="AS364" i="18" s="1"/>
  <c r="AL364" i="18"/>
  <c r="AT364" i="18" s="1"/>
  <c r="AM364" i="18"/>
  <c r="AU364" i="18" s="1"/>
  <c r="AN364" i="18"/>
  <c r="AV364" i="18" s="1"/>
  <c r="AG365" i="18"/>
  <c r="AO365" i="18" s="1"/>
  <c r="AH365" i="18"/>
  <c r="AP365" i="18" s="1"/>
  <c r="AI365" i="18"/>
  <c r="AQ365" i="18" s="1"/>
  <c r="AJ365" i="18"/>
  <c r="AR365" i="18" s="1"/>
  <c r="AK365" i="18"/>
  <c r="AS365" i="18" s="1"/>
  <c r="AL365" i="18"/>
  <c r="AT365" i="18" s="1"/>
  <c r="AM365" i="18"/>
  <c r="AU365" i="18" s="1"/>
  <c r="AN365" i="18"/>
  <c r="AV365" i="18" s="1"/>
  <c r="AG366" i="18"/>
  <c r="AO366" i="18" s="1"/>
  <c r="AH366" i="18"/>
  <c r="AP366" i="18" s="1"/>
  <c r="AI366" i="18"/>
  <c r="AQ366" i="18" s="1"/>
  <c r="AJ366" i="18"/>
  <c r="AR366" i="18" s="1"/>
  <c r="AK366" i="18"/>
  <c r="AS366" i="18" s="1"/>
  <c r="AL366" i="18"/>
  <c r="AT366" i="18" s="1"/>
  <c r="AM366" i="18"/>
  <c r="AU366" i="18" s="1"/>
  <c r="AN366" i="18"/>
  <c r="AV366" i="18" s="1"/>
  <c r="AG367" i="18"/>
  <c r="AO367" i="18" s="1"/>
  <c r="AH367" i="18"/>
  <c r="AP367" i="18" s="1"/>
  <c r="AI367" i="18"/>
  <c r="AQ367" i="18" s="1"/>
  <c r="AJ367" i="18"/>
  <c r="AR367" i="18" s="1"/>
  <c r="AK367" i="18"/>
  <c r="AS367" i="18" s="1"/>
  <c r="AL367" i="18"/>
  <c r="AT367" i="18" s="1"/>
  <c r="AM367" i="18"/>
  <c r="AU367" i="18" s="1"/>
  <c r="AN367" i="18"/>
  <c r="AV367" i="18" s="1"/>
  <c r="AG368" i="18"/>
  <c r="AO368" i="18" s="1"/>
  <c r="AH368" i="18"/>
  <c r="AP368" i="18" s="1"/>
  <c r="AI368" i="18"/>
  <c r="AQ368" i="18" s="1"/>
  <c r="AJ368" i="18"/>
  <c r="AR368" i="18" s="1"/>
  <c r="AK368" i="18"/>
  <c r="AS368" i="18" s="1"/>
  <c r="AL368" i="18"/>
  <c r="AT368" i="18" s="1"/>
  <c r="AM368" i="18"/>
  <c r="AU368" i="18" s="1"/>
  <c r="AN368" i="18"/>
  <c r="AV368" i="18" s="1"/>
  <c r="AG369" i="18"/>
  <c r="AO369" i="18" s="1"/>
  <c r="AH369" i="18"/>
  <c r="AP369" i="18" s="1"/>
  <c r="AI369" i="18"/>
  <c r="AQ369" i="18" s="1"/>
  <c r="AJ369" i="18"/>
  <c r="AR369" i="18" s="1"/>
  <c r="AK369" i="18"/>
  <c r="AS369" i="18" s="1"/>
  <c r="AL369" i="18"/>
  <c r="AT369" i="18" s="1"/>
  <c r="AM369" i="18"/>
  <c r="AU369" i="18" s="1"/>
  <c r="AN369" i="18"/>
  <c r="AV369" i="18" s="1"/>
  <c r="AG370" i="18"/>
  <c r="AO370" i="18" s="1"/>
  <c r="AH370" i="18"/>
  <c r="AP370" i="18" s="1"/>
  <c r="AI370" i="18"/>
  <c r="AQ370" i="18" s="1"/>
  <c r="AJ370" i="18"/>
  <c r="AR370" i="18" s="1"/>
  <c r="AK370" i="18"/>
  <c r="AS370" i="18" s="1"/>
  <c r="AL370" i="18"/>
  <c r="AT370" i="18" s="1"/>
  <c r="AM370" i="18"/>
  <c r="AU370" i="18" s="1"/>
  <c r="AN370" i="18"/>
  <c r="AV370" i="18" s="1"/>
  <c r="AG371" i="18"/>
  <c r="AO371" i="18" s="1"/>
  <c r="AH371" i="18"/>
  <c r="AP371" i="18" s="1"/>
  <c r="AI371" i="18"/>
  <c r="AQ371" i="18" s="1"/>
  <c r="AJ371" i="18"/>
  <c r="AR371" i="18" s="1"/>
  <c r="AK371" i="18"/>
  <c r="AS371" i="18" s="1"/>
  <c r="AL371" i="18"/>
  <c r="AT371" i="18" s="1"/>
  <c r="AM371" i="18"/>
  <c r="AU371" i="18" s="1"/>
  <c r="AN371" i="18"/>
  <c r="AV371" i="18" s="1"/>
  <c r="AG372" i="18"/>
  <c r="AO372" i="18" s="1"/>
  <c r="AH372" i="18"/>
  <c r="AP372" i="18" s="1"/>
  <c r="AI372" i="18"/>
  <c r="AQ372" i="18" s="1"/>
  <c r="AJ372" i="18"/>
  <c r="AR372" i="18" s="1"/>
  <c r="AK372" i="18"/>
  <c r="AS372" i="18" s="1"/>
  <c r="AL372" i="18"/>
  <c r="AT372" i="18" s="1"/>
  <c r="AM372" i="18"/>
  <c r="AU372" i="18" s="1"/>
  <c r="AN372" i="18"/>
  <c r="AV372" i="18" s="1"/>
  <c r="AG373" i="18"/>
  <c r="AO373" i="18" s="1"/>
  <c r="AH373" i="18"/>
  <c r="AP373" i="18" s="1"/>
  <c r="AI373" i="18"/>
  <c r="AQ373" i="18" s="1"/>
  <c r="AJ373" i="18"/>
  <c r="AR373" i="18" s="1"/>
  <c r="AK373" i="18"/>
  <c r="AS373" i="18" s="1"/>
  <c r="AL373" i="18"/>
  <c r="AT373" i="18" s="1"/>
  <c r="AM373" i="18"/>
  <c r="AU373" i="18" s="1"/>
  <c r="AN373" i="18"/>
  <c r="AV373" i="18" s="1"/>
  <c r="AG374" i="18"/>
  <c r="AO374" i="18" s="1"/>
  <c r="AH374" i="18"/>
  <c r="AP374" i="18" s="1"/>
  <c r="AI374" i="18"/>
  <c r="AQ374" i="18" s="1"/>
  <c r="AJ374" i="18"/>
  <c r="AR374" i="18" s="1"/>
  <c r="AK374" i="18"/>
  <c r="AS374" i="18" s="1"/>
  <c r="AL374" i="18"/>
  <c r="AT374" i="18" s="1"/>
  <c r="AM374" i="18"/>
  <c r="AU374" i="18" s="1"/>
  <c r="AN374" i="18"/>
  <c r="AV374" i="18" s="1"/>
  <c r="AG375" i="18"/>
  <c r="AO375" i="18" s="1"/>
  <c r="AH375" i="18"/>
  <c r="AP375" i="18" s="1"/>
  <c r="AI375" i="18"/>
  <c r="AQ375" i="18" s="1"/>
  <c r="AJ375" i="18"/>
  <c r="AR375" i="18" s="1"/>
  <c r="AK375" i="18"/>
  <c r="AS375" i="18" s="1"/>
  <c r="AL375" i="18"/>
  <c r="AT375" i="18" s="1"/>
  <c r="AM375" i="18"/>
  <c r="AU375" i="18" s="1"/>
  <c r="AN375" i="18"/>
  <c r="AV375" i="18" s="1"/>
  <c r="AG376" i="18"/>
  <c r="AO376" i="18" s="1"/>
  <c r="AH376" i="18"/>
  <c r="AP376" i="18" s="1"/>
  <c r="AI376" i="18"/>
  <c r="AQ376" i="18" s="1"/>
  <c r="AJ376" i="18"/>
  <c r="AR376" i="18" s="1"/>
  <c r="AK376" i="18"/>
  <c r="AS376" i="18" s="1"/>
  <c r="AL376" i="18"/>
  <c r="AT376" i="18" s="1"/>
  <c r="AM376" i="18"/>
  <c r="AU376" i="18" s="1"/>
  <c r="AN376" i="18"/>
  <c r="AV376" i="18" s="1"/>
  <c r="AG377" i="18"/>
  <c r="AO377" i="18" s="1"/>
  <c r="AH377" i="18"/>
  <c r="AP377" i="18" s="1"/>
  <c r="AI377" i="18"/>
  <c r="AQ377" i="18" s="1"/>
  <c r="AJ377" i="18"/>
  <c r="AR377" i="18" s="1"/>
  <c r="AK377" i="18"/>
  <c r="AS377" i="18" s="1"/>
  <c r="AL377" i="18"/>
  <c r="AT377" i="18" s="1"/>
  <c r="AM377" i="18"/>
  <c r="AU377" i="18" s="1"/>
  <c r="AN377" i="18"/>
  <c r="AV377" i="18" s="1"/>
  <c r="AG378" i="18"/>
  <c r="AO378" i="18" s="1"/>
  <c r="AH378" i="18"/>
  <c r="AP378" i="18" s="1"/>
  <c r="AI378" i="18"/>
  <c r="AQ378" i="18" s="1"/>
  <c r="AJ378" i="18"/>
  <c r="AR378" i="18" s="1"/>
  <c r="AK378" i="18"/>
  <c r="AS378" i="18" s="1"/>
  <c r="AL378" i="18"/>
  <c r="AT378" i="18" s="1"/>
  <c r="AM378" i="18"/>
  <c r="AU378" i="18" s="1"/>
  <c r="AN378" i="18"/>
  <c r="AV378" i="18" s="1"/>
  <c r="AG379" i="18"/>
  <c r="AO379" i="18" s="1"/>
  <c r="AH379" i="18"/>
  <c r="AP379" i="18" s="1"/>
  <c r="AI379" i="18"/>
  <c r="AQ379" i="18" s="1"/>
  <c r="AJ379" i="18"/>
  <c r="AR379" i="18" s="1"/>
  <c r="AK379" i="18"/>
  <c r="AS379" i="18" s="1"/>
  <c r="AL379" i="18"/>
  <c r="AT379" i="18" s="1"/>
  <c r="AM379" i="18"/>
  <c r="AU379" i="18" s="1"/>
  <c r="AN379" i="18"/>
  <c r="AV379" i="18" s="1"/>
  <c r="AG380" i="18"/>
  <c r="AO380" i="18" s="1"/>
  <c r="AH380" i="18"/>
  <c r="AP380" i="18" s="1"/>
  <c r="AI380" i="18"/>
  <c r="AQ380" i="18" s="1"/>
  <c r="AJ380" i="18"/>
  <c r="AR380" i="18" s="1"/>
  <c r="AK380" i="18"/>
  <c r="AS380" i="18" s="1"/>
  <c r="AL380" i="18"/>
  <c r="AT380" i="18" s="1"/>
  <c r="AM380" i="18"/>
  <c r="AU380" i="18" s="1"/>
  <c r="AN380" i="18"/>
  <c r="AV380" i="18" s="1"/>
  <c r="AG381" i="18"/>
  <c r="AO381" i="18" s="1"/>
  <c r="AH381" i="18"/>
  <c r="AP381" i="18" s="1"/>
  <c r="AI381" i="18"/>
  <c r="AQ381" i="18" s="1"/>
  <c r="AJ381" i="18"/>
  <c r="AR381" i="18" s="1"/>
  <c r="AK381" i="18"/>
  <c r="AS381" i="18" s="1"/>
  <c r="AL381" i="18"/>
  <c r="AT381" i="18" s="1"/>
  <c r="AM381" i="18"/>
  <c r="AU381" i="18" s="1"/>
  <c r="AN381" i="18"/>
  <c r="AV381" i="18" s="1"/>
  <c r="AG382" i="18"/>
  <c r="AO382" i="18" s="1"/>
  <c r="AH382" i="18"/>
  <c r="AP382" i="18" s="1"/>
  <c r="AI382" i="18"/>
  <c r="AQ382" i="18" s="1"/>
  <c r="AJ382" i="18"/>
  <c r="AR382" i="18" s="1"/>
  <c r="AK382" i="18"/>
  <c r="AS382" i="18" s="1"/>
  <c r="AL382" i="18"/>
  <c r="AT382" i="18" s="1"/>
  <c r="AM382" i="18"/>
  <c r="AU382" i="18" s="1"/>
  <c r="AN382" i="18"/>
  <c r="AV382" i="18" s="1"/>
  <c r="AG383" i="18"/>
  <c r="AO383" i="18" s="1"/>
  <c r="AH383" i="18"/>
  <c r="AP383" i="18" s="1"/>
  <c r="AI383" i="18"/>
  <c r="AQ383" i="18" s="1"/>
  <c r="AJ383" i="18"/>
  <c r="AR383" i="18" s="1"/>
  <c r="AK383" i="18"/>
  <c r="AS383" i="18" s="1"/>
  <c r="AL383" i="18"/>
  <c r="AT383" i="18" s="1"/>
  <c r="AM383" i="18"/>
  <c r="AU383" i="18" s="1"/>
  <c r="AN383" i="18"/>
  <c r="AV383" i="18" s="1"/>
  <c r="AG384" i="18"/>
  <c r="AO384" i="18" s="1"/>
  <c r="AH384" i="18"/>
  <c r="AP384" i="18" s="1"/>
  <c r="AI384" i="18"/>
  <c r="AQ384" i="18" s="1"/>
  <c r="AJ384" i="18"/>
  <c r="AR384" i="18" s="1"/>
  <c r="AK384" i="18"/>
  <c r="AS384" i="18" s="1"/>
  <c r="AL384" i="18"/>
  <c r="AT384" i="18" s="1"/>
  <c r="AM384" i="18"/>
  <c r="AU384" i="18" s="1"/>
  <c r="AN384" i="18"/>
  <c r="AV384" i="18" s="1"/>
  <c r="AG385" i="18"/>
  <c r="AO385" i="18" s="1"/>
  <c r="AH385" i="18"/>
  <c r="AP385" i="18" s="1"/>
  <c r="AI385" i="18"/>
  <c r="AQ385" i="18" s="1"/>
  <c r="AJ385" i="18"/>
  <c r="AR385" i="18" s="1"/>
  <c r="AK385" i="18"/>
  <c r="AS385" i="18" s="1"/>
  <c r="AL385" i="18"/>
  <c r="AT385" i="18" s="1"/>
  <c r="AM385" i="18"/>
  <c r="AU385" i="18" s="1"/>
  <c r="AN385" i="18"/>
  <c r="AV385" i="18" s="1"/>
  <c r="AG386" i="18"/>
  <c r="AO386" i="18" s="1"/>
  <c r="AH386" i="18"/>
  <c r="AP386" i="18" s="1"/>
  <c r="AI386" i="18"/>
  <c r="AQ386" i="18" s="1"/>
  <c r="AJ386" i="18"/>
  <c r="AR386" i="18" s="1"/>
  <c r="AK386" i="18"/>
  <c r="AS386" i="18" s="1"/>
  <c r="AL386" i="18"/>
  <c r="AT386" i="18" s="1"/>
  <c r="AM386" i="18"/>
  <c r="AU386" i="18" s="1"/>
  <c r="AN386" i="18"/>
  <c r="AV386" i="18" s="1"/>
  <c r="AG387" i="18"/>
  <c r="AO387" i="18" s="1"/>
  <c r="AH387" i="18"/>
  <c r="AP387" i="18" s="1"/>
  <c r="AI387" i="18"/>
  <c r="AQ387" i="18" s="1"/>
  <c r="AJ387" i="18"/>
  <c r="AR387" i="18" s="1"/>
  <c r="AK387" i="18"/>
  <c r="AS387" i="18" s="1"/>
  <c r="AL387" i="18"/>
  <c r="AT387" i="18" s="1"/>
  <c r="AM387" i="18"/>
  <c r="AU387" i="18" s="1"/>
  <c r="AN387" i="18"/>
  <c r="AV387" i="18" s="1"/>
  <c r="AG388" i="18"/>
  <c r="AO388" i="18" s="1"/>
  <c r="AH388" i="18"/>
  <c r="AP388" i="18" s="1"/>
  <c r="AI388" i="18"/>
  <c r="AQ388" i="18" s="1"/>
  <c r="AJ388" i="18"/>
  <c r="AR388" i="18" s="1"/>
  <c r="AK388" i="18"/>
  <c r="AS388" i="18" s="1"/>
  <c r="AL388" i="18"/>
  <c r="AT388" i="18" s="1"/>
  <c r="AM388" i="18"/>
  <c r="AU388" i="18" s="1"/>
  <c r="AN388" i="18"/>
  <c r="AV388" i="18" s="1"/>
  <c r="AG389" i="18"/>
  <c r="AO389" i="18" s="1"/>
  <c r="AH389" i="18"/>
  <c r="AP389" i="18" s="1"/>
  <c r="AI389" i="18"/>
  <c r="AQ389" i="18" s="1"/>
  <c r="AJ389" i="18"/>
  <c r="AR389" i="18" s="1"/>
  <c r="AK389" i="18"/>
  <c r="AS389" i="18" s="1"/>
  <c r="AL389" i="18"/>
  <c r="AT389" i="18" s="1"/>
  <c r="AM389" i="18"/>
  <c r="AU389" i="18" s="1"/>
  <c r="AN389" i="18"/>
  <c r="AV389" i="18" s="1"/>
  <c r="AG390" i="18"/>
  <c r="AO390" i="18" s="1"/>
  <c r="AH390" i="18"/>
  <c r="AP390" i="18" s="1"/>
  <c r="AI390" i="18"/>
  <c r="AQ390" i="18" s="1"/>
  <c r="AJ390" i="18"/>
  <c r="AR390" i="18" s="1"/>
  <c r="AK390" i="18"/>
  <c r="AS390" i="18" s="1"/>
  <c r="AL390" i="18"/>
  <c r="AT390" i="18" s="1"/>
  <c r="AM390" i="18"/>
  <c r="AU390" i="18" s="1"/>
  <c r="AN390" i="18"/>
  <c r="AV390" i="18" s="1"/>
  <c r="AG391" i="18"/>
  <c r="AO391" i="18" s="1"/>
  <c r="AH391" i="18"/>
  <c r="AP391" i="18" s="1"/>
  <c r="AI391" i="18"/>
  <c r="AQ391" i="18" s="1"/>
  <c r="AJ391" i="18"/>
  <c r="AR391" i="18" s="1"/>
  <c r="AK391" i="18"/>
  <c r="AS391" i="18" s="1"/>
  <c r="AL391" i="18"/>
  <c r="AT391" i="18" s="1"/>
  <c r="AM391" i="18"/>
  <c r="AU391" i="18" s="1"/>
  <c r="AN391" i="18"/>
  <c r="AV391" i="18" s="1"/>
  <c r="AG392" i="18"/>
  <c r="AO392" i="18" s="1"/>
  <c r="AH392" i="18"/>
  <c r="AP392" i="18" s="1"/>
  <c r="AI392" i="18"/>
  <c r="AQ392" i="18" s="1"/>
  <c r="AJ392" i="18"/>
  <c r="AR392" i="18" s="1"/>
  <c r="AK392" i="18"/>
  <c r="AS392" i="18" s="1"/>
  <c r="AL392" i="18"/>
  <c r="AT392" i="18" s="1"/>
  <c r="AM392" i="18"/>
  <c r="AU392" i="18" s="1"/>
  <c r="AN392" i="18"/>
  <c r="AV392" i="18" s="1"/>
  <c r="AG393" i="18"/>
  <c r="AO393" i="18" s="1"/>
  <c r="AH393" i="18"/>
  <c r="AP393" i="18" s="1"/>
  <c r="AI393" i="18"/>
  <c r="AQ393" i="18" s="1"/>
  <c r="AJ393" i="18"/>
  <c r="AR393" i="18" s="1"/>
  <c r="AK393" i="18"/>
  <c r="AS393" i="18" s="1"/>
  <c r="AL393" i="18"/>
  <c r="AT393" i="18" s="1"/>
  <c r="AM393" i="18"/>
  <c r="AU393" i="18" s="1"/>
  <c r="AN393" i="18"/>
  <c r="AV393" i="18" s="1"/>
  <c r="AG394" i="18"/>
  <c r="AO394" i="18" s="1"/>
  <c r="AH394" i="18"/>
  <c r="AP394" i="18" s="1"/>
  <c r="AI394" i="18"/>
  <c r="AQ394" i="18" s="1"/>
  <c r="AJ394" i="18"/>
  <c r="AR394" i="18" s="1"/>
  <c r="AK394" i="18"/>
  <c r="AS394" i="18" s="1"/>
  <c r="AL394" i="18"/>
  <c r="AT394" i="18" s="1"/>
  <c r="AM394" i="18"/>
  <c r="AU394" i="18" s="1"/>
  <c r="AN394" i="18"/>
  <c r="AV394" i="18" s="1"/>
  <c r="AG395" i="18"/>
  <c r="AO395" i="18" s="1"/>
  <c r="AH395" i="18"/>
  <c r="AP395" i="18" s="1"/>
  <c r="AI395" i="18"/>
  <c r="AQ395" i="18" s="1"/>
  <c r="AJ395" i="18"/>
  <c r="AR395" i="18" s="1"/>
  <c r="AK395" i="18"/>
  <c r="AS395" i="18" s="1"/>
  <c r="AL395" i="18"/>
  <c r="AT395" i="18" s="1"/>
  <c r="AM395" i="18"/>
  <c r="AU395" i="18" s="1"/>
  <c r="AN395" i="18"/>
  <c r="AV395" i="18" s="1"/>
  <c r="AG396" i="18"/>
  <c r="AO396" i="18" s="1"/>
  <c r="AH396" i="18"/>
  <c r="AP396" i="18" s="1"/>
  <c r="AI396" i="18"/>
  <c r="AQ396" i="18" s="1"/>
  <c r="AJ396" i="18"/>
  <c r="AR396" i="18" s="1"/>
  <c r="AK396" i="18"/>
  <c r="AS396" i="18" s="1"/>
  <c r="AL396" i="18"/>
  <c r="AT396" i="18" s="1"/>
  <c r="AM396" i="18"/>
  <c r="AU396" i="18" s="1"/>
  <c r="AN396" i="18"/>
  <c r="AV396" i="18" s="1"/>
  <c r="AG397" i="18"/>
  <c r="AO397" i="18" s="1"/>
  <c r="AH397" i="18"/>
  <c r="AP397" i="18" s="1"/>
  <c r="AI397" i="18"/>
  <c r="AQ397" i="18" s="1"/>
  <c r="AJ397" i="18"/>
  <c r="AR397" i="18" s="1"/>
  <c r="AK397" i="18"/>
  <c r="AS397" i="18" s="1"/>
  <c r="AL397" i="18"/>
  <c r="AT397" i="18" s="1"/>
  <c r="AM397" i="18"/>
  <c r="AU397" i="18" s="1"/>
  <c r="AN397" i="18"/>
  <c r="AV397" i="18" s="1"/>
  <c r="AG398" i="18"/>
  <c r="AO398" i="18" s="1"/>
  <c r="AH398" i="18"/>
  <c r="AP398" i="18" s="1"/>
  <c r="AI398" i="18"/>
  <c r="AQ398" i="18" s="1"/>
  <c r="AJ398" i="18"/>
  <c r="AR398" i="18" s="1"/>
  <c r="AK398" i="18"/>
  <c r="AS398" i="18" s="1"/>
  <c r="AL398" i="18"/>
  <c r="AT398" i="18" s="1"/>
  <c r="AM398" i="18"/>
  <c r="AU398" i="18" s="1"/>
  <c r="AN398" i="18"/>
  <c r="AV398" i="18" s="1"/>
  <c r="AG399" i="18"/>
  <c r="AO399" i="18" s="1"/>
  <c r="AH399" i="18"/>
  <c r="AP399" i="18" s="1"/>
  <c r="AI399" i="18"/>
  <c r="AQ399" i="18" s="1"/>
  <c r="AJ399" i="18"/>
  <c r="AR399" i="18" s="1"/>
  <c r="AK399" i="18"/>
  <c r="AS399" i="18" s="1"/>
  <c r="AL399" i="18"/>
  <c r="AT399" i="18" s="1"/>
  <c r="AM399" i="18"/>
  <c r="AU399" i="18" s="1"/>
  <c r="AN399" i="18"/>
  <c r="AV399" i="18" s="1"/>
  <c r="AG400" i="18"/>
  <c r="AO400" i="18" s="1"/>
  <c r="AH400" i="18"/>
  <c r="AP400" i="18" s="1"/>
  <c r="AI400" i="18"/>
  <c r="AQ400" i="18" s="1"/>
  <c r="AJ400" i="18"/>
  <c r="AR400" i="18" s="1"/>
  <c r="AK400" i="18"/>
  <c r="AS400" i="18" s="1"/>
  <c r="AL400" i="18"/>
  <c r="AT400" i="18" s="1"/>
  <c r="AM400" i="18"/>
  <c r="AU400" i="18" s="1"/>
  <c r="AN400" i="18"/>
  <c r="AV400" i="18" s="1"/>
  <c r="AG401" i="18"/>
  <c r="AO401" i="18" s="1"/>
  <c r="AH401" i="18"/>
  <c r="AP401" i="18" s="1"/>
  <c r="AI401" i="18"/>
  <c r="AQ401" i="18" s="1"/>
  <c r="AJ401" i="18"/>
  <c r="AR401" i="18" s="1"/>
  <c r="AK401" i="18"/>
  <c r="AS401" i="18" s="1"/>
  <c r="AL401" i="18"/>
  <c r="AT401" i="18" s="1"/>
  <c r="AM401" i="18"/>
  <c r="AU401" i="18" s="1"/>
  <c r="AN401" i="18"/>
  <c r="AV401" i="18" s="1"/>
  <c r="AG402" i="18"/>
  <c r="AO402" i="18" s="1"/>
  <c r="AH402" i="18"/>
  <c r="AP402" i="18" s="1"/>
  <c r="AI402" i="18"/>
  <c r="AQ402" i="18" s="1"/>
  <c r="AJ402" i="18"/>
  <c r="AR402" i="18" s="1"/>
  <c r="AK402" i="18"/>
  <c r="AS402" i="18" s="1"/>
  <c r="AL402" i="18"/>
  <c r="AT402" i="18" s="1"/>
  <c r="AM402" i="18"/>
  <c r="AU402" i="18" s="1"/>
  <c r="AN402" i="18"/>
  <c r="AV402" i="18" s="1"/>
  <c r="AG403" i="18"/>
  <c r="AO403" i="18" s="1"/>
  <c r="AH403" i="18"/>
  <c r="AP403" i="18" s="1"/>
  <c r="AI403" i="18"/>
  <c r="AQ403" i="18" s="1"/>
  <c r="AJ403" i="18"/>
  <c r="AR403" i="18" s="1"/>
  <c r="AK403" i="18"/>
  <c r="AS403" i="18" s="1"/>
  <c r="AL403" i="18"/>
  <c r="AT403" i="18" s="1"/>
  <c r="AM403" i="18"/>
  <c r="AU403" i="18" s="1"/>
  <c r="AN403" i="18"/>
  <c r="AV403" i="18" s="1"/>
  <c r="AG404" i="18"/>
  <c r="AO404" i="18" s="1"/>
  <c r="AH404" i="18"/>
  <c r="AP404" i="18" s="1"/>
  <c r="AI404" i="18"/>
  <c r="AQ404" i="18" s="1"/>
  <c r="AJ404" i="18"/>
  <c r="AR404" i="18" s="1"/>
  <c r="AK404" i="18"/>
  <c r="AS404" i="18" s="1"/>
  <c r="AL404" i="18"/>
  <c r="AT404" i="18" s="1"/>
  <c r="AM404" i="18"/>
  <c r="AU404" i="18" s="1"/>
  <c r="AN404" i="18"/>
  <c r="AV404" i="18" s="1"/>
  <c r="AG405" i="18"/>
  <c r="AO405" i="18" s="1"/>
  <c r="AH405" i="18"/>
  <c r="AP405" i="18" s="1"/>
  <c r="AI405" i="18"/>
  <c r="AQ405" i="18" s="1"/>
  <c r="AJ405" i="18"/>
  <c r="AR405" i="18" s="1"/>
  <c r="AK405" i="18"/>
  <c r="AS405" i="18" s="1"/>
  <c r="AL405" i="18"/>
  <c r="AT405" i="18" s="1"/>
  <c r="AM405" i="18"/>
  <c r="AU405" i="18" s="1"/>
  <c r="AN405" i="18"/>
  <c r="AV405" i="18" s="1"/>
  <c r="AG406" i="18"/>
  <c r="AO406" i="18" s="1"/>
  <c r="AH406" i="18"/>
  <c r="AP406" i="18" s="1"/>
  <c r="AI406" i="18"/>
  <c r="AQ406" i="18" s="1"/>
  <c r="AJ406" i="18"/>
  <c r="AR406" i="18" s="1"/>
  <c r="AK406" i="18"/>
  <c r="AS406" i="18" s="1"/>
  <c r="AL406" i="18"/>
  <c r="AT406" i="18" s="1"/>
  <c r="AM406" i="18"/>
  <c r="AU406" i="18" s="1"/>
  <c r="AN406" i="18"/>
  <c r="AV406" i="18" s="1"/>
  <c r="AG407" i="18"/>
  <c r="AO407" i="18" s="1"/>
  <c r="AH407" i="18"/>
  <c r="AP407" i="18" s="1"/>
  <c r="AI407" i="18"/>
  <c r="AQ407" i="18" s="1"/>
  <c r="AJ407" i="18"/>
  <c r="AR407" i="18" s="1"/>
  <c r="AK407" i="18"/>
  <c r="AS407" i="18" s="1"/>
  <c r="AL407" i="18"/>
  <c r="AT407" i="18" s="1"/>
  <c r="AM407" i="18"/>
  <c r="AU407" i="18" s="1"/>
  <c r="AN407" i="18"/>
  <c r="AV407" i="18" s="1"/>
  <c r="AG408" i="18"/>
  <c r="AO408" i="18" s="1"/>
  <c r="AH408" i="18"/>
  <c r="AP408" i="18" s="1"/>
  <c r="AI408" i="18"/>
  <c r="AQ408" i="18" s="1"/>
  <c r="AJ408" i="18"/>
  <c r="AR408" i="18" s="1"/>
  <c r="AK408" i="18"/>
  <c r="AS408" i="18" s="1"/>
  <c r="AL408" i="18"/>
  <c r="AT408" i="18" s="1"/>
  <c r="AM408" i="18"/>
  <c r="AU408" i="18" s="1"/>
  <c r="AN408" i="18"/>
  <c r="AV408" i="18" s="1"/>
  <c r="AG409" i="18"/>
  <c r="AO409" i="18" s="1"/>
  <c r="AH409" i="18"/>
  <c r="AP409" i="18" s="1"/>
  <c r="AI409" i="18"/>
  <c r="AQ409" i="18" s="1"/>
  <c r="AJ409" i="18"/>
  <c r="AR409" i="18" s="1"/>
  <c r="AK409" i="18"/>
  <c r="AS409" i="18" s="1"/>
  <c r="AL409" i="18"/>
  <c r="AT409" i="18" s="1"/>
  <c r="AM409" i="18"/>
  <c r="AU409" i="18" s="1"/>
  <c r="AN409" i="18"/>
  <c r="AV409" i="18" s="1"/>
  <c r="AG410" i="18"/>
  <c r="AO410" i="18" s="1"/>
  <c r="AH410" i="18"/>
  <c r="AP410" i="18" s="1"/>
  <c r="AI410" i="18"/>
  <c r="AQ410" i="18" s="1"/>
  <c r="AJ410" i="18"/>
  <c r="AR410" i="18" s="1"/>
  <c r="AK410" i="18"/>
  <c r="AS410" i="18" s="1"/>
  <c r="AL410" i="18"/>
  <c r="AT410" i="18" s="1"/>
  <c r="AM410" i="18"/>
  <c r="AU410" i="18" s="1"/>
  <c r="AN410" i="18"/>
  <c r="AV410" i="18" s="1"/>
  <c r="AG411" i="18"/>
  <c r="AO411" i="18" s="1"/>
  <c r="AH411" i="18"/>
  <c r="AP411" i="18" s="1"/>
  <c r="AI411" i="18"/>
  <c r="AQ411" i="18" s="1"/>
  <c r="AJ411" i="18"/>
  <c r="AR411" i="18" s="1"/>
  <c r="AK411" i="18"/>
  <c r="AS411" i="18" s="1"/>
  <c r="AL411" i="18"/>
  <c r="AT411" i="18" s="1"/>
  <c r="AM411" i="18"/>
  <c r="AU411" i="18" s="1"/>
  <c r="AN411" i="18"/>
  <c r="AV411" i="18" s="1"/>
  <c r="AG412" i="18"/>
  <c r="AO412" i="18" s="1"/>
  <c r="AH412" i="18"/>
  <c r="AP412" i="18" s="1"/>
  <c r="AI412" i="18"/>
  <c r="AQ412" i="18" s="1"/>
  <c r="AJ412" i="18"/>
  <c r="AR412" i="18" s="1"/>
  <c r="AK412" i="18"/>
  <c r="AS412" i="18" s="1"/>
  <c r="AL412" i="18"/>
  <c r="AT412" i="18" s="1"/>
  <c r="AM412" i="18"/>
  <c r="AU412" i="18" s="1"/>
  <c r="AN412" i="18"/>
  <c r="AV412" i="18" s="1"/>
  <c r="AG413" i="18"/>
  <c r="AO413" i="18" s="1"/>
  <c r="AH413" i="18"/>
  <c r="AP413" i="18" s="1"/>
  <c r="AI413" i="18"/>
  <c r="AQ413" i="18" s="1"/>
  <c r="AJ413" i="18"/>
  <c r="AR413" i="18" s="1"/>
  <c r="AK413" i="18"/>
  <c r="AS413" i="18" s="1"/>
  <c r="AL413" i="18"/>
  <c r="AT413" i="18" s="1"/>
  <c r="AM413" i="18"/>
  <c r="AU413" i="18" s="1"/>
  <c r="AN413" i="18"/>
  <c r="AV413" i="18" s="1"/>
  <c r="AG414" i="18"/>
  <c r="AO414" i="18" s="1"/>
  <c r="AH414" i="18"/>
  <c r="AP414" i="18" s="1"/>
  <c r="AI414" i="18"/>
  <c r="AQ414" i="18" s="1"/>
  <c r="AJ414" i="18"/>
  <c r="AR414" i="18" s="1"/>
  <c r="AK414" i="18"/>
  <c r="AS414" i="18" s="1"/>
  <c r="AL414" i="18"/>
  <c r="AT414" i="18" s="1"/>
  <c r="AM414" i="18"/>
  <c r="AU414" i="18" s="1"/>
  <c r="AN414" i="18"/>
  <c r="AV414" i="18" s="1"/>
  <c r="AG415" i="18"/>
  <c r="AO415" i="18" s="1"/>
  <c r="AH415" i="18"/>
  <c r="AP415" i="18" s="1"/>
  <c r="AI415" i="18"/>
  <c r="AQ415" i="18" s="1"/>
  <c r="AJ415" i="18"/>
  <c r="AR415" i="18" s="1"/>
  <c r="AK415" i="18"/>
  <c r="AS415" i="18" s="1"/>
  <c r="AL415" i="18"/>
  <c r="AT415" i="18" s="1"/>
  <c r="AM415" i="18"/>
  <c r="AU415" i="18" s="1"/>
  <c r="AN415" i="18"/>
  <c r="AV415" i="18" s="1"/>
  <c r="AG416" i="18"/>
  <c r="AO416" i="18" s="1"/>
  <c r="AH416" i="18"/>
  <c r="AP416" i="18" s="1"/>
  <c r="AI416" i="18"/>
  <c r="AQ416" i="18" s="1"/>
  <c r="AJ416" i="18"/>
  <c r="AR416" i="18" s="1"/>
  <c r="AK416" i="18"/>
  <c r="AS416" i="18" s="1"/>
  <c r="AL416" i="18"/>
  <c r="AT416" i="18" s="1"/>
  <c r="AM416" i="18"/>
  <c r="AU416" i="18" s="1"/>
  <c r="AN416" i="18"/>
  <c r="AV416" i="18" s="1"/>
  <c r="AG417" i="18"/>
  <c r="AO417" i="18" s="1"/>
  <c r="AH417" i="18"/>
  <c r="AP417" i="18" s="1"/>
  <c r="AI417" i="18"/>
  <c r="AQ417" i="18" s="1"/>
  <c r="AJ417" i="18"/>
  <c r="AR417" i="18" s="1"/>
  <c r="AK417" i="18"/>
  <c r="AS417" i="18" s="1"/>
  <c r="AL417" i="18"/>
  <c r="AT417" i="18" s="1"/>
  <c r="AM417" i="18"/>
  <c r="AU417" i="18" s="1"/>
  <c r="AN417" i="18"/>
  <c r="AV417" i="18" s="1"/>
  <c r="AG418" i="18"/>
  <c r="AO418" i="18" s="1"/>
  <c r="AH418" i="18"/>
  <c r="AP418" i="18" s="1"/>
  <c r="AI418" i="18"/>
  <c r="AQ418" i="18" s="1"/>
  <c r="AJ418" i="18"/>
  <c r="AR418" i="18" s="1"/>
  <c r="AK418" i="18"/>
  <c r="AS418" i="18" s="1"/>
  <c r="AL418" i="18"/>
  <c r="AT418" i="18" s="1"/>
  <c r="AM418" i="18"/>
  <c r="AU418" i="18" s="1"/>
  <c r="AN418" i="18"/>
  <c r="AV418" i="18" s="1"/>
  <c r="AG419" i="18"/>
  <c r="AO419" i="18" s="1"/>
  <c r="AH419" i="18"/>
  <c r="AP419" i="18" s="1"/>
  <c r="AI419" i="18"/>
  <c r="AQ419" i="18" s="1"/>
  <c r="AJ419" i="18"/>
  <c r="AR419" i="18" s="1"/>
  <c r="AK419" i="18"/>
  <c r="AS419" i="18" s="1"/>
  <c r="AL419" i="18"/>
  <c r="AT419" i="18" s="1"/>
  <c r="AM419" i="18"/>
  <c r="AU419" i="18" s="1"/>
  <c r="AN419" i="18"/>
  <c r="AV419" i="18" s="1"/>
  <c r="AG420" i="18"/>
  <c r="AO420" i="18" s="1"/>
  <c r="AH420" i="18"/>
  <c r="AP420" i="18" s="1"/>
  <c r="AI420" i="18"/>
  <c r="AQ420" i="18" s="1"/>
  <c r="AJ420" i="18"/>
  <c r="AR420" i="18" s="1"/>
  <c r="AK420" i="18"/>
  <c r="AS420" i="18" s="1"/>
  <c r="AL420" i="18"/>
  <c r="AT420" i="18" s="1"/>
  <c r="AM420" i="18"/>
  <c r="AU420" i="18" s="1"/>
  <c r="AN420" i="18"/>
  <c r="AV420" i="18" s="1"/>
  <c r="AG421" i="18"/>
  <c r="AO421" i="18" s="1"/>
  <c r="AH421" i="18"/>
  <c r="AP421" i="18" s="1"/>
  <c r="AI421" i="18"/>
  <c r="AQ421" i="18" s="1"/>
  <c r="AJ421" i="18"/>
  <c r="AR421" i="18" s="1"/>
  <c r="AK421" i="18"/>
  <c r="AS421" i="18" s="1"/>
  <c r="AL421" i="18"/>
  <c r="AT421" i="18" s="1"/>
  <c r="AM421" i="18"/>
  <c r="AU421" i="18" s="1"/>
  <c r="AN421" i="18"/>
  <c r="AV421" i="18" s="1"/>
  <c r="AG422" i="18"/>
  <c r="AO422" i="18" s="1"/>
  <c r="AH422" i="18"/>
  <c r="AP422" i="18" s="1"/>
  <c r="AI422" i="18"/>
  <c r="AQ422" i="18" s="1"/>
  <c r="AJ422" i="18"/>
  <c r="AR422" i="18" s="1"/>
  <c r="AK422" i="18"/>
  <c r="AS422" i="18" s="1"/>
  <c r="AL422" i="18"/>
  <c r="AT422" i="18" s="1"/>
  <c r="AM422" i="18"/>
  <c r="AU422" i="18" s="1"/>
  <c r="AN422" i="18"/>
  <c r="AV422" i="18" s="1"/>
  <c r="AG423" i="18"/>
  <c r="AO423" i="18" s="1"/>
  <c r="AH423" i="18"/>
  <c r="AP423" i="18" s="1"/>
  <c r="AI423" i="18"/>
  <c r="AQ423" i="18" s="1"/>
  <c r="AJ423" i="18"/>
  <c r="AR423" i="18" s="1"/>
  <c r="AK423" i="18"/>
  <c r="AS423" i="18" s="1"/>
  <c r="AL423" i="18"/>
  <c r="AT423" i="18" s="1"/>
  <c r="AM423" i="18"/>
  <c r="AU423" i="18" s="1"/>
  <c r="AN423" i="18"/>
  <c r="AV423" i="18" s="1"/>
  <c r="AG424" i="18"/>
  <c r="AO424" i="18" s="1"/>
  <c r="AH424" i="18"/>
  <c r="AP424" i="18" s="1"/>
  <c r="AI424" i="18"/>
  <c r="AQ424" i="18" s="1"/>
  <c r="AJ424" i="18"/>
  <c r="AR424" i="18" s="1"/>
  <c r="AK424" i="18"/>
  <c r="AS424" i="18" s="1"/>
  <c r="AL424" i="18"/>
  <c r="AT424" i="18" s="1"/>
  <c r="AM424" i="18"/>
  <c r="AU424" i="18" s="1"/>
  <c r="AN424" i="18"/>
  <c r="AV424" i="18" s="1"/>
  <c r="AG425" i="18"/>
  <c r="AO425" i="18" s="1"/>
  <c r="AH425" i="18"/>
  <c r="AP425" i="18" s="1"/>
  <c r="AI425" i="18"/>
  <c r="AQ425" i="18" s="1"/>
  <c r="AJ425" i="18"/>
  <c r="AR425" i="18" s="1"/>
  <c r="AK425" i="18"/>
  <c r="AS425" i="18" s="1"/>
  <c r="AL425" i="18"/>
  <c r="AT425" i="18" s="1"/>
  <c r="AM425" i="18"/>
  <c r="AU425" i="18" s="1"/>
  <c r="AN425" i="18"/>
  <c r="AV425" i="18" s="1"/>
  <c r="AG426" i="18"/>
  <c r="AO426" i="18" s="1"/>
  <c r="AH426" i="18"/>
  <c r="AP426" i="18" s="1"/>
  <c r="AI426" i="18"/>
  <c r="AQ426" i="18" s="1"/>
  <c r="AJ426" i="18"/>
  <c r="AR426" i="18" s="1"/>
  <c r="AK426" i="18"/>
  <c r="AS426" i="18" s="1"/>
  <c r="AL426" i="18"/>
  <c r="AT426" i="18" s="1"/>
  <c r="AM426" i="18"/>
  <c r="AU426" i="18" s="1"/>
  <c r="AN426" i="18"/>
  <c r="AV426" i="18" s="1"/>
  <c r="AG427" i="18"/>
  <c r="AO427" i="18" s="1"/>
  <c r="AH427" i="18"/>
  <c r="AP427" i="18" s="1"/>
  <c r="AI427" i="18"/>
  <c r="AQ427" i="18" s="1"/>
  <c r="AJ427" i="18"/>
  <c r="AR427" i="18" s="1"/>
  <c r="AK427" i="18"/>
  <c r="AS427" i="18" s="1"/>
  <c r="AL427" i="18"/>
  <c r="AT427" i="18" s="1"/>
  <c r="AM427" i="18"/>
  <c r="AU427" i="18" s="1"/>
  <c r="AN427" i="18"/>
  <c r="AV427" i="18" s="1"/>
  <c r="AG428" i="18"/>
  <c r="AO428" i="18" s="1"/>
  <c r="AH428" i="18"/>
  <c r="AP428" i="18" s="1"/>
  <c r="AI428" i="18"/>
  <c r="AQ428" i="18" s="1"/>
  <c r="AJ428" i="18"/>
  <c r="AR428" i="18" s="1"/>
  <c r="AK428" i="18"/>
  <c r="AS428" i="18" s="1"/>
  <c r="AL428" i="18"/>
  <c r="AT428" i="18" s="1"/>
  <c r="AM428" i="18"/>
  <c r="AU428" i="18" s="1"/>
  <c r="AN428" i="18"/>
  <c r="AV428" i="18" s="1"/>
  <c r="AG429" i="18"/>
  <c r="AO429" i="18" s="1"/>
  <c r="AH429" i="18"/>
  <c r="AP429" i="18" s="1"/>
  <c r="AI429" i="18"/>
  <c r="AQ429" i="18" s="1"/>
  <c r="AJ429" i="18"/>
  <c r="AR429" i="18" s="1"/>
  <c r="AK429" i="18"/>
  <c r="AS429" i="18" s="1"/>
  <c r="AL429" i="18"/>
  <c r="AT429" i="18" s="1"/>
  <c r="AM429" i="18"/>
  <c r="AU429" i="18" s="1"/>
  <c r="AN429" i="18"/>
  <c r="AV429" i="18" s="1"/>
  <c r="AG430" i="18"/>
  <c r="AO430" i="18" s="1"/>
  <c r="AH430" i="18"/>
  <c r="AP430" i="18" s="1"/>
  <c r="AI430" i="18"/>
  <c r="AQ430" i="18" s="1"/>
  <c r="AJ430" i="18"/>
  <c r="AR430" i="18" s="1"/>
  <c r="AK430" i="18"/>
  <c r="AS430" i="18" s="1"/>
  <c r="AL430" i="18"/>
  <c r="AT430" i="18" s="1"/>
  <c r="AM430" i="18"/>
  <c r="AU430" i="18" s="1"/>
  <c r="AN430" i="18"/>
  <c r="AV430" i="18" s="1"/>
  <c r="AG431" i="18"/>
  <c r="AO431" i="18" s="1"/>
  <c r="AH431" i="18"/>
  <c r="AP431" i="18" s="1"/>
  <c r="AI431" i="18"/>
  <c r="AQ431" i="18" s="1"/>
  <c r="AJ431" i="18"/>
  <c r="AR431" i="18" s="1"/>
  <c r="AK431" i="18"/>
  <c r="AS431" i="18" s="1"/>
  <c r="AL431" i="18"/>
  <c r="AT431" i="18" s="1"/>
  <c r="AM431" i="18"/>
  <c r="AU431" i="18" s="1"/>
  <c r="AN431" i="18"/>
  <c r="AV431" i="18" s="1"/>
  <c r="AG432" i="18"/>
  <c r="AO432" i="18" s="1"/>
  <c r="AH432" i="18"/>
  <c r="AP432" i="18" s="1"/>
  <c r="AI432" i="18"/>
  <c r="AQ432" i="18" s="1"/>
  <c r="AJ432" i="18"/>
  <c r="AR432" i="18" s="1"/>
  <c r="AK432" i="18"/>
  <c r="AS432" i="18" s="1"/>
  <c r="AL432" i="18"/>
  <c r="AT432" i="18" s="1"/>
  <c r="AM432" i="18"/>
  <c r="AU432" i="18" s="1"/>
  <c r="AN432" i="18"/>
  <c r="AV432" i="18" s="1"/>
  <c r="AG433" i="18"/>
  <c r="AO433" i="18" s="1"/>
  <c r="AH433" i="18"/>
  <c r="AP433" i="18" s="1"/>
  <c r="AI433" i="18"/>
  <c r="AQ433" i="18" s="1"/>
  <c r="AJ433" i="18"/>
  <c r="AR433" i="18" s="1"/>
  <c r="AK433" i="18"/>
  <c r="AS433" i="18" s="1"/>
  <c r="AL433" i="18"/>
  <c r="AT433" i="18" s="1"/>
  <c r="AM433" i="18"/>
  <c r="AU433" i="18" s="1"/>
  <c r="AN433" i="18"/>
  <c r="AV433" i="18" s="1"/>
  <c r="AG434" i="18"/>
  <c r="AO434" i="18" s="1"/>
  <c r="AH434" i="18"/>
  <c r="AP434" i="18" s="1"/>
  <c r="AI434" i="18"/>
  <c r="AQ434" i="18" s="1"/>
  <c r="AJ434" i="18"/>
  <c r="AR434" i="18" s="1"/>
  <c r="AK434" i="18"/>
  <c r="AS434" i="18" s="1"/>
  <c r="AL434" i="18"/>
  <c r="AT434" i="18" s="1"/>
  <c r="AM434" i="18"/>
  <c r="AU434" i="18" s="1"/>
  <c r="AN434" i="18"/>
  <c r="AV434" i="18" s="1"/>
  <c r="AG435" i="18"/>
  <c r="AO435" i="18" s="1"/>
  <c r="AH435" i="18"/>
  <c r="AP435" i="18" s="1"/>
  <c r="AI435" i="18"/>
  <c r="AQ435" i="18" s="1"/>
  <c r="AJ435" i="18"/>
  <c r="AR435" i="18" s="1"/>
  <c r="AK435" i="18"/>
  <c r="AS435" i="18" s="1"/>
  <c r="AL435" i="18"/>
  <c r="AT435" i="18" s="1"/>
  <c r="AM435" i="18"/>
  <c r="AU435" i="18" s="1"/>
  <c r="AN435" i="18"/>
  <c r="AV435" i="18" s="1"/>
  <c r="AG436" i="18"/>
  <c r="AO436" i="18" s="1"/>
  <c r="AH436" i="18"/>
  <c r="AP436" i="18" s="1"/>
  <c r="AI436" i="18"/>
  <c r="AQ436" i="18" s="1"/>
  <c r="AJ436" i="18"/>
  <c r="AR436" i="18" s="1"/>
  <c r="AK436" i="18"/>
  <c r="AS436" i="18" s="1"/>
  <c r="AL436" i="18"/>
  <c r="AT436" i="18" s="1"/>
  <c r="AM436" i="18"/>
  <c r="AU436" i="18" s="1"/>
  <c r="AN436" i="18"/>
  <c r="AV436" i="18" s="1"/>
  <c r="AG437" i="18"/>
  <c r="AO437" i="18" s="1"/>
  <c r="AH437" i="18"/>
  <c r="AP437" i="18" s="1"/>
  <c r="AI437" i="18"/>
  <c r="AQ437" i="18" s="1"/>
  <c r="AJ437" i="18"/>
  <c r="AR437" i="18" s="1"/>
  <c r="AK437" i="18"/>
  <c r="AS437" i="18" s="1"/>
  <c r="AL437" i="18"/>
  <c r="AT437" i="18" s="1"/>
  <c r="AM437" i="18"/>
  <c r="AU437" i="18" s="1"/>
  <c r="AN437" i="18"/>
  <c r="AV437" i="18" s="1"/>
  <c r="AG438" i="18"/>
  <c r="AO438" i="18" s="1"/>
  <c r="AH438" i="18"/>
  <c r="AP438" i="18" s="1"/>
  <c r="AI438" i="18"/>
  <c r="AQ438" i="18" s="1"/>
  <c r="AJ438" i="18"/>
  <c r="AR438" i="18" s="1"/>
  <c r="AK438" i="18"/>
  <c r="AS438" i="18" s="1"/>
  <c r="AL438" i="18"/>
  <c r="AT438" i="18" s="1"/>
  <c r="AM438" i="18"/>
  <c r="AU438" i="18" s="1"/>
  <c r="AN438" i="18"/>
  <c r="AV438" i="18" s="1"/>
  <c r="AG439" i="18"/>
  <c r="AO439" i="18" s="1"/>
  <c r="AH439" i="18"/>
  <c r="AP439" i="18" s="1"/>
  <c r="AI439" i="18"/>
  <c r="AQ439" i="18" s="1"/>
  <c r="AJ439" i="18"/>
  <c r="AR439" i="18" s="1"/>
  <c r="AK439" i="18"/>
  <c r="AS439" i="18" s="1"/>
  <c r="AL439" i="18"/>
  <c r="AT439" i="18" s="1"/>
  <c r="AM439" i="18"/>
  <c r="AU439" i="18" s="1"/>
  <c r="AN439" i="18"/>
  <c r="AV439" i="18" s="1"/>
  <c r="AG440" i="18"/>
  <c r="AO440" i="18" s="1"/>
  <c r="AH440" i="18"/>
  <c r="AP440" i="18" s="1"/>
  <c r="AI440" i="18"/>
  <c r="AQ440" i="18" s="1"/>
  <c r="AJ440" i="18"/>
  <c r="AR440" i="18" s="1"/>
  <c r="AK440" i="18"/>
  <c r="AS440" i="18" s="1"/>
  <c r="AL440" i="18"/>
  <c r="AT440" i="18" s="1"/>
  <c r="AM440" i="18"/>
  <c r="AU440" i="18" s="1"/>
  <c r="AN440" i="18"/>
  <c r="AV440" i="18" s="1"/>
  <c r="AG441" i="18"/>
  <c r="AO441" i="18" s="1"/>
  <c r="AH441" i="18"/>
  <c r="AP441" i="18" s="1"/>
  <c r="AI441" i="18"/>
  <c r="AQ441" i="18" s="1"/>
  <c r="AJ441" i="18"/>
  <c r="AR441" i="18" s="1"/>
  <c r="AK441" i="18"/>
  <c r="AS441" i="18" s="1"/>
  <c r="AL441" i="18"/>
  <c r="AT441" i="18" s="1"/>
  <c r="AM441" i="18"/>
  <c r="AU441" i="18" s="1"/>
  <c r="AN441" i="18"/>
  <c r="AV441" i="18" s="1"/>
  <c r="AG442" i="18"/>
  <c r="AO442" i="18" s="1"/>
  <c r="AH442" i="18"/>
  <c r="AP442" i="18" s="1"/>
  <c r="AI442" i="18"/>
  <c r="AQ442" i="18" s="1"/>
  <c r="AJ442" i="18"/>
  <c r="AR442" i="18" s="1"/>
  <c r="AK442" i="18"/>
  <c r="AS442" i="18" s="1"/>
  <c r="AL442" i="18"/>
  <c r="AT442" i="18" s="1"/>
  <c r="AM442" i="18"/>
  <c r="AU442" i="18" s="1"/>
  <c r="AN442" i="18"/>
  <c r="AV442" i="18" s="1"/>
  <c r="AG443" i="18"/>
  <c r="AO443" i="18" s="1"/>
  <c r="AH443" i="18"/>
  <c r="AP443" i="18" s="1"/>
  <c r="AI443" i="18"/>
  <c r="AQ443" i="18" s="1"/>
  <c r="AJ443" i="18"/>
  <c r="AR443" i="18" s="1"/>
  <c r="AK443" i="18"/>
  <c r="AS443" i="18" s="1"/>
  <c r="AL443" i="18"/>
  <c r="AT443" i="18" s="1"/>
  <c r="AM443" i="18"/>
  <c r="AU443" i="18" s="1"/>
  <c r="AN443" i="18"/>
  <c r="AV443" i="18" s="1"/>
  <c r="AG444" i="18"/>
  <c r="AO444" i="18" s="1"/>
  <c r="AH444" i="18"/>
  <c r="AP444" i="18" s="1"/>
  <c r="AI444" i="18"/>
  <c r="AQ444" i="18" s="1"/>
  <c r="AJ444" i="18"/>
  <c r="AR444" i="18" s="1"/>
  <c r="AK444" i="18"/>
  <c r="AS444" i="18" s="1"/>
  <c r="AL444" i="18"/>
  <c r="AT444" i="18" s="1"/>
  <c r="AM444" i="18"/>
  <c r="AU444" i="18" s="1"/>
  <c r="AN444" i="18"/>
  <c r="AV444" i="18" s="1"/>
  <c r="AG445" i="18"/>
  <c r="AO445" i="18" s="1"/>
  <c r="AH445" i="18"/>
  <c r="AP445" i="18" s="1"/>
  <c r="AI445" i="18"/>
  <c r="AQ445" i="18" s="1"/>
  <c r="AJ445" i="18"/>
  <c r="AR445" i="18" s="1"/>
  <c r="AK445" i="18"/>
  <c r="AS445" i="18" s="1"/>
  <c r="AL445" i="18"/>
  <c r="AT445" i="18" s="1"/>
  <c r="AM445" i="18"/>
  <c r="AU445" i="18" s="1"/>
  <c r="AN445" i="18"/>
  <c r="AV445" i="18" s="1"/>
  <c r="AG446" i="18"/>
  <c r="AO446" i="18" s="1"/>
  <c r="AH446" i="18"/>
  <c r="AP446" i="18" s="1"/>
  <c r="AI446" i="18"/>
  <c r="AQ446" i="18" s="1"/>
  <c r="AJ446" i="18"/>
  <c r="AR446" i="18" s="1"/>
  <c r="AK446" i="18"/>
  <c r="AS446" i="18" s="1"/>
  <c r="AL446" i="18"/>
  <c r="AT446" i="18" s="1"/>
  <c r="AM446" i="18"/>
  <c r="AU446" i="18" s="1"/>
  <c r="AN446" i="18"/>
  <c r="AV446" i="18" s="1"/>
  <c r="AG447" i="18"/>
  <c r="AO447" i="18" s="1"/>
  <c r="AH447" i="18"/>
  <c r="AP447" i="18" s="1"/>
  <c r="AI447" i="18"/>
  <c r="AQ447" i="18" s="1"/>
  <c r="AJ447" i="18"/>
  <c r="AR447" i="18" s="1"/>
  <c r="AK447" i="18"/>
  <c r="AS447" i="18" s="1"/>
  <c r="AL447" i="18"/>
  <c r="AT447" i="18" s="1"/>
  <c r="AM447" i="18"/>
  <c r="AU447" i="18" s="1"/>
  <c r="AN447" i="18"/>
  <c r="AV447" i="18" s="1"/>
  <c r="AG448" i="18"/>
  <c r="AO448" i="18" s="1"/>
  <c r="AH448" i="18"/>
  <c r="AP448" i="18" s="1"/>
  <c r="AI448" i="18"/>
  <c r="AQ448" i="18" s="1"/>
  <c r="AJ448" i="18"/>
  <c r="AR448" i="18" s="1"/>
  <c r="AK448" i="18"/>
  <c r="AS448" i="18" s="1"/>
  <c r="AL448" i="18"/>
  <c r="AT448" i="18" s="1"/>
  <c r="AM448" i="18"/>
  <c r="AU448" i="18" s="1"/>
  <c r="AN448" i="18"/>
  <c r="AV448" i="18" s="1"/>
  <c r="AG449" i="18"/>
  <c r="AO449" i="18" s="1"/>
  <c r="AH449" i="18"/>
  <c r="AP449" i="18" s="1"/>
  <c r="AI449" i="18"/>
  <c r="AQ449" i="18" s="1"/>
  <c r="AJ449" i="18"/>
  <c r="AR449" i="18" s="1"/>
  <c r="AK449" i="18"/>
  <c r="AS449" i="18" s="1"/>
  <c r="AL449" i="18"/>
  <c r="AT449" i="18" s="1"/>
  <c r="AM449" i="18"/>
  <c r="AU449" i="18" s="1"/>
  <c r="AN449" i="18"/>
  <c r="AV449" i="18" s="1"/>
  <c r="AG450" i="18"/>
  <c r="AO450" i="18" s="1"/>
  <c r="AH450" i="18"/>
  <c r="AP450" i="18" s="1"/>
  <c r="AI450" i="18"/>
  <c r="AQ450" i="18" s="1"/>
  <c r="AJ450" i="18"/>
  <c r="AR450" i="18" s="1"/>
  <c r="AK450" i="18"/>
  <c r="AS450" i="18" s="1"/>
  <c r="AL450" i="18"/>
  <c r="AT450" i="18" s="1"/>
  <c r="AM450" i="18"/>
  <c r="AU450" i="18" s="1"/>
  <c r="AN450" i="18"/>
  <c r="AV450" i="18" s="1"/>
  <c r="AG451" i="18"/>
  <c r="AO451" i="18" s="1"/>
  <c r="AH451" i="18"/>
  <c r="AP451" i="18" s="1"/>
  <c r="AI451" i="18"/>
  <c r="AQ451" i="18" s="1"/>
  <c r="AJ451" i="18"/>
  <c r="AR451" i="18" s="1"/>
  <c r="AK451" i="18"/>
  <c r="AS451" i="18" s="1"/>
  <c r="AL451" i="18"/>
  <c r="AT451" i="18" s="1"/>
  <c r="AM451" i="18"/>
  <c r="AU451" i="18" s="1"/>
  <c r="AN451" i="18"/>
  <c r="AV451" i="18" s="1"/>
  <c r="AG452" i="18"/>
  <c r="AO452" i="18" s="1"/>
  <c r="AH452" i="18"/>
  <c r="AP452" i="18" s="1"/>
  <c r="AI452" i="18"/>
  <c r="AQ452" i="18" s="1"/>
  <c r="AJ452" i="18"/>
  <c r="AR452" i="18" s="1"/>
  <c r="AK452" i="18"/>
  <c r="AS452" i="18" s="1"/>
  <c r="AL452" i="18"/>
  <c r="AT452" i="18" s="1"/>
  <c r="AM452" i="18"/>
  <c r="AU452" i="18" s="1"/>
  <c r="AN452" i="18"/>
  <c r="AV452" i="18" s="1"/>
  <c r="AG453" i="18"/>
  <c r="AO453" i="18" s="1"/>
  <c r="AH453" i="18"/>
  <c r="AP453" i="18" s="1"/>
  <c r="AI453" i="18"/>
  <c r="AQ453" i="18" s="1"/>
  <c r="AJ453" i="18"/>
  <c r="AR453" i="18" s="1"/>
  <c r="AK453" i="18"/>
  <c r="AS453" i="18" s="1"/>
  <c r="AL453" i="18"/>
  <c r="AT453" i="18" s="1"/>
  <c r="AM453" i="18"/>
  <c r="AU453" i="18" s="1"/>
  <c r="AN453" i="18"/>
  <c r="AV453" i="18" s="1"/>
  <c r="AG454" i="18"/>
  <c r="AO454" i="18" s="1"/>
  <c r="AH454" i="18"/>
  <c r="AP454" i="18" s="1"/>
  <c r="AI454" i="18"/>
  <c r="AQ454" i="18" s="1"/>
  <c r="AJ454" i="18"/>
  <c r="AR454" i="18" s="1"/>
  <c r="AK454" i="18"/>
  <c r="AS454" i="18" s="1"/>
  <c r="AL454" i="18"/>
  <c r="AT454" i="18" s="1"/>
  <c r="AM454" i="18"/>
  <c r="AU454" i="18" s="1"/>
  <c r="AN454" i="18"/>
  <c r="AV454" i="18" s="1"/>
  <c r="AG455" i="18"/>
  <c r="AO455" i="18" s="1"/>
  <c r="AH455" i="18"/>
  <c r="AP455" i="18" s="1"/>
  <c r="AI455" i="18"/>
  <c r="AQ455" i="18" s="1"/>
  <c r="AJ455" i="18"/>
  <c r="AR455" i="18" s="1"/>
  <c r="AK455" i="18"/>
  <c r="AS455" i="18" s="1"/>
  <c r="AL455" i="18"/>
  <c r="AT455" i="18" s="1"/>
  <c r="AM455" i="18"/>
  <c r="AU455" i="18" s="1"/>
  <c r="AN455" i="18"/>
  <c r="AV455" i="18" s="1"/>
  <c r="AG456" i="18"/>
  <c r="AO456" i="18" s="1"/>
  <c r="AH456" i="18"/>
  <c r="AP456" i="18" s="1"/>
  <c r="AI456" i="18"/>
  <c r="AQ456" i="18" s="1"/>
  <c r="AJ456" i="18"/>
  <c r="AR456" i="18" s="1"/>
  <c r="AK456" i="18"/>
  <c r="AS456" i="18" s="1"/>
  <c r="AL456" i="18"/>
  <c r="AT456" i="18" s="1"/>
  <c r="AM456" i="18"/>
  <c r="AU456" i="18" s="1"/>
  <c r="AN456" i="18"/>
  <c r="AV456" i="18" s="1"/>
  <c r="AG457" i="18"/>
  <c r="AO457" i="18" s="1"/>
  <c r="AH457" i="18"/>
  <c r="AP457" i="18" s="1"/>
  <c r="AI457" i="18"/>
  <c r="AQ457" i="18" s="1"/>
  <c r="AJ457" i="18"/>
  <c r="AR457" i="18" s="1"/>
  <c r="AK457" i="18"/>
  <c r="AS457" i="18" s="1"/>
  <c r="AL457" i="18"/>
  <c r="AT457" i="18" s="1"/>
  <c r="AM457" i="18"/>
  <c r="AU457" i="18" s="1"/>
  <c r="AN457" i="18"/>
  <c r="AV457" i="18" s="1"/>
  <c r="AG458" i="18"/>
  <c r="AO458" i="18" s="1"/>
  <c r="AH458" i="18"/>
  <c r="AP458" i="18" s="1"/>
  <c r="AI458" i="18"/>
  <c r="AQ458" i="18" s="1"/>
  <c r="AJ458" i="18"/>
  <c r="AR458" i="18" s="1"/>
  <c r="AK458" i="18"/>
  <c r="AS458" i="18" s="1"/>
  <c r="AL458" i="18"/>
  <c r="AT458" i="18" s="1"/>
  <c r="AM458" i="18"/>
  <c r="AU458" i="18" s="1"/>
  <c r="AN458" i="18"/>
  <c r="AV458" i="18" s="1"/>
  <c r="AG459" i="18"/>
  <c r="AO459" i="18" s="1"/>
  <c r="AH459" i="18"/>
  <c r="AP459" i="18" s="1"/>
  <c r="AI459" i="18"/>
  <c r="AQ459" i="18" s="1"/>
  <c r="AJ459" i="18"/>
  <c r="AR459" i="18" s="1"/>
  <c r="AK459" i="18"/>
  <c r="AS459" i="18" s="1"/>
  <c r="AL459" i="18"/>
  <c r="AT459" i="18" s="1"/>
  <c r="AM459" i="18"/>
  <c r="AU459" i="18" s="1"/>
  <c r="AN459" i="18"/>
  <c r="AV459" i="18" s="1"/>
  <c r="AG460" i="18"/>
  <c r="AO460" i="18" s="1"/>
  <c r="AH460" i="18"/>
  <c r="AP460" i="18" s="1"/>
  <c r="AI460" i="18"/>
  <c r="AQ460" i="18" s="1"/>
  <c r="AJ460" i="18"/>
  <c r="AR460" i="18" s="1"/>
  <c r="AK460" i="18"/>
  <c r="AS460" i="18" s="1"/>
  <c r="AL460" i="18"/>
  <c r="AT460" i="18" s="1"/>
  <c r="AM460" i="18"/>
  <c r="AU460" i="18" s="1"/>
  <c r="AN460" i="18"/>
  <c r="AV460" i="18" s="1"/>
  <c r="AG461" i="18"/>
  <c r="AO461" i="18" s="1"/>
  <c r="AH461" i="18"/>
  <c r="AP461" i="18" s="1"/>
  <c r="AI461" i="18"/>
  <c r="AQ461" i="18" s="1"/>
  <c r="AJ461" i="18"/>
  <c r="AR461" i="18" s="1"/>
  <c r="AK461" i="18"/>
  <c r="AS461" i="18" s="1"/>
  <c r="AL461" i="18"/>
  <c r="AT461" i="18" s="1"/>
  <c r="AM461" i="18"/>
  <c r="AU461" i="18" s="1"/>
  <c r="AN461" i="18"/>
  <c r="AV461" i="18" s="1"/>
  <c r="AG462" i="18"/>
  <c r="AO462" i="18" s="1"/>
  <c r="AH462" i="18"/>
  <c r="AP462" i="18" s="1"/>
  <c r="AI462" i="18"/>
  <c r="AQ462" i="18" s="1"/>
  <c r="AJ462" i="18"/>
  <c r="AR462" i="18" s="1"/>
  <c r="AK462" i="18"/>
  <c r="AS462" i="18" s="1"/>
  <c r="AL462" i="18"/>
  <c r="AT462" i="18" s="1"/>
  <c r="AM462" i="18"/>
  <c r="AU462" i="18" s="1"/>
  <c r="AN462" i="18"/>
  <c r="AV462" i="18" s="1"/>
  <c r="AG463" i="18"/>
  <c r="AO463" i="18" s="1"/>
  <c r="AH463" i="18"/>
  <c r="AP463" i="18" s="1"/>
  <c r="AI463" i="18"/>
  <c r="AQ463" i="18" s="1"/>
  <c r="AJ463" i="18"/>
  <c r="AR463" i="18" s="1"/>
  <c r="AK463" i="18"/>
  <c r="AS463" i="18" s="1"/>
  <c r="AL463" i="18"/>
  <c r="AT463" i="18" s="1"/>
  <c r="AM463" i="18"/>
  <c r="AU463" i="18" s="1"/>
  <c r="AN463" i="18"/>
  <c r="AV463" i="18" s="1"/>
  <c r="AG464" i="18"/>
  <c r="AO464" i="18" s="1"/>
  <c r="AH464" i="18"/>
  <c r="AP464" i="18" s="1"/>
  <c r="AI464" i="18"/>
  <c r="AQ464" i="18" s="1"/>
  <c r="AJ464" i="18"/>
  <c r="AR464" i="18" s="1"/>
  <c r="AK464" i="18"/>
  <c r="AS464" i="18" s="1"/>
  <c r="AL464" i="18"/>
  <c r="AT464" i="18" s="1"/>
  <c r="AM464" i="18"/>
  <c r="AU464" i="18" s="1"/>
  <c r="AN464" i="18"/>
  <c r="AV464" i="18" s="1"/>
  <c r="AG465" i="18"/>
  <c r="AO465" i="18" s="1"/>
  <c r="AH465" i="18"/>
  <c r="AP465" i="18" s="1"/>
  <c r="AI465" i="18"/>
  <c r="AQ465" i="18" s="1"/>
  <c r="AJ465" i="18"/>
  <c r="AR465" i="18" s="1"/>
  <c r="AK465" i="18"/>
  <c r="AS465" i="18" s="1"/>
  <c r="AL465" i="18"/>
  <c r="AT465" i="18" s="1"/>
  <c r="AM465" i="18"/>
  <c r="AU465" i="18" s="1"/>
  <c r="AN465" i="18"/>
  <c r="AV465" i="18" s="1"/>
  <c r="AG466" i="18"/>
  <c r="AO466" i="18" s="1"/>
  <c r="AH466" i="18"/>
  <c r="AP466" i="18" s="1"/>
  <c r="AI466" i="18"/>
  <c r="AQ466" i="18" s="1"/>
  <c r="AJ466" i="18"/>
  <c r="AR466" i="18" s="1"/>
  <c r="AK466" i="18"/>
  <c r="AS466" i="18" s="1"/>
  <c r="AL466" i="18"/>
  <c r="AT466" i="18" s="1"/>
  <c r="AM466" i="18"/>
  <c r="AU466" i="18" s="1"/>
  <c r="AN466" i="18"/>
  <c r="AV466" i="18" s="1"/>
  <c r="AG467" i="18"/>
  <c r="AO467" i="18" s="1"/>
  <c r="AH467" i="18"/>
  <c r="AP467" i="18" s="1"/>
  <c r="AI467" i="18"/>
  <c r="AQ467" i="18" s="1"/>
  <c r="AJ467" i="18"/>
  <c r="AR467" i="18" s="1"/>
  <c r="AK467" i="18"/>
  <c r="AS467" i="18" s="1"/>
  <c r="AL467" i="18"/>
  <c r="AT467" i="18" s="1"/>
  <c r="AM467" i="18"/>
  <c r="AU467" i="18" s="1"/>
  <c r="AN467" i="18"/>
  <c r="AV467" i="18" s="1"/>
  <c r="AG468" i="18"/>
  <c r="AO468" i="18" s="1"/>
  <c r="AH468" i="18"/>
  <c r="AP468" i="18" s="1"/>
  <c r="AI468" i="18"/>
  <c r="AQ468" i="18" s="1"/>
  <c r="AJ468" i="18"/>
  <c r="AR468" i="18" s="1"/>
  <c r="AK468" i="18"/>
  <c r="AS468" i="18" s="1"/>
  <c r="AL468" i="18"/>
  <c r="AT468" i="18" s="1"/>
  <c r="AM468" i="18"/>
  <c r="AU468" i="18" s="1"/>
  <c r="AN468" i="18"/>
  <c r="AV468" i="18" s="1"/>
  <c r="AG469" i="18"/>
  <c r="AO469" i="18" s="1"/>
  <c r="AH469" i="18"/>
  <c r="AP469" i="18" s="1"/>
  <c r="AI469" i="18"/>
  <c r="AQ469" i="18" s="1"/>
  <c r="AJ469" i="18"/>
  <c r="AR469" i="18" s="1"/>
  <c r="AK469" i="18"/>
  <c r="AS469" i="18" s="1"/>
  <c r="AL469" i="18"/>
  <c r="AT469" i="18" s="1"/>
  <c r="AM469" i="18"/>
  <c r="AU469" i="18" s="1"/>
  <c r="AN469" i="18"/>
  <c r="AV469" i="18" s="1"/>
  <c r="AG470" i="18"/>
  <c r="AO470" i="18" s="1"/>
  <c r="AH470" i="18"/>
  <c r="AP470" i="18" s="1"/>
  <c r="AI470" i="18"/>
  <c r="AQ470" i="18" s="1"/>
  <c r="AJ470" i="18"/>
  <c r="AR470" i="18" s="1"/>
  <c r="AK470" i="18"/>
  <c r="AS470" i="18" s="1"/>
  <c r="AL470" i="18"/>
  <c r="AT470" i="18" s="1"/>
  <c r="AM470" i="18"/>
  <c r="AU470" i="18" s="1"/>
  <c r="AN470" i="18"/>
  <c r="AV470" i="18" s="1"/>
  <c r="AG471" i="18"/>
  <c r="AO471" i="18" s="1"/>
  <c r="AH471" i="18"/>
  <c r="AP471" i="18" s="1"/>
  <c r="AI471" i="18"/>
  <c r="AQ471" i="18" s="1"/>
  <c r="AJ471" i="18"/>
  <c r="AR471" i="18" s="1"/>
  <c r="AK471" i="18"/>
  <c r="AS471" i="18" s="1"/>
  <c r="AL471" i="18"/>
  <c r="AT471" i="18" s="1"/>
  <c r="AM471" i="18"/>
  <c r="AU471" i="18" s="1"/>
  <c r="AN471" i="18"/>
  <c r="AV471" i="18" s="1"/>
  <c r="AG472" i="18"/>
  <c r="AO472" i="18" s="1"/>
  <c r="AH472" i="18"/>
  <c r="AP472" i="18" s="1"/>
  <c r="AI472" i="18"/>
  <c r="AQ472" i="18" s="1"/>
  <c r="AJ472" i="18"/>
  <c r="AR472" i="18" s="1"/>
  <c r="AK472" i="18"/>
  <c r="AS472" i="18" s="1"/>
  <c r="AL472" i="18"/>
  <c r="AT472" i="18" s="1"/>
  <c r="AM472" i="18"/>
  <c r="AU472" i="18" s="1"/>
  <c r="AN472" i="18"/>
  <c r="AV472" i="18" s="1"/>
  <c r="AG473" i="18"/>
  <c r="AO473" i="18" s="1"/>
  <c r="AH473" i="18"/>
  <c r="AP473" i="18" s="1"/>
  <c r="AI473" i="18"/>
  <c r="AQ473" i="18" s="1"/>
  <c r="AJ473" i="18"/>
  <c r="AR473" i="18" s="1"/>
  <c r="AK473" i="18"/>
  <c r="AS473" i="18" s="1"/>
  <c r="AL473" i="18"/>
  <c r="AT473" i="18" s="1"/>
  <c r="AM473" i="18"/>
  <c r="AU473" i="18" s="1"/>
  <c r="AN473" i="18"/>
  <c r="AV473" i="18" s="1"/>
  <c r="AG474" i="18"/>
  <c r="AO474" i="18" s="1"/>
  <c r="AH474" i="18"/>
  <c r="AP474" i="18" s="1"/>
  <c r="AI474" i="18"/>
  <c r="AQ474" i="18" s="1"/>
  <c r="AJ474" i="18"/>
  <c r="AR474" i="18" s="1"/>
  <c r="AK474" i="18"/>
  <c r="AS474" i="18" s="1"/>
  <c r="AL474" i="18"/>
  <c r="AT474" i="18" s="1"/>
  <c r="AM474" i="18"/>
  <c r="AU474" i="18" s="1"/>
  <c r="AN474" i="18"/>
  <c r="AV474" i="18" s="1"/>
  <c r="AG475" i="18"/>
  <c r="AO475" i="18" s="1"/>
  <c r="AH475" i="18"/>
  <c r="AP475" i="18" s="1"/>
  <c r="AI475" i="18"/>
  <c r="AQ475" i="18" s="1"/>
  <c r="AJ475" i="18"/>
  <c r="AR475" i="18" s="1"/>
  <c r="AK475" i="18"/>
  <c r="AS475" i="18" s="1"/>
  <c r="AL475" i="18"/>
  <c r="AT475" i="18" s="1"/>
  <c r="AM475" i="18"/>
  <c r="AU475" i="18" s="1"/>
  <c r="AN475" i="18"/>
  <c r="AV475" i="18" s="1"/>
  <c r="AG476" i="18"/>
  <c r="AO476" i="18" s="1"/>
  <c r="AH476" i="18"/>
  <c r="AP476" i="18" s="1"/>
  <c r="AI476" i="18"/>
  <c r="AQ476" i="18" s="1"/>
  <c r="AJ476" i="18"/>
  <c r="AR476" i="18" s="1"/>
  <c r="AK476" i="18"/>
  <c r="AS476" i="18" s="1"/>
  <c r="AL476" i="18"/>
  <c r="AT476" i="18" s="1"/>
  <c r="AM476" i="18"/>
  <c r="AU476" i="18" s="1"/>
  <c r="AN476" i="18"/>
  <c r="AV476" i="18" s="1"/>
  <c r="AG477" i="18"/>
  <c r="AO477" i="18" s="1"/>
  <c r="AH477" i="18"/>
  <c r="AP477" i="18" s="1"/>
  <c r="AI477" i="18"/>
  <c r="AQ477" i="18" s="1"/>
  <c r="AJ477" i="18"/>
  <c r="AR477" i="18" s="1"/>
  <c r="AK477" i="18"/>
  <c r="AS477" i="18" s="1"/>
  <c r="AL477" i="18"/>
  <c r="AT477" i="18" s="1"/>
  <c r="AM477" i="18"/>
  <c r="AU477" i="18" s="1"/>
  <c r="AN477" i="18"/>
  <c r="AV477" i="18" s="1"/>
  <c r="AG478" i="18"/>
  <c r="AO478" i="18" s="1"/>
  <c r="AH478" i="18"/>
  <c r="AP478" i="18" s="1"/>
  <c r="AI478" i="18"/>
  <c r="AQ478" i="18" s="1"/>
  <c r="AJ478" i="18"/>
  <c r="AR478" i="18" s="1"/>
  <c r="AK478" i="18"/>
  <c r="AS478" i="18" s="1"/>
  <c r="AL478" i="18"/>
  <c r="AT478" i="18" s="1"/>
  <c r="AM478" i="18"/>
  <c r="AU478" i="18" s="1"/>
  <c r="AN478" i="18"/>
  <c r="AV478" i="18" s="1"/>
  <c r="AG479" i="18"/>
  <c r="AO479" i="18" s="1"/>
  <c r="AH479" i="18"/>
  <c r="AP479" i="18" s="1"/>
  <c r="AI479" i="18"/>
  <c r="AQ479" i="18" s="1"/>
  <c r="AJ479" i="18"/>
  <c r="AR479" i="18" s="1"/>
  <c r="AK479" i="18"/>
  <c r="AS479" i="18" s="1"/>
  <c r="AL479" i="18"/>
  <c r="AT479" i="18" s="1"/>
  <c r="AM479" i="18"/>
  <c r="AU479" i="18" s="1"/>
  <c r="AN479" i="18"/>
  <c r="AV479" i="18" s="1"/>
  <c r="AG480" i="18"/>
  <c r="AO480" i="18" s="1"/>
  <c r="AH480" i="18"/>
  <c r="AP480" i="18" s="1"/>
  <c r="AI480" i="18"/>
  <c r="AQ480" i="18" s="1"/>
  <c r="AJ480" i="18"/>
  <c r="AR480" i="18" s="1"/>
  <c r="AK480" i="18"/>
  <c r="AS480" i="18" s="1"/>
  <c r="AL480" i="18"/>
  <c r="AT480" i="18" s="1"/>
  <c r="AM480" i="18"/>
  <c r="AU480" i="18" s="1"/>
  <c r="AN480" i="18"/>
  <c r="AV480" i="18" s="1"/>
  <c r="AG481" i="18"/>
  <c r="AO481" i="18" s="1"/>
  <c r="AH481" i="18"/>
  <c r="AP481" i="18" s="1"/>
  <c r="AI481" i="18"/>
  <c r="AQ481" i="18" s="1"/>
  <c r="AJ481" i="18"/>
  <c r="AR481" i="18" s="1"/>
  <c r="AK481" i="18"/>
  <c r="AS481" i="18" s="1"/>
  <c r="AL481" i="18"/>
  <c r="AT481" i="18" s="1"/>
  <c r="AM481" i="18"/>
  <c r="AU481" i="18" s="1"/>
  <c r="AN481" i="18"/>
  <c r="AV481" i="18" s="1"/>
  <c r="AG482" i="18"/>
  <c r="AO482" i="18" s="1"/>
  <c r="AH482" i="18"/>
  <c r="AP482" i="18" s="1"/>
  <c r="AI482" i="18"/>
  <c r="AQ482" i="18" s="1"/>
  <c r="AJ482" i="18"/>
  <c r="AR482" i="18" s="1"/>
  <c r="AK482" i="18"/>
  <c r="AS482" i="18" s="1"/>
  <c r="AL482" i="18"/>
  <c r="AT482" i="18" s="1"/>
  <c r="AM482" i="18"/>
  <c r="AU482" i="18" s="1"/>
  <c r="AN482" i="18"/>
  <c r="AV482" i="18" s="1"/>
  <c r="AG483" i="18"/>
  <c r="AO483" i="18" s="1"/>
  <c r="AH483" i="18"/>
  <c r="AP483" i="18" s="1"/>
  <c r="AI483" i="18"/>
  <c r="AQ483" i="18" s="1"/>
  <c r="AJ483" i="18"/>
  <c r="AR483" i="18" s="1"/>
  <c r="AK483" i="18"/>
  <c r="AS483" i="18" s="1"/>
  <c r="AL483" i="18"/>
  <c r="AT483" i="18" s="1"/>
  <c r="AM483" i="18"/>
  <c r="AU483" i="18" s="1"/>
  <c r="AN483" i="18"/>
  <c r="AV483" i="18" s="1"/>
  <c r="AG484" i="18"/>
  <c r="AO484" i="18" s="1"/>
  <c r="AH484" i="18"/>
  <c r="AP484" i="18" s="1"/>
  <c r="AI484" i="18"/>
  <c r="AQ484" i="18" s="1"/>
  <c r="AJ484" i="18"/>
  <c r="AR484" i="18" s="1"/>
  <c r="AK484" i="18"/>
  <c r="AS484" i="18" s="1"/>
  <c r="AL484" i="18"/>
  <c r="AT484" i="18" s="1"/>
  <c r="AM484" i="18"/>
  <c r="AU484" i="18" s="1"/>
  <c r="AN484" i="18"/>
  <c r="AV484" i="18" s="1"/>
  <c r="AG485" i="18"/>
  <c r="AO485" i="18" s="1"/>
  <c r="AH485" i="18"/>
  <c r="AP485" i="18" s="1"/>
  <c r="AI485" i="18"/>
  <c r="AQ485" i="18" s="1"/>
  <c r="AJ485" i="18"/>
  <c r="AR485" i="18" s="1"/>
  <c r="AK485" i="18"/>
  <c r="AS485" i="18" s="1"/>
  <c r="AL485" i="18"/>
  <c r="AT485" i="18" s="1"/>
  <c r="AM485" i="18"/>
  <c r="AU485" i="18" s="1"/>
  <c r="AN485" i="18"/>
  <c r="AV485" i="18" s="1"/>
  <c r="AG486" i="18"/>
  <c r="AO486" i="18" s="1"/>
  <c r="AH486" i="18"/>
  <c r="AP486" i="18" s="1"/>
  <c r="AI486" i="18"/>
  <c r="AQ486" i="18" s="1"/>
  <c r="AJ486" i="18"/>
  <c r="AR486" i="18" s="1"/>
  <c r="AK486" i="18"/>
  <c r="AS486" i="18" s="1"/>
  <c r="AL486" i="18"/>
  <c r="AT486" i="18" s="1"/>
  <c r="AM486" i="18"/>
  <c r="AU486" i="18" s="1"/>
  <c r="AN486" i="18"/>
  <c r="AV486" i="18" s="1"/>
  <c r="AG487" i="18"/>
  <c r="AO487" i="18" s="1"/>
  <c r="AH487" i="18"/>
  <c r="AP487" i="18" s="1"/>
  <c r="AI487" i="18"/>
  <c r="AQ487" i="18" s="1"/>
  <c r="AJ487" i="18"/>
  <c r="AR487" i="18" s="1"/>
  <c r="AK487" i="18"/>
  <c r="AS487" i="18" s="1"/>
  <c r="AL487" i="18"/>
  <c r="AT487" i="18" s="1"/>
  <c r="AM487" i="18"/>
  <c r="AU487" i="18" s="1"/>
  <c r="AN487" i="18"/>
  <c r="AV487" i="18" s="1"/>
  <c r="AG488" i="18"/>
  <c r="AO488" i="18" s="1"/>
  <c r="AH488" i="18"/>
  <c r="AP488" i="18" s="1"/>
  <c r="AI488" i="18"/>
  <c r="AQ488" i="18" s="1"/>
  <c r="AJ488" i="18"/>
  <c r="AR488" i="18" s="1"/>
  <c r="AK488" i="18"/>
  <c r="AS488" i="18" s="1"/>
  <c r="AL488" i="18"/>
  <c r="AT488" i="18" s="1"/>
  <c r="AM488" i="18"/>
  <c r="AU488" i="18" s="1"/>
  <c r="AN488" i="18"/>
  <c r="AV488" i="18" s="1"/>
  <c r="AG489" i="18"/>
  <c r="AO489" i="18" s="1"/>
  <c r="AH489" i="18"/>
  <c r="AP489" i="18" s="1"/>
  <c r="AI489" i="18"/>
  <c r="AQ489" i="18" s="1"/>
  <c r="AJ489" i="18"/>
  <c r="AR489" i="18" s="1"/>
  <c r="AK489" i="18"/>
  <c r="AS489" i="18" s="1"/>
  <c r="AL489" i="18"/>
  <c r="AT489" i="18" s="1"/>
  <c r="AM489" i="18"/>
  <c r="AU489" i="18" s="1"/>
  <c r="AN489" i="18"/>
  <c r="AV489" i="18" s="1"/>
  <c r="AG490" i="18"/>
  <c r="AO490" i="18" s="1"/>
  <c r="AH490" i="18"/>
  <c r="AP490" i="18" s="1"/>
  <c r="AI490" i="18"/>
  <c r="AQ490" i="18" s="1"/>
  <c r="AJ490" i="18"/>
  <c r="AR490" i="18" s="1"/>
  <c r="AK490" i="18"/>
  <c r="AS490" i="18" s="1"/>
  <c r="AL490" i="18"/>
  <c r="AT490" i="18" s="1"/>
  <c r="AM490" i="18"/>
  <c r="AU490" i="18" s="1"/>
  <c r="AN490" i="18"/>
  <c r="AV490" i="18" s="1"/>
  <c r="AG491" i="18"/>
  <c r="AO491" i="18" s="1"/>
  <c r="AH491" i="18"/>
  <c r="AP491" i="18" s="1"/>
  <c r="AI491" i="18"/>
  <c r="AQ491" i="18" s="1"/>
  <c r="AJ491" i="18"/>
  <c r="AR491" i="18" s="1"/>
  <c r="AK491" i="18"/>
  <c r="AS491" i="18" s="1"/>
  <c r="AL491" i="18"/>
  <c r="AT491" i="18" s="1"/>
  <c r="AM491" i="18"/>
  <c r="AU491" i="18" s="1"/>
  <c r="AN491" i="18"/>
  <c r="AV491" i="18" s="1"/>
  <c r="AG492" i="18"/>
  <c r="AO492" i="18" s="1"/>
  <c r="AH492" i="18"/>
  <c r="AP492" i="18" s="1"/>
  <c r="AI492" i="18"/>
  <c r="AQ492" i="18" s="1"/>
  <c r="AJ492" i="18"/>
  <c r="AR492" i="18" s="1"/>
  <c r="AK492" i="18"/>
  <c r="AS492" i="18" s="1"/>
  <c r="AL492" i="18"/>
  <c r="AT492" i="18" s="1"/>
  <c r="AM492" i="18"/>
  <c r="AU492" i="18" s="1"/>
  <c r="AN492" i="18"/>
  <c r="AV492" i="18" s="1"/>
  <c r="AG493" i="18"/>
  <c r="AO493" i="18" s="1"/>
  <c r="AH493" i="18"/>
  <c r="AP493" i="18" s="1"/>
  <c r="AI493" i="18"/>
  <c r="AQ493" i="18" s="1"/>
  <c r="AJ493" i="18"/>
  <c r="AR493" i="18" s="1"/>
  <c r="AK493" i="18"/>
  <c r="AS493" i="18" s="1"/>
  <c r="AL493" i="18"/>
  <c r="AT493" i="18" s="1"/>
  <c r="AM493" i="18"/>
  <c r="AU493" i="18" s="1"/>
  <c r="AN493" i="18"/>
  <c r="AV493" i="18" s="1"/>
  <c r="AG494" i="18"/>
  <c r="AO494" i="18" s="1"/>
  <c r="AH494" i="18"/>
  <c r="AP494" i="18" s="1"/>
  <c r="AI494" i="18"/>
  <c r="AQ494" i="18" s="1"/>
  <c r="AJ494" i="18"/>
  <c r="AR494" i="18" s="1"/>
  <c r="AK494" i="18"/>
  <c r="AS494" i="18" s="1"/>
  <c r="AL494" i="18"/>
  <c r="AT494" i="18" s="1"/>
  <c r="AM494" i="18"/>
  <c r="AU494" i="18" s="1"/>
  <c r="AN494" i="18"/>
  <c r="AV494" i="18" s="1"/>
  <c r="AG495" i="18"/>
  <c r="AO495" i="18" s="1"/>
  <c r="AH495" i="18"/>
  <c r="AP495" i="18" s="1"/>
  <c r="AI495" i="18"/>
  <c r="AQ495" i="18" s="1"/>
  <c r="AJ495" i="18"/>
  <c r="AR495" i="18" s="1"/>
  <c r="AK495" i="18"/>
  <c r="AS495" i="18" s="1"/>
  <c r="AL495" i="18"/>
  <c r="AT495" i="18" s="1"/>
  <c r="AM495" i="18"/>
  <c r="AU495" i="18" s="1"/>
  <c r="AN495" i="18"/>
  <c r="AV495" i="18" s="1"/>
  <c r="AG496" i="18"/>
  <c r="AO496" i="18" s="1"/>
  <c r="AH496" i="18"/>
  <c r="AP496" i="18" s="1"/>
  <c r="AI496" i="18"/>
  <c r="AQ496" i="18" s="1"/>
  <c r="AJ496" i="18"/>
  <c r="AR496" i="18" s="1"/>
  <c r="AK496" i="18"/>
  <c r="AS496" i="18" s="1"/>
  <c r="AL496" i="18"/>
  <c r="AT496" i="18" s="1"/>
  <c r="AM496" i="18"/>
  <c r="AU496" i="18" s="1"/>
  <c r="AN496" i="18"/>
  <c r="AV496" i="18" s="1"/>
  <c r="AG497" i="18"/>
  <c r="AO497" i="18" s="1"/>
  <c r="AH497" i="18"/>
  <c r="AP497" i="18" s="1"/>
  <c r="AI497" i="18"/>
  <c r="AQ497" i="18" s="1"/>
  <c r="AJ497" i="18"/>
  <c r="AR497" i="18" s="1"/>
  <c r="AK497" i="18"/>
  <c r="AS497" i="18" s="1"/>
  <c r="AL497" i="18"/>
  <c r="AT497" i="18" s="1"/>
  <c r="AM497" i="18"/>
  <c r="AU497" i="18" s="1"/>
  <c r="AN497" i="18"/>
  <c r="AV497" i="18" s="1"/>
  <c r="AG498" i="18"/>
  <c r="AO498" i="18" s="1"/>
  <c r="AH498" i="18"/>
  <c r="AP498" i="18" s="1"/>
  <c r="AI498" i="18"/>
  <c r="AQ498" i="18" s="1"/>
  <c r="AJ498" i="18"/>
  <c r="AR498" i="18" s="1"/>
  <c r="AK498" i="18"/>
  <c r="AS498" i="18" s="1"/>
  <c r="AL498" i="18"/>
  <c r="AT498" i="18" s="1"/>
  <c r="AM498" i="18"/>
  <c r="AU498" i="18" s="1"/>
  <c r="AN498" i="18"/>
  <c r="AV498" i="18" s="1"/>
  <c r="AG499" i="18"/>
  <c r="AO499" i="18" s="1"/>
  <c r="AH499" i="18"/>
  <c r="AP499" i="18" s="1"/>
  <c r="AI499" i="18"/>
  <c r="AQ499" i="18" s="1"/>
  <c r="AJ499" i="18"/>
  <c r="AR499" i="18" s="1"/>
  <c r="AK499" i="18"/>
  <c r="AS499" i="18" s="1"/>
  <c r="AL499" i="18"/>
  <c r="AT499" i="18" s="1"/>
  <c r="AM499" i="18"/>
  <c r="AU499" i="18" s="1"/>
  <c r="AN499" i="18"/>
  <c r="AV499" i="18" s="1"/>
  <c r="AG500" i="18"/>
  <c r="AO500" i="18" s="1"/>
  <c r="AH500" i="18"/>
  <c r="AP500" i="18" s="1"/>
  <c r="AI500" i="18"/>
  <c r="AQ500" i="18" s="1"/>
  <c r="AJ500" i="18"/>
  <c r="AR500" i="18" s="1"/>
  <c r="AK500" i="18"/>
  <c r="AS500" i="18" s="1"/>
  <c r="AL500" i="18"/>
  <c r="AT500" i="18" s="1"/>
  <c r="AM500" i="18"/>
  <c r="AU500" i="18" s="1"/>
  <c r="AN500" i="18"/>
  <c r="AV500" i="18" s="1"/>
  <c r="AG501" i="18"/>
  <c r="AO501" i="18" s="1"/>
  <c r="AH501" i="18"/>
  <c r="AP501" i="18" s="1"/>
  <c r="AI501" i="18"/>
  <c r="AQ501" i="18" s="1"/>
  <c r="AJ501" i="18"/>
  <c r="AR501" i="18" s="1"/>
  <c r="AK501" i="18"/>
  <c r="AS501" i="18" s="1"/>
  <c r="AL501" i="18"/>
  <c r="AT501" i="18" s="1"/>
  <c r="AM501" i="18"/>
  <c r="AU501" i="18" s="1"/>
  <c r="AN501" i="18"/>
  <c r="AV501" i="18" s="1"/>
  <c r="AG502" i="18"/>
  <c r="AO502" i="18" s="1"/>
  <c r="AH502" i="18"/>
  <c r="AP502" i="18" s="1"/>
  <c r="AI502" i="18"/>
  <c r="AQ502" i="18" s="1"/>
  <c r="AJ502" i="18"/>
  <c r="AR502" i="18" s="1"/>
  <c r="AK502" i="18"/>
  <c r="AS502" i="18" s="1"/>
  <c r="AL502" i="18"/>
  <c r="AT502" i="18" s="1"/>
  <c r="AM502" i="18"/>
  <c r="AU502" i="18" s="1"/>
  <c r="AN502" i="18"/>
  <c r="AV502" i="18" s="1"/>
  <c r="AG503" i="18"/>
  <c r="AO503" i="18" s="1"/>
  <c r="AH503" i="18"/>
  <c r="AP503" i="18" s="1"/>
  <c r="AI503" i="18"/>
  <c r="AQ503" i="18" s="1"/>
  <c r="AJ503" i="18"/>
  <c r="AR503" i="18" s="1"/>
  <c r="AK503" i="18"/>
  <c r="AS503" i="18" s="1"/>
  <c r="AL503" i="18"/>
  <c r="AT503" i="18" s="1"/>
  <c r="AM503" i="18"/>
  <c r="AU503" i="18" s="1"/>
  <c r="AN503" i="18"/>
  <c r="AV503" i="18" s="1"/>
  <c r="AG504" i="18"/>
  <c r="AO504" i="18" s="1"/>
  <c r="AH504" i="18"/>
  <c r="AP504" i="18" s="1"/>
  <c r="AI504" i="18"/>
  <c r="AQ504" i="18" s="1"/>
  <c r="AJ504" i="18"/>
  <c r="AR504" i="18" s="1"/>
  <c r="AK504" i="18"/>
  <c r="AS504" i="18" s="1"/>
  <c r="AL504" i="18"/>
  <c r="AT504" i="18" s="1"/>
  <c r="AM504" i="18"/>
  <c r="AU504" i="18" s="1"/>
  <c r="AN504" i="18"/>
  <c r="AV504" i="18" s="1"/>
  <c r="AG505" i="18"/>
  <c r="AO505" i="18" s="1"/>
  <c r="AH505" i="18"/>
  <c r="AP505" i="18" s="1"/>
  <c r="AI505" i="18"/>
  <c r="AQ505" i="18" s="1"/>
  <c r="AJ505" i="18"/>
  <c r="AR505" i="18" s="1"/>
  <c r="AK505" i="18"/>
  <c r="AS505" i="18" s="1"/>
  <c r="AL505" i="18"/>
  <c r="AT505" i="18" s="1"/>
  <c r="AM505" i="18"/>
  <c r="AU505" i="18" s="1"/>
  <c r="AN505" i="18"/>
  <c r="AV505" i="18" s="1"/>
  <c r="AG506" i="18"/>
  <c r="AO506" i="18" s="1"/>
  <c r="AH506" i="18"/>
  <c r="AP506" i="18" s="1"/>
  <c r="AI506" i="18"/>
  <c r="AQ506" i="18" s="1"/>
  <c r="AJ506" i="18"/>
  <c r="AR506" i="18" s="1"/>
  <c r="AK506" i="18"/>
  <c r="AS506" i="18" s="1"/>
  <c r="AL506" i="18"/>
  <c r="AT506" i="18" s="1"/>
  <c r="AM506" i="18"/>
  <c r="AU506" i="18" s="1"/>
  <c r="AN506" i="18"/>
  <c r="AV506" i="18" s="1"/>
  <c r="AG507" i="18"/>
  <c r="AO507" i="18" s="1"/>
  <c r="AH507" i="18"/>
  <c r="AP507" i="18" s="1"/>
  <c r="AI507" i="18"/>
  <c r="AQ507" i="18" s="1"/>
  <c r="AJ507" i="18"/>
  <c r="AR507" i="18" s="1"/>
  <c r="AK507" i="18"/>
  <c r="AS507" i="18" s="1"/>
  <c r="AL507" i="18"/>
  <c r="AT507" i="18" s="1"/>
  <c r="AM507" i="18"/>
  <c r="AU507" i="18" s="1"/>
  <c r="AN507" i="18"/>
  <c r="AV507" i="18" s="1"/>
  <c r="AG508" i="18"/>
  <c r="AO508" i="18" s="1"/>
  <c r="AH508" i="18"/>
  <c r="AP508" i="18" s="1"/>
  <c r="AI508" i="18"/>
  <c r="AQ508" i="18" s="1"/>
  <c r="AJ508" i="18"/>
  <c r="AR508" i="18" s="1"/>
  <c r="AK508" i="18"/>
  <c r="AS508" i="18" s="1"/>
  <c r="AL508" i="18"/>
  <c r="AT508" i="18" s="1"/>
  <c r="AM508" i="18"/>
  <c r="AU508" i="18" s="1"/>
  <c r="AN508" i="18"/>
  <c r="AV508" i="18" s="1"/>
  <c r="AG509" i="18"/>
  <c r="AO509" i="18" s="1"/>
  <c r="AH509" i="18"/>
  <c r="AP509" i="18" s="1"/>
  <c r="AI509" i="18"/>
  <c r="AQ509" i="18" s="1"/>
  <c r="AJ509" i="18"/>
  <c r="AR509" i="18" s="1"/>
  <c r="AK509" i="18"/>
  <c r="AS509" i="18" s="1"/>
  <c r="AL509" i="18"/>
  <c r="AT509" i="18" s="1"/>
  <c r="AM509" i="18"/>
  <c r="AU509" i="18" s="1"/>
  <c r="AN509" i="18"/>
  <c r="AV509" i="18" s="1"/>
  <c r="AG510" i="18"/>
  <c r="AO510" i="18" s="1"/>
  <c r="AH510" i="18"/>
  <c r="AP510" i="18" s="1"/>
  <c r="AI510" i="18"/>
  <c r="AQ510" i="18" s="1"/>
  <c r="AJ510" i="18"/>
  <c r="AR510" i="18" s="1"/>
  <c r="AK510" i="18"/>
  <c r="AS510" i="18" s="1"/>
  <c r="AL510" i="18"/>
  <c r="AT510" i="18" s="1"/>
  <c r="AM510" i="18"/>
  <c r="AU510" i="18" s="1"/>
  <c r="AN510" i="18"/>
  <c r="AV510" i="18" s="1"/>
  <c r="AG511" i="18"/>
  <c r="AO511" i="18" s="1"/>
  <c r="AH511" i="18"/>
  <c r="AP511" i="18" s="1"/>
  <c r="AI511" i="18"/>
  <c r="AQ511" i="18" s="1"/>
  <c r="AJ511" i="18"/>
  <c r="AR511" i="18" s="1"/>
  <c r="AK511" i="18"/>
  <c r="AS511" i="18" s="1"/>
  <c r="AL511" i="18"/>
  <c r="AT511" i="18" s="1"/>
  <c r="AM511" i="18"/>
  <c r="AU511" i="18" s="1"/>
  <c r="AN511" i="18"/>
  <c r="AV511" i="18" s="1"/>
  <c r="AG512" i="18"/>
  <c r="AO512" i="18" s="1"/>
  <c r="AH512" i="18"/>
  <c r="AP512" i="18" s="1"/>
  <c r="AI512" i="18"/>
  <c r="AQ512" i="18" s="1"/>
  <c r="AJ512" i="18"/>
  <c r="AR512" i="18" s="1"/>
  <c r="AK512" i="18"/>
  <c r="AS512" i="18" s="1"/>
  <c r="AL512" i="18"/>
  <c r="AT512" i="18" s="1"/>
  <c r="AM512" i="18"/>
  <c r="AU512" i="18" s="1"/>
  <c r="AN512" i="18"/>
  <c r="AV512" i="18" s="1"/>
  <c r="AG513" i="18"/>
  <c r="AO513" i="18" s="1"/>
  <c r="AH513" i="18"/>
  <c r="AP513" i="18" s="1"/>
  <c r="AI513" i="18"/>
  <c r="AQ513" i="18" s="1"/>
  <c r="AJ513" i="18"/>
  <c r="AR513" i="18" s="1"/>
  <c r="AK513" i="18"/>
  <c r="AS513" i="18" s="1"/>
  <c r="AL513" i="18"/>
  <c r="AT513" i="18" s="1"/>
  <c r="AM513" i="18"/>
  <c r="AU513" i="18" s="1"/>
  <c r="AN513" i="18"/>
  <c r="AV513" i="18" s="1"/>
  <c r="AG514" i="18"/>
  <c r="AO514" i="18" s="1"/>
  <c r="AH514" i="18"/>
  <c r="AP514" i="18" s="1"/>
  <c r="AI514" i="18"/>
  <c r="AQ514" i="18" s="1"/>
  <c r="AJ514" i="18"/>
  <c r="AR514" i="18" s="1"/>
  <c r="AK514" i="18"/>
  <c r="AS514" i="18" s="1"/>
  <c r="AL514" i="18"/>
  <c r="AT514" i="18" s="1"/>
  <c r="AM514" i="18"/>
  <c r="AU514" i="18" s="1"/>
  <c r="AN514" i="18"/>
  <c r="AV514" i="18" s="1"/>
  <c r="AG515" i="18"/>
  <c r="AO515" i="18" s="1"/>
  <c r="AH515" i="18"/>
  <c r="AP515" i="18" s="1"/>
  <c r="AI515" i="18"/>
  <c r="AQ515" i="18" s="1"/>
  <c r="AJ515" i="18"/>
  <c r="AR515" i="18" s="1"/>
  <c r="AK515" i="18"/>
  <c r="AS515" i="18" s="1"/>
  <c r="AL515" i="18"/>
  <c r="AT515" i="18" s="1"/>
  <c r="AM515" i="18"/>
  <c r="AU515" i="18" s="1"/>
  <c r="AN515" i="18"/>
  <c r="AV515" i="18" s="1"/>
  <c r="AG516" i="18"/>
  <c r="AO516" i="18" s="1"/>
  <c r="AH516" i="18"/>
  <c r="AP516" i="18" s="1"/>
  <c r="AI516" i="18"/>
  <c r="AQ516" i="18" s="1"/>
  <c r="AJ516" i="18"/>
  <c r="AR516" i="18" s="1"/>
  <c r="AK516" i="18"/>
  <c r="AS516" i="18" s="1"/>
  <c r="AL516" i="18"/>
  <c r="AT516" i="18" s="1"/>
  <c r="AM516" i="18"/>
  <c r="AU516" i="18" s="1"/>
  <c r="AN516" i="18"/>
  <c r="AV516" i="18" s="1"/>
  <c r="AG517" i="18"/>
  <c r="AO517" i="18" s="1"/>
  <c r="AH517" i="18"/>
  <c r="AP517" i="18" s="1"/>
  <c r="AI517" i="18"/>
  <c r="AQ517" i="18" s="1"/>
  <c r="AJ517" i="18"/>
  <c r="AR517" i="18" s="1"/>
  <c r="AK517" i="18"/>
  <c r="AS517" i="18" s="1"/>
  <c r="AL517" i="18"/>
  <c r="AT517" i="18" s="1"/>
  <c r="AM517" i="18"/>
  <c r="AU517" i="18" s="1"/>
  <c r="AN517" i="18"/>
  <c r="AV517" i="18" s="1"/>
  <c r="AG518" i="18"/>
  <c r="AO518" i="18" s="1"/>
  <c r="AH518" i="18"/>
  <c r="AP518" i="18" s="1"/>
  <c r="AI518" i="18"/>
  <c r="AQ518" i="18" s="1"/>
  <c r="AJ518" i="18"/>
  <c r="AR518" i="18" s="1"/>
  <c r="AK518" i="18"/>
  <c r="AS518" i="18" s="1"/>
  <c r="AL518" i="18"/>
  <c r="AT518" i="18" s="1"/>
  <c r="AM518" i="18"/>
  <c r="AU518" i="18" s="1"/>
  <c r="AN518" i="18"/>
  <c r="AV518" i="18" s="1"/>
  <c r="AG519" i="18"/>
  <c r="AO519" i="18" s="1"/>
  <c r="AH519" i="18"/>
  <c r="AP519" i="18" s="1"/>
  <c r="AI519" i="18"/>
  <c r="AQ519" i="18" s="1"/>
  <c r="AJ519" i="18"/>
  <c r="AR519" i="18" s="1"/>
  <c r="AK519" i="18"/>
  <c r="AS519" i="18" s="1"/>
  <c r="AL519" i="18"/>
  <c r="AT519" i="18" s="1"/>
  <c r="AM519" i="18"/>
  <c r="AU519" i="18" s="1"/>
  <c r="AN519" i="18"/>
  <c r="AV519" i="18" s="1"/>
  <c r="AG520" i="18"/>
  <c r="AO520" i="18" s="1"/>
  <c r="AH520" i="18"/>
  <c r="AP520" i="18" s="1"/>
  <c r="AI520" i="18"/>
  <c r="AQ520" i="18" s="1"/>
  <c r="AJ520" i="18"/>
  <c r="AR520" i="18" s="1"/>
  <c r="AK520" i="18"/>
  <c r="AS520" i="18" s="1"/>
  <c r="AL520" i="18"/>
  <c r="AT520" i="18" s="1"/>
  <c r="AM520" i="18"/>
  <c r="AU520" i="18" s="1"/>
  <c r="AN520" i="18"/>
  <c r="AV520" i="18" s="1"/>
  <c r="AG521" i="18"/>
  <c r="AO521" i="18" s="1"/>
  <c r="AH521" i="18"/>
  <c r="AP521" i="18" s="1"/>
  <c r="AI521" i="18"/>
  <c r="AQ521" i="18" s="1"/>
  <c r="AJ521" i="18"/>
  <c r="AR521" i="18" s="1"/>
  <c r="AK521" i="18"/>
  <c r="AS521" i="18" s="1"/>
  <c r="AL521" i="18"/>
  <c r="AT521" i="18" s="1"/>
  <c r="AM521" i="18"/>
  <c r="AU521" i="18" s="1"/>
  <c r="AN521" i="18"/>
  <c r="AV521" i="18" s="1"/>
  <c r="AG522" i="18"/>
  <c r="AO522" i="18" s="1"/>
  <c r="AH522" i="18"/>
  <c r="AP522" i="18" s="1"/>
  <c r="AI522" i="18"/>
  <c r="AQ522" i="18" s="1"/>
  <c r="AJ522" i="18"/>
  <c r="AR522" i="18" s="1"/>
  <c r="AK522" i="18"/>
  <c r="AS522" i="18" s="1"/>
  <c r="AL522" i="18"/>
  <c r="AT522" i="18" s="1"/>
  <c r="AM522" i="18"/>
  <c r="AU522" i="18" s="1"/>
  <c r="AN522" i="18"/>
  <c r="AV522" i="18" s="1"/>
  <c r="AG523" i="18"/>
  <c r="AO523" i="18" s="1"/>
  <c r="AH523" i="18"/>
  <c r="AP523" i="18" s="1"/>
  <c r="AI523" i="18"/>
  <c r="AQ523" i="18" s="1"/>
  <c r="AJ523" i="18"/>
  <c r="AR523" i="18" s="1"/>
  <c r="AK523" i="18"/>
  <c r="AS523" i="18" s="1"/>
  <c r="AL523" i="18"/>
  <c r="AT523" i="18" s="1"/>
  <c r="AM523" i="18"/>
  <c r="AU523" i="18" s="1"/>
  <c r="AN523" i="18"/>
  <c r="AV523" i="18" s="1"/>
  <c r="AG524" i="18"/>
  <c r="AO524" i="18" s="1"/>
  <c r="AH524" i="18"/>
  <c r="AP524" i="18" s="1"/>
  <c r="AI524" i="18"/>
  <c r="AQ524" i="18" s="1"/>
  <c r="AJ524" i="18"/>
  <c r="AR524" i="18" s="1"/>
  <c r="AK524" i="18"/>
  <c r="AS524" i="18" s="1"/>
  <c r="AL524" i="18"/>
  <c r="AT524" i="18" s="1"/>
  <c r="AM524" i="18"/>
  <c r="AU524" i="18" s="1"/>
  <c r="AN524" i="18"/>
  <c r="AV524" i="18" s="1"/>
  <c r="AG525" i="18"/>
  <c r="AO525" i="18" s="1"/>
  <c r="AH525" i="18"/>
  <c r="AP525" i="18" s="1"/>
  <c r="AI525" i="18"/>
  <c r="AQ525" i="18" s="1"/>
  <c r="AJ525" i="18"/>
  <c r="AR525" i="18" s="1"/>
  <c r="AK525" i="18"/>
  <c r="AS525" i="18" s="1"/>
  <c r="AL525" i="18"/>
  <c r="AT525" i="18" s="1"/>
  <c r="AM525" i="18"/>
  <c r="AU525" i="18" s="1"/>
  <c r="AN525" i="18"/>
  <c r="AV525" i="18" s="1"/>
  <c r="AG526" i="18"/>
  <c r="AO526" i="18" s="1"/>
  <c r="AH526" i="18"/>
  <c r="AP526" i="18" s="1"/>
  <c r="AI526" i="18"/>
  <c r="AQ526" i="18" s="1"/>
  <c r="AJ526" i="18"/>
  <c r="AR526" i="18" s="1"/>
  <c r="AK526" i="18"/>
  <c r="AS526" i="18" s="1"/>
  <c r="AL526" i="18"/>
  <c r="AT526" i="18" s="1"/>
  <c r="AM526" i="18"/>
  <c r="AU526" i="18" s="1"/>
  <c r="AN526" i="18"/>
  <c r="AV526" i="18" s="1"/>
  <c r="AG527" i="18"/>
  <c r="AO527" i="18" s="1"/>
  <c r="AH527" i="18"/>
  <c r="AP527" i="18" s="1"/>
  <c r="AI527" i="18"/>
  <c r="AQ527" i="18" s="1"/>
  <c r="AJ527" i="18"/>
  <c r="AR527" i="18" s="1"/>
  <c r="AK527" i="18"/>
  <c r="AS527" i="18" s="1"/>
  <c r="AL527" i="18"/>
  <c r="AT527" i="18" s="1"/>
  <c r="AM527" i="18"/>
  <c r="AU527" i="18" s="1"/>
  <c r="AN527" i="18"/>
  <c r="AV527" i="18" s="1"/>
  <c r="AG528" i="18"/>
  <c r="AO528" i="18" s="1"/>
  <c r="AH528" i="18"/>
  <c r="AP528" i="18" s="1"/>
  <c r="AI528" i="18"/>
  <c r="AQ528" i="18" s="1"/>
  <c r="AJ528" i="18"/>
  <c r="AR528" i="18" s="1"/>
  <c r="AK528" i="18"/>
  <c r="AS528" i="18" s="1"/>
  <c r="AL528" i="18"/>
  <c r="AT528" i="18" s="1"/>
  <c r="AM528" i="18"/>
  <c r="AU528" i="18" s="1"/>
  <c r="AN528" i="18"/>
  <c r="AV528" i="18" s="1"/>
  <c r="AG529" i="18"/>
  <c r="AO529" i="18" s="1"/>
  <c r="AH529" i="18"/>
  <c r="AP529" i="18" s="1"/>
  <c r="AI529" i="18"/>
  <c r="AQ529" i="18" s="1"/>
  <c r="AJ529" i="18"/>
  <c r="AR529" i="18" s="1"/>
  <c r="AK529" i="18"/>
  <c r="AS529" i="18" s="1"/>
  <c r="AL529" i="18"/>
  <c r="AT529" i="18" s="1"/>
  <c r="AM529" i="18"/>
  <c r="AU529" i="18" s="1"/>
  <c r="AN529" i="18"/>
  <c r="AV529" i="18" s="1"/>
  <c r="AG530" i="18"/>
  <c r="AO530" i="18" s="1"/>
  <c r="AH530" i="18"/>
  <c r="AP530" i="18" s="1"/>
  <c r="AI530" i="18"/>
  <c r="AQ530" i="18" s="1"/>
  <c r="AJ530" i="18"/>
  <c r="AR530" i="18" s="1"/>
  <c r="AK530" i="18"/>
  <c r="AS530" i="18" s="1"/>
  <c r="AL530" i="18"/>
  <c r="AT530" i="18" s="1"/>
  <c r="AM530" i="18"/>
  <c r="AU530" i="18" s="1"/>
  <c r="AN530" i="18"/>
  <c r="AV530" i="18" s="1"/>
  <c r="AG531" i="18"/>
  <c r="AO531" i="18" s="1"/>
  <c r="AH531" i="18"/>
  <c r="AP531" i="18" s="1"/>
  <c r="AI531" i="18"/>
  <c r="AQ531" i="18" s="1"/>
  <c r="AJ531" i="18"/>
  <c r="AR531" i="18" s="1"/>
  <c r="AK531" i="18"/>
  <c r="AS531" i="18" s="1"/>
  <c r="AL531" i="18"/>
  <c r="AT531" i="18" s="1"/>
  <c r="AM531" i="18"/>
  <c r="AU531" i="18" s="1"/>
  <c r="AN531" i="18"/>
  <c r="AV531" i="18" s="1"/>
  <c r="AG532" i="18"/>
  <c r="AO532" i="18" s="1"/>
  <c r="AH532" i="18"/>
  <c r="AP532" i="18" s="1"/>
  <c r="AI532" i="18"/>
  <c r="AQ532" i="18" s="1"/>
  <c r="AJ532" i="18"/>
  <c r="AR532" i="18" s="1"/>
  <c r="AK532" i="18"/>
  <c r="AS532" i="18" s="1"/>
  <c r="AL532" i="18"/>
  <c r="AT532" i="18" s="1"/>
  <c r="AM532" i="18"/>
  <c r="AU532" i="18" s="1"/>
  <c r="AN532" i="18"/>
  <c r="AV532" i="18" s="1"/>
  <c r="AG533" i="18"/>
  <c r="AO533" i="18" s="1"/>
  <c r="AH533" i="18"/>
  <c r="AP533" i="18" s="1"/>
  <c r="AI533" i="18"/>
  <c r="AQ533" i="18" s="1"/>
  <c r="AJ533" i="18"/>
  <c r="AR533" i="18" s="1"/>
  <c r="AK533" i="18"/>
  <c r="AS533" i="18" s="1"/>
  <c r="AL533" i="18"/>
  <c r="AT533" i="18" s="1"/>
  <c r="AM533" i="18"/>
  <c r="AU533" i="18" s="1"/>
  <c r="AN533" i="18"/>
  <c r="AV533" i="18" s="1"/>
  <c r="AG534" i="18"/>
  <c r="AO534" i="18" s="1"/>
  <c r="AH534" i="18"/>
  <c r="AP534" i="18" s="1"/>
  <c r="AI534" i="18"/>
  <c r="AQ534" i="18" s="1"/>
  <c r="AJ534" i="18"/>
  <c r="AR534" i="18" s="1"/>
  <c r="AK534" i="18"/>
  <c r="AS534" i="18" s="1"/>
  <c r="AL534" i="18"/>
  <c r="AT534" i="18" s="1"/>
  <c r="AM534" i="18"/>
  <c r="AU534" i="18" s="1"/>
  <c r="AN534" i="18"/>
  <c r="AV534" i="18" s="1"/>
  <c r="AG535" i="18"/>
  <c r="AO535" i="18" s="1"/>
  <c r="AH535" i="18"/>
  <c r="AP535" i="18" s="1"/>
  <c r="AI535" i="18"/>
  <c r="AQ535" i="18" s="1"/>
  <c r="AJ535" i="18"/>
  <c r="AR535" i="18" s="1"/>
  <c r="AK535" i="18"/>
  <c r="AS535" i="18" s="1"/>
  <c r="AL535" i="18"/>
  <c r="AT535" i="18" s="1"/>
  <c r="AM535" i="18"/>
  <c r="AU535" i="18" s="1"/>
  <c r="AN535" i="18"/>
  <c r="AV535" i="18" s="1"/>
  <c r="AG536" i="18"/>
  <c r="AO536" i="18" s="1"/>
  <c r="AH536" i="18"/>
  <c r="AP536" i="18" s="1"/>
  <c r="AI536" i="18"/>
  <c r="AQ536" i="18" s="1"/>
  <c r="AJ536" i="18"/>
  <c r="AR536" i="18" s="1"/>
  <c r="AK536" i="18"/>
  <c r="AS536" i="18" s="1"/>
  <c r="AL536" i="18"/>
  <c r="AT536" i="18" s="1"/>
  <c r="AM536" i="18"/>
  <c r="AU536" i="18" s="1"/>
  <c r="AN536" i="18"/>
  <c r="AV536" i="18" s="1"/>
  <c r="AG537" i="18"/>
  <c r="AO537" i="18" s="1"/>
  <c r="AH537" i="18"/>
  <c r="AP537" i="18" s="1"/>
  <c r="AI537" i="18"/>
  <c r="AQ537" i="18" s="1"/>
  <c r="AJ537" i="18"/>
  <c r="AR537" i="18" s="1"/>
  <c r="AK537" i="18"/>
  <c r="AS537" i="18" s="1"/>
  <c r="AL537" i="18"/>
  <c r="AT537" i="18" s="1"/>
  <c r="AM537" i="18"/>
  <c r="AU537" i="18" s="1"/>
  <c r="AN537" i="18"/>
  <c r="AV537" i="18" s="1"/>
  <c r="AG538" i="18"/>
  <c r="AO538" i="18" s="1"/>
  <c r="AH538" i="18"/>
  <c r="AP538" i="18" s="1"/>
  <c r="AI538" i="18"/>
  <c r="AQ538" i="18" s="1"/>
  <c r="AJ538" i="18"/>
  <c r="AR538" i="18" s="1"/>
  <c r="AK538" i="18"/>
  <c r="AS538" i="18" s="1"/>
  <c r="AL538" i="18"/>
  <c r="AT538" i="18" s="1"/>
  <c r="AM538" i="18"/>
  <c r="AU538" i="18" s="1"/>
  <c r="AN538" i="18"/>
  <c r="AV538" i="18" s="1"/>
  <c r="AG539" i="18"/>
  <c r="AO539" i="18" s="1"/>
  <c r="AH539" i="18"/>
  <c r="AP539" i="18" s="1"/>
  <c r="AI539" i="18"/>
  <c r="AQ539" i="18" s="1"/>
  <c r="AJ539" i="18"/>
  <c r="AR539" i="18" s="1"/>
  <c r="AK539" i="18"/>
  <c r="AS539" i="18" s="1"/>
  <c r="AL539" i="18"/>
  <c r="AT539" i="18" s="1"/>
  <c r="AM539" i="18"/>
  <c r="AU539" i="18" s="1"/>
  <c r="AN539" i="18"/>
  <c r="AV539" i="18" s="1"/>
  <c r="AG540" i="18"/>
  <c r="AO540" i="18" s="1"/>
  <c r="AH540" i="18"/>
  <c r="AP540" i="18" s="1"/>
  <c r="AI540" i="18"/>
  <c r="AQ540" i="18" s="1"/>
  <c r="AJ540" i="18"/>
  <c r="AR540" i="18" s="1"/>
  <c r="AK540" i="18"/>
  <c r="AS540" i="18" s="1"/>
  <c r="AL540" i="18"/>
  <c r="AT540" i="18" s="1"/>
  <c r="AM540" i="18"/>
  <c r="AU540" i="18" s="1"/>
  <c r="AN540" i="18"/>
  <c r="AV540" i="18" s="1"/>
  <c r="AG541" i="18"/>
  <c r="AO541" i="18" s="1"/>
  <c r="AH541" i="18"/>
  <c r="AP541" i="18" s="1"/>
  <c r="AI541" i="18"/>
  <c r="AQ541" i="18" s="1"/>
  <c r="AJ541" i="18"/>
  <c r="AR541" i="18" s="1"/>
  <c r="AK541" i="18"/>
  <c r="AS541" i="18" s="1"/>
  <c r="AL541" i="18"/>
  <c r="AT541" i="18" s="1"/>
  <c r="AM541" i="18"/>
  <c r="AU541" i="18" s="1"/>
  <c r="AN541" i="18"/>
  <c r="AV541" i="18" s="1"/>
  <c r="AG542" i="18"/>
  <c r="AO542" i="18" s="1"/>
  <c r="AH542" i="18"/>
  <c r="AP542" i="18" s="1"/>
  <c r="AI542" i="18"/>
  <c r="AQ542" i="18" s="1"/>
  <c r="AJ542" i="18"/>
  <c r="AR542" i="18" s="1"/>
  <c r="AK542" i="18"/>
  <c r="AS542" i="18" s="1"/>
  <c r="AL542" i="18"/>
  <c r="AT542" i="18" s="1"/>
  <c r="AM542" i="18"/>
  <c r="AU542" i="18" s="1"/>
  <c r="AN542" i="18"/>
  <c r="AV542" i="18" s="1"/>
  <c r="AG543" i="18"/>
  <c r="AO543" i="18" s="1"/>
  <c r="AH543" i="18"/>
  <c r="AP543" i="18" s="1"/>
  <c r="AI543" i="18"/>
  <c r="AQ543" i="18" s="1"/>
  <c r="AJ543" i="18"/>
  <c r="AR543" i="18" s="1"/>
  <c r="AK543" i="18"/>
  <c r="AS543" i="18" s="1"/>
  <c r="AL543" i="18"/>
  <c r="AT543" i="18" s="1"/>
  <c r="AM543" i="18"/>
  <c r="AU543" i="18" s="1"/>
  <c r="AN543" i="18"/>
  <c r="AV543" i="18" s="1"/>
  <c r="AG544" i="18"/>
  <c r="AO544" i="18" s="1"/>
  <c r="AH544" i="18"/>
  <c r="AP544" i="18" s="1"/>
  <c r="AI544" i="18"/>
  <c r="AQ544" i="18" s="1"/>
  <c r="AJ544" i="18"/>
  <c r="AR544" i="18" s="1"/>
  <c r="AK544" i="18"/>
  <c r="AS544" i="18" s="1"/>
  <c r="AL544" i="18"/>
  <c r="AT544" i="18" s="1"/>
  <c r="AM544" i="18"/>
  <c r="AU544" i="18" s="1"/>
  <c r="AN544" i="18"/>
  <c r="AV544" i="18" s="1"/>
  <c r="AG545" i="18"/>
  <c r="AO545" i="18" s="1"/>
  <c r="AH545" i="18"/>
  <c r="AP545" i="18" s="1"/>
  <c r="AI545" i="18"/>
  <c r="AQ545" i="18" s="1"/>
  <c r="AJ545" i="18"/>
  <c r="AR545" i="18" s="1"/>
  <c r="AK545" i="18"/>
  <c r="AS545" i="18" s="1"/>
  <c r="AL545" i="18"/>
  <c r="AT545" i="18" s="1"/>
  <c r="AM545" i="18"/>
  <c r="AU545" i="18" s="1"/>
  <c r="AN545" i="18"/>
  <c r="AV545" i="18" s="1"/>
  <c r="AG546" i="18"/>
  <c r="AO546" i="18" s="1"/>
  <c r="AH546" i="18"/>
  <c r="AP546" i="18" s="1"/>
  <c r="AI546" i="18"/>
  <c r="AQ546" i="18" s="1"/>
  <c r="AJ546" i="18"/>
  <c r="AR546" i="18" s="1"/>
  <c r="AK546" i="18"/>
  <c r="AS546" i="18" s="1"/>
  <c r="AL546" i="18"/>
  <c r="AT546" i="18" s="1"/>
  <c r="AM546" i="18"/>
  <c r="AU546" i="18" s="1"/>
  <c r="AN546" i="18"/>
  <c r="AV546" i="18" s="1"/>
  <c r="AG547" i="18"/>
  <c r="AO547" i="18" s="1"/>
  <c r="AH547" i="18"/>
  <c r="AP547" i="18" s="1"/>
  <c r="AI547" i="18"/>
  <c r="AQ547" i="18" s="1"/>
  <c r="AJ547" i="18"/>
  <c r="AR547" i="18" s="1"/>
  <c r="AK547" i="18"/>
  <c r="AS547" i="18" s="1"/>
  <c r="AL547" i="18"/>
  <c r="AT547" i="18" s="1"/>
  <c r="AM547" i="18"/>
  <c r="AU547" i="18" s="1"/>
  <c r="AN547" i="18"/>
  <c r="AV547" i="18" s="1"/>
  <c r="AG548" i="18"/>
  <c r="AO548" i="18" s="1"/>
  <c r="AH548" i="18"/>
  <c r="AP548" i="18" s="1"/>
  <c r="AI548" i="18"/>
  <c r="AQ548" i="18" s="1"/>
  <c r="AJ548" i="18"/>
  <c r="AR548" i="18" s="1"/>
  <c r="AK548" i="18"/>
  <c r="AS548" i="18" s="1"/>
  <c r="AL548" i="18"/>
  <c r="AT548" i="18" s="1"/>
  <c r="AM548" i="18"/>
  <c r="AU548" i="18" s="1"/>
  <c r="AN548" i="18"/>
  <c r="AV548" i="18" s="1"/>
  <c r="AG549" i="18"/>
  <c r="AO549" i="18" s="1"/>
  <c r="AH549" i="18"/>
  <c r="AP549" i="18" s="1"/>
  <c r="AI549" i="18"/>
  <c r="AQ549" i="18" s="1"/>
  <c r="AJ549" i="18"/>
  <c r="AR549" i="18" s="1"/>
  <c r="AK549" i="18"/>
  <c r="AS549" i="18" s="1"/>
  <c r="AL549" i="18"/>
  <c r="AT549" i="18" s="1"/>
  <c r="AM549" i="18"/>
  <c r="AU549" i="18" s="1"/>
  <c r="AN549" i="18"/>
  <c r="AV549" i="18" s="1"/>
  <c r="AG550" i="18"/>
  <c r="AO550" i="18" s="1"/>
  <c r="AH550" i="18"/>
  <c r="AP550" i="18" s="1"/>
  <c r="AI550" i="18"/>
  <c r="AQ550" i="18" s="1"/>
  <c r="AJ550" i="18"/>
  <c r="AR550" i="18" s="1"/>
  <c r="AK550" i="18"/>
  <c r="AS550" i="18" s="1"/>
  <c r="AL550" i="18"/>
  <c r="AT550" i="18" s="1"/>
  <c r="AM550" i="18"/>
  <c r="AU550" i="18" s="1"/>
  <c r="AN550" i="18"/>
  <c r="AV550" i="18" s="1"/>
  <c r="AG551" i="18"/>
  <c r="AO551" i="18" s="1"/>
  <c r="AH551" i="18"/>
  <c r="AP551" i="18" s="1"/>
  <c r="AI551" i="18"/>
  <c r="AQ551" i="18" s="1"/>
  <c r="AJ551" i="18"/>
  <c r="AR551" i="18" s="1"/>
  <c r="AK551" i="18"/>
  <c r="AS551" i="18" s="1"/>
  <c r="AL551" i="18"/>
  <c r="AT551" i="18" s="1"/>
  <c r="AM551" i="18"/>
  <c r="AU551" i="18" s="1"/>
  <c r="AN551" i="18"/>
  <c r="AV551" i="18" s="1"/>
  <c r="AG552" i="18"/>
  <c r="AO552" i="18" s="1"/>
  <c r="AH552" i="18"/>
  <c r="AP552" i="18" s="1"/>
  <c r="AI552" i="18"/>
  <c r="AQ552" i="18" s="1"/>
  <c r="AJ552" i="18"/>
  <c r="AR552" i="18" s="1"/>
  <c r="AK552" i="18"/>
  <c r="AS552" i="18" s="1"/>
  <c r="AL552" i="18"/>
  <c r="AT552" i="18" s="1"/>
  <c r="AM552" i="18"/>
  <c r="AU552" i="18" s="1"/>
  <c r="AN552" i="18"/>
  <c r="AV552" i="18" s="1"/>
  <c r="AG553" i="18"/>
  <c r="AO553" i="18" s="1"/>
  <c r="AH553" i="18"/>
  <c r="AP553" i="18" s="1"/>
  <c r="AI553" i="18"/>
  <c r="AQ553" i="18" s="1"/>
  <c r="AJ553" i="18"/>
  <c r="AR553" i="18" s="1"/>
  <c r="AK553" i="18"/>
  <c r="AS553" i="18" s="1"/>
  <c r="AL553" i="18"/>
  <c r="AT553" i="18" s="1"/>
  <c r="AM553" i="18"/>
  <c r="AU553" i="18" s="1"/>
  <c r="AN553" i="18"/>
  <c r="AV553" i="18" s="1"/>
  <c r="AG554" i="18"/>
  <c r="AO554" i="18" s="1"/>
  <c r="AH554" i="18"/>
  <c r="AP554" i="18" s="1"/>
  <c r="AI554" i="18"/>
  <c r="AQ554" i="18" s="1"/>
  <c r="AJ554" i="18"/>
  <c r="AR554" i="18" s="1"/>
  <c r="AK554" i="18"/>
  <c r="AS554" i="18" s="1"/>
  <c r="AL554" i="18"/>
  <c r="AT554" i="18" s="1"/>
  <c r="AM554" i="18"/>
  <c r="AU554" i="18" s="1"/>
  <c r="AN554" i="18"/>
  <c r="AV554" i="18" s="1"/>
  <c r="AG555" i="18"/>
  <c r="AO555" i="18" s="1"/>
  <c r="AH555" i="18"/>
  <c r="AP555" i="18" s="1"/>
  <c r="AI555" i="18"/>
  <c r="AQ555" i="18" s="1"/>
  <c r="AJ555" i="18"/>
  <c r="AR555" i="18" s="1"/>
  <c r="AK555" i="18"/>
  <c r="AS555" i="18" s="1"/>
  <c r="AL555" i="18"/>
  <c r="AT555" i="18" s="1"/>
  <c r="AM555" i="18"/>
  <c r="AU555" i="18" s="1"/>
  <c r="AN555" i="18"/>
  <c r="AV555" i="18" s="1"/>
  <c r="AG556" i="18"/>
  <c r="AO556" i="18" s="1"/>
  <c r="AH556" i="18"/>
  <c r="AP556" i="18" s="1"/>
  <c r="AI556" i="18"/>
  <c r="AQ556" i="18" s="1"/>
  <c r="AJ556" i="18"/>
  <c r="AR556" i="18" s="1"/>
  <c r="AK556" i="18"/>
  <c r="AS556" i="18" s="1"/>
  <c r="AL556" i="18"/>
  <c r="AT556" i="18" s="1"/>
  <c r="AM556" i="18"/>
  <c r="AU556" i="18" s="1"/>
  <c r="AN556" i="18"/>
  <c r="AV556" i="18" s="1"/>
  <c r="AG557" i="18"/>
  <c r="AO557" i="18" s="1"/>
  <c r="AH557" i="18"/>
  <c r="AP557" i="18" s="1"/>
  <c r="AI557" i="18"/>
  <c r="AQ557" i="18" s="1"/>
  <c r="AJ557" i="18"/>
  <c r="AR557" i="18" s="1"/>
  <c r="AK557" i="18"/>
  <c r="AS557" i="18" s="1"/>
  <c r="AL557" i="18"/>
  <c r="AT557" i="18" s="1"/>
  <c r="AM557" i="18"/>
  <c r="AU557" i="18" s="1"/>
  <c r="AN557" i="18"/>
  <c r="AV557" i="18" s="1"/>
  <c r="AG558" i="18"/>
  <c r="AO558" i="18" s="1"/>
  <c r="AH558" i="18"/>
  <c r="AP558" i="18" s="1"/>
  <c r="AI558" i="18"/>
  <c r="AQ558" i="18" s="1"/>
  <c r="AJ558" i="18"/>
  <c r="AR558" i="18" s="1"/>
  <c r="AK558" i="18"/>
  <c r="AS558" i="18" s="1"/>
  <c r="AL558" i="18"/>
  <c r="AT558" i="18" s="1"/>
  <c r="AM558" i="18"/>
  <c r="AU558" i="18" s="1"/>
  <c r="AN558" i="18"/>
  <c r="AV558" i="18" s="1"/>
  <c r="AG559" i="18"/>
  <c r="AO559" i="18" s="1"/>
  <c r="AH559" i="18"/>
  <c r="AP559" i="18" s="1"/>
  <c r="AI559" i="18"/>
  <c r="AQ559" i="18" s="1"/>
  <c r="AJ559" i="18"/>
  <c r="AR559" i="18" s="1"/>
  <c r="AK559" i="18"/>
  <c r="AS559" i="18" s="1"/>
  <c r="AL559" i="18"/>
  <c r="AT559" i="18" s="1"/>
  <c r="AM559" i="18"/>
  <c r="AU559" i="18" s="1"/>
  <c r="AN559" i="18"/>
  <c r="AV559" i="18" s="1"/>
  <c r="AG560" i="18"/>
  <c r="AO560" i="18" s="1"/>
  <c r="AH560" i="18"/>
  <c r="AP560" i="18" s="1"/>
  <c r="AI560" i="18"/>
  <c r="AQ560" i="18" s="1"/>
  <c r="AJ560" i="18"/>
  <c r="AR560" i="18" s="1"/>
  <c r="AK560" i="18"/>
  <c r="AS560" i="18" s="1"/>
  <c r="AL560" i="18"/>
  <c r="AT560" i="18" s="1"/>
  <c r="AM560" i="18"/>
  <c r="AU560" i="18" s="1"/>
  <c r="AN560" i="18"/>
  <c r="AV560" i="18" s="1"/>
  <c r="AG561" i="18"/>
  <c r="AO561" i="18" s="1"/>
  <c r="AH561" i="18"/>
  <c r="AP561" i="18" s="1"/>
  <c r="AI561" i="18"/>
  <c r="AQ561" i="18" s="1"/>
  <c r="AJ561" i="18"/>
  <c r="AR561" i="18" s="1"/>
  <c r="AK561" i="18"/>
  <c r="AS561" i="18" s="1"/>
  <c r="AL561" i="18"/>
  <c r="AT561" i="18" s="1"/>
  <c r="AM561" i="18"/>
  <c r="AU561" i="18" s="1"/>
  <c r="AN561" i="18"/>
  <c r="AV561" i="18" s="1"/>
  <c r="AG562" i="18"/>
  <c r="AO562" i="18" s="1"/>
  <c r="AH562" i="18"/>
  <c r="AP562" i="18" s="1"/>
  <c r="AI562" i="18"/>
  <c r="AQ562" i="18" s="1"/>
  <c r="AJ562" i="18"/>
  <c r="AR562" i="18" s="1"/>
  <c r="AK562" i="18"/>
  <c r="AS562" i="18" s="1"/>
  <c r="AL562" i="18"/>
  <c r="AT562" i="18" s="1"/>
  <c r="AM562" i="18"/>
  <c r="AU562" i="18" s="1"/>
  <c r="AN562" i="18"/>
  <c r="AV562" i="18" s="1"/>
  <c r="AG563" i="18"/>
  <c r="AO563" i="18" s="1"/>
  <c r="AH563" i="18"/>
  <c r="AP563" i="18" s="1"/>
  <c r="AI563" i="18"/>
  <c r="AQ563" i="18" s="1"/>
  <c r="AJ563" i="18"/>
  <c r="AR563" i="18" s="1"/>
  <c r="AK563" i="18"/>
  <c r="AS563" i="18" s="1"/>
  <c r="AL563" i="18"/>
  <c r="AT563" i="18" s="1"/>
  <c r="AM563" i="18"/>
  <c r="AU563" i="18" s="1"/>
  <c r="AN563" i="18"/>
  <c r="AV563" i="18" s="1"/>
  <c r="AG564" i="18"/>
  <c r="AO564" i="18" s="1"/>
  <c r="AH564" i="18"/>
  <c r="AP564" i="18" s="1"/>
  <c r="AI564" i="18"/>
  <c r="AQ564" i="18" s="1"/>
  <c r="AJ564" i="18"/>
  <c r="AR564" i="18" s="1"/>
  <c r="AK564" i="18"/>
  <c r="AS564" i="18" s="1"/>
  <c r="AL564" i="18"/>
  <c r="AT564" i="18" s="1"/>
  <c r="AM564" i="18"/>
  <c r="AU564" i="18" s="1"/>
  <c r="AN564" i="18"/>
  <c r="AV564" i="18" s="1"/>
  <c r="AG565" i="18"/>
  <c r="AO565" i="18" s="1"/>
  <c r="AH565" i="18"/>
  <c r="AP565" i="18" s="1"/>
  <c r="AI565" i="18"/>
  <c r="AQ565" i="18" s="1"/>
  <c r="AJ565" i="18"/>
  <c r="AR565" i="18" s="1"/>
  <c r="AK565" i="18"/>
  <c r="AS565" i="18" s="1"/>
  <c r="AL565" i="18"/>
  <c r="AT565" i="18" s="1"/>
  <c r="AM565" i="18"/>
  <c r="AU565" i="18" s="1"/>
  <c r="AN565" i="18"/>
  <c r="AV565" i="18" s="1"/>
  <c r="AG566" i="18"/>
  <c r="AO566" i="18" s="1"/>
  <c r="AH566" i="18"/>
  <c r="AP566" i="18" s="1"/>
  <c r="AI566" i="18"/>
  <c r="AQ566" i="18" s="1"/>
  <c r="AJ566" i="18"/>
  <c r="AR566" i="18" s="1"/>
  <c r="AK566" i="18"/>
  <c r="AS566" i="18" s="1"/>
  <c r="AL566" i="18"/>
  <c r="AT566" i="18" s="1"/>
  <c r="AM566" i="18"/>
  <c r="AU566" i="18" s="1"/>
  <c r="AN566" i="18"/>
  <c r="AV566" i="18" s="1"/>
  <c r="AG567" i="18"/>
  <c r="AO567" i="18" s="1"/>
  <c r="AH567" i="18"/>
  <c r="AP567" i="18" s="1"/>
  <c r="AI567" i="18"/>
  <c r="AQ567" i="18" s="1"/>
  <c r="AJ567" i="18"/>
  <c r="AR567" i="18" s="1"/>
  <c r="AK567" i="18"/>
  <c r="AS567" i="18" s="1"/>
  <c r="AL567" i="18"/>
  <c r="AT567" i="18" s="1"/>
  <c r="AM567" i="18"/>
  <c r="AU567" i="18" s="1"/>
  <c r="AN567" i="18"/>
  <c r="AV567" i="18" s="1"/>
  <c r="AG568" i="18"/>
  <c r="AO568" i="18" s="1"/>
  <c r="AH568" i="18"/>
  <c r="AP568" i="18" s="1"/>
  <c r="AI568" i="18"/>
  <c r="AQ568" i="18" s="1"/>
  <c r="AJ568" i="18"/>
  <c r="AR568" i="18" s="1"/>
  <c r="AK568" i="18"/>
  <c r="AS568" i="18" s="1"/>
  <c r="AL568" i="18"/>
  <c r="AT568" i="18" s="1"/>
  <c r="AM568" i="18"/>
  <c r="AU568" i="18" s="1"/>
  <c r="AN568" i="18"/>
  <c r="AV568" i="18" s="1"/>
  <c r="AG569" i="18"/>
  <c r="AO569" i="18" s="1"/>
  <c r="AH569" i="18"/>
  <c r="AP569" i="18" s="1"/>
  <c r="AI569" i="18"/>
  <c r="AQ569" i="18" s="1"/>
  <c r="AJ569" i="18"/>
  <c r="AR569" i="18" s="1"/>
  <c r="AK569" i="18"/>
  <c r="AS569" i="18" s="1"/>
  <c r="AL569" i="18"/>
  <c r="AT569" i="18" s="1"/>
  <c r="AM569" i="18"/>
  <c r="AU569" i="18" s="1"/>
  <c r="AN569" i="18"/>
  <c r="AV569" i="18" s="1"/>
  <c r="AG570" i="18"/>
  <c r="AO570" i="18" s="1"/>
  <c r="AH570" i="18"/>
  <c r="AP570" i="18" s="1"/>
  <c r="AI570" i="18"/>
  <c r="AQ570" i="18" s="1"/>
  <c r="AJ570" i="18"/>
  <c r="AR570" i="18" s="1"/>
  <c r="AK570" i="18"/>
  <c r="AS570" i="18" s="1"/>
  <c r="AL570" i="18"/>
  <c r="AT570" i="18" s="1"/>
  <c r="AM570" i="18"/>
  <c r="AU570" i="18" s="1"/>
  <c r="AN570" i="18"/>
  <c r="AV570" i="18" s="1"/>
  <c r="AG571" i="18"/>
  <c r="AO571" i="18" s="1"/>
  <c r="AH571" i="18"/>
  <c r="AP571" i="18" s="1"/>
  <c r="AI571" i="18"/>
  <c r="AQ571" i="18" s="1"/>
  <c r="AJ571" i="18"/>
  <c r="AR571" i="18" s="1"/>
  <c r="AK571" i="18"/>
  <c r="AS571" i="18" s="1"/>
  <c r="AL571" i="18"/>
  <c r="AT571" i="18" s="1"/>
  <c r="AM571" i="18"/>
  <c r="AU571" i="18" s="1"/>
  <c r="AN571" i="18"/>
  <c r="AV571" i="18" s="1"/>
  <c r="AG572" i="18"/>
  <c r="AO572" i="18" s="1"/>
  <c r="AH572" i="18"/>
  <c r="AP572" i="18" s="1"/>
  <c r="AI572" i="18"/>
  <c r="AQ572" i="18" s="1"/>
  <c r="AJ572" i="18"/>
  <c r="AR572" i="18" s="1"/>
  <c r="AK572" i="18"/>
  <c r="AS572" i="18" s="1"/>
  <c r="AL572" i="18"/>
  <c r="AT572" i="18" s="1"/>
  <c r="AM572" i="18"/>
  <c r="AU572" i="18" s="1"/>
  <c r="AN572" i="18"/>
  <c r="AV572" i="18" s="1"/>
  <c r="AG573" i="18"/>
  <c r="AO573" i="18" s="1"/>
  <c r="AH573" i="18"/>
  <c r="AP573" i="18" s="1"/>
  <c r="AI573" i="18"/>
  <c r="AQ573" i="18" s="1"/>
  <c r="AJ573" i="18"/>
  <c r="AR573" i="18" s="1"/>
  <c r="AK573" i="18"/>
  <c r="AS573" i="18" s="1"/>
  <c r="AL573" i="18"/>
  <c r="AT573" i="18" s="1"/>
  <c r="AM573" i="18"/>
  <c r="AU573" i="18" s="1"/>
  <c r="AN573" i="18"/>
  <c r="AV573" i="18" s="1"/>
  <c r="AG574" i="18"/>
  <c r="AO574" i="18" s="1"/>
  <c r="AH574" i="18"/>
  <c r="AP574" i="18" s="1"/>
  <c r="AI574" i="18"/>
  <c r="AQ574" i="18" s="1"/>
  <c r="AJ574" i="18"/>
  <c r="AR574" i="18" s="1"/>
  <c r="AK574" i="18"/>
  <c r="AS574" i="18" s="1"/>
  <c r="AL574" i="18"/>
  <c r="AT574" i="18" s="1"/>
  <c r="AM574" i="18"/>
  <c r="AU574" i="18" s="1"/>
  <c r="AN574" i="18"/>
  <c r="AV574" i="18" s="1"/>
  <c r="AG575" i="18"/>
  <c r="AO575" i="18" s="1"/>
  <c r="AH575" i="18"/>
  <c r="AP575" i="18" s="1"/>
  <c r="AI575" i="18"/>
  <c r="AQ575" i="18" s="1"/>
  <c r="AJ575" i="18"/>
  <c r="AR575" i="18" s="1"/>
  <c r="AK575" i="18"/>
  <c r="AS575" i="18" s="1"/>
  <c r="AL575" i="18"/>
  <c r="AT575" i="18" s="1"/>
  <c r="AM575" i="18"/>
  <c r="AU575" i="18" s="1"/>
  <c r="AN575" i="18"/>
  <c r="AV575" i="18" s="1"/>
  <c r="AG576" i="18"/>
  <c r="AO576" i="18" s="1"/>
  <c r="AH576" i="18"/>
  <c r="AP576" i="18" s="1"/>
  <c r="AI576" i="18"/>
  <c r="AQ576" i="18" s="1"/>
  <c r="AJ576" i="18"/>
  <c r="AR576" i="18" s="1"/>
  <c r="AK576" i="18"/>
  <c r="AS576" i="18" s="1"/>
  <c r="AL576" i="18"/>
  <c r="AT576" i="18" s="1"/>
  <c r="AM576" i="18"/>
  <c r="AU576" i="18" s="1"/>
  <c r="AN576" i="18"/>
  <c r="AV576" i="18" s="1"/>
  <c r="AG577" i="18"/>
  <c r="AO577" i="18" s="1"/>
  <c r="AH577" i="18"/>
  <c r="AP577" i="18" s="1"/>
  <c r="AI577" i="18"/>
  <c r="AQ577" i="18" s="1"/>
  <c r="AJ577" i="18"/>
  <c r="AR577" i="18" s="1"/>
  <c r="AK577" i="18"/>
  <c r="AS577" i="18" s="1"/>
  <c r="AL577" i="18"/>
  <c r="AT577" i="18" s="1"/>
  <c r="AM577" i="18"/>
  <c r="AU577" i="18" s="1"/>
  <c r="AN577" i="18"/>
  <c r="AV577" i="18" s="1"/>
  <c r="AG578" i="18"/>
  <c r="AO578" i="18" s="1"/>
  <c r="AH578" i="18"/>
  <c r="AP578" i="18" s="1"/>
  <c r="AI578" i="18"/>
  <c r="AQ578" i="18" s="1"/>
  <c r="AJ578" i="18"/>
  <c r="AR578" i="18" s="1"/>
  <c r="AK578" i="18"/>
  <c r="AS578" i="18" s="1"/>
  <c r="AL578" i="18"/>
  <c r="AT578" i="18" s="1"/>
  <c r="AM578" i="18"/>
  <c r="AU578" i="18" s="1"/>
  <c r="AN578" i="18"/>
  <c r="AV578" i="18" s="1"/>
  <c r="AG579" i="18"/>
  <c r="AO579" i="18" s="1"/>
  <c r="AH579" i="18"/>
  <c r="AP579" i="18" s="1"/>
  <c r="AI579" i="18"/>
  <c r="AQ579" i="18" s="1"/>
  <c r="AJ579" i="18"/>
  <c r="AR579" i="18" s="1"/>
  <c r="AK579" i="18"/>
  <c r="AS579" i="18" s="1"/>
  <c r="AL579" i="18"/>
  <c r="AT579" i="18" s="1"/>
  <c r="AM579" i="18"/>
  <c r="AU579" i="18" s="1"/>
  <c r="AN579" i="18"/>
  <c r="AV579" i="18" s="1"/>
  <c r="AG580" i="18"/>
  <c r="AO580" i="18" s="1"/>
  <c r="AH580" i="18"/>
  <c r="AP580" i="18" s="1"/>
  <c r="AI580" i="18"/>
  <c r="AQ580" i="18" s="1"/>
  <c r="AJ580" i="18"/>
  <c r="AR580" i="18" s="1"/>
  <c r="AK580" i="18"/>
  <c r="AS580" i="18" s="1"/>
  <c r="AL580" i="18"/>
  <c r="AT580" i="18" s="1"/>
  <c r="AM580" i="18"/>
  <c r="AU580" i="18" s="1"/>
  <c r="AN580" i="18"/>
  <c r="AV580" i="18" s="1"/>
  <c r="AG581" i="18"/>
  <c r="AO581" i="18" s="1"/>
  <c r="AH581" i="18"/>
  <c r="AP581" i="18" s="1"/>
  <c r="AI581" i="18"/>
  <c r="AQ581" i="18" s="1"/>
  <c r="AJ581" i="18"/>
  <c r="AR581" i="18" s="1"/>
  <c r="AK581" i="18"/>
  <c r="AS581" i="18" s="1"/>
  <c r="AL581" i="18"/>
  <c r="AT581" i="18" s="1"/>
  <c r="AM581" i="18"/>
  <c r="AU581" i="18" s="1"/>
  <c r="AN581" i="18"/>
  <c r="AV581" i="18" s="1"/>
  <c r="AG582" i="18"/>
  <c r="AO582" i="18" s="1"/>
  <c r="AH582" i="18"/>
  <c r="AP582" i="18" s="1"/>
  <c r="AI582" i="18"/>
  <c r="AQ582" i="18" s="1"/>
  <c r="AJ582" i="18"/>
  <c r="AR582" i="18" s="1"/>
  <c r="AK582" i="18"/>
  <c r="AS582" i="18" s="1"/>
  <c r="AL582" i="18"/>
  <c r="AT582" i="18" s="1"/>
  <c r="AM582" i="18"/>
  <c r="AU582" i="18" s="1"/>
  <c r="AN582" i="18"/>
  <c r="AV582" i="18" s="1"/>
  <c r="AG583" i="18"/>
  <c r="AO583" i="18" s="1"/>
  <c r="AH583" i="18"/>
  <c r="AP583" i="18" s="1"/>
  <c r="AI583" i="18"/>
  <c r="AQ583" i="18" s="1"/>
  <c r="AJ583" i="18"/>
  <c r="AR583" i="18" s="1"/>
  <c r="AK583" i="18"/>
  <c r="AS583" i="18" s="1"/>
  <c r="AL583" i="18"/>
  <c r="AT583" i="18" s="1"/>
  <c r="AM583" i="18"/>
  <c r="AU583" i="18" s="1"/>
  <c r="AN583" i="18"/>
  <c r="AV583" i="18" s="1"/>
  <c r="AG584" i="18"/>
  <c r="AO584" i="18" s="1"/>
  <c r="AH584" i="18"/>
  <c r="AP584" i="18" s="1"/>
  <c r="AI584" i="18"/>
  <c r="AQ584" i="18" s="1"/>
  <c r="AJ584" i="18"/>
  <c r="AR584" i="18" s="1"/>
  <c r="AK584" i="18"/>
  <c r="AS584" i="18" s="1"/>
  <c r="AL584" i="18"/>
  <c r="AT584" i="18" s="1"/>
  <c r="AM584" i="18"/>
  <c r="AU584" i="18" s="1"/>
  <c r="AN584" i="18"/>
  <c r="AV584" i="18" s="1"/>
  <c r="AG585" i="18"/>
  <c r="AO585" i="18" s="1"/>
  <c r="AH585" i="18"/>
  <c r="AP585" i="18" s="1"/>
  <c r="AI585" i="18"/>
  <c r="AQ585" i="18" s="1"/>
  <c r="AJ585" i="18"/>
  <c r="AR585" i="18" s="1"/>
  <c r="AK585" i="18"/>
  <c r="AS585" i="18" s="1"/>
  <c r="AL585" i="18"/>
  <c r="AT585" i="18" s="1"/>
  <c r="AM585" i="18"/>
  <c r="AU585" i="18" s="1"/>
  <c r="AN585" i="18"/>
  <c r="AV585" i="18" s="1"/>
  <c r="AG586" i="18"/>
  <c r="AO586" i="18" s="1"/>
  <c r="AH586" i="18"/>
  <c r="AP586" i="18" s="1"/>
  <c r="AI586" i="18"/>
  <c r="AQ586" i="18" s="1"/>
  <c r="AJ586" i="18"/>
  <c r="AR586" i="18" s="1"/>
  <c r="AK586" i="18"/>
  <c r="AS586" i="18" s="1"/>
  <c r="AL586" i="18"/>
  <c r="AT586" i="18" s="1"/>
  <c r="AM586" i="18"/>
  <c r="AU586" i="18" s="1"/>
  <c r="AN586" i="18"/>
  <c r="AV586" i="18" s="1"/>
  <c r="AG587" i="18"/>
  <c r="AO587" i="18" s="1"/>
  <c r="AH587" i="18"/>
  <c r="AP587" i="18" s="1"/>
  <c r="AI587" i="18"/>
  <c r="AQ587" i="18" s="1"/>
  <c r="AJ587" i="18"/>
  <c r="AR587" i="18" s="1"/>
  <c r="AK587" i="18"/>
  <c r="AS587" i="18" s="1"/>
  <c r="AL587" i="18"/>
  <c r="AT587" i="18" s="1"/>
  <c r="AM587" i="18"/>
  <c r="AU587" i="18" s="1"/>
  <c r="AN587" i="18"/>
  <c r="AV587" i="18" s="1"/>
  <c r="AG588" i="18"/>
  <c r="AO588" i="18" s="1"/>
  <c r="AH588" i="18"/>
  <c r="AP588" i="18" s="1"/>
  <c r="AI588" i="18"/>
  <c r="AQ588" i="18" s="1"/>
  <c r="AJ588" i="18"/>
  <c r="AR588" i="18" s="1"/>
  <c r="AK588" i="18"/>
  <c r="AS588" i="18" s="1"/>
  <c r="AL588" i="18"/>
  <c r="AT588" i="18" s="1"/>
  <c r="AM588" i="18"/>
  <c r="AU588" i="18" s="1"/>
  <c r="AN588" i="18"/>
  <c r="AV588" i="18" s="1"/>
  <c r="AG589" i="18"/>
  <c r="AO589" i="18" s="1"/>
  <c r="AH589" i="18"/>
  <c r="AP589" i="18" s="1"/>
  <c r="AI589" i="18"/>
  <c r="AQ589" i="18" s="1"/>
  <c r="AJ589" i="18"/>
  <c r="AR589" i="18" s="1"/>
  <c r="AK589" i="18"/>
  <c r="AS589" i="18" s="1"/>
  <c r="AL589" i="18"/>
  <c r="AT589" i="18" s="1"/>
  <c r="AM589" i="18"/>
  <c r="AU589" i="18" s="1"/>
  <c r="AN589" i="18"/>
  <c r="AV589" i="18" s="1"/>
  <c r="AG590" i="18"/>
  <c r="AO590" i="18" s="1"/>
  <c r="AH590" i="18"/>
  <c r="AP590" i="18" s="1"/>
  <c r="AI590" i="18"/>
  <c r="AQ590" i="18" s="1"/>
  <c r="AJ590" i="18"/>
  <c r="AR590" i="18" s="1"/>
  <c r="AK590" i="18"/>
  <c r="AS590" i="18" s="1"/>
  <c r="AL590" i="18"/>
  <c r="AT590" i="18" s="1"/>
  <c r="AM590" i="18"/>
  <c r="AU590" i="18" s="1"/>
  <c r="AN590" i="18"/>
  <c r="AV590" i="18" s="1"/>
  <c r="AG591" i="18"/>
  <c r="AO591" i="18" s="1"/>
  <c r="AH591" i="18"/>
  <c r="AP591" i="18" s="1"/>
  <c r="AI591" i="18"/>
  <c r="AQ591" i="18" s="1"/>
  <c r="AJ591" i="18"/>
  <c r="AR591" i="18" s="1"/>
  <c r="AK591" i="18"/>
  <c r="AS591" i="18" s="1"/>
  <c r="AL591" i="18"/>
  <c r="AT591" i="18" s="1"/>
  <c r="AM591" i="18"/>
  <c r="AU591" i="18" s="1"/>
  <c r="AN591" i="18"/>
  <c r="AV591" i="18" s="1"/>
  <c r="AG592" i="18"/>
  <c r="AO592" i="18" s="1"/>
  <c r="AH592" i="18"/>
  <c r="AP592" i="18" s="1"/>
  <c r="AI592" i="18"/>
  <c r="AQ592" i="18" s="1"/>
  <c r="AJ592" i="18"/>
  <c r="AR592" i="18" s="1"/>
  <c r="AK592" i="18"/>
  <c r="AS592" i="18" s="1"/>
  <c r="AL592" i="18"/>
  <c r="AT592" i="18" s="1"/>
  <c r="AM592" i="18"/>
  <c r="AU592" i="18" s="1"/>
  <c r="AN592" i="18"/>
  <c r="AV592" i="18" s="1"/>
  <c r="AG593" i="18"/>
  <c r="AO593" i="18" s="1"/>
  <c r="AH593" i="18"/>
  <c r="AP593" i="18" s="1"/>
  <c r="AI593" i="18"/>
  <c r="AQ593" i="18" s="1"/>
  <c r="AJ593" i="18"/>
  <c r="AR593" i="18" s="1"/>
  <c r="AK593" i="18"/>
  <c r="AS593" i="18" s="1"/>
  <c r="AL593" i="18"/>
  <c r="AT593" i="18" s="1"/>
  <c r="AM593" i="18"/>
  <c r="AU593" i="18" s="1"/>
  <c r="AN593" i="18"/>
  <c r="AV593" i="18" s="1"/>
  <c r="AG594" i="18"/>
  <c r="AO594" i="18" s="1"/>
  <c r="AH594" i="18"/>
  <c r="AP594" i="18" s="1"/>
  <c r="AI594" i="18"/>
  <c r="AQ594" i="18" s="1"/>
  <c r="AJ594" i="18"/>
  <c r="AR594" i="18" s="1"/>
  <c r="AK594" i="18"/>
  <c r="AS594" i="18" s="1"/>
  <c r="AL594" i="18"/>
  <c r="AT594" i="18" s="1"/>
  <c r="AM594" i="18"/>
  <c r="AU594" i="18" s="1"/>
  <c r="AN594" i="18"/>
  <c r="AV594" i="18" s="1"/>
  <c r="AG595" i="18"/>
  <c r="AO595" i="18" s="1"/>
  <c r="AH595" i="18"/>
  <c r="AP595" i="18" s="1"/>
  <c r="AI595" i="18"/>
  <c r="AQ595" i="18" s="1"/>
  <c r="AJ595" i="18"/>
  <c r="AR595" i="18" s="1"/>
  <c r="AK595" i="18"/>
  <c r="AS595" i="18" s="1"/>
  <c r="AL595" i="18"/>
  <c r="AT595" i="18" s="1"/>
  <c r="AM595" i="18"/>
  <c r="AU595" i="18" s="1"/>
  <c r="AN595" i="18"/>
  <c r="AV595" i="18" s="1"/>
  <c r="AG596" i="18"/>
  <c r="AO596" i="18" s="1"/>
  <c r="AH596" i="18"/>
  <c r="AP596" i="18" s="1"/>
  <c r="AI596" i="18"/>
  <c r="AQ596" i="18" s="1"/>
  <c r="AJ596" i="18"/>
  <c r="AR596" i="18" s="1"/>
  <c r="AK596" i="18"/>
  <c r="AS596" i="18" s="1"/>
  <c r="AL596" i="18"/>
  <c r="AT596" i="18" s="1"/>
  <c r="AM596" i="18"/>
  <c r="AU596" i="18" s="1"/>
  <c r="AN596" i="18"/>
  <c r="AV596" i="18" s="1"/>
  <c r="AG597" i="18"/>
  <c r="AO597" i="18" s="1"/>
  <c r="AH597" i="18"/>
  <c r="AP597" i="18" s="1"/>
  <c r="AI597" i="18"/>
  <c r="AQ597" i="18" s="1"/>
  <c r="AJ597" i="18"/>
  <c r="AR597" i="18" s="1"/>
  <c r="AK597" i="18"/>
  <c r="AS597" i="18" s="1"/>
  <c r="AL597" i="18"/>
  <c r="AT597" i="18" s="1"/>
  <c r="AM597" i="18"/>
  <c r="AU597" i="18" s="1"/>
  <c r="AN597" i="18"/>
  <c r="AV597" i="18" s="1"/>
  <c r="AG598" i="18"/>
  <c r="AO598" i="18" s="1"/>
  <c r="AH598" i="18"/>
  <c r="AP598" i="18" s="1"/>
  <c r="AI598" i="18"/>
  <c r="AQ598" i="18" s="1"/>
  <c r="AJ598" i="18"/>
  <c r="AR598" i="18" s="1"/>
  <c r="AK598" i="18"/>
  <c r="AS598" i="18" s="1"/>
  <c r="AL598" i="18"/>
  <c r="AT598" i="18" s="1"/>
  <c r="AM598" i="18"/>
  <c r="AU598" i="18" s="1"/>
  <c r="AN598" i="18"/>
  <c r="AV598" i="18" s="1"/>
  <c r="AG599" i="18"/>
  <c r="AO599" i="18" s="1"/>
  <c r="AH599" i="18"/>
  <c r="AP599" i="18" s="1"/>
  <c r="AI599" i="18"/>
  <c r="AQ599" i="18" s="1"/>
  <c r="AJ599" i="18"/>
  <c r="AR599" i="18" s="1"/>
  <c r="AK599" i="18"/>
  <c r="AS599" i="18" s="1"/>
  <c r="AL599" i="18"/>
  <c r="AT599" i="18" s="1"/>
  <c r="AM599" i="18"/>
  <c r="AU599" i="18" s="1"/>
  <c r="AN599" i="18"/>
  <c r="AV599" i="18" s="1"/>
  <c r="AG600" i="18"/>
  <c r="AO600" i="18" s="1"/>
  <c r="AH600" i="18"/>
  <c r="AP600" i="18" s="1"/>
  <c r="AI600" i="18"/>
  <c r="AQ600" i="18" s="1"/>
  <c r="AJ600" i="18"/>
  <c r="AR600" i="18" s="1"/>
  <c r="AK600" i="18"/>
  <c r="AS600" i="18" s="1"/>
  <c r="AL600" i="18"/>
  <c r="AT600" i="18" s="1"/>
  <c r="AM600" i="18"/>
  <c r="AU600" i="18" s="1"/>
  <c r="AN600" i="18"/>
  <c r="AV600" i="18" s="1"/>
  <c r="AG601" i="18"/>
  <c r="AO601" i="18" s="1"/>
  <c r="AH601" i="18"/>
  <c r="AP601" i="18" s="1"/>
  <c r="AI601" i="18"/>
  <c r="AQ601" i="18" s="1"/>
  <c r="AJ601" i="18"/>
  <c r="AR601" i="18" s="1"/>
  <c r="AK601" i="18"/>
  <c r="AS601" i="18" s="1"/>
  <c r="AL601" i="18"/>
  <c r="AT601" i="18" s="1"/>
  <c r="AM601" i="18"/>
  <c r="AU601" i="18" s="1"/>
  <c r="AN601" i="18"/>
  <c r="AV601" i="18" s="1"/>
  <c r="AG602" i="18"/>
  <c r="AO602" i="18" s="1"/>
  <c r="AH602" i="18"/>
  <c r="AP602" i="18" s="1"/>
  <c r="AI602" i="18"/>
  <c r="AQ602" i="18" s="1"/>
  <c r="AJ602" i="18"/>
  <c r="AR602" i="18" s="1"/>
  <c r="AK602" i="18"/>
  <c r="AS602" i="18" s="1"/>
  <c r="AL602" i="18"/>
  <c r="AT602" i="18" s="1"/>
  <c r="AM602" i="18"/>
  <c r="AU602" i="18" s="1"/>
  <c r="AN602" i="18"/>
  <c r="AV602" i="18" s="1"/>
  <c r="AG603" i="18"/>
  <c r="AO603" i="18" s="1"/>
  <c r="AH603" i="18"/>
  <c r="AP603" i="18" s="1"/>
  <c r="AI603" i="18"/>
  <c r="AQ603" i="18" s="1"/>
  <c r="AJ603" i="18"/>
  <c r="AR603" i="18" s="1"/>
  <c r="AK603" i="18"/>
  <c r="AS603" i="18" s="1"/>
  <c r="AL603" i="18"/>
  <c r="AT603" i="18" s="1"/>
  <c r="AM603" i="18"/>
  <c r="AU603" i="18" s="1"/>
  <c r="AN603" i="18"/>
  <c r="AV603" i="18" s="1"/>
  <c r="AG604" i="18"/>
  <c r="AO604" i="18" s="1"/>
  <c r="AH604" i="18"/>
  <c r="AP604" i="18" s="1"/>
  <c r="AI604" i="18"/>
  <c r="AQ604" i="18" s="1"/>
  <c r="AJ604" i="18"/>
  <c r="AR604" i="18" s="1"/>
  <c r="AK604" i="18"/>
  <c r="AS604" i="18" s="1"/>
  <c r="AL604" i="18"/>
  <c r="AT604" i="18" s="1"/>
  <c r="AM604" i="18"/>
  <c r="AU604" i="18" s="1"/>
  <c r="AN604" i="18"/>
  <c r="AV604" i="18" s="1"/>
  <c r="AG605" i="18"/>
  <c r="AO605" i="18" s="1"/>
  <c r="AH605" i="18"/>
  <c r="AP605" i="18" s="1"/>
  <c r="AI605" i="18"/>
  <c r="AQ605" i="18" s="1"/>
  <c r="AJ605" i="18"/>
  <c r="AR605" i="18" s="1"/>
  <c r="AK605" i="18"/>
  <c r="AS605" i="18" s="1"/>
  <c r="AL605" i="18"/>
  <c r="AT605" i="18" s="1"/>
  <c r="AM605" i="18"/>
  <c r="AU605" i="18" s="1"/>
  <c r="AN605" i="18"/>
  <c r="AV605" i="18" s="1"/>
  <c r="AG606" i="18"/>
  <c r="AO606" i="18" s="1"/>
  <c r="AH606" i="18"/>
  <c r="AP606" i="18" s="1"/>
  <c r="AI606" i="18"/>
  <c r="AQ606" i="18" s="1"/>
  <c r="AJ606" i="18"/>
  <c r="AR606" i="18" s="1"/>
  <c r="AK606" i="18"/>
  <c r="AS606" i="18" s="1"/>
  <c r="AL606" i="18"/>
  <c r="AT606" i="18" s="1"/>
  <c r="AM606" i="18"/>
  <c r="AU606" i="18" s="1"/>
  <c r="AN606" i="18"/>
  <c r="AV606" i="18" s="1"/>
  <c r="AG607" i="18"/>
  <c r="AO607" i="18" s="1"/>
  <c r="AH607" i="18"/>
  <c r="AP607" i="18" s="1"/>
  <c r="AI607" i="18"/>
  <c r="AQ607" i="18" s="1"/>
  <c r="AJ607" i="18"/>
  <c r="AR607" i="18" s="1"/>
  <c r="AK607" i="18"/>
  <c r="AS607" i="18" s="1"/>
  <c r="AL607" i="18"/>
  <c r="AT607" i="18" s="1"/>
  <c r="AM607" i="18"/>
  <c r="AU607" i="18" s="1"/>
  <c r="AN607" i="18"/>
  <c r="AV607" i="18" s="1"/>
  <c r="AG608" i="18"/>
  <c r="AO608" i="18" s="1"/>
  <c r="AH608" i="18"/>
  <c r="AP608" i="18" s="1"/>
  <c r="AI608" i="18"/>
  <c r="AQ608" i="18" s="1"/>
  <c r="AJ608" i="18"/>
  <c r="AR608" i="18" s="1"/>
  <c r="AK608" i="18"/>
  <c r="AS608" i="18" s="1"/>
  <c r="AL608" i="18"/>
  <c r="AT608" i="18" s="1"/>
  <c r="AM608" i="18"/>
  <c r="AU608" i="18" s="1"/>
  <c r="AN608" i="18"/>
  <c r="AV608" i="18" s="1"/>
  <c r="AG609" i="18"/>
  <c r="AO609" i="18" s="1"/>
  <c r="AH609" i="18"/>
  <c r="AP609" i="18" s="1"/>
  <c r="AI609" i="18"/>
  <c r="AQ609" i="18" s="1"/>
  <c r="AJ609" i="18"/>
  <c r="AR609" i="18" s="1"/>
  <c r="AK609" i="18"/>
  <c r="AS609" i="18" s="1"/>
  <c r="AL609" i="18"/>
  <c r="AT609" i="18" s="1"/>
  <c r="AM609" i="18"/>
  <c r="AU609" i="18" s="1"/>
  <c r="AN609" i="18"/>
  <c r="AV609" i="18" s="1"/>
  <c r="AG610" i="18"/>
  <c r="AO610" i="18" s="1"/>
  <c r="AH610" i="18"/>
  <c r="AP610" i="18" s="1"/>
  <c r="AI610" i="18"/>
  <c r="AQ610" i="18" s="1"/>
  <c r="AJ610" i="18"/>
  <c r="AR610" i="18" s="1"/>
  <c r="AK610" i="18"/>
  <c r="AS610" i="18" s="1"/>
  <c r="AL610" i="18"/>
  <c r="AT610" i="18" s="1"/>
  <c r="AM610" i="18"/>
  <c r="AU610" i="18" s="1"/>
  <c r="AN610" i="18"/>
  <c r="AV610" i="18" s="1"/>
  <c r="AG611" i="18"/>
  <c r="AO611" i="18" s="1"/>
  <c r="AH611" i="18"/>
  <c r="AP611" i="18" s="1"/>
  <c r="AI611" i="18"/>
  <c r="AQ611" i="18" s="1"/>
  <c r="AJ611" i="18"/>
  <c r="AR611" i="18" s="1"/>
  <c r="AK611" i="18"/>
  <c r="AS611" i="18" s="1"/>
  <c r="AL611" i="18"/>
  <c r="AT611" i="18" s="1"/>
  <c r="AM611" i="18"/>
  <c r="AU611" i="18" s="1"/>
  <c r="AN611" i="18"/>
  <c r="AV611" i="18" s="1"/>
  <c r="AG612" i="18"/>
  <c r="AO612" i="18" s="1"/>
  <c r="AH612" i="18"/>
  <c r="AP612" i="18" s="1"/>
  <c r="AI612" i="18"/>
  <c r="AQ612" i="18" s="1"/>
  <c r="AJ612" i="18"/>
  <c r="AR612" i="18" s="1"/>
  <c r="AK612" i="18"/>
  <c r="AS612" i="18" s="1"/>
  <c r="AL612" i="18"/>
  <c r="AT612" i="18" s="1"/>
  <c r="AM612" i="18"/>
  <c r="AU612" i="18" s="1"/>
  <c r="AN612" i="18"/>
  <c r="AV612" i="18" s="1"/>
  <c r="AG613" i="18"/>
  <c r="AO613" i="18" s="1"/>
  <c r="AH613" i="18"/>
  <c r="AP613" i="18" s="1"/>
  <c r="AI613" i="18"/>
  <c r="AQ613" i="18" s="1"/>
  <c r="AJ613" i="18"/>
  <c r="AR613" i="18" s="1"/>
  <c r="AK613" i="18"/>
  <c r="AS613" i="18" s="1"/>
  <c r="AL613" i="18"/>
  <c r="AT613" i="18" s="1"/>
  <c r="AM613" i="18"/>
  <c r="AU613" i="18" s="1"/>
  <c r="AN613" i="18"/>
  <c r="AV613" i="18" s="1"/>
  <c r="AG614" i="18"/>
  <c r="AO614" i="18" s="1"/>
  <c r="AH614" i="18"/>
  <c r="AP614" i="18" s="1"/>
  <c r="AI614" i="18"/>
  <c r="AQ614" i="18" s="1"/>
  <c r="AJ614" i="18"/>
  <c r="AR614" i="18" s="1"/>
  <c r="AK614" i="18"/>
  <c r="AS614" i="18" s="1"/>
  <c r="AL614" i="18"/>
  <c r="AT614" i="18" s="1"/>
  <c r="AM614" i="18"/>
  <c r="AU614" i="18" s="1"/>
  <c r="AN614" i="18"/>
  <c r="AV614" i="18" s="1"/>
  <c r="AG615" i="18"/>
  <c r="AO615" i="18" s="1"/>
  <c r="AH615" i="18"/>
  <c r="AP615" i="18" s="1"/>
  <c r="AI615" i="18"/>
  <c r="AQ615" i="18" s="1"/>
  <c r="AJ615" i="18"/>
  <c r="AR615" i="18" s="1"/>
  <c r="AK615" i="18"/>
  <c r="AS615" i="18" s="1"/>
  <c r="AL615" i="18"/>
  <c r="AT615" i="18" s="1"/>
  <c r="AM615" i="18"/>
  <c r="AU615" i="18" s="1"/>
  <c r="AN615" i="18"/>
  <c r="AV615" i="18" s="1"/>
  <c r="AG616" i="18"/>
  <c r="AO616" i="18" s="1"/>
  <c r="AH616" i="18"/>
  <c r="AP616" i="18" s="1"/>
  <c r="AI616" i="18"/>
  <c r="AQ616" i="18" s="1"/>
  <c r="AJ616" i="18"/>
  <c r="AR616" i="18" s="1"/>
  <c r="AK616" i="18"/>
  <c r="AS616" i="18" s="1"/>
  <c r="AL616" i="18"/>
  <c r="AT616" i="18" s="1"/>
  <c r="AM616" i="18"/>
  <c r="AU616" i="18" s="1"/>
  <c r="AN616" i="18"/>
  <c r="AV616" i="18" s="1"/>
  <c r="AG617" i="18"/>
  <c r="AO617" i="18" s="1"/>
  <c r="AH617" i="18"/>
  <c r="AP617" i="18" s="1"/>
  <c r="AI617" i="18"/>
  <c r="AQ617" i="18" s="1"/>
  <c r="AJ617" i="18"/>
  <c r="AR617" i="18" s="1"/>
  <c r="AK617" i="18"/>
  <c r="AS617" i="18" s="1"/>
  <c r="AL617" i="18"/>
  <c r="AT617" i="18" s="1"/>
  <c r="AM617" i="18"/>
  <c r="AU617" i="18" s="1"/>
  <c r="AN617" i="18"/>
  <c r="AV617" i="18" s="1"/>
  <c r="AG618" i="18"/>
  <c r="AO618" i="18" s="1"/>
  <c r="AH618" i="18"/>
  <c r="AP618" i="18" s="1"/>
  <c r="AI618" i="18"/>
  <c r="AQ618" i="18" s="1"/>
  <c r="AJ618" i="18"/>
  <c r="AR618" i="18" s="1"/>
  <c r="AK618" i="18"/>
  <c r="AS618" i="18" s="1"/>
  <c r="AL618" i="18"/>
  <c r="AT618" i="18" s="1"/>
  <c r="AM618" i="18"/>
  <c r="AU618" i="18" s="1"/>
  <c r="AN618" i="18"/>
  <c r="AV618" i="18" s="1"/>
  <c r="AG619" i="18"/>
  <c r="AO619" i="18" s="1"/>
  <c r="AH619" i="18"/>
  <c r="AP619" i="18" s="1"/>
  <c r="AI619" i="18"/>
  <c r="AQ619" i="18" s="1"/>
  <c r="AJ619" i="18"/>
  <c r="AR619" i="18" s="1"/>
  <c r="AK619" i="18"/>
  <c r="AS619" i="18" s="1"/>
  <c r="AL619" i="18"/>
  <c r="AT619" i="18" s="1"/>
  <c r="AM619" i="18"/>
  <c r="AU619" i="18" s="1"/>
  <c r="AN619" i="18"/>
  <c r="AV619" i="18" s="1"/>
  <c r="AG620" i="18"/>
  <c r="AO620" i="18" s="1"/>
  <c r="AH620" i="18"/>
  <c r="AP620" i="18" s="1"/>
  <c r="AI620" i="18"/>
  <c r="AQ620" i="18" s="1"/>
  <c r="AJ620" i="18"/>
  <c r="AR620" i="18" s="1"/>
  <c r="AK620" i="18"/>
  <c r="AS620" i="18" s="1"/>
  <c r="AL620" i="18"/>
  <c r="AT620" i="18" s="1"/>
  <c r="AM620" i="18"/>
  <c r="AU620" i="18" s="1"/>
  <c r="AN620" i="18"/>
  <c r="AV620" i="18" s="1"/>
  <c r="AG621" i="18"/>
  <c r="AO621" i="18" s="1"/>
  <c r="AH621" i="18"/>
  <c r="AP621" i="18" s="1"/>
  <c r="AI621" i="18"/>
  <c r="AQ621" i="18" s="1"/>
  <c r="AJ621" i="18"/>
  <c r="AR621" i="18" s="1"/>
  <c r="AK621" i="18"/>
  <c r="AS621" i="18" s="1"/>
  <c r="AL621" i="18"/>
  <c r="AT621" i="18" s="1"/>
  <c r="AM621" i="18"/>
  <c r="AU621" i="18" s="1"/>
  <c r="AN621" i="18"/>
  <c r="AV621" i="18" s="1"/>
  <c r="AG622" i="18"/>
  <c r="AO622" i="18" s="1"/>
  <c r="AH622" i="18"/>
  <c r="AP622" i="18" s="1"/>
  <c r="AI622" i="18"/>
  <c r="AQ622" i="18" s="1"/>
  <c r="AJ622" i="18"/>
  <c r="AR622" i="18" s="1"/>
  <c r="AK622" i="18"/>
  <c r="AS622" i="18" s="1"/>
  <c r="AL622" i="18"/>
  <c r="AT622" i="18" s="1"/>
  <c r="AM622" i="18"/>
  <c r="AU622" i="18" s="1"/>
  <c r="AN622" i="18"/>
  <c r="AV622" i="18" s="1"/>
  <c r="AG623" i="18"/>
  <c r="AO623" i="18" s="1"/>
  <c r="AH623" i="18"/>
  <c r="AP623" i="18" s="1"/>
  <c r="AI623" i="18"/>
  <c r="AQ623" i="18" s="1"/>
  <c r="AJ623" i="18"/>
  <c r="AR623" i="18" s="1"/>
  <c r="AK623" i="18"/>
  <c r="AS623" i="18" s="1"/>
  <c r="AL623" i="18"/>
  <c r="AT623" i="18" s="1"/>
  <c r="AM623" i="18"/>
  <c r="AU623" i="18" s="1"/>
  <c r="AN623" i="18"/>
  <c r="AV623" i="18" s="1"/>
  <c r="AG624" i="18"/>
  <c r="AO624" i="18" s="1"/>
  <c r="AH624" i="18"/>
  <c r="AP624" i="18" s="1"/>
  <c r="AI624" i="18"/>
  <c r="AQ624" i="18" s="1"/>
  <c r="AJ624" i="18"/>
  <c r="AR624" i="18" s="1"/>
  <c r="AK624" i="18"/>
  <c r="AS624" i="18" s="1"/>
  <c r="AL624" i="18"/>
  <c r="AT624" i="18" s="1"/>
  <c r="AM624" i="18"/>
  <c r="AU624" i="18" s="1"/>
  <c r="AN624" i="18"/>
  <c r="AV624" i="18" s="1"/>
  <c r="AG625" i="18"/>
  <c r="AO625" i="18" s="1"/>
  <c r="AH625" i="18"/>
  <c r="AP625" i="18" s="1"/>
  <c r="AI625" i="18"/>
  <c r="AQ625" i="18" s="1"/>
  <c r="AJ625" i="18"/>
  <c r="AR625" i="18" s="1"/>
  <c r="AK625" i="18"/>
  <c r="AS625" i="18" s="1"/>
  <c r="AL625" i="18"/>
  <c r="AT625" i="18" s="1"/>
  <c r="AM625" i="18"/>
  <c r="AU625" i="18" s="1"/>
  <c r="AN625" i="18"/>
  <c r="AV625" i="18" s="1"/>
  <c r="AG626" i="18"/>
  <c r="AO626" i="18" s="1"/>
  <c r="AH626" i="18"/>
  <c r="AP626" i="18" s="1"/>
  <c r="AI626" i="18"/>
  <c r="AQ626" i="18" s="1"/>
  <c r="AJ626" i="18"/>
  <c r="AR626" i="18" s="1"/>
  <c r="AK626" i="18"/>
  <c r="AS626" i="18" s="1"/>
  <c r="AL626" i="18"/>
  <c r="AT626" i="18" s="1"/>
  <c r="AM626" i="18"/>
  <c r="AU626" i="18" s="1"/>
  <c r="AN626" i="18"/>
  <c r="AV626" i="18" s="1"/>
  <c r="AG627" i="18"/>
  <c r="AO627" i="18" s="1"/>
  <c r="AH627" i="18"/>
  <c r="AP627" i="18" s="1"/>
  <c r="AI627" i="18"/>
  <c r="AQ627" i="18" s="1"/>
  <c r="AJ627" i="18"/>
  <c r="AR627" i="18" s="1"/>
  <c r="AK627" i="18"/>
  <c r="AS627" i="18" s="1"/>
  <c r="AL627" i="18"/>
  <c r="AT627" i="18" s="1"/>
  <c r="AM627" i="18"/>
  <c r="AU627" i="18" s="1"/>
  <c r="AN627" i="18"/>
  <c r="AV627" i="18" s="1"/>
  <c r="AG628" i="18"/>
  <c r="AO628" i="18" s="1"/>
  <c r="AH628" i="18"/>
  <c r="AP628" i="18" s="1"/>
  <c r="AI628" i="18"/>
  <c r="AQ628" i="18" s="1"/>
  <c r="AJ628" i="18"/>
  <c r="AR628" i="18" s="1"/>
  <c r="AK628" i="18"/>
  <c r="AS628" i="18" s="1"/>
  <c r="AL628" i="18"/>
  <c r="AT628" i="18" s="1"/>
  <c r="AM628" i="18"/>
  <c r="AU628" i="18" s="1"/>
  <c r="AN628" i="18"/>
  <c r="AV628" i="18" s="1"/>
  <c r="AG629" i="18"/>
  <c r="AO629" i="18" s="1"/>
  <c r="AH629" i="18"/>
  <c r="AP629" i="18" s="1"/>
  <c r="AI629" i="18"/>
  <c r="AQ629" i="18" s="1"/>
  <c r="AJ629" i="18"/>
  <c r="AR629" i="18" s="1"/>
  <c r="AK629" i="18"/>
  <c r="AS629" i="18" s="1"/>
  <c r="AL629" i="18"/>
  <c r="AT629" i="18" s="1"/>
  <c r="AM629" i="18"/>
  <c r="AU629" i="18" s="1"/>
  <c r="AN629" i="18"/>
  <c r="AV629" i="18" s="1"/>
  <c r="AG630" i="18"/>
  <c r="AO630" i="18" s="1"/>
  <c r="AH630" i="18"/>
  <c r="AP630" i="18" s="1"/>
  <c r="AI630" i="18"/>
  <c r="AQ630" i="18" s="1"/>
  <c r="AJ630" i="18"/>
  <c r="AR630" i="18" s="1"/>
  <c r="AK630" i="18"/>
  <c r="AS630" i="18" s="1"/>
  <c r="AL630" i="18"/>
  <c r="AT630" i="18" s="1"/>
  <c r="AM630" i="18"/>
  <c r="AU630" i="18" s="1"/>
  <c r="AN630" i="18"/>
  <c r="AV630" i="18" s="1"/>
  <c r="AG631" i="18"/>
  <c r="AO631" i="18" s="1"/>
  <c r="AH631" i="18"/>
  <c r="AP631" i="18" s="1"/>
  <c r="AI631" i="18"/>
  <c r="AQ631" i="18" s="1"/>
  <c r="AJ631" i="18"/>
  <c r="AR631" i="18" s="1"/>
  <c r="AK631" i="18"/>
  <c r="AS631" i="18" s="1"/>
  <c r="AL631" i="18"/>
  <c r="AT631" i="18" s="1"/>
  <c r="AM631" i="18"/>
  <c r="AU631" i="18" s="1"/>
  <c r="AN631" i="18"/>
  <c r="AV631" i="18" s="1"/>
  <c r="AG632" i="18"/>
  <c r="AO632" i="18" s="1"/>
  <c r="AH632" i="18"/>
  <c r="AP632" i="18" s="1"/>
  <c r="AI632" i="18"/>
  <c r="AQ632" i="18" s="1"/>
  <c r="AJ632" i="18"/>
  <c r="AR632" i="18" s="1"/>
  <c r="AK632" i="18"/>
  <c r="AS632" i="18" s="1"/>
  <c r="AL632" i="18"/>
  <c r="AT632" i="18" s="1"/>
  <c r="AM632" i="18"/>
  <c r="AU632" i="18" s="1"/>
  <c r="AN632" i="18"/>
  <c r="AV632" i="18" s="1"/>
  <c r="AG633" i="18"/>
  <c r="AO633" i="18" s="1"/>
  <c r="AH633" i="18"/>
  <c r="AP633" i="18" s="1"/>
  <c r="AI633" i="18"/>
  <c r="AQ633" i="18" s="1"/>
  <c r="AJ633" i="18"/>
  <c r="AR633" i="18" s="1"/>
  <c r="AK633" i="18"/>
  <c r="AS633" i="18" s="1"/>
  <c r="AL633" i="18"/>
  <c r="AT633" i="18" s="1"/>
  <c r="AM633" i="18"/>
  <c r="AU633" i="18" s="1"/>
  <c r="AN633" i="18"/>
  <c r="AV633" i="18" s="1"/>
  <c r="AG634" i="18"/>
  <c r="AO634" i="18" s="1"/>
  <c r="AH634" i="18"/>
  <c r="AP634" i="18" s="1"/>
  <c r="AI634" i="18"/>
  <c r="AQ634" i="18" s="1"/>
  <c r="AJ634" i="18"/>
  <c r="AR634" i="18" s="1"/>
  <c r="AK634" i="18"/>
  <c r="AS634" i="18" s="1"/>
  <c r="AL634" i="18"/>
  <c r="AT634" i="18" s="1"/>
  <c r="AM634" i="18"/>
  <c r="AU634" i="18" s="1"/>
  <c r="AN634" i="18"/>
  <c r="AV634" i="18" s="1"/>
  <c r="AG635" i="18"/>
  <c r="AO635" i="18" s="1"/>
  <c r="AH635" i="18"/>
  <c r="AP635" i="18" s="1"/>
  <c r="AI635" i="18"/>
  <c r="AQ635" i="18" s="1"/>
  <c r="AJ635" i="18"/>
  <c r="AR635" i="18" s="1"/>
  <c r="AK635" i="18"/>
  <c r="AS635" i="18" s="1"/>
  <c r="AL635" i="18"/>
  <c r="AT635" i="18" s="1"/>
  <c r="AM635" i="18"/>
  <c r="AU635" i="18" s="1"/>
  <c r="AN635" i="18"/>
  <c r="AV635" i="18" s="1"/>
  <c r="AG636" i="18"/>
  <c r="AO636" i="18" s="1"/>
  <c r="AH636" i="18"/>
  <c r="AP636" i="18" s="1"/>
  <c r="AI636" i="18"/>
  <c r="AQ636" i="18" s="1"/>
  <c r="AJ636" i="18"/>
  <c r="AR636" i="18" s="1"/>
  <c r="AK636" i="18"/>
  <c r="AS636" i="18" s="1"/>
  <c r="AL636" i="18"/>
  <c r="AT636" i="18" s="1"/>
  <c r="AM636" i="18"/>
  <c r="AU636" i="18" s="1"/>
  <c r="AN636" i="18"/>
  <c r="AV636" i="18" s="1"/>
  <c r="AG637" i="18"/>
  <c r="AO637" i="18" s="1"/>
  <c r="AH637" i="18"/>
  <c r="AP637" i="18" s="1"/>
  <c r="AI637" i="18"/>
  <c r="AQ637" i="18" s="1"/>
  <c r="AJ637" i="18"/>
  <c r="AR637" i="18" s="1"/>
  <c r="AK637" i="18"/>
  <c r="AS637" i="18" s="1"/>
  <c r="AL637" i="18"/>
  <c r="AT637" i="18" s="1"/>
  <c r="AM637" i="18"/>
  <c r="AU637" i="18" s="1"/>
  <c r="AN637" i="18"/>
  <c r="AV637" i="18" s="1"/>
  <c r="AG638" i="18"/>
  <c r="AO638" i="18" s="1"/>
  <c r="AH638" i="18"/>
  <c r="AP638" i="18" s="1"/>
  <c r="AI638" i="18"/>
  <c r="AQ638" i="18" s="1"/>
  <c r="AJ638" i="18"/>
  <c r="AR638" i="18" s="1"/>
  <c r="AK638" i="18"/>
  <c r="AS638" i="18" s="1"/>
  <c r="AL638" i="18"/>
  <c r="AT638" i="18" s="1"/>
  <c r="AM638" i="18"/>
  <c r="AU638" i="18" s="1"/>
  <c r="AN638" i="18"/>
  <c r="AV638" i="18" s="1"/>
  <c r="AG639" i="18"/>
  <c r="AO639" i="18" s="1"/>
  <c r="AH639" i="18"/>
  <c r="AP639" i="18" s="1"/>
  <c r="AI639" i="18"/>
  <c r="AQ639" i="18" s="1"/>
  <c r="AJ639" i="18"/>
  <c r="AR639" i="18" s="1"/>
  <c r="AK639" i="18"/>
  <c r="AS639" i="18" s="1"/>
  <c r="AL639" i="18"/>
  <c r="AT639" i="18" s="1"/>
  <c r="AM639" i="18"/>
  <c r="AU639" i="18" s="1"/>
  <c r="AN639" i="18"/>
  <c r="AV639" i="18" s="1"/>
  <c r="AG640" i="18"/>
  <c r="AO640" i="18" s="1"/>
  <c r="AH640" i="18"/>
  <c r="AP640" i="18" s="1"/>
  <c r="AI640" i="18"/>
  <c r="AQ640" i="18" s="1"/>
  <c r="AJ640" i="18"/>
  <c r="AR640" i="18" s="1"/>
  <c r="AK640" i="18"/>
  <c r="AS640" i="18" s="1"/>
  <c r="AL640" i="18"/>
  <c r="AT640" i="18" s="1"/>
  <c r="AM640" i="18"/>
  <c r="AU640" i="18" s="1"/>
  <c r="AN640" i="18"/>
  <c r="AV640" i="18" s="1"/>
  <c r="AG641" i="18"/>
  <c r="AO641" i="18" s="1"/>
  <c r="AH641" i="18"/>
  <c r="AP641" i="18" s="1"/>
  <c r="AI641" i="18"/>
  <c r="AQ641" i="18" s="1"/>
  <c r="AJ641" i="18"/>
  <c r="AR641" i="18" s="1"/>
  <c r="AK641" i="18"/>
  <c r="AS641" i="18" s="1"/>
  <c r="AL641" i="18"/>
  <c r="AT641" i="18" s="1"/>
  <c r="AM641" i="18"/>
  <c r="AU641" i="18" s="1"/>
  <c r="AN641" i="18"/>
  <c r="AV641" i="18" s="1"/>
  <c r="AG642" i="18"/>
  <c r="AO642" i="18" s="1"/>
  <c r="AH642" i="18"/>
  <c r="AP642" i="18" s="1"/>
  <c r="AI642" i="18"/>
  <c r="AQ642" i="18" s="1"/>
  <c r="AJ642" i="18"/>
  <c r="AR642" i="18" s="1"/>
  <c r="AK642" i="18"/>
  <c r="AS642" i="18" s="1"/>
  <c r="AL642" i="18"/>
  <c r="AT642" i="18" s="1"/>
  <c r="AM642" i="18"/>
  <c r="AU642" i="18" s="1"/>
  <c r="AN642" i="18"/>
  <c r="AV642" i="18" s="1"/>
  <c r="AG643" i="18"/>
  <c r="AO643" i="18" s="1"/>
  <c r="AH643" i="18"/>
  <c r="AP643" i="18" s="1"/>
  <c r="AI643" i="18"/>
  <c r="AQ643" i="18" s="1"/>
  <c r="AJ643" i="18"/>
  <c r="AR643" i="18" s="1"/>
  <c r="AK643" i="18"/>
  <c r="AS643" i="18" s="1"/>
  <c r="AL643" i="18"/>
  <c r="AT643" i="18" s="1"/>
  <c r="AM643" i="18"/>
  <c r="AU643" i="18" s="1"/>
  <c r="AN643" i="18"/>
  <c r="AV643" i="18" s="1"/>
  <c r="AG644" i="18"/>
  <c r="AO644" i="18" s="1"/>
  <c r="AH644" i="18"/>
  <c r="AP644" i="18" s="1"/>
  <c r="AI644" i="18"/>
  <c r="AQ644" i="18" s="1"/>
  <c r="AJ644" i="18"/>
  <c r="AR644" i="18" s="1"/>
  <c r="AK644" i="18"/>
  <c r="AS644" i="18" s="1"/>
  <c r="AL644" i="18"/>
  <c r="AT644" i="18" s="1"/>
  <c r="AM644" i="18"/>
  <c r="AU644" i="18" s="1"/>
  <c r="AN644" i="18"/>
  <c r="AV644" i="18" s="1"/>
  <c r="AG645" i="18"/>
  <c r="AO645" i="18" s="1"/>
  <c r="AH645" i="18"/>
  <c r="AP645" i="18" s="1"/>
  <c r="AI645" i="18"/>
  <c r="AQ645" i="18" s="1"/>
  <c r="AJ645" i="18"/>
  <c r="AR645" i="18" s="1"/>
  <c r="AK645" i="18"/>
  <c r="AS645" i="18" s="1"/>
  <c r="AL645" i="18"/>
  <c r="AT645" i="18" s="1"/>
  <c r="AM645" i="18"/>
  <c r="AU645" i="18" s="1"/>
  <c r="AN645" i="18"/>
  <c r="AV645" i="18" s="1"/>
  <c r="AG646" i="18"/>
  <c r="AO646" i="18" s="1"/>
  <c r="AH646" i="18"/>
  <c r="AP646" i="18" s="1"/>
  <c r="AI646" i="18"/>
  <c r="AQ646" i="18" s="1"/>
  <c r="AJ646" i="18"/>
  <c r="AR646" i="18" s="1"/>
  <c r="AK646" i="18"/>
  <c r="AS646" i="18" s="1"/>
  <c r="AL646" i="18"/>
  <c r="AT646" i="18" s="1"/>
  <c r="AM646" i="18"/>
  <c r="AU646" i="18" s="1"/>
  <c r="AN646" i="18"/>
  <c r="AV646" i="18" s="1"/>
  <c r="AG647" i="18"/>
  <c r="AO647" i="18" s="1"/>
  <c r="AH647" i="18"/>
  <c r="AP647" i="18" s="1"/>
  <c r="AI647" i="18"/>
  <c r="AQ647" i="18" s="1"/>
  <c r="AJ647" i="18"/>
  <c r="AR647" i="18" s="1"/>
  <c r="AK647" i="18"/>
  <c r="AS647" i="18" s="1"/>
  <c r="AL647" i="18"/>
  <c r="AT647" i="18" s="1"/>
  <c r="AM647" i="18"/>
  <c r="AU647" i="18" s="1"/>
  <c r="AN647" i="18"/>
  <c r="AV647" i="18" s="1"/>
  <c r="AG648" i="18"/>
  <c r="AO648" i="18" s="1"/>
  <c r="AH648" i="18"/>
  <c r="AP648" i="18" s="1"/>
  <c r="AI648" i="18"/>
  <c r="AQ648" i="18" s="1"/>
  <c r="AJ648" i="18"/>
  <c r="AR648" i="18" s="1"/>
  <c r="AK648" i="18"/>
  <c r="AS648" i="18" s="1"/>
  <c r="AL648" i="18"/>
  <c r="AT648" i="18" s="1"/>
  <c r="AM648" i="18"/>
  <c r="AU648" i="18" s="1"/>
  <c r="AN648" i="18"/>
  <c r="AV648" i="18" s="1"/>
  <c r="AG649" i="18"/>
  <c r="AO649" i="18" s="1"/>
  <c r="AH649" i="18"/>
  <c r="AP649" i="18" s="1"/>
  <c r="AI649" i="18"/>
  <c r="AQ649" i="18" s="1"/>
  <c r="AJ649" i="18"/>
  <c r="AR649" i="18" s="1"/>
  <c r="AK649" i="18"/>
  <c r="AS649" i="18" s="1"/>
  <c r="AL649" i="18"/>
  <c r="AT649" i="18" s="1"/>
  <c r="AM649" i="18"/>
  <c r="AU649" i="18" s="1"/>
  <c r="AN649" i="18"/>
  <c r="AV649" i="18" s="1"/>
  <c r="AG650" i="18"/>
  <c r="AO650" i="18" s="1"/>
  <c r="AH650" i="18"/>
  <c r="AP650" i="18" s="1"/>
  <c r="AI650" i="18"/>
  <c r="AQ650" i="18" s="1"/>
  <c r="AJ650" i="18"/>
  <c r="AR650" i="18" s="1"/>
  <c r="AK650" i="18"/>
  <c r="AS650" i="18" s="1"/>
  <c r="AL650" i="18"/>
  <c r="AT650" i="18" s="1"/>
  <c r="AM650" i="18"/>
  <c r="AU650" i="18" s="1"/>
  <c r="AN650" i="18"/>
  <c r="AV650" i="18" s="1"/>
  <c r="AG651" i="18"/>
  <c r="AO651" i="18" s="1"/>
  <c r="AH651" i="18"/>
  <c r="AP651" i="18" s="1"/>
  <c r="AI651" i="18"/>
  <c r="AQ651" i="18" s="1"/>
  <c r="AJ651" i="18"/>
  <c r="AR651" i="18" s="1"/>
  <c r="AK651" i="18"/>
  <c r="AS651" i="18" s="1"/>
  <c r="AL651" i="18"/>
  <c r="AT651" i="18" s="1"/>
  <c r="AM651" i="18"/>
  <c r="AU651" i="18" s="1"/>
  <c r="AN651" i="18"/>
  <c r="AV651" i="18" s="1"/>
  <c r="AG652" i="18"/>
  <c r="AO652" i="18" s="1"/>
  <c r="AH652" i="18"/>
  <c r="AP652" i="18" s="1"/>
  <c r="AI652" i="18"/>
  <c r="AQ652" i="18" s="1"/>
  <c r="AJ652" i="18"/>
  <c r="AR652" i="18" s="1"/>
  <c r="AK652" i="18"/>
  <c r="AS652" i="18" s="1"/>
  <c r="AL652" i="18"/>
  <c r="AT652" i="18" s="1"/>
  <c r="AM652" i="18"/>
  <c r="AU652" i="18" s="1"/>
  <c r="AN652" i="18"/>
  <c r="AV652" i="18" s="1"/>
  <c r="AG653" i="18"/>
  <c r="AO653" i="18" s="1"/>
  <c r="AH653" i="18"/>
  <c r="AP653" i="18" s="1"/>
  <c r="AI653" i="18"/>
  <c r="AQ653" i="18" s="1"/>
  <c r="AJ653" i="18"/>
  <c r="AR653" i="18" s="1"/>
  <c r="AK653" i="18"/>
  <c r="AS653" i="18" s="1"/>
  <c r="AL653" i="18"/>
  <c r="AT653" i="18" s="1"/>
  <c r="AM653" i="18"/>
  <c r="AU653" i="18" s="1"/>
  <c r="AN653" i="18"/>
  <c r="AV653" i="18" s="1"/>
  <c r="AG654" i="18"/>
  <c r="AO654" i="18" s="1"/>
  <c r="AH654" i="18"/>
  <c r="AP654" i="18" s="1"/>
  <c r="AI654" i="18"/>
  <c r="AQ654" i="18" s="1"/>
  <c r="AJ654" i="18"/>
  <c r="AR654" i="18" s="1"/>
  <c r="AK654" i="18"/>
  <c r="AS654" i="18" s="1"/>
  <c r="AL654" i="18"/>
  <c r="AT654" i="18" s="1"/>
  <c r="AM654" i="18"/>
  <c r="AU654" i="18" s="1"/>
  <c r="AN654" i="18"/>
  <c r="AV654" i="18" s="1"/>
  <c r="AG655" i="18"/>
  <c r="AO655" i="18" s="1"/>
  <c r="AH655" i="18"/>
  <c r="AP655" i="18" s="1"/>
  <c r="AI655" i="18"/>
  <c r="AQ655" i="18" s="1"/>
  <c r="AJ655" i="18"/>
  <c r="AR655" i="18" s="1"/>
  <c r="AK655" i="18"/>
  <c r="AS655" i="18" s="1"/>
  <c r="AL655" i="18"/>
  <c r="AT655" i="18" s="1"/>
  <c r="AM655" i="18"/>
  <c r="AU655" i="18" s="1"/>
  <c r="AN655" i="18"/>
  <c r="AV655" i="18" s="1"/>
  <c r="AG656" i="18"/>
  <c r="AO656" i="18" s="1"/>
  <c r="AH656" i="18"/>
  <c r="AP656" i="18" s="1"/>
  <c r="AI656" i="18"/>
  <c r="AQ656" i="18" s="1"/>
  <c r="AJ656" i="18"/>
  <c r="AR656" i="18" s="1"/>
  <c r="AK656" i="18"/>
  <c r="AS656" i="18" s="1"/>
  <c r="AL656" i="18"/>
  <c r="AT656" i="18" s="1"/>
  <c r="AM656" i="18"/>
  <c r="AU656" i="18" s="1"/>
  <c r="AN656" i="18"/>
  <c r="AV656" i="18" s="1"/>
  <c r="AG657" i="18"/>
  <c r="AO657" i="18" s="1"/>
  <c r="AH657" i="18"/>
  <c r="AP657" i="18" s="1"/>
  <c r="AI657" i="18"/>
  <c r="AQ657" i="18" s="1"/>
  <c r="AJ657" i="18"/>
  <c r="AR657" i="18" s="1"/>
  <c r="AK657" i="18"/>
  <c r="AS657" i="18" s="1"/>
  <c r="AL657" i="18"/>
  <c r="AT657" i="18" s="1"/>
  <c r="AM657" i="18"/>
  <c r="AU657" i="18" s="1"/>
  <c r="AN657" i="18"/>
  <c r="AV657" i="18" s="1"/>
  <c r="AG658" i="18"/>
  <c r="AO658" i="18" s="1"/>
  <c r="AH658" i="18"/>
  <c r="AP658" i="18" s="1"/>
  <c r="AI658" i="18"/>
  <c r="AQ658" i="18" s="1"/>
  <c r="AJ658" i="18"/>
  <c r="AR658" i="18" s="1"/>
  <c r="AK658" i="18"/>
  <c r="AS658" i="18" s="1"/>
  <c r="AL658" i="18"/>
  <c r="AT658" i="18" s="1"/>
  <c r="AM658" i="18"/>
  <c r="AU658" i="18" s="1"/>
  <c r="AN658" i="18"/>
  <c r="AV658" i="18" s="1"/>
  <c r="AG659" i="18"/>
  <c r="AO659" i="18" s="1"/>
  <c r="AH659" i="18"/>
  <c r="AP659" i="18" s="1"/>
  <c r="AI659" i="18"/>
  <c r="AQ659" i="18" s="1"/>
  <c r="AJ659" i="18"/>
  <c r="AR659" i="18" s="1"/>
  <c r="AK659" i="18"/>
  <c r="AS659" i="18" s="1"/>
  <c r="AL659" i="18"/>
  <c r="AT659" i="18" s="1"/>
  <c r="AM659" i="18"/>
  <c r="AU659" i="18" s="1"/>
  <c r="AN659" i="18"/>
  <c r="AV659" i="18" s="1"/>
  <c r="AG660" i="18"/>
  <c r="AO660" i="18" s="1"/>
  <c r="AH660" i="18"/>
  <c r="AP660" i="18" s="1"/>
  <c r="AI660" i="18"/>
  <c r="AQ660" i="18" s="1"/>
  <c r="AJ660" i="18"/>
  <c r="AR660" i="18" s="1"/>
  <c r="AK660" i="18"/>
  <c r="AS660" i="18" s="1"/>
  <c r="AL660" i="18"/>
  <c r="AT660" i="18" s="1"/>
  <c r="AM660" i="18"/>
  <c r="AU660" i="18" s="1"/>
  <c r="AN660" i="18"/>
  <c r="AV660" i="18" s="1"/>
  <c r="AG661" i="18"/>
  <c r="AO661" i="18" s="1"/>
  <c r="AH661" i="18"/>
  <c r="AP661" i="18" s="1"/>
  <c r="AI661" i="18"/>
  <c r="AQ661" i="18" s="1"/>
  <c r="AJ661" i="18"/>
  <c r="AR661" i="18" s="1"/>
  <c r="AK661" i="18"/>
  <c r="AS661" i="18" s="1"/>
  <c r="AL661" i="18"/>
  <c r="AT661" i="18" s="1"/>
  <c r="AM661" i="18"/>
  <c r="AU661" i="18" s="1"/>
  <c r="AN661" i="18"/>
  <c r="AV661" i="18" s="1"/>
  <c r="AG662" i="18"/>
  <c r="AO662" i="18" s="1"/>
  <c r="AH662" i="18"/>
  <c r="AP662" i="18" s="1"/>
  <c r="AI662" i="18"/>
  <c r="AQ662" i="18" s="1"/>
  <c r="AJ662" i="18"/>
  <c r="AR662" i="18" s="1"/>
  <c r="AK662" i="18"/>
  <c r="AS662" i="18" s="1"/>
  <c r="AL662" i="18"/>
  <c r="AT662" i="18" s="1"/>
  <c r="AM662" i="18"/>
  <c r="AU662" i="18" s="1"/>
  <c r="AN662" i="18"/>
  <c r="AV662" i="18" s="1"/>
  <c r="AG663" i="18"/>
  <c r="AO663" i="18" s="1"/>
  <c r="AH663" i="18"/>
  <c r="AP663" i="18" s="1"/>
  <c r="AI663" i="18"/>
  <c r="AQ663" i="18" s="1"/>
  <c r="AJ663" i="18"/>
  <c r="AR663" i="18" s="1"/>
  <c r="AK663" i="18"/>
  <c r="AS663" i="18" s="1"/>
  <c r="AL663" i="18"/>
  <c r="AT663" i="18" s="1"/>
  <c r="AM663" i="18"/>
  <c r="AU663" i="18" s="1"/>
  <c r="AN663" i="18"/>
  <c r="AV663" i="18" s="1"/>
  <c r="AG664" i="18"/>
  <c r="AO664" i="18" s="1"/>
  <c r="AH664" i="18"/>
  <c r="AP664" i="18" s="1"/>
  <c r="AI664" i="18"/>
  <c r="AQ664" i="18" s="1"/>
  <c r="AJ664" i="18"/>
  <c r="AR664" i="18" s="1"/>
  <c r="AK664" i="18"/>
  <c r="AS664" i="18" s="1"/>
  <c r="AL664" i="18"/>
  <c r="AT664" i="18" s="1"/>
  <c r="AM664" i="18"/>
  <c r="AU664" i="18" s="1"/>
  <c r="AN664" i="18"/>
  <c r="AV664" i="18" s="1"/>
  <c r="AG665" i="18"/>
  <c r="AO665" i="18" s="1"/>
  <c r="AH665" i="18"/>
  <c r="AP665" i="18" s="1"/>
  <c r="AI665" i="18"/>
  <c r="AQ665" i="18" s="1"/>
  <c r="AJ665" i="18"/>
  <c r="AR665" i="18" s="1"/>
  <c r="AK665" i="18"/>
  <c r="AS665" i="18" s="1"/>
  <c r="AL665" i="18"/>
  <c r="AT665" i="18" s="1"/>
  <c r="AM665" i="18"/>
  <c r="AU665" i="18" s="1"/>
  <c r="AN665" i="18"/>
  <c r="AV665" i="18" s="1"/>
  <c r="AG666" i="18"/>
  <c r="AO666" i="18" s="1"/>
  <c r="AH666" i="18"/>
  <c r="AP666" i="18" s="1"/>
  <c r="AI666" i="18"/>
  <c r="AQ666" i="18" s="1"/>
  <c r="AJ666" i="18"/>
  <c r="AR666" i="18" s="1"/>
  <c r="AK666" i="18"/>
  <c r="AS666" i="18" s="1"/>
  <c r="AL666" i="18"/>
  <c r="AT666" i="18" s="1"/>
  <c r="AM666" i="18"/>
  <c r="AU666" i="18" s="1"/>
  <c r="AN666" i="18"/>
  <c r="AV666" i="18" s="1"/>
  <c r="AG667" i="18"/>
  <c r="AO667" i="18" s="1"/>
  <c r="AH667" i="18"/>
  <c r="AP667" i="18" s="1"/>
  <c r="AI667" i="18"/>
  <c r="AQ667" i="18" s="1"/>
  <c r="AJ667" i="18"/>
  <c r="AR667" i="18" s="1"/>
  <c r="AK667" i="18"/>
  <c r="AS667" i="18" s="1"/>
  <c r="AL667" i="18"/>
  <c r="AT667" i="18" s="1"/>
  <c r="AM667" i="18"/>
  <c r="AU667" i="18" s="1"/>
  <c r="AN667" i="18"/>
  <c r="AV667" i="18" s="1"/>
  <c r="AG668" i="18"/>
  <c r="AO668" i="18" s="1"/>
  <c r="AH668" i="18"/>
  <c r="AP668" i="18" s="1"/>
  <c r="AI668" i="18"/>
  <c r="AQ668" i="18" s="1"/>
  <c r="AJ668" i="18"/>
  <c r="AR668" i="18" s="1"/>
  <c r="AK668" i="18"/>
  <c r="AS668" i="18" s="1"/>
  <c r="AL668" i="18"/>
  <c r="AT668" i="18" s="1"/>
  <c r="AM668" i="18"/>
  <c r="AU668" i="18" s="1"/>
  <c r="AN668" i="18"/>
  <c r="AV668" i="18" s="1"/>
  <c r="AG669" i="18"/>
  <c r="AO669" i="18" s="1"/>
  <c r="AH669" i="18"/>
  <c r="AP669" i="18" s="1"/>
  <c r="AI669" i="18"/>
  <c r="AQ669" i="18" s="1"/>
  <c r="AJ669" i="18"/>
  <c r="AR669" i="18" s="1"/>
  <c r="AK669" i="18"/>
  <c r="AS669" i="18" s="1"/>
  <c r="AL669" i="18"/>
  <c r="AT669" i="18" s="1"/>
  <c r="AM669" i="18"/>
  <c r="AU669" i="18" s="1"/>
  <c r="AN669" i="18"/>
  <c r="AV669" i="18" s="1"/>
  <c r="AG670" i="18"/>
  <c r="AO670" i="18" s="1"/>
  <c r="AH670" i="18"/>
  <c r="AP670" i="18" s="1"/>
  <c r="AI670" i="18"/>
  <c r="AQ670" i="18" s="1"/>
  <c r="AJ670" i="18"/>
  <c r="AR670" i="18" s="1"/>
  <c r="AK670" i="18"/>
  <c r="AS670" i="18" s="1"/>
  <c r="AL670" i="18"/>
  <c r="AT670" i="18" s="1"/>
  <c r="AM670" i="18"/>
  <c r="AU670" i="18" s="1"/>
  <c r="AN670" i="18"/>
  <c r="AV670" i="18" s="1"/>
  <c r="AG671" i="18"/>
  <c r="AO671" i="18" s="1"/>
  <c r="AH671" i="18"/>
  <c r="AP671" i="18" s="1"/>
  <c r="AI671" i="18"/>
  <c r="AQ671" i="18" s="1"/>
  <c r="AJ671" i="18"/>
  <c r="AR671" i="18" s="1"/>
  <c r="AK671" i="18"/>
  <c r="AS671" i="18" s="1"/>
  <c r="AL671" i="18"/>
  <c r="AT671" i="18" s="1"/>
  <c r="AM671" i="18"/>
  <c r="AU671" i="18" s="1"/>
  <c r="AN671" i="18"/>
  <c r="AV671" i="18" s="1"/>
  <c r="AG672" i="18"/>
  <c r="AO672" i="18" s="1"/>
  <c r="AH672" i="18"/>
  <c r="AP672" i="18" s="1"/>
  <c r="AI672" i="18"/>
  <c r="AQ672" i="18" s="1"/>
  <c r="AJ672" i="18"/>
  <c r="AR672" i="18" s="1"/>
  <c r="AK672" i="18"/>
  <c r="AS672" i="18" s="1"/>
  <c r="AL672" i="18"/>
  <c r="AT672" i="18" s="1"/>
  <c r="AM672" i="18"/>
  <c r="AU672" i="18" s="1"/>
  <c r="AN672" i="18"/>
  <c r="AV672" i="18" s="1"/>
  <c r="AG673" i="18"/>
  <c r="AO673" i="18" s="1"/>
  <c r="AH673" i="18"/>
  <c r="AP673" i="18" s="1"/>
  <c r="AI673" i="18"/>
  <c r="AQ673" i="18" s="1"/>
  <c r="AJ673" i="18"/>
  <c r="AR673" i="18" s="1"/>
  <c r="AK673" i="18"/>
  <c r="AS673" i="18" s="1"/>
  <c r="AL673" i="18"/>
  <c r="AT673" i="18" s="1"/>
  <c r="AM673" i="18"/>
  <c r="AU673" i="18" s="1"/>
  <c r="AN673" i="18"/>
  <c r="AV673" i="18" s="1"/>
  <c r="AG674" i="18"/>
  <c r="AO674" i="18" s="1"/>
  <c r="AH674" i="18"/>
  <c r="AP674" i="18" s="1"/>
  <c r="AI674" i="18"/>
  <c r="AQ674" i="18" s="1"/>
  <c r="AJ674" i="18"/>
  <c r="AR674" i="18" s="1"/>
  <c r="AK674" i="18"/>
  <c r="AS674" i="18" s="1"/>
  <c r="AL674" i="18"/>
  <c r="AT674" i="18" s="1"/>
  <c r="AM674" i="18"/>
  <c r="AU674" i="18" s="1"/>
  <c r="AN674" i="18"/>
  <c r="AV674" i="18" s="1"/>
  <c r="AG675" i="18"/>
  <c r="AO675" i="18" s="1"/>
  <c r="AH675" i="18"/>
  <c r="AP675" i="18" s="1"/>
  <c r="AI675" i="18"/>
  <c r="AQ675" i="18" s="1"/>
  <c r="AJ675" i="18"/>
  <c r="AR675" i="18" s="1"/>
  <c r="AK675" i="18"/>
  <c r="AS675" i="18" s="1"/>
  <c r="AL675" i="18"/>
  <c r="AT675" i="18" s="1"/>
  <c r="AM675" i="18"/>
  <c r="AU675" i="18" s="1"/>
  <c r="AN675" i="18"/>
  <c r="AV675" i="18" s="1"/>
  <c r="AG676" i="18"/>
  <c r="AO676" i="18" s="1"/>
  <c r="AH676" i="18"/>
  <c r="AP676" i="18" s="1"/>
  <c r="AI676" i="18"/>
  <c r="AQ676" i="18" s="1"/>
  <c r="AJ676" i="18"/>
  <c r="AR676" i="18" s="1"/>
  <c r="AK676" i="18"/>
  <c r="AS676" i="18" s="1"/>
  <c r="AL676" i="18"/>
  <c r="AT676" i="18" s="1"/>
  <c r="AM676" i="18"/>
  <c r="AU676" i="18" s="1"/>
  <c r="AN676" i="18"/>
  <c r="AV676" i="18" s="1"/>
  <c r="AG677" i="18"/>
  <c r="AO677" i="18" s="1"/>
  <c r="AH677" i="18"/>
  <c r="AP677" i="18" s="1"/>
  <c r="AI677" i="18"/>
  <c r="AQ677" i="18" s="1"/>
  <c r="AJ677" i="18"/>
  <c r="AR677" i="18" s="1"/>
  <c r="AK677" i="18"/>
  <c r="AS677" i="18" s="1"/>
  <c r="AL677" i="18"/>
  <c r="AT677" i="18" s="1"/>
  <c r="AM677" i="18"/>
  <c r="AU677" i="18" s="1"/>
  <c r="AN677" i="18"/>
  <c r="AV677" i="18" s="1"/>
  <c r="AG678" i="18"/>
  <c r="AO678" i="18" s="1"/>
  <c r="AH678" i="18"/>
  <c r="AP678" i="18" s="1"/>
  <c r="AI678" i="18"/>
  <c r="AQ678" i="18" s="1"/>
  <c r="AJ678" i="18"/>
  <c r="AR678" i="18" s="1"/>
  <c r="AK678" i="18"/>
  <c r="AS678" i="18" s="1"/>
  <c r="AL678" i="18"/>
  <c r="AT678" i="18" s="1"/>
  <c r="AM678" i="18"/>
  <c r="AU678" i="18" s="1"/>
  <c r="AN678" i="18"/>
  <c r="AV678" i="18" s="1"/>
  <c r="AG679" i="18"/>
  <c r="AO679" i="18" s="1"/>
  <c r="AH679" i="18"/>
  <c r="AP679" i="18" s="1"/>
  <c r="AI679" i="18"/>
  <c r="AQ679" i="18" s="1"/>
  <c r="AJ679" i="18"/>
  <c r="AR679" i="18" s="1"/>
  <c r="AK679" i="18"/>
  <c r="AS679" i="18" s="1"/>
  <c r="AL679" i="18"/>
  <c r="AT679" i="18" s="1"/>
  <c r="AM679" i="18"/>
  <c r="AU679" i="18" s="1"/>
  <c r="AN679" i="18"/>
  <c r="AV679" i="18" s="1"/>
  <c r="AG680" i="18"/>
  <c r="AO680" i="18" s="1"/>
  <c r="AH680" i="18"/>
  <c r="AP680" i="18" s="1"/>
  <c r="AI680" i="18"/>
  <c r="AQ680" i="18" s="1"/>
  <c r="AJ680" i="18"/>
  <c r="AR680" i="18" s="1"/>
  <c r="AK680" i="18"/>
  <c r="AS680" i="18" s="1"/>
  <c r="AL680" i="18"/>
  <c r="AT680" i="18" s="1"/>
  <c r="AM680" i="18"/>
  <c r="AU680" i="18" s="1"/>
  <c r="AN680" i="18"/>
  <c r="AV680" i="18" s="1"/>
  <c r="AG681" i="18"/>
  <c r="AO681" i="18" s="1"/>
  <c r="AH681" i="18"/>
  <c r="AP681" i="18" s="1"/>
  <c r="AI681" i="18"/>
  <c r="AQ681" i="18" s="1"/>
  <c r="AJ681" i="18"/>
  <c r="AR681" i="18" s="1"/>
  <c r="AK681" i="18"/>
  <c r="AS681" i="18" s="1"/>
  <c r="AL681" i="18"/>
  <c r="AT681" i="18" s="1"/>
  <c r="AM681" i="18"/>
  <c r="AU681" i="18" s="1"/>
  <c r="AN681" i="18"/>
  <c r="AV681" i="18" s="1"/>
  <c r="AG682" i="18"/>
  <c r="AO682" i="18" s="1"/>
  <c r="AH682" i="18"/>
  <c r="AP682" i="18" s="1"/>
  <c r="AI682" i="18"/>
  <c r="AQ682" i="18" s="1"/>
  <c r="AJ682" i="18"/>
  <c r="AR682" i="18" s="1"/>
  <c r="AK682" i="18"/>
  <c r="AS682" i="18" s="1"/>
  <c r="AL682" i="18"/>
  <c r="AT682" i="18" s="1"/>
  <c r="AM682" i="18"/>
  <c r="AU682" i="18" s="1"/>
  <c r="AN682" i="18"/>
  <c r="AV682" i="18" s="1"/>
  <c r="AG683" i="18"/>
  <c r="AO683" i="18" s="1"/>
  <c r="AH683" i="18"/>
  <c r="AP683" i="18" s="1"/>
  <c r="AI683" i="18"/>
  <c r="AQ683" i="18" s="1"/>
  <c r="AJ683" i="18"/>
  <c r="AR683" i="18" s="1"/>
  <c r="AK683" i="18"/>
  <c r="AS683" i="18" s="1"/>
  <c r="AL683" i="18"/>
  <c r="AT683" i="18" s="1"/>
  <c r="AM683" i="18"/>
  <c r="AU683" i="18" s="1"/>
  <c r="AN683" i="18"/>
  <c r="AV683" i="18" s="1"/>
  <c r="AG684" i="18"/>
  <c r="AO684" i="18" s="1"/>
  <c r="AH684" i="18"/>
  <c r="AP684" i="18" s="1"/>
  <c r="AI684" i="18"/>
  <c r="AQ684" i="18" s="1"/>
  <c r="AJ684" i="18"/>
  <c r="AR684" i="18" s="1"/>
  <c r="AK684" i="18"/>
  <c r="AS684" i="18" s="1"/>
  <c r="AL684" i="18"/>
  <c r="AT684" i="18" s="1"/>
  <c r="AM684" i="18"/>
  <c r="AU684" i="18" s="1"/>
  <c r="AN684" i="18"/>
  <c r="AV684" i="18" s="1"/>
  <c r="AG685" i="18"/>
  <c r="AO685" i="18" s="1"/>
  <c r="AH685" i="18"/>
  <c r="AP685" i="18" s="1"/>
  <c r="AI685" i="18"/>
  <c r="AQ685" i="18" s="1"/>
  <c r="AJ685" i="18"/>
  <c r="AR685" i="18" s="1"/>
  <c r="AK685" i="18"/>
  <c r="AS685" i="18" s="1"/>
  <c r="AL685" i="18"/>
  <c r="AT685" i="18" s="1"/>
  <c r="AM685" i="18"/>
  <c r="AU685" i="18" s="1"/>
  <c r="AN685" i="18"/>
  <c r="AV685" i="18" s="1"/>
  <c r="AG686" i="18"/>
  <c r="AO686" i="18" s="1"/>
  <c r="AH686" i="18"/>
  <c r="AP686" i="18" s="1"/>
  <c r="AI686" i="18"/>
  <c r="AQ686" i="18" s="1"/>
  <c r="AJ686" i="18"/>
  <c r="AR686" i="18" s="1"/>
  <c r="AK686" i="18"/>
  <c r="AS686" i="18" s="1"/>
  <c r="AL686" i="18"/>
  <c r="AT686" i="18" s="1"/>
  <c r="AM686" i="18"/>
  <c r="AU686" i="18" s="1"/>
  <c r="AN686" i="18"/>
  <c r="AV686" i="18" s="1"/>
  <c r="AG687" i="18"/>
  <c r="AO687" i="18" s="1"/>
  <c r="AH687" i="18"/>
  <c r="AP687" i="18" s="1"/>
  <c r="AI687" i="18"/>
  <c r="AQ687" i="18" s="1"/>
  <c r="AJ687" i="18"/>
  <c r="AR687" i="18" s="1"/>
  <c r="AK687" i="18"/>
  <c r="AS687" i="18" s="1"/>
  <c r="AL687" i="18"/>
  <c r="AT687" i="18" s="1"/>
  <c r="AM687" i="18"/>
  <c r="AU687" i="18" s="1"/>
  <c r="AN687" i="18"/>
  <c r="AV687" i="18" s="1"/>
  <c r="AG688" i="18"/>
  <c r="AO688" i="18" s="1"/>
  <c r="AH688" i="18"/>
  <c r="AP688" i="18" s="1"/>
  <c r="AI688" i="18"/>
  <c r="AQ688" i="18" s="1"/>
  <c r="AJ688" i="18"/>
  <c r="AR688" i="18" s="1"/>
  <c r="AK688" i="18"/>
  <c r="AS688" i="18" s="1"/>
  <c r="AL688" i="18"/>
  <c r="AT688" i="18" s="1"/>
  <c r="AM688" i="18"/>
  <c r="AU688" i="18" s="1"/>
  <c r="AN688" i="18"/>
  <c r="AV688" i="18" s="1"/>
  <c r="AG689" i="18"/>
  <c r="AO689" i="18" s="1"/>
  <c r="AH689" i="18"/>
  <c r="AP689" i="18" s="1"/>
  <c r="AI689" i="18"/>
  <c r="AQ689" i="18" s="1"/>
  <c r="AJ689" i="18"/>
  <c r="AR689" i="18" s="1"/>
  <c r="AK689" i="18"/>
  <c r="AS689" i="18" s="1"/>
  <c r="AL689" i="18"/>
  <c r="AT689" i="18" s="1"/>
  <c r="AM689" i="18"/>
  <c r="AU689" i="18" s="1"/>
  <c r="AN689" i="18"/>
  <c r="AV689" i="18" s="1"/>
  <c r="AG690" i="18"/>
  <c r="AO690" i="18" s="1"/>
  <c r="AH690" i="18"/>
  <c r="AP690" i="18" s="1"/>
  <c r="AI690" i="18"/>
  <c r="AQ690" i="18" s="1"/>
  <c r="AJ690" i="18"/>
  <c r="AR690" i="18" s="1"/>
  <c r="AK690" i="18"/>
  <c r="AS690" i="18" s="1"/>
  <c r="AL690" i="18"/>
  <c r="AT690" i="18" s="1"/>
  <c r="AM690" i="18"/>
  <c r="AU690" i="18" s="1"/>
  <c r="AN690" i="18"/>
  <c r="AV690" i="18" s="1"/>
  <c r="AG691" i="18"/>
  <c r="AO691" i="18" s="1"/>
  <c r="AH691" i="18"/>
  <c r="AP691" i="18" s="1"/>
  <c r="AI691" i="18"/>
  <c r="AQ691" i="18" s="1"/>
  <c r="AJ691" i="18"/>
  <c r="AR691" i="18" s="1"/>
  <c r="AK691" i="18"/>
  <c r="AS691" i="18" s="1"/>
  <c r="AL691" i="18"/>
  <c r="AT691" i="18" s="1"/>
  <c r="AM691" i="18"/>
  <c r="AU691" i="18" s="1"/>
  <c r="AN691" i="18"/>
  <c r="AV691" i="18" s="1"/>
  <c r="AG692" i="18"/>
  <c r="AO692" i="18" s="1"/>
  <c r="AH692" i="18"/>
  <c r="AP692" i="18" s="1"/>
  <c r="AI692" i="18"/>
  <c r="AQ692" i="18" s="1"/>
  <c r="AJ692" i="18"/>
  <c r="AR692" i="18" s="1"/>
  <c r="AK692" i="18"/>
  <c r="AS692" i="18" s="1"/>
  <c r="AL692" i="18"/>
  <c r="AT692" i="18" s="1"/>
  <c r="AM692" i="18"/>
  <c r="AU692" i="18" s="1"/>
  <c r="AN692" i="18"/>
  <c r="AV692" i="18" s="1"/>
  <c r="AG693" i="18"/>
  <c r="AO693" i="18" s="1"/>
  <c r="AH693" i="18"/>
  <c r="AP693" i="18" s="1"/>
  <c r="AI693" i="18"/>
  <c r="AQ693" i="18" s="1"/>
  <c r="AJ693" i="18"/>
  <c r="AR693" i="18" s="1"/>
  <c r="AK693" i="18"/>
  <c r="AS693" i="18" s="1"/>
  <c r="AL693" i="18"/>
  <c r="AT693" i="18" s="1"/>
  <c r="AM693" i="18"/>
  <c r="AU693" i="18" s="1"/>
  <c r="AN693" i="18"/>
  <c r="AV693" i="18" s="1"/>
  <c r="AG694" i="18"/>
  <c r="AO694" i="18" s="1"/>
  <c r="AH694" i="18"/>
  <c r="AP694" i="18" s="1"/>
  <c r="AI694" i="18"/>
  <c r="AQ694" i="18" s="1"/>
  <c r="AJ694" i="18"/>
  <c r="AR694" i="18" s="1"/>
  <c r="AK694" i="18"/>
  <c r="AS694" i="18" s="1"/>
  <c r="AL694" i="18"/>
  <c r="AT694" i="18" s="1"/>
  <c r="AM694" i="18"/>
  <c r="AU694" i="18" s="1"/>
  <c r="AN694" i="18"/>
  <c r="AV694" i="18" s="1"/>
  <c r="AG695" i="18"/>
  <c r="AO695" i="18" s="1"/>
  <c r="AH695" i="18"/>
  <c r="AP695" i="18" s="1"/>
  <c r="AI695" i="18"/>
  <c r="AQ695" i="18" s="1"/>
  <c r="AJ695" i="18"/>
  <c r="AR695" i="18" s="1"/>
  <c r="AK695" i="18"/>
  <c r="AS695" i="18" s="1"/>
  <c r="AL695" i="18"/>
  <c r="AT695" i="18" s="1"/>
  <c r="AM695" i="18"/>
  <c r="AU695" i="18" s="1"/>
  <c r="AN695" i="18"/>
  <c r="AV695" i="18" s="1"/>
  <c r="AG696" i="18"/>
  <c r="AO696" i="18" s="1"/>
  <c r="AH696" i="18"/>
  <c r="AP696" i="18" s="1"/>
  <c r="AI696" i="18"/>
  <c r="AQ696" i="18" s="1"/>
  <c r="AJ696" i="18"/>
  <c r="AR696" i="18" s="1"/>
  <c r="AK696" i="18"/>
  <c r="AS696" i="18" s="1"/>
  <c r="AL696" i="18"/>
  <c r="AT696" i="18" s="1"/>
  <c r="AM696" i="18"/>
  <c r="AU696" i="18" s="1"/>
  <c r="AN696" i="18"/>
  <c r="AV696" i="18" s="1"/>
  <c r="AG697" i="18"/>
  <c r="AO697" i="18" s="1"/>
  <c r="AH697" i="18"/>
  <c r="AP697" i="18" s="1"/>
  <c r="AI697" i="18"/>
  <c r="AQ697" i="18" s="1"/>
  <c r="AJ697" i="18"/>
  <c r="AR697" i="18" s="1"/>
  <c r="AK697" i="18"/>
  <c r="AS697" i="18" s="1"/>
  <c r="AL697" i="18"/>
  <c r="AT697" i="18" s="1"/>
  <c r="AM697" i="18"/>
  <c r="AU697" i="18" s="1"/>
  <c r="AN697" i="18"/>
  <c r="AV697" i="18" s="1"/>
  <c r="AG698" i="18"/>
  <c r="AO698" i="18" s="1"/>
  <c r="AH698" i="18"/>
  <c r="AP698" i="18" s="1"/>
  <c r="AI698" i="18"/>
  <c r="AQ698" i="18" s="1"/>
  <c r="AJ698" i="18"/>
  <c r="AR698" i="18" s="1"/>
  <c r="AK698" i="18"/>
  <c r="AS698" i="18" s="1"/>
  <c r="AL698" i="18"/>
  <c r="AT698" i="18" s="1"/>
  <c r="AM698" i="18"/>
  <c r="AU698" i="18" s="1"/>
  <c r="AN698" i="18"/>
  <c r="AV698" i="18" s="1"/>
  <c r="AG699" i="18"/>
  <c r="AO699" i="18" s="1"/>
  <c r="AH699" i="18"/>
  <c r="AP699" i="18" s="1"/>
  <c r="AI699" i="18"/>
  <c r="AQ699" i="18" s="1"/>
  <c r="AJ699" i="18"/>
  <c r="AR699" i="18" s="1"/>
  <c r="AK699" i="18"/>
  <c r="AS699" i="18" s="1"/>
  <c r="AL699" i="18"/>
  <c r="AT699" i="18" s="1"/>
  <c r="AM699" i="18"/>
  <c r="AU699" i="18" s="1"/>
  <c r="AN699" i="18"/>
  <c r="AV699" i="18" s="1"/>
  <c r="AG700" i="18"/>
  <c r="AO700" i="18" s="1"/>
  <c r="AH700" i="18"/>
  <c r="AP700" i="18" s="1"/>
  <c r="AI700" i="18"/>
  <c r="AQ700" i="18" s="1"/>
  <c r="AJ700" i="18"/>
  <c r="AR700" i="18" s="1"/>
  <c r="AK700" i="18"/>
  <c r="AS700" i="18" s="1"/>
  <c r="AL700" i="18"/>
  <c r="AT700" i="18" s="1"/>
  <c r="AM700" i="18"/>
  <c r="AU700" i="18" s="1"/>
  <c r="AN700" i="18"/>
  <c r="AV700" i="18" s="1"/>
  <c r="AG701" i="18"/>
  <c r="AO701" i="18" s="1"/>
  <c r="AH701" i="18"/>
  <c r="AP701" i="18" s="1"/>
  <c r="AI701" i="18"/>
  <c r="AQ701" i="18" s="1"/>
  <c r="AJ701" i="18"/>
  <c r="AR701" i="18" s="1"/>
  <c r="AK701" i="18"/>
  <c r="AS701" i="18" s="1"/>
  <c r="AL701" i="18"/>
  <c r="AT701" i="18" s="1"/>
  <c r="AM701" i="18"/>
  <c r="AU701" i="18" s="1"/>
  <c r="AN701" i="18"/>
  <c r="AV701" i="18" s="1"/>
  <c r="AG702" i="18"/>
  <c r="AO702" i="18" s="1"/>
  <c r="AH702" i="18"/>
  <c r="AP702" i="18" s="1"/>
  <c r="AI702" i="18"/>
  <c r="AQ702" i="18" s="1"/>
  <c r="AJ702" i="18"/>
  <c r="AR702" i="18" s="1"/>
  <c r="AK702" i="18"/>
  <c r="AS702" i="18" s="1"/>
  <c r="AL702" i="18"/>
  <c r="AT702" i="18" s="1"/>
  <c r="AM702" i="18"/>
  <c r="AU702" i="18" s="1"/>
  <c r="AN702" i="18"/>
  <c r="AV702" i="18" s="1"/>
  <c r="AG703" i="18"/>
  <c r="AO703" i="18" s="1"/>
  <c r="AH703" i="18"/>
  <c r="AP703" i="18" s="1"/>
  <c r="AI703" i="18"/>
  <c r="AQ703" i="18" s="1"/>
  <c r="AJ703" i="18"/>
  <c r="AR703" i="18" s="1"/>
  <c r="AK703" i="18"/>
  <c r="AS703" i="18" s="1"/>
  <c r="AL703" i="18"/>
  <c r="AT703" i="18" s="1"/>
  <c r="AM703" i="18"/>
  <c r="AU703" i="18" s="1"/>
  <c r="AN703" i="18"/>
  <c r="AV703" i="18" s="1"/>
  <c r="AG704" i="18"/>
  <c r="AO704" i="18" s="1"/>
  <c r="AH704" i="18"/>
  <c r="AP704" i="18" s="1"/>
  <c r="AI704" i="18"/>
  <c r="AQ704" i="18" s="1"/>
  <c r="AJ704" i="18"/>
  <c r="AR704" i="18" s="1"/>
  <c r="AK704" i="18"/>
  <c r="AS704" i="18" s="1"/>
  <c r="AL704" i="18"/>
  <c r="AT704" i="18" s="1"/>
  <c r="AM704" i="18"/>
  <c r="AU704" i="18" s="1"/>
  <c r="AN704" i="18"/>
  <c r="AV704" i="18" s="1"/>
  <c r="AG705" i="18"/>
  <c r="AO705" i="18" s="1"/>
  <c r="AH705" i="18"/>
  <c r="AP705" i="18" s="1"/>
  <c r="AI705" i="18"/>
  <c r="AQ705" i="18" s="1"/>
  <c r="AJ705" i="18"/>
  <c r="AR705" i="18" s="1"/>
  <c r="AK705" i="18"/>
  <c r="AS705" i="18" s="1"/>
  <c r="AL705" i="18"/>
  <c r="AT705" i="18" s="1"/>
  <c r="AM705" i="18"/>
  <c r="AU705" i="18" s="1"/>
  <c r="AN705" i="18"/>
  <c r="AV705" i="18" s="1"/>
  <c r="AG706" i="18"/>
  <c r="AO706" i="18" s="1"/>
  <c r="AH706" i="18"/>
  <c r="AP706" i="18" s="1"/>
  <c r="AI706" i="18"/>
  <c r="AQ706" i="18" s="1"/>
  <c r="AJ706" i="18"/>
  <c r="AR706" i="18" s="1"/>
  <c r="AK706" i="18"/>
  <c r="AS706" i="18" s="1"/>
  <c r="AL706" i="18"/>
  <c r="AT706" i="18" s="1"/>
  <c r="AM706" i="18"/>
  <c r="AU706" i="18" s="1"/>
  <c r="AN706" i="18"/>
  <c r="AV706" i="18" s="1"/>
  <c r="AG707" i="18"/>
  <c r="AO707" i="18" s="1"/>
  <c r="AH707" i="18"/>
  <c r="AP707" i="18" s="1"/>
  <c r="AI707" i="18"/>
  <c r="AQ707" i="18" s="1"/>
  <c r="AJ707" i="18"/>
  <c r="AR707" i="18" s="1"/>
  <c r="AK707" i="18"/>
  <c r="AS707" i="18" s="1"/>
  <c r="AL707" i="18"/>
  <c r="AT707" i="18" s="1"/>
  <c r="AM707" i="18"/>
  <c r="AU707" i="18" s="1"/>
  <c r="AN707" i="18"/>
  <c r="AV707" i="18" s="1"/>
  <c r="AG708" i="18"/>
  <c r="AO708" i="18" s="1"/>
  <c r="AH708" i="18"/>
  <c r="AP708" i="18" s="1"/>
  <c r="AI708" i="18"/>
  <c r="AQ708" i="18" s="1"/>
  <c r="AJ708" i="18"/>
  <c r="AR708" i="18" s="1"/>
  <c r="AK708" i="18"/>
  <c r="AS708" i="18" s="1"/>
  <c r="AL708" i="18"/>
  <c r="AT708" i="18" s="1"/>
  <c r="AM708" i="18"/>
  <c r="AU708" i="18" s="1"/>
  <c r="AN708" i="18"/>
  <c r="AV708" i="18" s="1"/>
  <c r="AG709" i="18"/>
  <c r="AO709" i="18" s="1"/>
  <c r="AH709" i="18"/>
  <c r="AP709" i="18" s="1"/>
  <c r="AI709" i="18"/>
  <c r="AQ709" i="18" s="1"/>
  <c r="AJ709" i="18"/>
  <c r="AR709" i="18" s="1"/>
  <c r="AK709" i="18"/>
  <c r="AS709" i="18" s="1"/>
  <c r="AL709" i="18"/>
  <c r="AT709" i="18" s="1"/>
  <c r="AM709" i="18"/>
  <c r="AU709" i="18" s="1"/>
  <c r="AN709" i="18"/>
  <c r="AV709" i="18" s="1"/>
  <c r="AG710" i="18"/>
  <c r="AO710" i="18" s="1"/>
  <c r="AH710" i="18"/>
  <c r="AP710" i="18" s="1"/>
  <c r="AI710" i="18"/>
  <c r="AQ710" i="18" s="1"/>
  <c r="AJ710" i="18"/>
  <c r="AR710" i="18" s="1"/>
  <c r="AK710" i="18"/>
  <c r="AS710" i="18" s="1"/>
  <c r="AL710" i="18"/>
  <c r="AT710" i="18" s="1"/>
  <c r="AM710" i="18"/>
  <c r="AU710" i="18" s="1"/>
  <c r="AN710" i="18"/>
  <c r="AV710" i="18" s="1"/>
  <c r="AG711" i="18"/>
  <c r="AO711" i="18" s="1"/>
  <c r="AH711" i="18"/>
  <c r="AP711" i="18" s="1"/>
  <c r="AI711" i="18"/>
  <c r="AQ711" i="18" s="1"/>
  <c r="AJ711" i="18"/>
  <c r="AR711" i="18" s="1"/>
  <c r="AK711" i="18"/>
  <c r="AS711" i="18" s="1"/>
  <c r="AL711" i="18"/>
  <c r="AT711" i="18" s="1"/>
  <c r="AM711" i="18"/>
  <c r="AU711" i="18" s="1"/>
  <c r="AN711" i="18"/>
  <c r="AV711" i="18" s="1"/>
  <c r="AG712" i="18"/>
  <c r="AO712" i="18" s="1"/>
  <c r="AH712" i="18"/>
  <c r="AP712" i="18" s="1"/>
  <c r="AI712" i="18"/>
  <c r="AQ712" i="18" s="1"/>
  <c r="AJ712" i="18"/>
  <c r="AR712" i="18" s="1"/>
  <c r="AK712" i="18"/>
  <c r="AS712" i="18" s="1"/>
  <c r="AL712" i="18"/>
  <c r="AT712" i="18" s="1"/>
  <c r="AM712" i="18"/>
  <c r="AU712" i="18" s="1"/>
  <c r="AN712" i="18"/>
  <c r="AV712" i="18" s="1"/>
  <c r="AG713" i="18"/>
  <c r="AO713" i="18" s="1"/>
  <c r="AH713" i="18"/>
  <c r="AP713" i="18" s="1"/>
  <c r="AI713" i="18"/>
  <c r="AQ713" i="18" s="1"/>
  <c r="AJ713" i="18"/>
  <c r="AR713" i="18" s="1"/>
  <c r="AK713" i="18"/>
  <c r="AS713" i="18" s="1"/>
  <c r="AL713" i="18"/>
  <c r="AT713" i="18" s="1"/>
  <c r="AM713" i="18"/>
  <c r="AU713" i="18" s="1"/>
  <c r="AN713" i="18"/>
  <c r="AV713" i="18" s="1"/>
  <c r="AG714" i="18"/>
  <c r="AO714" i="18" s="1"/>
  <c r="AH714" i="18"/>
  <c r="AP714" i="18" s="1"/>
  <c r="AI714" i="18"/>
  <c r="AQ714" i="18" s="1"/>
  <c r="AJ714" i="18"/>
  <c r="AR714" i="18" s="1"/>
  <c r="AK714" i="18"/>
  <c r="AS714" i="18" s="1"/>
  <c r="AL714" i="18"/>
  <c r="AT714" i="18" s="1"/>
  <c r="AM714" i="18"/>
  <c r="AU714" i="18" s="1"/>
  <c r="AN714" i="18"/>
  <c r="AV714" i="18" s="1"/>
  <c r="AG715" i="18"/>
  <c r="AO715" i="18" s="1"/>
  <c r="AH715" i="18"/>
  <c r="AP715" i="18" s="1"/>
  <c r="AI715" i="18"/>
  <c r="AQ715" i="18" s="1"/>
  <c r="AJ715" i="18"/>
  <c r="AR715" i="18" s="1"/>
  <c r="AK715" i="18"/>
  <c r="AS715" i="18" s="1"/>
  <c r="AL715" i="18"/>
  <c r="AT715" i="18" s="1"/>
  <c r="AM715" i="18"/>
  <c r="AU715" i="18" s="1"/>
  <c r="AN715" i="18"/>
  <c r="AV715" i="18" s="1"/>
  <c r="AG716" i="18"/>
  <c r="AO716" i="18" s="1"/>
  <c r="AH716" i="18"/>
  <c r="AP716" i="18" s="1"/>
  <c r="AI716" i="18"/>
  <c r="AQ716" i="18" s="1"/>
  <c r="AJ716" i="18"/>
  <c r="AR716" i="18" s="1"/>
  <c r="AK716" i="18"/>
  <c r="AS716" i="18" s="1"/>
  <c r="AL716" i="18"/>
  <c r="AT716" i="18" s="1"/>
  <c r="AM716" i="18"/>
  <c r="AU716" i="18" s="1"/>
  <c r="AN716" i="18"/>
  <c r="AV716" i="18" s="1"/>
  <c r="AG717" i="18"/>
  <c r="AO717" i="18" s="1"/>
  <c r="AH717" i="18"/>
  <c r="AP717" i="18" s="1"/>
  <c r="AI717" i="18"/>
  <c r="AQ717" i="18" s="1"/>
  <c r="AJ717" i="18"/>
  <c r="AR717" i="18" s="1"/>
  <c r="AK717" i="18"/>
  <c r="AS717" i="18" s="1"/>
  <c r="AL717" i="18"/>
  <c r="AT717" i="18" s="1"/>
  <c r="AM717" i="18"/>
  <c r="AU717" i="18" s="1"/>
  <c r="AN717" i="18"/>
  <c r="AV717" i="18" s="1"/>
  <c r="AG718" i="18"/>
  <c r="AO718" i="18" s="1"/>
  <c r="AH718" i="18"/>
  <c r="AP718" i="18" s="1"/>
  <c r="AI718" i="18"/>
  <c r="AQ718" i="18" s="1"/>
  <c r="AJ718" i="18"/>
  <c r="AR718" i="18" s="1"/>
  <c r="AK718" i="18"/>
  <c r="AS718" i="18" s="1"/>
  <c r="AL718" i="18"/>
  <c r="AT718" i="18" s="1"/>
  <c r="AM718" i="18"/>
  <c r="AU718" i="18" s="1"/>
  <c r="AN718" i="18"/>
  <c r="AV718" i="18" s="1"/>
  <c r="AG719" i="18"/>
  <c r="AO719" i="18" s="1"/>
  <c r="AH719" i="18"/>
  <c r="AP719" i="18" s="1"/>
  <c r="AI719" i="18"/>
  <c r="AQ719" i="18" s="1"/>
  <c r="AJ719" i="18"/>
  <c r="AR719" i="18" s="1"/>
  <c r="AK719" i="18"/>
  <c r="AS719" i="18" s="1"/>
  <c r="AL719" i="18"/>
  <c r="AT719" i="18" s="1"/>
  <c r="AM719" i="18"/>
  <c r="AU719" i="18" s="1"/>
  <c r="AN719" i="18"/>
  <c r="AV719" i="18" s="1"/>
  <c r="AG720" i="18"/>
  <c r="AO720" i="18" s="1"/>
  <c r="AH720" i="18"/>
  <c r="AP720" i="18" s="1"/>
  <c r="AI720" i="18"/>
  <c r="AQ720" i="18" s="1"/>
  <c r="AJ720" i="18"/>
  <c r="AR720" i="18" s="1"/>
  <c r="AK720" i="18"/>
  <c r="AS720" i="18" s="1"/>
  <c r="AL720" i="18"/>
  <c r="AT720" i="18" s="1"/>
  <c r="AM720" i="18"/>
  <c r="AU720" i="18" s="1"/>
  <c r="AN720" i="18"/>
  <c r="AV720" i="18" s="1"/>
  <c r="AG721" i="18"/>
  <c r="AO721" i="18" s="1"/>
  <c r="AH721" i="18"/>
  <c r="AP721" i="18" s="1"/>
  <c r="AI721" i="18"/>
  <c r="AQ721" i="18" s="1"/>
  <c r="AJ721" i="18"/>
  <c r="AR721" i="18" s="1"/>
  <c r="AK721" i="18"/>
  <c r="AS721" i="18" s="1"/>
  <c r="AL721" i="18"/>
  <c r="AT721" i="18" s="1"/>
  <c r="AM721" i="18"/>
  <c r="AU721" i="18" s="1"/>
  <c r="AN721" i="18"/>
  <c r="AV721" i="18" s="1"/>
  <c r="AG722" i="18"/>
  <c r="AO722" i="18" s="1"/>
  <c r="AH722" i="18"/>
  <c r="AP722" i="18" s="1"/>
  <c r="AI722" i="18"/>
  <c r="AQ722" i="18" s="1"/>
  <c r="AJ722" i="18"/>
  <c r="AR722" i="18" s="1"/>
  <c r="AK722" i="18"/>
  <c r="AS722" i="18" s="1"/>
  <c r="AL722" i="18"/>
  <c r="AT722" i="18" s="1"/>
  <c r="AM722" i="18"/>
  <c r="AU722" i="18" s="1"/>
  <c r="AN722" i="18"/>
  <c r="AV722" i="18" s="1"/>
  <c r="AG723" i="18"/>
  <c r="AO723" i="18" s="1"/>
  <c r="AH723" i="18"/>
  <c r="AP723" i="18" s="1"/>
  <c r="AI723" i="18"/>
  <c r="AQ723" i="18" s="1"/>
  <c r="AJ723" i="18"/>
  <c r="AR723" i="18" s="1"/>
  <c r="AK723" i="18"/>
  <c r="AS723" i="18" s="1"/>
  <c r="AL723" i="18"/>
  <c r="AT723" i="18" s="1"/>
  <c r="AM723" i="18"/>
  <c r="AU723" i="18" s="1"/>
  <c r="AN723" i="18"/>
  <c r="AV723" i="18" s="1"/>
  <c r="AG724" i="18"/>
  <c r="AO724" i="18" s="1"/>
  <c r="AH724" i="18"/>
  <c r="AP724" i="18" s="1"/>
  <c r="AI724" i="18"/>
  <c r="AQ724" i="18" s="1"/>
  <c r="AJ724" i="18"/>
  <c r="AR724" i="18" s="1"/>
  <c r="AK724" i="18"/>
  <c r="AS724" i="18" s="1"/>
  <c r="AL724" i="18"/>
  <c r="AT724" i="18" s="1"/>
  <c r="AM724" i="18"/>
  <c r="AU724" i="18" s="1"/>
  <c r="AN724" i="18"/>
  <c r="AV724" i="18" s="1"/>
  <c r="AG725" i="18"/>
  <c r="AO725" i="18" s="1"/>
  <c r="AH725" i="18"/>
  <c r="AP725" i="18" s="1"/>
  <c r="AI725" i="18"/>
  <c r="AQ725" i="18" s="1"/>
  <c r="AJ725" i="18"/>
  <c r="AR725" i="18" s="1"/>
  <c r="AK725" i="18"/>
  <c r="AS725" i="18" s="1"/>
  <c r="AL725" i="18"/>
  <c r="AT725" i="18" s="1"/>
  <c r="AM725" i="18"/>
  <c r="AU725" i="18" s="1"/>
  <c r="AN725" i="18"/>
  <c r="AV725" i="18" s="1"/>
  <c r="AG726" i="18"/>
  <c r="AO726" i="18" s="1"/>
  <c r="AH726" i="18"/>
  <c r="AP726" i="18" s="1"/>
  <c r="AI726" i="18"/>
  <c r="AQ726" i="18" s="1"/>
  <c r="AJ726" i="18"/>
  <c r="AR726" i="18" s="1"/>
  <c r="AK726" i="18"/>
  <c r="AS726" i="18" s="1"/>
  <c r="AL726" i="18"/>
  <c r="AT726" i="18" s="1"/>
  <c r="AM726" i="18"/>
  <c r="AU726" i="18" s="1"/>
  <c r="AN726" i="18"/>
  <c r="AV726" i="18" s="1"/>
  <c r="AG727" i="18"/>
  <c r="AO727" i="18" s="1"/>
  <c r="AH727" i="18"/>
  <c r="AP727" i="18" s="1"/>
  <c r="AI727" i="18"/>
  <c r="AQ727" i="18" s="1"/>
  <c r="AJ727" i="18"/>
  <c r="AR727" i="18" s="1"/>
  <c r="AK727" i="18"/>
  <c r="AS727" i="18" s="1"/>
  <c r="AL727" i="18"/>
  <c r="AT727" i="18" s="1"/>
  <c r="AM727" i="18"/>
  <c r="AU727" i="18" s="1"/>
  <c r="AN727" i="18"/>
  <c r="AV727" i="18" s="1"/>
  <c r="AG728" i="18"/>
  <c r="AO728" i="18" s="1"/>
  <c r="AH728" i="18"/>
  <c r="AP728" i="18" s="1"/>
  <c r="AI728" i="18"/>
  <c r="AQ728" i="18" s="1"/>
  <c r="AJ728" i="18"/>
  <c r="AR728" i="18" s="1"/>
  <c r="AK728" i="18"/>
  <c r="AS728" i="18" s="1"/>
  <c r="AL728" i="18"/>
  <c r="AT728" i="18" s="1"/>
  <c r="AM728" i="18"/>
  <c r="AU728" i="18" s="1"/>
  <c r="AN728" i="18"/>
  <c r="AV728" i="18" s="1"/>
  <c r="AG729" i="18"/>
  <c r="AO729" i="18" s="1"/>
  <c r="AH729" i="18"/>
  <c r="AP729" i="18" s="1"/>
  <c r="AI729" i="18"/>
  <c r="AQ729" i="18" s="1"/>
  <c r="AJ729" i="18"/>
  <c r="AR729" i="18" s="1"/>
  <c r="AK729" i="18"/>
  <c r="AS729" i="18" s="1"/>
  <c r="AL729" i="18"/>
  <c r="AT729" i="18" s="1"/>
  <c r="AM729" i="18"/>
  <c r="AU729" i="18" s="1"/>
  <c r="AN729" i="18"/>
  <c r="AV729" i="18" s="1"/>
  <c r="AG730" i="18"/>
  <c r="AO730" i="18" s="1"/>
  <c r="AH730" i="18"/>
  <c r="AP730" i="18" s="1"/>
  <c r="AI730" i="18"/>
  <c r="AQ730" i="18" s="1"/>
  <c r="AJ730" i="18"/>
  <c r="AR730" i="18" s="1"/>
  <c r="AK730" i="18"/>
  <c r="AS730" i="18" s="1"/>
  <c r="AL730" i="18"/>
  <c r="AT730" i="18" s="1"/>
  <c r="AM730" i="18"/>
  <c r="AU730" i="18" s="1"/>
  <c r="AN730" i="18"/>
  <c r="AV730" i="18" s="1"/>
  <c r="AG731" i="18"/>
  <c r="AO731" i="18" s="1"/>
  <c r="AH731" i="18"/>
  <c r="AP731" i="18" s="1"/>
  <c r="AI731" i="18"/>
  <c r="AQ731" i="18" s="1"/>
  <c r="AJ731" i="18"/>
  <c r="AR731" i="18" s="1"/>
  <c r="AK731" i="18"/>
  <c r="AS731" i="18" s="1"/>
  <c r="AL731" i="18"/>
  <c r="AT731" i="18" s="1"/>
  <c r="AM731" i="18"/>
  <c r="AU731" i="18" s="1"/>
  <c r="AN731" i="18"/>
  <c r="AV731" i="18" s="1"/>
  <c r="AG732" i="18"/>
  <c r="AO732" i="18" s="1"/>
  <c r="AH732" i="18"/>
  <c r="AP732" i="18" s="1"/>
  <c r="AI732" i="18"/>
  <c r="AQ732" i="18" s="1"/>
  <c r="AJ732" i="18"/>
  <c r="AR732" i="18" s="1"/>
  <c r="AK732" i="18"/>
  <c r="AS732" i="18" s="1"/>
  <c r="AL732" i="18"/>
  <c r="AT732" i="18" s="1"/>
  <c r="AM732" i="18"/>
  <c r="AU732" i="18" s="1"/>
  <c r="AN732" i="18"/>
  <c r="AV732" i="18" s="1"/>
  <c r="AG733" i="18"/>
  <c r="AO733" i="18" s="1"/>
  <c r="AH733" i="18"/>
  <c r="AP733" i="18" s="1"/>
  <c r="AI733" i="18"/>
  <c r="AQ733" i="18" s="1"/>
  <c r="AJ733" i="18"/>
  <c r="AR733" i="18" s="1"/>
  <c r="AK733" i="18"/>
  <c r="AS733" i="18" s="1"/>
  <c r="AL733" i="18"/>
  <c r="AT733" i="18" s="1"/>
  <c r="AM733" i="18"/>
  <c r="AU733" i="18" s="1"/>
  <c r="AN733" i="18"/>
  <c r="AV733" i="18" s="1"/>
  <c r="AG734" i="18"/>
  <c r="AO734" i="18" s="1"/>
  <c r="AH734" i="18"/>
  <c r="AP734" i="18" s="1"/>
  <c r="AI734" i="18"/>
  <c r="AQ734" i="18" s="1"/>
  <c r="AJ734" i="18"/>
  <c r="AR734" i="18" s="1"/>
  <c r="AK734" i="18"/>
  <c r="AS734" i="18" s="1"/>
  <c r="AL734" i="18"/>
  <c r="AT734" i="18" s="1"/>
  <c r="AM734" i="18"/>
  <c r="AU734" i="18" s="1"/>
  <c r="AN734" i="18"/>
  <c r="AV734" i="18" s="1"/>
  <c r="AG735" i="18"/>
  <c r="AO735" i="18" s="1"/>
  <c r="AH735" i="18"/>
  <c r="AP735" i="18" s="1"/>
  <c r="AI735" i="18"/>
  <c r="AQ735" i="18" s="1"/>
  <c r="AJ735" i="18"/>
  <c r="AR735" i="18" s="1"/>
  <c r="AK735" i="18"/>
  <c r="AS735" i="18" s="1"/>
  <c r="AL735" i="18"/>
  <c r="AT735" i="18" s="1"/>
  <c r="AM735" i="18"/>
  <c r="AU735" i="18" s="1"/>
  <c r="AN735" i="18"/>
  <c r="AV735" i="18" s="1"/>
  <c r="AG736" i="18"/>
  <c r="AO736" i="18" s="1"/>
  <c r="AH736" i="18"/>
  <c r="AP736" i="18" s="1"/>
  <c r="AI736" i="18"/>
  <c r="AQ736" i="18" s="1"/>
  <c r="AJ736" i="18"/>
  <c r="AR736" i="18" s="1"/>
  <c r="AK736" i="18"/>
  <c r="AS736" i="18" s="1"/>
  <c r="AL736" i="18"/>
  <c r="AT736" i="18" s="1"/>
  <c r="AM736" i="18"/>
  <c r="AU736" i="18" s="1"/>
  <c r="AN736" i="18"/>
  <c r="AV736" i="18" s="1"/>
  <c r="AG737" i="18"/>
  <c r="AO737" i="18" s="1"/>
  <c r="AH737" i="18"/>
  <c r="AP737" i="18" s="1"/>
  <c r="AI737" i="18"/>
  <c r="AQ737" i="18" s="1"/>
  <c r="AJ737" i="18"/>
  <c r="AR737" i="18" s="1"/>
  <c r="AK737" i="18"/>
  <c r="AS737" i="18" s="1"/>
  <c r="AL737" i="18"/>
  <c r="AT737" i="18" s="1"/>
  <c r="AM737" i="18"/>
  <c r="AU737" i="18" s="1"/>
  <c r="AN737" i="18"/>
  <c r="AV737" i="18" s="1"/>
  <c r="AG738" i="18"/>
  <c r="AO738" i="18" s="1"/>
  <c r="AH738" i="18"/>
  <c r="AP738" i="18" s="1"/>
  <c r="AI738" i="18"/>
  <c r="AQ738" i="18" s="1"/>
  <c r="AJ738" i="18"/>
  <c r="AR738" i="18" s="1"/>
  <c r="AK738" i="18"/>
  <c r="AS738" i="18" s="1"/>
  <c r="AL738" i="18"/>
  <c r="AT738" i="18" s="1"/>
  <c r="AM738" i="18"/>
  <c r="AU738" i="18" s="1"/>
  <c r="AN738" i="18"/>
  <c r="AV738" i="18" s="1"/>
  <c r="AG739" i="18"/>
  <c r="AO739" i="18" s="1"/>
  <c r="AH739" i="18"/>
  <c r="AP739" i="18" s="1"/>
  <c r="AI739" i="18"/>
  <c r="AQ739" i="18" s="1"/>
  <c r="AJ739" i="18"/>
  <c r="AR739" i="18" s="1"/>
  <c r="AK739" i="18"/>
  <c r="AS739" i="18" s="1"/>
  <c r="AL739" i="18"/>
  <c r="AT739" i="18" s="1"/>
  <c r="AM739" i="18"/>
  <c r="AU739" i="18" s="1"/>
  <c r="AN739" i="18"/>
  <c r="AV739" i="18" s="1"/>
  <c r="AG740" i="18"/>
  <c r="AO740" i="18" s="1"/>
  <c r="AH740" i="18"/>
  <c r="AP740" i="18" s="1"/>
  <c r="AI740" i="18"/>
  <c r="AQ740" i="18" s="1"/>
  <c r="AJ740" i="18"/>
  <c r="AR740" i="18" s="1"/>
  <c r="AK740" i="18"/>
  <c r="AS740" i="18" s="1"/>
  <c r="AL740" i="18"/>
  <c r="AT740" i="18" s="1"/>
  <c r="AM740" i="18"/>
  <c r="AU740" i="18" s="1"/>
  <c r="AN740" i="18"/>
  <c r="AV740" i="18" s="1"/>
  <c r="AG741" i="18"/>
  <c r="AO741" i="18" s="1"/>
  <c r="AH741" i="18"/>
  <c r="AP741" i="18" s="1"/>
  <c r="AI741" i="18"/>
  <c r="AQ741" i="18" s="1"/>
  <c r="AJ741" i="18"/>
  <c r="AR741" i="18" s="1"/>
  <c r="AK741" i="18"/>
  <c r="AS741" i="18" s="1"/>
  <c r="AL741" i="18"/>
  <c r="AT741" i="18" s="1"/>
  <c r="AM741" i="18"/>
  <c r="AU741" i="18" s="1"/>
  <c r="AN741" i="18"/>
  <c r="AV741" i="18" s="1"/>
  <c r="AG742" i="18"/>
  <c r="AO742" i="18" s="1"/>
  <c r="AH742" i="18"/>
  <c r="AP742" i="18" s="1"/>
  <c r="AI742" i="18"/>
  <c r="AQ742" i="18" s="1"/>
  <c r="AJ742" i="18"/>
  <c r="AR742" i="18" s="1"/>
  <c r="AK742" i="18"/>
  <c r="AS742" i="18" s="1"/>
  <c r="AL742" i="18"/>
  <c r="AT742" i="18" s="1"/>
  <c r="AM742" i="18"/>
  <c r="AU742" i="18" s="1"/>
  <c r="AN742" i="18"/>
  <c r="AV742" i="18" s="1"/>
  <c r="AG743" i="18"/>
  <c r="AO743" i="18" s="1"/>
  <c r="AH743" i="18"/>
  <c r="AP743" i="18" s="1"/>
  <c r="AI743" i="18"/>
  <c r="AQ743" i="18" s="1"/>
  <c r="AJ743" i="18"/>
  <c r="AR743" i="18" s="1"/>
  <c r="AK743" i="18"/>
  <c r="AS743" i="18" s="1"/>
  <c r="AL743" i="18"/>
  <c r="AT743" i="18" s="1"/>
  <c r="AM743" i="18"/>
  <c r="AU743" i="18" s="1"/>
  <c r="AN743" i="18"/>
  <c r="AV743" i="18" s="1"/>
  <c r="AG744" i="18"/>
  <c r="AO744" i="18" s="1"/>
  <c r="AH744" i="18"/>
  <c r="AP744" i="18" s="1"/>
  <c r="AI744" i="18"/>
  <c r="AQ744" i="18" s="1"/>
  <c r="AJ744" i="18"/>
  <c r="AR744" i="18" s="1"/>
  <c r="AK744" i="18"/>
  <c r="AS744" i="18" s="1"/>
  <c r="AL744" i="18"/>
  <c r="AT744" i="18" s="1"/>
  <c r="AM744" i="18"/>
  <c r="AU744" i="18" s="1"/>
  <c r="AN744" i="18"/>
  <c r="AV744" i="18" s="1"/>
  <c r="AG745" i="18"/>
  <c r="AO745" i="18" s="1"/>
  <c r="AH745" i="18"/>
  <c r="AP745" i="18" s="1"/>
  <c r="AI745" i="18"/>
  <c r="AQ745" i="18" s="1"/>
  <c r="AJ745" i="18"/>
  <c r="AR745" i="18" s="1"/>
  <c r="AK745" i="18"/>
  <c r="AS745" i="18" s="1"/>
  <c r="AL745" i="18"/>
  <c r="AT745" i="18" s="1"/>
  <c r="AM745" i="18"/>
  <c r="AU745" i="18" s="1"/>
  <c r="AN745" i="18"/>
  <c r="AV745" i="18" s="1"/>
  <c r="AG746" i="18"/>
  <c r="AO746" i="18" s="1"/>
  <c r="AH746" i="18"/>
  <c r="AP746" i="18" s="1"/>
  <c r="AI746" i="18"/>
  <c r="AQ746" i="18" s="1"/>
  <c r="AJ746" i="18"/>
  <c r="AR746" i="18" s="1"/>
  <c r="AK746" i="18"/>
  <c r="AS746" i="18" s="1"/>
  <c r="AL746" i="18"/>
  <c r="AT746" i="18" s="1"/>
  <c r="AM746" i="18"/>
  <c r="AU746" i="18" s="1"/>
  <c r="AN746" i="18"/>
  <c r="AV746" i="18" s="1"/>
  <c r="AG747" i="18"/>
  <c r="AO747" i="18" s="1"/>
  <c r="AH747" i="18"/>
  <c r="AP747" i="18" s="1"/>
  <c r="AI747" i="18"/>
  <c r="AQ747" i="18" s="1"/>
  <c r="AJ747" i="18"/>
  <c r="AR747" i="18" s="1"/>
  <c r="AK747" i="18"/>
  <c r="AS747" i="18" s="1"/>
  <c r="AL747" i="18"/>
  <c r="AT747" i="18" s="1"/>
  <c r="AM747" i="18"/>
  <c r="AU747" i="18" s="1"/>
  <c r="AN747" i="18"/>
  <c r="AV747" i="18" s="1"/>
  <c r="AG748" i="18"/>
  <c r="AO748" i="18" s="1"/>
  <c r="AH748" i="18"/>
  <c r="AP748" i="18" s="1"/>
  <c r="AI748" i="18"/>
  <c r="AQ748" i="18" s="1"/>
  <c r="AJ748" i="18"/>
  <c r="AR748" i="18" s="1"/>
  <c r="AK748" i="18"/>
  <c r="AS748" i="18" s="1"/>
  <c r="AL748" i="18"/>
  <c r="AT748" i="18" s="1"/>
  <c r="AM748" i="18"/>
  <c r="AU748" i="18" s="1"/>
  <c r="AN748" i="18"/>
  <c r="AV748" i="18" s="1"/>
  <c r="AG749" i="18"/>
  <c r="AO749" i="18" s="1"/>
  <c r="AH749" i="18"/>
  <c r="AP749" i="18" s="1"/>
  <c r="AI749" i="18"/>
  <c r="AQ749" i="18" s="1"/>
  <c r="AJ749" i="18"/>
  <c r="AR749" i="18" s="1"/>
  <c r="AK749" i="18"/>
  <c r="AS749" i="18" s="1"/>
  <c r="AL749" i="18"/>
  <c r="AT749" i="18" s="1"/>
  <c r="AM749" i="18"/>
  <c r="AU749" i="18" s="1"/>
  <c r="AN749" i="18"/>
  <c r="AV749" i="18" s="1"/>
  <c r="AG750" i="18"/>
  <c r="AO750" i="18" s="1"/>
  <c r="AH750" i="18"/>
  <c r="AP750" i="18" s="1"/>
  <c r="AI750" i="18"/>
  <c r="AQ750" i="18" s="1"/>
  <c r="AJ750" i="18"/>
  <c r="AR750" i="18" s="1"/>
  <c r="AK750" i="18"/>
  <c r="AS750" i="18" s="1"/>
  <c r="AL750" i="18"/>
  <c r="AT750" i="18" s="1"/>
  <c r="AM750" i="18"/>
  <c r="AU750" i="18" s="1"/>
  <c r="AN750" i="18"/>
  <c r="AV750" i="18" s="1"/>
  <c r="AG751" i="18"/>
  <c r="AO751" i="18" s="1"/>
  <c r="AH751" i="18"/>
  <c r="AP751" i="18" s="1"/>
  <c r="AI751" i="18"/>
  <c r="AQ751" i="18" s="1"/>
  <c r="AJ751" i="18"/>
  <c r="AR751" i="18" s="1"/>
  <c r="AK751" i="18"/>
  <c r="AS751" i="18" s="1"/>
  <c r="AL751" i="18"/>
  <c r="AT751" i="18" s="1"/>
  <c r="AM751" i="18"/>
  <c r="AU751" i="18" s="1"/>
  <c r="AN751" i="18"/>
  <c r="AV751" i="18" s="1"/>
  <c r="AG752" i="18"/>
  <c r="AO752" i="18" s="1"/>
  <c r="AH752" i="18"/>
  <c r="AP752" i="18" s="1"/>
  <c r="AI752" i="18"/>
  <c r="AQ752" i="18" s="1"/>
  <c r="AJ752" i="18"/>
  <c r="AR752" i="18" s="1"/>
  <c r="AK752" i="18"/>
  <c r="AS752" i="18" s="1"/>
  <c r="AL752" i="18"/>
  <c r="AT752" i="18" s="1"/>
  <c r="AM752" i="18"/>
  <c r="AU752" i="18" s="1"/>
  <c r="AN752" i="18"/>
  <c r="AV752" i="18" s="1"/>
  <c r="AG753" i="18"/>
  <c r="AO753" i="18" s="1"/>
  <c r="AH753" i="18"/>
  <c r="AP753" i="18" s="1"/>
  <c r="AI753" i="18"/>
  <c r="AQ753" i="18" s="1"/>
  <c r="AJ753" i="18"/>
  <c r="AR753" i="18" s="1"/>
  <c r="AK753" i="18"/>
  <c r="AS753" i="18" s="1"/>
  <c r="AL753" i="18"/>
  <c r="AT753" i="18" s="1"/>
  <c r="AM753" i="18"/>
  <c r="AU753" i="18" s="1"/>
  <c r="AN753" i="18"/>
  <c r="AV753" i="18" s="1"/>
  <c r="AG754" i="18"/>
  <c r="AO754" i="18" s="1"/>
  <c r="AH754" i="18"/>
  <c r="AP754" i="18" s="1"/>
  <c r="AI754" i="18"/>
  <c r="AQ754" i="18" s="1"/>
  <c r="AJ754" i="18"/>
  <c r="AR754" i="18" s="1"/>
  <c r="AK754" i="18"/>
  <c r="AS754" i="18" s="1"/>
  <c r="AL754" i="18"/>
  <c r="AT754" i="18" s="1"/>
  <c r="AM754" i="18"/>
  <c r="AU754" i="18" s="1"/>
  <c r="AN754" i="18"/>
  <c r="AV754" i="18" s="1"/>
  <c r="AG755" i="18"/>
  <c r="AO755" i="18" s="1"/>
  <c r="AH755" i="18"/>
  <c r="AP755" i="18" s="1"/>
  <c r="AI755" i="18"/>
  <c r="AQ755" i="18" s="1"/>
  <c r="AJ755" i="18"/>
  <c r="AR755" i="18" s="1"/>
  <c r="AK755" i="18"/>
  <c r="AS755" i="18" s="1"/>
  <c r="AL755" i="18"/>
  <c r="AT755" i="18" s="1"/>
  <c r="AM755" i="18"/>
  <c r="AU755" i="18" s="1"/>
  <c r="AN755" i="18"/>
  <c r="AV755" i="18" s="1"/>
  <c r="AG756" i="18"/>
  <c r="AO756" i="18" s="1"/>
  <c r="AH756" i="18"/>
  <c r="AP756" i="18" s="1"/>
  <c r="AI756" i="18"/>
  <c r="AQ756" i="18" s="1"/>
  <c r="AJ756" i="18"/>
  <c r="AR756" i="18" s="1"/>
  <c r="AK756" i="18"/>
  <c r="AS756" i="18" s="1"/>
  <c r="AL756" i="18"/>
  <c r="AT756" i="18" s="1"/>
  <c r="AM756" i="18"/>
  <c r="AU756" i="18" s="1"/>
  <c r="AN756" i="18"/>
  <c r="AV756" i="18" s="1"/>
  <c r="AG757" i="18"/>
  <c r="AO757" i="18" s="1"/>
  <c r="AH757" i="18"/>
  <c r="AP757" i="18" s="1"/>
  <c r="AI757" i="18"/>
  <c r="AQ757" i="18" s="1"/>
  <c r="AJ757" i="18"/>
  <c r="AR757" i="18" s="1"/>
  <c r="AK757" i="18"/>
  <c r="AS757" i="18" s="1"/>
  <c r="AL757" i="18"/>
  <c r="AT757" i="18" s="1"/>
  <c r="AM757" i="18"/>
  <c r="AU757" i="18" s="1"/>
  <c r="AN757" i="18"/>
  <c r="AV757" i="18" s="1"/>
  <c r="AG758" i="18"/>
  <c r="AO758" i="18" s="1"/>
  <c r="AH758" i="18"/>
  <c r="AP758" i="18" s="1"/>
  <c r="AI758" i="18"/>
  <c r="AQ758" i="18" s="1"/>
  <c r="AJ758" i="18"/>
  <c r="AR758" i="18" s="1"/>
  <c r="AK758" i="18"/>
  <c r="AS758" i="18" s="1"/>
  <c r="AL758" i="18"/>
  <c r="AT758" i="18" s="1"/>
  <c r="AM758" i="18"/>
  <c r="AU758" i="18" s="1"/>
  <c r="AN758" i="18"/>
  <c r="AV758" i="18" s="1"/>
  <c r="AG759" i="18"/>
  <c r="AO759" i="18" s="1"/>
  <c r="AH759" i="18"/>
  <c r="AP759" i="18" s="1"/>
  <c r="AI759" i="18"/>
  <c r="AQ759" i="18" s="1"/>
  <c r="AJ759" i="18"/>
  <c r="AR759" i="18" s="1"/>
  <c r="AK759" i="18"/>
  <c r="AS759" i="18" s="1"/>
  <c r="AL759" i="18"/>
  <c r="AT759" i="18" s="1"/>
  <c r="AM759" i="18"/>
  <c r="AU759" i="18" s="1"/>
  <c r="AN759" i="18"/>
  <c r="AV759" i="18" s="1"/>
  <c r="AG760" i="18"/>
  <c r="AO760" i="18" s="1"/>
  <c r="AH760" i="18"/>
  <c r="AP760" i="18" s="1"/>
  <c r="AI760" i="18"/>
  <c r="AQ760" i="18" s="1"/>
  <c r="AJ760" i="18"/>
  <c r="AR760" i="18" s="1"/>
  <c r="AK760" i="18"/>
  <c r="AS760" i="18" s="1"/>
  <c r="AL760" i="18"/>
  <c r="AT760" i="18" s="1"/>
  <c r="AM760" i="18"/>
  <c r="AU760" i="18" s="1"/>
  <c r="AN760" i="18"/>
  <c r="AV760" i="18" s="1"/>
  <c r="AG761" i="18"/>
  <c r="AO761" i="18" s="1"/>
  <c r="AH761" i="18"/>
  <c r="AP761" i="18" s="1"/>
  <c r="AI761" i="18"/>
  <c r="AQ761" i="18" s="1"/>
  <c r="AJ761" i="18"/>
  <c r="AR761" i="18" s="1"/>
  <c r="AK761" i="18"/>
  <c r="AS761" i="18" s="1"/>
  <c r="AL761" i="18"/>
  <c r="AT761" i="18" s="1"/>
  <c r="AM761" i="18"/>
  <c r="AU761" i="18" s="1"/>
  <c r="AN761" i="18"/>
  <c r="AV761" i="18" s="1"/>
  <c r="AG762" i="18"/>
  <c r="AO762" i="18" s="1"/>
  <c r="AH762" i="18"/>
  <c r="AP762" i="18" s="1"/>
  <c r="AI762" i="18"/>
  <c r="AQ762" i="18" s="1"/>
  <c r="AJ762" i="18"/>
  <c r="AR762" i="18" s="1"/>
  <c r="AK762" i="18"/>
  <c r="AS762" i="18" s="1"/>
  <c r="AL762" i="18"/>
  <c r="AT762" i="18" s="1"/>
  <c r="AM762" i="18"/>
  <c r="AU762" i="18" s="1"/>
  <c r="AN762" i="18"/>
  <c r="AV762" i="18" s="1"/>
  <c r="AG763" i="18"/>
  <c r="AO763" i="18" s="1"/>
  <c r="AH763" i="18"/>
  <c r="AP763" i="18" s="1"/>
  <c r="AI763" i="18"/>
  <c r="AQ763" i="18" s="1"/>
  <c r="AJ763" i="18"/>
  <c r="AR763" i="18" s="1"/>
  <c r="AK763" i="18"/>
  <c r="AS763" i="18" s="1"/>
  <c r="AL763" i="18"/>
  <c r="AT763" i="18" s="1"/>
  <c r="AM763" i="18"/>
  <c r="AU763" i="18" s="1"/>
  <c r="AN763" i="18"/>
  <c r="AV763" i="18" s="1"/>
  <c r="AG764" i="18"/>
  <c r="AO764" i="18" s="1"/>
  <c r="AH764" i="18"/>
  <c r="AP764" i="18" s="1"/>
  <c r="AI764" i="18"/>
  <c r="AQ764" i="18" s="1"/>
  <c r="AJ764" i="18"/>
  <c r="AR764" i="18" s="1"/>
  <c r="AK764" i="18"/>
  <c r="AS764" i="18" s="1"/>
  <c r="AL764" i="18"/>
  <c r="AT764" i="18" s="1"/>
  <c r="AM764" i="18"/>
  <c r="AU764" i="18" s="1"/>
  <c r="AN764" i="18"/>
  <c r="AV764" i="18" s="1"/>
  <c r="AG765" i="18"/>
  <c r="AO765" i="18" s="1"/>
  <c r="AH765" i="18"/>
  <c r="AP765" i="18" s="1"/>
  <c r="AI765" i="18"/>
  <c r="AQ765" i="18" s="1"/>
  <c r="AJ765" i="18"/>
  <c r="AR765" i="18" s="1"/>
  <c r="AK765" i="18"/>
  <c r="AS765" i="18" s="1"/>
  <c r="AL765" i="18"/>
  <c r="AT765" i="18" s="1"/>
  <c r="AM765" i="18"/>
  <c r="AU765" i="18" s="1"/>
  <c r="AN765" i="18"/>
  <c r="AV765" i="18" s="1"/>
  <c r="AG766" i="18"/>
  <c r="AO766" i="18" s="1"/>
  <c r="AH766" i="18"/>
  <c r="AP766" i="18" s="1"/>
  <c r="AI766" i="18"/>
  <c r="AQ766" i="18" s="1"/>
  <c r="AJ766" i="18"/>
  <c r="AR766" i="18" s="1"/>
  <c r="AK766" i="18"/>
  <c r="AS766" i="18" s="1"/>
  <c r="AL766" i="18"/>
  <c r="AT766" i="18" s="1"/>
  <c r="AM766" i="18"/>
  <c r="AU766" i="18" s="1"/>
  <c r="AN766" i="18"/>
  <c r="AV766" i="18" s="1"/>
  <c r="AG767" i="18"/>
  <c r="AO767" i="18" s="1"/>
  <c r="AH767" i="18"/>
  <c r="AP767" i="18" s="1"/>
  <c r="AI767" i="18"/>
  <c r="AQ767" i="18" s="1"/>
  <c r="AJ767" i="18"/>
  <c r="AR767" i="18" s="1"/>
  <c r="AK767" i="18"/>
  <c r="AS767" i="18" s="1"/>
  <c r="AL767" i="18"/>
  <c r="AT767" i="18" s="1"/>
  <c r="AM767" i="18"/>
  <c r="AU767" i="18" s="1"/>
  <c r="AN767" i="18"/>
  <c r="AV767" i="18" s="1"/>
  <c r="AG768" i="18"/>
  <c r="AO768" i="18" s="1"/>
  <c r="AH768" i="18"/>
  <c r="AP768" i="18" s="1"/>
  <c r="AI768" i="18"/>
  <c r="AQ768" i="18" s="1"/>
  <c r="AJ768" i="18"/>
  <c r="AR768" i="18" s="1"/>
  <c r="AK768" i="18"/>
  <c r="AS768" i="18" s="1"/>
  <c r="AL768" i="18"/>
  <c r="AT768" i="18" s="1"/>
  <c r="AM768" i="18"/>
  <c r="AU768" i="18" s="1"/>
  <c r="AN768" i="18"/>
  <c r="AV768" i="18" s="1"/>
  <c r="AG769" i="18"/>
  <c r="AO769" i="18" s="1"/>
  <c r="AH769" i="18"/>
  <c r="AP769" i="18" s="1"/>
  <c r="AI769" i="18"/>
  <c r="AQ769" i="18" s="1"/>
  <c r="AJ769" i="18"/>
  <c r="AR769" i="18" s="1"/>
  <c r="AK769" i="18"/>
  <c r="AS769" i="18" s="1"/>
  <c r="AL769" i="18"/>
  <c r="AT769" i="18" s="1"/>
  <c r="AM769" i="18"/>
  <c r="AU769" i="18" s="1"/>
  <c r="AN769" i="18"/>
  <c r="AV769" i="18" s="1"/>
  <c r="AG770" i="18"/>
  <c r="AO770" i="18" s="1"/>
  <c r="AH770" i="18"/>
  <c r="AP770" i="18" s="1"/>
  <c r="AI770" i="18"/>
  <c r="AQ770" i="18" s="1"/>
  <c r="AJ770" i="18"/>
  <c r="AR770" i="18" s="1"/>
  <c r="AK770" i="18"/>
  <c r="AS770" i="18" s="1"/>
  <c r="AL770" i="18"/>
  <c r="AT770" i="18" s="1"/>
  <c r="AM770" i="18"/>
  <c r="AU770" i="18" s="1"/>
  <c r="AN770" i="18"/>
  <c r="AV770" i="18" s="1"/>
  <c r="AG771" i="18"/>
  <c r="AO771" i="18" s="1"/>
  <c r="AH771" i="18"/>
  <c r="AP771" i="18" s="1"/>
  <c r="AI771" i="18"/>
  <c r="AQ771" i="18" s="1"/>
  <c r="AJ771" i="18"/>
  <c r="AR771" i="18" s="1"/>
  <c r="AK771" i="18"/>
  <c r="AS771" i="18" s="1"/>
  <c r="AL771" i="18"/>
  <c r="AT771" i="18" s="1"/>
  <c r="AM771" i="18"/>
  <c r="AU771" i="18" s="1"/>
  <c r="AN771" i="18"/>
  <c r="AV771" i="18" s="1"/>
  <c r="AG772" i="18"/>
  <c r="AO772" i="18" s="1"/>
  <c r="AH772" i="18"/>
  <c r="AP772" i="18" s="1"/>
  <c r="AI772" i="18"/>
  <c r="AQ772" i="18" s="1"/>
  <c r="AJ772" i="18"/>
  <c r="AR772" i="18" s="1"/>
  <c r="AK772" i="18"/>
  <c r="AS772" i="18" s="1"/>
  <c r="AL772" i="18"/>
  <c r="AT772" i="18" s="1"/>
  <c r="AM772" i="18"/>
  <c r="AU772" i="18" s="1"/>
  <c r="AN772" i="18"/>
  <c r="AV772" i="18" s="1"/>
  <c r="AG773" i="18"/>
  <c r="AO773" i="18" s="1"/>
  <c r="AH773" i="18"/>
  <c r="AP773" i="18" s="1"/>
  <c r="AI773" i="18"/>
  <c r="AQ773" i="18" s="1"/>
  <c r="AJ773" i="18"/>
  <c r="AR773" i="18" s="1"/>
  <c r="AK773" i="18"/>
  <c r="AS773" i="18" s="1"/>
  <c r="AL773" i="18"/>
  <c r="AT773" i="18" s="1"/>
  <c r="AM773" i="18"/>
  <c r="AU773" i="18" s="1"/>
  <c r="AN773" i="18"/>
  <c r="AV773" i="18" s="1"/>
  <c r="AG774" i="18"/>
  <c r="AO774" i="18" s="1"/>
  <c r="AH774" i="18"/>
  <c r="AP774" i="18" s="1"/>
  <c r="AI774" i="18"/>
  <c r="AQ774" i="18" s="1"/>
  <c r="AJ774" i="18"/>
  <c r="AR774" i="18" s="1"/>
  <c r="AK774" i="18"/>
  <c r="AS774" i="18" s="1"/>
  <c r="AL774" i="18"/>
  <c r="AT774" i="18" s="1"/>
  <c r="AM774" i="18"/>
  <c r="AU774" i="18" s="1"/>
  <c r="AN774" i="18"/>
  <c r="AV774" i="18" s="1"/>
  <c r="AG775" i="18"/>
  <c r="AO775" i="18" s="1"/>
  <c r="AH775" i="18"/>
  <c r="AP775" i="18" s="1"/>
  <c r="AI775" i="18"/>
  <c r="AQ775" i="18" s="1"/>
  <c r="AJ775" i="18"/>
  <c r="AR775" i="18" s="1"/>
  <c r="AK775" i="18"/>
  <c r="AS775" i="18" s="1"/>
  <c r="AL775" i="18"/>
  <c r="AT775" i="18" s="1"/>
  <c r="AM775" i="18"/>
  <c r="AU775" i="18" s="1"/>
  <c r="AN775" i="18"/>
  <c r="AV775" i="18" s="1"/>
  <c r="AG776" i="18"/>
  <c r="AO776" i="18" s="1"/>
  <c r="AH776" i="18"/>
  <c r="AP776" i="18" s="1"/>
  <c r="AI776" i="18"/>
  <c r="AQ776" i="18" s="1"/>
  <c r="AJ776" i="18"/>
  <c r="AR776" i="18" s="1"/>
  <c r="AK776" i="18"/>
  <c r="AS776" i="18" s="1"/>
  <c r="AL776" i="18"/>
  <c r="AT776" i="18" s="1"/>
  <c r="AM776" i="18"/>
  <c r="AU776" i="18" s="1"/>
  <c r="AN776" i="18"/>
  <c r="AV776" i="18" s="1"/>
  <c r="AG777" i="18"/>
  <c r="AO777" i="18" s="1"/>
  <c r="AH777" i="18"/>
  <c r="AP777" i="18" s="1"/>
  <c r="AI777" i="18"/>
  <c r="AQ777" i="18" s="1"/>
  <c r="AJ777" i="18"/>
  <c r="AR777" i="18" s="1"/>
  <c r="AK777" i="18"/>
  <c r="AS777" i="18" s="1"/>
  <c r="AL777" i="18"/>
  <c r="AT777" i="18" s="1"/>
  <c r="AM777" i="18"/>
  <c r="AU777" i="18" s="1"/>
  <c r="AN777" i="18"/>
  <c r="AV777" i="18" s="1"/>
  <c r="AG778" i="18"/>
  <c r="AO778" i="18" s="1"/>
  <c r="AH778" i="18"/>
  <c r="AP778" i="18" s="1"/>
  <c r="AI778" i="18"/>
  <c r="AQ778" i="18" s="1"/>
  <c r="AJ778" i="18"/>
  <c r="AR778" i="18" s="1"/>
  <c r="AK778" i="18"/>
  <c r="AS778" i="18" s="1"/>
  <c r="AL778" i="18"/>
  <c r="AT778" i="18" s="1"/>
  <c r="AM778" i="18"/>
  <c r="AU778" i="18" s="1"/>
  <c r="AN778" i="18"/>
  <c r="AV778" i="18" s="1"/>
  <c r="AG779" i="18"/>
  <c r="AO779" i="18" s="1"/>
  <c r="AH779" i="18"/>
  <c r="AP779" i="18" s="1"/>
  <c r="AI779" i="18"/>
  <c r="AQ779" i="18" s="1"/>
  <c r="AJ779" i="18"/>
  <c r="AR779" i="18" s="1"/>
  <c r="AK779" i="18"/>
  <c r="AS779" i="18" s="1"/>
  <c r="AL779" i="18"/>
  <c r="AT779" i="18" s="1"/>
  <c r="AM779" i="18"/>
  <c r="AU779" i="18" s="1"/>
  <c r="AN779" i="18"/>
  <c r="AV779" i="18" s="1"/>
  <c r="AG780" i="18"/>
  <c r="AO780" i="18" s="1"/>
  <c r="AH780" i="18"/>
  <c r="AP780" i="18" s="1"/>
  <c r="AI780" i="18"/>
  <c r="AQ780" i="18" s="1"/>
  <c r="AJ780" i="18"/>
  <c r="AR780" i="18" s="1"/>
  <c r="AK780" i="18"/>
  <c r="AS780" i="18" s="1"/>
  <c r="AL780" i="18"/>
  <c r="AT780" i="18" s="1"/>
  <c r="AM780" i="18"/>
  <c r="AU780" i="18" s="1"/>
  <c r="AN780" i="18"/>
  <c r="AV780" i="18" s="1"/>
  <c r="AG781" i="18"/>
  <c r="AO781" i="18" s="1"/>
  <c r="AH781" i="18"/>
  <c r="AP781" i="18" s="1"/>
  <c r="AI781" i="18"/>
  <c r="AQ781" i="18" s="1"/>
  <c r="AJ781" i="18"/>
  <c r="AR781" i="18" s="1"/>
  <c r="AK781" i="18"/>
  <c r="AS781" i="18" s="1"/>
  <c r="AL781" i="18"/>
  <c r="AT781" i="18" s="1"/>
  <c r="AM781" i="18"/>
  <c r="AU781" i="18" s="1"/>
  <c r="AN781" i="18"/>
  <c r="AV781" i="18" s="1"/>
  <c r="AG782" i="18"/>
  <c r="AO782" i="18" s="1"/>
  <c r="AH782" i="18"/>
  <c r="AP782" i="18" s="1"/>
  <c r="AI782" i="18"/>
  <c r="AQ782" i="18" s="1"/>
  <c r="AJ782" i="18"/>
  <c r="AR782" i="18" s="1"/>
  <c r="AK782" i="18"/>
  <c r="AS782" i="18" s="1"/>
  <c r="AL782" i="18"/>
  <c r="AT782" i="18" s="1"/>
  <c r="AM782" i="18"/>
  <c r="AU782" i="18" s="1"/>
  <c r="AN782" i="18"/>
  <c r="AV782" i="18" s="1"/>
  <c r="AG783" i="18"/>
  <c r="AO783" i="18" s="1"/>
  <c r="AH783" i="18"/>
  <c r="AP783" i="18" s="1"/>
  <c r="AI783" i="18"/>
  <c r="AQ783" i="18" s="1"/>
  <c r="AJ783" i="18"/>
  <c r="AR783" i="18" s="1"/>
  <c r="AK783" i="18"/>
  <c r="AS783" i="18" s="1"/>
  <c r="AL783" i="18"/>
  <c r="AT783" i="18" s="1"/>
  <c r="AM783" i="18"/>
  <c r="AU783" i="18" s="1"/>
  <c r="AN783" i="18"/>
  <c r="AV783" i="18" s="1"/>
  <c r="AG784" i="18"/>
  <c r="AO784" i="18" s="1"/>
  <c r="AH784" i="18"/>
  <c r="AP784" i="18" s="1"/>
  <c r="AI784" i="18"/>
  <c r="AQ784" i="18" s="1"/>
  <c r="AJ784" i="18"/>
  <c r="AR784" i="18" s="1"/>
  <c r="AK784" i="18"/>
  <c r="AS784" i="18" s="1"/>
  <c r="AL784" i="18"/>
  <c r="AT784" i="18" s="1"/>
  <c r="AM784" i="18"/>
  <c r="AU784" i="18" s="1"/>
  <c r="AN784" i="18"/>
  <c r="AV784" i="18" s="1"/>
  <c r="AG785" i="18"/>
  <c r="AO785" i="18" s="1"/>
  <c r="AH785" i="18"/>
  <c r="AP785" i="18" s="1"/>
  <c r="AI785" i="18"/>
  <c r="AQ785" i="18" s="1"/>
  <c r="AJ785" i="18"/>
  <c r="AR785" i="18" s="1"/>
  <c r="AK785" i="18"/>
  <c r="AS785" i="18" s="1"/>
  <c r="AL785" i="18"/>
  <c r="AT785" i="18" s="1"/>
  <c r="AM785" i="18"/>
  <c r="AU785" i="18" s="1"/>
  <c r="AN785" i="18"/>
  <c r="AV785" i="18" s="1"/>
  <c r="AG786" i="18"/>
  <c r="AO786" i="18" s="1"/>
  <c r="AH786" i="18"/>
  <c r="AP786" i="18" s="1"/>
  <c r="AI786" i="18"/>
  <c r="AQ786" i="18" s="1"/>
  <c r="AJ786" i="18"/>
  <c r="AR786" i="18" s="1"/>
  <c r="AK786" i="18"/>
  <c r="AS786" i="18" s="1"/>
  <c r="AL786" i="18"/>
  <c r="AT786" i="18" s="1"/>
  <c r="AM786" i="18"/>
  <c r="AU786" i="18" s="1"/>
  <c r="AN786" i="18"/>
  <c r="AV786" i="18" s="1"/>
  <c r="AG787" i="18"/>
  <c r="AO787" i="18" s="1"/>
  <c r="AH787" i="18"/>
  <c r="AP787" i="18" s="1"/>
  <c r="AI787" i="18"/>
  <c r="AQ787" i="18" s="1"/>
  <c r="AJ787" i="18"/>
  <c r="AR787" i="18" s="1"/>
  <c r="AK787" i="18"/>
  <c r="AS787" i="18" s="1"/>
  <c r="AL787" i="18"/>
  <c r="AT787" i="18" s="1"/>
  <c r="AM787" i="18"/>
  <c r="AU787" i="18" s="1"/>
  <c r="AN787" i="18"/>
  <c r="AV787" i="18" s="1"/>
  <c r="AG788" i="18"/>
  <c r="AO788" i="18" s="1"/>
  <c r="AH788" i="18"/>
  <c r="AP788" i="18" s="1"/>
  <c r="AI788" i="18"/>
  <c r="AQ788" i="18" s="1"/>
  <c r="AJ788" i="18"/>
  <c r="AR788" i="18" s="1"/>
  <c r="AK788" i="18"/>
  <c r="AS788" i="18" s="1"/>
  <c r="AL788" i="18"/>
  <c r="AT788" i="18" s="1"/>
  <c r="AM788" i="18"/>
  <c r="AU788" i="18" s="1"/>
  <c r="AN788" i="18"/>
  <c r="AV788" i="18" s="1"/>
  <c r="AG789" i="18"/>
  <c r="AO789" i="18" s="1"/>
  <c r="AH789" i="18"/>
  <c r="AP789" i="18" s="1"/>
  <c r="AI789" i="18"/>
  <c r="AQ789" i="18" s="1"/>
  <c r="AJ789" i="18"/>
  <c r="AR789" i="18" s="1"/>
  <c r="AK789" i="18"/>
  <c r="AS789" i="18" s="1"/>
  <c r="AL789" i="18"/>
  <c r="AT789" i="18" s="1"/>
  <c r="AM789" i="18"/>
  <c r="AU789" i="18" s="1"/>
  <c r="AN789" i="18"/>
  <c r="AV789" i="18" s="1"/>
  <c r="AG790" i="18"/>
  <c r="AO790" i="18" s="1"/>
  <c r="AH790" i="18"/>
  <c r="AP790" i="18" s="1"/>
  <c r="AI790" i="18"/>
  <c r="AQ790" i="18" s="1"/>
  <c r="AJ790" i="18"/>
  <c r="AR790" i="18" s="1"/>
  <c r="AK790" i="18"/>
  <c r="AS790" i="18" s="1"/>
  <c r="AL790" i="18"/>
  <c r="AT790" i="18" s="1"/>
  <c r="AM790" i="18"/>
  <c r="AU790" i="18" s="1"/>
  <c r="AN790" i="18"/>
  <c r="AV790" i="18" s="1"/>
  <c r="AG791" i="18"/>
  <c r="AO791" i="18" s="1"/>
  <c r="AH791" i="18"/>
  <c r="AP791" i="18" s="1"/>
  <c r="AI791" i="18"/>
  <c r="AQ791" i="18" s="1"/>
  <c r="AJ791" i="18"/>
  <c r="AR791" i="18" s="1"/>
  <c r="AK791" i="18"/>
  <c r="AS791" i="18" s="1"/>
  <c r="AL791" i="18"/>
  <c r="AT791" i="18" s="1"/>
  <c r="AM791" i="18"/>
  <c r="AU791" i="18" s="1"/>
  <c r="AN791" i="18"/>
  <c r="AV791" i="18" s="1"/>
  <c r="AG792" i="18"/>
  <c r="AO792" i="18" s="1"/>
  <c r="AH792" i="18"/>
  <c r="AP792" i="18" s="1"/>
  <c r="AI792" i="18"/>
  <c r="AQ792" i="18" s="1"/>
  <c r="AJ792" i="18"/>
  <c r="AR792" i="18" s="1"/>
  <c r="AK792" i="18"/>
  <c r="AS792" i="18" s="1"/>
  <c r="AL792" i="18"/>
  <c r="AT792" i="18" s="1"/>
  <c r="AM792" i="18"/>
  <c r="AU792" i="18" s="1"/>
  <c r="AN792" i="18"/>
  <c r="AV792" i="18" s="1"/>
  <c r="AG793" i="18"/>
  <c r="AO793" i="18" s="1"/>
  <c r="AH793" i="18"/>
  <c r="AP793" i="18" s="1"/>
  <c r="AI793" i="18"/>
  <c r="AQ793" i="18" s="1"/>
  <c r="AJ793" i="18"/>
  <c r="AR793" i="18" s="1"/>
  <c r="AK793" i="18"/>
  <c r="AS793" i="18" s="1"/>
  <c r="AL793" i="18"/>
  <c r="AT793" i="18" s="1"/>
  <c r="AM793" i="18"/>
  <c r="AU793" i="18" s="1"/>
  <c r="AN793" i="18"/>
  <c r="AV793" i="18" s="1"/>
  <c r="AG794" i="18"/>
  <c r="AO794" i="18" s="1"/>
  <c r="AH794" i="18"/>
  <c r="AP794" i="18" s="1"/>
  <c r="AI794" i="18"/>
  <c r="AQ794" i="18" s="1"/>
  <c r="AJ794" i="18"/>
  <c r="AR794" i="18" s="1"/>
  <c r="AK794" i="18"/>
  <c r="AS794" i="18" s="1"/>
  <c r="AL794" i="18"/>
  <c r="AT794" i="18" s="1"/>
  <c r="AM794" i="18"/>
  <c r="AU794" i="18" s="1"/>
  <c r="AN794" i="18"/>
  <c r="AV794" i="18" s="1"/>
  <c r="AG795" i="18"/>
  <c r="AO795" i="18" s="1"/>
  <c r="AH795" i="18"/>
  <c r="AP795" i="18" s="1"/>
  <c r="AI795" i="18"/>
  <c r="AQ795" i="18" s="1"/>
  <c r="AJ795" i="18"/>
  <c r="AR795" i="18" s="1"/>
  <c r="AK795" i="18"/>
  <c r="AS795" i="18" s="1"/>
  <c r="AL795" i="18"/>
  <c r="AT795" i="18" s="1"/>
  <c r="AM795" i="18"/>
  <c r="AU795" i="18" s="1"/>
  <c r="AN795" i="18"/>
  <c r="AV795" i="18" s="1"/>
  <c r="AG796" i="18"/>
  <c r="AO796" i="18" s="1"/>
  <c r="AH796" i="18"/>
  <c r="AP796" i="18" s="1"/>
  <c r="AI796" i="18"/>
  <c r="AQ796" i="18" s="1"/>
  <c r="AJ796" i="18"/>
  <c r="AR796" i="18" s="1"/>
  <c r="AK796" i="18"/>
  <c r="AS796" i="18" s="1"/>
  <c r="AL796" i="18"/>
  <c r="AT796" i="18" s="1"/>
  <c r="AM796" i="18"/>
  <c r="AU796" i="18" s="1"/>
  <c r="AN796" i="18"/>
  <c r="AV796" i="18" s="1"/>
  <c r="AG797" i="18"/>
  <c r="AO797" i="18" s="1"/>
  <c r="AH797" i="18"/>
  <c r="AP797" i="18" s="1"/>
  <c r="AI797" i="18"/>
  <c r="AQ797" i="18" s="1"/>
  <c r="AJ797" i="18"/>
  <c r="AR797" i="18" s="1"/>
  <c r="AK797" i="18"/>
  <c r="AS797" i="18" s="1"/>
  <c r="AL797" i="18"/>
  <c r="AT797" i="18" s="1"/>
  <c r="AM797" i="18"/>
  <c r="AU797" i="18" s="1"/>
  <c r="AN797" i="18"/>
  <c r="AV797" i="18" s="1"/>
  <c r="AG798" i="18"/>
  <c r="AO798" i="18" s="1"/>
  <c r="AH798" i="18"/>
  <c r="AP798" i="18" s="1"/>
  <c r="AI798" i="18"/>
  <c r="AQ798" i="18" s="1"/>
  <c r="AJ798" i="18"/>
  <c r="AR798" i="18" s="1"/>
  <c r="AK798" i="18"/>
  <c r="AS798" i="18" s="1"/>
  <c r="AL798" i="18"/>
  <c r="AT798" i="18" s="1"/>
  <c r="AM798" i="18"/>
  <c r="AU798" i="18" s="1"/>
  <c r="AN798" i="18"/>
  <c r="AV798" i="18" s="1"/>
  <c r="AG799" i="18"/>
  <c r="AO799" i="18" s="1"/>
  <c r="AH799" i="18"/>
  <c r="AP799" i="18" s="1"/>
  <c r="AI799" i="18"/>
  <c r="AQ799" i="18" s="1"/>
  <c r="AJ799" i="18"/>
  <c r="AR799" i="18" s="1"/>
  <c r="AK799" i="18"/>
  <c r="AS799" i="18" s="1"/>
  <c r="AL799" i="18"/>
  <c r="AT799" i="18" s="1"/>
  <c r="AM799" i="18"/>
  <c r="AU799" i="18" s="1"/>
  <c r="AN799" i="18"/>
  <c r="AV799" i="18" s="1"/>
  <c r="AG800" i="18"/>
  <c r="AO800" i="18" s="1"/>
  <c r="AH800" i="18"/>
  <c r="AP800" i="18" s="1"/>
  <c r="AI800" i="18"/>
  <c r="AQ800" i="18" s="1"/>
  <c r="AJ800" i="18"/>
  <c r="AR800" i="18" s="1"/>
  <c r="AK800" i="18"/>
  <c r="AS800" i="18" s="1"/>
  <c r="AL800" i="18"/>
  <c r="AT800" i="18" s="1"/>
  <c r="AM800" i="18"/>
  <c r="AU800" i="18" s="1"/>
  <c r="AN800" i="18"/>
  <c r="AV800" i="18" s="1"/>
  <c r="AG801" i="18"/>
  <c r="AO801" i="18" s="1"/>
  <c r="AH801" i="18"/>
  <c r="AP801" i="18" s="1"/>
  <c r="AI801" i="18"/>
  <c r="AQ801" i="18" s="1"/>
  <c r="AJ801" i="18"/>
  <c r="AR801" i="18" s="1"/>
  <c r="AK801" i="18"/>
  <c r="AS801" i="18" s="1"/>
  <c r="AL801" i="18"/>
  <c r="AT801" i="18" s="1"/>
  <c r="AM801" i="18"/>
  <c r="AU801" i="18" s="1"/>
  <c r="AN801" i="18"/>
  <c r="AV801" i="18" s="1"/>
  <c r="AG802" i="18"/>
  <c r="AO802" i="18" s="1"/>
  <c r="AH802" i="18"/>
  <c r="AP802" i="18" s="1"/>
  <c r="AI802" i="18"/>
  <c r="AQ802" i="18" s="1"/>
  <c r="AJ802" i="18"/>
  <c r="AR802" i="18" s="1"/>
  <c r="AK802" i="18"/>
  <c r="AS802" i="18" s="1"/>
  <c r="AL802" i="18"/>
  <c r="AT802" i="18" s="1"/>
  <c r="AM802" i="18"/>
  <c r="AU802" i="18" s="1"/>
  <c r="AN802" i="18"/>
  <c r="AV802" i="18" s="1"/>
  <c r="AG803" i="18"/>
  <c r="AO803" i="18" s="1"/>
  <c r="AH803" i="18"/>
  <c r="AP803" i="18" s="1"/>
  <c r="AI803" i="18"/>
  <c r="AQ803" i="18" s="1"/>
  <c r="AJ803" i="18"/>
  <c r="AR803" i="18" s="1"/>
  <c r="AK803" i="18"/>
  <c r="AS803" i="18" s="1"/>
  <c r="AL803" i="18"/>
  <c r="AT803" i="18" s="1"/>
  <c r="AM803" i="18"/>
  <c r="AU803" i="18" s="1"/>
  <c r="AN803" i="18"/>
  <c r="AV803" i="18" s="1"/>
  <c r="AG804" i="18"/>
  <c r="AO804" i="18" s="1"/>
  <c r="AH804" i="18"/>
  <c r="AP804" i="18" s="1"/>
  <c r="AI804" i="18"/>
  <c r="AQ804" i="18" s="1"/>
  <c r="AJ804" i="18"/>
  <c r="AR804" i="18" s="1"/>
  <c r="AK804" i="18"/>
  <c r="AS804" i="18" s="1"/>
  <c r="AL804" i="18"/>
  <c r="AT804" i="18" s="1"/>
  <c r="AM804" i="18"/>
  <c r="AU804" i="18" s="1"/>
  <c r="AN804" i="18"/>
  <c r="AV804" i="18" s="1"/>
  <c r="AG805" i="18"/>
  <c r="AO805" i="18" s="1"/>
  <c r="AH805" i="18"/>
  <c r="AP805" i="18" s="1"/>
  <c r="AI805" i="18"/>
  <c r="AQ805" i="18" s="1"/>
  <c r="AJ805" i="18"/>
  <c r="AR805" i="18" s="1"/>
  <c r="AK805" i="18"/>
  <c r="AS805" i="18" s="1"/>
  <c r="AL805" i="18"/>
  <c r="AT805" i="18" s="1"/>
  <c r="AM805" i="18"/>
  <c r="AU805" i="18" s="1"/>
  <c r="AN805" i="18"/>
  <c r="AV805" i="18" s="1"/>
  <c r="AG806" i="18"/>
  <c r="AO806" i="18" s="1"/>
  <c r="AH806" i="18"/>
  <c r="AP806" i="18" s="1"/>
  <c r="AI806" i="18"/>
  <c r="AQ806" i="18" s="1"/>
  <c r="AJ806" i="18"/>
  <c r="AR806" i="18" s="1"/>
  <c r="AK806" i="18"/>
  <c r="AS806" i="18" s="1"/>
  <c r="AL806" i="18"/>
  <c r="AT806" i="18" s="1"/>
  <c r="AM806" i="18"/>
  <c r="AU806" i="18" s="1"/>
  <c r="AN806" i="18"/>
  <c r="AV806" i="18" s="1"/>
  <c r="AG807" i="18"/>
  <c r="AO807" i="18" s="1"/>
  <c r="AH807" i="18"/>
  <c r="AP807" i="18" s="1"/>
  <c r="AI807" i="18"/>
  <c r="AQ807" i="18" s="1"/>
  <c r="AJ807" i="18"/>
  <c r="AR807" i="18" s="1"/>
  <c r="AK807" i="18"/>
  <c r="AS807" i="18" s="1"/>
  <c r="AL807" i="18"/>
  <c r="AT807" i="18" s="1"/>
  <c r="AM807" i="18"/>
  <c r="AU807" i="18" s="1"/>
  <c r="AN807" i="18"/>
  <c r="AV807" i="18" s="1"/>
  <c r="AG808" i="18"/>
  <c r="AO808" i="18" s="1"/>
  <c r="AH808" i="18"/>
  <c r="AP808" i="18" s="1"/>
  <c r="AI808" i="18"/>
  <c r="AQ808" i="18" s="1"/>
  <c r="AJ808" i="18"/>
  <c r="AR808" i="18" s="1"/>
  <c r="AK808" i="18"/>
  <c r="AS808" i="18" s="1"/>
  <c r="AL808" i="18"/>
  <c r="AT808" i="18" s="1"/>
  <c r="AM808" i="18"/>
  <c r="AU808" i="18" s="1"/>
  <c r="AN808" i="18"/>
  <c r="AV808" i="18" s="1"/>
  <c r="AG809" i="18"/>
  <c r="AO809" i="18" s="1"/>
  <c r="AH809" i="18"/>
  <c r="AP809" i="18" s="1"/>
  <c r="AI809" i="18"/>
  <c r="AQ809" i="18" s="1"/>
  <c r="AJ809" i="18"/>
  <c r="AR809" i="18" s="1"/>
  <c r="AK809" i="18"/>
  <c r="AS809" i="18" s="1"/>
  <c r="AL809" i="18"/>
  <c r="AT809" i="18" s="1"/>
  <c r="AM809" i="18"/>
  <c r="AU809" i="18" s="1"/>
  <c r="AN809" i="18"/>
  <c r="AV809" i="18" s="1"/>
  <c r="AG810" i="18"/>
  <c r="AO810" i="18" s="1"/>
  <c r="AH810" i="18"/>
  <c r="AP810" i="18" s="1"/>
  <c r="AI810" i="18"/>
  <c r="AQ810" i="18" s="1"/>
  <c r="AJ810" i="18"/>
  <c r="AR810" i="18" s="1"/>
  <c r="AK810" i="18"/>
  <c r="AS810" i="18" s="1"/>
  <c r="AL810" i="18"/>
  <c r="AT810" i="18" s="1"/>
  <c r="AM810" i="18"/>
  <c r="AU810" i="18" s="1"/>
  <c r="AN810" i="18"/>
  <c r="AV810" i="18" s="1"/>
  <c r="AG811" i="18"/>
  <c r="AO811" i="18" s="1"/>
  <c r="AH811" i="18"/>
  <c r="AP811" i="18" s="1"/>
  <c r="AI811" i="18"/>
  <c r="AQ811" i="18" s="1"/>
  <c r="AJ811" i="18"/>
  <c r="AR811" i="18" s="1"/>
  <c r="AK811" i="18"/>
  <c r="AS811" i="18" s="1"/>
  <c r="AL811" i="18"/>
  <c r="AT811" i="18" s="1"/>
  <c r="AM811" i="18"/>
  <c r="AU811" i="18" s="1"/>
  <c r="AN811" i="18"/>
  <c r="AV811" i="18" s="1"/>
  <c r="AG812" i="18"/>
  <c r="AO812" i="18" s="1"/>
  <c r="AH812" i="18"/>
  <c r="AP812" i="18" s="1"/>
  <c r="AI812" i="18"/>
  <c r="AQ812" i="18" s="1"/>
  <c r="AJ812" i="18"/>
  <c r="AR812" i="18" s="1"/>
  <c r="AK812" i="18"/>
  <c r="AS812" i="18" s="1"/>
  <c r="AL812" i="18"/>
  <c r="AT812" i="18" s="1"/>
  <c r="AM812" i="18"/>
  <c r="AU812" i="18" s="1"/>
  <c r="AN812" i="18"/>
  <c r="AV812" i="18" s="1"/>
  <c r="AG813" i="18"/>
  <c r="AO813" i="18" s="1"/>
  <c r="AH813" i="18"/>
  <c r="AP813" i="18" s="1"/>
  <c r="AI813" i="18"/>
  <c r="AQ813" i="18" s="1"/>
  <c r="AJ813" i="18"/>
  <c r="AR813" i="18" s="1"/>
  <c r="AK813" i="18"/>
  <c r="AS813" i="18" s="1"/>
  <c r="AL813" i="18"/>
  <c r="AT813" i="18" s="1"/>
  <c r="AM813" i="18"/>
  <c r="AU813" i="18" s="1"/>
  <c r="AN813" i="18"/>
  <c r="AV813" i="18" s="1"/>
  <c r="AG814" i="18"/>
  <c r="AO814" i="18" s="1"/>
  <c r="AH814" i="18"/>
  <c r="AP814" i="18" s="1"/>
  <c r="AI814" i="18"/>
  <c r="AQ814" i="18" s="1"/>
  <c r="AJ814" i="18"/>
  <c r="AR814" i="18" s="1"/>
  <c r="AK814" i="18"/>
  <c r="AS814" i="18" s="1"/>
  <c r="AL814" i="18"/>
  <c r="AT814" i="18" s="1"/>
  <c r="AM814" i="18"/>
  <c r="AU814" i="18" s="1"/>
  <c r="AN814" i="18"/>
  <c r="AV814" i="18" s="1"/>
  <c r="AG815" i="18"/>
  <c r="AO815" i="18" s="1"/>
  <c r="AH815" i="18"/>
  <c r="AP815" i="18" s="1"/>
  <c r="AI815" i="18"/>
  <c r="AQ815" i="18" s="1"/>
  <c r="AJ815" i="18"/>
  <c r="AR815" i="18" s="1"/>
  <c r="AK815" i="18"/>
  <c r="AS815" i="18" s="1"/>
  <c r="AL815" i="18"/>
  <c r="AT815" i="18" s="1"/>
  <c r="AM815" i="18"/>
  <c r="AU815" i="18" s="1"/>
  <c r="AN815" i="18"/>
  <c r="AV815" i="18" s="1"/>
  <c r="AG816" i="18"/>
  <c r="AO816" i="18" s="1"/>
  <c r="AH816" i="18"/>
  <c r="AP816" i="18" s="1"/>
  <c r="AI816" i="18"/>
  <c r="AQ816" i="18" s="1"/>
  <c r="AJ816" i="18"/>
  <c r="AR816" i="18" s="1"/>
  <c r="AK816" i="18"/>
  <c r="AS816" i="18" s="1"/>
  <c r="AL816" i="18"/>
  <c r="AT816" i="18" s="1"/>
  <c r="AM816" i="18"/>
  <c r="AU816" i="18" s="1"/>
  <c r="AN816" i="18"/>
  <c r="AV816" i="18" s="1"/>
  <c r="AG817" i="18"/>
  <c r="AO817" i="18" s="1"/>
  <c r="AH817" i="18"/>
  <c r="AP817" i="18" s="1"/>
  <c r="AI817" i="18"/>
  <c r="AQ817" i="18" s="1"/>
  <c r="AJ817" i="18"/>
  <c r="AR817" i="18" s="1"/>
  <c r="AK817" i="18"/>
  <c r="AS817" i="18" s="1"/>
  <c r="AL817" i="18"/>
  <c r="AT817" i="18" s="1"/>
  <c r="AM817" i="18"/>
  <c r="AU817" i="18" s="1"/>
  <c r="AN817" i="18"/>
  <c r="AV817" i="18" s="1"/>
  <c r="AG818" i="18"/>
  <c r="AO818" i="18" s="1"/>
  <c r="AH818" i="18"/>
  <c r="AP818" i="18" s="1"/>
  <c r="AI818" i="18"/>
  <c r="AQ818" i="18" s="1"/>
  <c r="AJ818" i="18"/>
  <c r="AR818" i="18" s="1"/>
  <c r="AK818" i="18"/>
  <c r="AS818" i="18" s="1"/>
  <c r="AL818" i="18"/>
  <c r="AT818" i="18" s="1"/>
  <c r="AM818" i="18"/>
  <c r="AU818" i="18" s="1"/>
  <c r="AN818" i="18"/>
  <c r="AV818" i="18" s="1"/>
  <c r="AG819" i="18"/>
  <c r="AO819" i="18" s="1"/>
  <c r="AH819" i="18"/>
  <c r="AP819" i="18" s="1"/>
  <c r="AI819" i="18"/>
  <c r="AQ819" i="18" s="1"/>
  <c r="AJ819" i="18"/>
  <c r="AR819" i="18" s="1"/>
  <c r="AK819" i="18"/>
  <c r="AS819" i="18" s="1"/>
  <c r="AL819" i="18"/>
  <c r="AT819" i="18" s="1"/>
  <c r="AM819" i="18"/>
  <c r="AU819" i="18" s="1"/>
  <c r="AN819" i="18"/>
  <c r="AV819" i="18" s="1"/>
  <c r="AG820" i="18"/>
  <c r="AO820" i="18" s="1"/>
  <c r="AH820" i="18"/>
  <c r="AP820" i="18" s="1"/>
  <c r="AI820" i="18"/>
  <c r="AQ820" i="18" s="1"/>
  <c r="AJ820" i="18"/>
  <c r="AR820" i="18" s="1"/>
  <c r="AK820" i="18"/>
  <c r="AS820" i="18" s="1"/>
  <c r="AL820" i="18"/>
  <c r="AT820" i="18" s="1"/>
  <c r="AM820" i="18"/>
  <c r="AU820" i="18" s="1"/>
  <c r="AN820" i="18"/>
  <c r="AV820" i="18" s="1"/>
  <c r="AG821" i="18"/>
  <c r="AO821" i="18" s="1"/>
  <c r="AH821" i="18"/>
  <c r="AP821" i="18" s="1"/>
  <c r="AI821" i="18"/>
  <c r="AQ821" i="18" s="1"/>
  <c r="AJ821" i="18"/>
  <c r="AR821" i="18" s="1"/>
  <c r="AK821" i="18"/>
  <c r="AS821" i="18" s="1"/>
  <c r="AL821" i="18"/>
  <c r="AT821" i="18" s="1"/>
  <c r="AM821" i="18"/>
  <c r="AU821" i="18" s="1"/>
  <c r="AN821" i="18"/>
  <c r="AV821" i="18" s="1"/>
  <c r="AG822" i="18"/>
  <c r="AO822" i="18" s="1"/>
  <c r="AH822" i="18"/>
  <c r="AP822" i="18" s="1"/>
  <c r="AI822" i="18"/>
  <c r="AQ822" i="18" s="1"/>
  <c r="AJ822" i="18"/>
  <c r="AR822" i="18" s="1"/>
  <c r="AK822" i="18"/>
  <c r="AS822" i="18" s="1"/>
  <c r="AL822" i="18"/>
  <c r="AT822" i="18" s="1"/>
  <c r="AM822" i="18"/>
  <c r="AU822" i="18" s="1"/>
  <c r="AN822" i="18"/>
  <c r="AV822" i="18" s="1"/>
  <c r="AG823" i="18"/>
  <c r="AO823" i="18" s="1"/>
  <c r="AH823" i="18"/>
  <c r="AP823" i="18" s="1"/>
  <c r="AI823" i="18"/>
  <c r="AQ823" i="18" s="1"/>
  <c r="AJ823" i="18"/>
  <c r="AR823" i="18" s="1"/>
  <c r="AK823" i="18"/>
  <c r="AS823" i="18" s="1"/>
  <c r="AL823" i="18"/>
  <c r="AT823" i="18" s="1"/>
  <c r="AM823" i="18"/>
  <c r="AU823" i="18" s="1"/>
  <c r="AN823" i="18"/>
  <c r="AV823" i="18" s="1"/>
  <c r="AG824" i="18"/>
  <c r="AO824" i="18" s="1"/>
  <c r="AH824" i="18"/>
  <c r="AP824" i="18" s="1"/>
  <c r="AI824" i="18"/>
  <c r="AQ824" i="18" s="1"/>
  <c r="AJ824" i="18"/>
  <c r="AR824" i="18" s="1"/>
  <c r="AK824" i="18"/>
  <c r="AS824" i="18" s="1"/>
  <c r="AL824" i="18"/>
  <c r="AT824" i="18" s="1"/>
  <c r="AM824" i="18"/>
  <c r="AU824" i="18" s="1"/>
  <c r="AN824" i="18"/>
  <c r="AV824" i="18" s="1"/>
  <c r="AG825" i="18"/>
  <c r="AO825" i="18" s="1"/>
  <c r="AH825" i="18"/>
  <c r="AP825" i="18" s="1"/>
  <c r="AI825" i="18"/>
  <c r="AQ825" i="18" s="1"/>
  <c r="AJ825" i="18"/>
  <c r="AR825" i="18" s="1"/>
  <c r="AK825" i="18"/>
  <c r="AS825" i="18" s="1"/>
  <c r="AL825" i="18"/>
  <c r="AT825" i="18" s="1"/>
  <c r="AM825" i="18"/>
  <c r="AU825" i="18" s="1"/>
  <c r="AN825" i="18"/>
  <c r="AV825" i="18" s="1"/>
  <c r="AG826" i="18"/>
  <c r="AO826" i="18" s="1"/>
  <c r="AH826" i="18"/>
  <c r="AP826" i="18" s="1"/>
  <c r="AI826" i="18"/>
  <c r="AQ826" i="18" s="1"/>
  <c r="AJ826" i="18"/>
  <c r="AR826" i="18" s="1"/>
  <c r="AK826" i="18"/>
  <c r="AS826" i="18" s="1"/>
  <c r="AL826" i="18"/>
  <c r="AT826" i="18" s="1"/>
  <c r="AM826" i="18"/>
  <c r="AU826" i="18" s="1"/>
  <c r="AN826" i="18"/>
  <c r="AV826" i="18" s="1"/>
  <c r="AG827" i="18"/>
  <c r="AO827" i="18" s="1"/>
  <c r="AH827" i="18"/>
  <c r="AP827" i="18" s="1"/>
  <c r="AI827" i="18"/>
  <c r="AQ827" i="18" s="1"/>
  <c r="AJ827" i="18"/>
  <c r="AR827" i="18" s="1"/>
  <c r="AK827" i="18"/>
  <c r="AS827" i="18" s="1"/>
  <c r="AL827" i="18"/>
  <c r="AT827" i="18" s="1"/>
  <c r="AM827" i="18"/>
  <c r="AU827" i="18" s="1"/>
  <c r="AN827" i="18"/>
  <c r="AV827" i="18" s="1"/>
  <c r="AG828" i="18"/>
  <c r="AO828" i="18" s="1"/>
  <c r="AH828" i="18"/>
  <c r="AP828" i="18" s="1"/>
  <c r="AI828" i="18"/>
  <c r="AQ828" i="18" s="1"/>
  <c r="AJ828" i="18"/>
  <c r="AR828" i="18" s="1"/>
  <c r="AK828" i="18"/>
  <c r="AS828" i="18" s="1"/>
  <c r="AL828" i="18"/>
  <c r="AT828" i="18" s="1"/>
  <c r="AM828" i="18"/>
  <c r="AU828" i="18" s="1"/>
  <c r="AN828" i="18"/>
  <c r="AV828" i="18" s="1"/>
  <c r="AG829" i="18"/>
  <c r="AO829" i="18" s="1"/>
  <c r="AH829" i="18"/>
  <c r="AP829" i="18" s="1"/>
  <c r="AI829" i="18"/>
  <c r="AQ829" i="18" s="1"/>
  <c r="AJ829" i="18"/>
  <c r="AR829" i="18" s="1"/>
  <c r="AK829" i="18"/>
  <c r="AS829" i="18" s="1"/>
  <c r="AL829" i="18"/>
  <c r="AT829" i="18" s="1"/>
  <c r="AM829" i="18"/>
  <c r="AU829" i="18" s="1"/>
  <c r="AN829" i="18"/>
  <c r="AV829" i="18" s="1"/>
  <c r="AG830" i="18"/>
  <c r="AO830" i="18" s="1"/>
  <c r="AH830" i="18"/>
  <c r="AP830" i="18" s="1"/>
  <c r="AI830" i="18"/>
  <c r="AQ830" i="18" s="1"/>
  <c r="AJ830" i="18"/>
  <c r="AR830" i="18" s="1"/>
  <c r="AK830" i="18"/>
  <c r="AS830" i="18" s="1"/>
  <c r="AL830" i="18"/>
  <c r="AT830" i="18" s="1"/>
  <c r="AM830" i="18"/>
  <c r="AU830" i="18" s="1"/>
  <c r="AN830" i="18"/>
  <c r="AV830" i="18" s="1"/>
  <c r="AG831" i="18"/>
  <c r="AO831" i="18" s="1"/>
  <c r="AH831" i="18"/>
  <c r="AP831" i="18" s="1"/>
  <c r="AI831" i="18"/>
  <c r="AQ831" i="18" s="1"/>
  <c r="AJ831" i="18"/>
  <c r="AR831" i="18" s="1"/>
  <c r="AK831" i="18"/>
  <c r="AS831" i="18" s="1"/>
  <c r="AL831" i="18"/>
  <c r="AT831" i="18" s="1"/>
  <c r="AM831" i="18"/>
  <c r="AU831" i="18" s="1"/>
  <c r="AN831" i="18"/>
  <c r="AV831" i="18" s="1"/>
  <c r="AG832" i="18"/>
  <c r="AO832" i="18" s="1"/>
  <c r="AH832" i="18"/>
  <c r="AP832" i="18" s="1"/>
  <c r="AI832" i="18"/>
  <c r="AQ832" i="18" s="1"/>
  <c r="AJ832" i="18"/>
  <c r="AR832" i="18" s="1"/>
  <c r="AK832" i="18"/>
  <c r="AS832" i="18" s="1"/>
  <c r="AL832" i="18"/>
  <c r="AT832" i="18" s="1"/>
  <c r="AM832" i="18"/>
  <c r="AU832" i="18" s="1"/>
  <c r="AN832" i="18"/>
  <c r="AV832" i="18" s="1"/>
  <c r="AG833" i="18"/>
  <c r="AO833" i="18" s="1"/>
  <c r="AH833" i="18"/>
  <c r="AP833" i="18" s="1"/>
  <c r="AI833" i="18"/>
  <c r="AQ833" i="18" s="1"/>
  <c r="AJ833" i="18"/>
  <c r="AR833" i="18" s="1"/>
  <c r="AK833" i="18"/>
  <c r="AS833" i="18" s="1"/>
  <c r="AL833" i="18"/>
  <c r="AT833" i="18" s="1"/>
  <c r="AM833" i="18"/>
  <c r="AU833" i="18" s="1"/>
  <c r="AN833" i="18"/>
  <c r="AV833" i="18" s="1"/>
  <c r="AG834" i="18"/>
  <c r="AO834" i="18" s="1"/>
  <c r="AH834" i="18"/>
  <c r="AP834" i="18" s="1"/>
  <c r="AI834" i="18"/>
  <c r="AQ834" i="18" s="1"/>
  <c r="AJ834" i="18"/>
  <c r="AR834" i="18" s="1"/>
  <c r="AK834" i="18"/>
  <c r="AS834" i="18" s="1"/>
  <c r="AL834" i="18"/>
  <c r="AT834" i="18" s="1"/>
  <c r="AM834" i="18"/>
  <c r="AU834" i="18" s="1"/>
  <c r="AN834" i="18"/>
  <c r="AV834" i="18" s="1"/>
  <c r="AG835" i="18"/>
  <c r="AO835" i="18" s="1"/>
  <c r="AH835" i="18"/>
  <c r="AP835" i="18" s="1"/>
  <c r="AI835" i="18"/>
  <c r="AQ835" i="18" s="1"/>
  <c r="AJ835" i="18"/>
  <c r="AR835" i="18" s="1"/>
  <c r="AK835" i="18"/>
  <c r="AS835" i="18" s="1"/>
  <c r="AL835" i="18"/>
  <c r="AT835" i="18" s="1"/>
  <c r="AM835" i="18"/>
  <c r="AU835" i="18" s="1"/>
  <c r="AN835" i="18"/>
  <c r="AV835" i="18" s="1"/>
  <c r="AG836" i="18"/>
  <c r="AO836" i="18" s="1"/>
  <c r="AH836" i="18"/>
  <c r="AP836" i="18" s="1"/>
  <c r="AI836" i="18"/>
  <c r="AQ836" i="18" s="1"/>
  <c r="AJ836" i="18"/>
  <c r="AR836" i="18" s="1"/>
  <c r="AK836" i="18"/>
  <c r="AS836" i="18" s="1"/>
  <c r="AL836" i="18"/>
  <c r="AT836" i="18" s="1"/>
  <c r="AM836" i="18"/>
  <c r="AU836" i="18" s="1"/>
  <c r="AN836" i="18"/>
  <c r="AV836" i="18" s="1"/>
  <c r="AG837" i="18"/>
  <c r="AO837" i="18" s="1"/>
  <c r="AH837" i="18"/>
  <c r="AP837" i="18" s="1"/>
  <c r="AI837" i="18"/>
  <c r="AQ837" i="18" s="1"/>
  <c r="AJ837" i="18"/>
  <c r="AR837" i="18" s="1"/>
  <c r="AK837" i="18"/>
  <c r="AS837" i="18" s="1"/>
  <c r="AL837" i="18"/>
  <c r="AT837" i="18" s="1"/>
  <c r="AM837" i="18"/>
  <c r="AU837" i="18" s="1"/>
  <c r="AN837" i="18"/>
  <c r="AV837" i="18" s="1"/>
  <c r="AG838" i="18"/>
  <c r="AO838" i="18" s="1"/>
  <c r="AH838" i="18"/>
  <c r="AP838" i="18" s="1"/>
  <c r="AI838" i="18"/>
  <c r="AQ838" i="18" s="1"/>
  <c r="AJ838" i="18"/>
  <c r="AR838" i="18" s="1"/>
  <c r="AK838" i="18"/>
  <c r="AS838" i="18" s="1"/>
  <c r="AL838" i="18"/>
  <c r="AT838" i="18" s="1"/>
  <c r="AM838" i="18"/>
  <c r="AU838" i="18" s="1"/>
  <c r="AN838" i="18"/>
  <c r="AV838" i="18" s="1"/>
  <c r="AG839" i="18"/>
  <c r="AO839" i="18" s="1"/>
  <c r="AH839" i="18"/>
  <c r="AP839" i="18" s="1"/>
  <c r="AI839" i="18"/>
  <c r="AQ839" i="18" s="1"/>
  <c r="AJ839" i="18"/>
  <c r="AR839" i="18" s="1"/>
  <c r="AK839" i="18"/>
  <c r="AS839" i="18" s="1"/>
  <c r="AL839" i="18"/>
  <c r="AT839" i="18" s="1"/>
  <c r="AM839" i="18"/>
  <c r="AU839" i="18" s="1"/>
  <c r="AN839" i="18"/>
  <c r="AV839" i="18" s="1"/>
  <c r="AG840" i="18"/>
  <c r="AO840" i="18" s="1"/>
  <c r="AH840" i="18"/>
  <c r="AP840" i="18" s="1"/>
  <c r="AI840" i="18"/>
  <c r="AQ840" i="18" s="1"/>
  <c r="AJ840" i="18"/>
  <c r="AR840" i="18" s="1"/>
  <c r="AK840" i="18"/>
  <c r="AS840" i="18" s="1"/>
  <c r="AL840" i="18"/>
  <c r="AT840" i="18" s="1"/>
  <c r="AM840" i="18"/>
  <c r="AU840" i="18" s="1"/>
  <c r="AN840" i="18"/>
  <c r="AV840" i="18" s="1"/>
  <c r="AG841" i="18"/>
  <c r="AO841" i="18" s="1"/>
  <c r="AH841" i="18"/>
  <c r="AP841" i="18" s="1"/>
  <c r="AI841" i="18"/>
  <c r="AQ841" i="18" s="1"/>
  <c r="AJ841" i="18"/>
  <c r="AR841" i="18" s="1"/>
  <c r="AK841" i="18"/>
  <c r="AS841" i="18" s="1"/>
  <c r="AL841" i="18"/>
  <c r="AT841" i="18" s="1"/>
  <c r="AM841" i="18"/>
  <c r="AU841" i="18" s="1"/>
  <c r="AN841" i="18"/>
  <c r="AV841" i="18" s="1"/>
  <c r="AG842" i="18"/>
  <c r="AO842" i="18" s="1"/>
  <c r="AH842" i="18"/>
  <c r="AP842" i="18" s="1"/>
  <c r="AI842" i="18"/>
  <c r="AQ842" i="18" s="1"/>
  <c r="AJ842" i="18"/>
  <c r="AR842" i="18" s="1"/>
  <c r="AK842" i="18"/>
  <c r="AS842" i="18" s="1"/>
  <c r="AL842" i="18"/>
  <c r="AT842" i="18" s="1"/>
  <c r="AM842" i="18"/>
  <c r="AU842" i="18" s="1"/>
  <c r="AN842" i="18"/>
  <c r="AV842" i="18" s="1"/>
  <c r="AG843" i="18"/>
  <c r="AO843" i="18" s="1"/>
  <c r="AH843" i="18"/>
  <c r="AP843" i="18" s="1"/>
  <c r="AI843" i="18"/>
  <c r="AQ843" i="18" s="1"/>
  <c r="AJ843" i="18"/>
  <c r="AR843" i="18" s="1"/>
  <c r="AK843" i="18"/>
  <c r="AS843" i="18" s="1"/>
  <c r="AL843" i="18"/>
  <c r="AT843" i="18" s="1"/>
  <c r="AM843" i="18"/>
  <c r="AU843" i="18" s="1"/>
  <c r="AN843" i="18"/>
  <c r="AV843" i="18" s="1"/>
  <c r="AG844" i="18"/>
  <c r="AO844" i="18" s="1"/>
  <c r="AH844" i="18"/>
  <c r="AP844" i="18" s="1"/>
  <c r="AI844" i="18"/>
  <c r="AQ844" i="18" s="1"/>
  <c r="AJ844" i="18"/>
  <c r="AR844" i="18" s="1"/>
  <c r="AK844" i="18"/>
  <c r="AS844" i="18" s="1"/>
  <c r="AL844" i="18"/>
  <c r="AT844" i="18" s="1"/>
  <c r="AM844" i="18"/>
  <c r="AU844" i="18" s="1"/>
  <c r="AN844" i="18"/>
  <c r="AV844" i="18" s="1"/>
  <c r="AG845" i="18"/>
  <c r="AO845" i="18" s="1"/>
  <c r="AH845" i="18"/>
  <c r="AP845" i="18" s="1"/>
  <c r="AI845" i="18"/>
  <c r="AQ845" i="18" s="1"/>
  <c r="AJ845" i="18"/>
  <c r="AR845" i="18" s="1"/>
  <c r="AK845" i="18"/>
  <c r="AS845" i="18" s="1"/>
  <c r="AL845" i="18"/>
  <c r="AT845" i="18" s="1"/>
  <c r="AM845" i="18"/>
  <c r="AU845" i="18" s="1"/>
  <c r="AN845" i="18"/>
  <c r="AV845" i="18" s="1"/>
  <c r="AG846" i="18"/>
  <c r="AO846" i="18" s="1"/>
  <c r="AH846" i="18"/>
  <c r="AP846" i="18" s="1"/>
  <c r="AI846" i="18"/>
  <c r="AQ846" i="18" s="1"/>
  <c r="AJ846" i="18"/>
  <c r="AR846" i="18" s="1"/>
  <c r="AK846" i="18"/>
  <c r="AS846" i="18" s="1"/>
  <c r="AL846" i="18"/>
  <c r="AT846" i="18" s="1"/>
  <c r="AM846" i="18"/>
  <c r="AU846" i="18" s="1"/>
  <c r="AN846" i="18"/>
  <c r="AV846" i="18" s="1"/>
  <c r="AG847" i="18"/>
  <c r="AO847" i="18" s="1"/>
  <c r="AH847" i="18"/>
  <c r="AP847" i="18" s="1"/>
  <c r="AI847" i="18"/>
  <c r="AQ847" i="18" s="1"/>
  <c r="AJ847" i="18"/>
  <c r="AR847" i="18" s="1"/>
  <c r="AK847" i="18"/>
  <c r="AS847" i="18" s="1"/>
  <c r="AL847" i="18"/>
  <c r="AT847" i="18" s="1"/>
  <c r="AM847" i="18"/>
  <c r="AU847" i="18" s="1"/>
  <c r="AN847" i="18"/>
  <c r="AV847" i="18" s="1"/>
  <c r="AG848" i="18"/>
  <c r="AO848" i="18" s="1"/>
  <c r="AH848" i="18"/>
  <c r="AP848" i="18" s="1"/>
  <c r="AI848" i="18"/>
  <c r="AQ848" i="18" s="1"/>
  <c r="AJ848" i="18"/>
  <c r="AR848" i="18" s="1"/>
  <c r="AK848" i="18"/>
  <c r="AS848" i="18" s="1"/>
  <c r="AL848" i="18"/>
  <c r="AT848" i="18" s="1"/>
  <c r="AM848" i="18"/>
  <c r="AU848" i="18" s="1"/>
  <c r="AN848" i="18"/>
  <c r="AV848" i="18" s="1"/>
  <c r="AG849" i="18"/>
  <c r="AO849" i="18" s="1"/>
  <c r="AH849" i="18"/>
  <c r="AP849" i="18" s="1"/>
  <c r="AI849" i="18"/>
  <c r="AQ849" i="18" s="1"/>
  <c r="AJ849" i="18"/>
  <c r="AR849" i="18" s="1"/>
  <c r="AK849" i="18"/>
  <c r="AS849" i="18" s="1"/>
  <c r="AL849" i="18"/>
  <c r="AT849" i="18" s="1"/>
  <c r="AM849" i="18"/>
  <c r="AU849" i="18" s="1"/>
  <c r="AN849" i="18"/>
  <c r="AV849" i="18" s="1"/>
  <c r="AG850" i="18"/>
  <c r="AO850" i="18" s="1"/>
  <c r="AH850" i="18"/>
  <c r="AP850" i="18" s="1"/>
  <c r="AI850" i="18"/>
  <c r="AQ850" i="18" s="1"/>
  <c r="AJ850" i="18"/>
  <c r="AR850" i="18" s="1"/>
  <c r="AK850" i="18"/>
  <c r="AS850" i="18" s="1"/>
  <c r="AL850" i="18"/>
  <c r="AT850" i="18" s="1"/>
  <c r="AM850" i="18"/>
  <c r="AU850" i="18" s="1"/>
  <c r="AN850" i="18"/>
  <c r="AV850" i="18" s="1"/>
  <c r="AG851" i="18"/>
  <c r="AO851" i="18" s="1"/>
  <c r="AH851" i="18"/>
  <c r="AP851" i="18" s="1"/>
  <c r="AI851" i="18"/>
  <c r="AQ851" i="18" s="1"/>
  <c r="AJ851" i="18"/>
  <c r="AR851" i="18" s="1"/>
  <c r="AK851" i="18"/>
  <c r="AS851" i="18" s="1"/>
  <c r="AL851" i="18"/>
  <c r="AT851" i="18" s="1"/>
  <c r="AM851" i="18"/>
  <c r="AU851" i="18" s="1"/>
  <c r="AN851" i="18"/>
  <c r="AV851" i="18" s="1"/>
  <c r="AG852" i="18"/>
  <c r="AO852" i="18" s="1"/>
  <c r="AH852" i="18"/>
  <c r="AP852" i="18" s="1"/>
  <c r="AI852" i="18"/>
  <c r="AQ852" i="18" s="1"/>
  <c r="AJ852" i="18"/>
  <c r="AR852" i="18" s="1"/>
  <c r="AK852" i="18"/>
  <c r="AS852" i="18" s="1"/>
  <c r="AL852" i="18"/>
  <c r="AT852" i="18" s="1"/>
  <c r="AM852" i="18"/>
  <c r="AU852" i="18" s="1"/>
  <c r="AN852" i="18"/>
  <c r="AV852" i="18" s="1"/>
  <c r="AG853" i="18"/>
  <c r="AO853" i="18" s="1"/>
  <c r="AH853" i="18"/>
  <c r="AP853" i="18" s="1"/>
  <c r="AI853" i="18"/>
  <c r="AQ853" i="18" s="1"/>
  <c r="AJ853" i="18"/>
  <c r="AR853" i="18" s="1"/>
  <c r="AK853" i="18"/>
  <c r="AS853" i="18" s="1"/>
  <c r="AL853" i="18"/>
  <c r="AT853" i="18" s="1"/>
  <c r="AM853" i="18"/>
  <c r="AU853" i="18" s="1"/>
  <c r="AN853" i="18"/>
  <c r="AV853" i="18" s="1"/>
  <c r="AG854" i="18"/>
  <c r="AO854" i="18" s="1"/>
  <c r="AH854" i="18"/>
  <c r="AP854" i="18" s="1"/>
  <c r="AI854" i="18"/>
  <c r="AQ854" i="18" s="1"/>
  <c r="AJ854" i="18"/>
  <c r="AR854" i="18" s="1"/>
  <c r="AK854" i="18"/>
  <c r="AS854" i="18" s="1"/>
  <c r="AL854" i="18"/>
  <c r="AT854" i="18" s="1"/>
  <c r="AM854" i="18"/>
  <c r="AU854" i="18" s="1"/>
  <c r="AN854" i="18"/>
  <c r="AV854" i="18" s="1"/>
  <c r="AG855" i="18"/>
  <c r="AO855" i="18" s="1"/>
  <c r="AH855" i="18"/>
  <c r="AP855" i="18" s="1"/>
  <c r="AI855" i="18"/>
  <c r="AQ855" i="18" s="1"/>
  <c r="AJ855" i="18"/>
  <c r="AR855" i="18" s="1"/>
  <c r="AK855" i="18"/>
  <c r="AS855" i="18" s="1"/>
  <c r="AL855" i="18"/>
  <c r="AT855" i="18" s="1"/>
  <c r="AM855" i="18"/>
  <c r="AU855" i="18" s="1"/>
  <c r="AN855" i="18"/>
  <c r="AV855" i="18" s="1"/>
  <c r="AG856" i="18"/>
  <c r="AO856" i="18" s="1"/>
  <c r="AH856" i="18"/>
  <c r="AP856" i="18" s="1"/>
  <c r="AI856" i="18"/>
  <c r="AQ856" i="18" s="1"/>
  <c r="AJ856" i="18"/>
  <c r="AR856" i="18" s="1"/>
  <c r="AK856" i="18"/>
  <c r="AS856" i="18" s="1"/>
  <c r="AL856" i="18"/>
  <c r="AT856" i="18" s="1"/>
  <c r="AM856" i="18"/>
  <c r="AU856" i="18" s="1"/>
  <c r="AN856" i="18"/>
  <c r="AV856" i="18" s="1"/>
  <c r="AG857" i="18"/>
  <c r="AO857" i="18" s="1"/>
  <c r="AH857" i="18"/>
  <c r="AP857" i="18" s="1"/>
  <c r="AI857" i="18"/>
  <c r="AQ857" i="18" s="1"/>
  <c r="AJ857" i="18"/>
  <c r="AR857" i="18" s="1"/>
  <c r="AK857" i="18"/>
  <c r="AS857" i="18" s="1"/>
  <c r="AL857" i="18"/>
  <c r="AT857" i="18" s="1"/>
  <c r="AM857" i="18"/>
  <c r="AU857" i="18" s="1"/>
  <c r="AN857" i="18"/>
  <c r="AV857" i="18" s="1"/>
  <c r="AG858" i="18"/>
  <c r="AO858" i="18" s="1"/>
  <c r="AH858" i="18"/>
  <c r="AP858" i="18" s="1"/>
  <c r="AI858" i="18"/>
  <c r="AQ858" i="18" s="1"/>
  <c r="AJ858" i="18"/>
  <c r="AR858" i="18" s="1"/>
  <c r="AK858" i="18"/>
  <c r="AS858" i="18" s="1"/>
  <c r="AL858" i="18"/>
  <c r="AT858" i="18" s="1"/>
  <c r="AM858" i="18"/>
  <c r="AU858" i="18" s="1"/>
  <c r="AN858" i="18"/>
  <c r="AV858" i="18" s="1"/>
  <c r="AG859" i="18"/>
  <c r="AO859" i="18" s="1"/>
  <c r="AH859" i="18"/>
  <c r="AP859" i="18" s="1"/>
  <c r="AI859" i="18"/>
  <c r="AQ859" i="18" s="1"/>
  <c r="AJ859" i="18"/>
  <c r="AR859" i="18" s="1"/>
  <c r="AK859" i="18"/>
  <c r="AS859" i="18" s="1"/>
  <c r="AL859" i="18"/>
  <c r="AT859" i="18" s="1"/>
  <c r="AM859" i="18"/>
  <c r="AU859" i="18" s="1"/>
  <c r="AN859" i="18"/>
  <c r="AV859" i="18" s="1"/>
  <c r="AG860" i="18"/>
  <c r="AO860" i="18" s="1"/>
  <c r="AH860" i="18"/>
  <c r="AP860" i="18" s="1"/>
  <c r="AI860" i="18"/>
  <c r="AQ860" i="18" s="1"/>
  <c r="AJ860" i="18"/>
  <c r="AR860" i="18" s="1"/>
  <c r="AK860" i="18"/>
  <c r="AS860" i="18" s="1"/>
  <c r="AL860" i="18"/>
  <c r="AT860" i="18" s="1"/>
  <c r="AM860" i="18"/>
  <c r="AU860" i="18" s="1"/>
  <c r="AN860" i="18"/>
  <c r="AV860" i="18" s="1"/>
  <c r="AG861" i="18"/>
  <c r="AO861" i="18" s="1"/>
  <c r="AH861" i="18"/>
  <c r="AP861" i="18" s="1"/>
  <c r="AI861" i="18"/>
  <c r="AQ861" i="18" s="1"/>
  <c r="AJ861" i="18"/>
  <c r="AR861" i="18" s="1"/>
  <c r="AK861" i="18"/>
  <c r="AS861" i="18" s="1"/>
  <c r="AL861" i="18"/>
  <c r="AT861" i="18" s="1"/>
  <c r="AM861" i="18"/>
  <c r="AU861" i="18" s="1"/>
  <c r="AN861" i="18"/>
  <c r="AV861" i="18" s="1"/>
  <c r="AG862" i="18"/>
  <c r="AO862" i="18" s="1"/>
  <c r="AH862" i="18"/>
  <c r="AP862" i="18" s="1"/>
  <c r="AI862" i="18"/>
  <c r="AQ862" i="18" s="1"/>
  <c r="AJ862" i="18"/>
  <c r="AR862" i="18" s="1"/>
  <c r="AK862" i="18"/>
  <c r="AS862" i="18" s="1"/>
  <c r="AL862" i="18"/>
  <c r="AT862" i="18" s="1"/>
  <c r="AM862" i="18"/>
  <c r="AU862" i="18" s="1"/>
  <c r="AN862" i="18"/>
  <c r="AV862" i="18" s="1"/>
  <c r="AG863" i="18"/>
  <c r="AO863" i="18" s="1"/>
  <c r="AH863" i="18"/>
  <c r="AP863" i="18" s="1"/>
  <c r="AI863" i="18"/>
  <c r="AQ863" i="18" s="1"/>
  <c r="AJ863" i="18"/>
  <c r="AR863" i="18" s="1"/>
  <c r="AK863" i="18"/>
  <c r="AS863" i="18" s="1"/>
  <c r="AL863" i="18"/>
  <c r="AT863" i="18" s="1"/>
  <c r="AM863" i="18"/>
  <c r="AU863" i="18" s="1"/>
  <c r="AN863" i="18"/>
  <c r="AV863" i="18" s="1"/>
  <c r="AG864" i="18"/>
  <c r="AO864" i="18" s="1"/>
  <c r="AH864" i="18"/>
  <c r="AP864" i="18" s="1"/>
  <c r="AI864" i="18"/>
  <c r="AQ864" i="18" s="1"/>
  <c r="AJ864" i="18"/>
  <c r="AR864" i="18" s="1"/>
  <c r="AK864" i="18"/>
  <c r="AS864" i="18" s="1"/>
  <c r="AL864" i="18"/>
  <c r="AT864" i="18" s="1"/>
  <c r="AM864" i="18"/>
  <c r="AU864" i="18" s="1"/>
  <c r="AN864" i="18"/>
  <c r="AV864" i="18" s="1"/>
  <c r="AG865" i="18"/>
  <c r="AO865" i="18" s="1"/>
  <c r="AH865" i="18"/>
  <c r="AP865" i="18" s="1"/>
  <c r="AI865" i="18"/>
  <c r="AQ865" i="18" s="1"/>
  <c r="AJ865" i="18"/>
  <c r="AR865" i="18" s="1"/>
  <c r="AK865" i="18"/>
  <c r="AS865" i="18" s="1"/>
  <c r="AL865" i="18"/>
  <c r="AT865" i="18" s="1"/>
  <c r="AM865" i="18"/>
  <c r="AU865" i="18" s="1"/>
  <c r="AN865" i="18"/>
  <c r="AV865" i="18" s="1"/>
  <c r="AG866" i="18"/>
  <c r="AO866" i="18" s="1"/>
  <c r="AH866" i="18"/>
  <c r="AP866" i="18" s="1"/>
  <c r="AI866" i="18"/>
  <c r="AQ866" i="18" s="1"/>
  <c r="AJ866" i="18"/>
  <c r="AR866" i="18" s="1"/>
  <c r="AK866" i="18"/>
  <c r="AS866" i="18" s="1"/>
  <c r="AL866" i="18"/>
  <c r="AT866" i="18" s="1"/>
  <c r="AM866" i="18"/>
  <c r="AU866" i="18" s="1"/>
  <c r="AN866" i="18"/>
  <c r="AV866" i="18" s="1"/>
  <c r="AG867" i="18"/>
  <c r="AO867" i="18" s="1"/>
  <c r="AH867" i="18"/>
  <c r="AP867" i="18" s="1"/>
  <c r="AI867" i="18"/>
  <c r="AQ867" i="18" s="1"/>
  <c r="AJ867" i="18"/>
  <c r="AR867" i="18" s="1"/>
  <c r="AK867" i="18"/>
  <c r="AS867" i="18" s="1"/>
  <c r="AL867" i="18"/>
  <c r="AT867" i="18" s="1"/>
  <c r="AM867" i="18"/>
  <c r="AU867" i="18" s="1"/>
  <c r="AN867" i="18"/>
  <c r="AV867" i="18" s="1"/>
  <c r="AG868" i="18"/>
  <c r="AO868" i="18" s="1"/>
  <c r="AH868" i="18"/>
  <c r="AP868" i="18" s="1"/>
  <c r="AI868" i="18"/>
  <c r="AQ868" i="18" s="1"/>
  <c r="AJ868" i="18"/>
  <c r="AR868" i="18" s="1"/>
  <c r="AK868" i="18"/>
  <c r="AS868" i="18" s="1"/>
  <c r="AL868" i="18"/>
  <c r="AT868" i="18" s="1"/>
  <c r="AM868" i="18"/>
  <c r="AU868" i="18" s="1"/>
  <c r="AN868" i="18"/>
  <c r="AV868" i="18" s="1"/>
  <c r="AG869" i="18"/>
  <c r="AO869" i="18" s="1"/>
  <c r="AH869" i="18"/>
  <c r="AP869" i="18" s="1"/>
  <c r="AI869" i="18"/>
  <c r="AQ869" i="18" s="1"/>
  <c r="AJ869" i="18"/>
  <c r="AR869" i="18" s="1"/>
  <c r="AK869" i="18"/>
  <c r="AS869" i="18" s="1"/>
  <c r="AL869" i="18"/>
  <c r="AT869" i="18" s="1"/>
  <c r="AM869" i="18"/>
  <c r="AU869" i="18" s="1"/>
  <c r="AN869" i="18"/>
  <c r="AV869" i="18" s="1"/>
  <c r="AG870" i="18"/>
  <c r="AO870" i="18" s="1"/>
  <c r="AH870" i="18"/>
  <c r="AP870" i="18" s="1"/>
  <c r="AI870" i="18"/>
  <c r="AQ870" i="18" s="1"/>
  <c r="AJ870" i="18"/>
  <c r="AR870" i="18" s="1"/>
  <c r="AK870" i="18"/>
  <c r="AS870" i="18" s="1"/>
  <c r="AL870" i="18"/>
  <c r="AT870" i="18" s="1"/>
  <c r="AM870" i="18"/>
  <c r="AU870" i="18" s="1"/>
  <c r="AN870" i="18"/>
  <c r="AV870" i="18" s="1"/>
  <c r="AG871" i="18"/>
  <c r="AO871" i="18" s="1"/>
  <c r="AH871" i="18"/>
  <c r="AP871" i="18" s="1"/>
  <c r="AI871" i="18"/>
  <c r="AQ871" i="18" s="1"/>
  <c r="AJ871" i="18"/>
  <c r="AR871" i="18" s="1"/>
  <c r="AK871" i="18"/>
  <c r="AS871" i="18" s="1"/>
  <c r="AL871" i="18"/>
  <c r="AT871" i="18" s="1"/>
  <c r="AM871" i="18"/>
  <c r="AU871" i="18" s="1"/>
  <c r="AN871" i="18"/>
  <c r="AV871" i="18" s="1"/>
  <c r="AG872" i="18"/>
  <c r="AO872" i="18" s="1"/>
  <c r="AH872" i="18"/>
  <c r="AP872" i="18" s="1"/>
  <c r="AI872" i="18"/>
  <c r="AQ872" i="18" s="1"/>
  <c r="AJ872" i="18"/>
  <c r="AR872" i="18" s="1"/>
  <c r="AK872" i="18"/>
  <c r="AS872" i="18" s="1"/>
  <c r="AL872" i="18"/>
  <c r="AT872" i="18" s="1"/>
  <c r="AM872" i="18"/>
  <c r="AU872" i="18" s="1"/>
  <c r="AN872" i="18"/>
  <c r="AV872" i="18" s="1"/>
  <c r="AG873" i="18"/>
  <c r="AO873" i="18" s="1"/>
  <c r="AH873" i="18"/>
  <c r="AP873" i="18" s="1"/>
  <c r="AI873" i="18"/>
  <c r="AQ873" i="18" s="1"/>
  <c r="AJ873" i="18"/>
  <c r="AR873" i="18" s="1"/>
  <c r="AK873" i="18"/>
  <c r="AS873" i="18" s="1"/>
  <c r="AL873" i="18"/>
  <c r="AT873" i="18" s="1"/>
  <c r="AM873" i="18"/>
  <c r="AU873" i="18" s="1"/>
  <c r="AN873" i="18"/>
  <c r="AV873" i="18" s="1"/>
  <c r="AG874" i="18"/>
  <c r="AO874" i="18" s="1"/>
  <c r="AH874" i="18"/>
  <c r="AP874" i="18" s="1"/>
  <c r="AI874" i="18"/>
  <c r="AQ874" i="18" s="1"/>
  <c r="AJ874" i="18"/>
  <c r="AR874" i="18" s="1"/>
  <c r="AK874" i="18"/>
  <c r="AS874" i="18" s="1"/>
  <c r="AL874" i="18"/>
  <c r="AT874" i="18" s="1"/>
  <c r="AM874" i="18"/>
  <c r="AU874" i="18" s="1"/>
  <c r="AN874" i="18"/>
  <c r="AV874" i="18" s="1"/>
  <c r="AG875" i="18"/>
  <c r="AO875" i="18" s="1"/>
  <c r="AH875" i="18"/>
  <c r="AP875" i="18" s="1"/>
  <c r="AI875" i="18"/>
  <c r="AQ875" i="18" s="1"/>
  <c r="AJ875" i="18"/>
  <c r="AR875" i="18" s="1"/>
  <c r="AK875" i="18"/>
  <c r="AS875" i="18" s="1"/>
  <c r="AL875" i="18"/>
  <c r="AT875" i="18" s="1"/>
  <c r="AM875" i="18"/>
  <c r="AU875" i="18" s="1"/>
  <c r="AN875" i="18"/>
  <c r="AV875" i="18" s="1"/>
  <c r="AG876" i="18"/>
  <c r="AO876" i="18" s="1"/>
  <c r="AH876" i="18"/>
  <c r="AP876" i="18" s="1"/>
  <c r="AI876" i="18"/>
  <c r="AQ876" i="18" s="1"/>
  <c r="AJ876" i="18"/>
  <c r="AR876" i="18" s="1"/>
  <c r="AK876" i="18"/>
  <c r="AS876" i="18" s="1"/>
  <c r="AL876" i="18"/>
  <c r="AT876" i="18" s="1"/>
  <c r="AM876" i="18"/>
  <c r="AU876" i="18" s="1"/>
  <c r="AN876" i="18"/>
  <c r="AV876" i="18" s="1"/>
  <c r="AG877" i="18"/>
  <c r="AO877" i="18" s="1"/>
  <c r="AH877" i="18"/>
  <c r="AP877" i="18" s="1"/>
  <c r="AI877" i="18"/>
  <c r="AQ877" i="18" s="1"/>
  <c r="AJ877" i="18"/>
  <c r="AR877" i="18" s="1"/>
  <c r="AK877" i="18"/>
  <c r="AS877" i="18" s="1"/>
  <c r="AL877" i="18"/>
  <c r="AT877" i="18" s="1"/>
  <c r="AM877" i="18"/>
  <c r="AU877" i="18" s="1"/>
  <c r="AN877" i="18"/>
  <c r="AV877" i="18" s="1"/>
  <c r="AG878" i="18"/>
  <c r="AO878" i="18" s="1"/>
  <c r="AH878" i="18"/>
  <c r="AP878" i="18" s="1"/>
  <c r="AI878" i="18"/>
  <c r="AQ878" i="18" s="1"/>
  <c r="AJ878" i="18"/>
  <c r="AR878" i="18" s="1"/>
  <c r="AK878" i="18"/>
  <c r="AS878" i="18" s="1"/>
  <c r="AL878" i="18"/>
  <c r="AT878" i="18" s="1"/>
  <c r="AM878" i="18"/>
  <c r="AU878" i="18" s="1"/>
  <c r="AN878" i="18"/>
  <c r="AV878" i="18" s="1"/>
  <c r="AG879" i="18"/>
  <c r="AO879" i="18" s="1"/>
  <c r="AH879" i="18"/>
  <c r="AP879" i="18" s="1"/>
  <c r="AI879" i="18"/>
  <c r="AQ879" i="18" s="1"/>
  <c r="AJ879" i="18"/>
  <c r="AR879" i="18" s="1"/>
  <c r="AK879" i="18"/>
  <c r="AS879" i="18" s="1"/>
  <c r="AL879" i="18"/>
  <c r="AT879" i="18" s="1"/>
  <c r="AM879" i="18"/>
  <c r="AU879" i="18" s="1"/>
  <c r="AN879" i="18"/>
  <c r="AV879" i="18" s="1"/>
  <c r="AG880" i="18"/>
  <c r="AO880" i="18" s="1"/>
  <c r="AH880" i="18"/>
  <c r="AP880" i="18" s="1"/>
  <c r="AI880" i="18"/>
  <c r="AQ880" i="18" s="1"/>
  <c r="AJ880" i="18"/>
  <c r="AR880" i="18" s="1"/>
  <c r="AK880" i="18"/>
  <c r="AS880" i="18" s="1"/>
  <c r="AL880" i="18"/>
  <c r="AT880" i="18" s="1"/>
  <c r="AM880" i="18"/>
  <c r="AU880" i="18" s="1"/>
  <c r="AN880" i="18"/>
  <c r="AV880" i="18" s="1"/>
  <c r="AG881" i="18"/>
  <c r="AO881" i="18" s="1"/>
  <c r="AH881" i="18"/>
  <c r="AP881" i="18" s="1"/>
  <c r="AI881" i="18"/>
  <c r="AQ881" i="18" s="1"/>
  <c r="AJ881" i="18"/>
  <c r="AR881" i="18" s="1"/>
  <c r="AK881" i="18"/>
  <c r="AS881" i="18" s="1"/>
  <c r="AL881" i="18"/>
  <c r="AT881" i="18" s="1"/>
  <c r="AM881" i="18"/>
  <c r="AU881" i="18" s="1"/>
  <c r="AN881" i="18"/>
  <c r="AV881" i="18" s="1"/>
  <c r="AG882" i="18"/>
  <c r="AO882" i="18" s="1"/>
  <c r="AH882" i="18"/>
  <c r="AP882" i="18" s="1"/>
  <c r="AI882" i="18"/>
  <c r="AQ882" i="18" s="1"/>
  <c r="AJ882" i="18"/>
  <c r="AR882" i="18" s="1"/>
  <c r="AK882" i="18"/>
  <c r="AS882" i="18" s="1"/>
  <c r="AL882" i="18"/>
  <c r="AT882" i="18" s="1"/>
  <c r="AM882" i="18"/>
  <c r="AU882" i="18" s="1"/>
  <c r="AN882" i="18"/>
  <c r="AV882" i="18" s="1"/>
  <c r="AG883" i="18"/>
  <c r="AO883" i="18" s="1"/>
  <c r="AH883" i="18"/>
  <c r="AP883" i="18" s="1"/>
  <c r="AI883" i="18"/>
  <c r="AQ883" i="18" s="1"/>
  <c r="AJ883" i="18"/>
  <c r="AR883" i="18" s="1"/>
  <c r="AK883" i="18"/>
  <c r="AS883" i="18" s="1"/>
  <c r="AL883" i="18"/>
  <c r="AT883" i="18" s="1"/>
  <c r="AM883" i="18"/>
  <c r="AU883" i="18" s="1"/>
  <c r="AN883" i="18"/>
  <c r="AV883" i="18" s="1"/>
  <c r="AG884" i="18"/>
  <c r="AO884" i="18" s="1"/>
  <c r="AH884" i="18"/>
  <c r="AP884" i="18" s="1"/>
  <c r="AI884" i="18"/>
  <c r="AQ884" i="18" s="1"/>
  <c r="AJ884" i="18"/>
  <c r="AR884" i="18" s="1"/>
  <c r="AK884" i="18"/>
  <c r="AS884" i="18" s="1"/>
  <c r="AL884" i="18"/>
  <c r="AT884" i="18" s="1"/>
  <c r="AM884" i="18"/>
  <c r="AU884" i="18" s="1"/>
  <c r="AN884" i="18"/>
  <c r="AV884" i="18" s="1"/>
  <c r="AG885" i="18"/>
  <c r="AO885" i="18" s="1"/>
  <c r="AH885" i="18"/>
  <c r="AP885" i="18" s="1"/>
  <c r="AI885" i="18"/>
  <c r="AQ885" i="18" s="1"/>
  <c r="AJ885" i="18"/>
  <c r="AR885" i="18" s="1"/>
  <c r="AK885" i="18"/>
  <c r="AS885" i="18" s="1"/>
  <c r="AL885" i="18"/>
  <c r="AT885" i="18" s="1"/>
  <c r="AM885" i="18"/>
  <c r="AU885" i="18" s="1"/>
  <c r="AN885" i="18"/>
  <c r="AV885" i="18" s="1"/>
  <c r="AG886" i="18"/>
  <c r="AO886" i="18" s="1"/>
  <c r="AH886" i="18"/>
  <c r="AP886" i="18" s="1"/>
  <c r="AI886" i="18"/>
  <c r="AQ886" i="18" s="1"/>
  <c r="AJ886" i="18"/>
  <c r="AR886" i="18" s="1"/>
  <c r="AK886" i="18"/>
  <c r="AS886" i="18" s="1"/>
  <c r="AL886" i="18"/>
  <c r="AT886" i="18" s="1"/>
  <c r="AM886" i="18"/>
  <c r="AU886" i="18" s="1"/>
  <c r="AN886" i="18"/>
  <c r="AV886" i="18" s="1"/>
  <c r="AG887" i="18"/>
  <c r="AO887" i="18" s="1"/>
  <c r="AH887" i="18"/>
  <c r="AP887" i="18" s="1"/>
  <c r="AI887" i="18"/>
  <c r="AQ887" i="18" s="1"/>
  <c r="AJ887" i="18"/>
  <c r="AR887" i="18" s="1"/>
  <c r="AK887" i="18"/>
  <c r="AS887" i="18" s="1"/>
  <c r="AL887" i="18"/>
  <c r="AT887" i="18" s="1"/>
  <c r="AM887" i="18"/>
  <c r="AU887" i="18" s="1"/>
  <c r="AN887" i="18"/>
  <c r="AV887" i="18" s="1"/>
  <c r="AG888" i="18"/>
  <c r="AO888" i="18" s="1"/>
  <c r="AH888" i="18"/>
  <c r="AP888" i="18" s="1"/>
  <c r="AI888" i="18"/>
  <c r="AQ888" i="18" s="1"/>
  <c r="AJ888" i="18"/>
  <c r="AR888" i="18" s="1"/>
  <c r="AK888" i="18"/>
  <c r="AS888" i="18" s="1"/>
  <c r="AL888" i="18"/>
  <c r="AT888" i="18" s="1"/>
  <c r="AM888" i="18"/>
  <c r="AU888" i="18" s="1"/>
  <c r="AN888" i="18"/>
  <c r="AV888" i="18" s="1"/>
  <c r="AG889" i="18"/>
  <c r="AO889" i="18" s="1"/>
  <c r="AH889" i="18"/>
  <c r="AP889" i="18" s="1"/>
  <c r="AI889" i="18"/>
  <c r="AQ889" i="18" s="1"/>
  <c r="AJ889" i="18"/>
  <c r="AR889" i="18" s="1"/>
  <c r="AK889" i="18"/>
  <c r="AS889" i="18" s="1"/>
  <c r="AL889" i="18"/>
  <c r="AT889" i="18" s="1"/>
  <c r="AM889" i="18"/>
  <c r="AU889" i="18" s="1"/>
  <c r="AN889" i="18"/>
  <c r="AV889" i="18" s="1"/>
  <c r="AG890" i="18"/>
  <c r="AO890" i="18" s="1"/>
  <c r="AH890" i="18"/>
  <c r="AP890" i="18" s="1"/>
  <c r="AI890" i="18"/>
  <c r="AQ890" i="18" s="1"/>
  <c r="AJ890" i="18"/>
  <c r="AR890" i="18" s="1"/>
  <c r="AK890" i="18"/>
  <c r="AS890" i="18" s="1"/>
  <c r="AL890" i="18"/>
  <c r="AT890" i="18" s="1"/>
  <c r="AM890" i="18"/>
  <c r="AU890" i="18" s="1"/>
  <c r="AN890" i="18"/>
  <c r="AV890" i="18" s="1"/>
  <c r="AG891" i="18"/>
  <c r="AO891" i="18" s="1"/>
  <c r="AH891" i="18"/>
  <c r="AP891" i="18" s="1"/>
  <c r="AI891" i="18"/>
  <c r="AQ891" i="18" s="1"/>
  <c r="AJ891" i="18"/>
  <c r="AR891" i="18" s="1"/>
  <c r="AK891" i="18"/>
  <c r="AS891" i="18" s="1"/>
  <c r="AL891" i="18"/>
  <c r="AT891" i="18" s="1"/>
  <c r="AM891" i="18"/>
  <c r="AU891" i="18" s="1"/>
  <c r="AN891" i="18"/>
  <c r="AV891" i="18" s="1"/>
  <c r="AG892" i="18"/>
  <c r="AO892" i="18" s="1"/>
  <c r="AH892" i="18"/>
  <c r="AP892" i="18" s="1"/>
  <c r="AI892" i="18"/>
  <c r="AQ892" i="18" s="1"/>
  <c r="AJ892" i="18"/>
  <c r="AR892" i="18" s="1"/>
  <c r="AK892" i="18"/>
  <c r="AS892" i="18" s="1"/>
  <c r="AL892" i="18"/>
  <c r="AT892" i="18" s="1"/>
  <c r="AM892" i="18"/>
  <c r="AU892" i="18" s="1"/>
  <c r="AN892" i="18"/>
  <c r="AV892" i="18" s="1"/>
  <c r="AG893" i="18"/>
  <c r="AO893" i="18" s="1"/>
  <c r="AH893" i="18"/>
  <c r="AP893" i="18" s="1"/>
  <c r="AI893" i="18"/>
  <c r="AQ893" i="18" s="1"/>
  <c r="AJ893" i="18"/>
  <c r="AR893" i="18" s="1"/>
  <c r="AK893" i="18"/>
  <c r="AS893" i="18" s="1"/>
  <c r="AL893" i="18"/>
  <c r="AT893" i="18" s="1"/>
  <c r="AM893" i="18"/>
  <c r="AU893" i="18" s="1"/>
  <c r="AN893" i="18"/>
  <c r="AV893" i="18" s="1"/>
  <c r="AG894" i="18"/>
  <c r="AO894" i="18" s="1"/>
  <c r="AH894" i="18"/>
  <c r="AP894" i="18" s="1"/>
  <c r="AI894" i="18"/>
  <c r="AQ894" i="18" s="1"/>
  <c r="AJ894" i="18"/>
  <c r="AR894" i="18" s="1"/>
  <c r="AK894" i="18"/>
  <c r="AS894" i="18" s="1"/>
  <c r="AL894" i="18"/>
  <c r="AT894" i="18" s="1"/>
  <c r="AM894" i="18"/>
  <c r="AU894" i="18" s="1"/>
  <c r="AN894" i="18"/>
  <c r="AV894" i="18" s="1"/>
  <c r="AG895" i="18"/>
  <c r="AO895" i="18" s="1"/>
  <c r="AH895" i="18"/>
  <c r="AP895" i="18" s="1"/>
  <c r="AI895" i="18"/>
  <c r="AQ895" i="18" s="1"/>
  <c r="AJ895" i="18"/>
  <c r="AR895" i="18" s="1"/>
  <c r="AK895" i="18"/>
  <c r="AS895" i="18" s="1"/>
  <c r="AL895" i="18"/>
  <c r="AT895" i="18" s="1"/>
  <c r="AM895" i="18"/>
  <c r="AU895" i="18" s="1"/>
  <c r="AN895" i="18"/>
  <c r="AV895" i="18" s="1"/>
  <c r="AG896" i="18"/>
  <c r="AO896" i="18" s="1"/>
  <c r="AH896" i="18"/>
  <c r="AP896" i="18" s="1"/>
  <c r="AI896" i="18"/>
  <c r="AQ896" i="18" s="1"/>
  <c r="AJ896" i="18"/>
  <c r="AR896" i="18" s="1"/>
  <c r="AK896" i="18"/>
  <c r="AS896" i="18" s="1"/>
  <c r="AL896" i="18"/>
  <c r="AT896" i="18" s="1"/>
  <c r="AM896" i="18"/>
  <c r="AU896" i="18" s="1"/>
  <c r="AN896" i="18"/>
  <c r="AV896" i="18" s="1"/>
  <c r="AG897" i="18"/>
  <c r="AO897" i="18" s="1"/>
  <c r="AH897" i="18"/>
  <c r="AP897" i="18" s="1"/>
  <c r="AI897" i="18"/>
  <c r="AQ897" i="18" s="1"/>
  <c r="AJ897" i="18"/>
  <c r="AR897" i="18" s="1"/>
  <c r="AK897" i="18"/>
  <c r="AS897" i="18" s="1"/>
  <c r="AL897" i="18"/>
  <c r="AT897" i="18" s="1"/>
  <c r="AM897" i="18"/>
  <c r="AU897" i="18" s="1"/>
  <c r="AN897" i="18"/>
  <c r="AV897" i="18" s="1"/>
  <c r="AG898" i="18"/>
  <c r="AO898" i="18" s="1"/>
  <c r="AH898" i="18"/>
  <c r="AP898" i="18" s="1"/>
  <c r="AI898" i="18"/>
  <c r="AQ898" i="18" s="1"/>
  <c r="AJ898" i="18"/>
  <c r="AR898" i="18" s="1"/>
  <c r="AK898" i="18"/>
  <c r="AS898" i="18" s="1"/>
  <c r="AL898" i="18"/>
  <c r="AT898" i="18" s="1"/>
  <c r="AM898" i="18"/>
  <c r="AU898" i="18" s="1"/>
  <c r="AN898" i="18"/>
  <c r="AV898" i="18" s="1"/>
  <c r="AG899" i="18"/>
  <c r="AO899" i="18" s="1"/>
  <c r="AH899" i="18"/>
  <c r="AP899" i="18" s="1"/>
  <c r="AI899" i="18"/>
  <c r="AQ899" i="18" s="1"/>
  <c r="AJ899" i="18"/>
  <c r="AR899" i="18" s="1"/>
  <c r="AK899" i="18"/>
  <c r="AS899" i="18" s="1"/>
  <c r="AL899" i="18"/>
  <c r="AT899" i="18" s="1"/>
  <c r="AM899" i="18"/>
  <c r="AU899" i="18" s="1"/>
  <c r="AN899" i="18"/>
  <c r="AV899" i="18" s="1"/>
  <c r="AG900" i="18"/>
  <c r="AO900" i="18" s="1"/>
  <c r="AH900" i="18"/>
  <c r="AP900" i="18" s="1"/>
  <c r="AI900" i="18"/>
  <c r="AQ900" i="18" s="1"/>
  <c r="AJ900" i="18"/>
  <c r="AR900" i="18" s="1"/>
  <c r="AK900" i="18"/>
  <c r="AS900" i="18" s="1"/>
  <c r="AL900" i="18"/>
  <c r="AT900" i="18" s="1"/>
  <c r="AM900" i="18"/>
  <c r="AU900" i="18" s="1"/>
  <c r="AN900" i="18"/>
  <c r="AV900" i="18" s="1"/>
  <c r="AG901" i="18"/>
  <c r="AO901" i="18" s="1"/>
  <c r="AH901" i="18"/>
  <c r="AP901" i="18" s="1"/>
  <c r="AI901" i="18"/>
  <c r="AQ901" i="18" s="1"/>
  <c r="AJ901" i="18"/>
  <c r="AR901" i="18" s="1"/>
  <c r="AK901" i="18"/>
  <c r="AS901" i="18" s="1"/>
  <c r="AL901" i="18"/>
  <c r="AT901" i="18" s="1"/>
  <c r="AM901" i="18"/>
  <c r="AU901" i="18" s="1"/>
  <c r="AN901" i="18"/>
  <c r="AV901" i="18" s="1"/>
  <c r="AG902" i="18"/>
  <c r="AO902" i="18" s="1"/>
  <c r="AH902" i="18"/>
  <c r="AP902" i="18" s="1"/>
  <c r="AI902" i="18"/>
  <c r="AQ902" i="18" s="1"/>
  <c r="AJ902" i="18"/>
  <c r="AR902" i="18" s="1"/>
  <c r="AK902" i="18"/>
  <c r="AS902" i="18" s="1"/>
  <c r="AL902" i="18"/>
  <c r="AT902" i="18" s="1"/>
  <c r="AM902" i="18"/>
  <c r="AU902" i="18" s="1"/>
  <c r="AN902" i="18"/>
  <c r="AV902" i="18" s="1"/>
  <c r="AG903" i="18"/>
  <c r="AO903" i="18" s="1"/>
  <c r="AH903" i="18"/>
  <c r="AP903" i="18" s="1"/>
  <c r="AI903" i="18"/>
  <c r="AQ903" i="18" s="1"/>
  <c r="AJ903" i="18"/>
  <c r="AR903" i="18" s="1"/>
  <c r="AK903" i="18"/>
  <c r="AS903" i="18" s="1"/>
  <c r="AL903" i="18"/>
  <c r="AT903" i="18" s="1"/>
  <c r="AM903" i="18"/>
  <c r="AU903" i="18" s="1"/>
  <c r="AN903" i="18"/>
  <c r="AV903" i="18" s="1"/>
  <c r="AG904" i="18"/>
  <c r="AO904" i="18" s="1"/>
  <c r="AH904" i="18"/>
  <c r="AP904" i="18" s="1"/>
  <c r="AI904" i="18"/>
  <c r="AQ904" i="18" s="1"/>
  <c r="AJ904" i="18"/>
  <c r="AR904" i="18" s="1"/>
  <c r="AK904" i="18"/>
  <c r="AS904" i="18" s="1"/>
  <c r="AL904" i="18"/>
  <c r="AT904" i="18" s="1"/>
  <c r="AM904" i="18"/>
  <c r="AU904" i="18" s="1"/>
  <c r="AN904" i="18"/>
  <c r="AV904" i="18" s="1"/>
  <c r="AG905" i="18"/>
  <c r="AO905" i="18" s="1"/>
  <c r="AH905" i="18"/>
  <c r="AP905" i="18" s="1"/>
  <c r="AI905" i="18"/>
  <c r="AQ905" i="18" s="1"/>
  <c r="AJ905" i="18"/>
  <c r="AR905" i="18" s="1"/>
  <c r="AK905" i="18"/>
  <c r="AS905" i="18" s="1"/>
  <c r="AL905" i="18"/>
  <c r="AT905" i="18" s="1"/>
  <c r="AM905" i="18"/>
  <c r="AU905" i="18" s="1"/>
  <c r="AN905" i="18"/>
  <c r="AV905" i="18" s="1"/>
  <c r="AG906" i="18"/>
  <c r="AO906" i="18" s="1"/>
  <c r="AH906" i="18"/>
  <c r="AP906" i="18" s="1"/>
  <c r="AI906" i="18"/>
  <c r="AQ906" i="18" s="1"/>
  <c r="AJ906" i="18"/>
  <c r="AR906" i="18" s="1"/>
  <c r="AK906" i="18"/>
  <c r="AS906" i="18" s="1"/>
  <c r="AL906" i="18"/>
  <c r="AT906" i="18" s="1"/>
  <c r="AM906" i="18"/>
  <c r="AU906" i="18" s="1"/>
  <c r="AN906" i="18"/>
  <c r="AV906" i="18" s="1"/>
  <c r="AG907" i="18"/>
  <c r="AO907" i="18" s="1"/>
  <c r="AH907" i="18"/>
  <c r="AP907" i="18" s="1"/>
  <c r="AI907" i="18"/>
  <c r="AQ907" i="18" s="1"/>
  <c r="AJ907" i="18"/>
  <c r="AR907" i="18" s="1"/>
  <c r="AK907" i="18"/>
  <c r="AS907" i="18" s="1"/>
  <c r="AL907" i="18"/>
  <c r="AT907" i="18" s="1"/>
  <c r="AM907" i="18"/>
  <c r="AU907" i="18" s="1"/>
  <c r="AN907" i="18"/>
  <c r="AV907" i="18" s="1"/>
  <c r="AG908" i="18"/>
  <c r="AO908" i="18" s="1"/>
  <c r="AH908" i="18"/>
  <c r="AP908" i="18" s="1"/>
  <c r="AI908" i="18"/>
  <c r="AQ908" i="18" s="1"/>
  <c r="AJ908" i="18"/>
  <c r="AR908" i="18" s="1"/>
  <c r="AK908" i="18"/>
  <c r="AS908" i="18" s="1"/>
  <c r="AL908" i="18"/>
  <c r="AT908" i="18" s="1"/>
  <c r="AM908" i="18"/>
  <c r="AU908" i="18" s="1"/>
  <c r="AN908" i="18"/>
  <c r="AV908" i="18" s="1"/>
  <c r="AG909" i="18"/>
  <c r="AO909" i="18" s="1"/>
  <c r="AH909" i="18"/>
  <c r="AP909" i="18" s="1"/>
  <c r="AI909" i="18"/>
  <c r="AQ909" i="18" s="1"/>
  <c r="AJ909" i="18"/>
  <c r="AR909" i="18" s="1"/>
  <c r="AK909" i="18"/>
  <c r="AS909" i="18" s="1"/>
  <c r="AL909" i="18"/>
  <c r="AT909" i="18" s="1"/>
  <c r="AM909" i="18"/>
  <c r="AU909" i="18" s="1"/>
  <c r="AN909" i="18"/>
  <c r="AV909" i="18" s="1"/>
  <c r="AG910" i="18"/>
  <c r="AO910" i="18" s="1"/>
  <c r="AH910" i="18"/>
  <c r="AP910" i="18" s="1"/>
  <c r="AI910" i="18"/>
  <c r="AQ910" i="18" s="1"/>
  <c r="AJ910" i="18"/>
  <c r="AR910" i="18" s="1"/>
  <c r="AK910" i="18"/>
  <c r="AS910" i="18" s="1"/>
  <c r="AL910" i="18"/>
  <c r="AT910" i="18" s="1"/>
  <c r="AM910" i="18"/>
  <c r="AU910" i="18" s="1"/>
  <c r="AN910" i="18"/>
  <c r="AV910" i="18" s="1"/>
  <c r="AG911" i="18"/>
  <c r="AO911" i="18" s="1"/>
  <c r="AH911" i="18"/>
  <c r="AP911" i="18" s="1"/>
  <c r="AI911" i="18"/>
  <c r="AQ911" i="18" s="1"/>
  <c r="AJ911" i="18"/>
  <c r="AR911" i="18" s="1"/>
  <c r="AK911" i="18"/>
  <c r="AS911" i="18" s="1"/>
  <c r="AL911" i="18"/>
  <c r="AT911" i="18" s="1"/>
  <c r="AM911" i="18"/>
  <c r="AU911" i="18" s="1"/>
  <c r="AN911" i="18"/>
  <c r="AV911" i="18" s="1"/>
  <c r="AG912" i="18"/>
  <c r="AO912" i="18" s="1"/>
  <c r="AH912" i="18"/>
  <c r="AP912" i="18" s="1"/>
  <c r="AI912" i="18"/>
  <c r="AQ912" i="18" s="1"/>
  <c r="AJ912" i="18"/>
  <c r="AR912" i="18" s="1"/>
  <c r="AK912" i="18"/>
  <c r="AS912" i="18" s="1"/>
  <c r="AL912" i="18"/>
  <c r="AT912" i="18" s="1"/>
  <c r="AM912" i="18"/>
  <c r="AU912" i="18" s="1"/>
  <c r="AN912" i="18"/>
  <c r="AV912" i="18" s="1"/>
  <c r="AG913" i="18"/>
  <c r="AO913" i="18" s="1"/>
  <c r="AH913" i="18"/>
  <c r="AP913" i="18" s="1"/>
  <c r="AI913" i="18"/>
  <c r="AQ913" i="18" s="1"/>
  <c r="AJ913" i="18"/>
  <c r="AR913" i="18" s="1"/>
  <c r="AK913" i="18"/>
  <c r="AS913" i="18" s="1"/>
  <c r="AL913" i="18"/>
  <c r="AT913" i="18" s="1"/>
  <c r="AM913" i="18"/>
  <c r="AU913" i="18" s="1"/>
  <c r="AN913" i="18"/>
  <c r="AV913" i="18" s="1"/>
  <c r="AG914" i="18"/>
  <c r="AO914" i="18" s="1"/>
  <c r="AH914" i="18"/>
  <c r="AP914" i="18" s="1"/>
  <c r="AI914" i="18"/>
  <c r="AQ914" i="18" s="1"/>
  <c r="AJ914" i="18"/>
  <c r="AR914" i="18" s="1"/>
  <c r="AK914" i="18"/>
  <c r="AS914" i="18" s="1"/>
  <c r="AL914" i="18"/>
  <c r="AT914" i="18" s="1"/>
  <c r="AM914" i="18"/>
  <c r="AU914" i="18" s="1"/>
  <c r="AN914" i="18"/>
  <c r="AV914" i="18" s="1"/>
  <c r="AG915" i="18"/>
  <c r="AO915" i="18" s="1"/>
  <c r="AH915" i="18"/>
  <c r="AP915" i="18" s="1"/>
  <c r="AI915" i="18"/>
  <c r="AQ915" i="18" s="1"/>
  <c r="AJ915" i="18"/>
  <c r="AR915" i="18" s="1"/>
  <c r="AK915" i="18"/>
  <c r="AS915" i="18" s="1"/>
  <c r="AL915" i="18"/>
  <c r="AT915" i="18" s="1"/>
  <c r="AM915" i="18"/>
  <c r="AU915" i="18" s="1"/>
  <c r="AN915" i="18"/>
  <c r="AV915" i="18" s="1"/>
  <c r="AG916" i="18"/>
  <c r="AO916" i="18" s="1"/>
  <c r="AH916" i="18"/>
  <c r="AP916" i="18" s="1"/>
  <c r="AI916" i="18"/>
  <c r="AQ916" i="18" s="1"/>
  <c r="AJ916" i="18"/>
  <c r="AR916" i="18" s="1"/>
  <c r="AK916" i="18"/>
  <c r="AS916" i="18" s="1"/>
  <c r="AL916" i="18"/>
  <c r="AT916" i="18" s="1"/>
  <c r="AM916" i="18"/>
  <c r="AU916" i="18" s="1"/>
  <c r="AN916" i="18"/>
  <c r="AV916" i="18" s="1"/>
  <c r="AG917" i="18"/>
  <c r="AO917" i="18" s="1"/>
  <c r="AH917" i="18"/>
  <c r="AP917" i="18" s="1"/>
  <c r="AI917" i="18"/>
  <c r="AQ917" i="18" s="1"/>
  <c r="AJ917" i="18"/>
  <c r="AR917" i="18" s="1"/>
  <c r="AK917" i="18"/>
  <c r="AS917" i="18" s="1"/>
  <c r="AL917" i="18"/>
  <c r="AT917" i="18" s="1"/>
  <c r="AM917" i="18"/>
  <c r="AU917" i="18" s="1"/>
  <c r="AN917" i="18"/>
  <c r="AV917" i="18" s="1"/>
  <c r="AG918" i="18"/>
  <c r="AO918" i="18" s="1"/>
  <c r="AH918" i="18"/>
  <c r="AP918" i="18" s="1"/>
  <c r="AI918" i="18"/>
  <c r="AQ918" i="18" s="1"/>
  <c r="AJ918" i="18"/>
  <c r="AR918" i="18" s="1"/>
  <c r="AK918" i="18"/>
  <c r="AS918" i="18" s="1"/>
  <c r="AL918" i="18"/>
  <c r="AT918" i="18" s="1"/>
  <c r="AM918" i="18"/>
  <c r="AU918" i="18" s="1"/>
  <c r="AN918" i="18"/>
  <c r="AV918" i="18" s="1"/>
  <c r="AG919" i="18"/>
  <c r="AO919" i="18" s="1"/>
  <c r="AH919" i="18"/>
  <c r="AP919" i="18" s="1"/>
  <c r="AI919" i="18"/>
  <c r="AQ919" i="18" s="1"/>
  <c r="AJ919" i="18"/>
  <c r="AR919" i="18" s="1"/>
  <c r="AK919" i="18"/>
  <c r="AS919" i="18" s="1"/>
  <c r="AL919" i="18"/>
  <c r="AT919" i="18" s="1"/>
  <c r="AM919" i="18"/>
  <c r="AU919" i="18" s="1"/>
  <c r="AN919" i="18"/>
  <c r="AV919" i="18" s="1"/>
  <c r="AG920" i="18"/>
  <c r="AO920" i="18" s="1"/>
  <c r="AH920" i="18"/>
  <c r="AP920" i="18" s="1"/>
  <c r="AI920" i="18"/>
  <c r="AQ920" i="18" s="1"/>
  <c r="AJ920" i="18"/>
  <c r="AR920" i="18" s="1"/>
  <c r="AK920" i="18"/>
  <c r="AS920" i="18" s="1"/>
  <c r="AL920" i="18"/>
  <c r="AT920" i="18" s="1"/>
  <c r="AM920" i="18"/>
  <c r="AU920" i="18" s="1"/>
  <c r="AN920" i="18"/>
  <c r="AV920" i="18" s="1"/>
  <c r="AG921" i="18"/>
  <c r="AO921" i="18" s="1"/>
  <c r="AH921" i="18"/>
  <c r="AP921" i="18" s="1"/>
  <c r="AI921" i="18"/>
  <c r="AQ921" i="18" s="1"/>
  <c r="AJ921" i="18"/>
  <c r="AR921" i="18" s="1"/>
  <c r="AK921" i="18"/>
  <c r="AS921" i="18" s="1"/>
  <c r="AL921" i="18"/>
  <c r="AT921" i="18" s="1"/>
  <c r="AM921" i="18"/>
  <c r="AU921" i="18" s="1"/>
  <c r="AN921" i="18"/>
  <c r="AV921" i="18" s="1"/>
  <c r="AG922" i="18"/>
  <c r="AO922" i="18" s="1"/>
  <c r="AH922" i="18"/>
  <c r="AP922" i="18" s="1"/>
  <c r="AI922" i="18"/>
  <c r="AQ922" i="18" s="1"/>
  <c r="AJ922" i="18"/>
  <c r="AR922" i="18" s="1"/>
  <c r="AK922" i="18"/>
  <c r="AS922" i="18" s="1"/>
  <c r="AL922" i="18"/>
  <c r="AT922" i="18" s="1"/>
  <c r="AM922" i="18"/>
  <c r="AU922" i="18" s="1"/>
  <c r="AN922" i="18"/>
  <c r="AV922" i="18" s="1"/>
  <c r="AG923" i="18"/>
  <c r="AO923" i="18" s="1"/>
  <c r="AH923" i="18"/>
  <c r="AP923" i="18" s="1"/>
  <c r="AI923" i="18"/>
  <c r="AQ923" i="18" s="1"/>
  <c r="AJ923" i="18"/>
  <c r="AR923" i="18" s="1"/>
  <c r="AK923" i="18"/>
  <c r="AS923" i="18" s="1"/>
  <c r="AL923" i="18"/>
  <c r="AT923" i="18" s="1"/>
  <c r="AM923" i="18"/>
  <c r="AU923" i="18" s="1"/>
  <c r="AN923" i="18"/>
  <c r="AV923" i="18" s="1"/>
  <c r="AG924" i="18"/>
  <c r="AO924" i="18" s="1"/>
  <c r="AH924" i="18"/>
  <c r="AP924" i="18" s="1"/>
  <c r="AI924" i="18"/>
  <c r="AQ924" i="18" s="1"/>
  <c r="AJ924" i="18"/>
  <c r="AR924" i="18" s="1"/>
  <c r="AK924" i="18"/>
  <c r="AS924" i="18" s="1"/>
  <c r="AL924" i="18"/>
  <c r="AT924" i="18" s="1"/>
  <c r="AM924" i="18"/>
  <c r="AU924" i="18" s="1"/>
  <c r="AN924" i="18"/>
  <c r="AV924" i="18" s="1"/>
  <c r="AG925" i="18"/>
  <c r="AO925" i="18" s="1"/>
  <c r="AH925" i="18"/>
  <c r="AP925" i="18" s="1"/>
  <c r="AI925" i="18"/>
  <c r="AQ925" i="18" s="1"/>
  <c r="AJ925" i="18"/>
  <c r="AR925" i="18" s="1"/>
  <c r="AK925" i="18"/>
  <c r="AS925" i="18" s="1"/>
  <c r="AL925" i="18"/>
  <c r="AT925" i="18" s="1"/>
  <c r="AM925" i="18"/>
  <c r="AU925" i="18" s="1"/>
  <c r="AN925" i="18"/>
  <c r="AV925" i="18" s="1"/>
  <c r="AG926" i="18"/>
  <c r="AO926" i="18" s="1"/>
  <c r="AH926" i="18"/>
  <c r="AP926" i="18" s="1"/>
  <c r="AI926" i="18"/>
  <c r="AQ926" i="18" s="1"/>
  <c r="AJ926" i="18"/>
  <c r="AR926" i="18" s="1"/>
  <c r="AK926" i="18"/>
  <c r="AS926" i="18" s="1"/>
  <c r="AL926" i="18"/>
  <c r="AT926" i="18" s="1"/>
  <c r="AM926" i="18"/>
  <c r="AU926" i="18" s="1"/>
  <c r="AN926" i="18"/>
  <c r="AV926" i="18" s="1"/>
  <c r="AG927" i="18"/>
  <c r="AO927" i="18" s="1"/>
  <c r="AH927" i="18"/>
  <c r="AP927" i="18" s="1"/>
  <c r="AI927" i="18"/>
  <c r="AQ927" i="18" s="1"/>
  <c r="AJ927" i="18"/>
  <c r="AR927" i="18" s="1"/>
  <c r="AK927" i="18"/>
  <c r="AS927" i="18" s="1"/>
  <c r="AL927" i="18"/>
  <c r="AT927" i="18" s="1"/>
  <c r="AM927" i="18"/>
  <c r="AU927" i="18" s="1"/>
  <c r="AN927" i="18"/>
  <c r="AV927" i="18" s="1"/>
  <c r="AG928" i="18"/>
  <c r="AO928" i="18" s="1"/>
  <c r="AH928" i="18"/>
  <c r="AP928" i="18" s="1"/>
  <c r="AI928" i="18"/>
  <c r="AQ928" i="18" s="1"/>
  <c r="AJ928" i="18"/>
  <c r="AR928" i="18" s="1"/>
  <c r="AK928" i="18"/>
  <c r="AS928" i="18" s="1"/>
  <c r="AL928" i="18"/>
  <c r="AT928" i="18" s="1"/>
  <c r="AM928" i="18"/>
  <c r="AU928" i="18" s="1"/>
  <c r="AN928" i="18"/>
  <c r="AV928" i="18" s="1"/>
  <c r="AG929" i="18"/>
  <c r="AO929" i="18" s="1"/>
  <c r="AH929" i="18"/>
  <c r="AP929" i="18" s="1"/>
  <c r="AI929" i="18"/>
  <c r="AQ929" i="18" s="1"/>
  <c r="AJ929" i="18"/>
  <c r="AR929" i="18" s="1"/>
  <c r="AK929" i="18"/>
  <c r="AS929" i="18" s="1"/>
  <c r="AL929" i="18"/>
  <c r="AT929" i="18" s="1"/>
  <c r="AM929" i="18"/>
  <c r="AU929" i="18" s="1"/>
  <c r="AN929" i="18"/>
  <c r="AV929" i="18" s="1"/>
  <c r="AG930" i="18"/>
  <c r="AO930" i="18" s="1"/>
  <c r="AH930" i="18"/>
  <c r="AP930" i="18" s="1"/>
  <c r="AI930" i="18"/>
  <c r="AQ930" i="18" s="1"/>
  <c r="AJ930" i="18"/>
  <c r="AR930" i="18" s="1"/>
  <c r="AK930" i="18"/>
  <c r="AS930" i="18" s="1"/>
  <c r="AL930" i="18"/>
  <c r="AT930" i="18" s="1"/>
  <c r="AM930" i="18"/>
  <c r="AU930" i="18" s="1"/>
  <c r="AN930" i="18"/>
  <c r="AV930" i="18" s="1"/>
  <c r="AG931" i="18"/>
  <c r="AO931" i="18" s="1"/>
  <c r="AH931" i="18"/>
  <c r="AP931" i="18" s="1"/>
  <c r="AI931" i="18"/>
  <c r="AQ931" i="18" s="1"/>
  <c r="AJ931" i="18"/>
  <c r="AR931" i="18" s="1"/>
  <c r="AK931" i="18"/>
  <c r="AS931" i="18" s="1"/>
  <c r="AL931" i="18"/>
  <c r="AT931" i="18" s="1"/>
  <c r="AM931" i="18"/>
  <c r="AU931" i="18" s="1"/>
  <c r="AN931" i="18"/>
  <c r="AV931" i="18" s="1"/>
  <c r="AG932" i="18"/>
  <c r="AO932" i="18" s="1"/>
  <c r="AH932" i="18"/>
  <c r="AP932" i="18" s="1"/>
  <c r="AI932" i="18"/>
  <c r="AQ932" i="18" s="1"/>
  <c r="AJ932" i="18"/>
  <c r="AR932" i="18" s="1"/>
  <c r="AK932" i="18"/>
  <c r="AS932" i="18" s="1"/>
  <c r="AL932" i="18"/>
  <c r="AT932" i="18" s="1"/>
  <c r="AM932" i="18"/>
  <c r="AU932" i="18" s="1"/>
  <c r="AN932" i="18"/>
  <c r="AV932" i="18" s="1"/>
  <c r="AG933" i="18"/>
  <c r="AO933" i="18" s="1"/>
  <c r="AH933" i="18"/>
  <c r="AP933" i="18" s="1"/>
  <c r="AI933" i="18"/>
  <c r="AQ933" i="18" s="1"/>
  <c r="AJ933" i="18"/>
  <c r="AR933" i="18" s="1"/>
  <c r="AK933" i="18"/>
  <c r="AS933" i="18" s="1"/>
  <c r="AL933" i="18"/>
  <c r="AT933" i="18" s="1"/>
  <c r="AM933" i="18"/>
  <c r="AU933" i="18" s="1"/>
  <c r="AN933" i="18"/>
  <c r="AV933" i="18" s="1"/>
  <c r="AG934" i="18"/>
  <c r="AO934" i="18" s="1"/>
  <c r="AH934" i="18"/>
  <c r="AP934" i="18" s="1"/>
  <c r="AI934" i="18"/>
  <c r="AQ934" i="18" s="1"/>
  <c r="AJ934" i="18"/>
  <c r="AR934" i="18" s="1"/>
  <c r="AK934" i="18"/>
  <c r="AS934" i="18" s="1"/>
  <c r="AL934" i="18"/>
  <c r="AT934" i="18" s="1"/>
  <c r="AM934" i="18"/>
  <c r="AU934" i="18" s="1"/>
  <c r="AN934" i="18"/>
  <c r="AV934" i="18" s="1"/>
  <c r="AG935" i="18"/>
  <c r="AO935" i="18" s="1"/>
  <c r="AH935" i="18"/>
  <c r="AP935" i="18" s="1"/>
  <c r="AI935" i="18"/>
  <c r="AQ935" i="18" s="1"/>
  <c r="AJ935" i="18"/>
  <c r="AR935" i="18" s="1"/>
  <c r="AK935" i="18"/>
  <c r="AS935" i="18" s="1"/>
  <c r="AL935" i="18"/>
  <c r="AT935" i="18" s="1"/>
  <c r="AM935" i="18"/>
  <c r="AU935" i="18" s="1"/>
  <c r="AN935" i="18"/>
  <c r="AV935" i="18" s="1"/>
  <c r="AG936" i="18"/>
  <c r="AO936" i="18" s="1"/>
  <c r="AH936" i="18"/>
  <c r="AP936" i="18" s="1"/>
  <c r="AI936" i="18"/>
  <c r="AQ936" i="18" s="1"/>
  <c r="AJ936" i="18"/>
  <c r="AR936" i="18" s="1"/>
  <c r="AK936" i="18"/>
  <c r="AS936" i="18" s="1"/>
  <c r="AL936" i="18"/>
  <c r="AT936" i="18" s="1"/>
  <c r="AM936" i="18"/>
  <c r="AU936" i="18" s="1"/>
  <c r="AN936" i="18"/>
  <c r="AV936" i="18" s="1"/>
  <c r="AG937" i="18"/>
  <c r="AO937" i="18" s="1"/>
  <c r="AH937" i="18"/>
  <c r="AP937" i="18" s="1"/>
  <c r="AI937" i="18"/>
  <c r="AQ937" i="18" s="1"/>
  <c r="AJ937" i="18"/>
  <c r="AR937" i="18" s="1"/>
  <c r="AK937" i="18"/>
  <c r="AS937" i="18" s="1"/>
  <c r="AL937" i="18"/>
  <c r="AT937" i="18" s="1"/>
  <c r="AM937" i="18"/>
  <c r="AU937" i="18" s="1"/>
  <c r="AN937" i="18"/>
  <c r="AV937" i="18" s="1"/>
  <c r="AG938" i="18"/>
  <c r="AO938" i="18" s="1"/>
  <c r="AH938" i="18"/>
  <c r="AP938" i="18" s="1"/>
  <c r="AI938" i="18"/>
  <c r="AQ938" i="18" s="1"/>
  <c r="AJ938" i="18"/>
  <c r="AR938" i="18" s="1"/>
  <c r="AK938" i="18"/>
  <c r="AS938" i="18" s="1"/>
  <c r="AL938" i="18"/>
  <c r="AT938" i="18" s="1"/>
  <c r="AM938" i="18"/>
  <c r="AU938" i="18" s="1"/>
  <c r="AN938" i="18"/>
  <c r="AV938" i="18" s="1"/>
  <c r="AG939" i="18"/>
  <c r="AO939" i="18" s="1"/>
  <c r="AH939" i="18"/>
  <c r="AP939" i="18" s="1"/>
  <c r="AI939" i="18"/>
  <c r="AQ939" i="18" s="1"/>
  <c r="AJ939" i="18"/>
  <c r="AR939" i="18" s="1"/>
  <c r="AK939" i="18"/>
  <c r="AS939" i="18" s="1"/>
  <c r="AL939" i="18"/>
  <c r="AT939" i="18" s="1"/>
  <c r="AM939" i="18"/>
  <c r="AU939" i="18" s="1"/>
  <c r="AN939" i="18"/>
  <c r="AV939" i="18" s="1"/>
  <c r="AG940" i="18"/>
  <c r="AO940" i="18" s="1"/>
  <c r="AH940" i="18"/>
  <c r="AP940" i="18" s="1"/>
  <c r="AI940" i="18"/>
  <c r="AQ940" i="18" s="1"/>
  <c r="AJ940" i="18"/>
  <c r="AR940" i="18" s="1"/>
  <c r="AK940" i="18"/>
  <c r="AS940" i="18" s="1"/>
  <c r="AL940" i="18"/>
  <c r="AT940" i="18" s="1"/>
  <c r="AM940" i="18"/>
  <c r="AU940" i="18" s="1"/>
  <c r="AN940" i="18"/>
  <c r="AV940" i="18" s="1"/>
  <c r="AG941" i="18"/>
  <c r="AO941" i="18" s="1"/>
  <c r="AH941" i="18"/>
  <c r="AP941" i="18" s="1"/>
  <c r="AI941" i="18"/>
  <c r="AQ941" i="18" s="1"/>
  <c r="AJ941" i="18"/>
  <c r="AR941" i="18" s="1"/>
  <c r="AK941" i="18"/>
  <c r="AS941" i="18" s="1"/>
  <c r="AL941" i="18"/>
  <c r="AT941" i="18" s="1"/>
  <c r="AM941" i="18"/>
  <c r="AU941" i="18" s="1"/>
  <c r="AN941" i="18"/>
  <c r="AV941" i="18" s="1"/>
  <c r="AG942" i="18"/>
  <c r="AO942" i="18" s="1"/>
  <c r="AH942" i="18"/>
  <c r="AP942" i="18" s="1"/>
  <c r="AI942" i="18"/>
  <c r="AQ942" i="18" s="1"/>
  <c r="AJ942" i="18"/>
  <c r="AR942" i="18" s="1"/>
  <c r="AK942" i="18"/>
  <c r="AS942" i="18" s="1"/>
  <c r="AL942" i="18"/>
  <c r="AT942" i="18" s="1"/>
  <c r="AM942" i="18"/>
  <c r="AU942" i="18" s="1"/>
  <c r="AN942" i="18"/>
  <c r="AV942" i="18" s="1"/>
  <c r="AG943" i="18"/>
  <c r="AO943" i="18" s="1"/>
  <c r="AH943" i="18"/>
  <c r="AP943" i="18" s="1"/>
  <c r="AI943" i="18"/>
  <c r="AQ943" i="18" s="1"/>
  <c r="AJ943" i="18"/>
  <c r="AR943" i="18" s="1"/>
  <c r="AK943" i="18"/>
  <c r="AS943" i="18" s="1"/>
  <c r="AL943" i="18"/>
  <c r="AT943" i="18" s="1"/>
  <c r="AM943" i="18"/>
  <c r="AU943" i="18" s="1"/>
  <c r="AN943" i="18"/>
  <c r="AV943" i="18" s="1"/>
  <c r="AG944" i="18"/>
  <c r="AO944" i="18" s="1"/>
  <c r="AH944" i="18"/>
  <c r="AP944" i="18" s="1"/>
  <c r="AI944" i="18"/>
  <c r="AQ944" i="18" s="1"/>
  <c r="AJ944" i="18"/>
  <c r="AR944" i="18" s="1"/>
  <c r="AK944" i="18"/>
  <c r="AS944" i="18" s="1"/>
  <c r="AL944" i="18"/>
  <c r="AT944" i="18" s="1"/>
  <c r="AM944" i="18"/>
  <c r="AU944" i="18" s="1"/>
  <c r="AN944" i="18"/>
  <c r="AV944" i="18" s="1"/>
  <c r="AG945" i="18"/>
  <c r="AO945" i="18" s="1"/>
  <c r="AH945" i="18"/>
  <c r="AP945" i="18" s="1"/>
  <c r="AI945" i="18"/>
  <c r="AQ945" i="18" s="1"/>
  <c r="AJ945" i="18"/>
  <c r="AR945" i="18" s="1"/>
  <c r="AK945" i="18"/>
  <c r="AS945" i="18" s="1"/>
  <c r="AL945" i="18"/>
  <c r="AT945" i="18" s="1"/>
  <c r="AM945" i="18"/>
  <c r="AU945" i="18" s="1"/>
  <c r="AN945" i="18"/>
  <c r="AV945" i="18" s="1"/>
  <c r="AG946" i="18"/>
  <c r="AO946" i="18" s="1"/>
  <c r="AH946" i="18"/>
  <c r="AP946" i="18" s="1"/>
  <c r="AI946" i="18"/>
  <c r="AQ946" i="18" s="1"/>
  <c r="AJ946" i="18"/>
  <c r="AR946" i="18" s="1"/>
  <c r="AK946" i="18"/>
  <c r="AS946" i="18" s="1"/>
  <c r="AL946" i="18"/>
  <c r="AT946" i="18" s="1"/>
  <c r="AM946" i="18"/>
  <c r="AU946" i="18" s="1"/>
  <c r="AN946" i="18"/>
  <c r="AV946" i="18" s="1"/>
  <c r="AG947" i="18"/>
  <c r="AO947" i="18" s="1"/>
  <c r="AH947" i="18"/>
  <c r="AP947" i="18" s="1"/>
  <c r="AI947" i="18"/>
  <c r="AQ947" i="18" s="1"/>
  <c r="AJ947" i="18"/>
  <c r="AR947" i="18" s="1"/>
  <c r="AK947" i="18"/>
  <c r="AS947" i="18" s="1"/>
  <c r="AL947" i="18"/>
  <c r="AT947" i="18" s="1"/>
  <c r="AM947" i="18"/>
  <c r="AU947" i="18" s="1"/>
  <c r="AN947" i="18"/>
  <c r="AV947" i="18" s="1"/>
  <c r="AG948" i="18"/>
  <c r="AO948" i="18" s="1"/>
  <c r="AH948" i="18"/>
  <c r="AP948" i="18" s="1"/>
  <c r="AI948" i="18"/>
  <c r="AQ948" i="18" s="1"/>
  <c r="AJ948" i="18"/>
  <c r="AR948" i="18" s="1"/>
  <c r="AK948" i="18"/>
  <c r="AS948" i="18" s="1"/>
  <c r="AL948" i="18"/>
  <c r="AT948" i="18" s="1"/>
  <c r="AM948" i="18"/>
  <c r="AU948" i="18" s="1"/>
  <c r="AN948" i="18"/>
  <c r="AV948" i="18" s="1"/>
  <c r="AG949" i="18"/>
  <c r="AO949" i="18" s="1"/>
  <c r="AH949" i="18"/>
  <c r="AP949" i="18" s="1"/>
  <c r="AI949" i="18"/>
  <c r="AQ949" i="18" s="1"/>
  <c r="AJ949" i="18"/>
  <c r="AR949" i="18" s="1"/>
  <c r="AK949" i="18"/>
  <c r="AS949" i="18" s="1"/>
  <c r="AL949" i="18"/>
  <c r="AT949" i="18" s="1"/>
  <c r="AM949" i="18"/>
  <c r="AU949" i="18" s="1"/>
  <c r="AN949" i="18"/>
  <c r="AV949" i="18" s="1"/>
  <c r="AG950" i="18"/>
  <c r="AO950" i="18" s="1"/>
  <c r="AH950" i="18"/>
  <c r="AP950" i="18" s="1"/>
  <c r="AI950" i="18"/>
  <c r="AQ950" i="18" s="1"/>
  <c r="AJ950" i="18"/>
  <c r="AR950" i="18" s="1"/>
  <c r="AK950" i="18"/>
  <c r="AS950" i="18" s="1"/>
  <c r="AL950" i="18"/>
  <c r="AT950" i="18" s="1"/>
  <c r="AM950" i="18"/>
  <c r="AU950" i="18" s="1"/>
  <c r="AN950" i="18"/>
  <c r="AV950" i="18" s="1"/>
  <c r="AG951" i="18"/>
  <c r="AO951" i="18" s="1"/>
  <c r="AH951" i="18"/>
  <c r="AP951" i="18" s="1"/>
  <c r="AI951" i="18"/>
  <c r="AQ951" i="18" s="1"/>
  <c r="AJ951" i="18"/>
  <c r="AR951" i="18" s="1"/>
  <c r="AK951" i="18"/>
  <c r="AS951" i="18" s="1"/>
  <c r="AL951" i="18"/>
  <c r="AT951" i="18" s="1"/>
  <c r="AM951" i="18"/>
  <c r="AU951" i="18" s="1"/>
  <c r="AN951" i="18"/>
  <c r="AV951" i="18" s="1"/>
  <c r="AG952" i="18"/>
  <c r="AO952" i="18" s="1"/>
  <c r="AH952" i="18"/>
  <c r="AP952" i="18" s="1"/>
  <c r="AI952" i="18"/>
  <c r="AQ952" i="18" s="1"/>
  <c r="AJ952" i="18"/>
  <c r="AR952" i="18" s="1"/>
  <c r="AK952" i="18"/>
  <c r="AS952" i="18" s="1"/>
  <c r="AL952" i="18"/>
  <c r="AT952" i="18" s="1"/>
  <c r="AM952" i="18"/>
  <c r="AU952" i="18" s="1"/>
  <c r="AN952" i="18"/>
  <c r="AV952" i="18" s="1"/>
  <c r="AG953" i="18"/>
  <c r="AO953" i="18" s="1"/>
  <c r="AH953" i="18"/>
  <c r="AP953" i="18" s="1"/>
  <c r="AI953" i="18"/>
  <c r="AQ953" i="18" s="1"/>
  <c r="AJ953" i="18"/>
  <c r="AR953" i="18" s="1"/>
  <c r="AK953" i="18"/>
  <c r="AS953" i="18" s="1"/>
  <c r="AL953" i="18"/>
  <c r="AT953" i="18" s="1"/>
  <c r="AM953" i="18"/>
  <c r="AU953" i="18" s="1"/>
  <c r="AN953" i="18"/>
  <c r="AV953" i="18" s="1"/>
  <c r="AG954" i="18"/>
  <c r="AO954" i="18" s="1"/>
  <c r="AH954" i="18"/>
  <c r="AP954" i="18" s="1"/>
  <c r="AI954" i="18"/>
  <c r="AQ954" i="18" s="1"/>
  <c r="AJ954" i="18"/>
  <c r="AR954" i="18" s="1"/>
  <c r="AK954" i="18"/>
  <c r="AS954" i="18" s="1"/>
  <c r="AL954" i="18"/>
  <c r="AT954" i="18" s="1"/>
  <c r="AM954" i="18"/>
  <c r="AU954" i="18" s="1"/>
  <c r="AN954" i="18"/>
  <c r="AV954" i="18" s="1"/>
  <c r="AG955" i="18"/>
  <c r="AO955" i="18" s="1"/>
  <c r="AH955" i="18"/>
  <c r="AP955" i="18" s="1"/>
  <c r="AI955" i="18"/>
  <c r="AQ955" i="18" s="1"/>
  <c r="AJ955" i="18"/>
  <c r="AR955" i="18" s="1"/>
  <c r="AK955" i="18"/>
  <c r="AS955" i="18" s="1"/>
  <c r="AL955" i="18"/>
  <c r="AT955" i="18" s="1"/>
  <c r="AM955" i="18"/>
  <c r="AU955" i="18" s="1"/>
  <c r="AN955" i="18"/>
  <c r="AV955" i="18" s="1"/>
  <c r="AG956" i="18"/>
  <c r="AO956" i="18" s="1"/>
  <c r="AH956" i="18"/>
  <c r="AP956" i="18" s="1"/>
  <c r="AI956" i="18"/>
  <c r="AQ956" i="18" s="1"/>
  <c r="AJ956" i="18"/>
  <c r="AR956" i="18" s="1"/>
  <c r="AK956" i="18"/>
  <c r="AS956" i="18" s="1"/>
  <c r="AL956" i="18"/>
  <c r="AT956" i="18" s="1"/>
  <c r="AM956" i="18"/>
  <c r="AU956" i="18" s="1"/>
  <c r="AN956" i="18"/>
  <c r="AV956" i="18" s="1"/>
  <c r="AG957" i="18"/>
  <c r="AO957" i="18" s="1"/>
  <c r="AH957" i="18"/>
  <c r="AP957" i="18" s="1"/>
  <c r="AI957" i="18"/>
  <c r="AQ957" i="18" s="1"/>
  <c r="AJ957" i="18"/>
  <c r="AR957" i="18" s="1"/>
  <c r="AK957" i="18"/>
  <c r="AS957" i="18" s="1"/>
  <c r="AL957" i="18"/>
  <c r="AT957" i="18" s="1"/>
  <c r="AM957" i="18"/>
  <c r="AU957" i="18" s="1"/>
  <c r="AN957" i="18"/>
  <c r="AV957" i="18" s="1"/>
  <c r="AG958" i="18"/>
  <c r="AO958" i="18" s="1"/>
  <c r="AH958" i="18"/>
  <c r="AP958" i="18" s="1"/>
  <c r="AI958" i="18"/>
  <c r="AQ958" i="18" s="1"/>
  <c r="AJ958" i="18"/>
  <c r="AR958" i="18" s="1"/>
  <c r="AK958" i="18"/>
  <c r="AS958" i="18" s="1"/>
  <c r="AL958" i="18"/>
  <c r="AT958" i="18" s="1"/>
  <c r="AM958" i="18"/>
  <c r="AU958" i="18" s="1"/>
  <c r="AN958" i="18"/>
  <c r="AV958" i="18" s="1"/>
  <c r="AG959" i="18"/>
  <c r="AO959" i="18" s="1"/>
  <c r="AH959" i="18"/>
  <c r="AP959" i="18" s="1"/>
  <c r="AI959" i="18"/>
  <c r="AQ959" i="18" s="1"/>
  <c r="AJ959" i="18"/>
  <c r="AR959" i="18" s="1"/>
  <c r="AK959" i="18"/>
  <c r="AS959" i="18" s="1"/>
  <c r="AL959" i="18"/>
  <c r="AT959" i="18" s="1"/>
  <c r="AM959" i="18"/>
  <c r="AU959" i="18" s="1"/>
  <c r="AN959" i="18"/>
  <c r="AV959" i="18" s="1"/>
  <c r="AG960" i="18"/>
  <c r="AO960" i="18" s="1"/>
  <c r="AH960" i="18"/>
  <c r="AP960" i="18" s="1"/>
  <c r="AI960" i="18"/>
  <c r="AQ960" i="18" s="1"/>
  <c r="AJ960" i="18"/>
  <c r="AR960" i="18" s="1"/>
  <c r="AK960" i="18"/>
  <c r="AS960" i="18" s="1"/>
  <c r="AL960" i="18"/>
  <c r="AT960" i="18" s="1"/>
  <c r="AM960" i="18"/>
  <c r="AU960" i="18" s="1"/>
  <c r="AN960" i="18"/>
  <c r="AV960" i="18" s="1"/>
  <c r="AG961" i="18"/>
  <c r="AO961" i="18" s="1"/>
  <c r="AH961" i="18"/>
  <c r="AP961" i="18" s="1"/>
  <c r="AI961" i="18"/>
  <c r="AQ961" i="18" s="1"/>
  <c r="AJ961" i="18"/>
  <c r="AR961" i="18" s="1"/>
  <c r="AK961" i="18"/>
  <c r="AS961" i="18" s="1"/>
  <c r="AL961" i="18"/>
  <c r="AT961" i="18" s="1"/>
  <c r="AM961" i="18"/>
  <c r="AU961" i="18" s="1"/>
  <c r="AN961" i="18"/>
  <c r="AV961" i="18" s="1"/>
  <c r="AG962" i="18"/>
  <c r="AO962" i="18" s="1"/>
  <c r="AH962" i="18"/>
  <c r="AP962" i="18" s="1"/>
  <c r="AI962" i="18"/>
  <c r="AQ962" i="18" s="1"/>
  <c r="AJ962" i="18"/>
  <c r="AR962" i="18" s="1"/>
  <c r="AK962" i="18"/>
  <c r="AS962" i="18" s="1"/>
  <c r="AL962" i="18"/>
  <c r="AT962" i="18" s="1"/>
  <c r="AM962" i="18"/>
  <c r="AU962" i="18" s="1"/>
  <c r="AN962" i="18"/>
  <c r="AV962" i="18" s="1"/>
  <c r="AG963" i="18"/>
  <c r="AO963" i="18" s="1"/>
  <c r="AH963" i="18"/>
  <c r="AP963" i="18" s="1"/>
  <c r="AI963" i="18"/>
  <c r="AQ963" i="18" s="1"/>
  <c r="AJ963" i="18"/>
  <c r="AR963" i="18" s="1"/>
  <c r="AK963" i="18"/>
  <c r="AS963" i="18" s="1"/>
  <c r="AL963" i="18"/>
  <c r="AT963" i="18" s="1"/>
  <c r="AM963" i="18"/>
  <c r="AU963" i="18" s="1"/>
  <c r="AN963" i="18"/>
  <c r="AV963" i="18" s="1"/>
  <c r="AG964" i="18"/>
  <c r="AO964" i="18" s="1"/>
  <c r="AH964" i="18"/>
  <c r="AP964" i="18" s="1"/>
  <c r="AI964" i="18"/>
  <c r="AQ964" i="18" s="1"/>
  <c r="AJ964" i="18"/>
  <c r="AR964" i="18" s="1"/>
  <c r="AK964" i="18"/>
  <c r="AS964" i="18" s="1"/>
  <c r="AL964" i="18"/>
  <c r="AT964" i="18" s="1"/>
  <c r="AM964" i="18"/>
  <c r="AU964" i="18" s="1"/>
  <c r="AN964" i="18"/>
  <c r="AV964" i="18" s="1"/>
  <c r="AG965" i="18"/>
  <c r="AO965" i="18" s="1"/>
  <c r="AH965" i="18"/>
  <c r="AP965" i="18" s="1"/>
  <c r="AI965" i="18"/>
  <c r="AQ965" i="18" s="1"/>
  <c r="AJ965" i="18"/>
  <c r="AR965" i="18" s="1"/>
  <c r="AK965" i="18"/>
  <c r="AS965" i="18" s="1"/>
  <c r="AL965" i="18"/>
  <c r="AT965" i="18" s="1"/>
  <c r="AM965" i="18"/>
  <c r="AU965" i="18" s="1"/>
  <c r="AN965" i="18"/>
  <c r="AV965" i="18" s="1"/>
  <c r="AG966" i="18"/>
  <c r="AO966" i="18" s="1"/>
  <c r="AH966" i="18"/>
  <c r="AP966" i="18" s="1"/>
  <c r="AI966" i="18"/>
  <c r="AQ966" i="18" s="1"/>
  <c r="AJ966" i="18"/>
  <c r="AR966" i="18" s="1"/>
  <c r="AK966" i="18"/>
  <c r="AS966" i="18" s="1"/>
  <c r="AL966" i="18"/>
  <c r="AT966" i="18" s="1"/>
  <c r="AM966" i="18"/>
  <c r="AU966" i="18" s="1"/>
  <c r="AN966" i="18"/>
  <c r="AV966" i="18" s="1"/>
  <c r="AG967" i="18"/>
  <c r="AO967" i="18" s="1"/>
  <c r="AH967" i="18"/>
  <c r="AP967" i="18" s="1"/>
  <c r="AI967" i="18"/>
  <c r="AQ967" i="18" s="1"/>
  <c r="AJ967" i="18"/>
  <c r="AR967" i="18" s="1"/>
  <c r="AK967" i="18"/>
  <c r="AS967" i="18" s="1"/>
  <c r="AL967" i="18"/>
  <c r="AT967" i="18" s="1"/>
  <c r="AM967" i="18"/>
  <c r="AU967" i="18" s="1"/>
  <c r="AN967" i="18"/>
  <c r="AV967" i="18" s="1"/>
  <c r="AG968" i="18"/>
  <c r="AO968" i="18" s="1"/>
  <c r="AH968" i="18"/>
  <c r="AP968" i="18" s="1"/>
  <c r="AI968" i="18"/>
  <c r="AQ968" i="18" s="1"/>
  <c r="AJ968" i="18"/>
  <c r="AR968" i="18" s="1"/>
  <c r="AK968" i="18"/>
  <c r="AS968" i="18" s="1"/>
  <c r="AL968" i="18"/>
  <c r="AT968" i="18" s="1"/>
  <c r="AM968" i="18"/>
  <c r="AU968" i="18" s="1"/>
  <c r="AN968" i="18"/>
  <c r="AV968" i="18" s="1"/>
  <c r="AG969" i="18"/>
  <c r="AO969" i="18" s="1"/>
  <c r="AH969" i="18"/>
  <c r="AP969" i="18" s="1"/>
  <c r="AI969" i="18"/>
  <c r="AQ969" i="18" s="1"/>
  <c r="AJ969" i="18"/>
  <c r="AR969" i="18" s="1"/>
  <c r="AK969" i="18"/>
  <c r="AS969" i="18" s="1"/>
  <c r="AL969" i="18"/>
  <c r="AT969" i="18" s="1"/>
  <c r="AM969" i="18"/>
  <c r="AU969" i="18" s="1"/>
  <c r="AN969" i="18"/>
  <c r="AV969" i="18" s="1"/>
  <c r="AG970" i="18"/>
  <c r="AO970" i="18" s="1"/>
  <c r="AH970" i="18"/>
  <c r="AP970" i="18" s="1"/>
  <c r="AI970" i="18"/>
  <c r="AQ970" i="18" s="1"/>
  <c r="AJ970" i="18"/>
  <c r="AR970" i="18" s="1"/>
  <c r="AK970" i="18"/>
  <c r="AS970" i="18" s="1"/>
  <c r="AL970" i="18"/>
  <c r="AT970" i="18" s="1"/>
  <c r="AM970" i="18"/>
  <c r="AU970" i="18" s="1"/>
  <c r="AN970" i="18"/>
  <c r="AV970" i="18" s="1"/>
  <c r="AG971" i="18"/>
  <c r="AO971" i="18" s="1"/>
  <c r="AH971" i="18"/>
  <c r="AP971" i="18" s="1"/>
  <c r="AI971" i="18"/>
  <c r="AQ971" i="18" s="1"/>
  <c r="AJ971" i="18"/>
  <c r="AR971" i="18" s="1"/>
  <c r="AK971" i="18"/>
  <c r="AS971" i="18" s="1"/>
  <c r="AL971" i="18"/>
  <c r="AT971" i="18" s="1"/>
  <c r="AM971" i="18"/>
  <c r="AU971" i="18" s="1"/>
  <c r="AN971" i="18"/>
  <c r="AV971" i="18" s="1"/>
  <c r="AG972" i="18"/>
  <c r="AO972" i="18" s="1"/>
  <c r="AH972" i="18"/>
  <c r="AP972" i="18" s="1"/>
  <c r="AI972" i="18"/>
  <c r="AQ972" i="18" s="1"/>
  <c r="AJ972" i="18"/>
  <c r="AR972" i="18" s="1"/>
  <c r="AK972" i="18"/>
  <c r="AS972" i="18" s="1"/>
  <c r="AL972" i="18"/>
  <c r="AT972" i="18" s="1"/>
  <c r="AM972" i="18"/>
  <c r="AU972" i="18" s="1"/>
  <c r="AN972" i="18"/>
  <c r="AV972" i="18" s="1"/>
  <c r="AG973" i="18"/>
  <c r="AO973" i="18" s="1"/>
  <c r="AH973" i="18"/>
  <c r="AP973" i="18" s="1"/>
  <c r="AI973" i="18"/>
  <c r="AQ973" i="18" s="1"/>
  <c r="AJ973" i="18"/>
  <c r="AR973" i="18" s="1"/>
  <c r="AK973" i="18"/>
  <c r="AS973" i="18" s="1"/>
  <c r="AL973" i="18"/>
  <c r="AT973" i="18" s="1"/>
  <c r="AM973" i="18"/>
  <c r="AU973" i="18" s="1"/>
  <c r="AN973" i="18"/>
  <c r="AV973" i="18" s="1"/>
  <c r="AG974" i="18"/>
  <c r="AO974" i="18" s="1"/>
  <c r="AH974" i="18"/>
  <c r="AP974" i="18" s="1"/>
  <c r="AI974" i="18"/>
  <c r="AQ974" i="18" s="1"/>
  <c r="AJ974" i="18"/>
  <c r="AR974" i="18" s="1"/>
  <c r="AK974" i="18"/>
  <c r="AS974" i="18" s="1"/>
  <c r="AL974" i="18"/>
  <c r="AT974" i="18" s="1"/>
  <c r="AM974" i="18"/>
  <c r="AU974" i="18" s="1"/>
  <c r="AN974" i="18"/>
  <c r="AV974" i="18" s="1"/>
  <c r="AG975" i="18"/>
  <c r="AO975" i="18" s="1"/>
  <c r="AH975" i="18"/>
  <c r="AP975" i="18" s="1"/>
  <c r="AI975" i="18"/>
  <c r="AQ975" i="18" s="1"/>
  <c r="AJ975" i="18"/>
  <c r="AR975" i="18" s="1"/>
  <c r="AK975" i="18"/>
  <c r="AS975" i="18" s="1"/>
  <c r="AL975" i="18"/>
  <c r="AT975" i="18" s="1"/>
  <c r="AM975" i="18"/>
  <c r="AU975" i="18" s="1"/>
  <c r="AN975" i="18"/>
  <c r="AV975" i="18" s="1"/>
  <c r="AG976" i="18"/>
  <c r="AO976" i="18" s="1"/>
  <c r="AH976" i="18"/>
  <c r="AP976" i="18" s="1"/>
  <c r="AI976" i="18"/>
  <c r="AQ976" i="18" s="1"/>
  <c r="AJ976" i="18"/>
  <c r="AR976" i="18" s="1"/>
  <c r="AK976" i="18"/>
  <c r="AS976" i="18" s="1"/>
  <c r="AL976" i="18"/>
  <c r="AT976" i="18" s="1"/>
  <c r="AM976" i="18"/>
  <c r="AU976" i="18" s="1"/>
  <c r="AN976" i="18"/>
  <c r="AV976" i="18" s="1"/>
  <c r="AG977" i="18"/>
  <c r="AO977" i="18" s="1"/>
  <c r="AH977" i="18"/>
  <c r="AP977" i="18" s="1"/>
  <c r="AI977" i="18"/>
  <c r="AQ977" i="18" s="1"/>
  <c r="AJ977" i="18"/>
  <c r="AR977" i="18" s="1"/>
  <c r="AK977" i="18"/>
  <c r="AS977" i="18" s="1"/>
  <c r="AL977" i="18"/>
  <c r="AT977" i="18" s="1"/>
  <c r="AM977" i="18"/>
  <c r="AU977" i="18" s="1"/>
  <c r="AN977" i="18"/>
  <c r="AV977" i="18" s="1"/>
  <c r="AG978" i="18"/>
  <c r="AO978" i="18" s="1"/>
  <c r="AH978" i="18"/>
  <c r="AP978" i="18" s="1"/>
  <c r="AI978" i="18"/>
  <c r="AQ978" i="18" s="1"/>
  <c r="AJ978" i="18"/>
  <c r="AR978" i="18" s="1"/>
  <c r="AK978" i="18"/>
  <c r="AS978" i="18" s="1"/>
  <c r="AL978" i="18"/>
  <c r="AT978" i="18" s="1"/>
  <c r="AM978" i="18"/>
  <c r="AU978" i="18" s="1"/>
  <c r="AN978" i="18"/>
  <c r="AV978" i="18" s="1"/>
  <c r="AG979" i="18"/>
  <c r="AO979" i="18" s="1"/>
  <c r="AH979" i="18"/>
  <c r="AP979" i="18" s="1"/>
  <c r="AI979" i="18"/>
  <c r="AQ979" i="18" s="1"/>
  <c r="AJ979" i="18"/>
  <c r="AR979" i="18" s="1"/>
  <c r="AK979" i="18"/>
  <c r="AS979" i="18" s="1"/>
  <c r="AL979" i="18"/>
  <c r="AT979" i="18" s="1"/>
  <c r="AM979" i="18"/>
  <c r="AU979" i="18" s="1"/>
  <c r="AN979" i="18"/>
  <c r="AV979" i="18" s="1"/>
  <c r="AG980" i="18"/>
  <c r="AO980" i="18" s="1"/>
  <c r="AH980" i="18"/>
  <c r="AP980" i="18" s="1"/>
  <c r="AI980" i="18"/>
  <c r="AQ980" i="18" s="1"/>
  <c r="AJ980" i="18"/>
  <c r="AR980" i="18" s="1"/>
  <c r="AK980" i="18"/>
  <c r="AS980" i="18" s="1"/>
  <c r="AL980" i="18"/>
  <c r="AT980" i="18" s="1"/>
  <c r="AM980" i="18"/>
  <c r="AU980" i="18" s="1"/>
  <c r="AN980" i="18"/>
  <c r="AV980" i="18" s="1"/>
  <c r="AG981" i="18"/>
  <c r="AO981" i="18" s="1"/>
  <c r="AH981" i="18"/>
  <c r="AP981" i="18" s="1"/>
  <c r="AI981" i="18"/>
  <c r="AQ981" i="18" s="1"/>
  <c r="AJ981" i="18"/>
  <c r="AR981" i="18" s="1"/>
  <c r="AK981" i="18"/>
  <c r="AS981" i="18" s="1"/>
  <c r="AL981" i="18"/>
  <c r="AT981" i="18" s="1"/>
  <c r="AM981" i="18"/>
  <c r="AU981" i="18" s="1"/>
  <c r="AN981" i="18"/>
  <c r="AV981" i="18" s="1"/>
  <c r="AG982" i="18"/>
  <c r="AO982" i="18" s="1"/>
  <c r="AH982" i="18"/>
  <c r="AP982" i="18" s="1"/>
  <c r="AI982" i="18"/>
  <c r="AQ982" i="18" s="1"/>
  <c r="AJ982" i="18"/>
  <c r="AR982" i="18" s="1"/>
  <c r="AK982" i="18"/>
  <c r="AS982" i="18" s="1"/>
  <c r="AL982" i="18"/>
  <c r="AT982" i="18" s="1"/>
  <c r="AM982" i="18"/>
  <c r="AU982" i="18" s="1"/>
  <c r="AN982" i="18"/>
  <c r="AV982" i="18" s="1"/>
  <c r="AG983" i="18"/>
  <c r="AO983" i="18" s="1"/>
  <c r="AH983" i="18"/>
  <c r="AP983" i="18" s="1"/>
  <c r="AI983" i="18"/>
  <c r="AQ983" i="18" s="1"/>
  <c r="AJ983" i="18"/>
  <c r="AR983" i="18" s="1"/>
  <c r="AK983" i="18"/>
  <c r="AS983" i="18" s="1"/>
  <c r="AL983" i="18"/>
  <c r="AT983" i="18" s="1"/>
  <c r="AM983" i="18"/>
  <c r="AU983" i="18" s="1"/>
  <c r="AN983" i="18"/>
  <c r="AV983" i="18" s="1"/>
  <c r="AG984" i="18"/>
  <c r="AO984" i="18" s="1"/>
  <c r="AH984" i="18"/>
  <c r="AP984" i="18" s="1"/>
  <c r="AI984" i="18"/>
  <c r="AQ984" i="18" s="1"/>
  <c r="AJ984" i="18"/>
  <c r="AR984" i="18" s="1"/>
  <c r="AK984" i="18"/>
  <c r="AS984" i="18" s="1"/>
  <c r="AL984" i="18"/>
  <c r="AT984" i="18" s="1"/>
  <c r="AM984" i="18"/>
  <c r="AU984" i="18" s="1"/>
  <c r="AN984" i="18"/>
  <c r="AV984" i="18" s="1"/>
  <c r="AG985" i="18"/>
  <c r="AO985" i="18" s="1"/>
  <c r="AH985" i="18"/>
  <c r="AP985" i="18" s="1"/>
  <c r="AI985" i="18"/>
  <c r="AQ985" i="18" s="1"/>
  <c r="AJ985" i="18"/>
  <c r="AR985" i="18" s="1"/>
  <c r="AK985" i="18"/>
  <c r="AS985" i="18" s="1"/>
  <c r="AL985" i="18"/>
  <c r="AT985" i="18" s="1"/>
  <c r="AM985" i="18"/>
  <c r="AU985" i="18" s="1"/>
  <c r="AN985" i="18"/>
  <c r="AV985" i="18" s="1"/>
  <c r="AG986" i="18"/>
  <c r="AO986" i="18" s="1"/>
  <c r="AH986" i="18"/>
  <c r="AP986" i="18" s="1"/>
  <c r="AI986" i="18"/>
  <c r="AQ986" i="18" s="1"/>
  <c r="AJ986" i="18"/>
  <c r="AR986" i="18" s="1"/>
  <c r="AK986" i="18"/>
  <c r="AS986" i="18" s="1"/>
  <c r="AL986" i="18"/>
  <c r="AT986" i="18" s="1"/>
  <c r="AM986" i="18"/>
  <c r="AU986" i="18" s="1"/>
  <c r="AN986" i="18"/>
  <c r="AV986" i="18" s="1"/>
  <c r="AG987" i="18"/>
  <c r="AO987" i="18" s="1"/>
  <c r="AH987" i="18"/>
  <c r="AP987" i="18" s="1"/>
  <c r="AI987" i="18"/>
  <c r="AQ987" i="18" s="1"/>
  <c r="AJ987" i="18"/>
  <c r="AR987" i="18" s="1"/>
  <c r="AK987" i="18"/>
  <c r="AS987" i="18" s="1"/>
  <c r="AL987" i="18"/>
  <c r="AT987" i="18" s="1"/>
  <c r="AM987" i="18"/>
  <c r="AU987" i="18" s="1"/>
  <c r="AN987" i="18"/>
  <c r="AV987" i="18" s="1"/>
  <c r="AG988" i="18"/>
  <c r="AO988" i="18" s="1"/>
  <c r="AH988" i="18"/>
  <c r="AP988" i="18" s="1"/>
  <c r="AI988" i="18"/>
  <c r="AQ988" i="18" s="1"/>
  <c r="AJ988" i="18"/>
  <c r="AR988" i="18" s="1"/>
  <c r="AK988" i="18"/>
  <c r="AS988" i="18" s="1"/>
  <c r="AL988" i="18"/>
  <c r="AT988" i="18" s="1"/>
  <c r="AM988" i="18"/>
  <c r="AU988" i="18" s="1"/>
  <c r="AN988" i="18"/>
  <c r="AV988" i="18" s="1"/>
  <c r="AG989" i="18"/>
  <c r="AO989" i="18" s="1"/>
  <c r="AH989" i="18"/>
  <c r="AP989" i="18" s="1"/>
  <c r="AI989" i="18"/>
  <c r="AQ989" i="18" s="1"/>
  <c r="AJ989" i="18"/>
  <c r="AR989" i="18" s="1"/>
  <c r="AK989" i="18"/>
  <c r="AS989" i="18" s="1"/>
  <c r="AL989" i="18"/>
  <c r="AT989" i="18" s="1"/>
  <c r="AM989" i="18"/>
  <c r="AU989" i="18" s="1"/>
  <c r="AN989" i="18"/>
  <c r="AV989" i="18" s="1"/>
  <c r="AG990" i="18"/>
  <c r="AO990" i="18" s="1"/>
  <c r="AH990" i="18"/>
  <c r="AP990" i="18" s="1"/>
  <c r="AI990" i="18"/>
  <c r="AQ990" i="18" s="1"/>
  <c r="AJ990" i="18"/>
  <c r="AR990" i="18" s="1"/>
  <c r="AK990" i="18"/>
  <c r="AS990" i="18" s="1"/>
  <c r="AL990" i="18"/>
  <c r="AT990" i="18" s="1"/>
  <c r="AM990" i="18"/>
  <c r="AU990" i="18" s="1"/>
  <c r="AN990" i="18"/>
  <c r="AV990" i="18" s="1"/>
  <c r="AG991" i="18"/>
  <c r="AO991" i="18" s="1"/>
  <c r="AH991" i="18"/>
  <c r="AP991" i="18" s="1"/>
  <c r="AI991" i="18"/>
  <c r="AQ991" i="18" s="1"/>
  <c r="AJ991" i="18"/>
  <c r="AR991" i="18" s="1"/>
  <c r="AK991" i="18"/>
  <c r="AS991" i="18" s="1"/>
  <c r="AL991" i="18"/>
  <c r="AT991" i="18" s="1"/>
  <c r="AM991" i="18"/>
  <c r="AU991" i="18" s="1"/>
  <c r="AN991" i="18"/>
  <c r="AV991" i="18" s="1"/>
  <c r="AG992" i="18"/>
  <c r="AO992" i="18" s="1"/>
  <c r="AH992" i="18"/>
  <c r="AP992" i="18" s="1"/>
  <c r="AI992" i="18"/>
  <c r="AQ992" i="18" s="1"/>
  <c r="AJ992" i="18"/>
  <c r="AR992" i="18" s="1"/>
  <c r="AK992" i="18"/>
  <c r="AS992" i="18" s="1"/>
  <c r="AL992" i="18"/>
  <c r="AT992" i="18" s="1"/>
  <c r="AM992" i="18"/>
  <c r="AU992" i="18" s="1"/>
  <c r="AN992" i="18"/>
  <c r="AV992" i="18" s="1"/>
  <c r="AG993" i="18"/>
  <c r="AO993" i="18" s="1"/>
  <c r="AH993" i="18"/>
  <c r="AP993" i="18" s="1"/>
  <c r="AI993" i="18"/>
  <c r="AQ993" i="18" s="1"/>
  <c r="AJ993" i="18"/>
  <c r="AR993" i="18" s="1"/>
  <c r="AK993" i="18"/>
  <c r="AS993" i="18" s="1"/>
  <c r="AL993" i="18"/>
  <c r="AT993" i="18" s="1"/>
  <c r="AM993" i="18"/>
  <c r="AU993" i="18" s="1"/>
  <c r="AN993" i="18"/>
  <c r="AV993" i="18" s="1"/>
  <c r="AG994" i="18"/>
  <c r="AO994" i="18" s="1"/>
  <c r="AH994" i="18"/>
  <c r="AP994" i="18" s="1"/>
  <c r="AI994" i="18"/>
  <c r="AQ994" i="18" s="1"/>
  <c r="AJ994" i="18"/>
  <c r="AR994" i="18" s="1"/>
  <c r="AK994" i="18"/>
  <c r="AS994" i="18" s="1"/>
  <c r="AL994" i="18"/>
  <c r="AT994" i="18" s="1"/>
  <c r="AM994" i="18"/>
  <c r="AU994" i="18" s="1"/>
  <c r="AN994" i="18"/>
  <c r="AV994" i="18" s="1"/>
  <c r="AG995" i="18"/>
  <c r="AO995" i="18" s="1"/>
  <c r="AH995" i="18"/>
  <c r="AP995" i="18" s="1"/>
  <c r="AI995" i="18"/>
  <c r="AQ995" i="18" s="1"/>
  <c r="AJ995" i="18"/>
  <c r="AR995" i="18" s="1"/>
  <c r="AK995" i="18"/>
  <c r="AS995" i="18" s="1"/>
  <c r="AL995" i="18"/>
  <c r="AT995" i="18" s="1"/>
  <c r="AM995" i="18"/>
  <c r="AU995" i="18" s="1"/>
  <c r="AN995" i="18"/>
  <c r="AV995" i="18" s="1"/>
  <c r="AG996" i="18"/>
  <c r="AO996" i="18" s="1"/>
  <c r="AH996" i="18"/>
  <c r="AP996" i="18" s="1"/>
  <c r="AI996" i="18"/>
  <c r="AQ996" i="18" s="1"/>
  <c r="AJ996" i="18"/>
  <c r="AR996" i="18" s="1"/>
  <c r="AK996" i="18"/>
  <c r="AS996" i="18" s="1"/>
  <c r="AL996" i="18"/>
  <c r="AT996" i="18" s="1"/>
  <c r="AM996" i="18"/>
  <c r="AU996" i="18" s="1"/>
  <c r="AN996" i="18"/>
  <c r="AV996" i="18" s="1"/>
  <c r="AG997" i="18"/>
  <c r="AO997" i="18" s="1"/>
  <c r="AH997" i="18"/>
  <c r="AP997" i="18" s="1"/>
  <c r="AI997" i="18"/>
  <c r="AQ997" i="18" s="1"/>
  <c r="AJ997" i="18"/>
  <c r="AR997" i="18" s="1"/>
  <c r="AK997" i="18"/>
  <c r="AS997" i="18" s="1"/>
  <c r="AL997" i="18"/>
  <c r="AT997" i="18" s="1"/>
  <c r="AM997" i="18"/>
  <c r="AU997" i="18" s="1"/>
  <c r="AN997" i="18"/>
  <c r="AV997" i="18" s="1"/>
  <c r="AG998" i="18"/>
  <c r="AO998" i="18" s="1"/>
  <c r="AH998" i="18"/>
  <c r="AP998" i="18" s="1"/>
  <c r="AI998" i="18"/>
  <c r="AQ998" i="18" s="1"/>
  <c r="AJ998" i="18"/>
  <c r="AR998" i="18" s="1"/>
  <c r="AK998" i="18"/>
  <c r="AS998" i="18" s="1"/>
  <c r="AL998" i="18"/>
  <c r="AT998" i="18" s="1"/>
  <c r="AM998" i="18"/>
  <c r="AU998" i="18" s="1"/>
  <c r="AN998" i="18"/>
  <c r="AV998" i="18" s="1"/>
  <c r="AG999" i="18"/>
  <c r="AO999" i="18" s="1"/>
  <c r="AH999" i="18"/>
  <c r="AP999" i="18" s="1"/>
  <c r="AI999" i="18"/>
  <c r="AQ999" i="18" s="1"/>
  <c r="AJ999" i="18"/>
  <c r="AR999" i="18" s="1"/>
  <c r="AK999" i="18"/>
  <c r="AS999" i="18" s="1"/>
  <c r="AL999" i="18"/>
  <c r="AT999" i="18" s="1"/>
  <c r="AM999" i="18"/>
  <c r="AU999" i="18" s="1"/>
  <c r="AN999" i="18"/>
  <c r="AV999" i="18" s="1"/>
  <c r="AG1000" i="18"/>
  <c r="AO1000" i="18" s="1"/>
  <c r="AH1000" i="18"/>
  <c r="AP1000" i="18" s="1"/>
  <c r="AI1000" i="18"/>
  <c r="AQ1000" i="18" s="1"/>
  <c r="AJ1000" i="18"/>
  <c r="AR1000" i="18" s="1"/>
  <c r="AK1000" i="18"/>
  <c r="AS1000" i="18" s="1"/>
  <c r="AL1000" i="18"/>
  <c r="AT1000" i="18" s="1"/>
  <c r="AM1000" i="18"/>
  <c r="AU1000" i="18" s="1"/>
  <c r="AN1000" i="18"/>
  <c r="AV1000" i="18" s="1"/>
  <c r="AG1001" i="18"/>
  <c r="AO1001" i="18" s="1"/>
  <c r="AH1001" i="18"/>
  <c r="AP1001" i="18" s="1"/>
  <c r="AI1001" i="18"/>
  <c r="AQ1001" i="18" s="1"/>
  <c r="AJ1001" i="18"/>
  <c r="AR1001" i="18" s="1"/>
  <c r="AK1001" i="18"/>
  <c r="AS1001" i="18" s="1"/>
  <c r="AL1001" i="18"/>
  <c r="AT1001" i="18" s="1"/>
  <c r="AM1001" i="18"/>
  <c r="AU1001" i="18" s="1"/>
  <c r="AN1001" i="18"/>
  <c r="AV1001" i="18" s="1"/>
  <c r="AG1002" i="18"/>
  <c r="AO1002" i="18" s="1"/>
  <c r="AH1002" i="18"/>
  <c r="AP1002" i="18" s="1"/>
  <c r="AI1002" i="18"/>
  <c r="AQ1002" i="18" s="1"/>
  <c r="AJ1002" i="18"/>
  <c r="AR1002" i="18" s="1"/>
  <c r="AK1002" i="18"/>
  <c r="AS1002" i="18" s="1"/>
  <c r="AL1002" i="18"/>
  <c r="AT1002" i="18" s="1"/>
  <c r="AM1002" i="18"/>
  <c r="AU1002" i="18" s="1"/>
  <c r="AN1002" i="18"/>
  <c r="AV1002" i="18" s="1"/>
  <c r="AG1003" i="18"/>
  <c r="AO1003" i="18" s="1"/>
  <c r="AH1003" i="18"/>
  <c r="AP1003" i="18" s="1"/>
  <c r="AI1003" i="18"/>
  <c r="AQ1003" i="18" s="1"/>
  <c r="AJ1003" i="18"/>
  <c r="AR1003" i="18" s="1"/>
  <c r="AK1003" i="18"/>
  <c r="AS1003" i="18" s="1"/>
  <c r="AL1003" i="18"/>
  <c r="AT1003" i="18" s="1"/>
  <c r="AM1003" i="18"/>
  <c r="AU1003" i="18" s="1"/>
  <c r="AN1003" i="18"/>
  <c r="AV1003" i="18" s="1"/>
  <c r="AG1004" i="18"/>
  <c r="AO1004" i="18" s="1"/>
  <c r="AH1004" i="18"/>
  <c r="AP1004" i="18" s="1"/>
  <c r="AI1004" i="18"/>
  <c r="AQ1004" i="18" s="1"/>
  <c r="AJ1004" i="18"/>
  <c r="AR1004" i="18" s="1"/>
  <c r="AK1004" i="18"/>
  <c r="AS1004" i="18" s="1"/>
  <c r="AL1004" i="18"/>
  <c r="AT1004" i="18" s="1"/>
  <c r="AM1004" i="18"/>
  <c r="AU1004" i="18" s="1"/>
  <c r="AN1004" i="18"/>
  <c r="AV1004" i="18" s="1"/>
  <c r="AG1005" i="18"/>
  <c r="AO1005" i="18" s="1"/>
  <c r="AH1005" i="18"/>
  <c r="AP1005" i="18" s="1"/>
  <c r="AI1005" i="18"/>
  <c r="AQ1005" i="18" s="1"/>
  <c r="AJ1005" i="18"/>
  <c r="AR1005" i="18" s="1"/>
  <c r="AK1005" i="18"/>
  <c r="AS1005" i="18" s="1"/>
  <c r="AL1005" i="18"/>
  <c r="AT1005" i="18" s="1"/>
  <c r="AM1005" i="18"/>
  <c r="AU1005" i="18" s="1"/>
  <c r="AN1005" i="18"/>
  <c r="AV1005" i="18" s="1"/>
  <c r="AG1006" i="18"/>
  <c r="AO1006" i="18" s="1"/>
  <c r="AH1006" i="18"/>
  <c r="AP1006" i="18" s="1"/>
  <c r="AI1006" i="18"/>
  <c r="AQ1006" i="18" s="1"/>
  <c r="AJ1006" i="18"/>
  <c r="AR1006" i="18" s="1"/>
  <c r="AK1006" i="18"/>
  <c r="AS1006" i="18" s="1"/>
  <c r="AL1006" i="18"/>
  <c r="AT1006" i="18" s="1"/>
  <c r="AM1006" i="18"/>
  <c r="AU1006" i="18" s="1"/>
  <c r="AN1006" i="18"/>
  <c r="AV1006" i="18" s="1"/>
  <c r="AG1007" i="18"/>
  <c r="AO1007" i="18" s="1"/>
  <c r="AH1007" i="18"/>
  <c r="AP1007" i="18" s="1"/>
  <c r="AI1007" i="18"/>
  <c r="AQ1007" i="18" s="1"/>
  <c r="AJ1007" i="18"/>
  <c r="AR1007" i="18" s="1"/>
  <c r="AK1007" i="18"/>
  <c r="AS1007" i="18" s="1"/>
  <c r="AL1007" i="18"/>
  <c r="AT1007" i="18" s="1"/>
  <c r="AM1007" i="18"/>
  <c r="AU1007" i="18" s="1"/>
  <c r="AN1007" i="18"/>
  <c r="AV1007" i="18" s="1"/>
  <c r="AG1008" i="18"/>
  <c r="AO1008" i="18" s="1"/>
  <c r="AH1008" i="18"/>
  <c r="AP1008" i="18" s="1"/>
  <c r="AI1008" i="18"/>
  <c r="AQ1008" i="18" s="1"/>
  <c r="AJ1008" i="18"/>
  <c r="AR1008" i="18" s="1"/>
  <c r="AK1008" i="18"/>
  <c r="AS1008" i="18" s="1"/>
  <c r="AL1008" i="18"/>
  <c r="AT1008" i="18" s="1"/>
  <c r="AM1008" i="18"/>
  <c r="AU1008" i="18" s="1"/>
  <c r="AN1008" i="18"/>
  <c r="AV1008" i="18" s="1"/>
  <c r="AG1009" i="18"/>
  <c r="AO1009" i="18" s="1"/>
  <c r="AH1009" i="18"/>
  <c r="AP1009" i="18" s="1"/>
  <c r="AI1009" i="18"/>
  <c r="AQ1009" i="18" s="1"/>
  <c r="AJ1009" i="18"/>
  <c r="AR1009" i="18" s="1"/>
  <c r="AK1009" i="18"/>
  <c r="AS1009" i="18" s="1"/>
  <c r="AL1009" i="18"/>
  <c r="AT1009" i="18" s="1"/>
  <c r="AM1009" i="18"/>
  <c r="AU1009" i="18" s="1"/>
  <c r="AN1009" i="18"/>
  <c r="AV1009" i="18" s="1"/>
  <c r="AG1010" i="18"/>
  <c r="AO1010" i="18" s="1"/>
  <c r="AH1010" i="18"/>
  <c r="AP1010" i="18" s="1"/>
  <c r="AI1010" i="18"/>
  <c r="AQ1010" i="18" s="1"/>
  <c r="AJ1010" i="18"/>
  <c r="AR1010" i="18" s="1"/>
  <c r="AK1010" i="18"/>
  <c r="AS1010" i="18" s="1"/>
  <c r="AL1010" i="18"/>
  <c r="AT1010" i="18" s="1"/>
  <c r="AM1010" i="18"/>
  <c r="AU1010" i="18" s="1"/>
  <c r="AN1010" i="18"/>
  <c r="AV1010" i="18" s="1"/>
  <c r="AG1011" i="18"/>
  <c r="AO1011" i="18" s="1"/>
  <c r="AH1011" i="18"/>
  <c r="AP1011" i="18" s="1"/>
  <c r="AI1011" i="18"/>
  <c r="AQ1011" i="18" s="1"/>
  <c r="AJ1011" i="18"/>
  <c r="AR1011" i="18" s="1"/>
  <c r="AK1011" i="18"/>
  <c r="AS1011" i="18" s="1"/>
  <c r="AL1011" i="18"/>
  <c r="AT1011" i="18" s="1"/>
  <c r="AM1011" i="18"/>
  <c r="AU1011" i="18" s="1"/>
  <c r="AN1011" i="18"/>
  <c r="AV1011" i="18" s="1"/>
  <c r="AG1012" i="18"/>
  <c r="AO1012" i="18" s="1"/>
  <c r="AH1012" i="18"/>
  <c r="AP1012" i="18" s="1"/>
  <c r="AI1012" i="18"/>
  <c r="AQ1012" i="18" s="1"/>
  <c r="AJ1012" i="18"/>
  <c r="AR1012" i="18" s="1"/>
  <c r="AK1012" i="18"/>
  <c r="AS1012" i="18" s="1"/>
  <c r="AL1012" i="18"/>
  <c r="AT1012" i="18" s="1"/>
  <c r="AM1012" i="18"/>
  <c r="AU1012" i="18" s="1"/>
  <c r="AN1012" i="18"/>
  <c r="AV1012" i="18" s="1"/>
  <c r="AG1013" i="18"/>
  <c r="AO1013" i="18" s="1"/>
  <c r="AH1013" i="18"/>
  <c r="AP1013" i="18" s="1"/>
  <c r="AI1013" i="18"/>
  <c r="AQ1013" i="18" s="1"/>
  <c r="AJ1013" i="18"/>
  <c r="AR1013" i="18" s="1"/>
  <c r="AK1013" i="18"/>
  <c r="AS1013" i="18" s="1"/>
  <c r="AL1013" i="18"/>
  <c r="AT1013" i="18" s="1"/>
  <c r="AM1013" i="18"/>
  <c r="AU1013" i="18" s="1"/>
  <c r="AN1013" i="18"/>
  <c r="AV1013" i="18" s="1"/>
  <c r="AG1014" i="18"/>
  <c r="AO1014" i="18" s="1"/>
  <c r="AH1014" i="18"/>
  <c r="AP1014" i="18" s="1"/>
  <c r="AI1014" i="18"/>
  <c r="AQ1014" i="18" s="1"/>
  <c r="AJ1014" i="18"/>
  <c r="AR1014" i="18" s="1"/>
  <c r="AK1014" i="18"/>
  <c r="AS1014" i="18" s="1"/>
  <c r="AL1014" i="18"/>
  <c r="AT1014" i="18" s="1"/>
  <c r="AM1014" i="18"/>
  <c r="AU1014" i="18" s="1"/>
  <c r="AN1014" i="18"/>
  <c r="AV1014" i="18" s="1"/>
  <c r="AG1015" i="18"/>
  <c r="AO1015" i="18" s="1"/>
  <c r="AH1015" i="18"/>
  <c r="AP1015" i="18" s="1"/>
  <c r="AI1015" i="18"/>
  <c r="AQ1015" i="18" s="1"/>
  <c r="AJ1015" i="18"/>
  <c r="AR1015" i="18" s="1"/>
  <c r="AK1015" i="18"/>
  <c r="AS1015" i="18" s="1"/>
  <c r="AL1015" i="18"/>
  <c r="AT1015" i="18" s="1"/>
  <c r="AM1015" i="18"/>
  <c r="AU1015" i="18" s="1"/>
  <c r="AN1015" i="18"/>
  <c r="AV1015" i="18" s="1"/>
  <c r="AH15" i="18"/>
  <c r="AP15" i="18" s="1"/>
  <c r="AI15" i="18"/>
  <c r="AQ15" i="18" s="1"/>
  <c r="AJ15" i="18"/>
  <c r="AR15" i="18" s="1"/>
  <c r="AK15" i="18"/>
  <c r="AS15" i="18" s="1"/>
  <c r="AL15" i="18"/>
  <c r="AT15" i="18" s="1"/>
  <c r="AM15" i="18"/>
  <c r="AU15" i="18" s="1"/>
  <c r="AN15" i="18"/>
  <c r="AV15" i="18" s="1"/>
  <c r="AG15" i="18"/>
  <c r="AO15" i="18" s="1"/>
  <c r="A16" i="18"/>
  <c r="B16" i="18"/>
  <c r="A17" i="18"/>
  <c r="B17" i="18"/>
  <c r="A18" i="18"/>
  <c r="B18" i="18"/>
  <c r="A19" i="18"/>
  <c r="B19" i="18"/>
  <c r="A20" i="18"/>
  <c r="B20" i="18"/>
  <c r="A21" i="18"/>
  <c r="B21" i="18"/>
  <c r="A22" i="18"/>
  <c r="B22" i="18"/>
  <c r="A23" i="18"/>
  <c r="B23" i="18"/>
  <c r="A24" i="18"/>
  <c r="B24" i="18"/>
  <c r="A25" i="18"/>
  <c r="B25" i="18"/>
  <c r="A26" i="18"/>
  <c r="B26" i="18"/>
  <c r="A27" i="18"/>
  <c r="B27" i="18"/>
  <c r="A28" i="18"/>
  <c r="B28" i="18"/>
  <c r="A29" i="18"/>
  <c r="B29" i="18"/>
  <c r="A30" i="18"/>
  <c r="B30" i="18"/>
  <c r="A31" i="18"/>
  <c r="B31" i="18"/>
  <c r="A32" i="18"/>
  <c r="B32" i="18"/>
  <c r="A33" i="18"/>
  <c r="B33" i="18"/>
  <c r="A34" i="18"/>
  <c r="B34" i="18"/>
  <c r="A35" i="18"/>
  <c r="B35" i="18"/>
  <c r="A36" i="18"/>
  <c r="B36" i="18"/>
  <c r="A37" i="18"/>
  <c r="B37" i="18"/>
  <c r="A38" i="18"/>
  <c r="B38" i="18"/>
  <c r="A39" i="18"/>
  <c r="B39" i="18"/>
  <c r="A40" i="18"/>
  <c r="B40" i="18"/>
  <c r="A41" i="18"/>
  <c r="B41" i="18"/>
  <c r="A42" i="18"/>
  <c r="B42" i="18"/>
  <c r="A43" i="18"/>
  <c r="B43" i="18"/>
  <c r="A44" i="18"/>
  <c r="B44" i="18"/>
  <c r="A45" i="18"/>
  <c r="B45" i="18"/>
  <c r="A46" i="18"/>
  <c r="B46" i="18"/>
  <c r="A47" i="18"/>
  <c r="B47" i="18"/>
  <c r="A48" i="18"/>
  <c r="B48" i="18"/>
  <c r="A49" i="18"/>
  <c r="B49" i="18"/>
  <c r="A50" i="18"/>
  <c r="B50" i="18"/>
  <c r="A51" i="18"/>
  <c r="B51" i="18"/>
  <c r="A52" i="18"/>
  <c r="B52" i="18"/>
  <c r="A53" i="18"/>
  <c r="B53" i="18"/>
  <c r="A54" i="18"/>
  <c r="B54" i="18"/>
  <c r="A55" i="18"/>
  <c r="A56" i="18"/>
  <c r="B56" i="18"/>
  <c r="A57" i="18"/>
  <c r="B57" i="18"/>
  <c r="A58" i="18"/>
  <c r="B58" i="18"/>
  <c r="A59" i="18"/>
  <c r="B59" i="18"/>
  <c r="A60" i="18"/>
  <c r="B60" i="18"/>
  <c r="A61" i="18"/>
  <c r="B61" i="18"/>
  <c r="A62" i="18"/>
  <c r="B62" i="18"/>
  <c r="A63" i="18"/>
  <c r="B63" i="18"/>
  <c r="A64" i="18"/>
  <c r="B64" i="18"/>
  <c r="A65" i="18"/>
  <c r="B65" i="18"/>
  <c r="A66" i="18"/>
  <c r="B66" i="18"/>
  <c r="A67" i="18"/>
  <c r="B67" i="18"/>
  <c r="A68" i="18"/>
  <c r="B68" i="18"/>
  <c r="A69" i="18"/>
  <c r="B69" i="18"/>
  <c r="A70" i="18"/>
  <c r="B70" i="18"/>
  <c r="A71" i="18"/>
  <c r="B71" i="18"/>
  <c r="A72" i="18"/>
  <c r="B72" i="18"/>
  <c r="A73" i="18"/>
  <c r="B73" i="18"/>
  <c r="A74" i="18"/>
  <c r="B74" i="18"/>
  <c r="A75" i="18"/>
  <c r="B75" i="18"/>
  <c r="A76" i="18"/>
  <c r="B76" i="18"/>
  <c r="A77" i="18"/>
  <c r="B77" i="18"/>
  <c r="A78" i="18"/>
  <c r="B78" i="18"/>
  <c r="A79" i="18"/>
  <c r="B79" i="18"/>
  <c r="A80" i="18"/>
  <c r="B80" i="18"/>
  <c r="A81" i="18"/>
  <c r="B81" i="18"/>
  <c r="A82" i="18"/>
  <c r="B82" i="18"/>
  <c r="A83" i="18"/>
  <c r="B83" i="18"/>
  <c r="A84" i="18"/>
  <c r="B84" i="18"/>
  <c r="A85" i="18"/>
  <c r="B85" i="18"/>
  <c r="A86" i="18"/>
  <c r="B86" i="18"/>
  <c r="A87" i="18"/>
  <c r="B87" i="18"/>
  <c r="A88" i="18"/>
  <c r="B88" i="18"/>
  <c r="A89" i="18"/>
  <c r="B89" i="18"/>
  <c r="A90" i="18"/>
  <c r="B90" i="18"/>
  <c r="A91" i="18"/>
  <c r="B91" i="18"/>
  <c r="A92" i="18"/>
  <c r="B92" i="18"/>
  <c r="A93" i="18"/>
  <c r="B93" i="18"/>
  <c r="A94" i="18"/>
  <c r="B94" i="18"/>
  <c r="A95" i="18"/>
  <c r="B95" i="18"/>
  <c r="A96" i="18"/>
  <c r="B96" i="18"/>
  <c r="A97" i="18"/>
  <c r="B97" i="18"/>
  <c r="A98" i="18"/>
  <c r="B98" i="18"/>
  <c r="A99" i="18"/>
  <c r="B99" i="18"/>
  <c r="A100" i="18"/>
  <c r="B100" i="18"/>
  <c r="A101" i="18"/>
  <c r="B101" i="18"/>
  <c r="A102" i="18"/>
  <c r="B102" i="18"/>
  <c r="A103" i="18"/>
  <c r="B103" i="18"/>
  <c r="A104" i="18"/>
  <c r="B104" i="18"/>
  <c r="A105" i="18"/>
  <c r="B105" i="18"/>
  <c r="A106" i="18"/>
  <c r="B106" i="18"/>
  <c r="A107" i="18"/>
  <c r="B107" i="18"/>
  <c r="A108" i="18"/>
  <c r="B108" i="18"/>
  <c r="A109" i="18"/>
  <c r="B109" i="18"/>
  <c r="A110" i="18"/>
  <c r="B110" i="18"/>
  <c r="A111" i="18"/>
  <c r="B111" i="18"/>
  <c r="A112" i="18"/>
  <c r="B112" i="18"/>
  <c r="A113" i="18"/>
  <c r="B113" i="18"/>
  <c r="A114" i="18"/>
  <c r="B114" i="18"/>
  <c r="A115" i="18"/>
  <c r="B115" i="18"/>
  <c r="A116" i="18"/>
  <c r="B116" i="18"/>
  <c r="A117" i="18"/>
  <c r="B117" i="18"/>
  <c r="A118" i="18"/>
  <c r="B118" i="18"/>
  <c r="A119" i="18"/>
  <c r="B119" i="18"/>
  <c r="A120" i="18"/>
  <c r="B120" i="18"/>
  <c r="A121" i="18"/>
  <c r="B121" i="18"/>
  <c r="A122" i="18"/>
  <c r="B122" i="18"/>
  <c r="A123" i="18"/>
  <c r="B123" i="18"/>
  <c r="A124" i="18"/>
  <c r="B124" i="18"/>
  <c r="A125" i="18"/>
  <c r="B125" i="18"/>
  <c r="A126" i="18"/>
  <c r="B126" i="18"/>
  <c r="A127" i="18"/>
  <c r="B127" i="18"/>
  <c r="A128" i="18"/>
  <c r="B128" i="18"/>
  <c r="A129" i="18"/>
  <c r="B129" i="18"/>
  <c r="A130" i="18"/>
  <c r="B130" i="18"/>
  <c r="A131" i="18"/>
  <c r="B131" i="18"/>
  <c r="A132" i="18"/>
  <c r="B132" i="18"/>
  <c r="A133" i="18"/>
  <c r="B133" i="18"/>
  <c r="A134" i="18"/>
  <c r="B134" i="18"/>
  <c r="A135" i="18"/>
  <c r="B135" i="18"/>
  <c r="A136" i="18"/>
  <c r="B136" i="18"/>
  <c r="A137" i="18"/>
  <c r="B137" i="18"/>
  <c r="A138" i="18"/>
  <c r="B138" i="18"/>
  <c r="A139" i="18"/>
  <c r="B139" i="18"/>
  <c r="A140" i="18"/>
  <c r="B140" i="18"/>
  <c r="A141" i="18"/>
  <c r="B141" i="18"/>
  <c r="A142" i="18"/>
  <c r="B142" i="18"/>
  <c r="A143" i="18"/>
  <c r="B143" i="18"/>
  <c r="A144" i="18"/>
  <c r="B144" i="18"/>
  <c r="A145" i="18"/>
  <c r="B145" i="18"/>
  <c r="A146" i="18"/>
  <c r="B146" i="18"/>
  <c r="A147" i="18"/>
  <c r="B147" i="18"/>
  <c r="A148" i="18"/>
  <c r="B148" i="18"/>
  <c r="A149" i="18"/>
  <c r="B149" i="18"/>
  <c r="A150" i="18"/>
  <c r="B150" i="18"/>
  <c r="A151" i="18"/>
  <c r="B151" i="18"/>
  <c r="A152" i="18"/>
  <c r="B152" i="18"/>
  <c r="A153" i="18"/>
  <c r="B153" i="18"/>
  <c r="A154" i="18"/>
  <c r="B154" i="18"/>
  <c r="A155" i="18"/>
  <c r="B155" i="18"/>
  <c r="A156" i="18"/>
  <c r="B156" i="18"/>
  <c r="A157" i="18"/>
  <c r="B157" i="18"/>
  <c r="A158" i="18"/>
  <c r="B158" i="18"/>
  <c r="A159" i="18"/>
  <c r="B159" i="18"/>
  <c r="A160" i="18"/>
  <c r="B160" i="18"/>
  <c r="A161" i="18"/>
  <c r="B161" i="18"/>
  <c r="A162" i="18"/>
  <c r="B162" i="18"/>
  <c r="A163" i="18"/>
  <c r="B163" i="18"/>
  <c r="A164" i="18"/>
  <c r="B164" i="18"/>
  <c r="A165" i="18"/>
  <c r="B165" i="18"/>
  <c r="A166" i="18"/>
  <c r="B166" i="18"/>
  <c r="A167" i="18"/>
  <c r="B167" i="18"/>
  <c r="A168" i="18"/>
  <c r="B168" i="18"/>
  <c r="A169" i="18"/>
  <c r="B169" i="18"/>
  <c r="A170" i="18"/>
  <c r="B170" i="18"/>
  <c r="A171" i="18"/>
  <c r="B171" i="18"/>
  <c r="A172" i="18"/>
  <c r="B172" i="18"/>
  <c r="A173" i="18"/>
  <c r="B173" i="18"/>
  <c r="A174" i="18"/>
  <c r="B174" i="18"/>
  <c r="A175" i="18"/>
  <c r="B175" i="18"/>
  <c r="A176" i="18"/>
  <c r="B176" i="18"/>
  <c r="A177" i="18"/>
  <c r="B177" i="18"/>
  <c r="A178" i="18"/>
  <c r="B178" i="18"/>
  <c r="A179" i="18"/>
  <c r="B179" i="18"/>
  <c r="A180" i="18"/>
  <c r="B180" i="18"/>
  <c r="A181" i="18"/>
  <c r="B181" i="18"/>
  <c r="A182" i="18"/>
  <c r="B182" i="18"/>
  <c r="A183" i="18"/>
  <c r="B183" i="18"/>
  <c r="A184" i="18"/>
  <c r="B184" i="18"/>
  <c r="A185" i="18"/>
  <c r="B185" i="18"/>
  <c r="A186" i="18"/>
  <c r="B186" i="18"/>
  <c r="A187" i="18"/>
  <c r="B187" i="18"/>
  <c r="A188" i="18"/>
  <c r="B188" i="18"/>
  <c r="A189" i="18"/>
  <c r="B189" i="18"/>
  <c r="A190" i="18"/>
  <c r="B190" i="18"/>
  <c r="A191" i="18"/>
  <c r="B191" i="18"/>
  <c r="A192" i="18"/>
  <c r="B192" i="18"/>
  <c r="A193" i="18"/>
  <c r="B193" i="18"/>
  <c r="A194" i="18"/>
  <c r="B194" i="18"/>
  <c r="A195" i="18"/>
  <c r="B195" i="18"/>
  <c r="A196" i="18"/>
  <c r="B196" i="18"/>
  <c r="A197" i="18"/>
  <c r="B197" i="18"/>
  <c r="A198" i="18"/>
  <c r="B198" i="18"/>
  <c r="A199" i="18"/>
  <c r="B199" i="18"/>
  <c r="A200" i="18"/>
  <c r="B200" i="18"/>
  <c r="A201" i="18"/>
  <c r="B201" i="18"/>
  <c r="A202" i="18"/>
  <c r="B202" i="18"/>
  <c r="A203" i="18"/>
  <c r="B203" i="18"/>
  <c r="A204" i="18"/>
  <c r="B204" i="18"/>
  <c r="A205" i="18"/>
  <c r="B205" i="18"/>
  <c r="A206" i="18"/>
  <c r="B206" i="18"/>
  <c r="A207" i="18"/>
  <c r="B207" i="18"/>
  <c r="A208" i="18"/>
  <c r="B208" i="18"/>
  <c r="A209" i="18"/>
  <c r="B209" i="18"/>
  <c r="A210" i="18"/>
  <c r="B210" i="18"/>
  <c r="A211" i="18"/>
  <c r="B211" i="18"/>
  <c r="A212" i="18"/>
  <c r="B212" i="18"/>
  <c r="A213" i="18"/>
  <c r="B213" i="18"/>
  <c r="A214" i="18"/>
  <c r="B214" i="18"/>
  <c r="A215" i="18"/>
  <c r="B215" i="18"/>
  <c r="A216" i="18"/>
  <c r="B216" i="18"/>
  <c r="A217" i="18"/>
  <c r="B217" i="18"/>
  <c r="A218" i="18"/>
  <c r="B218" i="18"/>
  <c r="A219" i="18"/>
  <c r="B219" i="18"/>
  <c r="A220" i="18"/>
  <c r="B220" i="18"/>
  <c r="A221" i="18"/>
  <c r="B221" i="18"/>
  <c r="A222" i="18"/>
  <c r="B222" i="18"/>
  <c r="A223" i="18"/>
  <c r="B223" i="18"/>
  <c r="A224" i="18"/>
  <c r="B224" i="18"/>
  <c r="A225" i="18"/>
  <c r="B225" i="18"/>
  <c r="A226" i="18"/>
  <c r="B226" i="18"/>
  <c r="A227" i="18"/>
  <c r="B227" i="18"/>
  <c r="A228" i="18"/>
  <c r="B228" i="18"/>
  <c r="A229" i="18"/>
  <c r="B229" i="18"/>
  <c r="A230" i="18"/>
  <c r="B230" i="18"/>
  <c r="A231" i="18"/>
  <c r="B231" i="18"/>
  <c r="A232" i="18"/>
  <c r="B232" i="18"/>
  <c r="A233" i="18"/>
  <c r="B233" i="18"/>
  <c r="A234" i="18"/>
  <c r="B234" i="18"/>
  <c r="A235" i="18"/>
  <c r="B235" i="18"/>
  <c r="A236" i="18"/>
  <c r="B236" i="18"/>
  <c r="A237" i="18"/>
  <c r="B237" i="18"/>
  <c r="A238" i="18"/>
  <c r="B238" i="18"/>
  <c r="A239" i="18"/>
  <c r="B239" i="18"/>
  <c r="A240" i="18"/>
  <c r="B240" i="18"/>
  <c r="A241" i="18"/>
  <c r="B241" i="18"/>
  <c r="A242" i="18"/>
  <c r="B242" i="18"/>
  <c r="A243" i="18"/>
  <c r="B243" i="18"/>
  <c r="A244" i="18"/>
  <c r="B244" i="18"/>
  <c r="A245" i="18"/>
  <c r="B245" i="18"/>
  <c r="A246" i="18"/>
  <c r="B246" i="18"/>
  <c r="A247" i="18"/>
  <c r="B247" i="18"/>
  <c r="A248" i="18"/>
  <c r="B248" i="18"/>
  <c r="A249" i="18"/>
  <c r="B249" i="18"/>
  <c r="A250" i="18"/>
  <c r="B250" i="18"/>
  <c r="A251" i="18"/>
  <c r="B251" i="18"/>
  <c r="A252" i="18"/>
  <c r="B252" i="18"/>
  <c r="A253" i="18"/>
  <c r="B253" i="18"/>
  <c r="A254" i="18"/>
  <c r="B254" i="18"/>
  <c r="A255" i="18"/>
  <c r="B255" i="18"/>
  <c r="A256" i="18"/>
  <c r="B256" i="18"/>
  <c r="A257" i="18"/>
  <c r="B257" i="18"/>
  <c r="A258" i="18"/>
  <c r="B258" i="18"/>
  <c r="A259" i="18"/>
  <c r="B259" i="18"/>
  <c r="A260" i="18"/>
  <c r="B260" i="18"/>
  <c r="A261" i="18"/>
  <c r="B261" i="18"/>
  <c r="A262" i="18"/>
  <c r="B262" i="18"/>
  <c r="A263" i="18"/>
  <c r="B263" i="18"/>
  <c r="A264" i="18"/>
  <c r="B264" i="18"/>
  <c r="A265" i="18"/>
  <c r="B265" i="18"/>
  <c r="A266" i="18"/>
  <c r="B266" i="18"/>
  <c r="A267" i="18"/>
  <c r="B267" i="18"/>
  <c r="A268" i="18"/>
  <c r="B268" i="18"/>
  <c r="A269" i="18"/>
  <c r="B269" i="18"/>
  <c r="A270" i="18"/>
  <c r="B270" i="18"/>
  <c r="A271" i="18"/>
  <c r="B271" i="18"/>
  <c r="A272" i="18"/>
  <c r="B272" i="18"/>
  <c r="A273" i="18"/>
  <c r="B273" i="18"/>
  <c r="A274" i="18"/>
  <c r="B274" i="18"/>
  <c r="A275" i="18"/>
  <c r="B275" i="18"/>
  <c r="A276" i="18"/>
  <c r="B276" i="18"/>
  <c r="A277" i="18"/>
  <c r="B277" i="18"/>
  <c r="A278" i="18"/>
  <c r="B278" i="18"/>
  <c r="A279" i="18"/>
  <c r="B279" i="18"/>
  <c r="A280" i="18"/>
  <c r="B280" i="18"/>
  <c r="A281" i="18"/>
  <c r="B281" i="18"/>
  <c r="A282" i="18"/>
  <c r="B282" i="18"/>
  <c r="A283" i="18"/>
  <c r="B283" i="18"/>
  <c r="A284" i="18"/>
  <c r="B284" i="18"/>
  <c r="A285" i="18"/>
  <c r="B285" i="18"/>
  <c r="A286" i="18"/>
  <c r="B286" i="18"/>
  <c r="A287" i="18"/>
  <c r="B287" i="18"/>
  <c r="A288" i="18"/>
  <c r="B288" i="18"/>
  <c r="A289" i="18"/>
  <c r="B289" i="18"/>
  <c r="A290" i="18"/>
  <c r="B290" i="18"/>
  <c r="A291" i="18"/>
  <c r="B291" i="18"/>
  <c r="A292" i="18"/>
  <c r="B292" i="18"/>
  <c r="A293" i="18"/>
  <c r="B293" i="18"/>
  <c r="A294" i="18"/>
  <c r="B294" i="18"/>
  <c r="A295" i="18"/>
  <c r="B295" i="18"/>
  <c r="A296" i="18"/>
  <c r="B296" i="18"/>
  <c r="A297" i="18"/>
  <c r="B297" i="18"/>
  <c r="A298" i="18"/>
  <c r="B298" i="18"/>
  <c r="A299" i="18"/>
  <c r="B299" i="18"/>
  <c r="A300" i="18"/>
  <c r="B300" i="18"/>
  <c r="A301" i="18"/>
  <c r="B301" i="18"/>
  <c r="A302" i="18"/>
  <c r="B302" i="18"/>
  <c r="A303" i="18"/>
  <c r="B303" i="18"/>
  <c r="A304" i="18"/>
  <c r="B304" i="18"/>
  <c r="A305" i="18"/>
  <c r="B305" i="18"/>
  <c r="A306" i="18"/>
  <c r="B306" i="18"/>
  <c r="A307" i="18"/>
  <c r="B307" i="18"/>
  <c r="A308" i="18"/>
  <c r="B308" i="18"/>
  <c r="A309" i="18"/>
  <c r="B309" i="18"/>
  <c r="A310" i="18"/>
  <c r="B310" i="18"/>
  <c r="A311" i="18"/>
  <c r="B311" i="18"/>
  <c r="A312" i="18"/>
  <c r="B312" i="18"/>
  <c r="A313" i="18"/>
  <c r="B313" i="18"/>
  <c r="A314" i="18"/>
  <c r="B314" i="18"/>
  <c r="A315" i="18"/>
  <c r="B315" i="18"/>
  <c r="A316" i="18"/>
  <c r="B316" i="18"/>
  <c r="A317" i="18"/>
  <c r="B317" i="18"/>
  <c r="A318" i="18"/>
  <c r="B318" i="18"/>
  <c r="A319" i="18"/>
  <c r="B319" i="18"/>
  <c r="A320" i="18"/>
  <c r="B320" i="18"/>
  <c r="A321" i="18"/>
  <c r="B321" i="18"/>
  <c r="A322" i="18"/>
  <c r="B322" i="18"/>
  <c r="A323" i="18"/>
  <c r="B323" i="18"/>
  <c r="A324" i="18"/>
  <c r="B324" i="18"/>
  <c r="A325" i="18"/>
  <c r="B325" i="18"/>
  <c r="A326" i="18"/>
  <c r="B326" i="18"/>
  <c r="A327" i="18"/>
  <c r="B327" i="18"/>
  <c r="A328" i="18"/>
  <c r="B328" i="18"/>
  <c r="A329" i="18"/>
  <c r="B329" i="18"/>
  <c r="A330" i="18"/>
  <c r="B330" i="18"/>
  <c r="A331" i="18"/>
  <c r="B331" i="18"/>
  <c r="A332" i="18"/>
  <c r="B332" i="18"/>
  <c r="A333" i="18"/>
  <c r="B333" i="18"/>
  <c r="A334" i="18"/>
  <c r="B334" i="18"/>
  <c r="A335" i="18"/>
  <c r="B335" i="18"/>
  <c r="A336" i="18"/>
  <c r="B336" i="18"/>
  <c r="A337" i="18"/>
  <c r="B337" i="18"/>
  <c r="A338" i="18"/>
  <c r="B338" i="18"/>
  <c r="A339" i="18"/>
  <c r="B339" i="18"/>
  <c r="A340" i="18"/>
  <c r="B340" i="18"/>
  <c r="A341" i="18"/>
  <c r="B341" i="18"/>
  <c r="A342" i="18"/>
  <c r="B342" i="18"/>
  <c r="A343" i="18"/>
  <c r="B343" i="18"/>
  <c r="A344" i="18"/>
  <c r="B344" i="18"/>
  <c r="A345" i="18"/>
  <c r="B345" i="18"/>
  <c r="A346" i="18"/>
  <c r="B346" i="18"/>
  <c r="A347" i="18"/>
  <c r="B347" i="18"/>
  <c r="A348" i="18"/>
  <c r="B348" i="18"/>
  <c r="A349" i="18"/>
  <c r="B349" i="18"/>
  <c r="A350" i="18"/>
  <c r="B350" i="18"/>
  <c r="A351" i="18"/>
  <c r="B351" i="18"/>
  <c r="A352" i="18"/>
  <c r="B352" i="18"/>
  <c r="A353" i="18"/>
  <c r="B353" i="18"/>
  <c r="A354" i="18"/>
  <c r="B354" i="18"/>
  <c r="A355" i="18"/>
  <c r="B355" i="18"/>
  <c r="A356" i="18"/>
  <c r="B356" i="18"/>
  <c r="A357" i="18"/>
  <c r="B357" i="18"/>
  <c r="A358" i="18"/>
  <c r="B358" i="18"/>
  <c r="A359" i="18"/>
  <c r="B359" i="18"/>
  <c r="A360" i="18"/>
  <c r="B360" i="18"/>
  <c r="A361" i="18"/>
  <c r="B361" i="18"/>
  <c r="A362" i="18"/>
  <c r="B362" i="18"/>
  <c r="A363" i="18"/>
  <c r="B363" i="18"/>
  <c r="A364" i="18"/>
  <c r="B364" i="18"/>
  <c r="A365" i="18"/>
  <c r="B365" i="18"/>
  <c r="A366" i="18"/>
  <c r="B366" i="18"/>
  <c r="A367" i="18"/>
  <c r="B367" i="18"/>
  <c r="A368" i="18"/>
  <c r="B368" i="18"/>
  <c r="A369" i="18"/>
  <c r="B369" i="18"/>
  <c r="A370" i="18"/>
  <c r="B370" i="18"/>
  <c r="A371" i="18"/>
  <c r="B371" i="18"/>
  <c r="A372" i="18"/>
  <c r="B372" i="18"/>
  <c r="A373" i="18"/>
  <c r="B373" i="18"/>
  <c r="A374" i="18"/>
  <c r="B374" i="18"/>
  <c r="A375" i="18"/>
  <c r="B375" i="18"/>
  <c r="A376" i="18"/>
  <c r="B376" i="18"/>
  <c r="A377" i="18"/>
  <c r="B377" i="18"/>
  <c r="A378" i="18"/>
  <c r="B378" i="18"/>
  <c r="A379" i="18"/>
  <c r="B379" i="18"/>
  <c r="A380" i="18"/>
  <c r="B380" i="18"/>
  <c r="A381" i="18"/>
  <c r="B381" i="18"/>
  <c r="A382" i="18"/>
  <c r="B382" i="18"/>
  <c r="A383" i="18"/>
  <c r="B383" i="18"/>
  <c r="A384" i="18"/>
  <c r="B384" i="18"/>
  <c r="A385" i="18"/>
  <c r="B385" i="18"/>
  <c r="A386" i="18"/>
  <c r="B386" i="18"/>
  <c r="A387" i="18"/>
  <c r="B387" i="18"/>
  <c r="A388" i="18"/>
  <c r="B388" i="18"/>
  <c r="A389" i="18"/>
  <c r="B389" i="18"/>
  <c r="A390" i="18"/>
  <c r="B390" i="18"/>
  <c r="A391" i="18"/>
  <c r="B391" i="18"/>
  <c r="A392" i="18"/>
  <c r="B392" i="18"/>
  <c r="A393" i="18"/>
  <c r="B393" i="18"/>
  <c r="A394" i="18"/>
  <c r="B394" i="18"/>
  <c r="A395" i="18"/>
  <c r="B395" i="18"/>
  <c r="A396" i="18"/>
  <c r="B396" i="18"/>
  <c r="A397" i="18"/>
  <c r="B397" i="18"/>
  <c r="A398" i="18"/>
  <c r="B398" i="18"/>
  <c r="A399" i="18"/>
  <c r="B399" i="18"/>
  <c r="A400" i="18"/>
  <c r="B400" i="18"/>
  <c r="A401" i="18"/>
  <c r="B401" i="18"/>
  <c r="A402" i="18"/>
  <c r="B402" i="18"/>
  <c r="A403" i="18"/>
  <c r="B403" i="18"/>
  <c r="A404" i="18"/>
  <c r="B404" i="18"/>
  <c r="A405" i="18"/>
  <c r="B405" i="18"/>
  <c r="A406" i="18"/>
  <c r="B406" i="18"/>
  <c r="A407" i="18"/>
  <c r="B407" i="18"/>
  <c r="A408" i="18"/>
  <c r="B408" i="18"/>
  <c r="A409" i="18"/>
  <c r="B409" i="18"/>
  <c r="A410" i="18"/>
  <c r="B410" i="18"/>
  <c r="A411" i="18"/>
  <c r="B411" i="18"/>
  <c r="A412" i="18"/>
  <c r="B412" i="18"/>
  <c r="A413" i="18"/>
  <c r="B413" i="18"/>
  <c r="A414" i="18"/>
  <c r="B414" i="18"/>
  <c r="A415" i="18"/>
  <c r="B415" i="18"/>
  <c r="A416" i="18"/>
  <c r="B416" i="18"/>
  <c r="A417" i="18"/>
  <c r="B417" i="18"/>
  <c r="A418" i="18"/>
  <c r="B418" i="18"/>
  <c r="A419" i="18"/>
  <c r="B419" i="18"/>
  <c r="A420" i="18"/>
  <c r="B420" i="18"/>
  <c r="A421" i="18"/>
  <c r="B421" i="18"/>
  <c r="A422" i="18"/>
  <c r="B422" i="18"/>
  <c r="A423" i="18"/>
  <c r="B423" i="18"/>
  <c r="A424" i="18"/>
  <c r="B424" i="18"/>
  <c r="A425" i="18"/>
  <c r="B425" i="18"/>
  <c r="A426" i="18"/>
  <c r="B426" i="18"/>
  <c r="A427" i="18"/>
  <c r="B427" i="18"/>
  <c r="A428" i="18"/>
  <c r="B428" i="18"/>
  <c r="A429" i="18"/>
  <c r="B429" i="18"/>
  <c r="A430" i="18"/>
  <c r="B430" i="18"/>
  <c r="A431" i="18"/>
  <c r="B431" i="18"/>
  <c r="A432" i="18"/>
  <c r="B432" i="18"/>
  <c r="A433" i="18"/>
  <c r="B433" i="18"/>
  <c r="A434" i="18"/>
  <c r="B434" i="18"/>
  <c r="A435" i="18"/>
  <c r="B435" i="18"/>
  <c r="A436" i="18"/>
  <c r="B436" i="18"/>
  <c r="A437" i="18"/>
  <c r="B437" i="18"/>
  <c r="A438" i="18"/>
  <c r="B438" i="18"/>
  <c r="A439" i="18"/>
  <c r="B439" i="18"/>
  <c r="A440" i="18"/>
  <c r="B440" i="18"/>
  <c r="A441" i="18"/>
  <c r="B441" i="18"/>
  <c r="A442" i="18"/>
  <c r="B442" i="18"/>
  <c r="A443" i="18"/>
  <c r="B443" i="18"/>
  <c r="A444" i="18"/>
  <c r="B444" i="18"/>
  <c r="A445" i="18"/>
  <c r="B445" i="18"/>
  <c r="A446" i="18"/>
  <c r="B446" i="18"/>
  <c r="A447" i="18"/>
  <c r="B447" i="18"/>
  <c r="A448" i="18"/>
  <c r="B448" i="18"/>
  <c r="A449" i="18"/>
  <c r="B449" i="18"/>
  <c r="A450" i="18"/>
  <c r="B450" i="18"/>
  <c r="A451" i="18"/>
  <c r="B451" i="18"/>
  <c r="A452" i="18"/>
  <c r="B452" i="18"/>
  <c r="A453" i="18"/>
  <c r="B453" i="18"/>
  <c r="A454" i="18"/>
  <c r="B454" i="18"/>
  <c r="A455" i="18"/>
  <c r="B455" i="18"/>
  <c r="A456" i="18"/>
  <c r="B456" i="18"/>
  <c r="A457" i="18"/>
  <c r="B457" i="18"/>
  <c r="A458" i="18"/>
  <c r="B458" i="18"/>
  <c r="A459" i="18"/>
  <c r="B459" i="18"/>
  <c r="A460" i="18"/>
  <c r="B460" i="18"/>
  <c r="A461" i="18"/>
  <c r="B461" i="18"/>
  <c r="A462" i="18"/>
  <c r="B462" i="18"/>
  <c r="A463" i="18"/>
  <c r="B463" i="18"/>
  <c r="A464" i="18"/>
  <c r="B464" i="18"/>
  <c r="A465" i="18"/>
  <c r="B465" i="18"/>
  <c r="A466" i="18"/>
  <c r="B466" i="18"/>
  <c r="A467" i="18"/>
  <c r="B467" i="18"/>
  <c r="A468" i="18"/>
  <c r="B468" i="18"/>
  <c r="A469" i="18"/>
  <c r="B469" i="18"/>
  <c r="A470" i="18"/>
  <c r="B470" i="18"/>
  <c r="A471" i="18"/>
  <c r="B471" i="18"/>
  <c r="A472" i="18"/>
  <c r="B472" i="18"/>
  <c r="A473" i="18"/>
  <c r="B473" i="18"/>
  <c r="A474" i="18"/>
  <c r="B474" i="18"/>
  <c r="A475" i="18"/>
  <c r="B475" i="18"/>
  <c r="A476" i="18"/>
  <c r="B476" i="18"/>
  <c r="A477" i="18"/>
  <c r="B477" i="18"/>
  <c r="A478" i="18"/>
  <c r="B478" i="18"/>
  <c r="A479" i="18"/>
  <c r="B479" i="18"/>
  <c r="A480" i="18"/>
  <c r="B480" i="18"/>
  <c r="A481" i="18"/>
  <c r="B481" i="18"/>
  <c r="A482" i="18"/>
  <c r="B482" i="18"/>
  <c r="A483" i="18"/>
  <c r="B483" i="18"/>
  <c r="A484" i="18"/>
  <c r="B484" i="18"/>
  <c r="A485" i="18"/>
  <c r="B485" i="18"/>
  <c r="A486" i="18"/>
  <c r="B486" i="18"/>
  <c r="A487" i="18"/>
  <c r="B487" i="18"/>
  <c r="A488" i="18"/>
  <c r="B488" i="18"/>
  <c r="A489" i="18"/>
  <c r="B489" i="18"/>
  <c r="A490" i="18"/>
  <c r="B490" i="18"/>
  <c r="A491" i="18"/>
  <c r="B491" i="18"/>
  <c r="A492" i="18"/>
  <c r="B492" i="18"/>
  <c r="A493" i="18"/>
  <c r="B493" i="18"/>
  <c r="A494" i="18"/>
  <c r="B494" i="18"/>
  <c r="A495" i="18"/>
  <c r="B495" i="18"/>
  <c r="A496" i="18"/>
  <c r="B496" i="18"/>
  <c r="A497" i="18"/>
  <c r="B497" i="18"/>
  <c r="A498" i="18"/>
  <c r="B498" i="18"/>
  <c r="A499" i="18"/>
  <c r="B499" i="18"/>
  <c r="A500" i="18"/>
  <c r="B500" i="18"/>
  <c r="A501" i="18"/>
  <c r="B501" i="18"/>
  <c r="A502" i="18"/>
  <c r="B502" i="18"/>
  <c r="A503" i="18"/>
  <c r="B503" i="18"/>
  <c r="A504" i="18"/>
  <c r="B504" i="18"/>
  <c r="A505" i="18"/>
  <c r="B505" i="18"/>
  <c r="A506" i="18"/>
  <c r="B506" i="18"/>
  <c r="A507" i="18"/>
  <c r="B507" i="18"/>
  <c r="A508" i="18"/>
  <c r="B508" i="18"/>
  <c r="A509" i="18"/>
  <c r="B509" i="18"/>
  <c r="A510" i="18"/>
  <c r="B510" i="18"/>
  <c r="A511" i="18"/>
  <c r="B511" i="18"/>
  <c r="A512" i="18"/>
  <c r="B512" i="18"/>
  <c r="A513" i="18"/>
  <c r="B513" i="18"/>
  <c r="A514" i="18"/>
  <c r="B514" i="18"/>
  <c r="A515" i="18"/>
  <c r="B515" i="18"/>
  <c r="A516" i="18"/>
  <c r="B516" i="18"/>
  <c r="A517" i="18"/>
  <c r="B517" i="18"/>
  <c r="A518" i="18"/>
  <c r="B518" i="18"/>
  <c r="A519" i="18"/>
  <c r="B519" i="18"/>
  <c r="A520" i="18"/>
  <c r="B520" i="18"/>
  <c r="A521" i="18"/>
  <c r="B521" i="18"/>
  <c r="A522" i="18"/>
  <c r="B522" i="18"/>
  <c r="A523" i="18"/>
  <c r="B523" i="18"/>
  <c r="A524" i="18"/>
  <c r="B524" i="18"/>
  <c r="A525" i="18"/>
  <c r="B525" i="18"/>
  <c r="A526" i="18"/>
  <c r="B526" i="18"/>
  <c r="A527" i="18"/>
  <c r="B527" i="18"/>
  <c r="A528" i="18"/>
  <c r="B528" i="18"/>
  <c r="A529" i="18"/>
  <c r="B529" i="18"/>
  <c r="A530" i="18"/>
  <c r="B530" i="18"/>
  <c r="A531" i="18"/>
  <c r="B531" i="18"/>
  <c r="A532" i="18"/>
  <c r="B532" i="18"/>
  <c r="A533" i="18"/>
  <c r="B533" i="18"/>
  <c r="A534" i="18"/>
  <c r="B534" i="18"/>
  <c r="A535" i="18"/>
  <c r="B535" i="18"/>
  <c r="A536" i="18"/>
  <c r="B536" i="18"/>
  <c r="A537" i="18"/>
  <c r="B537" i="18"/>
  <c r="A538" i="18"/>
  <c r="B538" i="18"/>
  <c r="A539" i="18"/>
  <c r="B539" i="18"/>
  <c r="A540" i="18"/>
  <c r="B540" i="18"/>
  <c r="A541" i="18"/>
  <c r="B541" i="18"/>
  <c r="A542" i="18"/>
  <c r="B542" i="18"/>
  <c r="A543" i="18"/>
  <c r="B543" i="18"/>
  <c r="A544" i="18"/>
  <c r="B544" i="18"/>
  <c r="A545" i="18"/>
  <c r="B545" i="18"/>
  <c r="A546" i="18"/>
  <c r="B546" i="18"/>
  <c r="A547" i="18"/>
  <c r="B547" i="18"/>
  <c r="A548" i="18"/>
  <c r="B548" i="18"/>
  <c r="A549" i="18"/>
  <c r="B549" i="18"/>
  <c r="A550" i="18"/>
  <c r="B550" i="18"/>
  <c r="A551" i="18"/>
  <c r="B551" i="18"/>
  <c r="A552" i="18"/>
  <c r="B552" i="18"/>
  <c r="A553" i="18"/>
  <c r="B553" i="18"/>
  <c r="A554" i="18"/>
  <c r="B554" i="18"/>
  <c r="A555" i="18"/>
  <c r="B555" i="18"/>
  <c r="A556" i="18"/>
  <c r="B556" i="18"/>
  <c r="A557" i="18"/>
  <c r="B557" i="18"/>
  <c r="A558" i="18"/>
  <c r="B558" i="18"/>
  <c r="A559" i="18"/>
  <c r="B559" i="18"/>
  <c r="A560" i="18"/>
  <c r="B560" i="18"/>
  <c r="A561" i="18"/>
  <c r="B561" i="18"/>
  <c r="A562" i="18"/>
  <c r="B562" i="18"/>
  <c r="A563" i="18"/>
  <c r="B563" i="18"/>
  <c r="A564" i="18"/>
  <c r="B564" i="18"/>
  <c r="A565" i="18"/>
  <c r="B565" i="18"/>
  <c r="A566" i="18"/>
  <c r="B566" i="18"/>
  <c r="A567" i="18"/>
  <c r="B567" i="18"/>
  <c r="A568" i="18"/>
  <c r="B568" i="18"/>
  <c r="A569" i="18"/>
  <c r="B569" i="18"/>
  <c r="A570" i="18"/>
  <c r="B570" i="18"/>
  <c r="A571" i="18"/>
  <c r="B571" i="18"/>
  <c r="A572" i="18"/>
  <c r="B572" i="18"/>
  <c r="A573" i="18"/>
  <c r="B573" i="18"/>
  <c r="A574" i="18"/>
  <c r="B574" i="18"/>
  <c r="A575" i="18"/>
  <c r="B575" i="18"/>
  <c r="A576" i="18"/>
  <c r="B576" i="18"/>
  <c r="A577" i="18"/>
  <c r="B577" i="18"/>
  <c r="A578" i="18"/>
  <c r="B578" i="18"/>
  <c r="A579" i="18"/>
  <c r="B579" i="18"/>
  <c r="A580" i="18"/>
  <c r="B580" i="18"/>
  <c r="A581" i="18"/>
  <c r="B581" i="18"/>
  <c r="A582" i="18"/>
  <c r="B582" i="18"/>
  <c r="A583" i="18"/>
  <c r="B583" i="18"/>
  <c r="A584" i="18"/>
  <c r="B584" i="18"/>
  <c r="A585" i="18"/>
  <c r="B585" i="18"/>
  <c r="A586" i="18"/>
  <c r="B586" i="18"/>
  <c r="A587" i="18"/>
  <c r="B587" i="18"/>
  <c r="A588" i="18"/>
  <c r="B588" i="18"/>
  <c r="A589" i="18"/>
  <c r="B589" i="18"/>
  <c r="A590" i="18"/>
  <c r="B590" i="18"/>
  <c r="A591" i="18"/>
  <c r="B591" i="18"/>
  <c r="A592" i="18"/>
  <c r="B592" i="18"/>
  <c r="A593" i="18"/>
  <c r="B593" i="18"/>
  <c r="A594" i="18"/>
  <c r="B594" i="18"/>
  <c r="A595" i="18"/>
  <c r="B595" i="18"/>
  <c r="A596" i="18"/>
  <c r="B596" i="18"/>
  <c r="A597" i="18"/>
  <c r="B597" i="18"/>
  <c r="A598" i="18"/>
  <c r="B598" i="18"/>
  <c r="A599" i="18"/>
  <c r="B599" i="18"/>
  <c r="A600" i="18"/>
  <c r="B600" i="18"/>
  <c r="A601" i="18"/>
  <c r="B601" i="18"/>
  <c r="A602" i="18"/>
  <c r="B602" i="18"/>
  <c r="A603" i="18"/>
  <c r="B603" i="18"/>
  <c r="A604" i="18"/>
  <c r="B604" i="18"/>
  <c r="A605" i="18"/>
  <c r="B605" i="18"/>
  <c r="A606" i="18"/>
  <c r="B606" i="18"/>
  <c r="A607" i="18"/>
  <c r="B607" i="18"/>
  <c r="A608" i="18"/>
  <c r="B608" i="18"/>
  <c r="A609" i="18"/>
  <c r="B609" i="18"/>
  <c r="A610" i="18"/>
  <c r="B610" i="18"/>
  <c r="A611" i="18"/>
  <c r="B611" i="18"/>
  <c r="A612" i="18"/>
  <c r="B612" i="18"/>
  <c r="A613" i="18"/>
  <c r="B613" i="18"/>
  <c r="A614" i="18"/>
  <c r="B614" i="18"/>
  <c r="A615" i="18"/>
  <c r="B615" i="18"/>
  <c r="A616" i="18"/>
  <c r="B616" i="18"/>
  <c r="A617" i="18"/>
  <c r="B617" i="18"/>
  <c r="A618" i="18"/>
  <c r="B618" i="18"/>
  <c r="A619" i="18"/>
  <c r="B619" i="18"/>
  <c r="A620" i="18"/>
  <c r="B620" i="18"/>
  <c r="A621" i="18"/>
  <c r="B621" i="18"/>
  <c r="A622" i="18"/>
  <c r="B622" i="18"/>
  <c r="A623" i="18"/>
  <c r="B623" i="18"/>
  <c r="A624" i="18"/>
  <c r="B624" i="18"/>
  <c r="A625" i="18"/>
  <c r="B625" i="18"/>
  <c r="A626" i="18"/>
  <c r="B626" i="18"/>
  <c r="A627" i="18"/>
  <c r="B627" i="18"/>
  <c r="A628" i="18"/>
  <c r="B628" i="18"/>
  <c r="A629" i="18"/>
  <c r="B629" i="18"/>
  <c r="A630" i="18"/>
  <c r="B630" i="18"/>
  <c r="A631" i="18"/>
  <c r="B631" i="18"/>
  <c r="A632" i="18"/>
  <c r="B632" i="18"/>
  <c r="A633" i="18"/>
  <c r="B633" i="18"/>
  <c r="A634" i="18"/>
  <c r="B634" i="18"/>
  <c r="A635" i="18"/>
  <c r="B635" i="18"/>
  <c r="A636" i="18"/>
  <c r="B636" i="18"/>
  <c r="A637" i="18"/>
  <c r="B637" i="18"/>
  <c r="A638" i="18"/>
  <c r="B638" i="18"/>
  <c r="A639" i="18"/>
  <c r="B639" i="18"/>
  <c r="A640" i="18"/>
  <c r="B640" i="18"/>
  <c r="A641" i="18"/>
  <c r="B641" i="18"/>
  <c r="A642" i="18"/>
  <c r="B642" i="18"/>
  <c r="A643" i="18"/>
  <c r="B643" i="18"/>
  <c r="A644" i="18"/>
  <c r="B644" i="18"/>
  <c r="A645" i="18"/>
  <c r="B645" i="18"/>
  <c r="A646" i="18"/>
  <c r="B646" i="18"/>
  <c r="A647" i="18"/>
  <c r="B647" i="18"/>
  <c r="A648" i="18"/>
  <c r="B648" i="18"/>
  <c r="A649" i="18"/>
  <c r="B649" i="18"/>
  <c r="A650" i="18"/>
  <c r="B650" i="18"/>
  <c r="A651" i="18"/>
  <c r="B651" i="18"/>
  <c r="A652" i="18"/>
  <c r="B652" i="18"/>
  <c r="A653" i="18"/>
  <c r="B653" i="18"/>
  <c r="A654" i="18"/>
  <c r="B654" i="18"/>
  <c r="A655" i="18"/>
  <c r="B655" i="18"/>
  <c r="A656" i="18"/>
  <c r="B656" i="18"/>
  <c r="A657" i="18"/>
  <c r="B657" i="18"/>
  <c r="A658" i="18"/>
  <c r="B658" i="18"/>
  <c r="A659" i="18"/>
  <c r="B659" i="18"/>
  <c r="A660" i="18"/>
  <c r="B660" i="18"/>
  <c r="A661" i="18"/>
  <c r="B661" i="18"/>
  <c r="A662" i="18"/>
  <c r="B662" i="18"/>
  <c r="A663" i="18"/>
  <c r="B663" i="18"/>
  <c r="A664" i="18"/>
  <c r="B664" i="18"/>
  <c r="A665" i="18"/>
  <c r="B665" i="18"/>
  <c r="A666" i="18"/>
  <c r="B666" i="18"/>
  <c r="A667" i="18"/>
  <c r="B667" i="18"/>
  <c r="A668" i="18"/>
  <c r="B668" i="18"/>
  <c r="A669" i="18"/>
  <c r="B669" i="18"/>
  <c r="A670" i="18"/>
  <c r="B670" i="18"/>
  <c r="A671" i="18"/>
  <c r="B671" i="18"/>
  <c r="A672" i="18"/>
  <c r="B672" i="18"/>
  <c r="A673" i="18"/>
  <c r="B673" i="18"/>
  <c r="A674" i="18"/>
  <c r="B674" i="18"/>
  <c r="A675" i="18"/>
  <c r="B675" i="18"/>
  <c r="A676" i="18"/>
  <c r="B676" i="18"/>
  <c r="A677" i="18"/>
  <c r="B677" i="18"/>
  <c r="A678" i="18"/>
  <c r="B678" i="18"/>
  <c r="A679" i="18"/>
  <c r="B679" i="18"/>
  <c r="A680" i="18"/>
  <c r="B680" i="18"/>
  <c r="A681" i="18"/>
  <c r="B681" i="18"/>
  <c r="A682" i="18"/>
  <c r="B682" i="18"/>
  <c r="A683" i="18"/>
  <c r="B683" i="18"/>
  <c r="A684" i="18"/>
  <c r="B684" i="18"/>
  <c r="A685" i="18"/>
  <c r="B685" i="18"/>
  <c r="A686" i="18"/>
  <c r="B686" i="18"/>
  <c r="A687" i="18"/>
  <c r="B687" i="18"/>
  <c r="A688" i="18"/>
  <c r="B688" i="18"/>
  <c r="A689" i="18"/>
  <c r="B689" i="18"/>
  <c r="A690" i="18"/>
  <c r="B690" i="18"/>
  <c r="A691" i="18"/>
  <c r="B691" i="18"/>
  <c r="A692" i="18"/>
  <c r="B692" i="18"/>
  <c r="A693" i="18"/>
  <c r="B693" i="18"/>
  <c r="A694" i="18"/>
  <c r="B694" i="18"/>
  <c r="A695" i="18"/>
  <c r="B695" i="18"/>
  <c r="A696" i="18"/>
  <c r="B696" i="18"/>
  <c r="A697" i="18"/>
  <c r="B697" i="18"/>
  <c r="A698" i="18"/>
  <c r="B698" i="18"/>
  <c r="A699" i="18"/>
  <c r="B699" i="18"/>
  <c r="A700" i="18"/>
  <c r="B700" i="18"/>
  <c r="A701" i="18"/>
  <c r="B701" i="18"/>
  <c r="A702" i="18"/>
  <c r="B702" i="18"/>
  <c r="A703" i="18"/>
  <c r="B703" i="18"/>
  <c r="A704" i="18"/>
  <c r="B704" i="18"/>
  <c r="A705" i="18"/>
  <c r="B705" i="18"/>
  <c r="A706" i="18"/>
  <c r="B706" i="18"/>
  <c r="A707" i="18"/>
  <c r="B707" i="18"/>
  <c r="A708" i="18"/>
  <c r="B708" i="18"/>
  <c r="A709" i="18"/>
  <c r="B709" i="18"/>
  <c r="A710" i="18"/>
  <c r="B710" i="18"/>
  <c r="A711" i="18"/>
  <c r="B711" i="18"/>
  <c r="A712" i="18"/>
  <c r="B712" i="18"/>
  <c r="A713" i="18"/>
  <c r="B713" i="18"/>
  <c r="A714" i="18"/>
  <c r="B714" i="18"/>
  <c r="A715" i="18"/>
  <c r="B715" i="18"/>
  <c r="A716" i="18"/>
  <c r="B716" i="18"/>
  <c r="A717" i="18"/>
  <c r="B717" i="18"/>
  <c r="A718" i="18"/>
  <c r="B718" i="18"/>
  <c r="A719" i="18"/>
  <c r="B719" i="18"/>
  <c r="A720" i="18"/>
  <c r="B720" i="18"/>
  <c r="A721" i="18"/>
  <c r="B721" i="18"/>
  <c r="A722" i="18"/>
  <c r="B722" i="18"/>
  <c r="A723" i="18"/>
  <c r="B723" i="18"/>
  <c r="A724" i="18"/>
  <c r="B724" i="18"/>
  <c r="A725" i="18"/>
  <c r="B725" i="18"/>
  <c r="A726" i="18"/>
  <c r="B726" i="18"/>
  <c r="A727" i="18"/>
  <c r="B727" i="18"/>
  <c r="A728" i="18"/>
  <c r="B728" i="18"/>
  <c r="A729" i="18"/>
  <c r="B729" i="18"/>
  <c r="A730" i="18"/>
  <c r="B730" i="18"/>
  <c r="A731" i="18"/>
  <c r="B731" i="18"/>
  <c r="A732" i="18"/>
  <c r="B732" i="18"/>
  <c r="A733" i="18"/>
  <c r="B733" i="18"/>
  <c r="A734" i="18"/>
  <c r="B734" i="18"/>
  <c r="A735" i="18"/>
  <c r="B735" i="18"/>
  <c r="A736" i="18"/>
  <c r="B736" i="18"/>
  <c r="A737" i="18"/>
  <c r="B737" i="18"/>
  <c r="A738" i="18"/>
  <c r="B738" i="18"/>
  <c r="A739" i="18"/>
  <c r="B739" i="18"/>
  <c r="A740" i="18"/>
  <c r="B740" i="18"/>
  <c r="A741" i="18"/>
  <c r="B741" i="18"/>
  <c r="A742" i="18"/>
  <c r="B742" i="18"/>
  <c r="A743" i="18"/>
  <c r="B743" i="18"/>
  <c r="A744" i="18"/>
  <c r="B744" i="18"/>
  <c r="A745" i="18"/>
  <c r="B745" i="18"/>
  <c r="A746" i="18"/>
  <c r="B746" i="18"/>
  <c r="A747" i="18"/>
  <c r="B747" i="18"/>
  <c r="A748" i="18"/>
  <c r="B748" i="18"/>
  <c r="A749" i="18"/>
  <c r="B749" i="18"/>
  <c r="A750" i="18"/>
  <c r="B750" i="18"/>
  <c r="A751" i="18"/>
  <c r="B751" i="18"/>
  <c r="A752" i="18"/>
  <c r="B752" i="18"/>
  <c r="A753" i="18"/>
  <c r="B753" i="18"/>
  <c r="A754" i="18"/>
  <c r="B754" i="18"/>
  <c r="A755" i="18"/>
  <c r="B755" i="18"/>
  <c r="A756" i="18"/>
  <c r="B756" i="18"/>
  <c r="A757" i="18"/>
  <c r="B757" i="18"/>
  <c r="A758" i="18"/>
  <c r="B758" i="18"/>
  <c r="A759" i="18"/>
  <c r="B759" i="18"/>
  <c r="A760" i="18"/>
  <c r="B760" i="18"/>
  <c r="A761" i="18"/>
  <c r="B761" i="18"/>
  <c r="A762" i="18"/>
  <c r="B762" i="18"/>
  <c r="A763" i="18"/>
  <c r="B763" i="18"/>
  <c r="A764" i="18"/>
  <c r="B764" i="18"/>
  <c r="A765" i="18"/>
  <c r="B765" i="18"/>
  <c r="A766" i="18"/>
  <c r="B766" i="18"/>
  <c r="A767" i="18"/>
  <c r="B767" i="18"/>
  <c r="A768" i="18"/>
  <c r="B768" i="18"/>
  <c r="A769" i="18"/>
  <c r="B769" i="18"/>
  <c r="A770" i="18"/>
  <c r="B770" i="18"/>
  <c r="A771" i="18"/>
  <c r="B771" i="18"/>
  <c r="A772" i="18"/>
  <c r="B772" i="18"/>
  <c r="A773" i="18"/>
  <c r="B773" i="18"/>
  <c r="A774" i="18"/>
  <c r="B774" i="18"/>
  <c r="A775" i="18"/>
  <c r="B775" i="18"/>
  <c r="A776" i="18"/>
  <c r="B776" i="18"/>
  <c r="A777" i="18"/>
  <c r="B777" i="18"/>
  <c r="A778" i="18"/>
  <c r="B778" i="18"/>
  <c r="A779" i="18"/>
  <c r="B779" i="18"/>
  <c r="A780" i="18"/>
  <c r="B780" i="18"/>
  <c r="A781" i="18"/>
  <c r="B781" i="18"/>
  <c r="A782" i="18"/>
  <c r="B782" i="18"/>
  <c r="A783" i="18"/>
  <c r="B783" i="18"/>
  <c r="A784" i="18"/>
  <c r="B784" i="18"/>
  <c r="A785" i="18"/>
  <c r="B785" i="18"/>
  <c r="A786" i="18"/>
  <c r="B786" i="18"/>
  <c r="A787" i="18"/>
  <c r="B787" i="18"/>
  <c r="A788" i="18"/>
  <c r="B788" i="18"/>
  <c r="A789" i="18"/>
  <c r="B789" i="18"/>
  <c r="A790" i="18"/>
  <c r="B790" i="18"/>
  <c r="A791" i="18"/>
  <c r="B791" i="18"/>
  <c r="A792" i="18"/>
  <c r="B792" i="18"/>
  <c r="A793" i="18"/>
  <c r="B793" i="18"/>
  <c r="A794" i="18"/>
  <c r="B794" i="18"/>
  <c r="A795" i="18"/>
  <c r="B795" i="18"/>
  <c r="A796" i="18"/>
  <c r="B796" i="18"/>
  <c r="A797" i="18"/>
  <c r="B797" i="18"/>
  <c r="A798" i="18"/>
  <c r="B798" i="18"/>
  <c r="A799" i="18"/>
  <c r="B799" i="18"/>
  <c r="A800" i="18"/>
  <c r="B800" i="18"/>
  <c r="A801" i="18"/>
  <c r="B801" i="18"/>
  <c r="A802" i="18"/>
  <c r="B802" i="18"/>
  <c r="A803" i="18"/>
  <c r="B803" i="18"/>
  <c r="A804" i="18"/>
  <c r="B804" i="18"/>
  <c r="A805" i="18"/>
  <c r="B805" i="18"/>
  <c r="A806" i="18"/>
  <c r="B806" i="18"/>
  <c r="A807" i="18"/>
  <c r="B807" i="18"/>
  <c r="A808" i="18"/>
  <c r="B808" i="18"/>
  <c r="A809" i="18"/>
  <c r="B809" i="18"/>
  <c r="A810" i="18"/>
  <c r="B810" i="18"/>
  <c r="A811" i="18"/>
  <c r="B811" i="18"/>
  <c r="A812" i="18"/>
  <c r="B812" i="18"/>
  <c r="A813" i="18"/>
  <c r="B813" i="18"/>
  <c r="A814" i="18"/>
  <c r="B814" i="18"/>
  <c r="A815" i="18"/>
  <c r="B815" i="18"/>
  <c r="A816" i="18"/>
  <c r="B816" i="18"/>
  <c r="A817" i="18"/>
  <c r="B817" i="18"/>
  <c r="A818" i="18"/>
  <c r="B818" i="18"/>
  <c r="A819" i="18"/>
  <c r="B819" i="18"/>
  <c r="A820" i="18"/>
  <c r="B820" i="18"/>
  <c r="A821" i="18"/>
  <c r="B821" i="18"/>
  <c r="A822" i="18"/>
  <c r="B822" i="18"/>
  <c r="A823" i="18"/>
  <c r="B823" i="18"/>
  <c r="A824" i="18"/>
  <c r="B824" i="18"/>
  <c r="A825" i="18"/>
  <c r="B825" i="18"/>
  <c r="A826" i="18"/>
  <c r="B826" i="18"/>
  <c r="A827" i="18"/>
  <c r="B827" i="18"/>
  <c r="A828" i="18"/>
  <c r="B828" i="18"/>
  <c r="A829" i="18"/>
  <c r="B829" i="18"/>
  <c r="A830" i="18"/>
  <c r="B830" i="18"/>
  <c r="A831" i="18"/>
  <c r="B831" i="18"/>
  <c r="A832" i="18"/>
  <c r="B832" i="18"/>
  <c r="A833" i="18"/>
  <c r="B833" i="18"/>
  <c r="A834" i="18"/>
  <c r="B834" i="18"/>
  <c r="A835" i="18"/>
  <c r="B835" i="18"/>
  <c r="A836" i="18"/>
  <c r="B836" i="18"/>
  <c r="A837" i="18"/>
  <c r="B837" i="18"/>
  <c r="A838" i="18"/>
  <c r="B838" i="18"/>
  <c r="A839" i="18"/>
  <c r="B839" i="18"/>
  <c r="A840" i="18"/>
  <c r="B840" i="18"/>
  <c r="A841" i="18"/>
  <c r="B841" i="18"/>
  <c r="A842" i="18"/>
  <c r="B842" i="18"/>
  <c r="A843" i="18"/>
  <c r="B843" i="18"/>
  <c r="A844" i="18"/>
  <c r="B844" i="18"/>
  <c r="A845" i="18"/>
  <c r="B845" i="18"/>
  <c r="A846" i="18"/>
  <c r="B846" i="18"/>
  <c r="A847" i="18"/>
  <c r="B847" i="18"/>
  <c r="A848" i="18"/>
  <c r="B848" i="18"/>
  <c r="A849" i="18"/>
  <c r="B849" i="18"/>
  <c r="A850" i="18"/>
  <c r="B850" i="18"/>
  <c r="A851" i="18"/>
  <c r="B851" i="18"/>
  <c r="A852" i="18"/>
  <c r="B852" i="18"/>
  <c r="A853" i="18"/>
  <c r="B853" i="18"/>
  <c r="A854" i="18"/>
  <c r="B854" i="18"/>
  <c r="A855" i="18"/>
  <c r="B855" i="18"/>
  <c r="A856" i="18"/>
  <c r="B856" i="18"/>
  <c r="A857" i="18"/>
  <c r="B857" i="18"/>
  <c r="A858" i="18"/>
  <c r="B858" i="18"/>
  <c r="A859" i="18"/>
  <c r="B859" i="18"/>
  <c r="A860" i="18"/>
  <c r="B860" i="18"/>
  <c r="A861" i="18"/>
  <c r="B861" i="18"/>
  <c r="A862" i="18"/>
  <c r="B862" i="18"/>
  <c r="A863" i="18"/>
  <c r="B863" i="18"/>
  <c r="A864" i="18"/>
  <c r="B864" i="18"/>
  <c r="A865" i="18"/>
  <c r="B865" i="18"/>
  <c r="A866" i="18"/>
  <c r="B866" i="18"/>
  <c r="A867" i="18"/>
  <c r="B867" i="18"/>
  <c r="A868" i="18"/>
  <c r="B868" i="18"/>
  <c r="A869" i="18"/>
  <c r="B869" i="18"/>
  <c r="A870" i="18"/>
  <c r="B870" i="18"/>
  <c r="A871" i="18"/>
  <c r="B871" i="18"/>
  <c r="A872" i="18"/>
  <c r="B872" i="18"/>
  <c r="A873" i="18"/>
  <c r="B873" i="18"/>
  <c r="A874" i="18"/>
  <c r="B874" i="18"/>
  <c r="A875" i="18"/>
  <c r="B875" i="18"/>
  <c r="A876" i="18"/>
  <c r="B876" i="18"/>
  <c r="A877" i="18"/>
  <c r="B877" i="18"/>
  <c r="A878" i="18"/>
  <c r="B878" i="18"/>
  <c r="A879" i="18"/>
  <c r="B879" i="18"/>
  <c r="A880" i="18"/>
  <c r="B880" i="18"/>
  <c r="A881" i="18"/>
  <c r="B881" i="18"/>
  <c r="A882" i="18"/>
  <c r="B882" i="18"/>
  <c r="A883" i="18"/>
  <c r="B883" i="18"/>
  <c r="A884" i="18"/>
  <c r="B884" i="18"/>
  <c r="A885" i="18"/>
  <c r="B885" i="18"/>
  <c r="A886" i="18"/>
  <c r="B886" i="18"/>
  <c r="A887" i="18"/>
  <c r="B887" i="18"/>
  <c r="A888" i="18"/>
  <c r="B888" i="18"/>
  <c r="A889" i="18"/>
  <c r="B889" i="18"/>
  <c r="A890" i="18"/>
  <c r="B890" i="18"/>
  <c r="A891" i="18"/>
  <c r="B891" i="18"/>
  <c r="A892" i="18"/>
  <c r="B892" i="18"/>
  <c r="A893" i="18"/>
  <c r="B893" i="18"/>
  <c r="A894" i="18"/>
  <c r="B894" i="18"/>
  <c r="A895" i="18"/>
  <c r="B895" i="18"/>
  <c r="A896" i="18"/>
  <c r="B896" i="18"/>
  <c r="A897" i="18"/>
  <c r="B897" i="18"/>
  <c r="A898" i="18"/>
  <c r="B898" i="18"/>
  <c r="A899" i="18"/>
  <c r="B899" i="18"/>
  <c r="A900" i="18"/>
  <c r="B900" i="18"/>
  <c r="A901" i="18"/>
  <c r="B901" i="18"/>
  <c r="A902" i="18"/>
  <c r="B902" i="18"/>
  <c r="A903" i="18"/>
  <c r="B903" i="18"/>
  <c r="A904" i="18"/>
  <c r="B904" i="18"/>
  <c r="A905" i="18"/>
  <c r="B905" i="18"/>
  <c r="A906" i="18"/>
  <c r="B906" i="18"/>
  <c r="A907" i="18"/>
  <c r="B907" i="18"/>
  <c r="A908" i="18"/>
  <c r="B908" i="18"/>
  <c r="A909" i="18"/>
  <c r="B909" i="18"/>
  <c r="A910" i="18"/>
  <c r="B910" i="18"/>
  <c r="A911" i="18"/>
  <c r="B911" i="18"/>
  <c r="A912" i="18"/>
  <c r="B912" i="18"/>
  <c r="A913" i="18"/>
  <c r="B913" i="18"/>
  <c r="A914" i="18"/>
  <c r="B914" i="18"/>
  <c r="A915" i="18"/>
  <c r="B915" i="18"/>
  <c r="A916" i="18"/>
  <c r="B916" i="18"/>
  <c r="A917" i="18"/>
  <c r="B917" i="18"/>
  <c r="A918" i="18"/>
  <c r="B918" i="18"/>
  <c r="A919" i="18"/>
  <c r="B919" i="18"/>
  <c r="A920" i="18"/>
  <c r="B920" i="18"/>
  <c r="A921" i="18"/>
  <c r="B921" i="18"/>
  <c r="A922" i="18"/>
  <c r="B922" i="18"/>
  <c r="A923" i="18"/>
  <c r="B923" i="18"/>
  <c r="A924" i="18"/>
  <c r="B924" i="18"/>
  <c r="A925" i="18"/>
  <c r="B925" i="18"/>
  <c r="A926" i="18"/>
  <c r="B926" i="18"/>
  <c r="A927" i="18"/>
  <c r="B927" i="18"/>
  <c r="A928" i="18"/>
  <c r="B928" i="18"/>
  <c r="A929" i="18"/>
  <c r="B929" i="18"/>
  <c r="A930" i="18"/>
  <c r="B930" i="18"/>
  <c r="A931" i="18"/>
  <c r="B931" i="18"/>
  <c r="A932" i="18"/>
  <c r="B932" i="18"/>
  <c r="A933" i="18"/>
  <c r="B933" i="18"/>
  <c r="A934" i="18"/>
  <c r="B934" i="18"/>
  <c r="A935" i="18"/>
  <c r="B935" i="18"/>
  <c r="A936" i="18"/>
  <c r="B936" i="18"/>
  <c r="A937" i="18"/>
  <c r="B937" i="18"/>
  <c r="A938" i="18"/>
  <c r="B938" i="18"/>
  <c r="A939" i="18"/>
  <c r="B939" i="18"/>
  <c r="A940" i="18"/>
  <c r="B940" i="18"/>
  <c r="A941" i="18"/>
  <c r="B941" i="18"/>
  <c r="A942" i="18"/>
  <c r="B942" i="18"/>
  <c r="A943" i="18"/>
  <c r="B943" i="18"/>
  <c r="A944" i="18"/>
  <c r="B944" i="18"/>
  <c r="A945" i="18"/>
  <c r="B945" i="18"/>
  <c r="A946" i="18"/>
  <c r="B946" i="18"/>
  <c r="A947" i="18"/>
  <c r="B947" i="18"/>
  <c r="A948" i="18"/>
  <c r="B948" i="18"/>
  <c r="A949" i="18"/>
  <c r="B949" i="18"/>
  <c r="A950" i="18"/>
  <c r="B950" i="18"/>
  <c r="A951" i="18"/>
  <c r="B951" i="18"/>
  <c r="A952" i="18"/>
  <c r="B952" i="18"/>
  <c r="A953" i="18"/>
  <c r="B953" i="18"/>
  <c r="A954" i="18"/>
  <c r="B954" i="18"/>
  <c r="A955" i="18"/>
  <c r="B955" i="18"/>
  <c r="A956" i="18"/>
  <c r="B956" i="18"/>
  <c r="A957" i="18"/>
  <c r="B957" i="18"/>
  <c r="A958" i="18"/>
  <c r="B958" i="18"/>
  <c r="A959" i="18"/>
  <c r="B959" i="18"/>
  <c r="A960" i="18"/>
  <c r="B960" i="18"/>
  <c r="A961" i="18"/>
  <c r="B961" i="18"/>
  <c r="A962" i="18"/>
  <c r="B962" i="18"/>
  <c r="A963" i="18"/>
  <c r="B963" i="18"/>
  <c r="A964" i="18"/>
  <c r="B964" i="18"/>
  <c r="A965" i="18"/>
  <c r="B965" i="18"/>
  <c r="A966" i="18"/>
  <c r="B966" i="18"/>
  <c r="A967" i="18"/>
  <c r="B967" i="18"/>
  <c r="A968" i="18"/>
  <c r="B968" i="18"/>
  <c r="A969" i="18"/>
  <c r="B969" i="18"/>
  <c r="A970" i="18"/>
  <c r="B970" i="18"/>
  <c r="A971" i="18"/>
  <c r="B971" i="18"/>
  <c r="A972" i="18"/>
  <c r="B972" i="18"/>
  <c r="A973" i="18"/>
  <c r="B973" i="18"/>
  <c r="A974" i="18"/>
  <c r="B974" i="18"/>
  <c r="A975" i="18"/>
  <c r="B975" i="18"/>
  <c r="A976" i="18"/>
  <c r="B976" i="18"/>
  <c r="A977" i="18"/>
  <c r="B977" i="18"/>
  <c r="A978" i="18"/>
  <c r="B978" i="18"/>
  <c r="A979" i="18"/>
  <c r="B979" i="18"/>
  <c r="A980" i="18"/>
  <c r="B980" i="18"/>
  <c r="A981" i="18"/>
  <c r="B981" i="18"/>
  <c r="A982" i="18"/>
  <c r="B982" i="18"/>
  <c r="A983" i="18"/>
  <c r="B983" i="18"/>
  <c r="A984" i="18"/>
  <c r="B984" i="18"/>
  <c r="A985" i="18"/>
  <c r="B985" i="18"/>
  <c r="A986" i="18"/>
  <c r="B986" i="18"/>
  <c r="A987" i="18"/>
  <c r="B987" i="18"/>
  <c r="A988" i="18"/>
  <c r="B988" i="18"/>
  <c r="A989" i="18"/>
  <c r="B989" i="18"/>
  <c r="A990" i="18"/>
  <c r="B990" i="18"/>
  <c r="A991" i="18"/>
  <c r="B991" i="18"/>
  <c r="A992" i="18"/>
  <c r="B992" i="18"/>
  <c r="A993" i="18"/>
  <c r="B993" i="18"/>
  <c r="A994" i="18"/>
  <c r="B994" i="18"/>
  <c r="A995" i="18"/>
  <c r="B995" i="18"/>
  <c r="A996" i="18"/>
  <c r="B996" i="18"/>
  <c r="A997" i="18"/>
  <c r="B997" i="18"/>
  <c r="A998" i="18"/>
  <c r="B998" i="18"/>
  <c r="A999" i="18"/>
  <c r="B999" i="18"/>
  <c r="A1000" i="18"/>
  <c r="B1000" i="18"/>
  <c r="A1001" i="18"/>
  <c r="B1001" i="18"/>
  <c r="A1002" i="18"/>
  <c r="B1002" i="18"/>
  <c r="A1003" i="18"/>
  <c r="B1003" i="18"/>
  <c r="A1004" i="18"/>
  <c r="B1004" i="18"/>
  <c r="A1005" i="18"/>
  <c r="B1005" i="18"/>
  <c r="A1006" i="18"/>
  <c r="B1006" i="18"/>
  <c r="A1007" i="18"/>
  <c r="B1007" i="18"/>
  <c r="A1008" i="18"/>
  <c r="B1008" i="18"/>
  <c r="A1009" i="18"/>
  <c r="B1009" i="18"/>
  <c r="A1010" i="18"/>
  <c r="B1010" i="18"/>
  <c r="A1011" i="18"/>
  <c r="B1011" i="18"/>
  <c r="A1012" i="18"/>
  <c r="B1012" i="18"/>
  <c r="A1013" i="18"/>
  <c r="B1013" i="18"/>
  <c r="A1014" i="18"/>
  <c r="B1014" i="18"/>
  <c r="A1015" i="18"/>
  <c r="B1015" i="18"/>
  <c r="B15" i="18"/>
  <c r="A15" i="18"/>
  <c r="B11" i="18"/>
  <c r="A11" i="18"/>
  <c r="C49" i="17" l="1"/>
  <c r="C48" i="17"/>
  <c r="C35" i="17"/>
  <c r="BF74" i="12"/>
  <c r="DP74" i="12" s="1"/>
  <c r="BF86" i="12"/>
  <c r="DP86" i="12" s="1"/>
  <c r="BF85" i="12"/>
  <c r="CF85" i="12" s="1"/>
  <c r="BF84" i="12"/>
  <c r="DP84" i="12" s="1"/>
  <c r="BF75" i="12"/>
  <c r="CR75" i="12" s="1"/>
  <c r="BF76" i="12"/>
  <c r="DD76" i="12" s="1"/>
  <c r="C19" i="17"/>
  <c r="C1002" i="17"/>
  <c r="C978" i="17"/>
  <c r="C970" i="17"/>
  <c r="C946" i="17"/>
  <c r="C938" i="17"/>
  <c r="C914" i="17"/>
  <c r="C906" i="17"/>
  <c r="C882" i="17"/>
  <c r="C874" i="17"/>
  <c r="C850" i="17"/>
  <c r="C842" i="17"/>
  <c r="C818" i="17"/>
  <c r="C810" i="17"/>
  <c r="C786" i="17"/>
  <c r="C778" i="17"/>
  <c r="C754" i="17"/>
  <c r="C746" i="17"/>
  <c r="C722" i="17"/>
  <c r="C714" i="17"/>
  <c r="C690" i="17"/>
  <c r="C666" i="17"/>
  <c r="C650" i="17"/>
  <c r="C642" i="17"/>
  <c r="C626" i="17"/>
  <c r="C602" i="17"/>
  <c r="C586" i="17"/>
  <c r="C578" i="17"/>
  <c r="C562" i="17"/>
  <c r="C538" i="17"/>
  <c r="C522" i="17"/>
  <c r="C514" i="17"/>
  <c r="C498" i="17"/>
  <c r="C490" i="17"/>
  <c r="C474" i="17"/>
  <c r="C450" i="17"/>
  <c r="C434" i="17"/>
  <c r="C426" i="17"/>
  <c r="C410" i="17"/>
  <c r="C402" i="17"/>
  <c r="C386" i="17"/>
  <c r="C362" i="17"/>
  <c r="C338" i="17"/>
  <c r="C322" i="17"/>
  <c r="C314" i="17"/>
  <c r="C298" i="17"/>
  <c r="C290" i="17"/>
  <c r="C274" i="17"/>
  <c r="C250" i="17"/>
  <c r="C234" i="17"/>
  <c r="C226" i="17"/>
  <c r="C210" i="17"/>
  <c r="C202" i="17"/>
  <c r="C186" i="17"/>
  <c r="C162" i="17"/>
  <c r="C146" i="17"/>
  <c r="C138" i="17"/>
  <c r="C122" i="17"/>
  <c r="C98" i="17"/>
  <c r="C82" i="17"/>
  <c r="C74" i="17"/>
  <c r="C58" i="17"/>
  <c r="C34" i="17"/>
  <c r="C18" i="17"/>
  <c r="BF80" i="12"/>
  <c r="DP80" i="12" s="1"/>
  <c r="BF79" i="12"/>
  <c r="DP79" i="12" s="1"/>
  <c r="BF77" i="12"/>
  <c r="CF77" i="12" s="1"/>
  <c r="C228" i="17"/>
  <c r="CF47" i="12"/>
  <c r="BF83" i="12"/>
  <c r="DP83" i="12" s="1"/>
  <c r="C1004" i="17"/>
  <c r="C996" i="17"/>
  <c r="C988" i="17"/>
  <c r="C980" i="17"/>
  <c r="C972" i="17"/>
  <c r="C964" i="17"/>
  <c r="C956" i="17"/>
  <c r="C948" i="17"/>
  <c r="C940" i="17"/>
  <c r="C932" i="17"/>
  <c r="C924" i="17"/>
  <c r="C916" i="17"/>
  <c r="C908" i="17"/>
  <c r="C900" i="17"/>
  <c r="C892" i="17"/>
  <c r="C884" i="17"/>
  <c r="C876" i="17"/>
  <c r="C868" i="17"/>
  <c r="C860" i="17"/>
  <c r="C852" i="17"/>
  <c r="C844" i="17"/>
  <c r="C836" i="17"/>
  <c r="C828" i="17"/>
  <c r="C820" i="17"/>
  <c r="C812" i="17"/>
  <c r="C804" i="17"/>
  <c r="C796" i="17"/>
  <c r="C788" i="17"/>
  <c r="C780" i="17"/>
  <c r="C772" i="17"/>
  <c r="C764" i="17"/>
  <c r="C756" i="17"/>
  <c r="C748" i="17"/>
  <c r="C740" i="17"/>
  <c r="C732" i="17"/>
  <c r="C724" i="17"/>
  <c r="C716" i="17"/>
  <c r="C708" i="17"/>
  <c r="C700" i="17"/>
  <c r="C692" i="17"/>
  <c r="C684" i="17"/>
  <c r="C676" i="17"/>
  <c r="C668" i="17"/>
  <c r="C660" i="17"/>
  <c r="C652" i="17"/>
  <c r="C644" i="17"/>
  <c r="C636" i="17"/>
  <c r="C628" i="17"/>
  <c r="C620" i="17"/>
  <c r="C612" i="17"/>
  <c r="C604" i="17"/>
  <c r="C596" i="17"/>
  <c r="C588" i="17"/>
  <c r="C580" i="17"/>
  <c r="C572" i="17"/>
  <c r="C564" i="17"/>
  <c r="C556" i="17"/>
  <c r="C548" i="17"/>
  <c r="C540" i="17"/>
  <c r="C532" i="17"/>
  <c r="C524" i="17"/>
  <c r="C516" i="17"/>
  <c r="C508" i="17"/>
  <c r="C500" i="17"/>
  <c r="C492" i="17"/>
  <c r="C484" i="17"/>
  <c r="C476" i="17"/>
  <c r="C468" i="17"/>
  <c r="C460" i="17"/>
  <c r="C452" i="17"/>
  <c r="C444" i="17"/>
  <c r="C436" i="17"/>
  <c r="C428" i="17"/>
  <c r="C420" i="17"/>
  <c r="C412" i="17"/>
  <c r="C404" i="17"/>
  <c r="C396" i="17"/>
  <c r="C388" i="17"/>
  <c r="C380" i="17"/>
  <c r="C372" i="17"/>
  <c r="C364" i="17"/>
  <c r="C356" i="17"/>
  <c r="C348" i="17"/>
  <c r="C340" i="17"/>
  <c r="C332" i="17"/>
  <c r="C324" i="17"/>
  <c r="C316" i="17"/>
  <c r="C308" i="17"/>
  <c r="C300" i="17"/>
  <c r="C292" i="17"/>
  <c r="C284" i="17"/>
  <c r="C276" i="17"/>
  <c r="C268" i="17"/>
  <c r="C260" i="17"/>
  <c r="C252" i="17"/>
  <c r="C244" i="17"/>
  <c r="C236" i="17"/>
  <c r="C220" i="17"/>
  <c r="C212" i="17"/>
  <c r="C204" i="17"/>
  <c r="C196" i="17"/>
  <c r="C188" i="17"/>
  <c r="C180" i="17"/>
  <c r="C172" i="17"/>
  <c r="C164" i="17"/>
  <c r="C156" i="17"/>
  <c r="C148" i="17"/>
  <c r="C140" i="17"/>
  <c r="C132" i="17"/>
  <c r="C124" i="17"/>
  <c r="C116" i="17"/>
  <c r="C108" i="17"/>
  <c r="C100" i="17"/>
  <c r="C92" i="17"/>
  <c r="C84" i="17"/>
  <c r="C76" i="17"/>
  <c r="C68" i="17"/>
  <c r="C60" i="17"/>
  <c r="C52" i="17"/>
  <c r="C44" i="17"/>
  <c r="C36" i="17"/>
  <c r="C28" i="17"/>
  <c r="C20" i="17"/>
  <c r="C12" i="17"/>
  <c r="C1005" i="17"/>
  <c r="C997" i="17"/>
  <c r="C989" i="17"/>
  <c r="C981" i="17"/>
  <c r="C973" i="17"/>
  <c r="C965" i="17"/>
  <c r="C957" i="17"/>
  <c r="C949" i="17"/>
  <c r="C941" i="17"/>
  <c r="C933" i="17"/>
  <c r="C925" i="17"/>
  <c r="C917" i="17"/>
  <c r="C909" i="17"/>
  <c r="C901" i="17"/>
  <c r="C893" i="17"/>
  <c r="C885" i="17"/>
  <c r="C877" i="17"/>
  <c r="C869" i="17"/>
  <c r="C861" i="17"/>
  <c r="C853" i="17"/>
  <c r="C845" i="17"/>
  <c r="C837" i="17"/>
  <c r="C829" i="17"/>
  <c r="C821" i="17"/>
  <c r="C813" i="17"/>
  <c r="C805" i="17"/>
  <c r="C797" i="17"/>
  <c r="C789" i="17"/>
  <c r="C781" i="17"/>
  <c r="C773" i="17"/>
  <c r="C765" i="17"/>
  <c r="C757" i="17"/>
  <c r="C749" i="17"/>
  <c r="C741" i="17"/>
  <c r="C733" i="17"/>
  <c r="C725" i="17"/>
  <c r="C717" i="17"/>
  <c r="C709" i="17"/>
  <c r="C701" i="17"/>
  <c r="C693" i="17"/>
  <c r="C685" i="17"/>
  <c r="C677" i="17"/>
  <c r="C669" i="17"/>
  <c r="C661" i="17"/>
  <c r="C653" i="17"/>
  <c r="C645" i="17"/>
  <c r="C637" i="17"/>
  <c r="C629" i="17"/>
  <c r="C621" i="17"/>
  <c r="C613" i="17"/>
  <c r="C605" i="17"/>
  <c r="C597" i="17"/>
  <c r="C589" i="17"/>
  <c r="C581" i="17"/>
  <c r="C573" i="17"/>
  <c r="C565" i="17"/>
  <c r="C557" i="17"/>
  <c r="C549" i="17"/>
  <c r="C541" i="17"/>
  <c r="C533" i="17"/>
  <c r="C525" i="17"/>
  <c r="C517" i="17"/>
  <c r="C509" i="17"/>
  <c r="C501" i="17"/>
  <c r="C485" i="17"/>
  <c r="C477" i="17"/>
  <c r="C469" i="17"/>
  <c r="C461" i="17"/>
  <c r="C453" i="17"/>
  <c r="C445" i="17"/>
  <c r="C437" i="17"/>
  <c r="C421" i="17"/>
  <c r="C413" i="17"/>
  <c r="C405" i="17"/>
  <c r="C397" i="17"/>
  <c r="C389" i="17"/>
  <c r="C381" i="17"/>
  <c r="C373" i="17"/>
  <c r="C357" i="17"/>
  <c r="C349" i="17"/>
  <c r="C341" i="17"/>
  <c r="C333" i="17"/>
  <c r="C325" i="17"/>
  <c r="C317" i="17"/>
  <c r="C301" i="17"/>
  <c r="C293" i="17"/>
  <c r="C285" i="17"/>
  <c r="C277" i="17"/>
  <c r="C269" i="17"/>
  <c r="C261" i="17"/>
  <c r="C253" i="17"/>
  <c r="C245" i="17"/>
  <c r="C237" i="17"/>
  <c r="C229" i="17"/>
  <c r="C221" i="17"/>
  <c r="C213" i="17"/>
  <c r="C197" i="17"/>
  <c r="C189" i="17"/>
  <c r="C181" i="17"/>
  <c r="C173" i="17"/>
  <c r="C165" i="17"/>
  <c r="C157" i="17"/>
  <c r="C149" i="17"/>
  <c r="C141" i="17"/>
  <c r="C133" i="17"/>
  <c r="C125" i="17"/>
  <c r="C117" i="17"/>
  <c r="C109" i="17"/>
  <c r="C101" i="17"/>
  <c r="C93" i="17"/>
  <c r="C85" i="17"/>
  <c r="C77" i="17"/>
  <c r="C69" i="17"/>
  <c r="C61" i="17"/>
  <c r="C53" i="17"/>
  <c r="C45" i="17"/>
  <c r="C37" i="17"/>
  <c r="C29" i="17"/>
  <c r="C21" i="17"/>
  <c r="C13" i="17"/>
  <c r="CF43" i="12"/>
  <c r="C17" i="17"/>
  <c r="BF78" i="12"/>
  <c r="CF78" i="12" s="1"/>
  <c r="C9" i="17"/>
  <c r="AW15" i="18"/>
  <c r="R9" i="17" s="1"/>
  <c r="AX15" i="18"/>
  <c r="Q9" i="17" s="1"/>
  <c r="AW1015" i="18"/>
  <c r="R1009" i="17" s="1"/>
  <c r="AX1015" i="18"/>
  <c r="Q1009" i="17" s="1"/>
  <c r="AW1014" i="18"/>
  <c r="R1008" i="17" s="1"/>
  <c r="AX1014" i="18"/>
  <c r="Q1008" i="17" s="1"/>
  <c r="AW1013" i="18"/>
  <c r="R1007" i="17" s="1"/>
  <c r="AX1013" i="18"/>
  <c r="Q1007" i="17" s="1"/>
  <c r="AW1012" i="18"/>
  <c r="R1006" i="17" s="1"/>
  <c r="AX1012" i="18"/>
  <c r="Q1006" i="17" s="1"/>
  <c r="AW1011" i="18"/>
  <c r="R1005" i="17" s="1"/>
  <c r="AX1011" i="18"/>
  <c r="Q1005" i="17" s="1"/>
  <c r="AW1010" i="18"/>
  <c r="R1004" i="17" s="1"/>
  <c r="AX1010" i="18"/>
  <c r="Q1004" i="17" s="1"/>
  <c r="AW1009" i="18"/>
  <c r="R1003" i="17" s="1"/>
  <c r="AX1009" i="18"/>
  <c r="Q1003" i="17" s="1"/>
  <c r="AW1008" i="18"/>
  <c r="R1002" i="17" s="1"/>
  <c r="AX1008" i="18"/>
  <c r="Q1002" i="17" s="1"/>
  <c r="AW1007" i="18"/>
  <c r="R1001" i="17" s="1"/>
  <c r="AX1007" i="18"/>
  <c r="Q1001" i="17" s="1"/>
  <c r="AW1006" i="18"/>
  <c r="R1000" i="17" s="1"/>
  <c r="AX1006" i="18"/>
  <c r="Q1000" i="17" s="1"/>
  <c r="AW1005" i="18"/>
  <c r="R999" i="17" s="1"/>
  <c r="AX1005" i="18"/>
  <c r="Q999" i="17" s="1"/>
  <c r="AW1004" i="18"/>
  <c r="R998" i="17" s="1"/>
  <c r="AX1004" i="18"/>
  <c r="Q998" i="17" s="1"/>
  <c r="AW1003" i="18"/>
  <c r="R997" i="17" s="1"/>
  <c r="AX1003" i="18"/>
  <c r="Q997" i="17" s="1"/>
  <c r="AW1002" i="18"/>
  <c r="R996" i="17" s="1"/>
  <c r="AX1002" i="18"/>
  <c r="Q996" i="17" s="1"/>
  <c r="AW1001" i="18"/>
  <c r="R995" i="17" s="1"/>
  <c r="AX1001" i="18"/>
  <c r="Q995" i="17" s="1"/>
  <c r="AW1000" i="18"/>
  <c r="R994" i="17" s="1"/>
  <c r="AX1000" i="18"/>
  <c r="Q994" i="17" s="1"/>
  <c r="AW999" i="18"/>
  <c r="R993" i="17" s="1"/>
  <c r="AX999" i="18"/>
  <c r="Q993" i="17" s="1"/>
  <c r="AW998" i="18"/>
  <c r="R992" i="17" s="1"/>
  <c r="AX998" i="18"/>
  <c r="Q992" i="17" s="1"/>
  <c r="AW997" i="18"/>
  <c r="R991" i="17" s="1"/>
  <c r="AX997" i="18"/>
  <c r="Q991" i="17" s="1"/>
  <c r="AW996" i="18"/>
  <c r="R990" i="17" s="1"/>
  <c r="AX996" i="18"/>
  <c r="Q990" i="17" s="1"/>
  <c r="AW995" i="18"/>
  <c r="R989" i="17" s="1"/>
  <c r="AX995" i="18"/>
  <c r="Q989" i="17" s="1"/>
  <c r="AW994" i="18"/>
  <c r="R988" i="17" s="1"/>
  <c r="AX994" i="18"/>
  <c r="Q988" i="17" s="1"/>
  <c r="AW993" i="18"/>
  <c r="R987" i="17" s="1"/>
  <c r="AX993" i="18"/>
  <c r="Q987" i="17" s="1"/>
  <c r="AW992" i="18"/>
  <c r="R986" i="17" s="1"/>
  <c r="AX992" i="18"/>
  <c r="Q986" i="17" s="1"/>
  <c r="AW991" i="18"/>
  <c r="R985" i="17" s="1"/>
  <c r="AX991" i="18"/>
  <c r="Q985" i="17" s="1"/>
  <c r="AW990" i="18"/>
  <c r="R984" i="17" s="1"/>
  <c r="AX990" i="18"/>
  <c r="Q984" i="17" s="1"/>
  <c r="AW989" i="18"/>
  <c r="R983" i="17" s="1"/>
  <c r="AX989" i="18"/>
  <c r="Q983" i="17" s="1"/>
  <c r="AW988" i="18"/>
  <c r="R982" i="17" s="1"/>
  <c r="AX988" i="18"/>
  <c r="Q982" i="17" s="1"/>
  <c r="AW987" i="18"/>
  <c r="R981" i="17" s="1"/>
  <c r="AX987" i="18"/>
  <c r="Q981" i="17" s="1"/>
  <c r="AW986" i="18"/>
  <c r="R980" i="17" s="1"/>
  <c r="AX986" i="18"/>
  <c r="Q980" i="17" s="1"/>
  <c r="AW985" i="18"/>
  <c r="R979" i="17" s="1"/>
  <c r="AX985" i="18"/>
  <c r="Q979" i="17" s="1"/>
  <c r="AW984" i="18"/>
  <c r="R978" i="17" s="1"/>
  <c r="AX984" i="18"/>
  <c r="Q978" i="17" s="1"/>
  <c r="AW983" i="18"/>
  <c r="R977" i="17" s="1"/>
  <c r="AX983" i="18"/>
  <c r="Q977" i="17" s="1"/>
  <c r="AW982" i="18"/>
  <c r="R976" i="17" s="1"/>
  <c r="AX982" i="18"/>
  <c r="Q976" i="17" s="1"/>
  <c r="AW981" i="18"/>
  <c r="R975" i="17" s="1"/>
  <c r="AX981" i="18"/>
  <c r="Q975" i="17" s="1"/>
  <c r="AW980" i="18"/>
  <c r="R974" i="17" s="1"/>
  <c r="AX980" i="18"/>
  <c r="Q974" i="17" s="1"/>
  <c r="AW979" i="18"/>
  <c r="R973" i="17" s="1"/>
  <c r="AX979" i="18"/>
  <c r="Q973" i="17" s="1"/>
  <c r="AW978" i="18"/>
  <c r="R972" i="17" s="1"/>
  <c r="AX978" i="18"/>
  <c r="Q972" i="17" s="1"/>
  <c r="AW977" i="18"/>
  <c r="R971" i="17" s="1"/>
  <c r="AX977" i="18"/>
  <c r="Q971" i="17" s="1"/>
  <c r="AW976" i="18"/>
  <c r="R970" i="17" s="1"/>
  <c r="AX976" i="18"/>
  <c r="Q970" i="17" s="1"/>
  <c r="AW975" i="18"/>
  <c r="R969" i="17" s="1"/>
  <c r="AX975" i="18"/>
  <c r="Q969" i="17" s="1"/>
  <c r="AW974" i="18"/>
  <c r="R968" i="17" s="1"/>
  <c r="AX974" i="18"/>
  <c r="Q968" i="17" s="1"/>
  <c r="AW973" i="18"/>
  <c r="R967" i="17" s="1"/>
  <c r="AX973" i="18"/>
  <c r="Q967" i="17" s="1"/>
  <c r="AW972" i="18"/>
  <c r="R966" i="17" s="1"/>
  <c r="AX972" i="18"/>
  <c r="Q966" i="17" s="1"/>
  <c r="AW971" i="18"/>
  <c r="R965" i="17" s="1"/>
  <c r="AX971" i="18"/>
  <c r="Q965" i="17" s="1"/>
  <c r="AW970" i="18"/>
  <c r="R964" i="17" s="1"/>
  <c r="AX970" i="18"/>
  <c r="Q964" i="17" s="1"/>
  <c r="AW969" i="18"/>
  <c r="R963" i="17" s="1"/>
  <c r="AX969" i="18"/>
  <c r="Q963" i="17" s="1"/>
  <c r="AW968" i="18"/>
  <c r="R962" i="17" s="1"/>
  <c r="AX968" i="18"/>
  <c r="Q962" i="17" s="1"/>
  <c r="AW967" i="18"/>
  <c r="R961" i="17" s="1"/>
  <c r="AX967" i="18"/>
  <c r="Q961" i="17" s="1"/>
  <c r="AW966" i="18"/>
  <c r="R960" i="17" s="1"/>
  <c r="AX966" i="18"/>
  <c r="Q960" i="17" s="1"/>
  <c r="AW965" i="18"/>
  <c r="R959" i="17" s="1"/>
  <c r="AX965" i="18"/>
  <c r="Q959" i="17" s="1"/>
  <c r="AW964" i="18"/>
  <c r="R958" i="17" s="1"/>
  <c r="AX964" i="18"/>
  <c r="Q958" i="17" s="1"/>
  <c r="AW963" i="18"/>
  <c r="R957" i="17" s="1"/>
  <c r="AX963" i="18"/>
  <c r="Q957" i="17" s="1"/>
  <c r="AW962" i="18"/>
  <c r="R956" i="17" s="1"/>
  <c r="AX962" i="18"/>
  <c r="Q956" i="17" s="1"/>
  <c r="AW961" i="18"/>
  <c r="R955" i="17" s="1"/>
  <c r="AX961" i="18"/>
  <c r="Q955" i="17" s="1"/>
  <c r="AW960" i="18"/>
  <c r="R954" i="17" s="1"/>
  <c r="AX960" i="18"/>
  <c r="Q954" i="17" s="1"/>
  <c r="AW959" i="18"/>
  <c r="R953" i="17" s="1"/>
  <c r="AX959" i="18"/>
  <c r="Q953" i="17" s="1"/>
  <c r="AW958" i="18"/>
  <c r="R952" i="17" s="1"/>
  <c r="AX958" i="18"/>
  <c r="Q952" i="17" s="1"/>
  <c r="AW957" i="18"/>
  <c r="R951" i="17" s="1"/>
  <c r="AX957" i="18"/>
  <c r="Q951" i="17" s="1"/>
  <c r="AW956" i="18"/>
  <c r="R950" i="17" s="1"/>
  <c r="AX956" i="18"/>
  <c r="Q950" i="17" s="1"/>
  <c r="AW955" i="18"/>
  <c r="R949" i="17" s="1"/>
  <c r="AX955" i="18"/>
  <c r="Q949" i="17" s="1"/>
  <c r="AW954" i="18"/>
  <c r="R948" i="17" s="1"/>
  <c r="AX954" i="18"/>
  <c r="Q948" i="17" s="1"/>
  <c r="AW953" i="18"/>
  <c r="R947" i="17" s="1"/>
  <c r="AX953" i="18"/>
  <c r="Q947" i="17" s="1"/>
  <c r="AW952" i="18"/>
  <c r="R946" i="17" s="1"/>
  <c r="AX952" i="18"/>
  <c r="Q946" i="17" s="1"/>
  <c r="AW951" i="18"/>
  <c r="R945" i="17" s="1"/>
  <c r="AX951" i="18"/>
  <c r="Q945" i="17" s="1"/>
  <c r="AW950" i="18"/>
  <c r="R944" i="17" s="1"/>
  <c r="AX950" i="18"/>
  <c r="Q944" i="17" s="1"/>
  <c r="AW949" i="18"/>
  <c r="R943" i="17" s="1"/>
  <c r="AX949" i="18"/>
  <c r="Q943" i="17" s="1"/>
  <c r="AW948" i="18"/>
  <c r="R942" i="17" s="1"/>
  <c r="AX948" i="18"/>
  <c r="Q942" i="17" s="1"/>
  <c r="AW947" i="18"/>
  <c r="R941" i="17" s="1"/>
  <c r="AX947" i="18"/>
  <c r="Q941" i="17" s="1"/>
  <c r="AW946" i="18"/>
  <c r="R940" i="17" s="1"/>
  <c r="AX946" i="18"/>
  <c r="Q940" i="17" s="1"/>
  <c r="AW945" i="18"/>
  <c r="R939" i="17" s="1"/>
  <c r="AX945" i="18"/>
  <c r="Q939" i="17" s="1"/>
  <c r="AW944" i="18"/>
  <c r="R938" i="17" s="1"/>
  <c r="AX944" i="18"/>
  <c r="Q938" i="17" s="1"/>
  <c r="AW943" i="18"/>
  <c r="R937" i="17" s="1"/>
  <c r="AX943" i="18"/>
  <c r="Q937" i="17" s="1"/>
  <c r="AW942" i="18"/>
  <c r="R936" i="17" s="1"/>
  <c r="AX942" i="18"/>
  <c r="Q936" i="17" s="1"/>
  <c r="AW941" i="18"/>
  <c r="R935" i="17" s="1"/>
  <c r="AX941" i="18"/>
  <c r="Q935" i="17" s="1"/>
  <c r="AW940" i="18"/>
  <c r="R934" i="17" s="1"/>
  <c r="AX940" i="18"/>
  <c r="Q934" i="17" s="1"/>
  <c r="AW939" i="18"/>
  <c r="R933" i="17" s="1"/>
  <c r="AX939" i="18"/>
  <c r="Q933" i="17" s="1"/>
  <c r="AW938" i="18"/>
  <c r="R932" i="17" s="1"/>
  <c r="AX938" i="18"/>
  <c r="Q932" i="17" s="1"/>
  <c r="AW937" i="18"/>
  <c r="R931" i="17" s="1"/>
  <c r="AX937" i="18"/>
  <c r="Q931" i="17" s="1"/>
  <c r="AW936" i="18"/>
  <c r="R930" i="17" s="1"/>
  <c r="AX936" i="18"/>
  <c r="Q930" i="17" s="1"/>
  <c r="AW935" i="18"/>
  <c r="R929" i="17" s="1"/>
  <c r="AX935" i="18"/>
  <c r="Q929" i="17" s="1"/>
  <c r="AW934" i="18"/>
  <c r="R928" i="17" s="1"/>
  <c r="AX934" i="18"/>
  <c r="Q928" i="17" s="1"/>
  <c r="AW933" i="18"/>
  <c r="R927" i="17" s="1"/>
  <c r="AX933" i="18"/>
  <c r="Q927" i="17" s="1"/>
  <c r="AW932" i="18"/>
  <c r="R926" i="17" s="1"/>
  <c r="AX932" i="18"/>
  <c r="Q926" i="17" s="1"/>
  <c r="AW931" i="18"/>
  <c r="R925" i="17" s="1"/>
  <c r="AX931" i="18"/>
  <c r="Q925" i="17" s="1"/>
  <c r="AW930" i="18"/>
  <c r="R924" i="17" s="1"/>
  <c r="AX930" i="18"/>
  <c r="Q924" i="17" s="1"/>
  <c r="AW929" i="18"/>
  <c r="R923" i="17" s="1"/>
  <c r="AX929" i="18"/>
  <c r="Q923" i="17" s="1"/>
  <c r="AW928" i="18"/>
  <c r="R922" i="17" s="1"/>
  <c r="AX928" i="18"/>
  <c r="Q922" i="17" s="1"/>
  <c r="AW927" i="18"/>
  <c r="R921" i="17" s="1"/>
  <c r="AX927" i="18"/>
  <c r="Q921" i="17" s="1"/>
  <c r="AW926" i="18"/>
  <c r="R920" i="17" s="1"/>
  <c r="AX926" i="18"/>
  <c r="Q920" i="17" s="1"/>
  <c r="AW925" i="18"/>
  <c r="R919" i="17" s="1"/>
  <c r="AX925" i="18"/>
  <c r="Q919" i="17" s="1"/>
  <c r="AW924" i="18"/>
  <c r="R918" i="17" s="1"/>
  <c r="AX924" i="18"/>
  <c r="Q918" i="17" s="1"/>
  <c r="AW923" i="18"/>
  <c r="R917" i="17" s="1"/>
  <c r="AX923" i="18"/>
  <c r="Q917" i="17" s="1"/>
  <c r="AW922" i="18"/>
  <c r="R916" i="17" s="1"/>
  <c r="AX922" i="18"/>
  <c r="Q916" i="17" s="1"/>
  <c r="AW921" i="18"/>
  <c r="R915" i="17" s="1"/>
  <c r="AX921" i="18"/>
  <c r="Q915" i="17" s="1"/>
  <c r="AW920" i="18"/>
  <c r="R914" i="17" s="1"/>
  <c r="AX920" i="18"/>
  <c r="Q914" i="17" s="1"/>
  <c r="AW919" i="18"/>
  <c r="R913" i="17" s="1"/>
  <c r="AX919" i="18"/>
  <c r="Q913" i="17" s="1"/>
  <c r="AW918" i="18"/>
  <c r="R912" i="17" s="1"/>
  <c r="AX918" i="18"/>
  <c r="Q912" i="17" s="1"/>
  <c r="AW917" i="18"/>
  <c r="R911" i="17" s="1"/>
  <c r="AX917" i="18"/>
  <c r="Q911" i="17" s="1"/>
  <c r="AW916" i="18"/>
  <c r="R910" i="17" s="1"/>
  <c r="AX916" i="18"/>
  <c r="Q910" i="17" s="1"/>
  <c r="AW915" i="18"/>
  <c r="R909" i="17" s="1"/>
  <c r="AX915" i="18"/>
  <c r="Q909" i="17" s="1"/>
  <c r="AW914" i="18"/>
  <c r="R908" i="17" s="1"/>
  <c r="AX914" i="18"/>
  <c r="Q908" i="17" s="1"/>
  <c r="AW913" i="18"/>
  <c r="R907" i="17" s="1"/>
  <c r="AX913" i="18"/>
  <c r="Q907" i="17" s="1"/>
  <c r="AW912" i="18"/>
  <c r="R906" i="17" s="1"/>
  <c r="AX912" i="18"/>
  <c r="Q906" i="17" s="1"/>
  <c r="AW911" i="18"/>
  <c r="R905" i="17" s="1"/>
  <c r="AX911" i="18"/>
  <c r="Q905" i="17" s="1"/>
  <c r="AW910" i="18"/>
  <c r="R904" i="17" s="1"/>
  <c r="AX910" i="18"/>
  <c r="Q904" i="17" s="1"/>
  <c r="AW909" i="18"/>
  <c r="R903" i="17" s="1"/>
  <c r="AX909" i="18"/>
  <c r="Q903" i="17" s="1"/>
  <c r="AW908" i="18"/>
  <c r="R902" i="17" s="1"/>
  <c r="AX908" i="18"/>
  <c r="Q902" i="17" s="1"/>
  <c r="AW907" i="18"/>
  <c r="R901" i="17" s="1"/>
  <c r="AX907" i="18"/>
  <c r="Q901" i="17" s="1"/>
  <c r="AW906" i="18"/>
  <c r="R900" i="17" s="1"/>
  <c r="AX906" i="18"/>
  <c r="Q900" i="17" s="1"/>
  <c r="AW905" i="18"/>
  <c r="R899" i="17" s="1"/>
  <c r="AX905" i="18"/>
  <c r="Q899" i="17" s="1"/>
  <c r="AW904" i="18"/>
  <c r="R898" i="17" s="1"/>
  <c r="AX904" i="18"/>
  <c r="Q898" i="17" s="1"/>
  <c r="AW903" i="18"/>
  <c r="R897" i="17" s="1"/>
  <c r="AX903" i="18"/>
  <c r="Q897" i="17" s="1"/>
  <c r="AW902" i="18"/>
  <c r="R896" i="17" s="1"/>
  <c r="AX902" i="18"/>
  <c r="Q896" i="17" s="1"/>
  <c r="AW901" i="18"/>
  <c r="R895" i="17" s="1"/>
  <c r="AX901" i="18"/>
  <c r="Q895" i="17" s="1"/>
  <c r="AW900" i="18"/>
  <c r="R894" i="17" s="1"/>
  <c r="AX900" i="18"/>
  <c r="Q894" i="17" s="1"/>
  <c r="AW899" i="18"/>
  <c r="R893" i="17" s="1"/>
  <c r="AX899" i="18"/>
  <c r="Q893" i="17" s="1"/>
  <c r="AW898" i="18"/>
  <c r="R892" i="17" s="1"/>
  <c r="AX898" i="18"/>
  <c r="Q892" i="17" s="1"/>
  <c r="AW897" i="18"/>
  <c r="R891" i="17" s="1"/>
  <c r="AX897" i="18"/>
  <c r="Q891" i="17" s="1"/>
  <c r="AW896" i="18"/>
  <c r="R890" i="17" s="1"/>
  <c r="AX896" i="18"/>
  <c r="Q890" i="17" s="1"/>
  <c r="AW895" i="18"/>
  <c r="R889" i="17" s="1"/>
  <c r="AX895" i="18"/>
  <c r="Q889" i="17" s="1"/>
  <c r="AW894" i="18"/>
  <c r="R888" i="17" s="1"/>
  <c r="AX894" i="18"/>
  <c r="Q888" i="17" s="1"/>
  <c r="AW893" i="18"/>
  <c r="R887" i="17" s="1"/>
  <c r="AX893" i="18"/>
  <c r="Q887" i="17" s="1"/>
  <c r="AW892" i="18"/>
  <c r="R886" i="17" s="1"/>
  <c r="AX892" i="18"/>
  <c r="Q886" i="17" s="1"/>
  <c r="AW891" i="18"/>
  <c r="R885" i="17" s="1"/>
  <c r="AX891" i="18"/>
  <c r="Q885" i="17" s="1"/>
  <c r="AW890" i="18"/>
  <c r="R884" i="17" s="1"/>
  <c r="AX890" i="18"/>
  <c r="Q884" i="17" s="1"/>
  <c r="AW889" i="18"/>
  <c r="R883" i="17" s="1"/>
  <c r="AX889" i="18"/>
  <c r="Q883" i="17" s="1"/>
  <c r="AW888" i="18"/>
  <c r="R882" i="17" s="1"/>
  <c r="AX888" i="18"/>
  <c r="Q882" i="17" s="1"/>
  <c r="AW887" i="18"/>
  <c r="R881" i="17" s="1"/>
  <c r="AX887" i="18"/>
  <c r="Q881" i="17" s="1"/>
  <c r="AW886" i="18"/>
  <c r="R880" i="17" s="1"/>
  <c r="AX886" i="18"/>
  <c r="Q880" i="17" s="1"/>
  <c r="AW885" i="18"/>
  <c r="R879" i="17" s="1"/>
  <c r="AX885" i="18"/>
  <c r="Q879" i="17" s="1"/>
  <c r="AW884" i="18"/>
  <c r="R878" i="17" s="1"/>
  <c r="AX884" i="18"/>
  <c r="Q878" i="17" s="1"/>
  <c r="AW883" i="18"/>
  <c r="R877" i="17" s="1"/>
  <c r="AX883" i="18"/>
  <c r="Q877" i="17" s="1"/>
  <c r="AW882" i="18"/>
  <c r="R876" i="17" s="1"/>
  <c r="AX882" i="18"/>
  <c r="Q876" i="17" s="1"/>
  <c r="AW881" i="18"/>
  <c r="R875" i="17" s="1"/>
  <c r="AX881" i="18"/>
  <c r="Q875" i="17" s="1"/>
  <c r="AW880" i="18"/>
  <c r="R874" i="17" s="1"/>
  <c r="AX880" i="18"/>
  <c r="Q874" i="17" s="1"/>
  <c r="AW879" i="18"/>
  <c r="R873" i="17" s="1"/>
  <c r="AX879" i="18"/>
  <c r="Q873" i="17" s="1"/>
  <c r="AW878" i="18"/>
  <c r="R872" i="17" s="1"/>
  <c r="AX878" i="18"/>
  <c r="Q872" i="17" s="1"/>
  <c r="AW877" i="18"/>
  <c r="R871" i="17" s="1"/>
  <c r="AX877" i="18"/>
  <c r="Q871" i="17" s="1"/>
  <c r="AW876" i="18"/>
  <c r="R870" i="17" s="1"/>
  <c r="AX876" i="18"/>
  <c r="Q870" i="17" s="1"/>
  <c r="AW875" i="18"/>
  <c r="R869" i="17" s="1"/>
  <c r="AX875" i="18"/>
  <c r="Q869" i="17" s="1"/>
  <c r="AW874" i="18"/>
  <c r="R868" i="17" s="1"/>
  <c r="AX874" i="18"/>
  <c r="Q868" i="17" s="1"/>
  <c r="AW873" i="18"/>
  <c r="R867" i="17" s="1"/>
  <c r="AX873" i="18"/>
  <c r="Q867" i="17" s="1"/>
  <c r="AW872" i="18"/>
  <c r="R866" i="17" s="1"/>
  <c r="AX872" i="18"/>
  <c r="Q866" i="17" s="1"/>
  <c r="AW871" i="18"/>
  <c r="R865" i="17" s="1"/>
  <c r="AX871" i="18"/>
  <c r="Q865" i="17" s="1"/>
  <c r="AW870" i="18"/>
  <c r="R864" i="17" s="1"/>
  <c r="AX870" i="18"/>
  <c r="Q864" i="17" s="1"/>
  <c r="AW869" i="18"/>
  <c r="R863" i="17" s="1"/>
  <c r="AX869" i="18"/>
  <c r="Q863" i="17" s="1"/>
  <c r="AW868" i="18"/>
  <c r="R862" i="17" s="1"/>
  <c r="AX868" i="18"/>
  <c r="Q862" i="17" s="1"/>
  <c r="AW867" i="18"/>
  <c r="R861" i="17" s="1"/>
  <c r="AX867" i="18"/>
  <c r="Q861" i="17" s="1"/>
  <c r="AW866" i="18"/>
  <c r="R860" i="17" s="1"/>
  <c r="AX866" i="18"/>
  <c r="Q860" i="17" s="1"/>
  <c r="AW865" i="18"/>
  <c r="R859" i="17" s="1"/>
  <c r="AX865" i="18"/>
  <c r="Q859" i="17" s="1"/>
  <c r="AW864" i="18"/>
  <c r="R858" i="17" s="1"/>
  <c r="AX864" i="18"/>
  <c r="Q858" i="17" s="1"/>
  <c r="AW863" i="18"/>
  <c r="R857" i="17" s="1"/>
  <c r="AX863" i="18"/>
  <c r="Q857" i="17" s="1"/>
  <c r="AW862" i="18"/>
  <c r="R856" i="17" s="1"/>
  <c r="AX862" i="18"/>
  <c r="Q856" i="17" s="1"/>
  <c r="AW861" i="18"/>
  <c r="R855" i="17" s="1"/>
  <c r="AX861" i="18"/>
  <c r="Q855" i="17" s="1"/>
  <c r="AW860" i="18"/>
  <c r="R854" i="17" s="1"/>
  <c r="AX860" i="18"/>
  <c r="Q854" i="17" s="1"/>
  <c r="AW859" i="18"/>
  <c r="R853" i="17" s="1"/>
  <c r="AX859" i="18"/>
  <c r="Q853" i="17" s="1"/>
  <c r="AW858" i="18"/>
  <c r="R852" i="17" s="1"/>
  <c r="AX858" i="18"/>
  <c r="Q852" i="17" s="1"/>
  <c r="AW857" i="18"/>
  <c r="R851" i="17" s="1"/>
  <c r="AX857" i="18"/>
  <c r="Q851" i="17" s="1"/>
  <c r="AW856" i="18"/>
  <c r="R850" i="17" s="1"/>
  <c r="AX856" i="18"/>
  <c r="Q850" i="17" s="1"/>
  <c r="AW855" i="18"/>
  <c r="R849" i="17" s="1"/>
  <c r="AX855" i="18"/>
  <c r="Q849" i="17" s="1"/>
  <c r="AW854" i="18"/>
  <c r="R848" i="17" s="1"/>
  <c r="AX854" i="18"/>
  <c r="Q848" i="17" s="1"/>
  <c r="AW853" i="18"/>
  <c r="R847" i="17" s="1"/>
  <c r="AX853" i="18"/>
  <c r="Q847" i="17" s="1"/>
  <c r="AW852" i="18"/>
  <c r="R846" i="17" s="1"/>
  <c r="AX852" i="18"/>
  <c r="Q846" i="17" s="1"/>
  <c r="AW851" i="18"/>
  <c r="R845" i="17" s="1"/>
  <c r="AX851" i="18"/>
  <c r="Q845" i="17" s="1"/>
  <c r="AW850" i="18"/>
  <c r="R844" i="17" s="1"/>
  <c r="AX850" i="18"/>
  <c r="Q844" i="17" s="1"/>
  <c r="AW849" i="18"/>
  <c r="R843" i="17" s="1"/>
  <c r="AX849" i="18"/>
  <c r="Q843" i="17" s="1"/>
  <c r="AW848" i="18"/>
  <c r="R842" i="17" s="1"/>
  <c r="AX848" i="18"/>
  <c r="Q842" i="17" s="1"/>
  <c r="AW847" i="18"/>
  <c r="R841" i="17" s="1"/>
  <c r="AX847" i="18"/>
  <c r="Q841" i="17" s="1"/>
  <c r="AW846" i="18"/>
  <c r="R840" i="17" s="1"/>
  <c r="AX846" i="18"/>
  <c r="Q840" i="17" s="1"/>
  <c r="AW845" i="18"/>
  <c r="R839" i="17" s="1"/>
  <c r="AX845" i="18"/>
  <c r="Q839" i="17" s="1"/>
  <c r="AW844" i="18"/>
  <c r="R838" i="17" s="1"/>
  <c r="AX844" i="18"/>
  <c r="Q838" i="17" s="1"/>
  <c r="AW843" i="18"/>
  <c r="R837" i="17" s="1"/>
  <c r="AX843" i="18"/>
  <c r="Q837" i="17" s="1"/>
  <c r="AW842" i="18"/>
  <c r="R836" i="17" s="1"/>
  <c r="AX842" i="18"/>
  <c r="Q836" i="17" s="1"/>
  <c r="AW841" i="18"/>
  <c r="R835" i="17" s="1"/>
  <c r="AX841" i="18"/>
  <c r="Q835" i="17" s="1"/>
  <c r="AW840" i="18"/>
  <c r="R834" i="17" s="1"/>
  <c r="AX840" i="18"/>
  <c r="Q834" i="17" s="1"/>
  <c r="AW839" i="18"/>
  <c r="R833" i="17" s="1"/>
  <c r="AX839" i="18"/>
  <c r="Q833" i="17" s="1"/>
  <c r="AW838" i="18"/>
  <c r="R832" i="17" s="1"/>
  <c r="AX838" i="18"/>
  <c r="Q832" i="17" s="1"/>
  <c r="AW837" i="18"/>
  <c r="R831" i="17" s="1"/>
  <c r="AX837" i="18"/>
  <c r="Q831" i="17" s="1"/>
  <c r="AW836" i="18"/>
  <c r="R830" i="17" s="1"/>
  <c r="AX836" i="18"/>
  <c r="Q830" i="17" s="1"/>
  <c r="AW835" i="18"/>
  <c r="R829" i="17" s="1"/>
  <c r="AX835" i="18"/>
  <c r="Q829" i="17" s="1"/>
  <c r="AW834" i="18"/>
  <c r="R828" i="17" s="1"/>
  <c r="AX834" i="18"/>
  <c r="Q828" i="17" s="1"/>
  <c r="AW833" i="18"/>
  <c r="R827" i="17" s="1"/>
  <c r="AX833" i="18"/>
  <c r="Q827" i="17" s="1"/>
  <c r="AW832" i="18"/>
  <c r="R826" i="17" s="1"/>
  <c r="AX832" i="18"/>
  <c r="Q826" i="17" s="1"/>
  <c r="AW831" i="18"/>
  <c r="R825" i="17" s="1"/>
  <c r="AX831" i="18"/>
  <c r="Q825" i="17" s="1"/>
  <c r="AW830" i="18"/>
  <c r="R824" i="17" s="1"/>
  <c r="AX830" i="18"/>
  <c r="Q824" i="17" s="1"/>
  <c r="AW829" i="18"/>
  <c r="R823" i="17" s="1"/>
  <c r="AX829" i="18"/>
  <c r="Q823" i="17" s="1"/>
  <c r="AW828" i="18"/>
  <c r="R822" i="17" s="1"/>
  <c r="AX828" i="18"/>
  <c r="Q822" i="17" s="1"/>
  <c r="AW827" i="18"/>
  <c r="R821" i="17" s="1"/>
  <c r="AX827" i="18"/>
  <c r="Q821" i="17" s="1"/>
  <c r="AW826" i="18"/>
  <c r="R820" i="17" s="1"/>
  <c r="AX826" i="18"/>
  <c r="Q820" i="17" s="1"/>
  <c r="AW825" i="18"/>
  <c r="R819" i="17" s="1"/>
  <c r="AX825" i="18"/>
  <c r="Q819" i="17" s="1"/>
  <c r="AW824" i="18"/>
  <c r="R818" i="17" s="1"/>
  <c r="AX824" i="18"/>
  <c r="Q818" i="17" s="1"/>
  <c r="AW823" i="18"/>
  <c r="R817" i="17" s="1"/>
  <c r="AX823" i="18"/>
  <c r="Q817" i="17" s="1"/>
  <c r="AW822" i="18"/>
  <c r="R816" i="17" s="1"/>
  <c r="AX822" i="18"/>
  <c r="Q816" i="17" s="1"/>
  <c r="AW821" i="18"/>
  <c r="R815" i="17" s="1"/>
  <c r="AX821" i="18"/>
  <c r="Q815" i="17" s="1"/>
  <c r="AW820" i="18"/>
  <c r="R814" i="17" s="1"/>
  <c r="AX820" i="18"/>
  <c r="Q814" i="17" s="1"/>
  <c r="AW819" i="18"/>
  <c r="R813" i="17" s="1"/>
  <c r="AX819" i="18"/>
  <c r="Q813" i="17" s="1"/>
  <c r="AW818" i="18"/>
  <c r="R812" i="17" s="1"/>
  <c r="AX818" i="18"/>
  <c r="Q812" i="17" s="1"/>
  <c r="AW817" i="18"/>
  <c r="R811" i="17" s="1"/>
  <c r="AX817" i="18"/>
  <c r="Q811" i="17" s="1"/>
  <c r="AW816" i="18"/>
  <c r="R810" i="17" s="1"/>
  <c r="AX816" i="18"/>
  <c r="Q810" i="17" s="1"/>
  <c r="AW815" i="18"/>
  <c r="R809" i="17" s="1"/>
  <c r="AX815" i="18"/>
  <c r="Q809" i="17" s="1"/>
  <c r="AW814" i="18"/>
  <c r="R808" i="17" s="1"/>
  <c r="AX814" i="18"/>
  <c r="Q808" i="17" s="1"/>
  <c r="AW813" i="18"/>
  <c r="R807" i="17" s="1"/>
  <c r="AX813" i="18"/>
  <c r="Q807" i="17" s="1"/>
  <c r="AW812" i="18"/>
  <c r="R806" i="17" s="1"/>
  <c r="AX812" i="18"/>
  <c r="Q806" i="17" s="1"/>
  <c r="AW811" i="18"/>
  <c r="R805" i="17" s="1"/>
  <c r="AX811" i="18"/>
  <c r="Q805" i="17" s="1"/>
  <c r="AW810" i="18"/>
  <c r="R804" i="17" s="1"/>
  <c r="AX810" i="18"/>
  <c r="Q804" i="17" s="1"/>
  <c r="AW809" i="18"/>
  <c r="R803" i="17" s="1"/>
  <c r="AX809" i="18"/>
  <c r="Q803" i="17" s="1"/>
  <c r="AW808" i="18"/>
  <c r="R802" i="17" s="1"/>
  <c r="AX808" i="18"/>
  <c r="Q802" i="17" s="1"/>
  <c r="AW807" i="18"/>
  <c r="R801" i="17" s="1"/>
  <c r="AX807" i="18"/>
  <c r="Q801" i="17" s="1"/>
  <c r="AW806" i="18"/>
  <c r="R800" i="17" s="1"/>
  <c r="AX806" i="18"/>
  <c r="Q800" i="17" s="1"/>
  <c r="AW805" i="18"/>
  <c r="R799" i="17" s="1"/>
  <c r="AX805" i="18"/>
  <c r="Q799" i="17" s="1"/>
  <c r="AW804" i="18"/>
  <c r="R798" i="17" s="1"/>
  <c r="AX804" i="18"/>
  <c r="Q798" i="17" s="1"/>
  <c r="AW803" i="18"/>
  <c r="R797" i="17" s="1"/>
  <c r="AX803" i="18"/>
  <c r="Q797" i="17" s="1"/>
  <c r="AW802" i="18"/>
  <c r="R796" i="17" s="1"/>
  <c r="AX802" i="18"/>
  <c r="Q796" i="17" s="1"/>
  <c r="AW801" i="18"/>
  <c r="R795" i="17" s="1"/>
  <c r="AX801" i="18"/>
  <c r="Q795" i="17" s="1"/>
  <c r="AW800" i="18"/>
  <c r="R794" i="17" s="1"/>
  <c r="AX800" i="18"/>
  <c r="Q794" i="17" s="1"/>
  <c r="AW799" i="18"/>
  <c r="R793" i="17" s="1"/>
  <c r="AX799" i="18"/>
  <c r="Q793" i="17" s="1"/>
  <c r="AW798" i="18"/>
  <c r="R792" i="17" s="1"/>
  <c r="AX798" i="18"/>
  <c r="Q792" i="17" s="1"/>
  <c r="AW797" i="18"/>
  <c r="R791" i="17" s="1"/>
  <c r="AX797" i="18"/>
  <c r="Q791" i="17" s="1"/>
  <c r="AW796" i="18"/>
  <c r="R790" i="17" s="1"/>
  <c r="AX796" i="18"/>
  <c r="Q790" i="17" s="1"/>
  <c r="AW795" i="18"/>
  <c r="R789" i="17" s="1"/>
  <c r="AX795" i="18"/>
  <c r="Q789" i="17" s="1"/>
  <c r="AW794" i="18"/>
  <c r="R788" i="17" s="1"/>
  <c r="AX794" i="18"/>
  <c r="Q788" i="17" s="1"/>
  <c r="AW793" i="18"/>
  <c r="R787" i="17" s="1"/>
  <c r="AX793" i="18"/>
  <c r="Q787" i="17" s="1"/>
  <c r="AW792" i="18"/>
  <c r="R786" i="17" s="1"/>
  <c r="AX792" i="18"/>
  <c r="Q786" i="17" s="1"/>
  <c r="AW791" i="18"/>
  <c r="R785" i="17" s="1"/>
  <c r="AX791" i="18"/>
  <c r="Q785" i="17" s="1"/>
  <c r="AW790" i="18"/>
  <c r="R784" i="17" s="1"/>
  <c r="AX790" i="18"/>
  <c r="Q784" i="17" s="1"/>
  <c r="AW789" i="18"/>
  <c r="R783" i="17" s="1"/>
  <c r="AX789" i="18"/>
  <c r="Q783" i="17" s="1"/>
  <c r="AW788" i="18"/>
  <c r="R782" i="17" s="1"/>
  <c r="AX788" i="18"/>
  <c r="Q782" i="17" s="1"/>
  <c r="AW787" i="18"/>
  <c r="R781" i="17" s="1"/>
  <c r="AX787" i="18"/>
  <c r="Q781" i="17" s="1"/>
  <c r="AW786" i="18"/>
  <c r="R780" i="17" s="1"/>
  <c r="AX786" i="18"/>
  <c r="Q780" i="17" s="1"/>
  <c r="AW785" i="18"/>
  <c r="R779" i="17" s="1"/>
  <c r="AX785" i="18"/>
  <c r="Q779" i="17" s="1"/>
  <c r="AW784" i="18"/>
  <c r="R778" i="17" s="1"/>
  <c r="AX784" i="18"/>
  <c r="Q778" i="17" s="1"/>
  <c r="AW783" i="18"/>
  <c r="R777" i="17" s="1"/>
  <c r="AX783" i="18"/>
  <c r="Q777" i="17" s="1"/>
  <c r="AW782" i="18"/>
  <c r="R776" i="17" s="1"/>
  <c r="AX782" i="18"/>
  <c r="Q776" i="17" s="1"/>
  <c r="AW781" i="18"/>
  <c r="R775" i="17" s="1"/>
  <c r="AX781" i="18"/>
  <c r="Q775" i="17" s="1"/>
  <c r="AW780" i="18"/>
  <c r="R774" i="17" s="1"/>
  <c r="AX780" i="18"/>
  <c r="Q774" i="17" s="1"/>
  <c r="AW779" i="18"/>
  <c r="R773" i="17" s="1"/>
  <c r="AX779" i="18"/>
  <c r="Q773" i="17" s="1"/>
  <c r="AW778" i="18"/>
  <c r="R772" i="17" s="1"/>
  <c r="AX778" i="18"/>
  <c r="Q772" i="17" s="1"/>
  <c r="AW777" i="18"/>
  <c r="R771" i="17" s="1"/>
  <c r="AX777" i="18"/>
  <c r="Q771" i="17" s="1"/>
  <c r="AW776" i="18"/>
  <c r="R770" i="17" s="1"/>
  <c r="AX776" i="18"/>
  <c r="Q770" i="17" s="1"/>
  <c r="AW775" i="18"/>
  <c r="R769" i="17" s="1"/>
  <c r="AX775" i="18"/>
  <c r="Q769" i="17" s="1"/>
  <c r="AW774" i="18"/>
  <c r="R768" i="17" s="1"/>
  <c r="AX774" i="18"/>
  <c r="Q768" i="17" s="1"/>
  <c r="AW773" i="18"/>
  <c r="R767" i="17" s="1"/>
  <c r="AX773" i="18"/>
  <c r="Q767" i="17" s="1"/>
  <c r="AW772" i="18"/>
  <c r="R766" i="17" s="1"/>
  <c r="AX772" i="18"/>
  <c r="Q766" i="17" s="1"/>
  <c r="AW771" i="18"/>
  <c r="R765" i="17" s="1"/>
  <c r="AX771" i="18"/>
  <c r="Q765" i="17" s="1"/>
  <c r="AW770" i="18"/>
  <c r="R764" i="17" s="1"/>
  <c r="AX770" i="18"/>
  <c r="Q764" i="17" s="1"/>
  <c r="AW769" i="18"/>
  <c r="R763" i="17" s="1"/>
  <c r="AX769" i="18"/>
  <c r="Q763" i="17" s="1"/>
  <c r="AW768" i="18"/>
  <c r="R762" i="17" s="1"/>
  <c r="AX768" i="18"/>
  <c r="Q762" i="17" s="1"/>
  <c r="AW767" i="18"/>
  <c r="R761" i="17" s="1"/>
  <c r="AX767" i="18"/>
  <c r="Q761" i="17" s="1"/>
  <c r="AW766" i="18"/>
  <c r="R760" i="17" s="1"/>
  <c r="AX766" i="18"/>
  <c r="Q760" i="17" s="1"/>
  <c r="AW765" i="18"/>
  <c r="R759" i="17" s="1"/>
  <c r="AX765" i="18"/>
  <c r="Q759" i="17" s="1"/>
  <c r="AW764" i="18"/>
  <c r="R758" i="17" s="1"/>
  <c r="AX764" i="18"/>
  <c r="Q758" i="17" s="1"/>
  <c r="AW763" i="18"/>
  <c r="R757" i="17" s="1"/>
  <c r="AX763" i="18"/>
  <c r="Q757" i="17" s="1"/>
  <c r="AW762" i="18"/>
  <c r="R756" i="17" s="1"/>
  <c r="AX762" i="18"/>
  <c r="Q756" i="17" s="1"/>
  <c r="AW761" i="18"/>
  <c r="R755" i="17" s="1"/>
  <c r="AX761" i="18"/>
  <c r="Q755" i="17" s="1"/>
  <c r="AW760" i="18"/>
  <c r="R754" i="17" s="1"/>
  <c r="AX760" i="18"/>
  <c r="Q754" i="17" s="1"/>
  <c r="AW759" i="18"/>
  <c r="R753" i="17" s="1"/>
  <c r="AX759" i="18"/>
  <c r="Q753" i="17" s="1"/>
  <c r="AW758" i="18"/>
  <c r="R752" i="17" s="1"/>
  <c r="AX758" i="18"/>
  <c r="Q752" i="17" s="1"/>
  <c r="AW757" i="18"/>
  <c r="R751" i="17" s="1"/>
  <c r="AX757" i="18"/>
  <c r="Q751" i="17" s="1"/>
  <c r="AW756" i="18"/>
  <c r="R750" i="17" s="1"/>
  <c r="AX756" i="18"/>
  <c r="Q750" i="17" s="1"/>
  <c r="AW755" i="18"/>
  <c r="R749" i="17" s="1"/>
  <c r="AX755" i="18"/>
  <c r="Q749" i="17" s="1"/>
  <c r="AW754" i="18"/>
  <c r="R748" i="17" s="1"/>
  <c r="AX754" i="18"/>
  <c r="Q748" i="17" s="1"/>
  <c r="AW753" i="18"/>
  <c r="R747" i="17" s="1"/>
  <c r="AX753" i="18"/>
  <c r="Q747" i="17" s="1"/>
  <c r="AW752" i="18"/>
  <c r="R746" i="17" s="1"/>
  <c r="AX752" i="18"/>
  <c r="Q746" i="17" s="1"/>
  <c r="AW751" i="18"/>
  <c r="R745" i="17" s="1"/>
  <c r="AX751" i="18"/>
  <c r="Q745" i="17" s="1"/>
  <c r="AW750" i="18"/>
  <c r="R744" i="17" s="1"/>
  <c r="AX750" i="18"/>
  <c r="Q744" i="17" s="1"/>
  <c r="AW749" i="18"/>
  <c r="R743" i="17" s="1"/>
  <c r="AX749" i="18"/>
  <c r="Q743" i="17" s="1"/>
  <c r="AW748" i="18"/>
  <c r="R742" i="17" s="1"/>
  <c r="AX748" i="18"/>
  <c r="Q742" i="17" s="1"/>
  <c r="AW747" i="18"/>
  <c r="R741" i="17" s="1"/>
  <c r="AX747" i="18"/>
  <c r="Q741" i="17" s="1"/>
  <c r="AW746" i="18"/>
  <c r="R740" i="17" s="1"/>
  <c r="AX746" i="18"/>
  <c r="Q740" i="17" s="1"/>
  <c r="AW745" i="18"/>
  <c r="R739" i="17" s="1"/>
  <c r="AX745" i="18"/>
  <c r="Q739" i="17" s="1"/>
  <c r="AW744" i="18"/>
  <c r="R738" i="17" s="1"/>
  <c r="AX744" i="18"/>
  <c r="Q738" i="17" s="1"/>
  <c r="AW743" i="18"/>
  <c r="R737" i="17" s="1"/>
  <c r="AX743" i="18"/>
  <c r="Q737" i="17" s="1"/>
  <c r="AW742" i="18"/>
  <c r="R736" i="17" s="1"/>
  <c r="AX742" i="18"/>
  <c r="Q736" i="17" s="1"/>
  <c r="AW741" i="18"/>
  <c r="R735" i="17" s="1"/>
  <c r="AX741" i="18"/>
  <c r="Q735" i="17" s="1"/>
  <c r="AW740" i="18"/>
  <c r="R734" i="17" s="1"/>
  <c r="AX740" i="18"/>
  <c r="Q734" i="17" s="1"/>
  <c r="AW739" i="18"/>
  <c r="R733" i="17" s="1"/>
  <c r="AX739" i="18"/>
  <c r="Q733" i="17" s="1"/>
  <c r="AW738" i="18"/>
  <c r="R732" i="17" s="1"/>
  <c r="AX738" i="18"/>
  <c r="Q732" i="17" s="1"/>
  <c r="AW737" i="18"/>
  <c r="R731" i="17" s="1"/>
  <c r="AX737" i="18"/>
  <c r="Q731" i="17" s="1"/>
  <c r="AW736" i="18"/>
  <c r="R730" i="17" s="1"/>
  <c r="AX736" i="18"/>
  <c r="Q730" i="17" s="1"/>
  <c r="AW735" i="18"/>
  <c r="R729" i="17" s="1"/>
  <c r="AX735" i="18"/>
  <c r="Q729" i="17" s="1"/>
  <c r="AW734" i="18"/>
  <c r="R728" i="17" s="1"/>
  <c r="AX734" i="18"/>
  <c r="Q728" i="17" s="1"/>
  <c r="AW733" i="18"/>
  <c r="R727" i="17" s="1"/>
  <c r="AX733" i="18"/>
  <c r="Q727" i="17" s="1"/>
  <c r="AW732" i="18"/>
  <c r="R726" i="17" s="1"/>
  <c r="AX732" i="18"/>
  <c r="Q726" i="17" s="1"/>
  <c r="AW731" i="18"/>
  <c r="R725" i="17" s="1"/>
  <c r="AX731" i="18"/>
  <c r="Q725" i="17" s="1"/>
  <c r="AW730" i="18"/>
  <c r="R724" i="17" s="1"/>
  <c r="AX730" i="18"/>
  <c r="Q724" i="17" s="1"/>
  <c r="AW729" i="18"/>
  <c r="R723" i="17" s="1"/>
  <c r="AX729" i="18"/>
  <c r="Q723" i="17" s="1"/>
  <c r="AW728" i="18"/>
  <c r="R722" i="17" s="1"/>
  <c r="AX728" i="18"/>
  <c r="Q722" i="17" s="1"/>
  <c r="AW727" i="18"/>
  <c r="R721" i="17" s="1"/>
  <c r="AX727" i="18"/>
  <c r="Q721" i="17" s="1"/>
  <c r="AW726" i="18"/>
  <c r="R720" i="17" s="1"/>
  <c r="AX726" i="18"/>
  <c r="Q720" i="17" s="1"/>
  <c r="AW725" i="18"/>
  <c r="R719" i="17" s="1"/>
  <c r="AX725" i="18"/>
  <c r="Q719" i="17" s="1"/>
  <c r="AW724" i="18"/>
  <c r="R718" i="17" s="1"/>
  <c r="AX724" i="18"/>
  <c r="Q718" i="17" s="1"/>
  <c r="AW723" i="18"/>
  <c r="R717" i="17" s="1"/>
  <c r="AX723" i="18"/>
  <c r="Q717" i="17" s="1"/>
  <c r="AW722" i="18"/>
  <c r="R716" i="17" s="1"/>
  <c r="AX722" i="18"/>
  <c r="Q716" i="17" s="1"/>
  <c r="AW721" i="18"/>
  <c r="R715" i="17" s="1"/>
  <c r="AX721" i="18"/>
  <c r="Q715" i="17" s="1"/>
  <c r="AW720" i="18"/>
  <c r="R714" i="17" s="1"/>
  <c r="AX720" i="18"/>
  <c r="Q714" i="17" s="1"/>
  <c r="AW719" i="18"/>
  <c r="R713" i="17" s="1"/>
  <c r="AX719" i="18"/>
  <c r="Q713" i="17" s="1"/>
  <c r="AW718" i="18"/>
  <c r="R712" i="17" s="1"/>
  <c r="AX718" i="18"/>
  <c r="Q712" i="17" s="1"/>
  <c r="AW717" i="18"/>
  <c r="R711" i="17" s="1"/>
  <c r="AX717" i="18"/>
  <c r="Q711" i="17" s="1"/>
  <c r="AW716" i="18"/>
  <c r="R710" i="17" s="1"/>
  <c r="AX716" i="18"/>
  <c r="Q710" i="17" s="1"/>
  <c r="AW715" i="18"/>
  <c r="R709" i="17" s="1"/>
  <c r="AX715" i="18"/>
  <c r="Q709" i="17" s="1"/>
  <c r="AW714" i="18"/>
  <c r="R708" i="17" s="1"/>
  <c r="AX714" i="18"/>
  <c r="Q708" i="17" s="1"/>
  <c r="AW713" i="18"/>
  <c r="R707" i="17" s="1"/>
  <c r="AX713" i="18"/>
  <c r="Q707" i="17" s="1"/>
  <c r="AW712" i="18"/>
  <c r="R706" i="17" s="1"/>
  <c r="AX712" i="18"/>
  <c r="Q706" i="17" s="1"/>
  <c r="AW711" i="18"/>
  <c r="R705" i="17" s="1"/>
  <c r="AX711" i="18"/>
  <c r="Q705" i="17" s="1"/>
  <c r="AW710" i="18"/>
  <c r="R704" i="17" s="1"/>
  <c r="AX710" i="18"/>
  <c r="Q704" i="17" s="1"/>
  <c r="AW709" i="18"/>
  <c r="R703" i="17" s="1"/>
  <c r="AX709" i="18"/>
  <c r="Q703" i="17" s="1"/>
  <c r="AW708" i="18"/>
  <c r="R702" i="17" s="1"/>
  <c r="AX708" i="18"/>
  <c r="Q702" i="17" s="1"/>
  <c r="AW707" i="18"/>
  <c r="R701" i="17" s="1"/>
  <c r="AX707" i="18"/>
  <c r="Q701" i="17" s="1"/>
  <c r="AW706" i="18"/>
  <c r="R700" i="17" s="1"/>
  <c r="AX706" i="18"/>
  <c r="Q700" i="17" s="1"/>
  <c r="AW705" i="18"/>
  <c r="R699" i="17" s="1"/>
  <c r="AX705" i="18"/>
  <c r="Q699" i="17" s="1"/>
  <c r="AW704" i="18"/>
  <c r="R698" i="17" s="1"/>
  <c r="AX704" i="18"/>
  <c r="Q698" i="17" s="1"/>
  <c r="AW703" i="18"/>
  <c r="R697" i="17" s="1"/>
  <c r="AX703" i="18"/>
  <c r="Q697" i="17" s="1"/>
  <c r="AW702" i="18"/>
  <c r="R696" i="17" s="1"/>
  <c r="AX702" i="18"/>
  <c r="Q696" i="17" s="1"/>
  <c r="AW701" i="18"/>
  <c r="R695" i="17" s="1"/>
  <c r="AX701" i="18"/>
  <c r="Q695" i="17" s="1"/>
  <c r="AW700" i="18"/>
  <c r="R694" i="17" s="1"/>
  <c r="AX700" i="18"/>
  <c r="Q694" i="17" s="1"/>
  <c r="AW699" i="18"/>
  <c r="R693" i="17" s="1"/>
  <c r="AX699" i="18"/>
  <c r="Q693" i="17" s="1"/>
  <c r="AW698" i="18"/>
  <c r="R692" i="17" s="1"/>
  <c r="AX698" i="18"/>
  <c r="Q692" i="17" s="1"/>
  <c r="AW697" i="18"/>
  <c r="R691" i="17" s="1"/>
  <c r="AX697" i="18"/>
  <c r="Q691" i="17" s="1"/>
  <c r="AW696" i="18"/>
  <c r="R690" i="17" s="1"/>
  <c r="AX696" i="18"/>
  <c r="Q690" i="17" s="1"/>
  <c r="AW695" i="18"/>
  <c r="R689" i="17" s="1"/>
  <c r="AX695" i="18"/>
  <c r="Q689" i="17" s="1"/>
  <c r="AW694" i="18"/>
  <c r="R688" i="17" s="1"/>
  <c r="AX694" i="18"/>
  <c r="Q688" i="17" s="1"/>
  <c r="AW693" i="18"/>
  <c r="R687" i="17" s="1"/>
  <c r="AX693" i="18"/>
  <c r="Q687" i="17" s="1"/>
  <c r="AW692" i="18"/>
  <c r="R686" i="17" s="1"/>
  <c r="AX692" i="18"/>
  <c r="Q686" i="17" s="1"/>
  <c r="AW691" i="18"/>
  <c r="R685" i="17" s="1"/>
  <c r="AX691" i="18"/>
  <c r="Q685" i="17" s="1"/>
  <c r="AW690" i="18"/>
  <c r="R684" i="17" s="1"/>
  <c r="AX690" i="18"/>
  <c r="Q684" i="17" s="1"/>
  <c r="AW689" i="18"/>
  <c r="R683" i="17" s="1"/>
  <c r="AX689" i="18"/>
  <c r="Q683" i="17" s="1"/>
  <c r="AW688" i="18"/>
  <c r="R682" i="17" s="1"/>
  <c r="AX688" i="18"/>
  <c r="Q682" i="17" s="1"/>
  <c r="AW687" i="18"/>
  <c r="R681" i="17" s="1"/>
  <c r="AX687" i="18"/>
  <c r="Q681" i="17" s="1"/>
  <c r="AW686" i="18"/>
  <c r="R680" i="17" s="1"/>
  <c r="AX686" i="18"/>
  <c r="Q680" i="17" s="1"/>
  <c r="AW685" i="18"/>
  <c r="R679" i="17" s="1"/>
  <c r="AX685" i="18"/>
  <c r="Q679" i="17" s="1"/>
  <c r="AW684" i="18"/>
  <c r="R678" i="17" s="1"/>
  <c r="AX684" i="18"/>
  <c r="Q678" i="17" s="1"/>
  <c r="AW683" i="18"/>
  <c r="R677" i="17" s="1"/>
  <c r="AX683" i="18"/>
  <c r="Q677" i="17" s="1"/>
  <c r="AW682" i="18"/>
  <c r="R676" i="17" s="1"/>
  <c r="AX682" i="18"/>
  <c r="Q676" i="17" s="1"/>
  <c r="AW681" i="18"/>
  <c r="R675" i="17" s="1"/>
  <c r="AX681" i="18"/>
  <c r="Q675" i="17" s="1"/>
  <c r="AW680" i="18"/>
  <c r="R674" i="17" s="1"/>
  <c r="AX680" i="18"/>
  <c r="Q674" i="17" s="1"/>
  <c r="AW679" i="18"/>
  <c r="R673" i="17" s="1"/>
  <c r="AX679" i="18"/>
  <c r="Q673" i="17" s="1"/>
  <c r="AW678" i="18"/>
  <c r="R672" i="17" s="1"/>
  <c r="AX678" i="18"/>
  <c r="Q672" i="17" s="1"/>
  <c r="AW677" i="18"/>
  <c r="R671" i="17" s="1"/>
  <c r="AX677" i="18"/>
  <c r="Q671" i="17" s="1"/>
  <c r="AW676" i="18"/>
  <c r="R670" i="17" s="1"/>
  <c r="AX676" i="18"/>
  <c r="Q670" i="17" s="1"/>
  <c r="AW675" i="18"/>
  <c r="R669" i="17" s="1"/>
  <c r="AX675" i="18"/>
  <c r="Q669" i="17" s="1"/>
  <c r="AW674" i="18"/>
  <c r="R668" i="17" s="1"/>
  <c r="AX674" i="18"/>
  <c r="Q668" i="17" s="1"/>
  <c r="AW673" i="18"/>
  <c r="R667" i="17" s="1"/>
  <c r="AX673" i="18"/>
  <c r="Q667" i="17" s="1"/>
  <c r="AW672" i="18"/>
  <c r="R666" i="17" s="1"/>
  <c r="AX672" i="18"/>
  <c r="Q666" i="17" s="1"/>
  <c r="AW671" i="18"/>
  <c r="R665" i="17" s="1"/>
  <c r="AX671" i="18"/>
  <c r="Q665" i="17" s="1"/>
  <c r="AW670" i="18"/>
  <c r="R664" i="17" s="1"/>
  <c r="AX670" i="18"/>
  <c r="Q664" i="17" s="1"/>
  <c r="AW669" i="18"/>
  <c r="R663" i="17" s="1"/>
  <c r="AX669" i="18"/>
  <c r="Q663" i="17" s="1"/>
  <c r="AW668" i="18"/>
  <c r="R662" i="17" s="1"/>
  <c r="AX668" i="18"/>
  <c r="Q662" i="17" s="1"/>
  <c r="AW667" i="18"/>
  <c r="R661" i="17" s="1"/>
  <c r="AX667" i="18"/>
  <c r="Q661" i="17" s="1"/>
  <c r="AW666" i="18"/>
  <c r="R660" i="17" s="1"/>
  <c r="AX666" i="18"/>
  <c r="Q660" i="17" s="1"/>
  <c r="AW665" i="18"/>
  <c r="R659" i="17" s="1"/>
  <c r="AX665" i="18"/>
  <c r="Q659" i="17" s="1"/>
  <c r="AW664" i="18"/>
  <c r="R658" i="17" s="1"/>
  <c r="AX664" i="18"/>
  <c r="Q658" i="17" s="1"/>
  <c r="AW663" i="18"/>
  <c r="R657" i="17" s="1"/>
  <c r="AX663" i="18"/>
  <c r="Q657" i="17" s="1"/>
  <c r="AW662" i="18"/>
  <c r="R656" i="17" s="1"/>
  <c r="AX662" i="18"/>
  <c r="Q656" i="17" s="1"/>
  <c r="AW661" i="18"/>
  <c r="R655" i="17" s="1"/>
  <c r="AX661" i="18"/>
  <c r="Q655" i="17" s="1"/>
  <c r="AW660" i="18"/>
  <c r="R654" i="17" s="1"/>
  <c r="AX660" i="18"/>
  <c r="Q654" i="17" s="1"/>
  <c r="AW659" i="18"/>
  <c r="R653" i="17" s="1"/>
  <c r="AX659" i="18"/>
  <c r="Q653" i="17" s="1"/>
  <c r="AW658" i="18"/>
  <c r="R652" i="17" s="1"/>
  <c r="AX658" i="18"/>
  <c r="Q652" i="17" s="1"/>
  <c r="AW657" i="18"/>
  <c r="R651" i="17" s="1"/>
  <c r="AX657" i="18"/>
  <c r="Q651" i="17" s="1"/>
  <c r="AW656" i="18"/>
  <c r="R650" i="17" s="1"/>
  <c r="AX656" i="18"/>
  <c r="Q650" i="17" s="1"/>
  <c r="AW655" i="18"/>
  <c r="R649" i="17" s="1"/>
  <c r="AX655" i="18"/>
  <c r="Q649" i="17" s="1"/>
  <c r="AW654" i="18"/>
  <c r="R648" i="17" s="1"/>
  <c r="AX654" i="18"/>
  <c r="Q648" i="17" s="1"/>
  <c r="AW653" i="18"/>
  <c r="R647" i="17" s="1"/>
  <c r="AX653" i="18"/>
  <c r="Q647" i="17" s="1"/>
  <c r="AW652" i="18"/>
  <c r="R646" i="17" s="1"/>
  <c r="AX652" i="18"/>
  <c r="Q646" i="17" s="1"/>
  <c r="AW651" i="18"/>
  <c r="R645" i="17" s="1"/>
  <c r="AX651" i="18"/>
  <c r="Q645" i="17" s="1"/>
  <c r="AW650" i="18"/>
  <c r="R644" i="17" s="1"/>
  <c r="AX650" i="18"/>
  <c r="Q644" i="17" s="1"/>
  <c r="AW649" i="18"/>
  <c r="R643" i="17" s="1"/>
  <c r="AX649" i="18"/>
  <c r="Q643" i="17" s="1"/>
  <c r="AW648" i="18"/>
  <c r="R642" i="17" s="1"/>
  <c r="AX648" i="18"/>
  <c r="Q642" i="17" s="1"/>
  <c r="AW647" i="18"/>
  <c r="R641" i="17" s="1"/>
  <c r="AX647" i="18"/>
  <c r="Q641" i="17" s="1"/>
  <c r="AW646" i="18"/>
  <c r="R640" i="17" s="1"/>
  <c r="AX646" i="18"/>
  <c r="Q640" i="17" s="1"/>
  <c r="AW645" i="18"/>
  <c r="R639" i="17" s="1"/>
  <c r="AX645" i="18"/>
  <c r="Q639" i="17" s="1"/>
  <c r="AW644" i="18"/>
  <c r="R638" i="17" s="1"/>
  <c r="AX644" i="18"/>
  <c r="Q638" i="17" s="1"/>
  <c r="AW643" i="18"/>
  <c r="R637" i="17" s="1"/>
  <c r="AX643" i="18"/>
  <c r="Q637" i="17" s="1"/>
  <c r="AW642" i="18"/>
  <c r="R636" i="17" s="1"/>
  <c r="AX642" i="18"/>
  <c r="Q636" i="17" s="1"/>
  <c r="AW641" i="18"/>
  <c r="R635" i="17" s="1"/>
  <c r="AX641" i="18"/>
  <c r="Q635" i="17" s="1"/>
  <c r="AW640" i="18"/>
  <c r="R634" i="17" s="1"/>
  <c r="AX640" i="18"/>
  <c r="Q634" i="17" s="1"/>
  <c r="AW639" i="18"/>
  <c r="R633" i="17" s="1"/>
  <c r="AX639" i="18"/>
  <c r="Q633" i="17" s="1"/>
  <c r="AW638" i="18"/>
  <c r="R632" i="17" s="1"/>
  <c r="AX638" i="18"/>
  <c r="Q632" i="17" s="1"/>
  <c r="AW637" i="18"/>
  <c r="R631" i="17" s="1"/>
  <c r="AX637" i="18"/>
  <c r="Q631" i="17" s="1"/>
  <c r="AW636" i="18"/>
  <c r="R630" i="17" s="1"/>
  <c r="AX636" i="18"/>
  <c r="Q630" i="17" s="1"/>
  <c r="AW635" i="18"/>
  <c r="R629" i="17" s="1"/>
  <c r="AX635" i="18"/>
  <c r="Q629" i="17" s="1"/>
  <c r="AW634" i="18"/>
  <c r="R628" i="17" s="1"/>
  <c r="AX634" i="18"/>
  <c r="Q628" i="17" s="1"/>
  <c r="AW633" i="18"/>
  <c r="R627" i="17" s="1"/>
  <c r="AX633" i="18"/>
  <c r="Q627" i="17" s="1"/>
  <c r="AW632" i="18"/>
  <c r="R626" i="17" s="1"/>
  <c r="AX632" i="18"/>
  <c r="Q626" i="17" s="1"/>
  <c r="AW631" i="18"/>
  <c r="R625" i="17" s="1"/>
  <c r="AX631" i="18"/>
  <c r="Q625" i="17" s="1"/>
  <c r="AW630" i="18"/>
  <c r="R624" i="17" s="1"/>
  <c r="AX630" i="18"/>
  <c r="Q624" i="17" s="1"/>
  <c r="AW629" i="18"/>
  <c r="R623" i="17" s="1"/>
  <c r="AX629" i="18"/>
  <c r="Q623" i="17" s="1"/>
  <c r="AW628" i="18"/>
  <c r="R622" i="17" s="1"/>
  <c r="AX628" i="18"/>
  <c r="Q622" i="17" s="1"/>
  <c r="AW627" i="18"/>
  <c r="R621" i="17" s="1"/>
  <c r="AX627" i="18"/>
  <c r="Q621" i="17" s="1"/>
  <c r="AW626" i="18"/>
  <c r="R620" i="17" s="1"/>
  <c r="AX626" i="18"/>
  <c r="Q620" i="17" s="1"/>
  <c r="AW625" i="18"/>
  <c r="R619" i="17" s="1"/>
  <c r="AX625" i="18"/>
  <c r="Q619" i="17" s="1"/>
  <c r="AW624" i="18"/>
  <c r="R618" i="17" s="1"/>
  <c r="AX624" i="18"/>
  <c r="Q618" i="17" s="1"/>
  <c r="AW623" i="18"/>
  <c r="R617" i="17" s="1"/>
  <c r="AX623" i="18"/>
  <c r="Q617" i="17" s="1"/>
  <c r="AW622" i="18"/>
  <c r="R616" i="17" s="1"/>
  <c r="AX622" i="18"/>
  <c r="Q616" i="17" s="1"/>
  <c r="AW621" i="18"/>
  <c r="R615" i="17" s="1"/>
  <c r="AX621" i="18"/>
  <c r="Q615" i="17" s="1"/>
  <c r="AW620" i="18"/>
  <c r="R614" i="17" s="1"/>
  <c r="AX620" i="18"/>
  <c r="Q614" i="17" s="1"/>
  <c r="AW619" i="18"/>
  <c r="R613" i="17" s="1"/>
  <c r="AX619" i="18"/>
  <c r="Q613" i="17" s="1"/>
  <c r="AW618" i="18"/>
  <c r="R612" i="17" s="1"/>
  <c r="AX618" i="18"/>
  <c r="Q612" i="17" s="1"/>
  <c r="AW617" i="18"/>
  <c r="R611" i="17" s="1"/>
  <c r="AX617" i="18"/>
  <c r="Q611" i="17" s="1"/>
  <c r="AW616" i="18"/>
  <c r="R610" i="17" s="1"/>
  <c r="AX616" i="18"/>
  <c r="Q610" i="17" s="1"/>
  <c r="AW615" i="18"/>
  <c r="R609" i="17" s="1"/>
  <c r="AX615" i="18"/>
  <c r="Q609" i="17" s="1"/>
  <c r="AW614" i="18"/>
  <c r="R608" i="17" s="1"/>
  <c r="AX614" i="18"/>
  <c r="Q608" i="17" s="1"/>
  <c r="AW613" i="18"/>
  <c r="R607" i="17" s="1"/>
  <c r="AX613" i="18"/>
  <c r="Q607" i="17" s="1"/>
  <c r="AW612" i="18"/>
  <c r="R606" i="17" s="1"/>
  <c r="AX612" i="18"/>
  <c r="Q606" i="17" s="1"/>
  <c r="AW611" i="18"/>
  <c r="R605" i="17" s="1"/>
  <c r="AX611" i="18"/>
  <c r="Q605" i="17" s="1"/>
  <c r="AW610" i="18"/>
  <c r="R604" i="17" s="1"/>
  <c r="AX610" i="18"/>
  <c r="Q604" i="17" s="1"/>
  <c r="AW609" i="18"/>
  <c r="R603" i="17" s="1"/>
  <c r="AX609" i="18"/>
  <c r="Q603" i="17" s="1"/>
  <c r="AW608" i="18"/>
  <c r="R602" i="17" s="1"/>
  <c r="AX608" i="18"/>
  <c r="Q602" i="17" s="1"/>
  <c r="AW607" i="18"/>
  <c r="R601" i="17" s="1"/>
  <c r="AX607" i="18"/>
  <c r="Q601" i="17" s="1"/>
  <c r="AW606" i="18"/>
  <c r="R600" i="17" s="1"/>
  <c r="AX606" i="18"/>
  <c r="Q600" i="17" s="1"/>
  <c r="AW605" i="18"/>
  <c r="R599" i="17" s="1"/>
  <c r="AX605" i="18"/>
  <c r="Q599" i="17" s="1"/>
  <c r="AW604" i="18"/>
  <c r="R598" i="17" s="1"/>
  <c r="AX604" i="18"/>
  <c r="Q598" i="17" s="1"/>
  <c r="AW603" i="18"/>
  <c r="R597" i="17" s="1"/>
  <c r="AX603" i="18"/>
  <c r="Q597" i="17" s="1"/>
  <c r="AW602" i="18"/>
  <c r="R596" i="17" s="1"/>
  <c r="AX602" i="18"/>
  <c r="Q596" i="17" s="1"/>
  <c r="AW601" i="18"/>
  <c r="R595" i="17" s="1"/>
  <c r="AX601" i="18"/>
  <c r="Q595" i="17" s="1"/>
  <c r="AW600" i="18"/>
  <c r="R594" i="17" s="1"/>
  <c r="AX600" i="18"/>
  <c r="Q594" i="17" s="1"/>
  <c r="AW599" i="18"/>
  <c r="R593" i="17" s="1"/>
  <c r="AX599" i="18"/>
  <c r="Q593" i="17" s="1"/>
  <c r="AW598" i="18"/>
  <c r="R592" i="17" s="1"/>
  <c r="AX598" i="18"/>
  <c r="Q592" i="17" s="1"/>
  <c r="AW597" i="18"/>
  <c r="R591" i="17" s="1"/>
  <c r="AX597" i="18"/>
  <c r="Q591" i="17" s="1"/>
  <c r="AW596" i="18"/>
  <c r="R590" i="17" s="1"/>
  <c r="AX596" i="18"/>
  <c r="Q590" i="17" s="1"/>
  <c r="AW595" i="18"/>
  <c r="R589" i="17" s="1"/>
  <c r="AX595" i="18"/>
  <c r="Q589" i="17" s="1"/>
  <c r="AW594" i="18"/>
  <c r="R588" i="17" s="1"/>
  <c r="AX594" i="18"/>
  <c r="Q588" i="17" s="1"/>
  <c r="AW593" i="18"/>
  <c r="R587" i="17" s="1"/>
  <c r="AX593" i="18"/>
  <c r="Q587" i="17" s="1"/>
  <c r="AW592" i="18"/>
  <c r="R586" i="17" s="1"/>
  <c r="AX592" i="18"/>
  <c r="Q586" i="17" s="1"/>
  <c r="AW591" i="18"/>
  <c r="R585" i="17" s="1"/>
  <c r="AX591" i="18"/>
  <c r="Q585" i="17" s="1"/>
  <c r="AW590" i="18"/>
  <c r="R584" i="17" s="1"/>
  <c r="AX590" i="18"/>
  <c r="Q584" i="17" s="1"/>
  <c r="AW589" i="18"/>
  <c r="R583" i="17" s="1"/>
  <c r="AX589" i="18"/>
  <c r="Q583" i="17" s="1"/>
  <c r="AW588" i="18"/>
  <c r="R582" i="17" s="1"/>
  <c r="AX588" i="18"/>
  <c r="Q582" i="17" s="1"/>
  <c r="AW587" i="18"/>
  <c r="R581" i="17" s="1"/>
  <c r="AX587" i="18"/>
  <c r="Q581" i="17" s="1"/>
  <c r="AW586" i="18"/>
  <c r="R580" i="17" s="1"/>
  <c r="AX586" i="18"/>
  <c r="Q580" i="17" s="1"/>
  <c r="AW585" i="18"/>
  <c r="R579" i="17" s="1"/>
  <c r="AX585" i="18"/>
  <c r="Q579" i="17" s="1"/>
  <c r="AW584" i="18"/>
  <c r="R578" i="17" s="1"/>
  <c r="AX584" i="18"/>
  <c r="Q578" i="17" s="1"/>
  <c r="AW583" i="18"/>
  <c r="R577" i="17" s="1"/>
  <c r="AX583" i="18"/>
  <c r="Q577" i="17" s="1"/>
  <c r="AW582" i="18"/>
  <c r="R576" i="17" s="1"/>
  <c r="AX582" i="18"/>
  <c r="Q576" i="17" s="1"/>
  <c r="AW581" i="18"/>
  <c r="R575" i="17" s="1"/>
  <c r="AX581" i="18"/>
  <c r="Q575" i="17" s="1"/>
  <c r="AW580" i="18"/>
  <c r="R574" i="17" s="1"/>
  <c r="AX580" i="18"/>
  <c r="Q574" i="17" s="1"/>
  <c r="AW579" i="18"/>
  <c r="R573" i="17" s="1"/>
  <c r="AX579" i="18"/>
  <c r="Q573" i="17" s="1"/>
  <c r="AW578" i="18"/>
  <c r="R572" i="17" s="1"/>
  <c r="AX578" i="18"/>
  <c r="Q572" i="17" s="1"/>
  <c r="AW577" i="18"/>
  <c r="R571" i="17" s="1"/>
  <c r="AX577" i="18"/>
  <c r="Q571" i="17" s="1"/>
  <c r="AW576" i="18"/>
  <c r="R570" i="17" s="1"/>
  <c r="AX576" i="18"/>
  <c r="Q570" i="17" s="1"/>
  <c r="AW575" i="18"/>
  <c r="R569" i="17" s="1"/>
  <c r="AX575" i="18"/>
  <c r="Q569" i="17" s="1"/>
  <c r="AW574" i="18"/>
  <c r="R568" i="17" s="1"/>
  <c r="AX574" i="18"/>
  <c r="Q568" i="17" s="1"/>
  <c r="AW573" i="18"/>
  <c r="R567" i="17" s="1"/>
  <c r="AX573" i="18"/>
  <c r="Q567" i="17" s="1"/>
  <c r="AW572" i="18"/>
  <c r="R566" i="17" s="1"/>
  <c r="AX572" i="18"/>
  <c r="Q566" i="17" s="1"/>
  <c r="AW571" i="18"/>
  <c r="R565" i="17" s="1"/>
  <c r="AX571" i="18"/>
  <c r="Q565" i="17" s="1"/>
  <c r="AW570" i="18"/>
  <c r="R564" i="17" s="1"/>
  <c r="AX570" i="18"/>
  <c r="Q564" i="17" s="1"/>
  <c r="AW569" i="18"/>
  <c r="R563" i="17" s="1"/>
  <c r="AX569" i="18"/>
  <c r="Q563" i="17" s="1"/>
  <c r="AW568" i="18"/>
  <c r="R562" i="17" s="1"/>
  <c r="AX568" i="18"/>
  <c r="Q562" i="17" s="1"/>
  <c r="AW567" i="18"/>
  <c r="R561" i="17" s="1"/>
  <c r="AX567" i="18"/>
  <c r="Q561" i="17" s="1"/>
  <c r="AW566" i="18"/>
  <c r="R560" i="17" s="1"/>
  <c r="AX566" i="18"/>
  <c r="Q560" i="17" s="1"/>
  <c r="AW565" i="18"/>
  <c r="R559" i="17" s="1"/>
  <c r="AX565" i="18"/>
  <c r="Q559" i="17" s="1"/>
  <c r="AW564" i="18"/>
  <c r="R558" i="17" s="1"/>
  <c r="AX564" i="18"/>
  <c r="Q558" i="17" s="1"/>
  <c r="AW563" i="18"/>
  <c r="R557" i="17" s="1"/>
  <c r="AX563" i="18"/>
  <c r="Q557" i="17" s="1"/>
  <c r="AW562" i="18"/>
  <c r="R556" i="17" s="1"/>
  <c r="AX562" i="18"/>
  <c r="Q556" i="17" s="1"/>
  <c r="AW561" i="18"/>
  <c r="R555" i="17" s="1"/>
  <c r="AX561" i="18"/>
  <c r="Q555" i="17" s="1"/>
  <c r="AW560" i="18"/>
  <c r="R554" i="17" s="1"/>
  <c r="AX560" i="18"/>
  <c r="Q554" i="17" s="1"/>
  <c r="AW559" i="18"/>
  <c r="R553" i="17" s="1"/>
  <c r="AX559" i="18"/>
  <c r="Q553" i="17" s="1"/>
  <c r="AW558" i="18"/>
  <c r="R552" i="17" s="1"/>
  <c r="AX558" i="18"/>
  <c r="Q552" i="17" s="1"/>
  <c r="AW557" i="18"/>
  <c r="R551" i="17" s="1"/>
  <c r="AX557" i="18"/>
  <c r="Q551" i="17" s="1"/>
  <c r="AW556" i="18"/>
  <c r="R550" i="17" s="1"/>
  <c r="AX556" i="18"/>
  <c r="Q550" i="17" s="1"/>
  <c r="AW555" i="18"/>
  <c r="R549" i="17" s="1"/>
  <c r="AX555" i="18"/>
  <c r="Q549" i="17" s="1"/>
  <c r="AW554" i="18"/>
  <c r="R548" i="17" s="1"/>
  <c r="AX554" i="18"/>
  <c r="Q548" i="17" s="1"/>
  <c r="AW553" i="18"/>
  <c r="R547" i="17" s="1"/>
  <c r="AX553" i="18"/>
  <c r="Q547" i="17" s="1"/>
  <c r="AW552" i="18"/>
  <c r="R546" i="17" s="1"/>
  <c r="AX552" i="18"/>
  <c r="Q546" i="17" s="1"/>
  <c r="AW551" i="18"/>
  <c r="R545" i="17" s="1"/>
  <c r="AX551" i="18"/>
  <c r="Q545" i="17" s="1"/>
  <c r="AW550" i="18"/>
  <c r="R544" i="17" s="1"/>
  <c r="AX550" i="18"/>
  <c r="Q544" i="17" s="1"/>
  <c r="AW549" i="18"/>
  <c r="R543" i="17" s="1"/>
  <c r="AX549" i="18"/>
  <c r="Q543" i="17" s="1"/>
  <c r="AW548" i="18"/>
  <c r="R542" i="17" s="1"/>
  <c r="AX548" i="18"/>
  <c r="Q542" i="17" s="1"/>
  <c r="AW547" i="18"/>
  <c r="R541" i="17" s="1"/>
  <c r="AX547" i="18"/>
  <c r="Q541" i="17" s="1"/>
  <c r="AW546" i="18"/>
  <c r="R540" i="17" s="1"/>
  <c r="AX546" i="18"/>
  <c r="Q540" i="17" s="1"/>
  <c r="AW545" i="18"/>
  <c r="R539" i="17" s="1"/>
  <c r="AX545" i="18"/>
  <c r="Q539" i="17" s="1"/>
  <c r="AW544" i="18"/>
  <c r="R538" i="17" s="1"/>
  <c r="AX544" i="18"/>
  <c r="Q538" i="17" s="1"/>
  <c r="AW543" i="18"/>
  <c r="R537" i="17" s="1"/>
  <c r="AX543" i="18"/>
  <c r="Q537" i="17" s="1"/>
  <c r="AW542" i="18"/>
  <c r="R536" i="17" s="1"/>
  <c r="AX542" i="18"/>
  <c r="Q536" i="17" s="1"/>
  <c r="AW541" i="18"/>
  <c r="R535" i="17" s="1"/>
  <c r="AX541" i="18"/>
  <c r="Q535" i="17" s="1"/>
  <c r="AW540" i="18"/>
  <c r="R534" i="17" s="1"/>
  <c r="AX540" i="18"/>
  <c r="Q534" i="17" s="1"/>
  <c r="AW539" i="18"/>
  <c r="R533" i="17" s="1"/>
  <c r="AX539" i="18"/>
  <c r="Q533" i="17" s="1"/>
  <c r="AW538" i="18"/>
  <c r="R532" i="17" s="1"/>
  <c r="AX538" i="18"/>
  <c r="Q532" i="17" s="1"/>
  <c r="AW537" i="18"/>
  <c r="R531" i="17" s="1"/>
  <c r="AX537" i="18"/>
  <c r="Q531" i="17" s="1"/>
  <c r="AW536" i="18"/>
  <c r="R530" i="17" s="1"/>
  <c r="AX536" i="18"/>
  <c r="Q530" i="17" s="1"/>
  <c r="AW535" i="18"/>
  <c r="R529" i="17" s="1"/>
  <c r="AX535" i="18"/>
  <c r="Q529" i="17" s="1"/>
  <c r="AW534" i="18"/>
  <c r="R528" i="17" s="1"/>
  <c r="AX534" i="18"/>
  <c r="Q528" i="17" s="1"/>
  <c r="AW533" i="18"/>
  <c r="R527" i="17" s="1"/>
  <c r="AX533" i="18"/>
  <c r="Q527" i="17" s="1"/>
  <c r="AW532" i="18"/>
  <c r="R526" i="17" s="1"/>
  <c r="AX532" i="18"/>
  <c r="Q526" i="17" s="1"/>
  <c r="AW531" i="18"/>
  <c r="R525" i="17" s="1"/>
  <c r="AX531" i="18"/>
  <c r="Q525" i="17" s="1"/>
  <c r="AW530" i="18"/>
  <c r="R524" i="17" s="1"/>
  <c r="AX530" i="18"/>
  <c r="Q524" i="17" s="1"/>
  <c r="AW529" i="18"/>
  <c r="R523" i="17" s="1"/>
  <c r="AX529" i="18"/>
  <c r="Q523" i="17" s="1"/>
  <c r="AW528" i="18"/>
  <c r="R522" i="17" s="1"/>
  <c r="AX528" i="18"/>
  <c r="Q522" i="17" s="1"/>
  <c r="AW527" i="18"/>
  <c r="R521" i="17" s="1"/>
  <c r="AX527" i="18"/>
  <c r="Q521" i="17" s="1"/>
  <c r="AW526" i="18"/>
  <c r="R520" i="17" s="1"/>
  <c r="AX526" i="18"/>
  <c r="Q520" i="17" s="1"/>
  <c r="AW525" i="18"/>
  <c r="R519" i="17" s="1"/>
  <c r="AX525" i="18"/>
  <c r="Q519" i="17" s="1"/>
  <c r="AW524" i="18"/>
  <c r="R518" i="17" s="1"/>
  <c r="AX524" i="18"/>
  <c r="Q518" i="17" s="1"/>
  <c r="AW523" i="18"/>
  <c r="R517" i="17" s="1"/>
  <c r="AX523" i="18"/>
  <c r="Q517" i="17" s="1"/>
  <c r="AW522" i="18"/>
  <c r="R516" i="17" s="1"/>
  <c r="AX522" i="18"/>
  <c r="Q516" i="17" s="1"/>
  <c r="AW521" i="18"/>
  <c r="R515" i="17" s="1"/>
  <c r="AX521" i="18"/>
  <c r="Q515" i="17" s="1"/>
  <c r="AW520" i="18"/>
  <c r="R514" i="17" s="1"/>
  <c r="AX520" i="18"/>
  <c r="Q514" i="17" s="1"/>
  <c r="AW519" i="18"/>
  <c r="R513" i="17" s="1"/>
  <c r="AX519" i="18"/>
  <c r="Q513" i="17" s="1"/>
  <c r="AW518" i="18"/>
  <c r="R512" i="17" s="1"/>
  <c r="AX518" i="18"/>
  <c r="Q512" i="17" s="1"/>
  <c r="AW517" i="18"/>
  <c r="R511" i="17" s="1"/>
  <c r="AX517" i="18"/>
  <c r="Q511" i="17" s="1"/>
  <c r="AW516" i="18"/>
  <c r="R510" i="17" s="1"/>
  <c r="AX516" i="18"/>
  <c r="Q510" i="17" s="1"/>
  <c r="AW515" i="18"/>
  <c r="R509" i="17" s="1"/>
  <c r="AX515" i="18"/>
  <c r="Q509" i="17" s="1"/>
  <c r="AW514" i="18"/>
  <c r="R508" i="17" s="1"/>
  <c r="AX514" i="18"/>
  <c r="Q508" i="17" s="1"/>
  <c r="AW513" i="18"/>
  <c r="R507" i="17" s="1"/>
  <c r="AX513" i="18"/>
  <c r="Q507" i="17" s="1"/>
  <c r="AW512" i="18"/>
  <c r="R506" i="17" s="1"/>
  <c r="AX512" i="18"/>
  <c r="Q506" i="17" s="1"/>
  <c r="AW511" i="18"/>
  <c r="R505" i="17" s="1"/>
  <c r="AX511" i="18"/>
  <c r="Q505" i="17" s="1"/>
  <c r="AW510" i="18"/>
  <c r="R504" i="17" s="1"/>
  <c r="AX510" i="18"/>
  <c r="Q504" i="17" s="1"/>
  <c r="AW509" i="18"/>
  <c r="R503" i="17" s="1"/>
  <c r="AX509" i="18"/>
  <c r="Q503" i="17" s="1"/>
  <c r="AW508" i="18"/>
  <c r="R502" i="17" s="1"/>
  <c r="AX508" i="18"/>
  <c r="Q502" i="17" s="1"/>
  <c r="AW507" i="18"/>
  <c r="R501" i="17" s="1"/>
  <c r="AX507" i="18"/>
  <c r="Q501" i="17" s="1"/>
  <c r="AW506" i="18"/>
  <c r="R500" i="17" s="1"/>
  <c r="AX506" i="18"/>
  <c r="Q500" i="17" s="1"/>
  <c r="AW505" i="18"/>
  <c r="R499" i="17" s="1"/>
  <c r="AX505" i="18"/>
  <c r="Q499" i="17" s="1"/>
  <c r="AW504" i="18"/>
  <c r="R498" i="17" s="1"/>
  <c r="AX504" i="18"/>
  <c r="Q498" i="17" s="1"/>
  <c r="AW503" i="18"/>
  <c r="R497" i="17" s="1"/>
  <c r="AX503" i="18"/>
  <c r="Q497" i="17" s="1"/>
  <c r="AW502" i="18"/>
  <c r="R496" i="17" s="1"/>
  <c r="AX502" i="18"/>
  <c r="Q496" i="17" s="1"/>
  <c r="AW501" i="18"/>
  <c r="R495" i="17" s="1"/>
  <c r="AX501" i="18"/>
  <c r="Q495" i="17" s="1"/>
  <c r="AW500" i="18"/>
  <c r="R494" i="17" s="1"/>
  <c r="AX500" i="18"/>
  <c r="Q494" i="17" s="1"/>
  <c r="AW499" i="18"/>
  <c r="R493" i="17" s="1"/>
  <c r="AX499" i="18"/>
  <c r="Q493" i="17" s="1"/>
  <c r="AW498" i="18"/>
  <c r="R492" i="17" s="1"/>
  <c r="AX498" i="18"/>
  <c r="Q492" i="17" s="1"/>
  <c r="AW497" i="18"/>
  <c r="R491" i="17" s="1"/>
  <c r="AX497" i="18"/>
  <c r="Q491" i="17" s="1"/>
  <c r="AW496" i="18"/>
  <c r="R490" i="17" s="1"/>
  <c r="AX496" i="18"/>
  <c r="Q490" i="17" s="1"/>
  <c r="AW495" i="18"/>
  <c r="R489" i="17" s="1"/>
  <c r="AX495" i="18"/>
  <c r="Q489" i="17" s="1"/>
  <c r="AW494" i="18"/>
  <c r="R488" i="17" s="1"/>
  <c r="AX494" i="18"/>
  <c r="Q488" i="17" s="1"/>
  <c r="AW493" i="18"/>
  <c r="R487" i="17" s="1"/>
  <c r="AX493" i="18"/>
  <c r="Q487" i="17" s="1"/>
  <c r="AW492" i="18"/>
  <c r="R486" i="17" s="1"/>
  <c r="AX492" i="18"/>
  <c r="Q486" i="17" s="1"/>
  <c r="AW491" i="18"/>
  <c r="R485" i="17" s="1"/>
  <c r="AX491" i="18"/>
  <c r="Q485" i="17" s="1"/>
  <c r="AW490" i="18"/>
  <c r="R484" i="17" s="1"/>
  <c r="AX490" i="18"/>
  <c r="Q484" i="17" s="1"/>
  <c r="AW489" i="18"/>
  <c r="R483" i="17" s="1"/>
  <c r="AX489" i="18"/>
  <c r="Q483" i="17" s="1"/>
  <c r="AW488" i="18"/>
  <c r="R482" i="17" s="1"/>
  <c r="AX488" i="18"/>
  <c r="Q482" i="17" s="1"/>
  <c r="AW487" i="18"/>
  <c r="R481" i="17" s="1"/>
  <c r="AX487" i="18"/>
  <c r="Q481" i="17" s="1"/>
  <c r="AW486" i="18"/>
  <c r="R480" i="17" s="1"/>
  <c r="AX486" i="18"/>
  <c r="Q480" i="17" s="1"/>
  <c r="AW485" i="18"/>
  <c r="R479" i="17" s="1"/>
  <c r="AX485" i="18"/>
  <c r="Q479" i="17" s="1"/>
  <c r="AW484" i="18"/>
  <c r="R478" i="17" s="1"/>
  <c r="AX484" i="18"/>
  <c r="Q478" i="17" s="1"/>
  <c r="AW483" i="18"/>
  <c r="R477" i="17" s="1"/>
  <c r="AX483" i="18"/>
  <c r="Q477" i="17" s="1"/>
  <c r="AW482" i="18"/>
  <c r="R476" i="17" s="1"/>
  <c r="AX482" i="18"/>
  <c r="Q476" i="17" s="1"/>
  <c r="AW481" i="18"/>
  <c r="R475" i="17" s="1"/>
  <c r="AX481" i="18"/>
  <c r="Q475" i="17" s="1"/>
  <c r="AW480" i="18"/>
  <c r="R474" i="17" s="1"/>
  <c r="AX480" i="18"/>
  <c r="Q474" i="17" s="1"/>
  <c r="AW479" i="18"/>
  <c r="R473" i="17" s="1"/>
  <c r="AX479" i="18"/>
  <c r="Q473" i="17" s="1"/>
  <c r="AW478" i="18"/>
  <c r="R472" i="17" s="1"/>
  <c r="AX478" i="18"/>
  <c r="Q472" i="17" s="1"/>
  <c r="AW477" i="18"/>
  <c r="R471" i="17" s="1"/>
  <c r="AX477" i="18"/>
  <c r="Q471" i="17" s="1"/>
  <c r="AW476" i="18"/>
  <c r="R470" i="17" s="1"/>
  <c r="AX476" i="18"/>
  <c r="Q470" i="17" s="1"/>
  <c r="AW475" i="18"/>
  <c r="R469" i="17" s="1"/>
  <c r="AX475" i="18"/>
  <c r="Q469" i="17" s="1"/>
  <c r="AW474" i="18"/>
  <c r="R468" i="17" s="1"/>
  <c r="AX474" i="18"/>
  <c r="Q468" i="17" s="1"/>
  <c r="AW473" i="18"/>
  <c r="R467" i="17" s="1"/>
  <c r="AX473" i="18"/>
  <c r="Q467" i="17" s="1"/>
  <c r="AW472" i="18"/>
  <c r="R466" i="17" s="1"/>
  <c r="AX472" i="18"/>
  <c r="Q466" i="17" s="1"/>
  <c r="AW471" i="18"/>
  <c r="R465" i="17" s="1"/>
  <c r="AX471" i="18"/>
  <c r="Q465" i="17" s="1"/>
  <c r="AW470" i="18"/>
  <c r="R464" i="17" s="1"/>
  <c r="AX470" i="18"/>
  <c r="Q464" i="17" s="1"/>
  <c r="AW469" i="18"/>
  <c r="R463" i="17" s="1"/>
  <c r="AX469" i="18"/>
  <c r="Q463" i="17" s="1"/>
  <c r="AW468" i="18"/>
  <c r="R462" i="17" s="1"/>
  <c r="AX468" i="18"/>
  <c r="Q462" i="17" s="1"/>
  <c r="AW467" i="18"/>
  <c r="R461" i="17" s="1"/>
  <c r="AX467" i="18"/>
  <c r="Q461" i="17" s="1"/>
  <c r="AW466" i="18"/>
  <c r="R460" i="17" s="1"/>
  <c r="AX466" i="18"/>
  <c r="Q460" i="17" s="1"/>
  <c r="AW465" i="18"/>
  <c r="R459" i="17" s="1"/>
  <c r="AX465" i="18"/>
  <c r="Q459" i="17" s="1"/>
  <c r="AW464" i="18"/>
  <c r="R458" i="17" s="1"/>
  <c r="AX464" i="18"/>
  <c r="Q458" i="17" s="1"/>
  <c r="AW463" i="18"/>
  <c r="R457" i="17" s="1"/>
  <c r="AX463" i="18"/>
  <c r="Q457" i="17" s="1"/>
  <c r="AW462" i="18"/>
  <c r="R456" i="17" s="1"/>
  <c r="AX462" i="18"/>
  <c r="Q456" i="17" s="1"/>
  <c r="AW461" i="18"/>
  <c r="R455" i="17" s="1"/>
  <c r="AX461" i="18"/>
  <c r="Q455" i="17" s="1"/>
  <c r="AW460" i="18"/>
  <c r="R454" i="17" s="1"/>
  <c r="AX460" i="18"/>
  <c r="Q454" i="17" s="1"/>
  <c r="AW459" i="18"/>
  <c r="R453" i="17" s="1"/>
  <c r="AX459" i="18"/>
  <c r="Q453" i="17" s="1"/>
  <c r="AW458" i="18"/>
  <c r="R452" i="17" s="1"/>
  <c r="AX458" i="18"/>
  <c r="Q452" i="17" s="1"/>
  <c r="AW457" i="18"/>
  <c r="R451" i="17" s="1"/>
  <c r="AX457" i="18"/>
  <c r="Q451" i="17" s="1"/>
  <c r="AW456" i="18"/>
  <c r="R450" i="17" s="1"/>
  <c r="AX456" i="18"/>
  <c r="Q450" i="17" s="1"/>
  <c r="AW455" i="18"/>
  <c r="R449" i="17" s="1"/>
  <c r="AX455" i="18"/>
  <c r="Q449" i="17" s="1"/>
  <c r="AW454" i="18"/>
  <c r="R448" i="17" s="1"/>
  <c r="AX454" i="18"/>
  <c r="Q448" i="17" s="1"/>
  <c r="AW453" i="18"/>
  <c r="R447" i="17" s="1"/>
  <c r="AX453" i="18"/>
  <c r="Q447" i="17" s="1"/>
  <c r="AW452" i="18"/>
  <c r="R446" i="17" s="1"/>
  <c r="AX452" i="18"/>
  <c r="Q446" i="17" s="1"/>
  <c r="AW451" i="18"/>
  <c r="R445" i="17" s="1"/>
  <c r="AX451" i="18"/>
  <c r="Q445" i="17" s="1"/>
  <c r="AW450" i="18"/>
  <c r="R444" i="17" s="1"/>
  <c r="AX450" i="18"/>
  <c r="Q444" i="17" s="1"/>
  <c r="AW449" i="18"/>
  <c r="R443" i="17" s="1"/>
  <c r="AX449" i="18"/>
  <c r="Q443" i="17" s="1"/>
  <c r="AW448" i="18"/>
  <c r="R442" i="17" s="1"/>
  <c r="AX448" i="18"/>
  <c r="Q442" i="17" s="1"/>
  <c r="AW447" i="18"/>
  <c r="R441" i="17" s="1"/>
  <c r="AX447" i="18"/>
  <c r="Q441" i="17" s="1"/>
  <c r="AW446" i="18"/>
  <c r="R440" i="17" s="1"/>
  <c r="AX446" i="18"/>
  <c r="Q440" i="17" s="1"/>
  <c r="AW445" i="18"/>
  <c r="R439" i="17" s="1"/>
  <c r="AX445" i="18"/>
  <c r="Q439" i="17" s="1"/>
  <c r="AW444" i="18"/>
  <c r="R438" i="17" s="1"/>
  <c r="AX444" i="18"/>
  <c r="Q438" i="17" s="1"/>
  <c r="AW443" i="18"/>
  <c r="R437" i="17" s="1"/>
  <c r="AX443" i="18"/>
  <c r="Q437" i="17" s="1"/>
  <c r="AW442" i="18"/>
  <c r="R436" i="17" s="1"/>
  <c r="AX442" i="18"/>
  <c r="Q436" i="17" s="1"/>
  <c r="AW441" i="18"/>
  <c r="R435" i="17" s="1"/>
  <c r="AX441" i="18"/>
  <c r="Q435" i="17" s="1"/>
  <c r="AW440" i="18"/>
  <c r="R434" i="17" s="1"/>
  <c r="AX440" i="18"/>
  <c r="Q434" i="17" s="1"/>
  <c r="AW439" i="18"/>
  <c r="R433" i="17" s="1"/>
  <c r="AX439" i="18"/>
  <c r="Q433" i="17" s="1"/>
  <c r="AW438" i="18"/>
  <c r="R432" i="17" s="1"/>
  <c r="AX438" i="18"/>
  <c r="Q432" i="17" s="1"/>
  <c r="AW437" i="18"/>
  <c r="R431" i="17" s="1"/>
  <c r="AX437" i="18"/>
  <c r="Q431" i="17" s="1"/>
  <c r="AW436" i="18"/>
  <c r="R430" i="17" s="1"/>
  <c r="AX436" i="18"/>
  <c r="Q430" i="17" s="1"/>
  <c r="AW435" i="18"/>
  <c r="R429" i="17" s="1"/>
  <c r="AX435" i="18"/>
  <c r="Q429" i="17" s="1"/>
  <c r="AW434" i="18"/>
  <c r="R428" i="17" s="1"/>
  <c r="AX434" i="18"/>
  <c r="Q428" i="17" s="1"/>
  <c r="AW433" i="18"/>
  <c r="R427" i="17" s="1"/>
  <c r="AX433" i="18"/>
  <c r="Q427" i="17" s="1"/>
  <c r="AW432" i="18"/>
  <c r="R426" i="17" s="1"/>
  <c r="AX432" i="18"/>
  <c r="Q426" i="17" s="1"/>
  <c r="AW431" i="18"/>
  <c r="R425" i="17" s="1"/>
  <c r="AX431" i="18"/>
  <c r="Q425" i="17" s="1"/>
  <c r="AW430" i="18"/>
  <c r="R424" i="17" s="1"/>
  <c r="AX430" i="18"/>
  <c r="Q424" i="17" s="1"/>
  <c r="AW429" i="18"/>
  <c r="R423" i="17" s="1"/>
  <c r="AX429" i="18"/>
  <c r="Q423" i="17" s="1"/>
  <c r="AW428" i="18"/>
  <c r="R422" i="17" s="1"/>
  <c r="AX428" i="18"/>
  <c r="Q422" i="17" s="1"/>
  <c r="AW427" i="18"/>
  <c r="R421" i="17" s="1"/>
  <c r="AX427" i="18"/>
  <c r="Q421" i="17" s="1"/>
  <c r="AW426" i="18"/>
  <c r="R420" i="17" s="1"/>
  <c r="AX426" i="18"/>
  <c r="Q420" i="17" s="1"/>
  <c r="AW425" i="18"/>
  <c r="R419" i="17" s="1"/>
  <c r="AX425" i="18"/>
  <c r="Q419" i="17" s="1"/>
  <c r="AW424" i="18"/>
  <c r="R418" i="17" s="1"/>
  <c r="AX424" i="18"/>
  <c r="Q418" i="17" s="1"/>
  <c r="AW423" i="18"/>
  <c r="R417" i="17" s="1"/>
  <c r="AX423" i="18"/>
  <c r="Q417" i="17" s="1"/>
  <c r="AW422" i="18"/>
  <c r="R416" i="17" s="1"/>
  <c r="AX422" i="18"/>
  <c r="Q416" i="17" s="1"/>
  <c r="AW421" i="18"/>
  <c r="R415" i="17" s="1"/>
  <c r="AX421" i="18"/>
  <c r="Q415" i="17" s="1"/>
  <c r="AW420" i="18"/>
  <c r="R414" i="17" s="1"/>
  <c r="AX420" i="18"/>
  <c r="Q414" i="17" s="1"/>
  <c r="AW419" i="18"/>
  <c r="R413" i="17" s="1"/>
  <c r="AX419" i="18"/>
  <c r="Q413" i="17" s="1"/>
  <c r="AW418" i="18"/>
  <c r="R412" i="17" s="1"/>
  <c r="AX418" i="18"/>
  <c r="Q412" i="17" s="1"/>
  <c r="AW417" i="18"/>
  <c r="R411" i="17" s="1"/>
  <c r="AX417" i="18"/>
  <c r="Q411" i="17" s="1"/>
  <c r="AW416" i="18"/>
  <c r="R410" i="17" s="1"/>
  <c r="AX416" i="18"/>
  <c r="Q410" i="17" s="1"/>
  <c r="AW415" i="18"/>
  <c r="R409" i="17" s="1"/>
  <c r="AX415" i="18"/>
  <c r="Q409" i="17" s="1"/>
  <c r="AW414" i="18"/>
  <c r="R408" i="17" s="1"/>
  <c r="AX414" i="18"/>
  <c r="Q408" i="17" s="1"/>
  <c r="AW413" i="18"/>
  <c r="R407" i="17" s="1"/>
  <c r="AX413" i="18"/>
  <c r="Q407" i="17" s="1"/>
  <c r="AW412" i="18"/>
  <c r="R406" i="17" s="1"/>
  <c r="AX412" i="18"/>
  <c r="Q406" i="17" s="1"/>
  <c r="AW411" i="18"/>
  <c r="R405" i="17" s="1"/>
  <c r="AX411" i="18"/>
  <c r="Q405" i="17" s="1"/>
  <c r="AW410" i="18"/>
  <c r="R404" i="17" s="1"/>
  <c r="AX410" i="18"/>
  <c r="Q404" i="17" s="1"/>
  <c r="AW409" i="18"/>
  <c r="R403" i="17" s="1"/>
  <c r="AX409" i="18"/>
  <c r="Q403" i="17" s="1"/>
  <c r="AW408" i="18"/>
  <c r="R402" i="17" s="1"/>
  <c r="AX408" i="18"/>
  <c r="Q402" i="17" s="1"/>
  <c r="AW407" i="18"/>
  <c r="R401" i="17" s="1"/>
  <c r="AX407" i="18"/>
  <c r="Q401" i="17" s="1"/>
  <c r="AW406" i="18"/>
  <c r="R400" i="17" s="1"/>
  <c r="AX406" i="18"/>
  <c r="Q400" i="17" s="1"/>
  <c r="AW405" i="18"/>
  <c r="R399" i="17" s="1"/>
  <c r="AX405" i="18"/>
  <c r="Q399" i="17" s="1"/>
  <c r="AW404" i="18"/>
  <c r="R398" i="17" s="1"/>
  <c r="AX404" i="18"/>
  <c r="Q398" i="17" s="1"/>
  <c r="AW403" i="18"/>
  <c r="R397" i="17" s="1"/>
  <c r="AX403" i="18"/>
  <c r="Q397" i="17" s="1"/>
  <c r="AW402" i="18"/>
  <c r="R396" i="17" s="1"/>
  <c r="AX402" i="18"/>
  <c r="Q396" i="17" s="1"/>
  <c r="AW401" i="18"/>
  <c r="R395" i="17" s="1"/>
  <c r="AX401" i="18"/>
  <c r="Q395" i="17" s="1"/>
  <c r="AW400" i="18"/>
  <c r="R394" i="17" s="1"/>
  <c r="AX400" i="18"/>
  <c r="Q394" i="17" s="1"/>
  <c r="AW399" i="18"/>
  <c r="R393" i="17" s="1"/>
  <c r="AX399" i="18"/>
  <c r="Q393" i="17" s="1"/>
  <c r="AW398" i="18"/>
  <c r="R392" i="17" s="1"/>
  <c r="AX398" i="18"/>
  <c r="Q392" i="17" s="1"/>
  <c r="AW397" i="18"/>
  <c r="R391" i="17" s="1"/>
  <c r="AX397" i="18"/>
  <c r="Q391" i="17" s="1"/>
  <c r="AW396" i="18"/>
  <c r="R390" i="17" s="1"/>
  <c r="AX396" i="18"/>
  <c r="Q390" i="17" s="1"/>
  <c r="AW395" i="18"/>
  <c r="R389" i="17" s="1"/>
  <c r="AX395" i="18"/>
  <c r="Q389" i="17" s="1"/>
  <c r="AW394" i="18"/>
  <c r="R388" i="17" s="1"/>
  <c r="AX394" i="18"/>
  <c r="Q388" i="17" s="1"/>
  <c r="AW393" i="18"/>
  <c r="R387" i="17" s="1"/>
  <c r="AX393" i="18"/>
  <c r="Q387" i="17" s="1"/>
  <c r="AW392" i="18"/>
  <c r="R386" i="17" s="1"/>
  <c r="AX392" i="18"/>
  <c r="Q386" i="17" s="1"/>
  <c r="AW391" i="18"/>
  <c r="R385" i="17" s="1"/>
  <c r="AX391" i="18"/>
  <c r="Q385" i="17" s="1"/>
  <c r="AW390" i="18"/>
  <c r="R384" i="17" s="1"/>
  <c r="AX390" i="18"/>
  <c r="Q384" i="17" s="1"/>
  <c r="AW389" i="18"/>
  <c r="R383" i="17" s="1"/>
  <c r="AX389" i="18"/>
  <c r="Q383" i="17" s="1"/>
  <c r="AW388" i="18"/>
  <c r="R382" i="17" s="1"/>
  <c r="AX388" i="18"/>
  <c r="Q382" i="17" s="1"/>
  <c r="AW387" i="18"/>
  <c r="R381" i="17" s="1"/>
  <c r="AX387" i="18"/>
  <c r="Q381" i="17" s="1"/>
  <c r="AW386" i="18"/>
  <c r="R380" i="17" s="1"/>
  <c r="AX386" i="18"/>
  <c r="Q380" i="17" s="1"/>
  <c r="AW385" i="18"/>
  <c r="R379" i="17" s="1"/>
  <c r="AX385" i="18"/>
  <c r="Q379" i="17" s="1"/>
  <c r="AW384" i="18"/>
  <c r="R378" i="17" s="1"/>
  <c r="AX384" i="18"/>
  <c r="Q378" i="17" s="1"/>
  <c r="AW383" i="18"/>
  <c r="R377" i="17" s="1"/>
  <c r="AX383" i="18"/>
  <c r="Q377" i="17" s="1"/>
  <c r="AW382" i="18"/>
  <c r="R376" i="17" s="1"/>
  <c r="AX382" i="18"/>
  <c r="Q376" i="17" s="1"/>
  <c r="AW381" i="18"/>
  <c r="R375" i="17" s="1"/>
  <c r="AX381" i="18"/>
  <c r="Q375" i="17" s="1"/>
  <c r="AW380" i="18"/>
  <c r="R374" i="17" s="1"/>
  <c r="AX380" i="18"/>
  <c r="Q374" i="17" s="1"/>
  <c r="AW379" i="18"/>
  <c r="R373" i="17" s="1"/>
  <c r="AX379" i="18"/>
  <c r="Q373" i="17" s="1"/>
  <c r="AW378" i="18"/>
  <c r="R372" i="17" s="1"/>
  <c r="AX378" i="18"/>
  <c r="Q372" i="17" s="1"/>
  <c r="AW377" i="18"/>
  <c r="R371" i="17" s="1"/>
  <c r="AX377" i="18"/>
  <c r="Q371" i="17" s="1"/>
  <c r="AW376" i="18"/>
  <c r="R370" i="17" s="1"/>
  <c r="AX376" i="18"/>
  <c r="Q370" i="17" s="1"/>
  <c r="AW375" i="18"/>
  <c r="R369" i="17" s="1"/>
  <c r="AX375" i="18"/>
  <c r="Q369" i="17" s="1"/>
  <c r="AW374" i="18"/>
  <c r="R368" i="17" s="1"/>
  <c r="AX374" i="18"/>
  <c r="Q368" i="17" s="1"/>
  <c r="AW373" i="18"/>
  <c r="R367" i="17" s="1"/>
  <c r="AX373" i="18"/>
  <c r="Q367" i="17" s="1"/>
  <c r="AW372" i="18"/>
  <c r="R366" i="17" s="1"/>
  <c r="AX372" i="18"/>
  <c r="Q366" i="17" s="1"/>
  <c r="AW371" i="18"/>
  <c r="R365" i="17" s="1"/>
  <c r="AX371" i="18"/>
  <c r="Q365" i="17" s="1"/>
  <c r="AW370" i="18"/>
  <c r="R364" i="17" s="1"/>
  <c r="AX370" i="18"/>
  <c r="Q364" i="17" s="1"/>
  <c r="AW369" i="18"/>
  <c r="R363" i="17" s="1"/>
  <c r="AX369" i="18"/>
  <c r="Q363" i="17" s="1"/>
  <c r="AW368" i="18"/>
  <c r="R362" i="17" s="1"/>
  <c r="AX368" i="18"/>
  <c r="Q362" i="17" s="1"/>
  <c r="AW367" i="18"/>
  <c r="R361" i="17" s="1"/>
  <c r="AX367" i="18"/>
  <c r="Q361" i="17" s="1"/>
  <c r="AW366" i="18"/>
  <c r="R360" i="17" s="1"/>
  <c r="AX366" i="18"/>
  <c r="Q360" i="17" s="1"/>
  <c r="AW365" i="18"/>
  <c r="R359" i="17" s="1"/>
  <c r="AX365" i="18"/>
  <c r="Q359" i="17" s="1"/>
  <c r="AW364" i="18"/>
  <c r="R358" i="17" s="1"/>
  <c r="AX364" i="18"/>
  <c r="Q358" i="17" s="1"/>
  <c r="AW363" i="18"/>
  <c r="R357" i="17" s="1"/>
  <c r="AX363" i="18"/>
  <c r="Q357" i="17" s="1"/>
  <c r="AW362" i="18"/>
  <c r="R356" i="17" s="1"/>
  <c r="AX362" i="18"/>
  <c r="Q356" i="17" s="1"/>
  <c r="AW361" i="18"/>
  <c r="R355" i="17" s="1"/>
  <c r="AX361" i="18"/>
  <c r="Q355" i="17" s="1"/>
  <c r="AW360" i="18"/>
  <c r="R354" i="17" s="1"/>
  <c r="AX360" i="18"/>
  <c r="Q354" i="17" s="1"/>
  <c r="AW359" i="18"/>
  <c r="R353" i="17" s="1"/>
  <c r="AX359" i="18"/>
  <c r="Q353" i="17" s="1"/>
  <c r="AW358" i="18"/>
  <c r="R352" i="17" s="1"/>
  <c r="AX358" i="18"/>
  <c r="Q352" i="17" s="1"/>
  <c r="AW357" i="18"/>
  <c r="R351" i="17" s="1"/>
  <c r="AX357" i="18"/>
  <c r="Q351" i="17" s="1"/>
  <c r="AW356" i="18"/>
  <c r="R350" i="17" s="1"/>
  <c r="AX356" i="18"/>
  <c r="Q350" i="17" s="1"/>
  <c r="AW355" i="18"/>
  <c r="R349" i="17" s="1"/>
  <c r="AX355" i="18"/>
  <c r="Q349" i="17" s="1"/>
  <c r="AW354" i="18"/>
  <c r="R348" i="17" s="1"/>
  <c r="AX354" i="18"/>
  <c r="Q348" i="17" s="1"/>
  <c r="AW353" i="18"/>
  <c r="R347" i="17" s="1"/>
  <c r="AX353" i="18"/>
  <c r="Q347" i="17" s="1"/>
  <c r="AW352" i="18"/>
  <c r="R346" i="17" s="1"/>
  <c r="AX352" i="18"/>
  <c r="Q346" i="17" s="1"/>
  <c r="AW351" i="18"/>
  <c r="R345" i="17" s="1"/>
  <c r="AX351" i="18"/>
  <c r="Q345" i="17" s="1"/>
  <c r="AW350" i="18"/>
  <c r="R344" i="17" s="1"/>
  <c r="AX350" i="18"/>
  <c r="Q344" i="17" s="1"/>
  <c r="AW349" i="18"/>
  <c r="R343" i="17" s="1"/>
  <c r="AX349" i="18"/>
  <c r="Q343" i="17" s="1"/>
  <c r="AW348" i="18"/>
  <c r="R342" i="17" s="1"/>
  <c r="AX348" i="18"/>
  <c r="Q342" i="17" s="1"/>
  <c r="AW347" i="18"/>
  <c r="R341" i="17" s="1"/>
  <c r="AX347" i="18"/>
  <c r="Q341" i="17" s="1"/>
  <c r="AW346" i="18"/>
  <c r="R340" i="17" s="1"/>
  <c r="AX346" i="18"/>
  <c r="Q340" i="17" s="1"/>
  <c r="AW345" i="18"/>
  <c r="R339" i="17" s="1"/>
  <c r="AX345" i="18"/>
  <c r="Q339" i="17" s="1"/>
  <c r="AW344" i="18"/>
  <c r="R338" i="17" s="1"/>
  <c r="AX344" i="18"/>
  <c r="Q338" i="17" s="1"/>
  <c r="AW343" i="18"/>
  <c r="R337" i="17" s="1"/>
  <c r="AX343" i="18"/>
  <c r="Q337" i="17" s="1"/>
  <c r="AW342" i="18"/>
  <c r="R336" i="17" s="1"/>
  <c r="AX342" i="18"/>
  <c r="Q336" i="17" s="1"/>
  <c r="AW341" i="18"/>
  <c r="R335" i="17" s="1"/>
  <c r="AX341" i="18"/>
  <c r="Q335" i="17" s="1"/>
  <c r="AW340" i="18"/>
  <c r="R334" i="17" s="1"/>
  <c r="AX340" i="18"/>
  <c r="Q334" i="17" s="1"/>
  <c r="AW339" i="18"/>
  <c r="R333" i="17" s="1"/>
  <c r="AX339" i="18"/>
  <c r="Q333" i="17" s="1"/>
  <c r="AW338" i="18"/>
  <c r="R332" i="17" s="1"/>
  <c r="AX338" i="18"/>
  <c r="Q332" i="17" s="1"/>
  <c r="AW337" i="18"/>
  <c r="R331" i="17" s="1"/>
  <c r="AX337" i="18"/>
  <c r="Q331" i="17" s="1"/>
  <c r="AW336" i="18"/>
  <c r="R330" i="17" s="1"/>
  <c r="AX336" i="18"/>
  <c r="Q330" i="17" s="1"/>
  <c r="AW335" i="18"/>
  <c r="R329" i="17" s="1"/>
  <c r="AX335" i="18"/>
  <c r="Q329" i="17" s="1"/>
  <c r="AW334" i="18"/>
  <c r="R328" i="17" s="1"/>
  <c r="AX334" i="18"/>
  <c r="Q328" i="17" s="1"/>
  <c r="AW333" i="18"/>
  <c r="R327" i="17" s="1"/>
  <c r="AX333" i="18"/>
  <c r="Q327" i="17" s="1"/>
  <c r="AW332" i="18"/>
  <c r="R326" i="17" s="1"/>
  <c r="AX332" i="18"/>
  <c r="Q326" i="17" s="1"/>
  <c r="AW331" i="18"/>
  <c r="R325" i="17" s="1"/>
  <c r="AX331" i="18"/>
  <c r="Q325" i="17" s="1"/>
  <c r="AW330" i="18"/>
  <c r="R324" i="17" s="1"/>
  <c r="AX330" i="18"/>
  <c r="Q324" i="17" s="1"/>
  <c r="AW329" i="18"/>
  <c r="R323" i="17" s="1"/>
  <c r="AX329" i="18"/>
  <c r="Q323" i="17" s="1"/>
  <c r="AW328" i="18"/>
  <c r="R322" i="17" s="1"/>
  <c r="AX328" i="18"/>
  <c r="Q322" i="17" s="1"/>
  <c r="AW327" i="18"/>
  <c r="R321" i="17" s="1"/>
  <c r="AX327" i="18"/>
  <c r="Q321" i="17" s="1"/>
  <c r="AW326" i="18"/>
  <c r="R320" i="17" s="1"/>
  <c r="AX326" i="18"/>
  <c r="Q320" i="17" s="1"/>
  <c r="AW325" i="18"/>
  <c r="R319" i="17" s="1"/>
  <c r="AX325" i="18"/>
  <c r="Q319" i="17" s="1"/>
  <c r="AW324" i="18"/>
  <c r="R318" i="17" s="1"/>
  <c r="AX324" i="18"/>
  <c r="Q318" i="17" s="1"/>
  <c r="AW323" i="18"/>
  <c r="R317" i="17" s="1"/>
  <c r="AX323" i="18"/>
  <c r="Q317" i="17" s="1"/>
  <c r="AW322" i="18"/>
  <c r="R316" i="17" s="1"/>
  <c r="AX322" i="18"/>
  <c r="Q316" i="17" s="1"/>
  <c r="AW321" i="18"/>
  <c r="R315" i="17" s="1"/>
  <c r="AX321" i="18"/>
  <c r="Q315" i="17" s="1"/>
  <c r="AW320" i="18"/>
  <c r="R314" i="17" s="1"/>
  <c r="AX320" i="18"/>
  <c r="Q314" i="17" s="1"/>
  <c r="AW319" i="18"/>
  <c r="R313" i="17" s="1"/>
  <c r="AX319" i="18"/>
  <c r="Q313" i="17" s="1"/>
  <c r="AW318" i="18"/>
  <c r="R312" i="17" s="1"/>
  <c r="AX318" i="18"/>
  <c r="Q312" i="17" s="1"/>
  <c r="AW317" i="18"/>
  <c r="R311" i="17" s="1"/>
  <c r="AX317" i="18"/>
  <c r="Q311" i="17" s="1"/>
  <c r="AW316" i="18"/>
  <c r="R310" i="17" s="1"/>
  <c r="AX316" i="18"/>
  <c r="Q310" i="17" s="1"/>
  <c r="AW315" i="18"/>
  <c r="R309" i="17" s="1"/>
  <c r="AX315" i="18"/>
  <c r="Q309" i="17" s="1"/>
  <c r="AW314" i="18"/>
  <c r="R308" i="17" s="1"/>
  <c r="AX314" i="18"/>
  <c r="Q308" i="17" s="1"/>
  <c r="AW313" i="18"/>
  <c r="R307" i="17" s="1"/>
  <c r="AX313" i="18"/>
  <c r="Q307" i="17" s="1"/>
  <c r="AW312" i="18"/>
  <c r="R306" i="17" s="1"/>
  <c r="AX312" i="18"/>
  <c r="Q306" i="17" s="1"/>
  <c r="AW311" i="18"/>
  <c r="R305" i="17" s="1"/>
  <c r="AX311" i="18"/>
  <c r="Q305" i="17" s="1"/>
  <c r="AW310" i="18"/>
  <c r="R304" i="17" s="1"/>
  <c r="AX310" i="18"/>
  <c r="Q304" i="17" s="1"/>
  <c r="AW309" i="18"/>
  <c r="R303" i="17" s="1"/>
  <c r="AX309" i="18"/>
  <c r="Q303" i="17" s="1"/>
  <c r="AW308" i="18"/>
  <c r="R302" i="17" s="1"/>
  <c r="AX308" i="18"/>
  <c r="Q302" i="17" s="1"/>
  <c r="AW307" i="18"/>
  <c r="R301" i="17" s="1"/>
  <c r="AX307" i="18"/>
  <c r="Q301" i="17" s="1"/>
  <c r="AW306" i="18"/>
  <c r="R300" i="17" s="1"/>
  <c r="AX306" i="18"/>
  <c r="Q300" i="17" s="1"/>
  <c r="AW305" i="18"/>
  <c r="R299" i="17" s="1"/>
  <c r="AX305" i="18"/>
  <c r="Q299" i="17" s="1"/>
  <c r="AW304" i="18"/>
  <c r="R298" i="17" s="1"/>
  <c r="AX304" i="18"/>
  <c r="Q298" i="17" s="1"/>
  <c r="AW303" i="18"/>
  <c r="R297" i="17" s="1"/>
  <c r="AX303" i="18"/>
  <c r="Q297" i="17" s="1"/>
  <c r="AW302" i="18"/>
  <c r="R296" i="17" s="1"/>
  <c r="AX302" i="18"/>
  <c r="Q296" i="17" s="1"/>
  <c r="AW301" i="18"/>
  <c r="R295" i="17" s="1"/>
  <c r="AX301" i="18"/>
  <c r="Q295" i="17" s="1"/>
  <c r="AW300" i="18"/>
  <c r="R294" i="17" s="1"/>
  <c r="AX300" i="18"/>
  <c r="Q294" i="17" s="1"/>
  <c r="AW299" i="18"/>
  <c r="R293" i="17" s="1"/>
  <c r="AX299" i="18"/>
  <c r="Q293" i="17" s="1"/>
  <c r="AW298" i="18"/>
  <c r="R292" i="17" s="1"/>
  <c r="AX298" i="18"/>
  <c r="Q292" i="17" s="1"/>
  <c r="AW297" i="18"/>
  <c r="R291" i="17" s="1"/>
  <c r="AX297" i="18"/>
  <c r="Q291" i="17" s="1"/>
  <c r="AW296" i="18"/>
  <c r="R290" i="17" s="1"/>
  <c r="AX296" i="18"/>
  <c r="Q290" i="17" s="1"/>
  <c r="AW295" i="18"/>
  <c r="R289" i="17" s="1"/>
  <c r="AX295" i="18"/>
  <c r="Q289" i="17" s="1"/>
  <c r="AW294" i="18"/>
  <c r="R288" i="17" s="1"/>
  <c r="AX294" i="18"/>
  <c r="Q288" i="17" s="1"/>
  <c r="AW293" i="18"/>
  <c r="R287" i="17" s="1"/>
  <c r="AX293" i="18"/>
  <c r="Q287" i="17" s="1"/>
  <c r="AW292" i="18"/>
  <c r="R286" i="17" s="1"/>
  <c r="AX292" i="18"/>
  <c r="Q286" i="17" s="1"/>
  <c r="AW291" i="18"/>
  <c r="R285" i="17" s="1"/>
  <c r="AX291" i="18"/>
  <c r="Q285" i="17" s="1"/>
  <c r="AW290" i="18"/>
  <c r="R284" i="17" s="1"/>
  <c r="AX290" i="18"/>
  <c r="Q284" i="17" s="1"/>
  <c r="AW289" i="18"/>
  <c r="R283" i="17" s="1"/>
  <c r="AX289" i="18"/>
  <c r="Q283" i="17" s="1"/>
  <c r="AW288" i="18"/>
  <c r="R282" i="17" s="1"/>
  <c r="AX288" i="18"/>
  <c r="Q282" i="17" s="1"/>
  <c r="AW287" i="18"/>
  <c r="R281" i="17" s="1"/>
  <c r="AX287" i="18"/>
  <c r="Q281" i="17" s="1"/>
  <c r="AW286" i="18"/>
  <c r="R280" i="17" s="1"/>
  <c r="AX286" i="18"/>
  <c r="Q280" i="17" s="1"/>
  <c r="AW285" i="18"/>
  <c r="R279" i="17" s="1"/>
  <c r="AX285" i="18"/>
  <c r="Q279" i="17" s="1"/>
  <c r="AW284" i="18"/>
  <c r="R278" i="17" s="1"/>
  <c r="AX284" i="18"/>
  <c r="Q278" i="17" s="1"/>
  <c r="AW283" i="18"/>
  <c r="R277" i="17" s="1"/>
  <c r="AX283" i="18"/>
  <c r="Q277" i="17" s="1"/>
  <c r="AW282" i="18"/>
  <c r="R276" i="17" s="1"/>
  <c r="AX282" i="18"/>
  <c r="Q276" i="17" s="1"/>
  <c r="AW281" i="18"/>
  <c r="R275" i="17" s="1"/>
  <c r="AX281" i="18"/>
  <c r="Q275" i="17" s="1"/>
  <c r="AW280" i="18"/>
  <c r="R274" i="17" s="1"/>
  <c r="AX280" i="18"/>
  <c r="Q274" i="17" s="1"/>
  <c r="AW279" i="18"/>
  <c r="R273" i="17" s="1"/>
  <c r="AX279" i="18"/>
  <c r="Q273" i="17" s="1"/>
  <c r="AW278" i="18"/>
  <c r="R272" i="17" s="1"/>
  <c r="AX278" i="18"/>
  <c r="Q272" i="17" s="1"/>
  <c r="AW277" i="18"/>
  <c r="R271" i="17" s="1"/>
  <c r="AX277" i="18"/>
  <c r="Q271" i="17" s="1"/>
  <c r="AW276" i="18"/>
  <c r="R270" i="17" s="1"/>
  <c r="AX276" i="18"/>
  <c r="Q270" i="17" s="1"/>
  <c r="AW275" i="18"/>
  <c r="R269" i="17" s="1"/>
  <c r="AX275" i="18"/>
  <c r="Q269" i="17" s="1"/>
  <c r="AW274" i="18"/>
  <c r="R268" i="17" s="1"/>
  <c r="AX274" i="18"/>
  <c r="Q268" i="17" s="1"/>
  <c r="AW273" i="18"/>
  <c r="R267" i="17" s="1"/>
  <c r="AX273" i="18"/>
  <c r="Q267" i="17" s="1"/>
  <c r="AW272" i="18"/>
  <c r="R266" i="17" s="1"/>
  <c r="AX272" i="18"/>
  <c r="Q266" i="17" s="1"/>
  <c r="AW271" i="18"/>
  <c r="R265" i="17" s="1"/>
  <c r="AX271" i="18"/>
  <c r="Q265" i="17" s="1"/>
  <c r="AW270" i="18"/>
  <c r="R264" i="17" s="1"/>
  <c r="AX270" i="18"/>
  <c r="Q264" i="17" s="1"/>
  <c r="AW269" i="18"/>
  <c r="R263" i="17" s="1"/>
  <c r="AX269" i="18"/>
  <c r="Q263" i="17" s="1"/>
  <c r="AW268" i="18"/>
  <c r="R262" i="17" s="1"/>
  <c r="AX268" i="18"/>
  <c r="Q262" i="17" s="1"/>
  <c r="AW267" i="18"/>
  <c r="R261" i="17" s="1"/>
  <c r="AX267" i="18"/>
  <c r="Q261" i="17" s="1"/>
  <c r="AW266" i="18"/>
  <c r="R260" i="17" s="1"/>
  <c r="AX266" i="18"/>
  <c r="Q260" i="17" s="1"/>
  <c r="AW265" i="18"/>
  <c r="R259" i="17" s="1"/>
  <c r="AX265" i="18"/>
  <c r="Q259" i="17" s="1"/>
  <c r="AW264" i="18"/>
  <c r="R258" i="17" s="1"/>
  <c r="AX264" i="18"/>
  <c r="Q258" i="17" s="1"/>
  <c r="AW263" i="18"/>
  <c r="R257" i="17" s="1"/>
  <c r="AX263" i="18"/>
  <c r="Q257" i="17" s="1"/>
  <c r="AW262" i="18"/>
  <c r="R256" i="17" s="1"/>
  <c r="AX262" i="18"/>
  <c r="Q256" i="17" s="1"/>
  <c r="AW261" i="18"/>
  <c r="R255" i="17" s="1"/>
  <c r="AX261" i="18"/>
  <c r="Q255" i="17" s="1"/>
  <c r="AW260" i="18"/>
  <c r="R254" i="17" s="1"/>
  <c r="AX260" i="18"/>
  <c r="Q254" i="17" s="1"/>
  <c r="AW259" i="18"/>
  <c r="R253" i="17" s="1"/>
  <c r="AX259" i="18"/>
  <c r="Q253" i="17" s="1"/>
  <c r="AW258" i="18"/>
  <c r="R252" i="17" s="1"/>
  <c r="AX258" i="18"/>
  <c r="Q252" i="17" s="1"/>
  <c r="AW257" i="18"/>
  <c r="R251" i="17" s="1"/>
  <c r="AX257" i="18"/>
  <c r="Q251" i="17" s="1"/>
  <c r="AW256" i="18"/>
  <c r="R250" i="17" s="1"/>
  <c r="AX256" i="18"/>
  <c r="Q250" i="17" s="1"/>
  <c r="AW255" i="18"/>
  <c r="R249" i="17" s="1"/>
  <c r="AX255" i="18"/>
  <c r="Q249" i="17" s="1"/>
  <c r="AW254" i="18"/>
  <c r="R248" i="17" s="1"/>
  <c r="AX254" i="18"/>
  <c r="Q248" i="17" s="1"/>
  <c r="AW253" i="18"/>
  <c r="R247" i="17" s="1"/>
  <c r="AX253" i="18"/>
  <c r="Q247" i="17" s="1"/>
  <c r="AW252" i="18"/>
  <c r="R246" i="17" s="1"/>
  <c r="AX252" i="18"/>
  <c r="Q246" i="17" s="1"/>
  <c r="AW251" i="18"/>
  <c r="R245" i="17" s="1"/>
  <c r="AX251" i="18"/>
  <c r="Q245" i="17" s="1"/>
  <c r="AW250" i="18"/>
  <c r="R244" i="17" s="1"/>
  <c r="AX250" i="18"/>
  <c r="Q244" i="17" s="1"/>
  <c r="AW249" i="18"/>
  <c r="R243" i="17" s="1"/>
  <c r="AX249" i="18"/>
  <c r="Q243" i="17" s="1"/>
  <c r="AW248" i="18"/>
  <c r="R242" i="17" s="1"/>
  <c r="AX248" i="18"/>
  <c r="Q242" i="17" s="1"/>
  <c r="AW247" i="18"/>
  <c r="R241" i="17" s="1"/>
  <c r="AX247" i="18"/>
  <c r="Q241" i="17" s="1"/>
  <c r="AW246" i="18"/>
  <c r="R240" i="17" s="1"/>
  <c r="AX246" i="18"/>
  <c r="Q240" i="17" s="1"/>
  <c r="AW245" i="18"/>
  <c r="R239" i="17" s="1"/>
  <c r="AX245" i="18"/>
  <c r="Q239" i="17" s="1"/>
  <c r="AW244" i="18"/>
  <c r="R238" i="17" s="1"/>
  <c r="AX244" i="18"/>
  <c r="Q238" i="17" s="1"/>
  <c r="AW243" i="18"/>
  <c r="R237" i="17" s="1"/>
  <c r="AX243" i="18"/>
  <c r="Q237" i="17" s="1"/>
  <c r="AW242" i="18"/>
  <c r="R236" i="17" s="1"/>
  <c r="AX242" i="18"/>
  <c r="Q236" i="17" s="1"/>
  <c r="AW241" i="18"/>
  <c r="R235" i="17" s="1"/>
  <c r="AX241" i="18"/>
  <c r="Q235" i="17" s="1"/>
  <c r="AW240" i="18"/>
  <c r="R234" i="17" s="1"/>
  <c r="AX240" i="18"/>
  <c r="Q234" i="17" s="1"/>
  <c r="AW239" i="18"/>
  <c r="R233" i="17" s="1"/>
  <c r="AX239" i="18"/>
  <c r="Q233" i="17" s="1"/>
  <c r="AW238" i="18"/>
  <c r="R232" i="17" s="1"/>
  <c r="AX238" i="18"/>
  <c r="Q232" i="17" s="1"/>
  <c r="AW237" i="18"/>
  <c r="R231" i="17" s="1"/>
  <c r="AX237" i="18"/>
  <c r="Q231" i="17" s="1"/>
  <c r="AW236" i="18"/>
  <c r="R230" i="17" s="1"/>
  <c r="AX236" i="18"/>
  <c r="Q230" i="17" s="1"/>
  <c r="AW235" i="18"/>
  <c r="R229" i="17" s="1"/>
  <c r="AX235" i="18"/>
  <c r="Q229" i="17" s="1"/>
  <c r="AW234" i="18"/>
  <c r="R228" i="17" s="1"/>
  <c r="AX234" i="18"/>
  <c r="Q228" i="17" s="1"/>
  <c r="AW233" i="18"/>
  <c r="R227" i="17" s="1"/>
  <c r="AX233" i="18"/>
  <c r="Q227" i="17" s="1"/>
  <c r="AW232" i="18"/>
  <c r="R226" i="17" s="1"/>
  <c r="AX232" i="18"/>
  <c r="Q226" i="17" s="1"/>
  <c r="AW231" i="18"/>
  <c r="R225" i="17" s="1"/>
  <c r="AX231" i="18"/>
  <c r="Q225" i="17" s="1"/>
  <c r="AW230" i="18"/>
  <c r="R224" i="17" s="1"/>
  <c r="AX230" i="18"/>
  <c r="Q224" i="17" s="1"/>
  <c r="AW229" i="18"/>
  <c r="R223" i="17" s="1"/>
  <c r="AX229" i="18"/>
  <c r="Q223" i="17" s="1"/>
  <c r="AW228" i="18"/>
  <c r="R222" i="17" s="1"/>
  <c r="AX228" i="18"/>
  <c r="Q222" i="17" s="1"/>
  <c r="AW227" i="18"/>
  <c r="R221" i="17" s="1"/>
  <c r="AX227" i="18"/>
  <c r="Q221" i="17" s="1"/>
  <c r="AW226" i="18"/>
  <c r="R220" i="17" s="1"/>
  <c r="AX226" i="18"/>
  <c r="Q220" i="17" s="1"/>
  <c r="AW225" i="18"/>
  <c r="R219" i="17" s="1"/>
  <c r="AX225" i="18"/>
  <c r="Q219" i="17" s="1"/>
  <c r="AW224" i="18"/>
  <c r="R218" i="17" s="1"/>
  <c r="AX224" i="18"/>
  <c r="Q218" i="17" s="1"/>
  <c r="AW223" i="18"/>
  <c r="R217" i="17" s="1"/>
  <c r="AX223" i="18"/>
  <c r="Q217" i="17" s="1"/>
  <c r="AW222" i="18"/>
  <c r="R216" i="17" s="1"/>
  <c r="AX222" i="18"/>
  <c r="Q216" i="17" s="1"/>
  <c r="AW221" i="18"/>
  <c r="R215" i="17" s="1"/>
  <c r="AX221" i="18"/>
  <c r="Q215" i="17" s="1"/>
  <c r="AW220" i="18"/>
  <c r="R214" i="17" s="1"/>
  <c r="AX220" i="18"/>
  <c r="Q214" i="17" s="1"/>
  <c r="AW219" i="18"/>
  <c r="R213" i="17" s="1"/>
  <c r="AX219" i="18"/>
  <c r="Q213" i="17" s="1"/>
  <c r="AW218" i="18"/>
  <c r="R212" i="17" s="1"/>
  <c r="AX218" i="18"/>
  <c r="Q212" i="17" s="1"/>
  <c r="AW217" i="18"/>
  <c r="R211" i="17" s="1"/>
  <c r="AX217" i="18"/>
  <c r="Q211" i="17" s="1"/>
  <c r="AW216" i="18"/>
  <c r="R210" i="17" s="1"/>
  <c r="AX216" i="18"/>
  <c r="Q210" i="17" s="1"/>
  <c r="AW215" i="18"/>
  <c r="R209" i="17" s="1"/>
  <c r="AX215" i="18"/>
  <c r="Q209" i="17" s="1"/>
  <c r="AW214" i="18"/>
  <c r="R208" i="17" s="1"/>
  <c r="AX214" i="18"/>
  <c r="Q208" i="17" s="1"/>
  <c r="AW213" i="18"/>
  <c r="R207" i="17" s="1"/>
  <c r="AX213" i="18"/>
  <c r="Q207" i="17" s="1"/>
  <c r="AW212" i="18"/>
  <c r="R206" i="17" s="1"/>
  <c r="AX212" i="18"/>
  <c r="Q206" i="17" s="1"/>
  <c r="AW211" i="18"/>
  <c r="R205" i="17" s="1"/>
  <c r="AX211" i="18"/>
  <c r="Q205" i="17" s="1"/>
  <c r="AW210" i="18"/>
  <c r="R204" i="17" s="1"/>
  <c r="AX210" i="18"/>
  <c r="Q204" i="17" s="1"/>
  <c r="AW209" i="18"/>
  <c r="R203" i="17" s="1"/>
  <c r="AX209" i="18"/>
  <c r="Q203" i="17" s="1"/>
  <c r="AW208" i="18"/>
  <c r="R202" i="17" s="1"/>
  <c r="AX208" i="18"/>
  <c r="Q202" i="17" s="1"/>
  <c r="AW207" i="18"/>
  <c r="R201" i="17" s="1"/>
  <c r="AX207" i="18"/>
  <c r="Q201" i="17" s="1"/>
  <c r="AW206" i="18"/>
  <c r="R200" i="17" s="1"/>
  <c r="AX206" i="18"/>
  <c r="Q200" i="17" s="1"/>
  <c r="AW205" i="18"/>
  <c r="R199" i="17" s="1"/>
  <c r="AX205" i="18"/>
  <c r="Q199" i="17" s="1"/>
  <c r="AW204" i="18"/>
  <c r="R198" i="17" s="1"/>
  <c r="AX204" i="18"/>
  <c r="Q198" i="17" s="1"/>
  <c r="AW203" i="18"/>
  <c r="R197" i="17" s="1"/>
  <c r="AX203" i="18"/>
  <c r="Q197" i="17" s="1"/>
  <c r="AW202" i="18"/>
  <c r="R196" i="17" s="1"/>
  <c r="AX202" i="18"/>
  <c r="Q196" i="17" s="1"/>
  <c r="AW201" i="18"/>
  <c r="R195" i="17" s="1"/>
  <c r="AX201" i="18"/>
  <c r="Q195" i="17" s="1"/>
  <c r="AW200" i="18"/>
  <c r="R194" i="17" s="1"/>
  <c r="AX200" i="18"/>
  <c r="Q194" i="17" s="1"/>
  <c r="AW199" i="18"/>
  <c r="R193" i="17" s="1"/>
  <c r="AX199" i="18"/>
  <c r="Q193" i="17" s="1"/>
  <c r="AW198" i="18"/>
  <c r="R192" i="17" s="1"/>
  <c r="AX198" i="18"/>
  <c r="Q192" i="17" s="1"/>
  <c r="AW197" i="18"/>
  <c r="R191" i="17" s="1"/>
  <c r="AX197" i="18"/>
  <c r="Q191" i="17" s="1"/>
  <c r="AW196" i="18"/>
  <c r="R190" i="17" s="1"/>
  <c r="AX196" i="18"/>
  <c r="Q190" i="17" s="1"/>
  <c r="AW195" i="18"/>
  <c r="R189" i="17" s="1"/>
  <c r="AX195" i="18"/>
  <c r="Q189" i="17" s="1"/>
  <c r="AW194" i="18"/>
  <c r="R188" i="17" s="1"/>
  <c r="AX194" i="18"/>
  <c r="Q188" i="17" s="1"/>
  <c r="AW193" i="18"/>
  <c r="R187" i="17" s="1"/>
  <c r="AX193" i="18"/>
  <c r="Q187" i="17" s="1"/>
  <c r="AW192" i="18"/>
  <c r="R186" i="17" s="1"/>
  <c r="AX192" i="18"/>
  <c r="Q186" i="17" s="1"/>
  <c r="AW191" i="18"/>
  <c r="R185" i="17" s="1"/>
  <c r="AX191" i="18"/>
  <c r="Q185" i="17" s="1"/>
  <c r="AW190" i="18"/>
  <c r="R184" i="17" s="1"/>
  <c r="AX190" i="18"/>
  <c r="Q184" i="17" s="1"/>
  <c r="AW189" i="18"/>
  <c r="R183" i="17" s="1"/>
  <c r="AX189" i="18"/>
  <c r="Q183" i="17" s="1"/>
  <c r="AW188" i="18"/>
  <c r="R182" i="17" s="1"/>
  <c r="AX188" i="18"/>
  <c r="Q182" i="17" s="1"/>
  <c r="AW187" i="18"/>
  <c r="R181" i="17" s="1"/>
  <c r="AX187" i="18"/>
  <c r="Q181" i="17" s="1"/>
  <c r="AW186" i="18"/>
  <c r="R180" i="17" s="1"/>
  <c r="AX186" i="18"/>
  <c r="Q180" i="17" s="1"/>
  <c r="AW185" i="18"/>
  <c r="R179" i="17" s="1"/>
  <c r="AX185" i="18"/>
  <c r="Q179" i="17" s="1"/>
  <c r="AW184" i="18"/>
  <c r="R178" i="17" s="1"/>
  <c r="AX184" i="18"/>
  <c r="Q178" i="17" s="1"/>
  <c r="AW183" i="18"/>
  <c r="R177" i="17" s="1"/>
  <c r="AX183" i="18"/>
  <c r="Q177" i="17" s="1"/>
  <c r="AW182" i="18"/>
  <c r="R176" i="17" s="1"/>
  <c r="AX182" i="18"/>
  <c r="Q176" i="17" s="1"/>
  <c r="AW181" i="18"/>
  <c r="R175" i="17" s="1"/>
  <c r="AX181" i="18"/>
  <c r="Q175" i="17" s="1"/>
  <c r="AW180" i="18"/>
  <c r="R174" i="17" s="1"/>
  <c r="AX180" i="18"/>
  <c r="Q174" i="17" s="1"/>
  <c r="AW179" i="18"/>
  <c r="R173" i="17" s="1"/>
  <c r="AX179" i="18"/>
  <c r="Q173" i="17" s="1"/>
  <c r="AW178" i="18"/>
  <c r="R172" i="17" s="1"/>
  <c r="AX178" i="18"/>
  <c r="Q172" i="17" s="1"/>
  <c r="AW177" i="18"/>
  <c r="R171" i="17" s="1"/>
  <c r="AX177" i="18"/>
  <c r="Q171" i="17" s="1"/>
  <c r="AW176" i="18"/>
  <c r="R170" i="17" s="1"/>
  <c r="AX176" i="18"/>
  <c r="Q170" i="17" s="1"/>
  <c r="AW175" i="18"/>
  <c r="R169" i="17" s="1"/>
  <c r="AX175" i="18"/>
  <c r="Q169" i="17" s="1"/>
  <c r="AW174" i="18"/>
  <c r="R168" i="17" s="1"/>
  <c r="AX174" i="18"/>
  <c r="Q168" i="17" s="1"/>
  <c r="AW173" i="18"/>
  <c r="R167" i="17" s="1"/>
  <c r="AX173" i="18"/>
  <c r="Q167" i="17" s="1"/>
  <c r="AW172" i="18"/>
  <c r="R166" i="17" s="1"/>
  <c r="AX172" i="18"/>
  <c r="Q166" i="17" s="1"/>
  <c r="AW171" i="18"/>
  <c r="R165" i="17" s="1"/>
  <c r="AX171" i="18"/>
  <c r="Q165" i="17" s="1"/>
  <c r="AW170" i="18"/>
  <c r="R164" i="17" s="1"/>
  <c r="AX170" i="18"/>
  <c r="Q164" i="17" s="1"/>
  <c r="AW169" i="18"/>
  <c r="R163" i="17" s="1"/>
  <c r="AX169" i="18"/>
  <c r="Q163" i="17" s="1"/>
  <c r="AW168" i="18"/>
  <c r="R162" i="17" s="1"/>
  <c r="AX168" i="18"/>
  <c r="Q162" i="17" s="1"/>
  <c r="AW167" i="18"/>
  <c r="R161" i="17" s="1"/>
  <c r="AX167" i="18"/>
  <c r="Q161" i="17" s="1"/>
  <c r="AW166" i="18"/>
  <c r="R160" i="17" s="1"/>
  <c r="AX166" i="18"/>
  <c r="Q160" i="17" s="1"/>
  <c r="AW165" i="18"/>
  <c r="R159" i="17" s="1"/>
  <c r="AX165" i="18"/>
  <c r="Q159" i="17" s="1"/>
  <c r="AW164" i="18"/>
  <c r="R158" i="17" s="1"/>
  <c r="AX164" i="18"/>
  <c r="Q158" i="17" s="1"/>
  <c r="AW163" i="18"/>
  <c r="R157" i="17" s="1"/>
  <c r="AX163" i="18"/>
  <c r="Q157" i="17" s="1"/>
  <c r="AW162" i="18"/>
  <c r="R156" i="17" s="1"/>
  <c r="AX162" i="18"/>
  <c r="Q156" i="17" s="1"/>
  <c r="AW161" i="18"/>
  <c r="R155" i="17" s="1"/>
  <c r="AX161" i="18"/>
  <c r="Q155" i="17" s="1"/>
  <c r="AW160" i="18"/>
  <c r="R154" i="17" s="1"/>
  <c r="AX160" i="18"/>
  <c r="Q154" i="17" s="1"/>
  <c r="AW159" i="18"/>
  <c r="R153" i="17" s="1"/>
  <c r="AX159" i="18"/>
  <c r="Q153" i="17" s="1"/>
  <c r="AW158" i="18"/>
  <c r="R152" i="17" s="1"/>
  <c r="AX158" i="18"/>
  <c r="Q152" i="17" s="1"/>
  <c r="AW157" i="18"/>
  <c r="R151" i="17" s="1"/>
  <c r="AX157" i="18"/>
  <c r="Q151" i="17" s="1"/>
  <c r="AW156" i="18"/>
  <c r="R150" i="17" s="1"/>
  <c r="AX156" i="18"/>
  <c r="Q150" i="17" s="1"/>
  <c r="AW155" i="18"/>
  <c r="R149" i="17" s="1"/>
  <c r="AX155" i="18"/>
  <c r="Q149" i="17" s="1"/>
  <c r="AW154" i="18"/>
  <c r="R148" i="17" s="1"/>
  <c r="AX154" i="18"/>
  <c r="Q148" i="17" s="1"/>
  <c r="AW153" i="18"/>
  <c r="R147" i="17" s="1"/>
  <c r="AX153" i="18"/>
  <c r="Q147" i="17" s="1"/>
  <c r="AW152" i="18"/>
  <c r="R146" i="17" s="1"/>
  <c r="AX152" i="18"/>
  <c r="Q146" i="17" s="1"/>
  <c r="AW151" i="18"/>
  <c r="R145" i="17" s="1"/>
  <c r="AX151" i="18"/>
  <c r="Q145" i="17" s="1"/>
  <c r="AW150" i="18"/>
  <c r="R144" i="17" s="1"/>
  <c r="AX150" i="18"/>
  <c r="Q144" i="17" s="1"/>
  <c r="AW149" i="18"/>
  <c r="R143" i="17" s="1"/>
  <c r="AX149" i="18"/>
  <c r="Q143" i="17" s="1"/>
  <c r="AW148" i="18"/>
  <c r="R142" i="17" s="1"/>
  <c r="AX148" i="18"/>
  <c r="Q142" i="17" s="1"/>
  <c r="AW147" i="18"/>
  <c r="R141" i="17" s="1"/>
  <c r="AX147" i="18"/>
  <c r="Q141" i="17" s="1"/>
  <c r="AW146" i="18"/>
  <c r="R140" i="17" s="1"/>
  <c r="AX146" i="18"/>
  <c r="Q140" i="17" s="1"/>
  <c r="AW145" i="18"/>
  <c r="R139" i="17" s="1"/>
  <c r="AX145" i="18"/>
  <c r="Q139" i="17" s="1"/>
  <c r="AW144" i="18"/>
  <c r="R138" i="17" s="1"/>
  <c r="AX144" i="18"/>
  <c r="Q138" i="17" s="1"/>
  <c r="AW143" i="18"/>
  <c r="R137" i="17" s="1"/>
  <c r="AX143" i="18"/>
  <c r="Q137" i="17" s="1"/>
  <c r="AW142" i="18"/>
  <c r="R136" i="17" s="1"/>
  <c r="AX142" i="18"/>
  <c r="Q136" i="17" s="1"/>
  <c r="AW141" i="18"/>
  <c r="R135" i="17" s="1"/>
  <c r="AX141" i="18"/>
  <c r="Q135" i="17" s="1"/>
  <c r="AW140" i="18"/>
  <c r="R134" i="17" s="1"/>
  <c r="AX140" i="18"/>
  <c r="Q134" i="17" s="1"/>
  <c r="AW139" i="18"/>
  <c r="R133" i="17" s="1"/>
  <c r="AX139" i="18"/>
  <c r="Q133" i="17" s="1"/>
  <c r="AW138" i="18"/>
  <c r="R132" i="17" s="1"/>
  <c r="AX138" i="18"/>
  <c r="Q132" i="17" s="1"/>
  <c r="AW137" i="18"/>
  <c r="R131" i="17" s="1"/>
  <c r="AX137" i="18"/>
  <c r="Q131" i="17" s="1"/>
  <c r="AW136" i="18"/>
  <c r="R130" i="17" s="1"/>
  <c r="AX136" i="18"/>
  <c r="Q130" i="17" s="1"/>
  <c r="AW135" i="18"/>
  <c r="R129" i="17" s="1"/>
  <c r="AX135" i="18"/>
  <c r="Q129" i="17" s="1"/>
  <c r="AW134" i="18"/>
  <c r="R128" i="17" s="1"/>
  <c r="AX134" i="18"/>
  <c r="Q128" i="17" s="1"/>
  <c r="AW133" i="18"/>
  <c r="R127" i="17" s="1"/>
  <c r="AX133" i="18"/>
  <c r="Q127" i="17" s="1"/>
  <c r="AW132" i="18"/>
  <c r="R126" i="17" s="1"/>
  <c r="AX132" i="18"/>
  <c r="Q126" i="17" s="1"/>
  <c r="AW131" i="18"/>
  <c r="R125" i="17" s="1"/>
  <c r="AX131" i="18"/>
  <c r="Q125" i="17" s="1"/>
  <c r="AW130" i="18"/>
  <c r="R124" i="17" s="1"/>
  <c r="AX130" i="18"/>
  <c r="Q124" i="17" s="1"/>
  <c r="AW129" i="18"/>
  <c r="R123" i="17" s="1"/>
  <c r="AX129" i="18"/>
  <c r="Q123" i="17" s="1"/>
  <c r="AW128" i="18"/>
  <c r="R122" i="17" s="1"/>
  <c r="AX128" i="18"/>
  <c r="Q122" i="17" s="1"/>
  <c r="AW127" i="18"/>
  <c r="R121" i="17" s="1"/>
  <c r="AX127" i="18"/>
  <c r="Q121" i="17" s="1"/>
  <c r="AW126" i="18"/>
  <c r="R120" i="17" s="1"/>
  <c r="AX126" i="18"/>
  <c r="Q120" i="17" s="1"/>
  <c r="AW125" i="18"/>
  <c r="R119" i="17" s="1"/>
  <c r="AX125" i="18"/>
  <c r="Q119" i="17" s="1"/>
  <c r="AW124" i="18"/>
  <c r="R118" i="17" s="1"/>
  <c r="AX124" i="18"/>
  <c r="Q118" i="17" s="1"/>
  <c r="AW123" i="18"/>
  <c r="R117" i="17" s="1"/>
  <c r="AX123" i="18"/>
  <c r="Q117" i="17" s="1"/>
  <c r="AW122" i="18"/>
  <c r="R116" i="17" s="1"/>
  <c r="AX122" i="18"/>
  <c r="Q116" i="17" s="1"/>
  <c r="AW121" i="18"/>
  <c r="R115" i="17" s="1"/>
  <c r="AX121" i="18"/>
  <c r="Q115" i="17" s="1"/>
  <c r="AW120" i="18"/>
  <c r="R114" i="17" s="1"/>
  <c r="AX120" i="18"/>
  <c r="Q114" i="17" s="1"/>
  <c r="AW119" i="18"/>
  <c r="R113" i="17" s="1"/>
  <c r="AX119" i="18"/>
  <c r="Q113" i="17" s="1"/>
  <c r="AW118" i="18"/>
  <c r="R112" i="17" s="1"/>
  <c r="AX118" i="18"/>
  <c r="Q112" i="17" s="1"/>
  <c r="AW117" i="18"/>
  <c r="R111" i="17" s="1"/>
  <c r="AX117" i="18"/>
  <c r="Q111" i="17" s="1"/>
  <c r="AW116" i="18"/>
  <c r="R110" i="17" s="1"/>
  <c r="AX116" i="18"/>
  <c r="Q110" i="17" s="1"/>
  <c r="AW115" i="18"/>
  <c r="R109" i="17" s="1"/>
  <c r="AX115" i="18"/>
  <c r="Q109" i="17" s="1"/>
  <c r="AW114" i="18"/>
  <c r="R108" i="17" s="1"/>
  <c r="AX114" i="18"/>
  <c r="Q108" i="17" s="1"/>
  <c r="AW113" i="18"/>
  <c r="R107" i="17" s="1"/>
  <c r="AX113" i="18"/>
  <c r="Q107" i="17" s="1"/>
  <c r="AW112" i="18"/>
  <c r="R106" i="17" s="1"/>
  <c r="AX112" i="18"/>
  <c r="Q106" i="17" s="1"/>
  <c r="AW111" i="18"/>
  <c r="R105" i="17" s="1"/>
  <c r="AX111" i="18"/>
  <c r="Q105" i="17" s="1"/>
  <c r="AW110" i="18"/>
  <c r="R104" i="17" s="1"/>
  <c r="AX110" i="18"/>
  <c r="Q104" i="17" s="1"/>
  <c r="AW109" i="18"/>
  <c r="R103" i="17" s="1"/>
  <c r="AX109" i="18"/>
  <c r="Q103" i="17" s="1"/>
  <c r="AW108" i="18"/>
  <c r="R102" i="17" s="1"/>
  <c r="AX108" i="18"/>
  <c r="Q102" i="17" s="1"/>
  <c r="AW107" i="18"/>
  <c r="R101" i="17" s="1"/>
  <c r="AX107" i="18"/>
  <c r="Q101" i="17" s="1"/>
  <c r="AW106" i="18"/>
  <c r="R100" i="17" s="1"/>
  <c r="AX106" i="18"/>
  <c r="Q100" i="17" s="1"/>
  <c r="AW105" i="18"/>
  <c r="R99" i="17" s="1"/>
  <c r="AX105" i="18"/>
  <c r="Q99" i="17" s="1"/>
  <c r="AW104" i="18"/>
  <c r="R98" i="17" s="1"/>
  <c r="AX104" i="18"/>
  <c r="Q98" i="17" s="1"/>
  <c r="AW103" i="18"/>
  <c r="R97" i="17" s="1"/>
  <c r="AX103" i="18"/>
  <c r="Q97" i="17" s="1"/>
  <c r="AW102" i="18"/>
  <c r="R96" i="17" s="1"/>
  <c r="AX102" i="18"/>
  <c r="Q96" i="17" s="1"/>
  <c r="AW101" i="18"/>
  <c r="R95" i="17" s="1"/>
  <c r="AX101" i="18"/>
  <c r="Q95" i="17" s="1"/>
  <c r="AW100" i="18"/>
  <c r="R94" i="17" s="1"/>
  <c r="AX100" i="18"/>
  <c r="Q94" i="17" s="1"/>
  <c r="AW99" i="18"/>
  <c r="R93" i="17" s="1"/>
  <c r="AX99" i="18"/>
  <c r="Q93" i="17" s="1"/>
  <c r="AW98" i="18"/>
  <c r="R92" i="17" s="1"/>
  <c r="AX98" i="18"/>
  <c r="Q92" i="17" s="1"/>
  <c r="AW97" i="18"/>
  <c r="R91" i="17" s="1"/>
  <c r="AX97" i="18"/>
  <c r="Q91" i="17" s="1"/>
  <c r="AW96" i="18"/>
  <c r="R90" i="17" s="1"/>
  <c r="AX96" i="18"/>
  <c r="Q90" i="17" s="1"/>
  <c r="AW95" i="18"/>
  <c r="R89" i="17" s="1"/>
  <c r="AX95" i="18"/>
  <c r="Q89" i="17" s="1"/>
  <c r="AW94" i="18"/>
  <c r="R88" i="17" s="1"/>
  <c r="AX94" i="18"/>
  <c r="Q88" i="17" s="1"/>
  <c r="AW93" i="18"/>
  <c r="R87" i="17" s="1"/>
  <c r="AX93" i="18"/>
  <c r="Q87" i="17" s="1"/>
  <c r="AW92" i="18"/>
  <c r="R86" i="17" s="1"/>
  <c r="AX92" i="18"/>
  <c r="Q86" i="17" s="1"/>
  <c r="AW91" i="18"/>
  <c r="R85" i="17" s="1"/>
  <c r="AX91" i="18"/>
  <c r="Q85" i="17" s="1"/>
  <c r="AW90" i="18"/>
  <c r="R84" i="17" s="1"/>
  <c r="AX90" i="18"/>
  <c r="Q84" i="17" s="1"/>
  <c r="AW89" i="18"/>
  <c r="R83" i="17" s="1"/>
  <c r="AX89" i="18"/>
  <c r="Q83" i="17" s="1"/>
  <c r="AW88" i="18"/>
  <c r="R82" i="17" s="1"/>
  <c r="AX88" i="18"/>
  <c r="Q82" i="17" s="1"/>
  <c r="AW87" i="18"/>
  <c r="R81" i="17" s="1"/>
  <c r="AX87" i="18"/>
  <c r="Q81" i="17" s="1"/>
  <c r="AW86" i="18"/>
  <c r="R80" i="17" s="1"/>
  <c r="AX86" i="18"/>
  <c r="Q80" i="17" s="1"/>
  <c r="AW85" i="18"/>
  <c r="R79" i="17" s="1"/>
  <c r="AX85" i="18"/>
  <c r="Q79" i="17" s="1"/>
  <c r="AW84" i="18"/>
  <c r="R78" i="17" s="1"/>
  <c r="AX84" i="18"/>
  <c r="Q78" i="17" s="1"/>
  <c r="AW83" i="18"/>
  <c r="R77" i="17" s="1"/>
  <c r="AX83" i="18"/>
  <c r="Q77" i="17" s="1"/>
  <c r="AW82" i="18"/>
  <c r="R76" i="17" s="1"/>
  <c r="AX82" i="18"/>
  <c r="Q76" i="17" s="1"/>
  <c r="AW81" i="18"/>
  <c r="R75" i="17" s="1"/>
  <c r="AX81" i="18"/>
  <c r="Q75" i="17" s="1"/>
  <c r="AW80" i="18"/>
  <c r="R74" i="17" s="1"/>
  <c r="AX80" i="18"/>
  <c r="Q74" i="17" s="1"/>
  <c r="AW79" i="18"/>
  <c r="R73" i="17" s="1"/>
  <c r="AX79" i="18"/>
  <c r="Q73" i="17" s="1"/>
  <c r="AW78" i="18"/>
  <c r="R72" i="17" s="1"/>
  <c r="AX78" i="18"/>
  <c r="Q72" i="17" s="1"/>
  <c r="AW77" i="18"/>
  <c r="R71" i="17" s="1"/>
  <c r="AX77" i="18"/>
  <c r="Q71" i="17" s="1"/>
  <c r="AW76" i="18"/>
  <c r="R70" i="17" s="1"/>
  <c r="AX76" i="18"/>
  <c r="Q70" i="17" s="1"/>
  <c r="AW75" i="18"/>
  <c r="R69" i="17" s="1"/>
  <c r="AX75" i="18"/>
  <c r="Q69" i="17" s="1"/>
  <c r="AW74" i="18"/>
  <c r="R68" i="17" s="1"/>
  <c r="AX74" i="18"/>
  <c r="Q68" i="17" s="1"/>
  <c r="AW73" i="18"/>
  <c r="R67" i="17" s="1"/>
  <c r="AX73" i="18"/>
  <c r="Q67" i="17" s="1"/>
  <c r="AW72" i="18"/>
  <c r="R66" i="17" s="1"/>
  <c r="AX72" i="18"/>
  <c r="Q66" i="17" s="1"/>
  <c r="AW71" i="18"/>
  <c r="R65" i="17" s="1"/>
  <c r="AX71" i="18"/>
  <c r="Q65" i="17" s="1"/>
  <c r="AW70" i="18"/>
  <c r="R64" i="17" s="1"/>
  <c r="AX70" i="18"/>
  <c r="Q64" i="17" s="1"/>
  <c r="AW69" i="18"/>
  <c r="R63" i="17" s="1"/>
  <c r="AX69" i="18"/>
  <c r="Q63" i="17" s="1"/>
  <c r="AW68" i="18"/>
  <c r="R62" i="17" s="1"/>
  <c r="AX68" i="18"/>
  <c r="Q62" i="17" s="1"/>
  <c r="AW67" i="18"/>
  <c r="R61" i="17" s="1"/>
  <c r="AX67" i="18"/>
  <c r="Q61" i="17" s="1"/>
  <c r="AW66" i="18"/>
  <c r="R60" i="17" s="1"/>
  <c r="AX66" i="18"/>
  <c r="Q60" i="17" s="1"/>
  <c r="AW65" i="18"/>
  <c r="R59" i="17" s="1"/>
  <c r="AX65" i="18"/>
  <c r="Q59" i="17" s="1"/>
  <c r="AW64" i="18"/>
  <c r="R58" i="17" s="1"/>
  <c r="AX64" i="18"/>
  <c r="Q58" i="17" s="1"/>
  <c r="AW63" i="18"/>
  <c r="R57" i="17" s="1"/>
  <c r="AX63" i="18"/>
  <c r="Q57" i="17" s="1"/>
  <c r="AW62" i="18"/>
  <c r="R56" i="17" s="1"/>
  <c r="AX62" i="18"/>
  <c r="Q56" i="17" s="1"/>
  <c r="AW61" i="18"/>
  <c r="R55" i="17" s="1"/>
  <c r="AX61" i="18"/>
  <c r="Q55" i="17" s="1"/>
  <c r="AW60" i="18"/>
  <c r="R54" i="17" s="1"/>
  <c r="AX60" i="18"/>
  <c r="Q54" i="17" s="1"/>
  <c r="AW59" i="18"/>
  <c r="R53" i="17" s="1"/>
  <c r="AX59" i="18"/>
  <c r="Q53" i="17" s="1"/>
  <c r="AW58" i="18"/>
  <c r="R52" i="17" s="1"/>
  <c r="AX58" i="18"/>
  <c r="Q52" i="17" s="1"/>
  <c r="AW57" i="18"/>
  <c r="R51" i="17" s="1"/>
  <c r="AX57" i="18"/>
  <c r="Q51" i="17" s="1"/>
  <c r="AW56" i="18"/>
  <c r="R50" i="17" s="1"/>
  <c r="AX56" i="18"/>
  <c r="Q50" i="17" s="1"/>
  <c r="AW55" i="18"/>
  <c r="R49" i="17" s="1"/>
  <c r="AX55" i="18"/>
  <c r="Q49" i="17" s="1"/>
  <c r="AW54" i="18"/>
  <c r="R48" i="17" s="1"/>
  <c r="AX54" i="18"/>
  <c r="Q48" i="17" s="1"/>
  <c r="AW53" i="18"/>
  <c r="R47" i="17" s="1"/>
  <c r="AX53" i="18"/>
  <c r="Q47" i="17" s="1"/>
  <c r="AW52" i="18"/>
  <c r="R46" i="17" s="1"/>
  <c r="AX52" i="18"/>
  <c r="Q46" i="17" s="1"/>
  <c r="AW51" i="18"/>
  <c r="R45" i="17" s="1"/>
  <c r="AX51" i="18"/>
  <c r="Q45" i="17" s="1"/>
  <c r="AW50" i="18"/>
  <c r="R44" i="17" s="1"/>
  <c r="AX50" i="18"/>
  <c r="Q44" i="17" s="1"/>
  <c r="AW49" i="18"/>
  <c r="R43" i="17" s="1"/>
  <c r="AX49" i="18"/>
  <c r="Q43" i="17" s="1"/>
  <c r="AW48" i="18"/>
  <c r="R42" i="17" s="1"/>
  <c r="AX48" i="18"/>
  <c r="Q42" i="17" s="1"/>
  <c r="AW47" i="18"/>
  <c r="R41" i="17" s="1"/>
  <c r="AX47" i="18"/>
  <c r="Q41" i="17" s="1"/>
  <c r="AW46" i="18"/>
  <c r="R40" i="17" s="1"/>
  <c r="AX46" i="18"/>
  <c r="Q40" i="17" s="1"/>
  <c r="AW45" i="18"/>
  <c r="R39" i="17" s="1"/>
  <c r="AX45" i="18"/>
  <c r="Q39" i="17" s="1"/>
  <c r="AW44" i="18"/>
  <c r="R38" i="17" s="1"/>
  <c r="AX44" i="18"/>
  <c r="Q38" i="17" s="1"/>
  <c r="AW43" i="18"/>
  <c r="R37" i="17" s="1"/>
  <c r="AX43" i="18"/>
  <c r="Q37" i="17" s="1"/>
  <c r="AW42" i="18"/>
  <c r="R36" i="17" s="1"/>
  <c r="AX42" i="18"/>
  <c r="Q36" i="17" s="1"/>
  <c r="AW41" i="18"/>
  <c r="R35" i="17" s="1"/>
  <c r="AX41" i="18"/>
  <c r="Q35" i="17" s="1"/>
  <c r="AW40" i="18"/>
  <c r="R34" i="17" s="1"/>
  <c r="AX40" i="18"/>
  <c r="Q34" i="17" s="1"/>
  <c r="AW39" i="18"/>
  <c r="R33" i="17" s="1"/>
  <c r="AX39" i="18"/>
  <c r="Q33" i="17" s="1"/>
  <c r="AW38" i="18"/>
  <c r="R32" i="17" s="1"/>
  <c r="AX38" i="18"/>
  <c r="Q32" i="17" s="1"/>
  <c r="AW37" i="18"/>
  <c r="R31" i="17" s="1"/>
  <c r="AX37" i="18"/>
  <c r="Q31" i="17" s="1"/>
  <c r="AW36" i="18"/>
  <c r="R30" i="17" s="1"/>
  <c r="AX36" i="18"/>
  <c r="Q30" i="17" s="1"/>
  <c r="AW35" i="18"/>
  <c r="R29" i="17" s="1"/>
  <c r="AX35" i="18"/>
  <c r="Q29" i="17" s="1"/>
  <c r="AW34" i="18"/>
  <c r="R28" i="17" s="1"/>
  <c r="AX34" i="18"/>
  <c r="Q28" i="17" s="1"/>
  <c r="AW33" i="18"/>
  <c r="R27" i="17" s="1"/>
  <c r="AX33" i="18"/>
  <c r="Q27" i="17" s="1"/>
  <c r="AW32" i="18"/>
  <c r="R26" i="17" s="1"/>
  <c r="AX32" i="18"/>
  <c r="Q26" i="17" s="1"/>
  <c r="AW31" i="18"/>
  <c r="R25" i="17" s="1"/>
  <c r="AX31" i="18"/>
  <c r="Q25" i="17" s="1"/>
  <c r="AW30" i="18"/>
  <c r="R24" i="17" s="1"/>
  <c r="AX30" i="18"/>
  <c r="Q24" i="17" s="1"/>
  <c r="AW29" i="18"/>
  <c r="R23" i="17" s="1"/>
  <c r="AX29" i="18"/>
  <c r="Q23" i="17" s="1"/>
  <c r="AW28" i="18"/>
  <c r="R22" i="17" s="1"/>
  <c r="AX28" i="18"/>
  <c r="Q22" i="17" s="1"/>
  <c r="AW27" i="18"/>
  <c r="R21" i="17" s="1"/>
  <c r="AX27" i="18"/>
  <c r="Q21" i="17" s="1"/>
  <c r="AW26" i="18"/>
  <c r="R20" i="17" s="1"/>
  <c r="AX26" i="18"/>
  <c r="Q20" i="17" s="1"/>
  <c r="AW25" i="18"/>
  <c r="R19" i="17" s="1"/>
  <c r="AX25" i="18"/>
  <c r="Q19" i="17" s="1"/>
  <c r="AW24" i="18"/>
  <c r="R18" i="17" s="1"/>
  <c r="AX24" i="18"/>
  <c r="Q18" i="17" s="1"/>
  <c r="AW23" i="18"/>
  <c r="R17" i="17" s="1"/>
  <c r="AX23" i="18"/>
  <c r="Q17" i="17" s="1"/>
  <c r="AW22" i="18"/>
  <c r="R16" i="17" s="1"/>
  <c r="AX22" i="18"/>
  <c r="Q16" i="17" s="1"/>
  <c r="AW21" i="18"/>
  <c r="R15" i="17" s="1"/>
  <c r="AX21" i="18"/>
  <c r="Q15" i="17" s="1"/>
  <c r="AW20" i="18"/>
  <c r="R14" i="17" s="1"/>
  <c r="AX20" i="18"/>
  <c r="Q14" i="17" s="1"/>
  <c r="AW19" i="18"/>
  <c r="R13" i="17" s="1"/>
  <c r="AX19" i="18"/>
  <c r="Q13" i="17" s="1"/>
  <c r="AW18" i="18"/>
  <c r="R12" i="17" s="1"/>
  <c r="AX18" i="18"/>
  <c r="Q12" i="17" s="1"/>
  <c r="AW17" i="18"/>
  <c r="R11" i="17" s="1"/>
  <c r="AX17" i="18"/>
  <c r="Q11" i="17" s="1"/>
  <c r="AX16" i="18"/>
  <c r="Q10" i="17" s="1"/>
  <c r="CF13" i="16"/>
  <c r="BZ13" i="16"/>
  <c r="BT13" i="16"/>
  <c r="BN13" i="16"/>
  <c r="BH13" i="16"/>
  <c r="BB13" i="16"/>
  <c r="AV13" i="16"/>
  <c r="AP13" i="16"/>
  <c r="CL13" i="16"/>
  <c r="AJ13" i="16"/>
  <c r="CL12" i="16"/>
  <c r="CF12" i="16"/>
  <c r="BZ12" i="16"/>
  <c r="BT12" i="16"/>
  <c r="BN12" i="16"/>
  <c r="BH12" i="16"/>
  <c r="BB12" i="16"/>
  <c r="AV12" i="16"/>
  <c r="AP12" i="16"/>
  <c r="AJ12" i="16"/>
  <c r="V7" i="16"/>
  <c r="CQ7" i="16"/>
  <c r="BP7" i="16"/>
  <c r="AP5" i="16"/>
  <c r="Q38" i="16"/>
  <c r="A11" i="15"/>
  <c r="B11" i="15"/>
  <c r="P11" i="15" s="1"/>
  <c r="C11" i="15"/>
  <c r="E11" i="15"/>
  <c r="AI15" i="14" s="1"/>
  <c r="F11" i="15"/>
  <c r="AJ15" i="14" s="1"/>
  <c r="G11" i="15"/>
  <c r="AK15" i="14" s="1"/>
  <c r="A12" i="15"/>
  <c r="B12" i="15"/>
  <c r="K12" i="15" s="1"/>
  <c r="C12" i="15"/>
  <c r="AD16" i="14" s="1"/>
  <c r="E12" i="15"/>
  <c r="AI16" i="14" s="1"/>
  <c r="F12" i="15"/>
  <c r="AJ16" i="14" s="1"/>
  <c r="G12" i="15"/>
  <c r="AK16" i="14" s="1"/>
  <c r="A13" i="15"/>
  <c r="B13" i="15"/>
  <c r="L13" i="15" s="1"/>
  <c r="C13" i="15"/>
  <c r="E13" i="15"/>
  <c r="AI17" i="14" s="1"/>
  <c r="F13" i="15"/>
  <c r="AJ17" i="14" s="1"/>
  <c r="G13" i="15"/>
  <c r="AK17" i="14" s="1"/>
  <c r="A14" i="15"/>
  <c r="B14" i="15"/>
  <c r="T14" i="15" s="1"/>
  <c r="C14" i="15"/>
  <c r="AD18" i="14" s="1"/>
  <c r="E14" i="15"/>
  <c r="F14" i="15"/>
  <c r="G14" i="15"/>
  <c r="AK18" i="14" s="1"/>
  <c r="A15" i="15"/>
  <c r="B15" i="15"/>
  <c r="L15" i="15" s="1"/>
  <c r="C15" i="15"/>
  <c r="AD19" i="14" s="1"/>
  <c r="E15" i="15"/>
  <c r="AI19" i="14" s="1"/>
  <c r="F15" i="15"/>
  <c r="AJ19" i="14" s="1"/>
  <c r="G15" i="15"/>
  <c r="A16" i="15"/>
  <c r="B16" i="15"/>
  <c r="C16" i="15"/>
  <c r="E16" i="15"/>
  <c r="F16" i="15"/>
  <c r="AJ20" i="14" s="1"/>
  <c r="G16" i="15"/>
  <c r="AK20" i="14" s="1"/>
  <c r="A17" i="15"/>
  <c r="B17" i="15"/>
  <c r="N17" i="15" s="1"/>
  <c r="C17" i="15"/>
  <c r="E17" i="15"/>
  <c r="AI21" i="14" s="1"/>
  <c r="F17" i="15"/>
  <c r="G17" i="15"/>
  <c r="A18" i="15"/>
  <c r="B18" i="15"/>
  <c r="AB22" i="14" s="1"/>
  <c r="C22" i="18" s="1"/>
  <c r="K16" i="17" s="1"/>
  <c r="C18" i="15"/>
  <c r="AD22" i="14" s="1"/>
  <c r="E18" i="15"/>
  <c r="AI22" i="14" s="1"/>
  <c r="F18" i="15"/>
  <c r="AJ22" i="14" s="1"/>
  <c r="G18" i="15"/>
  <c r="AK22" i="14" s="1"/>
  <c r="A19" i="15"/>
  <c r="B19" i="15"/>
  <c r="O19" i="15" s="1"/>
  <c r="C19" i="15"/>
  <c r="AD23" i="14" s="1"/>
  <c r="E19" i="15"/>
  <c r="AI23" i="14" s="1"/>
  <c r="F19" i="15"/>
  <c r="AJ23" i="14" s="1"/>
  <c r="G19" i="15"/>
  <c r="AK23" i="14" s="1"/>
  <c r="A20" i="15"/>
  <c r="B20" i="15"/>
  <c r="M20" i="15" s="1"/>
  <c r="C20" i="15"/>
  <c r="AD24" i="14" s="1"/>
  <c r="E20" i="15"/>
  <c r="AI24" i="14" s="1"/>
  <c r="F20" i="15"/>
  <c r="AJ24" i="14" s="1"/>
  <c r="G20" i="15"/>
  <c r="AK24" i="14" s="1"/>
  <c r="A21" i="15"/>
  <c r="B21" i="15"/>
  <c r="C21" i="15"/>
  <c r="AD25" i="14" s="1"/>
  <c r="E21" i="15"/>
  <c r="AI25" i="14" s="1"/>
  <c r="F21" i="15"/>
  <c r="G21" i="15"/>
  <c r="AK25" i="14" s="1"/>
  <c r="A22" i="15"/>
  <c r="B22" i="15"/>
  <c r="AB26" i="14" s="1"/>
  <c r="C26" i="18" s="1"/>
  <c r="K20" i="17" s="1"/>
  <c r="C22" i="15"/>
  <c r="AD26" i="14" s="1"/>
  <c r="E22" i="15"/>
  <c r="AI26" i="14" s="1"/>
  <c r="F22" i="15"/>
  <c r="G22" i="15"/>
  <c r="AK26" i="14" s="1"/>
  <c r="A23" i="15"/>
  <c r="B23" i="15"/>
  <c r="C23" i="15"/>
  <c r="E23" i="15"/>
  <c r="AI27" i="14" s="1"/>
  <c r="F23" i="15"/>
  <c r="AJ27" i="14" s="1"/>
  <c r="G23" i="15"/>
  <c r="AK27" i="14" s="1"/>
  <c r="A24" i="15"/>
  <c r="B24" i="15"/>
  <c r="C24" i="15"/>
  <c r="E24" i="15"/>
  <c r="F24" i="15"/>
  <c r="G24" i="15"/>
  <c r="AK28" i="14" s="1"/>
  <c r="A25" i="15"/>
  <c r="B25" i="15"/>
  <c r="C25" i="15"/>
  <c r="AD29" i="14" s="1"/>
  <c r="E25" i="15"/>
  <c r="F25" i="15"/>
  <c r="G25" i="15"/>
  <c r="AK29" i="14" s="1"/>
  <c r="A26" i="15"/>
  <c r="B26" i="15"/>
  <c r="C26" i="15"/>
  <c r="AD30" i="14" s="1"/>
  <c r="E26" i="15"/>
  <c r="AI30" i="14" s="1"/>
  <c r="F26" i="15"/>
  <c r="AJ30" i="14" s="1"/>
  <c r="G26" i="15"/>
  <c r="A27" i="15"/>
  <c r="B27" i="15"/>
  <c r="O27" i="15" s="1"/>
  <c r="C27" i="15"/>
  <c r="E27" i="15"/>
  <c r="AI31" i="14" s="1"/>
  <c r="F27" i="15"/>
  <c r="AJ31" i="14" s="1"/>
  <c r="G27" i="15"/>
  <c r="AK31" i="14" s="1"/>
  <c r="A28" i="15"/>
  <c r="B28" i="15"/>
  <c r="AB32" i="14" s="1"/>
  <c r="C32" i="18" s="1"/>
  <c r="K26" i="17" s="1"/>
  <c r="C28" i="15"/>
  <c r="AD32" i="14" s="1"/>
  <c r="E28" i="15"/>
  <c r="F28" i="15"/>
  <c r="AJ32" i="14" s="1"/>
  <c r="G28" i="15"/>
  <c r="A29" i="15"/>
  <c r="B29" i="15"/>
  <c r="C29" i="15"/>
  <c r="AD33" i="14" s="1"/>
  <c r="E29" i="15"/>
  <c r="AI33" i="14" s="1"/>
  <c r="F29" i="15"/>
  <c r="AJ33" i="14" s="1"/>
  <c r="G29" i="15"/>
  <c r="AK33" i="14" s="1"/>
  <c r="A30" i="15"/>
  <c r="B30" i="15"/>
  <c r="C30" i="15"/>
  <c r="E30" i="15"/>
  <c r="F30" i="15"/>
  <c r="AJ34" i="14" s="1"/>
  <c r="G30" i="15"/>
  <c r="AK34" i="14" s="1"/>
  <c r="A31" i="15"/>
  <c r="B31" i="15"/>
  <c r="N31" i="15" s="1"/>
  <c r="C31" i="15"/>
  <c r="AD35" i="14" s="1"/>
  <c r="E31" i="15"/>
  <c r="AI35" i="14" s="1"/>
  <c r="F31" i="15"/>
  <c r="AJ35" i="14" s="1"/>
  <c r="G31" i="15"/>
  <c r="AK35" i="14" s="1"/>
  <c r="A32" i="15"/>
  <c r="B32" i="15"/>
  <c r="AB36" i="14" s="1"/>
  <c r="C36" i="18" s="1"/>
  <c r="K30" i="17" s="1"/>
  <c r="C32" i="15"/>
  <c r="E32" i="15"/>
  <c r="F32" i="15"/>
  <c r="G32" i="15"/>
  <c r="A33" i="15"/>
  <c r="B33" i="15"/>
  <c r="AB37" i="14" s="1"/>
  <c r="C37" i="18" s="1"/>
  <c r="K31" i="17" s="1"/>
  <c r="C33" i="15"/>
  <c r="E33" i="15"/>
  <c r="AI37" i="14" s="1"/>
  <c r="F33" i="15"/>
  <c r="G33" i="15"/>
  <c r="AK37" i="14" s="1"/>
  <c r="A34" i="15"/>
  <c r="B34" i="15"/>
  <c r="P34" i="15" s="1"/>
  <c r="C34" i="15"/>
  <c r="E34" i="15"/>
  <c r="F34" i="15"/>
  <c r="G34" i="15"/>
  <c r="AK38" i="14" s="1"/>
  <c r="A35" i="15"/>
  <c r="B35" i="15"/>
  <c r="C35" i="15"/>
  <c r="E35" i="15"/>
  <c r="AI39" i="14" s="1"/>
  <c r="F35" i="15"/>
  <c r="AJ39" i="14" s="1"/>
  <c r="G35" i="15"/>
  <c r="AK39" i="14" s="1"/>
  <c r="A36" i="15"/>
  <c r="B36" i="15"/>
  <c r="C36" i="15"/>
  <c r="E36" i="15"/>
  <c r="F36" i="15"/>
  <c r="AJ40" i="14" s="1"/>
  <c r="G36" i="15"/>
  <c r="AK40" i="14" s="1"/>
  <c r="A37" i="15"/>
  <c r="B37" i="15"/>
  <c r="C37" i="15"/>
  <c r="E37" i="15"/>
  <c r="AI41" i="14" s="1"/>
  <c r="F37" i="15"/>
  <c r="AJ41" i="14" s="1"/>
  <c r="G37" i="15"/>
  <c r="AK41" i="14" s="1"/>
  <c r="A38" i="15"/>
  <c r="B38" i="15"/>
  <c r="C38" i="15"/>
  <c r="E38" i="15"/>
  <c r="AI42" i="14" s="1"/>
  <c r="F38" i="15"/>
  <c r="G38" i="15"/>
  <c r="AK42" i="14" s="1"/>
  <c r="A39" i="15"/>
  <c r="B39" i="15"/>
  <c r="J39" i="15" s="1"/>
  <c r="C39" i="15"/>
  <c r="AD43" i="14" s="1"/>
  <c r="E39" i="15"/>
  <c r="AI43" i="14" s="1"/>
  <c r="F39" i="15"/>
  <c r="AJ43" i="14" s="1"/>
  <c r="G39" i="15"/>
  <c r="AK43" i="14" s="1"/>
  <c r="A40" i="15"/>
  <c r="B40" i="15"/>
  <c r="C40" i="15"/>
  <c r="E40" i="15"/>
  <c r="F40" i="15"/>
  <c r="G40" i="15"/>
  <c r="AK44" i="14" s="1"/>
  <c r="A41" i="15"/>
  <c r="B41" i="15"/>
  <c r="M41" i="15" s="1"/>
  <c r="C41" i="15"/>
  <c r="AD45" i="14" s="1"/>
  <c r="E41" i="15"/>
  <c r="AI45" i="14" s="1"/>
  <c r="F41" i="15"/>
  <c r="AJ45" i="14" s="1"/>
  <c r="G41" i="15"/>
  <c r="AK45" i="14" s="1"/>
  <c r="A42" i="15"/>
  <c r="B42" i="15"/>
  <c r="AB46" i="14" s="1"/>
  <c r="C46" i="18" s="1"/>
  <c r="K40" i="17" s="1"/>
  <c r="C42" i="15"/>
  <c r="E42" i="15"/>
  <c r="AI46" i="14" s="1"/>
  <c r="F42" i="15"/>
  <c r="G42" i="15"/>
  <c r="AK46" i="14" s="1"/>
  <c r="A43" i="15"/>
  <c r="B43" i="15"/>
  <c r="T43" i="15" s="1"/>
  <c r="C43" i="15"/>
  <c r="AD47" i="14" s="1"/>
  <c r="E43" i="15"/>
  <c r="AI47" i="14" s="1"/>
  <c r="F43" i="15"/>
  <c r="AJ47" i="14" s="1"/>
  <c r="G43" i="15"/>
  <c r="AK47" i="14" s="1"/>
  <c r="A44" i="15"/>
  <c r="B44" i="15"/>
  <c r="U44" i="15" s="1"/>
  <c r="C44" i="15"/>
  <c r="AD48" i="14" s="1"/>
  <c r="E44" i="15"/>
  <c r="AI48" i="14" s="1"/>
  <c r="F44" i="15"/>
  <c r="AJ48" i="14" s="1"/>
  <c r="G44" i="15"/>
  <c r="AK48" i="14" s="1"/>
  <c r="A45" i="15"/>
  <c r="B45" i="15"/>
  <c r="T45" i="15" s="1"/>
  <c r="C45" i="15"/>
  <c r="E45" i="15"/>
  <c r="AI49" i="14" s="1"/>
  <c r="F45" i="15"/>
  <c r="G45" i="15"/>
  <c r="A46" i="15"/>
  <c r="B46" i="15"/>
  <c r="C46" i="15"/>
  <c r="E46" i="15"/>
  <c r="AI50" i="14" s="1"/>
  <c r="F46" i="15"/>
  <c r="AJ50" i="14" s="1"/>
  <c r="G46" i="15"/>
  <c r="AK50" i="14" s="1"/>
  <c r="A47" i="15"/>
  <c r="B47" i="15"/>
  <c r="C47" i="15"/>
  <c r="AD51" i="14" s="1"/>
  <c r="E47" i="15"/>
  <c r="AI51" i="14" s="1"/>
  <c r="F47" i="15"/>
  <c r="AJ51" i="14" s="1"/>
  <c r="G47" i="15"/>
  <c r="AK51" i="14" s="1"/>
  <c r="A48" i="15"/>
  <c r="B48" i="15"/>
  <c r="C48" i="15"/>
  <c r="AD52" i="14" s="1"/>
  <c r="E48" i="15"/>
  <c r="AI52" i="14" s="1"/>
  <c r="F48" i="15"/>
  <c r="G48" i="15"/>
  <c r="AK52" i="14" s="1"/>
  <c r="A49" i="15"/>
  <c r="B49" i="15"/>
  <c r="S49" i="15" s="1"/>
  <c r="C49" i="15"/>
  <c r="AD53" i="14" s="1"/>
  <c r="E49" i="15"/>
  <c r="AI53" i="14" s="1"/>
  <c r="F49" i="15"/>
  <c r="AJ53" i="14" s="1"/>
  <c r="G49" i="15"/>
  <c r="AK53" i="14" s="1"/>
  <c r="A50" i="15"/>
  <c r="B50" i="15"/>
  <c r="T50" i="15" s="1"/>
  <c r="C50" i="15"/>
  <c r="E50" i="15"/>
  <c r="F50" i="15"/>
  <c r="AJ54" i="14" s="1"/>
  <c r="G50" i="15"/>
  <c r="AK54" i="14" s="1"/>
  <c r="A51" i="15"/>
  <c r="B51" i="15"/>
  <c r="C51" i="15"/>
  <c r="E51" i="15"/>
  <c r="AI55" i="14" s="1"/>
  <c r="F51" i="15"/>
  <c r="G51" i="15"/>
  <c r="A52" i="15"/>
  <c r="B52" i="15"/>
  <c r="P52" i="15" s="1"/>
  <c r="C52" i="15"/>
  <c r="AD56" i="14" s="1"/>
  <c r="E52" i="15"/>
  <c r="F52" i="15"/>
  <c r="AJ56" i="14" s="1"/>
  <c r="G52" i="15"/>
  <c r="AK56" i="14" s="1"/>
  <c r="A53" i="15"/>
  <c r="B53" i="15"/>
  <c r="R53" i="15" s="1"/>
  <c r="C53" i="15"/>
  <c r="AD57" i="14" s="1"/>
  <c r="E53" i="15"/>
  <c r="AI57" i="14" s="1"/>
  <c r="F53" i="15"/>
  <c r="AJ57" i="14" s="1"/>
  <c r="G53" i="15"/>
  <c r="A54" i="15"/>
  <c r="B54" i="15"/>
  <c r="T54" i="15" s="1"/>
  <c r="C54" i="15"/>
  <c r="E54" i="15"/>
  <c r="AI58" i="14" s="1"/>
  <c r="F54" i="15"/>
  <c r="AJ58" i="14" s="1"/>
  <c r="G54" i="15"/>
  <c r="A55" i="15"/>
  <c r="B55" i="15"/>
  <c r="C55" i="15"/>
  <c r="AD59" i="14" s="1"/>
  <c r="E55" i="15"/>
  <c r="F55" i="15"/>
  <c r="AJ59" i="14" s="1"/>
  <c r="G55" i="15"/>
  <c r="AK59" i="14" s="1"/>
  <c r="A56" i="15"/>
  <c r="B56" i="15"/>
  <c r="P56" i="15" s="1"/>
  <c r="C56" i="15"/>
  <c r="E56" i="15"/>
  <c r="F56" i="15"/>
  <c r="AJ60" i="14" s="1"/>
  <c r="G56" i="15"/>
  <c r="AK60" i="14" s="1"/>
  <c r="A57" i="15"/>
  <c r="B57" i="15"/>
  <c r="C57" i="15"/>
  <c r="AD61" i="14" s="1"/>
  <c r="E57" i="15"/>
  <c r="F57" i="15"/>
  <c r="AJ61" i="14" s="1"/>
  <c r="G57" i="15"/>
  <c r="AK61" i="14" s="1"/>
  <c r="A58" i="15"/>
  <c r="B58" i="15"/>
  <c r="C58" i="15"/>
  <c r="AD62" i="14" s="1"/>
  <c r="E58" i="15"/>
  <c r="F58" i="15"/>
  <c r="AJ62" i="14" s="1"/>
  <c r="G58" i="15"/>
  <c r="AK62" i="14" s="1"/>
  <c r="A59" i="15"/>
  <c r="B59" i="15"/>
  <c r="C59" i="15"/>
  <c r="E59" i="15"/>
  <c r="F59" i="15"/>
  <c r="G59" i="15"/>
  <c r="AK63" i="14" s="1"/>
  <c r="A60" i="15"/>
  <c r="B60" i="15"/>
  <c r="N60" i="15" s="1"/>
  <c r="C60" i="15"/>
  <c r="AD64" i="14" s="1"/>
  <c r="E60" i="15"/>
  <c r="F60" i="15"/>
  <c r="AJ64" i="14" s="1"/>
  <c r="G60" i="15"/>
  <c r="AK64" i="14" s="1"/>
  <c r="A61" i="15"/>
  <c r="B61" i="15"/>
  <c r="C61" i="15"/>
  <c r="AD65" i="14" s="1"/>
  <c r="E61" i="15"/>
  <c r="AI65" i="14" s="1"/>
  <c r="F61" i="15"/>
  <c r="G61" i="15"/>
  <c r="AK65" i="14" s="1"/>
  <c r="A62" i="15"/>
  <c r="B62" i="15"/>
  <c r="AB66" i="14" s="1"/>
  <c r="C66" i="18" s="1"/>
  <c r="K60" i="17" s="1"/>
  <c r="C62" i="15"/>
  <c r="AD66" i="14" s="1"/>
  <c r="E62" i="15"/>
  <c r="AI66" i="14" s="1"/>
  <c r="F62" i="15"/>
  <c r="AJ66" i="14" s="1"/>
  <c r="G62" i="15"/>
  <c r="A63" i="15"/>
  <c r="B63" i="15"/>
  <c r="C63" i="15"/>
  <c r="E63" i="15"/>
  <c r="F63" i="15"/>
  <c r="G63" i="15"/>
  <c r="AK67" i="14" s="1"/>
  <c r="A64" i="15"/>
  <c r="B64" i="15"/>
  <c r="Q64" i="15" s="1"/>
  <c r="C64" i="15"/>
  <c r="E64" i="15"/>
  <c r="F64" i="15"/>
  <c r="AJ68" i="14" s="1"/>
  <c r="G64" i="15"/>
  <c r="AK68" i="14" s="1"/>
  <c r="A65" i="15"/>
  <c r="B65" i="15"/>
  <c r="U65" i="15" s="1"/>
  <c r="C65" i="15"/>
  <c r="AD69" i="14" s="1"/>
  <c r="E65" i="15"/>
  <c r="F65" i="15"/>
  <c r="G65" i="15"/>
  <c r="AK69" i="14" s="1"/>
  <c r="A66" i="15"/>
  <c r="B66" i="15"/>
  <c r="T66" i="15" s="1"/>
  <c r="C66" i="15"/>
  <c r="AD70" i="14" s="1"/>
  <c r="E66" i="15"/>
  <c r="AI70" i="14" s="1"/>
  <c r="F66" i="15"/>
  <c r="AJ70" i="14" s="1"/>
  <c r="G66" i="15"/>
  <c r="A67" i="15"/>
  <c r="B67" i="15"/>
  <c r="C67" i="15"/>
  <c r="AD71" i="14" s="1"/>
  <c r="E67" i="15"/>
  <c r="F67" i="15"/>
  <c r="G67" i="15"/>
  <c r="A68" i="15"/>
  <c r="B68" i="15"/>
  <c r="T68" i="15" s="1"/>
  <c r="C68" i="15"/>
  <c r="AD72" i="14" s="1"/>
  <c r="E68" i="15"/>
  <c r="F68" i="15"/>
  <c r="AJ72" i="14" s="1"/>
  <c r="G68" i="15"/>
  <c r="A69" i="15"/>
  <c r="B69" i="15"/>
  <c r="P69" i="15" s="1"/>
  <c r="C69" i="15"/>
  <c r="AD73" i="14" s="1"/>
  <c r="E69" i="15"/>
  <c r="AI73" i="14" s="1"/>
  <c r="F69" i="15"/>
  <c r="G69" i="15"/>
  <c r="M69" i="15"/>
  <c r="R69" i="15"/>
  <c r="A70" i="15"/>
  <c r="B70" i="15"/>
  <c r="C70" i="15"/>
  <c r="AD74" i="14" s="1"/>
  <c r="E70" i="15"/>
  <c r="AI74" i="14" s="1"/>
  <c r="F70" i="15"/>
  <c r="G70" i="15"/>
  <c r="A71" i="15"/>
  <c r="B71" i="15"/>
  <c r="J71" i="15" s="1"/>
  <c r="C71" i="15"/>
  <c r="AD75" i="14" s="1"/>
  <c r="E71" i="15"/>
  <c r="F71" i="15"/>
  <c r="AJ75" i="14" s="1"/>
  <c r="G71" i="15"/>
  <c r="P71" i="15"/>
  <c r="A72" i="15"/>
  <c r="B72" i="15"/>
  <c r="R72" i="15" s="1"/>
  <c r="C72" i="15"/>
  <c r="AD76" i="14" s="1"/>
  <c r="E72" i="15"/>
  <c r="F72" i="15"/>
  <c r="G72" i="15"/>
  <c r="AK76" i="14" s="1"/>
  <c r="A73" i="15"/>
  <c r="B73" i="15"/>
  <c r="C73" i="15"/>
  <c r="AD77" i="14" s="1"/>
  <c r="E73" i="15"/>
  <c r="AI77" i="14" s="1"/>
  <c r="F73" i="15"/>
  <c r="AJ77" i="14" s="1"/>
  <c r="G73" i="15"/>
  <c r="A74" i="15"/>
  <c r="B74" i="15"/>
  <c r="AB78" i="14" s="1"/>
  <c r="C78" i="18" s="1"/>
  <c r="K72" i="17" s="1"/>
  <c r="C74" i="15"/>
  <c r="E74" i="15"/>
  <c r="AI78" i="14" s="1"/>
  <c r="F74" i="15"/>
  <c r="G74" i="15"/>
  <c r="A75" i="15"/>
  <c r="B75" i="15"/>
  <c r="K75" i="15" s="1"/>
  <c r="C75" i="15"/>
  <c r="E75" i="15"/>
  <c r="F75" i="15"/>
  <c r="G75" i="15"/>
  <c r="A76" i="15"/>
  <c r="B76" i="15"/>
  <c r="P76" i="15" s="1"/>
  <c r="C76" i="15"/>
  <c r="E76" i="15"/>
  <c r="F76" i="15"/>
  <c r="AJ80" i="14" s="1"/>
  <c r="G76" i="15"/>
  <c r="A77" i="15"/>
  <c r="B77" i="15"/>
  <c r="C77" i="15"/>
  <c r="E77" i="15"/>
  <c r="AI81" i="14" s="1"/>
  <c r="F77" i="15"/>
  <c r="G77" i="15"/>
  <c r="A78" i="15"/>
  <c r="B78" i="15"/>
  <c r="AB82" i="14" s="1"/>
  <c r="C82" i="18" s="1"/>
  <c r="K76" i="17" s="1"/>
  <c r="C78" i="15"/>
  <c r="E78" i="15"/>
  <c r="F78" i="15"/>
  <c r="G78" i="15"/>
  <c r="AK82" i="14" s="1"/>
  <c r="A79" i="15"/>
  <c r="B79" i="15"/>
  <c r="J79" i="15" s="1"/>
  <c r="AC79" i="14" s="1"/>
  <c r="C79" i="15"/>
  <c r="AD83" i="14" s="1"/>
  <c r="E79" i="15"/>
  <c r="F79" i="15"/>
  <c r="G79" i="15"/>
  <c r="A80" i="15"/>
  <c r="B80" i="15"/>
  <c r="C80" i="15"/>
  <c r="E80" i="15"/>
  <c r="AI84" i="14" s="1"/>
  <c r="F80" i="15"/>
  <c r="G80" i="15"/>
  <c r="A81" i="15"/>
  <c r="B81" i="15"/>
  <c r="N81" i="15" s="1"/>
  <c r="C81" i="15"/>
  <c r="E81" i="15"/>
  <c r="AI85" i="14" s="1"/>
  <c r="F81" i="15"/>
  <c r="G81" i="15"/>
  <c r="M81" i="15"/>
  <c r="A82" i="15"/>
  <c r="B82" i="15"/>
  <c r="AB86" i="14" s="1"/>
  <c r="C86" i="18" s="1"/>
  <c r="K80" i="17" s="1"/>
  <c r="C82" i="15"/>
  <c r="E82" i="15"/>
  <c r="AI86" i="14" s="1"/>
  <c r="F82" i="15"/>
  <c r="AJ86" i="14" s="1"/>
  <c r="G82" i="15"/>
  <c r="A83" i="15"/>
  <c r="B83" i="15"/>
  <c r="S83" i="15" s="1"/>
  <c r="C83" i="15"/>
  <c r="E83" i="15"/>
  <c r="F83" i="15"/>
  <c r="AJ87" i="14" s="1"/>
  <c r="G83" i="15"/>
  <c r="A84" i="15"/>
  <c r="B84" i="15"/>
  <c r="T84" i="15" s="1"/>
  <c r="C84" i="15"/>
  <c r="AD88" i="14" s="1"/>
  <c r="E84" i="15"/>
  <c r="F84" i="15"/>
  <c r="G84" i="15"/>
  <c r="A85" i="15"/>
  <c r="B85" i="15"/>
  <c r="N85" i="15" s="1"/>
  <c r="C85" i="15"/>
  <c r="AD89" i="14" s="1"/>
  <c r="E85" i="15"/>
  <c r="AI89" i="14" s="1"/>
  <c r="F85" i="15"/>
  <c r="G85" i="15"/>
  <c r="O85" i="15"/>
  <c r="A86" i="15"/>
  <c r="B86" i="15"/>
  <c r="L86" i="15" s="1"/>
  <c r="C86" i="15"/>
  <c r="AD90" i="14" s="1"/>
  <c r="E86" i="15"/>
  <c r="F86" i="15"/>
  <c r="AJ90" i="14" s="1"/>
  <c r="G86" i="15"/>
  <c r="A87" i="15"/>
  <c r="B87" i="15"/>
  <c r="Q87" i="15" s="1"/>
  <c r="C87" i="15"/>
  <c r="AD91" i="14" s="1"/>
  <c r="E87" i="15"/>
  <c r="F87" i="15"/>
  <c r="AJ91" i="14" s="1"/>
  <c r="G87" i="15"/>
  <c r="AK91" i="14" s="1"/>
  <c r="A88" i="15"/>
  <c r="B88" i="15"/>
  <c r="C88" i="15"/>
  <c r="E88" i="15"/>
  <c r="AI92" i="14" s="1"/>
  <c r="F88" i="15"/>
  <c r="G88" i="15"/>
  <c r="AK92" i="14" s="1"/>
  <c r="A89" i="15"/>
  <c r="B89" i="15"/>
  <c r="C89" i="15"/>
  <c r="E89" i="15"/>
  <c r="F89" i="15"/>
  <c r="G89" i="15"/>
  <c r="AK93" i="14" s="1"/>
  <c r="A90" i="15"/>
  <c r="B90" i="15"/>
  <c r="S90" i="15" s="1"/>
  <c r="C90" i="15"/>
  <c r="E90" i="15"/>
  <c r="AI94" i="14" s="1"/>
  <c r="F90" i="15"/>
  <c r="AJ94" i="14" s="1"/>
  <c r="G90" i="15"/>
  <c r="A91" i="15"/>
  <c r="B91" i="15"/>
  <c r="C91" i="15"/>
  <c r="E91" i="15"/>
  <c r="F91" i="15"/>
  <c r="G91" i="15"/>
  <c r="A92" i="15"/>
  <c r="B92" i="15"/>
  <c r="C92" i="15"/>
  <c r="AD96" i="14" s="1"/>
  <c r="E92" i="15"/>
  <c r="AI96" i="14" s="1"/>
  <c r="F92" i="15"/>
  <c r="G92" i="15"/>
  <c r="A93" i="15"/>
  <c r="B93" i="15"/>
  <c r="C93" i="15"/>
  <c r="E93" i="15"/>
  <c r="AI97" i="14" s="1"/>
  <c r="F93" i="15"/>
  <c r="G93" i="15"/>
  <c r="AK97" i="14" s="1"/>
  <c r="A94" i="15"/>
  <c r="B94" i="15"/>
  <c r="N94" i="15" s="1"/>
  <c r="C94" i="15"/>
  <c r="E94" i="15"/>
  <c r="F94" i="15"/>
  <c r="AJ98" i="14" s="1"/>
  <c r="G94" i="15"/>
  <c r="AK98" i="14" s="1"/>
  <c r="A95" i="15"/>
  <c r="B95" i="15"/>
  <c r="Q95" i="15" s="1"/>
  <c r="C95" i="15"/>
  <c r="E95" i="15"/>
  <c r="F95" i="15"/>
  <c r="G95" i="15"/>
  <c r="A96" i="15"/>
  <c r="B96" i="15"/>
  <c r="C96" i="15"/>
  <c r="E96" i="15"/>
  <c r="AI100" i="14" s="1"/>
  <c r="F96" i="15"/>
  <c r="AJ100" i="14" s="1"/>
  <c r="G96" i="15"/>
  <c r="AK100" i="14" s="1"/>
  <c r="A97" i="15"/>
  <c r="B97" i="15"/>
  <c r="T97" i="15" s="1"/>
  <c r="C97" i="15"/>
  <c r="E97" i="15"/>
  <c r="F97" i="15"/>
  <c r="G97" i="15"/>
  <c r="AK101" i="14" s="1"/>
  <c r="A98" i="15"/>
  <c r="B98" i="15"/>
  <c r="L98" i="15" s="1"/>
  <c r="C98" i="15"/>
  <c r="AD102" i="14" s="1"/>
  <c r="E98" i="15"/>
  <c r="F98" i="15"/>
  <c r="AJ102" i="14" s="1"/>
  <c r="G98" i="15"/>
  <c r="AK102" i="14" s="1"/>
  <c r="K98" i="15"/>
  <c r="M98" i="15"/>
  <c r="Q98" i="15"/>
  <c r="U98" i="15"/>
  <c r="A99" i="15"/>
  <c r="B99" i="15"/>
  <c r="C99" i="15"/>
  <c r="AD103" i="14" s="1"/>
  <c r="E99" i="15"/>
  <c r="AI103" i="14" s="1"/>
  <c r="F99" i="15"/>
  <c r="G99" i="15"/>
  <c r="A100" i="15"/>
  <c r="B100" i="15"/>
  <c r="C100" i="15"/>
  <c r="AD104" i="14" s="1"/>
  <c r="E100" i="15"/>
  <c r="AI104" i="14" s="1"/>
  <c r="F100" i="15"/>
  <c r="AJ104" i="14" s="1"/>
  <c r="G100" i="15"/>
  <c r="AK104" i="14" s="1"/>
  <c r="A101" i="15"/>
  <c r="B101" i="15"/>
  <c r="C101" i="15"/>
  <c r="E101" i="15"/>
  <c r="F101" i="15"/>
  <c r="AJ105" i="14" s="1"/>
  <c r="G101" i="15"/>
  <c r="AK105" i="14" s="1"/>
  <c r="A102" i="15"/>
  <c r="B102" i="15"/>
  <c r="AB106" i="14" s="1"/>
  <c r="C106" i="18" s="1"/>
  <c r="K100" i="17" s="1"/>
  <c r="C102" i="15"/>
  <c r="E102" i="15"/>
  <c r="F102" i="15"/>
  <c r="G102" i="15"/>
  <c r="A103" i="15"/>
  <c r="B103" i="15"/>
  <c r="C103" i="15"/>
  <c r="AD107" i="14" s="1"/>
  <c r="E103" i="15"/>
  <c r="AI107" i="14" s="1"/>
  <c r="F103" i="15"/>
  <c r="AJ107" i="14" s="1"/>
  <c r="G103" i="15"/>
  <c r="A104" i="15"/>
  <c r="B104" i="15"/>
  <c r="C104" i="15"/>
  <c r="E104" i="15"/>
  <c r="F104" i="15"/>
  <c r="AJ108" i="14" s="1"/>
  <c r="G104" i="15"/>
  <c r="AK108" i="14" s="1"/>
  <c r="A105" i="15"/>
  <c r="B105" i="15"/>
  <c r="C105" i="15"/>
  <c r="E105" i="15"/>
  <c r="F105" i="15"/>
  <c r="AJ109" i="14" s="1"/>
  <c r="G105" i="15"/>
  <c r="A106" i="15"/>
  <c r="B106" i="15"/>
  <c r="T106" i="15" s="1"/>
  <c r="C106" i="15"/>
  <c r="E106" i="15"/>
  <c r="F106" i="15"/>
  <c r="G106" i="15"/>
  <c r="A107" i="15"/>
  <c r="B107" i="15"/>
  <c r="N107" i="15" s="1"/>
  <c r="C107" i="15"/>
  <c r="AD111" i="14" s="1"/>
  <c r="E107" i="15"/>
  <c r="AI111" i="14" s="1"/>
  <c r="F107" i="15"/>
  <c r="G107" i="15"/>
  <c r="A108" i="15"/>
  <c r="B108" i="15"/>
  <c r="L108" i="15" s="1"/>
  <c r="C108" i="15"/>
  <c r="AD112" i="14" s="1"/>
  <c r="E108" i="15"/>
  <c r="F108" i="15"/>
  <c r="AJ112" i="14" s="1"/>
  <c r="G108" i="15"/>
  <c r="T108" i="15"/>
  <c r="U108" i="15"/>
  <c r="A109" i="15"/>
  <c r="B109" i="15"/>
  <c r="C109" i="15"/>
  <c r="AD113" i="14" s="1"/>
  <c r="E109" i="15"/>
  <c r="F109" i="15"/>
  <c r="AJ113" i="14" s="1"/>
  <c r="G109" i="15"/>
  <c r="A110" i="15"/>
  <c r="B110" i="15"/>
  <c r="J110" i="15" s="1"/>
  <c r="C110" i="15"/>
  <c r="E110" i="15"/>
  <c r="F110" i="15"/>
  <c r="G110" i="15"/>
  <c r="N110" i="15"/>
  <c r="R110" i="15"/>
  <c r="S110" i="15"/>
  <c r="A111" i="15"/>
  <c r="B111" i="15"/>
  <c r="C111" i="15"/>
  <c r="AD115" i="14" s="1"/>
  <c r="E111" i="15"/>
  <c r="AI115" i="14" s="1"/>
  <c r="F111" i="15"/>
  <c r="AJ115" i="14" s="1"/>
  <c r="G111" i="15"/>
  <c r="A112" i="15"/>
  <c r="B112" i="15"/>
  <c r="R112" i="15" s="1"/>
  <c r="C112" i="15"/>
  <c r="E112" i="15"/>
  <c r="F112" i="15"/>
  <c r="G112" i="15"/>
  <c r="A113" i="15"/>
  <c r="B113" i="15"/>
  <c r="S113" i="15" s="1"/>
  <c r="C113" i="15"/>
  <c r="AD117" i="14" s="1"/>
  <c r="E113" i="15"/>
  <c r="F113" i="15"/>
  <c r="G113" i="15"/>
  <c r="A114" i="15"/>
  <c r="B114" i="15"/>
  <c r="L114" i="15" s="1"/>
  <c r="C114" i="15"/>
  <c r="AD118" i="14" s="1"/>
  <c r="E114" i="15"/>
  <c r="F114" i="15"/>
  <c r="G114" i="15"/>
  <c r="A115" i="15"/>
  <c r="B115" i="15"/>
  <c r="Q115" i="15" s="1"/>
  <c r="C115" i="15"/>
  <c r="AD119" i="14" s="1"/>
  <c r="E115" i="15"/>
  <c r="F115" i="15"/>
  <c r="AJ119" i="14" s="1"/>
  <c r="G115" i="15"/>
  <c r="S115" i="15"/>
  <c r="T115" i="15"/>
  <c r="A116" i="15"/>
  <c r="B116" i="15"/>
  <c r="Q116" i="15" s="1"/>
  <c r="C116" i="15"/>
  <c r="E116" i="15"/>
  <c r="F116" i="15"/>
  <c r="G116" i="15"/>
  <c r="A117" i="15"/>
  <c r="B117" i="15"/>
  <c r="R117" i="15" s="1"/>
  <c r="C117" i="15"/>
  <c r="E117" i="15"/>
  <c r="F117" i="15"/>
  <c r="AJ121" i="14" s="1"/>
  <c r="G117" i="15"/>
  <c r="A118" i="15"/>
  <c r="B118" i="15"/>
  <c r="K118" i="15" s="1"/>
  <c r="C118" i="15"/>
  <c r="E118" i="15"/>
  <c r="F118" i="15"/>
  <c r="AJ122" i="14" s="1"/>
  <c r="G118" i="15"/>
  <c r="M118" i="15"/>
  <c r="Q118" i="15"/>
  <c r="R118" i="15"/>
  <c r="U118" i="15"/>
  <c r="A119" i="15"/>
  <c r="B119" i="15"/>
  <c r="C119" i="15"/>
  <c r="E119" i="15"/>
  <c r="AI123" i="14" s="1"/>
  <c r="F119" i="15"/>
  <c r="AJ123" i="14" s="1"/>
  <c r="G119" i="15"/>
  <c r="AK123" i="14" s="1"/>
  <c r="A120" i="15"/>
  <c r="B120" i="15"/>
  <c r="C120" i="15"/>
  <c r="AD124" i="14" s="1"/>
  <c r="E120" i="15"/>
  <c r="F120" i="15"/>
  <c r="G120" i="15"/>
  <c r="A121" i="15"/>
  <c r="B121" i="15"/>
  <c r="C121" i="15"/>
  <c r="AD125" i="14" s="1"/>
  <c r="E121" i="15"/>
  <c r="AI125" i="14" s="1"/>
  <c r="F121" i="15"/>
  <c r="AJ125" i="14" s="1"/>
  <c r="G121" i="15"/>
  <c r="A122" i="15"/>
  <c r="B122" i="15"/>
  <c r="T122" i="15" s="1"/>
  <c r="C122" i="15"/>
  <c r="AD126" i="14" s="1"/>
  <c r="E122" i="15"/>
  <c r="AI126" i="14" s="1"/>
  <c r="F122" i="15"/>
  <c r="AJ126" i="14" s="1"/>
  <c r="G122" i="15"/>
  <c r="A123" i="15"/>
  <c r="B123" i="15"/>
  <c r="R123" i="15" s="1"/>
  <c r="C123" i="15"/>
  <c r="E123" i="15"/>
  <c r="F123" i="15"/>
  <c r="G123" i="15"/>
  <c r="M123" i="15"/>
  <c r="A124" i="15"/>
  <c r="B124" i="15"/>
  <c r="D124" i="15" s="1"/>
  <c r="C124" i="15"/>
  <c r="AD128" i="14" s="1"/>
  <c r="E124" i="15"/>
  <c r="F124" i="15"/>
  <c r="G124" i="15"/>
  <c r="A125" i="15"/>
  <c r="B125" i="15"/>
  <c r="T125" i="15" s="1"/>
  <c r="C125" i="15"/>
  <c r="AD129" i="14" s="1"/>
  <c r="E125" i="15"/>
  <c r="F125" i="15"/>
  <c r="G125" i="15"/>
  <c r="A126" i="15"/>
  <c r="B126" i="15"/>
  <c r="N126" i="15" s="1"/>
  <c r="C126" i="15"/>
  <c r="AD130" i="14" s="1"/>
  <c r="E126" i="15"/>
  <c r="AI130" i="14" s="1"/>
  <c r="F126" i="15"/>
  <c r="G126" i="15"/>
  <c r="AK130" i="14" s="1"/>
  <c r="P126" i="15"/>
  <c r="A127" i="15"/>
  <c r="B127" i="15"/>
  <c r="C127" i="15"/>
  <c r="AD131" i="14" s="1"/>
  <c r="E127" i="15"/>
  <c r="F127" i="15"/>
  <c r="G127" i="15"/>
  <c r="AK131" i="14" s="1"/>
  <c r="A128" i="15"/>
  <c r="B128" i="15"/>
  <c r="P128" i="15" s="1"/>
  <c r="C128" i="15"/>
  <c r="AD132" i="14" s="1"/>
  <c r="E128" i="15"/>
  <c r="F128" i="15"/>
  <c r="AJ132" i="14" s="1"/>
  <c r="G128" i="15"/>
  <c r="L128" i="15"/>
  <c r="M128" i="15"/>
  <c r="O128" i="15"/>
  <c r="Q128" i="15"/>
  <c r="T128" i="15"/>
  <c r="A129" i="15"/>
  <c r="B129" i="15"/>
  <c r="R129" i="15" s="1"/>
  <c r="C129" i="15"/>
  <c r="E129" i="15"/>
  <c r="F129" i="15"/>
  <c r="G129" i="15"/>
  <c r="L129" i="15"/>
  <c r="A130" i="15"/>
  <c r="B130" i="15"/>
  <c r="C130" i="15"/>
  <c r="E130" i="15"/>
  <c r="AI134" i="14" s="1"/>
  <c r="F130" i="15"/>
  <c r="G130" i="15"/>
  <c r="A131" i="15"/>
  <c r="B131" i="15"/>
  <c r="P131" i="15" s="1"/>
  <c r="C131" i="15"/>
  <c r="E131" i="15"/>
  <c r="F131" i="15"/>
  <c r="G131" i="15"/>
  <c r="M131" i="15"/>
  <c r="R131" i="15"/>
  <c r="A132" i="15"/>
  <c r="B132" i="15"/>
  <c r="AB136" i="14" s="1"/>
  <c r="C136" i="18" s="1"/>
  <c r="K130" i="17" s="1"/>
  <c r="C132" i="15"/>
  <c r="E132" i="15"/>
  <c r="F132" i="15"/>
  <c r="G132" i="15"/>
  <c r="A133" i="15"/>
  <c r="B133" i="15"/>
  <c r="C133" i="15"/>
  <c r="E133" i="15"/>
  <c r="AI137" i="14" s="1"/>
  <c r="F133" i="15"/>
  <c r="G133" i="15"/>
  <c r="A134" i="15"/>
  <c r="B134" i="15"/>
  <c r="S134" i="15" s="1"/>
  <c r="C134" i="15"/>
  <c r="E134" i="15"/>
  <c r="F134" i="15"/>
  <c r="G134" i="15"/>
  <c r="A135" i="15"/>
  <c r="B135" i="15"/>
  <c r="C135" i="15"/>
  <c r="AD139" i="14" s="1"/>
  <c r="E135" i="15"/>
  <c r="F135" i="15"/>
  <c r="G135" i="15"/>
  <c r="A136" i="15"/>
  <c r="B136" i="15"/>
  <c r="AB140" i="14" s="1"/>
  <c r="C140" i="18" s="1"/>
  <c r="K134" i="17" s="1"/>
  <c r="C136" i="15"/>
  <c r="AD140" i="14" s="1"/>
  <c r="E136" i="15"/>
  <c r="AI140" i="14" s="1"/>
  <c r="F136" i="15"/>
  <c r="G136" i="15"/>
  <c r="A137" i="15"/>
  <c r="B137" i="15"/>
  <c r="O137" i="15" s="1"/>
  <c r="C137" i="15"/>
  <c r="E137" i="15"/>
  <c r="F137" i="15"/>
  <c r="AJ141" i="14" s="1"/>
  <c r="G137" i="15"/>
  <c r="AK141" i="14" s="1"/>
  <c r="N137" i="15"/>
  <c r="Q137" i="15"/>
  <c r="A138" i="15"/>
  <c r="B138" i="15"/>
  <c r="C138" i="15"/>
  <c r="E138" i="15"/>
  <c r="F138" i="15"/>
  <c r="AJ142" i="14" s="1"/>
  <c r="G138" i="15"/>
  <c r="A139" i="15"/>
  <c r="B139" i="15"/>
  <c r="C139" i="15"/>
  <c r="AD143" i="14" s="1"/>
  <c r="E139" i="15"/>
  <c r="AI143" i="14" s="1"/>
  <c r="F139" i="15"/>
  <c r="G139" i="15"/>
  <c r="A140" i="15"/>
  <c r="B140" i="15"/>
  <c r="AB144" i="14" s="1"/>
  <c r="C144" i="18" s="1"/>
  <c r="K138" i="17" s="1"/>
  <c r="C140" i="15"/>
  <c r="E140" i="15"/>
  <c r="F140" i="15"/>
  <c r="G140" i="15"/>
  <c r="A141" i="15"/>
  <c r="B141" i="15"/>
  <c r="C141" i="15"/>
  <c r="E141" i="15"/>
  <c r="AI145" i="14" s="1"/>
  <c r="F141" i="15"/>
  <c r="G141" i="15"/>
  <c r="AK145" i="14" s="1"/>
  <c r="A142" i="15"/>
  <c r="B142" i="15"/>
  <c r="P142" i="15" s="1"/>
  <c r="C142" i="15"/>
  <c r="E142" i="15"/>
  <c r="F142" i="15"/>
  <c r="G142" i="15"/>
  <c r="A143" i="15"/>
  <c r="B143" i="15"/>
  <c r="C143" i="15"/>
  <c r="E143" i="15"/>
  <c r="F143" i="15"/>
  <c r="G143" i="15"/>
  <c r="A144" i="15"/>
  <c r="B144" i="15"/>
  <c r="C144" i="15"/>
  <c r="E144" i="15"/>
  <c r="AI148" i="14" s="1"/>
  <c r="F144" i="15"/>
  <c r="G144" i="15"/>
  <c r="AK148" i="14" s="1"/>
  <c r="A145" i="15"/>
  <c r="B145" i="15"/>
  <c r="K145" i="15" s="1"/>
  <c r="C145" i="15"/>
  <c r="E145" i="15"/>
  <c r="F145" i="15"/>
  <c r="G145" i="15"/>
  <c r="P145" i="15"/>
  <c r="A146" i="15"/>
  <c r="B146" i="15"/>
  <c r="C146" i="15"/>
  <c r="E146" i="15"/>
  <c r="F146" i="15"/>
  <c r="G146" i="15"/>
  <c r="A147" i="15"/>
  <c r="B147" i="15"/>
  <c r="O147" i="15" s="1"/>
  <c r="C147" i="15"/>
  <c r="AD151" i="14" s="1"/>
  <c r="E147" i="15"/>
  <c r="F147" i="15"/>
  <c r="G147" i="15"/>
  <c r="A148" i="15"/>
  <c r="B148" i="15"/>
  <c r="C148" i="15"/>
  <c r="AD152" i="14" s="1"/>
  <c r="E148" i="15"/>
  <c r="F148" i="15"/>
  <c r="AJ152" i="14" s="1"/>
  <c r="G148" i="15"/>
  <c r="A149" i="15"/>
  <c r="B149" i="15"/>
  <c r="C149" i="15"/>
  <c r="E149" i="15"/>
  <c r="F149" i="15"/>
  <c r="AJ153" i="14" s="1"/>
  <c r="G149" i="15"/>
  <c r="N149" i="15"/>
  <c r="A150" i="15"/>
  <c r="B150" i="15"/>
  <c r="P150" i="15" s="1"/>
  <c r="C150" i="15"/>
  <c r="E150" i="15"/>
  <c r="AI154" i="14" s="1"/>
  <c r="F150" i="15"/>
  <c r="G150" i="15"/>
  <c r="AK154" i="14" s="1"/>
  <c r="A151" i="15"/>
  <c r="B151" i="15"/>
  <c r="L151" i="15" s="1"/>
  <c r="C151" i="15"/>
  <c r="E151" i="15"/>
  <c r="F151" i="15"/>
  <c r="G151" i="15"/>
  <c r="Q151" i="15"/>
  <c r="A152" i="15"/>
  <c r="B152" i="15"/>
  <c r="C152" i="15"/>
  <c r="E152" i="15"/>
  <c r="F152" i="15"/>
  <c r="G152" i="15"/>
  <c r="AK156" i="14" s="1"/>
  <c r="A153" i="15"/>
  <c r="B153" i="15"/>
  <c r="C153" i="15"/>
  <c r="E153" i="15"/>
  <c r="F153" i="15"/>
  <c r="G153" i="15"/>
  <c r="A154" i="15"/>
  <c r="B154" i="15"/>
  <c r="C154" i="15"/>
  <c r="AD158" i="14" s="1"/>
  <c r="E154" i="15"/>
  <c r="F154" i="15"/>
  <c r="G154" i="15"/>
  <c r="A155" i="15"/>
  <c r="B155" i="15"/>
  <c r="U155" i="15" s="1"/>
  <c r="C155" i="15"/>
  <c r="E155" i="15"/>
  <c r="AI159" i="14" s="1"/>
  <c r="F155" i="15"/>
  <c r="AJ159" i="14" s="1"/>
  <c r="G155" i="15"/>
  <c r="A156" i="15"/>
  <c r="B156" i="15"/>
  <c r="T156" i="15" s="1"/>
  <c r="C156" i="15"/>
  <c r="E156" i="15"/>
  <c r="F156" i="15"/>
  <c r="AJ160" i="14" s="1"/>
  <c r="G156" i="15"/>
  <c r="AK160" i="14" s="1"/>
  <c r="N156" i="15"/>
  <c r="A157" i="15"/>
  <c r="B157" i="15"/>
  <c r="Q157" i="15" s="1"/>
  <c r="C157" i="15"/>
  <c r="E157" i="15"/>
  <c r="F157" i="15"/>
  <c r="AJ161" i="14" s="1"/>
  <c r="G157" i="15"/>
  <c r="AK161" i="14" s="1"/>
  <c r="O157" i="15"/>
  <c r="S157" i="15"/>
  <c r="T157" i="15"/>
  <c r="A158" i="15"/>
  <c r="B158" i="15"/>
  <c r="P158" i="15" s="1"/>
  <c r="C158" i="15"/>
  <c r="AD162" i="14" s="1"/>
  <c r="E158" i="15"/>
  <c r="AI162" i="14" s="1"/>
  <c r="F158" i="15"/>
  <c r="AJ162" i="14" s="1"/>
  <c r="G158" i="15"/>
  <c r="A159" i="15"/>
  <c r="B159" i="15"/>
  <c r="N159" i="15" s="1"/>
  <c r="C159" i="15"/>
  <c r="E159" i="15"/>
  <c r="F159" i="15"/>
  <c r="AJ163" i="14" s="1"/>
  <c r="G159" i="15"/>
  <c r="AK163" i="14" s="1"/>
  <c r="J159" i="15"/>
  <c r="AC159" i="14" s="1"/>
  <c r="L159" i="15"/>
  <c r="M159" i="15"/>
  <c r="O159" i="15"/>
  <c r="R159" i="15"/>
  <c r="T159" i="15"/>
  <c r="A160" i="15"/>
  <c r="B160" i="15"/>
  <c r="C160" i="15"/>
  <c r="E160" i="15"/>
  <c r="F160" i="15"/>
  <c r="AJ164" i="14" s="1"/>
  <c r="G160" i="15"/>
  <c r="AK164" i="14" s="1"/>
  <c r="A161" i="15"/>
  <c r="B161" i="15"/>
  <c r="C161" i="15"/>
  <c r="E161" i="15"/>
  <c r="F161" i="15"/>
  <c r="G161" i="15"/>
  <c r="A162" i="15"/>
  <c r="B162" i="15"/>
  <c r="AB166" i="14" s="1"/>
  <c r="C166" i="18" s="1"/>
  <c r="K160" i="17" s="1"/>
  <c r="C162" i="15"/>
  <c r="AD166" i="14" s="1"/>
  <c r="E162" i="15"/>
  <c r="F162" i="15"/>
  <c r="G162" i="15"/>
  <c r="A163" i="15"/>
  <c r="B163" i="15"/>
  <c r="T163" i="15" s="1"/>
  <c r="C163" i="15"/>
  <c r="AD167" i="14" s="1"/>
  <c r="E163" i="15"/>
  <c r="AI167" i="14" s="1"/>
  <c r="F163" i="15"/>
  <c r="G163" i="15"/>
  <c r="A164" i="15"/>
  <c r="B164" i="15"/>
  <c r="L164" i="15" s="1"/>
  <c r="C164" i="15"/>
  <c r="E164" i="15"/>
  <c r="F164" i="15"/>
  <c r="AJ168" i="14" s="1"/>
  <c r="G164" i="15"/>
  <c r="AK168" i="14" s="1"/>
  <c r="A165" i="15"/>
  <c r="B165" i="15"/>
  <c r="C165" i="15"/>
  <c r="E165" i="15"/>
  <c r="F165" i="15"/>
  <c r="G165" i="15"/>
  <c r="A166" i="15"/>
  <c r="B166" i="15"/>
  <c r="T166" i="15" s="1"/>
  <c r="C166" i="15"/>
  <c r="E166" i="15"/>
  <c r="F166" i="15"/>
  <c r="G166" i="15"/>
  <c r="A167" i="15"/>
  <c r="B167" i="15"/>
  <c r="C167" i="15"/>
  <c r="E167" i="15"/>
  <c r="AI171" i="14" s="1"/>
  <c r="F167" i="15"/>
  <c r="AJ171" i="14" s="1"/>
  <c r="G167" i="15"/>
  <c r="A168" i="15"/>
  <c r="B168" i="15"/>
  <c r="C168" i="15"/>
  <c r="E168" i="15"/>
  <c r="F168" i="15"/>
  <c r="AJ172" i="14" s="1"/>
  <c r="G168" i="15"/>
  <c r="AK172" i="14" s="1"/>
  <c r="A169" i="15"/>
  <c r="B169" i="15"/>
  <c r="AB173" i="14" s="1"/>
  <c r="C173" i="18" s="1"/>
  <c r="K167" i="17" s="1"/>
  <c r="C169" i="15"/>
  <c r="E169" i="15"/>
  <c r="F169" i="15"/>
  <c r="G169" i="15"/>
  <c r="A170" i="15"/>
  <c r="B170" i="15"/>
  <c r="N170" i="15" s="1"/>
  <c r="C170" i="15"/>
  <c r="AD174" i="14" s="1"/>
  <c r="E170" i="15"/>
  <c r="AI174" i="14" s="1"/>
  <c r="F170" i="15"/>
  <c r="G170" i="15"/>
  <c r="A171" i="15"/>
  <c r="B171" i="15"/>
  <c r="K171" i="15" s="1"/>
  <c r="C171" i="15"/>
  <c r="AD175" i="14" s="1"/>
  <c r="E171" i="15"/>
  <c r="AI175" i="14" s="1"/>
  <c r="F171" i="15"/>
  <c r="G171" i="15"/>
  <c r="AK175" i="14" s="1"/>
  <c r="J171" i="15"/>
  <c r="O171" i="15"/>
  <c r="P171" i="15"/>
  <c r="U171" i="15"/>
  <c r="A172" i="15"/>
  <c r="B172" i="15"/>
  <c r="AB176" i="14" s="1"/>
  <c r="C176" i="18" s="1"/>
  <c r="K170" i="17" s="1"/>
  <c r="C172" i="15"/>
  <c r="AD176" i="14" s="1"/>
  <c r="E172" i="15"/>
  <c r="F172" i="15"/>
  <c r="AJ176" i="14" s="1"/>
  <c r="G172" i="15"/>
  <c r="A173" i="15"/>
  <c r="B173" i="15"/>
  <c r="C173" i="15"/>
  <c r="E173" i="15"/>
  <c r="F173" i="15"/>
  <c r="AJ177" i="14" s="1"/>
  <c r="G173" i="15"/>
  <c r="A174" i="15"/>
  <c r="B174" i="15"/>
  <c r="C174" i="15"/>
  <c r="E174" i="15"/>
  <c r="F174" i="15"/>
  <c r="AJ178" i="14" s="1"/>
  <c r="G174" i="15"/>
  <c r="AK178" i="14" s="1"/>
  <c r="A175" i="15"/>
  <c r="B175" i="15"/>
  <c r="C175" i="15"/>
  <c r="AD179" i="14" s="1"/>
  <c r="E175" i="15"/>
  <c r="AI179" i="14" s="1"/>
  <c r="F175" i="15"/>
  <c r="G175" i="15"/>
  <c r="A176" i="15"/>
  <c r="B176" i="15"/>
  <c r="AB180" i="14" s="1"/>
  <c r="C180" i="18" s="1"/>
  <c r="K174" i="17" s="1"/>
  <c r="C176" i="15"/>
  <c r="AD180" i="14" s="1"/>
  <c r="E176" i="15"/>
  <c r="F176" i="15"/>
  <c r="G176" i="15"/>
  <c r="A177" i="15"/>
  <c r="B177" i="15"/>
  <c r="L177" i="15" s="1"/>
  <c r="C177" i="15"/>
  <c r="AD181" i="14" s="1"/>
  <c r="E177" i="15"/>
  <c r="AI181" i="14" s="1"/>
  <c r="F177" i="15"/>
  <c r="G177" i="15"/>
  <c r="A178" i="15"/>
  <c r="B178" i="15"/>
  <c r="C178" i="15"/>
  <c r="E178" i="15"/>
  <c r="F178" i="15"/>
  <c r="AJ182" i="14" s="1"/>
  <c r="G178" i="15"/>
  <c r="AK182" i="14" s="1"/>
  <c r="A179" i="15"/>
  <c r="B179" i="15"/>
  <c r="C179" i="15"/>
  <c r="E179" i="15"/>
  <c r="F179" i="15"/>
  <c r="G179" i="15"/>
  <c r="A180" i="15"/>
  <c r="B180" i="15"/>
  <c r="C180" i="15"/>
  <c r="E180" i="15"/>
  <c r="F180" i="15"/>
  <c r="G180" i="15"/>
  <c r="A181" i="15"/>
  <c r="B181" i="15"/>
  <c r="C181" i="15"/>
  <c r="AD185" i="14" s="1"/>
  <c r="E181" i="15"/>
  <c r="AI185" i="14" s="1"/>
  <c r="F181" i="15"/>
  <c r="G181" i="15"/>
  <c r="A182" i="15"/>
  <c r="B182" i="15"/>
  <c r="C182" i="15"/>
  <c r="E182" i="15"/>
  <c r="F182" i="15"/>
  <c r="G182" i="15"/>
  <c r="AK186" i="14" s="1"/>
  <c r="A183" i="15"/>
  <c r="B183" i="15"/>
  <c r="C183" i="15"/>
  <c r="AD187" i="14" s="1"/>
  <c r="E183" i="15"/>
  <c r="AI187" i="14" s="1"/>
  <c r="F183" i="15"/>
  <c r="G183" i="15"/>
  <c r="A184" i="15"/>
  <c r="B184" i="15"/>
  <c r="C184" i="15"/>
  <c r="E184" i="15"/>
  <c r="F184" i="15"/>
  <c r="AJ188" i="14" s="1"/>
  <c r="G184" i="15"/>
  <c r="A185" i="15"/>
  <c r="B185" i="15"/>
  <c r="C185" i="15"/>
  <c r="E185" i="15"/>
  <c r="F185" i="15"/>
  <c r="AJ189" i="14" s="1"/>
  <c r="G185" i="15"/>
  <c r="A186" i="15"/>
  <c r="B186" i="15"/>
  <c r="P186" i="15" s="1"/>
  <c r="C186" i="15"/>
  <c r="E186" i="15"/>
  <c r="F186" i="15"/>
  <c r="G186" i="15"/>
  <c r="A187" i="15"/>
  <c r="B187" i="15"/>
  <c r="U187" i="15" s="1"/>
  <c r="C187" i="15"/>
  <c r="E187" i="15"/>
  <c r="F187" i="15"/>
  <c r="G187" i="15"/>
  <c r="A188" i="15"/>
  <c r="B188" i="15"/>
  <c r="O188" i="15" s="1"/>
  <c r="C188" i="15"/>
  <c r="E188" i="15"/>
  <c r="AI192" i="14" s="1"/>
  <c r="F188" i="15"/>
  <c r="G188" i="15"/>
  <c r="A189" i="15"/>
  <c r="B189" i="15"/>
  <c r="K189" i="15" s="1"/>
  <c r="C189" i="15"/>
  <c r="E189" i="15"/>
  <c r="AI193" i="14" s="1"/>
  <c r="F189" i="15"/>
  <c r="AJ193" i="14" s="1"/>
  <c r="G189" i="15"/>
  <c r="AK193" i="14" s="1"/>
  <c r="L189" i="15"/>
  <c r="A190" i="15"/>
  <c r="B190" i="15"/>
  <c r="S190" i="15" s="1"/>
  <c r="C190" i="15"/>
  <c r="E190" i="15"/>
  <c r="F190" i="15"/>
  <c r="AJ194" i="14" s="1"/>
  <c r="G190" i="15"/>
  <c r="AK194" i="14" s="1"/>
  <c r="A191" i="15"/>
  <c r="B191" i="15"/>
  <c r="C191" i="15"/>
  <c r="E191" i="15"/>
  <c r="F191" i="15"/>
  <c r="G191" i="15"/>
  <c r="A192" i="15"/>
  <c r="B192" i="15"/>
  <c r="C192" i="15"/>
  <c r="E192" i="15"/>
  <c r="F192" i="15"/>
  <c r="G192" i="15"/>
  <c r="A193" i="15"/>
  <c r="B193" i="15"/>
  <c r="C193" i="15"/>
  <c r="E193" i="15"/>
  <c r="F193" i="15"/>
  <c r="AJ197" i="14" s="1"/>
  <c r="G193" i="15"/>
  <c r="A194" i="15"/>
  <c r="B194" i="15"/>
  <c r="S194" i="15" s="1"/>
  <c r="C194" i="15"/>
  <c r="E194" i="15"/>
  <c r="F194" i="15"/>
  <c r="G194" i="15"/>
  <c r="A195" i="15"/>
  <c r="B195" i="15"/>
  <c r="AB199" i="14" s="1"/>
  <c r="C199" i="18" s="1"/>
  <c r="K193" i="17" s="1"/>
  <c r="C195" i="15"/>
  <c r="E195" i="15"/>
  <c r="AI199" i="14" s="1"/>
  <c r="F195" i="15"/>
  <c r="AJ199" i="14" s="1"/>
  <c r="G195" i="15"/>
  <c r="A196" i="15"/>
  <c r="B196" i="15"/>
  <c r="C196" i="15"/>
  <c r="AD200" i="14" s="1"/>
  <c r="E196" i="15"/>
  <c r="AI200" i="14" s="1"/>
  <c r="F196" i="15"/>
  <c r="AJ200" i="14" s="1"/>
  <c r="G196" i="15"/>
  <c r="AK200" i="14" s="1"/>
  <c r="A197" i="15"/>
  <c r="B197" i="15"/>
  <c r="Q197" i="15" s="1"/>
  <c r="C197" i="15"/>
  <c r="E197" i="15"/>
  <c r="F197" i="15"/>
  <c r="G197" i="15"/>
  <c r="AK201" i="14" s="1"/>
  <c r="K197" i="15"/>
  <c r="N197" i="15"/>
  <c r="P197" i="15"/>
  <c r="A198" i="15"/>
  <c r="B198" i="15"/>
  <c r="P198" i="15" s="1"/>
  <c r="C198" i="15"/>
  <c r="E198" i="15"/>
  <c r="F198" i="15"/>
  <c r="AJ202" i="14" s="1"/>
  <c r="G198" i="15"/>
  <c r="AK202" i="14" s="1"/>
  <c r="A199" i="15"/>
  <c r="B199" i="15"/>
  <c r="U199" i="15" s="1"/>
  <c r="C199" i="15"/>
  <c r="E199" i="15"/>
  <c r="F199" i="15"/>
  <c r="G199" i="15"/>
  <c r="K199" i="15"/>
  <c r="A200" i="15"/>
  <c r="B200" i="15"/>
  <c r="AB204" i="14" s="1"/>
  <c r="C204" i="18" s="1"/>
  <c r="K198" i="17" s="1"/>
  <c r="C200" i="15"/>
  <c r="E200" i="15"/>
  <c r="F200" i="15"/>
  <c r="G200" i="15"/>
  <c r="A201" i="15"/>
  <c r="B201" i="15"/>
  <c r="O201" i="15" s="1"/>
  <c r="C201" i="15"/>
  <c r="AD205" i="14" s="1"/>
  <c r="E201" i="15"/>
  <c r="AI205" i="14" s="1"/>
  <c r="F201" i="15"/>
  <c r="G201" i="15"/>
  <c r="A202" i="15"/>
  <c r="B202" i="15"/>
  <c r="L202" i="15" s="1"/>
  <c r="C202" i="15"/>
  <c r="E202" i="15"/>
  <c r="F202" i="15"/>
  <c r="AJ206" i="14" s="1"/>
  <c r="G202" i="15"/>
  <c r="AK206" i="14" s="1"/>
  <c r="A203" i="15"/>
  <c r="B203" i="15"/>
  <c r="P203" i="15" s="1"/>
  <c r="C203" i="15"/>
  <c r="E203" i="15"/>
  <c r="F203" i="15"/>
  <c r="G203" i="15"/>
  <c r="A204" i="15"/>
  <c r="B204" i="15"/>
  <c r="N204" i="15" s="1"/>
  <c r="C204" i="15"/>
  <c r="E204" i="15"/>
  <c r="F204" i="15"/>
  <c r="G204" i="15"/>
  <c r="M204" i="15"/>
  <c r="A205" i="15"/>
  <c r="B205" i="15"/>
  <c r="N205" i="15" s="1"/>
  <c r="C205" i="15"/>
  <c r="E205" i="15"/>
  <c r="F205" i="15"/>
  <c r="G205" i="15"/>
  <c r="A206" i="15"/>
  <c r="B206" i="15"/>
  <c r="C206" i="15"/>
  <c r="AD210" i="14" s="1"/>
  <c r="E206" i="15"/>
  <c r="F206" i="15"/>
  <c r="G206" i="15"/>
  <c r="A207" i="15"/>
  <c r="B207" i="15"/>
  <c r="C207" i="15"/>
  <c r="AD211" i="14" s="1"/>
  <c r="E207" i="15"/>
  <c r="F207" i="15"/>
  <c r="AJ211" i="14" s="1"/>
  <c r="G207" i="15"/>
  <c r="AK211" i="14" s="1"/>
  <c r="A208" i="15"/>
  <c r="B208" i="15"/>
  <c r="C208" i="15"/>
  <c r="E208" i="15"/>
  <c r="F208" i="15"/>
  <c r="AJ212" i="14" s="1"/>
  <c r="G208" i="15"/>
  <c r="A209" i="15"/>
  <c r="B209" i="15"/>
  <c r="C209" i="15"/>
  <c r="E209" i="15"/>
  <c r="F209" i="15"/>
  <c r="G209" i="15"/>
  <c r="A210" i="15"/>
  <c r="B210" i="15"/>
  <c r="M210" i="15" s="1"/>
  <c r="C210" i="15"/>
  <c r="AD214" i="14" s="1"/>
  <c r="E210" i="15"/>
  <c r="F210" i="15"/>
  <c r="G210" i="15"/>
  <c r="A211" i="15"/>
  <c r="B211" i="15"/>
  <c r="T211" i="15" s="1"/>
  <c r="C211" i="15"/>
  <c r="D211" i="15" s="1"/>
  <c r="E211" i="15"/>
  <c r="F211" i="15"/>
  <c r="G211" i="15"/>
  <c r="A212" i="15"/>
  <c r="B212" i="15"/>
  <c r="C212" i="15"/>
  <c r="E212" i="15"/>
  <c r="F212" i="15"/>
  <c r="AJ216" i="14" s="1"/>
  <c r="G212" i="15"/>
  <c r="A213" i="15"/>
  <c r="B213" i="15"/>
  <c r="P213" i="15" s="1"/>
  <c r="C213" i="15"/>
  <c r="E213" i="15"/>
  <c r="F213" i="15"/>
  <c r="G213" i="15"/>
  <c r="A214" i="15"/>
  <c r="B214" i="15"/>
  <c r="R214" i="15" s="1"/>
  <c r="C214" i="15"/>
  <c r="AD218" i="14" s="1"/>
  <c r="E214" i="15"/>
  <c r="AI218" i="14" s="1"/>
  <c r="F214" i="15"/>
  <c r="G214" i="15"/>
  <c r="M214" i="15"/>
  <c r="U214" i="15"/>
  <c r="A215" i="15"/>
  <c r="B215" i="15"/>
  <c r="P215" i="15" s="1"/>
  <c r="C215" i="15"/>
  <c r="AD219" i="14" s="1"/>
  <c r="E215" i="15"/>
  <c r="AI219" i="14" s="1"/>
  <c r="F215" i="15"/>
  <c r="G215" i="15"/>
  <c r="J215" i="15"/>
  <c r="L215" i="15"/>
  <c r="T215" i="15"/>
  <c r="A216" i="15"/>
  <c r="B216" i="15"/>
  <c r="C216" i="15"/>
  <c r="AD220" i="14" s="1"/>
  <c r="E216" i="15"/>
  <c r="F216" i="15"/>
  <c r="G216" i="15"/>
  <c r="A217" i="15"/>
  <c r="B217" i="15"/>
  <c r="T217" i="15" s="1"/>
  <c r="C217" i="15"/>
  <c r="E217" i="15"/>
  <c r="F217" i="15"/>
  <c r="G217" i="15"/>
  <c r="A218" i="15"/>
  <c r="B218" i="15"/>
  <c r="T218" i="15" s="1"/>
  <c r="C218" i="15"/>
  <c r="E218" i="15"/>
  <c r="AI222" i="14" s="1"/>
  <c r="F218" i="15"/>
  <c r="G218" i="15"/>
  <c r="AK222" i="14" s="1"/>
  <c r="N218" i="15"/>
  <c r="A219" i="15"/>
  <c r="B219" i="15"/>
  <c r="C219" i="15"/>
  <c r="E219" i="15"/>
  <c r="F219" i="15"/>
  <c r="AJ223" i="14" s="1"/>
  <c r="G219" i="15"/>
  <c r="A220" i="15"/>
  <c r="B220" i="15"/>
  <c r="L220" i="15" s="1"/>
  <c r="C220" i="15"/>
  <c r="E220" i="15"/>
  <c r="F220" i="15"/>
  <c r="G220" i="15"/>
  <c r="A221" i="15"/>
  <c r="B221" i="15"/>
  <c r="C221" i="15"/>
  <c r="E221" i="15"/>
  <c r="F221" i="15"/>
  <c r="AJ225" i="14" s="1"/>
  <c r="G221" i="15"/>
  <c r="AK225" i="14" s="1"/>
  <c r="A222" i="15"/>
  <c r="B222" i="15"/>
  <c r="U222" i="15" s="1"/>
  <c r="C222" i="15"/>
  <c r="E222" i="15"/>
  <c r="F222" i="15"/>
  <c r="G222" i="15"/>
  <c r="A223" i="15"/>
  <c r="B223" i="15"/>
  <c r="N223" i="15" s="1"/>
  <c r="C223" i="15"/>
  <c r="AD227" i="14" s="1"/>
  <c r="E223" i="15"/>
  <c r="F223" i="15"/>
  <c r="AJ227" i="14" s="1"/>
  <c r="G223" i="15"/>
  <c r="A224" i="15"/>
  <c r="B224" i="15"/>
  <c r="O224" i="15" s="1"/>
  <c r="C224" i="15"/>
  <c r="E224" i="15"/>
  <c r="F224" i="15"/>
  <c r="G224" i="15"/>
  <c r="P224" i="15"/>
  <c r="A225" i="15"/>
  <c r="B225" i="15"/>
  <c r="C225" i="15"/>
  <c r="E225" i="15"/>
  <c r="AI229" i="14" s="1"/>
  <c r="F225" i="15"/>
  <c r="G225" i="15"/>
  <c r="AK229" i="14" s="1"/>
  <c r="A226" i="15"/>
  <c r="B226" i="15"/>
  <c r="C226" i="15"/>
  <c r="E226" i="15"/>
  <c r="F226" i="15"/>
  <c r="G226" i="15"/>
  <c r="A227" i="15"/>
  <c r="B227" i="15"/>
  <c r="C227" i="15"/>
  <c r="AD231" i="14" s="1"/>
  <c r="E227" i="15"/>
  <c r="F227" i="15"/>
  <c r="AJ231" i="14" s="1"/>
  <c r="G227" i="15"/>
  <c r="AK231" i="14" s="1"/>
  <c r="A228" i="15"/>
  <c r="B228" i="15"/>
  <c r="M228" i="15" s="1"/>
  <c r="C228" i="15"/>
  <c r="E228" i="15"/>
  <c r="AI232" i="14" s="1"/>
  <c r="F228" i="15"/>
  <c r="AJ232" i="14" s="1"/>
  <c r="G228" i="15"/>
  <c r="AK232" i="14" s="1"/>
  <c r="A229" i="15"/>
  <c r="B229" i="15"/>
  <c r="C229" i="15"/>
  <c r="E229" i="15"/>
  <c r="F229" i="15"/>
  <c r="AJ233" i="14" s="1"/>
  <c r="G229" i="15"/>
  <c r="AK233" i="14" s="1"/>
  <c r="A230" i="15"/>
  <c r="B230" i="15"/>
  <c r="C230" i="15"/>
  <c r="E230" i="15"/>
  <c r="F230" i="15"/>
  <c r="G230" i="15"/>
  <c r="A231" i="15"/>
  <c r="B231" i="15"/>
  <c r="P231" i="15" s="1"/>
  <c r="C231" i="15"/>
  <c r="E231" i="15"/>
  <c r="F231" i="15"/>
  <c r="AJ235" i="14" s="1"/>
  <c r="G231" i="15"/>
  <c r="A232" i="15"/>
  <c r="B232" i="15"/>
  <c r="K232" i="15" s="1"/>
  <c r="C232" i="15"/>
  <c r="AD236" i="14" s="1"/>
  <c r="E232" i="15"/>
  <c r="F232" i="15"/>
  <c r="G232" i="15"/>
  <c r="A233" i="15"/>
  <c r="B233" i="15"/>
  <c r="C233" i="15"/>
  <c r="AD237" i="14" s="1"/>
  <c r="E233" i="15"/>
  <c r="AI237" i="14" s="1"/>
  <c r="F233" i="15"/>
  <c r="AJ237" i="14" s="1"/>
  <c r="G233" i="15"/>
  <c r="A234" i="15"/>
  <c r="B234" i="15"/>
  <c r="O234" i="15" s="1"/>
  <c r="C234" i="15"/>
  <c r="AD238" i="14" s="1"/>
  <c r="E234" i="15"/>
  <c r="AI238" i="14" s="1"/>
  <c r="F234" i="15"/>
  <c r="AJ238" i="14" s="1"/>
  <c r="G234" i="15"/>
  <c r="M234" i="15"/>
  <c r="T234" i="15"/>
  <c r="A235" i="15"/>
  <c r="B235" i="15"/>
  <c r="J235" i="15" s="1"/>
  <c r="C235" i="15"/>
  <c r="E235" i="15"/>
  <c r="F235" i="15"/>
  <c r="AJ239" i="14" s="1"/>
  <c r="G235" i="15"/>
  <c r="AK239" i="14" s="1"/>
  <c r="A236" i="15"/>
  <c r="B236" i="15"/>
  <c r="L236" i="15" s="1"/>
  <c r="C236" i="15"/>
  <c r="E236" i="15"/>
  <c r="F236" i="15"/>
  <c r="AJ240" i="14" s="1"/>
  <c r="G236" i="15"/>
  <c r="A237" i="15"/>
  <c r="B237" i="15"/>
  <c r="AB241" i="14" s="1"/>
  <c r="C241" i="18" s="1"/>
  <c r="K235" i="17" s="1"/>
  <c r="C237" i="15"/>
  <c r="AD241" i="14" s="1"/>
  <c r="E237" i="15"/>
  <c r="F237" i="15"/>
  <c r="G237" i="15"/>
  <c r="A238" i="15"/>
  <c r="B238" i="15"/>
  <c r="L238" i="15" s="1"/>
  <c r="C238" i="15"/>
  <c r="AD242" i="14" s="1"/>
  <c r="E238" i="15"/>
  <c r="AI242" i="14" s="1"/>
  <c r="F238" i="15"/>
  <c r="AJ242" i="14" s="1"/>
  <c r="G238" i="15"/>
  <c r="A239" i="15"/>
  <c r="B239" i="15"/>
  <c r="N239" i="15" s="1"/>
  <c r="C239" i="15"/>
  <c r="AD243" i="14" s="1"/>
  <c r="E239" i="15"/>
  <c r="F239" i="15"/>
  <c r="AJ243" i="14" s="1"/>
  <c r="G239" i="15"/>
  <c r="A240" i="15"/>
  <c r="B240" i="15"/>
  <c r="C240" i="15"/>
  <c r="AD244" i="14" s="1"/>
  <c r="E240" i="15"/>
  <c r="F240" i="15"/>
  <c r="G240" i="15"/>
  <c r="A241" i="15"/>
  <c r="B241" i="15"/>
  <c r="C241" i="15"/>
  <c r="E241" i="15"/>
  <c r="F241" i="15"/>
  <c r="G241" i="15"/>
  <c r="AK245" i="14" s="1"/>
  <c r="A242" i="15"/>
  <c r="B242" i="15"/>
  <c r="C242" i="15"/>
  <c r="D242" i="15" s="1"/>
  <c r="AE246" i="14" s="1"/>
  <c r="D246" i="18" s="1"/>
  <c r="L240" i="17" s="1"/>
  <c r="E242" i="15"/>
  <c r="F242" i="15"/>
  <c r="G242" i="15"/>
  <c r="J242" i="15"/>
  <c r="AC242" i="14" s="1"/>
  <c r="N242" i="15"/>
  <c r="Q242" i="15"/>
  <c r="A243" i="15"/>
  <c r="B243" i="15"/>
  <c r="AB247" i="14" s="1"/>
  <c r="C247" i="18" s="1"/>
  <c r="K241" i="17" s="1"/>
  <c r="C243" i="15"/>
  <c r="E243" i="15"/>
  <c r="F243" i="15"/>
  <c r="AJ247" i="14" s="1"/>
  <c r="G243" i="15"/>
  <c r="A244" i="15"/>
  <c r="B244" i="15"/>
  <c r="C244" i="15"/>
  <c r="E244" i="15"/>
  <c r="AI248" i="14" s="1"/>
  <c r="F244" i="15"/>
  <c r="G244" i="15"/>
  <c r="A245" i="15"/>
  <c r="B245" i="15"/>
  <c r="M245" i="15" s="1"/>
  <c r="C245" i="15"/>
  <c r="E245" i="15"/>
  <c r="F245" i="15"/>
  <c r="G245" i="15"/>
  <c r="AK249" i="14" s="1"/>
  <c r="A246" i="15"/>
  <c r="B246" i="15"/>
  <c r="L246" i="15" s="1"/>
  <c r="C246" i="15"/>
  <c r="E246" i="15"/>
  <c r="F246" i="15"/>
  <c r="G246" i="15"/>
  <c r="AK250" i="14" s="1"/>
  <c r="A247" i="15"/>
  <c r="B247" i="15"/>
  <c r="AB251" i="14" s="1"/>
  <c r="C251" i="18" s="1"/>
  <c r="K245" i="17" s="1"/>
  <c r="C247" i="15"/>
  <c r="E247" i="15"/>
  <c r="F247" i="15"/>
  <c r="G247" i="15"/>
  <c r="A248" i="15"/>
  <c r="B248" i="15"/>
  <c r="C248" i="15"/>
  <c r="AD252" i="14" s="1"/>
  <c r="E248" i="15"/>
  <c r="F248" i="15"/>
  <c r="G248" i="15"/>
  <c r="A249" i="15"/>
  <c r="B249" i="15"/>
  <c r="C249" i="15"/>
  <c r="AD253" i="14" s="1"/>
  <c r="E249" i="15"/>
  <c r="AI253" i="14" s="1"/>
  <c r="F249" i="15"/>
  <c r="G249" i="15"/>
  <c r="AK253" i="14" s="1"/>
  <c r="A250" i="15"/>
  <c r="B250" i="15"/>
  <c r="M250" i="15" s="1"/>
  <c r="C250" i="15"/>
  <c r="E250" i="15"/>
  <c r="F250" i="15"/>
  <c r="G250" i="15"/>
  <c r="A251" i="15"/>
  <c r="B251" i="15"/>
  <c r="C251" i="15"/>
  <c r="E251" i="15"/>
  <c r="F251" i="15"/>
  <c r="G251" i="15"/>
  <c r="A252" i="15"/>
  <c r="B252" i="15"/>
  <c r="C252" i="15"/>
  <c r="AD256" i="14" s="1"/>
  <c r="E252" i="15"/>
  <c r="F252" i="15"/>
  <c r="G252" i="15"/>
  <c r="AK256" i="14" s="1"/>
  <c r="K252" i="15"/>
  <c r="U252" i="15"/>
  <c r="A253" i="15"/>
  <c r="B253" i="15"/>
  <c r="C253" i="15"/>
  <c r="AD257" i="14" s="1"/>
  <c r="E253" i="15"/>
  <c r="AI257" i="14" s="1"/>
  <c r="F253" i="15"/>
  <c r="G253" i="15"/>
  <c r="A254" i="15"/>
  <c r="B254" i="15"/>
  <c r="C254" i="15"/>
  <c r="AD258" i="14" s="1"/>
  <c r="E254" i="15"/>
  <c r="F254" i="15"/>
  <c r="AJ258" i="14" s="1"/>
  <c r="G254" i="15"/>
  <c r="AK258" i="14" s="1"/>
  <c r="O254" i="15"/>
  <c r="A255" i="15"/>
  <c r="B255" i="15"/>
  <c r="C255" i="15"/>
  <c r="E255" i="15"/>
  <c r="F255" i="15"/>
  <c r="G255" i="15"/>
  <c r="A256" i="15"/>
  <c r="B256" i="15"/>
  <c r="P256" i="15" s="1"/>
  <c r="C256" i="15"/>
  <c r="E256" i="15"/>
  <c r="F256" i="15"/>
  <c r="G256" i="15"/>
  <c r="AK260" i="14" s="1"/>
  <c r="A257" i="15"/>
  <c r="B257" i="15"/>
  <c r="C257" i="15"/>
  <c r="AD261" i="14" s="1"/>
  <c r="E257" i="15"/>
  <c r="F257" i="15"/>
  <c r="G257" i="15"/>
  <c r="A258" i="15"/>
  <c r="B258" i="15"/>
  <c r="C258" i="15"/>
  <c r="E258" i="15"/>
  <c r="F258" i="15"/>
  <c r="AJ262" i="14" s="1"/>
  <c r="G258" i="15"/>
  <c r="A259" i="15"/>
  <c r="B259" i="15"/>
  <c r="O259" i="15" s="1"/>
  <c r="C259" i="15"/>
  <c r="E259" i="15"/>
  <c r="F259" i="15"/>
  <c r="AJ263" i="14" s="1"/>
  <c r="G259" i="15"/>
  <c r="A260" i="15"/>
  <c r="B260" i="15"/>
  <c r="M260" i="15" s="1"/>
  <c r="C260" i="15"/>
  <c r="E260" i="15"/>
  <c r="F260" i="15"/>
  <c r="G260" i="15"/>
  <c r="AK264" i="14" s="1"/>
  <c r="A261" i="15"/>
  <c r="B261" i="15"/>
  <c r="C261" i="15"/>
  <c r="E261" i="15"/>
  <c r="F261" i="15"/>
  <c r="G261" i="15"/>
  <c r="A262" i="15"/>
  <c r="B262" i="15"/>
  <c r="C262" i="15"/>
  <c r="E262" i="15"/>
  <c r="AI266" i="14" s="1"/>
  <c r="F262" i="15"/>
  <c r="G262" i="15"/>
  <c r="A263" i="15"/>
  <c r="B263" i="15"/>
  <c r="C263" i="15"/>
  <c r="E263" i="15"/>
  <c r="F263" i="15"/>
  <c r="G263" i="15"/>
  <c r="A264" i="15"/>
  <c r="B264" i="15"/>
  <c r="P264" i="15" s="1"/>
  <c r="C264" i="15"/>
  <c r="E264" i="15"/>
  <c r="F264" i="15"/>
  <c r="G264" i="15"/>
  <c r="A265" i="15"/>
  <c r="B265" i="15"/>
  <c r="O265" i="15" s="1"/>
  <c r="C265" i="15"/>
  <c r="E265" i="15"/>
  <c r="F265" i="15"/>
  <c r="AJ269" i="14" s="1"/>
  <c r="G265" i="15"/>
  <c r="L265" i="15"/>
  <c r="A266" i="15"/>
  <c r="B266" i="15"/>
  <c r="S266" i="15" s="1"/>
  <c r="C266" i="15"/>
  <c r="E266" i="15"/>
  <c r="F266" i="15"/>
  <c r="G266" i="15"/>
  <c r="AK270" i="14" s="1"/>
  <c r="A267" i="15"/>
  <c r="B267" i="15"/>
  <c r="M267" i="15" s="1"/>
  <c r="C267" i="15"/>
  <c r="E267" i="15"/>
  <c r="F267" i="15"/>
  <c r="G267" i="15"/>
  <c r="A268" i="15"/>
  <c r="B268" i="15"/>
  <c r="C268" i="15"/>
  <c r="E268" i="15"/>
  <c r="F268" i="15"/>
  <c r="G268" i="15"/>
  <c r="A269" i="15"/>
  <c r="B269" i="15"/>
  <c r="C269" i="15"/>
  <c r="E269" i="15"/>
  <c r="AI273" i="14" s="1"/>
  <c r="F269" i="15"/>
  <c r="G269" i="15"/>
  <c r="A270" i="15"/>
  <c r="B270" i="15"/>
  <c r="T270" i="15" s="1"/>
  <c r="C270" i="15"/>
  <c r="E270" i="15"/>
  <c r="F270" i="15"/>
  <c r="G270" i="15"/>
  <c r="AK274" i="14" s="1"/>
  <c r="A271" i="15"/>
  <c r="B271" i="15"/>
  <c r="O271" i="15" s="1"/>
  <c r="C271" i="15"/>
  <c r="E271" i="15"/>
  <c r="F271" i="15"/>
  <c r="G271" i="15"/>
  <c r="A272" i="15"/>
  <c r="B272" i="15"/>
  <c r="C272" i="15"/>
  <c r="E272" i="15"/>
  <c r="AI276" i="14" s="1"/>
  <c r="F272" i="15"/>
  <c r="G272" i="15"/>
  <c r="AK276" i="14" s="1"/>
  <c r="A273" i="15"/>
  <c r="B273" i="15"/>
  <c r="C273" i="15"/>
  <c r="E273" i="15"/>
  <c r="F273" i="15"/>
  <c r="G273" i="15"/>
  <c r="A274" i="15"/>
  <c r="B274" i="15"/>
  <c r="C274" i="15"/>
  <c r="E274" i="15"/>
  <c r="F274" i="15"/>
  <c r="G274" i="15"/>
  <c r="AK278" i="14" s="1"/>
  <c r="A275" i="15"/>
  <c r="B275" i="15"/>
  <c r="C275" i="15"/>
  <c r="E275" i="15"/>
  <c r="F275" i="15"/>
  <c r="G275" i="15"/>
  <c r="A276" i="15"/>
  <c r="B276" i="15"/>
  <c r="C276" i="15"/>
  <c r="E276" i="15"/>
  <c r="F276" i="15"/>
  <c r="G276" i="15"/>
  <c r="A277" i="15"/>
  <c r="B277" i="15"/>
  <c r="O277" i="15" s="1"/>
  <c r="C277" i="15"/>
  <c r="E277" i="15"/>
  <c r="F277" i="15"/>
  <c r="G277" i="15"/>
  <c r="A278" i="15"/>
  <c r="B278" i="15"/>
  <c r="C278" i="15"/>
  <c r="E278" i="15"/>
  <c r="F278" i="15"/>
  <c r="G278" i="15"/>
  <c r="A279" i="15"/>
  <c r="B279" i="15"/>
  <c r="Q279" i="15" s="1"/>
  <c r="C279" i="15"/>
  <c r="AD283" i="14" s="1"/>
  <c r="E279" i="15"/>
  <c r="F279" i="15"/>
  <c r="G279" i="15"/>
  <c r="L279" i="15"/>
  <c r="S279" i="15"/>
  <c r="A280" i="15"/>
  <c r="B280" i="15"/>
  <c r="C280" i="15"/>
  <c r="E280" i="15"/>
  <c r="AI284" i="14" s="1"/>
  <c r="F280" i="15"/>
  <c r="G280" i="15"/>
  <c r="AK284" i="14" s="1"/>
  <c r="A281" i="15"/>
  <c r="B281" i="15"/>
  <c r="C281" i="15"/>
  <c r="E281" i="15"/>
  <c r="F281" i="15"/>
  <c r="G281" i="15"/>
  <c r="A282" i="15"/>
  <c r="B282" i="15"/>
  <c r="N282" i="15" s="1"/>
  <c r="C282" i="15"/>
  <c r="E282" i="15"/>
  <c r="AI286" i="14" s="1"/>
  <c r="F282" i="15"/>
  <c r="G282" i="15"/>
  <c r="A283" i="15"/>
  <c r="B283" i="15"/>
  <c r="C283" i="15"/>
  <c r="E283" i="15"/>
  <c r="AI287" i="14" s="1"/>
  <c r="F283" i="15"/>
  <c r="G283" i="15"/>
  <c r="A284" i="15"/>
  <c r="B284" i="15"/>
  <c r="AB288" i="14" s="1"/>
  <c r="C288" i="18" s="1"/>
  <c r="K282" i="17" s="1"/>
  <c r="C284" i="15"/>
  <c r="E284" i="15"/>
  <c r="AI288" i="14" s="1"/>
  <c r="F284" i="15"/>
  <c r="G284" i="15"/>
  <c r="AK288" i="14" s="1"/>
  <c r="A285" i="15"/>
  <c r="B285" i="15"/>
  <c r="C285" i="15"/>
  <c r="AD289" i="14" s="1"/>
  <c r="E285" i="15"/>
  <c r="F285" i="15"/>
  <c r="G285" i="15"/>
  <c r="AK289" i="14" s="1"/>
  <c r="A286" i="15"/>
  <c r="B286" i="15"/>
  <c r="AB290" i="14" s="1"/>
  <c r="C290" i="18" s="1"/>
  <c r="K284" i="17" s="1"/>
  <c r="C286" i="15"/>
  <c r="AD290" i="14" s="1"/>
  <c r="E286" i="15"/>
  <c r="F286" i="15"/>
  <c r="G286" i="15"/>
  <c r="AK290" i="14" s="1"/>
  <c r="A287" i="15"/>
  <c r="B287" i="15"/>
  <c r="C287" i="15"/>
  <c r="E287" i="15"/>
  <c r="AI291" i="14" s="1"/>
  <c r="F287" i="15"/>
  <c r="G287" i="15"/>
  <c r="A288" i="15"/>
  <c r="B288" i="15"/>
  <c r="L288" i="15" s="1"/>
  <c r="C288" i="15"/>
  <c r="E288" i="15"/>
  <c r="AI292" i="14" s="1"/>
  <c r="F288" i="15"/>
  <c r="G288" i="15"/>
  <c r="AK292" i="14" s="1"/>
  <c r="A289" i="15"/>
  <c r="B289" i="15"/>
  <c r="C289" i="15"/>
  <c r="E289" i="15"/>
  <c r="F289" i="15"/>
  <c r="G289" i="15"/>
  <c r="AK293" i="14" s="1"/>
  <c r="A290" i="15"/>
  <c r="B290" i="15"/>
  <c r="C290" i="15"/>
  <c r="AD294" i="14" s="1"/>
  <c r="E290" i="15"/>
  <c r="F290" i="15"/>
  <c r="G290" i="15"/>
  <c r="AK294" i="14" s="1"/>
  <c r="A291" i="15"/>
  <c r="B291" i="15"/>
  <c r="S291" i="15" s="1"/>
  <c r="C291" i="15"/>
  <c r="E291" i="15"/>
  <c r="AI295" i="14" s="1"/>
  <c r="F291" i="15"/>
  <c r="AJ295" i="14" s="1"/>
  <c r="G291" i="15"/>
  <c r="A292" i="15"/>
  <c r="B292" i="15"/>
  <c r="C292" i="15"/>
  <c r="E292" i="15"/>
  <c r="F292" i="15"/>
  <c r="G292" i="15"/>
  <c r="AK296" i="14" s="1"/>
  <c r="A293" i="15"/>
  <c r="B293" i="15"/>
  <c r="C293" i="15"/>
  <c r="E293" i="15"/>
  <c r="AI297" i="14" s="1"/>
  <c r="F293" i="15"/>
  <c r="G293" i="15"/>
  <c r="A294" i="15"/>
  <c r="B294" i="15"/>
  <c r="AB298" i="14" s="1"/>
  <c r="C298" i="18" s="1"/>
  <c r="K292" i="17" s="1"/>
  <c r="C294" i="15"/>
  <c r="E294" i="15"/>
  <c r="F294" i="15"/>
  <c r="AJ298" i="14" s="1"/>
  <c r="G294" i="15"/>
  <c r="A295" i="15"/>
  <c r="B295" i="15"/>
  <c r="AB299" i="14" s="1"/>
  <c r="C299" i="18" s="1"/>
  <c r="K293" i="17" s="1"/>
  <c r="C295" i="15"/>
  <c r="E295" i="15"/>
  <c r="AI299" i="14" s="1"/>
  <c r="F295" i="15"/>
  <c r="G295" i="15"/>
  <c r="A296" i="15"/>
  <c r="B296" i="15"/>
  <c r="C296" i="15"/>
  <c r="AD300" i="14" s="1"/>
  <c r="E296" i="15"/>
  <c r="AI300" i="14" s="1"/>
  <c r="F296" i="15"/>
  <c r="G296" i="15"/>
  <c r="AK300" i="14" s="1"/>
  <c r="A297" i="15"/>
  <c r="B297" i="15"/>
  <c r="M297" i="15" s="1"/>
  <c r="C297" i="15"/>
  <c r="AD301" i="14" s="1"/>
  <c r="E297" i="15"/>
  <c r="AI301" i="14" s="1"/>
  <c r="F297" i="15"/>
  <c r="G297" i="15"/>
  <c r="A298" i="15"/>
  <c r="B298" i="15"/>
  <c r="C298" i="15"/>
  <c r="E298" i="15"/>
  <c r="F298" i="15"/>
  <c r="G298" i="15"/>
  <c r="AK302" i="14" s="1"/>
  <c r="A299" i="15"/>
  <c r="B299" i="15"/>
  <c r="C299" i="15"/>
  <c r="E299" i="15"/>
  <c r="AI303" i="14" s="1"/>
  <c r="F299" i="15"/>
  <c r="G299" i="15"/>
  <c r="A300" i="15"/>
  <c r="B300" i="15"/>
  <c r="C300" i="15"/>
  <c r="AD304" i="14" s="1"/>
  <c r="E300" i="15"/>
  <c r="AI304" i="14" s="1"/>
  <c r="F300" i="15"/>
  <c r="G300" i="15"/>
  <c r="AK304" i="14" s="1"/>
  <c r="A301" i="15"/>
  <c r="B301" i="15"/>
  <c r="C301" i="15"/>
  <c r="E301" i="15"/>
  <c r="F301" i="15"/>
  <c r="G301" i="15"/>
  <c r="A302" i="15"/>
  <c r="B302" i="15"/>
  <c r="C302" i="15"/>
  <c r="E302" i="15"/>
  <c r="F302" i="15"/>
  <c r="G302" i="15"/>
  <c r="A303" i="15"/>
  <c r="B303" i="15"/>
  <c r="C303" i="15"/>
  <c r="E303" i="15"/>
  <c r="AI307" i="14" s="1"/>
  <c r="F303" i="15"/>
  <c r="G303" i="15"/>
  <c r="AK307" i="14" s="1"/>
  <c r="A304" i="15"/>
  <c r="B304" i="15"/>
  <c r="T304" i="15" s="1"/>
  <c r="C304" i="15"/>
  <c r="E304" i="15"/>
  <c r="F304" i="15"/>
  <c r="G304" i="15"/>
  <c r="AK308" i="14" s="1"/>
  <c r="A305" i="15"/>
  <c r="B305" i="15"/>
  <c r="T305" i="15" s="1"/>
  <c r="C305" i="15"/>
  <c r="AD309" i="14" s="1"/>
  <c r="E305" i="15"/>
  <c r="F305" i="15"/>
  <c r="G305" i="15"/>
  <c r="A306" i="15"/>
  <c r="B306" i="15"/>
  <c r="AB310" i="14" s="1"/>
  <c r="C310" i="18" s="1"/>
  <c r="K304" i="17" s="1"/>
  <c r="C306" i="15"/>
  <c r="E306" i="15"/>
  <c r="F306" i="15"/>
  <c r="G306" i="15"/>
  <c r="A307" i="15"/>
  <c r="B307" i="15"/>
  <c r="C307" i="15"/>
  <c r="AD311" i="14" s="1"/>
  <c r="E307" i="15"/>
  <c r="AI311" i="14" s="1"/>
  <c r="F307" i="15"/>
  <c r="G307" i="15"/>
  <c r="A308" i="15"/>
  <c r="B308" i="15"/>
  <c r="C308" i="15"/>
  <c r="E308" i="15"/>
  <c r="F308" i="15"/>
  <c r="G308" i="15"/>
  <c r="AK312" i="14" s="1"/>
  <c r="A309" i="15"/>
  <c r="B309" i="15"/>
  <c r="T309" i="15" s="1"/>
  <c r="C309" i="15"/>
  <c r="E309" i="15"/>
  <c r="F309" i="15"/>
  <c r="G309" i="15"/>
  <c r="A310" i="15"/>
  <c r="B310" i="15"/>
  <c r="AB314" i="14" s="1"/>
  <c r="C314" i="18" s="1"/>
  <c r="K308" i="17" s="1"/>
  <c r="C310" i="15"/>
  <c r="E310" i="15"/>
  <c r="F310" i="15"/>
  <c r="G310" i="15"/>
  <c r="A311" i="15"/>
  <c r="B311" i="15"/>
  <c r="C311" i="15"/>
  <c r="E311" i="15"/>
  <c r="F311" i="15"/>
  <c r="G311" i="15"/>
  <c r="A312" i="15"/>
  <c r="B312" i="15"/>
  <c r="L312" i="15" s="1"/>
  <c r="C312" i="15"/>
  <c r="E312" i="15"/>
  <c r="F312" i="15"/>
  <c r="G312" i="15"/>
  <c r="AK316" i="14" s="1"/>
  <c r="A313" i="15"/>
  <c r="B313" i="15"/>
  <c r="T313" i="15" s="1"/>
  <c r="C313" i="15"/>
  <c r="E313" i="15"/>
  <c r="F313" i="15"/>
  <c r="G313" i="15"/>
  <c r="L313" i="15"/>
  <c r="A314" i="15"/>
  <c r="B314" i="15"/>
  <c r="P314" i="15" s="1"/>
  <c r="C314" i="15"/>
  <c r="E314" i="15"/>
  <c r="F314" i="15"/>
  <c r="AJ318" i="14" s="1"/>
  <c r="G314" i="15"/>
  <c r="Q314" i="15"/>
  <c r="A315" i="15"/>
  <c r="B315" i="15"/>
  <c r="T315" i="15" s="1"/>
  <c r="C315" i="15"/>
  <c r="E315" i="15"/>
  <c r="AI319" i="14" s="1"/>
  <c r="F315" i="15"/>
  <c r="AJ319" i="14" s="1"/>
  <c r="G315" i="15"/>
  <c r="A316" i="15"/>
  <c r="B316" i="15"/>
  <c r="L316" i="15" s="1"/>
  <c r="C316" i="15"/>
  <c r="E316" i="15"/>
  <c r="F316" i="15"/>
  <c r="G316" i="15"/>
  <c r="A317" i="15"/>
  <c r="B317" i="15"/>
  <c r="C317" i="15"/>
  <c r="E317" i="15"/>
  <c r="F317" i="15"/>
  <c r="G317" i="15"/>
  <c r="A318" i="15"/>
  <c r="B318" i="15"/>
  <c r="J318" i="15" s="1"/>
  <c r="C318" i="15"/>
  <c r="AD322" i="14" s="1"/>
  <c r="E318" i="15"/>
  <c r="F318" i="15"/>
  <c r="G318" i="15"/>
  <c r="A319" i="15"/>
  <c r="B319" i="15"/>
  <c r="L319" i="15" s="1"/>
  <c r="C319" i="15"/>
  <c r="E319" i="15"/>
  <c r="AI323" i="14" s="1"/>
  <c r="F319" i="15"/>
  <c r="G319" i="15"/>
  <c r="A320" i="15"/>
  <c r="B320" i="15"/>
  <c r="T320" i="15" s="1"/>
  <c r="C320" i="15"/>
  <c r="AD324" i="14" s="1"/>
  <c r="E320" i="15"/>
  <c r="F320" i="15"/>
  <c r="G320" i="15"/>
  <c r="A321" i="15"/>
  <c r="B321" i="15"/>
  <c r="C321" i="15"/>
  <c r="E321" i="15"/>
  <c r="AI325" i="14" s="1"/>
  <c r="F321" i="15"/>
  <c r="AJ325" i="14" s="1"/>
  <c r="G321" i="15"/>
  <c r="A322" i="15"/>
  <c r="B322" i="15"/>
  <c r="P322" i="15" s="1"/>
  <c r="C322" i="15"/>
  <c r="E322" i="15"/>
  <c r="F322" i="15"/>
  <c r="G322" i="15"/>
  <c r="AK326" i="14" s="1"/>
  <c r="A323" i="15"/>
  <c r="B323" i="15"/>
  <c r="C323" i="15"/>
  <c r="AD327" i="14" s="1"/>
  <c r="E323" i="15"/>
  <c r="F323" i="15"/>
  <c r="G323" i="15"/>
  <c r="A324" i="15"/>
  <c r="B324" i="15"/>
  <c r="M324" i="15" s="1"/>
  <c r="C324" i="15"/>
  <c r="E324" i="15"/>
  <c r="F324" i="15"/>
  <c r="AJ328" i="14" s="1"/>
  <c r="G324" i="15"/>
  <c r="AK328" i="14" s="1"/>
  <c r="A325" i="15"/>
  <c r="B325" i="15"/>
  <c r="M325" i="15" s="1"/>
  <c r="C325" i="15"/>
  <c r="E325" i="15"/>
  <c r="F325" i="15"/>
  <c r="G325" i="15"/>
  <c r="A326" i="15"/>
  <c r="B326" i="15"/>
  <c r="C326" i="15"/>
  <c r="E326" i="15"/>
  <c r="F326" i="15"/>
  <c r="G326" i="15"/>
  <c r="A327" i="15"/>
  <c r="B327" i="15"/>
  <c r="C327" i="15"/>
  <c r="E327" i="15"/>
  <c r="F327" i="15"/>
  <c r="G327" i="15"/>
  <c r="AK331" i="14" s="1"/>
  <c r="A328" i="15"/>
  <c r="B328" i="15"/>
  <c r="C328" i="15"/>
  <c r="E328" i="15"/>
  <c r="F328" i="15"/>
  <c r="G328" i="15"/>
  <c r="A329" i="15"/>
  <c r="B329" i="15"/>
  <c r="C329" i="15"/>
  <c r="E329" i="15"/>
  <c r="F329" i="15"/>
  <c r="G329" i="15"/>
  <c r="A330" i="15"/>
  <c r="B330" i="15"/>
  <c r="C330" i="15"/>
  <c r="E330" i="15"/>
  <c r="F330" i="15"/>
  <c r="G330" i="15"/>
  <c r="A331" i="15"/>
  <c r="B331" i="15"/>
  <c r="M331" i="15" s="1"/>
  <c r="C331" i="15"/>
  <c r="E331" i="15"/>
  <c r="F331" i="15"/>
  <c r="G331" i="15"/>
  <c r="AK335" i="14" s="1"/>
  <c r="A332" i="15"/>
  <c r="B332" i="15"/>
  <c r="P332" i="15" s="1"/>
  <c r="C332" i="15"/>
  <c r="E332" i="15"/>
  <c r="F332" i="15"/>
  <c r="G332" i="15"/>
  <c r="A333" i="15"/>
  <c r="B333" i="15"/>
  <c r="C333" i="15"/>
  <c r="E333" i="15"/>
  <c r="F333" i="15"/>
  <c r="G333" i="15"/>
  <c r="A334" i="15"/>
  <c r="B334" i="15"/>
  <c r="C334" i="15"/>
  <c r="E334" i="15"/>
  <c r="F334" i="15"/>
  <c r="G334" i="15"/>
  <c r="AK338" i="14" s="1"/>
  <c r="A335" i="15"/>
  <c r="B335" i="15"/>
  <c r="K335" i="15" s="1"/>
  <c r="C335" i="15"/>
  <c r="AD339" i="14" s="1"/>
  <c r="E335" i="15"/>
  <c r="AI339" i="14" s="1"/>
  <c r="F335" i="15"/>
  <c r="G335" i="15"/>
  <c r="AK339" i="14" s="1"/>
  <c r="A336" i="15"/>
  <c r="B336" i="15"/>
  <c r="AB340" i="14" s="1"/>
  <c r="C340" i="18" s="1"/>
  <c r="K334" i="17" s="1"/>
  <c r="C336" i="15"/>
  <c r="E336" i="15"/>
  <c r="F336" i="15"/>
  <c r="G336" i="15"/>
  <c r="A337" i="15"/>
  <c r="B337" i="15"/>
  <c r="T337" i="15" s="1"/>
  <c r="C337" i="15"/>
  <c r="E337" i="15"/>
  <c r="AI341" i="14" s="1"/>
  <c r="F337" i="15"/>
  <c r="G337" i="15"/>
  <c r="A338" i="15"/>
  <c r="B338" i="15"/>
  <c r="C338" i="15"/>
  <c r="E338" i="15"/>
  <c r="F338" i="15"/>
  <c r="G338" i="15"/>
  <c r="AK342" i="14" s="1"/>
  <c r="A339" i="15"/>
  <c r="B339" i="15"/>
  <c r="R339" i="15" s="1"/>
  <c r="C339" i="15"/>
  <c r="E339" i="15"/>
  <c r="F339" i="15"/>
  <c r="G339" i="15"/>
  <c r="A340" i="15"/>
  <c r="B340" i="15"/>
  <c r="C340" i="15"/>
  <c r="E340" i="15"/>
  <c r="F340" i="15"/>
  <c r="G340" i="15"/>
  <c r="A341" i="15"/>
  <c r="B341" i="15"/>
  <c r="C341" i="15"/>
  <c r="E341" i="15"/>
  <c r="F341" i="15"/>
  <c r="G341" i="15"/>
  <c r="P341" i="15"/>
  <c r="A342" i="15"/>
  <c r="B342" i="15"/>
  <c r="L342" i="15" s="1"/>
  <c r="C342" i="15"/>
  <c r="E342" i="15"/>
  <c r="AI346" i="14" s="1"/>
  <c r="F342" i="15"/>
  <c r="AJ346" i="14" s="1"/>
  <c r="G342" i="15"/>
  <c r="AK346" i="14" s="1"/>
  <c r="O342" i="15"/>
  <c r="A343" i="15"/>
  <c r="B343" i="15"/>
  <c r="R343" i="15" s="1"/>
  <c r="C343" i="15"/>
  <c r="E343" i="15"/>
  <c r="AI347" i="14" s="1"/>
  <c r="F343" i="15"/>
  <c r="AJ347" i="14" s="1"/>
  <c r="G343" i="15"/>
  <c r="AK347" i="14" s="1"/>
  <c r="A344" i="15"/>
  <c r="B344" i="15"/>
  <c r="AB348" i="14" s="1"/>
  <c r="C348" i="18" s="1"/>
  <c r="K342" i="17" s="1"/>
  <c r="C344" i="15"/>
  <c r="E344" i="15"/>
  <c r="AI348" i="14" s="1"/>
  <c r="F344" i="15"/>
  <c r="G344" i="15"/>
  <c r="A345" i="15"/>
  <c r="B345" i="15"/>
  <c r="C345" i="15"/>
  <c r="E345" i="15"/>
  <c r="AI349" i="14" s="1"/>
  <c r="F345" i="15"/>
  <c r="G345" i="15"/>
  <c r="AK349" i="14" s="1"/>
  <c r="A346" i="15"/>
  <c r="B346" i="15"/>
  <c r="C346" i="15"/>
  <c r="AD350" i="14" s="1"/>
  <c r="E346" i="15"/>
  <c r="AI350" i="14" s="1"/>
  <c r="F346" i="15"/>
  <c r="G346" i="15"/>
  <c r="A347" i="15"/>
  <c r="B347" i="15"/>
  <c r="C347" i="15"/>
  <c r="E347" i="15"/>
  <c r="F347" i="15"/>
  <c r="G347" i="15"/>
  <c r="A348" i="15"/>
  <c r="B348" i="15"/>
  <c r="AB352" i="14" s="1"/>
  <c r="C352" i="18" s="1"/>
  <c r="K346" i="17" s="1"/>
  <c r="C348" i="15"/>
  <c r="AD352" i="14" s="1"/>
  <c r="E348" i="15"/>
  <c r="AI352" i="14" s="1"/>
  <c r="F348" i="15"/>
  <c r="G348" i="15"/>
  <c r="A349" i="15"/>
  <c r="B349" i="15"/>
  <c r="T349" i="15" s="1"/>
  <c r="C349" i="15"/>
  <c r="E349" i="15"/>
  <c r="AI353" i="14" s="1"/>
  <c r="F349" i="15"/>
  <c r="G349" i="15"/>
  <c r="A350" i="15"/>
  <c r="B350" i="15"/>
  <c r="U350" i="15" s="1"/>
  <c r="C350" i="15"/>
  <c r="E350" i="15"/>
  <c r="F350" i="15"/>
  <c r="G350" i="15"/>
  <c r="AK354" i="14" s="1"/>
  <c r="A351" i="15"/>
  <c r="B351" i="15"/>
  <c r="AB355" i="14" s="1"/>
  <c r="C355" i="18" s="1"/>
  <c r="K349" i="17" s="1"/>
  <c r="C351" i="15"/>
  <c r="AD355" i="14" s="1"/>
  <c r="E351" i="15"/>
  <c r="F351" i="15"/>
  <c r="G351" i="15"/>
  <c r="A352" i="15"/>
  <c r="B352" i="15"/>
  <c r="S352" i="15" s="1"/>
  <c r="C352" i="15"/>
  <c r="AD356" i="14" s="1"/>
  <c r="E352" i="15"/>
  <c r="AI356" i="14" s="1"/>
  <c r="F352" i="15"/>
  <c r="AJ356" i="14" s="1"/>
  <c r="G352" i="15"/>
  <c r="A353" i="15"/>
  <c r="B353" i="15"/>
  <c r="R353" i="15" s="1"/>
  <c r="C353" i="15"/>
  <c r="E353" i="15"/>
  <c r="AI357" i="14" s="1"/>
  <c r="F353" i="15"/>
  <c r="G353" i="15"/>
  <c r="AK357" i="14" s="1"/>
  <c r="A354" i="15"/>
  <c r="B354" i="15"/>
  <c r="P354" i="15" s="1"/>
  <c r="C354" i="15"/>
  <c r="E354" i="15"/>
  <c r="F354" i="15"/>
  <c r="G354" i="15"/>
  <c r="A355" i="15"/>
  <c r="B355" i="15"/>
  <c r="AB359" i="14" s="1"/>
  <c r="C359" i="18" s="1"/>
  <c r="K353" i="17" s="1"/>
  <c r="C355" i="15"/>
  <c r="E355" i="15"/>
  <c r="AI359" i="14" s="1"/>
  <c r="F355" i="15"/>
  <c r="G355" i="15"/>
  <c r="A356" i="15"/>
  <c r="B356" i="15"/>
  <c r="C356" i="15"/>
  <c r="E356" i="15"/>
  <c r="AI360" i="14" s="1"/>
  <c r="F356" i="15"/>
  <c r="G356" i="15"/>
  <c r="AK360" i="14" s="1"/>
  <c r="A357" i="15"/>
  <c r="B357" i="15"/>
  <c r="O357" i="15" s="1"/>
  <c r="C357" i="15"/>
  <c r="AD361" i="14" s="1"/>
  <c r="E357" i="15"/>
  <c r="F357" i="15"/>
  <c r="G357" i="15"/>
  <c r="AK361" i="14" s="1"/>
  <c r="M357" i="15"/>
  <c r="P357" i="15"/>
  <c r="U357" i="15"/>
  <c r="A358" i="15"/>
  <c r="B358" i="15"/>
  <c r="P358" i="15" s="1"/>
  <c r="C358" i="15"/>
  <c r="E358" i="15"/>
  <c r="F358" i="15"/>
  <c r="AJ362" i="14" s="1"/>
  <c r="G358" i="15"/>
  <c r="A359" i="15"/>
  <c r="B359" i="15"/>
  <c r="C359" i="15"/>
  <c r="E359" i="15"/>
  <c r="F359" i="15"/>
  <c r="AJ363" i="14" s="1"/>
  <c r="G359" i="15"/>
  <c r="A360" i="15"/>
  <c r="B360" i="15"/>
  <c r="C360" i="15"/>
  <c r="AD364" i="14" s="1"/>
  <c r="E360" i="15"/>
  <c r="F360" i="15"/>
  <c r="G360" i="15"/>
  <c r="AK364" i="14" s="1"/>
  <c r="A361" i="15"/>
  <c r="B361" i="15"/>
  <c r="Q361" i="15" s="1"/>
  <c r="C361" i="15"/>
  <c r="E361" i="15"/>
  <c r="F361" i="15"/>
  <c r="G361" i="15"/>
  <c r="R361" i="15"/>
  <c r="A362" i="15"/>
  <c r="B362" i="15"/>
  <c r="C362" i="15"/>
  <c r="AD366" i="14" s="1"/>
  <c r="E362" i="15"/>
  <c r="AI366" i="14" s="1"/>
  <c r="F362" i="15"/>
  <c r="G362" i="15"/>
  <c r="A363" i="15"/>
  <c r="B363" i="15"/>
  <c r="U363" i="15" s="1"/>
  <c r="C363" i="15"/>
  <c r="E363" i="15"/>
  <c r="F363" i="15"/>
  <c r="AJ367" i="14" s="1"/>
  <c r="G363" i="15"/>
  <c r="A364" i="15"/>
  <c r="B364" i="15"/>
  <c r="C364" i="15"/>
  <c r="E364" i="15"/>
  <c r="F364" i="15"/>
  <c r="G364" i="15"/>
  <c r="AK368" i="14" s="1"/>
  <c r="A365" i="15"/>
  <c r="B365" i="15"/>
  <c r="C365" i="15"/>
  <c r="E365" i="15"/>
  <c r="F365" i="15"/>
  <c r="G365" i="15"/>
  <c r="A366" i="15"/>
  <c r="B366" i="15"/>
  <c r="K366" i="15" s="1"/>
  <c r="C366" i="15"/>
  <c r="E366" i="15"/>
  <c r="F366" i="15"/>
  <c r="G366" i="15"/>
  <c r="A367" i="15"/>
  <c r="B367" i="15"/>
  <c r="M367" i="15" s="1"/>
  <c r="C367" i="15"/>
  <c r="E367" i="15"/>
  <c r="F367" i="15"/>
  <c r="G367" i="15"/>
  <c r="A368" i="15"/>
  <c r="B368" i="15"/>
  <c r="R368" i="15" s="1"/>
  <c r="C368" i="15"/>
  <c r="E368" i="15"/>
  <c r="F368" i="15"/>
  <c r="G368" i="15"/>
  <c r="A369" i="15"/>
  <c r="B369" i="15"/>
  <c r="C369" i="15"/>
  <c r="E369" i="15"/>
  <c r="F369" i="15"/>
  <c r="G369" i="15"/>
  <c r="A370" i="15"/>
  <c r="B370" i="15"/>
  <c r="C370" i="15"/>
  <c r="E370" i="15"/>
  <c r="F370" i="15"/>
  <c r="G370" i="15"/>
  <c r="A371" i="15"/>
  <c r="B371" i="15"/>
  <c r="T371" i="15" s="1"/>
  <c r="C371" i="15"/>
  <c r="E371" i="15"/>
  <c r="F371" i="15"/>
  <c r="G371" i="15"/>
  <c r="A372" i="15"/>
  <c r="B372" i="15"/>
  <c r="C372" i="15"/>
  <c r="E372" i="15"/>
  <c r="F372" i="15"/>
  <c r="G372" i="15"/>
  <c r="T372" i="15"/>
  <c r="A373" i="15"/>
  <c r="B373" i="15"/>
  <c r="O373" i="15" s="1"/>
  <c r="C373" i="15"/>
  <c r="E373" i="15"/>
  <c r="F373" i="15"/>
  <c r="G373" i="15"/>
  <c r="A374" i="15"/>
  <c r="B374" i="15"/>
  <c r="L374" i="15" s="1"/>
  <c r="C374" i="15"/>
  <c r="E374" i="15"/>
  <c r="F374" i="15"/>
  <c r="G374" i="15"/>
  <c r="A375" i="15"/>
  <c r="B375" i="15"/>
  <c r="C375" i="15"/>
  <c r="E375" i="15"/>
  <c r="F375" i="15"/>
  <c r="G375" i="15"/>
  <c r="A376" i="15"/>
  <c r="B376" i="15"/>
  <c r="C376" i="15"/>
  <c r="E376" i="15"/>
  <c r="F376" i="15"/>
  <c r="G376" i="15"/>
  <c r="A377" i="15"/>
  <c r="B377" i="15"/>
  <c r="T377" i="15" s="1"/>
  <c r="C377" i="15"/>
  <c r="E377" i="15"/>
  <c r="AI381" i="14" s="1"/>
  <c r="F377" i="15"/>
  <c r="G377" i="15"/>
  <c r="AK381" i="14" s="1"/>
  <c r="A378" i="15"/>
  <c r="B378" i="15"/>
  <c r="P378" i="15" s="1"/>
  <c r="C378" i="15"/>
  <c r="E378" i="15"/>
  <c r="F378" i="15"/>
  <c r="AJ382" i="14" s="1"/>
  <c r="G378" i="15"/>
  <c r="J378" i="15"/>
  <c r="T378" i="15"/>
  <c r="A379" i="15"/>
  <c r="B379" i="15"/>
  <c r="T379" i="15" s="1"/>
  <c r="C379" i="15"/>
  <c r="E379" i="15"/>
  <c r="F379" i="15"/>
  <c r="G379" i="15"/>
  <c r="AK383" i="14" s="1"/>
  <c r="A380" i="15"/>
  <c r="B380" i="15"/>
  <c r="T380" i="15" s="1"/>
  <c r="C380" i="15"/>
  <c r="AD384" i="14" s="1"/>
  <c r="E380" i="15"/>
  <c r="F380" i="15"/>
  <c r="G380" i="15"/>
  <c r="AK384" i="14" s="1"/>
  <c r="A381" i="15"/>
  <c r="B381" i="15"/>
  <c r="C381" i="15"/>
  <c r="E381" i="15"/>
  <c r="F381" i="15"/>
  <c r="AJ385" i="14" s="1"/>
  <c r="G381" i="15"/>
  <c r="A382" i="15"/>
  <c r="B382" i="15"/>
  <c r="L382" i="15" s="1"/>
  <c r="C382" i="15"/>
  <c r="E382" i="15"/>
  <c r="F382" i="15"/>
  <c r="AJ386" i="14" s="1"/>
  <c r="G382" i="15"/>
  <c r="AK386" i="14" s="1"/>
  <c r="A383" i="15"/>
  <c r="B383" i="15"/>
  <c r="M383" i="15" s="1"/>
  <c r="C383" i="15"/>
  <c r="E383" i="15"/>
  <c r="F383" i="15"/>
  <c r="G383" i="15"/>
  <c r="AK387" i="14" s="1"/>
  <c r="A384" i="15"/>
  <c r="B384" i="15"/>
  <c r="C384" i="15"/>
  <c r="AD388" i="14" s="1"/>
  <c r="E384" i="15"/>
  <c r="F384" i="15"/>
  <c r="G384" i="15"/>
  <c r="AK388" i="14" s="1"/>
  <c r="J384" i="15"/>
  <c r="AC384" i="14" s="1"/>
  <c r="A385" i="15"/>
  <c r="B385" i="15"/>
  <c r="K385" i="15" s="1"/>
  <c r="C385" i="15"/>
  <c r="E385" i="15"/>
  <c r="AI389" i="14" s="1"/>
  <c r="F385" i="15"/>
  <c r="G385" i="15"/>
  <c r="AK389" i="14" s="1"/>
  <c r="A386" i="15"/>
  <c r="B386" i="15"/>
  <c r="C386" i="15"/>
  <c r="E386" i="15"/>
  <c r="F386" i="15"/>
  <c r="G386" i="15"/>
  <c r="AK390" i="14" s="1"/>
  <c r="A387" i="15"/>
  <c r="B387" i="15"/>
  <c r="T387" i="15" s="1"/>
  <c r="C387" i="15"/>
  <c r="E387" i="15"/>
  <c r="F387" i="15"/>
  <c r="G387" i="15"/>
  <c r="A388" i="15"/>
  <c r="B388" i="15"/>
  <c r="Q388" i="15" s="1"/>
  <c r="C388" i="15"/>
  <c r="E388" i="15"/>
  <c r="F388" i="15"/>
  <c r="G388" i="15"/>
  <c r="A389" i="15"/>
  <c r="B389" i="15"/>
  <c r="R389" i="15" s="1"/>
  <c r="C389" i="15"/>
  <c r="E389" i="15"/>
  <c r="AI393" i="14" s="1"/>
  <c r="F389" i="15"/>
  <c r="G389" i="15"/>
  <c r="A390" i="15"/>
  <c r="B390" i="15"/>
  <c r="C390" i="15"/>
  <c r="E390" i="15"/>
  <c r="AI394" i="14" s="1"/>
  <c r="F390" i="15"/>
  <c r="G390" i="15"/>
  <c r="AK394" i="14" s="1"/>
  <c r="A391" i="15"/>
  <c r="B391" i="15"/>
  <c r="C391" i="15"/>
  <c r="AD395" i="14" s="1"/>
  <c r="E391" i="15"/>
  <c r="F391" i="15"/>
  <c r="G391" i="15"/>
  <c r="A392" i="15"/>
  <c r="B392" i="15"/>
  <c r="P392" i="15" s="1"/>
  <c r="C392" i="15"/>
  <c r="E392" i="15"/>
  <c r="F392" i="15"/>
  <c r="AJ396" i="14" s="1"/>
  <c r="G392" i="15"/>
  <c r="M392" i="15"/>
  <c r="R392" i="15"/>
  <c r="A393" i="15"/>
  <c r="B393" i="15"/>
  <c r="L393" i="15" s="1"/>
  <c r="C393" i="15"/>
  <c r="E393" i="15"/>
  <c r="F393" i="15"/>
  <c r="AJ397" i="14" s="1"/>
  <c r="G393" i="15"/>
  <c r="A394" i="15"/>
  <c r="B394" i="15"/>
  <c r="R394" i="15" s="1"/>
  <c r="C394" i="15"/>
  <c r="E394" i="15"/>
  <c r="F394" i="15"/>
  <c r="G394" i="15"/>
  <c r="AK398" i="14" s="1"/>
  <c r="S394" i="15"/>
  <c r="A395" i="15"/>
  <c r="B395" i="15"/>
  <c r="T395" i="15" s="1"/>
  <c r="C395" i="15"/>
  <c r="E395" i="15"/>
  <c r="F395" i="15"/>
  <c r="G395" i="15"/>
  <c r="A396" i="15"/>
  <c r="B396" i="15"/>
  <c r="C396" i="15"/>
  <c r="E396" i="15"/>
  <c r="F396" i="15"/>
  <c r="G396" i="15"/>
  <c r="M396" i="15"/>
  <c r="A397" i="15"/>
  <c r="B397" i="15"/>
  <c r="P397" i="15" s="1"/>
  <c r="C397" i="15"/>
  <c r="E397" i="15"/>
  <c r="F397" i="15"/>
  <c r="AJ401" i="14" s="1"/>
  <c r="G397" i="15"/>
  <c r="A398" i="15"/>
  <c r="B398" i="15"/>
  <c r="N398" i="15" s="1"/>
  <c r="C398" i="15"/>
  <c r="AD402" i="14" s="1"/>
  <c r="E398" i="15"/>
  <c r="F398" i="15"/>
  <c r="AJ402" i="14" s="1"/>
  <c r="G398" i="15"/>
  <c r="A399" i="15"/>
  <c r="B399" i="15"/>
  <c r="C399" i="15"/>
  <c r="E399" i="15"/>
  <c r="F399" i="15"/>
  <c r="AJ403" i="14" s="1"/>
  <c r="G399" i="15"/>
  <c r="A400" i="15"/>
  <c r="B400" i="15"/>
  <c r="C400" i="15"/>
  <c r="E400" i="15"/>
  <c r="F400" i="15"/>
  <c r="G400" i="15"/>
  <c r="A401" i="15"/>
  <c r="B401" i="15"/>
  <c r="T401" i="15" s="1"/>
  <c r="C401" i="15"/>
  <c r="AD405" i="14" s="1"/>
  <c r="E401" i="15"/>
  <c r="F401" i="15"/>
  <c r="G401" i="15"/>
  <c r="L401" i="15"/>
  <c r="A402" i="15"/>
  <c r="B402" i="15"/>
  <c r="K402" i="15" s="1"/>
  <c r="C402" i="15"/>
  <c r="E402" i="15"/>
  <c r="AI406" i="14" s="1"/>
  <c r="F402" i="15"/>
  <c r="G402" i="15"/>
  <c r="A403" i="15"/>
  <c r="B403" i="15"/>
  <c r="U403" i="15" s="1"/>
  <c r="C403" i="15"/>
  <c r="E403" i="15"/>
  <c r="F403" i="15"/>
  <c r="G403" i="15"/>
  <c r="Q403" i="15"/>
  <c r="A404" i="15"/>
  <c r="B404" i="15"/>
  <c r="C404" i="15"/>
  <c r="E404" i="15"/>
  <c r="F404" i="15"/>
  <c r="G404" i="15"/>
  <c r="A405" i="15"/>
  <c r="B405" i="15"/>
  <c r="N405" i="15" s="1"/>
  <c r="C405" i="15"/>
  <c r="E405" i="15"/>
  <c r="F405" i="15"/>
  <c r="G405" i="15"/>
  <c r="A406" i="15"/>
  <c r="B406" i="15"/>
  <c r="C406" i="15"/>
  <c r="E406" i="15"/>
  <c r="F406" i="15"/>
  <c r="G406" i="15"/>
  <c r="A407" i="15"/>
  <c r="B407" i="15"/>
  <c r="AB411" i="14" s="1"/>
  <c r="C411" i="18" s="1"/>
  <c r="K405" i="17" s="1"/>
  <c r="C407" i="15"/>
  <c r="E407" i="15"/>
  <c r="F407" i="15"/>
  <c r="G407" i="15"/>
  <c r="A408" i="15"/>
  <c r="B408" i="15"/>
  <c r="C408" i="15"/>
  <c r="E408" i="15"/>
  <c r="AI412" i="14" s="1"/>
  <c r="F408" i="15"/>
  <c r="G408" i="15"/>
  <c r="A409" i="15"/>
  <c r="B409" i="15"/>
  <c r="C409" i="15"/>
  <c r="E409" i="15"/>
  <c r="F409" i="15"/>
  <c r="AJ413" i="14" s="1"/>
  <c r="G409" i="15"/>
  <c r="AK413" i="14" s="1"/>
  <c r="A410" i="15"/>
  <c r="B410" i="15"/>
  <c r="L410" i="15" s="1"/>
  <c r="C410" i="15"/>
  <c r="E410" i="15"/>
  <c r="F410" i="15"/>
  <c r="AJ414" i="14" s="1"/>
  <c r="G410" i="15"/>
  <c r="AK414" i="14" s="1"/>
  <c r="A411" i="15"/>
  <c r="B411" i="15"/>
  <c r="D411" i="15" s="1"/>
  <c r="AE415" i="14" s="1"/>
  <c r="D415" i="18" s="1"/>
  <c r="L409" i="17" s="1"/>
  <c r="C411" i="15"/>
  <c r="E411" i="15"/>
  <c r="AI415" i="14" s="1"/>
  <c r="F411" i="15"/>
  <c r="AJ415" i="14" s="1"/>
  <c r="G411" i="15"/>
  <c r="A412" i="15"/>
  <c r="B412" i="15"/>
  <c r="C412" i="15"/>
  <c r="E412" i="15"/>
  <c r="F412" i="15"/>
  <c r="G412" i="15"/>
  <c r="AK416" i="14" s="1"/>
  <c r="A413" i="15"/>
  <c r="B413" i="15"/>
  <c r="O413" i="15" s="1"/>
  <c r="C413" i="15"/>
  <c r="E413" i="15"/>
  <c r="F413" i="15"/>
  <c r="G413" i="15"/>
  <c r="A414" i="15"/>
  <c r="B414" i="15"/>
  <c r="C414" i="15"/>
  <c r="AD418" i="14" s="1"/>
  <c r="E414" i="15"/>
  <c r="AI418" i="14" s="1"/>
  <c r="F414" i="15"/>
  <c r="G414" i="15"/>
  <c r="A415" i="15"/>
  <c r="B415" i="15"/>
  <c r="T415" i="15" s="1"/>
  <c r="C415" i="15"/>
  <c r="AD419" i="14" s="1"/>
  <c r="E415" i="15"/>
  <c r="AI419" i="14" s="1"/>
  <c r="F415" i="15"/>
  <c r="AJ419" i="14" s="1"/>
  <c r="G415" i="15"/>
  <c r="A416" i="15"/>
  <c r="B416" i="15"/>
  <c r="C416" i="15"/>
  <c r="E416" i="15"/>
  <c r="AI420" i="14" s="1"/>
  <c r="F416" i="15"/>
  <c r="G416" i="15"/>
  <c r="A417" i="15"/>
  <c r="B417" i="15"/>
  <c r="C417" i="15"/>
  <c r="E417" i="15"/>
  <c r="F417" i="15"/>
  <c r="G417" i="15"/>
  <c r="A418" i="15"/>
  <c r="B418" i="15"/>
  <c r="C418" i="15"/>
  <c r="E418" i="15"/>
  <c r="AI422" i="14" s="1"/>
  <c r="F418" i="15"/>
  <c r="G418" i="15"/>
  <c r="A419" i="15"/>
  <c r="B419" i="15"/>
  <c r="AB423" i="14" s="1"/>
  <c r="C423" i="18" s="1"/>
  <c r="K417" i="17" s="1"/>
  <c r="C419" i="15"/>
  <c r="E419" i="15"/>
  <c r="F419" i="15"/>
  <c r="G419" i="15"/>
  <c r="A420" i="15"/>
  <c r="B420" i="15"/>
  <c r="C420" i="15"/>
  <c r="E420" i="15"/>
  <c r="F420" i="15"/>
  <c r="G420" i="15"/>
  <c r="A421" i="15"/>
  <c r="B421" i="15"/>
  <c r="AB425" i="14" s="1"/>
  <c r="C425" i="18" s="1"/>
  <c r="K419" i="17" s="1"/>
  <c r="C421" i="15"/>
  <c r="E421" i="15"/>
  <c r="F421" i="15"/>
  <c r="G421" i="15"/>
  <c r="AK425" i="14" s="1"/>
  <c r="A422" i="15"/>
  <c r="B422" i="15"/>
  <c r="T422" i="15" s="1"/>
  <c r="C422" i="15"/>
  <c r="E422" i="15"/>
  <c r="AI426" i="14" s="1"/>
  <c r="F422" i="15"/>
  <c r="G422" i="15"/>
  <c r="A423" i="15"/>
  <c r="B423" i="15"/>
  <c r="AB427" i="14" s="1"/>
  <c r="C427" i="18" s="1"/>
  <c r="K421" i="17" s="1"/>
  <c r="C423" i="15"/>
  <c r="E423" i="15"/>
  <c r="F423" i="15"/>
  <c r="G423" i="15"/>
  <c r="A424" i="15"/>
  <c r="B424" i="15"/>
  <c r="C424" i="15"/>
  <c r="E424" i="15"/>
  <c r="AI428" i="14" s="1"/>
  <c r="F424" i="15"/>
  <c r="G424" i="15"/>
  <c r="A425" i="15"/>
  <c r="B425" i="15"/>
  <c r="P425" i="15" s="1"/>
  <c r="C425" i="15"/>
  <c r="E425" i="15"/>
  <c r="F425" i="15"/>
  <c r="G425" i="15"/>
  <c r="AK429" i="14" s="1"/>
  <c r="A426" i="15"/>
  <c r="B426" i="15"/>
  <c r="Q426" i="15" s="1"/>
  <c r="C426" i="15"/>
  <c r="E426" i="15"/>
  <c r="F426" i="15"/>
  <c r="G426" i="15"/>
  <c r="A427" i="15"/>
  <c r="B427" i="15"/>
  <c r="C427" i="15"/>
  <c r="AD431" i="14" s="1"/>
  <c r="E427" i="15"/>
  <c r="AI431" i="14" s="1"/>
  <c r="F427" i="15"/>
  <c r="G427" i="15"/>
  <c r="AK431" i="14" s="1"/>
  <c r="A428" i="15"/>
  <c r="B428" i="15"/>
  <c r="S428" i="15" s="1"/>
  <c r="C428" i="15"/>
  <c r="AD432" i="14" s="1"/>
  <c r="E428" i="15"/>
  <c r="AI432" i="14" s="1"/>
  <c r="F428" i="15"/>
  <c r="G428" i="15"/>
  <c r="J428" i="15"/>
  <c r="L428" i="15"/>
  <c r="M428" i="15"/>
  <c r="R428" i="15"/>
  <c r="T428" i="15"/>
  <c r="A429" i="15"/>
  <c r="B429" i="15"/>
  <c r="C429" i="15"/>
  <c r="E429" i="15"/>
  <c r="AI433" i="14" s="1"/>
  <c r="F429" i="15"/>
  <c r="AJ433" i="14" s="1"/>
  <c r="G429" i="15"/>
  <c r="AK433" i="14" s="1"/>
  <c r="A430" i="15"/>
  <c r="B430" i="15"/>
  <c r="AB434" i="14" s="1"/>
  <c r="C434" i="18" s="1"/>
  <c r="K428" i="17" s="1"/>
  <c r="C430" i="15"/>
  <c r="E430" i="15"/>
  <c r="F430" i="15"/>
  <c r="G430" i="15"/>
  <c r="AK434" i="14" s="1"/>
  <c r="A431" i="15"/>
  <c r="B431" i="15"/>
  <c r="C431" i="15"/>
  <c r="AD435" i="14" s="1"/>
  <c r="E431" i="15"/>
  <c r="AI435" i="14" s="1"/>
  <c r="F431" i="15"/>
  <c r="G431" i="15"/>
  <c r="T431" i="15"/>
  <c r="A432" i="15"/>
  <c r="B432" i="15"/>
  <c r="C432" i="15"/>
  <c r="E432" i="15"/>
  <c r="AI436" i="14" s="1"/>
  <c r="F432" i="15"/>
  <c r="AJ436" i="14" s="1"/>
  <c r="G432" i="15"/>
  <c r="AK436" i="14" s="1"/>
  <c r="A433" i="15"/>
  <c r="B433" i="15"/>
  <c r="AB437" i="14" s="1"/>
  <c r="C437" i="18" s="1"/>
  <c r="K431" i="17" s="1"/>
  <c r="C433" i="15"/>
  <c r="E433" i="15"/>
  <c r="F433" i="15"/>
  <c r="G433" i="15"/>
  <c r="AK437" i="14" s="1"/>
  <c r="A434" i="15"/>
  <c r="B434" i="15"/>
  <c r="C434" i="15"/>
  <c r="E434" i="15"/>
  <c r="AI438" i="14" s="1"/>
  <c r="F434" i="15"/>
  <c r="G434" i="15"/>
  <c r="A435" i="15"/>
  <c r="B435" i="15"/>
  <c r="C435" i="15"/>
  <c r="AD439" i="14" s="1"/>
  <c r="E435" i="15"/>
  <c r="F435" i="15"/>
  <c r="G435" i="15"/>
  <c r="A436" i="15"/>
  <c r="B436" i="15"/>
  <c r="T436" i="15" s="1"/>
  <c r="C436" i="15"/>
  <c r="AD440" i="14" s="1"/>
  <c r="E436" i="15"/>
  <c r="AI440" i="14" s="1"/>
  <c r="F436" i="15"/>
  <c r="AJ440" i="14" s="1"/>
  <c r="G436" i="15"/>
  <c r="Q436" i="15"/>
  <c r="A437" i="15"/>
  <c r="B437" i="15"/>
  <c r="AB441" i="14" s="1"/>
  <c r="C441" i="18" s="1"/>
  <c r="K435" i="17" s="1"/>
  <c r="C437" i="15"/>
  <c r="E437" i="15"/>
  <c r="F437" i="15"/>
  <c r="G437" i="15"/>
  <c r="A438" i="15"/>
  <c r="B438" i="15"/>
  <c r="C438" i="15"/>
  <c r="E438" i="15"/>
  <c r="AI442" i="14" s="1"/>
  <c r="F438" i="15"/>
  <c r="AJ442" i="14" s="1"/>
  <c r="G438" i="15"/>
  <c r="AK442" i="14" s="1"/>
  <c r="A439" i="15"/>
  <c r="B439" i="15"/>
  <c r="C439" i="15"/>
  <c r="AD443" i="14" s="1"/>
  <c r="E439" i="15"/>
  <c r="AI443" i="14" s="1"/>
  <c r="F439" i="15"/>
  <c r="G439" i="15"/>
  <c r="A440" i="15"/>
  <c r="B440" i="15"/>
  <c r="R440" i="15" s="1"/>
  <c r="C440" i="15"/>
  <c r="E440" i="15"/>
  <c r="F440" i="15"/>
  <c r="AJ444" i="14" s="1"/>
  <c r="G440" i="15"/>
  <c r="N440" i="15"/>
  <c r="A441" i="15"/>
  <c r="B441" i="15"/>
  <c r="AB445" i="14" s="1"/>
  <c r="C445" i="18" s="1"/>
  <c r="K439" i="17" s="1"/>
  <c r="C441" i="15"/>
  <c r="E441" i="15"/>
  <c r="F441" i="15"/>
  <c r="G441" i="15"/>
  <c r="AK445" i="14" s="1"/>
  <c r="A442" i="15"/>
  <c r="B442" i="15"/>
  <c r="T442" i="15" s="1"/>
  <c r="C442" i="15"/>
  <c r="E442" i="15"/>
  <c r="AI446" i="14" s="1"/>
  <c r="F442" i="15"/>
  <c r="G442" i="15"/>
  <c r="A443" i="15"/>
  <c r="B443" i="15"/>
  <c r="Q443" i="15" s="1"/>
  <c r="C443" i="15"/>
  <c r="AD447" i="14" s="1"/>
  <c r="E443" i="15"/>
  <c r="F443" i="15"/>
  <c r="G443" i="15"/>
  <c r="A444" i="15"/>
  <c r="B444" i="15"/>
  <c r="C444" i="15"/>
  <c r="AD448" i="14" s="1"/>
  <c r="E444" i="15"/>
  <c r="F444" i="15"/>
  <c r="G444" i="15"/>
  <c r="A445" i="15"/>
  <c r="B445" i="15"/>
  <c r="AB449" i="14" s="1"/>
  <c r="C449" i="18" s="1"/>
  <c r="K443" i="17" s="1"/>
  <c r="C445" i="15"/>
  <c r="E445" i="15"/>
  <c r="F445" i="15"/>
  <c r="G445" i="15"/>
  <c r="A446" i="15"/>
  <c r="B446" i="15"/>
  <c r="M446" i="15" s="1"/>
  <c r="C446" i="15"/>
  <c r="E446" i="15"/>
  <c r="AI450" i="14" s="1"/>
  <c r="F446" i="15"/>
  <c r="AJ450" i="14" s="1"/>
  <c r="G446" i="15"/>
  <c r="A447" i="15"/>
  <c r="B447" i="15"/>
  <c r="C447" i="15"/>
  <c r="E447" i="15"/>
  <c r="F447" i="15"/>
  <c r="G447" i="15"/>
  <c r="AK451" i="14" s="1"/>
  <c r="A448" i="15"/>
  <c r="B448" i="15"/>
  <c r="P448" i="15" s="1"/>
  <c r="C448" i="15"/>
  <c r="AD452" i="14" s="1"/>
  <c r="E448" i="15"/>
  <c r="F448" i="15"/>
  <c r="G448" i="15"/>
  <c r="Q448" i="15"/>
  <c r="R448" i="15"/>
  <c r="U448" i="15"/>
  <c r="A449" i="15"/>
  <c r="B449" i="15"/>
  <c r="AB453" i="14" s="1"/>
  <c r="C453" i="18" s="1"/>
  <c r="K447" i="17" s="1"/>
  <c r="C449" i="15"/>
  <c r="E449" i="15"/>
  <c r="F449" i="15"/>
  <c r="G449" i="15"/>
  <c r="A450" i="15"/>
  <c r="B450" i="15"/>
  <c r="C450" i="15"/>
  <c r="AD454" i="14" s="1"/>
  <c r="E450" i="15"/>
  <c r="AI454" i="14" s="1"/>
  <c r="F450" i="15"/>
  <c r="G450" i="15"/>
  <c r="A451" i="15"/>
  <c r="B451" i="15"/>
  <c r="C451" i="15"/>
  <c r="E451" i="15"/>
  <c r="F451" i="15"/>
  <c r="G451" i="15"/>
  <c r="AK455" i="14" s="1"/>
  <c r="A452" i="15"/>
  <c r="B452" i="15"/>
  <c r="L452" i="15" s="1"/>
  <c r="C452" i="15"/>
  <c r="E452" i="15"/>
  <c r="F452" i="15"/>
  <c r="AJ456" i="14" s="1"/>
  <c r="G452" i="15"/>
  <c r="A453" i="15"/>
  <c r="B453" i="15"/>
  <c r="N453" i="15" s="1"/>
  <c r="C453" i="15"/>
  <c r="E453" i="15"/>
  <c r="F453" i="15"/>
  <c r="G453" i="15"/>
  <c r="A454" i="15"/>
  <c r="B454" i="15"/>
  <c r="C454" i="15"/>
  <c r="E454" i="15"/>
  <c r="AI458" i="14" s="1"/>
  <c r="F454" i="15"/>
  <c r="G454" i="15"/>
  <c r="A455" i="15"/>
  <c r="B455" i="15"/>
  <c r="C455" i="15"/>
  <c r="E455" i="15"/>
  <c r="F455" i="15"/>
  <c r="G455" i="15"/>
  <c r="AK459" i="14" s="1"/>
  <c r="A456" i="15"/>
  <c r="B456" i="15"/>
  <c r="C456" i="15"/>
  <c r="E456" i="15"/>
  <c r="F456" i="15"/>
  <c r="G456" i="15"/>
  <c r="A457" i="15"/>
  <c r="B457" i="15"/>
  <c r="T457" i="15" s="1"/>
  <c r="C457" i="15"/>
  <c r="E457" i="15"/>
  <c r="F457" i="15"/>
  <c r="G457" i="15"/>
  <c r="AK461" i="14" s="1"/>
  <c r="A458" i="15"/>
  <c r="B458" i="15"/>
  <c r="Q458" i="15" s="1"/>
  <c r="C458" i="15"/>
  <c r="E458" i="15"/>
  <c r="AI462" i="14" s="1"/>
  <c r="F458" i="15"/>
  <c r="G458" i="15"/>
  <c r="A459" i="15"/>
  <c r="B459" i="15"/>
  <c r="P459" i="15" s="1"/>
  <c r="C459" i="15"/>
  <c r="E459" i="15"/>
  <c r="F459" i="15"/>
  <c r="G459" i="15"/>
  <c r="T459" i="15"/>
  <c r="A460" i="15"/>
  <c r="B460" i="15"/>
  <c r="C460" i="15"/>
  <c r="E460" i="15"/>
  <c r="F460" i="15"/>
  <c r="G460" i="15"/>
  <c r="A461" i="15"/>
  <c r="B461" i="15"/>
  <c r="C461" i="15"/>
  <c r="E461" i="15"/>
  <c r="F461" i="15"/>
  <c r="G461" i="15"/>
  <c r="A462" i="15"/>
  <c r="B462" i="15"/>
  <c r="C462" i="15"/>
  <c r="E462" i="15"/>
  <c r="F462" i="15"/>
  <c r="G462" i="15"/>
  <c r="AK466" i="14" s="1"/>
  <c r="A463" i="15"/>
  <c r="B463" i="15"/>
  <c r="C463" i="15"/>
  <c r="E463" i="15"/>
  <c r="F463" i="15"/>
  <c r="G463" i="15"/>
  <c r="A464" i="15"/>
  <c r="B464" i="15"/>
  <c r="T464" i="15" s="1"/>
  <c r="C464" i="15"/>
  <c r="AD468" i="14" s="1"/>
  <c r="E464" i="15"/>
  <c r="F464" i="15"/>
  <c r="G464" i="15"/>
  <c r="A465" i="15"/>
  <c r="B465" i="15"/>
  <c r="C465" i="15"/>
  <c r="E465" i="15"/>
  <c r="F465" i="15"/>
  <c r="AJ469" i="14" s="1"/>
  <c r="G465" i="15"/>
  <c r="A466" i="15"/>
  <c r="B466" i="15"/>
  <c r="C466" i="15"/>
  <c r="E466" i="15"/>
  <c r="F466" i="15"/>
  <c r="G466" i="15"/>
  <c r="AK470" i="14" s="1"/>
  <c r="A467" i="15"/>
  <c r="B467" i="15"/>
  <c r="J467" i="15" s="1"/>
  <c r="C467" i="15"/>
  <c r="E467" i="15"/>
  <c r="F467" i="15"/>
  <c r="G467" i="15"/>
  <c r="A468" i="15"/>
  <c r="B468" i="15"/>
  <c r="AB472" i="14" s="1"/>
  <c r="C472" i="18" s="1"/>
  <c r="K466" i="17" s="1"/>
  <c r="C468" i="15"/>
  <c r="E468" i="15"/>
  <c r="F468" i="15"/>
  <c r="G468" i="15"/>
  <c r="A469" i="15"/>
  <c r="B469" i="15"/>
  <c r="C469" i="15"/>
  <c r="E469" i="15"/>
  <c r="F469" i="15"/>
  <c r="G469" i="15"/>
  <c r="A470" i="15"/>
  <c r="B470" i="15"/>
  <c r="J470" i="15" s="1"/>
  <c r="AC470" i="14" s="1"/>
  <c r="C470" i="15"/>
  <c r="E470" i="15"/>
  <c r="F470" i="15"/>
  <c r="G470" i="15"/>
  <c r="AK474" i="14" s="1"/>
  <c r="A471" i="15"/>
  <c r="B471" i="15"/>
  <c r="L471" i="15" s="1"/>
  <c r="C471" i="15"/>
  <c r="E471" i="15"/>
  <c r="F471" i="15"/>
  <c r="AJ475" i="14" s="1"/>
  <c r="G471" i="15"/>
  <c r="A472" i="15"/>
  <c r="B472" i="15"/>
  <c r="C472" i="15"/>
  <c r="E472" i="15"/>
  <c r="F472" i="15"/>
  <c r="G472" i="15"/>
  <c r="AK476" i="14" s="1"/>
  <c r="A473" i="15"/>
  <c r="B473" i="15"/>
  <c r="K473" i="15" s="1"/>
  <c r="C473" i="15"/>
  <c r="E473" i="15"/>
  <c r="F473" i="15"/>
  <c r="G473" i="15"/>
  <c r="AK477" i="14" s="1"/>
  <c r="A474" i="15"/>
  <c r="B474" i="15"/>
  <c r="C474" i="15"/>
  <c r="AD478" i="14" s="1"/>
  <c r="E474" i="15"/>
  <c r="F474" i="15"/>
  <c r="G474" i="15"/>
  <c r="A475" i="15"/>
  <c r="B475" i="15"/>
  <c r="J475" i="15" s="1"/>
  <c r="C475" i="15"/>
  <c r="AD479" i="14" s="1"/>
  <c r="E475" i="15"/>
  <c r="F475" i="15"/>
  <c r="AJ479" i="14" s="1"/>
  <c r="G475" i="15"/>
  <c r="A476" i="15"/>
  <c r="B476" i="15"/>
  <c r="K476" i="15" s="1"/>
  <c r="C476" i="15"/>
  <c r="E476" i="15"/>
  <c r="F476" i="15"/>
  <c r="G476" i="15"/>
  <c r="AK480" i="14" s="1"/>
  <c r="A477" i="15"/>
  <c r="B477" i="15"/>
  <c r="C477" i="15"/>
  <c r="E477" i="15"/>
  <c r="AI481" i="14" s="1"/>
  <c r="F477" i="15"/>
  <c r="G477" i="15"/>
  <c r="AK481" i="14" s="1"/>
  <c r="A478" i="15"/>
  <c r="B478" i="15"/>
  <c r="C478" i="15"/>
  <c r="AD482" i="14" s="1"/>
  <c r="E478" i="15"/>
  <c r="AI482" i="14" s="1"/>
  <c r="F478" i="15"/>
  <c r="G478" i="15"/>
  <c r="AK482" i="14" s="1"/>
  <c r="A479" i="15"/>
  <c r="B479" i="15"/>
  <c r="C479" i="15"/>
  <c r="AD483" i="14" s="1"/>
  <c r="E479" i="15"/>
  <c r="F479" i="15"/>
  <c r="AJ483" i="14" s="1"/>
  <c r="G479" i="15"/>
  <c r="A480" i="15"/>
  <c r="B480" i="15"/>
  <c r="C480" i="15"/>
  <c r="E480" i="15"/>
  <c r="F480" i="15"/>
  <c r="G480" i="15"/>
  <c r="A481" i="15"/>
  <c r="B481" i="15"/>
  <c r="C481" i="15"/>
  <c r="AD485" i="14" s="1"/>
  <c r="E481" i="15"/>
  <c r="F481" i="15"/>
  <c r="G481" i="15"/>
  <c r="A482" i="15"/>
  <c r="B482" i="15"/>
  <c r="U482" i="15" s="1"/>
  <c r="C482" i="15"/>
  <c r="AD486" i="14" s="1"/>
  <c r="E482" i="15"/>
  <c r="F482" i="15"/>
  <c r="G482" i="15"/>
  <c r="AK486" i="14" s="1"/>
  <c r="A483" i="15"/>
  <c r="B483" i="15"/>
  <c r="C483" i="15"/>
  <c r="E483" i="15"/>
  <c r="F483" i="15"/>
  <c r="AJ487" i="14" s="1"/>
  <c r="G483" i="15"/>
  <c r="A484" i="15"/>
  <c r="B484" i="15"/>
  <c r="C484" i="15"/>
  <c r="E484" i="15"/>
  <c r="F484" i="15"/>
  <c r="AJ488" i="14" s="1"/>
  <c r="G484" i="15"/>
  <c r="A485" i="15"/>
  <c r="B485" i="15"/>
  <c r="U485" i="15" s="1"/>
  <c r="C485" i="15"/>
  <c r="E485" i="15"/>
  <c r="AI489" i="14" s="1"/>
  <c r="F485" i="15"/>
  <c r="AJ489" i="14" s="1"/>
  <c r="G485" i="15"/>
  <c r="AK489" i="14" s="1"/>
  <c r="A486" i="15"/>
  <c r="B486" i="15"/>
  <c r="N486" i="15" s="1"/>
  <c r="C486" i="15"/>
  <c r="AD490" i="14" s="1"/>
  <c r="E486" i="15"/>
  <c r="AI490" i="14" s="1"/>
  <c r="F486" i="15"/>
  <c r="G486" i="15"/>
  <c r="AK490" i="14" s="1"/>
  <c r="O486" i="15"/>
  <c r="A487" i="15"/>
  <c r="B487" i="15"/>
  <c r="D487" i="15" s="1"/>
  <c r="AE491" i="14" s="1"/>
  <c r="D491" i="18" s="1"/>
  <c r="L485" i="17" s="1"/>
  <c r="C487" i="15"/>
  <c r="E487" i="15"/>
  <c r="AI491" i="14" s="1"/>
  <c r="F487" i="15"/>
  <c r="G487" i="15"/>
  <c r="AK491" i="14" s="1"/>
  <c r="A488" i="15"/>
  <c r="B488" i="15"/>
  <c r="T488" i="15" s="1"/>
  <c r="C488" i="15"/>
  <c r="E488" i="15"/>
  <c r="F488" i="15"/>
  <c r="G488" i="15"/>
  <c r="AK492" i="14" s="1"/>
  <c r="A489" i="15"/>
  <c r="B489" i="15"/>
  <c r="C489" i="15"/>
  <c r="E489" i="15"/>
  <c r="F489" i="15"/>
  <c r="G489" i="15"/>
  <c r="A490" i="15"/>
  <c r="B490" i="15"/>
  <c r="AB494" i="14" s="1"/>
  <c r="C494" i="18" s="1"/>
  <c r="K488" i="17" s="1"/>
  <c r="C490" i="15"/>
  <c r="E490" i="15"/>
  <c r="F490" i="15"/>
  <c r="AJ494" i="14" s="1"/>
  <c r="G490" i="15"/>
  <c r="A491" i="15"/>
  <c r="B491" i="15"/>
  <c r="C491" i="15"/>
  <c r="E491" i="15"/>
  <c r="AI495" i="14" s="1"/>
  <c r="F491" i="15"/>
  <c r="G491" i="15"/>
  <c r="A492" i="15"/>
  <c r="B492" i="15"/>
  <c r="C492" i="15"/>
  <c r="AD496" i="14" s="1"/>
  <c r="E492" i="15"/>
  <c r="AI496" i="14" s="1"/>
  <c r="F492" i="15"/>
  <c r="G492" i="15"/>
  <c r="AK496" i="14" s="1"/>
  <c r="A493" i="15"/>
  <c r="B493" i="15"/>
  <c r="C493" i="15"/>
  <c r="E493" i="15"/>
  <c r="AI497" i="14" s="1"/>
  <c r="F493" i="15"/>
  <c r="AJ497" i="14" s="1"/>
  <c r="G493" i="15"/>
  <c r="A494" i="15"/>
  <c r="B494" i="15"/>
  <c r="C494" i="15"/>
  <c r="E494" i="15"/>
  <c r="AI498" i="14" s="1"/>
  <c r="F494" i="15"/>
  <c r="G494" i="15"/>
  <c r="A495" i="15"/>
  <c r="B495" i="15"/>
  <c r="C495" i="15"/>
  <c r="AD499" i="14" s="1"/>
  <c r="E495" i="15"/>
  <c r="F495" i="15"/>
  <c r="G495" i="15"/>
  <c r="AK499" i="14" s="1"/>
  <c r="A496" i="15"/>
  <c r="B496" i="15"/>
  <c r="C496" i="15"/>
  <c r="E496" i="15"/>
  <c r="F496" i="15"/>
  <c r="AJ500" i="14" s="1"/>
  <c r="G496" i="15"/>
  <c r="A497" i="15"/>
  <c r="B497" i="15"/>
  <c r="N497" i="15" s="1"/>
  <c r="C497" i="15"/>
  <c r="E497" i="15"/>
  <c r="F497" i="15"/>
  <c r="G497" i="15"/>
  <c r="A498" i="15"/>
  <c r="B498" i="15"/>
  <c r="Q498" i="15" s="1"/>
  <c r="C498" i="15"/>
  <c r="E498" i="15"/>
  <c r="AI502" i="14" s="1"/>
  <c r="F498" i="15"/>
  <c r="G498" i="15"/>
  <c r="AK502" i="14" s="1"/>
  <c r="L498" i="15"/>
  <c r="M498" i="15"/>
  <c r="N498" i="15"/>
  <c r="O498" i="15"/>
  <c r="P498" i="15"/>
  <c r="A499" i="15"/>
  <c r="B499" i="15"/>
  <c r="C499" i="15"/>
  <c r="AD503" i="14" s="1"/>
  <c r="E499" i="15"/>
  <c r="F499" i="15"/>
  <c r="G499" i="15"/>
  <c r="A500" i="15"/>
  <c r="B500" i="15"/>
  <c r="AB504" i="14" s="1"/>
  <c r="C504" i="18" s="1"/>
  <c r="K498" i="17" s="1"/>
  <c r="C500" i="15"/>
  <c r="E500" i="15"/>
  <c r="F500" i="15"/>
  <c r="AJ504" i="14" s="1"/>
  <c r="G500" i="15"/>
  <c r="A501" i="15"/>
  <c r="B501" i="15"/>
  <c r="C501" i="15"/>
  <c r="AD505" i="14" s="1"/>
  <c r="E501" i="15"/>
  <c r="AI505" i="14" s="1"/>
  <c r="F501" i="15"/>
  <c r="G501" i="15"/>
  <c r="N501" i="15"/>
  <c r="A502" i="15"/>
  <c r="B502" i="15"/>
  <c r="C502" i="15"/>
  <c r="E502" i="15"/>
  <c r="AI506" i="14" s="1"/>
  <c r="F502" i="15"/>
  <c r="AJ506" i="14" s="1"/>
  <c r="G502" i="15"/>
  <c r="A503" i="15"/>
  <c r="B503" i="15"/>
  <c r="C503" i="15"/>
  <c r="E503" i="15"/>
  <c r="F503" i="15"/>
  <c r="G503" i="15"/>
  <c r="AK507" i="14" s="1"/>
  <c r="A504" i="15"/>
  <c r="B504" i="15"/>
  <c r="U504" i="15" s="1"/>
  <c r="C504" i="15"/>
  <c r="E504" i="15"/>
  <c r="F504" i="15"/>
  <c r="G504" i="15"/>
  <c r="A505" i="15"/>
  <c r="B505" i="15"/>
  <c r="C505" i="15"/>
  <c r="E505" i="15"/>
  <c r="F505" i="15"/>
  <c r="G505" i="15"/>
  <c r="A506" i="15"/>
  <c r="B506" i="15"/>
  <c r="C506" i="15"/>
  <c r="E506" i="15"/>
  <c r="F506" i="15"/>
  <c r="G506" i="15"/>
  <c r="A507" i="15"/>
  <c r="B507" i="15"/>
  <c r="J507" i="15" s="1"/>
  <c r="C507" i="15"/>
  <c r="E507" i="15"/>
  <c r="F507" i="15"/>
  <c r="G507" i="15"/>
  <c r="AK511" i="14" s="1"/>
  <c r="A508" i="15"/>
  <c r="B508" i="15"/>
  <c r="T508" i="15" s="1"/>
  <c r="C508" i="15"/>
  <c r="E508" i="15"/>
  <c r="F508" i="15"/>
  <c r="G508" i="15"/>
  <c r="A509" i="15"/>
  <c r="B509" i="15"/>
  <c r="AB513" i="14" s="1"/>
  <c r="C513" i="18" s="1"/>
  <c r="K507" i="17" s="1"/>
  <c r="C509" i="15"/>
  <c r="E509" i="15"/>
  <c r="F509" i="15"/>
  <c r="G509" i="15"/>
  <c r="A510" i="15"/>
  <c r="B510" i="15"/>
  <c r="C510" i="15"/>
  <c r="AD514" i="14" s="1"/>
  <c r="E510" i="15"/>
  <c r="AI514" i="14" s="1"/>
  <c r="F510" i="15"/>
  <c r="G510" i="15"/>
  <c r="A511" i="15"/>
  <c r="B511" i="15"/>
  <c r="S511" i="15" s="1"/>
  <c r="C511" i="15"/>
  <c r="E511" i="15"/>
  <c r="F511" i="15"/>
  <c r="AJ515" i="14" s="1"/>
  <c r="G511" i="15"/>
  <c r="A512" i="15"/>
  <c r="B512" i="15"/>
  <c r="Q512" i="15" s="1"/>
  <c r="C512" i="15"/>
  <c r="E512" i="15"/>
  <c r="AI516" i="14" s="1"/>
  <c r="F512" i="15"/>
  <c r="G512" i="15"/>
  <c r="A513" i="15"/>
  <c r="B513" i="15"/>
  <c r="AB517" i="14" s="1"/>
  <c r="C517" i="18" s="1"/>
  <c r="K511" i="17" s="1"/>
  <c r="C513" i="15"/>
  <c r="E513" i="15"/>
  <c r="AI517" i="14" s="1"/>
  <c r="F513" i="15"/>
  <c r="G513" i="15"/>
  <c r="A514" i="15"/>
  <c r="B514" i="15"/>
  <c r="O514" i="15" s="1"/>
  <c r="C514" i="15"/>
  <c r="AD518" i="14" s="1"/>
  <c r="E514" i="15"/>
  <c r="AI518" i="14" s="1"/>
  <c r="F514" i="15"/>
  <c r="G514" i="15"/>
  <c r="A515" i="15"/>
  <c r="B515" i="15"/>
  <c r="S515" i="15" s="1"/>
  <c r="C515" i="15"/>
  <c r="AD519" i="14" s="1"/>
  <c r="E515" i="15"/>
  <c r="AI519" i="14" s="1"/>
  <c r="F515" i="15"/>
  <c r="G515" i="15"/>
  <c r="AK519" i="14" s="1"/>
  <c r="A516" i="15"/>
  <c r="B516" i="15"/>
  <c r="C516" i="15"/>
  <c r="AD520" i="14" s="1"/>
  <c r="E516" i="15"/>
  <c r="AI520" i="14" s="1"/>
  <c r="F516" i="15"/>
  <c r="G516" i="15"/>
  <c r="A517" i="15"/>
  <c r="B517" i="15"/>
  <c r="M517" i="15" s="1"/>
  <c r="C517" i="15"/>
  <c r="E517" i="15"/>
  <c r="F517" i="15"/>
  <c r="AJ521" i="14" s="1"/>
  <c r="G517" i="15"/>
  <c r="A518" i="15"/>
  <c r="B518" i="15"/>
  <c r="C518" i="15"/>
  <c r="E518" i="15"/>
  <c r="F518" i="15"/>
  <c r="G518" i="15"/>
  <c r="A519" i="15"/>
  <c r="B519" i="15"/>
  <c r="C519" i="15"/>
  <c r="E519" i="15"/>
  <c r="AI523" i="14" s="1"/>
  <c r="F519" i="15"/>
  <c r="AJ523" i="14" s="1"/>
  <c r="G519" i="15"/>
  <c r="A520" i="15"/>
  <c r="B520" i="15"/>
  <c r="C520" i="15"/>
  <c r="E520" i="15"/>
  <c r="F520" i="15"/>
  <c r="G520" i="15"/>
  <c r="A521" i="15"/>
  <c r="B521" i="15"/>
  <c r="R521" i="15" s="1"/>
  <c r="C521" i="15"/>
  <c r="AD525" i="14" s="1"/>
  <c r="E521" i="15"/>
  <c r="F521" i="15"/>
  <c r="AJ525" i="14" s="1"/>
  <c r="G521" i="15"/>
  <c r="P521" i="15"/>
  <c r="A522" i="15"/>
  <c r="B522" i="15"/>
  <c r="M522" i="15" s="1"/>
  <c r="C522" i="15"/>
  <c r="AD526" i="14" s="1"/>
  <c r="E522" i="15"/>
  <c r="AI526" i="14" s="1"/>
  <c r="F522" i="15"/>
  <c r="G522" i="15"/>
  <c r="A523" i="15"/>
  <c r="B523" i="15"/>
  <c r="C523" i="15"/>
  <c r="AD527" i="14" s="1"/>
  <c r="E523" i="15"/>
  <c r="F523" i="15"/>
  <c r="AJ527" i="14" s="1"/>
  <c r="G523" i="15"/>
  <c r="A524" i="15"/>
  <c r="B524" i="15"/>
  <c r="C524" i="15"/>
  <c r="E524" i="15"/>
  <c r="F524" i="15"/>
  <c r="AJ528" i="14" s="1"/>
  <c r="G524" i="15"/>
  <c r="A525" i="15"/>
  <c r="B525" i="15"/>
  <c r="M525" i="15" s="1"/>
  <c r="C525" i="15"/>
  <c r="AD529" i="14" s="1"/>
  <c r="E525" i="15"/>
  <c r="F525" i="15"/>
  <c r="G525" i="15"/>
  <c r="L525" i="15"/>
  <c r="A526" i="15"/>
  <c r="B526" i="15"/>
  <c r="C526" i="15"/>
  <c r="E526" i="15"/>
  <c r="AI530" i="14" s="1"/>
  <c r="F526" i="15"/>
  <c r="G526" i="15"/>
  <c r="A527" i="15"/>
  <c r="B527" i="15"/>
  <c r="AB531" i="14" s="1"/>
  <c r="C531" i="18" s="1"/>
  <c r="K525" i="17" s="1"/>
  <c r="C527" i="15"/>
  <c r="E527" i="15"/>
  <c r="AI531" i="14" s="1"/>
  <c r="F527" i="15"/>
  <c r="G527" i="15"/>
  <c r="AK531" i="14" s="1"/>
  <c r="A528" i="15"/>
  <c r="B528" i="15"/>
  <c r="C528" i="15"/>
  <c r="E528" i="15"/>
  <c r="F528" i="15"/>
  <c r="G528" i="15"/>
  <c r="AK532" i="14" s="1"/>
  <c r="A529" i="15"/>
  <c r="B529" i="15"/>
  <c r="AB533" i="14" s="1"/>
  <c r="C533" i="18" s="1"/>
  <c r="K527" i="17" s="1"/>
  <c r="C529" i="15"/>
  <c r="E529" i="15"/>
  <c r="F529" i="15"/>
  <c r="G529" i="15"/>
  <c r="AK533" i="14" s="1"/>
  <c r="A530" i="15"/>
  <c r="B530" i="15"/>
  <c r="AB534" i="14" s="1"/>
  <c r="C534" i="18" s="1"/>
  <c r="K528" i="17" s="1"/>
  <c r="C530" i="15"/>
  <c r="AD534" i="14" s="1"/>
  <c r="E530" i="15"/>
  <c r="F530" i="15"/>
  <c r="AJ534" i="14" s="1"/>
  <c r="G530" i="15"/>
  <c r="A531" i="15"/>
  <c r="B531" i="15"/>
  <c r="AB535" i="14" s="1"/>
  <c r="C535" i="18" s="1"/>
  <c r="K529" i="17" s="1"/>
  <c r="C531" i="15"/>
  <c r="E531" i="15"/>
  <c r="AI535" i="14" s="1"/>
  <c r="F531" i="15"/>
  <c r="G531" i="15"/>
  <c r="AK535" i="14" s="1"/>
  <c r="A532" i="15"/>
  <c r="B532" i="15"/>
  <c r="C532" i="15"/>
  <c r="E532" i="15"/>
  <c r="AI536" i="14" s="1"/>
  <c r="F532" i="15"/>
  <c r="G532" i="15"/>
  <c r="AK536" i="14" s="1"/>
  <c r="A533" i="15"/>
  <c r="B533" i="15"/>
  <c r="C533" i="15"/>
  <c r="E533" i="15"/>
  <c r="F533" i="15"/>
  <c r="G533" i="15"/>
  <c r="AK537" i="14" s="1"/>
  <c r="A534" i="15"/>
  <c r="B534" i="15"/>
  <c r="AB538" i="14" s="1"/>
  <c r="C538" i="18" s="1"/>
  <c r="K532" i="17" s="1"/>
  <c r="C534" i="15"/>
  <c r="AD538" i="14" s="1"/>
  <c r="E534" i="15"/>
  <c r="F534" i="15"/>
  <c r="G534" i="15"/>
  <c r="A535" i="15"/>
  <c r="B535" i="15"/>
  <c r="C535" i="15"/>
  <c r="E535" i="15"/>
  <c r="F535" i="15"/>
  <c r="G535" i="15"/>
  <c r="A536" i="15"/>
  <c r="B536" i="15"/>
  <c r="C536" i="15"/>
  <c r="E536" i="15"/>
  <c r="F536" i="15"/>
  <c r="G536" i="15"/>
  <c r="A537" i="15"/>
  <c r="B537" i="15"/>
  <c r="C537" i="15"/>
  <c r="E537" i="15"/>
  <c r="AI541" i="14" s="1"/>
  <c r="F537" i="15"/>
  <c r="G537" i="15"/>
  <c r="A538" i="15"/>
  <c r="B538" i="15"/>
  <c r="L538" i="15" s="1"/>
  <c r="C538" i="15"/>
  <c r="E538" i="15"/>
  <c r="F538" i="15"/>
  <c r="G538" i="15"/>
  <c r="A539" i="15"/>
  <c r="B539" i="15"/>
  <c r="C539" i="15"/>
  <c r="E539" i="15"/>
  <c r="F539" i="15"/>
  <c r="G539" i="15"/>
  <c r="A540" i="15"/>
  <c r="B540" i="15"/>
  <c r="C540" i="15"/>
  <c r="E540" i="15"/>
  <c r="F540" i="15"/>
  <c r="G540" i="15"/>
  <c r="A541" i="15"/>
  <c r="B541" i="15"/>
  <c r="M541" i="15" s="1"/>
  <c r="C541" i="15"/>
  <c r="AD545" i="14" s="1"/>
  <c r="E541" i="15"/>
  <c r="AI545" i="14" s="1"/>
  <c r="F541" i="15"/>
  <c r="G541" i="15"/>
  <c r="A542" i="15"/>
  <c r="B542" i="15"/>
  <c r="M542" i="15" s="1"/>
  <c r="C542" i="15"/>
  <c r="E542" i="15"/>
  <c r="F542" i="15"/>
  <c r="AJ546" i="14" s="1"/>
  <c r="G542" i="15"/>
  <c r="AK546" i="14" s="1"/>
  <c r="A543" i="15"/>
  <c r="B543" i="15"/>
  <c r="R543" i="15" s="1"/>
  <c r="C543" i="15"/>
  <c r="E543" i="15"/>
  <c r="F543" i="15"/>
  <c r="G543" i="15"/>
  <c r="A544" i="15"/>
  <c r="B544" i="15"/>
  <c r="K544" i="15" s="1"/>
  <c r="C544" i="15"/>
  <c r="E544" i="15"/>
  <c r="AI548" i="14" s="1"/>
  <c r="F544" i="15"/>
  <c r="AJ548" i="14" s="1"/>
  <c r="G544" i="15"/>
  <c r="J544" i="15"/>
  <c r="O544" i="15"/>
  <c r="R544" i="15"/>
  <c r="A545" i="15"/>
  <c r="B545" i="15"/>
  <c r="C545" i="15"/>
  <c r="E545" i="15"/>
  <c r="AI549" i="14" s="1"/>
  <c r="F545" i="15"/>
  <c r="G545" i="15"/>
  <c r="A546" i="15"/>
  <c r="B546" i="15"/>
  <c r="P546" i="15" s="1"/>
  <c r="C546" i="15"/>
  <c r="E546" i="15"/>
  <c r="F546" i="15"/>
  <c r="G546" i="15"/>
  <c r="AK550" i="14" s="1"/>
  <c r="A547" i="15"/>
  <c r="B547" i="15"/>
  <c r="C547" i="15"/>
  <c r="E547" i="15"/>
  <c r="F547" i="15"/>
  <c r="G547" i="15"/>
  <c r="A548" i="15"/>
  <c r="B548" i="15"/>
  <c r="P548" i="15" s="1"/>
  <c r="C548" i="15"/>
  <c r="E548" i="15"/>
  <c r="AI552" i="14" s="1"/>
  <c r="F548" i="15"/>
  <c r="AJ552" i="14" s="1"/>
  <c r="G548" i="15"/>
  <c r="A549" i="15"/>
  <c r="B549" i="15"/>
  <c r="T549" i="15" s="1"/>
  <c r="C549" i="15"/>
  <c r="E549" i="15"/>
  <c r="F549" i="15"/>
  <c r="AJ553" i="14" s="1"/>
  <c r="G549" i="15"/>
  <c r="A550" i="15"/>
  <c r="B550" i="15"/>
  <c r="C550" i="15"/>
  <c r="E550" i="15"/>
  <c r="F550" i="15"/>
  <c r="G550" i="15"/>
  <c r="AK554" i="14" s="1"/>
  <c r="A551" i="15"/>
  <c r="B551" i="15"/>
  <c r="N551" i="15" s="1"/>
  <c r="C551" i="15"/>
  <c r="E551" i="15"/>
  <c r="F551" i="15"/>
  <c r="G551" i="15"/>
  <c r="K551" i="15"/>
  <c r="A552" i="15"/>
  <c r="B552" i="15"/>
  <c r="C552" i="15"/>
  <c r="E552" i="15"/>
  <c r="F552" i="15"/>
  <c r="G552" i="15"/>
  <c r="A553" i="15"/>
  <c r="B553" i="15"/>
  <c r="P553" i="15" s="1"/>
  <c r="C553" i="15"/>
  <c r="AD557" i="14" s="1"/>
  <c r="E553" i="15"/>
  <c r="F553" i="15"/>
  <c r="G553" i="15"/>
  <c r="A554" i="15"/>
  <c r="B554" i="15"/>
  <c r="C554" i="15"/>
  <c r="E554" i="15"/>
  <c r="F554" i="15"/>
  <c r="AJ558" i="14" s="1"/>
  <c r="G554" i="15"/>
  <c r="A555" i="15"/>
  <c r="B555" i="15"/>
  <c r="C555" i="15"/>
  <c r="E555" i="15"/>
  <c r="F555" i="15"/>
  <c r="G555" i="15"/>
  <c r="A556" i="15"/>
  <c r="B556" i="15"/>
  <c r="C556" i="15"/>
  <c r="E556" i="15"/>
  <c r="F556" i="15"/>
  <c r="G556" i="15"/>
  <c r="A557" i="15"/>
  <c r="B557" i="15"/>
  <c r="C557" i="15"/>
  <c r="AD561" i="14" s="1"/>
  <c r="E557" i="15"/>
  <c r="AI561" i="14" s="1"/>
  <c r="F557" i="15"/>
  <c r="G557" i="15"/>
  <c r="A558" i="15"/>
  <c r="B558" i="15"/>
  <c r="M558" i="15" s="1"/>
  <c r="C558" i="15"/>
  <c r="E558" i="15"/>
  <c r="F558" i="15"/>
  <c r="AJ562" i="14" s="1"/>
  <c r="G558" i="15"/>
  <c r="AK562" i="14" s="1"/>
  <c r="A559" i="15"/>
  <c r="B559" i="15"/>
  <c r="T559" i="15" s="1"/>
  <c r="C559" i="15"/>
  <c r="E559" i="15"/>
  <c r="F559" i="15"/>
  <c r="G559" i="15"/>
  <c r="A560" i="15"/>
  <c r="B560" i="15"/>
  <c r="K560" i="15" s="1"/>
  <c r="C560" i="15"/>
  <c r="E560" i="15"/>
  <c r="F560" i="15"/>
  <c r="G560" i="15"/>
  <c r="AK564" i="14" s="1"/>
  <c r="A561" i="15"/>
  <c r="B561" i="15"/>
  <c r="AB565" i="14" s="1"/>
  <c r="C565" i="18" s="1"/>
  <c r="K559" i="17" s="1"/>
  <c r="C561" i="15"/>
  <c r="AD565" i="14" s="1"/>
  <c r="E561" i="15"/>
  <c r="F561" i="15"/>
  <c r="G561" i="15"/>
  <c r="AK565" i="14" s="1"/>
  <c r="A562" i="15"/>
  <c r="B562" i="15"/>
  <c r="C562" i="15"/>
  <c r="E562" i="15"/>
  <c r="F562" i="15"/>
  <c r="AJ566" i="14" s="1"/>
  <c r="G562" i="15"/>
  <c r="A563" i="15"/>
  <c r="B563" i="15"/>
  <c r="M563" i="15" s="1"/>
  <c r="C563" i="15"/>
  <c r="AD567" i="14" s="1"/>
  <c r="E563" i="15"/>
  <c r="AI567" i="14" s="1"/>
  <c r="F563" i="15"/>
  <c r="G563" i="15"/>
  <c r="A564" i="15"/>
  <c r="B564" i="15"/>
  <c r="C564" i="15"/>
  <c r="E564" i="15"/>
  <c r="AI568" i="14" s="1"/>
  <c r="F564" i="15"/>
  <c r="G564" i="15"/>
  <c r="T564" i="15"/>
  <c r="A565" i="15"/>
  <c r="B565" i="15"/>
  <c r="M565" i="15" s="1"/>
  <c r="C565" i="15"/>
  <c r="E565" i="15"/>
  <c r="F565" i="15"/>
  <c r="AJ569" i="14" s="1"/>
  <c r="G565" i="15"/>
  <c r="A566" i="15"/>
  <c r="B566" i="15"/>
  <c r="M566" i="15" s="1"/>
  <c r="C566" i="15"/>
  <c r="AD570" i="14" s="1"/>
  <c r="E566" i="15"/>
  <c r="AI570" i="14" s="1"/>
  <c r="F566" i="15"/>
  <c r="G566" i="15"/>
  <c r="A567" i="15"/>
  <c r="B567" i="15"/>
  <c r="C567" i="15"/>
  <c r="E567" i="15"/>
  <c r="AI571" i="14" s="1"/>
  <c r="F567" i="15"/>
  <c r="AJ571" i="14" s="1"/>
  <c r="G567" i="15"/>
  <c r="AK571" i="14" s="1"/>
  <c r="A568" i="15"/>
  <c r="B568" i="15"/>
  <c r="C568" i="15"/>
  <c r="AD572" i="14" s="1"/>
  <c r="E568" i="15"/>
  <c r="F568" i="15"/>
  <c r="AJ572" i="14" s="1"/>
  <c r="G568" i="15"/>
  <c r="A569" i="15"/>
  <c r="B569" i="15"/>
  <c r="L569" i="15" s="1"/>
  <c r="C569" i="15"/>
  <c r="E569" i="15"/>
  <c r="F569" i="15"/>
  <c r="AJ573" i="14" s="1"/>
  <c r="G569" i="15"/>
  <c r="A570" i="15"/>
  <c r="B570" i="15"/>
  <c r="P570" i="15" s="1"/>
  <c r="C570" i="15"/>
  <c r="E570" i="15"/>
  <c r="AI574" i="14" s="1"/>
  <c r="F570" i="15"/>
  <c r="AJ574" i="14" s="1"/>
  <c r="G570" i="15"/>
  <c r="AK574" i="14" s="1"/>
  <c r="A571" i="15"/>
  <c r="B571" i="15"/>
  <c r="C571" i="15"/>
  <c r="E571" i="15"/>
  <c r="F571" i="15"/>
  <c r="G571" i="15"/>
  <c r="AK575" i="14" s="1"/>
  <c r="A572" i="15"/>
  <c r="B572" i="15"/>
  <c r="C572" i="15"/>
  <c r="E572" i="15"/>
  <c r="AI576" i="14" s="1"/>
  <c r="F572" i="15"/>
  <c r="G572" i="15"/>
  <c r="A573" i="15"/>
  <c r="B573" i="15"/>
  <c r="T573" i="15" s="1"/>
  <c r="C573" i="15"/>
  <c r="E573" i="15"/>
  <c r="AI577" i="14" s="1"/>
  <c r="F573" i="15"/>
  <c r="G573" i="15"/>
  <c r="AK577" i="14" s="1"/>
  <c r="A574" i="15"/>
  <c r="B574" i="15"/>
  <c r="C574" i="15"/>
  <c r="E574" i="15"/>
  <c r="F574" i="15"/>
  <c r="G574" i="15"/>
  <c r="A575" i="15"/>
  <c r="B575" i="15"/>
  <c r="C575" i="15"/>
  <c r="E575" i="15"/>
  <c r="AI579" i="14" s="1"/>
  <c r="F575" i="15"/>
  <c r="G575" i="15"/>
  <c r="A576" i="15"/>
  <c r="B576" i="15"/>
  <c r="C576" i="15"/>
  <c r="E576" i="15"/>
  <c r="AI580" i="14" s="1"/>
  <c r="F576" i="15"/>
  <c r="G576" i="15"/>
  <c r="A577" i="15"/>
  <c r="B577" i="15"/>
  <c r="P577" i="15" s="1"/>
  <c r="C577" i="15"/>
  <c r="E577" i="15"/>
  <c r="AI581" i="14" s="1"/>
  <c r="F577" i="15"/>
  <c r="G577" i="15"/>
  <c r="AK581" i="14" s="1"/>
  <c r="A578" i="15"/>
  <c r="B578" i="15"/>
  <c r="P578" i="15" s="1"/>
  <c r="C578" i="15"/>
  <c r="E578" i="15"/>
  <c r="F578" i="15"/>
  <c r="AJ582" i="14" s="1"/>
  <c r="G578" i="15"/>
  <c r="AK582" i="14" s="1"/>
  <c r="A579" i="15"/>
  <c r="B579" i="15"/>
  <c r="AB583" i="14" s="1"/>
  <c r="C583" i="18" s="1"/>
  <c r="K577" i="17" s="1"/>
  <c r="C579" i="15"/>
  <c r="E579" i="15"/>
  <c r="F579" i="15"/>
  <c r="G579" i="15"/>
  <c r="A580" i="15"/>
  <c r="B580" i="15"/>
  <c r="C580" i="15"/>
  <c r="E580" i="15"/>
  <c r="AI584" i="14" s="1"/>
  <c r="F580" i="15"/>
  <c r="G580" i="15"/>
  <c r="A581" i="15"/>
  <c r="B581" i="15"/>
  <c r="C581" i="15"/>
  <c r="AD585" i="14" s="1"/>
  <c r="E581" i="15"/>
  <c r="F581" i="15"/>
  <c r="G581" i="15"/>
  <c r="AK585" i="14" s="1"/>
  <c r="A582" i="15"/>
  <c r="B582" i="15"/>
  <c r="M582" i="15" s="1"/>
  <c r="C582" i="15"/>
  <c r="E582" i="15"/>
  <c r="F582" i="15"/>
  <c r="G582" i="15"/>
  <c r="AK586" i="14" s="1"/>
  <c r="A583" i="15"/>
  <c r="B583" i="15"/>
  <c r="C583" i="15"/>
  <c r="E583" i="15"/>
  <c r="F583" i="15"/>
  <c r="G583" i="15"/>
  <c r="A584" i="15"/>
  <c r="B584" i="15"/>
  <c r="N584" i="15" s="1"/>
  <c r="C584" i="15"/>
  <c r="E584" i="15"/>
  <c r="F584" i="15"/>
  <c r="G584" i="15"/>
  <c r="L584" i="15"/>
  <c r="R584" i="15"/>
  <c r="A585" i="15"/>
  <c r="B585" i="15"/>
  <c r="C585" i="15"/>
  <c r="E585" i="15"/>
  <c r="F585" i="15"/>
  <c r="G585" i="15"/>
  <c r="AK589" i="14" s="1"/>
  <c r="A586" i="15"/>
  <c r="B586" i="15"/>
  <c r="C586" i="15"/>
  <c r="E586" i="15"/>
  <c r="F586" i="15"/>
  <c r="G586" i="15"/>
  <c r="A587" i="15"/>
  <c r="B587" i="15"/>
  <c r="S587" i="15" s="1"/>
  <c r="C587" i="15"/>
  <c r="E587" i="15"/>
  <c r="F587" i="15"/>
  <c r="G587" i="15"/>
  <c r="AK591" i="14" s="1"/>
  <c r="A588" i="15"/>
  <c r="B588" i="15"/>
  <c r="C588" i="15"/>
  <c r="E588" i="15"/>
  <c r="F588" i="15"/>
  <c r="G588" i="15"/>
  <c r="A589" i="15"/>
  <c r="B589" i="15"/>
  <c r="C589" i="15"/>
  <c r="E589" i="15"/>
  <c r="AI593" i="14" s="1"/>
  <c r="F589" i="15"/>
  <c r="G589" i="15"/>
  <c r="A590" i="15"/>
  <c r="B590" i="15"/>
  <c r="T590" i="15" s="1"/>
  <c r="C590" i="15"/>
  <c r="E590" i="15"/>
  <c r="F590" i="15"/>
  <c r="G590" i="15"/>
  <c r="AK594" i="14" s="1"/>
  <c r="A591" i="15"/>
  <c r="B591" i="15"/>
  <c r="N591" i="15" s="1"/>
  <c r="C591" i="15"/>
  <c r="E591" i="15"/>
  <c r="F591" i="15"/>
  <c r="G591" i="15"/>
  <c r="L591" i="15"/>
  <c r="R591" i="15"/>
  <c r="T591" i="15"/>
  <c r="A592" i="15"/>
  <c r="B592" i="15"/>
  <c r="C592" i="15"/>
  <c r="AD596" i="14" s="1"/>
  <c r="E592" i="15"/>
  <c r="F592" i="15"/>
  <c r="G592" i="15"/>
  <c r="AK596" i="14" s="1"/>
  <c r="A593" i="15"/>
  <c r="B593" i="15"/>
  <c r="P593" i="15" s="1"/>
  <c r="C593" i="15"/>
  <c r="E593" i="15"/>
  <c r="F593" i="15"/>
  <c r="AJ597" i="14" s="1"/>
  <c r="G593" i="15"/>
  <c r="A594" i="15"/>
  <c r="B594" i="15"/>
  <c r="L594" i="15" s="1"/>
  <c r="C594" i="15"/>
  <c r="E594" i="15"/>
  <c r="F594" i="15"/>
  <c r="G594" i="15"/>
  <c r="A595" i="15"/>
  <c r="B595" i="15"/>
  <c r="C595" i="15"/>
  <c r="E595" i="15"/>
  <c r="AI599" i="14" s="1"/>
  <c r="F595" i="15"/>
  <c r="G595" i="15"/>
  <c r="A596" i="15"/>
  <c r="B596" i="15"/>
  <c r="C596" i="15"/>
  <c r="AD600" i="14" s="1"/>
  <c r="E596" i="15"/>
  <c r="F596" i="15"/>
  <c r="G596" i="15"/>
  <c r="A597" i="15"/>
  <c r="B597" i="15"/>
  <c r="T597" i="15" s="1"/>
  <c r="C597" i="15"/>
  <c r="E597" i="15"/>
  <c r="F597" i="15"/>
  <c r="AJ601" i="14" s="1"/>
  <c r="G597" i="15"/>
  <c r="A598" i="15"/>
  <c r="B598" i="15"/>
  <c r="U598" i="15" s="1"/>
  <c r="C598" i="15"/>
  <c r="E598" i="15"/>
  <c r="F598" i="15"/>
  <c r="G598" i="15"/>
  <c r="A599" i="15"/>
  <c r="B599" i="15"/>
  <c r="C599" i="15"/>
  <c r="E599" i="15"/>
  <c r="F599" i="15"/>
  <c r="G599" i="15"/>
  <c r="Q599" i="15"/>
  <c r="A600" i="15"/>
  <c r="B600" i="15"/>
  <c r="S600" i="15" s="1"/>
  <c r="C600" i="15"/>
  <c r="E600" i="15"/>
  <c r="F600" i="15"/>
  <c r="G600" i="15"/>
  <c r="A601" i="15"/>
  <c r="B601" i="15"/>
  <c r="C601" i="15"/>
  <c r="E601" i="15"/>
  <c r="AI605" i="14" s="1"/>
  <c r="F601" i="15"/>
  <c r="G601" i="15"/>
  <c r="A602" i="15"/>
  <c r="B602" i="15"/>
  <c r="T602" i="15" s="1"/>
  <c r="C602" i="15"/>
  <c r="AD606" i="14" s="1"/>
  <c r="E602" i="15"/>
  <c r="F602" i="15"/>
  <c r="G602" i="15"/>
  <c r="AK606" i="14" s="1"/>
  <c r="A603" i="15"/>
  <c r="B603" i="15"/>
  <c r="R603" i="15" s="1"/>
  <c r="C603" i="15"/>
  <c r="E603" i="15"/>
  <c r="F603" i="15"/>
  <c r="AJ607" i="14" s="1"/>
  <c r="G603" i="15"/>
  <c r="A604" i="15"/>
  <c r="B604" i="15"/>
  <c r="C604" i="15"/>
  <c r="E604" i="15"/>
  <c r="F604" i="15"/>
  <c r="G604" i="15"/>
  <c r="AK608" i="14" s="1"/>
  <c r="A605" i="15"/>
  <c r="B605" i="15"/>
  <c r="C605" i="15"/>
  <c r="AD609" i="14" s="1"/>
  <c r="E605" i="15"/>
  <c r="AI609" i="14" s="1"/>
  <c r="F605" i="15"/>
  <c r="G605" i="15"/>
  <c r="AK609" i="14" s="1"/>
  <c r="A606" i="15"/>
  <c r="B606" i="15"/>
  <c r="C606" i="15"/>
  <c r="E606" i="15"/>
  <c r="F606" i="15"/>
  <c r="AJ610" i="14" s="1"/>
  <c r="G606" i="15"/>
  <c r="AK610" i="14" s="1"/>
  <c r="A607" i="15"/>
  <c r="B607" i="15"/>
  <c r="C607" i="15"/>
  <c r="AD611" i="14" s="1"/>
  <c r="E607" i="15"/>
  <c r="F607" i="15"/>
  <c r="G607" i="15"/>
  <c r="AK611" i="14" s="1"/>
  <c r="A608" i="15"/>
  <c r="B608" i="15"/>
  <c r="AB612" i="14" s="1"/>
  <c r="C612" i="18" s="1"/>
  <c r="K606" i="17" s="1"/>
  <c r="C608" i="15"/>
  <c r="E608" i="15"/>
  <c r="AI612" i="14" s="1"/>
  <c r="F608" i="15"/>
  <c r="G608" i="15"/>
  <c r="A609" i="15"/>
  <c r="B609" i="15"/>
  <c r="AB613" i="14" s="1"/>
  <c r="C613" i="18" s="1"/>
  <c r="K607" i="17" s="1"/>
  <c r="C609" i="15"/>
  <c r="E609" i="15"/>
  <c r="AI613" i="14" s="1"/>
  <c r="F609" i="15"/>
  <c r="G609" i="15"/>
  <c r="AK613" i="14" s="1"/>
  <c r="A610" i="15"/>
  <c r="B610" i="15"/>
  <c r="P610" i="15" s="1"/>
  <c r="C610" i="15"/>
  <c r="E610" i="15"/>
  <c r="AI614" i="14" s="1"/>
  <c r="F610" i="15"/>
  <c r="AJ614" i="14" s="1"/>
  <c r="G610" i="15"/>
  <c r="A611" i="15"/>
  <c r="B611" i="15"/>
  <c r="C611" i="15"/>
  <c r="E611" i="15"/>
  <c r="AI615" i="14" s="1"/>
  <c r="F611" i="15"/>
  <c r="G611" i="15"/>
  <c r="AK615" i="14" s="1"/>
  <c r="A612" i="15"/>
  <c r="B612" i="15"/>
  <c r="C612" i="15"/>
  <c r="E612" i="15"/>
  <c r="AI616" i="14" s="1"/>
  <c r="F612" i="15"/>
  <c r="G612" i="15"/>
  <c r="A613" i="15"/>
  <c r="B613" i="15"/>
  <c r="P613" i="15" s="1"/>
  <c r="C613" i="15"/>
  <c r="AD617" i="14" s="1"/>
  <c r="E613" i="15"/>
  <c r="F613" i="15"/>
  <c r="AJ617" i="14" s="1"/>
  <c r="G613" i="15"/>
  <c r="AK617" i="14" s="1"/>
  <c r="A614" i="15"/>
  <c r="B614" i="15"/>
  <c r="N614" i="15" s="1"/>
  <c r="C614" i="15"/>
  <c r="E614" i="15"/>
  <c r="F614" i="15"/>
  <c r="G614" i="15"/>
  <c r="A615" i="15"/>
  <c r="B615" i="15"/>
  <c r="Q615" i="15" s="1"/>
  <c r="C615" i="15"/>
  <c r="E615" i="15"/>
  <c r="AI619" i="14" s="1"/>
  <c r="F615" i="15"/>
  <c r="G615" i="15"/>
  <c r="N615" i="15"/>
  <c r="T615" i="15"/>
  <c r="U615" i="15"/>
  <c r="A616" i="15"/>
  <c r="B616" i="15"/>
  <c r="AB620" i="14" s="1"/>
  <c r="C620" i="18" s="1"/>
  <c r="K614" i="17" s="1"/>
  <c r="C616" i="15"/>
  <c r="E616" i="15"/>
  <c r="F616" i="15"/>
  <c r="G616" i="15"/>
  <c r="AK620" i="14" s="1"/>
  <c r="A617" i="15"/>
  <c r="B617" i="15"/>
  <c r="C617" i="15"/>
  <c r="AD621" i="14" s="1"/>
  <c r="E617" i="15"/>
  <c r="F617" i="15"/>
  <c r="G617" i="15"/>
  <c r="A618" i="15"/>
  <c r="B618" i="15"/>
  <c r="C618" i="15"/>
  <c r="AD622" i="14" s="1"/>
  <c r="E618" i="15"/>
  <c r="AI622" i="14" s="1"/>
  <c r="F618" i="15"/>
  <c r="G618" i="15"/>
  <c r="A619" i="15"/>
  <c r="B619" i="15"/>
  <c r="K619" i="15" s="1"/>
  <c r="C619" i="15"/>
  <c r="E619" i="15"/>
  <c r="AI623" i="14" s="1"/>
  <c r="F619" i="15"/>
  <c r="AJ623" i="14" s="1"/>
  <c r="G619" i="15"/>
  <c r="A620" i="15"/>
  <c r="B620" i="15"/>
  <c r="C620" i="15"/>
  <c r="E620" i="15"/>
  <c r="F620" i="15"/>
  <c r="G620" i="15"/>
  <c r="A621" i="15"/>
  <c r="B621" i="15"/>
  <c r="T621" i="15" s="1"/>
  <c r="C621" i="15"/>
  <c r="E621" i="15"/>
  <c r="F621" i="15"/>
  <c r="G621" i="15"/>
  <c r="A622" i="15"/>
  <c r="B622" i="15"/>
  <c r="C622" i="15"/>
  <c r="E622" i="15"/>
  <c r="F622" i="15"/>
  <c r="G622" i="15"/>
  <c r="A623" i="15"/>
  <c r="B623" i="15"/>
  <c r="C623" i="15"/>
  <c r="E623" i="15"/>
  <c r="F623" i="15"/>
  <c r="G623" i="15"/>
  <c r="AK627" i="14" s="1"/>
  <c r="A624" i="15"/>
  <c r="B624" i="15"/>
  <c r="P624" i="15" s="1"/>
  <c r="C624" i="15"/>
  <c r="E624" i="15"/>
  <c r="F624" i="15"/>
  <c r="G624" i="15"/>
  <c r="AK628" i="14" s="1"/>
  <c r="A625" i="15"/>
  <c r="B625" i="15"/>
  <c r="AB629" i="14" s="1"/>
  <c r="C629" i="18" s="1"/>
  <c r="K623" i="17" s="1"/>
  <c r="C625" i="15"/>
  <c r="E625" i="15"/>
  <c r="F625" i="15"/>
  <c r="G625" i="15"/>
  <c r="A626" i="15"/>
  <c r="B626" i="15"/>
  <c r="T626" i="15" s="1"/>
  <c r="C626" i="15"/>
  <c r="E626" i="15"/>
  <c r="F626" i="15"/>
  <c r="G626" i="15"/>
  <c r="A627" i="15"/>
  <c r="B627" i="15"/>
  <c r="C627" i="15"/>
  <c r="AD631" i="14" s="1"/>
  <c r="E627" i="15"/>
  <c r="F627" i="15"/>
  <c r="G627" i="15"/>
  <c r="A628" i="15"/>
  <c r="B628" i="15"/>
  <c r="C628" i="15"/>
  <c r="E628" i="15"/>
  <c r="F628" i="15"/>
  <c r="G628" i="15"/>
  <c r="A629" i="15"/>
  <c r="B629" i="15"/>
  <c r="C629" i="15"/>
  <c r="E629" i="15"/>
  <c r="F629" i="15"/>
  <c r="G629" i="15"/>
  <c r="AK633" i="14" s="1"/>
  <c r="A630" i="15"/>
  <c r="B630" i="15"/>
  <c r="L630" i="15" s="1"/>
  <c r="C630" i="15"/>
  <c r="E630" i="15"/>
  <c r="F630" i="15"/>
  <c r="G630" i="15"/>
  <c r="A631" i="15"/>
  <c r="B631" i="15"/>
  <c r="P631" i="15" s="1"/>
  <c r="C631" i="15"/>
  <c r="E631" i="15"/>
  <c r="AI635" i="14" s="1"/>
  <c r="F631" i="15"/>
  <c r="G631" i="15"/>
  <c r="A632" i="15"/>
  <c r="B632" i="15"/>
  <c r="C632" i="15"/>
  <c r="E632" i="15"/>
  <c r="F632" i="15"/>
  <c r="G632" i="15"/>
  <c r="A633" i="15"/>
  <c r="B633" i="15"/>
  <c r="C633" i="15"/>
  <c r="E633" i="15"/>
  <c r="F633" i="15"/>
  <c r="AJ637" i="14" s="1"/>
  <c r="G633" i="15"/>
  <c r="N633" i="15"/>
  <c r="A634" i="15"/>
  <c r="B634" i="15"/>
  <c r="C634" i="15"/>
  <c r="E634" i="15"/>
  <c r="F634" i="15"/>
  <c r="G634" i="15"/>
  <c r="A635" i="15"/>
  <c r="B635" i="15"/>
  <c r="C635" i="15"/>
  <c r="E635" i="15"/>
  <c r="F635" i="15"/>
  <c r="G635" i="15"/>
  <c r="A636" i="15"/>
  <c r="B636" i="15"/>
  <c r="C636" i="15"/>
  <c r="E636" i="15"/>
  <c r="F636" i="15"/>
  <c r="G636" i="15"/>
  <c r="A637" i="15"/>
  <c r="B637" i="15"/>
  <c r="Q637" i="15" s="1"/>
  <c r="C637" i="15"/>
  <c r="E637" i="15"/>
  <c r="AI641" i="14" s="1"/>
  <c r="F637" i="15"/>
  <c r="G637" i="15"/>
  <c r="A638" i="15"/>
  <c r="B638" i="15"/>
  <c r="L638" i="15" s="1"/>
  <c r="C638" i="15"/>
  <c r="E638" i="15"/>
  <c r="AI642" i="14" s="1"/>
  <c r="F638" i="15"/>
  <c r="G638" i="15"/>
  <c r="A639" i="15"/>
  <c r="B639" i="15"/>
  <c r="C639" i="15"/>
  <c r="AD643" i="14" s="1"/>
  <c r="E639" i="15"/>
  <c r="F639" i="15"/>
  <c r="G639" i="15"/>
  <c r="A640" i="15"/>
  <c r="B640" i="15"/>
  <c r="C640" i="15"/>
  <c r="AD644" i="14" s="1"/>
  <c r="E640" i="15"/>
  <c r="AI644" i="14" s="1"/>
  <c r="F640" i="15"/>
  <c r="AJ644" i="14" s="1"/>
  <c r="G640" i="15"/>
  <c r="A641" i="15"/>
  <c r="B641" i="15"/>
  <c r="C641" i="15"/>
  <c r="E641" i="15"/>
  <c r="AI645" i="14" s="1"/>
  <c r="F641" i="15"/>
  <c r="AJ645" i="14" s="1"/>
  <c r="G641" i="15"/>
  <c r="AK645" i="14" s="1"/>
  <c r="A642" i="15"/>
  <c r="B642" i="15"/>
  <c r="C642" i="15"/>
  <c r="E642" i="15"/>
  <c r="F642" i="15"/>
  <c r="G642" i="15"/>
  <c r="A643" i="15"/>
  <c r="B643" i="15"/>
  <c r="C643" i="15"/>
  <c r="AD647" i="14" s="1"/>
  <c r="E643" i="15"/>
  <c r="F643" i="15"/>
  <c r="G643" i="15"/>
  <c r="A644" i="15"/>
  <c r="B644" i="15"/>
  <c r="C644" i="15"/>
  <c r="E644" i="15"/>
  <c r="F644" i="15"/>
  <c r="AJ648" i="14" s="1"/>
  <c r="G644" i="15"/>
  <c r="Q644" i="15"/>
  <c r="A645" i="15"/>
  <c r="B645" i="15"/>
  <c r="C645" i="15"/>
  <c r="E645" i="15"/>
  <c r="F645" i="15"/>
  <c r="G645" i="15"/>
  <c r="AK649" i="14" s="1"/>
  <c r="A646" i="15"/>
  <c r="B646" i="15"/>
  <c r="C646" i="15"/>
  <c r="E646" i="15"/>
  <c r="F646" i="15"/>
  <c r="G646" i="15"/>
  <c r="AK650" i="14" s="1"/>
  <c r="A647" i="15"/>
  <c r="B647" i="15"/>
  <c r="O647" i="15" s="1"/>
  <c r="C647" i="15"/>
  <c r="AD651" i="14" s="1"/>
  <c r="E647" i="15"/>
  <c r="F647" i="15"/>
  <c r="G647" i="15"/>
  <c r="P647" i="15"/>
  <c r="A648" i="15"/>
  <c r="B648" i="15"/>
  <c r="C648" i="15"/>
  <c r="E648" i="15"/>
  <c r="AI652" i="14" s="1"/>
  <c r="F648" i="15"/>
  <c r="G648" i="15"/>
  <c r="A649" i="15"/>
  <c r="B649" i="15"/>
  <c r="C649" i="15"/>
  <c r="E649" i="15"/>
  <c r="AI653" i="14" s="1"/>
  <c r="F649" i="15"/>
  <c r="G649" i="15"/>
  <c r="AK653" i="14" s="1"/>
  <c r="A650" i="15"/>
  <c r="B650" i="15"/>
  <c r="C650" i="15"/>
  <c r="E650" i="15"/>
  <c r="F650" i="15"/>
  <c r="G650" i="15"/>
  <c r="A651" i="15"/>
  <c r="B651" i="15"/>
  <c r="C651" i="15"/>
  <c r="E651" i="15"/>
  <c r="F651" i="15"/>
  <c r="G651" i="15"/>
  <c r="A652" i="15"/>
  <c r="B652" i="15"/>
  <c r="N652" i="15" s="1"/>
  <c r="C652" i="15"/>
  <c r="AD656" i="14" s="1"/>
  <c r="E652" i="15"/>
  <c r="F652" i="15"/>
  <c r="G652" i="15"/>
  <c r="A653" i="15"/>
  <c r="B653" i="15"/>
  <c r="T653" i="15" s="1"/>
  <c r="C653" i="15"/>
  <c r="E653" i="15"/>
  <c r="F653" i="15"/>
  <c r="AJ657" i="14" s="1"/>
  <c r="G653" i="15"/>
  <c r="A654" i="15"/>
  <c r="B654" i="15"/>
  <c r="K654" i="15" s="1"/>
  <c r="C654" i="15"/>
  <c r="E654" i="15"/>
  <c r="F654" i="15"/>
  <c r="G654" i="15"/>
  <c r="S654" i="15"/>
  <c r="A655" i="15"/>
  <c r="B655" i="15"/>
  <c r="C655" i="15"/>
  <c r="E655" i="15"/>
  <c r="AI659" i="14" s="1"/>
  <c r="F655" i="15"/>
  <c r="AJ659" i="14" s="1"/>
  <c r="G655" i="15"/>
  <c r="A656" i="15"/>
  <c r="B656" i="15"/>
  <c r="AB660" i="14" s="1"/>
  <c r="C660" i="18" s="1"/>
  <c r="K654" i="17" s="1"/>
  <c r="C656" i="15"/>
  <c r="E656" i="15"/>
  <c r="F656" i="15"/>
  <c r="G656" i="15"/>
  <c r="AK660" i="14" s="1"/>
  <c r="A657" i="15"/>
  <c r="B657" i="15"/>
  <c r="Q657" i="15" s="1"/>
  <c r="C657" i="15"/>
  <c r="AD661" i="14" s="1"/>
  <c r="E657" i="15"/>
  <c r="AI661" i="14" s="1"/>
  <c r="F657" i="15"/>
  <c r="G657" i="15"/>
  <c r="A658" i="15"/>
  <c r="B658" i="15"/>
  <c r="T658" i="15" s="1"/>
  <c r="C658" i="15"/>
  <c r="E658" i="15"/>
  <c r="AI662" i="14" s="1"/>
  <c r="F658" i="15"/>
  <c r="G658" i="15"/>
  <c r="AK662" i="14" s="1"/>
  <c r="A659" i="15"/>
  <c r="B659" i="15"/>
  <c r="M659" i="15" s="1"/>
  <c r="C659" i="15"/>
  <c r="E659" i="15"/>
  <c r="F659" i="15"/>
  <c r="G659" i="15"/>
  <c r="A660" i="15"/>
  <c r="B660" i="15"/>
  <c r="C660" i="15"/>
  <c r="E660" i="15"/>
  <c r="F660" i="15"/>
  <c r="G660" i="15"/>
  <c r="A661" i="15"/>
  <c r="B661" i="15"/>
  <c r="C661" i="15"/>
  <c r="E661" i="15"/>
  <c r="AI665" i="14" s="1"/>
  <c r="F661" i="15"/>
  <c r="G661" i="15"/>
  <c r="A662" i="15"/>
  <c r="B662" i="15"/>
  <c r="P662" i="15" s="1"/>
  <c r="C662" i="15"/>
  <c r="AD666" i="14" s="1"/>
  <c r="E662" i="15"/>
  <c r="AI666" i="14" s="1"/>
  <c r="F662" i="15"/>
  <c r="G662" i="15"/>
  <c r="A663" i="15"/>
  <c r="B663" i="15"/>
  <c r="C663" i="15"/>
  <c r="E663" i="15"/>
  <c r="F663" i="15"/>
  <c r="G663" i="15"/>
  <c r="A664" i="15"/>
  <c r="B664" i="15"/>
  <c r="P664" i="15" s="1"/>
  <c r="C664" i="15"/>
  <c r="E664" i="15"/>
  <c r="F664" i="15"/>
  <c r="G664" i="15"/>
  <c r="N664" i="15"/>
  <c r="T664" i="15"/>
  <c r="A665" i="15"/>
  <c r="B665" i="15"/>
  <c r="C665" i="15"/>
  <c r="E665" i="15"/>
  <c r="F665" i="15"/>
  <c r="G665" i="15"/>
  <c r="R665" i="15"/>
  <c r="A666" i="15"/>
  <c r="B666" i="15"/>
  <c r="L666" i="15" s="1"/>
  <c r="C666" i="15"/>
  <c r="E666" i="15"/>
  <c r="F666" i="15"/>
  <c r="G666" i="15"/>
  <c r="A667" i="15"/>
  <c r="B667" i="15"/>
  <c r="T667" i="15" s="1"/>
  <c r="C667" i="15"/>
  <c r="E667" i="15"/>
  <c r="F667" i="15"/>
  <c r="G667" i="15"/>
  <c r="A668" i="15"/>
  <c r="B668" i="15"/>
  <c r="U668" i="15" s="1"/>
  <c r="C668" i="15"/>
  <c r="E668" i="15"/>
  <c r="F668" i="15"/>
  <c r="G668" i="15"/>
  <c r="A669" i="15"/>
  <c r="B669" i="15"/>
  <c r="L669" i="15" s="1"/>
  <c r="C669" i="15"/>
  <c r="E669" i="15"/>
  <c r="F669" i="15"/>
  <c r="G669" i="15"/>
  <c r="A670" i="15"/>
  <c r="B670" i="15"/>
  <c r="C670" i="15"/>
  <c r="AD674" i="14" s="1"/>
  <c r="E670" i="15"/>
  <c r="F670" i="15"/>
  <c r="G670" i="15"/>
  <c r="A671" i="15"/>
  <c r="B671" i="15"/>
  <c r="Q671" i="15" s="1"/>
  <c r="C671" i="15"/>
  <c r="E671" i="15"/>
  <c r="F671" i="15"/>
  <c r="AJ675" i="14" s="1"/>
  <c r="G671" i="15"/>
  <c r="AK675" i="14" s="1"/>
  <c r="A672" i="15"/>
  <c r="B672" i="15"/>
  <c r="N672" i="15" s="1"/>
  <c r="C672" i="15"/>
  <c r="E672" i="15"/>
  <c r="F672" i="15"/>
  <c r="G672" i="15"/>
  <c r="AK676" i="14" s="1"/>
  <c r="A673" i="15"/>
  <c r="B673" i="15"/>
  <c r="O673" i="15" s="1"/>
  <c r="C673" i="15"/>
  <c r="E673" i="15"/>
  <c r="F673" i="15"/>
  <c r="G673" i="15"/>
  <c r="A674" i="15"/>
  <c r="B674" i="15"/>
  <c r="J674" i="15" s="1"/>
  <c r="AC674" i="14" s="1"/>
  <c r="C674" i="15"/>
  <c r="AD678" i="14" s="1"/>
  <c r="E674" i="15"/>
  <c r="F674" i="15"/>
  <c r="G674" i="15"/>
  <c r="N674" i="15"/>
  <c r="T674" i="15"/>
  <c r="A675" i="15"/>
  <c r="B675" i="15"/>
  <c r="C675" i="15"/>
  <c r="AD679" i="14" s="1"/>
  <c r="E675" i="15"/>
  <c r="F675" i="15"/>
  <c r="G675" i="15"/>
  <c r="A676" i="15"/>
  <c r="B676" i="15"/>
  <c r="Q676" i="15" s="1"/>
  <c r="C676" i="15"/>
  <c r="E676" i="15"/>
  <c r="F676" i="15"/>
  <c r="AJ680" i="14" s="1"/>
  <c r="G676" i="15"/>
  <c r="AK680" i="14" s="1"/>
  <c r="A677" i="15"/>
  <c r="B677" i="15"/>
  <c r="C677" i="15"/>
  <c r="E677" i="15"/>
  <c r="F677" i="15"/>
  <c r="G677" i="15"/>
  <c r="A678" i="15"/>
  <c r="B678" i="15"/>
  <c r="C678" i="15"/>
  <c r="AD682" i="14" s="1"/>
  <c r="E678" i="15"/>
  <c r="F678" i="15"/>
  <c r="G678" i="15"/>
  <c r="A679" i="15"/>
  <c r="B679" i="15"/>
  <c r="AB683" i="14" s="1"/>
  <c r="C683" i="18" s="1"/>
  <c r="K677" i="17" s="1"/>
  <c r="C679" i="15"/>
  <c r="AD683" i="14" s="1"/>
  <c r="E679" i="15"/>
  <c r="AI683" i="14" s="1"/>
  <c r="F679" i="15"/>
  <c r="G679" i="15"/>
  <c r="A680" i="15"/>
  <c r="B680" i="15"/>
  <c r="U680" i="15" s="1"/>
  <c r="C680" i="15"/>
  <c r="E680" i="15"/>
  <c r="F680" i="15"/>
  <c r="AJ684" i="14" s="1"/>
  <c r="G680" i="15"/>
  <c r="A681" i="15"/>
  <c r="B681" i="15"/>
  <c r="T681" i="15" s="1"/>
  <c r="C681" i="15"/>
  <c r="E681" i="15"/>
  <c r="AI685" i="14" s="1"/>
  <c r="F681" i="15"/>
  <c r="G681" i="15"/>
  <c r="P681" i="15"/>
  <c r="A682" i="15"/>
  <c r="B682" i="15"/>
  <c r="J682" i="15" s="1"/>
  <c r="C682" i="15"/>
  <c r="E682" i="15"/>
  <c r="F682" i="15"/>
  <c r="AJ686" i="14" s="1"/>
  <c r="G682" i="15"/>
  <c r="AK686" i="14" s="1"/>
  <c r="A683" i="15"/>
  <c r="B683" i="15"/>
  <c r="C683" i="15"/>
  <c r="E683" i="15"/>
  <c r="F683" i="15"/>
  <c r="G683" i="15"/>
  <c r="A684" i="15"/>
  <c r="B684" i="15"/>
  <c r="C684" i="15"/>
  <c r="AD688" i="14" s="1"/>
  <c r="E684" i="15"/>
  <c r="F684" i="15"/>
  <c r="G684" i="15"/>
  <c r="A685" i="15"/>
  <c r="B685" i="15"/>
  <c r="C685" i="15"/>
  <c r="E685" i="15"/>
  <c r="AI689" i="14" s="1"/>
  <c r="F685" i="15"/>
  <c r="AJ689" i="14" s="1"/>
  <c r="G685" i="15"/>
  <c r="A686" i="15"/>
  <c r="B686" i="15"/>
  <c r="C686" i="15"/>
  <c r="E686" i="15"/>
  <c r="F686" i="15"/>
  <c r="G686" i="15"/>
  <c r="A687" i="15"/>
  <c r="B687" i="15"/>
  <c r="Q687" i="15" s="1"/>
  <c r="C687" i="15"/>
  <c r="E687" i="15"/>
  <c r="AI691" i="14" s="1"/>
  <c r="F687" i="15"/>
  <c r="G687" i="15"/>
  <c r="A688" i="15"/>
  <c r="B688" i="15"/>
  <c r="C688" i="15"/>
  <c r="E688" i="15"/>
  <c r="F688" i="15"/>
  <c r="G688" i="15"/>
  <c r="A689" i="15"/>
  <c r="B689" i="15"/>
  <c r="Q689" i="15" s="1"/>
  <c r="C689" i="15"/>
  <c r="E689" i="15"/>
  <c r="F689" i="15"/>
  <c r="G689" i="15"/>
  <c r="A690" i="15"/>
  <c r="B690" i="15"/>
  <c r="C690" i="15"/>
  <c r="E690" i="15"/>
  <c r="F690" i="15"/>
  <c r="AJ694" i="14" s="1"/>
  <c r="G690" i="15"/>
  <c r="A691" i="15"/>
  <c r="B691" i="15"/>
  <c r="P691" i="15" s="1"/>
  <c r="C691" i="15"/>
  <c r="E691" i="15"/>
  <c r="AI695" i="14" s="1"/>
  <c r="F691" i="15"/>
  <c r="G691" i="15"/>
  <c r="A692" i="15"/>
  <c r="B692" i="15"/>
  <c r="M692" i="15" s="1"/>
  <c r="C692" i="15"/>
  <c r="E692" i="15"/>
  <c r="AI696" i="14" s="1"/>
  <c r="F692" i="15"/>
  <c r="G692" i="15"/>
  <c r="AK696" i="14" s="1"/>
  <c r="L692" i="15"/>
  <c r="A693" i="15"/>
  <c r="B693" i="15"/>
  <c r="M693" i="15" s="1"/>
  <c r="C693" i="15"/>
  <c r="E693" i="15"/>
  <c r="F693" i="15"/>
  <c r="G693" i="15"/>
  <c r="A694" i="15"/>
  <c r="B694" i="15"/>
  <c r="M694" i="15" s="1"/>
  <c r="C694" i="15"/>
  <c r="E694" i="15"/>
  <c r="F694" i="15"/>
  <c r="G694" i="15"/>
  <c r="A695" i="15"/>
  <c r="B695" i="15"/>
  <c r="U695" i="15" s="1"/>
  <c r="C695" i="15"/>
  <c r="AD699" i="14" s="1"/>
  <c r="E695" i="15"/>
  <c r="F695" i="15"/>
  <c r="G695" i="15"/>
  <c r="A696" i="15"/>
  <c r="B696" i="15"/>
  <c r="AB700" i="14" s="1"/>
  <c r="C700" i="18" s="1"/>
  <c r="K694" i="17" s="1"/>
  <c r="C696" i="15"/>
  <c r="E696" i="15"/>
  <c r="AI700" i="14" s="1"/>
  <c r="F696" i="15"/>
  <c r="G696" i="15"/>
  <c r="A697" i="15"/>
  <c r="B697" i="15"/>
  <c r="C697" i="15"/>
  <c r="AD701" i="14" s="1"/>
  <c r="E697" i="15"/>
  <c r="F697" i="15"/>
  <c r="G697" i="15"/>
  <c r="AK701" i="14" s="1"/>
  <c r="A698" i="15"/>
  <c r="B698" i="15"/>
  <c r="C698" i="15"/>
  <c r="AD702" i="14" s="1"/>
  <c r="E698" i="15"/>
  <c r="F698" i="15"/>
  <c r="AJ702" i="14" s="1"/>
  <c r="G698" i="15"/>
  <c r="AK702" i="14" s="1"/>
  <c r="A699" i="15"/>
  <c r="B699" i="15"/>
  <c r="AB703" i="14" s="1"/>
  <c r="C703" i="18" s="1"/>
  <c r="K697" i="17" s="1"/>
  <c r="C699" i="15"/>
  <c r="E699" i="15"/>
  <c r="F699" i="15"/>
  <c r="AJ703" i="14" s="1"/>
  <c r="G699" i="15"/>
  <c r="A700" i="15"/>
  <c r="B700" i="15"/>
  <c r="C700" i="15"/>
  <c r="E700" i="15"/>
  <c r="AI704" i="14" s="1"/>
  <c r="F700" i="15"/>
  <c r="G700" i="15"/>
  <c r="A701" i="15"/>
  <c r="B701" i="15"/>
  <c r="C701" i="15"/>
  <c r="AD705" i="14" s="1"/>
  <c r="E701" i="15"/>
  <c r="AI705" i="14" s="1"/>
  <c r="F701" i="15"/>
  <c r="AJ705" i="14" s="1"/>
  <c r="G701" i="15"/>
  <c r="AK705" i="14" s="1"/>
  <c r="A702" i="15"/>
  <c r="B702" i="15"/>
  <c r="C702" i="15"/>
  <c r="AD706" i="14" s="1"/>
  <c r="E702" i="15"/>
  <c r="F702" i="15"/>
  <c r="AJ706" i="14" s="1"/>
  <c r="G702" i="15"/>
  <c r="AK706" i="14" s="1"/>
  <c r="A703" i="15"/>
  <c r="B703" i="15"/>
  <c r="C703" i="15"/>
  <c r="E703" i="15"/>
  <c r="F703" i="15"/>
  <c r="AJ707" i="14" s="1"/>
  <c r="G703" i="15"/>
  <c r="S703" i="15"/>
  <c r="A704" i="15"/>
  <c r="B704" i="15"/>
  <c r="AB708" i="14" s="1"/>
  <c r="C708" i="18" s="1"/>
  <c r="K702" i="17" s="1"/>
  <c r="C704" i="15"/>
  <c r="E704" i="15"/>
  <c r="F704" i="15"/>
  <c r="AJ708" i="14" s="1"/>
  <c r="G704" i="15"/>
  <c r="A705" i="15"/>
  <c r="B705" i="15"/>
  <c r="C705" i="15"/>
  <c r="AD709" i="14" s="1"/>
  <c r="E705" i="15"/>
  <c r="AI709" i="14" s="1"/>
  <c r="F705" i="15"/>
  <c r="AJ709" i="14" s="1"/>
  <c r="G705" i="15"/>
  <c r="A706" i="15"/>
  <c r="B706" i="15"/>
  <c r="C706" i="15"/>
  <c r="E706" i="15"/>
  <c r="F706" i="15"/>
  <c r="G706" i="15"/>
  <c r="AK710" i="14" s="1"/>
  <c r="A707" i="15"/>
  <c r="B707" i="15"/>
  <c r="C707" i="15"/>
  <c r="AD711" i="14" s="1"/>
  <c r="E707" i="15"/>
  <c r="F707" i="15"/>
  <c r="G707" i="15"/>
  <c r="AK711" i="14" s="1"/>
  <c r="A708" i="15"/>
  <c r="B708" i="15"/>
  <c r="C708" i="15"/>
  <c r="E708" i="15"/>
  <c r="F708" i="15"/>
  <c r="AJ712" i="14" s="1"/>
  <c r="G708" i="15"/>
  <c r="A709" i="15"/>
  <c r="B709" i="15"/>
  <c r="C709" i="15"/>
  <c r="AD713" i="14" s="1"/>
  <c r="E709" i="15"/>
  <c r="AI713" i="14" s="1"/>
  <c r="F709" i="15"/>
  <c r="G709" i="15"/>
  <c r="A710" i="15"/>
  <c r="B710" i="15"/>
  <c r="C710" i="15"/>
  <c r="AD714" i="14" s="1"/>
  <c r="E710" i="15"/>
  <c r="F710" i="15"/>
  <c r="G710" i="15"/>
  <c r="AK714" i="14" s="1"/>
  <c r="A711" i="15"/>
  <c r="B711" i="15"/>
  <c r="R711" i="15" s="1"/>
  <c r="C711" i="15"/>
  <c r="E711" i="15"/>
  <c r="AI715" i="14" s="1"/>
  <c r="F711" i="15"/>
  <c r="G711" i="15"/>
  <c r="A712" i="15"/>
  <c r="B712" i="15"/>
  <c r="O712" i="15" s="1"/>
  <c r="C712" i="15"/>
  <c r="AD716" i="14" s="1"/>
  <c r="E712" i="15"/>
  <c r="AI716" i="14" s="1"/>
  <c r="F712" i="15"/>
  <c r="G712" i="15"/>
  <c r="A713" i="15"/>
  <c r="B713" i="15"/>
  <c r="U713" i="15" s="1"/>
  <c r="C713" i="15"/>
  <c r="AD717" i="14" s="1"/>
  <c r="E713" i="15"/>
  <c r="AI717" i="14" s="1"/>
  <c r="F713" i="15"/>
  <c r="G713" i="15"/>
  <c r="A714" i="15"/>
  <c r="B714" i="15"/>
  <c r="C714" i="15"/>
  <c r="AD718" i="14" s="1"/>
  <c r="E714" i="15"/>
  <c r="F714" i="15"/>
  <c r="G714" i="15"/>
  <c r="AK718" i="14" s="1"/>
  <c r="A715" i="15"/>
  <c r="B715" i="15"/>
  <c r="O715" i="15" s="1"/>
  <c r="C715" i="15"/>
  <c r="E715" i="15"/>
  <c r="F715" i="15"/>
  <c r="G715" i="15"/>
  <c r="M715" i="15"/>
  <c r="U715" i="15"/>
  <c r="A716" i="15"/>
  <c r="B716" i="15"/>
  <c r="C716" i="15"/>
  <c r="E716" i="15"/>
  <c r="F716" i="15"/>
  <c r="G716" i="15"/>
  <c r="A717" i="15"/>
  <c r="B717" i="15"/>
  <c r="AB721" i="14" s="1"/>
  <c r="C721" i="18" s="1"/>
  <c r="K715" i="17" s="1"/>
  <c r="C717" i="15"/>
  <c r="AD721" i="14" s="1"/>
  <c r="E717" i="15"/>
  <c r="F717" i="15"/>
  <c r="G717" i="15"/>
  <c r="A718" i="15"/>
  <c r="B718" i="15"/>
  <c r="M718" i="15" s="1"/>
  <c r="C718" i="15"/>
  <c r="E718" i="15"/>
  <c r="AI722" i="14" s="1"/>
  <c r="F718" i="15"/>
  <c r="AJ722" i="14" s="1"/>
  <c r="G718" i="15"/>
  <c r="A719" i="15"/>
  <c r="B719" i="15"/>
  <c r="Q719" i="15" s="1"/>
  <c r="C719" i="15"/>
  <c r="E719" i="15"/>
  <c r="F719" i="15"/>
  <c r="G719" i="15"/>
  <c r="AK723" i="14" s="1"/>
  <c r="A720" i="15"/>
  <c r="B720" i="15"/>
  <c r="T720" i="15" s="1"/>
  <c r="C720" i="15"/>
  <c r="E720" i="15"/>
  <c r="AI724" i="14" s="1"/>
  <c r="F720" i="15"/>
  <c r="G720" i="15"/>
  <c r="A721" i="15"/>
  <c r="B721" i="15"/>
  <c r="C721" i="15"/>
  <c r="AD725" i="14" s="1"/>
  <c r="E721" i="15"/>
  <c r="F721" i="15"/>
  <c r="G721" i="15"/>
  <c r="A722" i="15"/>
  <c r="B722" i="15"/>
  <c r="C722" i="15"/>
  <c r="E722" i="15"/>
  <c r="AI726" i="14" s="1"/>
  <c r="F722" i="15"/>
  <c r="AJ726" i="14" s="1"/>
  <c r="G722" i="15"/>
  <c r="AK726" i="14" s="1"/>
  <c r="A723" i="15"/>
  <c r="B723" i="15"/>
  <c r="N723" i="15" s="1"/>
  <c r="C723" i="15"/>
  <c r="AD727" i="14" s="1"/>
  <c r="E723" i="15"/>
  <c r="F723" i="15"/>
  <c r="AJ727" i="14" s="1"/>
  <c r="G723" i="15"/>
  <c r="AK727" i="14" s="1"/>
  <c r="A724" i="15"/>
  <c r="B724" i="15"/>
  <c r="C724" i="15"/>
  <c r="E724" i="15"/>
  <c r="F724" i="15"/>
  <c r="G724" i="15"/>
  <c r="A725" i="15"/>
  <c r="B725" i="15"/>
  <c r="S725" i="15" s="1"/>
  <c r="C725" i="15"/>
  <c r="E725" i="15"/>
  <c r="F725" i="15"/>
  <c r="G725" i="15"/>
  <c r="AK729" i="14" s="1"/>
  <c r="A726" i="15"/>
  <c r="B726" i="15"/>
  <c r="M726" i="15" s="1"/>
  <c r="C726" i="15"/>
  <c r="E726" i="15"/>
  <c r="AI730" i="14" s="1"/>
  <c r="F726" i="15"/>
  <c r="G726" i="15"/>
  <c r="A727" i="15"/>
  <c r="B727" i="15"/>
  <c r="C727" i="15"/>
  <c r="E727" i="15"/>
  <c r="F727" i="15"/>
  <c r="G727" i="15"/>
  <c r="AK731" i="14" s="1"/>
  <c r="A728" i="15"/>
  <c r="B728" i="15"/>
  <c r="O728" i="15" s="1"/>
  <c r="C728" i="15"/>
  <c r="E728" i="15"/>
  <c r="F728" i="15"/>
  <c r="AJ732" i="14" s="1"/>
  <c r="G728" i="15"/>
  <c r="AK732" i="14" s="1"/>
  <c r="L728" i="15"/>
  <c r="N728" i="15"/>
  <c r="A729" i="15"/>
  <c r="B729" i="15"/>
  <c r="C729" i="15"/>
  <c r="E729" i="15"/>
  <c r="F729" i="15"/>
  <c r="G729" i="15"/>
  <c r="L729" i="15"/>
  <c r="A730" i="15"/>
  <c r="B730" i="15"/>
  <c r="Q730" i="15" s="1"/>
  <c r="C730" i="15"/>
  <c r="E730" i="15"/>
  <c r="F730" i="15"/>
  <c r="G730" i="15"/>
  <c r="A731" i="15"/>
  <c r="B731" i="15"/>
  <c r="C731" i="15"/>
  <c r="E731" i="15"/>
  <c r="F731" i="15"/>
  <c r="G731" i="15"/>
  <c r="R731" i="15"/>
  <c r="A732" i="15"/>
  <c r="B732" i="15"/>
  <c r="C732" i="15"/>
  <c r="E732" i="15"/>
  <c r="AI736" i="14" s="1"/>
  <c r="F732" i="15"/>
  <c r="G732" i="15"/>
  <c r="AK736" i="14" s="1"/>
  <c r="P732" i="15"/>
  <c r="A733" i="15"/>
  <c r="B733" i="15"/>
  <c r="C733" i="15"/>
  <c r="AD737" i="14" s="1"/>
  <c r="E733" i="15"/>
  <c r="F733" i="15"/>
  <c r="G733" i="15"/>
  <c r="A734" i="15"/>
  <c r="B734" i="15"/>
  <c r="C734" i="15"/>
  <c r="AD738" i="14" s="1"/>
  <c r="E734" i="15"/>
  <c r="AI738" i="14" s="1"/>
  <c r="F734" i="15"/>
  <c r="G734" i="15"/>
  <c r="A735" i="15"/>
  <c r="B735" i="15"/>
  <c r="C735" i="15"/>
  <c r="AD739" i="14" s="1"/>
  <c r="E735" i="15"/>
  <c r="AI739" i="14" s="1"/>
  <c r="F735" i="15"/>
  <c r="G735" i="15"/>
  <c r="AK739" i="14" s="1"/>
  <c r="A736" i="15"/>
  <c r="B736" i="15"/>
  <c r="C736" i="15"/>
  <c r="AD740" i="14" s="1"/>
  <c r="E736" i="15"/>
  <c r="F736" i="15"/>
  <c r="G736" i="15"/>
  <c r="A737" i="15"/>
  <c r="B737" i="15"/>
  <c r="Q737" i="15" s="1"/>
  <c r="C737" i="15"/>
  <c r="E737" i="15"/>
  <c r="AI741" i="14" s="1"/>
  <c r="F737" i="15"/>
  <c r="G737" i="15"/>
  <c r="AK741" i="14" s="1"/>
  <c r="A738" i="15"/>
  <c r="B738" i="15"/>
  <c r="U738" i="15" s="1"/>
  <c r="C738" i="15"/>
  <c r="AD742" i="14" s="1"/>
  <c r="E738" i="15"/>
  <c r="F738" i="15"/>
  <c r="G738" i="15"/>
  <c r="AK742" i="14" s="1"/>
  <c r="A739" i="15"/>
  <c r="B739" i="15"/>
  <c r="C739" i="15"/>
  <c r="E739" i="15"/>
  <c r="F739" i="15"/>
  <c r="G739" i="15"/>
  <c r="A740" i="15"/>
  <c r="B740" i="15"/>
  <c r="C740" i="15"/>
  <c r="AD744" i="14" s="1"/>
  <c r="E740" i="15"/>
  <c r="AI744" i="14" s="1"/>
  <c r="F740" i="15"/>
  <c r="G740" i="15"/>
  <c r="A741" i="15"/>
  <c r="B741" i="15"/>
  <c r="M741" i="15" s="1"/>
  <c r="C741" i="15"/>
  <c r="E741" i="15"/>
  <c r="AI745" i="14" s="1"/>
  <c r="F741" i="15"/>
  <c r="AJ745" i="14" s="1"/>
  <c r="G741" i="15"/>
  <c r="AK745" i="14" s="1"/>
  <c r="S741" i="15"/>
  <c r="A742" i="15"/>
  <c r="B742" i="15"/>
  <c r="M742" i="15" s="1"/>
  <c r="C742" i="15"/>
  <c r="E742" i="15"/>
  <c r="F742" i="15"/>
  <c r="AJ746" i="14" s="1"/>
  <c r="G742" i="15"/>
  <c r="AK746" i="14" s="1"/>
  <c r="A743" i="15"/>
  <c r="B743" i="15"/>
  <c r="R743" i="15" s="1"/>
  <c r="C743" i="15"/>
  <c r="E743" i="15"/>
  <c r="AI747" i="14" s="1"/>
  <c r="F743" i="15"/>
  <c r="G743" i="15"/>
  <c r="A744" i="15"/>
  <c r="B744" i="15"/>
  <c r="O744" i="15" s="1"/>
  <c r="C744" i="15"/>
  <c r="E744" i="15"/>
  <c r="AI748" i="14" s="1"/>
  <c r="F744" i="15"/>
  <c r="AJ748" i="14" s="1"/>
  <c r="G744" i="15"/>
  <c r="AK748" i="14" s="1"/>
  <c r="A745" i="15"/>
  <c r="B745" i="15"/>
  <c r="AB749" i="14" s="1"/>
  <c r="C749" i="18" s="1"/>
  <c r="K743" i="17" s="1"/>
  <c r="C745" i="15"/>
  <c r="E745" i="15"/>
  <c r="AI749" i="14" s="1"/>
  <c r="F745" i="15"/>
  <c r="G745" i="15"/>
  <c r="AK749" i="14" s="1"/>
  <c r="A746" i="15"/>
  <c r="B746" i="15"/>
  <c r="C746" i="15"/>
  <c r="AD750" i="14" s="1"/>
  <c r="E746" i="15"/>
  <c r="AI750" i="14" s="1"/>
  <c r="F746" i="15"/>
  <c r="G746" i="15"/>
  <c r="A747" i="15"/>
  <c r="B747" i="15"/>
  <c r="C747" i="15"/>
  <c r="AD751" i="14" s="1"/>
  <c r="E747" i="15"/>
  <c r="F747" i="15"/>
  <c r="G747" i="15"/>
  <c r="AK751" i="14" s="1"/>
  <c r="A748" i="15"/>
  <c r="B748" i="15"/>
  <c r="C748" i="15"/>
  <c r="AD752" i="14" s="1"/>
  <c r="E748" i="15"/>
  <c r="AI752" i="14" s="1"/>
  <c r="F748" i="15"/>
  <c r="AJ752" i="14" s="1"/>
  <c r="G748" i="15"/>
  <c r="A749" i="15"/>
  <c r="B749" i="15"/>
  <c r="C749" i="15"/>
  <c r="AD753" i="14" s="1"/>
  <c r="E749" i="15"/>
  <c r="F749" i="15"/>
  <c r="G749" i="15"/>
  <c r="A750" i="15"/>
  <c r="B750" i="15"/>
  <c r="C750" i="15"/>
  <c r="E750" i="15"/>
  <c r="F750" i="15"/>
  <c r="G750" i="15"/>
  <c r="A751" i="15"/>
  <c r="B751" i="15"/>
  <c r="C751" i="15"/>
  <c r="AD755" i="14" s="1"/>
  <c r="E751" i="15"/>
  <c r="F751" i="15"/>
  <c r="G751" i="15"/>
  <c r="AK755" i="14" s="1"/>
  <c r="A752" i="15"/>
  <c r="B752" i="15"/>
  <c r="C752" i="15"/>
  <c r="E752" i="15"/>
  <c r="F752" i="15"/>
  <c r="AJ756" i="14" s="1"/>
  <c r="G752" i="15"/>
  <c r="A753" i="15"/>
  <c r="B753" i="15"/>
  <c r="P753" i="15" s="1"/>
  <c r="C753" i="15"/>
  <c r="E753" i="15"/>
  <c r="F753" i="15"/>
  <c r="AJ757" i="14" s="1"/>
  <c r="G753" i="15"/>
  <c r="L753" i="15"/>
  <c r="U753" i="15"/>
  <c r="A754" i="15"/>
  <c r="B754" i="15"/>
  <c r="C754" i="15"/>
  <c r="AD758" i="14" s="1"/>
  <c r="E754" i="15"/>
  <c r="F754" i="15"/>
  <c r="G754" i="15"/>
  <c r="AK758" i="14" s="1"/>
  <c r="A755" i="15"/>
  <c r="B755" i="15"/>
  <c r="U755" i="15" s="1"/>
  <c r="C755" i="15"/>
  <c r="E755" i="15"/>
  <c r="F755" i="15"/>
  <c r="G755" i="15"/>
  <c r="A756" i="15"/>
  <c r="B756" i="15"/>
  <c r="C756" i="15"/>
  <c r="E756" i="15"/>
  <c r="F756" i="15"/>
  <c r="G756" i="15"/>
  <c r="A757" i="15"/>
  <c r="B757" i="15"/>
  <c r="Q757" i="15" s="1"/>
  <c r="C757" i="15"/>
  <c r="E757" i="15"/>
  <c r="F757" i="15"/>
  <c r="G757" i="15"/>
  <c r="A758" i="15"/>
  <c r="B758" i="15"/>
  <c r="C758" i="15"/>
  <c r="AD762" i="14" s="1"/>
  <c r="E758" i="15"/>
  <c r="AI762" i="14" s="1"/>
  <c r="F758" i="15"/>
  <c r="AJ762" i="14" s="1"/>
  <c r="G758" i="15"/>
  <c r="A759" i="15"/>
  <c r="B759" i="15"/>
  <c r="P759" i="15" s="1"/>
  <c r="C759" i="15"/>
  <c r="D759" i="15" s="1"/>
  <c r="V759" i="15" s="1"/>
  <c r="AF759" i="14" s="1"/>
  <c r="AG759" i="14" s="1"/>
  <c r="E759" i="15"/>
  <c r="AI763" i="14" s="1"/>
  <c r="F759" i="15"/>
  <c r="AJ763" i="14" s="1"/>
  <c r="G759" i="15"/>
  <c r="J759" i="15"/>
  <c r="N759" i="15"/>
  <c r="R759" i="15"/>
  <c r="T759" i="15"/>
  <c r="A760" i="15"/>
  <c r="B760" i="15"/>
  <c r="R760" i="15" s="1"/>
  <c r="C760" i="15"/>
  <c r="AD764" i="14" s="1"/>
  <c r="E760" i="15"/>
  <c r="F760" i="15"/>
  <c r="G760" i="15"/>
  <c r="AK764" i="14" s="1"/>
  <c r="N760" i="15"/>
  <c r="A761" i="15"/>
  <c r="B761" i="15"/>
  <c r="C761" i="15"/>
  <c r="E761" i="15"/>
  <c r="AI765" i="14" s="1"/>
  <c r="F761" i="15"/>
  <c r="G761" i="15"/>
  <c r="A762" i="15"/>
  <c r="B762" i="15"/>
  <c r="C762" i="15"/>
  <c r="AD766" i="14" s="1"/>
  <c r="E762" i="15"/>
  <c r="F762" i="15"/>
  <c r="G762" i="15"/>
  <c r="AK766" i="14" s="1"/>
  <c r="A763" i="15"/>
  <c r="B763" i="15"/>
  <c r="Q763" i="15" s="1"/>
  <c r="C763" i="15"/>
  <c r="E763" i="15"/>
  <c r="F763" i="15"/>
  <c r="G763" i="15"/>
  <c r="A764" i="15"/>
  <c r="B764" i="15"/>
  <c r="T764" i="15" s="1"/>
  <c r="C764" i="15"/>
  <c r="E764" i="15"/>
  <c r="F764" i="15"/>
  <c r="G764" i="15"/>
  <c r="N764" i="15"/>
  <c r="A765" i="15"/>
  <c r="B765" i="15"/>
  <c r="S765" i="15" s="1"/>
  <c r="C765" i="15"/>
  <c r="AD769" i="14" s="1"/>
  <c r="E765" i="15"/>
  <c r="F765" i="15"/>
  <c r="G765" i="15"/>
  <c r="A766" i="15"/>
  <c r="B766" i="15"/>
  <c r="C766" i="15"/>
  <c r="E766" i="15"/>
  <c r="AI770" i="14" s="1"/>
  <c r="F766" i="15"/>
  <c r="AJ770" i="14" s="1"/>
  <c r="G766" i="15"/>
  <c r="A767" i="15"/>
  <c r="B767" i="15"/>
  <c r="C767" i="15"/>
  <c r="E767" i="15"/>
  <c r="F767" i="15"/>
  <c r="G767" i="15"/>
  <c r="AK771" i="14" s="1"/>
  <c r="A768" i="15"/>
  <c r="B768" i="15"/>
  <c r="C768" i="15"/>
  <c r="E768" i="15"/>
  <c r="AI772" i="14" s="1"/>
  <c r="F768" i="15"/>
  <c r="G768" i="15"/>
  <c r="A769" i="15"/>
  <c r="B769" i="15"/>
  <c r="C769" i="15"/>
  <c r="AD773" i="14" s="1"/>
  <c r="E769" i="15"/>
  <c r="F769" i="15"/>
  <c r="G769" i="15"/>
  <c r="A770" i="15"/>
  <c r="B770" i="15"/>
  <c r="C770" i="15"/>
  <c r="E770" i="15"/>
  <c r="AI774" i="14" s="1"/>
  <c r="F770" i="15"/>
  <c r="AJ774" i="14" s="1"/>
  <c r="G770" i="15"/>
  <c r="A771" i="15"/>
  <c r="B771" i="15"/>
  <c r="M771" i="15" s="1"/>
  <c r="C771" i="15"/>
  <c r="E771" i="15"/>
  <c r="F771" i="15"/>
  <c r="AJ775" i="14" s="1"/>
  <c r="G771" i="15"/>
  <c r="A772" i="15"/>
  <c r="B772" i="15"/>
  <c r="C772" i="15"/>
  <c r="AD776" i="14" s="1"/>
  <c r="E772" i="15"/>
  <c r="F772" i="15"/>
  <c r="G772" i="15"/>
  <c r="A773" i="15"/>
  <c r="B773" i="15"/>
  <c r="C773" i="15"/>
  <c r="AD777" i="14" s="1"/>
  <c r="E773" i="15"/>
  <c r="F773" i="15"/>
  <c r="G773" i="15"/>
  <c r="A774" i="15"/>
  <c r="B774" i="15"/>
  <c r="Q774" i="15" s="1"/>
  <c r="C774" i="15"/>
  <c r="D774" i="15" s="1"/>
  <c r="AE778" i="14" s="1"/>
  <c r="D778" i="18" s="1"/>
  <c r="L772" i="17" s="1"/>
  <c r="E774" i="15"/>
  <c r="F774" i="15"/>
  <c r="AJ778" i="14" s="1"/>
  <c r="G774" i="15"/>
  <c r="AK778" i="14" s="1"/>
  <c r="A775" i="15"/>
  <c r="B775" i="15"/>
  <c r="S775" i="15" s="1"/>
  <c r="C775" i="15"/>
  <c r="E775" i="15"/>
  <c r="F775" i="15"/>
  <c r="G775" i="15"/>
  <c r="A776" i="15"/>
  <c r="B776" i="15"/>
  <c r="C776" i="15"/>
  <c r="E776" i="15"/>
  <c r="F776" i="15"/>
  <c r="G776" i="15"/>
  <c r="A777" i="15"/>
  <c r="B777" i="15"/>
  <c r="C777" i="15"/>
  <c r="AD781" i="14" s="1"/>
  <c r="E777" i="15"/>
  <c r="F777" i="15"/>
  <c r="G777" i="15"/>
  <c r="A778" i="15"/>
  <c r="B778" i="15"/>
  <c r="C778" i="15"/>
  <c r="AD782" i="14" s="1"/>
  <c r="E778" i="15"/>
  <c r="F778" i="15"/>
  <c r="AJ782" i="14" s="1"/>
  <c r="G778" i="15"/>
  <c r="A779" i="15"/>
  <c r="B779" i="15"/>
  <c r="N779" i="15" s="1"/>
  <c r="C779" i="15"/>
  <c r="AD783" i="14" s="1"/>
  <c r="E779" i="15"/>
  <c r="F779" i="15"/>
  <c r="AJ783" i="14" s="1"/>
  <c r="G779" i="15"/>
  <c r="A780" i="15"/>
  <c r="B780" i="15"/>
  <c r="N780" i="15" s="1"/>
  <c r="C780" i="15"/>
  <c r="AD784" i="14" s="1"/>
  <c r="E780" i="15"/>
  <c r="F780" i="15"/>
  <c r="G780" i="15"/>
  <c r="A781" i="15"/>
  <c r="B781" i="15"/>
  <c r="Q781" i="15" s="1"/>
  <c r="C781" i="15"/>
  <c r="AD785" i="14" s="1"/>
  <c r="E781" i="15"/>
  <c r="AI785" i="14" s="1"/>
  <c r="F781" i="15"/>
  <c r="G781" i="15"/>
  <c r="A782" i="15"/>
  <c r="B782" i="15"/>
  <c r="C782" i="15"/>
  <c r="AD786" i="14" s="1"/>
  <c r="E782" i="15"/>
  <c r="AI786" i="14" s="1"/>
  <c r="F782" i="15"/>
  <c r="AJ786" i="14" s="1"/>
  <c r="G782" i="15"/>
  <c r="Q782" i="15"/>
  <c r="T782" i="15"/>
  <c r="A783" i="15"/>
  <c r="B783" i="15"/>
  <c r="C783" i="15"/>
  <c r="E783" i="15"/>
  <c r="F783" i="15"/>
  <c r="G783" i="15"/>
  <c r="AK787" i="14" s="1"/>
  <c r="A784" i="15"/>
  <c r="B784" i="15"/>
  <c r="C784" i="15"/>
  <c r="AD788" i="14" s="1"/>
  <c r="E784" i="15"/>
  <c r="F784" i="15"/>
  <c r="G784" i="15"/>
  <c r="A785" i="15"/>
  <c r="B785" i="15"/>
  <c r="S785" i="15" s="1"/>
  <c r="C785" i="15"/>
  <c r="E785" i="15"/>
  <c r="AI789" i="14" s="1"/>
  <c r="F785" i="15"/>
  <c r="AJ789" i="14" s="1"/>
  <c r="G785" i="15"/>
  <c r="A786" i="15"/>
  <c r="B786" i="15"/>
  <c r="C786" i="15"/>
  <c r="E786" i="15"/>
  <c r="F786" i="15"/>
  <c r="G786" i="15"/>
  <c r="A787" i="15"/>
  <c r="B787" i="15"/>
  <c r="C787" i="15"/>
  <c r="E787" i="15"/>
  <c r="AI791" i="14" s="1"/>
  <c r="F787" i="15"/>
  <c r="G787" i="15"/>
  <c r="U787" i="15"/>
  <c r="A788" i="15"/>
  <c r="B788" i="15"/>
  <c r="C788" i="15"/>
  <c r="AD792" i="14" s="1"/>
  <c r="E788" i="15"/>
  <c r="F788" i="15"/>
  <c r="AJ792" i="14" s="1"/>
  <c r="G788" i="15"/>
  <c r="AK792" i="14" s="1"/>
  <c r="A789" i="15"/>
  <c r="B789" i="15"/>
  <c r="Q789" i="15" s="1"/>
  <c r="C789" i="15"/>
  <c r="E789" i="15"/>
  <c r="F789" i="15"/>
  <c r="AJ793" i="14" s="1"/>
  <c r="G789" i="15"/>
  <c r="A790" i="15"/>
  <c r="B790" i="15"/>
  <c r="M790" i="15" s="1"/>
  <c r="C790" i="15"/>
  <c r="E790" i="15"/>
  <c r="AI794" i="14" s="1"/>
  <c r="F790" i="15"/>
  <c r="G790" i="15"/>
  <c r="A791" i="15"/>
  <c r="B791" i="15"/>
  <c r="C791" i="15"/>
  <c r="E791" i="15"/>
  <c r="AI795" i="14" s="1"/>
  <c r="F791" i="15"/>
  <c r="AJ795" i="14" s="1"/>
  <c r="G791" i="15"/>
  <c r="AK795" i="14" s="1"/>
  <c r="A792" i="15"/>
  <c r="B792" i="15"/>
  <c r="C792" i="15"/>
  <c r="AD796" i="14" s="1"/>
  <c r="E792" i="15"/>
  <c r="F792" i="15"/>
  <c r="G792" i="15"/>
  <c r="A793" i="15"/>
  <c r="B793" i="15"/>
  <c r="C793" i="15"/>
  <c r="E793" i="15"/>
  <c r="F793" i="15"/>
  <c r="G793" i="15"/>
  <c r="A794" i="15"/>
  <c r="B794" i="15"/>
  <c r="C794" i="15"/>
  <c r="E794" i="15"/>
  <c r="F794" i="15"/>
  <c r="G794" i="15"/>
  <c r="A795" i="15"/>
  <c r="B795" i="15"/>
  <c r="C795" i="15"/>
  <c r="E795" i="15"/>
  <c r="AI799" i="14" s="1"/>
  <c r="F795" i="15"/>
  <c r="G795" i="15"/>
  <c r="AK799" i="14" s="1"/>
  <c r="A796" i="15"/>
  <c r="B796" i="15"/>
  <c r="Q796" i="15" s="1"/>
  <c r="C796" i="15"/>
  <c r="AD800" i="14" s="1"/>
  <c r="E796" i="15"/>
  <c r="F796" i="15"/>
  <c r="AJ800" i="14" s="1"/>
  <c r="G796" i="15"/>
  <c r="AK800" i="14" s="1"/>
  <c r="A797" i="15"/>
  <c r="B797" i="15"/>
  <c r="C797" i="15"/>
  <c r="E797" i="15"/>
  <c r="F797" i="15"/>
  <c r="G797" i="15"/>
  <c r="A798" i="15"/>
  <c r="B798" i="15"/>
  <c r="U798" i="15" s="1"/>
  <c r="C798" i="15"/>
  <c r="E798" i="15"/>
  <c r="AI802" i="14" s="1"/>
  <c r="F798" i="15"/>
  <c r="G798" i="15"/>
  <c r="A799" i="15"/>
  <c r="B799" i="15"/>
  <c r="J799" i="15" s="1"/>
  <c r="C799" i="15"/>
  <c r="E799" i="15"/>
  <c r="F799" i="15"/>
  <c r="G799" i="15"/>
  <c r="AK803" i="14" s="1"/>
  <c r="A800" i="15"/>
  <c r="B800" i="15"/>
  <c r="C800" i="15"/>
  <c r="E800" i="15"/>
  <c r="F800" i="15"/>
  <c r="AJ804" i="14" s="1"/>
  <c r="G800" i="15"/>
  <c r="M800" i="15"/>
  <c r="T800" i="15"/>
  <c r="A801" i="15"/>
  <c r="B801" i="15"/>
  <c r="C801" i="15"/>
  <c r="E801" i="15"/>
  <c r="F801" i="15"/>
  <c r="G801" i="15"/>
  <c r="A802" i="15"/>
  <c r="B802" i="15"/>
  <c r="T802" i="15" s="1"/>
  <c r="C802" i="15"/>
  <c r="E802" i="15"/>
  <c r="F802" i="15"/>
  <c r="G802" i="15"/>
  <c r="AK806" i="14" s="1"/>
  <c r="A803" i="15"/>
  <c r="B803" i="15"/>
  <c r="C803" i="15"/>
  <c r="AD807" i="14" s="1"/>
  <c r="E803" i="15"/>
  <c r="F803" i="15"/>
  <c r="G803" i="15"/>
  <c r="A804" i="15"/>
  <c r="B804" i="15"/>
  <c r="AB808" i="14" s="1"/>
  <c r="C808" i="18" s="1"/>
  <c r="K802" i="17" s="1"/>
  <c r="C804" i="15"/>
  <c r="AD808" i="14" s="1"/>
  <c r="E804" i="15"/>
  <c r="F804" i="15"/>
  <c r="G804" i="15"/>
  <c r="A805" i="15"/>
  <c r="B805" i="15"/>
  <c r="P805" i="15" s="1"/>
  <c r="C805" i="15"/>
  <c r="AD809" i="14" s="1"/>
  <c r="E805" i="15"/>
  <c r="AI809" i="14" s="1"/>
  <c r="F805" i="15"/>
  <c r="AJ809" i="14" s="1"/>
  <c r="G805" i="15"/>
  <c r="A806" i="15"/>
  <c r="B806" i="15"/>
  <c r="AB810" i="14" s="1"/>
  <c r="C810" i="18" s="1"/>
  <c r="K804" i="17" s="1"/>
  <c r="C806" i="15"/>
  <c r="AD810" i="14" s="1"/>
  <c r="E806" i="15"/>
  <c r="AI810" i="14" s="1"/>
  <c r="F806" i="15"/>
  <c r="AJ810" i="14" s="1"/>
  <c r="G806" i="15"/>
  <c r="A807" i="15"/>
  <c r="B807" i="15"/>
  <c r="J807" i="15" s="1"/>
  <c r="C807" i="15"/>
  <c r="E807" i="15"/>
  <c r="AI811" i="14" s="1"/>
  <c r="F807" i="15"/>
  <c r="AJ811" i="14" s="1"/>
  <c r="G807" i="15"/>
  <c r="AK811" i="14" s="1"/>
  <c r="A808" i="15"/>
  <c r="B808" i="15"/>
  <c r="C808" i="15"/>
  <c r="AD812" i="14" s="1"/>
  <c r="E808" i="15"/>
  <c r="F808" i="15"/>
  <c r="AJ812" i="14" s="1"/>
  <c r="G808" i="15"/>
  <c r="T808" i="15"/>
  <c r="A809" i="15"/>
  <c r="B809" i="15"/>
  <c r="AB813" i="14" s="1"/>
  <c r="C813" i="18" s="1"/>
  <c r="K807" i="17" s="1"/>
  <c r="C809" i="15"/>
  <c r="E809" i="15"/>
  <c r="AI813" i="14" s="1"/>
  <c r="F809" i="15"/>
  <c r="AJ813" i="14" s="1"/>
  <c r="G809" i="15"/>
  <c r="AK813" i="14" s="1"/>
  <c r="A810" i="15"/>
  <c r="B810" i="15"/>
  <c r="C810" i="15"/>
  <c r="AD814" i="14" s="1"/>
  <c r="E810" i="15"/>
  <c r="F810" i="15"/>
  <c r="G810" i="15"/>
  <c r="AK814" i="14" s="1"/>
  <c r="A811" i="15"/>
  <c r="B811" i="15"/>
  <c r="P811" i="15" s="1"/>
  <c r="C811" i="15"/>
  <c r="E811" i="15"/>
  <c r="F811" i="15"/>
  <c r="G811" i="15"/>
  <c r="A812" i="15"/>
  <c r="B812" i="15"/>
  <c r="U812" i="15" s="1"/>
  <c r="C812" i="15"/>
  <c r="E812" i="15"/>
  <c r="AI816" i="14" s="1"/>
  <c r="F812" i="15"/>
  <c r="G812" i="15"/>
  <c r="AK816" i="14" s="1"/>
  <c r="A813" i="15"/>
  <c r="B813" i="15"/>
  <c r="C813" i="15"/>
  <c r="E813" i="15"/>
  <c r="AI817" i="14" s="1"/>
  <c r="F813" i="15"/>
  <c r="G813" i="15"/>
  <c r="A814" i="15"/>
  <c r="B814" i="15"/>
  <c r="C814" i="15"/>
  <c r="E814" i="15"/>
  <c r="AI818" i="14" s="1"/>
  <c r="F814" i="15"/>
  <c r="G814" i="15"/>
  <c r="AK818" i="14" s="1"/>
  <c r="A815" i="15"/>
  <c r="B815" i="15"/>
  <c r="C815" i="15"/>
  <c r="E815" i="15"/>
  <c r="AI819" i="14" s="1"/>
  <c r="F815" i="15"/>
  <c r="G815" i="15"/>
  <c r="A816" i="15"/>
  <c r="B816" i="15"/>
  <c r="C816" i="15"/>
  <c r="E816" i="15"/>
  <c r="AI820" i="14" s="1"/>
  <c r="F816" i="15"/>
  <c r="G816" i="15"/>
  <c r="AK820" i="14" s="1"/>
  <c r="A817" i="15"/>
  <c r="B817" i="15"/>
  <c r="O817" i="15" s="1"/>
  <c r="C817" i="15"/>
  <c r="E817" i="15"/>
  <c r="F817" i="15"/>
  <c r="G817" i="15"/>
  <c r="AK821" i="14" s="1"/>
  <c r="A818" i="15"/>
  <c r="B818" i="15"/>
  <c r="C818" i="15"/>
  <c r="E818" i="15"/>
  <c r="F818" i="15"/>
  <c r="G818" i="15"/>
  <c r="AK822" i="14" s="1"/>
  <c r="A819" i="15"/>
  <c r="B819" i="15"/>
  <c r="C819" i="15"/>
  <c r="AD823" i="14" s="1"/>
  <c r="E819" i="15"/>
  <c r="F819" i="15"/>
  <c r="G819" i="15"/>
  <c r="A820" i="15"/>
  <c r="B820" i="15"/>
  <c r="C820" i="15"/>
  <c r="E820" i="15"/>
  <c r="F820" i="15"/>
  <c r="AJ824" i="14" s="1"/>
  <c r="G820" i="15"/>
  <c r="A821" i="15"/>
  <c r="B821" i="15"/>
  <c r="C821" i="15"/>
  <c r="E821" i="15"/>
  <c r="AI825" i="14" s="1"/>
  <c r="F821" i="15"/>
  <c r="G821" i="15"/>
  <c r="A822" i="15"/>
  <c r="B822" i="15"/>
  <c r="N822" i="15" s="1"/>
  <c r="C822" i="15"/>
  <c r="E822" i="15"/>
  <c r="F822" i="15"/>
  <c r="G822" i="15"/>
  <c r="AK826" i="14" s="1"/>
  <c r="M822" i="15"/>
  <c r="Q822" i="15"/>
  <c r="A823" i="15"/>
  <c r="B823" i="15"/>
  <c r="C823" i="15"/>
  <c r="AD827" i="14" s="1"/>
  <c r="E823" i="15"/>
  <c r="AI827" i="14" s="1"/>
  <c r="F823" i="15"/>
  <c r="AJ827" i="14" s="1"/>
  <c r="G823" i="15"/>
  <c r="AK827" i="14" s="1"/>
  <c r="A824" i="15"/>
  <c r="B824" i="15"/>
  <c r="U824" i="15" s="1"/>
  <c r="C824" i="15"/>
  <c r="E824" i="15"/>
  <c r="F824" i="15"/>
  <c r="AJ828" i="14" s="1"/>
  <c r="G824" i="15"/>
  <c r="A825" i="15"/>
  <c r="B825" i="15"/>
  <c r="T825" i="15" s="1"/>
  <c r="C825" i="15"/>
  <c r="E825" i="15"/>
  <c r="AI829" i="14" s="1"/>
  <c r="F825" i="15"/>
  <c r="G825" i="15"/>
  <c r="AK829" i="14" s="1"/>
  <c r="A826" i="15"/>
  <c r="B826" i="15"/>
  <c r="C826" i="15"/>
  <c r="E826" i="15"/>
  <c r="F826" i="15"/>
  <c r="G826" i="15"/>
  <c r="L826" i="15"/>
  <c r="A827" i="15"/>
  <c r="B827" i="15"/>
  <c r="C827" i="15"/>
  <c r="AD831" i="14" s="1"/>
  <c r="E827" i="15"/>
  <c r="F827" i="15"/>
  <c r="G827" i="15"/>
  <c r="A828" i="15"/>
  <c r="B828" i="15"/>
  <c r="O828" i="15" s="1"/>
  <c r="C828" i="15"/>
  <c r="AD832" i="14" s="1"/>
  <c r="E828" i="15"/>
  <c r="AI832" i="14" s="1"/>
  <c r="F828" i="15"/>
  <c r="G828" i="15"/>
  <c r="A829" i="15"/>
  <c r="B829" i="15"/>
  <c r="N829" i="15" s="1"/>
  <c r="C829" i="15"/>
  <c r="E829" i="15"/>
  <c r="F829" i="15"/>
  <c r="G829" i="15"/>
  <c r="AK833" i="14" s="1"/>
  <c r="J829" i="15"/>
  <c r="AC829" i="14" s="1"/>
  <c r="A830" i="15"/>
  <c r="B830" i="15"/>
  <c r="M830" i="15" s="1"/>
  <c r="C830" i="15"/>
  <c r="E830" i="15"/>
  <c r="F830" i="15"/>
  <c r="AJ834" i="14" s="1"/>
  <c r="G830" i="15"/>
  <c r="A831" i="15"/>
  <c r="B831" i="15"/>
  <c r="J831" i="15" s="1"/>
  <c r="C831" i="15"/>
  <c r="AD835" i="14" s="1"/>
  <c r="E831" i="15"/>
  <c r="AI835" i="14" s="1"/>
  <c r="F831" i="15"/>
  <c r="AJ835" i="14" s="1"/>
  <c r="G831" i="15"/>
  <c r="A832" i="15"/>
  <c r="B832" i="15"/>
  <c r="C832" i="15"/>
  <c r="AD836" i="14" s="1"/>
  <c r="E832" i="15"/>
  <c r="AI836" i="14" s="1"/>
  <c r="F832" i="15"/>
  <c r="AJ836" i="14" s="1"/>
  <c r="G832" i="15"/>
  <c r="AK836" i="14" s="1"/>
  <c r="T832" i="15"/>
  <c r="A833" i="15"/>
  <c r="B833" i="15"/>
  <c r="C833" i="15"/>
  <c r="E833" i="15"/>
  <c r="F833" i="15"/>
  <c r="AJ837" i="14" s="1"/>
  <c r="G833" i="15"/>
  <c r="AK837" i="14" s="1"/>
  <c r="A834" i="15"/>
  <c r="B834" i="15"/>
  <c r="M834" i="15" s="1"/>
  <c r="C834" i="15"/>
  <c r="E834" i="15"/>
  <c r="AI838" i="14" s="1"/>
  <c r="F834" i="15"/>
  <c r="AJ838" i="14" s="1"/>
  <c r="G834" i="15"/>
  <c r="A835" i="15"/>
  <c r="B835" i="15"/>
  <c r="P835" i="15" s="1"/>
  <c r="C835" i="15"/>
  <c r="E835" i="15"/>
  <c r="F835" i="15"/>
  <c r="AJ839" i="14" s="1"/>
  <c r="G835" i="15"/>
  <c r="AK839" i="14" s="1"/>
  <c r="A836" i="15"/>
  <c r="B836" i="15"/>
  <c r="O836" i="15" s="1"/>
  <c r="C836" i="15"/>
  <c r="E836" i="15"/>
  <c r="F836" i="15"/>
  <c r="G836" i="15"/>
  <c r="L836" i="15"/>
  <c r="A837" i="15"/>
  <c r="B837" i="15"/>
  <c r="C837" i="15"/>
  <c r="E837" i="15"/>
  <c r="F837" i="15"/>
  <c r="G837" i="15"/>
  <c r="A838" i="15"/>
  <c r="B838" i="15"/>
  <c r="O838" i="15" s="1"/>
  <c r="C838" i="15"/>
  <c r="E838" i="15"/>
  <c r="F838" i="15"/>
  <c r="AJ842" i="14" s="1"/>
  <c r="G838" i="15"/>
  <c r="P838" i="15"/>
  <c r="A839" i="15"/>
  <c r="B839" i="15"/>
  <c r="L839" i="15" s="1"/>
  <c r="C839" i="15"/>
  <c r="E839" i="15"/>
  <c r="AI843" i="14" s="1"/>
  <c r="F839" i="15"/>
  <c r="G839" i="15"/>
  <c r="AK843" i="14" s="1"/>
  <c r="A840" i="15"/>
  <c r="B840" i="15"/>
  <c r="C840" i="15"/>
  <c r="AD844" i="14" s="1"/>
  <c r="E840" i="15"/>
  <c r="AI844" i="14" s="1"/>
  <c r="F840" i="15"/>
  <c r="G840" i="15"/>
  <c r="A841" i="15"/>
  <c r="B841" i="15"/>
  <c r="AB845" i="14" s="1"/>
  <c r="C845" i="18" s="1"/>
  <c r="K839" i="17" s="1"/>
  <c r="C841" i="15"/>
  <c r="E841" i="15"/>
  <c r="F841" i="15"/>
  <c r="G841" i="15"/>
  <c r="AK845" i="14" s="1"/>
  <c r="A842" i="15"/>
  <c r="B842" i="15"/>
  <c r="C842" i="15"/>
  <c r="E842" i="15"/>
  <c r="AI846" i="14" s="1"/>
  <c r="F842" i="15"/>
  <c r="G842" i="15"/>
  <c r="A843" i="15"/>
  <c r="B843" i="15"/>
  <c r="T843" i="15" s="1"/>
  <c r="C843" i="15"/>
  <c r="E843" i="15"/>
  <c r="F843" i="15"/>
  <c r="G843" i="15"/>
  <c r="AK847" i="14" s="1"/>
  <c r="A844" i="15"/>
  <c r="B844" i="15"/>
  <c r="AB848" i="14" s="1"/>
  <c r="C848" i="18" s="1"/>
  <c r="K842" i="17" s="1"/>
  <c r="C844" i="15"/>
  <c r="AD848" i="14" s="1"/>
  <c r="E844" i="15"/>
  <c r="AI848" i="14" s="1"/>
  <c r="F844" i="15"/>
  <c r="G844" i="15"/>
  <c r="AK848" i="14" s="1"/>
  <c r="A845" i="15"/>
  <c r="B845" i="15"/>
  <c r="C845" i="15"/>
  <c r="E845" i="15"/>
  <c r="F845" i="15"/>
  <c r="G845" i="15"/>
  <c r="AK849" i="14" s="1"/>
  <c r="A846" i="15"/>
  <c r="B846" i="15"/>
  <c r="C846" i="15"/>
  <c r="AD850" i="14" s="1"/>
  <c r="E846" i="15"/>
  <c r="AI850" i="14" s="1"/>
  <c r="F846" i="15"/>
  <c r="G846" i="15"/>
  <c r="A847" i="15"/>
  <c r="B847" i="15"/>
  <c r="C847" i="15"/>
  <c r="E847" i="15"/>
  <c r="F847" i="15"/>
  <c r="G847" i="15"/>
  <c r="A848" i="15"/>
  <c r="B848" i="15"/>
  <c r="L848" i="15" s="1"/>
  <c r="C848" i="15"/>
  <c r="E848" i="15"/>
  <c r="AI852" i="14" s="1"/>
  <c r="F848" i="15"/>
  <c r="AJ852" i="14" s="1"/>
  <c r="G848" i="15"/>
  <c r="A849" i="15"/>
  <c r="B849" i="15"/>
  <c r="C849" i="15"/>
  <c r="E849" i="15"/>
  <c r="AI853" i="14" s="1"/>
  <c r="F849" i="15"/>
  <c r="G849" i="15"/>
  <c r="A850" i="15"/>
  <c r="B850" i="15"/>
  <c r="C850" i="15"/>
  <c r="E850" i="15"/>
  <c r="AI854" i="14" s="1"/>
  <c r="F850" i="15"/>
  <c r="AJ854" i="14" s="1"/>
  <c r="G850" i="15"/>
  <c r="A851" i="15"/>
  <c r="B851" i="15"/>
  <c r="C851" i="15"/>
  <c r="E851" i="15"/>
  <c r="F851" i="15"/>
  <c r="G851" i="15"/>
  <c r="A852" i="15"/>
  <c r="B852" i="15"/>
  <c r="C852" i="15"/>
  <c r="AD856" i="14" s="1"/>
  <c r="E852" i="15"/>
  <c r="AI856" i="14" s="1"/>
  <c r="F852" i="15"/>
  <c r="G852" i="15"/>
  <c r="A853" i="15"/>
  <c r="B853" i="15"/>
  <c r="AB857" i="14" s="1"/>
  <c r="C857" i="18" s="1"/>
  <c r="K851" i="17" s="1"/>
  <c r="C853" i="15"/>
  <c r="AD857" i="14" s="1"/>
  <c r="E853" i="15"/>
  <c r="AI857" i="14" s="1"/>
  <c r="F853" i="15"/>
  <c r="AJ857" i="14" s="1"/>
  <c r="G853" i="15"/>
  <c r="A854" i="15"/>
  <c r="B854" i="15"/>
  <c r="C854" i="15"/>
  <c r="E854" i="15"/>
  <c r="AI858" i="14" s="1"/>
  <c r="F854" i="15"/>
  <c r="G854" i="15"/>
  <c r="A855" i="15"/>
  <c r="B855" i="15"/>
  <c r="S855" i="15" s="1"/>
  <c r="C855" i="15"/>
  <c r="E855" i="15"/>
  <c r="F855" i="15"/>
  <c r="G855" i="15"/>
  <c r="AK859" i="14" s="1"/>
  <c r="A856" i="15"/>
  <c r="B856" i="15"/>
  <c r="U856" i="15" s="1"/>
  <c r="C856" i="15"/>
  <c r="E856" i="15"/>
  <c r="F856" i="15"/>
  <c r="G856" i="15"/>
  <c r="A857" i="15"/>
  <c r="B857" i="15"/>
  <c r="P857" i="15" s="1"/>
  <c r="C857" i="15"/>
  <c r="E857" i="15"/>
  <c r="F857" i="15"/>
  <c r="G857" i="15"/>
  <c r="A858" i="15"/>
  <c r="B858" i="15"/>
  <c r="O858" i="15" s="1"/>
  <c r="C858" i="15"/>
  <c r="E858" i="15"/>
  <c r="AI862" i="14" s="1"/>
  <c r="F858" i="15"/>
  <c r="AJ862" i="14" s="1"/>
  <c r="G858" i="15"/>
  <c r="AK862" i="14" s="1"/>
  <c r="N858" i="15"/>
  <c r="Q858" i="15"/>
  <c r="U858" i="15"/>
  <c r="A859" i="15"/>
  <c r="B859" i="15"/>
  <c r="S859" i="15" s="1"/>
  <c r="C859" i="15"/>
  <c r="E859" i="15"/>
  <c r="F859" i="15"/>
  <c r="G859" i="15"/>
  <c r="A860" i="15"/>
  <c r="B860" i="15"/>
  <c r="C860" i="15"/>
  <c r="E860" i="15"/>
  <c r="F860" i="15"/>
  <c r="G860" i="15"/>
  <c r="A861" i="15"/>
  <c r="B861" i="15"/>
  <c r="N861" i="15" s="1"/>
  <c r="C861" i="15"/>
  <c r="E861" i="15"/>
  <c r="F861" i="15"/>
  <c r="G861" i="15"/>
  <c r="R861" i="15"/>
  <c r="A862" i="15"/>
  <c r="B862" i="15"/>
  <c r="M862" i="15" s="1"/>
  <c r="C862" i="15"/>
  <c r="E862" i="15"/>
  <c r="F862" i="15"/>
  <c r="G862" i="15"/>
  <c r="A863" i="15"/>
  <c r="B863" i="15"/>
  <c r="AB867" i="14" s="1"/>
  <c r="C867" i="18" s="1"/>
  <c r="K861" i="17" s="1"/>
  <c r="C863" i="15"/>
  <c r="E863" i="15"/>
  <c r="F863" i="15"/>
  <c r="G863" i="15"/>
  <c r="AK867" i="14" s="1"/>
  <c r="A864" i="15"/>
  <c r="B864" i="15"/>
  <c r="U864" i="15" s="1"/>
  <c r="C864" i="15"/>
  <c r="E864" i="15"/>
  <c r="AI868" i="14" s="1"/>
  <c r="F864" i="15"/>
  <c r="G864" i="15"/>
  <c r="AK868" i="14" s="1"/>
  <c r="A865" i="15"/>
  <c r="B865" i="15"/>
  <c r="C865" i="15"/>
  <c r="E865" i="15"/>
  <c r="F865" i="15"/>
  <c r="AJ869" i="14" s="1"/>
  <c r="G865" i="15"/>
  <c r="AK869" i="14" s="1"/>
  <c r="A866" i="15"/>
  <c r="B866" i="15"/>
  <c r="C866" i="15"/>
  <c r="E866" i="15"/>
  <c r="F866" i="15"/>
  <c r="G866" i="15"/>
  <c r="M866" i="15"/>
  <c r="A867" i="15"/>
  <c r="B867" i="15"/>
  <c r="C867" i="15"/>
  <c r="E867" i="15"/>
  <c r="F867" i="15"/>
  <c r="G867" i="15"/>
  <c r="A868" i="15"/>
  <c r="B868" i="15"/>
  <c r="C868" i="15"/>
  <c r="AD872" i="14" s="1"/>
  <c r="E868" i="15"/>
  <c r="AI872" i="14" s="1"/>
  <c r="F868" i="15"/>
  <c r="G868" i="15"/>
  <c r="A869" i="15"/>
  <c r="B869" i="15"/>
  <c r="C869" i="15"/>
  <c r="E869" i="15"/>
  <c r="AI873" i="14" s="1"/>
  <c r="F869" i="15"/>
  <c r="G869" i="15"/>
  <c r="AK873" i="14" s="1"/>
  <c r="A870" i="15"/>
  <c r="B870" i="15"/>
  <c r="C870" i="15"/>
  <c r="E870" i="15"/>
  <c r="F870" i="15"/>
  <c r="G870" i="15"/>
  <c r="AK874" i="14" s="1"/>
  <c r="A871" i="15"/>
  <c r="B871" i="15"/>
  <c r="C871" i="15"/>
  <c r="E871" i="15"/>
  <c r="AI875" i="14" s="1"/>
  <c r="F871" i="15"/>
  <c r="AJ875" i="14" s="1"/>
  <c r="G871" i="15"/>
  <c r="A872" i="15"/>
  <c r="B872" i="15"/>
  <c r="K872" i="15" s="1"/>
  <c r="C872" i="15"/>
  <c r="E872" i="15"/>
  <c r="F872" i="15"/>
  <c r="G872" i="15"/>
  <c r="T872" i="15"/>
  <c r="A873" i="15"/>
  <c r="B873" i="15"/>
  <c r="C873" i="15"/>
  <c r="E873" i="15"/>
  <c r="F873" i="15"/>
  <c r="G873" i="15"/>
  <c r="A874" i="15"/>
  <c r="B874" i="15"/>
  <c r="U874" i="15" s="1"/>
  <c r="C874" i="15"/>
  <c r="AD878" i="14" s="1"/>
  <c r="E874" i="15"/>
  <c r="AI878" i="14" s="1"/>
  <c r="F874" i="15"/>
  <c r="AJ878" i="14" s="1"/>
  <c r="G874" i="15"/>
  <c r="A875" i="15"/>
  <c r="B875" i="15"/>
  <c r="T875" i="15" s="1"/>
  <c r="C875" i="15"/>
  <c r="E875" i="15"/>
  <c r="AI879" i="14" s="1"/>
  <c r="F875" i="15"/>
  <c r="G875" i="15"/>
  <c r="AK879" i="14" s="1"/>
  <c r="A876" i="15"/>
  <c r="B876" i="15"/>
  <c r="O876" i="15" s="1"/>
  <c r="C876" i="15"/>
  <c r="E876" i="15"/>
  <c r="F876" i="15"/>
  <c r="AJ880" i="14" s="1"/>
  <c r="G876" i="15"/>
  <c r="A877" i="15"/>
  <c r="B877" i="15"/>
  <c r="P877" i="15" s="1"/>
  <c r="C877" i="15"/>
  <c r="E877" i="15"/>
  <c r="AI881" i="14" s="1"/>
  <c r="F877" i="15"/>
  <c r="AJ881" i="14" s="1"/>
  <c r="G877" i="15"/>
  <c r="A878" i="15"/>
  <c r="B878" i="15"/>
  <c r="C878" i="15"/>
  <c r="E878" i="15"/>
  <c r="AI882" i="14" s="1"/>
  <c r="F878" i="15"/>
  <c r="AJ882" i="14" s="1"/>
  <c r="G878" i="15"/>
  <c r="AK882" i="14" s="1"/>
  <c r="A879" i="15"/>
  <c r="B879" i="15"/>
  <c r="J879" i="15" s="1"/>
  <c r="AC879" i="14" s="1"/>
  <c r="C879" i="15"/>
  <c r="E879" i="15"/>
  <c r="F879" i="15"/>
  <c r="AJ883" i="14" s="1"/>
  <c r="G879" i="15"/>
  <c r="AK883" i="14" s="1"/>
  <c r="A880" i="15"/>
  <c r="B880" i="15"/>
  <c r="C880" i="15"/>
  <c r="AD884" i="14" s="1"/>
  <c r="E880" i="15"/>
  <c r="AI884" i="14" s="1"/>
  <c r="F880" i="15"/>
  <c r="G880" i="15"/>
  <c r="AK884" i="14" s="1"/>
  <c r="A881" i="15"/>
  <c r="B881" i="15"/>
  <c r="N881" i="15" s="1"/>
  <c r="C881" i="15"/>
  <c r="E881" i="15"/>
  <c r="F881" i="15"/>
  <c r="G881" i="15"/>
  <c r="A882" i="15"/>
  <c r="B882" i="15"/>
  <c r="C882" i="15"/>
  <c r="E882" i="15"/>
  <c r="AI886" i="14" s="1"/>
  <c r="F882" i="15"/>
  <c r="AJ886" i="14" s="1"/>
  <c r="G882" i="15"/>
  <c r="AK886" i="14" s="1"/>
  <c r="A883" i="15"/>
  <c r="B883" i="15"/>
  <c r="T883" i="15" s="1"/>
  <c r="C883" i="15"/>
  <c r="E883" i="15"/>
  <c r="F883" i="15"/>
  <c r="G883" i="15"/>
  <c r="AK887" i="14" s="1"/>
  <c r="A884" i="15"/>
  <c r="B884" i="15"/>
  <c r="O884" i="15" s="1"/>
  <c r="C884" i="15"/>
  <c r="E884" i="15"/>
  <c r="F884" i="15"/>
  <c r="G884" i="15"/>
  <c r="A885" i="15"/>
  <c r="B885" i="15"/>
  <c r="P885" i="15" s="1"/>
  <c r="C885" i="15"/>
  <c r="E885" i="15"/>
  <c r="F885" i="15"/>
  <c r="AJ889" i="14" s="1"/>
  <c r="G885" i="15"/>
  <c r="AK889" i="14" s="1"/>
  <c r="A886" i="15"/>
  <c r="B886" i="15"/>
  <c r="T886" i="15" s="1"/>
  <c r="C886" i="15"/>
  <c r="AD890" i="14" s="1"/>
  <c r="E886" i="15"/>
  <c r="F886" i="15"/>
  <c r="G886" i="15"/>
  <c r="A887" i="15"/>
  <c r="B887" i="15"/>
  <c r="C887" i="15"/>
  <c r="E887" i="15"/>
  <c r="AI891" i="14" s="1"/>
  <c r="F887" i="15"/>
  <c r="AJ891" i="14" s="1"/>
  <c r="G887" i="15"/>
  <c r="AK891" i="14" s="1"/>
  <c r="A888" i="15"/>
  <c r="B888" i="15"/>
  <c r="K888" i="15" s="1"/>
  <c r="C888" i="15"/>
  <c r="E888" i="15"/>
  <c r="F888" i="15"/>
  <c r="AJ892" i="14" s="1"/>
  <c r="G888" i="15"/>
  <c r="AK892" i="14" s="1"/>
  <c r="A889" i="15"/>
  <c r="B889" i="15"/>
  <c r="C889" i="15"/>
  <c r="E889" i="15"/>
  <c r="AI893" i="14" s="1"/>
  <c r="F889" i="15"/>
  <c r="G889" i="15"/>
  <c r="A890" i="15"/>
  <c r="B890" i="15"/>
  <c r="C890" i="15"/>
  <c r="AD894" i="14" s="1"/>
  <c r="E890" i="15"/>
  <c r="F890" i="15"/>
  <c r="G890" i="15"/>
  <c r="AK894" i="14" s="1"/>
  <c r="A891" i="15"/>
  <c r="B891" i="15"/>
  <c r="AB895" i="14" s="1"/>
  <c r="C895" i="18" s="1"/>
  <c r="K889" i="17" s="1"/>
  <c r="C891" i="15"/>
  <c r="E891" i="15"/>
  <c r="F891" i="15"/>
  <c r="AJ895" i="14" s="1"/>
  <c r="G891" i="15"/>
  <c r="AK895" i="14" s="1"/>
  <c r="A892" i="15"/>
  <c r="B892" i="15"/>
  <c r="C892" i="15"/>
  <c r="E892" i="15"/>
  <c r="F892" i="15"/>
  <c r="G892" i="15"/>
  <c r="AK896" i="14" s="1"/>
  <c r="A893" i="15"/>
  <c r="B893" i="15"/>
  <c r="P893" i="15" s="1"/>
  <c r="C893" i="15"/>
  <c r="AD897" i="14" s="1"/>
  <c r="E893" i="15"/>
  <c r="F893" i="15"/>
  <c r="AJ897" i="14" s="1"/>
  <c r="G893" i="15"/>
  <c r="AK897" i="14" s="1"/>
  <c r="A894" i="15"/>
  <c r="B894" i="15"/>
  <c r="P894" i="15" s="1"/>
  <c r="C894" i="15"/>
  <c r="AD898" i="14" s="1"/>
  <c r="E894" i="15"/>
  <c r="F894" i="15"/>
  <c r="AJ898" i="14" s="1"/>
  <c r="G894" i="15"/>
  <c r="A895" i="15"/>
  <c r="B895" i="15"/>
  <c r="S895" i="15" s="1"/>
  <c r="C895" i="15"/>
  <c r="E895" i="15"/>
  <c r="F895" i="15"/>
  <c r="G895" i="15"/>
  <c r="AK899" i="14" s="1"/>
  <c r="A896" i="15"/>
  <c r="B896" i="15"/>
  <c r="K896" i="15" s="1"/>
  <c r="C896" i="15"/>
  <c r="AD900" i="14" s="1"/>
  <c r="E896" i="15"/>
  <c r="F896" i="15"/>
  <c r="G896" i="15"/>
  <c r="A897" i="15"/>
  <c r="B897" i="15"/>
  <c r="C897" i="15"/>
  <c r="AD901" i="14" s="1"/>
  <c r="E897" i="15"/>
  <c r="F897" i="15"/>
  <c r="G897" i="15"/>
  <c r="A898" i="15"/>
  <c r="B898" i="15"/>
  <c r="U898" i="15" s="1"/>
  <c r="C898" i="15"/>
  <c r="AD902" i="14" s="1"/>
  <c r="E898" i="15"/>
  <c r="F898" i="15"/>
  <c r="AJ902" i="14" s="1"/>
  <c r="G898" i="15"/>
  <c r="T898" i="15"/>
  <c r="A899" i="15"/>
  <c r="B899" i="15"/>
  <c r="L899" i="15" s="1"/>
  <c r="C899" i="15"/>
  <c r="E899" i="15"/>
  <c r="AI903" i="14" s="1"/>
  <c r="F899" i="15"/>
  <c r="G899" i="15"/>
  <c r="A900" i="15"/>
  <c r="B900" i="15"/>
  <c r="O900" i="15" s="1"/>
  <c r="C900" i="15"/>
  <c r="E900" i="15"/>
  <c r="F900" i="15"/>
  <c r="AJ904" i="14" s="1"/>
  <c r="G900" i="15"/>
  <c r="AK904" i="14" s="1"/>
  <c r="A901" i="15"/>
  <c r="B901" i="15"/>
  <c r="P901" i="15" s="1"/>
  <c r="C901" i="15"/>
  <c r="AD905" i="14" s="1"/>
  <c r="E901" i="15"/>
  <c r="AI905" i="14" s="1"/>
  <c r="F901" i="15"/>
  <c r="G901" i="15"/>
  <c r="AK905" i="14" s="1"/>
  <c r="A902" i="15"/>
  <c r="B902" i="15"/>
  <c r="C902" i="15"/>
  <c r="AD906" i="14" s="1"/>
  <c r="E902" i="15"/>
  <c r="F902" i="15"/>
  <c r="AJ906" i="14" s="1"/>
  <c r="G902" i="15"/>
  <c r="AK906" i="14" s="1"/>
  <c r="A903" i="15"/>
  <c r="B903" i="15"/>
  <c r="J903" i="15" s="1"/>
  <c r="C903" i="15"/>
  <c r="E903" i="15"/>
  <c r="AI907" i="14" s="1"/>
  <c r="F903" i="15"/>
  <c r="AJ907" i="14" s="1"/>
  <c r="G903" i="15"/>
  <c r="AK907" i="14" s="1"/>
  <c r="A904" i="15"/>
  <c r="B904" i="15"/>
  <c r="K904" i="15" s="1"/>
  <c r="C904" i="15"/>
  <c r="E904" i="15"/>
  <c r="F904" i="15"/>
  <c r="G904" i="15"/>
  <c r="AK908" i="14" s="1"/>
  <c r="A905" i="15"/>
  <c r="B905" i="15"/>
  <c r="T905" i="15" s="1"/>
  <c r="C905" i="15"/>
  <c r="E905" i="15"/>
  <c r="F905" i="15"/>
  <c r="G905" i="15"/>
  <c r="A906" i="15"/>
  <c r="B906" i="15"/>
  <c r="C906" i="15"/>
  <c r="AD910" i="14" s="1"/>
  <c r="E906" i="15"/>
  <c r="F906" i="15"/>
  <c r="G906" i="15"/>
  <c r="A907" i="15"/>
  <c r="B907" i="15"/>
  <c r="C907" i="15"/>
  <c r="E907" i="15"/>
  <c r="AI911" i="14" s="1"/>
  <c r="F907" i="15"/>
  <c r="AJ911" i="14" s="1"/>
  <c r="G907" i="15"/>
  <c r="AK911" i="14" s="1"/>
  <c r="A908" i="15"/>
  <c r="B908" i="15"/>
  <c r="C908" i="15"/>
  <c r="E908" i="15"/>
  <c r="F908" i="15"/>
  <c r="G908" i="15"/>
  <c r="AK912" i="14" s="1"/>
  <c r="A909" i="15"/>
  <c r="B909" i="15"/>
  <c r="P909" i="15" s="1"/>
  <c r="C909" i="15"/>
  <c r="E909" i="15"/>
  <c r="F909" i="15"/>
  <c r="G909" i="15"/>
  <c r="AK913" i="14" s="1"/>
  <c r="A910" i="15"/>
  <c r="B910" i="15"/>
  <c r="P910" i="15" s="1"/>
  <c r="C910" i="15"/>
  <c r="AD914" i="14" s="1"/>
  <c r="E910" i="15"/>
  <c r="F910" i="15"/>
  <c r="G910" i="15"/>
  <c r="L910" i="15"/>
  <c r="U910" i="15"/>
  <c r="A911" i="15"/>
  <c r="B911" i="15"/>
  <c r="C911" i="15"/>
  <c r="E911" i="15"/>
  <c r="F911" i="15"/>
  <c r="G911" i="15"/>
  <c r="A912" i="15"/>
  <c r="B912" i="15"/>
  <c r="K912" i="15" s="1"/>
  <c r="C912" i="15"/>
  <c r="E912" i="15"/>
  <c r="AI916" i="14" s="1"/>
  <c r="F912" i="15"/>
  <c r="G912" i="15"/>
  <c r="AK916" i="14" s="1"/>
  <c r="A913" i="15"/>
  <c r="B913" i="15"/>
  <c r="O913" i="15" s="1"/>
  <c r="C913" i="15"/>
  <c r="E913" i="15"/>
  <c r="AI917" i="14" s="1"/>
  <c r="F913" i="15"/>
  <c r="G913" i="15"/>
  <c r="AK917" i="14" s="1"/>
  <c r="P913" i="15"/>
  <c r="A914" i="15"/>
  <c r="B914" i="15"/>
  <c r="C914" i="15"/>
  <c r="AD918" i="14" s="1"/>
  <c r="E914" i="15"/>
  <c r="F914" i="15"/>
  <c r="G914" i="15"/>
  <c r="A915" i="15"/>
  <c r="B915" i="15"/>
  <c r="T915" i="15" s="1"/>
  <c r="C915" i="15"/>
  <c r="AD919" i="14" s="1"/>
  <c r="E915" i="15"/>
  <c r="F915" i="15"/>
  <c r="G915" i="15"/>
  <c r="A916" i="15"/>
  <c r="B916" i="15"/>
  <c r="O916" i="15" s="1"/>
  <c r="C916" i="15"/>
  <c r="AD920" i="14" s="1"/>
  <c r="E916" i="15"/>
  <c r="F916" i="15"/>
  <c r="G916" i="15"/>
  <c r="AK920" i="14" s="1"/>
  <c r="A917" i="15"/>
  <c r="B917" i="15"/>
  <c r="Q917" i="15" s="1"/>
  <c r="C917" i="15"/>
  <c r="AD921" i="14" s="1"/>
  <c r="E917" i="15"/>
  <c r="F917" i="15"/>
  <c r="AJ921" i="14" s="1"/>
  <c r="G917" i="15"/>
  <c r="A918" i="15"/>
  <c r="B918" i="15"/>
  <c r="AB922" i="14" s="1"/>
  <c r="C922" i="18" s="1"/>
  <c r="K916" i="17" s="1"/>
  <c r="C918" i="15"/>
  <c r="E918" i="15"/>
  <c r="AI922" i="14" s="1"/>
  <c r="F918" i="15"/>
  <c r="AJ922" i="14" s="1"/>
  <c r="G918" i="15"/>
  <c r="A919" i="15"/>
  <c r="B919" i="15"/>
  <c r="C919" i="15"/>
  <c r="AD923" i="14" s="1"/>
  <c r="E919" i="15"/>
  <c r="F919" i="15"/>
  <c r="G919" i="15"/>
  <c r="A920" i="15"/>
  <c r="B920" i="15"/>
  <c r="C920" i="15"/>
  <c r="AD924" i="14" s="1"/>
  <c r="E920" i="15"/>
  <c r="F920" i="15"/>
  <c r="G920" i="15"/>
  <c r="A921" i="15"/>
  <c r="B921" i="15"/>
  <c r="O921" i="15" s="1"/>
  <c r="C921" i="15"/>
  <c r="E921" i="15"/>
  <c r="AI925" i="14" s="1"/>
  <c r="F921" i="15"/>
  <c r="AJ925" i="14" s="1"/>
  <c r="G921" i="15"/>
  <c r="AK925" i="14" s="1"/>
  <c r="A922" i="15"/>
  <c r="B922" i="15"/>
  <c r="K922" i="15" s="1"/>
  <c r="C922" i="15"/>
  <c r="E922" i="15"/>
  <c r="F922" i="15"/>
  <c r="G922" i="15"/>
  <c r="AK926" i="14" s="1"/>
  <c r="A923" i="15"/>
  <c r="B923" i="15"/>
  <c r="C923" i="15"/>
  <c r="AD927" i="14" s="1"/>
  <c r="E923" i="15"/>
  <c r="F923" i="15"/>
  <c r="G923" i="15"/>
  <c r="A924" i="15"/>
  <c r="B924" i="15"/>
  <c r="T924" i="15" s="1"/>
  <c r="C924" i="15"/>
  <c r="AD928" i="14" s="1"/>
  <c r="E924" i="15"/>
  <c r="F924" i="15"/>
  <c r="AJ928" i="14" s="1"/>
  <c r="G924" i="15"/>
  <c r="A925" i="15"/>
  <c r="B925" i="15"/>
  <c r="P925" i="15" s="1"/>
  <c r="C925" i="15"/>
  <c r="E925" i="15"/>
  <c r="F925" i="15"/>
  <c r="AJ929" i="14" s="1"/>
  <c r="G925" i="15"/>
  <c r="A926" i="15"/>
  <c r="B926" i="15"/>
  <c r="M926" i="15" s="1"/>
  <c r="C926" i="15"/>
  <c r="E926" i="15"/>
  <c r="F926" i="15"/>
  <c r="G926" i="15"/>
  <c r="A927" i="15"/>
  <c r="B927" i="15"/>
  <c r="S927" i="15" s="1"/>
  <c r="C927" i="15"/>
  <c r="E927" i="15"/>
  <c r="F927" i="15"/>
  <c r="G927" i="15"/>
  <c r="AK931" i="14" s="1"/>
  <c r="P927" i="15"/>
  <c r="A928" i="15"/>
  <c r="B928" i="15"/>
  <c r="AB932" i="14" s="1"/>
  <c r="C932" i="18" s="1"/>
  <c r="K926" i="17" s="1"/>
  <c r="C928" i="15"/>
  <c r="E928" i="15"/>
  <c r="AI932" i="14" s="1"/>
  <c r="F928" i="15"/>
  <c r="AJ932" i="14" s="1"/>
  <c r="G928" i="15"/>
  <c r="A929" i="15"/>
  <c r="B929" i="15"/>
  <c r="C929" i="15"/>
  <c r="E929" i="15"/>
  <c r="AI933" i="14" s="1"/>
  <c r="F929" i="15"/>
  <c r="AJ933" i="14" s="1"/>
  <c r="G929" i="15"/>
  <c r="A930" i="15"/>
  <c r="B930" i="15"/>
  <c r="C930" i="15"/>
  <c r="AD934" i="14" s="1"/>
  <c r="E930" i="15"/>
  <c r="AI934" i="14" s="1"/>
  <c r="F930" i="15"/>
  <c r="AJ934" i="14" s="1"/>
  <c r="G930" i="15"/>
  <c r="AK934" i="14" s="1"/>
  <c r="A931" i="15"/>
  <c r="B931" i="15"/>
  <c r="C931" i="15"/>
  <c r="E931" i="15"/>
  <c r="F931" i="15"/>
  <c r="G931" i="15"/>
  <c r="AK935" i="14" s="1"/>
  <c r="A932" i="15"/>
  <c r="B932" i="15"/>
  <c r="U932" i="15" s="1"/>
  <c r="C932" i="15"/>
  <c r="AD936" i="14" s="1"/>
  <c r="E932" i="15"/>
  <c r="AI936" i="14" s="1"/>
  <c r="F932" i="15"/>
  <c r="G932" i="15"/>
  <c r="A933" i="15"/>
  <c r="B933" i="15"/>
  <c r="M933" i="15" s="1"/>
  <c r="C933" i="15"/>
  <c r="AD937" i="14" s="1"/>
  <c r="E933" i="15"/>
  <c r="F933" i="15"/>
  <c r="AJ937" i="14" s="1"/>
  <c r="G933" i="15"/>
  <c r="AK937" i="14" s="1"/>
  <c r="A934" i="15"/>
  <c r="B934" i="15"/>
  <c r="C934" i="15"/>
  <c r="E934" i="15"/>
  <c r="AI938" i="14" s="1"/>
  <c r="F934" i="15"/>
  <c r="AJ938" i="14" s="1"/>
  <c r="G934" i="15"/>
  <c r="M934" i="15"/>
  <c r="A935" i="15"/>
  <c r="B935" i="15"/>
  <c r="C935" i="15"/>
  <c r="AD939" i="14" s="1"/>
  <c r="E935" i="15"/>
  <c r="AI939" i="14" s="1"/>
  <c r="F935" i="15"/>
  <c r="AJ939" i="14" s="1"/>
  <c r="G935" i="15"/>
  <c r="A936" i="15"/>
  <c r="B936" i="15"/>
  <c r="AB940" i="14" s="1"/>
  <c r="C940" i="18" s="1"/>
  <c r="K934" i="17" s="1"/>
  <c r="C936" i="15"/>
  <c r="E936" i="15"/>
  <c r="F936" i="15"/>
  <c r="AJ940" i="14" s="1"/>
  <c r="G936" i="15"/>
  <c r="AK940" i="14" s="1"/>
  <c r="A937" i="15"/>
  <c r="B937" i="15"/>
  <c r="O937" i="15" s="1"/>
  <c r="C937" i="15"/>
  <c r="E937" i="15"/>
  <c r="F937" i="15"/>
  <c r="G937" i="15"/>
  <c r="J937" i="15"/>
  <c r="AC937" i="14" s="1"/>
  <c r="N937" i="15"/>
  <c r="P937" i="15"/>
  <c r="U937" i="15"/>
  <c r="A938" i="15"/>
  <c r="B938" i="15"/>
  <c r="C938" i="15"/>
  <c r="E938" i="15"/>
  <c r="AI942" i="14" s="1"/>
  <c r="F938" i="15"/>
  <c r="AJ942" i="14" s="1"/>
  <c r="G938" i="15"/>
  <c r="AK942" i="14" s="1"/>
  <c r="A939" i="15"/>
  <c r="B939" i="15"/>
  <c r="AB943" i="14" s="1"/>
  <c r="C943" i="18" s="1"/>
  <c r="K937" i="17" s="1"/>
  <c r="C939" i="15"/>
  <c r="AD943" i="14" s="1"/>
  <c r="E939" i="15"/>
  <c r="F939" i="15"/>
  <c r="G939" i="15"/>
  <c r="A940" i="15"/>
  <c r="B940" i="15"/>
  <c r="O940" i="15" s="1"/>
  <c r="C940" i="15"/>
  <c r="E940" i="15"/>
  <c r="AI944" i="14" s="1"/>
  <c r="F940" i="15"/>
  <c r="AJ944" i="14" s="1"/>
  <c r="G940" i="15"/>
  <c r="A941" i="15"/>
  <c r="B941" i="15"/>
  <c r="C941" i="15"/>
  <c r="AD945" i="14" s="1"/>
  <c r="E941" i="15"/>
  <c r="AI945" i="14" s="1"/>
  <c r="F941" i="15"/>
  <c r="G941" i="15"/>
  <c r="AK945" i="14" s="1"/>
  <c r="A942" i="15"/>
  <c r="B942" i="15"/>
  <c r="R942" i="15" s="1"/>
  <c r="C942" i="15"/>
  <c r="AD946" i="14" s="1"/>
  <c r="E942" i="15"/>
  <c r="AI946" i="14" s="1"/>
  <c r="F942" i="15"/>
  <c r="AJ946" i="14" s="1"/>
  <c r="G942" i="15"/>
  <c r="A943" i="15"/>
  <c r="B943" i="15"/>
  <c r="S943" i="15" s="1"/>
  <c r="C943" i="15"/>
  <c r="E943" i="15"/>
  <c r="AI947" i="14" s="1"/>
  <c r="F943" i="15"/>
  <c r="G943" i="15"/>
  <c r="A944" i="15"/>
  <c r="B944" i="15"/>
  <c r="P944" i="15" s="1"/>
  <c r="C944" i="15"/>
  <c r="E944" i="15"/>
  <c r="AI948" i="14" s="1"/>
  <c r="F944" i="15"/>
  <c r="AJ948" i="14" s="1"/>
  <c r="G944" i="15"/>
  <c r="A945" i="15"/>
  <c r="B945" i="15"/>
  <c r="C945" i="15"/>
  <c r="AD949" i="14" s="1"/>
  <c r="E945" i="15"/>
  <c r="AI949" i="14" s="1"/>
  <c r="F945" i="15"/>
  <c r="AJ949" i="14" s="1"/>
  <c r="G945" i="15"/>
  <c r="AK949" i="14" s="1"/>
  <c r="A946" i="15"/>
  <c r="B946" i="15"/>
  <c r="O946" i="15" s="1"/>
  <c r="C946" i="15"/>
  <c r="E946" i="15"/>
  <c r="F946" i="15"/>
  <c r="AJ950" i="14" s="1"/>
  <c r="G946" i="15"/>
  <c r="T946" i="15"/>
  <c r="A947" i="15"/>
  <c r="B947" i="15"/>
  <c r="T947" i="15" s="1"/>
  <c r="C947" i="15"/>
  <c r="E947" i="15"/>
  <c r="F947" i="15"/>
  <c r="G947" i="15"/>
  <c r="AK951" i="14" s="1"/>
  <c r="A948" i="15"/>
  <c r="B948" i="15"/>
  <c r="C948" i="15"/>
  <c r="E948" i="15"/>
  <c r="AI952" i="14" s="1"/>
  <c r="F948" i="15"/>
  <c r="G948" i="15"/>
  <c r="AK952" i="14" s="1"/>
  <c r="A949" i="15"/>
  <c r="B949" i="15"/>
  <c r="P949" i="15" s="1"/>
  <c r="C949" i="15"/>
  <c r="E949" i="15"/>
  <c r="F949" i="15"/>
  <c r="AJ953" i="14" s="1"/>
  <c r="G949" i="15"/>
  <c r="AK953" i="14" s="1"/>
  <c r="A950" i="15"/>
  <c r="B950" i="15"/>
  <c r="C950" i="15"/>
  <c r="AD954" i="14" s="1"/>
  <c r="E950" i="15"/>
  <c r="AI954" i="14" s="1"/>
  <c r="F950" i="15"/>
  <c r="G950" i="15"/>
  <c r="A951" i="15"/>
  <c r="B951" i="15"/>
  <c r="S951" i="15" s="1"/>
  <c r="C951" i="15"/>
  <c r="E951" i="15"/>
  <c r="F951" i="15"/>
  <c r="G951" i="15"/>
  <c r="AK955" i="14" s="1"/>
  <c r="A952" i="15"/>
  <c r="B952" i="15"/>
  <c r="C952" i="15"/>
  <c r="AD956" i="14" s="1"/>
  <c r="E952" i="15"/>
  <c r="AI956" i="14" s="1"/>
  <c r="F952" i="15"/>
  <c r="G952" i="15"/>
  <c r="A953" i="15"/>
  <c r="B953" i="15"/>
  <c r="P953" i="15" s="1"/>
  <c r="C953" i="15"/>
  <c r="E953" i="15"/>
  <c r="F953" i="15"/>
  <c r="G953" i="15"/>
  <c r="AK957" i="14" s="1"/>
  <c r="A954" i="15"/>
  <c r="B954" i="15"/>
  <c r="C954" i="15"/>
  <c r="E954" i="15"/>
  <c r="AI958" i="14" s="1"/>
  <c r="F954" i="15"/>
  <c r="G954" i="15"/>
  <c r="AK958" i="14" s="1"/>
  <c r="A955" i="15"/>
  <c r="B955" i="15"/>
  <c r="T955" i="15" s="1"/>
  <c r="C955" i="15"/>
  <c r="AD959" i="14" s="1"/>
  <c r="E955" i="15"/>
  <c r="F955" i="15"/>
  <c r="G955" i="15"/>
  <c r="AK959" i="14" s="1"/>
  <c r="P955" i="15"/>
  <c r="A956" i="15"/>
  <c r="B956" i="15"/>
  <c r="AB960" i="14" s="1"/>
  <c r="C960" i="18" s="1"/>
  <c r="K954" i="17" s="1"/>
  <c r="C956" i="15"/>
  <c r="E956" i="15"/>
  <c r="F956" i="15"/>
  <c r="G956" i="15"/>
  <c r="A957" i="15"/>
  <c r="B957" i="15"/>
  <c r="C957" i="15"/>
  <c r="E957" i="15"/>
  <c r="AI961" i="14" s="1"/>
  <c r="F957" i="15"/>
  <c r="G957" i="15"/>
  <c r="A958" i="15"/>
  <c r="B958" i="15"/>
  <c r="C958" i="15"/>
  <c r="E958" i="15"/>
  <c r="AI962" i="14" s="1"/>
  <c r="F958" i="15"/>
  <c r="G958" i="15"/>
  <c r="U958" i="15"/>
  <c r="A959" i="15"/>
  <c r="B959" i="15"/>
  <c r="S959" i="15" s="1"/>
  <c r="C959" i="15"/>
  <c r="E959" i="15"/>
  <c r="AI963" i="14" s="1"/>
  <c r="F959" i="15"/>
  <c r="AJ963" i="14" s="1"/>
  <c r="G959" i="15"/>
  <c r="AK963" i="14" s="1"/>
  <c r="A960" i="15"/>
  <c r="B960" i="15"/>
  <c r="T960" i="15" s="1"/>
  <c r="C960" i="15"/>
  <c r="E960" i="15"/>
  <c r="F960" i="15"/>
  <c r="AJ964" i="14" s="1"/>
  <c r="G960" i="15"/>
  <c r="AK964" i="14" s="1"/>
  <c r="A961" i="15"/>
  <c r="B961" i="15"/>
  <c r="P961" i="15" s="1"/>
  <c r="C961" i="15"/>
  <c r="E961" i="15"/>
  <c r="F961" i="15"/>
  <c r="G961" i="15"/>
  <c r="A962" i="15"/>
  <c r="B962" i="15"/>
  <c r="L962" i="15" s="1"/>
  <c r="C962" i="15"/>
  <c r="E962" i="15"/>
  <c r="AI966" i="14" s="1"/>
  <c r="F962" i="15"/>
  <c r="AJ966" i="14" s="1"/>
  <c r="G962" i="15"/>
  <c r="A963" i="15"/>
  <c r="B963" i="15"/>
  <c r="P963" i="15" s="1"/>
  <c r="C963" i="15"/>
  <c r="AD967" i="14" s="1"/>
  <c r="E963" i="15"/>
  <c r="F963" i="15"/>
  <c r="G963" i="15"/>
  <c r="AK967" i="14" s="1"/>
  <c r="A964" i="15"/>
  <c r="B964" i="15"/>
  <c r="C964" i="15"/>
  <c r="AD968" i="14" s="1"/>
  <c r="E964" i="15"/>
  <c r="F964" i="15"/>
  <c r="G964" i="15"/>
  <c r="P964" i="15"/>
  <c r="A965" i="15"/>
  <c r="B965" i="15"/>
  <c r="AB969" i="14" s="1"/>
  <c r="C969" i="18" s="1"/>
  <c r="K963" i="17" s="1"/>
  <c r="C965" i="15"/>
  <c r="AD969" i="14" s="1"/>
  <c r="E965" i="15"/>
  <c r="F965" i="15"/>
  <c r="G965" i="15"/>
  <c r="AK969" i="14" s="1"/>
  <c r="A966" i="15"/>
  <c r="B966" i="15"/>
  <c r="M966" i="15" s="1"/>
  <c r="C966" i="15"/>
  <c r="D966" i="15" s="1"/>
  <c r="E966" i="15"/>
  <c r="AI970" i="14" s="1"/>
  <c r="F966" i="15"/>
  <c r="G966" i="15"/>
  <c r="AK970" i="14" s="1"/>
  <c r="O966" i="15"/>
  <c r="T966" i="15"/>
  <c r="A967" i="15"/>
  <c r="B967" i="15"/>
  <c r="C967" i="15"/>
  <c r="E967" i="15"/>
  <c r="AI971" i="14" s="1"/>
  <c r="F967" i="15"/>
  <c r="G967" i="15"/>
  <c r="A968" i="15"/>
  <c r="B968" i="15"/>
  <c r="C968" i="15"/>
  <c r="AD972" i="14" s="1"/>
  <c r="E968" i="15"/>
  <c r="AI972" i="14" s="1"/>
  <c r="F968" i="15"/>
  <c r="AJ972" i="14" s="1"/>
  <c r="G968" i="15"/>
  <c r="A969" i="15"/>
  <c r="B969" i="15"/>
  <c r="C969" i="15"/>
  <c r="E969" i="15"/>
  <c r="F969" i="15"/>
  <c r="G969" i="15"/>
  <c r="A970" i="15"/>
  <c r="B970" i="15"/>
  <c r="C970" i="15"/>
  <c r="E970" i="15"/>
  <c r="F970" i="15"/>
  <c r="G970" i="15"/>
  <c r="A971" i="15"/>
  <c r="B971" i="15"/>
  <c r="P971" i="15" s="1"/>
  <c r="C971" i="15"/>
  <c r="AD975" i="14" s="1"/>
  <c r="E971" i="15"/>
  <c r="AI975" i="14" s="1"/>
  <c r="F971" i="15"/>
  <c r="AJ975" i="14" s="1"/>
  <c r="G971" i="15"/>
  <c r="O971" i="15"/>
  <c r="A972" i="15"/>
  <c r="B972" i="15"/>
  <c r="C972" i="15"/>
  <c r="E972" i="15"/>
  <c r="F972" i="15"/>
  <c r="G972" i="15"/>
  <c r="A973" i="15"/>
  <c r="B973" i="15"/>
  <c r="C973" i="15"/>
  <c r="AD977" i="14" s="1"/>
  <c r="E973" i="15"/>
  <c r="F973" i="15"/>
  <c r="G973" i="15"/>
  <c r="A974" i="15"/>
  <c r="B974" i="15"/>
  <c r="M974" i="15" s="1"/>
  <c r="C974" i="15"/>
  <c r="AD978" i="14" s="1"/>
  <c r="E974" i="15"/>
  <c r="AI978" i="14" s="1"/>
  <c r="F974" i="15"/>
  <c r="AJ978" i="14" s="1"/>
  <c r="G974" i="15"/>
  <c r="A975" i="15"/>
  <c r="B975" i="15"/>
  <c r="L975" i="15" s="1"/>
  <c r="C975" i="15"/>
  <c r="E975" i="15"/>
  <c r="F975" i="15"/>
  <c r="AJ979" i="14" s="1"/>
  <c r="G975" i="15"/>
  <c r="AK979" i="14" s="1"/>
  <c r="A976" i="15"/>
  <c r="B976" i="15"/>
  <c r="P976" i="15" s="1"/>
  <c r="C976" i="15"/>
  <c r="E976" i="15"/>
  <c r="F976" i="15"/>
  <c r="AJ980" i="14" s="1"/>
  <c r="G976" i="15"/>
  <c r="A977" i="15"/>
  <c r="B977" i="15"/>
  <c r="N977" i="15" s="1"/>
  <c r="C977" i="15"/>
  <c r="E977" i="15"/>
  <c r="F977" i="15"/>
  <c r="G977" i="15"/>
  <c r="A978" i="15"/>
  <c r="B978" i="15"/>
  <c r="C978" i="15"/>
  <c r="AD982" i="14" s="1"/>
  <c r="E978" i="15"/>
  <c r="F978" i="15"/>
  <c r="G978" i="15"/>
  <c r="A979" i="15"/>
  <c r="B979" i="15"/>
  <c r="AB983" i="14" s="1"/>
  <c r="C983" i="18" s="1"/>
  <c r="K977" i="17" s="1"/>
  <c r="C979" i="15"/>
  <c r="AD983" i="14" s="1"/>
  <c r="E979" i="15"/>
  <c r="F979" i="15"/>
  <c r="G979" i="15"/>
  <c r="A980" i="15"/>
  <c r="B980" i="15"/>
  <c r="S980" i="15" s="1"/>
  <c r="C980" i="15"/>
  <c r="E980" i="15"/>
  <c r="AI984" i="14" s="1"/>
  <c r="F980" i="15"/>
  <c r="AJ984" i="14" s="1"/>
  <c r="G980" i="15"/>
  <c r="A981" i="15"/>
  <c r="B981" i="15"/>
  <c r="C981" i="15"/>
  <c r="E981" i="15"/>
  <c r="F981" i="15"/>
  <c r="G981" i="15"/>
  <c r="A982" i="15"/>
  <c r="B982" i="15"/>
  <c r="C982" i="15"/>
  <c r="AD986" i="14" s="1"/>
  <c r="E982" i="15"/>
  <c r="F982" i="15"/>
  <c r="G982" i="15"/>
  <c r="A983" i="15"/>
  <c r="B983" i="15"/>
  <c r="Q983" i="15" s="1"/>
  <c r="C983" i="15"/>
  <c r="AD987" i="14" s="1"/>
  <c r="E983" i="15"/>
  <c r="F983" i="15"/>
  <c r="AJ987" i="14" s="1"/>
  <c r="G983" i="15"/>
  <c r="A984" i="15"/>
  <c r="B984" i="15"/>
  <c r="C984" i="15"/>
  <c r="AD988" i="14" s="1"/>
  <c r="E984" i="15"/>
  <c r="F984" i="15"/>
  <c r="G984" i="15"/>
  <c r="T984" i="15"/>
  <c r="A985" i="15"/>
  <c r="B985" i="15"/>
  <c r="T985" i="15" s="1"/>
  <c r="C985" i="15"/>
  <c r="E985" i="15"/>
  <c r="AI989" i="14" s="1"/>
  <c r="F985" i="15"/>
  <c r="G985" i="15"/>
  <c r="A986" i="15"/>
  <c r="B986" i="15"/>
  <c r="J986" i="15" s="1"/>
  <c r="C986" i="15"/>
  <c r="AD990" i="14" s="1"/>
  <c r="E986" i="15"/>
  <c r="F986" i="15"/>
  <c r="G986" i="15"/>
  <c r="A987" i="15"/>
  <c r="B987" i="15"/>
  <c r="U987" i="15" s="1"/>
  <c r="C987" i="15"/>
  <c r="E987" i="15"/>
  <c r="AI991" i="14" s="1"/>
  <c r="F987" i="15"/>
  <c r="AJ991" i="14" s="1"/>
  <c r="G987" i="15"/>
  <c r="A988" i="15"/>
  <c r="B988" i="15"/>
  <c r="C988" i="15"/>
  <c r="E988" i="15"/>
  <c r="AI992" i="14" s="1"/>
  <c r="F988" i="15"/>
  <c r="G988" i="15"/>
  <c r="AK992" i="14" s="1"/>
  <c r="A989" i="15"/>
  <c r="B989" i="15"/>
  <c r="L989" i="15" s="1"/>
  <c r="C989" i="15"/>
  <c r="E989" i="15"/>
  <c r="F989" i="15"/>
  <c r="AJ993" i="14" s="1"/>
  <c r="G989" i="15"/>
  <c r="A990" i="15"/>
  <c r="B990" i="15"/>
  <c r="L990" i="15" s="1"/>
  <c r="C990" i="15"/>
  <c r="AD994" i="14" s="1"/>
  <c r="E990" i="15"/>
  <c r="F990" i="15"/>
  <c r="G990" i="15"/>
  <c r="AK994" i="14" s="1"/>
  <c r="A991" i="15"/>
  <c r="B991" i="15"/>
  <c r="C991" i="15"/>
  <c r="AD995" i="14" s="1"/>
  <c r="E991" i="15"/>
  <c r="AI995" i="14" s="1"/>
  <c r="F991" i="15"/>
  <c r="AJ995" i="14" s="1"/>
  <c r="G991" i="15"/>
  <c r="U991" i="15"/>
  <c r="A992" i="15"/>
  <c r="B992" i="15"/>
  <c r="T992" i="15" s="1"/>
  <c r="C992" i="15"/>
  <c r="E992" i="15"/>
  <c r="AI996" i="14" s="1"/>
  <c r="F992" i="15"/>
  <c r="G992" i="15"/>
  <c r="AK996" i="14" s="1"/>
  <c r="A993" i="15"/>
  <c r="B993" i="15"/>
  <c r="R993" i="15" s="1"/>
  <c r="C993" i="15"/>
  <c r="AD997" i="14" s="1"/>
  <c r="E993" i="15"/>
  <c r="F993" i="15"/>
  <c r="G993" i="15"/>
  <c r="A994" i="15"/>
  <c r="B994" i="15"/>
  <c r="J994" i="15" s="1"/>
  <c r="AC994" i="14" s="1"/>
  <c r="C994" i="15"/>
  <c r="E994" i="15"/>
  <c r="AI998" i="14" s="1"/>
  <c r="F994" i="15"/>
  <c r="AJ998" i="14" s="1"/>
  <c r="G994" i="15"/>
  <c r="AK998" i="14" s="1"/>
  <c r="A995" i="15"/>
  <c r="B995" i="15"/>
  <c r="M995" i="15" s="1"/>
  <c r="C995" i="15"/>
  <c r="AD999" i="14" s="1"/>
  <c r="E995" i="15"/>
  <c r="F995" i="15"/>
  <c r="AJ999" i="14" s="1"/>
  <c r="G995" i="15"/>
  <c r="AK999" i="14" s="1"/>
  <c r="A996" i="15"/>
  <c r="B996" i="15"/>
  <c r="P996" i="15" s="1"/>
  <c r="C996" i="15"/>
  <c r="D996" i="15" s="1"/>
  <c r="AB996" i="15" s="1"/>
  <c r="E996" i="15"/>
  <c r="AI1000" i="14" s="1"/>
  <c r="F996" i="15"/>
  <c r="AJ1000" i="14" s="1"/>
  <c r="G996" i="15"/>
  <c r="AK1000" i="14" s="1"/>
  <c r="A997" i="15"/>
  <c r="B997" i="15"/>
  <c r="L997" i="15" s="1"/>
  <c r="C997" i="15"/>
  <c r="E997" i="15"/>
  <c r="F997" i="15"/>
  <c r="G997" i="15"/>
  <c r="A998" i="15"/>
  <c r="B998" i="15"/>
  <c r="C998" i="15"/>
  <c r="AD1002" i="14" s="1"/>
  <c r="E998" i="15"/>
  <c r="AI1002" i="14" s="1"/>
  <c r="F998" i="15"/>
  <c r="G998" i="15"/>
  <c r="A999" i="15"/>
  <c r="B999" i="15"/>
  <c r="T999" i="15" s="1"/>
  <c r="C999" i="15"/>
  <c r="AD1003" i="14" s="1"/>
  <c r="E999" i="15"/>
  <c r="AI1003" i="14" s="1"/>
  <c r="F999" i="15"/>
  <c r="AJ1003" i="14" s="1"/>
  <c r="G999" i="15"/>
  <c r="A1000" i="15"/>
  <c r="B1000" i="15"/>
  <c r="P1000" i="15" s="1"/>
  <c r="C1000" i="15"/>
  <c r="E1000" i="15"/>
  <c r="F1000" i="15"/>
  <c r="AJ1004" i="14" s="1"/>
  <c r="G1000" i="15"/>
  <c r="A1001" i="15"/>
  <c r="B1001" i="15"/>
  <c r="T1001" i="15" s="1"/>
  <c r="C1001" i="15"/>
  <c r="E1001" i="15"/>
  <c r="AI1005" i="14" s="1"/>
  <c r="F1001" i="15"/>
  <c r="G1001" i="15"/>
  <c r="K1001" i="15"/>
  <c r="S1001" i="15"/>
  <c r="A1002" i="15"/>
  <c r="B1002" i="15"/>
  <c r="C1002" i="15"/>
  <c r="AD1006" i="14" s="1"/>
  <c r="E1002" i="15"/>
  <c r="AI1006" i="14" s="1"/>
  <c r="F1002" i="15"/>
  <c r="AJ1006" i="14" s="1"/>
  <c r="G1002" i="15"/>
  <c r="AK1006" i="14" s="1"/>
  <c r="A1003" i="15"/>
  <c r="B1003" i="15"/>
  <c r="C1003" i="15"/>
  <c r="E1003" i="15"/>
  <c r="AI1007" i="14" s="1"/>
  <c r="F1003" i="15"/>
  <c r="AJ1007" i="14" s="1"/>
  <c r="G1003" i="15"/>
  <c r="AK1007" i="14" s="1"/>
  <c r="A1004" i="15"/>
  <c r="B1004" i="15"/>
  <c r="C1004" i="15"/>
  <c r="AD1008" i="14" s="1"/>
  <c r="E1004" i="15"/>
  <c r="AI1008" i="14" s="1"/>
  <c r="F1004" i="15"/>
  <c r="G1004" i="15"/>
  <c r="J1004" i="15"/>
  <c r="AC1004" i="14" s="1"/>
  <c r="A1005" i="15"/>
  <c r="B1005" i="15"/>
  <c r="U1005" i="15" s="1"/>
  <c r="C1005" i="15"/>
  <c r="E1005" i="15"/>
  <c r="AI1009" i="14" s="1"/>
  <c r="F1005" i="15"/>
  <c r="AJ1009" i="14" s="1"/>
  <c r="G1005" i="15"/>
  <c r="A1006" i="15"/>
  <c r="B1006" i="15"/>
  <c r="AB1010" i="14" s="1"/>
  <c r="C1010" i="18" s="1"/>
  <c r="K1004" i="17" s="1"/>
  <c r="C1006" i="15"/>
  <c r="AD1010" i="14" s="1"/>
  <c r="E1006" i="15"/>
  <c r="AI1010" i="14" s="1"/>
  <c r="F1006" i="15"/>
  <c r="G1006" i="15"/>
  <c r="AK1010" i="14" s="1"/>
  <c r="A1007" i="15"/>
  <c r="B1007" i="15"/>
  <c r="L1007" i="15" s="1"/>
  <c r="C1007" i="15"/>
  <c r="E1007" i="15"/>
  <c r="AI1011" i="14" s="1"/>
  <c r="F1007" i="15"/>
  <c r="G1007" i="15"/>
  <c r="A1008" i="15"/>
  <c r="B1008" i="15"/>
  <c r="P1008" i="15" s="1"/>
  <c r="C1008" i="15"/>
  <c r="E1008" i="15"/>
  <c r="F1008" i="15"/>
  <c r="G1008" i="15"/>
  <c r="A1009" i="15"/>
  <c r="B1009" i="15"/>
  <c r="C1009" i="15"/>
  <c r="E1009" i="15"/>
  <c r="AI1013" i="14" s="1"/>
  <c r="F1009" i="15"/>
  <c r="G1009" i="15"/>
  <c r="A1010" i="15"/>
  <c r="B1010" i="15"/>
  <c r="C1010" i="15"/>
  <c r="AD1014" i="14" s="1"/>
  <c r="E1010" i="15"/>
  <c r="AI1014" i="14" s="1"/>
  <c r="F1010" i="15"/>
  <c r="G1010" i="15"/>
  <c r="AK1014" i="14" s="1"/>
  <c r="A1011" i="15"/>
  <c r="B1011" i="15"/>
  <c r="C1011" i="15"/>
  <c r="E1011" i="15"/>
  <c r="AI1015" i="14" s="1"/>
  <c r="F1011" i="15"/>
  <c r="AJ1015" i="14" s="1"/>
  <c r="G1011" i="15"/>
  <c r="AB15" i="14"/>
  <c r="C15" i="18" s="1"/>
  <c r="AD15" i="14"/>
  <c r="AD17" i="14"/>
  <c r="AI18" i="14"/>
  <c r="AJ18" i="14"/>
  <c r="AK19" i="14"/>
  <c r="AD20" i="14"/>
  <c r="AI20" i="14"/>
  <c r="AD21" i="14"/>
  <c r="AJ21" i="14"/>
  <c r="AB24" i="14"/>
  <c r="C24" i="18" s="1"/>
  <c r="K18" i="17" s="1"/>
  <c r="AJ25" i="14"/>
  <c r="AJ26" i="14"/>
  <c r="AD27" i="14"/>
  <c r="AB28" i="14"/>
  <c r="C28" i="18" s="1"/>
  <c r="K22" i="17" s="1"/>
  <c r="AD28" i="14"/>
  <c r="AI28" i="14"/>
  <c r="AJ28" i="14"/>
  <c r="AI29" i="14"/>
  <c r="AJ29" i="14"/>
  <c r="AK30" i="14"/>
  <c r="AB31" i="14"/>
  <c r="C31" i="18" s="1"/>
  <c r="K25" i="17" s="1"/>
  <c r="AD31" i="14"/>
  <c r="AI32" i="14"/>
  <c r="AK32" i="14"/>
  <c r="AD34" i="14"/>
  <c r="AI34" i="14"/>
  <c r="AD36" i="14"/>
  <c r="AI36" i="14"/>
  <c r="AJ36" i="14"/>
  <c r="AK36" i="14"/>
  <c r="AD37" i="14"/>
  <c r="AJ37" i="14"/>
  <c r="AD38" i="14"/>
  <c r="AI38" i="14"/>
  <c r="AJ38" i="14"/>
  <c r="AD39" i="14"/>
  <c r="AD40" i="14"/>
  <c r="AI40" i="14"/>
  <c r="AB41" i="14"/>
  <c r="C41" i="18" s="1"/>
  <c r="K35" i="17" s="1"/>
  <c r="AD41" i="14"/>
  <c r="AD42" i="14"/>
  <c r="AJ42" i="14"/>
  <c r="AB43" i="14"/>
  <c r="C43" i="18" s="1"/>
  <c r="K37" i="17" s="1"/>
  <c r="AD44" i="14"/>
  <c r="AI44" i="14"/>
  <c r="AJ44" i="14"/>
  <c r="AD46" i="14"/>
  <c r="AJ46" i="14"/>
  <c r="AB48" i="14"/>
  <c r="C48" i="18" s="1"/>
  <c r="K42" i="17" s="1"/>
  <c r="AD49" i="14"/>
  <c r="AJ49" i="14"/>
  <c r="AK49" i="14"/>
  <c r="AB50" i="14"/>
  <c r="C50" i="18" s="1"/>
  <c r="K44" i="17" s="1"/>
  <c r="AD50" i="14"/>
  <c r="AJ52" i="14"/>
  <c r="AB54" i="14"/>
  <c r="C54" i="18" s="1"/>
  <c r="K48" i="17" s="1"/>
  <c r="AD54" i="14"/>
  <c r="AI54" i="14"/>
  <c r="AD55" i="14"/>
  <c r="AJ55" i="14"/>
  <c r="AK55" i="14"/>
  <c r="AB56" i="14"/>
  <c r="C56" i="18" s="1"/>
  <c r="K50" i="17" s="1"/>
  <c r="AI56" i="14"/>
  <c r="AK57" i="14"/>
  <c r="AB58" i="14"/>
  <c r="C58" i="18" s="1"/>
  <c r="K52" i="17" s="1"/>
  <c r="AD58" i="14"/>
  <c r="AK58" i="14"/>
  <c r="AI59" i="14"/>
  <c r="AB60" i="14"/>
  <c r="C60" i="18" s="1"/>
  <c r="K54" i="17" s="1"/>
  <c r="AD60" i="14"/>
  <c r="AI60" i="14"/>
  <c r="AI61" i="14"/>
  <c r="AI62" i="14"/>
  <c r="AD63" i="14"/>
  <c r="AI63" i="14"/>
  <c r="AJ63" i="14"/>
  <c r="AB64" i="14"/>
  <c r="C64" i="18" s="1"/>
  <c r="K58" i="17" s="1"/>
  <c r="AI64" i="14"/>
  <c r="AB65" i="14"/>
  <c r="C65" i="18" s="1"/>
  <c r="K59" i="17" s="1"/>
  <c r="AJ65" i="14"/>
  <c r="AK66" i="14"/>
  <c r="AD67" i="14"/>
  <c r="AI67" i="14"/>
  <c r="AJ67" i="14"/>
  <c r="AB68" i="14"/>
  <c r="C68" i="18" s="1"/>
  <c r="K62" i="17" s="1"/>
  <c r="AD68" i="14"/>
  <c r="AI68" i="14"/>
  <c r="AI69" i="14"/>
  <c r="AJ69" i="14"/>
  <c r="AB70" i="14"/>
  <c r="C70" i="18" s="1"/>
  <c r="K64" i="17" s="1"/>
  <c r="AK70" i="14"/>
  <c r="AI71" i="14"/>
  <c r="AJ71" i="14"/>
  <c r="AK71" i="14"/>
  <c r="AI72" i="14"/>
  <c r="AK72" i="14"/>
  <c r="AB73" i="14"/>
  <c r="C73" i="18" s="1"/>
  <c r="K67" i="17" s="1"/>
  <c r="AJ73" i="14"/>
  <c r="AK73" i="14"/>
  <c r="AJ74" i="14"/>
  <c r="AK74" i="14"/>
  <c r="AB75" i="14"/>
  <c r="C75" i="18" s="1"/>
  <c r="K69" i="17" s="1"/>
  <c r="AI75" i="14"/>
  <c r="AK75" i="14"/>
  <c r="AB76" i="14"/>
  <c r="C76" i="18" s="1"/>
  <c r="K70" i="17" s="1"/>
  <c r="AI76" i="14"/>
  <c r="AJ76" i="14"/>
  <c r="AK77" i="14"/>
  <c r="AD78" i="14"/>
  <c r="AJ78" i="14"/>
  <c r="AK78" i="14"/>
  <c r="AB79" i="14"/>
  <c r="C79" i="18" s="1"/>
  <c r="K73" i="17" s="1"/>
  <c r="AD79" i="14"/>
  <c r="AI79" i="14"/>
  <c r="AJ79" i="14"/>
  <c r="AK79" i="14"/>
  <c r="AB80" i="14"/>
  <c r="C80" i="18" s="1"/>
  <c r="K74" i="17" s="1"/>
  <c r="AD80" i="14"/>
  <c r="AI80" i="14"/>
  <c r="AK80" i="14"/>
  <c r="AB81" i="14"/>
  <c r="C81" i="18" s="1"/>
  <c r="K75" i="17" s="1"/>
  <c r="AD81" i="14"/>
  <c r="AJ81" i="14"/>
  <c r="AK81" i="14"/>
  <c r="AD82" i="14"/>
  <c r="AI82" i="14"/>
  <c r="AJ82" i="14"/>
  <c r="AB83" i="14"/>
  <c r="C83" i="18" s="1"/>
  <c r="K77" i="17" s="1"/>
  <c r="AI83" i="14"/>
  <c r="AJ83" i="14"/>
  <c r="AK83" i="14"/>
  <c r="AD84" i="14"/>
  <c r="AJ84" i="14"/>
  <c r="AK84" i="14"/>
  <c r="AB85" i="14"/>
  <c r="C85" i="18" s="1"/>
  <c r="K79" i="17" s="1"/>
  <c r="AD85" i="14"/>
  <c r="AJ85" i="14"/>
  <c r="AK85" i="14"/>
  <c r="AD86" i="14"/>
  <c r="AK86" i="14"/>
  <c r="AB87" i="14"/>
  <c r="C87" i="18" s="1"/>
  <c r="K81" i="17" s="1"/>
  <c r="AD87" i="14"/>
  <c r="AI87" i="14"/>
  <c r="AK87" i="14"/>
  <c r="AB88" i="14"/>
  <c r="C88" i="18" s="1"/>
  <c r="K82" i="17" s="1"/>
  <c r="AI88" i="14"/>
  <c r="AJ88" i="14"/>
  <c r="AK88" i="14"/>
  <c r="AB89" i="14"/>
  <c r="C89" i="18" s="1"/>
  <c r="K83" i="17" s="1"/>
  <c r="AJ89" i="14"/>
  <c r="AK89" i="14"/>
  <c r="AB90" i="14"/>
  <c r="C90" i="18" s="1"/>
  <c r="K84" i="17" s="1"/>
  <c r="AI90" i="14"/>
  <c r="AK90" i="14"/>
  <c r="AB91" i="14"/>
  <c r="C91" i="18" s="1"/>
  <c r="K85" i="17" s="1"/>
  <c r="AI91" i="14"/>
  <c r="AJ92" i="14"/>
  <c r="AB93" i="14"/>
  <c r="C93" i="18" s="1"/>
  <c r="K87" i="17" s="1"/>
  <c r="AD93" i="14"/>
  <c r="AI93" i="14"/>
  <c r="AJ93" i="14"/>
  <c r="AB94" i="14"/>
  <c r="C94" i="18" s="1"/>
  <c r="K88" i="17" s="1"/>
  <c r="AD94" i="14"/>
  <c r="AK94" i="14"/>
  <c r="AD95" i="14"/>
  <c r="AI95" i="14"/>
  <c r="AJ95" i="14"/>
  <c r="AK95" i="14"/>
  <c r="AJ96" i="14"/>
  <c r="AK96" i="14"/>
  <c r="AB97" i="14"/>
  <c r="C97" i="18" s="1"/>
  <c r="K91" i="17" s="1"/>
  <c r="AD97" i="14"/>
  <c r="AJ97" i="14"/>
  <c r="AB98" i="14"/>
  <c r="C98" i="18" s="1"/>
  <c r="K92" i="17" s="1"/>
  <c r="AD98" i="14"/>
  <c r="AI98" i="14"/>
  <c r="AB99" i="14"/>
  <c r="C99" i="18" s="1"/>
  <c r="K93" i="17" s="1"/>
  <c r="AD99" i="14"/>
  <c r="AI99" i="14"/>
  <c r="AJ99" i="14"/>
  <c r="AK99" i="14"/>
  <c r="AD100" i="14"/>
  <c r="AB101" i="14"/>
  <c r="C101" i="18" s="1"/>
  <c r="K95" i="17" s="1"/>
  <c r="AD101" i="14"/>
  <c r="AI101" i="14"/>
  <c r="AJ101" i="14"/>
  <c r="AB102" i="14"/>
  <c r="C102" i="18" s="1"/>
  <c r="K96" i="17" s="1"/>
  <c r="AI102" i="14"/>
  <c r="AJ103" i="14"/>
  <c r="AK103" i="14"/>
  <c r="AB104" i="14"/>
  <c r="C104" i="18" s="1"/>
  <c r="K98" i="17" s="1"/>
  <c r="AB105" i="14"/>
  <c r="C105" i="18" s="1"/>
  <c r="K99" i="17" s="1"/>
  <c r="AD105" i="14"/>
  <c r="AI105" i="14"/>
  <c r="AD106" i="14"/>
  <c r="AI106" i="14"/>
  <c r="AJ106" i="14"/>
  <c r="AK106" i="14"/>
  <c r="AK107" i="14"/>
  <c r="AB108" i="14"/>
  <c r="C108" i="18" s="1"/>
  <c r="K102" i="17" s="1"/>
  <c r="AD108" i="14"/>
  <c r="AI108" i="14"/>
  <c r="AB109" i="14"/>
  <c r="C109" i="18" s="1"/>
  <c r="K103" i="17" s="1"/>
  <c r="AD109" i="14"/>
  <c r="AI109" i="14"/>
  <c r="AK109" i="14"/>
  <c r="AB110" i="14"/>
  <c r="C110" i="18" s="1"/>
  <c r="K104" i="17" s="1"/>
  <c r="AC110" i="14"/>
  <c r="AD110" i="14"/>
  <c r="AI110" i="14"/>
  <c r="AJ110" i="14"/>
  <c r="AK110" i="14"/>
  <c r="AB111" i="14"/>
  <c r="C111" i="18" s="1"/>
  <c r="K105" i="17" s="1"/>
  <c r="AJ111" i="14"/>
  <c r="AK111" i="14"/>
  <c r="AB112" i="14"/>
  <c r="C112" i="18" s="1"/>
  <c r="K106" i="17" s="1"/>
  <c r="AI112" i="14"/>
  <c r="AK112" i="14"/>
  <c r="AI113" i="14"/>
  <c r="AK113" i="14"/>
  <c r="AB114" i="14"/>
  <c r="C114" i="18" s="1"/>
  <c r="K108" i="17" s="1"/>
  <c r="AD114" i="14"/>
  <c r="AI114" i="14"/>
  <c r="AJ114" i="14"/>
  <c r="AK114" i="14"/>
  <c r="AB115" i="14"/>
  <c r="C115" i="18" s="1"/>
  <c r="K109" i="17" s="1"/>
  <c r="AK115" i="14"/>
  <c r="AB116" i="14"/>
  <c r="C116" i="18" s="1"/>
  <c r="K110" i="17" s="1"/>
  <c r="AD116" i="14"/>
  <c r="AI116" i="14"/>
  <c r="AJ116" i="14"/>
  <c r="AK116" i="14"/>
  <c r="AB117" i="14"/>
  <c r="C117" i="18" s="1"/>
  <c r="K111" i="17" s="1"/>
  <c r="AI117" i="14"/>
  <c r="AJ117" i="14"/>
  <c r="AK117" i="14"/>
  <c r="AB118" i="14"/>
  <c r="C118" i="18" s="1"/>
  <c r="K112" i="17" s="1"/>
  <c r="AI118" i="14"/>
  <c r="AJ118" i="14"/>
  <c r="AK118" i="14"/>
  <c r="AB119" i="14"/>
  <c r="C119" i="18" s="1"/>
  <c r="K113" i="17" s="1"/>
  <c r="AI119" i="14"/>
  <c r="AK119" i="14"/>
  <c r="AB120" i="14"/>
  <c r="C120" i="18" s="1"/>
  <c r="K114" i="17" s="1"/>
  <c r="AD120" i="14"/>
  <c r="AI120" i="14"/>
  <c r="AJ120" i="14"/>
  <c r="AK120" i="14"/>
  <c r="AB121" i="14"/>
  <c r="C121" i="18" s="1"/>
  <c r="K115" i="17" s="1"/>
  <c r="AD121" i="14"/>
  <c r="AI121" i="14"/>
  <c r="AK121" i="14"/>
  <c r="AB122" i="14"/>
  <c r="C122" i="18" s="1"/>
  <c r="K116" i="17" s="1"/>
  <c r="AD122" i="14"/>
  <c r="AI122" i="14"/>
  <c r="AK122" i="14"/>
  <c r="AB123" i="14"/>
  <c r="C123" i="18" s="1"/>
  <c r="K117" i="17" s="1"/>
  <c r="AD123" i="14"/>
  <c r="AB124" i="14"/>
  <c r="C124" i="18" s="1"/>
  <c r="K118" i="17" s="1"/>
  <c r="AI124" i="14"/>
  <c r="AJ124" i="14"/>
  <c r="AK124" i="14"/>
  <c r="AB125" i="14"/>
  <c r="C125" i="18" s="1"/>
  <c r="K119" i="17" s="1"/>
  <c r="AK125" i="14"/>
  <c r="AB126" i="14"/>
  <c r="C126" i="18" s="1"/>
  <c r="K120" i="17" s="1"/>
  <c r="AK126" i="14"/>
  <c r="AB127" i="14"/>
  <c r="C127" i="18" s="1"/>
  <c r="K121" i="17" s="1"/>
  <c r="AD127" i="14"/>
  <c r="AI127" i="14"/>
  <c r="AJ127" i="14"/>
  <c r="AK127" i="14"/>
  <c r="AI128" i="14"/>
  <c r="AJ128" i="14"/>
  <c r="AK128" i="14"/>
  <c r="AI129" i="14"/>
  <c r="AJ129" i="14"/>
  <c r="AK129" i="14"/>
  <c r="AB130" i="14"/>
  <c r="C130" i="18" s="1"/>
  <c r="K124" i="17" s="1"/>
  <c r="AJ130" i="14"/>
  <c r="AB131" i="14"/>
  <c r="C131" i="18" s="1"/>
  <c r="K125" i="17" s="1"/>
  <c r="AI131" i="14"/>
  <c r="AJ131" i="14"/>
  <c r="AB132" i="14"/>
  <c r="C132" i="18" s="1"/>
  <c r="K126" i="17" s="1"/>
  <c r="AI132" i="14"/>
  <c r="AK132" i="14"/>
  <c r="AD133" i="14"/>
  <c r="AI133" i="14"/>
  <c r="AJ133" i="14"/>
  <c r="AK133" i="14"/>
  <c r="AB134" i="14"/>
  <c r="C134" i="18" s="1"/>
  <c r="K128" i="17" s="1"/>
  <c r="AD134" i="14"/>
  <c r="AJ134" i="14"/>
  <c r="AK134" i="14"/>
  <c r="AB135" i="14"/>
  <c r="C135" i="18" s="1"/>
  <c r="K129" i="17" s="1"/>
  <c r="AD135" i="14"/>
  <c r="AI135" i="14"/>
  <c r="AJ135" i="14"/>
  <c r="AK135" i="14"/>
  <c r="AD136" i="14"/>
  <c r="AI136" i="14"/>
  <c r="AJ136" i="14"/>
  <c r="AK136" i="14"/>
  <c r="AD137" i="14"/>
  <c r="AJ137" i="14"/>
  <c r="AK137" i="14"/>
  <c r="AB138" i="14"/>
  <c r="C138" i="18" s="1"/>
  <c r="K132" i="17" s="1"/>
  <c r="AD138" i="14"/>
  <c r="AI138" i="14"/>
  <c r="AJ138" i="14"/>
  <c r="AK138" i="14"/>
  <c r="AI139" i="14"/>
  <c r="AJ139" i="14"/>
  <c r="AK139" i="14"/>
  <c r="AJ140" i="14"/>
  <c r="AK140" i="14"/>
  <c r="AB141" i="14"/>
  <c r="C141" i="18" s="1"/>
  <c r="K135" i="17" s="1"/>
  <c r="AD141" i="14"/>
  <c r="AI141" i="14"/>
  <c r="AD142" i="14"/>
  <c r="AI142" i="14"/>
  <c r="AK142" i="14"/>
  <c r="AB143" i="14"/>
  <c r="C143" i="18" s="1"/>
  <c r="K137" i="17" s="1"/>
  <c r="AJ143" i="14"/>
  <c r="AK143" i="14"/>
  <c r="AD144" i="14"/>
  <c r="AI144" i="14"/>
  <c r="AJ144" i="14"/>
  <c r="AK144" i="14"/>
  <c r="AD145" i="14"/>
  <c r="AJ145" i="14"/>
  <c r="AD146" i="14"/>
  <c r="AI146" i="14"/>
  <c r="AJ146" i="14"/>
  <c r="AK146" i="14"/>
  <c r="AB147" i="14"/>
  <c r="C147" i="18" s="1"/>
  <c r="K141" i="17" s="1"/>
  <c r="AD147" i="14"/>
  <c r="AI147" i="14"/>
  <c r="AJ147" i="14"/>
  <c r="AK147" i="14"/>
  <c r="AB148" i="14"/>
  <c r="C148" i="18" s="1"/>
  <c r="K142" i="17" s="1"/>
  <c r="AD148" i="14"/>
  <c r="AJ148" i="14"/>
  <c r="AB149" i="14"/>
  <c r="C149" i="18" s="1"/>
  <c r="K143" i="17" s="1"/>
  <c r="AD149" i="14"/>
  <c r="AI149" i="14"/>
  <c r="AJ149" i="14"/>
  <c r="AK149" i="14"/>
  <c r="AB150" i="14"/>
  <c r="C150" i="18" s="1"/>
  <c r="K144" i="17" s="1"/>
  <c r="AD150" i="14"/>
  <c r="AI150" i="14"/>
  <c r="AJ150" i="14"/>
  <c r="AK150" i="14"/>
  <c r="AB151" i="14"/>
  <c r="C151" i="18" s="1"/>
  <c r="K145" i="17" s="1"/>
  <c r="AI151" i="14"/>
  <c r="AJ151" i="14"/>
  <c r="AK151" i="14"/>
  <c r="AB152" i="14"/>
  <c r="C152" i="18" s="1"/>
  <c r="K146" i="17" s="1"/>
  <c r="AI152" i="14"/>
  <c r="AK152" i="14"/>
  <c r="AB153" i="14"/>
  <c r="C153" i="18" s="1"/>
  <c r="K147" i="17" s="1"/>
  <c r="AD153" i="14"/>
  <c r="AI153" i="14"/>
  <c r="AK153" i="14"/>
  <c r="AB154" i="14"/>
  <c r="C154" i="18" s="1"/>
  <c r="K148" i="17" s="1"/>
  <c r="AD154" i="14"/>
  <c r="AJ154" i="14"/>
  <c r="AB155" i="14"/>
  <c r="C155" i="18" s="1"/>
  <c r="K149" i="17" s="1"/>
  <c r="AD155" i="14"/>
  <c r="AI155" i="14"/>
  <c r="AJ155" i="14"/>
  <c r="AK155" i="14"/>
  <c r="AD156" i="14"/>
  <c r="AI156" i="14"/>
  <c r="AJ156" i="14"/>
  <c r="AD157" i="14"/>
  <c r="AI157" i="14"/>
  <c r="AJ157" i="14"/>
  <c r="AK157" i="14"/>
  <c r="AI158" i="14"/>
  <c r="AJ158" i="14"/>
  <c r="AK158" i="14"/>
  <c r="AB159" i="14"/>
  <c r="C159" i="18" s="1"/>
  <c r="K153" i="17" s="1"/>
  <c r="AD159" i="14"/>
  <c r="AK159" i="14"/>
  <c r="AB160" i="14"/>
  <c r="C160" i="18" s="1"/>
  <c r="K154" i="17" s="1"/>
  <c r="AD160" i="14"/>
  <c r="AI160" i="14"/>
  <c r="AB161" i="14"/>
  <c r="C161" i="18" s="1"/>
  <c r="K155" i="17" s="1"/>
  <c r="AD161" i="14"/>
  <c r="AI161" i="14"/>
  <c r="AB162" i="14"/>
  <c r="C162" i="18" s="1"/>
  <c r="K156" i="17" s="1"/>
  <c r="AK162" i="14"/>
  <c r="AB163" i="14"/>
  <c r="C163" i="18" s="1"/>
  <c r="K157" i="17" s="1"/>
  <c r="AD163" i="14"/>
  <c r="AI163" i="14"/>
  <c r="AB164" i="14"/>
  <c r="C164" i="18" s="1"/>
  <c r="K158" i="17" s="1"/>
  <c r="AD164" i="14"/>
  <c r="AI164" i="14"/>
  <c r="AB165" i="14"/>
  <c r="C165" i="18" s="1"/>
  <c r="K159" i="17" s="1"/>
  <c r="AD165" i="14"/>
  <c r="AI165" i="14"/>
  <c r="AJ165" i="14"/>
  <c r="AK165" i="14"/>
  <c r="AI166" i="14"/>
  <c r="AJ166" i="14"/>
  <c r="AK166" i="14"/>
  <c r="AB167" i="14"/>
  <c r="C167" i="18" s="1"/>
  <c r="K161" i="17" s="1"/>
  <c r="AJ167" i="14"/>
  <c r="AK167" i="14"/>
  <c r="AB168" i="14"/>
  <c r="C168" i="18" s="1"/>
  <c r="K162" i="17" s="1"/>
  <c r="AD168" i="14"/>
  <c r="AI168" i="14"/>
  <c r="AB169" i="14"/>
  <c r="C169" i="18" s="1"/>
  <c r="K163" i="17" s="1"/>
  <c r="AD169" i="14"/>
  <c r="AI169" i="14"/>
  <c r="AJ169" i="14"/>
  <c r="AK169" i="14"/>
  <c r="AD170" i="14"/>
  <c r="AI170" i="14"/>
  <c r="AJ170" i="14"/>
  <c r="AK170" i="14"/>
  <c r="AB171" i="14"/>
  <c r="C171" i="18" s="1"/>
  <c r="K165" i="17" s="1"/>
  <c r="AC171" i="14"/>
  <c r="AD171" i="14"/>
  <c r="AK171" i="14"/>
  <c r="AB172" i="14"/>
  <c r="C172" i="18" s="1"/>
  <c r="K166" i="17" s="1"/>
  <c r="AD172" i="14"/>
  <c r="AI172" i="14"/>
  <c r="AD173" i="14"/>
  <c r="AI173" i="14"/>
  <c r="AJ173" i="14"/>
  <c r="AK173" i="14"/>
  <c r="AB174" i="14"/>
  <c r="C174" i="18" s="1"/>
  <c r="K168" i="17" s="1"/>
  <c r="AJ174" i="14"/>
  <c r="AK174" i="14"/>
  <c r="AB175" i="14"/>
  <c r="C175" i="18" s="1"/>
  <c r="K169" i="17" s="1"/>
  <c r="AJ175" i="14"/>
  <c r="AI176" i="14"/>
  <c r="AK176" i="14"/>
  <c r="AB177" i="14"/>
  <c r="C177" i="18" s="1"/>
  <c r="K171" i="17" s="1"/>
  <c r="AD177" i="14"/>
  <c r="AI177" i="14"/>
  <c r="AK177" i="14"/>
  <c r="AD178" i="14"/>
  <c r="AI178" i="14"/>
  <c r="AB179" i="14"/>
  <c r="C179" i="18" s="1"/>
  <c r="K173" i="17" s="1"/>
  <c r="AJ179" i="14"/>
  <c r="AK179" i="14"/>
  <c r="AI180" i="14"/>
  <c r="AJ180" i="14"/>
  <c r="AK180" i="14"/>
  <c r="AJ181" i="14"/>
  <c r="AK181" i="14"/>
  <c r="AB182" i="14"/>
  <c r="C182" i="18" s="1"/>
  <c r="K176" i="17" s="1"/>
  <c r="AD182" i="14"/>
  <c r="AI182" i="14"/>
  <c r="AD183" i="14"/>
  <c r="AI183" i="14"/>
  <c r="AJ183" i="14"/>
  <c r="AK183" i="14"/>
  <c r="AD184" i="14"/>
  <c r="AI184" i="14"/>
  <c r="AJ184" i="14"/>
  <c r="AK184" i="14"/>
  <c r="AB185" i="14"/>
  <c r="C185" i="18" s="1"/>
  <c r="K179" i="17" s="1"/>
  <c r="AJ185" i="14"/>
  <c r="AK185" i="14"/>
  <c r="AD186" i="14"/>
  <c r="AI186" i="14"/>
  <c r="AJ186" i="14"/>
  <c r="AB187" i="14"/>
  <c r="C187" i="18" s="1"/>
  <c r="K181" i="17" s="1"/>
  <c r="AJ187" i="14"/>
  <c r="AK187" i="14"/>
  <c r="AD188" i="14"/>
  <c r="AI188" i="14"/>
  <c r="AK188" i="14"/>
  <c r="AB189" i="14"/>
  <c r="C189" i="18" s="1"/>
  <c r="K183" i="17" s="1"/>
  <c r="AD189" i="14"/>
  <c r="AI189" i="14"/>
  <c r="AK189" i="14"/>
  <c r="AB190" i="14"/>
  <c r="C190" i="18" s="1"/>
  <c r="K184" i="17" s="1"/>
  <c r="AD190" i="14"/>
  <c r="AI190" i="14"/>
  <c r="AJ190" i="14"/>
  <c r="AK190" i="14"/>
  <c r="AD191" i="14"/>
  <c r="AI191" i="14"/>
  <c r="AJ191" i="14"/>
  <c r="AK191" i="14"/>
  <c r="AB192" i="14"/>
  <c r="C192" i="18" s="1"/>
  <c r="K186" i="17" s="1"/>
  <c r="AD192" i="14"/>
  <c r="AJ192" i="14"/>
  <c r="AK192" i="14"/>
  <c r="AB193" i="14"/>
  <c r="C193" i="18" s="1"/>
  <c r="K187" i="17" s="1"/>
  <c r="AD193" i="14"/>
  <c r="AB194" i="14"/>
  <c r="C194" i="18" s="1"/>
  <c r="K188" i="17" s="1"/>
  <c r="AD194" i="14"/>
  <c r="AI194" i="14"/>
  <c r="AB195" i="14"/>
  <c r="C195" i="18" s="1"/>
  <c r="K189" i="17" s="1"/>
  <c r="AD195" i="14"/>
  <c r="AI195" i="14"/>
  <c r="AJ195" i="14"/>
  <c r="AK195" i="14"/>
  <c r="AD196" i="14"/>
  <c r="AI196" i="14"/>
  <c r="AJ196" i="14"/>
  <c r="AK196" i="14"/>
  <c r="AI197" i="14"/>
  <c r="AK197" i="14"/>
  <c r="AD198" i="14"/>
  <c r="AI198" i="14"/>
  <c r="AJ198" i="14"/>
  <c r="AK198" i="14"/>
  <c r="AD199" i="14"/>
  <c r="AK199" i="14"/>
  <c r="AB201" i="14"/>
  <c r="C201" i="18" s="1"/>
  <c r="K195" i="17" s="1"/>
  <c r="AD201" i="14"/>
  <c r="AI201" i="14"/>
  <c r="AJ201" i="14"/>
  <c r="AB202" i="14"/>
  <c r="C202" i="18" s="1"/>
  <c r="K196" i="17" s="1"/>
  <c r="AD202" i="14"/>
  <c r="AI202" i="14"/>
  <c r="AB203" i="14"/>
  <c r="C203" i="18" s="1"/>
  <c r="K197" i="17" s="1"/>
  <c r="AD203" i="14"/>
  <c r="AI203" i="14"/>
  <c r="AJ203" i="14"/>
  <c r="AK203" i="14"/>
  <c r="AI204" i="14"/>
  <c r="AJ204" i="14"/>
  <c r="AK204" i="14"/>
  <c r="AJ205" i="14"/>
  <c r="AK205" i="14"/>
  <c r="AB206" i="14"/>
  <c r="C206" i="18" s="1"/>
  <c r="K200" i="17" s="1"/>
  <c r="AD206" i="14"/>
  <c r="AI206" i="14"/>
  <c r="AB207" i="14"/>
  <c r="C207" i="18" s="1"/>
  <c r="K201" i="17" s="1"/>
  <c r="AD207" i="14"/>
  <c r="AI207" i="14"/>
  <c r="AJ207" i="14"/>
  <c r="AK207" i="14"/>
  <c r="AB208" i="14"/>
  <c r="C208" i="18" s="1"/>
  <c r="K202" i="17" s="1"/>
  <c r="AD208" i="14"/>
  <c r="AI208" i="14"/>
  <c r="AJ208" i="14"/>
  <c r="AK208" i="14"/>
  <c r="AB209" i="14"/>
  <c r="C209" i="18" s="1"/>
  <c r="K203" i="17" s="1"/>
  <c r="AD209" i="14"/>
  <c r="AI209" i="14"/>
  <c r="AJ209" i="14"/>
  <c r="AK209" i="14"/>
  <c r="AI210" i="14"/>
  <c r="AJ210" i="14"/>
  <c r="AK210" i="14"/>
  <c r="AB211" i="14"/>
  <c r="C211" i="18" s="1"/>
  <c r="K205" i="17" s="1"/>
  <c r="AI211" i="14"/>
  <c r="AD212" i="14"/>
  <c r="AI212" i="14"/>
  <c r="AK212" i="14"/>
  <c r="AB213" i="14"/>
  <c r="C213" i="18" s="1"/>
  <c r="K207" i="17" s="1"/>
  <c r="AD213" i="14"/>
  <c r="AI213" i="14"/>
  <c r="AJ213" i="14"/>
  <c r="AK213" i="14"/>
  <c r="AB214" i="14"/>
  <c r="C214" i="18" s="1"/>
  <c r="K208" i="17" s="1"/>
  <c r="AI214" i="14"/>
  <c r="AJ214" i="14"/>
  <c r="AK214" i="14"/>
  <c r="AB215" i="14"/>
  <c r="C215" i="18" s="1"/>
  <c r="K209" i="17" s="1"/>
  <c r="AC215" i="14"/>
  <c r="AI215" i="14"/>
  <c r="AJ215" i="14"/>
  <c r="AK215" i="14"/>
  <c r="AB216" i="14"/>
  <c r="C216" i="18" s="1"/>
  <c r="K210" i="17" s="1"/>
  <c r="AD216" i="14"/>
  <c r="AI216" i="14"/>
  <c r="AK216" i="14"/>
  <c r="AB217" i="14"/>
  <c r="C217" i="18" s="1"/>
  <c r="K211" i="17" s="1"/>
  <c r="AD217" i="14"/>
  <c r="AI217" i="14"/>
  <c r="AJ217" i="14"/>
  <c r="AK217" i="14"/>
  <c r="AB218" i="14"/>
  <c r="C218" i="18" s="1"/>
  <c r="K212" i="17" s="1"/>
  <c r="AJ218" i="14"/>
  <c r="AK218" i="14"/>
  <c r="AB219" i="14"/>
  <c r="C219" i="18" s="1"/>
  <c r="K213" i="17" s="1"/>
  <c r="AJ219" i="14"/>
  <c r="AK219" i="14"/>
  <c r="AB220" i="14"/>
  <c r="C220" i="18" s="1"/>
  <c r="K214" i="17" s="1"/>
  <c r="AI220" i="14"/>
  <c r="AJ220" i="14"/>
  <c r="AK220" i="14"/>
  <c r="AB221" i="14"/>
  <c r="C221" i="18" s="1"/>
  <c r="K215" i="17" s="1"/>
  <c r="AD221" i="14"/>
  <c r="AI221" i="14"/>
  <c r="AJ221" i="14"/>
  <c r="AK221" i="14"/>
  <c r="AB222" i="14"/>
  <c r="C222" i="18" s="1"/>
  <c r="K216" i="17" s="1"/>
  <c r="AD222" i="14"/>
  <c r="AJ222" i="14"/>
  <c r="AB223" i="14"/>
  <c r="C223" i="18" s="1"/>
  <c r="K217" i="17" s="1"/>
  <c r="AD223" i="14"/>
  <c r="AI223" i="14"/>
  <c r="AK223" i="14"/>
  <c r="AB224" i="14"/>
  <c r="C224" i="18" s="1"/>
  <c r="K218" i="17" s="1"/>
  <c r="AD224" i="14"/>
  <c r="AI224" i="14"/>
  <c r="AJ224" i="14"/>
  <c r="AK224" i="14"/>
  <c r="AB225" i="14"/>
  <c r="C225" i="18" s="1"/>
  <c r="K219" i="17" s="1"/>
  <c r="AD225" i="14"/>
  <c r="AI225" i="14"/>
  <c r="AB226" i="14"/>
  <c r="C226" i="18" s="1"/>
  <c r="K220" i="17" s="1"/>
  <c r="AD226" i="14"/>
  <c r="AI226" i="14"/>
  <c r="AJ226" i="14"/>
  <c r="AK226" i="14"/>
  <c r="AB227" i="14"/>
  <c r="C227" i="18" s="1"/>
  <c r="K221" i="17" s="1"/>
  <c r="AI227" i="14"/>
  <c r="AK227" i="14"/>
  <c r="AB228" i="14"/>
  <c r="C228" i="18" s="1"/>
  <c r="K222" i="17" s="1"/>
  <c r="AD228" i="14"/>
  <c r="AI228" i="14"/>
  <c r="AJ228" i="14"/>
  <c r="AK228" i="14"/>
  <c r="AB229" i="14"/>
  <c r="C229" i="18" s="1"/>
  <c r="K223" i="17" s="1"/>
  <c r="AD229" i="14"/>
  <c r="AJ229" i="14"/>
  <c r="AB230" i="14"/>
  <c r="C230" i="18" s="1"/>
  <c r="K224" i="17" s="1"/>
  <c r="AD230" i="14"/>
  <c r="AI230" i="14"/>
  <c r="AJ230" i="14"/>
  <c r="AK230" i="14"/>
  <c r="AI231" i="14"/>
  <c r="AB232" i="14"/>
  <c r="C232" i="18" s="1"/>
  <c r="K226" i="17" s="1"/>
  <c r="AD232" i="14"/>
  <c r="AB233" i="14"/>
  <c r="C233" i="18" s="1"/>
  <c r="K227" i="17" s="1"/>
  <c r="AD233" i="14"/>
  <c r="AI233" i="14"/>
  <c r="AB234" i="14"/>
  <c r="C234" i="18" s="1"/>
  <c r="K228" i="17" s="1"/>
  <c r="AI234" i="14"/>
  <c r="AJ234" i="14"/>
  <c r="AK234" i="14"/>
  <c r="AB235" i="14"/>
  <c r="C235" i="18" s="1"/>
  <c r="K229" i="17" s="1"/>
  <c r="AC235" i="14"/>
  <c r="AD235" i="14"/>
  <c r="AI235" i="14"/>
  <c r="AK235" i="14"/>
  <c r="AB236" i="14"/>
  <c r="C236" i="18" s="1"/>
  <c r="K230" i="17" s="1"/>
  <c r="AI236" i="14"/>
  <c r="AJ236" i="14"/>
  <c r="AK236" i="14"/>
  <c r="AK237" i="14"/>
  <c r="AB238" i="14"/>
  <c r="C238" i="18" s="1"/>
  <c r="K232" i="17" s="1"/>
  <c r="AK238" i="14"/>
  <c r="AB239" i="14"/>
  <c r="C239" i="18" s="1"/>
  <c r="K233" i="17" s="1"/>
  <c r="AD239" i="14"/>
  <c r="AI239" i="14"/>
  <c r="AB240" i="14"/>
  <c r="C240" i="18" s="1"/>
  <c r="K234" i="17" s="1"/>
  <c r="AD240" i="14"/>
  <c r="AI240" i="14"/>
  <c r="AK240" i="14"/>
  <c r="AI241" i="14"/>
  <c r="AJ241" i="14"/>
  <c r="AK241" i="14"/>
  <c r="AB242" i="14"/>
  <c r="C242" i="18" s="1"/>
  <c r="K236" i="17" s="1"/>
  <c r="AK242" i="14"/>
  <c r="AB243" i="14"/>
  <c r="C243" i="18" s="1"/>
  <c r="K237" i="17" s="1"/>
  <c r="AI243" i="14"/>
  <c r="AK243" i="14"/>
  <c r="AI244" i="14"/>
  <c r="AJ244" i="14"/>
  <c r="AK244" i="14"/>
  <c r="AD245" i="14"/>
  <c r="AI245" i="14"/>
  <c r="AJ245" i="14"/>
  <c r="AB246" i="14"/>
  <c r="C246" i="18" s="1"/>
  <c r="K240" i="17" s="1"/>
  <c r="AI246" i="14"/>
  <c r="AJ246" i="14"/>
  <c r="AK246" i="14"/>
  <c r="AD247" i="14"/>
  <c r="AI247" i="14"/>
  <c r="AK247" i="14"/>
  <c r="AB248" i="14"/>
  <c r="C248" i="18" s="1"/>
  <c r="K242" i="17" s="1"/>
  <c r="AD248" i="14"/>
  <c r="AJ248" i="14"/>
  <c r="AK248" i="14"/>
  <c r="AB249" i="14"/>
  <c r="C249" i="18" s="1"/>
  <c r="K243" i="17" s="1"/>
  <c r="AD249" i="14"/>
  <c r="AI249" i="14"/>
  <c r="AJ249" i="14"/>
  <c r="AB250" i="14"/>
  <c r="C250" i="18" s="1"/>
  <c r="K244" i="17" s="1"/>
  <c r="AD250" i="14"/>
  <c r="AI250" i="14"/>
  <c r="AJ250" i="14"/>
  <c r="AD251" i="14"/>
  <c r="AI251" i="14"/>
  <c r="AJ251" i="14"/>
  <c r="AK251" i="14"/>
  <c r="AB252" i="14"/>
  <c r="C252" i="18" s="1"/>
  <c r="K246" i="17" s="1"/>
  <c r="AI252" i="14"/>
  <c r="AJ252" i="14"/>
  <c r="AK252" i="14"/>
  <c r="AJ253" i="14"/>
  <c r="AB254" i="14"/>
  <c r="C254" i="18" s="1"/>
  <c r="K248" i="17" s="1"/>
  <c r="AD254" i="14"/>
  <c r="AI254" i="14"/>
  <c r="AJ254" i="14"/>
  <c r="AK254" i="14"/>
  <c r="AD255" i="14"/>
  <c r="AI255" i="14"/>
  <c r="AJ255" i="14"/>
  <c r="AK255" i="14"/>
  <c r="AB256" i="14"/>
  <c r="C256" i="18" s="1"/>
  <c r="K250" i="17" s="1"/>
  <c r="AI256" i="14"/>
  <c r="AJ256" i="14"/>
  <c r="AB257" i="14"/>
  <c r="C257" i="18" s="1"/>
  <c r="K251" i="17" s="1"/>
  <c r="AJ257" i="14"/>
  <c r="AK257" i="14"/>
  <c r="AB258" i="14"/>
  <c r="C258" i="18" s="1"/>
  <c r="K252" i="17" s="1"/>
  <c r="AI258" i="14"/>
  <c r="AB259" i="14"/>
  <c r="C259" i="18" s="1"/>
  <c r="K253" i="17" s="1"/>
  <c r="AD259" i="14"/>
  <c r="AI259" i="14"/>
  <c r="AJ259" i="14"/>
  <c r="AK259" i="14"/>
  <c r="AB260" i="14"/>
  <c r="C260" i="18" s="1"/>
  <c r="K254" i="17" s="1"/>
  <c r="AD260" i="14"/>
  <c r="AI260" i="14"/>
  <c r="AJ260" i="14"/>
  <c r="AB261" i="14"/>
  <c r="C261" i="18" s="1"/>
  <c r="K255" i="17" s="1"/>
  <c r="AI261" i="14"/>
  <c r="AJ261" i="14"/>
  <c r="AK261" i="14"/>
  <c r="AB262" i="14"/>
  <c r="C262" i="18" s="1"/>
  <c r="K256" i="17" s="1"/>
  <c r="AD262" i="14"/>
  <c r="AI262" i="14"/>
  <c r="AK262" i="14"/>
  <c r="AD263" i="14"/>
  <c r="AI263" i="14"/>
  <c r="AK263" i="14"/>
  <c r="AB264" i="14"/>
  <c r="C264" i="18" s="1"/>
  <c r="K258" i="17" s="1"/>
  <c r="AD264" i="14"/>
  <c r="AI264" i="14"/>
  <c r="AJ264" i="14"/>
  <c r="AD265" i="14"/>
  <c r="AI265" i="14"/>
  <c r="AJ265" i="14"/>
  <c r="AK265" i="14"/>
  <c r="AD266" i="14"/>
  <c r="AJ266" i="14"/>
  <c r="AK266" i="14"/>
  <c r="AB267" i="14"/>
  <c r="C267" i="18" s="1"/>
  <c r="K261" i="17" s="1"/>
  <c r="AD267" i="14"/>
  <c r="AI267" i="14"/>
  <c r="AJ267" i="14"/>
  <c r="AK267" i="14"/>
  <c r="AB268" i="14"/>
  <c r="C268" i="18" s="1"/>
  <c r="K262" i="17" s="1"/>
  <c r="AD268" i="14"/>
  <c r="AI268" i="14"/>
  <c r="AJ268" i="14"/>
  <c r="AK268" i="14"/>
  <c r="AB269" i="14"/>
  <c r="C269" i="18" s="1"/>
  <c r="K263" i="17" s="1"/>
  <c r="AD269" i="14"/>
  <c r="AI269" i="14"/>
  <c r="AK269" i="14"/>
  <c r="AB270" i="14"/>
  <c r="C270" i="18" s="1"/>
  <c r="K264" i="17" s="1"/>
  <c r="AD270" i="14"/>
  <c r="AI270" i="14"/>
  <c r="AJ270" i="14"/>
  <c r="AB271" i="14"/>
  <c r="C271" i="18" s="1"/>
  <c r="K265" i="17" s="1"/>
  <c r="AD271" i="14"/>
  <c r="AI271" i="14"/>
  <c r="AJ271" i="14"/>
  <c r="AK271" i="14"/>
  <c r="AD272" i="14"/>
  <c r="AI272" i="14"/>
  <c r="AJ272" i="14"/>
  <c r="AK272" i="14"/>
  <c r="AJ273" i="14"/>
  <c r="AK273" i="14"/>
  <c r="AB274" i="14"/>
  <c r="C274" i="18" s="1"/>
  <c r="K268" i="17" s="1"/>
  <c r="AD274" i="14"/>
  <c r="AI274" i="14"/>
  <c r="AJ274" i="14"/>
  <c r="AB275" i="14"/>
  <c r="C275" i="18" s="1"/>
  <c r="K269" i="17" s="1"/>
  <c r="AD275" i="14"/>
  <c r="AI275" i="14"/>
  <c r="AJ275" i="14"/>
  <c r="AK275" i="14"/>
  <c r="AB276" i="14"/>
  <c r="C276" i="18" s="1"/>
  <c r="K270" i="17" s="1"/>
  <c r="AD276" i="14"/>
  <c r="AJ276" i="14"/>
  <c r="AB277" i="14"/>
  <c r="C277" i="18" s="1"/>
  <c r="K271" i="17" s="1"/>
  <c r="AD277" i="14"/>
  <c r="AI277" i="14"/>
  <c r="AJ277" i="14"/>
  <c r="AK277" i="14"/>
  <c r="AB278" i="14"/>
  <c r="C278" i="18" s="1"/>
  <c r="K272" i="17" s="1"/>
  <c r="AD278" i="14"/>
  <c r="AI278" i="14"/>
  <c r="AJ278" i="14"/>
  <c r="AD279" i="14"/>
  <c r="AI279" i="14"/>
  <c r="AJ279" i="14"/>
  <c r="AK279" i="14"/>
  <c r="AD280" i="14"/>
  <c r="AI280" i="14"/>
  <c r="AJ280" i="14"/>
  <c r="AK280" i="14"/>
  <c r="AB281" i="14"/>
  <c r="C281" i="18" s="1"/>
  <c r="K275" i="17" s="1"/>
  <c r="AI281" i="14"/>
  <c r="AJ281" i="14"/>
  <c r="AK281" i="14"/>
  <c r="AB282" i="14"/>
  <c r="C282" i="18" s="1"/>
  <c r="K276" i="17" s="1"/>
  <c r="AD282" i="14"/>
  <c r="AI282" i="14"/>
  <c r="AJ282" i="14"/>
  <c r="AK282" i="14"/>
  <c r="AB283" i="14"/>
  <c r="C283" i="18" s="1"/>
  <c r="K277" i="17" s="1"/>
  <c r="AI283" i="14"/>
  <c r="AJ283" i="14"/>
  <c r="AK283" i="14"/>
  <c r="AB284" i="14"/>
  <c r="C284" i="18" s="1"/>
  <c r="K278" i="17" s="1"/>
  <c r="AD284" i="14"/>
  <c r="AJ284" i="14"/>
  <c r="AD285" i="14"/>
  <c r="AI285" i="14"/>
  <c r="AJ285" i="14"/>
  <c r="AK285" i="14"/>
  <c r="AD286" i="14"/>
  <c r="AJ286" i="14"/>
  <c r="AK286" i="14"/>
  <c r="AD287" i="14"/>
  <c r="AJ287" i="14"/>
  <c r="AK287" i="14"/>
  <c r="AD288" i="14"/>
  <c r="AJ288" i="14"/>
  <c r="AI289" i="14"/>
  <c r="AJ289" i="14"/>
  <c r="AI290" i="14"/>
  <c r="AJ290" i="14"/>
  <c r="AD291" i="14"/>
  <c r="AJ291" i="14"/>
  <c r="AK291" i="14"/>
  <c r="AD292" i="14"/>
  <c r="AJ292" i="14"/>
  <c r="AB293" i="14"/>
  <c r="C293" i="18" s="1"/>
  <c r="K287" i="17" s="1"/>
  <c r="AD293" i="14"/>
  <c r="AI293" i="14"/>
  <c r="AJ293" i="14"/>
  <c r="AI294" i="14"/>
  <c r="AJ294" i="14"/>
  <c r="AD295" i="14"/>
  <c r="AK295" i="14"/>
  <c r="AD296" i="14"/>
  <c r="AI296" i="14"/>
  <c r="AJ296" i="14"/>
  <c r="AB297" i="14"/>
  <c r="C297" i="18" s="1"/>
  <c r="K291" i="17" s="1"/>
  <c r="AD297" i="14"/>
  <c r="AJ297" i="14"/>
  <c r="AK297" i="14"/>
  <c r="AD298" i="14"/>
  <c r="AI298" i="14"/>
  <c r="AK298" i="14"/>
  <c r="AD299" i="14"/>
  <c r="AJ299" i="14"/>
  <c r="AK299" i="14"/>
  <c r="AJ300" i="14"/>
  <c r="AB301" i="14"/>
  <c r="C301" i="18" s="1"/>
  <c r="K295" i="17" s="1"/>
  <c r="AJ301" i="14"/>
  <c r="AK301" i="14"/>
  <c r="AD302" i="14"/>
  <c r="AI302" i="14"/>
  <c r="AJ302" i="14"/>
  <c r="AB303" i="14"/>
  <c r="C303" i="18" s="1"/>
  <c r="K297" i="17" s="1"/>
  <c r="AD303" i="14"/>
  <c r="AJ303" i="14"/>
  <c r="AK303" i="14"/>
  <c r="AJ304" i="14"/>
  <c r="AB305" i="14"/>
  <c r="C305" i="18" s="1"/>
  <c r="K299" i="17" s="1"/>
  <c r="AD305" i="14"/>
  <c r="AI305" i="14"/>
  <c r="AJ305" i="14"/>
  <c r="AK305" i="14"/>
  <c r="AD306" i="14"/>
  <c r="AI306" i="14"/>
  <c r="AJ306" i="14"/>
  <c r="AK306" i="14"/>
  <c r="AB307" i="14"/>
  <c r="C307" i="18" s="1"/>
  <c r="K301" i="17" s="1"/>
  <c r="AD307" i="14"/>
  <c r="AJ307" i="14"/>
  <c r="AB308" i="14"/>
  <c r="C308" i="18" s="1"/>
  <c r="K302" i="17" s="1"/>
  <c r="AD308" i="14"/>
  <c r="AI308" i="14"/>
  <c r="AJ308" i="14"/>
  <c r="AB309" i="14"/>
  <c r="C309" i="18" s="1"/>
  <c r="K303" i="17" s="1"/>
  <c r="AI309" i="14"/>
  <c r="AJ309" i="14"/>
  <c r="AK309" i="14"/>
  <c r="AD310" i="14"/>
  <c r="AI310" i="14"/>
  <c r="AJ310" i="14"/>
  <c r="AK310" i="14"/>
  <c r="AJ311" i="14"/>
  <c r="AK311" i="14"/>
  <c r="AB312" i="14"/>
  <c r="C312" i="18" s="1"/>
  <c r="K306" i="17" s="1"/>
  <c r="AD312" i="14"/>
  <c r="AI312" i="14"/>
  <c r="AJ312" i="14"/>
  <c r="AB313" i="14"/>
  <c r="C313" i="18" s="1"/>
  <c r="K307" i="17" s="1"/>
  <c r="AD313" i="14"/>
  <c r="AI313" i="14"/>
  <c r="AJ313" i="14"/>
  <c r="AK313" i="14"/>
  <c r="AD314" i="14"/>
  <c r="AI314" i="14"/>
  <c r="AJ314" i="14"/>
  <c r="AK314" i="14"/>
  <c r="AB315" i="14"/>
  <c r="C315" i="18" s="1"/>
  <c r="K309" i="17" s="1"/>
  <c r="AD315" i="14"/>
  <c r="AI315" i="14"/>
  <c r="AJ315" i="14"/>
  <c r="AK315" i="14"/>
  <c r="AB316" i="14"/>
  <c r="C316" i="18" s="1"/>
  <c r="K310" i="17" s="1"/>
  <c r="AD316" i="14"/>
  <c r="AI316" i="14"/>
  <c r="AJ316" i="14"/>
  <c r="AB317" i="14"/>
  <c r="C317" i="18" s="1"/>
  <c r="K311" i="17" s="1"/>
  <c r="AD317" i="14"/>
  <c r="AI317" i="14"/>
  <c r="AJ317" i="14"/>
  <c r="AK317" i="14"/>
  <c r="AB318" i="14"/>
  <c r="C318" i="18" s="1"/>
  <c r="K312" i="17" s="1"/>
  <c r="AC318" i="14"/>
  <c r="AI318" i="14"/>
  <c r="AK318" i="14"/>
  <c r="AB319" i="14"/>
  <c r="C319" i="18" s="1"/>
  <c r="K313" i="17" s="1"/>
  <c r="AD319" i="14"/>
  <c r="AK319" i="14"/>
  <c r="AB320" i="14"/>
  <c r="C320" i="18" s="1"/>
  <c r="K314" i="17" s="1"/>
  <c r="AD320" i="14"/>
  <c r="AI320" i="14"/>
  <c r="AJ320" i="14"/>
  <c r="AK320" i="14"/>
  <c r="AB321" i="14"/>
  <c r="C321" i="18" s="1"/>
  <c r="K315" i="17" s="1"/>
  <c r="AD321" i="14"/>
  <c r="AI321" i="14"/>
  <c r="AJ321" i="14"/>
  <c r="AK321" i="14"/>
  <c r="AB322" i="14"/>
  <c r="C322" i="18" s="1"/>
  <c r="K316" i="17" s="1"/>
  <c r="AI322" i="14"/>
  <c r="AJ322" i="14"/>
  <c r="AK322" i="14"/>
  <c r="AB323" i="14"/>
  <c r="C323" i="18" s="1"/>
  <c r="K317" i="17" s="1"/>
  <c r="AD323" i="14"/>
  <c r="AJ323" i="14"/>
  <c r="AK323" i="14"/>
  <c r="AB324" i="14"/>
  <c r="C324" i="18" s="1"/>
  <c r="K318" i="17" s="1"/>
  <c r="AI324" i="14"/>
  <c r="AJ324" i="14"/>
  <c r="AK324" i="14"/>
  <c r="AB325" i="14"/>
  <c r="C325" i="18" s="1"/>
  <c r="K319" i="17" s="1"/>
  <c r="AD325" i="14"/>
  <c r="AK325" i="14"/>
  <c r="AB326" i="14"/>
  <c r="C326" i="18" s="1"/>
  <c r="K320" i="17" s="1"/>
  <c r="AD326" i="14"/>
  <c r="AI326" i="14"/>
  <c r="AJ326" i="14"/>
  <c r="AI327" i="14"/>
  <c r="AJ327" i="14"/>
  <c r="AK327" i="14"/>
  <c r="AB328" i="14"/>
  <c r="C328" i="18" s="1"/>
  <c r="K322" i="17" s="1"/>
  <c r="AD328" i="14"/>
  <c r="AI328" i="14"/>
  <c r="AB329" i="14"/>
  <c r="C329" i="18" s="1"/>
  <c r="K323" i="17" s="1"/>
  <c r="AD329" i="14"/>
  <c r="AI329" i="14"/>
  <c r="AJ329" i="14"/>
  <c r="AK329" i="14"/>
  <c r="AB330" i="14"/>
  <c r="C330" i="18" s="1"/>
  <c r="K324" i="17" s="1"/>
  <c r="AI330" i="14"/>
  <c r="AJ330" i="14"/>
  <c r="AK330" i="14"/>
  <c r="AB331" i="14"/>
  <c r="C331" i="18" s="1"/>
  <c r="K325" i="17" s="1"/>
  <c r="AD331" i="14"/>
  <c r="AI331" i="14"/>
  <c r="AJ331" i="14"/>
  <c r="AB332" i="14"/>
  <c r="C332" i="18" s="1"/>
  <c r="K326" i="17" s="1"/>
  <c r="AD332" i="14"/>
  <c r="AI332" i="14"/>
  <c r="AJ332" i="14"/>
  <c r="AK332" i="14"/>
  <c r="AB333" i="14"/>
  <c r="C333" i="18" s="1"/>
  <c r="K327" i="17" s="1"/>
  <c r="AD333" i="14"/>
  <c r="AI333" i="14"/>
  <c r="AJ333" i="14"/>
  <c r="AK333" i="14"/>
  <c r="AB334" i="14"/>
  <c r="C334" i="18" s="1"/>
  <c r="K328" i="17" s="1"/>
  <c r="AD334" i="14"/>
  <c r="AI334" i="14"/>
  <c r="AJ334" i="14"/>
  <c r="AK334" i="14"/>
  <c r="AB335" i="14"/>
  <c r="C335" i="18" s="1"/>
  <c r="K329" i="17" s="1"/>
  <c r="AD335" i="14"/>
  <c r="AI335" i="14"/>
  <c r="AJ335" i="14"/>
  <c r="AB336" i="14"/>
  <c r="C336" i="18" s="1"/>
  <c r="K330" i="17" s="1"/>
  <c r="AD336" i="14"/>
  <c r="AI336" i="14"/>
  <c r="AJ336" i="14"/>
  <c r="AK336" i="14"/>
  <c r="AB337" i="14"/>
  <c r="C337" i="18" s="1"/>
  <c r="K331" i="17" s="1"/>
  <c r="AD337" i="14"/>
  <c r="AI337" i="14"/>
  <c r="AJ337" i="14"/>
  <c r="AK337" i="14"/>
  <c r="AB338" i="14"/>
  <c r="C338" i="18" s="1"/>
  <c r="K332" i="17" s="1"/>
  <c r="AD338" i="14"/>
  <c r="AI338" i="14"/>
  <c r="AJ338" i="14"/>
  <c r="AB339" i="14"/>
  <c r="C339" i="18" s="1"/>
  <c r="K333" i="17" s="1"/>
  <c r="AJ339" i="14"/>
  <c r="AD340" i="14"/>
  <c r="AI340" i="14"/>
  <c r="AJ340" i="14"/>
  <c r="AK340" i="14"/>
  <c r="AB341" i="14"/>
  <c r="C341" i="18" s="1"/>
  <c r="K335" i="17" s="1"/>
  <c r="AD341" i="14"/>
  <c r="AJ341" i="14"/>
  <c r="AK341" i="14"/>
  <c r="AB342" i="14"/>
  <c r="C342" i="18" s="1"/>
  <c r="K336" i="17" s="1"/>
  <c r="AD342" i="14"/>
  <c r="AI342" i="14"/>
  <c r="AJ342" i="14"/>
  <c r="AB343" i="14"/>
  <c r="C343" i="18" s="1"/>
  <c r="K337" i="17" s="1"/>
  <c r="AD343" i="14"/>
  <c r="AI343" i="14"/>
  <c r="AJ343" i="14"/>
  <c r="AK343" i="14"/>
  <c r="AB344" i="14"/>
  <c r="C344" i="18" s="1"/>
  <c r="K338" i="17" s="1"/>
  <c r="AD344" i="14"/>
  <c r="AI344" i="14"/>
  <c r="AJ344" i="14"/>
  <c r="AK344" i="14"/>
  <c r="AB345" i="14"/>
  <c r="C345" i="18" s="1"/>
  <c r="K339" i="17" s="1"/>
  <c r="AD345" i="14"/>
  <c r="AI345" i="14"/>
  <c r="AJ345" i="14"/>
  <c r="AK345" i="14"/>
  <c r="AB346" i="14"/>
  <c r="C346" i="18" s="1"/>
  <c r="K340" i="17" s="1"/>
  <c r="AD346" i="14"/>
  <c r="AB347" i="14"/>
  <c r="C347" i="18" s="1"/>
  <c r="K341" i="17" s="1"/>
  <c r="AD347" i="14"/>
  <c r="AD348" i="14"/>
  <c r="AJ348" i="14"/>
  <c r="AK348" i="14"/>
  <c r="AD349" i="14"/>
  <c r="AJ349" i="14"/>
  <c r="AB350" i="14"/>
  <c r="C350" i="18" s="1"/>
  <c r="K344" i="17" s="1"/>
  <c r="AJ350" i="14"/>
  <c r="AK350" i="14"/>
  <c r="AB351" i="14"/>
  <c r="C351" i="18" s="1"/>
  <c r="K345" i="17" s="1"/>
  <c r="AD351" i="14"/>
  <c r="AI351" i="14"/>
  <c r="AJ351" i="14"/>
  <c r="AK351" i="14"/>
  <c r="AJ352" i="14"/>
  <c r="AK352" i="14"/>
  <c r="AB353" i="14"/>
  <c r="C353" i="18" s="1"/>
  <c r="K347" i="17" s="1"/>
  <c r="AD353" i="14"/>
  <c r="AJ353" i="14"/>
  <c r="AK353" i="14"/>
  <c r="AB354" i="14"/>
  <c r="C354" i="18" s="1"/>
  <c r="K348" i="17" s="1"/>
  <c r="AD354" i="14"/>
  <c r="AI354" i="14"/>
  <c r="AJ354" i="14"/>
  <c r="AI355" i="14"/>
  <c r="AJ355" i="14"/>
  <c r="AK355" i="14"/>
  <c r="AK356" i="14"/>
  <c r="AB357" i="14"/>
  <c r="C357" i="18" s="1"/>
  <c r="K351" i="17" s="1"/>
  <c r="AD357" i="14"/>
  <c r="AJ357" i="14"/>
  <c r="AB358" i="14"/>
  <c r="C358" i="18" s="1"/>
  <c r="K352" i="17" s="1"/>
  <c r="AD358" i="14"/>
  <c r="AI358" i="14"/>
  <c r="AJ358" i="14"/>
  <c r="AK358" i="14"/>
  <c r="AD359" i="14"/>
  <c r="AJ359" i="14"/>
  <c r="AK359" i="14"/>
  <c r="AB360" i="14"/>
  <c r="C360" i="18" s="1"/>
  <c r="K354" i="17" s="1"/>
  <c r="AD360" i="14"/>
  <c r="AJ360" i="14"/>
  <c r="AB361" i="14"/>
  <c r="C361" i="18" s="1"/>
  <c r="K355" i="17" s="1"/>
  <c r="AI361" i="14"/>
  <c r="AJ361" i="14"/>
  <c r="AD362" i="14"/>
  <c r="AI362" i="14"/>
  <c r="AK362" i="14"/>
  <c r="AB363" i="14"/>
  <c r="C363" i="18" s="1"/>
  <c r="K357" i="17" s="1"/>
  <c r="AD363" i="14"/>
  <c r="AI363" i="14"/>
  <c r="AK363" i="14"/>
  <c r="AI364" i="14"/>
  <c r="AJ364" i="14"/>
  <c r="AB365" i="14"/>
  <c r="C365" i="18" s="1"/>
  <c r="K359" i="17" s="1"/>
  <c r="AD365" i="14"/>
  <c r="AI365" i="14"/>
  <c r="AJ365" i="14"/>
  <c r="AK365" i="14"/>
  <c r="AB366" i="14"/>
  <c r="C366" i="18" s="1"/>
  <c r="K360" i="17" s="1"/>
  <c r="AJ366" i="14"/>
  <c r="AK366" i="14"/>
  <c r="AB367" i="14"/>
  <c r="C367" i="18" s="1"/>
  <c r="K361" i="17" s="1"/>
  <c r="AD367" i="14"/>
  <c r="AI367" i="14"/>
  <c r="AK367" i="14"/>
  <c r="AB368" i="14"/>
  <c r="C368" i="18" s="1"/>
  <c r="K362" i="17" s="1"/>
  <c r="AD368" i="14"/>
  <c r="AI368" i="14"/>
  <c r="AJ368" i="14"/>
  <c r="AB369" i="14"/>
  <c r="C369" i="18" s="1"/>
  <c r="K363" i="17" s="1"/>
  <c r="AD369" i="14"/>
  <c r="AI369" i="14"/>
  <c r="AJ369" i="14"/>
  <c r="AK369" i="14"/>
  <c r="AB370" i="14"/>
  <c r="C370" i="18" s="1"/>
  <c r="K364" i="17" s="1"/>
  <c r="AD370" i="14"/>
  <c r="AI370" i="14"/>
  <c r="AJ370" i="14"/>
  <c r="AK370" i="14"/>
  <c r="AB371" i="14"/>
  <c r="C371" i="18" s="1"/>
  <c r="K365" i="17" s="1"/>
  <c r="AD371" i="14"/>
  <c r="AI371" i="14"/>
  <c r="AJ371" i="14"/>
  <c r="AK371" i="14"/>
  <c r="AB372" i="14"/>
  <c r="C372" i="18" s="1"/>
  <c r="K366" i="17" s="1"/>
  <c r="AD372" i="14"/>
  <c r="AI372" i="14"/>
  <c r="AJ372" i="14"/>
  <c r="AK372" i="14"/>
  <c r="AB373" i="14"/>
  <c r="C373" i="18" s="1"/>
  <c r="K367" i="17" s="1"/>
  <c r="AD373" i="14"/>
  <c r="AI373" i="14"/>
  <c r="AJ373" i="14"/>
  <c r="AK373" i="14"/>
  <c r="AB374" i="14"/>
  <c r="C374" i="18" s="1"/>
  <c r="K368" i="17" s="1"/>
  <c r="AD374" i="14"/>
  <c r="AI374" i="14"/>
  <c r="AJ374" i="14"/>
  <c r="AK374" i="14"/>
  <c r="AB375" i="14"/>
  <c r="C375" i="18" s="1"/>
  <c r="K369" i="17" s="1"/>
  <c r="AD375" i="14"/>
  <c r="AI375" i="14"/>
  <c r="AJ375" i="14"/>
  <c r="AK375" i="14"/>
  <c r="AB376" i="14"/>
  <c r="C376" i="18" s="1"/>
  <c r="K370" i="17" s="1"/>
  <c r="AD376" i="14"/>
  <c r="AI376" i="14"/>
  <c r="AJ376" i="14"/>
  <c r="AK376" i="14"/>
  <c r="AB377" i="14"/>
  <c r="C377" i="18" s="1"/>
  <c r="K371" i="17" s="1"/>
  <c r="AD377" i="14"/>
  <c r="AI377" i="14"/>
  <c r="AJ377" i="14"/>
  <c r="AK377" i="14"/>
  <c r="AB378" i="14"/>
  <c r="C378" i="18" s="1"/>
  <c r="K372" i="17" s="1"/>
  <c r="AC378" i="14"/>
  <c r="AD378" i="14"/>
  <c r="AI378" i="14"/>
  <c r="AJ378" i="14"/>
  <c r="AK378" i="14"/>
  <c r="AB379" i="14"/>
  <c r="C379" i="18" s="1"/>
  <c r="K373" i="17" s="1"/>
  <c r="AD379" i="14"/>
  <c r="AI379" i="14"/>
  <c r="AJ379" i="14"/>
  <c r="AK379" i="14"/>
  <c r="AB380" i="14"/>
  <c r="C380" i="18" s="1"/>
  <c r="K374" i="17" s="1"/>
  <c r="AD380" i="14"/>
  <c r="AI380" i="14"/>
  <c r="AJ380" i="14"/>
  <c r="AK380" i="14"/>
  <c r="AB381" i="14"/>
  <c r="C381" i="18" s="1"/>
  <c r="K375" i="17" s="1"/>
  <c r="AD381" i="14"/>
  <c r="AJ381" i="14"/>
  <c r="AB382" i="14"/>
  <c r="C382" i="18" s="1"/>
  <c r="K376" i="17" s="1"/>
  <c r="AD382" i="14"/>
  <c r="AI382" i="14"/>
  <c r="AK382" i="14"/>
  <c r="AB383" i="14"/>
  <c r="C383" i="18" s="1"/>
  <c r="K377" i="17" s="1"/>
  <c r="AD383" i="14"/>
  <c r="AI383" i="14"/>
  <c r="AJ383" i="14"/>
  <c r="AB384" i="14"/>
  <c r="C384" i="18" s="1"/>
  <c r="K378" i="17" s="1"/>
  <c r="AI384" i="14"/>
  <c r="AJ384" i="14"/>
  <c r="AD385" i="14"/>
  <c r="AI385" i="14"/>
  <c r="AK385" i="14"/>
  <c r="AD386" i="14"/>
  <c r="AI386" i="14"/>
  <c r="AB387" i="14"/>
  <c r="C387" i="18" s="1"/>
  <c r="K381" i="17" s="1"/>
  <c r="AD387" i="14"/>
  <c r="AI387" i="14"/>
  <c r="AJ387" i="14"/>
  <c r="AB388" i="14"/>
  <c r="C388" i="18" s="1"/>
  <c r="K382" i="17" s="1"/>
  <c r="AI388" i="14"/>
  <c r="AJ388" i="14"/>
  <c r="AB389" i="14"/>
  <c r="C389" i="18" s="1"/>
  <c r="K383" i="17" s="1"/>
  <c r="AD389" i="14"/>
  <c r="AJ389" i="14"/>
  <c r="AB390" i="14"/>
  <c r="C390" i="18" s="1"/>
  <c r="K384" i="17" s="1"/>
  <c r="AD390" i="14"/>
  <c r="AI390" i="14"/>
  <c r="AJ390" i="14"/>
  <c r="AB391" i="14"/>
  <c r="C391" i="18" s="1"/>
  <c r="K385" i="17" s="1"/>
  <c r="AD391" i="14"/>
  <c r="AI391" i="14"/>
  <c r="AJ391" i="14"/>
  <c r="AK391" i="14"/>
  <c r="AD392" i="14"/>
  <c r="AI392" i="14"/>
  <c r="AJ392" i="14"/>
  <c r="AK392" i="14"/>
  <c r="AB393" i="14"/>
  <c r="C393" i="18" s="1"/>
  <c r="K387" i="17" s="1"/>
  <c r="AD393" i="14"/>
  <c r="AJ393" i="14"/>
  <c r="AK393" i="14"/>
  <c r="AB394" i="14"/>
  <c r="C394" i="18" s="1"/>
  <c r="K388" i="17" s="1"/>
  <c r="AD394" i="14"/>
  <c r="AJ394" i="14"/>
  <c r="AB395" i="14"/>
  <c r="C395" i="18" s="1"/>
  <c r="K389" i="17" s="1"/>
  <c r="AI395" i="14"/>
  <c r="AJ395" i="14"/>
  <c r="AK395" i="14"/>
  <c r="AB396" i="14"/>
  <c r="C396" i="18" s="1"/>
  <c r="K390" i="17" s="1"/>
  <c r="AD396" i="14"/>
  <c r="AI396" i="14"/>
  <c r="AK396" i="14"/>
  <c r="AB397" i="14"/>
  <c r="C397" i="18" s="1"/>
  <c r="K391" i="17" s="1"/>
  <c r="AD397" i="14"/>
  <c r="AI397" i="14"/>
  <c r="AK397" i="14"/>
  <c r="AB398" i="14"/>
  <c r="C398" i="18" s="1"/>
  <c r="K392" i="17" s="1"/>
  <c r="AD398" i="14"/>
  <c r="AI398" i="14"/>
  <c r="AJ398" i="14"/>
  <c r="AB399" i="14"/>
  <c r="C399" i="18" s="1"/>
  <c r="K393" i="17" s="1"/>
  <c r="AD399" i="14"/>
  <c r="AI399" i="14"/>
  <c r="AJ399" i="14"/>
  <c r="AK399" i="14"/>
  <c r="AB400" i="14"/>
  <c r="C400" i="18" s="1"/>
  <c r="K394" i="17" s="1"/>
  <c r="AD400" i="14"/>
  <c r="AI400" i="14"/>
  <c r="AJ400" i="14"/>
  <c r="AK400" i="14"/>
  <c r="AB401" i="14"/>
  <c r="C401" i="18" s="1"/>
  <c r="K395" i="17" s="1"/>
  <c r="AD401" i="14"/>
  <c r="AI401" i="14"/>
  <c r="AK401" i="14"/>
  <c r="AB402" i="14"/>
  <c r="C402" i="18" s="1"/>
  <c r="K396" i="17" s="1"/>
  <c r="AI402" i="14"/>
  <c r="AK402" i="14"/>
  <c r="AB403" i="14"/>
  <c r="C403" i="18" s="1"/>
  <c r="K397" i="17" s="1"/>
  <c r="AD403" i="14"/>
  <c r="AI403" i="14"/>
  <c r="AK403" i="14"/>
  <c r="AB404" i="14"/>
  <c r="C404" i="18" s="1"/>
  <c r="K398" i="17" s="1"/>
  <c r="AD404" i="14"/>
  <c r="AI404" i="14"/>
  <c r="AJ404" i="14"/>
  <c r="AK404" i="14"/>
  <c r="AB405" i="14"/>
  <c r="C405" i="18" s="1"/>
  <c r="K399" i="17" s="1"/>
  <c r="AI405" i="14"/>
  <c r="AJ405" i="14"/>
  <c r="AK405" i="14"/>
  <c r="AB406" i="14"/>
  <c r="C406" i="18" s="1"/>
  <c r="K400" i="17" s="1"/>
  <c r="AD406" i="14"/>
  <c r="AJ406" i="14"/>
  <c r="AK406" i="14"/>
  <c r="AB407" i="14"/>
  <c r="C407" i="18" s="1"/>
  <c r="K401" i="17" s="1"/>
  <c r="AD407" i="14"/>
  <c r="AI407" i="14"/>
  <c r="AJ407" i="14"/>
  <c r="AK407" i="14"/>
  <c r="AB408" i="14"/>
  <c r="C408" i="18" s="1"/>
  <c r="K402" i="17" s="1"/>
  <c r="AD408" i="14"/>
  <c r="AI408" i="14"/>
  <c r="AJ408" i="14"/>
  <c r="AK408" i="14"/>
  <c r="AB409" i="14"/>
  <c r="C409" i="18" s="1"/>
  <c r="K403" i="17" s="1"/>
  <c r="AD409" i="14"/>
  <c r="AI409" i="14"/>
  <c r="AJ409" i="14"/>
  <c r="AK409" i="14"/>
  <c r="AD410" i="14"/>
  <c r="AI410" i="14"/>
  <c r="AJ410" i="14"/>
  <c r="AK410" i="14"/>
  <c r="AD411" i="14"/>
  <c r="AI411" i="14"/>
  <c r="AJ411" i="14"/>
  <c r="AK411" i="14"/>
  <c r="AB412" i="14"/>
  <c r="C412" i="18" s="1"/>
  <c r="K406" i="17" s="1"/>
  <c r="AD412" i="14"/>
  <c r="AJ412" i="14"/>
  <c r="AK412" i="14"/>
  <c r="AD413" i="14"/>
  <c r="AI413" i="14"/>
  <c r="AB414" i="14"/>
  <c r="C414" i="18" s="1"/>
  <c r="K408" i="17" s="1"/>
  <c r="AD414" i="14"/>
  <c r="AI414" i="14"/>
  <c r="AD415" i="14"/>
  <c r="AK415" i="14"/>
  <c r="AB416" i="14"/>
  <c r="C416" i="18" s="1"/>
  <c r="K410" i="17" s="1"/>
  <c r="AD416" i="14"/>
  <c r="AI416" i="14"/>
  <c r="AJ416" i="14"/>
  <c r="AB417" i="14"/>
  <c r="C417" i="18" s="1"/>
  <c r="K411" i="17" s="1"/>
  <c r="AD417" i="14"/>
  <c r="AI417" i="14"/>
  <c r="AJ417" i="14"/>
  <c r="AK417" i="14"/>
  <c r="AJ418" i="14"/>
  <c r="AK418" i="14"/>
  <c r="AB419" i="14"/>
  <c r="C419" i="18" s="1"/>
  <c r="K413" i="17" s="1"/>
  <c r="AK419" i="14"/>
  <c r="AD420" i="14"/>
  <c r="AJ420" i="14"/>
  <c r="AK420" i="14"/>
  <c r="AB421" i="14"/>
  <c r="C421" i="18" s="1"/>
  <c r="K415" i="17" s="1"/>
  <c r="AD421" i="14"/>
  <c r="AI421" i="14"/>
  <c r="AJ421" i="14"/>
  <c r="AK421" i="14"/>
  <c r="AB422" i="14"/>
  <c r="C422" i="18" s="1"/>
  <c r="K416" i="17" s="1"/>
  <c r="AD422" i="14"/>
  <c r="AJ422" i="14"/>
  <c r="AK422" i="14"/>
  <c r="AD423" i="14"/>
  <c r="AI423" i="14"/>
  <c r="AJ423" i="14"/>
  <c r="AK423" i="14"/>
  <c r="AI424" i="14"/>
  <c r="AJ424" i="14"/>
  <c r="AK424" i="14"/>
  <c r="AD425" i="14"/>
  <c r="AI425" i="14"/>
  <c r="AJ425" i="14"/>
  <c r="AB426" i="14"/>
  <c r="C426" i="18" s="1"/>
  <c r="K420" i="17" s="1"/>
  <c r="AD426" i="14"/>
  <c r="AJ426" i="14"/>
  <c r="AK426" i="14"/>
  <c r="AD427" i="14"/>
  <c r="AI427" i="14"/>
  <c r="AJ427" i="14"/>
  <c r="AK427" i="14"/>
  <c r="AB428" i="14"/>
  <c r="C428" i="18" s="1"/>
  <c r="K422" i="17" s="1"/>
  <c r="AC428" i="14"/>
  <c r="AD428" i="14"/>
  <c r="AJ428" i="14"/>
  <c r="AK428" i="14"/>
  <c r="AD429" i="14"/>
  <c r="AI429" i="14"/>
  <c r="AJ429" i="14"/>
  <c r="AD430" i="14"/>
  <c r="AI430" i="14"/>
  <c r="AJ430" i="14"/>
  <c r="AK430" i="14"/>
  <c r="AJ431" i="14"/>
  <c r="AB432" i="14"/>
  <c r="C432" i="18" s="1"/>
  <c r="K426" i="17" s="1"/>
  <c r="AJ432" i="14"/>
  <c r="AK432" i="14"/>
  <c r="AB433" i="14"/>
  <c r="C433" i="18" s="1"/>
  <c r="K427" i="17" s="1"/>
  <c r="AD433" i="14"/>
  <c r="AD434" i="14"/>
  <c r="AI434" i="14"/>
  <c r="AJ434" i="14"/>
  <c r="AB435" i="14"/>
  <c r="C435" i="18" s="1"/>
  <c r="K429" i="17" s="1"/>
  <c r="AJ435" i="14"/>
  <c r="AK435" i="14"/>
  <c r="AB436" i="14"/>
  <c r="C436" i="18" s="1"/>
  <c r="K430" i="17" s="1"/>
  <c r="AD436" i="14"/>
  <c r="AD437" i="14"/>
  <c r="AI437" i="14"/>
  <c r="AJ437" i="14"/>
  <c r="AB438" i="14"/>
  <c r="C438" i="18" s="1"/>
  <c r="K432" i="17" s="1"/>
  <c r="AD438" i="14"/>
  <c r="AJ438" i="14"/>
  <c r="AK438" i="14"/>
  <c r="AI439" i="14"/>
  <c r="AJ439" i="14"/>
  <c r="AK439" i="14"/>
  <c r="AB440" i="14"/>
  <c r="C440" i="18" s="1"/>
  <c r="K434" i="17" s="1"/>
  <c r="AK440" i="14"/>
  <c r="AD441" i="14"/>
  <c r="AI441" i="14"/>
  <c r="AJ441" i="14"/>
  <c r="AK441" i="14"/>
  <c r="AB442" i="14"/>
  <c r="C442" i="18" s="1"/>
  <c r="K436" i="17" s="1"/>
  <c r="AD442" i="14"/>
  <c r="AB443" i="14"/>
  <c r="C443" i="18" s="1"/>
  <c r="K437" i="17" s="1"/>
  <c r="AJ443" i="14"/>
  <c r="AK443" i="14"/>
  <c r="AB444" i="14"/>
  <c r="C444" i="18" s="1"/>
  <c r="K438" i="17" s="1"/>
  <c r="AD444" i="14"/>
  <c r="AI444" i="14"/>
  <c r="AK444" i="14"/>
  <c r="AD445" i="14"/>
  <c r="AI445" i="14"/>
  <c r="AJ445" i="14"/>
  <c r="AB446" i="14"/>
  <c r="C446" i="18" s="1"/>
  <c r="K440" i="17" s="1"/>
  <c r="AD446" i="14"/>
  <c r="AJ446" i="14"/>
  <c r="AK446" i="14"/>
  <c r="AB447" i="14"/>
  <c r="C447" i="18" s="1"/>
  <c r="K441" i="17" s="1"/>
  <c r="AI447" i="14"/>
  <c r="AJ447" i="14"/>
  <c r="AK447" i="14"/>
  <c r="AB448" i="14"/>
  <c r="C448" i="18" s="1"/>
  <c r="K442" i="17" s="1"/>
  <c r="AI448" i="14"/>
  <c r="AJ448" i="14"/>
  <c r="AK448" i="14"/>
  <c r="AD449" i="14"/>
  <c r="AI449" i="14"/>
  <c r="AJ449" i="14"/>
  <c r="AK449" i="14"/>
  <c r="AB450" i="14"/>
  <c r="C450" i="18" s="1"/>
  <c r="K444" i="17" s="1"/>
  <c r="AD450" i="14"/>
  <c r="AK450" i="14"/>
  <c r="AI451" i="14"/>
  <c r="AJ451" i="14"/>
  <c r="AB452" i="14"/>
  <c r="C452" i="18" s="1"/>
  <c r="K446" i="17" s="1"/>
  <c r="AI452" i="14"/>
  <c r="AJ452" i="14"/>
  <c r="AK452" i="14"/>
  <c r="AD453" i="14"/>
  <c r="AI453" i="14"/>
  <c r="AJ453" i="14"/>
  <c r="AK453" i="14"/>
  <c r="AJ454" i="14"/>
  <c r="AK454" i="14"/>
  <c r="AB455" i="14"/>
  <c r="C455" i="18" s="1"/>
  <c r="K449" i="17" s="1"/>
  <c r="AD455" i="14"/>
  <c r="AI455" i="14"/>
  <c r="AJ455" i="14"/>
  <c r="AB456" i="14"/>
  <c r="C456" i="18" s="1"/>
  <c r="K450" i="17" s="1"/>
  <c r="AD456" i="14"/>
  <c r="AI456" i="14"/>
  <c r="AK456" i="14"/>
  <c r="AD457" i="14"/>
  <c r="AI457" i="14"/>
  <c r="AJ457" i="14"/>
  <c r="AK457" i="14"/>
  <c r="AD458" i="14"/>
  <c r="AJ458" i="14"/>
  <c r="AK458" i="14"/>
  <c r="AB459" i="14"/>
  <c r="C459" i="18" s="1"/>
  <c r="K453" i="17" s="1"/>
  <c r="AD459" i="14"/>
  <c r="AI459" i="14"/>
  <c r="AJ459" i="14"/>
  <c r="AB460" i="14"/>
  <c r="C460" i="18" s="1"/>
  <c r="K454" i="17" s="1"/>
  <c r="AD460" i="14"/>
  <c r="AI460" i="14"/>
  <c r="AJ460" i="14"/>
  <c r="AK460" i="14"/>
  <c r="AD461" i="14"/>
  <c r="AI461" i="14"/>
  <c r="AJ461" i="14"/>
  <c r="AB462" i="14"/>
  <c r="C462" i="18" s="1"/>
  <c r="K456" i="17" s="1"/>
  <c r="AD462" i="14"/>
  <c r="AJ462" i="14"/>
  <c r="AK462" i="14"/>
  <c r="AB463" i="14"/>
  <c r="C463" i="18" s="1"/>
  <c r="K457" i="17" s="1"/>
  <c r="AD463" i="14"/>
  <c r="AI463" i="14"/>
  <c r="AJ463" i="14"/>
  <c r="AK463" i="14"/>
  <c r="AB464" i="14"/>
  <c r="C464" i="18" s="1"/>
  <c r="K458" i="17" s="1"/>
  <c r="AD464" i="14"/>
  <c r="AI464" i="14"/>
  <c r="AJ464" i="14"/>
  <c r="AK464" i="14"/>
  <c r="AB465" i="14"/>
  <c r="C465" i="18" s="1"/>
  <c r="K459" i="17" s="1"/>
  <c r="AD465" i="14"/>
  <c r="AI465" i="14"/>
  <c r="AJ465" i="14"/>
  <c r="AK465" i="14"/>
  <c r="AB466" i="14"/>
  <c r="C466" i="18" s="1"/>
  <c r="K460" i="17" s="1"/>
  <c r="AD466" i="14"/>
  <c r="AI466" i="14"/>
  <c r="AJ466" i="14"/>
  <c r="AC467" i="14"/>
  <c r="AD467" i="14"/>
  <c r="AI467" i="14"/>
  <c r="AJ467" i="14"/>
  <c r="AK467" i="14"/>
  <c r="AB468" i="14"/>
  <c r="C468" i="18" s="1"/>
  <c r="K462" i="17" s="1"/>
  <c r="AI468" i="14"/>
  <c r="AJ468" i="14"/>
  <c r="AK468" i="14"/>
  <c r="AB469" i="14"/>
  <c r="C469" i="18" s="1"/>
  <c r="K463" i="17" s="1"/>
  <c r="AD469" i="14"/>
  <c r="AI469" i="14"/>
  <c r="AK469" i="14"/>
  <c r="AB470" i="14"/>
  <c r="C470" i="18" s="1"/>
  <c r="K464" i="17" s="1"/>
  <c r="AD470" i="14"/>
  <c r="AI470" i="14"/>
  <c r="AJ470" i="14"/>
  <c r="AB471" i="14"/>
  <c r="C471" i="18" s="1"/>
  <c r="K465" i="17" s="1"/>
  <c r="AD471" i="14"/>
  <c r="AI471" i="14"/>
  <c r="AJ471" i="14"/>
  <c r="AK471" i="14"/>
  <c r="AD472" i="14"/>
  <c r="AI472" i="14"/>
  <c r="AJ472" i="14"/>
  <c r="AK472" i="14"/>
  <c r="AB473" i="14"/>
  <c r="C473" i="18" s="1"/>
  <c r="K467" i="17" s="1"/>
  <c r="AD473" i="14"/>
  <c r="AI473" i="14"/>
  <c r="AJ473" i="14"/>
  <c r="AK473" i="14"/>
  <c r="AB474" i="14"/>
  <c r="C474" i="18" s="1"/>
  <c r="K468" i="17" s="1"/>
  <c r="AD474" i="14"/>
  <c r="AI474" i="14"/>
  <c r="AJ474" i="14"/>
  <c r="AB475" i="14"/>
  <c r="C475" i="18" s="1"/>
  <c r="K469" i="17" s="1"/>
  <c r="AC475" i="14"/>
  <c r="AD475" i="14"/>
  <c r="AI475" i="14"/>
  <c r="AK475" i="14"/>
  <c r="AB476" i="14"/>
  <c r="C476" i="18" s="1"/>
  <c r="K470" i="17" s="1"/>
  <c r="AD476" i="14"/>
  <c r="AI476" i="14"/>
  <c r="AJ476" i="14"/>
  <c r="AB477" i="14"/>
  <c r="C477" i="18" s="1"/>
  <c r="K471" i="17" s="1"/>
  <c r="AD477" i="14"/>
  <c r="AI477" i="14"/>
  <c r="AJ477" i="14"/>
  <c r="AB478" i="14"/>
  <c r="C478" i="18" s="1"/>
  <c r="K472" i="17" s="1"/>
  <c r="AI478" i="14"/>
  <c r="AJ478" i="14"/>
  <c r="AK478" i="14"/>
  <c r="AB479" i="14"/>
  <c r="C479" i="18" s="1"/>
  <c r="K473" i="17" s="1"/>
  <c r="AI479" i="14"/>
  <c r="AK479" i="14"/>
  <c r="AD480" i="14"/>
  <c r="AI480" i="14"/>
  <c r="AJ480" i="14"/>
  <c r="AB481" i="14"/>
  <c r="C481" i="18" s="1"/>
  <c r="K475" i="17" s="1"/>
  <c r="AD481" i="14"/>
  <c r="AJ481" i="14"/>
  <c r="AJ482" i="14"/>
  <c r="AB483" i="14"/>
  <c r="C483" i="18" s="1"/>
  <c r="K477" i="17" s="1"/>
  <c r="AI483" i="14"/>
  <c r="AK483" i="14"/>
  <c r="AD484" i="14"/>
  <c r="AI484" i="14"/>
  <c r="AJ484" i="14"/>
  <c r="AK484" i="14"/>
  <c r="AI485" i="14"/>
  <c r="AJ485" i="14"/>
  <c r="AK485" i="14"/>
  <c r="AB486" i="14"/>
  <c r="C486" i="18" s="1"/>
  <c r="K480" i="17" s="1"/>
  <c r="AI486" i="14"/>
  <c r="AJ486" i="14"/>
  <c r="AB487" i="14"/>
  <c r="C487" i="18" s="1"/>
  <c r="K481" i="17" s="1"/>
  <c r="AD487" i="14"/>
  <c r="AI487" i="14"/>
  <c r="AK487" i="14"/>
  <c r="AD488" i="14"/>
  <c r="AI488" i="14"/>
  <c r="AK488" i="14"/>
  <c r="AB489" i="14"/>
  <c r="C489" i="18" s="1"/>
  <c r="K483" i="17" s="1"/>
  <c r="AD489" i="14"/>
  <c r="AB490" i="14"/>
  <c r="C490" i="18" s="1"/>
  <c r="K484" i="17" s="1"/>
  <c r="AJ490" i="14"/>
  <c r="AB491" i="14"/>
  <c r="C491" i="18" s="1"/>
  <c r="K485" i="17" s="1"/>
  <c r="AD491" i="14"/>
  <c r="AJ491" i="14"/>
  <c r="AD492" i="14"/>
  <c r="AI492" i="14"/>
  <c r="AJ492" i="14"/>
  <c r="AB493" i="14"/>
  <c r="C493" i="18" s="1"/>
  <c r="K487" i="17" s="1"/>
  <c r="AD493" i="14"/>
  <c r="AI493" i="14"/>
  <c r="AJ493" i="14"/>
  <c r="AK493" i="14"/>
  <c r="AD494" i="14"/>
  <c r="AI494" i="14"/>
  <c r="AK494" i="14"/>
  <c r="AD495" i="14"/>
  <c r="AJ495" i="14"/>
  <c r="AK495" i="14"/>
  <c r="AJ496" i="14"/>
  <c r="AB497" i="14"/>
  <c r="C497" i="18" s="1"/>
  <c r="K491" i="17" s="1"/>
  <c r="AD497" i="14"/>
  <c r="AK497" i="14"/>
  <c r="AD498" i="14"/>
  <c r="AJ498" i="14"/>
  <c r="AK498" i="14"/>
  <c r="AB499" i="14"/>
  <c r="C499" i="18" s="1"/>
  <c r="K493" i="17" s="1"/>
  <c r="AI499" i="14"/>
  <c r="AJ499" i="14"/>
  <c r="AB500" i="14"/>
  <c r="C500" i="18" s="1"/>
  <c r="K494" i="17" s="1"/>
  <c r="AD500" i="14"/>
  <c r="AI500" i="14"/>
  <c r="AK500" i="14"/>
  <c r="AB501" i="14"/>
  <c r="C501" i="18" s="1"/>
  <c r="K495" i="17" s="1"/>
  <c r="AD501" i="14"/>
  <c r="AI501" i="14"/>
  <c r="AJ501" i="14"/>
  <c r="AK501" i="14"/>
  <c r="AB502" i="14"/>
  <c r="C502" i="18" s="1"/>
  <c r="K496" i="17" s="1"/>
  <c r="AD502" i="14"/>
  <c r="AJ502" i="14"/>
  <c r="AB503" i="14"/>
  <c r="C503" i="18" s="1"/>
  <c r="K497" i="17" s="1"/>
  <c r="AI503" i="14"/>
  <c r="AJ503" i="14"/>
  <c r="AK503" i="14"/>
  <c r="AD504" i="14"/>
  <c r="AI504" i="14"/>
  <c r="AK504" i="14"/>
  <c r="AB505" i="14"/>
  <c r="C505" i="18" s="1"/>
  <c r="K499" i="17" s="1"/>
  <c r="AJ505" i="14"/>
  <c r="AK505" i="14"/>
  <c r="AB506" i="14"/>
  <c r="C506" i="18" s="1"/>
  <c r="K500" i="17" s="1"/>
  <c r="AD506" i="14"/>
  <c r="AK506" i="14"/>
  <c r="AC507" i="14"/>
  <c r="AD507" i="14"/>
  <c r="AI507" i="14"/>
  <c r="AJ507" i="14"/>
  <c r="AB508" i="14"/>
  <c r="C508" i="18" s="1"/>
  <c r="K502" i="17" s="1"/>
  <c r="AD508" i="14"/>
  <c r="AI508" i="14"/>
  <c r="AJ508" i="14"/>
  <c r="AK508" i="14"/>
  <c r="AD509" i="14"/>
  <c r="AI509" i="14"/>
  <c r="AJ509" i="14"/>
  <c r="AK509" i="14"/>
  <c r="AB510" i="14"/>
  <c r="C510" i="18" s="1"/>
  <c r="K504" i="17" s="1"/>
  <c r="AD510" i="14"/>
  <c r="AI510" i="14"/>
  <c r="AJ510" i="14"/>
  <c r="AK510" i="14"/>
  <c r="AB511" i="14"/>
  <c r="C511" i="18" s="1"/>
  <c r="K505" i="17" s="1"/>
  <c r="AD511" i="14"/>
  <c r="AI511" i="14"/>
  <c r="AJ511" i="14"/>
  <c r="AB512" i="14"/>
  <c r="C512" i="18" s="1"/>
  <c r="K506" i="17" s="1"/>
  <c r="AD512" i="14"/>
  <c r="AI512" i="14"/>
  <c r="AJ512" i="14"/>
  <c r="AK512" i="14"/>
  <c r="AD513" i="14"/>
  <c r="AI513" i="14"/>
  <c r="AJ513" i="14"/>
  <c r="AK513" i="14"/>
  <c r="AB514" i="14"/>
  <c r="C514" i="18" s="1"/>
  <c r="K508" i="17" s="1"/>
  <c r="AJ514" i="14"/>
  <c r="AK514" i="14"/>
  <c r="AD515" i="14"/>
  <c r="AI515" i="14"/>
  <c r="AK515" i="14"/>
  <c r="AB516" i="14"/>
  <c r="C516" i="18" s="1"/>
  <c r="K510" i="17" s="1"/>
  <c r="AD516" i="14"/>
  <c r="AJ516" i="14"/>
  <c r="AK516" i="14"/>
  <c r="AD517" i="14"/>
  <c r="AJ517" i="14"/>
  <c r="AK517" i="14"/>
  <c r="AB518" i="14"/>
  <c r="C518" i="18" s="1"/>
  <c r="K512" i="17" s="1"/>
  <c r="AJ518" i="14"/>
  <c r="AK518" i="14"/>
  <c r="AB519" i="14"/>
  <c r="C519" i="18" s="1"/>
  <c r="K513" i="17" s="1"/>
  <c r="AJ519" i="14"/>
  <c r="AJ520" i="14"/>
  <c r="AK520" i="14"/>
  <c r="AB521" i="14"/>
  <c r="C521" i="18" s="1"/>
  <c r="K515" i="17" s="1"/>
  <c r="AD521" i="14"/>
  <c r="AI521" i="14"/>
  <c r="AK521" i="14"/>
  <c r="AB522" i="14"/>
  <c r="C522" i="18" s="1"/>
  <c r="K516" i="17" s="1"/>
  <c r="AI522" i="14"/>
  <c r="AJ522" i="14"/>
  <c r="AK522" i="14"/>
  <c r="AB523" i="14"/>
  <c r="C523" i="18" s="1"/>
  <c r="K517" i="17" s="1"/>
  <c r="AD523" i="14"/>
  <c r="AK523" i="14"/>
  <c r="AB524" i="14"/>
  <c r="C524" i="18" s="1"/>
  <c r="K518" i="17" s="1"/>
  <c r="AD524" i="14"/>
  <c r="AI524" i="14"/>
  <c r="AJ524" i="14"/>
  <c r="AK524" i="14"/>
  <c r="AB525" i="14"/>
  <c r="C525" i="18" s="1"/>
  <c r="K519" i="17" s="1"/>
  <c r="AI525" i="14"/>
  <c r="AK525" i="14"/>
  <c r="AB526" i="14"/>
  <c r="C526" i="18" s="1"/>
  <c r="K520" i="17" s="1"/>
  <c r="AJ526" i="14"/>
  <c r="AK526" i="14"/>
  <c r="AB527" i="14"/>
  <c r="C527" i="18" s="1"/>
  <c r="K521" i="17" s="1"/>
  <c r="AI527" i="14"/>
  <c r="AK527" i="14"/>
  <c r="AB528" i="14"/>
  <c r="C528" i="18" s="1"/>
  <c r="K522" i="17" s="1"/>
  <c r="AD528" i="14"/>
  <c r="AI528" i="14"/>
  <c r="AK528" i="14"/>
  <c r="AB529" i="14"/>
  <c r="C529" i="18" s="1"/>
  <c r="K523" i="17" s="1"/>
  <c r="AI529" i="14"/>
  <c r="AJ529" i="14"/>
  <c r="AK529" i="14"/>
  <c r="AB530" i="14"/>
  <c r="C530" i="18" s="1"/>
  <c r="K524" i="17" s="1"/>
  <c r="AD530" i="14"/>
  <c r="AJ530" i="14"/>
  <c r="AK530" i="14"/>
  <c r="AD531" i="14"/>
  <c r="AJ531" i="14"/>
  <c r="AB532" i="14"/>
  <c r="C532" i="18" s="1"/>
  <c r="K526" i="17" s="1"/>
  <c r="AD532" i="14"/>
  <c r="AI532" i="14"/>
  <c r="AJ532" i="14"/>
  <c r="AD533" i="14"/>
  <c r="AI533" i="14"/>
  <c r="AJ533" i="14"/>
  <c r="AI534" i="14"/>
  <c r="AK534" i="14"/>
  <c r="AD535" i="14"/>
  <c r="AJ535" i="14"/>
  <c r="AB536" i="14"/>
  <c r="C536" i="18" s="1"/>
  <c r="K530" i="17" s="1"/>
  <c r="AD536" i="14"/>
  <c r="AJ536" i="14"/>
  <c r="AD537" i="14"/>
  <c r="AI537" i="14"/>
  <c r="AJ537" i="14"/>
  <c r="AI538" i="14"/>
  <c r="AJ538" i="14"/>
  <c r="AK538" i="14"/>
  <c r="AB539" i="14"/>
  <c r="C539" i="18" s="1"/>
  <c r="K533" i="17" s="1"/>
  <c r="AD539" i="14"/>
  <c r="AI539" i="14"/>
  <c r="AJ539" i="14"/>
  <c r="AK539" i="14"/>
  <c r="AD540" i="14"/>
  <c r="AI540" i="14"/>
  <c r="AJ540" i="14"/>
  <c r="AK540" i="14"/>
  <c r="AB541" i="14"/>
  <c r="C541" i="18" s="1"/>
  <c r="K535" i="17" s="1"/>
  <c r="AD541" i="14"/>
  <c r="AJ541" i="14"/>
  <c r="AK541" i="14"/>
  <c r="AB542" i="14"/>
  <c r="C542" i="18" s="1"/>
  <c r="K536" i="17" s="1"/>
  <c r="AD542" i="14"/>
  <c r="AI542" i="14"/>
  <c r="AJ542" i="14"/>
  <c r="AK542" i="14"/>
  <c r="AD543" i="14"/>
  <c r="AI543" i="14"/>
  <c r="AJ543" i="14"/>
  <c r="AK543" i="14"/>
  <c r="AC544" i="14"/>
  <c r="AD544" i="14"/>
  <c r="AI544" i="14"/>
  <c r="AJ544" i="14"/>
  <c r="AK544" i="14"/>
  <c r="AB545" i="14"/>
  <c r="C545" i="18" s="1"/>
  <c r="K539" i="17" s="1"/>
  <c r="AJ545" i="14"/>
  <c r="AK545" i="14"/>
  <c r="AB546" i="14"/>
  <c r="C546" i="18" s="1"/>
  <c r="K540" i="17" s="1"/>
  <c r="AD546" i="14"/>
  <c r="AI546" i="14"/>
  <c r="AB547" i="14"/>
  <c r="C547" i="18" s="1"/>
  <c r="K541" i="17" s="1"/>
  <c r="AD547" i="14"/>
  <c r="AI547" i="14"/>
  <c r="AJ547" i="14"/>
  <c r="AK547" i="14"/>
  <c r="AB548" i="14"/>
  <c r="C548" i="18" s="1"/>
  <c r="K542" i="17" s="1"/>
  <c r="AD548" i="14"/>
  <c r="AK548" i="14"/>
  <c r="AD549" i="14"/>
  <c r="AJ549" i="14"/>
  <c r="AK549" i="14"/>
  <c r="AB550" i="14"/>
  <c r="C550" i="18" s="1"/>
  <c r="K544" i="17" s="1"/>
  <c r="AD550" i="14"/>
  <c r="AI550" i="14"/>
  <c r="AJ550" i="14"/>
  <c r="AB551" i="14"/>
  <c r="C551" i="18" s="1"/>
  <c r="K545" i="17" s="1"/>
  <c r="AD551" i="14"/>
  <c r="AI551" i="14"/>
  <c r="AJ551" i="14"/>
  <c r="AK551" i="14"/>
  <c r="AD552" i="14"/>
  <c r="AK552" i="14"/>
  <c r="AB553" i="14"/>
  <c r="C553" i="18" s="1"/>
  <c r="K547" i="17" s="1"/>
  <c r="AD553" i="14"/>
  <c r="AI553" i="14"/>
  <c r="AK553" i="14"/>
  <c r="AB554" i="14"/>
  <c r="C554" i="18" s="1"/>
  <c r="K548" i="17" s="1"/>
  <c r="AD554" i="14"/>
  <c r="AI554" i="14"/>
  <c r="AJ554" i="14"/>
  <c r="AB555" i="14"/>
  <c r="C555" i="18" s="1"/>
  <c r="K549" i="17" s="1"/>
  <c r="AD555" i="14"/>
  <c r="AI555" i="14"/>
  <c r="AJ555" i="14"/>
  <c r="AK555" i="14"/>
  <c r="AB556" i="14"/>
  <c r="C556" i="18" s="1"/>
  <c r="K550" i="17" s="1"/>
  <c r="AD556" i="14"/>
  <c r="AI556" i="14"/>
  <c r="AJ556" i="14"/>
  <c r="AK556" i="14"/>
  <c r="AB557" i="14"/>
  <c r="C557" i="18" s="1"/>
  <c r="K551" i="17" s="1"/>
  <c r="AI557" i="14"/>
  <c r="AJ557" i="14"/>
  <c r="AK557" i="14"/>
  <c r="AB558" i="14"/>
  <c r="C558" i="18" s="1"/>
  <c r="K552" i="17" s="1"/>
  <c r="AD558" i="14"/>
  <c r="AI558" i="14"/>
  <c r="AK558" i="14"/>
  <c r="AD559" i="14"/>
  <c r="AI559" i="14"/>
  <c r="AJ559" i="14"/>
  <c r="AK559" i="14"/>
  <c r="AD560" i="14"/>
  <c r="AI560" i="14"/>
  <c r="AJ560" i="14"/>
  <c r="AK560" i="14"/>
  <c r="AB561" i="14"/>
  <c r="C561" i="18" s="1"/>
  <c r="K555" i="17" s="1"/>
  <c r="AJ561" i="14"/>
  <c r="AK561" i="14"/>
  <c r="AB562" i="14"/>
  <c r="C562" i="18" s="1"/>
  <c r="K556" i="17" s="1"/>
  <c r="AD562" i="14"/>
  <c r="AI562" i="14"/>
  <c r="AB563" i="14"/>
  <c r="C563" i="18" s="1"/>
  <c r="K557" i="17" s="1"/>
  <c r="AD563" i="14"/>
  <c r="AI563" i="14"/>
  <c r="AJ563" i="14"/>
  <c r="AK563" i="14"/>
  <c r="AB564" i="14"/>
  <c r="C564" i="18" s="1"/>
  <c r="K558" i="17" s="1"/>
  <c r="AD564" i="14"/>
  <c r="AI564" i="14"/>
  <c r="AJ564" i="14"/>
  <c r="AI565" i="14"/>
  <c r="AJ565" i="14"/>
  <c r="AD566" i="14"/>
  <c r="AI566" i="14"/>
  <c r="AK566" i="14"/>
  <c r="AB567" i="14"/>
  <c r="C567" i="18" s="1"/>
  <c r="K561" i="17" s="1"/>
  <c r="AJ567" i="14"/>
  <c r="AK567" i="14"/>
  <c r="AB568" i="14"/>
  <c r="C568" i="18" s="1"/>
  <c r="K562" i="17" s="1"/>
  <c r="AD568" i="14"/>
  <c r="AJ568" i="14"/>
  <c r="AK568" i="14"/>
  <c r="AD569" i="14"/>
  <c r="AI569" i="14"/>
  <c r="AK569" i="14"/>
  <c r="AB570" i="14"/>
  <c r="C570" i="18" s="1"/>
  <c r="K564" i="17" s="1"/>
  <c r="AJ570" i="14"/>
  <c r="AK570" i="14"/>
  <c r="AB571" i="14"/>
  <c r="C571" i="18" s="1"/>
  <c r="K565" i="17" s="1"/>
  <c r="AD571" i="14"/>
  <c r="AB572" i="14"/>
  <c r="C572" i="18" s="1"/>
  <c r="K566" i="17" s="1"/>
  <c r="AI572" i="14"/>
  <c r="AK572" i="14"/>
  <c r="AD573" i="14"/>
  <c r="AI573" i="14"/>
  <c r="AK573" i="14"/>
  <c r="AB574" i="14"/>
  <c r="C574" i="18" s="1"/>
  <c r="K568" i="17" s="1"/>
  <c r="AD574" i="14"/>
  <c r="AB575" i="14"/>
  <c r="C575" i="18" s="1"/>
  <c r="K569" i="17" s="1"/>
  <c r="AD575" i="14"/>
  <c r="AI575" i="14"/>
  <c r="AJ575" i="14"/>
  <c r="AD576" i="14"/>
  <c r="AJ576" i="14"/>
  <c r="AK576" i="14"/>
  <c r="AB577" i="14"/>
  <c r="C577" i="18" s="1"/>
  <c r="K571" i="17" s="1"/>
  <c r="AD577" i="14"/>
  <c r="AJ577" i="14"/>
  <c r="AD578" i="14"/>
  <c r="AI578" i="14"/>
  <c r="AJ578" i="14"/>
  <c r="AK578" i="14"/>
  <c r="AJ579" i="14"/>
  <c r="AK579" i="14"/>
  <c r="AB580" i="14"/>
  <c r="C580" i="18" s="1"/>
  <c r="K574" i="17" s="1"/>
  <c r="AD580" i="14"/>
  <c r="AJ580" i="14"/>
  <c r="AK580" i="14"/>
  <c r="AB581" i="14"/>
  <c r="C581" i="18" s="1"/>
  <c r="K575" i="17" s="1"/>
  <c r="AD581" i="14"/>
  <c r="AJ581" i="14"/>
  <c r="AB582" i="14"/>
  <c r="C582" i="18" s="1"/>
  <c r="K576" i="17" s="1"/>
  <c r="AD582" i="14"/>
  <c r="AI582" i="14"/>
  <c r="AD583" i="14"/>
  <c r="AI583" i="14"/>
  <c r="AJ583" i="14"/>
  <c r="AK583" i="14"/>
  <c r="AD584" i="14"/>
  <c r="AJ584" i="14"/>
  <c r="AK584" i="14"/>
  <c r="AI585" i="14"/>
  <c r="AJ585" i="14"/>
  <c r="AB586" i="14"/>
  <c r="C586" i="18" s="1"/>
  <c r="K580" i="17" s="1"/>
  <c r="AD586" i="14"/>
  <c r="AI586" i="14"/>
  <c r="AJ586" i="14"/>
  <c r="AB587" i="14"/>
  <c r="C587" i="18" s="1"/>
  <c r="K581" i="17" s="1"/>
  <c r="AD587" i="14"/>
  <c r="AI587" i="14"/>
  <c r="AJ587" i="14"/>
  <c r="AK587" i="14"/>
  <c r="AB588" i="14"/>
  <c r="C588" i="18" s="1"/>
  <c r="K582" i="17" s="1"/>
  <c r="AD588" i="14"/>
  <c r="AI588" i="14"/>
  <c r="AJ588" i="14"/>
  <c r="AK588" i="14"/>
  <c r="AD589" i="14"/>
  <c r="AI589" i="14"/>
  <c r="AJ589" i="14"/>
  <c r="AB590" i="14"/>
  <c r="C590" i="18" s="1"/>
  <c r="K584" i="17" s="1"/>
  <c r="AD590" i="14"/>
  <c r="AI590" i="14"/>
  <c r="AJ590" i="14"/>
  <c r="AK590" i="14"/>
  <c r="AB591" i="14"/>
  <c r="C591" i="18" s="1"/>
  <c r="K585" i="17" s="1"/>
  <c r="AD591" i="14"/>
  <c r="AI591" i="14"/>
  <c r="AJ591" i="14"/>
  <c r="AB592" i="14"/>
  <c r="C592" i="18" s="1"/>
  <c r="K586" i="17" s="1"/>
  <c r="AD592" i="14"/>
  <c r="AI592" i="14"/>
  <c r="AJ592" i="14"/>
  <c r="AK592" i="14"/>
  <c r="AD593" i="14"/>
  <c r="AJ593" i="14"/>
  <c r="AK593" i="14"/>
  <c r="AB594" i="14"/>
  <c r="C594" i="18" s="1"/>
  <c r="K588" i="17" s="1"/>
  <c r="AD594" i="14"/>
  <c r="AI594" i="14"/>
  <c r="AJ594" i="14"/>
  <c r="AB595" i="14"/>
  <c r="C595" i="18" s="1"/>
  <c r="K589" i="17" s="1"/>
  <c r="AD595" i="14"/>
  <c r="AI595" i="14"/>
  <c r="AJ595" i="14"/>
  <c r="AK595" i="14"/>
  <c r="AI596" i="14"/>
  <c r="AJ596" i="14"/>
  <c r="AB597" i="14"/>
  <c r="C597" i="18" s="1"/>
  <c r="K591" i="17" s="1"/>
  <c r="AD597" i="14"/>
  <c r="AI597" i="14"/>
  <c r="AK597" i="14"/>
  <c r="AD598" i="14"/>
  <c r="AI598" i="14"/>
  <c r="AJ598" i="14"/>
  <c r="AK598" i="14"/>
  <c r="AD599" i="14"/>
  <c r="AJ599" i="14"/>
  <c r="AK599" i="14"/>
  <c r="AB600" i="14"/>
  <c r="C600" i="18" s="1"/>
  <c r="K594" i="17" s="1"/>
  <c r="AI600" i="14"/>
  <c r="AJ600" i="14"/>
  <c r="AK600" i="14"/>
  <c r="AB601" i="14"/>
  <c r="C601" i="18" s="1"/>
  <c r="K595" i="17" s="1"/>
  <c r="AD601" i="14"/>
  <c r="AI601" i="14"/>
  <c r="AK601" i="14"/>
  <c r="AB602" i="14"/>
  <c r="C602" i="18" s="1"/>
  <c r="K596" i="17" s="1"/>
  <c r="AD602" i="14"/>
  <c r="AI602" i="14"/>
  <c r="AJ602" i="14"/>
  <c r="AK602" i="14"/>
  <c r="AB603" i="14"/>
  <c r="C603" i="18" s="1"/>
  <c r="K597" i="17" s="1"/>
  <c r="AD603" i="14"/>
  <c r="AI603" i="14"/>
  <c r="AJ603" i="14"/>
  <c r="AK603" i="14"/>
  <c r="AD604" i="14"/>
  <c r="AI604" i="14"/>
  <c r="AJ604" i="14"/>
  <c r="AK604" i="14"/>
  <c r="AB605" i="14"/>
  <c r="C605" i="18" s="1"/>
  <c r="K599" i="17" s="1"/>
  <c r="AD605" i="14"/>
  <c r="AJ605" i="14"/>
  <c r="AK605" i="14"/>
  <c r="AB606" i="14"/>
  <c r="C606" i="18" s="1"/>
  <c r="K600" i="17" s="1"/>
  <c r="AI606" i="14"/>
  <c r="AJ606" i="14"/>
  <c r="AB607" i="14"/>
  <c r="C607" i="18" s="1"/>
  <c r="K601" i="17" s="1"/>
  <c r="AD607" i="14"/>
  <c r="AI607" i="14"/>
  <c r="AK607" i="14"/>
  <c r="AB608" i="14"/>
  <c r="C608" i="18" s="1"/>
  <c r="K602" i="17" s="1"/>
  <c r="AD608" i="14"/>
  <c r="AI608" i="14"/>
  <c r="AJ608" i="14"/>
  <c r="AJ609" i="14"/>
  <c r="AB610" i="14"/>
  <c r="C610" i="18" s="1"/>
  <c r="K604" i="17" s="1"/>
  <c r="AD610" i="14"/>
  <c r="AI610" i="14"/>
  <c r="AI611" i="14"/>
  <c r="AJ611" i="14"/>
  <c r="AD612" i="14"/>
  <c r="AJ612" i="14"/>
  <c r="AK612" i="14"/>
  <c r="AD613" i="14"/>
  <c r="AJ613" i="14"/>
  <c r="AD614" i="14"/>
  <c r="AK614" i="14"/>
  <c r="AB615" i="14"/>
  <c r="C615" i="18" s="1"/>
  <c r="K609" i="17" s="1"/>
  <c r="AD615" i="14"/>
  <c r="AJ615" i="14"/>
  <c r="AD616" i="14"/>
  <c r="AJ616" i="14"/>
  <c r="AK616" i="14"/>
  <c r="AB617" i="14"/>
  <c r="C617" i="18" s="1"/>
  <c r="K611" i="17" s="1"/>
  <c r="AI617" i="14"/>
  <c r="AD618" i="14"/>
  <c r="AI618" i="14"/>
  <c r="AJ618" i="14"/>
  <c r="AK618" i="14"/>
  <c r="AB619" i="14"/>
  <c r="C619" i="18" s="1"/>
  <c r="K613" i="17" s="1"/>
  <c r="AD619" i="14"/>
  <c r="AJ619" i="14"/>
  <c r="AK619" i="14"/>
  <c r="AD620" i="14"/>
  <c r="AI620" i="14"/>
  <c r="AJ620" i="14"/>
  <c r="AI621" i="14"/>
  <c r="AJ621" i="14"/>
  <c r="AK621" i="14"/>
  <c r="AB622" i="14"/>
  <c r="C622" i="18" s="1"/>
  <c r="K616" i="17" s="1"/>
  <c r="AJ622" i="14"/>
  <c r="AK622" i="14"/>
  <c r="AB623" i="14"/>
  <c r="C623" i="18" s="1"/>
  <c r="K617" i="17" s="1"/>
  <c r="AD623" i="14"/>
  <c r="AK623" i="14"/>
  <c r="AD624" i="14"/>
  <c r="AI624" i="14"/>
  <c r="AJ624" i="14"/>
  <c r="AK624" i="14"/>
  <c r="AD625" i="14"/>
  <c r="AI625" i="14"/>
  <c r="AJ625" i="14"/>
  <c r="AK625" i="14"/>
  <c r="AD626" i="14"/>
  <c r="AI626" i="14"/>
  <c r="AJ626" i="14"/>
  <c r="AK626" i="14"/>
  <c r="AB627" i="14"/>
  <c r="C627" i="18" s="1"/>
  <c r="K621" i="17" s="1"/>
  <c r="AD627" i="14"/>
  <c r="AI627" i="14"/>
  <c r="AJ627" i="14"/>
  <c r="AB628" i="14"/>
  <c r="C628" i="18" s="1"/>
  <c r="K622" i="17" s="1"/>
  <c r="AD628" i="14"/>
  <c r="AI628" i="14"/>
  <c r="AJ628" i="14"/>
  <c r="AD629" i="14"/>
  <c r="AI629" i="14"/>
  <c r="AJ629" i="14"/>
  <c r="AK629" i="14"/>
  <c r="AB630" i="14"/>
  <c r="C630" i="18" s="1"/>
  <c r="K624" i="17" s="1"/>
  <c r="AD630" i="14"/>
  <c r="AI630" i="14"/>
  <c r="AJ630" i="14"/>
  <c r="AK630" i="14"/>
  <c r="AB631" i="14"/>
  <c r="C631" i="18" s="1"/>
  <c r="K625" i="17" s="1"/>
  <c r="AI631" i="14"/>
  <c r="AJ631" i="14"/>
  <c r="AK631" i="14"/>
  <c r="AD632" i="14"/>
  <c r="AI632" i="14"/>
  <c r="AJ632" i="14"/>
  <c r="AK632" i="14"/>
  <c r="AD633" i="14"/>
  <c r="AI633" i="14"/>
  <c r="AJ633" i="14"/>
  <c r="AD634" i="14"/>
  <c r="AI634" i="14"/>
  <c r="AJ634" i="14"/>
  <c r="AK634" i="14"/>
  <c r="AB635" i="14"/>
  <c r="C635" i="18" s="1"/>
  <c r="K629" i="17" s="1"/>
  <c r="AD635" i="14"/>
  <c r="AJ635" i="14"/>
  <c r="AK635" i="14"/>
  <c r="AB636" i="14"/>
  <c r="C636" i="18" s="1"/>
  <c r="K630" i="17" s="1"/>
  <c r="AD636" i="14"/>
  <c r="AI636" i="14"/>
  <c r="AJ636" i="14"/>
  <c r="AK636" i="14"/>
  <c r="AB637" i="14"/>
  <c r="C637" i="18" s="1"/>
  <c r="K631" i="17" s="1"/>
  <c r="AD637" i="14"/>
  <c r="AI637" i="14"/>
  <c r="AK637" i="14"/>
  <c r="AB638" i="14"/>
  <c r="C638" i="18" s="1"/>
  <c r="K632" i="17" s="1"/>
  <c r="AD638" i="14"/>
  <c r="AI638" i="14"/>
  <c r="AJ638" i="14"/>
  <c r="AK638" i="14"/>
  <c r="AB639" i="14"/>
  <c r="C639" i="18" s="1"/>
  <c r="K633" i="17" s="1"/>
  <c r="AD639" i="14"/>
  <c r="AI639" i="14"/>
  <c r="AJ639" i="14"/>
  <c r="AK639" i="14"/>
  <c r="AB640" i="14"/>
  <c r="C640" i="18" s="1"/>
  <c r="K634" i="17" s="1"/>
  <c r="AD640" i="14"/>
  <c r="AI640" i="14"/>
  <c r="AJ640" i="14"/>
  <c r="AK640" i="14"/>
  <c r="AB641" i="14"/>
  <c r="C641" i="18" s="1"/>
  <c r="K635" i="17" s="1"/>
  <c r="AD641" i="14"/>
  <c r="AJ641" i="14"/>
  <c r="AK641" i="14"/>
  <c r="AB642" i="14"/>
  <c r="C642" i="18" s="1"/>
  <c r="K636" i="17" s="1"/>
  <c r="AD642" i="14"/>
  <c r="AJ642" i="14"/>
  <c r="AK642" i="14"/>
  <c r="AI643" i="14"/>
  <c r="AJ643" i="14"/>
  <c r="AK643" i="14"/>
  <c r="AB644" i="14"/>
  <c r="C644" i="18" s="1"/>
  <c r="K638" i="17" s="1"/>
  <c r="AK644" i="14"/>
  <c r="AB645" i="14"/>
  <c r="C645" i="18" s="1"/>
  <c r="K639" i="17" s="1"/>
  <c r="AD645" i="14"/>
  <c r="AD646" i="14"/>
  <c r="AI646" i="14"/>
  <c r="AJ646" i="14"/>
  <c r="AK646" i="14"/>
  <c r="AI647" i="14"/>
  <c r="AJ647" i="14"/>
  <c r="AK647" i="14"/>
  <c r="AB648" i="14"/>
  <c r="C648" i="18" s="1"/>
  <c r="K642" i="17" s="1"/>
  <c r="AD648" i="14"/>
  <c r="AI648" i="14"/>
  <c r="AK648" i="14"/>
  <c r="AB649" i="14"/>
  <c r="C649" i="18" s="1"/>
  <c r="K643" i="17" s="1"/>
  <c r="AD649" i="14"/>
  <c r="AI649" i="14"/>
  <c r="AJ649" i="14"/>
  <c r="AB650" i="14"/>
  <c r="C650" i="18" s="1"/>
  <c r="K644" i="17" s="1"/>
  <c r="AD650" i="14"/>
  <c r="AI650" i="14"/>
  <c r="AJ650" i="14"/>
  <c r="AB651" i="14"/>
  <c r="C651" i="18" s="1"/>
  <c r="K645" i="17" s="1"/>
  <c r="AI651" i="14"/>
  <c r="AJ651" i="14"/>
  <c r="AK651" i="14"/>
  <c r="AD652" i="14"/>
  <c r="AJ652" i="14"/>
  <c r="AK652" i="14"/>
  <c r="AB653" i="14"/>
  <c r="C653" i="18" s="1"/>
  <c r="K647" i="17" s="1"/>
  <c r="AD653" i="14"/>
  <c r="AJ653" i="14"/>
  <c r="AB654" i="14"/>
  <c r="C654" i="18" s="1"/>
  <c r="K648" i="17" s="1"/>
  <c r="AD654" i="14"/>
  <c r="AI654" i="14"/>
  <c r="AJ654" i="14"/>
  <c r="AK654" i="14"/>
  <c r="AB655" i="14"/>
  <c r="C655" i="18" s="1"/>
  <c r="K649" i="17" s="1"/>
  <c r="AD655" i="14"/>
  <c r="AI655" i="14"/>
  <c r="AJ655" i="14"/>
  <c r="AK655" i="14"/>
  <c r="AB656" i="14"/>
  <c r="C656" i="18" s="1"/>
  <c r="K650" i="17" s="1"/>
  <c r="AI656" i="14"/>
  <c r="AJ656" i="14"/>
  <c r="AK656" i="14"/>
  <c r="AB657" i="14"/>
  <c r="C657" i="18" s="1"/>
  <c r="K651" i="17" s="1"/>
  <c r="AD657" i="14"/>
  <c r="AI657" i="14"/>
  <c r="AK657" i="14"/>
  <c r="AB658" i="14"/>
  <c r="C658" i="18" s="1"/>
  <c r="K652" i="17" s="1"/>
  <c r="AD658" i="14"/>
  <c r="AI658" i="14"/>
  <c r="AJ658" i="14"/>
  <c r="AK658" i="14"/>
  <c r="AB659" i="14"/>
  <c r="C659" i="18" s="1"/>
  <c r="K653" i="17" s="1"/>
  <c r="AD659" i="14"/>
  <c r="AK659" i="14"/>
  <c r="AD660" i="14"/>
  <c r="AI660" i="14"/>
  <c r="AJ660" i="14"/>
  <c r="AB661" i="14"/>
  <c r="C661" i="18" s="1"/>
  <c r="K655" i="17" s="1"/>
  <c r="AJ661" i="14"/>
  <c r="AK661" i="14"/>
  <c r="AB662" i="14"/>
  <c r="C662" i="18" s="1"/>
  <c r="K656" i="17" s="1"/>
  <c r="AD662" i="14"/>
  <c r="AJ662" i="14"/>
  <c r="AB663" i="14"/>
  <c r="C663" i="18" s="1"/>
  <c r="K657" i="17" s="1"/>
  <c r="AD663" i="14"/>
  <c r="AI663" i="14"/>
  <c r="AJ663" i="14"/>
  <c r="AK663" i="14"/>
  <c r="AD664" i="14"/>
  <c r="AI664" i="14"/>
  <c r="AJ664" i="14"/>
  <c r="AK664" i="14"/>
  <c r="AD665" i="14"/>
  <c r="AJ665" i="14"/>
  <c r="AK665" i="14"/>
  <c r="AB666" i="14"/>
  <c r="C666" i="18" s="1"/>
  <c r="K660" i="17" s="1"/>
  <c r="AJ666" i="14"/>
  <c r="AK666" i="14"/>
  <c r="AB667" i="14"/>
  <c r="C667" i="18" s="1"/>
  <c r="K661" i="17" s="1"/>
  <c r="AD667" i="14"/>
  <c r="AI667" i="14"/>
  <c r="AJ667" i="14"/>
  <c r="AK667" i="14"/>
  <c r="AB668" i="14"/>
  <c r="C668" i="18" s="1"/>
  <c r="K662" i="17" s="1"/>
  <c r="AD668" i="14"/>
  <c r="AI668" i="14"/>
  <c r="AJ668" i="14"/>
  <c r="AK668" i="14"/>
  <c r="AB669" i="14"/>
  <c r="C669" i="18" s="1"/>
  <c r="K663" i="17" s="1"/>
  <c r="AD669" i="14"/>
  <c r="AI669" i="14"/>
  <c r="AJ669" i="14"/>
  <c r="AK669" i="14"/>
  <c r="AB670" i="14"/>
  <c r="C670" i="18" s="1"/>
  <c r="K664" i="17" s="1"/>
  <c r="AD670" i="14"/>
  <c r="AI670" i="14"/>
  <c r="AJ670" i="14"/>
  <c r="AK670" i="14"/>
  <c r="AB671" i="14"/>
  <c r="C671" i="18" s="1"/>
  <c r="K665" i="17" s="1"/>
  <c r="AD671" i="14"/>
  <c r="AI671" i="14"/>
  <c r="AJ671" i="14"/>
  <c r="AK671" i="14"/>
  <c r="AB672" i="14"/>
  <c r="C672" i="18" s="1"/>
  <c r="K666" i="17" s="1"/>
  <c r="AD672" i="14"/>
  <c r="AI672" i="14"/>
  <c r="AJ672" i="14"/>
  <c r="AK672" i="14"/>
  <c r="AB673" i="14"/>
  <c r="C673" i="18" s="1"/>
  <c r="K667" i="17" s="1"/>
  <c r="AD673" i="14"/>
  <c r="AI673" i="14"/>
  <c r="AJ673" i="14"/>
  <c r="AK673" i="14"/>
  <c r="AI674" i="14"/>
  <c r="AJ674" i="14"/>
  <c r="AK674" i="14"/>
  <c r="AB675" i="14"/>
  <c r="C675" i="18" s="1"/>
  <c r="K669" i="17" s="1"/>
  <c r="AD675" i="14"/>
  <c r="AI675" i="14"/>
  <c r="AB676" i="14"/>
  <c r="C676" i="18" s="1"/>
  <c r="K670" i="17" s="1"/>
  <c r="AD676" i="14"/>
  <c r="AI676" i="14"/>
  <c r="AJ676" i="14"/>
  <c r="AI677" i="14"/>
  <c r="AJ677" i="14"/>
  <c r="AK677" i="14"/>
  <c r="AB678" i="14"/>
  <c r="C678" i="18" s="1"/>
  <c r="K672" i="17" s="1"/>
  <c r="AI678" i="14"/>
  <c r="AJ678" i="14"/>
  <c r="AK678" i="14"/>
  <c r="AI679" i="14"/>
  <c r="AJ679" i="14"/>
  <c r="AK679" i="14"/>
  <c r="AB680" i="14"/>
  <c r="C680" i="18" s="1"/>
  <c r="K674" i="17" s="1"/>
  <c r="AD680" i="14"/>
  <c r="AI680" i="14"/>
  <c r="AD681" i="14"/>
  <c r="AI681" i="14"/>
  <c r="AJ681" i="14"/>
  <c r="AK681" i="14"/>
  <c r="AC682" i="14"/>
  <c r="AI682" i="14"/>
  <c r="AJ682" i="14"/>
  <c r="AK682" i="14"/>
  <c r="AJ683" i="14"/>
  <c r="AK683" i="14"/>
  <c r="AB684" i="14"/>
  <c r="C684" i="18" s="1"/>
  <c r="K678" i="17" s="1"/>
  <c r="AD684" i="14"/>
  <c r="AI684" i="14"/>
  <c r="AK684" i="14"/>
  <c r="AB685" i="14"/>
  <c r="C685" i="18" s="1"/>
  <c r="K679" i="17" s="1"/>
  <c r="AJ685" i="14"/>
  <c r="AK685" i="14"/>
  <c r="AB686" i="14"/>
  <c r="C686" i="18" s="1"/>
  <c r="K680" i="17" s="1"/>
  <c r="AD686" i="14"/>
  <c r="AI686" i="14"/>
  <c r="AB687" i="14"/>
  <c r="C687" i="18" s="1"/>
  <c r="K681" i="17" s="1"/>
  <c r="AD687" i="14"/>
  <c r="AI687" i="14"/>
  <c r="AJ687" i="14"/>
  <c r="AK687" i="14"/>
  <c r="AI688" i="14"/>
  <c r="AJ688" i="14"/>
  <c r="AK688" i="14"/>
  <c r="AB689" i="14"/>
  <c r="C689" i="18" s="1"/>
  <c r="K683" i="17" s="1"/>
  <c r="AD689" i="14"/>
  <c r="AK689" i="14"/>
  <c r="AB690" i="14"/>
  <c r="C690" i="18" s="1"/>
  <c r="K684" i="17" s="1"/>
  <c r="AD690" i="14"/>
  <c r="AI690" i="14"/>
  <c r="AJ690" i="14"/>
  <c r="AK690" i="14"/>
  <c r="AD691" i="14"/>
  <c r="AJ691" i="14"/>
  <c r="AK691" i="14"/>
  <c r="AD692" i="14"/>
  <c r="AI692" i="14"/>
  <c r="AJ692" i="14"/>
  <c r="AK692" i="14"/>
  <c r="AB693" i="14"/>
  <c r="C693" i="18" s="1"/>
  <c r="K687" i="17" s="1"/>
  <c r="AD693" i="14"/>
  <c r="AI693" i="14"/>
  <c r="AJ693" i="14"/>
  <c r="AK693" i="14"/>
  <c r="AB694" i="14"/>
  <c r="C694" i="18" s="1"/>
  <c r="K688" i="17" s="1"/>
  <c r="AD694" i="14"/>
  <c r="AI694" i="14"/>
  <c r="AK694" i="14"/>
  <c r="AB695" i="14"/>
  <c r="C695" i="18" s="1"/>
  <c r="K689" i="17" s="1"/>
  <c r="AJ695" i="14"/>
  <c r="AK695" i="14"/>
  <c r="AB696" i="14"/>
  <c r="C696" i="18" s="1"/>
  <c r="K690" i="17" s="1"/>
  <c r="AD696" i="14"/>
  <c r="AJ696" i="14"/>
  <c r="AB697" i="14"/>
  <c r="C697" i="18" s="1"/>
  <c r="K691" i="17" s="1"/>
  <c r="AD697" i="14"/>
  <c r="AI697" i="14"/>
  <c r="AJ697" i="14"/>
  <c r="AK697" i="14"/>
  <c r="AB698" i="14"/>
  <c r="C698" i="18" s="1"/>
  <c r="K692" i="17" s="1"/>
  <c r="AD698" i="14"/>
  <c r="AI698" i="14"/>
  <c r="AJ698" i="14"/>
  <c r="AK698" i="14"/>
  <c r="AB699" i="14"/>
  <c r="C699" i="18" s="1"/>
  <c r="K693" i="17" s="1"/>
  <c r="AI699" i="14"/>
  <c r="AJ699" i="14"/>
  <c r="AK699" i="14"/>
  <c r="AD700" i="14"/>
  <c r="AJ700" i="14"/>
  <c r="AK700" i="14"/>
  <c r="AI701" i="14"/>
  <c r="AJ701" i="14"/>
  <c r="AB702" i="14"/>
  <c r="C702" i="18" s="1"/>
  <c r="K696" i="17" s="1"/>
  <c r="AI702" i="14"/>
  <c r="AD703" i="14"/>
  <c r="AI703" i="14"/>
  <c r="AK703" i="14"/>
  <c r="AD704" i="14"/>
  <c r="AJ704" i="14"/>
  <c r="AK704" i="14"/>
  <c r="AB705" i="14"/>
  <c r="C705" i="18" s="1"/>
  <c r="K699" i="17" s="1"/>
  <c r="AB706" i="14"/>
  <c r="C706" i="18" s="1"/>
  <c r="K700" i="17" s="1"/>
  <c r="AI706" i="14"/>
  <c r="AB707" i="14"/>
  <c r="C707" i="18" s="1"/>
  <c r="K701" i="17" s="1"/>
  <c r="AD707" i="14"/>
  <c r="AI707" i="14"/>
  <c r="AK707" i="14"/>
  <c r="AD708" i="14"/>
  <c r="AI708" i="14"/>
  <c r="AK708" i="14"/>
  <c r="AB709" i="14"/>
  <c r="C709" i="18" s="1"/>
  <c r="K703" i="17" s="1"/>
  <c r="AK709" i="14"/>
  <c r="AB710" i="14"/>
  <c r="C710" i="18" s="1"/>
  <c r="K704" i="17" s="1"/>
  <c r="AD710" i="14"/>
  <c r="AI710" i="14"/>
  <c r="AJ710" i="14"/>
  <c r="AB711" i="14"/>
  <c r="C711" i="18" s="1"/>
  <c r="K705" i="17" s="1"/>
  <c r="AI711" i="14"/>
  <c r="AJ711" i="14"/>
  <c r="AB712" i="14"/>
  <c r="C712" i="18" s="1"/>
  <c r="K706" i="17" s="1"/>
  <c r="AD712" i="14"/>
  <c r="AI712" i="14"/>
  <c r="AK712" i="14"/>
  <c r="AB713" i="14"/>
  <c r="C713" i="18" s="1"/>
  <c r="K707" i="17" s="1"/>
  <c r="AJ713" i="14"/>
  <c r="AK713" i="14"/>
  <c r="AI714" i="14"/>
  <c r="AJ714" i="14"/>
  <c r="AJ715" i="14"/>
  <c r="AK715" i="14"/>
  <c r="AJ716" i="14"/>
  <c r="AK716" i="14"/>
  <c r="AJ717" i="14"/>
  <c r="AK717" i="14"/>
  <c r="AB718" i="14"/>
  <c r="C718" i="18" s="1"/>
  <c r="K712" i="17" s="1"/>
  <c r="AI718" i="14"/>
  <c r="AJ718" i="14"/>
  <c r="AB719" i="14"/>
  <c r="C719" i="18" s="1"/>
  <c r="K713" i="17" s="1"/>
  <c r="AI719" i="14"/>
  <c r="AJ719" i="14"/>
  <c r="AK719" i="14"/>
  <c r="AB720" i="14"/>
  <c r="C720" i="18" s="1"/>
  <c r="K714" i="17" s="1"/>
  <c r="AD720" i="14"/>
  <c r="AI720" i="14"/>
  <c r="AJ720" i="14"/>
  <c r="AK720" i="14"/>
  <c r="AI721" i="14"/>
  <c r="AJ721" i="14"/>
  <c r="AK721" i="14"/>
  <c r="AB722" i="14"/>
  <c r="C722" i="18" s="1"/>
  <c r="K716" i="17" s="1"/>
  <c r="AD722" i="14"/>
  <c r="AK722" i="14"/>
  <c r="AB723" i="14"/>
  <c r="C723" i="18" s="1"/>
  <c r="K717" i="17" s="1"/>
  <c r="AD723" i="14"/>
  <c r="AI723" i="14"/>
  <c r="AJ723" i="14"/>
  <c r="AB724" i="14"/>
  <c r="C724" i="18" s="1"/>
  <c r="K718" i="17" s="1"/>
  <c r="AD724" i="14"/>
  <c r="AJ724" i="14"/>
  <c r="AK724" i="14"/>
  <c r="AI725" i="14"/>
  <c r="AJ725" i="14"/>
  <c r="AK725" i="14"/>
  <c r="AB726" i="14"/>
  <c r="C726" i="18" s="1"/>
  <c r="K720" i="17" s="1"/>
  <c r="AD726" i="14"/>
  <c r="AB727" i="14"/>
  <c r="C727" i="18" s="1"/>
  <c r="K721" i="17" s="1"/>
  <c r="AI727" i="14"/>
  <c r="AB728" i="14"/>
  <c r="C728" i="18" s="1"/>
  <c r="K722" i="17" s="1"/>
  <c r="AD728" i="14"/>
  <c r="AI728" i="14"/>
  <c r="AJ728" i="14"/>
  <c r="AK728" i="14"/>
  <c r="AD729" i="14"/>
  <c r="AI729" i="14"/>
  <c r="AJ729" i="14"/>
  <c r="AB730" i="14"/>
  <c r="C730" i="18" s="1"/>
  <c r="K724" i="17" s="1"/>
  <c r="AD730" i="14"/>
  <c r="AJ730" i="14"/>
  <c r="AK730" i="14"/>
  <c r="AB731" i="14"/>
  <c r="C731" i="18" s="1"/>
  <c r="K725" i="17" s="1"/>
  <c r="AD731" i="14"/>
  <c r="AI731" i="14"/>
  <c r="AJ731" i="14"/>
  <c r="AB732" i="14"/>
  <c r="C732" i="18" s="1"/>
  <c r="K726" i="17" s="1"/>
  <c r="AD732" i="14"/>
  <c r="AI732" i="14"/>
  <c r="AB733" i="14"/>
  <c r="C733" i="18" s="1"/>
  <c r="K727" i="17" s="1"/>
  <c r="AD733" i="14"/>
  <c r="AI733" i="14"/>
  <c r="AJ733" i="14"/>
  <c r="AK733" i="14"/>
  <c r="AB734" i="14"/>
  <c r="C734" i="18" s="1"/>
  <c r="K728" i="17" s="1"/>
  <c r="AI734" i="14"/>
  <c r="AJ734" i="14"/>
  <c r="AK734" i="14"/>
  <c r="AB735" i="14"/>
  <c r="C735" i="18" s="1"/>
  <c r="K729" i="17" s="1"/>
  <c r="AD735" i="14"/>
  <c r="AI735" i="14"/>
  <c r="AJ735" i="14"/>
  <c r="AK735" i="14"/>
  <c r="AB736" i="14"/>
  <c r="C736" i="18" s="1"/>
  <c r="K730" i="17" s="1"/>
  <c r="AD736" i="14"/>
  <c r="AJ736" i="14"/>
  <c r="AI737" i="14"/>
  <c r="AJ737" i="14"/>
  <c r="AK737" i="14"/>
  <c r="AJ738" i="14"/>
  <c r="AK738" i="14"/>
  <c r="AB739" i="14"/>
  <c r="C739" i="18" s="1"/>
  <c r="K733" i="17" s="1"/>
  <c r="AJ739" i="14"/>
  <c r="AB740" i="14"/>
  <c r="C740" i="18" s="1"/>
  <c r="K734" i="17" s="1"/>
  <c r="AI740" i="14"/>
  <c r="AJ740" i="14"/>
  <c r="AK740" i="14"/>
  <c r="AB741" i="14"/>
  <c r="C741" i="18" s="1"/>
  <c r="K735" i="17" s="1"/>
  <c r="AD741" i="14"/>
  <c r="AJ741" i="14"/>
  <c r="AB742" i="14"/>
  <c r="C742" i="18" s="1"/>
  <c r="K736" i="17" s="1"/>
  <c r="AI742" i="14"/>
  <c r="AJ742" i="14"/>
  <c r="AD743" i="14"/>
  <c r="AI743" i="14"/>
  <c r="AJ743" i="14"/>
  <c r="AK743" i="14"/>
  <c r="AJ744" i="14"/>
  <c r="AK744" i="14"/>
  <c r="AB745" i="14"/>
  <c r="C745" i="18" s="1"/>
  <c r="K739" i="17" s="1"/>
  <c r="AD745" i="14"/>
  <c r="AD746" i="14"/>
  <c r="AI746" i="14"/>
  <c r="AB747" i="14"/>
  <c r="C747" i="18" s="1"/>
  <c r="K741" i="17" s="1"/>
  <c r="AD747" i="14"/>
  <c r="AJ747" i="14"/>
  <c r="AK747" i="14"/>
  <c r="AB748" i="14"/>
  <c r="C748" i="18" s="1"/>
  <c r="K742" i="17" s="1"/>
  <c r="AD748" i="14"/>
  <c r="AD749" i="14"/>
  <c r="AJ749" i="14"/>
  <c r="AJ750" i="14"/>
  <c r="AK750" i="14"/>
  <c r="AB751" i="14"/>
  <c r="C751" i="18" s="1"/>
  <c r="K745" i="17" s="1"/>
  <c r="AI751" i="14"/>
  <c r="AJ751" i="14"/>
  <c r="AK752" i="14"/>
  <c r="AI753" i="14"/>
  <c r="AJ753" i="14"/>
  <c r="AK753" i="14"/>
  <c r="AB754" i="14"/>
  <c r="C754" i="18" s="1"/>
  <c r="K748" i="17" s="1"/>
  <c r="AD754" i="14"/>
  <c r="AI754" i="14"/>
  <c r="AJ754" i="14"/>
  <c r="AK754" i="14"/>
  <c r="AB755" i="14"/>
  <c r="C755" i="18" s="1"/>
  <c r="K749" i="17" s="1"/>
  <c r="AI755" i="14"/>
  <c r="AJ755" i="14"/>
  <c r="AB756" i="14"/>
  <c r="C756" i="18" s="1"/>
  <c r="K750" i="17" s="1"/>
  <c r="AD756" i="14"/>
  <c r="AI756" i="14"/>
  <c r="AK756" i="14"/>
  <c r="AB757" i="14"/>
  <c r="C757" i="18" s="1"/>
  <c r="K751" i="17" s="1"/>
  <c r="AD757" i="14"/>
  <c r="AI757" i="14"/>
  <c r="AK757" i="14"/>
  <c r="AB758" i="14"/>
  <c r="C758" i="18" s="1"/>
  <c r="K752" i="17" s="1"/>
  <c r="AI758" i="14"/>
  <c r="AJ758" i="14"/>
  <c r="AB759" i="14"/>
  <c r="C759" i="18" s="1"/>
  <c r="K753" i="17" s="1"/>
  <c r="AC759" i="14"/>
  <c r="AD759" i="14"/>
  <c r="AI759" i="14"/>
  <c r="AJ759" i="14"/>
  <c r="AK759" i="14"/>
  <c r="AD760" i="14"/>
  <c r="AI760" i="14"/>
  <c r="AJ760" i="14"/>
  <c r="AK760" i="14"/>
  <c r="AB761" i="14"/>
  <c r="C761" i="18" s="1"/>
  <c r="K755" i="17" s="1"/>
  <c r="AD761" i="14"/>
  <c r="AI761" i="14"/>
  <c r="AJ761" i="14"/>
  <c r="AK761" i="14"/>
  <c r="AB762" i="14"/>
  <c r="C762" i="18" s="1"/>
  <c r="K756" i="17" s="1"/>
  <c r="AK762" i="14"/>
  <c r="AB763" i="14"/>
  <c r="C763" i="18" s="1"/>
  <c r="K757" i="17" s="1"/>
  <c r="AD763" i="14"/>
  <c r="AK763" i="14"/>
  <c r="AB764" i="14"/>
  <c r="C764" i="18" s="1"/>
  <c r="K758" i="17" s="1"/>
  <c r="AI764" i="14"/>
  <c r="AJ764" i="14"/>
  <c r="AD765" i="14"/>
  <c r="AJ765" i="14"/>
  <c r="AK765" i="14"/>
  <c r="AB766" i="14"/>
  <c r="C766" i="18" s="1"/>
  <c r="K760" i="17" s="1"/>
  <c r="AI766" i="14"/>
  <c r="AJ766" i="14"/>
  <c r="AB767" i="14"/>
  <c r="C767" i="18" s="1"/>
  <c r="K761" i="17" s="1"/>
  <c r="AD767" i="14"/>
  <c r="AI767" i="14"/>
  <c r="AJ767" i="14"/>
  <c r="AK767" i="14"/>
  <c r="AB768" i="14"/>
  <c r="C768" i="18" s="1"/>
  <c r="K762" i="17" s="1"/>
  <c r="AD768" i="14"/>
  <c r="AI768" i="14"/>
  <c r="AJ768" i="14"/>
  <c r="AK768" i="14"/>
  <c r="AI769" i="14"/>
  <c r="AJ769" i="14"/>
  <c r="AK769" i="14"/>
  <c r="AB770" i="14"/>
  <c r="C770" i="18" s="1"/>
  <c r="K764" i="17" s="1"/>
  <c r="AD770" i="14"/>
  <c r="AK770" i="14"/>
  <c r="AD771" i="14"/>
  <c r="AI771" i="14"/>
  <c r="AJ771" i="14"/>
  <c r="AD772" i="14"/>
  <c r="AJ772" i="14"/>
  <c r="AK772" i="14"/>
  <c r="AI773" i="14"/>
  <c r="AJ773" i="14"/>
  <c r="AK773" i="14"/>
  <c r="AB774" i="14"/>
  <c r="C774" i="18" s="1"/>
  <c r="K768" i="17" s="1"/>
  <c r="AD774" i="14"/>
  <c r="AK774" i="14"/>
  <c r="AB775" i="14"/>
  <c r="C775" i="18" s="1"/>
  <c r="K769" i="17" s="1"/>
  <c r="AD775" i="14"/>
  <c r="AI775" i="14"/>
  <c r="AK775" i="14"/>
  <c r="AI776" i="14"/>
  <c r="AJ776" i="14"/>
  <c r="AK776" i="14"/>
  <c r="AI777" i="14"/>
  <c r="AJ777" i="14"/>
  <c r="AK777" i="14"/>
  <c r="AB778" i="14"/>
  <c r="C778" i="18" s="1"/>
  <c r="K772" i="17" s="1"/>
  <c r="AD778" i="14"/>
  <c r="AI778" i="14"/>
  <c r="AD779" i="14"/>
  <c r="AI779" i="14"/>
  <c r="AJ779" i="14"/>
  <c r="AK779" i="14"/>
  <c r="AB780" i="14"/>
  <c r="C780" i="18" s="1"/>
  <c r="K774" i="17" s="1"/>
  <c r="AD780" i="14"/>
  <c r="AI780" i="14"/>
  <c r="AJ780" i="14"/>
  <c r="AK780" i="14"/>
  <c r="AB781" i="14"/>
  <c r="C781" i="18" s="1"/>
  <c r="K775" i="17" s="1"/>
  <c r="AI781" i="14"/>
  <c r="AJ781" i="14"/>
  <c r="AK781" i="14"/>
  <c r="AI782" i="14"/>
  <c r="AK782" i="14"/>
  <c r="AI783" i="14"/>
  <c r="AK783" i="14"/>
  <c r="AB784" i="14"/>
  <c r="C784" i="18" s="1"/>
  <c r="K778" i="17" s="1"/>
  <c r="AI784" i="14"/>
  <c r="AJ784" i="14"/>
  <c r="AK784" i="14"/>
  <c r="AB785" i="14"/>
  <c r="C785" i="18" s="1"/>
  <c r="K779" i="17" s="1"/>
  <c r="AJ785" i="14"/>
  <c r="AK785" i="14"/>
  <c r="AB786" i="14"/>
  <c r="C786" i="18" s="1"/>
  <c r="K780" i="17" s="1"/>
  <c r="AK786" i="14"/>
  <c r="AB787" i="14"/>
  <c r="C787" i="18" s="1"/>
  <c r="K781" i="17" s="1"/>
  <c r="AD787" i="14"/>
  <c r="AI787" i="14"/>
  <c r="AJ787" i="14"/>
  <c r="AI788" i="14"/>
  <c r="AJ788" i="14"/>
  <c r="AK788" i="14"/>
  <c r="AB789" i="14"/>
  <c r="C789" i="18" s="1"/>
  <c r="K783" i="17" s="1"/>
  <c r="AD789" i="14"/>
  <c r="AK789" i="14"/>
  <c r="AD790" i="14"/>
  <c r="AI790" i="14"/>
  <c r="AJ790" i="14"/>
  <c r="AK790" i="14"/>
  <c r="AB791" i="14"/>
  <c r="C791" i="18" s="1"/>
  <c r="K785" i="17" s="1"/>
  <c r="AD791" i="14"/>
  <c r="AJ791" i="14"/>
  <c r="AK791" i="14"/>
  <c r="AB792" i="14"/>
  <c r="C792" i="18" s="1"/>
  <c r="K786" i="17" s="1"/>
  <c r="AI792" i="14"/>
  <c r="AD793" i="14"/>
  <c r="AI793" i="14"/>
  <c r="AK793" i="14"/>
  <c r="AD794" i="14"/>
  <c r="AJ794" i="14"/>
  <c r="AK794" i="14"/>
  <c r="AB795" i="14"/>
  <c r="C795" i="18" s="1"/>
  <c r="K789" i="17" s="1"/>
  <c r="AD795" i="14"/>
  <c r="AI796" i="14"/>
  <c r="AJ796" i="14"/>
  <c r="AK796" i="14"/>
  <c r="AI797" i="14"/>
  <c r="AJ797" i="14"/>
  <c r="AK797" i="14"/>
  <c r="AD798" i="14"/>
  <c r="AI798" i="14"/>
  <c r="AJ798" i="14"/>
  <c r="AK798" i="14"/>
  <c r="AC799" i="14"/>
  <c r="AD799" i="14"/>
  <c r="AJ799" i="14"/>
  <c r="AB800" i="14"/>
  <c r="C800" i="18" s="1"/>
  <c r="K794" i="17" s="1"/>
  <c r="AI800" i="14"/>
  <c r="AD801" i="14"/>
  <c r="AI801" i="14"/>
  <c r="AJ801" i="14"/>
  <c r="AK801" i="14"/>
  <c r="AD802" i="14"/>
  <c r="AJ802" i="14"/>
  <c r="AK802" i="14"/>
  <c r="AB803" i="14"/>
  <c r="C803" i="18" s="1"/>
  <c r="K797" i="17" s="1"/>
  <c r="AD803" i="14"/>
  <c r="AI803" i="14"/>
  <c r="AJ803" i="14"/>
  <c r="AB804" i="14"/>
  <c r="C804" i="18" s="1"/>
  <c r="K798" i="17" s="1"/>
  <c r="AD804" i="14"/>
  <c r="AI804" i="14"/>
  <c r="AK804" i="14"/>
  <c r="AB805" i="14"/>
  <c r="C805" i="18" s="1"/>
  <c r="K799" i="17" s="1"/>
  <c r="AD805" i="14"/>
  <c r="AI805" i="14"/>
  <c r="AJ805" i="14"/>
  <c r="AK805" i="14"/>
  <c r="AB806" i="14"/>
  <c r="C806" i="18" s="1"/>
  <c r="K800" i="17" s="1"/>
  <c r="AD806" i="14"/>
  <c r="AI806" i="14"/>
  <c r="AJ806" i="14"/>
  <c r="AB807" i="14"/>
  <c r="C807" i="18" s="1"/>
  <c r="K801" i="17" s="1"/>
  <c r="AC807" i="14"/>
  <c r="AI807" i="14"/>
  <c r="AJ807" i="14"/>
  <c r="AK807" i="14"/>
  <c r="AI808" i="14"/>
  <c r="AJ808" i="14"/>
  <c r="AK808" i="14"/>
  <c r="AK809" i="14"/>
  <c r="AK810" i="14"/>
  <c r="AB811" i="14"/>
  <c r="C811" i="18" s="1"/>
  <c r="K805" i="17" s="1"/>
  <c r="AD811" i="14"/>
  <c r="AB812" i="14"/>
  <c r="C812" i="18" s="1"/>
  <c r="K806" i="17" s="1"/>
  <c r="AI812" i="14"/>
  <c r="AK812" i="14"/>
  <c r="AD813" i="14"/>
  <c r="AB814" i="14"/>
  <c r="C814" i="18" s="1"/>
  <c r="K808" i="17" s="1"/>
  <c r="AI814" i="14"/>
  <c r="AJ814" i="14"/>
  <c r="AB815" i="14"/>
  <c r="C815" i="18" s="1"/>
  <c r="K809" i="17" s="1"/>
  <c r="AD815" i="14"/>
  <c r="AI815" i="14"/>
  <c r="AJ815" i="14"/>
  <c r="AK815" i="14"/>
  <c r="AD816" i="14"/>
  <c r="AJ816" i="14"/>
  <c r="AD817" i="14"/>
  <c r="AJ817" i="14"/>
  <c r="AK817" i="14"/>
  <c r="AD818" i="14"/>
  <c r="AJ818" i="14"/>
  <c r="AD819" i="14"/>
  <c r="AJ819" i="14"/>
  <c r="AK819" i="14"/>
  <c r="AB820" i="14"/>
  <c r="C820" i="18" s="1"/>
  <c r="K814" i="17" s="1"/>
  <c r="AD820" i="14"/>
  <c r="AJ820" i="14"/>
  <c r="AB821" i="14"/>
  <c r="C821" i="18" s="1"/>
  <c r="K815" i="17" s="1"/>
  <c r="AD821" i="14"/>
  <c r="AI821" i="14"/>
  <c r="AJ821" i="14"/>
  <c r="AB822" i="14"/>
  <c r="C822" i="18" s="1"/>
  <c r="K816" i="17" s="1"/>
  <c r="AD822" i="14"/>
  <c r="AI822" i="14"/>
  <c r="AJ822" i="14"/>
  <c r="AB823" i="14"/>
  <c r="C823" i="18" s="1"/>
  <c r="K817" i="17" s="1"/>
  <c r="AI823" i="14"/>
  <c r="AJ823" i="14"/>
  <c r="AK823" i="14"/>
  <c r="AB824" i="14"/>
  <c r="C824" i="18" s="1"/>
  <c r="K818" i="17" s="1"/>
  <c r="AD824" i="14"/>
  <c r="AI824" i="14"/>
  <c r="AK824" i="14"/>
  <c r="AB825" i="14"/>
  <c r="C825" i="18" s="1"/>
  <c r="K819" i="17" s="1"/>
  <c r="AD825" i="14"/>
  <c r="AJ825" i="14"/>
  <c r="AK825" i="14"/>
  <c r="AB826" i="14"/>
  <c r="C826" i="18" s="1"/>
  <c r="K820" i="17" s="1"/>
  <c r="AI826" i="14"/>
  <c r="AJ826" i="14"/>
  <c r="AB828" i="14"/>
  <c r="C828" i="18" s="1"/>
  <c r="K822" i="17" s="1"/>
  <c r="AD828" i="14"/>
  <c r="AI828" i="14"/>
  <c r="AK828" i="14"/>
  <c r="AB829" i="14"/>
  <c r="C829" i="18" s="1"/>
  <c r="K823" i="17" s="1"/>
  <c r="AD829" i="14"/>
  <c r="AJ829" i="14"/>
  <c r="AD830" i="14"/>
  <c r="AI830" i="14"/>
  <c r="AJ830" i="14"/>
  <c r="AK830" i="14"/>
  <c r="AC831" i="14"/>
  <c r="AI831" i="14"/>
  <c r="AJ831" i="14"/>
  <c r="AK831" i="14"/>
  <c r="AB832" i="14"/>
  <c r="C832" i="18" s="1"/>
  <c r="K826" i="17" s="1"/>
  <c r="AJ832" i="14"/>
  <c r="AK832" i="14"/>
  <c r="AB833" i="14"/>
  <c r="C833" i="18" s="1"/>
  <c r="K827" i="17" s="1"/>
  <c r="AD833" i="14"/>
  <c r="AI833" i="14"/>
  <c r="AJ833" i="14"/>
  <c r="AB834" i="14"/>
  <c r="C834" i="18" s="1"/>
  <c r="K828" i="17" s="1"/>
  <c r="AD834" i="14"/>
  <c r="AI834" i="14"/>
  <c r="AK834" i="14"/>
  <c r="AB835" i="14"/>
  <c r="C835" i="18" s="1"/>
  <c r="K829" i="17" s="1"/>
  <c r="AK835" i="14"/>
  <c r="AB836" i="14"/>
  <c r="C836" i="18" s="1"/>
  <c r="K830" i="17" s="1"/>
  <c r="AB837" i="14"/>
  <c r="C837" i="18" s="1"/>
  <c r="K831" i="17" s="1"/>
  <c r="AD837" i="14"/>
  <c r="AI837" i="14"/>
  <c r="AB838" i="14"/>
  <c r="C838" i="18" s="1"/>
  <c r="K832" i="17" s="1"/>
  <c r="AD838" i="14"/>
  <c r="AK838" i="14"/>
  <c r="AB839" i="14"/>
  <c r="C839" i="18" s="1"/>
  <c r="K833" i="17" s="1"/>
  <c r="AD839" i="14"/>
  <c r="AI839" i="14"/>
  <c r="AB840" i="14"/>
  <c r="C840" i="18" s="1"/>
  <c r="K834" i="17" s="1"/>
  <c r="AD840" i="14"/>
  <c r="AI840" i="14"/>
  <c r="AJ840" i="14"/>
  <c r="AK840" i="14"/>
  <c r="AB841" i="14"/>
  <c r="C841" i="18" s="1"/>
  <c r="K835" i="17" s="1"/>
  <c r="AD841" i="14"/>
  <c r="AI841" i="14"/>
  <c r="AJ841" i="14"/>
  <c r="AK841" i="14"/>
  <c r="AB842" i="14"/>
  <c r="C842" i="18" s="1"/>
  <c r="K836" i="17" s="1"/>
  <c r="AD842" i="14"/>
  <c r="AI842" i="14"/>
  <c r="AK842" i="14"/>
  <c r="AD843" i="14"/>
  <c r="AJ843" i="14"/>
  <c r="AB844" i="14"/>
  <c r="C844" i="18" s="1"/>
  <c r="K838" i="17" s="1"/>
  <c r="AJ844" i="14"/>
  <c r="AK844" i="14"/>
  <c r="AD845" i="14"/>
  <c r="AI845" i="14"/>
  <c r="AJ845" i="14"/>
  <c r="AB846" i="14"/>
  <c r="C846" i="18" s="1"/>
  <c r="K840" i="17" s="1"/>
  <c r="AD846" i="14"/>
  <c r="AJ846" i="14"/>
  <c r="AK846" i="14"/>
  <c r="AD847" i="14"/>
  <c r="AI847" i="14"/>
  <c r="AJ847" i="14"/>
  <c r="AJ848" i="14"/>
  <c r="AD849" i="14"/>
  <c r="AI849" i="14"/>
  <c r="AJ849" i="14"/>
  <c r="AJ850" i="14"/>
  <c r="AK850" i="14"/>
  <c r="AD851" i="14"/>
  <c r="AI851" i="14"/>
  <c r="AJ851" i="14"/>
  <c r="AK851" i="14"/>
  <c r="AB852" i="14"/>
  <c r="C852" i="18" s="1"/>
  <c r="K846" i="17" s="1"/>
  <c r="AD852" i="14"/>
  <c r="AK852" i="14"/>
  <c r="AB853" i="14"/>
  <c r="C853" i="18" s="1"/>
  <c r="K847" i="17" s="1"/>
  <c r="AD853" i="14"/>
  <c r="AJ853" i="14"/>
  <c r="AK853" i="14"/>
  <c r="AD854" i="14"/>
  <c r="AK854" i="14"/>
  <c r="AD855" i="14"/>
  <c r="AI855" i="14"/>
  <c r="AJ855" i="14"/>
  <c r="AK855" i="14"/>
  <c r="AJ856" i="14"/>
  <c r="AK856" i="14"/>
  <c r="AK857" i="14"/>
  <c r="AB858" i="14"/>
  <c r="C858" i="18" s="1"/>
  <c r="K852" i="17" s="1"/>
  <c r="AD858" i="14"/>
  <c r="AJ858" i="14"/>
  <c r="AK858" i="14"/>
  <c r="AD859" i="14"/>
  <c r="AI859" i="14"/>
  <c r="AJ859" i="14"/>
  <c r="AD860" i="14"/>
  <c r="AI860" i="14"/>
  <c r="AJ860" i="14"/>
  <c r="AK860" i="14"/>
  <c r="AB861" i="14"/>
  <c r="C861" i="18" s="1"/>
  <c r="K855" i="17" s="1"/>
  <c r="AD861" i="14"/>
  <c r="AI861" i="14"/>
  <c r="AJ861" i="14"/>
  <c r="AK861" i="14"/>
  <c r="AB862" i="14"/>
  <c r="C862" i="18" s="1"/>
  <c r="K856" i="17" s="1"/>
  <c r="AD862" i="14"/>
  <c r="AB863" i="14"/>
  <c r="C863" i="18" s="1"/>
  <c r="K857" i="17" s="1"/>
  <c r="AD863" i="14"/>
  <c r="AI863" i="14"/>
  <c r="AJ863" i="14"/>
  <c r="AK863" i="14"/>
  <c r="AB864" i="14"/>
  <c r="C864" i="18" s="1"/>
  <c r="K858" i="17" s="1"/>
  <c r="AD864" i="14"/>
  <c r="AI864" i="14"/>
  <c r="AJ864" i="14"/>
  <c r="AK864" i="14"/>
  <c r="AB865" i="14"/>
  <c r="C865" i="18" s="1"/>
  <c r="K859" i="17" s="1"/>
  <c r="AD865" i="14"/>
  <c r="AI865" i="14"/>
  <c r="AJ865" i="14"/>
  <c r="AK865" i="14"/>
  <c r="AB866" i="14"/>
  <c r="C866" i="18" s="1"/>
  <c r="K860" i="17" s="1"/>
  <c r="AD866" i="14"/>
  <c r="AI866" i="14"/>
  <c r="AJ866" i="14"/>
  <c r="AK866" i="14"/>
  <c r="AD867" i="14"/>
  <c r="AI867" i="14"/>
  <c r="AJ867" i="14"/>
  <c r="AB868" i="14"/>
  <c r="C868" i="18" s="1"/>
  <c r="K862" i="17" s="1"/>
  <c r="AD868" i="14"/>
  <c r="AJ868" i="14"/>
  <c r="AB869" i="14"/>
  <c r="C869" i="18" s="1"/>
  <c r="K863" i="17" s="1"/>
  <c r="AD869" i="14"/>
  <c r="AI869" i="14"/>
  <c r="AD870" i="14"/>
  <c r="AI870" i="14"/>
  <c r="AJ870" i="14"/>
  <c r="AK870" i="14"/>
  <c r="AD871" i="14"/>
  <c r="AI871" i="14"/>
  <c r="AJ871" i="14"/>
  <c r="AK871" i="14"/>
  <c r="AJ872" i="14"/>
  <c r="AK872" i="14"/>
  <c r="AB873" i="14"/>
  <c r="C873" i="18" s="1"/>
  <c r="K867" i="17" s="1"/>
  <c r="AD873" i="14"/>
  <c r="AJ873" i="14"/>
  <c r="AD874" i="14"/>
  <c r="AI874" i="14"/>
  <c r="AJ874" i="14"/>
  <c r="AB875" i="14"/>
  <c r="C875" i="18" s="1"/>
  <c r="K869" i="17" s="1"/>
  <c r="AD875" i="14"/>
  <c r="AK875" i="14"/>
  <c r="AB876" i="14"/>
  <c r="C876" i="18" s="1"/>
  <c r="K870" i="17" s="1"/>
  <c r="AD876" i="14"/>
  <c r="AI876" i="14"/>
  <c r="AJ876" i="14"/>
  <c r="AK876" i="14"/>
  <c r="AD877" i="14"/>
  <c r="AI877" i="14"/>
  <c r="AJ877" i="14"/>
  <c r="AK877" i="14"/>
  <c r="AK878" i="14"/>
  <c r="AB879" i="14"/>
  <c r="C879" i="18" s="1"/>
  <c r="K873" i="17" s="1"/>
  <c r="AD879" i="14"/>
  <c r="AJ879" i="14"/>
  <c r="AD880" i="14"/>
  <c r="AI880" i="14"/>
  <c r="AK880" i="14"/>
  <c r="AD881" i="14"/>
  <c r="AK881" i="14"/>
  <c r="AB883" i="14"/>
  <c r="C883" i="18" s="1"/>
  <c r="K877" i="17" s="1"/>
  <c r="AD883" i="14"/>
  <c r="AI883" i="14"/>
  <c r="AB884" i="14"/>
  <c r="C884" i="18" s="1"/>
  <c r="K878" i="17" s="1"/>
  <c r="AJ884" i="14"/>
  <c r="AD885" i="14"/>
  <c r="AI885" i="14"/>
  <c r="AJ885" i="14"/>
  <c r="AK885" i="14"/>
  <c r="AD886" i="14"/>
  <c r="AB887" i="14"/>
  <c r="C887" i="18" s="1"/>
  <c r="K881" i="17" s="1"/>
  <c r="AD887" i="14"/>
  <c r="AI887" i="14"/>
  <c r="AJ887" i="14"/>
  <c r="AB888" i="14"/>
  <c r="C888" i="18" s="1"/>
  <c r="K882" i="17" s="1"/>
  <c r="AD888" i="14"/>
  <c r="AI888" i="14"/>
  <c r="AJ888" i="14"/>
  <c r="AK888" i="14"/>
  <c r="AD889" i="14"/>
  <c r="AI889" i="14"/>
  <c r="AB890" i="14"/>
  <c r="C890" i="18" s="1"/>
  <c r="K884" i="17" s="1"/>
  <c r="AI890" i="14"/>
  <c r="AJ890" i="14"/>
  <c r="AK890" i="14"/>
  <c r="AD891" i="14"/>
  <c r="AB892" i="14"/>
  <c r="C892" i="18" s="1"/>
  <c r="K886" i="17" s="1"/>
  <c r="AD892" i="14"/>
  <c r="AI892" i="14"/>
  <c r="AB893" i="14"/>
  <c r="C893" i="18" s="1"/>
  <c r="K887" i="17" s="1"/>
  <c r="AD893" i="14"/>
  <c r="AJ893" i="14"/>
  <c r="AK893" i="14"/>
  <c r="AI894" i="14"/>
  <c r="AJ894" i="14"/>
  <c r="AD895" i="14"/>
  <c r="AI895" i="14"/>
  <c r="AB896" i="14"/>
  <c r="C896" i="18" s="1"/>
  <c r="K890" i="17" s="1"/>
  <c r="AD896" i="14"/>
  <c r="AI896" i="14"/>
  <c r="AJ896" i="14"/>
  <c r="AB897" i="14"/>
  <c r="C897" i="18" s="1"/>
  <c r="K891" i="17" s="1"/>
  <c r="AI897" i="14"/>
  <c r="AB898" i="14"/>
  <c r="C898" i="18" s="1"/>
  <c r="K892" i="17" s="1"/>
  <c r="AI898" i="14"/>
  <c r="AK898" i="14"/>
  <c r="AB899" i="14"/>
  <c r="C899" i="18" s="1"/>
  <c r="K893" i="17" s="1"/>
  <c r="AD899" i="14"/>
  <c r="AI899" i="14"/>
  <c r="AJ899" i="14"/>
  <c r="AB900" i="14"/>
  <c r="C900" i="18" s="1"/>
  <c r="K894" i="17" s="1"/>
  <c r="AI900" i="14"/>
  <c r="AJ900" i="14"/>
  <c r="AK900" i="14"/>
  <c r="AI901" i="14"/>
  <c r="AJ901" i="14"/>
  <c r="AK901" i="14"/>
  <c r="AB902" i="14"/>
  <c r="C902" i="18" s="1"/>
  <c r="K896" i="17" s="1"/>
  <c r="AI902" i="14"/>
  <c r="AK902" i="14"/>
  <c r="AB903" i="14"/>
  <c r="C903" i="18" s="1"/>
  <c r="K897" i="17" s="1"/>
  <c r="AC903" i="14"/>
  <c r="AD903" i="14"/>
  <c r="AJ903" i="14"/>
  <c r="AK903" i="14"/>
  <c r="AD904" i="14"/>
  <c r="AI904" i="14"/>
  <c r="AB905" i="14"/>
  <c r="C905" i="18" s="1"/>
  <c r="K899" i="17" s="1"/>
  <c r="AJ905" i="14"/>
  <c r="AI906" i="14"/>
  <c r="AB907" i="14"/>
  <c r="C907" i="18" s="1"/>
  <c r="K901" i="17" s="1"/>
  <c r="AD907" i="14"/>
  <c r="AB908" i="14"/>
  <c r="C908" i="18" s="1"/>
  <c r="K902" i="17" s="1"/>
  <c r="AD908" i="14"/>
  <c r="AI908" i="14"/>
  <c r="AJ908" i="14"/>
  <c r="AD909" i="14"/>
  <c r="AI909" i="14"/>
  <c r="AJ909" i="14"/>
  <c r="AK909" i="14"/>
  <c r="AI910" i="14"/>
  <c r="AJ910" i="14"/>
  <c r="AK910" i="14"/>
  <c r="AB911" i="14"/>
  <c r="C911" i="18" s="1"/>
  <c r="K905" i="17" s="1"/>
  <c r="AD911" i="14"/>
  <c r="AB912" i="14"/>
  <c r="C912" i="18" s="1"/>
  <c r="K906" i="17" s="1"/>
  <c r="AD912" i="14"/>
  <c r="AI912" i="14"/>
  <c r="AJ912" i="14"/>
  <c r="AB913" i="14"/>
  <c r="C913" i="18" s="1"/>
  <c r="K907" i="17" s="1"/>
  <c r="AD913" i="14"/>
  <c r="AI913" i="14"/>
  <c r="AJ913" i="14"/>
  <c r="AB914" i="14"/>
  <c r="C914" i="18" s="1"/>
  <c r="K908" i="17" s="1"/>
  <c r="AI914" i="14"/>
  <c r="AJ914" i="14"/>
  <c r="AK914" i="14"/>
  <c r="AB915" i="14"/>
  <c r="C915" i="18" s="1"/>
  <c r="K909" i="17" s="1"/>
  <c r="AD915" i="14"/>
  <c r="AI915" i="14"/>
  <c r="AJ915" i="14"/>
  <c r="AK915" i="14"/>
  <c r="AB916" i="14"/>
  <c r="C916" i="18" s="1"/>
  <c r="K910" i="17" s="1"/>
  <c r="AD916" i="14"/>
  <c r="AJ916" i="14"/>
  <c r="AB917" i="14"/>
  <c r="C917" i="18" s="1"/>
  <c r="K911" i="17" s="1"/>
  <c r="AD917" i="14"/>
  <c r="AJ917" i="14"/>
  <c r="AB918" i="14"/>
  <c r="C918" i="18" s="1"/>
  <c r="K912" i="17" s="1"/>
  <c r="AI918" i="14"/>
  <c r="AJ918" i="14"/>
  <c r="AK918" i="14"/>
  <c r="AB919" i="14"/>
  <c r="C919" i="18" s="1"/>
  <c r="K913" i="17" s="1"/>
  <c r="AI919" i="14"/>
  <c r="AJ919" i="14"/>
  <c r="AK919" i="14"/>
  <c r="AB920" i="14"/>
  <c r="C920" i="18" s="1"/>
  <c r="K914" i="17" s="1"/>
  <c r="AI920" i="14"/>
  <c r="AJ920" i="14"/>
  <c r="AI921" i="14"/>
  <c r="AK921" i="14"/>
  <c r="AD922" i="14"/>
  <c r="AK922" i="14"/>
  <c r="AI923" i="14"/>
  <c r="AJ923" i="14"/>
  <c r="AK923" i="14"/>
  <c r="AI924" i="14"/>
  <c r="AJ924" i="14"/>
  <c r="AK924" i="14"/>
  <c r="AB925" i="14"/>
  <c r="C925" i="18" s="1"/>
  <c r="K919" i="17" s="1"/>
  <c r="AD925" i="14"/>
  <c r="AB926" i="14"/>
  <c r="C926" i="18" s="1"/>
  <c r="K920" i="17" s="1"/>
  <c r="AD926" i="14"/>
  <c r="AI926" i="14"/>
  <c r="AJ926" i="14"/>
  <c r="AB927" i="14"/>
  <c r="C927" i="18" s="1"/>
  <c r="K921" i="17" s="1"/>
  <c r="AI927" i="14"/>
  <c r="AJ927" i="14"/>
  <c r="AK927" i="14"/>
  <c r="AI928" i="14"/>
  <c r="AK928" i="14"/>
  <c r="AB929" i="14"/>
  <c r="C929" i="18" s="1"/>
  <c r="K923" i="17" s="1"/>
  <c r="AD929" i="14"/>
  <c r="AI929" i="14"/>
  <c r="AK929" i="14"/>
  <c r="AD930" i="14"/>
  <c r="AI930" i="14"/>
  <c r="AJ930" i="14"/>
  <c r="AK930" i="14"/>
  <c r="AB931" i="14"/>
  <c r="C931" i="18" s="1"/>
  <c r="K925" i="17" s="1"/>
  <c r="AD931" i="14"/>
  <c r="AI931" i="14"/>
  <c r="AJ931" i="14"/>
  <c r="AD932" i="14"/>
  <c r="AK932" i="14"/>
  <c r="AD933" i="14"/>
  <c r="AK933" i="14"/>
  <c r="AB934" i="14"/>
  <c r="C934" i="18" s="1"/>
  <c r="K928" i="17" s="1"/>
  <c r="AD935" i="14"/>
  <c r="AI935" i="14"/>
  <c r="AJ935" i="14"/>
  <c r="AB936" i="14"/>
  <c r="C936" i="18" s="1"/>
  <c r="K930" i="17" s="1"/>
  <c r="AJ936" i="14"/>
  <c r="AK936" i="14"/>
  <c r="AI937" i="14"/>
  <c r="AB938" i="14"/>
  <c r="C938" i="18" s="1"/>
  <c r="K932" i="17" s="1"/>
  <c r="AK938" i="14"/>
  <c r="AB939" i="14"/>
  <c r="C939" i="18" s="1"/>
  <c r="K933" i="17" s="1"/>
  <c r="AK939" i="14"/>
  <c r="AD940" i="14"/>
  <c r="AI940" i="14"/>
  <c r="AB941" i="14"/>
  <c r="C941" i="18" s="1"/>
  <c r="K935" i="17" s="1"/>
  <c r="AI941" i="14"/>
  <c r="AJ941" i="14"/>
  <c r="AK941" i="14"/>
  <c r="AD942" i="14"/>
  <c r="AI943" i="14"/>
  <c r="AJ943" i="14"/>
  <c r="AK943" i="14"/>
  <c r="AB944" i="14"/>
  <c r="C944" i="18" s="1"/>
  <c r="K938" i="17" s="1"/>
  <c r="AD944" i="14"/>
  <c r="AK944" i="14"/>
  <c r="AJ945" i="14"/>
  <c r="AB946" i="14"/>
  <c r="C946" i="18" s="1"/>
  <c r="K940" i="17" s="1"/>
  <c r="AK946" i="14"/>
  <c r="AB947" i="14"/>
  <c r="C947" i="18" s="1"/>
  <c r="K941" i="17" s="1"/>
  <c r="AD947" i="14"/>
  <c r="AJ947" i="14"/>
  <c r="AK947" i="14"/>
  <c r="AB948" i="14"/>
  <c r="C948" i="18" s="1"/>
  <c r="K942" i="17" s="1"/>
  <c r="AD948" i="14"/>
  <c r="AK948" i="14"/>
  <c r="AB949" i="14"/>
  <c r="C949" i="18" s="1"/>
  <c r="K943" i="17" s="1"/>
  <c r="AB950" i="14"/>
  <c r="C950" i="18" s="1"/>
  <c r="K944" i="17" s="1"/>
  <c r="AD950" i="14"/>
  <c r="AI950" i="14"/>
  <c r="AK950" i="14"/>
  <c r="AD951" i="14"/>
  <c r="AI951" i="14"/>
  <c r="AJ951" i="14"/>
  <c r="AB952" i="14"/>
  <c r="C952" i="18" s="1"/>
  <c r="K946" i="17" s="1"/>
  <c r="AD952" i="14"/>
  <c r="AJ952" i="14"/>
  <c r="AD953" i="14"/>
  <c r="AI953" i="14"/>
  <c r="AJ954" i="14"/>
  <c r="AK954" i="14"/>
  <c r="AD955" i="14"/>
  <c r="AI955" i="14"/>
  <c r="AJ955" i="14"/>
  <c r="AJ956" i="14"/>
  <c r="AK956" i="14"/>
  <c r="AD957" i="14"/>
  <c r="AI957" i="14"/>
  <c r="AJ957" i="14"/>
  <c r="AB958" i="14"/>
  <c r="C958" i="18" s="1"/>
  <c r="K952" i="17" s="1"/>
  <c r="AD958" i="14"/>
  <c r="AJ958" i="14"/>
  <c r="AB959" i="14"/>
  <c r="C959" i="18" s="1"/>
  <c r="K953" i="17" s="1"/>
  <c r="AI959" i="14"/>
  <c r="AJ959" i="14"/>
  <c r="AD960" i="14"/>
  <c r="AI960" i="14"/>
  <c r="AJ960" i="14"/>
  <c r="AK960" i="14"/>
  <c r="AD961" i="14"/>
  <c r="AJ961" i="14"/>
  <c r="AK961" i="14"/>
  <c r="AB962" i="14"/>
  <c r="C962" i="18" s="1"/>
  <c r="K956" i="17" s="1"/>
  <c r="AJ962" i="14"/>
  <c r="AK962" i="14"/>
  <c r="AB963" i="14"/>
  <c r="C963" i="18" s="1"/>
  <c r="K957" i="17" s="1"/>
  <c r="AD963" i="14"/>
  <c r="AB964" i="14"/>
  <c r="C964" i="18" s="1"/>
  <c r="K958" i="17" s="1"/>
  <c r="AD964" i="14"/>
  <c r="AI964" i="14"/>
  <c r="AI965" i="14"/>
  <c r="AJ965" i="14"/>
  <c r="AK965" i="14"/>
  <c r="AB966" i="14"/>
  <c r="C966" i="18" s="1"/>
  <c r="K960" i="17" s="1"/>
  <c r="AD966" i="14"/>
  <c r="AK966" i="14"/>
  <c r="AB967" i="14"/>
  <c r="C967" i="18" s="1"/>
  <c r="K961" i="17" s="1"/>
  <c r="AI967" i="14"/>
  <c r="AJ967" i="14"/>
  <c r="AB968" i="14"/>
  <c r="C968" i="18" s="1"/>
  <c r="K962" i="17" s="1"/>
  <c r="AI968" i="14"/>
  <c r="AJ968" i="14"/>
  <c r="AK968" i="14"/>
  <c r="AI969" i="14"/>
  <c r="AJ969" i="14"/>
  <c r="AB970" i="14"/>
  <c r="C970" i="18" s="1"/>
  <c r="K964" i="17" s="1"/>
  <c r="AD970" i="14"/>
  <c r="AE970" i="14"/>
  <c r="D970" i="18" s="1"/>
  <c r="L964" i="17" s="1"/>
  <c r="AJ970" i="14"/>
  <c r="AD971" i="14"/>
  <c r="AJ971" i="14"/>
  <c r="AK971" i="14"/>
  <c r="AK972" i="14"/>
  <c r="AB973" i="14"/>
  <c r="C973" i="18" s="1"/>
  <c r="K967" i="17" s="1"/>
  <c r="AD973" i="14"/>
  <c r="AI973" i="14"/>
  <c r="AJ973" i="14"/>
  <c r="AK973" i="14"/>
  <c r="AD974" i="14"/>
  <c r="AI974" i="14"/>
  <c r="AJ974" i="14"/>
  <c r="AK974" i="14"/>
  <c r="AB975" i="14"/>
  <c r="C975" i="18" s="1"/>
  <c r="K969" i="17" s="1"/>
  <c r="AK975" i="14"/>
  <c r="AD976" i="14"/>
  <c r="AI976" i="14"/>
  <c r="AJ976" i="14"/>
  <c r="AK976" i="14"/>
  <c r="AI977" i="14"/>
  <c r="AJ977" i="14"/>
  <c r="AK977" i="14"/>
  <c r="AB978" i="14"/>
  <c r="C978" i="18" s="1"/>
  <c r="K972" i="17" s="1"/>
  <c r="AK978" i="14"/>
  <c r="AB979" i="14"/>
  <c r="C979" i="18" s="1"/>
  <c r="K973" i="17" s="1"/>
  <c r="AD979" i="14"/>
  <c r="AI979" i="14"/>
  <c r="AB980" i="14"/>
  <c r="C980" i="18" s="1"/>
  <c r="K974" i="17" s="1"/>
  <c r="AD980" i="14"/>
  <c r="AI980" i="14"/>
  <c r="AK980" i="14"/>
  <c r="AB981" i="14"/>
  <c r="C981" i="18" s="1"/>
  <c r="K975" i="17" s="1"/>
  <c r="AD981" i="14"/>
  <c r="AI981" i="14"/>
  <c r="AJ981" i="14"/>
  <c r="AK981" i="14"/>
  <c r="AB982" i="14"/>
  <c r="C982" i="18" s="1"/>
  <c r="K976" i="17" s="1"/>
  <c r="AI982" i="14"/>
  <c r="AJ982" i="14"/>
  <c r="AK982" i="14"/>
  <c r="AI983" i="14"/>
  <c r="AJ983" i="14"/>
  <c r="AK983" i="14"/>
  <c r="AB984" i="14"/>
  <c r="C984" i="18" s="1"/>
  <c r="K978" i="17" s="1"/>
  <c r="AD984" i="14"/>
  <c r="AK984" i="14"/>
  <c r="AD985" i="14"/>
  <c r="AI985" i="14"/>
  <c r="AJ985" i="14"/>
  <c r="AK985" i="14"/>
  <c r="AB986" i="14"/>
  <c r="C986" i="18" s="1"/>
  <c r="K980" i="17" s="1"/>
  <c r="AC986" i="14"/>
  <c r="AI986" i="14"/>
  <c r="AJ986" i="14"/>
  <c r="AK986" i="14"/>
  <c r="AB987" i="14"/>
  <c r="C987" i="18" s="1"/>
  <c r="K981" i="17" s="1"/>
  <c r="AI987" i="14"/>
  <c r="AK987" i="14"/>
  <c r="AB988" i="14"/>
  <c r="C988" i="18" s="1"/>
  <c r="K982" i="17" s="1"/>
  <c r="AI988" i="14"/>
  <c r="AJ988" i="14"/>
  <c r="AK988" i="14"/>
  <c r="AB989" i="14"/>
  <c r="C989" i="18" s="1"/>
  <c r="K983" i="17" s="1"/>
  <c r="AD989" i="14"/>
  <c r="AJ989" i="14"/>
  <c r="AK989" i="14"/>
  <c r="AI990" i="14"/>
  <c r="AJ990" i="14"/>
  <c r="AK990" i="14"/>
  <c r="AB991" i="14"/>
  <c r="C991" i="18" s="1"/>
  <c r="K985" i="17" s="1"/>
  <c r="AD991" i="14"/>
  <c r="AK991" i="14"/>
  <c r="AB992" i="14"/>
  <c r="C992" i="18" s="1"/>
  <c r="K986" i="17" s="1"/>
  <c r="AD992" i="14"/>
  <c r="AJ992" i="14"/>
  <c r="AB993" i="14"/>
  <c r="C993" i="18" s="1"/>
  <c r="K987" i="17" s="1"/>
  <c r="AD993" i="14"/>
  <c r="AI993" i="14"/>
  <c r="AK993" i="14"/>
  <c r="AI994" i="14"/>
  <c r="AJ994" i="14"/>
  <c r="AB995" i="14"/>
  <c r="C995" i="18" s="1"/>
  <c r="K989" i="17" s="1"/>
  <c r="AK995" i="14"/>
  <c r="AD996" i="14"/>
  <c r="AJ996" i="14"/>
  <c r="AB997" i="14"/>
  <c r="C997" i="18" s="1"/>
  <c r="K991" i="17" s="1"/>
  <c r="AI997" i="14"/>
  <c r="AJ997" i="14"/>
  <c r="AK997" i="14"/>
  <c r="AD998" i="14"/>
  <c r="AB999" i="14"/>
  <c r="C999" i="18" s="1"/>
  <c r="K993" i="17" s="1"/>
  <c r="AI999" i="14"/>
  <c r="AB1000" i="14"/>
  <c r="C1000" i="18" s="1"/>
  <c r="K994" i="17" s="1"/>
  <c r="AD1000" i="14"/>
  <c r="AB1001" i="14"/>
  <c r="C1001" i="18" s="1"/>
  <c r="K995" i="17" s="1"/>
  <c r="AI1001" i="14"/>
  <c r="AJ1001" i="14"/>
  <c r="AK1001" i="14"/>
  <c r="AJ1002" i="14"/>
  <c r="AK1002" i="14"/>
  <c r="AB1003" i="14"/>
  <c r="C1003" i="18" s="1"/>
  <c r="K997" i="17" s="1"/>
  <c r="AK1003" i="14"/>
  <c r="AB1004" i="14"/>
  <c r="C1004" i="18" s="1"/>
  <c r="K998" i="17" s="1"/>
  <c r="AD1004" i="14"/>
  <c r="AI1004" i="14"/>
  <c r="AK1004" i="14"/>
  <c r="AB1005" i="14"/>
  <c r="C1005" i="18" s="1"/>
  <c r="K999" i="17" s="1"/>
  <c r="AJ1005" i="14"/>
  <c r="AK1005" i="14"/>
  <c r="AB1006" i="14"/>
  <c r="C1006" i="18" s="1"/>
  <c r="K1000" i="17" s="1"/>
  <c r="AB1007" i="14"/>
  <c r="C1007" i="18" s="1"/>
  <c r="K1001" i="17" s="1"/>
  <c r="AD1007" i="14"/>
  <c r="AB1008" i="14"/>
  <c r="C1008" i="18" s="1"/>
  <c r="K1002" i="17" s="1"/>
  <c r="AJ1008" i="14"/>
  <c r="AK1008" i="14"/>
  <c r="AK1009" i="14"/>
  <c r="AJ1010" i="14"/>
  <c r="AD1011" i="14"/>
  <c r="AJ1011" i="14"/>
  <c r="AK1011" i="14"/>
  <c r="AC1012" i="14"/>
  <c r="AD1012" i="14"/>
  <c r="AF1012" i="14"/>
  <c r="AG1012" i="14" s="1"/>
  <c r="AI1012" i="14"/>
  <c r="AJ1012" i="14"/>
  <c r="AK1012" i="14"/>
  <c r="AB1013" i="14"/>
  <c r="C1013" i="18" s="1"/>
  <c r="K1007" i="17" s="1"/>
  <c r="AC1013" i="14"/>
  <c r="AD1013" i="14"/>
  <c r="AF1013" i="14"/>
  <c r="AG1013" i="14" s="1"/>
  <c r="AJ1013" i="14"/>
  <c r="AK1013" i="14"/>
  <c r="AB1014" i="14"/>
  <c r="C1014" i="18" s="1"/>
  <c r="K1008" i="17" s="1"/>
  <c r="AC1014" i="14"/>
  <c r="AF1014" i="14"/>
  <c r="AG1014" i="14" s="1"/>
  <c r="AJ1014" i="14"/>
  <c r="AB1015" i="14"/>
  <c r="C1015" i="18" s="1"/>
  <c r="K1009" i="17" s="1"/>
  <c r="AC1015" i="14"/>
  <c r="AD1015" i="14"/>
  <c r="AF1015" i="14"/>
  <c r="AG1015" i="14" s="1"/>
  <c r="AK1015" i="14"/>
  <c r="T72" i="15" l="1"/>
  <c r="AB69" i="14"/>
  <c r="C69" i="18" s="1"/>
  <c r="K63" i="17" s="1"/>
  <c r="R60" i="15"/>
  <c r="AB57" i="14"/>
  <c r="C57" i="18" s="1"/>
  <c r="K51" i="17" s="1"/>
  <c r="L49" i="15"/>
  <c r="N302" i="15"/>
  <c r="AB306" i="14"/>
  <c r="C306" i="18" s="1"/>
  <c r="K300" i="17" s="1"/>
  <c r="Q298" i="15"/>
  <c r="AB302" i="14"/>
  <c r="C302" i="18" s="1"/>
  <c r="K296" i="17" s="1"/>
  <c r="AB794" i="14"/>
  <c r="C794" i="18" s="1"/>
  <c r="K788" i="17" s="1"/>
  <c r="AB569" i="14"/>
  <c r="C569" i="18" s="1"/>
  <c r="K563" i="17" s="1"/>
  <c r="O958" i="15"/>
  <c r="R958" i="15"/>
  <c r="P837" i="15"/>
  <c r="R837" i="15"/>
  <c r="K832" i="15"/>
  <c r="Q832" i="15"/>
  <c r="U832" i="15"/>
  <c r="R825" i="15"/>
  <c r="O736" i="15"/>
  <c r="T736" i="15"/>
  <c r="N731" i="15"/>
  <c r="J731" i="15"/>
  <c r="AC731" i="14" s="1"/>
  <c r="S731" i="15"/>
  <c r="T518" i="15"/>
  <c r="S518" i="15"/>
  <c r="N96" i="15"/>
  <c r="Q96" i="15"/>
  <c r="AB100" i="14"/>
  <c r="C100" i="18" s="1"/>
  <c r="K94" i="17" s="1"/>
  <c r="M96" i="15"/>
  <c r="T61" i="15"/>
  <c r="O61" i="15"/>
  <c r="AB881" i="14"/>
  <c r="C881" i="18" s="1"/>
  <c r="K875" i="17" s="1"/>
  <c r="AB716" i="14"/>
  <c r="C716" i="18" s="1"/>
  <c r="K710" i="17" s="1"/>
  <c r="AB356" i="14"/>
  <c r="C356" i="18" s="1"/>
  <c r="K350" i="17" s="1"/>
  <c r="AD246" i="14"/>
  <c r="T954" i="15"/>
  <c r="Q954" i="15"/>
  <c r="P934" i="15"/>
  <c r="N934" i="15"/>
  <c r="R934" i="15"/>
  <c r="AB998" i="14"/>
  <c r="C998" i="18" s="1"/>
  <c r="K992" i="17" s="1"/>
  <c r="AB889" i="14"/>
  <c r="C889" i="18" s="1"/>
  <c r="K883" i="17" s="1"/>
  <c r="AB461" i="14"/>
  <c r="C461" i="18" s="1"/>
  <c r="K455" i="17" s="1"/>
  <c r="AB392" i="14"/>
  <c r="C392" i="18" s="1"/>
  <c r="K386" i="17" s="1"/>
  <c r="P994" i="15"/>
  <c r="Q964" i="15"/>
  <c r="K964" i="15"/>
  <c r="S964" i="15"/>
  <c r="O934" i="15"/>
  <c r="N885" i="15"/>
  <c r="Q860" i="15"/>
  <c r="P860" i="15"/>
  <c r="J801" i="15"/>
  <c r="AC801" i="14" s="1"/>
  <c r="U801" i="15"/>
  <c r="K800" i="15"/>
  <c r="P800" i="15"/>
  <c r="M798" i="15"/>
  <c r="R787" i="15"/>
  <c r="P787" i="15"/>
  <c r="J782" i="15"/>
  <c r="AC782" i="14" s="1"/>
  <c r="R782" i="15"/>
  <c r="N649" i="15"/>
  <c r="T649" i="15"/>
  <c r="N636" i="15"/>
  <c r="M636" i="15"/>
  <c r="S262" i="15"/>
  <c r="AB266" i="14"/>
  <c r="C266" i="18" s="1"/>
  <c r="K260" i="17" s="1"/>
  <c r="R262" i="15"/>
  <c r="U930" i="15"/>
  <c r="N930" i="15"/>
  <c r="O908" i="15"/>
  <c r="M908" i="15"/>
  <c r="O865" i="15"/>
  <c r="N865" i="15"/>
  <c r="M810" i="15"/>
  <c r="J810" i="15"/>
  <c r="AC810" i="14" s="1"/>
  <c r="J714" i="15"/>
  <c r="AC714" i="14" s="1"/>
  <c r="P714" i="15"/>
  <c r="U645" i="15"/>
  <c r="R645" i="15"/>
  <c r="M550" i="15"/>
  <c r="L550" i="15"/>
  <c r="P432" i="15"/>
  <c r="T432" i="15"/>
  <c r="J364" i="15"/>
  <c r="AC364" i="14" s="1"/>
  <c r="T364" i="15"/>
  <c r="L364" i="15"/>
  <c r="N230" i="15"/>
  <c r="O230" i="15"/>
  <c r="U230" i="15"/>
  <c r="AB1012" i="14"/>
  <c r="C1012" i="18" s="1"/>
  <c r="K1006" i="17" s="1"/>
  <c r="AB802" i="14"/>
  <c r="C802" i="18" s="1"/>
  <c r="K796" i="17" s="1"/>
  <c r="AB573" i="14"/>
  <c r="C573" i="18" s="1"/>
  <c r="K567" i="17" s="1"/>
  <c r="AB552" i="14"/>
  <c r="C552" i="18" s="1"/>
  <c r="K546" i="17" s="1"/>
  <c r="AB457" i="14"/>
  <c r="C457" i="18" s="1"/>
  <c r="K451" i="17" s="1"/>
  <c r="J1002" i="15"/>
  <c r="AC1002" i="14" s="1"/>
  <c r="L1002" i="15"/>
  <c r="O963" i="15"/>
  <c r="L934" i="15"/>
  <c r="R914" i="15"/>
  <c r="K914" i="15"/>
  <c r="S871" i="15"/>
  <c r="T871" i="15"/>
  <c r="T514" i="15"/>
  <c r="O472" i="15"/>
  <c r="L472" i="15"/>
  <c r="T263" i="15"/>
  <c r="L263" i="15"/>
  <c r="K73" i="15"/>
  <c r="R73" i="15"/>
  <c r="AB77" i="14"/>
  <c r="C77" i="18" s="1"/>
  <c r="K71" i="17" s="1"/>
  <c r="P73" i="15"/>
  <c r="Q46" i="15"/>
  <c r="O46" i="15"/>
  <c r="R290" i="15"/>
  <c r="AB294" i="14"/>
  <c r="C294" i="18" s="1"/>
  <c r="K288" i="17" s="1"/>
  <c r="AB937" i="14"/>
  <c r="C937" i="18" s="1"/>
  <c r="K931" i="17" s="1"/>
  <c r="AB286" i="14"/>
  <c r="C286" i="18" s="1"/>
  <c r="K280" i="17" s="1"/>
  <c r="T930" i="15"/>
  <c r="Q865" i="15"/>
  <c r="T810" i="15"/>
  <c r="P603" i="15"/>
  <c r="L603" i="15"/>
  <c r="S603" i="15"/>
  <c r="O493" i="15"/>
  <c r="U493" i="15"/>
  <c r="Q442" i="15"/>
  <c r="U442" i="15"/>
  <c r="J365" i="15"/>
  <c r="AC365" i="14" s="1"/>
  <c r="U365" i="15"/>
  <c r="M227" i="15"/>
  <c r="AB231" i="14"/>
  <c r="C231" i="18" s="1"/>
  <c r="K225" i="17" s="1"/>
  <c r="J193" i="15"/>
  <c r="AC193" i="14" s="1"/>
  <c r="Q193" i="15"/>
  <c r="T193" i="15"/>
  <c r="AB197" i="14"/>
  <c r="C197" i="18" s="1"/>
  <c r="K191" i="17" s="1"/>
  <c r="N193" i="15"/>
  <c r="L51" i="15"/>
  <c r="T51" i="15"/>
  <c r="U51" i="15"/>
  <c r="AB55" i="14"/>
  <c r="C55" i="18" s="1"/>
  <c r="K49" i="17" s="1"/>
  <c r="O51" i="15"/>
  <c r="J985" i="15"/>
  <c r="AC985" i="14" s="1"/>
  <c r="U985" i="15"/>
  <c r="AB953" i="14"/>
  <c r="C953" i="18" s="1"/>
  <c r="K947" i="17" s="1"/>
  <c r="M984" i="15"/>
  <c r="R984" i="15"/>
  <c r="M930" i="15"/>
  <c r="P865" i="15"/>
  <c r="K826" i="15"/>
  <c r="J826" i="15"/>
  <c r="AC826" i="14" s="1"/>
  <c r="N826" i="15"/>
  <c r="N810" i="15"/>
  <c r="M703" i="15"/>
  <c r="K703" i="15"/>
  <c r="S552" i="15"/>
  <c r="L552" i="15"/>
  <c r="T230" i="15"/>
  <c r="O319" i="15"/>
  <c r="S277" i="15"/>
  <c r="U218" i="15"/>
  <c r="N319" i="15"/>
  <c r="T318" i="15"/>
  <c r="Q277" i="15"/>
  <c r="AB133" i="14"/>
  <c r="C133" i="18" s="1"/>
  <c r="K127" i="17" s="1"/>
  <c r="AB129" i="14"/>
  <c r="C129" i="18" s="1"/>
  <c r="K123" i="17" s="1"/>
  <c r="P715" i="15"/>
  <c r="U473" i="15"/>
  <c r="K395" i="15"/>
  <c r="Q389" i="15"/>
  <c r="D330" i="15"/>
  <c r="AE334" i="14" s="1"/>
  <c r="D334" i="18" s="1"/>
  <c r="L328" i="17" s="1"/>
  <c r="M318" i="15"/>
  <c r="P279" i="15"/>
  <c r="M277" i="15"/>
  <c r="L235" i="15"/>
  <c r="S234" i="15"/>
  <c r="D230" i="15"/>
  <c r="L218" i="15"/>
  <c r="U159" i="15"/>
  <c r="K159" i="15"/>
  <c r="N155" i="15"/>
  <c r="Q145" i="15"/>
  <c r="P110" i="15"/>
  <c r="O75" i="15"/>
  <c r="AB49" i="14"/>
  <c r="C49" i="18" s="1"/>
  <c r="K43" i="17" s="1"/>
  <c r="U521" i="15"/>
  <c r="D518" i="15"/>
  <c r="AE522" i="14" s="1"/>
  <c r="D522" i="18" s="1"/>
  <c r="L516" i="17" s="1"/>
  <c r="U498" i="15"/>
  <c r="U436" i="15"/>
  <c r="K428" i="15"/>
  <c r="M397" i="15"/>
  <c r="L361" i="15"/>
  <c r="J314" i="15"/>
  <c r="AC314" i="14" s="1"/>
  <c r="S246" i="15"/>
  <c r="O203" i="15"/>
  <c r="S159" i="15"/>
  <c r="O145" i="15"/>
  <c r="Q129" i="15"/>
  <c r="P1001" i="15"/>
  <c r="T927" i="15"/>
  <c r="D865" i="15"/>
  <c r="AE869" i="14" s="1"/>
  <c r="D869" i="18" s="1"/>
  <c r="L863" i="17" s="1"/>
  <c r="D620" i="15"/>
  <c r="AE624" i="14" s="1"/>
  <c r="D624" i="18" s="1"/>
  <c r="L618" i="17" s="1"/>
  <c r="D473" i="15"/>
  <c r="AE477" i="14" s="1"/>
  <c r="D477" i="18" s="1"/>
  <c r="L471" i="17" s="1"/>
  <c r="Q159" i="15"/>
  <c r="J129" i="15"/>
  <c r="AC129" i="14" s="1"/>
  <c r="T126" i="15"/>
  <c r="R125" i="15"/>
  <c r="S71" i="15"/>
  <c r="AB45" i="14"/>
  <c r="C45" i="18" s="1"/>
  <c r="K39" i="17" s="1"/>
  <c r="CF74" i="12"/>
  <c r="CR74" i="12"/>
  <c r="DD74" i="12"/>
  <c r="AB35" i="14"/>
  <c r="C35" i="18" s="1"/>
  <c r="K29" i="17" s="1"/>
  <c r="CF86" i="12"/>
  <c r="DD86" i="12"/>
  <c r="CR84" i="12"/>
  <c r="CR86" i="12"/>
  <c r="CR85" i="12"/>
  <c r="DD84" i="12"/>
  <c r="DP85" i="12"/>
  <c r="DD85" i="12"/>
  <c r="CF84" i="12"/>
  <c r="Q28" i="15"/>
  <c r="DD75" i="12"/>
  <c r="CF75" i="12"/>
  <c r="DP75" i="12"/>
  <c r="U27" i="15"/>
  <c r="L27" i="15"/>
  <c r="CR76" i="12"/>
  <c r="CF76" i="12"/>
  <c r="DP76" i="12"/>
  <c r="CF79" i="12"/>
  <c r="L20" i="15"/>
  <c r="T20" i="15"/>
  <c r="AB23" i="14"/>
  <c r="C23" i="18" s="1"/>
  <c r="K17" i="17" s="1"/>
  <c r="U19" i="15"/>
  <c r="DD79" i="12"/>
  <c r="DD77" i="12"/>
  <c r="M283" i="15"/>
  <c r="L283" i="15"/>
  <c r="T283" i="15"/>
  <c r="AB287" i="14"/>
  <c r="C287" i="18" s="1"/>
  <c r="K281" i="17" s="1"/>
  <c r="P656" i="15"/>
  <c r="U656" i="15"/>
  <c r="M340" i="15"/>
  <c r="K340" i="15"/>
  <c r="T340" i="15"/>
  <c r="S340" i="15"/>
  <c r="L57" i="15"/>
  <c r="S57" i="15"/>
  <c r="AB61" i="14"/>
  <c r="C61" i="18" s="1"/>
  <c r="K55" i="17" s="1"/>
  <c r="AB985" i="14"/>
  <c r="C985" i="18" s="1"/>
  <c r="K979" i="17" s="1"/>
  <c r="O981" i="15"/>
  <c r="L827" i="15"/>
  <c r="AB831" i="14"/>
  <c r="C831" i="18" s="1"/>
  <c r="K825" i="17" s="1"/>
  <c r="P827" i="15"/>
  <c r="J406" i="15"/>
  <c r="AC406" i="14" s="1"/>
  <c r="U406" i="15"/>
  <c r="P406" i="15"/>
  <c r="AB410" i="14"/>
  <c r="C410" i="18" s="1"/>
  <c r="K404" i="17" s="1"/>
  <c r="N323" i="15"/>
  <c r="AB327" i="14"/>
  <c r="C327" i="18" s="1"/>
  <c r="K321" i="17" s="1"/>
  <c r="AB198" i="14"/>
  <c r="C198" i="18" s="1"/>
  <c r="K192" i="17" s="1"/>
  <c r="P873" i="15"/>
  <c r="AB877" i="14"/>
  <c r="C877" i="18" s="1"/>
  <c r="K871" i="17" s="1"/>
  <c r="L873" i="15"/>
  <c r="N756" i="15"/>
  <c r="K756" i="15"/>
  <c r="T756" i="15"/>
  <c r="AB760" i="14"/>
  <c r="C760" i="18" s="1"/>
  <c r="K754" i="17" s="1"/>
  <c r="L756" i="15"/>
  <c r="U516" i="15"/>
  <c r="AB520" i="14"/>
  <c r="C520" i="18" s="1"/>
  <c r="K514" i="17" s="1"/>
  <c r="S503" i="15"/>
  <c r="AB507" i="14"/>
  <c r="C507" i="18" s="1"/>
  <c r="K501" i="17" s="1"/>
  <c r="L381" i="15"/>
  <c r="M381" i="15"/>
  <c r="K381" i="15"/>
  <c r="R381" i="15"/>
  <c r="AB385" i="14"/>
  <c r="C385" i="18" s="1"/>
  <c r="K379" i="17" s="1"/>
  <c r="M749" i="15"/>
  <c r="P749" i="15"/>
  <c r="S749" i="15"/>
  <c r="AB753" i="14"/>
  <c r="C753" i="18" s="1"/>
  <c r="K747" i="17" s="1"/>
  <c r="K749" i="15"/>
  <c r="AB170" i="14"/>
  <c r="C170" i="18" s="1"/>
  <c r="K164" i="17" s="1"/>
  <c r="J887" i="15"/>
  <c r="AC887" i="14" s="1"/>
  <c r="AB891" i="14"/>
  <c r="C891" i="18" s="1"/>
  <c r="K885" i="17" s="1"/>
  <c r="P878" i="15"/>
  <c r="R878" i="15"/>
  <c r="N878" i="15"/>
  <c r="AB882" i="14"/>
  <c r="C882" i="18" s="1"/>
  <c r="K876" i="17" s="1"/>
  <c r="S773" i="15"/>
  <c r="AB777" i="14"/>
  <c r="C777" i="18" s="1"/>
  <c r="K771" i="17" s="1"/>
  <c r="J612" i="15"/>
  <c r="AC612" i="14" s="1"/>
  <c r="N612" i="15"/>
  <c r="AB616" i="14"/>
  <c r="C616" i="18" s="1"/>
  <c r="K610" i="17" s="1"/>
  <c r="O612" i="15"/>
  <c r="M604" i="15"/>
  <c r="P604" i="15"/>
  <c r="N604" i="15"/>
  <c r="U583" i="15"/>
  <c r="S583" i="15"/>
  <c r="L416" i="15"/>
  <c r="N416" i="15"/>
  <c r="AB420" i="14"/>
  <c r="C420" i="18" s="1"/>
  <c r="K414" i="17" s="1"/>
  <c r="O411" i="15"/>
  <c r="M411" i="15"/>
  <c r="Q411" i="15"/>
  <c r="AB415" i="14"/>
  <c r="C415" i="18" s="1"/>
  <c r="K409" i="17" s="1"/>
  <c r="S206" i="15"/>
  <c r="AB210" i="14"/>
  <c r="C210" i="18" s="1"/>
  <c r="K204" i="17" s="1"/>
  <c r="N535" i="15"/>
  <c r="Q535" i="15"/>
  <c r="L535" i="15"/>
  <c r="T535" i="15"/>
  <c r="D934" i="15"/>
  <c r="AD938" i="14"/>
  <c r="O892" i="15"/>
  <c r="T892" i="15"/>
  <c r="L595" i="15"/>
  <c r="U595" i="15"/>
  <c r="AB599" i="14"/>
  <c r="C599" i="18" s="1"/>
  <c r="K593" i="17" s="1"/>
  <c r="M589" i="15"/>
  <c r="AB593" i="14"/>
  <c r="C593" i="18" s="1"/>
  <c r="K587" i="17" s="1"/>
  <c r="P585" i="15"/>
  <c r="AB589" i="14"/>
  <c r="C589" i="18" s="1"/>
  <c r="K583" i="17" s="1"/>
  <c r="M572" i="15"/>
  <c r="AB576" i="14"/>
  <c r="C576" i="18" s="1"/>
  <c r="K570" i="17" s="1"/>
  <c r="T91" i="15"/>
  <c r="AB95" i="14"/>
  <c r="C95" i="18" s="1"/>
  <c r="K89" i="17" s="1"/>
  <c r="M221" i="15"/>
  <c r="T221" i="15"/>
  <c r="D152" i="15"/>
  <c r="AE156" i="14" s="1"/>
  <c r="D156" i="18" s="1"/>
  <c r="L150" i="17" s="1"/>
  <c r="T152" i="15"/>
  <c r="AB625" i="14"/>
  <c r="C625" i="18" s="1"/>
  <c r="K619" i="17" s="1"/>
  <c r="AB292" i="14"/>
  <c r="C292" i="18" s="1"/>
  <c r="K286" i="17" s="1"/>
  <c r="O1001" i="15"/>
  <c r="Q817" i="15"/>
  <c r="T799" i="15"/>
  <c r="T763" i="15"/>
  <c r="U763" i="15"/>
  <c r="K755" i="15"/>
  <c r="T755" i="15"/>
  <c r="L665" i="15"/>
  <c r="N665" i="15"/>
  <c r="O665" i="15"/>
  <c r="Q665" i="15"/>
  <c r="S665" i="15"/>
  <c r="J665" i="15"/>
  <c r="AC665" i="14" s="1"/>
  <c r="M390" i="15"/>
  <c r="L390" i="15"/>
  <c r="S226" i="15"/>
  <c r="U226" i="15"/>
  <c r="P165" i="15"/>
  <c r="K165" i="15"/>
  <c r="S911" i="15"/>
  <c r="L911" i="15"/>
  <c r="T911" i="15"/>
  <c r="K127" i="15"/>
  <c r="T127" i="15"/>
  <c r="J63" i="15"/>
  <c r="K63" i="15"/>
  <c r="AB67" i="14"/>
  <c r="C67" i="18" s="1"/>
  <c r="K61" i="17" s="1"/>
  <c r="M63" i="15"/>
  <c r="Q63" i="15"/>
  <c r="T63" i="15"/>
  <c r="U63" i="15"/>
  <c r="M35" i="15"/>
  <c r="P35" i="15"/>
  <c r="L970" i="15"/>
  <c r="T970" i="15"/>
  <c r="O820" i="15"/>
  <c r="S820" i="15"/>
  <c r="Q661" i="15"/>
  <c r="N661" i="15"/>
  <c r="O620" i="15"/>
  <c r="M620" i="15"/>
  <c r="P620" i="15"/>
  <c r="AB746" i="14"/>
  <c r="C746" i="18" s="1"/>
  <c r="K740" i="17" s="1"/>
  <c r="AD522" i="14"/>
  <c r="AD234" i="14"/>
  <c r="N993" i="15"/>
  <c r="S993" i="15"/>
  <c r="O985" i="15"/>
  <c r="N985" i="15"/>
  <c r="R985" i="15"/>
  <c r="M848" i="15"/>
  <c r="Q848" i="15"/>
  <c r="T848" i="15"/>
  <c r="T758" i="15"/>
  <c r="J758" i="15"/>
  <c r="AC758" i="14" s="1"/>
  <c r="Q681" i="15"/>
  <c r="N681" i="15"/>
  <c r="R681" i="15"/>
  <c r="P665" i="15"/>
  <c r="M342" i="15"/>
  <c r="S342" i="15"/>
  <c r="J342" i="15"/>
  <c r="AC342" i="14" s="1"/>
  <c r="T342" i="15"/>
  <c r="N342" i="15"/>
  <c r="P342" i="15"/>
  <c r="Q342" i="15"/>
  <c r="R342" i="15"/>
  <c r="R282" i="15"/>
  <c r="J167" i="15"/>
  <c r="AC167" i="14" s="1"/>
  <c r="O167" i="15"/>
  <c r="U167" i="15"/>
  <c r="M167" i="15"/>
  <c r="O165" i="15"/>
  <c r="T92" i="15"/>
  <c r="Q92" i="15"/>
  <c r="O92" i="15"/>
  <c r="T90" i="15"/>
  <c r="O77" i="15"/>
  <c r="L77" i="15"/>
  <c r="M77" i="15"/>
  <c r="T77" i="15"/>
  <c r="J77" i="15"/>
  <c r="AC77" i="14" s="1"/>
  <c r="AD962" i="14"/>
  <c r="D958" i="15"/>
  <c r="P629" i="15"/>
  <c r="N629" i="15"/>
  <c r="AB974" i="14"/>
  <c r="C974" i="18" s="1"/>
  <c r="K968" i="17" s="1"/>
  <c r="AB633" i="14"/>
  <c r="C633" i="18" s="1"/>
  <c r="K627" i="17" s="1"/>
  <c r="AB604" i="14"/>
  <c r="C604" i="18" s="1"/>
  <c r="K598" i="17" s="1"/>
  <c r="AB480" i="14"/>
  <c r="C480" i="18" s="1"/>
  <c r="K474" i="17" s="1"/>
  <c r="AB429" i="14"/>
  <c r="C429" i="18" s="1"/>
  <c r="K423" i="17" s="1"/>
  <c r="AB47" i="14"/>
  <c r="C47" i="18" s="1"/>
  <c r="K41" i="17" s="1"/>
  <c r="AB39" i="14"/>
  <c r="C39" i="18" s="1"/>
  <c r="K33" i="17" s="1"/>
  <c r="Q985" i="15"/>
  <c r="U620" i="15"/>
  <c r="N519" i="15"/>
  <c r="P519" i="15"/>
  <c r="R519" i="15"/>
  <c r="K519" i="15"/>
  <c r="K439" i="15"/>
  <c r="M439" i="15"/>
  <c r="P377" i="15"/>
  <c r="O377" i="15"/>
  <c r="U377" i="15"/>
  <c r="L344" i="15"/>
  <c r="S344" i="15"/>
  <c r="K344" i="15"/>
  <c r="U342" i="15"/>
  <c r="O63" i="15"/>
  <c r="Q40" i="15"/>
  <c r="AB44" i="14"/>
  <c r="C44" i="18" s="1"/>
  <c r="K38" i="17" s="1"/>
  <c r="K484" i="15"/>
  <c r="L484" i="15"/>
  <c r="AB665" i="14"/>
  <c r="C665" i="18" s="1"/>
  <c r="K659" i="17" s="1"/>
  <c r="AB618" i="14"/>
  <c r="C618" i="18" s="1"/>
  <c r="K612" i="17" s="1"/>
  <c r="AD215" i="14"/>
  <c r="O996" i="15"/>
  <c r="J996" i="15"/>
  <c r="AC996" i="14" s="1"/>
  <c r="U996" i="15"/>
  <c r="T993" i="15"/>
  <c r="M987" i="15"/>
  <c r="L985" i="15"/>
  <c r="T983" i="15"/>
  <c r="P911" i="15"/>
  <c r="K879" i="15"/>
  <c r="K820" i="15"/>
  <c r="L811" i="15"/>
  <c r="M802" i="15"/>
  <c r="J802" i="15"/>
  <c r="AC802" i="14" s="1"/>
  <c r="K801" i="15"/>
  <c r="T801" i="15"/>
  <c r="O93" i="15"/>
  <c r="M93" i="15"/>
  <c r="U77" i="15"/>
  <c r="L63" i="15"/>
  <c r="O28" i="15"/>
  <c r="M28" i="15"/>
  <c r="N28" i="15"/>
  <c r="U28" i="15"/>
  <c r="L28" i="15"/>
  <c r="AB624" i="14"/>
  <c r="C624" i="18" s="1"/>
  <c r="K618" i="17" s="1"/>
  <c r="AB488" i="14"/>
  <c r="C488" i="18" s="1"/>
  <c r="K482" i="17" s="1"/>
  <c r="AB386" i="14"/>
  <c r="C386" i="18" s="1"/>
  <c r="K380" i="17" s="1"/>
  <c r="AB156" i="14"/>
  <c r="C156" i="18" s="1"/>
  <c r="K150" i="17" s="1"/>
  <c r="J1001" i="15"/>
  <c r="AC1001" i="14" s="1"/>
  <c r="N1001" i="15"/>
  <c r="Q1001" i="15"/>
  <c r="O954" i="15"/>
  <c r="M954" i="15"/>
  <c r="R954" i="15"/>
  <c r="U954" i="15"/>
  <c r="S886" i="15"/>
  <c r="M886" i="15"/>
  <c r="L803" i="15"/>
  <c r="T803" i="15"/>
  <c r="O644" i="15"/>
  <c r="M644" i="15"/>
  <c r="N644" i="15"/>
  <c r="T644" i="15"/>
  <c r="L644" i="15"/>
  <c r="O353" i="15"/>
  <c r="P353" i="15"/>
  <c r="N310" i="15"/>
  <c r="Q310" i="15"/>
  <c r="O310" i="15"/>
  <c r="S77" i="15"/>
  <c r="R74" i="15"/>
  <c r="J74" i="15"/>
  <c r="AC74" i="14" s="1"/>
  <c r="N984" i="15"/>
  <c r="U964" i="15"/>
  <c r="U942" i="15"/>
  <c r="Q937" i="15"/>
  <c r="D937" i="15"/>
  <c r="L930" i="15"/>
  <c r="K810" i="15"/>
  <c r="U731" i="15"/>
  <c r="D715" i="15"/>
  <c r="W715" i="15" s="1"/>
  <c r="R703" i="15"/>
  <c r="R664" i="15"/>
  <c r="Q636" i="15"/>
  <c r="Q602" i="15"/>
  <c r="D544" i="15"/>
  <c r="AE548" i="14" s="1"/>
  <c r="D548" i="18" s="1"/>
  <c r="L542" i="17" s="1"/>
  <c r="M521" i="15"/>
  <c r="K518" i="15"/>
  <c r="S498" i="15"/>
  <c r="Q485" i="15"/>
  <c r="D455" i="15"/>
  <c r="AE459" i="14" s="1"/>
  <c r="D459" i="18" s="1"/>
  <c r="L453" i="17" s="1"/>
  <c r="M440" i="15"/>
  <c r="Q392" i="15"/>
  <c r="N389" i="15"/>
  <c r="R365" i="15"/>
  <c r="Q364" i="15"/>
  <c r="T363" i="15"/>
  <c r="J361" i="15"/>
  <c r="AC361" i="14" s="1"/>
  <c r="S316" i="15"/>
  <c r="O314" i="15"/>
  <c r="T279" i="15"/>
  <c r="K246" i="15"/>
  <c r="D200" i="15"/>
  <c r="AE204" i="14" s="1"/>
  <c r="D204" i="18" s="1"/>
  <c r="L198" i="17" s="1"/>
  <c r="L193" i="15"/>
  <c r="Q188" i="15"/>
  <c r="Q171" i="15"/>
  <c r="D134" i="15"/>
  <c r="AE138" i="14" s="1"/>
  <c r="D138" i="18" s="1"/>
  <c r="L132" i="17" s="1"/>
  <c r="K129" i="15"/>
  <c r="U128" i="15"/>
  <c r="J118" i="15"/>
  <c r="AC118" i="14" s="1"/>
  <c r="T98" i="15"/>
  <c r="R87" i="15"/>
  <c r="O71" i="15"/>
  <c r="L69" i="15"/>
  <c r="L64" i="15"/>
  <c r="J46" i="15"/>
  <c r="S31" i="15"/>
  <c r="P27" i="15"/>
  <c r="K20" i="15"/>
  <c r="D954" i="15"/>
  <c r="J930" i="15"/>
  <c r="AC930" i="14" s="1"/>
  <c r="D755" i="15"/>
  <c r="AE759" i="14" s="1"/>
  <c r="D759" i="18" s="1"/>
  <c r="L753" i="17" s="1"/>
  <c r="D672" i="15"/>
  <c r="AE676" i="14" s="1"/>
  <c r="D676" i="18" s="1"/>
  <c r="L670" i="17" s="1"/>
  <c r="Q664" i="15"/>
  <c r="D661" i="15"/>
  <c r="D342" i="15"/>
  <c r="M314" i="15"/>
  <c r="N27" i="15"/>
  <c r="CR80" i="12"/>
  <c r="M964" i="15"/>
  <c r="L937" i="15"/>
  <c r="T908" i="15"/>
  <c r="P836" i="15"/>
  <c r="L835" i="15"/>
  <c r="P828" i="15"/>
  <c r="O753" i="15"/>
  <c r="K731" i="15"/>
  <c r="N715" i="15"/>
  <c r="U714" i="15"/>
  <c r="D707" i="15"/>
  <c r="P682" i="15"/>
  <c r="D665" i="15"/>
  <c r="AE669" i="14" s="1"/>
  <c r="D669" i="18" s="1"/>
  <c r="L663" i="17" s="1"/>
  <c r="O552" i="15"/>
  <c r="S551" i="15"/>
  <c r="P550" i="15"/>
  <c r="M473" i="15"/>
  <c r="D390" i="15"/>
  <c r="AA390" i="15" s="1"/>
  <c r="K378" i="15"/>
  <c r="O279" i="15"/>
  <c r="M171" i="15"/>
  <c r="P123" i="15"/>
  <c r="DD80" i="12"/>
  <c r="CF80" i="12"/>
  <c r="Q958" i="15"/>
  <c r="R930" i="15"/>
  <c r="U914" i="15"/>
  <c r="Q913" i="15"/>
  <c r="R910" i="15"/>
  <c r="D822" i="15"/>
  <c r="AE826" i="14" s="1"/>
  <c r="D826" i="18" s="1"/>
  <c r="L820" i="17" s="1"/>
  <c r="D728" i="15"/>
  <c r="R331" i="15"/>
  <c r="S314" i="15"/>
  <c r="O115" i="15"/>
  <c r="T114" i="15"/>
  <c r="T113" i="15"/>
  <c r="L110" i="15"/>
  <c r="O108" i="15"/>
  <c r="T107" i="15"/>
  <c r="U106" i="15"/>
  <c r="U664" i="15"/>
  <c r="D664" i="15"/>
  <c r="AE668" i="14" s="1"/>
  <c r="D668" i="18" s="1"/>
  <c r="L662" i="17" s="1"/>
  <c r="K584" i="15"/>
  <c r="T558" i="15"/>
  <c r="U518" i="15"/>
  <c r="J498" i="15"/>
  <c r="AC498" i="14" s="1"/>
  <c r="Q493" i="15"/>
  <c r="P361" i="15"/>
  <c r="T332" i="15"/>
  <c r="N331" i="15"/>
  <c r="S322" i="15"/>
  <c r="R314" i="15"/>
  <c r="D314" i="15"/>
  <c r="V314" i="15" s="1"/>
  <c r="AF314" i="14" s="1"/>
  <c r="AG314" i="14" s="1"/>
  <c r="P260" i="15"/>
  <c r="U246" i="15"/>
  <c r="R239" i="15"/>
  <c r="K218" i="15"/>
  <c r="P193" i="15"/>
  <c r="J145" i="15"/>
  <c r="AC145" i="14" s="1"/>
  <c r="J128" i="15"/>
  <c r="AC128" i="14" s="1"/>
  <c r="O125" i="15"/>
  <c r="P118" i="15"/>
  <c r="M115" i="15"/>
  <c r="M113" i="15"/>
  <c r="D111" i="15"/>
  <c r="AE115" i="14" s="1"/>
  <c r="D115" i="18" s="1"/>
  <c r="L109" i="17" s="1"/>
  <c r="K110" i="15"/>
  <c r="M108" i="15"/>
  <c r="M73" i="15"/>
  <c r="J72" i="15"/>
  <c r="AC72" i="14" s="1"/>
  <c r="Q71" i="15"/>
  <c r="O69" i="15"/>
  <c r="K51" i="15"/>
  <c r="P46" i="15"/>
  <c r="T44" i="15"/>
  <c r="P39" i="15"/>
  <c r="D27" i="15"/>
  <c r="AB27" i="15" s="1"/>
  <c r="S20" i="15"/>
  <c r="CR77" i="12"/>
  <c r="CR79" i="12"/>
  <c r="DP77" i="12"/>
  <c r="AB21" i="14"/>
  <c r="C21" i="18" s="1"/>
  <c r="K15" i="17" s="1"/>
  <c r="CF83" i="12"/>
  <c r="J30" i="15"/>
  <c r="U30" i="15"/>
  <c r="M30" i="15"/>
  <c r="AB34" i="14"/>
  <c r="C34" i="18" s="1"/>
  <c r="K28" i="17" s="1"/>
  <c r="S30" i="15"/>
  <c r="Q25" i="15"/>
  <c r="N25" i="15"/>
  <c r="AB29" i="14"/>
  <c r="C29" i="18" s="1"/>
  <c r="K23" i="17" s="1"/>
  <c r="AB955" i="14"/>
  <c r="C955" i="18" s="1"/>
  <c r="K949" i="17" s="1"/>
  <c r="Q961" i="15"/>
  <c r="O938" i="15"/>
  <c r="T938" i="15"/>
  <c r="U938" i="15"/>
  <c r="R918" i="15"/>
  <c r="J882" i="15"/>
  <c r="AC882" i="14" s="1"/>
  <c r="O882" i="15"/>
  <c r="L870" i="15"/>
  <c r="M870" i="15"/>
  <c r="T793" i="15"/>
  <c r="U793" i="15"/>
  <c r="L739" i="15"/>
  <c r="J739" i="15"/>
  <c r="AC739" i="14" s="1"/>
  <c r="Q739" i="15"/>
  <c r="AB743" i="14"/>
  <c r="C743" i="18" s="1"/>
  <c r="K737" i="17" s="1"/>
  <c r="D700" i="15"/>
  <c r="AE704" i="14" s="1"/>
  <c r="D704" i="18" s="1"/>
  <c r="L698" i="17" s="1"/>
  <c r="O700" i="15"/>
  <c r="T700" i="15"/>
  <c r="M533" i="15"/>
  <c r="K533" i="15"/>
  <c r="L533" i="15"/>
  <c r="P533" i="15"/>
  <c r="S533" i="15"/>
  <c r="Q505" i="15"/>
  <c r="AB509" i="14"/>
  <c r="C509" i="18" s="1"/>
  <c r="K503" i="17" s="1"/>
  <c r="P338" i="15"/>
  <c r="S338" i="15"/>
  <c r="L338" i="15"/>
  <c r="Q338" i="15"/>
  <c r="M317" i="15"/>
  <c r="L317" i="15"/>
  <c r="P294" i="15"/>
  <c r="D294" i="15"/>
  <c r="AD294" i="15" s="1"/>
  <c r="O294" i="15"/>
  <c r="S294" i="15"/>
  <c r="M276" i="15"/>
  <c r="L276" i="15"/>
  <c r="AB280" i="14"/>
  <c r="C280" i="18" s="1"/>
  <c r="K274" i="17" s="1"/>
  <c r="P241" i="15"/>
  <c r="N241" i="15"/>
  <c r="AB245" i="14"/>
  <c r="C245" i="18" s="1"/>
  <c r="K239" i="17" s="1"/>
  <c r="J208" i="15"/>
  <c r="AC208" i="14" s="1"/>
  <c r="O208" i="15"/>
  <c r="L208" i="15"/>
  <c r="AB212" i="14"/>
  <c r="C212" i="18" s="1"/>
  <c r="K206" i="17" s="1"/>
  <c r="S208" i="15"/>
  <c r="U208" i="15"/>
  <c r="U184" i="15"/>
  <c r="AB188" i="14"/>
  <c r="C188" i="18" s="1"/>
  <c r="K182" i="17" s="1"/>
  <c r="P154" i="15"/>
  <c r="N154" i="15"/>
  <c r="AB158" i="14"/>
  <c r="C158" i="18" s="1"/>
  <c r="K152" i="17" s="1"/>
  <c r="O121" i="15"/>
  <c r="S121" i="15"/>
  <c r="T103" i="15"/>
  <c r="AB107" i="14"/>
  <c r="C107" i="18" s="1"/>
  <c r="K101" i="17" s="1"/>
  <c r="P59" i="15"/>
  <c r="T59" i="15"/>
  <c r="AB63" i="14"/>
  <c r="C63" i="18" s="1"/>
  <c r="K57" i="17" s="1"/>
  <c r="L26" i="15"/>
  <c r="AB30" i="14"/>
  <c r="C30" i="18" s="1"/>
  <c r="K24" i="17" s="1"/>
  <c r="AE1000" i="14"/>
  <c r="D1000" i="18" s="1"/>
  <c r="L994" i="17" s="1"/>
  <c r="AB965" i="14"/>
  <c r="C965" i="18" s="1"/>
  <c r="K959" i="17" s="1"/>
  <c r="AD826" i="14"/>
  <c r="AB793" i="14"/>
  <c r="C793" i="18" s="1"/>
  <c r="K787" i="17" s="1"/>
  <c r="AE719" i="14"/>
  <c r="D719" i="18" s="1"/>
  <c r="L713" i="17" s="1"/>
  <c r="M988" i="15"/>
  <c r="J988" i="15"/>
  <c r="AC988" i="14" s="1"/>
  <c r="P988" i="15"/>
  <c r="N988" i="15"/>
  <c r="U981" i="15"/>
  <c r="K981" i="15"/>
  <c r="Q981" i="15"/>
  <c r="M948" i="15"/>
  <c r="L948" i="15"/>
  <c r="K943" i="15"/>
  <c r="L943" i="15"/>
  <c r="P943" i="15"/>
  <c r="K866" i="15"/>
  <c r="J866" i="15"/>
  <c r="AC866" i="14" s="1"/>
  <c r="O809" i="15"/>
  <c r="Q809" i="15"/>
  <c r="S809" i="15"/>
  <c r="R809" i="15"/>
  <c r="J750" i="15"/>
  <c r="AC750" i="14" s="1"/>
  <c r="T750" i="15"/>
  <c r="D536" i="15"/>
  <c r="AA536" i="15" s="1"/>
  <c r="P478" i="15"/>
  <c r="R478" i="15"/>
  <c r="O478" i="15"/>
  <c r="S478" i="15"/>
  <c r="U478" i="15"/>
  <c r="AB482" i="14"/>
  <c r="C482" i="18" s="1"/>
  <c r="K476" i="17" s="1"/>
  <c r="Q454" i="15"/>
  <c r="AB458" i="14"/>
  <c r="C458" i="18" s="1"/>
  <c r="K452" i="17" s="1"/>
  <c r="M556" i="15"/>
  <c r="T556" i="15"/>
  <c r="R556" i="15"/>
  <c r="S556" i="15"/>
  <c r="K556" i="15"/>
  <c r="L556" i="15"/>
  <c r="O556" i="15"/>
  <c r="P556" i="15"/>
  <c r="AB560" i="14"/>
  <c r="C560" i="18" s="1"/>
  <c r="K554" i="17" s="1"/>
  <c r="K21" i="15"/>
  <c r="L21" i="15"/>
  <c r="T21" i="15"/>
  <c r="AB25" i="14"/>
  <c r="C25" i="18" s="1"/>
  <c r="K19" i="17" s="1"/>
  <c r="AB729" i="14"/>
  <c r="C729" i="18" s="1"/>
  <c r="K723" i="17" s="1"/>
  <c r="P1009" i="15"/>
  <c r="U1009" i="15"/>
  <c r="O1009" i="15"/>
  <c r="O961" i="15"/>
  <c r="R961" i="15"/>
  <c r="T961" i="15"/>
  <c r="U961" i="15"/>
  <c r="M961" i="15"/>
  <c r="J961" i="15"/>
  <c r="AC961" i="14" s="1"/>
  <c r="AD695" i="14"/>
  <c r="D691" i="15"/>
  <c r="L902" i="15"/>
  <c r="S902" i="15"/>
  <c r="T902" i="15"/>
  <c r="U902" i="15"/>
  <c r="J897" i="15"/>
  <c r="AC897" i="14" s="1"/>
  <c r="P897" i="15"/>
  <c r="P850" i="15"/>
  <c r="L850" i="15"/>
  <c r="M850" i="15"/>
  <c r="Q850" i="15"/>
  <c r="N850" i="15"/>
  <c r="U850" i="15"/>
  <c r="D850" i="15"/>
  <c r="AB854" i="14"/>
  <c r="C854" i="18" s="1"/>
  <c r="K848" i="17" s="1"/>
  <c r="T816" i="15"/>
  <c r="U816" i="15"/>
  <c r="U281" i="15"/>
  <c r="AB285" i="14"/>
  <c r="C285" i="18" s="1"/>
  <c r="K279" i="17" s="1"/>
  <c r="AB847" i="14"/>
  <c r="C847" i="18" s="1"/>
  <c r="K841" i="17" s="1"/>
  <c r="AB809" i="14"/>
  <c r="C809" i="18" s="1"/>
  <c r="K803" i="17" s="1"/>
  <c r="AB704" i="14"/>
  <c r="C704" i="18" s="1"/>
  <c r="K698" i="17" s="1"/>
  <c r="AB598" i="14"/>
  <c r="C598" i="18" s="1"/>
  <c r="K592" i="17" s="1"/>
  <c r="AB537" i="14"/>
  <c r="C537" i="18" s="1"/>
  <c r="K531" i="17" s="1"/>
  <c r="Q989" i="15"/>
  <c r="R989" i="15"/>
  <c r="U989" i="15"/>
  <c r="T981" i="15"/>
  <c r="P648" i="15"/>
  <c r="N648" i="15"/>
  <c r="AB652" i="14"/>
  <c r="C652" i="18" s="1"/>
  <c r="K646" i="17" s="1"/>
  <c r="L576" i="15"/>
  <c r="R576" i="15"/>
  <c r="K208" i="15"/>
  <c r="P918" i="15"/>
  <c r="Q918" i="15"/>
  <c r="O918" i="15"/>
  <c r="O545" i="15"/>
  <c r="S545" i="15"/>
  <c r="L545" i="15"/>
  <c r="T545" i="15"/>
  <c r="AB549" i="14"/>
  <c r="C549" i="18" s="1"/>
  <c r="K543" i="17" s="1"/>
  <c r="J153" i="15"/>
  <c r="AC153" i="14" s="1"/>
  <c r="O153" i="15"/>
  <c r="Q153" i="15"/>
  <c r="T153" i="15"/>
  <c r="L153" i="15"/>
  <c r="P153" i="15"/>
  <c r="AB157" i="14"/>
  <c r="C157" i="18" s="1"/>
  <c r="K151" i="17" s="1"/>
  <c r="M153" i="15"/>
  <c r="U929" i="15"/>
  <c r="Q929" i="15"/>
  <c r="P721" i="15"/>
  <c r="AB725" i="14"/>
  <c r="C725" i="18" s="1"/>
  <c r="K719" i="17" s="1"/>
  <c r="J618" i="15"/>
  <c r="AC618" i="14" s="1"/>
  <c r="T618" i="15"/>
  <c r="O611" i="15"/>
  <c r="T611" i="15"/>
  <c r="AB72" i="14"/>
  <c r="C72" i="18" s="1"/>
  <c r="K66" i="17" s="1"/>
  <c r="P536" i="15"/>
  <c r="K536" i="15"/>
  <c r="S536" i="15"/>
  <c r="T536" i="15"/>
  <c r="L536" i="15"/>
  <c r="N536" i="15"/>
  <c r="AB540" i="14"/>
  <c r="C540" i="18" s="1"/>
  <c r="K534" i="17" s="1"/>
  <c r="J536" i="15"/>
  <c r="AC536" i="14" s="1"/>
  <c r="R536" i="15"/>
  <c r="L534" i="15"/>
  <c r="T534" i="15"/>
  <c r="T526" i="15"/>
  <c r="L526" i="15"/>
  <c r="U526" i="15"/>
  <c r="M16" i="15"/>
  <c r="R16" i="15"/>
  <c r="T16" i="15"/>
  <c r="AB816" i="14"/>
  <c r="C816" i="18" s="1"/>
  <c r="K810" i="17" s="1"/>
  <c r="AB492" i="14"/>
  <c r="C492" i="18" s="1"/>
  <c r="K486" i="17" s="1"/>
  <c r="AE318" i="14"/>
  <c r="D318" i="18" s="1"/>
  <c r="L312" i="17" s="1"/>
  <c r="K1003" i="15"/>
  <c r="U1003" i="15"/>
  <c r="O945" i="15"/>
  <c r="U945" i="15"/>
  <c r="D918" i="15"/>
  <c r="N898" i="15"/>
  <c r="L898" i="15"/>
  <c r="O898" i="15"/>
  <c r="P813" i="15"/>
  <c r="AB817" i="14"/>
  <c r="C817" i="18" s="1"/>
  <c r="K811" i="17" s="1"/>
  <c r="O704" i="15"/>
  <c r="D704" i="15"/>
  <c r="M702" i="15"/>
  <c r="L702" i="15"/>
  <c r="T702" i="15"/>
  <c r="D669" i="15"/>
  <c r="J669" i="15"/>
  <c r="AC669" i="14" s="1"/>
  <c r="N669" i="15"/>
  <c r="P669" i="15"/>
  <c r="R568" i="15"/>
  <c r="S568" i="15"/>
  <c r="T568" i="15"/>
  <c r="L555" i="15"/>
  <c r="K555" i="15"/>
  <c r="J555" i="15"/>
  <c r="AC555" i="14" s="1"/>
  <c r="M555" i="15"/>
  <c r="AB559" i="14"/>
  <c r="C559" i="18" s="1"/>
  <c r="K553" i="17" s="1"/>
  <c r="O531" i="15"/>
  <c r="T531" i="15"/>
  <c r="P515" i="15"/>
  <c r="V211" i="15"/>
  <c r="AF211" i="14" s="1"/>
  <c r="AG211" i="14" s="1"/>
  <c r="AE215" i="14"/>
  <c r="D215" i="18" s="1"/>
  <c r="L209" i="17" s="1"/>
  <c r="N70" i="15"/>
  <c r="L70" i="15"/>
  <c r="P70" i="15"/>
  <c r="R70" i="15"/>
  <c r="AB74" i="14"/>
  <c r="C74" i="18" s="1"/>
  <c r="K68" i="17" s="1"/>
  <c r="T847" i="15"/>
  <c r="S847" i="15"/>
  <c r="P847" i="15"/>
  <c r="AE715" i="15"/>
  <c r="K588" i="15"/>
  <c r="L588" i="15"/>
  <c r="N588" i="15"/>
  <c r="P588" i="15"/>
  <c r="D193" i="15"/>
  <c r="AD197" i="14"/>
  <c r="AB1009" i="14"/>
  <c r="C1009" i="18" s="1"/>
  <c r="K1003" i="17" s="1"/>
  <c r="AB951" i="14"/>
  <c r="C951" i="18" s="1"/>
  <c r="K945" i="17" s="1"/>
  <c r="AB933" i="14"/>
  <c r="C933" i="18" s="1"/>
  <c r="K927" i="17" s="1"/>
  <c r="AB880" i="14"/>
  <c r="C880" i="18" s="1"/>
  <c r="K874" i="17" s="1"/>
  <c r="N961" i="15"/>
  <c r="L794" i="15"/>
  <c r="K794" i="15"/>
  <c r="AB798" i="14"/>
  <c r="C798" i="18" s="1"/>
  <c r="K792" i="17" s="1"/>
  <c r="S740" i="15"/>
  <c r="AB744" i="14"/>
  <c r="C744" i="18" s="1"/>
  <c r="K738" i="17" s="1"/>
  <c r="K727" i="15"/>
  <c r="J727" i="15"/>
  <c r="AC727" i="14" s="1"/>
  <c r="Q727" i="15"/>
  <c r="R727" i="15"/>
  <c r="U727" i="15"/>
  <c r="T727" i="15"/>
  <c r="K492" i="15"/>
  <c r="AB496" i="14"/>
  <c r="C496" i="18" s="1"/>
  <c r="K490" i="17" s="1"/>
  <c r="K409" i="15"/>
  <c r="AB413" i="14"/>
  <c r="C413" i="18" s="1"/>
  <c r="K407" i="17" s="1"/>
  <c r="O287" i="15"/>
  <c r="AB291" i="14"/>
  <c r="C291" i="18" s="1"/>
  <c r="K285" i="17" s="1"/>
  <c r="AB886" i="14"/>
  <c r="C886" i="18" s="1"/>
  <c r="K880" i="17" s="1"/>
  <c r="AB942" i="14"/>
  <c r="C942" i="18" s="1"/>
  <c r="K936" i="17" s="1"/>
  <c r="AB928" i="14"/>
  <c r="C928" i="18" s="1"/>
  <c r="K922" i="17" s="1"/>
  <c r="AB904" i="14"/>
  <c r="C904" i="18" s="1"/>
  <c r="K898" i="17" s="1"/>
  <c r="AB901" i="14"/>
  <c r="C901" i="18" s="1"/>
  <c r="K895" i="17" s="1"/>
  <c r="AB851" i="14"/>
  <c r="C851" i="18" s="1"/>
  <c r="K845" i="17" s="1"/>
  <c r="AB843" i="14"/>
  <c r="C843" i="18" s="1"/>
  <c r="K837" i="17" s="1"/>
  <c r="AD318" i="14"/>
  <c r="AB20" i="14"/>
  <c r="C20" i="18" s="1"/>
  <c r="K14" i="17" s="1"/>
  <c r="N874" i="15"/>
  <c r="D874" i="15"/>
  <c r="K862" i="15"/>
  <c r="J862" i="15"/>
  <c r="AC862" i="14" s="1"/>
  <c r="N846" i="15"/>
  <c r="AB850" i="14"/>
  <c r="C850" i="18" s="1"/>
  <c r="K844" i="17" s="1"/>
  <c r="R842" i="15"/>
  <c r="U842" i="15"/>
  <c r="N794" i="15"/>
  <c r="M716" i="15"/>
  <c r="O716" i="15"/>
  <c r="R716" i="15"/>
  <c r="S670" i="15"/>
  <c r="T670" i="15"/>
  <c r="AB674" i="14"/>
  <c r="C674" i="18" s="1"/>
  <c r="K668" i="17" s="1"/>
  <c r="N641" i="15"/>
  <c r="U641" i="15"/>
  <c r="O536" i="15"/>
  <c r="D1004" i="15"/>
  <c r="U1004" i="15"/>
  <c r="T991" i="15"/>
  <c r="Q991" i="15"/>
  <c r="T956" i="15"/>
  <c r="Q956" i="15"/>
  <c r="K955" i="15"/>
  <c r="L955" i="15"/>
  <c r="O955" i="15"/>
  <c r="S955" i="15"/>
  <c r="J927" i="15"/>
  <c r="AC927" i="14" s="1"/>
  <c r="K927" i="15"/>
  <c r="D898" i="15"/>
  <c r="O889" i="15"/>
  <c r="N889" i="15"/>
  <c r="O849" i="15"/>
  <c r="N849" i="15"/>
  <c r="T849" i="15"/>
  <c r="U838" i="15"/>
  <c r="M838" i="15"/>
  <c r="M818" i="15"/>
  <c r="L818" i="15"/>
  <c r="D771" i="15"/>
  <c r="X771" i="15" s="1"/>
  <c r="N751" i="15"/>
  <c r="Q751" i="15"/>
  <c r="S751" i="15"/>
  <c r="M751" i="15"/>
  <c r="P695" i="15"/>
  <c r="N695" i="15"/>
  <c r="R695" i="15"/>
  <c r="J690" i="15"/>
  <c r="AC690" i="14" s="1"/>
  <c r="Q690" i="15"/>
  <c r="M564" i="15"/>
  <c r="J564" i="15"/>
  <c r="AC564" i="14" s="1"/>
  <c r="L564" i="15"/>
  <c r="O386" i="15"/>
  <c r="T386" i="15"/>
  <c r="T348" i="15"/>
  <c r="U348" i="15"/>
  <c r="O326" i="15"/>
  <c r="N326" i="15"/>
  <c r="Q326" i="15"/>
  <c r="P321" i="15"/>
  <c r="T321" i="15"/>
  <c r="U321" i="15"/>
  <c r="O55" i="15"/>
  <c r="Q55" i="15"/>
  <c r="T55" i="15"/>
  <c r="AB59" i="14"/>
  <c r="C59" i="18" s="1"/>
  <c r="K53" i="17" s="1"/>
  <c r="L833" i="15"/>
  <c r="M833" i="15"/>
  <c r="T833" i="15"/>
  <c r="O830" i="15"/>
  <c r="J830" i="15"/>
  <c r="AC830" i="14" s="1"/>
  <c r="U830" i="15"/>
  <c r="Q830" i="15"/>
  <c r="R830" i="15"/>
  <c r="S830" i="15"/>
  <c r="L830" i="15"/>
  <c r="D776" i="15"/>
  <c r="AE780" i="14" s="1"/>
  <c r="D780" i="18" s="1"/>
  <c r="L774" i="17" s="1"/>
  <c r="M732" i="15"/>
  <c r="L732" i="15"/>
  <c r="Q729" i="15"/>
  <c r="P729" i="15"/>
  <c r="AD685" i="14"/>
  <c r="D681" i="15"/>
  <c r="AA681" i="15" s="1"/>
  <c r="T633" i="15"/>
  <c r="J633" i="15"/>
  <c r="AC633" i="14" s="1"/>
  <c r="L633" i="15"/>
  <c r="R633" i="15"/>
  <c r="D633" i="15"/>
  <c r="V633" i="15" s="1"/>
  <c r="AF633" i="14" s="1"/>
  <c r="AG633" i="14" s="1"/>
  <c r="M599" i="15"/>
  <c r="N599" i="15"/>
  <c r="O599" i="15"/>
  <c r="O62" i="15"/>
  <c r="R62" i="15"/>
  <c r="J62" i="15"/>
  <c r="T62" i="15"/>
  <c r="P62" i="15"/>
  <c r="Q993" i="15"/>
  <c r="K993" i="15"/>
  <c r="U993" i="15"/>
  <c r="L993" i="15"/>
  <c r="M993" i="15"/>
  <c r="O993" i="15"/>
  <c r="O930" i="15"/>
  <c r="P930" i="15"/>
  <c r="Q930" i="15"/>
  <c r="K930" i="15"/>
  <c r="S930" i="15"/>
  <c r="P869" i="15"/>
  <c r="N869" i="15"/>
  <c r="U869" i="15"/>
  <c r="O863" i="15"/>
  <c r="N863" i="15"/>
  <c r="N838" i="15"/>
  <c r="P830" i="15"/>
  <c r="T625" i="15"/>
  <c r="K625" i="15"/>
  <c r="L625" i="15"/>
  <c r="M625" i="15"/>
  <c r="U625" i="15"/>
  <c r="N625" i="15"/>
  <c r="R564" i="15"/>
  <c r="K289" i="15"/>
  <c r="R289" i="15"/>
  <c r="O261" i="15"/>
  <c r="N261" i="15"/>
  <c r="R261" i="15"/>
  <c r="AB265" i="14"/>
  <c r="C265" i="18" s="1"/>
  <c r="K259" i="17" s="1"/>
  <c r="L251" i="15"/>
  <c r="R251" i="15"/>
  <c r="AB255" i="14"/>
  <c r="C255" i="18" s="1"/>
  <c r="K249" i="17" s="1"/>
  <c r="O144" i="15"/>
  <c r="P144" i="15"/>
  <c r="R144" i="15"/>
  <c r="T144" i="15"/>
  <c r="M67" i="15"/>
  <c r="O67" i="15"/>
  <c r="Q67" i="15"/>
  <c r="Q38" i="15"/>
  <c r="AB42" i="14"/>
  <c r="C42" i="18" s="1"/>
  <c r="K36" i="17" s="1"/>
  <c r="T971" i="15"/>
  <c r="J971" i="15"/>
  <c r="AC971" i="14" s="1"/>
  <c r="Q960" i="15"/>
  <c r="L960" i="15"/>
  <c r="U960" i="15"/>
  <c r="N830" i="15"/>
  <c r="P821" i="15"/>
  <c r="N821" i="15"/>
  <c r="K808" i="15"/>
  <c r="M808" i="15"/>
  <c r="K787" i="15"/>
  <c r="J787" i="15"/>
  <c r="AC787" i="14" s="1"/>
  <c r="Q787" i="15"/>
  <c r="P783" i="15"/>
  <c r="L783" i="15"/>
  <c r="N783" i="15"/>
  <c r="J783" i="15"/>
  <c r="AC783" i="14" s="1"/>
  <c r="R783" i="15"/>
  <c r="D744" i="15"/>
  <c r="O743" i="15"/>
  <c r="T743" i="15"/>
  <c r="S732" i="15"/>
  <c r="M708" i="15"/>
  <c r="O708" i="15"/>
  <c r="P657" i="15"/>
  <c r="N657" i="15"/>
  <c r="S657" i="15"/>
  <c r="U657" i="15"/>
  <c r="L389" i="15"/>
  <c r="T389" i="15"/>
  <c r="O389" i="15"/>
  <c r="P389" i="15"/>
  <c r="S389" i="15"/>
  <c r="U389" i="15"/>
  <c r="J389" i="15"/>
  <c r="AC389" i="14" s="1"/>
  <c r="M389" i="15"/>
  <c r="K389" i="15"/>
  <c r="O207" i="15"/>
  <c r="K207" i="15"/>
  <c r="R207" i="15"/>
  <c r="U207" i="15"/>
  <c r="T207" i="15"/>
  <c r="D907" i="15"/>
  <c r="AE911" i="14" s="1"/>
  <c r="D911" i="18" s="1"/>
  <c r="L905" i="17" s="1"/>
  <c r="D857" i="15"/>
  <c r="D819" i="15"/>
  <c r="P745" i="15"/>
  <c r="L745" i="15"/>
  <c r="N722" i="15"/>
  <c r="U722" i="15"/>
  <c r="M701" i="15"/>
  <c r="L701" i="15"/>
  <c r="S601" i="15"/>
  <c r="P601" i="15"/>
  <c r="K567" i="15"/>
  <c r="P567" i="15"/>
  <c r="P557" i="15"/>
  <c r="K557" i="15"/>
  <c r="P554" i="15"/>
  <c r="T554" i="15"/>
  <c r="M547" i="15"/>
  <c r="T547" i="15"/>
  <c r="O543" i="15"/>
  <c r="T543" i="15"/>
  <c r="U543" i="15"/>
  <c r="J543" i="15"/>
  <c r="AC543" i="14" s="1"/>
  <c r="M455" i="15"/>
  <c r="P455" i="15"/>
  <c r="P376" i="15"/>
  <c r="Q376" i="15"/>
  <c r="M376" i="15"/>
  <c r="R376" i="15"/>
  <c r="S295" i="15"/>
  <c r="P295" i="15"/>
  <c r="T295" i="15"/>
  <c r="P278" i="15"/>
  <c r="S278" i="15"/>
  <c r="P262" i="15"/>
  <c r="O262" i="15"/>
  <c r="T262" i="15"/>
  <c r="K262" i="15"/>
  <c r="O257" i="15"/>
  <c r="U257" i="15"/>
  <c r="M211" i="15"/>
  <c r="L211" i="15"/>
  <c r="R211" i="15"/>
  <c r="S211" i="15"/>
  <c r="J211" i="15"/>
  <c r="AC211" i="14" s="1"/>
  <c r="N211" i="15"/>
  <c r="J85" i="15"/>
  <c r="AC85" i="14" s="1"/>
  <c r="Q85" i="15"/>
  <c r="U85" i="15"/>
  <c r="D85" i="15"/>
  <c r="AE89" i="14" s="1"/>
  <c r="D89" i="18" s="1"/>
  <c r="L83" i="17" s="1"/>
  <c r="P37" i="15"/>
  <c r="M37" i="15"/>
  <c r="O37" i="15"/>
  <c r="S37" i="15"/>
  <c r="U37" i="15"/>
  <c r="J37" i="15"/>
  <c r="N37" i="15"/>
  <c r="P985" i="15"/>
  <c r="D985" i="15"/>
  <c r="V985" i="15" s="1"/>
  <c r="AF985" i="14" s="1"/>
  <c r="AG985" i="14" s="1"/>
  <c r="N966" i="15"/>
  <c r="N958" i="15"/>
  <c r="T937" i="15"/>
  <c r="U934" i="15"/>
  <c r="K934" i="15"/>
  <c r="N933" i="15"/>
  <c r="D913" i="15"/>
  <c r="AC913" i="15" s="1"/>
  <c r="D891" i="15"/>
  <c r="AC891" i="15" s="1"/>
  <c r="D878" i="15"/>
  <c r="AE882" i="14" s="1"/>
  <c r="D882" i="18" s="1"/>
  <c r="L876" i="17" s="1"/>
  <c r="L865" i="15"/>
  <c r="P803" i="15"/>
  <c r="L757" i="15"/>
  <c r="P757" i="15"/>
  <c r="L747" i="15"/>
  <c r="Q747" i="15"/>
  <c r="S747" i="15"/>
  <c r="T745" i="15"/>
  <c r="J723" i="15"/>
  <c r="AC723" i="14" s="1"/>
  <c r="L723" i="15"/>
  <c r="P703" i="15"/>
  <c r="T703" i="15"/>
  <c r="U703" i="15"/>
  <c r="J703" i="15"/>
  <c r="AC703" i="14" s="1"/>
  <c r="P569" i="15"/>
  <c r="K569" i="15"/>
  <c r="O569" i="15"/>
  <c r="Q543" i="15"/>
  <c r="L405" i="15"/>
  <c r="M405" i="15"/>
  <c r="O405" i="15"/>
  <c r="J216" i="15"/>
  <c r="AC216" i="14" s="1"/>
  <c r="Q216" i="15"/>
  <c r="U216" i="15"/>
  <c r="P211" i="15"/>
  <c r="S43" i="15"/>
  <c r="K43" i="15"/>
  <c r="L43" i="15"/>
  <c r="M43" i="15"/>
  <c r="O43" i="15"/>
  <c r="U974" i="15"/>
  <c r="K966" i="15"/>
  <c r="T934" i="15"/>
  <c r="J934" i="15"/>
  <c r="AC934" i="14" s="1"/>
  <c r="J865" i="15"/>
  <c r="AC865" i="14" s="1"/>
  <c r="T824" i="15"/>
  <c r="Q824" i="15"/>
  <c r="N802" i="15"/>
  <c r="L782" i="15"/>
  <c r="U782" i="15"/>
  <c r="M745" i="15"/>
  <c r="Q703" i="15"/>
  <c r="S701" i="15"/>
  <c r="O655" i="15"/>
  <c r="T655" i="15"/>
  <c r="L632" i="15"/>
  <c r="R632" i="15"/>
  <c r="U632" i="15"/>
  <c r="O623" i="15"/>
  <c r="L623" i="15"/>
  <c r="Q623" i="15"/>
  <c r="T623" i="15"/>
  <c r="P615" i="15"/>
  <c r="K615" i="15"/>
  <c r="L615" i="15"/>
  <c r="M615" i="15"/>
  <c r="O615" i="15"/>
  <c r="T603" i="15"/>
  <c r="K603" i="15"/>
  <c r="M603" i="15"/>
  <c r="U587" i="15"/>
  <c r="U567" i="15"/>
  <c r="L554" i="15"/>
  <c r="N543" i="15"/>
  <c r="T532" i="15"/>
  <c r="L532" i="15"/>
  <c r="S532" i="15"/>
  <c r="O499" i="15"/>
  <c r="S499" i="15"/>
  <c r="P362" i="15"/>
  <c r="T362" i="15"/>
  <c r="Q327" i="15"/>
  <c r="R327" i="15"/>
  <c r="T327" i="15"/>
  <c r="L262" i="15"/>
  <c r="P242" i="15"/>
  <c r="M242" i="15"/>
  <c r="S242" i="15"/>
  <c r="U242" i="15"/>
  <c r="L242" i="15"/>
  <c r="K211" i="15"/>
  <c r="U104" i="15"/>
  <c r="M104" i="15"/>
  <c r="N104" i="15"/>
  <c r="O104" i="15"/>
  <c r="P104" i="15"/>
  <c r="L85" i="15"/>
  <c r="L37" i="15"/>
  <c r="M1001" i="15"/>
  <c r="M985" i="15"/>
  <c r="L964" i="15"/>
  <c r="T963" i="15"/>
  <c r="S934" i="15"/>
  <c r="M914" i="15"/>
  <c r="U913" i="15"/>
  <c r="S879" i="15"/>
  <c r="S878" i="15"/>
  <c r="R858" i="15"/>
  <c r="D838" i="15"/>
  <c r="D830" i="15"/>
  <c r="O825" i="15"/>
  <c r="N825" i="15"/>
  <c r="P822" i="15"/>
  <c r="M820" i="15"/>
  <c r="K802" i="15"/>
  <c r="O801" i="15"/>
  <c r="M801" i="15"/>
  <c r="O763" i="15"/>
  <c r="L763" i="15"/>
  <c r="N763" i="15"/>
  <c r="S757" i="15"/>
  <c r="K685" i="15"/>
  <c r="P685" i="15"/>
  <c r="Q685" i="15"/>
  <c r="D646" i="15"/>
  <c r="AE650" i="14" s="1"/>
  <c r="D650" i="18" s="1"/>
  <c r="L644" i="17" s="1"/>
  <c r="P646" i="15"/>
  <c r="N645" i="15"/>
  <c r="K645" i="15"/>
  <c r="M645" i="15"/>
  <c r="O645" i="15"/>
  <c r="S645" i="15"/>
  <c r="K591" i="15"/>
  <c r="U591" i="15"/>
  <c r="J591" i="15"/>
  <c r="AC591" i="14" s="1"/>
  <c r="M591" i="15"/>
  <c r="O571" i="15"/>
  <c r="M571" i="15"/>
  <c r="S569" i="15"/>
  <c r="L513" i="15"/>
  <c r="R513" i="15"/>
  <c r="O477" i="15"/>
  <c r="T477" i="15"/>
  <c r="L477" i="15"/>
  <c r="Q477" i="15"/>
  <c r="P440" i="15"/>
  <c r="O440" i="15"/>
  <c r="T440" i="15"/>
  <c r="J440" i="15"/>
  <c r="AC440" i="14" s="1"/>
  <c r="U440" i="15"/>
  <c r="S440" i="15"/>
  <c r="L440" i="15"/>
  <c r="J388" i="15"/>
  <c r="AC388" i="14" s="1"/>
  <c r="L388" i="15"/>
  <c r="P355" i="15"/>
  <c r="S355" i="15"/>
  <c r="O355" i="15"/>
  <c r="N206" i="15"/>
  <c r="L206" i="15"/>
  <c r="P206" i="15"/>
  <c r="K206" i="15"/>
  <c r="K89" i="15"/>
  <c r="J89" i="15"/>
  <c r="AC89" i="14" s="1"/>
  <c r="R89" i="15"/>
  <c r="T89" i="15"/>
  <c r="D615" i="15"/>
  <c r="N521" i="15"/>
  <c r="Q521" i="15"/>
  <c r="P514" i="15"/>
  <c r="D514" i="15"/>
  <c r="N489" i="15"/>
  <c r="M489" i="15"/>
  <c r="J465" i="15"/>
  <c r="AC465" i="14" s="1"/>
  <c r="N465" i="15"/>
  <c r="S408" i="15"/>
  <c r="N408" i="15"/>
  <c r="Q408" i="15"/>
  <c r="Q387" i="15"/>
  <c r="L387" i="15"/>
  <c r="L349" i="15"/>
  <c r="U349" i="15"/>
  <c r="J349" i="15"/>
  <c r="AC349" i="14" s="1"/>
  <c r="M333" i="15"/>
  <c r="Q333" i="15"/>
  <c r="T205" i="15"/>
  <c r="L205" i="15"/>
  <c r="S205" i="15"/>
  <c r="J198" i="15"/>
  <c r="AC198" i="14" s="1"/>
  <c r="S198" i="15"/>
  <c r="K198" i="15"/>
  <c r="L198" i="15"/>
  <c r="Q185" i="15"/>
  <c r="U185" i="15"/>
  <c r="L134" i="15"/>
  <c r="J134" i="15"/>
  <c r="AC134" i="14" s="1"/>
  <c r="M134" i="15"/>
  <c r="N134" i="15"/>
  <c r="O111" i="15"/>
  <c r="L111" i="15"/>
  <c r="P111" i="15"/>
  <c r="T111" i="15"/>
  <c r="U90" i="15"/>
  <c r="K90" i="15"/>
  <c r="P61" i="15"/>
  <c r="K61" i="15"/>
  <c r="K45" i="15"/>
  <c r="U45" i="15"/>
  <c r="J45" i="15"/>
  <c r="J681" i="15"/>
  <c r="AC681" i="14" s="1"/>
  <c r="R676" i="15"/>
  <c r="K674" i="15"/>
  <c r="T673" i="15"/>
  <c r="R672" i="15"/>
  <c r="L664" i="15"/>
  <c r="N656" i="15"/>
  <c r="L649" i="15"/>
  <c r="J620" i="15"/>
  <c r="AC620" i="14" s="1"/>
  <c r="U619" i="15"/>
  <c r="L612" i="15"/>
  <c r="Q595" i="15"/>
  <c r="S577" i="15"/>
  <c r="L521" i="15"/>
  <c r="M514" i="15"/>
  <c r="P506" i="15"/>
  <c r="L506" i="15"/>
  <c r="P470" i="15"/>
  <c r="L470" i="15"/>
  <c r="O470" i="15"/>
  <c r="L441" i="15"/>
  <c r="P441" i="15"/>
  <c r="T441" i="15"/>
  <c r="P415" i="15"/>
  <c r="O415" i="15"/>
  <c r="R415" i="15"/>
  <c r="P393" i="15"/>
  <c r="S393" i="15"/>
  <c r="S387" i="15"/>
  <c r="R349" i="15"/>
  <c r="L341" i="15"/>
  <c r="T341" i="15"/>
  <c r="P334" i="15"/>
  <c r="M334" i="15"/>
  <c r="Q334" i="15"/>
  <c r="M323" i="15"/>
  <c r="T323" i="15"/>
  <c r="L323" i="15"/>
  <c r="P316" i="15"/>
  <c r="O312" i="15"/>
  <c r="T312" i="15"/>
  <c r="N298" i="15"/>
  <c r="O298" i="15"/>
  <c r="D297" i="15"/>
  <c r="X297" i="15" s="1"/>
  <c r="N297" i="15"/>
  <c r="O297" i="15"/>
  <c r="J254" i="15"/>
  <c r="AC254" i="14" s="1"/>
  <c r="Q254" i="15"/>
  <c r="Q252" i="15"/>
  <c r="P252" i="15"/>
  <c r="J232" i="15"/>
  <c r="AC232" i="14" s="1"/>
  <c r="Q232" i="15"/>
  <c r="M205" i="15"/>
  <c r="O198" i="15"/>
  <c r="J136" i="15"/>
  <c r="AC136" i="14" s="1"/>
  <c r="Q136" i="15"/>
  <c r="T136" i="15"/>
  <c r="N105" i="15"/>
  <c r="L105" i="15"/>
  <c r="J94" i="15"/>
  <c r="AC94" i="14" s="1"/>
  <c r="K94" i="15"/>
  <c r="P65" i="15"/>
  <c r="M65" i="15"/>
  <c r="N45" i="15"/>
  <c r="D772" i="15"/>
  <c r="AC772" i="15" s="1"/>
  <c r="M676" i="15"/>
  <c r="M673" i="15"/>
  <c r="Q672" i="15"/>
  <c r="M665" i="15"/>
  <c r="J664" i="15"/>
  <c r="AC664" i="14" s="1"/>
  <c r="L656" i="15"/>
  <c r="J649" i="15"/>
  <c r="AC649" i="14" s="1"/>
  <c r="O637" i="15"/>
  <c r="P636" i="15"/>
  <c r="N624" i="15"/>
  <c r="M619" i="15"/>
  <c r="R614" i="15"/>
  <c r="K595" i="15"/>
  <c r="O577" i="15"/>
  <c r="T572" i="15"/>
  <c r="P525" i="15"/>
  <c r="J521" i="15"/>
  <c r="AC521" i="14" s="1"/>
  <c r="N518" i="15"/>
  <c r="K514" i="15"/>
  <c r="P489" i="15"/>
  <c r="L476" i="15"/>
  <c r="D443" i="15"/>
  <c r="M416" i="15"/>
  <c r="J416" i="15"/>
  <c r="AC416" i="14" s="1"/>
  <c r="T408" i="15"/>
  <c r="N402" i="15"/>
  <c r="L402" i="15"/>
  <c r="O402" i="15"/>
  <c r="D396" i="15"/>
  <c r="AE400" i="14" s="1"/>
  <c r="D400" i="18" s="1"/>
  <c r="L394" i="17" s="1"/>
  <c r="P396" i="15"/>
  <c r="U393" i="15"/>
  <c r="P387" i="15"/>
  <c r="M349" i="15"/>
  <c r="O344" i="15"/>
  <c r="T344" i="15"/>
  <c r="U341" i="15"/>
  <c r="M337" i="15"/>
  <c r="R323" i="15"/>
  <c r="O316" i="15"/>
  <c r="Q313" i="15"/>
  <c r="P313" i="15"/>
  <c r="N303" i="15"/>
  <c r="K303" i="15"/>
  <c r="M282" i="15"/>
  <c r="L282" i="15"/>
  <c r="U273" i="15"/>
  <c r="K273" i="15"/>
  <c r="S252" i="15"/>
  <c r="P248" i="15"/>
  <c r="S248" i="15"/>
  <c r="J230" i="15"/>
  <c r="AC230" i="14" s="1"/>
  <c r="S230" i="15"/>
  <c r="K230" i="15"/>
  <c r="L230" i="15"/>
  <c r="M220" i="15"/>
  <c r="S220" i="15"/>
  <c r="K205" i="15"/>
  <c r="N198" i="15"/>
  <c r="O134" i="15"/>
  <c r="L126" i="15"/>
  <c r="S126" i="15"/>
  <c r="J126" i="15"/>
  <c r="AC126" i="14" s="1"/>
  <c r="U126" i="15"/>
  <c r="K126" i="15"/>
  <c r="M126" i="15"/>
  <c r="J96" i="15"/>
  <c r="AC96" i="14" s="1"/>
  <c r="P96" i="15"/>
  <c r="T96" i="15"/>
  <c r="U96" i="15"/>
  <c r="L96" i="15"/>
  <c r="T94" i="15"/>
  <c r="R90" i="15"/>
  <c r="M61" i="15"/>
  <c r="M45" i="15"/>
  <c r="T753" i="15"/>
  <c r="Q749" i="15"/>
  <c r="M731" i="15"/>
  <c r="T728" i="15"/>
  <c r="U665" i="15"/>
  <c r="K665" i="15"/>
  <c r="D600" i="15"/>
  <c r="D556" i="15"/>
  <c r="N525" i="15"/>
  <c r="M518" i="15"/>
  <c r="S470" i="15"/>
  <c r="P442" i="15"/>
  <c r="L442" i="15"/>
  <c r="M442" i="15"/>
  <c r="O429" i="15"/>
  <c r="L429" i="15"/>
  <c r="Q416" i="15"/>
  <c r="K403" i="15"/>
  <c r="O403" i="15"/>
  <c r="P403" i="15"/>
  <c r="N397" i="15"/>
  <c r="O397" i="15"/>
  <c r="T393" i="15"/>
  <c r="U369" i="15"/>
  <c r="P369" i="15"/>
  <c r="P344" i="15"/>
  <c r="Q341" i="15"/>
  <c r="O323" i="15"/>
  <c r="U313" i="15"/>
  <c r="T297" i="15"/>
  <c r="D262" i="15"/>
  <c r="AC262" i="15" s="1"/>
  <c r="U254" i="15"/>
  <c r="M252" i="15"/>
  <c r="M235" i="15"/>
  <c r="S235" i="15"/>
  <c r="P230" i="15"/>
  <c r="M212" i="15"/>
  <c r="T212" i="15"/>
  <c r="J137" i="15"/>
  <c r="AC137" i="14" s="1"/>
  <c r="D137" i="15"/>
  <c r="Z137" i="15" s="1"/>
  <c r="L137" i="15"/>
  <c r="R126" i="15"/>
  <c r="K106" i="15"/>
  <c r="M106" i="15"/>
  <c r="S106" i="15"/>
  <c r="O96" i="15"/>
  <c r="Q94" i="15"/>
  <c r="J84" i="15"/>
  <c r="AC84" i="14" s="1"/>
  <c r="Q84" i="15"/>
  <c r="M49" i="15"/>
  <c r="U197" i="15"/>
  <c r="R77" i="15"/>
  <c r="DD83" i="12"/>
  <c r="BF73" i="12"/>
  <c r="D521" i="15"/>
  <c r="AC521" i="15" s="1"/>
  <c r="R498" i="15"/>
  <c r="R473" i="15"/>
  <c r="O378" i="15"/>
  <c r="N314" i="15"/>
  <c r="M218" i="15"/>
  <c r="O215" i="15"/>
  <c r="D205" i="15"/>
  <c r="AE209" i="14" s="1"/>
  <c r="D209" i="18" s="1"/>
  <c r="L203" i="17" s="1"/>
  <c r="T197" i="15"/>
  <c r="O193" i="15"/>
  <c r="D174" i="15"/>
  <c r="AE178" i="14" s="1"/>
  <c r="D178" i="18" s="1"/>
  <c r="L172" i="17" s="1"/>
  <c r="O118" i="15"/>
  <c r="R115" i="15"/>
  <c r="T110" i="15"/>
  <c r="P77" i="15"/>
  <c r="N69" i="15"/>
  <c r="R46" i="15"/>
  <c r="D46" i="15"/>
  <c r="Y46" i="15" s="1"/>
  <c r="CR83" i="12"/>
  <c r="D62" i="15"/>
  <c r="AD62" i="15" s="1"/>
  <c r="D37" i="15"/>
  <c r="AE41" i="14" s="1"/>
  <c r="D41" i="18" s="1"/>
  <c r="L35" i="17" s="1"/>
  <c r="D440" i="15"/>
  <c r="L197" i="15"/>
  <c r="T189" i="15"/>
  <c r="T188" i="15"/>
  <c r="S151" i="15"/>
  <c r="D96" i="15"/>
  <c r="Y96" i="15" s="1"/>
  <c r="K77" i="15"/>
  <c r="L46" i="15"/>
  <c r="AB19" i="14"/>
  <c r="C19" i="18" s="1"/>
  <c r="S15" i="15"/>
  <c r="AB18" i="14"/>
  <c r="C18" i="18" s="1"/>
  <c r="K12" i="17" s="1"/>
  <c r="DP78" i="12"/>
  <c r="CR78" i="12"/>
  <c r="DD78" i="12"/>
  <c r="V954" i="15"/>
  <c r="AF954" i="14" s="1"/>
  <c r="AG954" i="14" s="1"/>
  <c r="AE958" i="14"/>
  <c r="D958" i="18" s="1"/>
  <c r="L952" i="17" s="1"/>
  <c r="AC898" i="15"/>
  <c r="V898" i="15"/>
  <c r="AF898" i="14" s="1"/>
  <c r="AG898" i="14" s="1"/>
  <c r="AD898" i="15"/>
  <c r="AE902" i="14"/>
  <c r="D902" i="18" s="1"/>
  <c r="L896" i="17" s="1"/>
  <c r="P1004" i="15"/>
  <c r="L994" i="15"/>
  <c r="L991" i="15"/>
  <c r="T987" i="15"/>
  <c r="S985" i="15"/>
  <c r="K985" i="15"/>
  <c r="L971" i="15"/>
  <c r="U970" i="15"/>
  <c r="M960" i="15"/>
  <c r="P959" i="15"/>
  <c r="T958" i="15"/>
  <c r="P929" i="15"/>
  <c r="L927" i="15"/>
  <c r="U918" i="15"/>
  <c r="D917" i="15"/>
  <c r="J914" i="15"/>
  <c r="AC914" i="14" s="1"/>
  <c r="T913" i="15"/>
  <c r="Q910" i="15"/>
  <c r="M909" i="15"/>
  <c r="P908" i="15"/>
  <c r="L886" i="15"/>
  <c r="T885" i="15"/>
  <c r="P882" i="15"/>
  <c r="U878" i="15"/>
  <c r="J873" i="15"/>
  <c r="AC873" i="14" s="1"/>
  <c r="L872" i="15"/>
  <c r="T869" i="15"/>
  <c r="L862" i="15"/>
  <c r="P859" i="15"/>
  <c r="T858" i="15"/>
  <c r="O850" i="15"/>
  <c r="J849" i="15"/>
  <c r="AC849" i="14" s="1"/>
  <c r="T837" i="15"/>
  <c r="M836" i="15"/>
  <c r="L834" i="15"/>
  <c r="Q833" i="15"/>
  <c r="U825" i="15"/>
  <c r="J821" i="15"/>
  <c r="AC821" i="14" s="1"/>
  <c r="Q820" i="15"/>
  <c r="L817" i="15"/>
  <c r="D814" i="15"/>
  <c r="D813" i="15"/>
  <c r="Y813" i="15" s="1"/>
  <c r="L810" i="15"/>
  <c r="L802" i="15"/>
  <c r="L801" i="15"/>
  <c r="J794" i="15"/>
  <c r="AC794" i="14" s="1"/>
  <c r="M793" i="15"/>
  <c r="D779" i="15"/>
  <c r="S776" i="15"/>
  <c r="J763" i="15"/>
  <c r="AC763" i="14" s="1"/>
  <c r="K751" i="15"/>
  <c r="O745" i="15"/>
  <c r="U743" i="15"/>
  <c r="K732" i="15"/>
  <c r="T731" i="15"/>
  <c r="L731" i="15"/>
  <c r="U729" i="15"/>
  <c r="D711" i="15"/>
  <c r="W711" i="15" s="1"/>
  <c r="T708" i="15"/>
  <c r="L703" i="15"/>
  <c r="D690" i="15"/>
  <c r="R685" i="15"/>
  <c r="S682" i="15"/>
  <c r="AD664" i="15"/>
  <c r="L662" i="15"/>
  <c r="O661" i="15"/>
  <c r="R656" i="15"/>
  <c r="T654" i="15"/>
  <c r="D652" i="15"/>
  <c r="AF652" i="15" s="1"/>
  <c r="T647" i="15"/>
  <c r="T646" i="15"/>
  <c r="L645" i="15"/>
  <c r="P637" i="15"/>
  <c r="Q624" i="15"/>
  <c r="D624" i="15"/>
  <c r="AE628" i="14" s="1"/>
  <c r="D628" i="18" s="1"/>
  <c r="L622" i="17" s="1"/>
  <c r="U611" i="15"/>
  <c r="J483" i="15"/>
  <c r="AC483" i="14" s="1"/>
  <c r="L483" i="15"/>
  <c r="P483" i="15"/>
  <c r="S483" i="15"/>
  <c r="K460" i="15"/>
  <c r="L460" i="15"/>
  <c r="Q460" i="15"/>
  <c r="Q407" i="15"/>
  <c r="J407" i="15"/>
  <c r="AC407" i="14" s="1"/>
  <c r="L407" i="15"/>
  <c r="O407" i="15"/>
  <c r="R407" i="15"/>
  <c r="T407" i="15"/>
  <c r="P272" i="15"/>
  <c r="T272" i="15"/>
  <c r="T191" i="15"/>
  <c r="U191" i="15"/>
  <c r="N168" i="15"/>
  <c r="S168" i="15"/>
  <c r="P502" i="15"/>
  <c r="U502" i="15"/>
  <c r="J502" i="15"/>
  <c r="AC502" i="14" s="1"/>
  <c r="M502" i="15"/>
  <c r="Q502" i="15"/>
  <c r="K474" i="15"/>
  <c r="J474" i="15"/>
  <c r="AC474" i="14" s="1"/>
  <c r="T474" i="15"/>
  <c r="P430" i="15"/>
  <c r="L430" i="15"/>
  <c r="U430" i="15"/>
  <c r="O101" i="15"/>
  <c r="M101" i="15"/>
  <c r="T101" i="15"/>
  <c r="M1003" i="15"/>
  <c r="Q997" i="15"/>
  <c r="U980" i="15"/>
  <c r="Q970" i="15"/>
  <c r="S947" i="15"/>
  <c r="Q946" i="15"/>
  <c r="L908" i="15"/>
  <c r="P903" i="15"/>
  <c r="U901" i="15"/>
  <c r="M885" i="15"/>
  <c r="N882" i="15"/>
  <c r="M869" i="15"/>
  <c r="T864" i="15"/>
  <c r="M861" i="15"/>
  <c r="N837" i="15"/>
  <c r="K836" i="15"/>
  <c r="L708" i="15"/>
  <c r="D706" i="15"/>
  <c r="AG706" i="15" s="1"/>
  <c r="N682" i="15"/>
  <c r="P654" i="15"/>
  <c r="Q652" i="15"/>
  <c r="L646" i="15"/>
  <c r="T645" i="15"/>
  <c r="J645" i="15"/>
  <c r="AC645" i="14" s="1"/>
  <c r="R644" i="15"/>
  <c r="S641" i="15"/>
  <c r="M637" i="15"/>
  <c r="D636" i="15"/>
  <c r="P633" i="15"/>
  <c r="U629" i="15"/>
  <c r="D629" i="15"/>
  <c r="S625" i="15"/>
  <c r="M624" i="15"/>
  <c r="R620" i="15"/>
  <c r="S615" i="15"/>
  <c r="J615" i="15"/>
  <c r="AC615" i="14" s="1"/>
  <c r="R611" i="15"/>
  <c r="L604" i="15"/>
  <c r="U603" i="15"/>
  <c r="J603" i="15"/>
  <c r="AC603" i="14" s="1"/>
  <c r="S585" i="15"/>
  <c r="R572" i="15"/>
  <c r="R567" i="15"/>
  <c r="O560" i="15"/>
  <c r="M548" i="15"/>
  <c r="K548" i="15"/>
  <c r="P547" i="15"/>
  <c r="K547" i="15"/>
  <c r="R547" i="15"/>
  <c r="K510" i="15"/>
  <c r="O510" i="15"/>
  <c r="R510" i="15"/>
  <c r="T510" i="15"/>
  <c r="S502" i="15"/>
  <c r="O461" i="15"/>
  <c r="J461" i="15"/>
  <c r="AC461" i="14" s="1"/>
  <c r="Q461" i="15"/>
  <c r="U461" i="15"/>
  <c r="P456" i="15"/>
  <c r="T456" i="15"/>
  <c r="S258" i="15"/>
  <c r="J258" i="15"/>
  <c r="AC258" i="14" s="1"/>
  <c r="N258" i="15"/>
  <c r="T258" i="15"/>
  <c r="S243" i="15"/>
  <c r="L243" i="15"/>
  <c r="N243" i="15"/>
  <c r="R172" i="15"/>
  <c r="S172" i="15"/>
  <c r="M1009" i="15"/>
  <c r="M997" i="15"/>
  <c r="N975" i="15"/>
  <c r="P970" i="15"/>
  <c r="U949" i="15"/>
  <c r="M946" i="15"/>
  <c r="U922" i="15"/>
  <c r="N913" i="15"/>
  <c r="N901" i="15"/>
  <c r="U900" i="15"/>
  <c r="N897" i="15"/>
  <c r="J885" i="15"/>
  <c r="AC885" i="14" s="1"/>
  <c r="U884" i="15"/>
  <c r="L882" i="15"/>
  <c r="Q864" i="15"/>
  <c r="U862" i="15"/>
  <c r="L837" i="15"/>
  <c r="U836" i="15"/>
  <c r="T813" i="15"/>
  <c r="S810" i="15"/>
  <c r="T805" i="15"/>
  <c r="S802" i="15"/>
  <c r="S801" i="15"/>
  <c r="U790" i="15"/>
  <c r="U789" i="15"/>
  <c r="Q743" i="15"/>
  <c r="Q731" i="15"/>
  <c r="T712" i="15"/>
  <c r="J708" i="15"/>
  <c r="AC708" i="14" s="1"/>
  <c r="T707" i="15"/>
  <c r="U706" i="15"/>
  <c r="N690" i="15"/>
  <c r="O685" i="15"/>
  <c r="L682" i="15"/>
  <c r="M672" i="15"/>
  <c r="D657" i="15"/>
  <c r="O654" i="15"/>
  <c r="P652" i="15"/>
  <c r="R641" i="15"/>
  <c r="L637" i="15"/>
  <c r="S629" i="15"/>
  <c r="L624" i="15"/>
  <c r="R615" i="15"/>
  <c r="N611" i="15"/>
  <c r="K604" i="15"/>
  <c r="P589" i="15"/>
  <c r="K585" i="15"/>
  <c r="T577" i="15"/>
  <c r="Q567" i="15"/>
  <c r="P505" i="15"/>
  <c r="T505" i="15"/>
  <c r="O502" i="15"/>
  <c r="O485" i="15"/>
  <c r="J485" i="15"/>
  <c r="AC485" i="14" s="1"/>
  <c r="M485" i="15"/>
  <c r="N485" i="15"/>
  <c r="R485" i="15"/>
  <c r="U474" i="15"/>
  <c r="N431" i="15"/>
  <c r="P431" i="15"/>
  <c r="Q431" i="15"/>
  <c r="P407" i="15"/>
  <c r="V297" i="15"/>
  <c r="AF297" i="14" s="1"/>
  <c r="AG297" i="14" s="1"/>
  <c r="J102" i="15"/>
  <c r="AC102" i="14" s="1"/>
  <c r="M102" i="15"/>
  <c r="U102" i="15"/>
  <c r="N82" i="15"/>
  <c r="S82" i="15"/>
  <c r="L1009" i="15"/>
  <c r="T1008" i="15"/>
  <c r="D1005" i="15"/>
  <c r="R996" i="15"/>
  <c r="O976" i="15"/>
  <c r="M958" i="15"/>
  <c r="M949" i="15"/>
  <c r="L946" i="15"/>
  <c r="T945" i="15"/>
  <c r="T940" i="15"/>
  <c r="Q938" i="15"/>
  <c r="D930" i="15"/>
  <c r="D929" i="15"/>
  <c r="AG929" i="15" s="1"/>
  <c r="Q922" i="15"/>
  <c r="N921" i="15"/>
  <c r="N918" i="15"/>
  <c r="U916" i="15"/>
  <c r="L915" i="15"/>
  <c r="T914" i="15"/>
  <c r="L913" i="15"/>
  <c r="T912" i="15"/>
  <c r="T900" i="15"/>
  <c r="O899" i="15"/>
  <c r="L897" i="15"/>
  <c r="T896" i="15"/>
  <c r="T895" i="15"/>
  <c r="U894" i="15"/>
  <c r="M893" i="15"/>
  <c r="P892" i="15"/>
  <c r="T884" i="15"/>
  <c r="O883" i="15"/>
  <c r="M878" i="15"/>
  <c r="T876" i="15"/>
  <c r="L864" i="15"/>
  <c r="T862" i="15"/>
  <c r="M858" i="15"/>
  <c r="T850" i="15"/>
  <c r="K850" i="15"/>
  <c r="W838" i="15"/>
  <c r="J837" i="15"/>
  <c r="AC837" i="14" s="1"/>
  <c r="T836" i="15"/>
  <c r="O832" i="15"/>
  <c r="M825" i="15"/>
  <c r="D821" i="15"/>
  <c r="N813" i="15"/>
  <c r="Q812" i="15"/>
  <c r="R810" i="15"/>
  <c r="P809" i="15"/>
  <c r="L805" i="15"/>
  <c r="R802" i="15"/>
  <c r="R801" i="15"/>
  <c r="T794" i="15"/>
  <c r="S779" i="15"/>
  <c r="Q771" i="15"/>
  <c r="N755" i="15"/>
  <c r="D747" i="15"/>
  <c r="N743" i="15"/>
  <c r="L742" i="15"/>
  <c r="Q741" i="15"/>
  <c r="P731" i="15"/>
  <c r="N716" i="15"/>
  <c r="N714" i="15"/>
  <c r="N712" i="15"/>
  <c r="L707" i="15"/>
  <c r="Q706" i="15"/>
  <c r="M695" i="15"/>
  <c r="S693" i="15"/>
  <c r="L690" i="15"/>
  <c r="U689" i="15"/>
  <c r="M685" i="15"/>
  <c r="K682" i="15"/>
  <c r="L672" i="15"/>
  <c r="T671" i="15"/>
  <c r="L654" i="15"/>
  <c r="K637" i="15"/>
  <c r="J624" i="15"/>
  <c r="AC624" i="14" s="1"/>
  <c r="J611" i="15"/>
  <c r="AC611" i="14" s="1"/>
  <c r="P590" i="15"/>
  <c r="T582" i="15"/>
  <c r="L565" i="15"/>
  <c r="T546" i="15"/>
  <c r="O523" i="15"/>
  <c r="T523" i="15"/>
  <c r="L502" i="15"/>
  <c r="O474" i="15"/>
  <c r="O424" i="15"/>
  <c r="U424" i="15"/>
  <c r="P209" i="15"/>
  <c r="L209" i="15"/>
  <c r="T209" i="15"/>
  <c r="K173" i="15"/>
  <c r="L173" i="15"/>
  <c r="M173" i="15"/>
  <c r="T173" i="15"/>
  <c r="U173" i="15"/>
  <c r="N148" i="15"/>
  <c r="M148" i="15"/>
  <c r="S148" i="15"/>
  <c r="M120" i="15"/>
  <c r="O120" i="15"/>
  <c r="P120" i="15"/>
  <c r="K1009" i="15"/>
  <c r="M1008" i="15"/>
  <c r="M977" i="15"/>
  <c r="L958" i="15"/>
  <c r="P945" i="15"/>
  <c r="L944" i="15"/>
  <c r="L940" i="15"/>
  <c r="M938" i="15"/>
  <c r="U924" i="15"/>
  <c r="L922" i="15"/>
  <c r="L918" i="15"/>
  <c r="L916" i="15"/>
  <c r="J913" i="15"/>
  <c r="AC913" i="14" s="1"/>
  <c r="L912" i="15"/>
  <c r="L900" i="15"/>
  <c r="L896" i="15"/>
  <c r="L894" i="15"/>
  <c r="M892" i="15"/>
  <c r="L884" i="15"/>
  <c r="L883" i="15"/>
  <c r="L878" i="15"/>
  <c r="M877" i="15"/>
  <c r="Q876" i="15"/>
  <c r="O875" i="15"/>
  <c r="R862" i="15"/>
  <c r="D862" i="15"/>
  <c r="L858" i="15"/>
  <c r="T857" i="15"/>
  <c r="Q856" i="15"/>
  <c r="S850" i="15"/>
  <c r="J850" i="15"/>
  <c r="AC850" i="14" s="1"/>
  <c r="S836" i="15"/>
  <c r="M832" i="15"/>
  <c r="T831" i="15"/>
  <c r="L825" i="15"/>
  <c r="Q810" i="15"/>
  <c r="M809" i="15"/>
  <c r="Q802" i="15"/>
  <c r="Q801" i="15"/>
  <c r="O787" i="15"/>
  <c r="L780" i="15"/>
  <c r="N771" i="15"/>
  <c r="L755" i="15"/>
  <c r="J743" i="15"/>
  <c r="AC743" i="14" s="1"/>
  <c r="P741" i="15"/>
  <c r="N739" i="15"/>
  <c r="O731" i="15"/>
  <c r="T718" i="15"/>
  <c r="L716" i="15"/>
  <c r="M714" i="15"/>
  <c r="L712" i="15"/>
  <c r="N706" i="15"/>
  <c r="L695" i="15"/>
  <c r="L694" i="15"/>
  <c r="P689" i="15"/>
  <c r="J685" i="15"/>
  <c r="AC685" i="14" s="1"/>
  <c r="J672" i="15"/>
  <c r="AC672" i="14" s="1"/>
  <c r="P671" i="15"/>
  <c r="P670" i="15"/>
  <c r="L629" i="15"/>
  <c r="U624" i="15"/>
  <c r="O576" i="15"/>
  <c r="O567" i="15"/>
  <c r="U563" i="15"/>
  <c r="P544" i="15"/>
  <c r="T544" i="15"/>
  <c r="J535" i="15"/>
  <c r="AC535" i="14" s="1"/>
  <c r="K535" i="15"/>
  <c r="U535" i="15"/>
  <c r="M535" i="15"/>
  <c r="P535" i="15"/>
  <c r="S535" i="15"/>
  <c r="P520" i="15"/>
  <c r="Q520" i="15"/>
  <c r="M301" i="15"/>
  <c r="Q301" i="15"/>
  <c r="T301" i="15"/>
  <c r="Q103" i="15"/>
  <c r="J103" i="15"/>
  <c r="AC103" i="14" s="1"/>
  <c r="L103" i="15"/>
  <c r="R103" i="15"/>
  <c r="M1000" i="15"/>
  <c r="M996" i="15"/>
  <c r="T994" i="15"/>
  <c r="D988" i="15"/>
  <c r="J945" i="15"/>
  <c r="AC945" i="14" s="1"/>
  <c r="L938" i="15"/>
  <c r="M925" i="15"/>
  <c r="L914" i="15"/>
  <c r="L892" i="15"/>
  <c r="P887" i="15"/>
  <c r="T882" i="15"/>
  <c r="J878" i="15"/>
  <c r="AC878" i="14" s="1"/>
  <c r="L876" i="15"/>
  <c r="L875" i="15"/>
  <c r="T874" i="15"/>
  <c r="U865" i="15"/>
  <c r="P862" i="15"/>
  <c r="J858" i="15"/>
  <c r="AC858" i="14" s="1"/>
  <c r="R850" i="15"/>
  <c r="P849" i="15"/>
  <c r="Q836" i="15"/>
  <c r="L832" i="15"/>
  <c r="L831" i="15"/>
  <c r="T830" i="15"/>
  <c r="K830" i="15"/>
  <c r="U828" i="15"/>
  <c r="T827" i="15"/>
  <c r="K825" i="15"/>
  <c r="T821" i="15"/>
  <c r="U817" i="15"/>
  <c r="O810" i="15"/>
  <c r="J809" i="15"/>
  <c r="AC809" i="14" s="1"/>
  <c r="P808" i="15"/>
  <c r="T807" i="15"/>
  <c r="O802" i="15"/>
  <c r="D802" i="15"/>
  <c r="N801" i="15"/>
  <c r="D801" i="15"/>
  <c r="M787" i="15"/>
  <c r="N782" i="15"/>
  <c r="O781" i="15"/>
  <c r="P774" i="15"/>
  <c r="O773" i="15"/>
  <c r="M763" i="15"/>
  <c r="L759" i="15"/>
  <c r="M753" i="15"/>
  <c r="O751" i="15"/>
  <c r="U745" i="15"/>
  <c r="K741" i="15"/>
  <c r="N732" i="15"/>
  <c r="N727" i="15"/>
  <c r="L726" i="15"/>
  <c r="K716" i="15"/>
  <c r="L714" i="15"/>
  <c r="N703" i="15"/>
  <c r="D703" i="15"/>
  <c r="AE707" i="14" s="1"/>
  <c r="D707" i="18" s="1"/>
  <c r="L701" i="17" s="1"/>
  <c r="J695" i="15"/>
  <c r="AC695" i="14" s="1"/>
  <c r="M689" i="15"/>
  <c r="O670" i="15"/>
  <c r="T662" i="15"/>
  <c r="L657" i="15"/>
  <c r="D645" i="15"/>
  <c r="AE649" i="14" s="1"/>
  <c r="D649" i="18" s="1"/>
  <c r="L643" i="17" s="1"/>
  <c r="U637" i="15"/>
  <c r="J629" i="15"/>
  <c r="AC629" i="14" s="1"/>
  <c r="T624" i="15"/>
  <c r="N576" i="15"/>
  <c r="M567" i="15"/>
  <c r="S563" i="15"/>
  <c r="N544" i="15"/>
  <c r="K531" i="15"/>
  <c r="U531" i="15"/>
  <c r="M531" i="15"/>
  <c r="R531" i="15"/>
  <c r="J499" i="15"/>
  <c r="AC499" i="14" s="1"/>
  <c r="L499" i="15"/>
  <c r="P499" i="15"/>
  <c r="T499" i="15"/>
  <c r="O488" i="15"/>
  <c r="P488" i="15"/>
  <c r="U488" i="15"/>
  <c r="S210" i="15"/>
  <c r="U210" i="15"/>
  <c r="J210" i="15"/>
  <c r="AC210" i="14" s="1"/>
  <c r="K210" i="15"/>
  <c r="L210" i="15"/>
  <c r="R210" i="15"/>
  <c r="T210" i="15"/>
  <c r="R149" i="15"/>
  <c r="S149" i="15"/>
  <c r="T149" i="15"/>
  <c r="J149" i="15"/>
  <c r="AC149" i="14" s="1"/>
  <c r="U149" i="15"/>
  <c r="L149" i="15"/>
  <c r="M149" i="15"/>
  <c r="O149" i="15"/>
  <c r="Q149" i="15"/>
  <c r="D901" i="15"/>
  <c r="D885" i="15"/>
  <c r="Q882" i="15"/>
  <c r="D882" i="15"/>
  <c r="D708" i="15"/>
  <c r="U685" i="15"/>
  <c r="L681" i="15"/>
  <c r="L670" i="15"/>
  <c r="P666" i="15"/>
  <c r="T665" i="15"/>
  <c r="M664" i="15"/>
  <c r="J657" i="15"/>
  <c r="AC657" i="14" s="1"/>
  <c r="T638" i="15"/>
  <c r="R624" i="15"/>
  <c r="S604" i="15"/>
  <c r="J567" i="15"/>
  <c r="AC567" i="14" s="1"/>
  <c r="S553" i="15"/>
  <c r="P523" i="15"/>
  <c r="L508" i="15"/>
  <c r="Q508" i="15"/>
  <c r="D444" i="15"/>
  <c r="AE448" i="14" s="1"/>
  <c r="D448" i="18" s="1"/>
  <c r="L442" i="17" s="1"/>
  <c r="R444" i="15"/>
  <c r="T444" i="15"/>
  <c r="O173" i="15"/>
  <c r="Q120" i="15"/>
  <c r="T100" i="15"/>
  <c r="U100" i="15"/>
  <c r="T411" i="15"/>
  <c r="T331" i="15"/>
  <c r="S310" i="15"/>
  <c r="T298" i="15"/>
  <c r="T261" i="15"/>
  <c r="M254" i="15"/>
  <c r="R226" i="15"/>
  <c r="M224" i="15"/>
  <c r="O223" i="15"/>
  <c r="P222" i="15"/>
  <c r="Q212" i="15"/>
  <c r="Q167" i="15"/>
  <c r="U145" i="15"/>
  <c r="Q134" i="15"/>
  <c r="S129" i="15"/>
  <c r="O117" i="15"/>
  <c r="K113" i="15"/>
  <c r="T112" i="15"/>
  <c r="R97" i="15"/>
  <c r="N77" i="15"/>
  <c r="D77" i="15"/>
  <c r="T71" i="15"/>
  <c r="O65" i="15"/>
  <c r="R61" i="15"/>
  <c r="M57" i="15"/>
  <c r="Q56" i="15"/>
  <c r="N52" i="15"/>
  <c r="P41" i="15"/>
  <c r="S39" i="15"/>
  <c r="Q37" i="15"/>
  <c r="P30" i="15"/>
  <c r="P25" i="15"/>
  <c r="O21" i="15"/>
  <c r="D523" i="15"/>
  <c r="AE527" i="14" s="1"/>
  <c r="D527" i="18" s="1"/>
  <c r="L521" i="17" s="1"/>
  <c r="U514" i="15"/>
  <c r="L493" i="15"/>
  <c r="R439" i="15"/>
  <c r="P436" i="15"/>
  <c r="D420" i="15"/>
  <c r="AA420" i="15" s="1"/>
  <c r="R411" i="15"/>
  <c r="N396" i="15"/>
  <c r="T394" i="15"/>
  <c r="P363" i="15"/>
  <c r="L357" i="15"/>
  <c r="M355" i="15"/>
  <c r="Q353" i="15"/>
  <c r="J338" i="15"/>
  <c r="AC338" i="14" s="1"/>
  <c r="J334" i="15"/>
  <c r="AC334" i="14" s="1"/>
  <c r="L333" i="15"/>
  <c r="S331" i="15"/>
  <c r="P326" i="15"/>
  <c r="Q318" i="15"/>
  <c r="R310" i="15"/>
  <c r="S298" i="15"/>
  <c r="T294" i="15"/>
  <c r="N289" i="15"/>
  <c r="S283" i="15"/>
  <c r="N277" i="15"/>
  <c r="S261" i="15"/>
  <c r="L254" i="15"/>
  <c r="T251" i="15"/>
  <c r="O242" i="15"/>
  <c r="N226" i="15"/>
  <c r="L224" i="15"/>
  <c r="M222" i="15"/>
  <c r="O220" i="15"/>
  <c r="N215" i="15"/>
  <c r="K212" i="15"/>
  <c r="M208" i="15"/>
  <c r="M197" i="15"/>
  <c r="P167" i="15"/>
  <c r="D149" i="15"/>
  <c r="AE153" i="14" s="1"/>
  <c r="D153" i="18" s="1"/>
  <c r="L147" i="17" s="1"/>
  <c r="R145" i="15"/>
  <c r="P134" i="15"/>
  <c r="J117" i="15"/>
  <c r="AC117" i="14" s="1"/>
  <c r="J113" i="15"/>
  <c r="AC113" i="14" s="1"/>
  <c r="U110" i="15"/>
  <c r="M110" i="15"/>
  <c r="L97" i="15"/>
  <c r="P94" i="15"/>
  <c r="O79" i="15"/>
  <c r="U73" i="15"/>
  <c r="N65" i="15"/>
  <c r="D65" i="15"/>
  <c r="Q61" i="15"/>
  <c r="K57" i="15"/>
  <c r="N56" i="15"/>
  <c r="L52" i="15"/>
  <c r="Q39" i="15"/>
  <c r="T31" i="15"/>
  <c r="D31" i="15"/>
  <c r="AE35" i="14" s="1"/>
  <c r="D35" i="18" s="1"/>
  <c r="L29" i="17" s="1"/>
  <c r="O25" i="15"/>
  <c r="D25" i="15"/>
  <c r="AE29" i="14" s="1"/>
  <c r="D29" i="18" s="1"/>
  <c r="L23" i="17" s="1"/>
  <c r="L11" i="15"/>
  <c r="D535" i="15"/>
  <c r="O526" i="15"/>
  <c r="L518" i="15"/>
  <c r="Q514" i="15"/>
  <c r="D485" i="15"/>
  <c r="AE489" i="14" s="1"/>
  <c r="D489" i="18" s="1"/>
  <c r="L483" i="17" s="1"/>
  <c r="N477" i="15"/>
  <c r="T476" i="15"/>
  <c r="L475" i="15"/>
  <c r="S467" i="15"/>
  <c r="L439" i="15"/>
  <c r="K432" i="15"/>
  <c r="U428" i="15"/>
  <c r="K416" i="15"/>
  <c r="N411" i="15"/>
  <c r="L396" i="15"/>
  <c r="O394" i="15"/>
  <c r="M377" i="15"/>
  <c r="S365" i="15"/>
  <c r="M353" i="15"/>
  <c r="P340" i="15"/>
  <c r="O339" i="15"/>
  <c r="U338" i="15"/>
  <c r="O331" i="15"/>
  <c r="D331" i="15"/>
  <c r="S327" i="15"/>
  <c r="D327" i="15"/>
  <c r="AE331" i="14" s="1"/>
  <c r="D331" i="18" s="1"/>
  <c r="L325" i="17" s="1"/>
  <c r="M326" i="15"/>
  <c r="U322" i="15"/>
  <c r="L318" i="15"/>
  <c r="P310" i="15"/>
  <c r="P298" i="15"/>
  <c r="R294" i="15"/>
  <c r="K283" i="15"/>
  <c r="T278" i="15"/>
  <c r="D278" i="15"/>
  <c r="AE282" i="14" s="1"/>
  <c r="D282" i="18" s="1"/>
  <c r="L276" i="17" s="1"/>
  <c r="L277" i="15"/>
  <c r="Q261" i="15"/>
  <c r="D261" i="15"/>
  <c r="AE265" i="14" s="1"/>
  <c r="D265" i="18" s="1"/>
  <c r="L259" i="17" s="1"/>
  <c r="T254" i="15"/>
  <c r="T239" i="15"/>
  <c r="D239" i="15"/>
  <c r="Y239" i="15" s="1"/>
  <c r="S236" i="15"/>
  <c r="N231" i="15"/>
  <c r="K220" i="15"/>
  <c r="T216" i="15"/>
  <c r="S214" i="15"/>
  <c r="R188" i="15"/>
  <c r="D188" i="15"/>
  <c r="AE192" i="14" s="1"/>
  <c r="D192" i="18" s="1"/>
  <c r="L186" i="17" s="1"/>
  <c r="N167" i="15"/>
  <c r="D167" i="15"/>
  <c r="AE171" i="14" s="1"/>
  <c r="D171" i="18" s="1"/>
  <c r="L165" i="17" s="1"/>
  <c r="T155" i="15"/>
  <c r="D155" i="15"/>
  <c r="AC155" i="15" s="1"/>
  <c r="R151" i="15"/>
  <c r="D151" i="15"/>
  <c r="AE155" i="14" s="1"/>
  <c r="D155" i="18" s="1"/>
  <c r="L149" i="17" s="1"/>
  <c r="R136" i="15"/>
  <c r="U113" i="15"/>
  <c r="T87" i="15"/>
  <c r="R84" i="15"/>
  <c r="D84" i="15"/>
  <c r="Q73" i="15"/>
  <c r="T65" i="15"/>
  <c r="L65" i="15"/>
  <c r="N61" i="15"/>
  <c r="O39" i="15"/>
  <c r="U35" i="15"/>
  <c r="D35" i="15"/>
  <c r="AE39" i="14" s="1"/>
  <c r="D39" i="18" s="1"/>
  <c r="L33" i="17" s="1"/>
  <c r="Q31" i="15"/>
  <c r="M25" i="15"/>
  <c r="S65" i="15"/>
  <c r="K65" i="15"/>
  <c r="U57" i="15"/>
  <c r="L39" i="15"/>
  <c r="T38" i="15"/>
  <c r="L31" i="15"/>
  <c r="L25" i="15"/>
  <c r="N514" i="15"/>
  <c r="T498" i="15"/>
  <c r="K498" i="15"/>
  <c r="T473" i="15"/>
  <c r="S459" i="15"/>
  <c r="N455" i="15"/>
  <c r="N443" i="15"/>
  <c r="Q440" i="15"/>
  <c r="L411" i="15"/>
  <c r="Q406" i="15"/>
  <c r="D402" i="15"/>
  <c r="U396" i="15"/>
  <c r="M393" i="15"/>
  <c r="O390" i="15"/>
  <c r="D384" i="15"/>
  <c r="O369" i="15"/>
  <c r="Q365" i="15"/>
  <c r="T357" i="15"/>
  <c r="R338" i="15"/>
  <c r="S335" i="15"/>
  <c r="L331" i="15"/>
  <c r="O327" i="15"/>
  <c r="O322" i="15"/>
  <c r="M310" i="15"/>
  <c r="L298" i="15"/>
  <c r="N294" i="15"/>
  <c r="R278" i="15"/>
  <c r="O273" i="15"/>
  <c r="M261" i="15"/>
  <c r="T257" i="15"/>
  <c r="P254" i="15"/>
  <c r="D254" i="15"/>
  <c r="AE258" i="14" s="1"/>
  <c r="D258" i="18" s="1"/>
  <c r="L252" i="17" s="1"/>
  <c r="M246" i="15"/>
  <c r="R245" i="15"/>
  <c r="T242" i="15"/>
  <c r="K242" i="15"/>
  <c r="T241" i="15"/>
  <c r="O239" i="15"/>
  <c r="Q230" i="15"/>
  <c r="P216" i="15"/>
  <c r="L214" i="15"/>
  <c r="T208" i="15"/>
  <c r="P207" i="15"/>
  <c r="O199" i="15"/>
  <c r="T198" i="15"/>
  <c r="S197" i="15"/>
  <c r="P188" i="15"/>
  <c r="N177" i="15"/>
  <c r="R171" i="15"/>
  <c r="T167" i="15"/>
  <c r="L167" i="15"/>
  <c r="P159" i="15"/>
  <c r="M155" i="15"/>
  <c r="U153" i="15"/>
  <c r="P151" i="15"/>
  <c r="M145" i="15"/>
  <c r="T137" i="15"/>
  <c r="P136" i="15"/>
  <c r="U134" i="15"/>
  <c r="K134" i="15"/>
  <c r="R128" i="15"/>
  <c r="Q126" i="15"/>
  <c r="R113" i="15"/>
  <c r="Q110" i="15"/>
  <c r="O106" i="15"/>
  <c r="D98" i="15"/>
  <c r="L89" i="15"/>
  <c r="P87" i="15"/>
  <c r="T85" i="15"/>
  <c r="P84" i="15"/>
  <c r="Q77" i="15"/>
  <c r="O73" i="15"/>
  <c r="U69" i="15"/>
  <c r="R65" i="15"/>
  <c r="J65" i="15"/>
  <c r="S63" i="15"/>
  <c r="N62" i="15"/>
  <c r="U61" i="15"/>
  <c r="L61" i="15"/>
  <c r="T57" i="15"/>
  <c r="D50" i="15"/>
  <c r="Y50" i="15" s="1"/>
  <c r="T46" i="15"/>
  <c r="U43" i="15"/>
  <c r="K39" i="15"/>
  <c r="N38" i="15"/>
  <c r="T37" i="15"/>
  <c r="K37" i="15"/>
  <c r="O35" i="15"/>
  <c r="K31" i="15"/>
  <c r="T30" i="15"/>
  <c r="U25" i="15"/>
  <c r="K25" i="15"/>
  <c r="R459" i="15"/>
  <c r="T454" i="15"/>
  <c r="P453" i="15"/>
  <c r="Q452" i="15"/>
  <c r="M443" i="15"/>
  <c r="T416" i="15"/>
  <c r="J411" i="15"/>
  <c r="AC411" i="14" s="1"/>
  <c r="T410" i="15"/>
  <c r="T409" i="15"/>
  <c r="T396" i="15"/>
  <c r="N369" i="15"/>
  <c r="T368" i="15"/>
  <c r="M365" i="15"/>
  <c r="U353" i="15"/>
  <c r="P350" i="15"/>
  <c r="R335" i="15"/>
  <c r="K331" i="15"/>
  <c r="U330" i="15"/>
  <c r="N327" i="15"/>
  <c r="T326" i="15"/>
  <c r="L322" i="15"/>
  <c r="K310" i="15"/>
  <c r="K298" i="15"/>
  <c r="L294" i="15"/>
  <c r="P287" i="15"/>
  <c r="O278" i="15"/>
  <c r="S267" i="15"/>
  <c r="K261" i="15"/>
  <c r="P257" i="15"/>
  <c r="N245" i="15"/>
  <c r="L239" i="15"/>
  <c r="R227" i="15"/>
  <c r="L216" i="15"/>
  <c r="K214" i="15"/>
  <c r="T213" i="15"/>
  <c r="T194" i="15"/>
  <c r="N188" i="15"/>
  <c r="M177" i="15"/>
  <c r="S167" i="15"/>
  <c r="K167" i="15"/>
  <c r="U166" i="15"/>
  <c r="U163" i="15"/>
  <c r="L155" i="15"/>
  <c r="O151" i="15"/>
  <c r="O136" i="15"/>
  <c r="L87" i="15"/>
  <c r="N84" i="15"/>
  <c r="Q65" i="15"/>
  <c r="U39" i="15"/>
  <c r="N35" i="15"/>
  <c r="T25" i="15"/>
  <c r="L514" i="15"/>
  <c r="D505" i="15"/>
  <c r="AE509" i="14" s="1"/>
  <c r="D509" i="18" s="1"/>
  <c r="L503" i="17" s="1"/>
  <c r="T493" i="15"/>
  <c r="P473" i="15"/>
  <c r="K454" i="15"/>
  <c r="L453" i="15"/>
  <c r="U446" i="15"/>
  <c r="L443" i="15"/>
  <c r="S416" i="15"/>
  <c r="U411" i="15"/>
  <c r="P409" i="15"/>
  <c r="Q396" i="15"/>
  <c r="L383" i="15"/>
  <c r="D377" i="15"/>
  <c r="V377" i="15" s="1"/>
  <c r="AF377" i="14" s="1"/>
  <c r="AG377" i="14" s="1"/>
  <c r="M369" i="15"/>
  <c r="M368" i="15"/>
  <c r="K365" i="15"/>
  <c r="N357" i="15"/>
  <c r="T353" i="15"/>
  <c r="M350" i="15"/>
  <c r="D339" i="15"/>
  <c r="AE343" i="14" s="1"/>
  <c r="D343" i="18" s="1"/>
  <c r="L337" i="17" s="1"/>
  <c r="M338" i="15"/>
  <c r="P335" i="15"/>
  <c r="J331" i="15"/>
  <c r="AC331" i="14" s="1"/>
  <c r="R330" i="15"/>
  <c r="J327" i="15"/>
  <c r="AC327" i="14" s="1"/>
  <c r="S326" i="15"/>
  <c r="D326" i="15"/>
  <c r="AE330" i="14" s="1"/>
  <c r="D330" i="18" s="1"/>
  <c r="L324" i="17" s="1"/>
  <c r="S323" i="15"/>
  <c r="D323" i="15"/>
  <c r="AE327" i="14" s="1"/>
  <c r="D327" i="18" s="1"/>
  <c r="L321" i="17" s="1"/>
  <c r="J322" i="15"/>
  <c r="AC322" i="14" s="1"/>
  <c r="U318" i="15"/>
  <c r="D318" i="15"/>
  <c r="AE322" i="14" s="1"/>
  <c r="D322" i="18" s="1"/>
  <c r="L316" i="17" s="1"/>
  <c r="T310" i="15"/>
  <c r="J310" i="15"/>
  <c r="AC310" i="14" s="1"/>
  <c r="J298" i="15"/>
  <c r="AC298" i="14" s="1"/>
  <c r="U297" i="15"/>
  <c r="U289" i="15"/>
  <c r="N278" i="15"/>
  <c r="R277" i="15"/>
  <c r="D277" i="15"/>
  <c r="AE281" i="14" s="1"/>
  <c r="D281" i="18" s="1"/>
  <c r="L275" i="17" s="1"/>
  <c r="K267" i="15"/>
  <c r="U261" i="15"/>
  <c r="J261" i="15"/>
  <c r="AC261" i="14" s="1"/>
  <c r="L257" i="15"/>
  <c r="N254" i="15"/>
  <c r="R242" i="15"/>
  <c r="J239" i="15"/>
  <c r="AC239" i="14" s="1"/>
  <c r="K228" i="15"/>
  <c r="L227" i="15"/>
  <c r="T220" i="15"/>
  <c r="K216" i="15"/>
  <c r="R215" i="15"/>
  <c r="D215" i="15"/>
  <c r="AE219" i="14" s="1"/>
  <c r="D219" i="18" s="1"/>
  <c r="L213" i="17" s="1"/>
  <c r="J214" i="15"/>
  <c r="AC214" i="14" s="1"/>
  <c r="S212" i="15"/>
  <c r="Q208" i="15"/>
  <c r="U205" i="15"/>
  <c r="R198" i="15"/>
  <c r="O197" i="15"/>
  <c r="D197" i="15"/>
  <c r="P194" i="15"/>
  <c r="M188" i="15"/>
  <c r="R167" i="15"/>
  <c r="D156" i="15"/>
  <c r="AE160" i="14" s="1"/>
  <c r="D160" i="18" s="1"/>
  <c r="L154" i="17" s="1"/>
  <c r="K155" i="15"/>
  <c r="S153" i="15"/>
  <c r="N151" i="15"/>
  <c r="P137" i="15"/>
  <c r="M136" i="15"/>
  <c r="R134" i="15"/>
  <c r="O126" i="15"/>
  <c r="D126" i="15"/>
  <c r="AE130" i="14" s="1"/>
  <c r="D130" i="18" s="1"/>
  <c r="L124" i="17" s="1"/>
  <c r="U115" i="15"/>
  <c r="L113" i="15"/>
  <c r="O110" i="15"/>
  <c r="D104" i="15"/>
  <c r="P95" i="15"/>
  <c r="S94" i="15"/>
  <c r="J87" i="15"/>
  <c r="AC87" i="14" s="1"/>
  <c r="P85" i="15"/>
  <c r="M84" i="15"/>
  <c r="J73" i="15"/>
  <c r="AC73" i="14" s="1"/>
  <c r="U71" i="15"/>
  <c r="Q69" i="15"/>
  <c r="D69" i="15"/>
  <c r="AF69" i="15" s="1"/>
  <c r="P63" i="15"/>
  <c r="S61" i="15"/>
  <c r="J61" i="15"/>
  <c r="M60" i="15"/>
  <c r="O59" i="15"/>
  <c r="Q57" i="15"/>
  <c r="T39" i="15"/>
  <c r="R37" i="15"/>
  <c r="R30" i="15"/>
  <c r="T28" i="15"/>
  <c r="D28" i="15"/>
  <c r="AE32" i="14" s="1"/>
  <c r="D32" i="18" s="1"/>
  <c r="L26" i="17" s="1"/>
  <c r="S25" i="15"/>
  <c r="R21" i="15"/>
  <c r="BF87" i="12"/>
  <c r="CF87" i="12" s="1"/>
  <c r="AB17" i="14"/>
  <c r="C17" i="18" s="1"/>
  <c r="K11" i="17" s="1"/>
  <c r="T13" i="15"/>
  <c r="U13" i="15"/>
  <c r="L12" i="15"/>
  <c r="AB16" i="14"/>
  <c r="C16" i="18" s="1"/>
  <c r="K10" i="17" s="1"/>
  <c r="AE44" i="16"/>
  <c r="S11" i="15"/>
  <c r="AE42" i="16"/>
  <c r="D961" i="15"/>
  <c r="AE965" i="14" s="1"/>
  <c r="D965" i="18" s="1"/>
  <c r="L959" i="17" s="1"/>
  <c r="AD965" i="14"/>
  <c r="O906" i="15"/>
  <c r="U906" i="15"/>
  <c r="L906" i="15"/>
  <c r="N778" i="15"/>
  <c r="R778" i="15"/>
  <c r="W704" i="15"/>
  <c r="AD704" i="15"/>
  <c r="AE708" i="14"/>
  <c r="D708" i="18" s="1"/>
  <c r="L702" i="17" s="1"/>
  <c r="O688" i="15"/>
  <c r="L688" i="15"/>
  <c r="D688" i="15"/>
  <c r="AF688" i="15" s="1"/>
  <c r="O419" i="15"/>
  <c r="J419" i="15"/>
  <c r="AC419" i="14" s="1"/>
  <c r="M419" i="15"/>
  <c r="R419" i="15"/>
  <c r="M307" i="15"/>
  <c r="J307" i="15"/>
  <c r="AC307" i="14" s="1"/>
  <c r="K307" i="15"/>
  <c r="L307" i="15"/>
  <c r="N307" i="15"/>
  <c r="S307" i="15"/>
  <c r="T307" i="15"/>
  <c r="AB311" i="14"/>
  <c r="C311" i="18" s="1"/>
  <c r="K305" i="17" s="1"/>
  <c r="O196" i="15"/>
  <c r="T196" i="15"/>
  <c r="J196" i="15"/>
  <c r="AC196" i="14" s="1"/>
  <c r="U196" i="15"/>
  <c r="L196" i="15"/>
  <c r="M196" i="15"/>
  <c r="AB200" i="14"/>
  <c r="C200" i="18" s="1"/>
  <c r="K194" i="17" s="1"/>
  <c r="N196" i="15"/>
  <c r="P196" i="15"/>
  <c r="Q196" i="15"/>
  <c r="K58" i="15"/>
  <c r="J58" i="15"/>
  <c r="AC58" i="14" s="1"/>
  <c r="L58" i="15"/>
  <c r="R58" i="15"/>
  <c r="T58" i="15"/>
  <c r="AB62" i="14"/>
  <c r="C62" i="18" s="1"/>
  <c r="K56" i="17" s="1"/>
  <c r="M23" i="15"/>
  <c r="Q23" i="15"/>
  <c r="S23" i="15"/>
  <c r="T906" i="15"/>
  <c r="K890" i="15"/>
  <c r="U890" i="15"/>
  <c r="L890" i="15"/>
  <c r="AB894" i="14"/>
  <c r="C894" i="18" s="1"/>
  <c r="K888" i="17" s="1"/>
  <c r="R768" i="15"/>
  <c r="L768" i="15"/>
  <c r="N768" i="15"/>
  <c r="AB772" i="14"/>
  <c r="C772" i="18" s="1"/>
  <c r="K766" i="17" s="1"/>
  <c r="N684" i="15"/>
  <c r="AB688" i="14"/>
  <c r="C688" i="18" s="1"/>
  <c r="K682" i="17" s="1"/>
  <c r="K677" i="15"/>
  <c r="M677" i="15"/>
  <c r="Q677" i="15"/>
  <c r="AB681" i="14"/>
  <c r="C681" i="18" s="1"/>
  <c r="K675" i="17" s="1"/>
  <c r="R606" i="15"/>
  <c r="Q606" i="15"/>
  <c r="V444" i="15"/>
  <c r="AF444" i="14" s="1"/>
  <c r="AG444" i="14" s="1"/>
  <c r="D269" i="15"/>
  <c r="AE273" i="14" s="1"/>
  <c r="D273" i="18" s="1"/>
  <c r="L267" i="17" s="1"/>
  <c r="AD273" i="14"/>
  <c r="S259" i="15"/>
  <c r="O180" i="15"/>
  <c r="P180" i="15"/>
  <c r="Q180" i="15"/>
  <c r="R180" i="15"/>
  <c r="T180" i="15"/>
  <c r="J180" i="15"/>
  <c r="AC180" i="14" s="1"/>
  <c r="L180" i="15"/>
  <c r="M180" i="15"/>
  <c r="AB184" i="14"/>
  <c r="C184" i="18" s="1"/>
  <c r="K178" i="17" s="1"/>
  <c r="N180" i="15"/>
  <c r="U180" i="15"/>
  <c r="AB178" i="14"/>
  <c r="C178" i="18" s="1"/>
  <c r="K172" i="17" s="1"/>
  <c r="Q973" i="15"/>
  <c r="U973" i="15"/>
  <c r="J973" i="15"/>
  <c r="AC973" i="14" s="1"/>
  <c r="D973" i="15"/>
  <c r="AB977" i="14"/>
  <c r="C977" i="18" s="1"/>
  <c r="K971" i="17" s="1"/>
  <c r="P968" i="15"/>
  <c r="O968" i="15"/>
  <c r="T968" i="15"/>
  <c r="S968" i="15"/>
  <c r="Q906" i="15"/>
  <c r="Q890" i="15"/>
  <c r="Q762" i="15"/>
  <c r="D762" i="15"/>
  <c r="N762" i="15"/>
  <c r="L762" i="15"/>
  <c r="M710" i="15"/>
  <c r="L710" i="15"/>
  <c r="K622" i="15"/>
  <c r="T622" i="15"/>
  <c r="AB626" i="14"/>
  <c r="C626" i="18" s="1"/>
  <c r="K620" i="17" s="1"/>
  <c r="L622" i="15"/>
  <c r="O622" i="15"/>
  <c r="P622" i="15"/>
  <c r="N539" i="15"/>
  <c r="K539" i="15"/>
  <c r="M539" i="15"/>
  <c r="Q539" i="15"/>
  <c r="S539" i="15"/>
  <c r="U539" i="15"/>
  <c r="AB543" i="14"/>
  <c r="C543" i="18" s="1"/>
  <c r="K537" i="17" s="1"/>
  <c r="O420" i="15"/>
  <c r="P420" i="15"/>
  <c r="Q420" i="15"/>
  <c r="J420" i="15"/>
  <c r="AC420" i="14" s="1"/>
  <c r="R420" i="15"/>
  <c r="U420" i="15"/>
  <c r="K420" i="15"/>
  <c r="L420" i="15"/>
  <c r="M420" i="15"/>
  <c r="N420" i="15"/>
  <c r="AB424" i="14"/>
  <c r="C424" i="18" s="1"/>
  <c r="K418" i="17" s="1"/>
  <c r="S420" i="15"/>
  <c r="M580" i="15"/>
  <c r="K580" i="15"/>
  <c r="L580" i="15"/>
  <c r="N580" i="15"/>
  <c r="AB584" i="14"/>
  <c r="C584" i="18" s="1"/>
  <c r="K578" i="17" s="1"/>
  <c r="P580" i="15"/>
  <c r="S580" i="15"/>
  <c r="M268" i="15"/>
  <c r="P268" i="15"/>
  <c r="AB272" i="14"/>
  <c r="C272" i="18" s="1"/>
  <c r="K266" i="17" s="1"/>
  <c r="P1005" i="15"/>
  <c r="Q1005" i="15"/>
  <c r="T1005" i="15"/>
  <c r="K1005" i="15"/>
  <c r="L1005" i="15"/>
  <c r="M1005" i="15"/>
  <c r="K950" i="15"/>
  <c r="L950" i="15"/>
  <c r="M950" i="15"/>
  <c r="P950" i="15"/>
  <c r="AB954" i="14"/>
  <c r="C954" i="18" s="1"/>
  <c r="K948" i="17" s="1"/>
  <c r="Q950" i="15"/>
  <c r="T890" i="15"/>
  <c r="D767" i="15"/>
  <c r="AA767" i="15" s="1"/>
  <c r="Q767" i="15"/>
  <c r="S767" i="15"/>
  <c r="T767" i="15"/>
  <c r="K767" i="15"/>
  <c r="U767" i="15"/>
  <c r="AB771" i="14"/>
  <c r="C771" i="18" s="1"/>
  <c r="K765" i="17" s="1"/>
  <c r="L767" i="15"/>
  <c r="M767" i="15"/>
  <c r="S675" i="15"/>
  <c r="U675" i="15"/>
  <c r="K675" i="15"/>
  <c r="O675" i="15"/>
  <c r="P675" i="15"/>
  <c r="P797" i="15"/>
  <c r="AB801" i="14"/>
  <c r="C801" i="18" s="1"/>
  <c r="K795" i="17" s="1"/>
  <c r="J797" i="15"/>
  <c r="AC797" i="14" s="1"/>
  <c r="L797" i="15"/>
  <c r="N678" i="15"/>
  <c r="L678" i="15"/>
  <c r="AB682" i="14"/>
  <c r="C682" i="18" s="1"/>
  <c r="K676" i="17" s="1"/>
  <c r="P663" i="15"/>
  <c r="L663" i="15"/>
  <c r="Q663" i="15"/>
  <c r="T663" i="15"/>
  <c r="U345" i="15"/>
  <c r="L345" i="15"/>
  <c r="P345" i="15"/>
  <c r="T345" i="15"/>
  <c r="AB349" i="14"/>
  <c r="C349" i="18" s="1"/>
  <c r="K343" i="17" s="1"/>
  <c r="O269" i="15"/>
  <c r="J269" i="15"/>
  <c r="AC269" i="14" s="1"/>
  <c r="M269" i="15"/>
  <c r="N269" i="15"/>
  <c r="T269" i="15"/>
  <c r="AB273" i="14"/>
  <c r="C273" i="18" s="1"/>
  <c r="K267" i="17" s="1"/>
  <c r="X124" i="15"/>
  <c r="V124" i="15"/>
  <c r="AF124" i="14" s="1"/>
  <c r="AG124" i="14" s="1"/>
  <c r="Y124" i="15"/>
  <c r="AD124" i="15"/>
  <c r="AG124" i="15"/>
  <c r="AE128" i="14"/>
  <c r="D128" i="18" s="1"/>
  <c r="L122" i="17" s="1"/>
  <c r="O109" i="15"/>
  <c r="M109" i="15"/>
  <c r="N109" i="15"/>
  <c r="P109" i="15"/>
  <c r="R109" i="15"/>
  <c r="T109" i="15"/>
  <c r="U109" i="15"/>
  <c r="AB113" i="14"/>
  <c r="C113" i="18" s="1"/>
  <c r="K107" i="17" s="1"/>
  <c r="AB910" i="14"/>
  <c r="C910" i="18" s="1"/>
  <c r="K904" i="17" s="1"/>
  <c r="AD330" i="14"/>
  <c r="M992" i="15"/>
  <c r="U992" i="15"/>
  <c r="AB996" i="14"/>
  <c r="C996" i="18" s="1"/>
  <c r="K990" i="17" s="1"/>
  <c r="P973" i="15"/>
  <c r="M952" i="15"/>
  <c r="L952" i="15"/>
  <c r="T952" i="15"/>
  <c r="Q952" i="15"/>
  <c r="U950" i="15"/>
  <c r="U926" i="15"/>
  <c r="AD772" i="15"/>
  <c r="T675" i="15"/>
  <c r="P639" i="15"/>
  <c r="T639" i="15"/>
  <c r="AB643" i="14"/>
  <c r="C643" i="18" s="1"/>
  <c r="K637" i="17" s="1"/>
  <c r="O628" i="15"/>
  <c r="J628" i="15"/>
  <c r="AC628" i="14" s="1"/>
  <c r="M628" i="15"/>
  <c r="AB632" i="14"/>
  <c r="C632" i="18" s="1"/>
  <c r="K626" i="17" s="1"/>
  <c r="D447" i="15"/>
  <c r="AD451" i="14"/>
  <c r="M435" i="15"/>
  <c r="R435" i="15"/>
  <c r="D360" i="15"/>
  <c r="AE364" i="14" s="1"/>
  <c r="D364" i="18" s="1"/>
  <c r="L358" i="17" s="1"/>
  <c r="L360" i="15"/>
  <c r="M360" i="15"/>
  <c r="P360" i="15"/>
  <c r="AB364" i="14"/>
  <c r="C364" i="18" s="1"/>
  <c r="K358" i="17" s="1"/>
  <c r="M358" i="15"/>
  <c r="R358" i="15"/>
  <c r="S358" i="15"/>
  <c r="J358" i="15"/>
  <c r="AC358" i="14" s="1"/>
  <c r="T358" i="15"/>
  <c r="K358" i="15"/>
  <c r="AB362" i="14"/>
  <c r="C362" i="18" s="1"/>
  <c r="K356" i="17" s="1"/>
  <c r="O285" i="15"/>
  <c r="J285" i="15"/>
  <c r="AC285" i="14" s="1"/>
  <c r="M285" i="15"/>
  <c r="N285" i="15"/>
  <c r="T285" i="15"/>
  <c r="N249" i="15"/>
  <c r="J249" i="15"/>
  <c r="AC249" i="14" s="1"/>
  <c r="L249" i="15"/>
  <c r="M249" i="15"/>
  <c r="P249" i="15"/>
  <c r="U249" i="15"/>
  <c r="AB253" i="14"/>
  <c r="C253" i="18" s="1"/>
  <c r="K247" i="17" s="1"/>
  <c r="AB714" i="14"/>
  <c r="C714" i="18" s="1"/>
  <c r="K708" i="17" s="1"/>
  <c r="AB289" i="14"/>
  <c r="C289" i="18" s="1"/>
  <c r="K283" i="17" s="1"/>
  <c r="L998" i="15"/>
  <c r="T998" i="15"/>
  <c r="N973" i="15"/>
  <c r="J919" i="15"/>
  <c r="AC919" i="14" s="1"/>
  <c r="P919" i="15"/>
  <c r="U917" i="15"/>
  <c r="M890" i="15"/>
  <c r="K840" i="15"/>
  <c r="Q840" i="15"/>
  <c r="K814" i="15"/>
  <c r="R814" i="15"/>
  <c r="T814" i="15"/>
  <c r="U814" i="15"/>
  <c r="J814" i="15"/>
  <c r="AC814" i="14" s="1"/>
  <c r="AB818" i="14"/>
  <c r="C818" i="18" s="1"/>
  <c r="K812" i="17" s="1"/>
  <c r="L814" i="15"/>
  <c r="M814" i="15"/>
  <c r="R797" i="15"/>
  <c r="D770" i="15"/>
  <c r="N770" i="15"/>
  <c r="O767" i="15"/>
  <c r="AA747" i="15"/>
  <c r="W747" i="15"/>
  <c r="AE747" i="15"/>
  <c r="AE751" i="14"/>
  <c r="D751" i="18" s="1"/>
  <c r="L745" i="17" s="1"/>
  <c r="M734" i="15"/>
  <c r="T734" i="15"/>
  <c r="Q697" i="15"/>
  <c r="P697" i="15"/>
  <c r="AB701" i="14"/>
  <c r="C701" i="18" s="1"/>
  <c r="K695" i="17" s="1"/>
  <c r="D673" i="15"/>
  <c r="AD677" i="14"/>
  <c r="U628" i="15"/>
  <c r="D575" i="15"/>
  <c r="AG575" i="15" s="1"/>
  <c r="AD579" i="14"/>
  <c r="M540" i="15"/>
  <c r="R540" i="15"/>
  <c r="D540" i="15"/>
  <c r="T540" i="15"/>
  <c r="J540" i="15"/>
  <c r="AC540" i="14" s="1"/>
  <c r="L540" i="15"/>
  <c r="O540" i="15"/>
  <c r="AB544" i="14"/>
  <c r="C544" i="18" s="1"/>
  <c r="K538" i="17" s="1"/>
  <c r="L479" i="15"/>
  <c r="O479" i="15"/>
  <c r="K447" i="15"/>
  <c r="T447" i="15"/>
  <c r="J447" i="15"/>
  <c r="AC447" i="14" s="1"/>
  <c r="U447" i="15"/>
  <c r="L447" i="15"/>
  <c r="M447" i="15"/>
  <c r="N447" i="15"/>
  <c r="P447" i="15"/>
  <c r="Q447" i="15"/>
  <c r="AB451" i="14"/>
  <c r="C451" i="18" s="1"/>
  <c r="K445" i="17" s="1"/>
  <c r="R447" i="15"/>
  <c r="O427" i="15"/>
  <c r="L427" i="15"/>
  <c r="M427" i="15"/>
  <c r="T427" i="15"/>
  <c r="AB431" i="14"/>
  <c r="C431" i="18" s="1"/>
  <c r="K425" i="17" s="1"/>
  <c r="P346" i="15"/>
  <c r="Q346" i="15"/>
  <c r="S346" i="15"/>
  <c r="J346" i="15"/>
  <c r="AC346" i="14" s="1"/>
  <c r="T346" i="15"/>
  <c r="K346" i="15"/>
  <c r="U346" i="15"/>
  <c r="L346" i="15"/>
  <c r="M346" i="15"/>
  <c r="N346" i="15"/>
  <c r="O346" i="15"/>
  <c r="Q133" i="15"/>
  <c r="J133" i="15"/>
  <c r="AC133" i="14" s="1"/>
  <c r="L133" i="15"/>
  <c r="O133" i="15"/>
  <c r="R133" i="15"/>
  <c r="T133" i="15"/>
  <c r="AB137" i="14"/>
  <c r="C137" i="18" s="1"/>
  <c r="K131" i="17" s="1"/>
  <c r="P124" i="15"/>
  <c r="K124" i="15"/>
  <c r="L124" i="15"/>
  <c r="N124" i="15"/>
  <c r="AB128" i="14"/>
  <c r="C128" i="18" s="1"/>
  <c r="K122" i="17" s="1"/>
  <c r="Q124" i="15"/>
  <c r="S124" i="15"/>
  <c r="AB614" i="14"/>
  <c r="C614" i="18" s="1"/>
  <c r="K608" i="17" s="1"/>
  <c r="AB515" i="14"/>
  <c r="C515" i="18" s="1"/>
  <c r="K509" i="17" s="1"/>
  <c r="AB439" i="14"/>
  <c r="C439" i="18" s="1"/>
  <c r="K433" i="17" s="1"/>
  <c r="AD204" i="14"/>
  <c r="O953" i="15"/>
  <c r="U953" i="15"/>
  <c r="N953" i="15"/>
  <c r="J953" i="15"/>
  <c r="AC953" i="14" s="1"/>
  <c r="AB957" i="14"/>
  <c r="C957" i="18" s="1"/>
  <c r="K951" i="17" s="1"/>
  <c r="Q926" i="15"/>
  <c r="L967" i="15"/>
  <c r="AB971" i="14"/>
  <c r="C971" i="18" s="1"/>
  <c r="K965" i="17" s="1"/>
  <c r="S967" i="15"/>
  <c r="P761" i="15"/>
  <c r="AB765" i="14"/>
  <c r="C765" i="18" s="1"/>
  <c r="K759" i="17" s="1"/>
  <c r="O761" i="15"/>
  <c r="M709" i="15"/>
  <c r="L709" i="15"/>
  <c r="S709" i="15"/>
  <c r="J240" i="15"/>
  <c r="AC240" i="14" s="1"/>
  <c r="K240" i="15"/>
  <c r="O240" i="15"/>
  <c r="P240" i="15"/>
  <c r="S240" i="15"/>
  <c r="AB244" i="14"/>
  <c r="C244" i="18" s="1"/>
  <c r="K238" i="17" s="1"/>
  <c r="U240" i="15"/>
  <c r="L233" i="15"/>
  <c r="P233" i="15"/>
  <c r="T233" i="15"/>
  <c r="AB237" i="14"/>
  <c r="C237" i="18" s="1"/>
  <c r="K231" i="17" s="1"/>
  <c r="W197" i="15"/>
  <c r="V197" i="15"/>
  <c r="AF197" i="14" s="1"/>
  <c r="AG197" i="14" s="1"/>
  <c r="Y197" i="15"/>
  <c r="K42" i="15"/>
  <c r="L42" i="15"/>
  <c r="N42" i="15"/>
  <c r="T42" i="15"/>
  <c r="O1007" i="15"/>
  <c r="Q1007" i="15"/>
  <c r="AB1011" i="14"/>
  <c r="C1011" i="18" s="1"/>
  <c r="K1005" i="17" s="1"/>
  <c r="J491" i="15"/>
  <c r="AC491" i="14" s="1"/>
  <c r="P491" i="15"/>
  <c r="J414" i="15"/>
  <c r="AC414" i="14" s="1"/>
  <c r="P414" i="15"/>
  <c r="Q414" i="15"/>
  <c r="U414" i="15"/>
  <c r="AB418" i="14"/>
  <c r="C418" i="18" s="1"/>
  <c r="K412" i="17" s="1"/>
  <c r="M275" i="15"/>
  <c r="T275" i="15"/>
  <c r="K275" i="15"/>
  <c r="L275" i="15"/>
  <c r="AB279" i="14"/>
  <c r="C279" i="18" s="1"/>
  <c r="K273" i="17" s="1"/>
  <c r="O275" i="15"/>
  <c r="P140" i="15"/>
  <c r="N140" i="15"/>
  <c r="Q140" i="15"/>
  <c r="S140" i="15"/>
  <c r="T140" i="15"/>
  <c r="O78" i="15"/>
  <c r="J78" i="15"/>
  <c r="AC78" i="14" s="1"/>
  <c r="N78" i="15"/>
  <c r="P78" i="15"/>
  <c r="T78" i="15"/>
  <c r="U1007" i="15"/>
  <c r="T973" i="15"/>
  <c r="R786" i="15"/>
  <c r="AB790" i="14"/>
  <c r="C790" i="18" s="1"/>
  <c r="K784" i="17" s="1"/>
  <c r="P769" i="15"/>
  <c r="O769" i="15"/>
  <c r="AB773" i="14"/>
  <c r="C773" i="18" s="1"/>
  <c r="K767" i="17" s="1"/>
  <c r="AA759" i="15"/>
  <c r="AE763" i="14"/>
  <c r="D763" i="18" s="1"/>
  <c r="L757" i="17" s="1"/>
  <c r="M581" i="15"/>
  <c r="S581" i="15"/>
  <c r="T581" i="15"/>
  <c r="AB585" i="14"/>
  <c r="C585" i="18" s="1"/>
  <c r="K579" i="17" s="1"/>
  <c r="K581" i="15"/>
  <c r="L581" i="15"/>
  <c r="O581" i="15"/>
  <c r="L463" i="15"/>
  <c r="O463" i="15"/>
  <c r="AB467" i="14"/>
  <c r="C467" i="18" s="1"/>
  <c r="K461" i="17" s="1"/>
  <c r="P296" i="15"/>
  <c r="N296" i="15"/>
  <c r="AB300" i="14"/>
  <c r="C300" i="18" s="1"/>
  <c r="K294" i="17" s="1"/>
  <c r="AB495" i="14"/>
  <c r="C495" i="18" s="1"/>
  <c r="K489" i="17" s="1"/>
  <c r="AB430" i="14"/>
  <c r="C430" i="18" s="1"/>
  <c r="K424" i="17" s="1"/>
  <c r="AD424" i="14"/>
  <c r="T1007" i="15"/>
  <c r="T688" i="15"/>
  <c r="P561" i="15"/>
  <c r="K561" i="15"/>
  <c r="L561" i="15"/>
  <c r="O561" i="15"/>
  <c r="S561" i="15"/>
  <c r="T561" i="15"/>
  <c r="P494" i="15"/>
  <c r="S494" i="15"/>
  <c r="U494" i="15"/>
  <c r="J494" i="15"/>
  <c r="AC494" i="14" s="1"/>
  <c r="L494" i="15"/>
  <c r="M494" i="15"/>
  <c r="O494" i="15"/>
  <c r="N867" i="15"/>
  <c r="L867" i="15"/>
  <c r="P867" i="15"/>
  <c r="AB871" i="14"/>
  <c r="C871" i="18" s="1"/>
  <c r="K865" i="17" s="1"/>
  <c r="J815" i="15"/>
  <c r="AC815" i="14" s="1"/>
  <c r="L815" i="15"/>
  <c r="T815" i="15"/>
  <c r="AB819" i="14"/>
  <c r="C819" i="18" s="1"/>
  <c r="K813" i="17" s="1"/>
  <c r="D793" i="15"/>
  <c r="V793" i="15" s="1"/>
  <c r="AF793" i="14" s="1"/>
  <c r="AG793" i="14" s="1"/>
  <c r="AD797" i="14"/>
  <c r="J746" i="15"/>
  <c r="AC746" i="14" s="1"/>
  <c r="N746" i="15"/>
  <c r="AB750" i="14"/>
  <c r="C750" i="18" s="1"/>
  <c r="K744" i="17" s="1"/>
  <c r="U677" i="15"/>
  <c r="AD941" i="14"/>
  <c r="J1010" i="15"/>
  <c r="AC1010" i="14" s="1"/>
  <c r="L1010" i="15"/>
  <c r="T1010" i="15"/>
  <c r="D997" i="15"/>
  <c r="AE1001" i="14" s="1"/>
  <c r="D1001" i="18" s="1"/>
  <c r="L995" i="17" s="1"/>
  <c r="AD1001" i="14"/>
  <c r="N992" i="15"/>
  <c r="O932" i="15"/>
  <c r="L932" i="15"/>
  <c r="T932" i="15"/>
  <c r="T917" i="15"/>
  <c r="O881" i="15"/>
  <c r="U881" i="15"/>
  <c r="J881" i="15"/>
  <c r="AC881" i="14" s="1"/>
  <c r="L881" i="15"/>
  <c r="O874" i="15"/>
  <c r="J846" i="15"/>
  <c r="AC846" i="14" s="1"/>
  <c r="P846" i="15"/>
  <c r="Q846" i="15"/>
  <c r="R846" i="15"/>
  <c r="K846" i="15"/>
  <c r="S846" i="15"/>
  <c r="L846" i="15"/>
  <c r="M846" i="15"/>
  <c r="M772" i="15"/>
  <c r="J772" i="15"/>
  <c r="AC772" i="14" s="1"/>
  <c r="O772" i="15"/>
  <c r="L772" i="15"/>
  <c r="AB776" i="14"/>
  <c r="C776" i="18" s="1"/>
  <c r="K770" i="17" s="1"/>
  <c r="J642" i="15"/>
  <c r="AC642" i="14" s="1"/>
  <c r="L642" i="15"/>
  <c r="T642" i="15"/>
  <c r="AB646" i="14"/>
  <c r="C646" i="18" s="1"/>
  <c r="K640" i="17" s="1"/>
  <c r="J634" i="15"/>
  <c r="AC634" i="14" s="1"/>
  <c r="L634" i="15"/>
  <c r="T634" i="15"/>
  <c r="S622" i="15"/>
  <c r="P562" i="15"/>
  <c r="T562" i="15"/>
  <c r="AB566" i="14"/>
  <c r="C566" i="18" s="1"/>
  <c r="K560" i="17" s="1"/>
  <c r="P438" i="15"/>
  <c r="L438" i="15"/>
  <c r="M438" i="15"/>
  <c r="Q438" i="15"/>
  <c r="T438" i="15"/>
  <c r="U438" i="15"/>
  <c r="L366" i="15"/>
  <c r="T360" i="15"/>
  <c r="N358" i="15"/>
  <c r="P302" i="15"/>
  <c r="Q302" i="15"/>
  <c r="J302" i="15"/>
  <c r="AC302" i="14" s="1"/>
  <c r="R302" i="15"/>
  <c r="K302" i="15"/>
  <c r="S302" i="15"/>
  <c r="T302" i="15"/>
  <c r="U302" i="15"/>
  <c r="L302" i="15"/>
  <c r="M302" i="15"/>
  <c r="P192" i="15"/>
  <c r="U192" i="15"/>
  <c r="J192" i="15"/>
  <c r="AC192" i="14" s="1"/>
  <c r="L192" i="15"/>
  <c r="M192" i="15"/>
  <c r="N192" i="15"/>
  <c r="Q192" i="15"/>
  <c r="R192" i="15"/>
  <c r="AB196" i="14"/>
  <c r="C196" i="18" s="1"/>
  <c r="K190" i="17" s="1"/>
  <c r="T192" i="15"/>
  <c r="T182" i="15"/>
  <c r="AB186" i="14"/>
  <c r="C186" i="18" s="1"/>
  <c r="K180" i="17" s="1"/>
  <c r="D88" i="15"/>
  <c r="Z88" i="15" s="1"/>
  <c r="AD92" i="14"/>
  <c r="AD1009" i="14"/>
  <c r="AB885" i="14"/>
  <c r="C885" i="18" s="1"/>
  <c r="K879" i="17" s="1"/>
  <c r="AB717" i="14"/>
  <c r="C717" i="18" s="1"/>
  <c r="K711" i="17" s="1"/>
  <c r="AD715" i="14"/>
  <c r="AB634" i="14"/>
  <c r="C634" i="18" s="1"/>
  <c r="K628" i="17" s="1"/>
  <c r="AB295" i="14"/>
  <c r="C295" i="18" s="1"/>
  <c r="K289" i="17" s="1"/>
  <c r="AB191" i="14"/>
  <c r="C191" i="18" s="1"/>
  <c r="K185" i="17" s="1"/>
  <c r="AB27" i="14"/>
  <c r="C27" i="18" s="1"/>
  <c r="K21" i="17" s="1"/>
  <c r="O999" i="15"/>
  <c r="U999" i="15"/>
  <c r="L999" i="15"/>
  <c r="Q999" i="15"/>
  <c r="M999" i="15"/>
  <c r="P997" i="15"/>
  <c r="O997" i="15"/>
  <c r="R997" i="15"/>
  <c r="S997" i="15"/>
  <c r="T997" i="15"/>
  <c r="K997" i="15"/>
  <c r="J997" i="15"/>
  <c r="AC997" i="14" s="1"/>
  <c r="U997" i="15"/>
  <c r="J992" i="15"/>
  <c r="AC992" i="14" s="1"/>
  <c r="N957" i="15"/>
  <c r="AB961" i="14"/>
  <c r="C961" i="18" s="1"/>
  <c r="K955" i="17" s="1"/>
  <c r="P933" i="15"/>
  <c r="Q933" i="15"/>
  <c r="D933" i="15"/>
  <c r="U933" i="15"/>
  <c r="J933" i="15"/>
  <c r="AC933" i="14" s="1"/>
  <c r="K928" i="15"/>
  <c r="L928" i="15"/>
  <c r="T928" i="15"/>
  <c r="K920" i="15"/>
  <c r="AB924" i="14"/>
  <c r="C924" i="18" s="1"/>
  <c r="K918" i="17" s="1"/>
  <c r="Q881" i="15"/>
  <c r="P870" i="15"/>
  <c r="S870" i="15"/>
  <c r="U870" i="15"/>
  <c r="J870" i="15"/>
  <c r="AC870" i="14" s="1"/>
  <c r="R870" i="15"/>
  <c r="D870" i="15"/>
  <c r="AB874" i="14"/>
  <c r="C874" i="18" s="1"/>
  <c r="K868" i="17" s="1"/>
  <c r="D866" i="15"/>
  <c r="AC866" i="15" s="1"/>
  <c r="N866" i="15"/>
  <c r="O866" i="15"/>
  <c r="P866" i="15"/>
  <c r="Q866" i="15"/>
  <c r="R866" i="15"/>
  <c r="S866" i="15"/>
  <c r="T866" i="15"/>
  <c r="U866" i="15"/>
  <c r="AB870" i="14"/>
  <c r="C870" i="18" s="1"/>
  <c r="K864" i="17" s="1"/>
  <c r="O857" i="15"/>
  <c r="J857" i="15"/>
  <c r="AC857" i="14" s="1"/>
  <c r="N857" i="15"/>
  <c r="T846" i="15"/>
  <c r="K816" i="15"/>
  <c r="L816" i="15"/>
  <c r="M816" i="15"/>
  <c r="O816" i="15"/>
  <c r="Q816" i="15"/>
  <c r="P816" i="15"/>
  <c r="P814" i="15"/>
  <c r="P777" i="15"/>
  <c r="T777" i="15"/>
  <c r="T772" i="15"/>
  <c r="T765" i="15"/>
  <c r="L765" i="15"/>
  <c r="AB769" i="14"/>
  <c r="C769" i="18" s="1"/>
  <c r="K763" i="17" s="1"/>
  <c r="P765" i="15"/>
  <c r="D730" i="15"/>
  <c r="AE734" i="14" s="1"/>
  <c r="D734" i="18" s="1"/>
  <c r="L728" i="17" s="1"/>
  <c r="AD734" i="14"/>
  <c r="J698" i="15"/>
  <c r="AC698" i="14" s="1"/>
  <c r="N698" i="15"/>
  <c r="U698" i="15"/>
  <c r="M686" i="15"/>
  <c r="L686" i="15"/>
  <c r="T686" i="15"/>
  <c r="P628" i="15"/>
  <c r="O480" i="15"/>
  <c r="L480" i="15"/>
  <c r="T480" i="15"/>
  <c r="AB484" i="14"/>
  <c r="C484" i="18" s="1"/>
  <c r="K478" i="17" s="1"/>
  <c r="J373" i="15"/>
  <c r="AC373" i="14" s="1"/>
  <c r="P373" i="15"/>
  <c r="Q373" i="15"/>
  <c r="R373" i="15"/>
  <c r="K373" i="15"/>
  <c r="S373" i="15"/>
  <c r="T373" i="15"/>
  <c r="U373" i="15"/>
  <c r="L373" i="15"/>
  <c r="M373" i="15"/>
  <c r="N373" i="15"/>
  <c r="R360" i="15"/>
  <c r="L358" i="15"/>
  <c r="L347" i="15"/>
  <c r="N347" i="15"/>
  <c r="Q319" i="15"/>
  <c r="P319" i="15"/>
  <c r="R319" i="15"/>
  <c r="S319" i="15"/>
  <c r="J319" i="15"/>
  <c r="AC319" i="14" s="1"/>
  <c r="T319" i="15"/>
  <c r="K319" i="15"/>
  <c r="D319" i="15"/>
  <c r="T124" i="15"/>
  <c r="Q88" i="15"/>
  <c r="J88" i="15"/>
  <c r="AC88" i="14" s="1"/>
  <c r="R88" i="15"/>
  <c r="K88" i="15"/>
  <c r="S88" i="15"/>
  <c r="L88" i="15"/>
  <c r="T88" i="15"/>
  <c r="M88" i="15"/>
  <c r="N88" i="15"/>
  <c r="O88" i="15"/>
  <c r="P88" i="15"/>
  <c r="AB92" i="14"/>
  <c r="C92" i="18" s="1"/>
  <c r="K86" i="17" s="1"/>
  <c r="U88" i="15"/>
  <c r="N49" i="15"/>
  <c r="O49" i="15"/>
  <c r="P49" i="15"/>
  <c r="Q49" i="15"/>
  <c r="T49" i="15"/>
  <c r="U49" i="15"/>
  <c r="J49" i="15"/>
  <c r="AC49" i="14" s="1"/>
  <c r="K49" i="15"/>
  <c r="AB53" i="14"/>
  <c r="C53" i="18" s="1"/>
  <c r="K47" i="17" s="1"/>
  <c r="D42" i="15"/>
  <c r="L795" i="15"/>
  <c r="P795" i="15"/>
  <c r="P687" i="15"/>
  <c r="R687" i="15"/>
  <c r="J687" i="15"/>
  <c r="AC687" i="14" s="1"/>
  <c r="S687" i="15"/>
  <c r="K687" i="15"/>
  <c r="T687" i="15"/>
  <c r="L687" i="15"/>
  <c r="U687" i="15"/>
  <c r="M687" i="15"/>
  <c r="N687" i="15"/>
  <c r="M259" i="15"/>
  <c r="T259" i="15"/>
  <c r="K259" i="15"/>
  <c r="AB263" i="14"/>
  <c r="C263" i="18" s="1"/>
  <c r="K257" i="17" s="1"/>
  <c r="AB692" i="14"/>
  <c r="C692" i="18" s="1"/>
  <c r="K686" i="17" s="1"/>
  <c r="T972" i="15"/>
  <c r="U972" i="15"/>
  <c r="AB679" i="14"/>
  <c r="C679" i="18" s="1"/>
  <c r="K673" i="17" s="1"/>
  <c r="R1005" i="15"/>
  <c r="O844" i="15"/>
  <c r="K844" i="15"/>
  <c r="P844" i="15"/>
  <c r="Q844" i="15"/>
  <c r="M733" i="15"/>
  <c r="K733" i="15"/>
  <c r="Q733" i="15"/>
  <c r="S733" i="15"/>
  <c r="AB737" i="14"/>
  <c r="C737" i="18" s="1"/>
  <c r="K731" i="17" s="1"/>
  <c r="T733" i="15"/>
  <c r="O660" i="15"/>
  <c r="N660" i="15"/>
  <c r="T660" i="15"/>
  <c r="AB664" i="14"/>
  <c r="C664" i="18" s="1"/>
  <c r="K658" i="17" s="1"/>
  <c r="P617" i="15"/>
  <c r="O617" i="15"/>
  <c r="M24" i="15"/>
  <c r="J24" i="15"/>
  <c r="L24" i="15"/>
  <c r="T24" i="15"/>
  <c r="AD882" i="14"/>
  <c r="O1005" i="15"/>
  <c r="L978" i="15"/>
  <c r="T978" i="15"/>
  <c r="P941" i="15"/>
  <c r="M941" i="15"/>
  <c r="AB945" i="14"/>
  <c r="C945" i="18" s="1"/>
  <c r="K939" i="17" s="1"/>
  <c r="P926" i="15"/>
  <c r="L926" i="15"/>
  <c r="AB930" i="14"/>
  <c r="C930" i="18" s="1"/>
  <c r="K924" i="17" s="1"/>
  <c r="M906" i="15"/>
  <c r="P890" i="15"/>
  <c r="R845" i="15"/>
  <c r="AB849" i="14"/>
  <c r="C849" i="18" s="1"/>
  <c r="K843" i="17" s="1"/>
  <c r="N845" i="15"/>
  <c r="T795" i="15"/>
  <c r="N792" i="15"/>
  <c r="L792" i="15"/>
  <c r="O792" i="15"/>
  <c r="AB796" i="14"/>
  <c r="C796" i="18" s="1"/>
  <c r="K790" i="17" s="1"/>
  <c r="S792" i="15"/>
  <c r="P767" i="15"/>
  <c r="O687" i="15"/>
  <c r="M574" i="15"/>
  <c r="AB578" i="14"/>
  <c r="C578" i="18" s="1"/>
  <c r="K572" i="17" s="1"/>
  <c r="X473" i="15"/>
  <c r="AG473" i="15"/>
  <c r="M366" i="15"/>
  <c r="R366" i="15"/>
  <c r="S366" i="15"/>
  <c r="T366" i="15"/>
  <c r="J366" i="15"/>
  <c r="AC366" i="14" s="1"/>
  <c r="P366" i="15"/>
  <c r="D366" i="15"/>
  <c r="AE370" i="14" s="1"/>
  <c r="D370" i="18" s="1"/>
  <c r="L364" i="17" s="1"/>
  <c r="D300" i="15"/>
  <c r="AE304" i="14" s="1"/>
  <c r="D304" i="18" s="1"/>
  <c r="L298" i="17" s="1"/>
  <c r="T300" i="15"/>
  <c r="K300" i="15"/>
  <c r="U300" i="15"/>
  <c r="L300" i="15"/>
  <c r="M300" i="15"/>
  <c r="O300" i="15"/>
  <c r="P300" i="15"/>
  <c r="Q300" i="15"/>
  <c r="AB304" i="14"/>
  <c r="C304" i="18" s="1"/>
  <c r="K298" i="17" s="1"/>
  <c r="S300" i="15"/>
  <c r="L292" i="15"/>
  <c r="P292" i="15"/>
  <c r="Q292" i="15"/>
  <c r="AB296" i="14"/>
  <c r="C296" i="18" s="1"/>
  <c r="K290" i="17" s="1"/>
  <c r="L259" i="15"/>
  <c r="R196" i="15"/>
  <c r="O181" i="15"/>
  <c r="L181" i="15"/>
  <c r="T181" i="15"/>
  <c r="L141" i="15"/>
  <c r="J141" i="15"/>
  <c r="AC141" i="14" s="1"/>
  <c r="O141" i="15"/>
  <c r="AB145" i="14"/>
  <c r="C145" i="18" s="1"/>
  <c r="K139" i="17" s="1"/>
  <c r="Q33" i="15"/>
  <c r="K33" i="15"/>
  <c r="N33" i="15"/>
  <c r="T33" i="15"/>
  <c r="U33" i="15"/>
  <c r="AH46" i="16"/>
  <c r="AK21" i="14"/>
  <c r="AB782" i="14"/>
  <c r="C782" i="18" s="1"/>
  <c r="K776" i="17" s="1"/>
  <c r="AD281" i="14"/>
  <c r="N1005" i="15"/>
  <c r="Q992" i="15"/>
  <c r="O972" i="15"/>
  <c r="T950" i="15"/>
  <c r="L931" i="15"/>
  <c r="AB935" i="14"/>
  <c r="C935" i="18" s="1"/>
  <c r="K929" i="17" s="1"/>
  <c r="R926" i="15"/>
  <c r="P917" i="15"/>
  <c r="J917" i="15"/>
  <c r="AC917" i="14" s="1"/>
  <c r="M917" i="15"/>
  <c r="AB921" i="14"/>
  <c r="C921" i="18" s="1"/>
  <c r="K915" i="17" s="1"/>
  <c r="N917" i="15"/>
  <c r="P874" i="15"/>
  <c r="Q874" i="15"/>
  <c r="J874" i="15"/>
  <c r="AC874" i="14" s="1"/>
  <c r="R874" i="15"/>
  <c r="K874" i="15"/>
  <c r="S874" i="15"/>
  <c r="M874" i="15"/>
  <c r="L874" i="15"/>
  <c r="AB878" i="14"/>
  <c r="C878" i="18" s="1"/>
  <c r="K872" i="17" s="1"/>
  <c r="O768" i="15"/>
  <c r="M748" i="15"/>
  <c r="K748" i="15"/>
  <c r="L748" i="15"/>
  <c r="N748" i="15"/>
  <c r="R748" i="15"/>
  <c r="P748" i="15"/>
  <c r="AD744" i="15"/>
  <c r="AE748" i="14"/>
  <c r="D748" i="18" s="1"/>
  <c r="L742" i="17" s="1"/>
  <c r="Q713" i="15"/>
  <c r="L713" i="15"/>
  <c r="M713" i="15"/>
  <c r="O713" i="15"/>
  <c r="P713" i="15"/>
  <c r="Q691" i="15"/>
  <c r="T691" i="15"/>
  <c r="J691" i="15"/>
  <c r="AC691" i="14" s="1"/>
  <c r="L691" i="15"/>
  <c r="N691" i="15"/>
  <c r="P679" i="15"/>
  <c r="M679" i="15"/>
  <c r="Q679" i="15"/>
  <c r="T679" i="15"/>
  <c r="Q675" i="15"/>
  <c r="O366" i="15"/>
  <c r="U360" i="15"/>
  <c r="O358" i="15"/>
  <c r="S275" i="15"/>
  <c r="R80" i="15"/>
  <c r="L80" i="15"/>
  <c r="AB84" i="14"/>
  <c r="C84" i="18" s="1"/>
  <c r="K78" i="17" s="1"/>
  <c r="N80" i="15"/>
  <c r="P80" i="15"/>
  <c r="Q80" i="15"/>
  <c r="M973" i="15"/>
  <c r="T881" i="15"/>
  <c r="O855" i="15"/>
  <c r="L855" i="15"/>
  <c r="N855" i="15"/>
  <c r="AB859" i="14"/>
  <c r="C859" i="18" s="1"/>
  <c r="K853" i="17" s="1"/>
  <c r="S851" i="15"/>
  <c r="P851" i="15"/>
  <c r="AB855" i="14"/>
  <c r="C855" i="18" s="1"/>
  <c r="K849" i="17" s="1"/>
  <c r="U846" i="15"/>
  <c r="U844" i="15"/>
  <c r="N797" i="15"/>
  <c r="O793" i="15"/>
  <c r="P793" i="15"/>
  <c r="Q793" i="15"/>
  <c r="R793" i="15"/>
  <c r="J793" i="15"/>
  <c r="AC793" i="14" s="1"/>
  <c r="S793" i="15"/>
  <c r="AB797" i="14"/>
  <c r="C797" i="18" s="1"/>
  <c r="K791" i="17" s="1"/>
  <c r="K793" i="15"/>
  <c r="L793" i="15"/>
  <c r="Q775" i="15"/>
  <c r="K775" i="15"/>
  <c r="M775" i="15"/>
  <c r="AB779" i="14"/>
  <c r="C779" i="18" s="1"/>
  <c r="K773" i="17" s="1"/>
  <c r="O775" i="15"/>
  <c r="T762" i="15"/>
  <c r="R691" i="15"/>
  <c r="P673" i="15"/>
  <c r="Q673" i="15"/>
  <c r="J673" i="15"/>
  <c r="AC673" i="14" s="1"/>
  <c r="R673" i="15"/>
  <c r="K673" i="15"/>
  <c r="S673" i="15"/>
  <c r="U673" i="15"/>
  <c r="AB677" i="14"/>
  <c r="C677" i="18" s="1"/>
  <c r="K671" i="17" s="1"/>
  <c r="L673" i="15"/>
  <c r="U640" i="15"/>
  <c r="N640" i="15"/>
  <c r="T640" i="15"/>
  <c r="R628" i="15"/>
  <c r="P581" i="15"/>
  <c r="Q575" i="15"/>
  <c r="J575" i="15"/>
  <c r="AC575" i="14" s="1"/>
  <c r="R575" i="15"/>
  <c r="K575" i="15"/>
  <c r="S575" i="15"/>
  <c r="L575" i="15"/>
  <c r="T575" i="15"/>
  <c r="M575" i="15"/>
  <c r="N575" i="15"/>
  <c r="AB579" i="14"/>
  <c r="C579" i="18" s="1"/>
  <c r="K573" i="17" s="1"/>
  <c r="O575" i="15"/>
  <c r="P575" i="15"/>
  <c r="U575" i="15"/>
  <c r="P449" i="15"/>
  <c r="O449" i="15"/>
  <c r="T420" i="15"/>
  <c r="Q305" i="15"/>
  <c r="M305" i="15"/>
  <c r="R162" i="15"/>
  <c r="J162" i="15"/>
  <c r="AC162" i="14" s="1"/>
  <c r="N162" i="15"/>
  <c r="P162" i="15"/>
  <c r="Q162" i="15"/>
  <c r="O142" i="15"/>
  <c r="Q142" i="15"/>
  <c r="R142" i="15"/>
  <c r="S142" i="15"/>
  <c r="T142" i="15"/>
  <c r="U142" i="15"/>
  <c r="AB146" i="14"/>
  <c r="C146" i="18" s="1"/>
  <c r="K140" i="17" s="1"/>
  <c r="L142" i="15"/>
  <c r="M142" i="15"/>
  <c r="N142" i="15"/>
  <c r="T138" i="15"/>
  <c r="L138" i="15"/>
  <c r="AB142" i="14"/>
  <c r="C142" i="18" s="1"/>
  <c r="K136" i="17" s="1"/>
  <c r="L135" i="15"/>
  <c r="Q135" i="15"/>
  <c r="AB139" i="14"/>
  <c r="C139" i="18" s="1"/>
  <c r="K133" i="17" s="1"/>
  <c r="Q34" i="15"/>
  <c r="T34" i="15"/>
  <c r="U34" i="15"/>
  <c r="L34" i="15"/>
  <c r="N34" i="15"/>
  <c r="AB38" i="14"/>
  <c r="C38" i="18" s="1"/>
  <c r="K32" i="17" s="1"/>
  <c r="O34" i="15"/>
  <c r="AB1002" i="14"/>
  <c r="C1002" i="18" s="1"/>
  <c r="K996" i="17" s="1"/>
  <c r="AB976" i="14"/>
  <c r="C976" i="18" s="1"/>
  <c r="K970" i="17" s="1"/>
  <c r="AB972" i="14"/>
  <c r="C972" i="18" s="1"/>
  <c r="K966" i="17" s="1"/>
  <c r="AB994" i="14"/>
  <c r="C994" i="18" s="1"/>
  <c r="K988" i="17" s="1"/>
  <c r="AB956" i="14"/>
  <c r="C956" i="18" s="1"/>
  <c r="K950" i="17" s="1"/>
  <c r="AB923" i="14"/>
  <c r="C923" i="18" s="1"/>
  <c r="K917" i="17" s="1"/>
  <c r="AB860" i="14"/>
  <c r="C860" i="18" s="1"/>
  <c r="K854" i="17" s="1"/>
  <c r="AB799" i="14"/>
  <c r="C799" i="18" s="1"/>
  <c r="K793" i="17" s="1"/>
  <c r="AB752" i="14"/>
  <c r="C752" i="18" s="1"/>
  <c r="K746" i="17" s="1"/>
  <c r="AB738" i="14"/>
  <c r="C738" i="18" s="1"/>
  <c r="K732" i="17" s="1"/>
  <c r="AE710" i="14"/>
  <c r="D710" i="18" s="1"/>
  <c r="L704" i="17" s="1"/>
  <c r="AB691" i="14"/>
  <c r="C691" i="18" s="1"/>
  <c r="K685" i="17" s="1"/>
  <c r="AB621" i="14"/>
  <c r="C621" i="18" s="1"/>
  <c r="K615" i="17" s="1"/>
  <c r="AB498" i="14"/>
  <c r="C498" i="18" s="1"/>
  <c r="K492" i="17" s="1"/>
  <c r="K1011" i="15"/>
  <c r="M1011" i="15"/>
  <c r="Q1011" i="15"/>
  <c r="U1011" i="15"/>
  <c r="D1001" i="15"/>
  <c r="AD1005" i="14"/>
  <c r="N997" i="15"/>
  <c r="T953" i="15"/>
  <c r="O931" i="15"/>
  <c r="AC930" i="15"/>
  <c r="V930" i="15"/>
  <c r="AF930" i="14" s="1"/>
  <c r="AG930" i="14" s="1"/>
  <c r="O905" i="15"/>
  <c r="AB909" i="14"/>
  <c r="C909" i="18" s="1"/>
  <c r="K903" i="17" s="1"/>
  <c r="N905" i="15"/>
  <c r="P886" i="15"/>
  <c r="D886" i="15"/>
  <c r="N886" i="15"/>
  <c r="O886" i="15"/>
  <c r="Q886" i="15"/>
  <c r="R886" i="15"/>
  <c r="U886" i="15"/>
  <c r="K886" i="15"/>
  <c r="J886" i="15"/>
  <c r="AC886" i="14" s="1"/>
  <c r="P881" i="15"/>
  <c r="N870" i="15"/>
  <c r="L866" i="15"/>
  <c r="U857" i="15"/>
  <c r="T855" i="15"/>
  <c r="Q852" i="15"/>
  <c r="P852" i="15"/>
  <c r="AB856" i="14"/>
  <c r="C856" i="18" s="1"/>
  <c r="K850" i="17" s="1"/>
  <c r="O846" i="15"/>
  <c r="M826" i="15"/>
  <c r="O826" i="15"/>
  <c r="Q826" i="15"/>
  <c r="R826" i="15"/>
  <c r="S826" i="15"/>
  <c r="T826" i="15"/>
  <c r="AB830" i="14"/>
  <c r="C830" i="18" s="1"/>
  <c r="K824" i="17" s="1"/>
  <c r="N814" i="15"/>
  <c r="N793" i="15"/>
  <c r="U775" i="15"/>
  <c r="R772" i="15"/>
  <c r="R766" i="15"/>
  <c r="P766" i="15"/>
  <c r="M756" i="15"/>
  <c r="O756" i="15"/>
  <c r="P756" i="15"/>
  <c r="R756" i="15"/>
  <c r="S756" i="15"/>
  <c r="J756" i="15"/>
  <c r="AC756" i="14" s="1"/>
  <c r="S748" i="15"/>
  <c r="J730" i="15"/>
  <c r="AC730" i="14" s="1"/>
  <c r="T730" i="15"/>
  <c r="U730" i="15"/>
  <c r="L730" i="15"/>
  <c r="M730" i="15"/>
  <c r="P730" i="15"/>
  <c r="N730" i="15"/>
  <c r="T713" i="15"/>
  <c r="D687" i="15"/>
  <c r="AE691" i="14" s="1"/>
  <c r="D691" i="18" s="1"/>
  <c r="L685" i="17" s="1"/>
  <c r="P683" i="15"/>
  <c r="O683" i="15"/>
  <c r="N673" i="15"/>
  <c r="O652" i="15"/>
  <c r="R652" i="15"/>
  <c r="T652" i="15"/>
  <c r="U652" i="15"/>
  <c r="J652" i="15"/>
  <c r="AC652" i="14" s="1"/>
  <c r="L652" i="15"/>
  <c r="M652" i="15"/>
  <c r="P609" i="15"/>
  <c r="K609" i="15"/>
  <c r="O609" i="15"/>
  <c r="U609" i="15"/>
  <c r="L605" i="15"/>
  <c r="K605" i="15"/>
  <c r="P605" i="15"/>
  <c r="O605" i="15"/>
  <c r="S605" i="15"/>
  <c r="AB609" i="14"/>
  <c r="C609" i="18" s="1"/>
  <c r="K603" i="17" s="1"/>
  <c r="T605" i="15"/>
  <c r="T450" i="15"/>
  <c r="U450" i="15"/>
  <c r="K450" i="15"/>
  <c r="L450" i="15"/>
  <c r="M450" i="15"/>
  <c r="P450" i="15"/>
  <c r="Q450" i="15"/>
  <c r="S450" i="15"/>
  <c r="AB454" i="14"/>
  <c r="C454" i="18" s="1"/>
  <c r="K448" i="17" s="1"/>
  <c r="O302" i="15"/>
  <c r="M219" i="15"/>
  <c r="N219" i="15"/>
  <c r="D219" i="15"/>
  <c r="AG219" i="15" s="1"/>
  <c r="P219" i="15"/>
  <c r="R219" i="15"/>
  <c r="S219" i="15"/>
  <c r="J219" i="15"/>
  <c r="AC219" i="14" s="1"/>
  <c r="K219" i="15"/>
  <c r="L219" i="15"/>
  <c r="T219" i="15"/>
  <c r="K179" i="15"/>
  <c r="L179" i="15"/>
  <c r="M179" i="15"/>
  <c r="Q179" i="15"/>
  <c r="T179" i="15"/>
  <c r="U179" i="15"/>
  <c r="AB183" i="14"/>
  <c r="C183" i="18" s="1"/>
  <c r="K177" i="17" s="1"/>
  <c r="P177" i="15"/>
  <c r="Q177" i="15"/>
  <c r="R177" i="15"/>
  <c r="J177" i="15"/>
  <c r="AC177" i="14" s="1"/>
  <c r="S177" i="15"/>
  <c r="K177" i="15"/>
  <c r="T177" i="15"/>
  <c r="O177" i="15"/>
  <c r="D177" i="15"/>
  <c r="AB177" i="15" s="1"/>
  <c r="U177" i="15"/>
  <c r="AB181" i="14"/>
  <c r="C181" i="18" s="1"/>
  <c r="K175" i="17" s="1"/>
  <c r="Q166" i="15"/>
  <c r="J166" i="15"/>
  <c r="AC166" i="14" s="1"/>
  <c r="M166" i="15"/>
  <c r="N166" i="15"/>
  <c r="P166" i="15"/>
  <c r="R166" i="15"/>
  <c r="P163" i="15"/>
  <c r="N163" i="15"/>
  <c r="O163" i="15"/>
  <c r="Q163" i="15"/>
  <c r="R163" i="15"/>
  <c r="J163" i="15"/>
  <c r="AC163" i="14" s="1"/>
  <c r="K163" i="15"/>
  <c r="L163" i="15"/>
  <c r="M163" i="15"/>
  <c r="S163" i="15"/>
  <c r="Q139" i="15"/>
  <c r="R139" i="15"/>
  <c r="S139" i="15"/>
  <c r="J139" i="15"/>
  <c r="AC139" i="14" s="1"/>
  <c r="T139" i="15"/>
  <c r="K139" i="15"/>
  <c r="U139" i="15"/>
  <c r="L139" i="15"/>
  <c r="M139" i="15"/>
  <c r="O139" i="15"/>
  <c r="P139" i="15"/>
  <c r="D70" i="15"/>
  <c r="R49" i="15"/>
  <c r="M764" i="15"/>
  <c r="O764" i="15"/>
  <c r="P764" i="15"/>
  <c r="R764" i="15"/>
  <c r="S764" i="15"/>
  <c r="L724" i="15"/>
  <c r="R724" i="15"/>
  <c r="J719" i="15"/>
  <c r="AC719" i="14" s="1"/>
  <c r="S719" i="15"/>
  <c r="U719" i="15"/>
  <c r="K711" i="15"/>
  <c r="T711" i="15"/>
  <c r="U711" i="15"/>
  <c r="J711" i="15"/>
  <c r="AC711" i="14" s="1"/>
  <c r="L711" i="15"/>
  <c r="N680" i="15"/>
  <c r="D680" i="15"/>
  <c r="O668" i="15"/>
  <c r="Q668" i="15"/>
  <c r="R668" i="15"/>
  <c r="L668" i="15"/>
  <c r="M668" i="15"/>
  <c r="K643" i="15"/>
  <c r="L643" i="15"/>
  <c r="M643" i="15"/>
  <c r="K635" i="15"/>
  <c r="L635" i="15"/>
  <c r="M635" i="15"/>
  <c r="T635" i="15"/>
  <c r="U635" i="15"/>
  <c r="Q607" i="15"/>
  <c r="M607" i="15"/>
  <c r="O607" i="15"/>
  <c r="U607" i="15"/>
  <c r="P592" i="15"/>
  <c r="S592" i="15"/>
  <c r="T592" i="15"/>
  <c r="K592" i="15"/>
  <c r="K482" i="15"/>
  <c r="J482" i="15"/>
  <c r="AC482" i="14" s="1"/>
  <c r="L482" i="15"/>
  <c r="M482" i="15"/>
  <c r="K481" i="15"/>
  <c r="D481" i="15"/>
  <c r="AC481" i="15" s="1"/>
  <c r="R481" i="15"/>
  <c r="T481" i="15"/>
  <c r="L481" i="15"/>
  <c r="M481" i="15"/>
  <c r="K466" i="15"/>
  <c r="T466" i="15"/>
  <c r="U466" i="15"/>
  <c r="J466" i="15"/>
  <c r="AC466" i="14" s="1"/>
  <c r="L466" i="15"/>
  <c r="M466" i="15"/>
  <c r="P458" i="15"/>
  <c r="R458" i="15"/>
  <c r="T458" i="15"/>
  <c r="U458" i="15"/>
  <c r="K458" i="15"/>
  <c r="L336" i="15"/>
  <c r="K336" i="15"/>
  <c r="O336" i="15"/>
  <c r="S336" i="15"/>
  <c r="P286" i="15"/>
  <c r="K286" i="15"/>
  <c r="L286" i="15"/>
  <c r="S286" i="15"/>
  <c r="P201" i="15"/>
  <c r="Q201" i="15"/>
  <c r="R201" i="15"/>
  <c r="J201" i="15"/>
  <c r="AC201" i="14" s="1"/>
  <c r="S201" i="15"/>
  <c r="K201" i="15"/>
  <c r="T201" i="15"/>
  <c r="U201" i="15"/>
  <c r="Q200" i="15"/>
  <c r="R200" i="15"/>
  <c r="T200" i="15"/>
  <c r="J200" i="15"/>
  <c r="AC200" i="14" s="1"/>
  <c r="U200" i="15"/>
  <c r="L200" i="15"/>
  <c r="M200" i="15"/>
  <c r="M150" i="15"/>
  <c r="R150" i="15"/>
  <c r="T150" i="15"/>
  <c r="D146" i="15"/>
  <c r="AE150" i="14" s="1"/>
  <c r="D150" i="18" s="1"/>
  <c r="L144" i="17" s="1"/>
  <c r="K146" i="15"/>
  <c r="L146" i="15"/>
  <c r="N146" i="15"/>
  <c r="J47" i="15"/>
  <c r="O47" i="15"/>
  <c r="P47" i="15"/>
  <c r="T47" i="15"/>
  <c r="N969" i="15"/>
  <c r="Q969" i="15"/>
  <c r="M902" i="15"/>
  <c r="L868" i="15"/>
  <c r="S868" i="15"/>
  <c r="T868" i="15"/>
  <c r="J868" i="15"/>
  <c r="AC868" i="14" s="1"/>
  <c r="K868" i="15"/>
  <c r="N853" i="15"/>
  <c r="L853" i="15"/>
  <c r="M853" i="15"/>
  <c r="T853" i="15"/>
  <c r="P784" i="15"/>
  <c r="L784" i="15"/>
  <c r="Q779" i="15"/>
  <c r="M740" i="15"/>
  <c r="K740" i="15"/>
  <c r="L740" i="15"/>
  <c r="N735" i="15"/>
  <c r="K735" i="15"/>
  <c r="M735" i="15"/>
  <c r="M717" i="15"/>
  <c r="K717" i="15"/>
  <c r="AB783" i="14"/>
  <c r="C783" i="18" s="1"/>
  <c r="K777" i="17" s="1"/>
  <c r="AD719" i="14"/>
  <c r="AB715" i="14"/>
  <c r="C715" i="18" s="1"/>
  <c r="K709" i="17" s="1"/>
  <c r="AB611" i="14"/>
  <c r="C611" i="18" s="1"/>
  <c r="K605" i="17" s="1"/>
  <c r="S1009" i="15"/>
  <c r="O1004" i="15"/>
  <c r="M1004" i="15"/>
  <c r="K995" i="15"/>
  <c r="Q995" i="15"/>
  <c r="U995" i="15"/>
  <c r="T986" i="15"/>
  <c r="K970" i="15"/>
  <c r="M970" i="15"/>
  <c r="P966" i="15"/>
  <c r="R966" i="15"/>
  <c r="S966" i="15"/>
  <c r="J966" i="15"/>
  <c r="AC966" i="14" s="1"/>
  <c r="J943" i="15"/>
  <c r="AC943" i="14" s="1"/>
  <c r="T943" i="15"/>
  <c r="P942" i="15"/>
  <c r="L942" i="15"/>
  <c r="M942" i="15"/>
  <c r="Q942" i="15"/>
  <c r="O929" i="15"/>
  <c r="J929" i="15"/>
  <c r="AC929" i="14" s="1"/>
  <c r="L929" i="15"/>
  <c r="N929" i="15"/>
  <c r="D923" i="15"/>
  <c r="AE927" i="14" s="1"/>
  <c r="D927" i="18" s="1"/>
  <c r="L921" i="17" s="1"/>
  <c r="Y918" i="15"/>
  <c r="W918" i="15"/>
  <c r="S914" i="15"/>
  <c r="P898" i="15"/>
  <c r="Q898" i="15"/>
  <c r="J898" i="15"/>
  <c r="AC898" i="14" s="1"/>
  <c r="R898" i="15"/>
  <c r="K898" i="15"/>
  <c r="S898" i="15"/>
  <c r="O873" i="15"/>
  <c r="Q873" i="15"/>
  <c r="T873" i="15"/>
  <c r="U873" i="15"/>
  <c r="J871" i="15"/>
  <c r="AC871" i="14" s="1"/>
  <c r="K871" i="15"/>
  <c r="L871" i="15"/>
  <c r="P871" i="15"/>
  <c r="P868" i="15"/>
  <c r="O841" i="15"/>
  <c r="M841" i="15"/>
  <c r="P829" i="15"/>
  <c r="D829" i="15"/>
  <c r="AD829" i="15" s="1"/>
  <c r="N788" i="15"/>
  <c r="L788" i="15"/>
  <c r="R788" i="15"/>
  <c r="P771" i="15"/>
  <c r="R771" i="15"/>
  <c r="J771" i="15"/>
  <c r="AC771" i="14" s="1"/>
  <c r="S771" i="15"/>
  <c r="K771" i="15"/>
  <c r="T771" i="15"/>
  <c r="L771" i="15"/>
  <c r="U771" i="15"/>
  <c r="L764" i="15"/>
  <c r="P755" i="15"/>
  <c r="O755" i="15"/>
  <c r="Q755" i="15"/>
  <c r="R755" i="15"/>
  <c r="J755" i="15"/>
  <c r="AC755" i="14" s="1"/>
  <c r="S755" i="15"/>
  <c r="D752" i="15"/>
  <c r="P747" i="15"/>
  <c r="U747" i="15"/>
  <c r="J747" i="15"/>
  <c r="AC747" i="14" s="1"/>
  <c r="R740" i="15"/>
  <c r="J738" i="15"/>
  <c r="AC738" i="14" s="1"/>
  <c r="N738" i="15"/>
  <c r="U735" i="15"/>
  <c r="O719" i="15"/>
  <c r="T717" i="15"/>
  <c r="Q715" i="15"/>
  <c r="J715" i="15"/>
  <c r="AC715" i="14" s="1"/>
  <c r="R715" i="15"/>
  <c r="K715" i="15"/>
  <c r="S715" i="15"/>
  <c r="L715" i="15"/>
  <c r="T715" i="15"/>
  <c r="P711" i="15"/>
  <c r="Q705" i="15"/>
  <c r="M705" i="15"/>
  <c r="P705" i="15"/>
  <c r="U705" i="15"/>
  <c r="D699" i="15"/>
  <c r="AE703" i="14" s="1"/>
  <c r="D703" i="18" s="1"/>
  <c r="L697" i="17" s="1"/>
  <c r="L699" i="15"/>
  <c r="T699" i="15"/>
  <c r="Q680" i="15"/>
  <c r="O674" i="15"/>
  <c r="P674" i="15"/>
  <c r="R674" i="15"/>
  <c r="S674" i="15"/>
  <c r="T668" i="15"/>
  <c r="J661" i="15"/>
  <c r="AC661" i="14" s="1"/>
  <c r="R661" i="15"/>
  <c r="K661" i="15"/>
  <c r="S661" i="15"/>
  <c r="T661" i="15"/>
  <c r="U661" i="15"/>
  <c r="L661" i="15"/>
  <c r="M661" i="15"/>
  <c r="J650" i="15"/>
  <c r="AC650" i="14" s="1"/>
  <c r="L650" i="15"/>
  <c r="R592" i="15"/>
  <c r="M549" i="15"/>
  <c r="K549" i="15"/>
  <c r="L549" i="15"/>
  <c r="O549" i="15"/>
  <c r="P549" i="15"/>
  <c r="S549" i="15"/>
  <c r="K505" i="15"/>
  <c r="U505" i="15"/>
  <c r="J505" i="15"/>
  <c r="AC505" i="14" s="1"/>
  <c r="L505" i="15"/>
  <c r="M505" i="15"/>
  <c r="N505" i="15"/>
  <c r="O496" i="15"/>
  <c r="M496" i="15"/>
  <c r="T496" i="15"/>
  <c r="U496" i="15"/>
  <c r="D486" i="15"/>
  <c r="AE490" i="14" s="1"/>
  <c r="D490" i="18" s="1"/>
  <c r="L484" i="17" s="1"/>
  <c r="T482" i="15"/>
  <c r="K468" i="15"/>
  <c r="L468" i="15"/>
  <c r="Q468" i="15"/>
  <c r="T468" i="15"/>
  <c r="O458" i="15"/>
  <c r="Q455" i="15"/>
  <c r="R455" i="15"/>
  <c r="T455" i="15"/>
  <c r="J455" i="15"/>
  <c r="AC455" i="14" s="1"/>
  <c r="U455" i="15"/>
  <c r="L455" i="15"/>
  <c r="O423" i="15"/>
  <c r="L423" i="15"/>
  <c r="R423" i="15"/>
  <c r="U423" i="15"/>
  <c r="Q379" i="15"/>
  <c r="L379" i="15"/>
  <c r="P379" i="15"/>
  <c r="S379" i="15"/>
  <c r="T376" i="15"/>
  <c r="U376" i="15"/>
  <c r="J376" i="15"/>
  <c r="AC376" i="14" s="1"/>
  <c r="L376" i="15"/>
  <c r="L348" i="15"/>
  <c r="K348" i="15"/>
  <c r="M348" i="15"/>
  <c r="O348" i="15"/>
  <c r="Q348" i="15"/>
  <c r="S348" i="15"/>
  <c r="Y330" i="15"/>
  <c r="AD330" i="15"/>
  <c r="N201" i="15"/>
  <c r="O183" i="15"/>
  <c r="Q183" i="15"/>
  <c r="U157" i="15"/>
  <c r="K157" i="15"/>
  <c r="L157" i="15"/>
  <c r="M157" i="15"/>
  <c r="N150" i="15"/>
  <c r="S147" i="15"/>
  <c r="T99" i="15"/>
  <c r="AB103" i="14"/>
  <c r="C103" i="18" s="1"/>
  <c r="K97" i="17" s="1"/>
  <c r="U92" i="15"/>
  <c r="L92" i="15"/>
  <c r="AB96" i="14"/>
  <c r="C96" i="18" s="1"/>
  <c r="K90" i="17" s="1"/>
  <c r="M92" i="15"/>
  <c r="T76" i="15"/>
  <c r="D76" i="15"/>
  <c r="Y76" i="15" s="1"/>
  <c r="L76" i="15"/>
  <c r="P53" i="15"/>
  <c r="S53" i="15"/>
  <c r="K53" i="15"/>
  <c r="T53" i="15"/>
  <c r="L53" i="15"/>
  <c r="U53" i="15"/>
  <c r="M53" i="15"/>
  <c r="N53" i="15"/>
  <c r="O53" i="15"/>
  <c r="Q53" i="15"/>
  <c r="K9" i="17"/>
  <c r="R980" i="15"/>
  <c r="K980" i="15"/>
  <c r="P980" i="15"/>
  <c r="R965" i="15"/>
  <c r="M965" i="15"/>
  <c r="P902" i="15"/>
  <c r="D902" i="15"/>
  <c r="N902" i="15"/>
  <c r="O902" i="15"/>
  <c r="Q902" i="15"/>
  <c r="R902" i="15"/>
  <c r="R868" i="15"/>
  <c r="J823" i="15"/>
  <c r="AC823" i="14" s="1"/>
  <c r="L823" i="15"/>
  <c r="T823" i="15"/>
  <c r="P779" i="15"/>
  <c r="U779" i="15"/>
  <c r="J779" i="15"/>
  <c r="AC779" i="14" s="1"/>
  <c r="J754" i="15"/>
  <c r="AC754" i="14" s="1"/>
  <c r="N754" i="15"/>
  <c r="AB990" i="14"/>
  <c r="C990" i="18" s="1"/>
  <c r="K984" i="17" s="1"/>
  <c r="AB906" i="14"/>
  <c r="C906" i="18" s="1"/>
  <c r="K900" i="17" s="1"/>
  <c r="AB788" i="14"/>
  <c r="C788" i="18" s="1"/>
  <c r="K782" i="17" s="1"/>
  <c r="AB596" i="14"/>
  <c r="C596" i="18" s="1"/>
  <c r="K590" i="17" s="1"/>
  <c r="AB205" i="14"/>
  <c r="C205" i="18" s="1"/>
  <c r="K199" i="17" s="1"/>
  <c r="AB51" i="14"/>
  <c r="C51" i="18" s="1"/>
  <c r="K45" i="17" s="1"/>
  <c r="T1006" i="15"/>
  <c r="L1006" i="15"/>
  <c r="P986" i="15"/>
  <c r="Q980" i="15"/>
  <c r="J935" i="15"/>
  <c r="AC935" i="14" s="1"/>
  <c r="P935" i="15"/>
  <c r="T929" i="15"/>
  <c r="J911" i="15"/>
  <c r="AC911" i="14" s="1"/>
  <c r="K911" i="15"/>
  <c r="K902" i="15"/>
  <c r="M898" i="15"/>
  <c r="K880" i="15"/>
  <c r="L880" i="15"/>
  <c r="T880" i="15"/>
  <c r="N873" i="15"/>
  <c r="O868" i="15"/>
  <c r="K854" i="15"/>
  <c r="M854" i="15"/>
  <c r="U854" i="15"/>
  <c r="Q838" i="15"/>
  <c r="J838" i="15"/>
  <c r="AC838" i="14" s="1"/>
  <c r="R838" i="15"/>
  <c r="K838" i="15"/>
  <c r="S838" i="15"/>
  <c r="L838" i="15"/>
  <c r="T838" i="15"/>
  <c r="T829" i="15"/>
  <c r="K824" i="15"/>
  <c r="L824" i="15"/>
  <c r="M824" i="15"/>
  <c r="O824" i="15"/>
  <c r="K822" i="15"/>
  <c r="R822" i="15"/>
  <c r="T822" i="15"/>
  <c r="J822" i="15"/>
  <c r="AC822" i="14" s="1"/>
  <c r="U822" i="15"/>
  <c r="L822" i="15"/>
  <c r="M794" i="15"/>
  <c r="O794" i="15"/>
  <c r="Q794" i="15"/>
  <c r="R794" i="15"/>
  <c r="S794" i="15"/>
  <c r="L779" i="15"/>
  <c r="O771" i="15"/>
  <c r="K764" i="15"/>
  <c r="M757" i="15"/>
  <c r="T757" i="15"/>
  <c r="K757" i="15"/>
  <c r="M755" i="15"/>
  <c r="N747" i="15"/>
  <c r="P740" i="15"/>
  <c r="P739" i="15"/>
  <c r="D739" i="15"/>
  <c r="S739" i="15"/>
  <c r="U739" i="15"/>
  <c r="S735" i="15"/>
  <c r="M723" i="15"/>
  <c r="P723" i="15"/>
  <c r="D723" i="15"/>
  <c r="R723" i="15"/>
  <c r="T723" i="15"/>
  <c r="M719" i="15"/>
  <c r="S717" i="15"/>
  <c r="N711" i="15"/>
  <c r="M680" i="15"/>
  <c r="L674" i="15"/>
  <c r="P668" i="15"/>
  <c r="P661" i="15"/>
  <c r="U643" i="15"/>
  <c r="O636" i="15"/>
  <c r="R636" i="15"/>
  <c r="T636" i="15"/>
  <c r="U636" i="15"/>
  <c r="J636" i="15"/>
  <c r="AC636" i="14" s="1"/>
  <c r="L636" i="15"/>
  <c r="M627" i="15"/>
  <c r="U627" i="15"/>
  <c r="D608" i="15"/>
  <c r="AE612" i="14" s="1"/>
  <c r="D612" i="18" s="1"/>
  <c r="L606" i="17" s="1"/>
  <c r="L608" i="15"/>
  <c r="M596" i="15"/>
  <c r="L596" i="15"/>
  <c r="N592" i="15"/>
  <c r="N555" i="15"/>
  <c r="O555" i="15"/>
  <c r="P555" i="15"/>
  <c r="Q555" i="15"/>
  <c r="R555" i="15"/>
  <c r="S555" i="15"/>
  <c r="T555" i="15"/>
  <c r="U555" i="15"/>
  <c r="P552" i="15"/>
  <c r="J552" i="15"/>
  <c r="AC552" i="14" s="1"/>
  <c r="D552" i="15"/>
  <c r="D489" i="15"/>
  <c r="AE493" i="14" s="1"/>
  <c r="D493" i="18" s="1"/>
  <c r="L487" i="17" s="1"/>
  <c r="P486" i="15"/>
  <c r="Q486" i="15"/>
  <c r="S486" i="15"/>
  <c r="J486" i="15"/>
  <c r="AC486" i="14" s="1"/>
  <c r="T486" i="15"/>
  <c r="K486" i="15"/>
  <c r="U486" i="15"/>
  <c r="L486" i="15"/>
  <c r="M486" i="15"/>
  <c r="R482" i="15"/>
  <c r="P481" i="15"/>
  <c r="D469" i="15"/>
  <c r="AE473" i="14" s="1"/>
  <c r="D473" i="18" s="1"/>
  <c r="L467" i="17" s="1"/>
  <c r="R466" i="15"/>
  <c r="M458" i="15"/>
  <c r="S445" i="15"/>
  <c r="O445" i="15"/>
  <c r="D424" i="15"/>
  <c r="AG424" i="15" s="1"/>
  <c r="P405" i="15"/>
  <c r="Q405" i="15"/>
  <c r="J405" i="15"/>
  <c r="AC405" i="14" s="1"/>
  <c r="R405" i="15"/>
  <c r="K405" i="15"/>
  <c r="S405" i="15"/>
  <c r="T405" i="15"/>
  <c r="U405" i="15"/>
  <c r="T392" i="15"/>
  <c r="U392" i="15"/>
  <c r="J392" i="15"/>
  <c r="AC392" i="14" s="1"/>
  <c r="L392" i="15"/>
  <c r="J380" i="15"/>
  <c r="AC380" i="14" s="1"/>
  <c r="L380" i="15"/>
  <c r="Q380" i="15"/>
  <c r="M309" i="15"/>
  <c r="L309" i="15"/>
  <c r="P309" i="15"/>
  <c r="Q309" i="15"/>
  <c r="Q287" i="15"/>
  <c r="S287" i="15"/>
  <c r="T287" i="15"/>
  <c r="K287" i="15"/>
  <c r="L287" i="15"/>
  <c r="D266" i="15"/>
  <c r="M201" i="15"/>
  <c r="P200" i="15"/>
  <c r="J178" i="15"/>
  <c r="AC178" i="14" s="1"/>
  <c r="L178" i="15"/>
  <c r="T178" i="15"/>
  <c r="J161" i="15"/>
  <c r="AC161" i="14" s="1"/>
  <c r="O161" i="15"/>
  <c r="U161" i="15"/>
  <c r="L150" i="15"/>
  <c r="P147" i="15"/>
  <c r="S146" i="15"/>
  <c r="D130" i="15"/>
  <c r="AE134" i="14" s="1"/>
  <c r="D134" i="18" s="1"/>
  <c r="L128" i="17" s="1"/>
  <c r="O130" i="15"/>
  <c r="T83" i="15"/>
  <c r="K83" i="15"/>
  <c r="U83" i="15"/>
  <c r="L83" i="15"/>
  <c r="M83" i="15"/>
  <c r="O83" i="15"/>
  <c r="P83" i="15"/>
  <c r="Q83" i="15"/>
  <c r="K66" i="15"/>
  <c r="J66" i="15"/>
  <c r="AC66" i="14" s="1"/>
  <c r="N66" i="15"/>
  <c r="R66" i="15"/>
  <c r="Q54" i="15"/>
  <c r="J54" i="15"/>
  <c r="N54" i="15"/>
  <c r="O54" i="15"/>
  <c r="P54" i="15"/>
  <c r="AB52" i="14"/>
  <c r="C52" i="18" s="1"/>
  <c r="K46" i="17" s="1"/>
  <c r="L48" i="15"/>
  <c r="T48" i="15"/>
  <c r="J36" i="15"/>
  <c r="L36" i="15"/>
  <c r="P36" i="15"/>
  <c r="Q36" i="15"/>
  <c r="T36" i="15"/>
  <c r="AB40" i="14"/>
  <c r="C40" i="18" s="1"/>
  <c r="K34" i="17" s="1"/>
  <c r="T29" i="15"/>
  <c r="R29" i="15"/>
  <c r="AB33" i="14"/>
  <c r="C33" i="18" s="1"/>
  <c r="K27" i="17" s="1"/>
  <c r="D22" i="15"/>
  <c r="AE26" i="14" s="1"/>
  <c r="D26" i="18" s="1"/>
  <c r="L20" i="17" s="1"/>
  <c r="J22" i="15"/>
  <c r="K22" i="15"/>
  <c r="L22" i="15"/>
  <c r="M22" i="15"/>
  <c r="U22" i="15"/>
  <c r="AB872" i="14"/>
  <c r="C872" i="18" s="1"/>
  <c r="K866" i="17" s="1"/>
  <c r="AB827" i="14"/>
  <c r="C827" i="18" s="1"/>
  <c r="K821" i="17" s="1"/>
  <c r="AB647" i="14"/>
  <c r="C647" i="18" s="1"/>
  <c r="K641" i="17" s="1"/>
  <c r="AB485" i="14"/>
  <c r="C485" i="18" s="1"/>
  <c r="K479" i="17" s="1"/>
  <c r="J1009" i="15"/>
  <c r="AC1009" i="14" s="1"/>
  <c r="Q1009" i="15"/>
  <c r="T1009" i="15"/>
  <c r="D992" i="15"/>
  <c r="L986" i="15"/>
  <c r="L980" i="15"/>
  <c r="M969" i="15"/>
  <c r="N965" i="15"/>
  <c r="O924" i="15"/>
  <c r="L924" i="15"/>
  <c r="M924" i="15"/>
  <c r="P924" i="15"/>
  <c r="D914" i="15"/>
  <c r="N914" i="15"/>
  <c r="O914" i="15"/>
  <c r="P914" i="15"/>
  <c r="Q914" i="15"/>
  <c r="J902" i="15"/>
  <c r="AC902" i="14" s="1"/>
  <c r="O897" i="15"/>
  <c r="Q897" i="15"/>
  <c r="T897" i="15"/>
  <c r="U897" i="15"/>
  <c r="J895" i="15"/>
  <c r="AC895" i="14" s="1"/>
  <c r="K895" i="15"/>
  <c r="L895" i="15"/>
  <c r="P895" i="15"/>
  <c r="D881" i="15"/>
  <c r="M868" i="15"/>
  <c r="P842" i="15"/>
  <c r="L842" i="15"/>
  <c r="M842" i="15"/>
  <c r="Q842" i="15"/>
  <c r="K833" i="15"/>
  <c r="U833" i="15"/>
  <c r="S789" i="15"/>
  <c r="K789" i="15"/>
  <c r="M789" i="15"/>
  <c r="O789" i="15"/>
  <c r="AB774" i="15"/>
  <c r="Z774" i="15"/>
  <c r="J764" i="15"/>
  <c r="AC764" i="14" s="1"/>
  <c r="U754" i="15"/>
  <c r="N740" i="15"/>
  <c r="P737" i="15"/>
  <c r="O735" i="15"/>
  <c r="K719" i="15"/>
  <c r="Q717" i="15"/>
  <c r="M711" i="15"/>
  <c r="J706" i="15"/>
  <c r="AC706" i="14" s="1"/>
  <c r="L706" i="15"/>
  <c r="M700" i="15"/>
  <c r="J700" i="15"/>
  <c r="AC700" i="14" s="1"/>
  <c r="L700" i="15"/>
  <c r="O696" i="15"/>
  <c r="T696" i="15"/>
  <c r="J680" i="15"/>
  <c r="AC680" i="14" s="1"/>
  <c r="N668" i="15"/>
  <c r="K651" i="15"/>
  <c r="L651" i="15"/>
  <c r="T651" i="15"/>
  <c r="U651" i="15"/>
  <c r="T643" i="15"/>
  <c r="L592" i="15"/>
  <c r="O528" i="15"/>
  <c r="L528" i="15"/>
  <c r="P528" i="15"/>
  <c r="T528" i="15"/>
  <c r="K489" i="15"/>
  <c r="Q489" i="15"/>
  <c r="R489" i="15"/>
  <c r="U489" i="15"/>
  <c r="J489" i="15"/>
  <c r="AC489" i="14" s="1"/>
  <c r="L489" i="15"/>
  <c r="O482" i="15"/>
  <c r="N481" i="15"/>
  <c r="O469" i="15"/>
  <c r="L469" i="15"/>
  <c r="N469" i="15"/>
  <c r="Q469" i="15"/>
  <c r="T469" i="15"/>
  <c r="U469" i="15"/>
  <c r="O466" i="15"/>
  <c r="P462" i="15"/>
  <c r="L462" i="15"/>
  <c r="O462" i="15"/>
  <c r="U462" i="15"/>
  <c r="L458" i="15"/>
  <c r="O444" i="15"/>
  <c r="U444" i="15"/>
  <c r="J444" i="15"/>
  <c r="AC444" i="14" s="1"/>
  <c r="L444" i="15"/>
  <c r="N444" i="15"/>
  <c r="Q444" i="15"/>
  <c r="K425" i="15"/>
  <c r="L425" i="15"/>
  <c r="P424" i="15"/>
  <c r="Q424" i="15"/>
  <c r="R424" i="15"/>
  <c r="J424" i="15"/>
  <c r="AC424" i="14" s="1"/>
  <c r="S424" i="15"/>
  <c r="K424" i="15"/>
  <c r="T424" i="15"/>
  <c r="L424" i="15"/>
  <c r="M424" i="15"/>
  <c r="N424" i="15"/>
  <c r="N381" i="15"/>
  <c r="O381" i="15"/>
  <c r="P381" i="15"/>
  <c r="Q381" i="15"/>
  <c r="S381" i="15"/>
  <c r="T381" i="15"/>
  <c r="U381" i="15"/>
  <c r="J381" i="15"/>
  <c r="AC381" i="14" s="1"/>
  <c r="T336" i="15"/>
  <c r="O304" i="15"/>
  <c r="L304" i="15"/>
  <c r="M290" i="15"/>
  <c r="L290" i="15"/>
  <c r="N290" i="15"/>
  <c r="M274" i="15"/>
  <c r="L274" i="15"/>
  <c r="O274" i="15"/>
  <c r="R274" i="15"/>
  <c r="M266" i="15"/>
  <c r="T266" i="15"/>
  <c r="K266" i="15"/>
  <c r="L266" i="15"/>
  <c r="N266" i="15"/>
  <c r="O266" i="15"/>
  <c r="R266" i="15"/>
  <c r="N255" i="15"/>
  <c r="L255" i="15"/>
  <c r="P223" i="15"/>
  <c r="D223" i="15"/>
  <c r="R223" i="15"/>
  <c r="T223" i="15"/>
  <c r="J223" i="15"/>
  <c r="AC223" i="14" s="1"/>
  <c r="L223" i="15"/>
  <c r="L201" i="15"/>
  <c r="N200" i="15"/>
  <c r="D166" i="15"/>
  <c r="AE170" i="14" s="1"/>
  <c r="D170" i="18" s="1"/>
  <c r="L164" i="17" s="1"/>
  <c r="D162" i="15"/>
  <c r="AE166" i="14" s="1"/>
  <c r="D166" i="18" s="1"/>
  <c r="L160" i="17" s="1"/>
  <c r="J150" i="15"/>
  <c r="AC150" i="14" s="1"/>
  <c r="M147" i="15"/>
  <c r="Q146" i="15"/>
  <c r="P132" i="15"/>
  <c r="L132" i="15"/>
  <c r="N132" i="15"/>
  <c r="S132" i="15"/>
  <c r="T132" i="15"/>
  <c r="D100" i="15"/>
  <c r="L100" i="15"/>
  <c r="M100" i="15"/>
  <c r="O100" i="15"/>
  <c r="Q100" i="15"/>
  <c r="L91" i="15"/>
  <c r="S67" i="15"/>
  <c r="T67" i="15"/>
  <c r="U67" i="15"/>
  <c r="K67" i="15"/>
  <c r="AB71" i="14"/>
  <c r="C71" i="18" s="1"/>
  <c r="K65" i="17" s="1"/>
  <c r="L67" i="15"/>
  <c r="J55" i="15"/>
  <c r="L55" i="15"/>
  <c r="D971" i="15"/>
  <c r="T964" i="15"/>
  <c r="N954" i="15"/>
  <c r="Q945" i="15"/>
  <c r="D945" i="15"/>
  <c r="U940" i="15"/>
  <c r="T922" i="15"/>
  <c r="M918" i="15"/>
  <c r="Q901" i="15"/>
  <c r="U885" i="15"/>
  <c r="U882" i="15"/>
  <c r="M882" i="15"/>
  <c r="T879" i="15"/>
  <c r="T865" i="15"/>
  <c r="Q862" i="15"/>
  <c r="P858" i="15"/>
  <c r="D858" i="15"/>
  <c r="S825" i="15"/>
  <c r="R813" i="15"/>
  <c r="N809" i="15"/>
  <c r="D809" i="15"/>
  <c r="W809" i="15" s="1"/>
  <c r="P801" i="15"/>
  <c r="N787" i="15"/>
  <c r="T783" i="15"/>
  <c r="D783" i="15"/>
  <c r="P782" i="15"/>
  <c r="D782" i="15"/>
  <c r="AE786" i="14" s="1"/>
  <c r="D786" i="18" s="1"/>
  <c r="L780" i="17" s="1"/>
  <c r="R763" i="15"/>
  <c r="U751" i="15"/>
  <c r="P743" i="15"/>
  <c r="D743" i="15"/>
  <c r="V743" i="15" s="1"/>
  <c r="AF743" i="14" s="1"/>
  <c r="AG743" i="14" s="1"/>
  <c r="D731" i="15"/>
  <c r="Y731" i="15" s="1"/>
  <c r="T729" i="15"/>
  <c r="P727" i="15"/>
  <c r="D727" i="15"/>
  <c r="AE731" i="14" s="1"/>
  <c r="D731" i="18" s="1"/>
  <c r="L725" i="17" s="1"/>
  <c r="S716" i="15"/>
  <c r="Z708" i="15"/>
  <c r="O703" i="15"/>
  <c r="S695" i="15"/>
  <c r="N685" i="15"/>
  <c r="D685" i="15"/>
  <c r="AE689" i="14" s="1"/>
  <c r="D689" i="18" s="1"/>
  <c r="L683" i="17" s="1"/>
  <c r="T682" i="15"/>
  <c r="T676" i="15"/>
  <c r="D676" i="15"/>
  <c r="T672" i="15"/>
  <c r="R669" i="15"/>
  <c r="D662" i="15"/>
  <c r="Q649" i="15"/>
  <c r="P649" i="15"/>
  <c r="D649" i="15"/>
  <c r="AA649" i="15" s="1"/>
  <c r="R649" i="15"/>
  <c r="P645" i="15"/>
  <c r="Q645" i="15"/>
  <c r="D641" i="15"/>
  <c r="L641" i="15"/>
  <c r="M641" i="15"/>
  <c r="D637" i="15"/>
  <c r="AE641" i="14" s="1"/>
  <c r="D641" i="18" s="1"/>
  <c r="L635" i="17" s="1"/>
  <c r="S637" i="15"/>
  <c r="T637" i="15"/>
  <c r="D611" i="15"/>
  <c r="N603" i="15"/>
  <c r="O603" i="15"/>
  <c r="Q603" i="15"/>
  <c r="M597" i="15"/>
  <c r="L597" i="15"/>
  <c r="P597" i="15"/>
  <c r="O563" i="15"/>
  <c r="K563" i="15"/>
  <c r="D560" i="15"/>
  <c r="AE564" i="14" s="1"/>
  <c r="D564" i="18" s="1"/>
  <c r="L558" i="17" s="1"/>
  <c r="P559" i="15"/>
  <c r="K559" i="15"/>
  <c r="M559" i="15"/>
  <c r="R559" i="15"/>
  <c r="D526" i="15"/>
  <c r="AE530" i="14" s="1"/>
  <c r="D530" i="18" s="1"/>
  <c r="L524" i="17" s="1"/>
  <c r="K515" i="15"/>
  <c r="L515" i="15"/>
  <c r="O515" i="15"/>
  <c r="O464" i="15"/>
  <c r="L464" i="15"/>
  <c r="D428" i="15"/>
  <c r="N428" i="15"/>
  <c r="O428" i="15"/>
  <c r="P428" i="15"/>
  <c r="Q428" i="15"/>
  <c r="Q415" i="15"/>
  <c r="J415" i="15"/>
  <c r="AC415" i="14" s="1"/>
  <c r="L415" i="15"/>
  <c r="P386" i="15"/>
  <c r="J386" i="15"/>
  <c r="AC386" i="14" s="1"/>
  <c r="K386" i="15"/>
  <c r="L386" i="15"/>
  <c r="P370" i="15"/>
  <c r="O370" i="15"/>
  <c r="J355" i="15"/>
  <c r="AC355" i="14" s="1"/>
  <c r="T355" i="15"/>
  <c r="D350" i="15"/>
  <c r="AE354" i="14" s="1"/>
  <c r="D354" i="18" s="1"/>
  <c r="L348" i="17" s="1"/>
  <c r="D315" i="15"/>
  <c r="AE319" i="14" s="1"/>
  <c r="D319" i="18" s="1"/>
  <c r="L313" i="17" s="1"/>
  <c r="Q303" i="15"/>
  <c r="O303" i="15"/>
  <c r="D303" i="15"/>
  <c r="AC303" i="15" s="1"/>
  <c r="P303" i="15"/>
  <c r="R303" i="15"/>
  <c r="S303" i="15"/>
  <c r="P297" i="15"/>
  <c r="Q297" i="15"/>
  <c r="J297" i="15"/>
  <c r="AC297" i="14" s="1"/>
  <c r="R297" i="15"/>
  <c r="K297" i="15"/>
  <c r="S297" i="15"/>
  <c r="P270" i="15"/>
  <c r="L270" i="15"/>
  <c r="N251" i="15"/>
  <c r="J251" i="15"/>
  <c r="AC251" i="14" s="1"/>
  <c r="K251" i="15"/>
  <c r="P234" i="15"/>
  <c r="J234" i="15"/>
  <c r="AC234" i="14" s="1"/>
  <c r="K234" i="15"/>
  <c r="D222" i="15"/>
  <c r="W222" i="15" s="1"/>
  <c r="T214" i="15"/>
  <c r="O175" i="15"/>
  <c r="Q175" i="15"/>
  <c r="U175" i="15"/>
  <c r="S165" i="15"/>
  <c r="Q165" i="15"/>
  <c r="T165" i="15"/>
  <c r="U165" i="15"/>
  <c r="N164" i="15"/>
  <c r="K164" i="15"/>
  <c r="Q131" i="15"/>
  <c r="S131" i="15"/>
  <c r="J131" i="15"/>
  <c r="AC131" i="14" s="1"/>
  <c r="T131" i="15"/>
  <c r="K131" i="15"/>
  <c r="U131" i="15"/>
  <c r="L131" i="15"/>
  <c r="T129" i="15"/>
  <c r="Q123" i="15"/>
  <c r="S123" i="15"/>
  <c r="J123" i="15"/>
  <c r="AC123" i="14" s="1"/>
  <c r="T123" i="15"/>
  <c r="K123" i="15"/>
  <c r="U123" i="15"/>
  <c r="L123" i="15"/>
  <c r="D121" i="15"/>
  <c r="AE125" i="14" s="1"/>
  <c r="D125" i="18" s="1"/>
  <c r="L119" i="17" s="1"/>
  <c r="Q117" i="15"/>
  <c r="T117" i="15"/>
  <c r="P116" i="15"/>
  <c r="N116" i="15"/>
  <c r="D107" i="15"/>
  <c r="X107" i="15" s="1"/>
  <c r="Y104" i="15"/>
  <c r="O70" i="15"/>
  <c r="T70" i="15"/>
  <c r="J70" i="15"/>
  <c r="AC70" i="14" s="1"/>
  <c r="M52" i="15"/>
  <c r="T52" i="15"/>
  <c r="D52" i="15"/>
  <c r="AB52" i="15" s="1"/>
  <c r="U52" i="15"/>
  <c r="P45" i="15"/>
  <c r="O45" i="15"/>
  <c r="Q45" i="15"/>
  <c r="R45" i="15"/>
  <c r="S45" i="15"/>
  <c r="M44" i="15"/>
  <c r="L44" i="15"/>
  <c r="P44" i="15"/>
  <c r="K27" i="15"/>
  <c r="Q27" i="15"/>
  <c r="R27" i="15"/>
  <c r="S27" i="15"/>
  <c r="J27" i="15"/>
  <c r="T27" i="15"/>
  <c r="M14" i="15"/>
  <c r="L14" i="15"/>
  <c r="S14" i="15"/>
  <c r="D653" i="15"/>
  <c r="AG653" i="15" s="1"/>
  <c r="L653" i="15"/>
  <c r="P611" i="15"/>
  <c r="Q611" i="15"/>
  <c r="K611" i="15"/>
  <c r="S611" i="15"/>
  <c r="P600" i="15"/>
  <c r="J600" i="15"/>
  <c r="AC600" i="14" s="1"/>
  <c r="L586" i="15"/>
  <c r="T586" i="15"/>
  <c r="P560" i="15"/>
  <c r="R560" i="15"/>
  <c r="S560" i="15"/>
  <c r="T560" i="15"/>
  <c r="J560" i="15"/>
  <c r="AC560" i="14" s="1"/>
  <c r="M557" i="15"/>
  <c r="S557" i="15"/>
  <c r="T557" i="15"/>
  <c r="P526" i="15"/>
  <c r="Q526" i="15"/>
  <c r="J526" i="15"/>
  <c r="AC526" i="14" s="1"/>
  <c r="R526" i="15"/>
  <c r="K526" i="15"/>
  <c r="S526" i="15"/>
  <c r="N517" i="15"/>
  <c r="J517" i="15"/>
  <c r="AC517" i="14" s="1"/>
  <c r="K513" i="15"/>
  <c r="T513" i="15"/>
  <c r="U513" i="15"/>
  <c r="M512" i="15"/>
  <c r="L512" i="15"/>
  <c r="P512" i="15"/>
  <c r="K497" i="15"/>
  <c r="J497" i="15"/>
  <c r="AC497" i="14" s="1"/>
  <c r="M497" i="15"/>
  <c r="K465" i="15"/>
  <c r="D465" i="15"/>
  <c r="P465" i="15"/>
  <c r="R465" i="15"/>
  <c r="T465" i="15"/>
  <c r="U465" i="15"/>
  <c r="K433" i="15"/>
  <c r="L433" i="15"/>
  <c r="P385" i="15"/>
  <c r="T385" i="15"/>
  <c r="D385" i="15"/>
  <c r="AE385" i="15" s="1"/>
  <c r="U385" i="15"/>
  <c r="Q350" i="15"/>
  <c r="J350" i="15"/>
  <c r="AC350" i="14" s="1"/>
  <c r="R350" i="15"/>
  <c r="K350" i="15"/>
  <c r="S350" i="15"/>
  <c r="L350" i="15"/>
  <c r="T350" i="15"/>
  <c r="Q343" i="15"/>
  <c r="K343" i="15"/>
  <c r="L343" i="15"/>
  <c r="P343" i="15"/>
  <c r="M339" i="15"/>
  <c r="S339" i="15"/>
  <c r="J339" i="15"/>
  <c r="AC339" i="14" s="1"/>
  <c r="M315" i="15"/>
  <c r="L315" i="15"/>
  <c r="N315" i="15"/>
  <c r="O315" i="15"/>
  <c r="N273" i="15"/>
  <c r="P273" i="15"/>
  <c r="Q273" i="15"/>
  <c r="S273" i="15"/>
  <c r="T273" i="15"/>
  <c r="Q271" i="15"/>
  <c r="L271" i="15"/>
  <c r="J265" i="15"/>
  <c r="AC265" i="14" s="1"/>
  <c r="P265" i="15"/>
  <c r="Q265" i="15"/>
  <c r="T265" i="15"/>
  <c r="U265" i="15"/>
  <c r="Q263" i="15"/>
  <c r="K263" i="15"/>
  <c r="M258" i="15"/>
  <c r="O258" i="15"/>
  <c r="P258" i="15"/>
  <c r="Q258" i="15"/>
  <c r="R258" i="15"/>
  <c r="P225" i="15"/>
  <c r="L225" i="15"/>
  <c r="T225" i="15"/>
  <c r="Q222" i="15"/>
  <c r="J222" i="15"/>
  <c r="AC222" i="14" s="1"/>
  <c r="R222" i="15"/>
  <c r="K222" i="15"/>
  <c r="S222" i="15"/>
  <c r="L222" i="15"/>
  <c r="T222" i="15"/>
  <c r="R202" i="15"/>
  <c r="K202" i="15"/>
  <c r="P199" i="15"/>
  <c r="Q199" i="15"/>
  <c r="S199" i="15"/>
  <c r="T199" i="15"/>
  <c r="P184" i="15"/>
  <c r="M184" i="15"/>
  <c r="N184" i="15"/>
  <c r="T184" i="15"/>
  <c r="AE155" i="15"/>
  <c r="Q143" i="15"/>
  <c r="O143" i="15"/>
  <c r="J121" i="15"/>
  <c r="AC121" i="14" s="1"/>
  <c r="T121" i="15"/>
  <c r="L121" i="15"/>
  <c r="U121" i="15"/>
  <c r="M121" i="15"/>
  <c r="N121" i="15"/>
  <c r="K119" i="15"/>
  <c r="L119" i="15"/>
  <c r="Q119" i="15"/>
  <c r="T119" i="15"/>
  <c r="K107" i="15"/>
  <c r="L107" i="15"/>
  <c r="D75" i="15"/>
  <c r="X75" i="15" s="1"/>
  <c r="Q75" i="15"/>
  <c r="S75" i="15"/>
  <c r="T75" i="15"/>
  <c r="U75" i="15"/>
  <c r="J41" i="15"/>
  <c r="Q41" i="15"/>
  <c r="T41" i="15"/>
  <c r="U41" i="15"/>
  <c r="L41" i="15"/>
  <c r="M15" i="15"/>
  <c r="K15" i="15"/>
  <c r="J11" i="15"/>
  <c r="T11" i="15"/>
  <c r="K11" i="15"/>
  <c r="Q1003" i="15"/>
  <c r="T1002" i="15"/>
  <c r="U1001" i="15"/>
  <c r="L1001" i="15"/>
  <c r="T1000" i="15"/>
  <c r="O989" i="15"/>
  <c r="T988" i="15"/>
  <c r="L961" i="15"/>
  <c r="J958" i="15"/>
  <c r="AC958" i="14" s="1"/>
  <c r="L954" i="15"/>
  <c r="T949" i="15"/>
  <c r="U946" i="15"/>
  <c r="N945" i="15"/>
  <c r="P940" i="15"/>
  <c r="P922" i="15"/>
  <c r="T918" i="15"/>
  <c r="K918" i="15"/>
  <c r="T916" i="15"/>
  <c r="O915" i="15"/>
  <c r="M910" i="15"/>
  <c r="T909" i="15"/>
  <c r="U908" i="15"/>
  <c r="M901" i="15"/>
  <c r="R894" i="15"/>
  <c r="U892" i="15"/>
  <c r="Q885" i="15"/>
  <c r="S882" i="15"/>
  <c r="K882" i="15"/>
  <c r="P879" i="15"/>
  <c r="U877" i="15"/>
  <c r="N862" i="15"/>
  <c r="U849" i="15"/>
  <c r="D849" i="15"/>
  <c r="AF849" i="15" s="1"/>
  <c r="T835" i="15"/>
  <c r="P825" i="15"/>
  <c r="D825" i="15"/>
  <c r="AD825" i="15" s="1"/>
  <c r="U820" i="15"/>
  <c r="L813" i="15"/>
  <c r="U809" i="15"/>
  <c r="L809" i="15"/>
  <c r="R805" i="15"/>
  <c r="T787" i="15"/>
  <c r="L787" i="15"/>
  <c r="M782" i="15"/>
  <c r="M774" i="15"/>
  <c r="P763" i="15"/>
  <c r="D763" i="15"/>
  <c r="R758" i="15"/>
  <c r="T744" i="15"/>
  <c r="M743" i="15"/>
  <c r="R732" i="15"/>
  <c r="O729" i="15"/>
  <c r="M727" i="15"/>
  <c r="P716" i="15"/>
  <c r="D716" i="15"/>
  <c r="T714" i="15"/>
  <c r="R708" i="15"/>
  <c r="T704" i="15"/>
  <c r="Q695" i="15"/>
  <c r="D695" i="15"/>
  <c r="U690" i="15"/>
  <c r="T685" i="15"/>
  <c r="L685" i="15"/>
  <c r="P676" i="15"/>
  <c r="M669" i="15"/>
  <c r="T669" i="15"/>
  <c r="D625" i="15"/>
  <c r="X625" i="15" s="1"/>
  <c r="O625" i="15"/>
  <c r="Q625" i="15"/>
  <c r="M611" i="15"/>
  <c r="O600" i="15"/>
  <c r="D599" i="15"/>
  <c r="AE603" i="14" s="1"/>
  <c r="D603" i="18" s="1"/>
  <c r="L597" i="17" s="1"/>
  <c r="O579" i="15"/>
  <c r="M579" i="15"/>
  <c r="U579" i="15"/>
  <c r="D576" i="15"/>
  <c r="Z576" i="15" s="1"/>
  <c r="N560" i="15"/>
  <c r="O557" i="15"/>
  <c r="P545" i="15"/>
  <c r="K545" i="15"/>
  <c r="P530" i="15"/>
  <c r="L530" i="15"/>
  <c r="N526" i="15"/>
  <c r="D525" i="15"/>
  <c r="N523" i="15"/>
  <c r="J523" i="15"/>
  <c r="AC523" i="14" s="1"/>
  <c r="K523" i="15"/>
  <c r="L523" i="15"/>
  <c r="O518" i="15"/>
  <c r="P518" i="15"/>
  <c r="Q518" i="15"/>
  <c r="J518" i="15"/>
  <c r="AC518" i="14" s="1"/>
  <c r="R518" i="15"/>
  <c r="P513" i="15"/>
  <c r="O503" i="15"/>
  <c r="L503" i="15"/>
  <c r="U497" i="15"/>
  <c r="S475" i="15"/>
  <c r="M465" i="15"/>
  <c r="J459" i="15"/>
  <c r="AC459" i="14" s="1"/>
  <c r="K459" i="15"/>
  <c r="L459" i="15"/>
  <c r="O459" i="15"/>
  <c r="O443" i="15"/>
  <c r="R443" i="15"/>
  <c r="T443" i="15"/>
  <c r="U443" i="15"/>
  <c r="J443" i="15"/>
  <c r="AC443" i="14" s="1"/>
  <c r="D431" i="15"/>
  <c r="AE435" i="14" s="1"/>
  <c r="D435" i="18" s="1"/>
  <c r="L429" i="17" s="1"/>
  <c r="L397" i="15"/>
  <c r="Q397" i="15"/>
  <c r="R397" i="15"/>
  <c r="J397" i="15"/>
  <c r="AC397" i="14" s="1"/>
  <c r="S397" i="15"/>
  <c r="K397" i="15"/>
  <c r="U397" i="15"/>
  <c r="O391" i="15"/>
  <c r="L391" i="15"/>
  <c r="N385" i="15"/>
  <c r="M375" i="15"/>
  <c r="L375" i="15"/>
  <c r="T375" i="15"/>
  <c r="Q371" i="15"/>
  <c r="P371" i="15"/>
  <c r="S371" i="15"/>
  <c r="D369" i="15"/>
  <c r="Q363" i="15"/>
  <c r="L363" i="15"/>
  <c r="M363" i="15"/>
  <c r="M359" i="15"/>
  <c r="L359" i="15"/>
  <c r="T359" i="15"/>
  <c r="O350" i="15"/>
  <c r="T343" i="15"/>
  <c r="L339" i="15"/>
  <c r="R334" i="15"/>
  <c r="U334" i="15"/>
  <c r="M332" i="15"/>
  <c r="K332" i="15"/>
  <c r="P330" i="15"/>
  <c r="L330" i="15"/>
  <c r="N330" i="15"/>
  <c r="O320" i="15"/>
  <c r="L320" i="15"/>
  <c r="M316" i="15"/>
  <c r="T316" i="15"/>
  <c r="K316" i="15"/>
  <c r="L303" i="15"/>
  <c r="L297" i="15"/>
  <c r="M273" i="15"/>
  <c r="T271" i="15"/>
  <c r="N265" i="15"/>
  <c r="P263" i="15"/>
  <c r="L258" i="15"/>
  <c r="O251" i="15"/>
  <c r="O222" i="15"/>
  <c r="D218" i="15"/>
  <c r="AE222" i="14" s="1"/>
  <c r="D222" i="18" s="1"/>
  <c r="L216" i="17" s="1"/>
  <c r="P217" i="15"/>
  <c r="L217" i="15"/>
  <c r="N210" i="15"/>
  <c r="O210" i="15"/>
  <c r="P210" i="15"/>
  <c r="Q210" i="15"/>
  <c r="O205" i="15"/>
  <c r="P205" i="15"/>
  <c r="Q205" i="15"/>
  <c r="J205" i="15"/>
  <c r="AC205" i="14" s="1"/>
  <c r="R205" i="15"/>
  <c r="T202" i="15"/>
  <c r="M199" i="15"/>
  <c r="T195" i="15"/>
  <c r="Q195" i="15"/>
  <c r="P185" i="15"/>
  <c r="L185" i="15"/>
  <c r="P176" i="15"/>
  <c r="M176" i="15"/>
  <c r="D173" i="15"/>
  <c r="AF173" i="15" s="1"/>
  <c r="P173" i="15"/>
  <c r="Q173" i="15"/>
  <c r="R173" i="15"/>
  <c r="S173" i="15"/>
  <c r="Q172" i="15"/>
  <c r="L172" i="15"/>
  <c r="N172" i="15"/>
  <c r="P172" i="15"/>
  <c r="L165" i="15"/>
  <c r="S164" i="15"/>
  <c r="P155" i="15"/>
  <c r="O155" i="15"/>
  <c r="Q155" i="15"/>
  <c r="R155" i="15"/>
  <c r="J155" i="15"/>
  <c r="AC155" i="14" s="1"/>
  <c r="S155" i="15"/>
  <c r="O131" i="15"/>
  <c r="O123" i="15"/>
  <c r="R121" i="15"/>
  <c r="L117" i="15"/>
  <c r="T116" i="15"/>
  <c r="N113" i="15"/>
  <c r="O113" i="15"/>
  <c r="P113" i="15"/>
  <c r="Q113" i="15"/>
  <c r="D112" i="15"/>
  <c r="AE116" i="14" s="1"/>
  <c r="D116" i="18" s="1"/>
  <c r="L110" i="17" s="1"/>
  <c r="O112" i="15"/>
  <c r="Q112" i="15"/>
  <c r="AA111" i="15"/>
  <c r="Y111" i="15"/>
  <c r="S107" i="15"/>
  <c r="Q104" i="15"/>
  <c r="J104" i="15"/>
  <c r="AC104" i="14" s="1"/>
  <c r="R104" i="15"/>
  <c r="K104" i="15"/>
  <c r="S104" i="15"/>
  <c r="L104" i="15"/>
  <c r="T104" i="15"/>
  <c r="K97" i="15"/>
  <c r="J97" i="15"/>
  <c r="AC97" i="14" s="1"/>
  <c r="M75" i="15"/>
  <c r="T64" i="15"/>
  <c r="O41" i="15"/>
  <c r="Q35" i="15"/>
  <c r="J35" i="15"/>
  <c r="AC39" i="14" s="1"/>
  <c r="R35" i="15"/>
  <c r="K35" i="15"/>
  <c r="S35" i="15"/>
  <c r="L35" i="15"/>
  <c r="T35" i="15"/>
  <c r="O32" i="15"/>
  <c r="R32" i="15"/>
  <c r="T32" i="15"/>
  <c r="D19" i="15"/>
  <c r="AE23" i="14" s="1"/>
  <c r="D23" i="18" s="1"/>
  <c r="L17" i="17" s="1"/>
  <c r="T15" i="15"/>
  <c r="Q11" i="15"/>
  <c r="J954" i="15"/>
  <c r="AC954" i="14" s="1"/>
  <c r="D953" i="15"/>
  <c r="N949" i="15"/>
  <c r="T948" i="15"/>
  <c r="L945" i="15"/>
  <c r="T944" i="15"/>
  <c r="M940" i="15"/>
  <c r="M922" i="15"/>
  <c r="S918" i="15"/>
  <c r="J918" i="15"/>
  <c r="AC918" i="14" s="1"/>
  <c r="J901" i="15"/>
  <c r="AC901" i="14" s="1"/>
  <c r="D897" i="15"/>
  <c r="AE901" i="14" s="1"/>
  <c r="D901" i="18" s="1"/>
  <c r="L895" i="17" s="1"/>
  <c r="M894" i="15"/>
  <c r="R882" i="15"/>
  <c r="L879" i="15"/>
  <c r="N877" i="15"/>
  <c r="D873" i="15"/>
  <c r="R834" i="15"/>
  <c r="D826" i="15"/>
  <c r="AE826" i="15" s="1"/>
  <c r="R818" i="15"/>
  <c r="J813" i="15"/>
  <c r="AC813" i="14" s="1"/>
  <c r="T811" i="15"/>
  <c r="T809" i="15"/>
  <c r="K809" i="15"/>
  <c r="N805" i="15"/>
  <c r="D794" i="15"/>
  <c r="S787" i="15"/>
  <c r="T781" i="15"/>
  <c r="J774" i="15"/>
  <c r="AC774" i="14" s="1"/>
  <c r="U773" i="15"/>
  <c r="D764" i="15"/>
  <c r="AE768" i="14" s="1"/>
  <c r="D768" i="18" s="1"/>
  <c r="L762" i="17" s="1"/>
  <c r="Q758" i="15"/>
  <c r="D756" i="15"/>
  <c r="L744" i="15"/>
  <c r="L743" i="15"/>
  <c r="M729" i="15"/>
  <c r="L727" i="15"/>
  <c r="L704" i="15"/>
  <c r="S685" i="15"/>
  <c r="N676" i="15"/>
  <c r="D674" i="15"/>
  <c r="D621" i="15"/>
  <c r="N621" i="15"/>
  <c r="N616" i="15"/>
  <c r="L616" i="15"/>
  <c r="P612" i="15"/>
  <c r="S612" i="15"/>
  <c r="T612" i="15"/>
  <c r="L611" i="15"/>
  <c r="L600" i="15"/>
  <c r="P599" i="15"/>
  <c r="R599" i="15"/>
  <c r="J599" i="15"/>
  <c r="AC599" i="14" s="1"/>
  <c r="S599" i="15"/>
  <c r="K599" i="15"/>
  <c r="T599" i="15"/>
  <c r="L599" i="15"/>
  <c r="U599" i="15"/>
  <c r="M588" i="15"/>
  <c r="S588" i="15"/>
  <c r="N587" i="15"/>
  <c r="K587" i="15"/>
  <c r="M587" i="15"/>
  <c r="Q587" i="15"/>
  <c r="P584" i="15"/>
  <c r="T584" i="15"/>
  <c r="N583" i="15"/>
  <c r="K583" i="15"/>
  <c r="M583" i="15"/>
  <c r="Q583" i="15"/>
  <c r="P576" i="15"/>
  <c r="S576" i="15"/>
  <c r="T576" i="15"/>
  <c r="K576" i="15"/>
  <c r="M573" i="15"/>
  <c r="L573" i="15"/>
  <c r="P573" i="15"/>
  <c r="P568" i="15"/>
  <c r="K568" i="15"/>
  <c r="L568" i="15"/>
  <c r="N568" i="15"/>
  <c r="L560" i="15"/>
  <c r="L557" i="15"/>
  <c r="K537" i="15"/>
  <c r="O537" i="15"/>
  <c r="M526" i="15"/>
  <c r="Q525" i="15"/>
  <c r="R525" i="15"/>
  <c r="T525" i="15"/>
  <c r="J525" i="15"/>
  <c r="AC525" i="14" s="1"/>
  <c r="U525" i="15"/>
  <c r="N513" i="15"/>
  <c r="U512" i="15"/>
  <c r="Q497" i="15"/>
  <c r="M490" i="15"/>
  <c r="L490" i="15"/>
  <c r="T490" i="15"/>
  <c r="P475" i="15"/>
  <c r="L465" i="15"/>
  <c r="O456" i="15"/>
  <c r="L456" i="15"/>
  <c r="M456" i="15"/>
  <c r="L434" i="15"/>
  <c r="P434" i="15"/>
  <c r="Q434" i="15"/>
  <c r="K431" i="15"/>
  <c r="U431" i="15"/>
  <c r="J431" i="15"/>
  <c r="AC431" i="14" s="1"/>
  <c r="L431" i="15"/>
  <c r="M431" i="15"/>
  <c r="D418" i="15"/>
  <c r="AE422" i="14" s="1"/>
  <c r="D422" i="18" s="1"/>
  <c r="L416" i="17" s="1"/>
  <c r="P418" i="15"/>
  <c r="Q418" i="15"/>
  <c r="U418" i="15"/>
  <c r="M408" i="15"/>
  <c r="J408" i="15"/>
  <c r="AC408" i="14" s="1"/>
  <c r="K408" i="15"/>
  <c r="L408" i="15"/>
  <c r="D405" i="15"/>
  <c r="AE409" i="14" s="1"/>
  <c r="D409" i="18" s="1"/>
  <c r="L403" i="17" s="1"/>
  <c r="L385" i="15"/>
  <c r="P384" i="15"/>
  <c r="D373" i="15"/>
  <c r="AE377" i="14" s="1"/>
  <c r="D377" i="18" s="1"/>
  <c r="L371" i="17" s="1"/>
  <c r="J372" i="15"/>
  <c r="AC372" i="14" s="1"/>
  <c r="L372" i="15"/>
  <c r="Q369" i="15"/>
  <c r="J369" i="15"/>
  <c r="AC369" i="14" s="1"/>
  <c r="R369" i="15"/>
  <c r="K369" i="15"/>
  <c r="S369" i="15"/>
  <c r="L369" i="15"/>
  <c r="T369" i="15"/>
  <c r="D358" i="15"/>
  <c r="AE362" i="14" s="1"/>
  <c r="D362" i="18" s="1"/>
  <c r="L356" i="17" s="1"/>
  <c r="N350" i="15"/>
  <c r="S343" i="15"/>
  <c r="K339" i="15"/>
  <c r="Q321" i="15"/>
  <c r="M321" i="15"/>
  <c r="D302" i="15"/>
  <c r="AE306" i="14" s="1"/>
  <c r="D306" i="18" s="1"/>
  <c r="L300" i="17" s="1"/>
  <c r="T284" i="15"/>
  <c r="L284" i="15"/>
  <c r="P284" i="15"/>
  <c r="L273" i="15"/>
  <c r="P271" i="15"/>
  <c r="M265" i="15"/>
  <c r="O263" i="15"/>
  <c r="K258" i="15"/>
  <c r="N247" i="15"/>
  <c r="R247" i="15"/>
  <c r="Q226" i="15"/>
  <c r="J226" i="15"/>
  <c r="AC226" i="14" s="1"/>
  <c r="M226" i="15"/>
  <c r="J224" i="15"/>
  <c r="AC224" i="14" s="1"/>
  <c r="Q224" i="15"/>
  <c r="S224" i="15"/>
  <c r="T224" i="15"/>
  <c r="K224" i="15"/>
  <c r="U224" i="15"/>
  <c r="N222" i="15"/>
  <c r="P218" i="15"/>
  <c r="O218" i="15"/>
  <c r="Q218" i="15"/>
  <c r="R218" i="15"/>
  <c r="J218" i="15"/>
  <c r="AC218" i="14" s="1"/>
  <c r="S218" i="15"/>
  <c r="N214" i="15"/>
  <c r="O214" i="15"/>
  <c r="P214" i="15"/>
  <c r="Q214" i="15"/>
  <c r="M213" i="15"/>
  <c r="L213" i="15"/>
  <c r="Z211" i="15"/>
  <c r="AD211" i="15"/>
  <c r="S202" i="15"/>
  <c r="D201" i="15"/>
  <c r="AE205" i="14" s="1"/>
  <c r="D205" i="18" s="1"/>
  <c r="L199" i="17" s="1"/>
  <c r="L199" i="15"/>
  <c r="D196" i="15"/>
  <c r="AE200" i="14" s="1"/>
  <c r="D200" i="18" s="1"/>
  <c r="L194" i="17" s="1"/>
  <c r="P169" i="15"/>
  <c r="O169" i="15"/>
  <c r="T160" i="15"/>
  <c r="J160" i="15"/>
  <c r="AC160" i="14" s="1"/>
  <c r="P160" i="15"/>
  <c r="R160" i="15"/>
  <c r="Q144" i="15"/>
  <c r="U144" i="15"/>
  <c r="J144" i="15"/>
  <c r="AC144" i="14" s="1"/>
  <c r="M144" i="15"/>
  <c r="M129" i="15"/>
  <c r="U129" i="15"/>
  <c r="D129" i="15"/>
  <c r="N129" i="15"/>
  <c r="O129" i="15"/>
  <c r="P129" i="15"/>
  <c r="Q125" i="15"/>
  <c r="J125" i="15"/>
  <c r="AC125" i="14" s="1"/>
  <c r="L125" i="15"/>
  <c r="Q121" i="15"/>
  <c r="D120" i="15"/>
  <c r="AE124" i="14" s="1"/>
  <c r="D124" i="18" s="1"/>
  <c r="L118" i="17" s="1"/>
  <c r="R120" i="15"/>
  <c r="T120" i="15"/>
  <c r="J120" i="15"/>
  <c r="AC120" i="14" s="1"/>
  <c r="U120" i="15"/>
  <c r="L120" i="15"/>
  <c r="P107" i="15"/>
  <c r="L75" i="15"/>
  <c r="N74" i="15"/>
  <c r="D66" i="15"/>
  <c r="W66" i="15" s="1"/>
  <c r="P64" i="15"/>
  <c r="N41" i="15"/>
  <c r="P19" i="15"/>
  <c r="M19" i="15"/>
  <c r="N19" i="15"/>
  <c r="S595" i="15"/>
  <c r="T585" i="15"/>
  <c r="N567" i="15"/>
  <c r="D567" i="15"/>
  <c r="AE571" i="14" s="1"/>
  <c r="D571" i="18" s="1"/>
  <c r="L565" i="17" s="1"/>
  <c r="U551" i="15"/>
  <c r="S548" i="15"/>
  <c r="P543" i="15"/>
  <c r="D543" i="15"/>
  <c r="D495" i="15"/>
  <c r="R493" i="15"/>
  <c r="D493" i="15"/>
  <c r="R474" i="15"/>
  <c r="N473" i="15"/>
  <c r="T461" i="15"/>
  <c r="D461" i="15"/>
  <c r="AE465" i="14" s="1"/>
  <c r="D465" i="18" s="1"/>
  <c r="L459" i="17" s="1"/>
  <c r="U454" i="15"/>
  <c r="D436" i="15"/>
  <c r="U432" i="15"/>
  <c r="N377" i="15"/>
  <c r="T267" i="15"/>
  <c r="Q257" i="15"/>
  <c r="D257" i="15"/>
  <c r="U232" i="15"/>
  <c r="Q207" i="15"/>
  <c r="U193" i="15"/>
  <c r="M193" i="15"/>
  <c r="U189" i="15"/>
  <c r="N171" i="15"/>
  <c r="D171" i="15"/>
  <c r="Z171" i="15" s="1"/>
  <c r="N145" i="15"/>
  <c r="D145" i="15"/>
  <c r="AE149" i="14" s="1"/>
  <c r="D149" i="18" s="1"/>
  <c r="L143" i="17" s="1"/>
  <c r="U137" i="15"/>
  <c r="M137" i="15"/>
  <c r="D122" i="15"/>
  <c r="AE126" i="14" s="1"/>
  <c r="D126" i="18" s="1"/>
  <c r="L120" i="17" s="1"/>
  <c r="N118" i="15"/>
  <c r="D118" i="15"/>
  <c r="AE122" i="14" s="1"/>
  <c r="D122" i="18" s="1"/>
  <c r="L116" i="17" s="1"/>
  <c r="O94" i="15"/>
  <c r="M85" i="15"/>
  <c r="N73" i="15"/>
  <c r="D73" i="15"/>
  <c r="S51" i="15"/>
  <c r="R362" i="15"/>
  <c r="N335" i="15"/>
  <c r="D90" i="15"/>
  <c r="Q629" i="15"/>
  <c r="O595" i="15"/>
  <c r="S593" i="15"/>
  <c r="P591" i="15"/>
  <c r="D591" i="15"/>
  <c r="O585" i="15"/>
  <c r="P582" i="15"/>
  <c r="L577" i="15"/>
  <c r="L572" i="15"/>
  <c r="U571" i="15"/>
  <c r="T569" i="15"/>
  <c r="T567" i="15"/>
  <c r="L567" i="15"/>
  <c r="T565" i="15"/>
  <c r="P558" i="15"/>
  <c r="Q551" i="15"/>
  <c r="N548" i="15"/>
  <c r="M543" i="15"/>
  <c r="T541" i="15"/>
  <c r="L531" i="15"/>
  <c r="S514" i="15"/>
  <c r="J514" i="15"/>
  <c r="AC514" i="14" s="1"/>
  <c r="L510" i="15"/>
  <c r="P508" i="15"/>
  <c r="P507" i="15"/>
  <c r="T506" i="15"/>
  <c r="D498" i="15"/>
  <c r="AE502" i="14" s="1"/>
  <c r="D502" i="18" s="1"/>
  <c r="L496" i="17" s="1"/>
  <c r="O495" i="15"/>
  <c r="N493" i="15"/>
  <c r="M488" i="15"/>
  <c r="L478" i="15"/>
  <c r="U477" i="15"/>
  <c r="D477" i="15"/>
  <c r="AE481" i="14" s="1"/>
  <c r="D481" i="18" s="1"/>
  <c r="L475" i="17" s="1"/>
  <c r="M474" i="15"/>
  <c r="L473" i="15"/>
  <c r="U470" i="15"/>
  <c r="P467" i="15"/>
  <c r="N461" i="15"/>
  <c r="P454" i="15"/>
  <c r="M448" i="15"/>
  <c r="T446" i="15"/>
  <c r="M436" i="15"/>
  <c r="Q432" i="15"/>
  <c r="T430" i="15"/>
  <c r="D410" i="15"/>
  <c r="AE414" i="14" s="1"/>
  <c r="D414" i="18" s="1"/>
  <c r="L408" i="17" s="1"/>
  <c r="L403" i="15"/>
  <c r="K393" i="15"/>
  <c r="K390" i="15"/>
  <c r="L377" i="15"/>
  <c r="Q368" i="15"/>
  <c r="O362" i="15"/>
  <c r="T361" i="15"/>
  <c r="Q357" i="15"/>
  <c r="D357" i="15"/>
  <c r="AE361" i="14" s="1"/>
  <c r="D361" i="18" s="1"/>
  <c r="L355" i="17" s="1"/>
  <c r="L353" i="15"/>
  <c r="O340" i="15"/>
  <c r="L335" i="15"/>
  <c r="L327" i="15"/>
  <c r="L326" i="15"/>
  <c r="T325" i="15"/>
  <c r="P324" i="15"/>
  <c r="K323" i="15"/>
  <c r="U314" i="15"/>
  <c r="L314" i="15"/>
  <c r="P301" i="15"/>
  <c r="O295" i="15"/>
  <c r="K294" i="15"/>
  <c r="M289" i="15"/>
  <c r="T288" i="15"/>
  <c r="L278" i="15"/>
  <c r="U277" i="15"/>
  <c r="K277" i="15"/>
  <c r="T276" i="15"/>
  <c r="O267" i="15"/>
  <c r="N257" i="15"/>
  <c r="S254" i="15"/>
  <c r="K254" i="15"/>
  <c r="Q248" i="15"/>
  <c r="O236" i="15"/>
  <c r="O232" i="15"/>
  <c r="S228" i="15"/>
  <c r="P221" i="15"/>
  <c r="O212" i="15"/>
  <c r="P208" i="15"/>
  <c r="M207" i="15"/>
  <c r="R197" i="15"/>
  <c r="J197" i="15"/>
  <c r="AC197" i="14" s="1"/>
  <c r="O194" i="15"/>
  <c r="S193" i="15"/>
  <c r="K193" i="15"/>
  <c r="Q191" i="15"/>
  <c r="S189" i="15"/>
  <c r="L188" i="15"/>
  <c r="T171" i="15"/>
  <c r="L171" i="15"/>
  <c r="R168" i="15"/>
  <c r="D159" i="15"/>
  <c r="Y159" i="15" s="1"/>
  <c r="R156" i="15"/>
  <c r="M151" i="15"/>
  <c r="T145" i="15"/>
  <c r="L145" i="15"/>
  <c r="S137" i="15"/>
  <c r="K137" i="15"/>
  <c r="L136" i="15"/>
  <c r="O122" i="15"/>
  <c r="T118" i="15"/>
  <c r="L118" i="15"/>
  <c r="D114" i="15"/>
  <c r="AE118" i="14" s="1"/>
  <c r="D118" i="18" s="1"/>
  <c r="L112" i="17" s="1"/>
  <c r="D105" i="15"/>
  <c r="S98" i="15"/>
  <c r="S96" i="15"/>
  <c r="K96" i="15"/>
  <c r="T95" i="15"/>
  <c r="M94" i="15"/>
  <c r="Q90" i="15"/>
  <c r="S85" i="15"/>
  <c r="K85" i="15"/>
  <c r="L84" i="15"/>
  <c r="L82" i="15"/>
  <c r="U81" i="15"/>
  <c r="T73" i="15"/>
  <c r="L73" i="15"/>
  <c r="L71" i="15"/>
  <c r="T69" i="15"/>
  <c r="K69" i="15"/>
  <c r="M51" i="15"/>
  <c r="K30" i="15"/>
  <c r="M13" i="15"/>
  <c r="O12" i="15"/>
  <c r="U613" i="15"/>
  <c r="D603" i="15"/>
  <c r="AA603" i="15" s="1"/>
  <c r="M595" i="15"/>
  <c r="P594" i="15"/>
  <c r="L593" i="15"/>
  <c r="L585" i="15"/>
  <c r="L582" i="15"/>
  <c r="K577" i="15"/>
  <c r="J572" i="15"/>
  <c r="AC572" i="14" s="1"/>
  <c r="S571" i="15"/>
  <c r="T570" i="15"/>
  <c r="S567" i="15"/>
  <c r="P566" i="15"/>
  <c r="P565" i="15"/>
  <c r="L558" i="15"/>
  <c r="N556" i="15"/>
  <c r="D555" i="15"/>
  <c r="M551" i="15"/>
  <c r="T550" i="15"/>
  <c r="L548" i="15"/>
  <c r="L544" i="15"/>
  <c r="L543" i="15"/>
  <c r="P542" i="15"/>
  <c r="P541" i="15"/>
  <c r="J531" i="15"/>
  <c r="AC531" i="14" s="1"/>
  <c r="R514" i="15"/>
  <c r="D513" i="15"/>
  <c r="AE517" i="14" s="1"/>
  <c r="D517" i="18" s="1"/>
  <c r="L511" i="17" s="1"/>
  <c r="J510" i="15"/>
  <c r="AC510" i="14" s="1"/>
  <c r="L507" i="15"/>
  <c r="O506" i="15"/>
  <c r="L495" i="15"/>
  <c r="M493" i="15"/>
  <c r="T492" i="15"/>
  <c r="L488" i="15"/>
  <c r="J478" i="15"/>
  <c r="AC478" i="14" s="1"/>
  <c r="L474" i="15"/>
  <c r="J473" i="15"/>
  <c r="AC473" i="14" s="1"/>
  <c r="T472" i="15"/>
  <c r="O471" i="15"/>
  <c r="L467" i="15"/>
  <c r="L461" i="15"/>
  <c r="T460" i="15"/>
  <c r="O454" i="15"/>
  <c r="R453" i="15"/>
  <c r="L448" i="15"/>
  <c r="L446" i="15"/>
  <c r="L436" i="15"/>
  <c r="L432" i="15"/>
  <c r="M430" i="15"/>
  <c r="T429" i="15"/>
  <c r="J393" i="15"/>
  <c r="AC393" i="14" s="1"/>
  <c r="L378" i="15"/>
  <c r="K377" i="15"/>
  <c r="P368" i="15"/>
  <c r="L362" i="15"/>
  <c r="K353" i="15"/>
  <c r="K342" i="15"/>
  <c r="L340" i="15"/>
  <c r="K327" i="15"/>
  <c r="U326" i="15"/>
  <c r="K326" i="15"/>
  <c r="L325" i="15"/>
  <c r="L324" i="15"/>
  <c r="N318" i="15"/>
  <c r="T314" i="15"/>
  <c r="K314" i="15"/>
  <c r="U310" i="15"/>
  <c r="L310" i="15"/>
  <c r="L301" i="15"/>
  <c r="L295" i="15"/>
  <c r="J289" i="15"/>
  <c r="AC289" i="14" s="1"/>
  <c r="Q288" i="15"/>
  <c r="O283" i="15"/>
  <c r="J278" i="15"/>
  <c r="AC278" i="14" s="1"/>
  <c r="T277" i="15"/>
  <c r="J277" i="15"/>
  <c r="AC277" i="14" s="1"/>
  <c r="P276" i="15"/>
  <c r="L267" i="15"/>
  <c r="D265" i="15"/>
  <c r="AE269" i="14" s="1"/>
  <c r="D269" i="18" s="1"/>
  <c r="L263" i="17" s="1"/>
  <c r="N262" i="15"/>
  <c r="L261" i="15"/>
  <c r="D258" i="15"/>
  <c r="M257" i="15"/>
  <c r="R254" i="15"/>
  <c r="O252" i="15"/>
  <c r="M248" i="15"/>
  <c r="O246" i="15"/>
  <c r="K236" i="15"/>
  <c r="R235" i="15"/>
  <c r="L232" i="15"/>
  <c r="T231" i="15"/>
  <c r="Y230" i="15"/>
  <c r="M230" i="15"/>
  <c r="O228" i="15"/>
  <c r="S227" i="15"/>
  <c r="L221" i="15"/>
  <c r="O216" i="15"/>
  <c r="D214" i="15"/>
  <c r="L212" i="15"/>
  <c r="D210" i="15"/>
  <c r="AE214" i="14" s="1"/>
  <c r="D214" i="18" s="1"/>
  <c r="L208" i="17" s="1"/>
  <c r="L207" i="15"/>
  <c r="L194" i="15"/>
  <c r="R193" i="15"/>
  <c r="M191" i="15"/>
  <c r="P189" i="15"/>
  <c r="U188" i="15"/>
  <c r="J188" i="15"/>
  <c r="AC188" i="14" s="1"/>
  <c r="D180" i="15"/>
  <c r="AE184" i="14" s="1"/>
  <c r="D184" i="18" s="1"/>
  <c r="L178" i="17" s="1"/>
  <c r="S171" i="15"/>
  <c r="M170" i="15"/>
  <c r="D163" i="15"/>
  <c r="AB163" i="15" s="1"/>
  <c r="P156" i="15"/>
  <c r="U151" i="15"/>
  <c r="K151" i="15"/>
  <c r="D150" i="15"/>
  <c r="AE154" i="14" s="1"/>
  <c r="D154" i="18" s="1"/>
  <c r="L148" i="17" s="1"/>
  <c r="S145" i="15"/>
  <c r="R137" i="15"/>
  <c r="U136" i="15"/>
  <c r="T134" i="15"/>
  <c r="D128" i="15"/>
  <c r="AE132" i="14" s="1"/>
  <c r="D132" i="18" s="1"/>
  <c r="L126" i="17" s="1"/>
  <c r="L122" i="15"/>
  <c r="S118" i="15"/>
  <c r="P115" i="15"/>
  <c r="D113" i="15"/>
  <c r="AE117" i="14" s="1"/>
  <c r="D117" i="18" s="1"/>
  <c r="L111" i="17" s="1"/>
  <c r="N111" i="15"/>
  <c r="Q108" i="15"/>
  <c r="R106" i="15"/>
  <c r="P103" i="15"/>
  <c r="R96" i="15"/>
  <c r="R95" i="15"/>
  <c r="U94" i="15"/>
  <c r="L94" i="15"/>
  <c r="U93" i="15"/>
  <c r="M90" i="15"/>
  <c r="R85" i="15"/>
  <c r="U84" i="15"/>
  <c r="J82" i="15"/>
  <c r="AC82" i="14" s="1"/>
  <c r="O81" i="15"/>
  <c r="D80" i="15"/>
  <c r="AE84" i="14" s="1"/>
  <c r="D84" i="18" s="1"/>
  <c r="L78" i="17" s="1"/>
  <c r="S73" i="15"/>
  <c r="K71" i="15"/>
  <c r="S69" i="15"/>
  <c r="J69" i="15"/>
  <c r="AC69" i="14" s="1"/>
  <c r="L62" i="15"/>
  <c r="P57" i="15"/>
  <c r="L50" i="15"/>
  <c r="D49" i="15"/>
  <c r="V49" i="15" s="1"/>
  <c r="N46" i="15"/>
  <c r="D45" i="15"/>
  <c r="M39" i="15"/>
  <c r="D34" i="15"/>
  <c r="AA34" i="15" s="1"/>
  <c r="Q21" i="15"/>
  <c r="Q17" i="16"/>
  <c r="M12" i="15"/>
  <c r="Q15" i="15"/>
  <c r="AJ25" i="16"/>
  <c r="AB33" i="16"/>
  <c r="R14" i="15"/>
  <c r="P14" i="15"/>
  <c r="D13" i="15"/>
  <c r="AE17" i="14" s="1"/>
  <c r="D17" i="18" s="1"/>
  <c r="L11" i="17" s="1"/>
  <c r="BB32" i="16"/>
  <c r="BJ33" i="16"/>
  <c r="AR33" i="16"/>
  <c r="Q34" i="16"/>
  <c r="BP31" i="16"/>
  <c r="BE33" i="16"/>
  <c r="BN34" i="16"/>
  <c r="AJ33" i="16"/>
  <c r="AW33" i="16"/>
  <c r="Y33" i="16"/>
  <c r="BP33" i="16"/>
  <c r="AL34" i="16"/>
  <c r="AG33" i="16"/>
  <c r="BB33" i="16"/>
  <c r="V33" i="16"/>
  <c r="AW34" i="16"/>
  <c r="AJ31" i="16"/>
  <c r="N33" i="16"/>
  <c r="BF34" i="16"/>
  <c r="AL30" i="16"/>
  <c r="AD34" i="16"/>
  <c r="AH32" i="16"/>
  <c r="E33" i="16"/>
  <c r="AB32" i="16"/>
  <c r="AX32" i="16"/>
  <c r="BP34" i="16"/>
  <c r="E34" i="16"/>
  <c r="AT33" i="16"/>
  <c r="Q33" i="16"/>
  <c r="H32" i="16"/>
  <c r="BJ34" i="16"/>
  <c r="BM33" i="16"/>
  <c r="AL33" i="16"/>
  <c r="J33" i="16"/>
  <c r="Y29" i="16"/>
  <c r="BJ32" i="16"/>
  <c r="BH33" i="16"/>
  <c r="BB30" i="16"/>
  <c r="Q30" i="16"/>
  <c r="BL30" i="16"/>
  <c r="BO29" i="16"/>
  <c r="X32" i="16"/>
  <c r="AP30" i="16"/>
  <c r="K34" i="16"/>
  <c r="AV31" i="16"/>
  <c r="AR34" i="16"/>
  <c r="N34" i="16"/>
  <c r="P31" i="16"/>
  <c r="BL34" i="16"/>
  <c r="AO34" i="16"/>
  <c r="H34" i="16"/>
  <c r="J31" i="16"/>
  <c r="BH34" i="16"/>
  <c r="AG34" i="16"/>
  <c r="AF31" i="16"/>
  <c r="BB34" i="16"/>
  <c r="Z34" i="16"/>
  <c r="BF31" i="16"/>
  <c r="E29" i="16"/>
  <c r="AZ34" i="16"/>
  <c r="U34" i="16"/>
  <c r="G30" i="16"/>
  <c r="AW16" i="18"/>
  <c r="R10" i="17" s="1"/>
  <c r="BF88" i="12" s="1"/>
  <c r="BN32" i="16"/>
  <c r="L32" i="16"/>
  <c r="Z31" i="16"/>
  <c r="AF30" i="16"/>
  <c r="AR32" i="16"/>
  <c r="AZ31" i="16"/>
  <c r="BF30" i="16"/>
  <c r="E25" i="16"/>
  <c r="J30" i="16"/>
  <c r="L31" i="16"/>
  <c r="BP25" i="16"/>
  <c r="AZ25" i="16"/>
  <c r="BH25" i="16"/>
  <c r="J32" i="16"/>
  <c r="F34" i="16"/>
  <c r="P33" i="16"/>
  <c r="BN33" i="16"/>
  <c r="BD33" i="16"/>
  <c r="AS33" i="16"/>
  <c r="AH33" i="16"/>
  <c r="X33" i="16"/>
  <c r="M33" i="16"/>
  <c r="BL33" i="16"/>
  <c r="BA33" i="16"/>
  <c r="AP33" i="16"/>
  <c r="AF33" i="16"/>
  <c r="U33" i="16"/>
  <c r="I33" i="16"/>
  <c r="AZ33" i="16"/>
  <c r="AO33" i="16"/>
  <c r="AD33" i="16"/>
  <c r="T33" i="16"/>
  <c r="H33" i="16"/>
  <c r="BI33" i="16"/>
  <c r="AX33" i="16"/>
  <c r="AN33" i="16"/>
  <c r="AC33" i="16"/>
  <c r="R33" i="16"/>
  <c r="F33" i="16"/>
  <c r="K33" i="16"/>
  <c r="BQ33" i="16"/>
  <c r="BF33" i="16"/>
  <c r="AV33" i="16"/>
  <c r="AK33" i="16"/>
  <c r="Z33" i="16"/>
  <c r="BL32" i="16"/>
  <c r="AV32" i="16"/>
  <c r="Z32" i="16"/>
  <c r="BH32" i="16"/>
  <c r="AP32" i="16"/>
  <c r="T32" i="16"/>
  <c r="BF32" i="16"/>
  <c r="AN32" i="16"/>
  <c r="R32" i="16"/>
  <c r="BD32" i="16"/>
  <c r="AJ32" i="16"/>
  <c r="P32" i="16"/>
  <c r="K32" i="16"/>
  <c r="BP32" i="16"/>
  <c r="AZ32" i="16"/>
  <c r="AF32" i="16"/>
  <c r="AX31" i="16"/>
  <c r="AB31" i="16"/>
  <c r="H31" i="16"/>
  <c r="BN31" i="16"/>
  <c r="AR31" i="16"/>
  <c r="X31" i="16"/>
  <c r="BL31" i="16"/>
  <c r="AP31" i="16"/>
  <c r="T31" i="16"/>
  <c r="BH31" i="16"/>
  <c r="AN31" i="16"/>
  <c r="R31" i="16"/>
  <c r="K31" i="16"/>
  <c r="BD31" i="16"/>
  <c r="AH31" i="16"/>
  <c r="BD30" i="16"/>
  <c r="AH30" i="16"/>
  <c r="E30" i="16"/>
  <c r="AX30" i="16"/>
  <c r="AD30" i="16"/>
  <c r="AV30" i="16"/>
  <c r="W30" i="16"/>
  <c r="BN30" i="16"/>
  <c r="AT30" i="16"/>
  <c r="U30" i="16"/>
  <c r="I30" i="16"/>
  <c r="BJ30" i="16"/>
  <c r="AN30" i="16"/>
  <c r="BL29" i="16"/>
  <c r="W29" i="16"/>
  <c r="BF29" i="16"/>
  <c r="P29" i="16"/>
  <c r="BC29" i="16"/>
  <c r="AY29" i="16"/>
  <c r="AR29" i="16"/>
  <c r="X29" i="16"/>
  <c r="AM29" i="16"/>
  <c r="AI29" i="16"/>
  <c r="BB28" i="16"/>
  <c r="BO34" i="16"/>
  <c r="BG34" i="16"/>
  <c r="AX34" i="16"/>
  <c r="AN34" i="16"/>
  <c r="AC34" i="16"/>
  <c r="P34" i="16"/>
  <c r="BM34" i="16"/>
  <c r="BE34" i="16"/>
  <c r="AV34" i="16"/>
  <c r="AK34" i="16"/>
  <c r="Y34" i="16"/>
  <c r="M34" i="16"/>
  <c r="BD34" i="16"/>
  <c r="AT34" i="16"/>
  <c r="AJ34" i="16"/>
  <c r="X34" i="16"/>
  <c r="J34" i="16"/>
  <c r="BK34" i="16"/>
  <c r="BC34" i="16"/>
  <c r="AS34" i="16"/>
  <c r="AH34" i="16"/>
  <c r="V34" i="16"/>
  <c r="I34" i="16"/>
  <c r="BQ34" i="16"/>
  <c r="BI34" i="16"/>
  <c r="BA34" i="16"/>
  <c r="AP34" i="16"/>
  <c r="AF34" i="16"/>
  <c r="R34" i="16"/>
  <c r="AR25" i="16"/>
  <c r="AB25" i="16"/>
  <c r="T25" i="16"/>
  <c r="L25" i="16"/>
  <c r="AU34" i="16"/>
  <c r="AM34" i="16"/>
  <c r="AE34" i="16"/>
  <c r="W34" i="16"/>
  <c r="O34" i="16"/>
  <c r="G34" i="16"/>
  <c r="AB34" i="16"/>
  <c r="T34" i="16"/>
  <c r="L34" i="16"/>
  <c r="AY34" i="16"/>
  <c r="AQ34" i="16"/>
  <c r="AI34" i="16"/>
  <c r="AA34" i="16"/>
  <c r="S34" i="16"/>
  <c r="BK33" i="16"/>
  <c r="BC33" i="16"/>
  <c r="AU33" i="16"/>
  <c r="AM33" i="16"/>
  <c r="AE33" i="16"/>
  <c r="W33" i="16"/>
  <c r="O33" i="16"/>
  <c r="G33" i="16"/>
  <c r="L33" i="16"/>
  <c r="BO33" i="16"/>
  <c r="BG33" i="16"/>
  <c r="AY33" i="16"/>
  <c r="AQ33" i="16"/>
  <c r="AI33" i="16"/>
  <c r="AA33" i="16"/>
  <c r="S33" i="16"/>
  <c r="BM32" i="16"/>
  <c r="BE32" i="16"/>
  <c r="AW32" i="16"/>
  <c r="AO32" i="16"/>
  <c r="AG32" i="16"/>
  <c r="Y32" i="16"/>
  <c r="Q32" i="16"/>
  <c r="I32" i="16"/>
  <c r="BK32" i="16"/>
  <c r="BC32" i="16"/>
  <c r="AU32" i="16"/>
  <c r="AM32" i="16"/>
  <c r="AE32" i="16"/>
  <c r="W32" i="16"/>
  <c r="O32" i="16"/>
  <c r="G32" i="16"/>
  <c r="AT32" i="16"/>
  <c r="AL32" i="16"/>
  <c r="AD32" i="16"/>
  <c r="V32" i="16"/>
  <c r="N32" i="16"/>
  <c r="F32" i="16"/>
  <c r="BQ32" i="16"/>
  <c r="BI32" i="16"/>
  <c r="BA32" i="16"/>
  <c r="AS32" i="16"/>
  <c r="AK32" i="16"/>
  <c r="AC32" i="16"/>
  <c r="U32" i="16"/>
  <c r="M32" i="16"/>
  <c r="E32" i="16"/>
  <c r="BO32" i="16"/>
  <c r="BG32" i="16"/>
  <c r="AY32" i="16"/>
  <c r="AQ32" i="16"/>
  <c r="AI32" i="16"/>
  <c r="AA32" i="16"/>
  <c r="S32" i="16"/>
  <c r="BM31" i="16"/>
  <c r="BE31" i="16"/>
  <c r="AW31" i="16"/>
  <c r="AO31" i="16"/>
  <c r="AG31" i="16"/>
  <c r="Y31" i="16"/>
  <c r="Q31" i="16"/>
  <c r="I31" i="16"/>
  <c r="BK31" i="16"/>
  <c r="BC31" i="16"/>
  <c r="AU31" i="16"/>
  <c r="AM31" i="16"/>
  <c r="AE31" i="16"/>
  <c r="W31" i="16"/>
  <c r="O31" i="16"/>
  <c r="G31" i="16"/>
  <c r="BJ31" i="16"/>
  <c r="BB31" i="16"/>
  <c r="AT31" i="16"/>
  <c r="AL31" i="16"/>
  <c r="AD31" i="16"/>
  <c r="V31" i="16"/>
  <c r="N31" i="16"/>
  <c r="F31" i="16"/>
  <c r="BQ31" i="16"/>
  <c r="BI31" i="16"/>
  <c r="BA31" i="16"/>
  <c r="AS31" i="16"/>
  <c r="AK31" i="16"/>
  <c r="AC31" i="16"/>
  <c r="U31" i="16"/>
  <c r="M31" i="16"/>
  <c r="E31" i="16"/>
  <c r="BO31" i="16"/>
  <c r="BG31" i="16"/>
  <c r="AY31" i="16"/>
  <c r="AQ31" i="16"/>
  <c r="AI31" i="16"/>
  <c r="AA31" i="16"/>
  <c r="S31" i="16"/>
  <c r="BK30" i="16"/>
  <c r="BC30" i="16"/>
  <c r="AU30" i="16"/>
  <c r="AM30" i="16"/>
  <c r="AE30" i="16"/>
  <c r="R30" i="16"/>
  <c r="F30" i="16"/>
  <c r="BQ30" i="16"/>
  <c r="BI30" i="16"/>
  <c r="BA30" i="16"/>
  <c r="AS30" i="16"/>
  <c r="AK30" i="16"/>
  <c r="AC30" i="16"/>
  <c r="O30" i="16"/>
  <c r="BP30" i="16"/>
  <c r="BH30" i="16"/>
  <c r="AZ30" i="16"/>
  <c r="AR30" i="16"/>
  <c r="AJ30" i="16"/>
  <c r="Z30" i="16"/>
  <c r="N30" i="16"/>
  <c r="BO30" i="16"/>
  <c r="BG30" i="16"/>
  <c r="AY30" i="16"/>
  <c r="AQ30" i="16"/>
  <c r="AI30" i="16"/>
  <c r="Y30" i="16"/>
  <c r="M30" i="16"/>
  <c r="BM30" i="16"/>
  <c r="BE30" i="16"/>
  <c r="AW30" i="16"/>
  <c r="AO30" i="16"/>
  <c r="AG30" i="16"/>
  <c r="V30" i="16"/>
  <c r="BN29" i="16"/>
  <c r="BB29" i="16"/>
  <c r="AJ29" i="16"/>
  <c r="Q29" i="16"/>
  <c r="BK29" i="16"/>
  <c r="AW29" i="16"/>
  <c r="AG29" i="16"/>
  <c r="L29" i="16"/>
  <c r="BJ29" i="16"/>
  <c r="AU29" i="16"/>
  <c r="AC29" i="16"/>
  <c r="I29" i="16"/>
  <c r="BG29" i="16"/>
  <c r="AS29" i="16"/>
  <c r="AB29" i="16"/>
  <c r="H29" i="16"/>
  <c r="BD29" i="16"/>
  <c r="AN29" i="16"/>
  <c r="BJ28" i="16"/>
  <c r="AI28" i="16"/>
  <c r="BO27" i="16"/>
  <c r="AX28" i="16"/>
  <c r="L30" i="16"/>
  <c r="Q28" i="16"/>
  <c r="E28" i="16"/>
  <c r="AI26" i="16"/>
  <c r="BE28" i="16"/>
  <c r="F28" i="16"/>
  <c r="BM28" i="16"/>
  <c r="O28" i="16"/>
  <c r="AJ28" i="16"/>
  <c r="BO25" i="16"/>
  <c r="BG25" i="16"/>
  <c r="AY25" i="16"/>
  <c r="AQ25" i="16"/>
  <c r="AI25" i="16"/>
  <c r="AA25" i="16"/>
  <c r="S25" i="16"/>
  <c r="K25" i="16"/>
  <c r="BN25" i="16"/>
  <c r="BF25" i="16"/>
  <c r="AX25" i="16"/>
  <c r="AP25" i="16"/>
  <c r="AH25" i="16"/>
  <c r="Z25" i="16"/>
  <c r="R25" i="16"/>
  <c r="J25" i="16"/>
  <c r="BM25" i="16"/>
  <c r="BE25" i="16"/>
  <c r="AW25" i="16"/>
  <c r="AO25" i="16"/>
  <c r="AG25" i="16"/>
  <c r="Y25" i="16"/>
  <c r="Q25" i="16"/>
  <c r="I25" i="16"/>
  <c r="BL25" i="16"/>
  <c r="BD25" i="16"/>
  <c r="AV25" i="16"/>
  <c r="AN25" i="16"/>
  <c r="AF25" i="16"/>
  <c r="X25" i="16"/>
  <c r="P25" i="16"/>
  <c r="H25" i="16"/>
  <c r="BK25" i="16"/>
  <c r="BC25" i="16"/>
  <c r="AU25" i="16"/>
  <c r="AM25" i="16"/>
  <c r="AE25" i="16"/>
  <c r="W25" i="16"/>
  <c r="O25" i="16"/>
  <c r="G25" i="16"/>
  <c r="BJ25" i="16"/>
  <c r="BB25" i="16"/>
  <c r="AT25" i="16"/>
  <c r="AL25" i="16"/>
  <c r="AD25" i="16"/>
  <c r="V25" i="16"/>
  <c r="N25" i="16"/>
  <c r="F25" i="16"/>
  <c r="BQ25" i="16"/>
  <c r="BI25" i="16"/>
  <c r="BA25" i="16"/>
  <c r="AS25" i="16"/>
  <c r="AK25" i="16"/>
  <c r="AC25" i="16"/>
  <c r="U25" i="16"/>
  <c r="M25" i="16"/>
  <c r="V27" i="16"/>
  <c r="S27" i="16"/>
  <c r="AA30" i="16"/>
  <c r="S30" i="16"/>
  <c r="K30" i="16"/>
  <c r="BP29" i="16"/>
  <c r="BH29" i="16"/>
  <c r="AZ29" i="16"/>
  <c r="AO29" i="16"/>
  <c r="AE29" i="16"/>
  <c r="T29" i="16"/>
  <c r="BN28" i="16"/>
  <c r="AQ28" i="16"/>
  <c r="AL27" i="16"/>
  <c r="X30" i="16"/>
  <c r="P30" i="16"/>
  <c r="H30" i="16"/>
  <c r="BM29" i="16"/>
  <c r="BE29" i="16"/>
  <c r="AV29" i="16"/>
  <c r="AK29" i="16"/>
  <c r="AA29" i="16"/>
  <c r="M29" i="16"/>
  <c r="BF28" i="16"/>
  <c r="AA28" i="16"/>
  <c r="F27" i="16"/>
  <c r="AB30" i="16"/>
  <c r="T30" i="16"/>
  <c r="BQ29" i="16"/>
  <c r="BI29" i="16"/>
  <c r="BA29" i="16"/>
  <c r="AQ29" i="16"/>
  <c r="AF29" i="16"/>
  <c r="U29" i="16"/>
  <c r="AV28" i="16"/>
  <c r="BB27" i="16"/>
  <c r="AY27" i="16"/>
  <c r="AJ26" i="16"/>
  <c r="K26" i="16"/>
  <c r="BQ28" i="16"/>
  <c r="BA28" i="16"/>
  <c r="Z28" i="16"/>
  <c r="AI27" i="16"/>
  <c r="K29" i="16"/>
  <c r="BI28" i="16"/>
  <c r="AP28" i="16"/>
  <c r="BP26" i="16"/>
  <c r="AD27" i="16"/>
  <c r="AQ26" i="16"/>
  <c r="T26" i="16"/>
  <c r="AX29" i="16"/>
  <c r="AP29" i="16"/>
  <c r="AH29" i="16"/>
  <c r="Z29" i="16"/>
  <c r="R29" i="16"/>
  <c r="J29" i="16"/>
  <c r="BO28" i="16"/>
  <c r="BG28" i="16"/>
  <c r="AY28" i="16"/>
  <c r="AM28" i="16"/>
  <c r="T28" i="16"/>
  <c r="BG27" i="16"/>
  <c r="AA27" i="16"/>
  <c r="AZ26" i="16"/>
  <c r="O29" i="16"/>
  <c r="G29" i="16"/>
  <c r="BL28" i="16"/>
  <c r="BD28" i="16"/>
  <c r="AU28" i="16"/>
  <c r="AF28" i="16"/>
  <c r="K28" i="16"/>
  <c r="AT27" i="16"/>
  <c r="N27" i="16"/>
  <c r="AA26" i="16"/>
  <c r="AT29" i="16"/>
  <c r="AL29" i="16"/>
  <c r="AD29" i="16"/>
  <c r="V29" i="16"/>
  <c r="N29" i="16"/>
  <c r="F29" i="16"/>
  <c r="BK28" i="16"/>
  <c r="BC28" i="16"/>
  <c r="AR28" i="16"/>
  <c r="AE28" i="16"/>
  <c r="J28" i="16"/>
  <c r="AQ27" i="16"/>
  <c r="K27" i="16"/>
  <c r="AM27" i="16"/>
  <c r="S29" i="16"/>
  <c r="BP28" i="16"/>
  <c r="BH28" i="16"/>
  <c r="AZ28" i="16"/>
  <c r="AN28" i="16"/>
  <c r="U28" i="16"/>
  <c r="BJ27" i="16"/>
  <c r="BG26" i="16"/>
  <c r="AW28" i="16"/>
  <c r="AO28" i="16"/>
  <c r="AG28" i="16"/>
  <c r="W28" i="16"/>
  <c r="L28" i="16"/>
  <c r="BL27" i="16"/>
  <c r="AV27" i="16"/>
  <c r="AF27" i="16"/>
  <c r="P27" i="16"/>
  <c r="BH26" i="16"/>
  <c r="AB26" i="16"/>
  <c r="AT28" i="16"/>
  <c r="AL28" i="16"/>
  <c r="AC28" i="16"/>
  <c r="S28" i="16"/>
  <c r="I28" i="16"/>
  <c r="BF27" i="16"/>
  <c r="AP27" i="16"/>
  <c r="Z27" i="16"/>
  <c r="J27" i="16"/>
  <c r="AY26" i="16"/>
  <c r="S26" i="16"/>
  <c r="AS28" i="16"/>
  <c r="AK28" i="16"/>
  <c r="AB28" i="16"/>
  <c r="R28" i="16"/>
  <c r="G28" i="16"/>
  <c r="BD27" i="16"/>
  <c r="AN27" i="16"/>
  <c r="X27" i="16"/>
  <c r="H27" i="16"/>
  <c r="AR26" i="16"/>
  <c r="L26" i="16"/>
  <c r="AH28" i="16"/>
  <c r="Y28" i="16"/>
  <c r="M28" i="16"/>
  <c r="BN27" i="16"/>
  <c r="AX27" i="16"/>
  <c r="AH27" i="16"/>
  <c r="R27" i="16"/>
  <c r="BO26" i="16"/>
  <c r="AC997" i="15"/>
  <c r="Z997" i="15"/>
  <c r="AA997" i="15"/>
  <c r="AD997" i="15"/>
  <c r="AE997" i="15"/>
  <c r="V997" i="15"/>
  <c r="AF997" i="14" s="1"/>
  <c r="AG997" i="14" s="1"/>
  <c r="W997" i="15"/>
  <c r="V988" i="15"/>
  <c r="AF988" i="14" s="1"/>
  <c r="AG988" i="14" s="1"/>
  <c r="T1011" i="15"/>
  <c r="N1009" i="15"/>
  <c r="D1009" i="15"/>
  <c r="AF1009" i="15" s="1"/>
  <c r="R1008" i="15"/>
  <c r="M1007" i="15"/>
  <c r="S1005" i="15"/>
  <c r="J1005" i="15"/>
  <c r="AC1005" i="14" s="1"/>
  <c r="N1004" i="15"/>
  <c r="L1003" i="15"/>
  <c r="P1002" i="15"/>
  <c r="R1001" i="15"/>
  <c r="L1000" i="15"/>
  <c r="T996" i="15"/>
  <c r="T995" i="15"/>
  <c r="J993" i="15"/>
  <c r="AC993" i="14" s="1"/>
  <c r="D993" i="15"/>
  <c r="O991" i="15"/>
  <c r="M991" i="15"/>
  <c r="R988" i="15"/>
  <c r="L987" i="15"/>
  <c r="K984" i="15"/>
  <c r="Q984" i="15"/>
  <c r="J984" i="15"/>
  <c r="AC984" i="14" s="1"/>
  <c r="U984" i="15"/>
  <c r="L984" i="15"/>
  <c r="D984" i="15"/>
  <c r="P984" i="15"/>
  <c r="O983" i="15"/>
  <c r="M983" i="15"/>
  <c r="U983" i="15"/>
  <c r="L983" i="15"/>
  <c r="P978" i="15"/>
  <c r="Q974" i="15"/>
  <c r="T962" i="15"/>
  <c r="Q1008" i="15"/>
  <c r="D1008" i="15"/>
  <c r="AE1008" i="15" s="1"/>
  <c r="J1000" i="15"/>
  <c r="AC1000" i="14" s="1"/>
  <c r="P989" i="15"/>
  <c r="D989" i="15"/>
  <c r="N989" i="15"/>
  <c r="J989" i="15"/>
  <c r="AC989" i="14" s="1"/>
  <c r="S989" i="15"/>
  <c r="O978" i="15"/>
  <c r="P974" i="15"/>
  <c r="AB971" i="15"/>
  <c r="AF971" i="15"/>
  <c r="V971" i="15"/>
  <c r="AF971" i="14" s="1"/>
  <c r="AG971" i="14" s="1"/>
  <c r="AE971" i="15"/>
  <c r="P962" i="15"/>
  <c r="P1011" i="15"/>
  <c r="N1008" i="15"/>
  <c r="L1004" i="15"/>
  <c r="U1000" i="15"/>
  <c r="D998" i="15"/>
  <c r="AE1002" i="14" s="1"/>
  <c r="D1002" i="18" s="1"/>
  <c r="L996" i="17" s="1"/>
  <c r="Q996" i="15"/>
  <c r="P995" i="15"/>
  <c r="M989" i="15"/>
  <c r="O988" i="15"/>
  <c r="L988" i="15"/>
  <c r="Q988" i="15"/>
  <c r="J979" i="15"/>
  <c r="AC979" i="14" s="1"/>
  <c r="T979" i="15"/>
  <c r="K979" i="15"/>
  <c r="N979" i="15"/>
  <c r="D979" i="15"/>
  <c r="O979" i="15"/>
  <c r="S979" i="15"/>
  <c r="AB973" i="15"/>
  <c r="AF973" i="15"/>
  <c r="AD973" i="15"/>
  <c r="L1011" i="15"/>
  <c r="P1010" i="15"/>
  <c r="R1009" i="15"/>
  <c r="L1008" i="15"/>
  <c r="T1004" i="15"/>
  <c r="T1003" i="15"/>
  <c r="R1000" i="15"/>
  <c r="AD996" i="15"/>
  <c r="N996" i="15"/>
  <c r="L995" i="15"/>
  <c r="K989" i="15"/>
  <c r="P981" i="15"/>
  <c r="J981" i="15"/>
  <c r="AC981" i="14" s="1"/>
  <c r="S981" i="15"/>
  <c r="M981" i="15"/>
  <c r="D981" i="15"/>
  <c r="AB981" i="15" s="1"/>
  <c r="N981" i="15"/>
  <c r="R981" i="15"/>
  <c r="R979" i="15"/>
  <c r="J1008" i="15"/>
  <c r="AC1008" i="14" s="1"/>
  <c r="R1004" i="15"/>
  <c r="Q1000" i="15"/>
  <c r="D1000" i="15"/>
  <c r="Z996" i="15"/>
  <c r="K987" i="15"/>
  <c r="P987" i="15"/>
  <c r="P979" i="15"/>
  <c r="U1008" i="15"/>
  <c r="D1006" i="15"/>
  <c r="Q1004" i="15"/>
  <c r="P1003" i="15"/>
  <c r="N1000" i="15"/>
  <c r="V996" i="15"/>
  <c r="AF996" i="14" s="1"/>
  <c r="AG996" i="14" s="1"/>
  <c r="L996" i="15"/>
  <c r="P993" i="15"/>
  <c r="P992" i="15"/>
  <c r="L992" i="15"/>
  <c r="R992" i="15"/>
  <c r="T989" i="15"/>
  <c r="U988" i="15"/>
  <c r="Q987" i="15"/>
  <c r="D982" i="15"/>
  <c r="AE986" i="14" s="1"/>
  <c r="D986" i="18" s="1"/>
  <c r="L980" i="17" s="1"/>
  <c r="T982" i="15"/>
  <c r="L982" i="15"/>
  <c r="L981" i="15"/>
  <c r="L979" i="15"/>
  <c r="S972" i="15"/>
  <c r="L972" i="15"/>
  <c r="M972" i="15"/>
  <c r="P972" i="15"/>
  <c r="Q972" i="15"/>
  <c r="K972" i="15"/>
  <c r="P957" i="15"/>
  <c r="L957" i="15"/>
  <c r="M957" i="15"/>
  <c r="Q957" i="15"/>
  <c r="R957" i="15"/>
  <c r="T957" i="15"/>
  <c r="U957" i="15"/>
  <c r="J957" i="15"/>
  <c r="AC957" i="14" s="1"/>
  <c r="D990" i="15"/>
  <c r="AD990" i="15" s="1"/>
  <c r="T990" i="15"/>
  <c r="J978" i="15"/>
  <c r="AC978" i="14" s="1"/>
  <c r="R978" i="15"/>
  <c r="K978" i="15"/>
  <c r="S978" i="15"/>
  <c r="M978" i="15"/>
  <c r="U978" i="15"/>
  <c r="D978" i="15"/>
  <c r="N978" i="15"/>
  <c r="Q978" i="15"/>
  <c r="K974" i="15"/>
  <c r="S974" i="15"/>
  <c r="L974" i="15"/>
  <c r="T974" i="15"/>
  <c r="N974" i="15"/>
  <c r="O974" i="15"/>
  <c r="J974" i="15"/>
  <c r="AC974" i="14" s="1"/>
  <c r="R974" i="15"/>
  <c r="J962" i="15"/>
  <c r="AC962" i="14" s="1"/>
  <c r="R962" i="15"/>
  <c r="K962" i="15"/>
  <c r="S962" i="15"/>
  <c r="M962" i="15"/>
  <c r="U962" i="15"/>
  <c r="D962" i="15"/>
  <c r="AE962" i="15" s="1"/>
  <c r="N962" i="15"/>
  <c r="O962" i="15"/>
  <c r="Q962" i="15"/>
  <c r="Z954" i="15"/>
  <c r="W954" i="15"/>
  <c r="AD954" i="15"/>
  <c r="AE954" i="15"/>
  <c r="T980" i="15"/>
  <c r="L973" i="15"/>
  <c r="K971" i="15"/>
  <c r="R970" i="15"/>
  <c r="J970" i="15"/>
  <c r="AC970" i="14" s="1"/>
  <c r="R969" i="15"/>
  <c r="Q966" i="15"/>
  <c r="Q965" i="15"/>
  <c r="D965" i="15"/>
  <c r="S958" i="15"/>
  <c r="K958" i="15"/>
  <c r="S954" i="15"/>
  <c r="K954" i="15"/>
  <c r="L953" i="15"/>
  <c r="U952" i="15"/>
  <c r="R950" i="15"/>
  <c r="J950" i="15"/>
  <c r="AC950" i="14" s="1"/>
  <c r="J949" i="15"/>
  <c r="AC949" i="14" s="1"/>
  <c r="U948" i="15"/>
  <c r="N946" i="15"/>
  <c r="D946" i="15"/>
  <c r="R945" i="15"/>
  <c r="O943" i="15"/>
  <c r="S942" i="15"/>
  <c r="J942" i="15"/>
  <c r="AC942" i="14" s="1"/>
  <c r="U941" i="15"/>
  <c r="N938" i="15"/>
  <c r="D938" i="15"/>
  <c r="AF938" i="15" s="1"/>
  <c r="R937" i="15"/>
  <c r="K935" i="15"/>
  <c r="Q934" i="15"/>
  <c r="L933" i="15"/>
  <c r="M929" i="15"/>
  <c r="N926" i="15"/>
  <c r="D926" i="15"/>
  <c r="AC926" i="15" s="1"/>
  <c r="U925" i="15"/>
  <c r="R922" i="15"/>
  <c r="J922" i="15"/>
  <c r="AC922" i="14" s="1"/>
  <c r="U921" i="15"/>
  <c r="J921" i="15"/>
  <c r="AC921" i="14" s="1"/>
  <c r="L920" i="15"/>
  <c r="S919" i="15"/>
  <c r="R917" i="15"/>
  <c r="M916" i="15"/>
  <c r="R913" i="15"/>
  <c r="O911" i="15"/>
  <c r="S910" i="15"/>
  <c r="J910" i="15"/>
  <c r="AC910" i="14" s="1"/>
  <c r="N909" i="15"/>
  <c r="L907" i="15"/>
  <c r="N906" i="15"/>
  <c r="D906" i="15"/>
  <c r="W906" i="15" s="1"/>
  <c r="P905" i="15"/>
  <c r="D905" i="15"/>
  <c r="K903" i="15"/>
  <c r="AD902" i="15"/>
  <c r="Y901" i="15"/>
  <c r="L901" i="15"/>
  <c r="M897" i="15"/>
  <c r="N894" i="15"/>
  <c r="D894" i="15"/>
  <c r="AB894" i="15" s="1"/>
  <c r="U893" i="15"/>
  <c r="R890" i="15"/>
  <c r="J890" i="15"/>
  <c r="AC890" i="14" s="1"/>
  <c r="U889" i="15"/>
  <c r="J889" i="15"/>
  <c r="AC889" i="14" s="1"/>
  <c r="L888" i="15"/>
  <c r="S887" i="15"/>
  <c r="R885" i="15"/>
  <c r="M884" i="15"/>
  <c r="R881" i="15"/>
  <c r="O879" i="15"/>
  <c r="T878" i="15"/>
  <c r="K878" i="15"/>
  <c r="Q877" i="15"/>
  <c r="D877" i="15"/>
  <c r="AE877" i="15" s="1"/>
  <c r="M876" i="15"/>
  <c r="R873" i="15"/>
  <c r="O871" i="15"/>
  <c r="T870" i="15"/>
  <c r="K870" i="15"/>
  <c r="Q869" i="15"/>
  <c r="D869" i="15"/>
  <c r="AE869" i="15" s="1"/>
  <c r="Q868" i="15"/>
  <c r="R865" i="15"/>
  <c r="M864" i="15"/>
  <c r="S863" i="15"/>
  <c r="AA862" i="15"/>
  <c r="O862" i="15"/>
  <c r="J859" i="15"/>
  <c r="AC859" i="14" s="1"/>
  <c r="AE858" i="15"/>
  <c r="S858" i="15"/>
  <c r="K858" i="15"/>
  <c r="L857" i="15"/>
  <c r="T856" i="15"/>
  <c r="R854" i="15"/>
  <c r="J854" i="15"/>
  <c r="AC854" i="14" s="1"/>
  <c r="R853" i="15"/>
  <c r="R851" i="15"/>
  <c r="L849" i="15"/>
  <c r="U848" i="15"/>
  <c r="K847" i="15"/>
  <c r="S844" i="15"/>
  <c r="N842" i="15"/>
  <c r="D842" i="15"/>
  <c r="S841" i="15"/>
  <c r="T840" i="15"/>
  <c r="D837" i="15"/>
  <c r="AC837" i="15" s="1"/>
  <c r="N834" i="15"/>
  <c r="R833" i="15"/>
  <c r="J833" i="15"/>
  <c r="AC833" i="14" s="1"/>
  <c r="Q828" i="15"/>
  <c r="J825" i="15"/>
  <c r="AC825" i="14" s="1"/>
  <c r="N818" i="15"/>
  <c r="R817" i="15"/>
  <c r="Q814" i="15"/>
  <c r="O798" i="15"/>
  <c r="P798" i="15"/>
  <c r="J798" i="15"/>
  <c r="AC798" i="14" s="1"/>
  <c r="R798" i="15"/>
  <c r="K798" i="15"/>
  <c r="S798" i="15"/>
  <c r="L798" i="15"/>
  <c r="T798" i="15"/>
  <c r="N798" i="15"/>
  <c r="D787" i="15"/>
  <c r="T941" i="15"/>
  <c r="T925" i="15"/>
  <c r="T921" i="15"/>
  <c r="V901" i="15"/>
  <c r="AF901" i="14" s="1"/>
  <c r="AG901" i="14" s="1"/>
  <c r="T893" i="15"/>
  <c r="T889" i="15"/>
  <c r="AE870" i="15"/>
  <c r="AD858" i="15"/>
  <c r="Q854" i="15"/>
  <c r="R841" i="15"/>
  <c r="O806" i="15"/>
  <c r="P806" i="15"/>
  <c r="J806" i="15"/>
  <c r="AC806" i="14" s="1"/>
  <c r="R806" i="15"/>
  <c r="K806" i="15"/>
  <c r="S806" i="15"/>
  <c r="L806" i="15"/>
  <c r="T806" i="15"/>
  <c r="N806" i="15"/>
  <c r="J791" i="15"/>
  <c r="AC791" i="14" s="1"/>
  <c r="R791" i="15"/>
  <c r="K791" i="15"/>
  <c r="S791" i="15"/>
  <c r="M791" i="15"/>
  <c r="U791" i="15"/>
  <c r="D791" i="15"/>
  <c r="Z791" i="15" s="1"/>
  <c r="N791" i="15"/>
  <c r="O791" i="15"/>
  <c r="Q791" i="15"/>
  <c r="D967" i="15"/>
  <c r="AA967" i="15" s="1"/>
  <c r="R941" i="15"/>
  <c r="R925" i="15"/>
  <c r="T923" i="15"/>
  <c r="R921" i="15"/>
  <c r="O919" i="15"/>
  <c r="L909" i="15"/>
  <c r="M905" i="15"/>
  <c r="R893" i="15"/>
  <c r="T891" i="15"/>
  <c r="R889" i="15"/>
  <c r="O887" i="15"/>
  <c r="AD870" i="15"/>
  <c r="Z858" i="15"/>
  <c r="P856" i="15"/>
  <c r="P854" i="15"/>
  <c r="O851" i="15"/>
  <c r="Q841" i="15"/>
  <c r="O840" i="15"/>
  <c r="D835" i="15"/>
  <c r="W835" i="15" s="1"/>
  <c r="K834" i="15"/>
  <c r="P833" i="15"/>
  <c r="R829" i="15"/>
  <c r="M828" i="15"/>
  <c r="D827" i="15"/>
  <c r="Q825" i="15"/>
  <c r="O822" i="15"/>
  <c r="R821" i="15"/>
  <c r="L820" i="15"/>
  <c r="T819" i="15"/>
  <c r="K818" i="15"/>
  <c r="P817" i="15"/>
  <c r="O814" i="15"/>
  <c r="U806" i="15"/>
  <c r="Q798" i="15"/>
  <c r="O796" i="15"/>
  <c r="L796" i="15"/>
  <c r="M796" i="15"/>
  <c r="S796" i="15"/>
  <c r="T796" i="15"/>
  <c r="U796" i="15"/>
  <c r="K796" i="15"/>
  <c r="T791" i="15"/>
  <c r="D790" i="15"/>
  <c r="W790" i="15" s="1"/>
  <c r="Q790" i="15"/>
  <c r="T790" i="15"/>
  <c r="J790" i="15"/>
  <c r="AC790" i="14" s="1"/>
  <c r="L790" i="15"/>
  <c r="P790" i="15"/>
  <c r="D975" i="15"/>
  <c r="AE979" i="14" s="1"/>
  <c r="D979" i="18" s="1"/>
  <c r="L973" i="17" s="1"/>
  <c r="O970" i="15"/>
  <c r="R967" i="15"/>
  <c r="L965" i="15"/>
  <c r="P958" i="15"/>
  <c r="P954" i="15"/>
  <c r="R953" i="15"/>
  <c r="P952" i="15"/>
  <c r="O950" i="15"/>
  <c r="R949" i="15"/>
  <c r="S946" i="15"/>
  <c r="K946" i="15"/>
  <c r="O942" i="15"/>
  <c r="Q941" i="15"/>
  <c r="D941" i="15"/>
  <c r="Z941" i="15" s="1"/>
  <c r="S938" i="15"/>
  <c r="K938" i="15"/>
  <c r="T935" i="15"/>
  <c r="T933" i="15"/>
  <c r="P932" i="15"/>
  <c r="D931" i="15"/>
  <c r="AE935" i="14" s="1"/>
  <c r="D935" i="18" s="1"/>
  <c r="L929" i="17" s="1"/>
  <c r="T926" i="15"/>
  <c r="K926" i="15"/>
  <c r="Q925" i="15"/>
  <c r="D925" i="15"/>
  <c r="AE925" i="15" s="1"/>
  <c r="O923" i="15"/>
  <c r="O922" i="15"/>
  <c r="Q921" i="15"/>
  <c r="L919" i="15"/>
  <c r="AE918" i="15"/>
  <c r="O910" i="15"/>
  <c r="J909" i="15"/>
  <c r="AC909" i="14" s="1"/>
  <c r="S906" i="15"/>
  <c r="K906" i="15"/>
  <c r="L905" i="15"/>
  <c r="T904" i="15"/>
  <c r="T903" i="15"/>
  <c r="V902" i="15"/>
  <c r="AF902" i="14" s="1"/>
  <c r="AG902" i="14" s="1"/>
  <c r="T901" i="15"/>
  <c r="P900" i="15"/>
  <c r="D899" i="15"/>
  <c r="T894" i="15"/>
  <c r="K894" i="15"/>
  <c r="Q893" i="15"/>
  <c r="D893" i="15"/>
  <c r="AA893" i="15" s="1"/>
  <c r="O891" i="15"/>
  <c r="O890" i="15"/>
  <c r="Q889" i="15"/>
  <c r="L887" i="15"/>
  <c r="AE886" i="15"/>
  <c r="Q878" i="15"/>
  <c r="L877" i="15"/>
  <c r="AA870" i="15"/>
  <c r="Q870" i="15"/>
  <c r="L869" i="15"/>
  <c r="Y858" i="15"/>
  <c r="R857" i="15"/>
  <c r="M856" i="15"/>
  <c r="O854" i="15"/>
  <c r="K851" i="15"/>
  <c r="R849" i="15"/>
  <c r="O848" i="15"/>
  <c r="D846" i="15"/>
  <c r="M844" i="15"/>
  <c r="T842" i="15"/>
  <c r="K842" i="15"/>
  <c r="P841" i="15"/>
  <c r="D841" i="15"/>
  <c r="AC841" i="15" s="1"/>
  <c r="M840" i="15"/>
  <c r="T834" i="15"/>
  <c r="J834" i="15"/>
  <c r="AC834" i="14" s="1"/>
  <c r="O833" i="15"/>
  <c r="L828" i="15"/>
  <c r="P819" i="15"/>
  <c r="T818" i="15"/>
  <c r="J818" i="15"/>
  <c r="AC818" i="14" s="1"/>
  <c r="N817" i="15"/>
  <c r="D817" i="15"/>
  <c r="X817" i="15" s="1"/>
  <c r="Q806" i="15"/>
  <c r="O804" i="15"/>
  <c r="L804" i="15"/>
  <c r="M804" i="15"/>
  <c r="S804" i="15"/>
  <c r="T804" i="15"/>
  <c r="U804" i="15"/>
  <c r="K804" i="15"/>
  <c r="AD794" i="15"/>
  <c r="AG794" i="15"/>
  <c r="P791" i="15"/>
  <c r="AA764" i="15"/>
  <c r="Z764" i="15"/>
  <c r="O980" i="15"/>
  <c r="D974" i="15"/>
  <c r="R973" i="15"/>
  <c r="N970" i="15"/>
  <c r="D970" i="15"/>
  <c r="AA970" i="15" s="1"/>
  <c r="N967" i="15"/>
  <c r="U966" i="15"/>
  <c r="L966" i="15"/>
  <c r="J965" i="15"/>
  <c r="AC965" i="14" s="1"/>
  <c r="D957" i="15"/>
  <c r="Q953" i="15"/>
  <c r="P951" i="15"/>
  <c r="N950" i="15"/>
  <c r="D950" i="15"/>
  <c r="Q949" i="15"/>
  <c r="D949" i="15"/>
  <c r="Y949" i="15" s="1"/>
  <c r="R946" i="15"/>
  <c r="J946" i="15"/>
  <c r="AC946" i="14" s="1"/>
  <c r="M945" i="15"/>
  <c r="N942" i="15"/>
  <c r="D942" i="15"/>
  <c r="AB942" i="15" s="1"/>
  <c r="N941" i="15"/>
  <c r="R938" i="15"/>
  <c r="J938" i="15"/>
  <c r="AC938" i="14" s="1"/>
  <c r="M937" i="15"/>
  <c r="S935" i="15"/>
  <c r="R933" i="15"/>
  <c r="M932" i="15"/>
  <c r="T931" i="15"/>
  <c r="R929" i="15"/>
  <c r="O927" i="15"/>
  <c r="S926" i="15"/>
  <c r="J926" i="15"/>
  <c r="AC926" i="14" s="1"/>
  <c r="N925" i="15"/>
  <c r="L923" i="15"/>
  <c r="N922" i="15"/>
  <c r="D922" i="15"/>
  <c r="X922" i="15" s="1"/>
  <c r="P921" i="15"/>
  <c r="D921" i="15"/>
  <c r="K919" i="15"/>
  <c r="AD918" i="15"/>
  <c r="L917" i="15"/>
  <c r="M913" i="15"/>
  <c r="N910" i="15"/>
  <c r="D910" i="15"/>
  <c r="AA910" i="15" s="1"/>
  <c r="U909" i="15"/>
  <c r="R906" i="15"/>
  <c r="J906" i="15"/>
  <c r="AC906" i="14" s="1"/>
  <c r="U905" i="15"/>
  <c r="J905" i="15"/>
  <c r="AC905" i="14" s="1"/>
  <c r="L904" i="15"/>
  <c r="S903" i="15"/>
  <c r="R901" i="15"/>
  <c r="M900" i="15"/>
  <c r="T899" i="15"/>
  <c r="R897" i="15"/>
  <c r="O895" i="15"/>
  <c r="S894" i="15"/>
  <c r="J894" i="15"/>
  <c r="AC894" i="14" s="1"/>
  <c r="N893" i="15"/>
  <c r="L891" i="15"/>
  <c r="N890" i="15"/>
  <c r="D890" i="15"/>
  <c r="P889" i="15"/>
  <c r="D889" i="15"/>
  <c r="K887" i="15"/>
  <c r="AD886" i="15"/>
  <c r="L885" i="15"/>
  <c r="M881" i="15"/>
  <c r="O878" i="15"/>
  <c r="J877" i="15"/>
  <c r="AC877" i="14" s="1"/>
  <c r="U876" i="15"/>
  <c r="M873" i="15"/>
  <c r="Z870" i="15"/>
  <c r="O870" i="15"/>
  <c r="J869" i="15"/>
  <c r="AC869" i="14" s="1"/>
  <c r="U868" i="15"/>
  <c r="M865" i="15"/>
  <c r="S862" i="15"/>
  <c r="R859" i="15"/>
  <c r="W858" i="15"/>
  <c r="Q857" i="15"/>
  <c r="L856" i="15"/>
  <c r="N854" i="15"/>
  <c r="D854" i="15"/>
  <c r="J851" i="15"/>
  <c r="AC851" i="14" s="1"/>
  <c r="Q849" i="15"/>
  <c r="D847" i="15"/>
  <c r="L844" i="15"/>
  <c r="R843" i="15"/>
  <c r="S842" i="15"/>
  <c r="J842" i="15"/>
  <c r="AC842" i="14" s="1"/>
  <c r="N841" i="15"/>
  <c r="L840" i="15"/>
  <c r="S834" i="15"/>
  <c r="N833" i="15"/>
  <c r="D833" i="15"/>
  <c r="L829" i="15"/>
  <c r="K828" i="15"/>
  <c r="L821" i="15"/>
  <c r="L819" i="15"/>
  <c r="S818" i="15"/>
  <c r="M817" i="15"/>
  <c r="O812" i="15"/>
  <c r="L812" i="15"/>
  <c r="M812" i="15"/>
  <c r="S812" i="15"/>
  <c r="K812" i="15"/>
  <c r="M806" i="15"/>
  <c r="AA802" i="15"/>
  <c r="AD802" i="15"/>
  <c r="AG802" i="15"/>
  <c r="L791" i="15"/>
  <c r="Z755" i="15"/>
  <c r="V755" i="15"/>
  <c r="AF755" i="14" s="1"/>
  <c r="AG755" i="14" s="1"/>
  <c r="W755" i="15"/>
  <c r="Y755" i="15"/>
  <c r="AD755" i="15"/>
  <c r="AE755" i="15"/>
  <c r="AG755" i="15"/>
  <c r="P946" i="15"/>
  <c r="L941" i="15"/>
  <c r="P938" i="15"/>
  <c r="O935" i="15"/>
  <c r="L925" i="15"/>
  <c r="M921" i="15"/>
  <c r="R909" i="15"/>
  <c r="T907" i="15"/>
  <c r="P906" i="15"/>
  <c r="R905" i="15"/>
  <c r="O903" i="15"/>
  <c r="AG901" i="15"/>
  <c r="Q894" i="15"/>
  <c r="L893" i="15"/>
  <c r="M889" i="15"/>
  <c r="T877" i="15"/>
  <c r="V870" i="15"/>
  <c r="AF870" i="14" s="1"/>
  <c r="AG870" i="14" s="1"/>
  <c r="O859" i="15"/>
  <c r="T854" i="15"/>
  <c r="L854" i="15"/>
  <c r="W850" i="15"/>
  <c r="U841" i="15"/>
  <c r="L841" i="15"/>
  <c r="Q834" i="15"/>
  <c r="T828" i="15"/>
  <c r="S822" i="15"/>
  <c r="T820" i="15"/>
  <c r="Q818" i="15"/>
  <c r="T817" i="15"/>
  <c r="K817" i="15"/>
  <c r="S814" i="15"/>
  <c r="T812" i="15"/>
  <c r="Q804" i="15"/>
  <c r="AE802" i="15"/>
  <c r="AB801" i="15"/>
  <c r="AD801" i="15"/>
  <c r="Q785" i="15"/>
  <c r="O785" i="15"/>
  <c r="P785" i="15"/>
  <c r="T785" i="15"/>
  <c r="U785" i="15"/>
  <c r="K785" i="15"/>
  <c r="X770" i="15"/>
  <c r="Y770" i="15"/>
  <c r="S970" i="15"/>
  <c r="U965" i="15"/>
  <c r="M953" i="15"/>
  <c r="S950" i="15"/>
  <c r="L949" i="15"/>
  <c r="T942" i="15"/>
  <c r="K942" i="15"/>
  <c r="J941" i="15"/>
  <c r="AC941" i="14" s="1"/>
  <c r="L935" i="15"/>
  <c r="O926" i="15"/>
  <c r="J925" i="15"/>
  <c r="AC925" i="14" s="1"/>
  <c r="S922" i="15"/>
  <c r="L921" i="15"/>
  <c r="T920" i="15"/>
  <c r="T919" i="15"/>
  <c r="V918" i="15"/>
  <c r="AF918" i="14" s="1"/>
  <c r="AG918" i="14" s="1"/>
  <c r="P916" i="15"/>
  <c r="D915" i="15"/>
  <c r="T910" i="15"/>
  <c r="K910" i="15"/>
  <c r="Q909" i="15"/>
  <c r="D909" i="15"/>
  <c r="O907" i="15"/>
  <c r="Q905" i="15"/>
  <c r="L903" i="15"/>
  <c r="AE902" i="15"/>
  <c r="O894" i="15"/>
  <c r="J893" i="15"/>
  <c r="AC893" i="14" s="1"/>
  <c r="S890" i="15"/>
  <c r="L889" i="15"/>
  <c r="T888" i="15"/>
  <c r="T887" i="15"/>
  <c r="V886" i="15"/>
  <c r="AF886" i="14" s="1"/>
  <c r="AG886" i="14" s="1"/>
  <c r="P884" i="15"/>
  <c r="D883" i="15"/>
  <c r="AE887" i="14" s="1"/>
  <c r="D887" i="18" s="1"/>
  <c r="L881" i="17" s="1"/>
  <c r="R877" i="15"/>
  <c r="P876" i="15"/>
  <c r="D875" i="15"/>
  <c r="R869" i="15"/>
  <c r="P864" i="15"/>
  <c r="K859" i="15"/>
  <c r="AG858" i="15"/>
  <c r="M857" i="15"/>
  <c r="S854" i="15"/>
  <c r="M849" i="15"/>
  <c r="N847" i="15"/>
  <c r="L845" i="15"/>
  <c r="T844" i="15"/>
  <c r="O842" i="15"/>
  <c r="T841" i="15"/>
  <c r="J841" i="15"/>
  <c r="AC841" i="14" s="1"/>
  <c r="U840" i="15"/>
  <c r="O834" i="15"/>
  <c r="D834" i="15"/>
  <c r="S833" i="15"/>
  <c r="S828" i="15"/>
  <c r="O818" i="15"/>
  <c r="D818" i="15"/>
  <c r="S817" i="15"/>
  <c r="J817" i="15"/>
  <c r="AC817" i="14" s="1"/>
  <c r="D786" i="15"/>
  <c r="AE790" i="14" s="1"/>
  <c r="D790" i="18" s="1"/>
  <c r="L784" i="17" s="1"/>
  <c r="M786" i="15"/>
  <c r="N786" i="15"/>
  <c r="Q786" i="15"/>
  <c r="T786" i="15"/>
  <c r="O808" i="15"/>
  <c r="D806" i="15"/>
  <c r="Z806" i="15" s="1"/>
  <c r="O800" i="15"/>
  <c r="D798" i="15"/>
  <c r="AE802" i="14" s="1"/>
  <c r="D802" i="18" s="1"/>
  <c r="L796" i="17" s="1"/>
  <c r="L789" i="15"/>
  <c r="T784" i="15"/>
  <c r="AA783" i="15"/>
  <c r="O783" i="15"/>
  <c r="P781" i="15"/>
  <c r="T779" i="15"/>
  <c r="K779" i="15"/>
  <c r="P775" i="15"/>
  <c r="R774" i="15"/>
  <c r="P773" i="15"/>
  <c r="K772" i="15"/>
  <c r="Q770" i="15"/>
  <c r="J768" i="15"/>
  <c r="AC768" i="14" s="1"/>
  <c r="R767" i="15"/>
  <c r="J767" i="15"/>
  <c r="AC767" i="14" s="1"/>
  <c r="Q766" i="15"/>
  <c r="S763" i="15"/>
  <c r="K763" i="15"/>
  <c r="M762" i="15"/>
  <c r="Z759" i="15"/>
  <c r="O759" i="15"/>
  <c r="P754" i="15"/>
  <c r="T751" i="15"/>
  <c r="L751" i="15"/>
  <c r="T749" i="15"/>
  <c r="O748" i="15"/>
  <c r="D748" i="15"/>
  <c r="AC748" i="15" s="1"/>
  <c r="Y747" i="15"/>
  <c r="O747" i="15"/>
  <c r="S743" i="15"/>
  <c r="K743" i="15"/>
  <c r="T742" i="15"/>
  <c r="T741" i="15"/>
  <c r="O740" i="15"/>
  <c r="D740" i="15"/>
  <c r="AG740" i="15" s="1"/>
  <c r="Y739" i="15"/>
  <c r="O739" i="15"/>
  <c r="T737" i="15"/>
  <c r="T735" i="15"/>
  <c r="L735" i="15"/>
  <c r="O732" i="15"/>
  <c r="D732" i="15"/>
  <c r="V716" i="15"/>
  <c r="AF716" i="14" s="1"/>
  <c r="AG716" i="14" s="1"/>
  <c r="W716" i="15"/>
  <c r="S784" i="15"/>
  <c r="U746" i="15"/>
  <c r="Y730" i="15"/>
  <c r="X730" i="15"/>
  <c r="AF730" i="15"/>
  <c r="Y672" i="15"/>
  <c r="AC672" i="15"/>
  <c r="AD672" i="15"/>
  <c r="AG672" i="15"/>
  <c r="V672" i="15"/>
  <c r="AF672" i="14" s="1"/>
  <c r="AG672" i="14" s="1"/>
  <c r="L808" i="15"/>
  <c r="L807" i="15"/>
  <c r="J805" i="15"/>
  <c r="AC805" i="14" s="1"/>
  <c r="L800" i="15"/>
  <c r="L799" i="15"/>
  <c r="J792" i="15"/>
  <c r="AC792" i="14" s="1"/>
  <c r="R784" i="15"/>
  <c r="U783" i="15"/>
  <c r="M783" i="15"/>
  <c r="M781" i="15"/>
  <c r="R779" i="15"/>
  <c r="M778" i="15"/>
  <c r="O777" i="15"/>
  <c r="N776" i="15"/>
  <c r="N775" i="15"/>
  <c r="D775" i="15"/>
  <c r="AE779" i="14" s="1"/>
  <c r="D779" i="18" s="1"/>
  <c r="L773" i="17" s="1"/>
  <c r="N774" i="15"/>
  <c r="M773" i="15"/>
  <c r="S772" i="15"/>
  <c r="M770" i="15"/>
  <c r="J766" i="15"/>
  <c r="AC766" i="14" s="1"/>
  <c r="Q765" i="15"/>
  <c r="U759" i="15"/>
  <c r="M759" i="15"/>
  <c r="M754" i="15"/>
  <c r="R751" i="15"/>
  <c r="J751" i="15"/>
  <c r="AC751" i="14" s="1"/>
  <c r="V747" i="15"/>
  <c r="AF747" i="14" s="1"/>
  <c r="AG747" i="14" s="1"/>
  <c r="M747" i="15"/>
  <c r="T746" i="15"/>
  <c r="V739" i="15"/>
  <c r="AF739" i="14" s="1"/>
  <c r="AG739" i="14" s="1"/>
  <c r="M739" i="15"/>
  <c r="T738" i="15"/>
  <c r="O737" i="15"/>
  <c r="R735" i="15"/>
  <c r="J735" i="15"/>
  <c r="AC735" i="14" s="1"/>
  <c r="L734" i="15"/>
  <c r="AC645" i="15"/>
  <c r="V645" i="15"/>
  <c r="AF645" i="14" s="1"/>
  <c r="AG645" i="14" s="1"/>
  <c r="W645" i="15"/>
  <c r="AD645" i="15"/>
  <c r="AE645" i="15"/>
  <c r="O784" i="15"/>
  <c r="D784" i="15"/>
  <c r="AD784" i="15" s="1"/>
  <c r="L781" i="15"/>
  <c r="L776" i="15"/>
  <c r="L773" i="15"/>
  <c r="L770" i="15"/>
  <c r="T760" i="15"/>
  <c r="D760" i="15"/>
  <c r="L754" i="15"/>
  <c r="Q746" i="15"/>
  <c r="D746" i="15"/>
  <c r="Q738" i="15"/>
  <c r="D738" i="15"/>
  <c r="AE738" i="15" s="1"/>
  <c r="M737" i="15"/>
  <c r="D736" i="15"/>
  <c r="AB736" i="15" s="1"/>
  <c r="Q735" i="15"/>
  <c r="D810" i="15"/>
  <c r="AB810" i="15" s="1"/>
  <c r="U808" i="15"/>
  <c r="U800" i="15"/>
  <c r="N784" i="15"/>
  <c r="S783" i="15"/>
  <c r="K783" i="15"/>
  <c r="U781" i="15"/>
  <c r="K781" i="15"/>
  <c r="O779" i="15"/>
  <c r="K776" i="15"/>
  <c r="T775" i="15"/>
  <c r="L775" i="15"/>
  <c r="L774" i="15"/>
  <c r="K773" i="15"/>
  <c r="AE772" i="15"/>
  <c r="P772" i="15"/>
  <c r="T768" i="15"/>
  <c r="D768" i="15"/>
  <c r="AF768" i="15" s="1"/>
  <c r="N767" i="15"/>
  <c r="O765" i="15"/>
  <c r="O760" i="15"/>
  <c r="S759" i="15"/>
  <c r="K759" i="15"/>
  <c r="P751" i="15"/>
  <c r="L749" i="15"/>
  <c r="T748" i="15"/>
  <c r="J748" i="15"/>
  <c r="AC748" i="14" s="1"/>
  <c r="AG747" i="15"/>
  <c r="T747" i="15"/>
  <c r="K747" i="15"/>
  <c r="P746" i="15"/>
  <c r="N744" i="15"/>
  <c r="L741" i="15"/>
  <c r="T740" i="15"/>
  <c r="J740" i="15"/>
  <c r="AC740" i="14" s="1"/>
  <c r="AG739" i="15"/>
  <c r="T739" i="15"/>
  <c r="K739" i="15"/>
  <c r="P738" i="15"/>
  <c r="L737" i="15"/>
  <c r="P735" i="15"/>
  <c r="L733" i="15"/>
  <c r="T732" i="15"/>
  <c r="J732" i="15"/>
  <c r="AC732" i="14" s="1"/>
  <c r="AG731" i="15"/>
  <c r="AE716" i="15"/>
  <c r="AA715" i="15"/>
  <c r="V715" i="15"/>
  <c r="AF715" i="14" s="1"/>
  <c r="AG715" i="14" s="1"/>
  <c r="Y715" i="15"/>
  <c r="Z715" i="15"/>
  <c r="AD715" i="15"/>
  <c r="AG715" i="15"/>
  <c r="AE621" i="15"/>
  <c r="AD730" i="15"/>
  <c r="M725" i="15"/>
  <c r="L725" i="15"/>
  <c r="Q725" i="15"/>
  <c r="T725" i="15"/>
  <c r="K725" i="15"/>
  <c r="O720" i="15"/>
  <c r="D720" i="15"/>
  <c r="L720" i="15"/>
  <c r="N720" i="15"/>
  <c r="D811" i="15"/>
  <c r="AE815" i="14" s="1"/>
  <c r="D815" i="18" s="1"/>
  <c r="L809" i="17" s="1"/>
  <c r="Q808" i="15"/>
  <c r="D805" i="15"/>
  <c r="AA805" i="15" s="1"/>
  <c r="D803" i="15"/>
  <c r="X803" i="15" s="1"/>
  <c r="Q800" i="15"/>
  <c r="T797" i="15"/>
  <c r="D797" i="15"/>
  <c r="AC797" i="15" s="1"/>
  <c r="D795" i="15"/>
  <c r="W795" i="15" s="1"/>
  <c r="D792" i="15"/>
  <c r="AE792" i="15" s="1"/>
  <c r="K784" i="15"/>
  <c r="Q783" i="15"/>
  <c r="S781" i="15"/>
  <c r="M779" i="15"/>
  <c r="R775" i="15"/>
  <c r="J775" i="15"/>
  <c r="AC775" i="14" s="1"/>
  <c r="U774" i="15"/>
  <c r="T773" i="15"/>
  <c r="N772" i="15"/>
  <c r="K765" i="15"/>
  <c r="L760" i="15"/>
  <c r="Q759" i="15"/>
  <c r="T754" i="15"/>
  <c r="T752" i="15"/>
  <c r="D751" i="15"/>
  <c r="Z751" i="15" s="1"/>
  <c r="AD747" i="15"/>
  <c r="R747" i="15"/>
  <c r="M746" i="15"/>
  <c r="AD739" i="15"/>
  <c r="R739" i="15"/>
  <c r="M738" i="15"/>
  <c r="N736" i="15"/>
  <c r="D735" i="15"/>
  <c r="W735" i="15" s="1"/>
  <c r="AD731" i="15"/>
  <c r="V730" i="15"/>
  <c r="AF730" i="14" s="1"/>
  <c r="AG730" i="14" s="1"/>
  <c r="Q721" i="15"/>
  <c r="M721" i="15"/>
  <c r="O721" i="15"/>
  <c r="T721" i="15"/>
  <c r="U721" i="15"/>
  <c r="L721" i="15"/>
  <c r="J784" i="15"/>
  <c r="AC784" i="14" s="1"/>
  <c r="AG783" i="15"/>
  <c r="T774" i="15"/>
  <c r="Q773" i="15"/>
  <c r="T770" i="15"/>
  <c r="J760" i="15"/>
  <c r="AC760" i="14" s="1"/>
  <c r="AG759" i="15"/>
  <c r="Q754" i="15"/>
  <c r="D754" i="15"/>
  <c r="Y754" i="15" s="1"/>
  <c r="Z747" i="15"/>
  <c r="L746" i="15"/>
  <c r="Z739" i="15"/>
  <c r="L738" i="15"/>
  <c r="U737" i="15"/>
  <c r="L736" i="15"/>
  <c r="W728" i="15"/>
  <c r="AD728" i="15"/>
  <c r="M724" i="15"/>
  <c r="J724" i="15"/>
  <c r="AC724" i="14" s="1"/>
  <c r="T724" i="15"/>
  <c r="K724" i="15"/>
  <c r="N724" i="15"/>
  <c r="D724" i="15"/>
  <c r="O724" i="15"/>
  <c r="P724" i="15"/>
  <c r="S724" i="15"/>
  <c r="J722" i="15"/>
  <c r="AC722" i="14" s="1"/>
  <c r="D722" i="15"/>
  <c r="AC722" i="15" s="1"/>
  <c r="Q722" i="15"/>
  <c r="T722" i="15"/>
  <c r="L722" i="15"/>
  <c r="M722" i="15"/>
  <c r="P722" i="15"/>
  <c r="AA699" i="15"/>
  <c r="V699" i="15"/>
  <c r="AF699" i="14" s="1"/>
  <c r="AG699" i="14" s="1"/>
  <c r="W699" i="15"/>
  <c r="Y699" i="15"/>
  <c r="Z699" i="15"/>
  <c r="AD699" i="15"/>
  <c r="AE699" i="15"/>
  <c r="AG699" i="15"/>
  <c r="W665" i="15"/>
  <c r="AE665" i="15"/>
  <c r="V665" i="15"/>
  <c r="AF665" i="14" s="1"/>
  <c r="AG665" i="14" s="1"/>
  <c r="O727" i="15"/>
  <c r="S723" i="15"/>
  <c r="K723" i="15"/>
  <c r="P719" i="15"/>
  <c r="L717" i="15"/>
  <c r="T716" i="15"/>
  <c r="J716" i="15"/>
  <c r="AC716" i="14" s="1"/>
  <c r="Q714" i="15"/>
  <c r="D714" i="15"/>
  <c r="D712" i="15"/>
  <c r="Q711" i="15"/>
  <c r="Q709" i="15"/>
  <c r="V708" i="15"/>
  <c r="AF708" i="14" s="1"/>
  <c r="AG708" i="14" s="1"/>
  <c r="K708" i="15"/>
  <c r="U707" i="15"/>
  <c r="M707" i="15"/>
  <c r="T706" i="15"/>
  <c r="O705" i="15"/>
  <c r="Q701" i="15"/>
  <c r="K700" i="15"/>
  <c r="U699" i="15"/>
  <c r="M699" i="15"/>
  <c r="T697" i="15"/>
  <c r="T695" i="15"/>
  <c r="K695" i="15"/>
  <c r="T694" i="15"/>
  <c r="T693" i="15"/>
  <c r="N692" i="15"/>
  <c r="O691" i="15"/>
  <c r="M690" i="15"/>
  <c r="N688" i="15"/>
  <c r="O682" i="15"/>
  <c r="D682" i="15"/>
  <c r="O681" i="15"/>
  <c r="L680" i="15"/>
  <c r="R677" i="15"/>
  <c r="J677" i="15"/>
  <c r="AC677" i="14" s="1"/>
  <c r="S669" i="15"/>
  <c r="K669" i="15"/>
  <c r="K666" i="15"/>
  <c r="Y664" i="15"/>
  <c r="O662" i="15"/>
  <c r="U660" i="15"/>
  <c r="J660" i="15"/>
  <c r="AC660" i="14" s="1"/>
  <c r="L659" i="15"/>
  <c r="K658" i="15"/>
  <c r="O657" i="15"/>
  <c r="T656" i="15"/>
  <c r="L655" i="15"/>
  <c r="U653" i="15"/>
  <c r="M653" i="15"/>
  <c r="O649" i="15"/>
  <c r="Q648" i="15"/>
  <c r="D648" i="15"/>
  <c r="AE652" i="14" s="1"/>
  <c r="D652" i="18" s="1"/>
  <c r="L646" i="17" s="1"/>
  <c r="O646" i="15"/>
  <c r="R640" i="15"/>
  <c r="D638" i="15"/>
  <c r="K638" i="15"/>
  <c r="O638" i="15"/>
  <c r="S638" i="15"/>
  <c r="AB636" i="15"/>
  <c r="AC637" i="15"/>
  <c r="V637" i="15"/>
  <c r="AF637" i="14" s="1"/>
  <c r="AG637" i="14" s="1"/>
  <c r="AD637" i="15"/>
  <c r="Q723" i="15"/>
  <c r="N719" i="15"/>
  <c r="D719" i="15"/>
  <c r="AE723" i="14" s="1"/>
  <c r="D723" i="18" s="1"/>
  <c r="L717" i="17" s="1"/>
  <c r="O711" i="15"/>
  <c r="K709" i="15"/>
  <c r="AE708" i="15"/>
  <c r="S708" i="15"/>
  <c r="S707" i="15"/>
  <c r="K707" i="15"/>
  <c r="P706" i="15"/>
  <c r="L705" i="15"/>
  <c r="V704" i="15"/>
  <c r="AF704" i="14" s="1"/>
  <c r="AG704" i="14" s="1"/>
  <c r="K701" i="15"/>
  <c r="S700" i="15"/>
  <c r="S699" i="15"/>
  <c r="K699" i="15"/>
  <c r="T698" i="15"/>
  <c r="O697" i="15"/>
  <c r="Q693" i="15"/>
  <c r="K692" i="15"/>
  <c r="U691" i="15"/>
  <c r="M691" i="15"/>
  <c r="T689" i="15"/>
  <c r="U681" i="15"/>
  <c r="M681" i="15"/>
  <c r="S679" i="15"/>
  <c r="P677" i="15"/>
  <c r="Q669" i="15"/>
  <c r="J668" i="15"/>
  <c r="AC668" i="14" s="1"/>
  <c r="Q667" i="15"/>
  <c r="K662" i="15"/>
  <c r="R660" i="15"/>
  <c r="V657" i="15"/>
  <c r="AF657" i="14" s="1"/>
  <c r="AG657" i="14" s="1"/>
  <c r="M657" i="15"/>
  <c r="Q656" i="15"/>
  <c r="D656" i="15"/>
  <c r="X656" i="15" s="1"/>
  <c r="D654" i="15"/>
  <c r="Z654" i="15" s="1"/>
  <c r="S653" i="15"/>
  <c r="K653" i="15"/>
  <c r="U649" i="15"/>
  <c r="M649" i="15"/>
  <c r="M648" i="15"/>
  <c r="K646" i="15"/>
  <c r="U644" i="15"/>
  <c r="J644" i="15"/>
  <c r="AC644" i="14" s="1"/>
  <c r="Q641" i="15"/>
  <c r="L640" i="15"/>
  <c r="P638" i="15"/>
  <c r="AE637" i="15"/>
  <c r="Q633" i="15"/>
  <c r="K633" i="15"/>
  <c r="S633" i="15"/>
  <c r="M633" i="15"/>
  <c r="U633" i="15"/>
  <c r="O633" i="15"/>
  <c r="AC629" i="15"/>
  <c r="V629" i="15"/>
  <c r="AF629" i="14" s="1"/>
  <c r="AG629" i="14" s="1"/>
  <c r="AD629" i="15"/>
  <c r="AD708" i="15"/>
  <c r="R707" i="15"/>
  <c r="J707" i="15"/>
  <c r="AC707" i="14" s="1"/>
  <c r="R700" i="15"/>
  <c r="R699" i="15"/>
  <c r="J699" i="15"/>
  <c r="AC699" i="14" s="1"/>
  <c r="Q698" i="15"/>
  <c r="D698" i="15"/>
  <c r="M697" i="15"/>
  <c r="D696" i="15"/>
  <c r="L693" i="15"/>
  <c r="T692" i="15"/>
  <c r="J692" i="15"/>
  <c r="AC692" i="14" s="1"/>
  <c r="O677" i="15"/>
  <c r="P667" i="15"/>
  <c r="T666" i="15"/>
  <c r="Q660" i="15"/>
  <c r="R653" i="15"/>
  <c r="J653" i="15"/>
  <c r="AC653" i="14" s="1"/>
  <c r="L648" i="15"/>
  <c r="W637" i="15"/>
  <c r="Z599" i="15"/>
  <c r="Y599" i="15"/>
  <c r="S727" i="15"/>
  <c r="T726" i="15"/>
  <c r="O723" i="15"/>
  <c r="T719" i="15"/>
  <c r="L719" i="15"/>
  <c r="AA708" i="15"/>
  <c r="P708" i="15"/>
  <c r="Q707" i="15"/>
  <c r="M706" i="15"/>
  <c r="N704" i="15"/>
  <c r="P700" i="15"/>
  <c r="Q699" i="15"/>
  <c r="P698" i="15"/>
  <c r="L697" i="15"/>
  <c r="O695" i="15"/>
  <c r="K693" i="15"/>
  <c r="S692" i="15"/>
  <c r="S691" i="15"/>
  <c r="K691" i="15"/>
  <c r="T690" i="15"/>
  <c r="O689" i="15"/>
  <c r="M684" i="15"/>
  <c r="S681" i="15"/>
  <c r="K681" i="15"/>
  <c r="R680" i="15"/>
  <c r="O679" i="15"/>
  <c r="N677" i="15"/>
  <c r="D677" i="15"/>
  <c r="O669" i="15"/>
  <c r="L667" i="15"/>
  <c r="S666" i="15"/>
  <c r="AG664" i="15"/>
  <c r="P660" i="15"/>
  <c r="D660" i="15"/>
  <c r="X660" i="15" s="1"/>
  <c r="T657" i="15"/>
  <c r="K657" i="15"/>
  <c r="M656" i="15"/>
  <c r="Q653" i="15"/>
  <c r="S649" i="15"/>
  <c r="K649" i="15"/>
  <c r="J648" i="15"/>
  <c r="AC648" i="14" s="1"/>
  <c r="Q647" i="15"/>
  <c r="P641" i="15"/>
  <c r="K641" i="15"/>
  <c r="T641" i="15"/>
  <c r="O641" i="15"/>
  <c r="P632" i="15"/>
  <c r="T632" i="15"/>
  <c r="J632" i="15"/>
  <c r="AC632" i="14" s="1"/>
  <c r="M632" i="15"/>
  <c r="Q632" i="15"/>
  <c r="O631" i="15"/>
  <c r="L631" i="15"/>
  <c r="Q631" i="15"/>
  <c r="P621" i="15"/>
  <c r="Q621" i="15"/>
  <c r="J621" i="15"/>
  <c r="AC621" i="14" s="1"/>
  <c r="R621" i="15"/>
  <c r="K621" i="15"/>
  <c r="S621" i="15"/>
  <c r="M621" i="15"/>
  <c r="U621" i="15"/>
  <c r="O621" i="15"/>
  <c r="P707" i="15"/>
  <c r="P699" i="15"/>
  <c r="R692" i="15"/>
  <c r="P653" i="15"/>
  <c r="U648" i="15"/>
  <c r="D630" i="15"/>
  <c r="AE630" i="15" s="1"/>
  <c r="S630" i="15"/>
  <c r="K630" i="15"/>
  <c r="O630" i="15"/>
  <c r="U723" i="15"/>
  <c r="R719" i="15"/>
  <c r="L718" i="15"/>
  <c r="S711" i="15"/>
  <c r="T710" i="15"/>
  <c r="T709" i="15"/>
  <c r="X708" i="15"/>
  <c r="N708" i="15"/>
  <c r="O707" i="15"/>
  <c r="T705" i="15"/>
  <c r="T701" i="15"/>
  <c r="N700" i="15"/>
  <c r="O699" i="15"/>
  <c r="M698" i="15"/>
  <c r="N696" i="15"/>
  <c r="P692" i="15"/>
  <c r="P690" i="15"/>
  <c r="L689" i="15"/>
  <c r="P680" i="15"/>
  <c r="L679" i="15"/>
  <c r="K678" i="15"/>
  <c r="T677" i="15"/>
  <c r="L677" i="15"/>
  <c r="U669" i="15"/>
  <c r="D668" i="15"/>
  <c r="Y668" i="15" s="1"/>
  <c r="O666" i="15"/>
  <c r="AC664" i="15"/>
  <c r="S662" i="15"/>
  <c r="M660" i="15"/>
  <c r="R657" i="15"/>
  <c r="J656" i="15"/>
  <c r="AC656" i="14" s="1"/>
  <c r="Q655" i="15"/>
  <c r="O653" i="15"/>
  <c r="M651" i="15"/>
  <c r="T650" i="15"/>
  <c r="AD649" i="15"/>
  <c r="T648" i="15"/>
  <c r="L647" i="15"/>
  <c r="S646" i="15"/>
  <c r="P644" i="15"/>
  <c r="D644" i="15"/>
  <c r="J641" i="15"/>
  <c r="AC641" i="14" s="1"/>
  <c r="N632" i="15"/>
  <c r="T631" i="15"/>
  <c r="T630" i="15"/>
  <c r="J626" i="15"/>
  <c r="AC626" i="14" s="1"/>
  <c r="L626" i="15"/>
  <c r="AA625" i="15"/>
  <c r="L621" i="15"/>
  <c r="AB620" i="15"/>
  <c r="V620" i="15"/>
  <c r="AF620" i="14" s="1"/>
  <c r="AG620" i="14" s="1"/>
  <c r="AD620" i="15"/>
  <c r="AA615" i="15"/>
  <c r="W615" i="15"/>
  <c r="Y615" i="15"/>
  <c r="Z615" i="15"/>
  <c r="AC615" i="15"/>
  <c r="AE615" i="15"/>
  <c r="W544" i="15"/>
  <c r="V544" i="15"/>
  <c r="AF544" i="14" s="1"/>
  <c r="AG544" i="14" s="1"/>
  <c r="Z544" i="15"/>
  <c r="AD544" i="15"/>
  <c r="W708" i="15"/>
  <c r="N707" i="15"/>
  <c r="N699" i="15"/>
  <c r="L698" i="15"/>
  <c r="U697" i="15"/>
  <c r="L696" i="15"/>
  <c r="O692" i="15"/>
  <c r="D692" i="15"/>
  <c r="S677" i="15"/>
  <c r="L660" i="15"/>
  <c r="U659" i="15"/>
  <c r="P655" i="15"/>
  <c r="N653" i="15"/>
  <c r="R648" i="15"/>
  <c r="P640" i="15"/>
  <c r="J640" i="15"/>
  <c r="AC640" i="14" s="1"/>
  <c r="M640" i="15"/>
  <c r="Q640" i="15"/>
  <c r="O639" i="15"/>
  <c r="Q639" i="15"/>
  <c r="L639" i="15"/>
  <c r="P630" i="15"/>
  <c r="K627" i="15"/>
  <c r="L627" i="15"/>
  <c r="T627" i="15"/>
  <c r="D632" i="15"/>
  <c r="AF632" i="15" s="1"/>
  <c r="R629" i="15"/>
  <c r="L628" i="15"/>
  <c r="T620" i="15"/>
  <c r="T619" i="15"/>
  <c r="T614" i="15"/>
  <c r="D612" i="15"/>
  <c r="N608" i="15"/>
  <c r="P607" i="15"/>
  <c r="R604" i="15"/>
  <c r="U602" i="15"/>
  <c r="K600" i="15"/>
  <c r="K597" i="15"/>
  <c r="N596" i="15"/>
  <c r="R595" i="15"/>
  <c r="J595" i="15"/>
  <c r="AC595" i="14" s="1"/>
  <c r="O593" i="15"/>
  <c r="Q591" i="15"/>
  <c r="L590" i="15"/>
  <c r="S589" i="15"/>
  <c r="R588" i="15"/>
  <c r="T587" i="15"/>
  <c r="L587" i="15"/>
  <c r="S584" i="15"/>
  <c r="T583" i="15"/>
  <c r="L583" i="15"/>
  <c r="T580" i="15"/>
  <c r="J580" i="15"/>
  <c r="AC580" i="14" s="1"/>
  <c r="N579" i="15"/>
  <c r="D579" i="15"/>
  <c r="J576" i="15"/>
  <c r="AC576" i="14" s="1"/>
  <c r="K573" i="15"/>
  <c r="K572" i="15"/>
  <c r="N571" i="15"/>
  <c r="D571" i="15"/>
  <c r="AE575" i="14" s="1"/>
  <c r="D575" i="18" s="1"/>
  <c r="L569" i="17" s="1"/>
  <c r="J568" i="15"/>
  <c r="AC568" i="14" s="1"/>
  <c r="K565" i="15"/>
  <c r="K564" i="15"/>
  <c r="N563" i="15"/>
  <c r="D563" i="15"/>
  <c r="AE567" i="14" s="1"/>
  <c r="D567" i="18" s="1"/>
  <c r="L561" i="17" s="1"/>
  <c r="U559" i="15"/>
  <c r="L559" i="15"/>
  <c r="J556" i="15"/>
  <c r="AC556" i="14" s="1"/>
  <c r="T552" i="15"/>
  <c r="T551" i="15"/>
  <c r="L551" i="15"/>
  <c r="T548" i="15"/>
  <c r="J548" i="15"/>
  <c r="AC548" i="14" s="1"/>
  <c r="U547" i="15"/>
  <c r="L547" i="15"/>
  <c r="S544" i="15"/>
  <c r="S543" i="15"/>
  <c r="K543" i="15"/>
  <c r="T542" i="15"/>
  <c r="S540" i="15"/>
  <c r="T539" i="15"/>
  <c r="L539" i="15"/>
  <c r="S537" i="15"/>
  <c r="J532" i="15"/>
  <c r="AC532" i="14" s="1"/>
  <c r="P529" i="15"/>
  <c r="T529" i="15"/>
  <c r="L529" i="15"/>
  <c r="O529" i="15"/>
  <c r="O509" i="15"/>
  <c r="Q509" i="15"/>
  <c r="R509" i="15"/>
  <c r="T509" i="15"/>
  <c r="U509" i="15"/>
  <c r="J509" i="15"/>
  <c r="AC509" i="14" s="1"/>
  <c r="L509" i="15"/>
  <c r="M509" i="15"/>
  <c r="V489" i="15"/>
  <c r="AF489" i="14" s="1"/>
  <c r="AG489" i="14" s="1"/>
  <c r="Y489" i="15"/>
  <c r="AG489" i="15"/>
  <c r="D640" i="15"/>
  <c r="AE644" i="14" s="1"/>
  <c r="D644" i="18" s="1"/>
  <c r="L638" i="17" s="1"/>
  <c r="R637" i="15"/>
  <c r="J637" i="15"/>
  <c r="AC637" i="14" s="1"/>
  <c r="O629" i="15"/>
  <c r="T628" i="15"/>
  <c r="R625" i="15"/>
  <c r="J625" i="15"/>
  <c r="AC625" i="14" s="1"/>
  <c r="P623" i="15"/>
  <c r="Q620" i="15"/>
  <c r="L619" i="15"/>
  <c r="L618" i="15"/>
  <c r="M614" i="15"/>
  <c r="T613" i="15"/>
  <c r="N610" i="15"/>
  <c r="K608" i="15"/>
  <c r="N607" i="15"/>
  <c r="D607" i="15"/>
  <c r="AE611" i="14" s="1"/>
  <c r="D611" i="18" s="1"/>
  <c r="L605" i="17" s="1"/>
  <c r="O604" i="15"/>
  <c r="D604" i="15"/>
  <c r="M602" i="15"/>
  <c r="K601" i="15"/>
  <c r="T600" i="15"/>
  <c r="K596" i="15"/>
  <c r="P595" i="15"/>
  <c r="K593" i="15"/>
  <c r="J592" i="15"/>
  <c r="AC592" i="14" s="1"/>
  <c r="AG591" i="15"/>
  <c r="O591" i="15"/>
  <c r="O589" i="15"/>
  <c r="O588" i="15"/>
  <c r="D588" i="15"/>
  <c r="AF588" i="15" s="1"/>
  <c r="R587" i="15"/>
  <c r="J587" i="15"/>
  <c r="AC587" i="14" s="1"/>
  <c r="O584" i="15"/>
  <c r="D584" i="15"/>
  <c r="R583" i="15"/>
  <c r="J583" i="15"/>
  <c r="AC583" i="14" s="1"/>
  <c r="R580" i="15"/>
  <c r="T579" i="15"/>
  <c r="L579" i="15"/>
  <c r="T574" i="15"/>
  <c r="S572" i="15"/>
  <c r="T571" i="15"/>
  <c r="L571" i="15"/>
  <c r="T566" i="15"/>
  <c r="S564" i="15"/>
  <c r="T563" i="15"/>
  <c r="L563" i="15"/>
  <c r="S559" i="15"/>
  <c r="J559" i="15"/>
  <c r="AC559" i="14" s="1"/>
  <c r="T553" i="15"/>
  <c r="R552" i="15"/>
  <c r="R551" i="15"/>
  <c r="J551" i="15"/>
  <c r="AC551" i="14" s="1"/>
  <c r="R548" i="15"/>
  <c r="S547" i="15"/>
  <c r="J547" i="15"/>
  <c r="AC547" i="14" s="1"/>
  <c r="L546" i="15"/>
  <c r="L542" i="15"/>
  <c r="S541" i="15"/>
  <c r="P540" i="15"/>
  <c r="R539" i="15"/>
  <c r="J539" i="15"/>
  <c r="AC539" i="14" s="1"/>
  <c r="O613" i="15"/>
  <c r="J608" i="15"/>
  <c r="AC608" i="14" s="1"/>
  <c r="T596" i="15"/>
  <c r="J596" i="15"/>
  <c r="AC596" i="14" s="1"/>
  <c r="L589" i="15"/>
  <c r="S579" i="15"/>
  <c r="K579" i="15"/>
  <c r="T578" i="15"/>
  <c r="P574" i="15"/>
  <c r="K571" i="15"/>
  <c r="S529" i="15"/>
  <c r="N527" i="15"/>
  <c r="O527" i="15"/>
  <c r="D527" i="15"/>
  <c r="AA527" i="15" s="1"/>
  <c r="P527" i="15"/>
  <c r="S527" i="15"/>
  <c r="T527" i="15"/>
  <c r="J527" i="15"/>
  <c r="AC527" i="14" s="1"/>
  <c r="K527" i="15"/>
  <c r="P524" i="15"/>
  <c r="Q524" i="15"/>
  <c r="S524" i="15"/>
  <c r="T524" i="15"/>
  <c r="K524" i="15"/>
  <c r="U524" i="15"/>
  <c r="L524" i="15"/>
  <c r="M524" i="15"/>
  <c r="M629" i="15"/>
  <c r="Q628" i="15"/>
  <c r="P625" i="15"/>
  <c r="D622" i="15"/>
  <c r="N620" i="15"/>
  <c r="K613" i="15"/>
  <c r="T608" i="15"/>
  <c r="T607" i="15"/>
  <c r="L607" i="15"/>
  <c r="R600" i="15"/>
  <c r="T598" i="15"/>
  <c r="S597" i="15"/>
  <c r="S596" i="15"/>
  <c r="N595" i="15"/>
  <c r="D595" i="15"/>
  <c r="X595" i="15" s="1"/>
  <c r="K589" i="15"/>
  <c r="P587" i="15"/>
  <c r="P583" i="15"/>
  <c r="O580" i="15"/>
  <c r="D580" i="15"/>
  <c r="R579" i="15"/>
  <c r="J579" i="15"/>
  <c r="AC579" i="14" s="1"/>
  <c r="L578" i="15"/>
  <c r="L574" i="15"/>
  <c r="S573" i="15"/>
  <c r="P572" i="15"/>
  <c r="R571" i="15"/>
  <c r="J571" i="15"/>
  <c r="AC571" i="14" s="1"/>
  <c r="L570" i="15"/>
  <c r="O568" i="15"/>
  <c r="D568" i="15"/>
  <c r="AC568" i="15" s="1"/>
  <c r="L566" i="15"/>
  <c r="S565" i="15"/>
  <c r="P564" i="15"/>
  <c r="R563" i="15"/>
  <c r="J563" i="15"/>
  <c r="AC563" i="14" s="1"/>
  <c r="L562" i="15"/>
  <c r="Q559" i="15"/>
  <c r="O553" i="15"/>
  <c r="N552" i="15"/>
  <c r="P551" i="15"/>
  <c r="O548" i="15"/>
  <c r="D548" i="15"/>
  <c r="AE548" i="15" s="1"/>
  <c r="Q547" i="15"/>
  <c r="O541" i="15"/>
  <c r="N540" i="15"/>
  <c r="P539" i="15"/>
  <c r="K529" i="15"/>
  <c r="Q516" i="15"/>
  <c r="M516" i="15"/>
  <c r="P516" i="15"/>
  <c r="T516" i="15"/>
  <c r="N509" i="15"/>
  <c r="L500" i="15"/>
  <c r="Q500" i="15"/>
  <c r="T500" i="15"/>
  <c r="D628" i="15"/>
  <c r="S608" i="15"/>
  <c r="S607" i="15"/>
  <c r="K607" i="15"/>
  <c r="R596" i="15"/>
  <c r="O587" i="15"/>
  <c r="O583" i="15"/>
  <c r="Q579" i="15"/>
  <c r="O572" i="15"/>
  <c r="D572" i="15"/>
  <c r="Q571" i="15"/>
  <c r="O564" i="15"/>
  <c r="D564" i="15"/>
  <c r="Y564" i="15" s="1"/>
  <c r="Q563" i="15"/>
  <c r="O559" i="15"/>
  <c r="L553" i="15"/>
  <c r="AD552" i="15"/>
  <c r="O551" i="15"/>
  <c r="O547" i="15"/>
  <c r="L541" i="15"/>
  <c r="O539" i="15"/>
  <c r="M532" i="15"/>
  <c r="R532" i="15"/>
  <c r="K532" i="15"/>
  <c r="N532" i="15"/>
  <c r="D532" i="15"/>
  <c r="O532" i="15"/>
  <c r="N637" i="15"/>
  <c r="T629" i="15"/>
  <c r="K629" i="15"/>
  <c r="N628" i="15"/>
  <c r="L620" i="15"/>
  <c r="D616" i="15"/>
  <c r="AE620" i="14" s="1"/>
  <c r="D620" i="18" s="1"/>
  <c r="L614" i="17" s="1"/>
  <c r="R608" i="15"/>
  <c r="R607" i="15"/>
  <c r="J607" i="15"/>
  <c r="AC607" i="14" s="1"/>
  <c r="T604" i="15"/>
  <c r="J604" i="15"/>
  <c r="AC604" i="14" s="1"/>
  <c r="N600" i="15"/>
  <c r="O597" i="15"/>
  <c r="P596" i="15"/>
  <c r="T595" i="15"/>
  <c r="T593" i="15"/>
  <c r="O592" i="15"/>
  <c r="D592" i="15"/>
  <c r="AE592" i="15" s="1"/>
  <c r="S591" i="15"/>
  <c r="T588" i="15"/>
  <c r="J588" i="15"/>
  <c r="AC588" i="14" s="1"/>
  <c r="D587" i="15"/>
  <c r="J584" i="15"/>
  <c r="AC584" i="14" s="1"/>
  <c r="D583" i="15"/>
  <c r="V583" i="15" s="1"/>
  <c r="AF583" i="14" s="1"/>
  <c r="AG583" i="14" s="1"/>
  <c r="P579" i="15"/>
  <c r="O573" i="15"/>
  <c r="N572" i="15"/>
  <c r="P571" i="15"/>
  <c r="O565" i="15"/>
  <c r="N564" i="15"/>
  <c r="P563" i="15"/>
  <c r="N559" i="15"/>
  <c r="D559" i="15"/>
  <c r="K553" i="15"/>
  <c r="Z552" i="15"/>
  <c r="K552" i="15"/>
  <c r="D551" i="15"/>
  <c r="N547" i="15"/>
  <c r="D547" i="15"/>
  <c r="AE551" i="14" s="1"/>
  <c r="D551" i="18" s="1"/>
  <c r="L545" i="17" s="1"/>
  <c r="K541" i="15"/>
  <c r="K540" i="15"/>
  <c r="D539" i="15"/>
  <c r="AE543" i="14" s="1"/>
  <c r="D543" i="18" s="1"/>
  <c r="L537" i="17" s="1"/>
  <c r="P538" i="15"/>
  <c r="T538" i="15"/>
  <c r="P532" i="15"/>
  <c r="L527" i="15"/>
  <c r="O524" i="15"/>
  <c r="AA523" i="15"/>
  <c r="Z523" i="15"/>
  <c r="AE523" i="15"/>
  <c r="P522" i="15"/>
  <c r="N522" i="15"/>
  <c r="O522" i="15"/>
  <c r="Q522" i="15"/>
  <c r="R522" i="15"/>
  <c r="J522" i="15"/>
  <c r="AC522" i="14" s="1"/>
  <c r="S522" i="15"/>
  <c r="K522" i="15"/>
  <c r="T522" i="15"/>
  <c r="L522" i="15"/>
  <c r="U522" i="15"/>
  <c r="T511" i="15"/>
  <c r="K511" i="15"/>
  <c r="L511" i="15"/>
  <c r="O511" i="15"/>
  <c r="O501" i="15"/>
  <c r="Q501" i="15"/>
  <c r="R501" i="15"/>
  <c r="T501" i="15"/>
  <c r="U501" i="15"/>
  <c r="J501" i="15"/>
  <c r="AC501" i="14" s="1"/>
  <c r="L501" i="15"/>
  <c r="M501" i="15"/>
  <c r="O608" i="15"/>
  <c r="O596" i="15"/>
  <c r="D596" i="15"/>
  <c r="Y596" i="15" s="1"/>
  <c r="T589" i="15"/>
  <c r="V552" i="15"/>
  <c r="AF552" i="14" s="1"/>
  <c r="AG552" i="14" s="1"/>
  <c r="P537" i="15"/>
  <c r="T537" i="15"/>
  <c r="L537" i="15"/>
  <c r="M534" i="15"/>
  <c r="P534" i="15"/>
  <c r="V498" i="15"/>
  <c r="AF498" i="14" s="1"/>
  <c r="AG498" i="14" s="1"/>
  <c r="W498" i="15"/>
  <c r="K457" i="15"/>
  <c r="J457" i="15"/>
  <c r="AC457" i="14" s="1"/>
  <c r="U457" i="15"/>
  <c r="N457" i="15"/>
  <c r="D457" i="15"/>
  <c r="AB457" i="15" s="1"/>
  <c r="P457" i="15"/>
  <c r="Q457" i="15"/>
  <c r="AB455" i="15"/>
  <c r="Z455" i="15"/>
  <c r="AA455" i="15"/>
  <c r="AD455" i="15"/>
  <c r="R451" i="15"/>
  <c r="U451" i="15"/>
  <c r="J451" i="15"/>
  <c r="AC451" i="14" s="1"/>
  <c r="M451" i="15"/>
  <c r="N451" i="15"/>
  <c r="Y447" i="15"/>
  <c r="AD447" i="15"/>
  <c r="M412" i="15"/>
  <c r="U412" i="15"/>
  <c r="D412" i="15"/>
  <c r="N412" i="15"/>
  <c r="O412" i="15"/>
  <c r="P412" i="15"/>
  <c r="Q412" i="15"/>
  <c r="J412" i="15"/>
  <c r="AC412" i="14" s="1"/>
  <c r="R412" i="15"/>
  <c r="K412" i="15"/>
  <c r="S412" i="15"/>
  <c r="AB358" i="15"/>
  <c r="V358" i="15"/>
  <c r="AF358" i="14" s="1"/>
  <c r="AG358" i="14" s="1"/>
  <c r="AA358" i="15"/>
  <c r="AD358" i="15"/>
  <c r="N351" i="15"/>
  <c r="L351" i="15"/>
  <c r="S351" i="15"/>
  <c r="V339" i="15"/>
  <c r="AF339" i="14" s="1"/>
  <c r="AG339" i="14" s="1"/>
  <c r="AE339" i="15"/>
  <c r="AB180" i="15"/>
  <c r="V180" i="15"/>
  <c r="AF180" i="14" s="1"/>
  <c r="AG180" i="14" s="1"/>
  <c r="Z180" i="15"/>
  <c r="AD180" i="15"/>
  <c r="AB150" i="15"/>
  <c r="AD150" i="15"/>
  <c r="Z150" i="15"/>
  <c r="AC113" i="15"/>
  <c r="V113" i="15"/>
  <c r="AF113" i="14" s="1"/>
  <c r="AG113" i="14" s="1"/>
  <c r="AA113" i="15"/>
  <c r="AD113" i="15"/>
  <c r="V80" i="15"/>
  <c r="AF80" i="14" s="1"/>
  <c r="AG80" i="14" s="1"/>
  <c r="Y80" i="15"/>
  <c r="AD80" i="15"/>
  <c r="Q531" i="15"/>
  <c r="K528" i="15"/>
  <c r="T520" i="15"/>
  <c r="Q510" i="15"/>
  <c r="K507" i="15"/>
  <c r="N506" i="15"/>
  <c r="D506" i="15"/>
  <c r="AF506" i="15" s="1"/>
  <c r="K503" i="15"/>
  <c r="T497" i="15"/>
  <c r="R494" i="15"/>
  <c r="O491" i="15"/>
  <c r="S490" i="15"/>
  <c r="K490" i="15"/>
  <c r="T487" i="15"/>
  <c r="K483" i="15"/>
  <c r="Q482" i="15"/>
  <c r="N478" i="15"/>
  <c r="D478" i="15"/>
  <c r="K475" i="15"/>
  <c r="Q474" i="15"/>
  <c r="AD473" i="15"/>
  <c r="N470" i="15"/>
  <c r="D470" i="15"/>
  <c r="K467" i="15"/>
  <c r="Q466" i="15"/>
  <c r="N462" i="15"/>
  <c r="D462" i="15"/>
  <c r="AG462" i="15" s="1"/>
  <c r="R457" i="15"/>
  <c r="J452" i="15"/>
  <c r="AC452" i="14" s="1"/>
  <c r="R452" i="15"/>
  <c r="K452" i="15"/>
  <c r="S452" i="15"/>
  <c r="M452" i="15"/>
  <c r="U452" i="15"/>
  <c r="D452" i="15"/>
  <c r="AE452" i="15" s="1"/>
  <c r="N452" i="15"/>
  <c r="O452" i="15"/>
  <c r="P452" i="15"/>
  <c r="L437" i="15"/>
  <c r="P437" i="15"/>
  <c r="T437" i="15"/>
  <c r="N400" i="15"/>
  <c r="M400" i="15"/>
  <c r="R400" i="15"/>
  <c r="P306" i="15"/>
  <c r="M306" i="15"/>
  <c r="D306" i="15"/>
  <c r="N306" i="15"/>
  <c r="O306" i="15"/>
  <c r="Q306" i="15"/>
  <c r="R306" i="15"/>
  <c r="J306" i="15"/>
  <c r="AC306" i="14" s="1"/>
  <c r="S306" i="15"/>
  <c r="K306" i="15"/>
  <c r="T306" i="15"/>
  <c r="L306" i="15"/>
  <c r="U306" i="15"/>
  <c r="O535" i="15"/>
  <c r="O533" i="15"/>
  <c r="P531" i="15"/>
  <c r="U528" i="15"/>
  <c r="S520" i="15"/>
  <c r="T515" i="15"/>
  <c r="M513" i="15"/>
  <c r="P510" i="15"/>
  <c r="U506" i="15"/>
  <c r="M506" i="15"/>
  <c r="T502" i="15"/>
  <c r="K502" i="15"/>
  <c r="R497" i="15"/>
  <c r="P496" i="15"/>
  <c r="Q494" i="15"/>
  <c r="L491" i="15"/>
  <c r="R490" i="15"/>
  <c r="J490" i="15"/>
  <c r="AC490" i="14" s="1"/>
  <c r="O487" i="15"/>
  <c r="P482" i="15"/>
  <c r="M478" i="15"/>
  <c r="M477" i="15"/>
  <c r="P474" i="15"/>
  <c r="Y473" i="15"/>
  <c r="M470" i="15"/>
  <c r="M469" i="15"/>
  <c r="P466" i="15"/>
  <c r="M462" i="15"/>
  <c r="M461" i="15"/>
  <c r="M457" i="15"/>
  <c r="T452" i="15"/>
  <c r="T412" i="15"/>
  <c r="Q352" i="15"/>
  <c r="T352" i="15"/>
  <c r="M352" i="15"/>
  <c r="O352" i="15"/>
  <c r="P352" i="15"/>
  <c r="K491" i="15"/>
  <c r="Q490" i="15"/>
  <c r="L487" i="15"/>
  <c r="V473" i="15"/>
  <c r="AF473" i="14" s="1"/>
  <c r="AG473" i="14" s="1"/>
  <c r="L457" i="15"/>
  <c r="Q451" i="15"/>
  <c r="X428" i="15"/>
  <c r="W428" i="15"/>
  <c r="Z428" i="15"/>
  <c r="AA428" i="15"/>
  <c r="AD428" i="15"/>
  <c r="AE428" i="15"/>
  <c r="L412" i="15"/>
  <c r="M401" i="15"/>
  <c r="U401" i="15"/>
  <c r="D401" i="15"/>
  <c r="N401" i="15"/>
  <c r="O401" i="15"/>
  <c r="P401" i="15"/>
  <c r="Q401" i="15"/>
  <c r="J401" i="15"/>
  <c r="AC401" i="14" s="1"/>
  <c r="R401" i="15"/>
  <c r="K401" i="15"/>
  <c r="S401" i="15"/>
  <c r="AG396" i="15"/>
  <c r="Y396" i="15"/>
  <c r="AD396" i="15"/>
  <c r="AF396" i="15"/>
  <c r="M382" i="15"/>
  <c r="N382" i="15"/>
  <c r="D382" i="15"/>
  <c r="AG382" i="15" s="1"/>
  <c r="O382" i="15"/>
  <c r="P382" i="15"/>
  <c r="R382" i="15"/>
  <c r="S382" i="15"/>
  <c r="J382" i="15"/>
  <c r="AC382" i="14" s="1"/>
  <c r="T382" i="15"/>
  <c r="K382" i="15"/>
  <c r="P253" i="15"/>
  <c r="Q253" i="15"/>
  <c r="R253" i="15"/>
  <c r="T253" i="15"/>
  <c r="J253" i="15"/>
  <c r="AC253" i="14" s="1"/>
  <c r="U253" i="15"/>
  <c r="L253" i="15"/>
  <c r="M253" i="15"/>
  <c r="N253" i="15"/>
  <c r="N531" i="15"/>
  <c r="D531" i="15"/>
  <c r="AE535" i="14" s="1"/>
  <c r="D535" i="18" s="1"/>
  <c r="L529" i="17" s="1"/>
  <c r="R528" i="15"/>
  <c r="O520" i="15"/>
  <c r="R517" i="15"/>
  <c r="D517" i="15"/>
  <c r="X517" i="15" s="1"/>
  <c r="J513" i="15"/>
  <c r="AC513" i="14" s="1"/>
  <c r="T512" i="15"/>
  <c r="N510" i="15"/>
  <c r="D510" i="15"/>
  <c r="T507" i="15"/>
  <c r="S506" i="15"/>
  <c r="K506" i="15"/>
  <c r="T504" i="15"/>
  <c r="R502" i="15"/>
  <c r="P497" i="15"/>
  <c r="D497" i="15"/>
  <c r="AC497" i="15" s="1"/>
  <c r="L496" i="15"/>
  <c r="T495" i="15"/>
  <c r="N494" i="15"/>
  <c r="D494" i="15"/>
  <c r="P490" i="15"/>
  <c r="L485" i="15"/>
  <c r="T484" i="15"/>
  <c r="T483" i="15"/>
  <c r="N482" i="15"/>
  <c r="D482" i="15"/>
  <c r="U481" i="15"/>
  <c r="J481" i="15"/>
  <c r="AC481" i="14" s="1"/>
  <c r="U480" i="15"/>
  <c r="T478" i="15"/>
  <c r="K478" i="15"/>
  <c r="J477" i="15"/>
  <c r="AC477" i="14" s="1"/>
  <c r="Q476" i="15"/>
  <c r="T475" i="15"/>
  <c r="N474" i="15"/>
  <c r="D474" i="15"/>
  <c r="U472" i="15"/>
  <c r="T470" i="15"/>
  <c r="K470" i="15"/>
  <c r="J469" i="15"/>
  <c r="AC469" i="14" s="1"/>
  <c r="T467" i="15"/>
  <c r="N466" i="15"/>
  <c r="D466" i="15"/>
  <c r="X466" i="15" s="1"/>
  <c r="U464" i="15"/>
  <c r="T462" i="15"/>
  <c r="K462" i="15"/>
  <c r="D458" i="15"/>
  <c r="X458" i="15" s="1"/>
  <c r="N458" i="15"/>
  <c r="P404" i="15"/>
  <c r="D404" i="15"/>
  <c r="T404" i="15"/>
  <c r="U404" i="15"/>
  <c r="J404" i="15"/>
  <c r="AC404" i="14" s="1"/>
  <c r="M404" i="15"/>
  <c r="J356" i="15"/>
  <c r="AC356" i="14" s="1"/>
  <c r="L356" i="15"/>
  <c r="Q356" i="15"/>
  <c r="T356" i="15"/>
  <c r="Y342" i="15"/>
  <c r="Z342" i="15"/>
  <c r="AC342" i="15"/>
  <c r="AD342" i="15"/>
  <c r="W278" i="15"/>
  <c r="Z278" i="15"/>
  <c r="AD278" i="15"/>
  <c r="V278" i="15"/>
  <c r="AF278" i="14" s="1"/>
  <c r="AG278" i="14" s="1"/>
  <c r="Q528" i="15"/>
  <c r="M520" i="15"/>
  <c r="Q517" i="15"/>
  <c r="U510" i="15"/>
  <c r="M510" i="15"/>
  <c r="S507" i="15"/>
  <c r="R506" i="15"/>
  <c r="J506" i="15"/>
  <c r="AC506" i="14" s="1"/>
  <c r="P504" i="15"/>
  <c r="T503" i="15"/>
  <c r="O490" i="15"/>
  <c r="S462" i="15"/>
  <c r="J462" i="15"/>
  <c r="AC462" i="14" s="1"/>
  <c r="AA440" i="15"/>
  <c r="D426" i="15"/>
  <c r="AE430" i="14" s="1"/>
  <c r="D430" i="18" s="1"/>
  <c r="L424" i="17" s="1"/>
  <c r="T426" i="15"/>
  <c r="U426" i="15"/>
  <c r="L426" i="15"/>
  <c r="M426" i="15"/>
  <c r="P426" i="15"/>
  <c r="O421" i="15"/>
  <c r="L421" i="15"/>
  <c r="T421" i="15"/>
  <c r="AC411" i="15"/>
  <c r="V411" i="15"/>
  <c r="AF411" i="14" s="1"/>
  <c r="AG411" i="14" s="1"/>
  <c r="Z411" i="15"/>
  <c r="AD411" i="15"/>
  <c r="L280" i="15"/>
  <c r="T280" i="15"/>
  <c r="L520" i="15"/>
  <c r="Q506" i="15"/>
  <c r="M504" i="15"/>
  <c r="T491" i="15"/>
  <c r="N490" i="15"/>
  <c r="D490" i="15"/>
  <c r="X490" i="15" s="1"/>
  <c r="P480" i="15"/>
  <c r="D479" i="15"/>
  <c r="P472" i="15"/>
  <c r="D471" i="15"/>
  <c r="AE475" i="14" s="1"/>
  <c r="D475" i="18" s="1"/>
  <c r="L469" i="17" s="1"/>
  <c r="R470" i="15"/>
  <c r="P464" i="15"/>
  <c r="D463" i="15"/>
  <c r="AE467" i="14" s="1"/>
  <c r="D467" i="18" s="1"/>
  <c r="L461" i="17" s="1"/>
  <c r="R462" i="15"/>
  <c r="AG443" i="15"/>
  <c r="X436" i="15"/>
  <c r="V436" i="15"/>
  <c r="AF436" i="14" s="1"/>
  <c r="AG436" i="14" s="1"/>
  <c r="W436" i="15"/>
  <c r="AA436" i="15"/>
  <c r="AD436" i="15"/>
  <c r="AE436" i="15"/>
  <c r="O435" i="15"/>
  <c r="N435" i="15"/>
  <c r="D435" i="15"/>
  <c r="Q435" i="15"/>
  <c r="T435" i="15"/>
  <c r="U435" i="15"/>
  <c r="J435" i="15"/>
  <c r="AC435" i="14" s="1"/>
  <c r="L435" i="15"/>
  <c r="Y431" i="15"/>
  <c r="V431" i="15"/>
  <c r="AF431" i="14" s="1"/>
  <c r="AG431" i="14" s="1"/>
  <c r="AD431" i="15"/>
  <c r="AA424" i="15"/>
  <c r="AD420" i="15"/>
  <c r="R535" i="15"/>
  <c r="T533" i="15"/>
  <c r="S531" i="15"/>
  <c r="T530" i="15"/>
  <c r="M528" i="15"/>
  <c r="D522" i="15"/>
  <c r="AE526" i="14" s="1"/>
  <c r="D526" i="18" s="1"/>
  <c r="L520" i="17" s="1"/>
  <c r="L519" i="15"/>
  <c r="L517" i="15"/>
  <c r="Q513" i="15"/>
  <c r="S510" i="15"/>
  <c r="D509" i="15"/>
  <c r="O507" i="15"/>
  <c r="R505" i="15"/>
  <c r="N502" i="15"/>
  <c r="D502" i="15"/>
  <c r="Z502" i="15" s="1"/>
  <c r="D501" i="15"/>
  <c r="K499" i="15"/>
  <c r="L497" i="15"/>
  <c r="T494" i="15"/>
  <c r="K494" i="15"/>
  <c r="J493" i="15"/>
  <c r="AC493" i="14" s="1"/>
  <c r="L492" i="15"/>
  <c r="S491" i="15"/>
  <c r="U490" i="15"/>
  <c r="T489" i="15"/>
  <c r="R486" i="15"/>
  <c r="T485" i="15"/>
  <c r="O483" i="15"/>
  <c r="S482" i="15"/>
  <c r="Q481" i="15"/>
  <c r="M480" i="15"/>
  <c r="T479" i="15"/>
  <c r="Q478" i="15"/>
  <c r="R477" i="15"/>
  <c r="O475" i="15"/>
  <c r="S474" i="15"/>
  <c r="Q473" i="15"/>
  <c r="M472" i="15"/>
  <c r="T471" i="15"/>
  <c r="Q470" i="15"/>
  <c r="R469" i="15"/>
  <c r="O467" i="15"/>
  <c r="S466" i="15"/>
  <c r="Q465" i="15"/>
  <c r="M464" i="15"/>
  <c r="T463" i="15"/>
  <c r="Q462" i="15"/>
  <c r="R461" i="15"/>
  <c r="S458" i="15"/>
  <c r="J458" i="15"/>
  <c r="AC458" i="14" s="1"/>
  <c r="W444" i="15"/>
  <c r="Z444" i="15"/>
  <c r="AD444" i="15"/>
  <c r="AE444" i="15"/>
  <c r="V440" i="15"/>
  <c r="AF440" i="14" s="1"/>
  <c r="AG440" i="14" s="1"/>
  <c r="P422" i="15"/>
  <c r="U422" i="15"/>
  <c r="L422" i="15"/>
  <c r="M422" i="15"/>
  <c r="Q422" i="15"/>
  <c r="K417" i="15"/>
  <c r="L417" i="15"/>
  <c r="P417" i="15"/>
  <c r="T417" i="15"/>
  <c r="N404" i="15"/>
  <c r="P399" i="15"/>
  <c r="O399" i="15"/>
  <c r="T399" i="15"/>
  <c r="M374" i="15"/>
  <c r="N374" i="15"/>
  <c r="D374" i="15"/>
  <c r="O374" i="15"/>
  <c r="P374" i="15"/>
  <c r="R374" i="15"/>
  <c r="S374" i="15"/>
  <c r="J374" i="15"/>
  <c r="AC374" i="14" s="1"/>
  <c r="T374" i="15"/>
  <c r="K374" i="15"/>
  <c r="AB366" i="15"/>
  <c r="V366" i="15"/>
  <c r="AF366" i="14" s="1"/>
  <c r="AG366" i="14" s="1"/>
  <c r="AA366" i="15"/>
  <c r="AD366" i="15"/>
  <c r="M444" i="15"/>
  <c r="Q439" i="15"/>
  <c r="O432" i="15"/>
  <c r="R427" i="15"/>
  <c r="Q423" i="15"/>
  <c r="Q419" i="15"/>
  <c r="D419" i="15"/>
  <c r="X419" i="15" s="1"/>
  <c r="M418" i="15"/>
  <c r="N415" i="15"/>
  <c r="D415" i="15"/>
  <c r="M414" i="15"/>
  <c r="T413" i="15"/>
  <c r="L409" i="15"/>
  <c r="N407" i="15"/>
  <c r="D407" i="15"/>
  <c r="AF407" i="15" s="1"/>
  <c r="M406" i="15"/>
  <c r="J402" i="15"/>
  <c r="AC402" i="14" s="1"/>
  <c r="D398" i="15"/>
  <c r="R393" i="15"/>
  <c r="T390" i="15"/>
  <c r="J390" i="15"/>
  <c r="AC390" i="14" s="1"/>
  <c r="D389" i="15"/>
  <c r="AB389" i="15" s="1"/>
  <c r="K387" i="15"/>
  <c r="S386" i="15"/>
  <c r="S385" i="15"/>
  <c r="J385" i="15"/>
  <c r="AC385" i="14" s="1"/>
  <c r="U384" i="15"/>
  <c r="D381" i="15"/>
  <c r="AE385" i="14" s="1"/>
  <c r="D385" i="18" s="1"/>
  <c r="L379" i="17" s="1"/>
  <c r="K379" i="15"/>
  <c r="S378" i="15"/>
  <c r="S377" i="15"/>
  <c r="J377" i="15"/>
  <c r="AC377" i="14" s="1"/>
  <c r="L371" i="15"/>
  <c r="T370" i="15"/>
  <c r="L368" i="15"/>
  <c r="T367" i="15"/>
  <c r="N366" i="15"/>
  <c r="P365" i="15"/>
  <c r="S363" i="15"/>
  <c r="K362" i="15"/>
  <c r="O361" i="15"/>
  <c r="Q360" i="15"/>
  <c r="S357" i="15"/>
  <c r="K357" i="15"/>
  <c r="L355" i="15"/>
  <c r="U354" i="15"/>
  <c r="Q349" i="15"/>
  <c r="O343" i="15"/>
  <c r="D343" i="15"/>
  <c r="N339" i="15"/>
  <c r="O338" i="15"/>
  <c r="N334" i="15"/>
  <c r="O334" i="15"/>
  <c r="K334" i="15"/>
  <c r="S334" i="15"/>
  <c r="L334" i="15"/>
  <c r="T334" i="15"/>
  <c r="M454" i="15"/>
  <c r="T448" i="15"/>
  <c r="K448" i="15"/>
  <c r="Q446" i="15"/>
  <c r="D442" i="15"/>
  <c r="AE442" i="15" s="1"/>
  <c r="K440" i="15"/>
  <c r="P439" i="15"/>
  <c r="D439" i="15"/>
  <c r="S436" i="15"/>
  <c r="K436" i="15"/>
  <c r="U434" i="15"/>
  <c r="N432" i="15"/>
  <c r="D432" i="15"/>
  <c r="AG432" i="15" s="1"/>
  <c r="R431" i="15"/>
  <c r="Q430" i="15"/>
  <c r="Q427" i="15"/>
  <c r="D427" i="15"/>
  <c r="T425" i="15"/>
  <c r="P423" i="15"/>
  <c r="N419" i="15"/>
  <c r="L418" i="15"/>
  <c r="R416" i="15"/>
  <c r="U415" i="15"/>
  <c r="M415" i="15"/>
  <c r="L414" i="15"/>
  <c r="L413" i="15"/>
  <c r="R408" i="15"/>
  <c r="U407" i="15"/>
  <c r="M407" i="15"/>
  <c r="L406" i="15"/>
  <c r="T402" i="15"/>
  <c r="S398" i="15"/>
  <c r="D397" i="15"/>
  <c r="L394" i="15"/>
  <c r="Q393" i="15"/>
  <c r="S390" i="15"/>
  <c r="R386" i="15"/>
  <c r="R385" i="15"/>
  <c r="T384" i="15"/>
  <c r="R378" i="15"/>
  <c r="R377" i="15"/>
  <c r="K371" i="15"/>
  <c r="S370" i="15"/>
  <c r="J368" i="15"/>
  <c r="AC368" i="14" s="1"/>
  <c r="L367" i="15"/>
  <c r="O365" i="15"/>
  <c r="J362" i="15"/>
  <c r="AC362" i="14" s="1"/>
  <c r="N361" i="15"/>
  <c r="D361" i="15"/>
  <c r="R357" i="15"/>
  <c r="J357" i="15"/>
  <c r="AC357" i="14" s="1"/>
  <c r="U355" i="15"/>
  <c r="K355" i="15"/>
  <c r="L354" i="15"/>
  <c r="P349" i="15"/>
  <c r="D349" i="15"/>
  <c r="P348" i="15"/>
  <c r="R346" i="15"/>
  <c r="Q345" i="15"/>
  <c r="N343" i="15"/>
  <c r="N338" i="15"/>
  <c r="D338" i="15"/>
  <c r="O328" i="15"/>
  <c r="L328" i="15"/>
  <c r="T328" i="15"/>
  <c r="Q311" i="15"/>
  <c r="N311" i="15"/>
  <c r="D311" i="15"/>
  <c r="AC311" i="15" s="1"/>
  <c r="O311" i="15"/>
  <c r="P311" i="15"/>
  <c r="R311" i="15"/>
  <c r="S311" i="15"/>
  <c r="J311" i="15"/>
  <c r="AC311" i="14" s="1"/>
  <c r="T311" i="15"/>
  <c r="K311" i="15"/>
  <c r="O299" i="15"/>
  <c r="Q299" i="15"/>
  <c r="R299" i="15"/>
  <c r="T299" i="15"/>
  <c r="U299" i="15"/>
  <c r="K299" i="15"/>
  <c r="L299" i="15"/>
  <c r="M299" i="15"/>
  <c r="N281" i="15"/>
  <c r="O281" i="15"/>
  <c r="P281" i="15"/>
  <c r="Q281" i="15"/>
  <c r="J281" i="15"/>
  <c r="AC281" i="14" s="1"/>
  <c r="R281" i="15"/>
  <c r="K281" i="15"/>
  <c r="S281" i="15"/>
  <c r="L281" i="15"/>
  <c r="T281" i="15"/>
  <c r="L454" i="15"/>
  <c r="S448" i="15"/>
  <c r="J448" i="15"/>
  <c r="AC448" i="14" s="1"/>
  <c r="P445" i="15"/>
  <c r="S444" i="15"/>
  <c r="K444" i="15"/>
  <c r="N439" i="15"/>
  <c r="R436" i="15"/>
  <c r="J436" i="15"/>
  <c r="AC436" i="14" s="1"/>
  <c r="T434" i="15"/>
  <c r="M432" i="15"/>
  <c r="N427" i="15"/>
  <c r="N423" i="15"/>
  <c r="D423" i="15"/>
  <c r="AF423" i="15" s="1"/>
  <c r="R402" i="15"/>
  <c r="K394" i="15"/>
  <c r="O393" i="15"/>
  <c r="R390" i="15"/>
  <c r="Q385" i="15"/>
  <c r="R384" i="15"/>
  <c r="Q377" i="15"/>
  <c r="R370" i="15"/>
  <c r="U368" i="15"/>
  <c r="N365" i="15"/>
  <c r="D365" i="15"/>
  <c r="V365" i="15" s="1"/>
  <c r="AF365" i="14" s="1"/>
  <c r="AG365" i="14" s="1"/>
  <c r="U361" i="15"/>
  <c r="M361" i="15"/>
  <c r="N349" i="15"/>
  <c r="W319" i="15"/>
  <c r="V319" i="15"/>
  <c r="AF319" i="14" s="1"/>
  <c r="AG319" i="14" s="1"/>
  <c r="Z319" i="15"/>
  <c r="AA319" i="15"/>
  <c r="U237" i="15"/>
  <c r="P237" i="15"/>
  <c r="T237" i="15"/>
  <c r="M423" i="15"/>
  <c r="L419" i="15"/>
  <c r="O416" i="15"/>
  <c r="D416" i="15"/>
  <c r="AF416" i="15" s="1"/>
  <c r="S415" i="15"/>
  <c r="K415" i="15"/>
  <c r="U410" i="15"/>
  <c r="O408" i="15"/>
  <c r="D408" i="15"/>
  <c r="S407" i="15"/>
  <c r="K407" i="15"/>
  <c r="P402" i="15"/>
  <c r="L398" i="15"/>
  <c r="T397" i="15"/>
  <c r="J394" i="15"/>
  <c r="AC394" i="14" s="1"/>
  <c r="N393" i="15"/>
  <c r="D393" i="15"/>
  <c r="P390" i="15"/>
  <c r="T388" i="15"/>
  <c r="O385" i="15"/>
  <c r="Q384" i="15"/>
  <c r="Q329" i="15"/>
  <c r="U329" i="15"/>
  <c r="L329" i="15"/>
  <c r="M329" i="15"/>
  <c r="P329" i="15"/>
  <c r="M308" i="15"/>
  <c r="S308" i="15"/>
  <c r="T308" i="15"/>
  <c r="K308" i="15"/>
  <c r="L308" i="15"/>
  <c r="O308" i="15"/>
  <c r="P293" i="15"/>
  <c r="N293" i="15"/>
  <c r="O293" i="15"/>
  <c r="Q293" i="15"/>
  <c r="R293" i="15"/>
  <c r="J293" i="15"/>
  <c r="AC293" i="14" s="1"/>
  <c r="S293" i="15"/>
  <c r="K293" i="15"/>
  <c r="T293" i="15"/>
  <c r="L293" i="15"/>
  <c r="U293" i="15"/>
  <c r="Q244" i="15"/>
  <c r="O244" i="15"/>
  <c r="P244" i="15"/>
  <c r="T244" i="15"/>
  <c r="D376" i="15"/>
  <c r="Q372" i="15"/>
  <c r="U371" i="15"/>
  <c r="L370" i="15"/>
  <c r="T365" i="15"/>
  <c r="L365" i="15"/>
  <c r="K363" i="15"/>
  <c r="S362" i="15"/>
  <c r="S361" i="15"/>
  <c r="K361" i="15"/>
  <c r="J360" i="15"/>
  <c r="AC360" i="14" s="1"/>
  <c r="Q355" i="15"/>
  <c r="S347" i="15"/>
  <c r="D346" i="15"/>
  <c r="AD346" i="15" s="1"/>
  <c r="J343" i="15"/>
  <c r="AC343" i="14" s="1"/>
  <c r="T339" i="15"/>
  <c r="T338" i="15"/>
  <c r="K338" i="15"/>
  <c r="Q335" i="15"/>
  <c r="J335" i="15"/>
  <c r="AC335" i="14" s="1"/>
  <c r="T335" i="15"/>
  <c r="D335" i="15"/>
  <c r="W335" i="15" s="1"/>
  <c r="O335" i="15"/>
  <c r="AA315" i="15"/>
  <c r="V315" i="15"/>
  <c r="AF315" i="14" s="1"/>
  <c r="AG315" i="14" s="1"/>
  <c r="W315" i="15"/>
  <c r="Z315" i="15"/>
  <c r="AD315" i="15"/>
  <c r="AE315" i="15"/>
  <c r="L311" i="15"/>
  <c r="P299" i="15"/>
  <c r="M281" i="15"/>
  <c r="D243" i="15"/>
  <c r="M238" i="15"/>
  <c r="U238" i="15"/>
  <c r="D238" i="15"/>
  <c r="N238" i="15"/>
  <c r="O238" i="15"/>
  <c r="P238" i="15"/>
  <c r="Q238" i="15"/>
  <c r="J238" i="15"/>
  <c r="AC238" i="14" s="1"/>
  <c r="R238" i="15"/>
  <c r="K238" i="15"/>
  <c r="S238" i="15"/>
  <c r="M229" i="15"/>
  <c r="L229" i="15"/>
  <c r="P229" i="15"/>
  <c r="T229" i="15"/>
  <c r="U456" i="15"/>
  <c r="S454" i="15"/>
  <c r="K453" i="15"/>
  <c r="O448" i="15"/>
  <c r="P444" i="15"/>
  <c r="O441" i="15"/>
  <c r="U439" i="15"/>
  <c r="J439" i="15"/>
  <c r="AC439" i="14" s="1"/>
  <c r="O436" i="15"/>
  <c r="M434" i="15"/>
  <c r="T433" i="15"/>
  <c r="S432" i="15"/>
  <c r="J432" i="15"/>
  <c r="AC432" i="14" s="1"/>
  <c r="J427" i="15"/>
  <c r="AC427" i="14" s="1"/>
  <c r="T423" i="15"/>
  <c r="K423" i="15"/>
  <c r="U419" i="15"/>
  <c r="T418" i="15"/>
  <c r="T414" i="15"/>
  <c r="Q410" i="15"/>
  <c r="T406" i="15"/>
  <c r="S395" i="15"/>
  <c r="T391" i="15"/>
  <c r="N390" i="15"/>
  <c r="M385" i="15"/>
  <c r="M384" i="15"/>
  <c r="K370" i="15"/>
  <c r="D451" i="15"/>
  <c r="AE455" i="14" s="1"/>
  <c r="D455" i="18" s="1"/>
  <c r="L449" i="17" s="1"/>
  <c r="N448" i="15"/>
  <c r="D448" i="15"/>
  <c r="T439" i="15"/>
  <c r="N436" i="15"/>
  <c r="P433" i="15"/>
  <c r="R432" i="15"/>
  <c r="U427" i="15"/>
  <c r="S423" i="15"/>
  <c r="J423" i="15"/>
  <c r="AC423" i="14" s="1"/>
  <c r="T419" i="15"/>
  <c r="M410" i="15"/>
  <c r="AA402" i="15"/>
  <c r="P395" i="15"/>
  <c r="AD390" i="15"/>
  <c r="L384" i="15"/>
  <c r="T383" i="15"/>
  <c r="J370" i="15"/>
  <c r="AC370" i="14" s="1"/>
  <c r="D368" i="15"/>
  <c r="AE372" i="14" s="1"/>
  <c r="D372" i="18" s="1"/>
  <c r="L366" i="17" s="1"/>
  <c r="T329" i="15"/>
  <c r="W327" i="15"/>
  <c r="V327" i="15"/>
  <c r="AF327" i="14" s="1"/>
  <c r="AG327" i="14" s="1"/>
  <c r="Z327" i="15"/>
  <c r="AA327" i="15"/>
  <c r="AD327" i="15"/>
  <c r="Y314" i="15"/>
  <c r="AD314" i="15"/>
  <c r="P308" i="15"/>
  <c r="M293" i="15"/>
  <c r="P250" i="15"/>
  <c r="N250" i="15"/>
  <c r="O250" i="15"/>
  <c r="Q250" i="15"/>
  <c r="R250" i="15"/>
  <c r="J250" i="15"/>
  <c r="AC250" i="14" s="1"/>
  <c r="S250" i="15"/>
  <c r="K250" i="15"/>
  <c r="T250" i="15"/>
  <c r="L250" i="15"/>
  <c r="U250" i="15"/>
  <c r="T238" i="15"/>
  <c r="Q330" i="15"/>
  <c r="P327" i="15"/>
  <c r="R326" i="15"/>
  <c r="J326" i="15"/>
  <c r="AC326" i="14" s="1"/>
  <c r="Q325" i="15"/>
  <c r="T324" i="15"/>
  <c r="J323" i="15"/>
  <c r="AC323" i="14" s="1"/>
  <c r="N322" i="15"/>
  <c r="D322" i="15"/>
  <c r="L321" i="15"/>
  <c r="P318" i="15"/>
  <c r="S315" i="15"/>
  <c r="D310" i="15"/>
  <c r="AE314" i="14" s="1"/>
  <c r="D314" i="18" s="1"/>
  <c r="L308" i="17" s="1"/>
  <c r="R307" i="15"/>
  <c r="T303" i="15"/>
  <c r="J303" i="15"/>
  <c r="AC303" i="14" s="1"/>
  <c r="D298" i="15"/>
  <c r="J294" i="15"/>
  <c r="AC294" i="14" s="1"/>
  <c r="Q290" i="15"/>
  <c r="Q289" i="15"/>
  <c r="P288" i="15"/>
  <c r="R286" i="15"/>
  <c r="S285" i="15"/>
  <c r="Q282" i="15"/>
  <c r="Q274" i="15"/>
  <c r="S270" i="15"/>
  <c r="S269" i="15"/>
  <c r="L268" i="15"/>
  <c r="Q266" i="15"/>
  <c r="S265" i="15"/>
  <c r="K265" i="15"/>
  <c r="T264" i="15"/>
  <c r="L260" i="15"/>
  <c r="S257" i="15"/>
  <c r="K257" i="15"/>
  <c r="T256" i="15"/>
  <c r="Q255" i="15"/>
  <c r="L252" i="15"/>
  <c r="R246" i="15"/>
  <c r="J246" i="15"/>
  <c r="AC246" i="14" s="1"/>
  <c r="T333" i="15"/>
  <c r="O330" i="15"/>
  <c r="S324" i="15"/>
  <c r="M322" i="15"/>
  <c r="O318" i="15"/>
  <c r="R315" i="15"/>
  <c r="O307" i="15"/>
  <c r="D307" i="15"/>
  <c r="U305" i="15"/>
  <c r="U292" i="15"/>
  <c r="P290" i="15"/>
  <c r="P289" i="15"/>
  <c r="O286" i="15"/>
  <c r="D286" i="15"/>
  <c r="R285" i="15"/>
  <c r="P282" i="15"/>
  <c r="P274" i="15"/>
  <c r="R273" i="15"/>
  <c r="J273" i="15"/>
  <c r="AC273" i="14" s="1"/>
  <c r="L272" i="15"/>
  <c r="S271" i="15"/>
  <c r="R270" i="15"/>
  <c r="R269" i="15"/>
  <c r="P266" i="15"/>
  <c r="R265" i="15"/>
  <c r="L264" i="15"/>
  <c r="S263" i="15"/>
  <c r="R257" i="15"/>
  <c r="J257" i="15"/>
  <c r="AC257" i="14" s="1"/>
  <c r="L256" i="15"/>
  <c r="Q246" i="15"/>
  <c r="K243" i="15"/>
  <c r="M240" i="15"/>
  <c r="T236" i="15"/>
  <c r="P235" i="15"/>
  <c r="D235" i="15"/>
  <c r="AF235" i="15" s="1"/>
  <c r="R234" i="15"/>
  <c r="T232" i="15"/>
  <c r="R231" i="15"/>
  <c r="D231" i="15"/>
  <c r="R230" i="15"/>
  <c r="T228" i="15"/>
  <c r="P227" i="15"/>
  <c r="D227" i="15"/>
  <c r="AC227" i="15" s="1"/>
  <c r="T292" i="15"/>
  <c r="O290" i="15"/>
  <c r="D290" i="15"/>
  <c r="AD290" i="15" s="1"/>
  <c r="O289" i="15"/>
  <c r="N286" i="15"/>
  <c r="Q285" i="15"/>
  <c r="O282" i="15"/>
  <c r="D282" i="15"/>
  <c r="D274" i="15"/>
  <c r="O270" i="15"/>
  <c r="D270" i="15"/>
  <c r="Q269" i="15"/>
  <c r="T252" i="15"/>
  <c r="S251" i="15"/>
  <c r="O248" i="15"/>
  <c r="P246" i="15"/>
  <c r="J243" i="15"/>
  <c r="AC243" i="14" s="1"/>
  <c r="L240" i="15"/>
  <c r="N235" i="15"/>
  <c r="Q234" i="15"/>
  <c r="S232" i="15"/>
  <c r="O231" i="15"/>
  <c r="N227" i="15"/>
  <c r="P226" i="15"/>
  <c r="L226" i="15"/>
  <c r="O226" i="15"/>
  <c r="AC121" i="15"/>
  <c r="V121" i="15"/>
  <c r="AF121" i="14" s="1"/>
  <c r="AG121" i="14" s="1"/>
  <c r="AA121" i="15"/>
  <c r="AD121" i="15"/>
  <c r="S332" i="15"/>
  <c r="V330" i="15"/>
  <c r="AF330" i="14" s="1"/>
  <c r="AG330" i="14" s="1"/>
  <c r="M330" i="15"/>
  <c r="O324" i="15"/>
  <c r="T322" i="15"/>
  <c r="K322" i="15"/>
  <c r="P305" i="15"/>
  <c r="D289" i="15"/>
  <c r="D285" i="15"/>
  <c r="V285" i="15" s="1"/>
  <c r="AF285" i="14" s="1"/>
  <c r="AG285" i="14" s="1"/>
  <c r="N274" i="15"/>
  <c r="N270" i="15"/>
  <c r="P251" i="15"/>
  <c r="D251" i="15"/>
  <c r="AD251" i="15" s="1"/>
  <c r="Q249" i="15"/>
  <c r="D249" i="15"/>
  <c r="L248" i="15"/>
  <c r="P247" i="15"/>
  <c r="N246" i="15"/>
  <c r="D246" i="15"/>
  <c r="AE250" i="14" s="1"/>
  <c r="D250" i="18" s="1"/>
  <c r="L244" i="17" s="1"/>
  <c r="T243" i="15"/>
  <c r="T240" i="15"/>
  <c r="K235" i="15"/>
  <c r="N234" i="15"/>
  <c r="D234" i="15"/>
  <c r="P232" i="15"/>
  <c r="L231" i="15"/>
  <c r="L228" i="15"/>
  <c r="K227" i="15"/>
  <c r="K226" i="15"/>
  <c r="O332" i="15"/>
  <c r="T330" i="15"/>
  <c r="K330" i="15"/>
  <c r="K324" i="15"/>
  <c r="R322" i="15"/>
  <c r="S318" i="15"/>
  <c r="K318" i="15"/>
  <c r="T317" i="15"/>
  <c r="K315" i="15"/>
  <c r="M313" i="15"/>
  <c r="L305" i="15"/>
  <c r="M292" i="15"/>
  <c r="P291" i="15"/>
  <c r="T290" i="15"/>
  <c r="K290" i="15"/>
  <c r="T289" i="15"/>
  <c r="L289" i="15"/>
  <c r="J286" i="15"/>
  <c r="AC286" i="14" s="1"/>
  <c r="L285" i="15"/>
  <c r="T282" i="15"/>
  <c r="K282" i="15"/>
  <c r="T274" i="15"/>
  <c r="K274" i="15"/>
  <c r="D273" i="15"/>
  <c r="AE277" i="14" s="1"/>
  <c r="D277" i="18" s="1"/>
  <c r="L271" i="17" s="1"/>
  <c r="K271" i="15"/>
  <c r="K270" i="15"/>
  <c r="L269" i="15"/>
  <c r="L247" i="15"/>
  <c r="J231" i="15"/>
  <c r="AC231" i="14" s="1"/>
  <c r="J227" i="15"/>
  <c r="AC227" i="14" s="1"/>
  <c r="X156" i="15"/>
  <c r="V156" i="15"/>
  <c r="AF156" i="14" s="1"/>
  <c r="AG156" i="14" s="1"/>
  <c r="AB156" i="15"/>
  <c r="AD156" i="15"/>
  <c r="D334" i="15"/>
  <c r="L332" i="15"/>
  <c r="S330" i="15"/>
  <c r="J330" i="15"/>
  <c r="AC330" i="14" s="1"/>
  <c r="Q322" i="15"/>
  <c r="R318" i="15"/>
  <c r="Q317" i="15"/>
  <c r="J315" i="15"/>
  <c r="AC315" i="14" s="1"/>
  <c r="D293" i="15"/>
  <c r="S290" i="15"/>
  <c r="J290" i="15"/>
  <c r="AC290" i="14" s="1"/>
  <c r="S289" i="15"/>
  <c r="T286" i="15"/>
  <c r="U285" i="15"/>
  <c r="K285" i="15"/>
  <c r="S282" i="15"/>
  <c r="J282" i="15"/>
  <c r="AC282" i="14" s="1"/>
  <c r="D281" i="15"/>
  <c r="AE281" i="15" s="1"/>
  <c r="K279" i="15"/>
  <c r="K278" i="15"/>
  <c r="S274" i="15"/>
  <c r="J274" i="15"/>
  <c r="AC274" i="14" s="1"/>
  <c r="J270" i="15"/>
  <c r="AC270" i="14" s="1"/>
  <c r="U269" i="15"/>
  <c r="K269" i="15"/>
  <c r="T268" i="15"/>
  <c r="J266" i="15"/>
  <c r="AC266" i="14" s="1"/>
  <c r="J262" i="15"/>
  <c r="AC262" i="14" s="1"/>
  <c r="T260" i="15"/>
  <c r="D253" i="15"/>
  <c r="AE257" i="14" s="1"/>
  <c r="D257" i="18" s="1"/>
  <c r="L251" i="17" s="1"/>
  <c r="D250" i="15"/>
  <c r="AE254" i="14" s="1"/>
  <c r="D254" i="18" s="1"/>
  <c r="L248" i="17" s="1"/>
  <c r="K247" i="15"/>
  <c r="T246" i="15"/>
  <c r="D245" i="15"/>
  <c r="AE249" i="14" s="1"/>
  <c r="D249" i="18" s="1"/>
  <c r="L243" i="17" s="1"/>
  <c r="O243" i="15"/>
  <c r="Q240" i="15"/>
  <c r="T235" i="15"/>
  <c r="U234" i="15"/>
  <c r="L234" i="15"/>
  <c r="M232" i="15"/>
  <c r="T227" i="15"/>
  <c r="T226" i="15"/>
  <c r="R189" i="15"/>
  <c r="J189" i="15"/>
  <c r="AC189" i="14" s="1"/>
  <c r="Q187" i="15"/>
  <c r="T186" i="15"/>
  <c r="S185" i="15"/>
  <c r="J185" i="15"/>
  <c r="AC185" i="14" s="1"/>
  <c r="J184" i="15"/>
  <c r="AC184" i="14" s="1"/>
  <c r="U183" i="15"/>
  <c r="N181" i="15"/>
  <c r="D181" i="15"/>
  <c r="AF181" i="15" s="1"/>
  <c r="Q176" i="15"/>
  <c r="D176" i="15"/>
  <c r="M175" i="15"/>
  <c r="T174" i="15"/>
  <c r="S161" i="15"/>
  <c r="J151" i="15"/>
  <c r="AC151" i="14" s="1"/>
  <c r="Q138" i="15"/>
  <c r="AA137" i="15"/>
  <c r="Q132" i="15"/>
  <c r="J106" i="15"/>
  <c r="AC106" i="14" s="1"/>
  <c r="R105" i="15"/>
  <c r="O102" i="15"/>
  <c r="D102" i="15"/>
  <c r="P101" i="15"/>
  <c r="D101" i="15"/>
  <c r="L95" i="15"/>
  <c r="L93" i="15"/>
  <c r="D226" i="15"/>
  <c r="AE230" i="14" s="1"/>
  <c r="D230" i="18" s="1"/>
  <c r="L224" i="17" s="1"/>
  <c r="M216" i="15"/>
  <c r="P190" i="15"/>
  <c r="Q189" i="15"/>
  <c r="M187" i="15"/>
  <c r="R185" i="15"/>
  <c r="T183" i="15"/>
  <c r="U181" i="15"/>
  <c r="M181" i="15"/>
  <c r="N176" i="15"/>
  <c r="L175" i="15"/>
  <c r="L174" i="15"/>
  <c r="J173" i="15"/>
  <c r="AC173" i="14" s="1"/>
  <c r="Q161" i="15"/>
  <c r="P121" i="15"/>
  <c r="S116" i="15"/>
  <c r="D116" i="15"/>
  <c r="M112" i="15"/>
  <c r="N102" i="15"/>
  <c r="N101" i="15"/>
  <c r="J98" i="15"/>
  <c r="AC98" i="14" s="1"/>
  <c r="J95" i="15"/>
  <c r="AC95" i="14" s="1"/>
  <c r="J93" i="15"/>
  <c r="AC93" i="14" s="1"/>
  <c r="T81" i="15"/>
  <c r="L81" i="15"/>
  <c r="M79" i="15"/>
  <c r="L78" i="15"/>
  <c r="S58" i="15"/>
  <c r="R57" i="15"/>
  <c r="J57" i="15"/>
  <c r="D56" i="15"/>
  <c r="AA56" i="15" s="1"/>
  <c r="P55" i="15"/>
  <c r="L54" i="15"/>
  <c r="D53" i="15"/>
  <c r="AA53" i="15" s="1"/>
  <c r="S47" i="15"/>
  <c r="D43" i="15"/>
  <c r="AE47" i="14" s="1"/>
  <c r="D47" i="18" s="1"/>
  <c r="L41" i="17" s="1"/>
  <c r="S41" i="15"/>
  <c r="K41" i="15"/>
  <c r="T40" i="15"/>
  <c r="R38" i="15"/>
  <c r="O36" i="15"/>
  <c r="S33" i="15"/>
  <c r="N32" i="15"/>
  <c r="Q29" i="15"/>
  <c r="L23" i="15"/>
  <c r="R20" i="15"/>
  <c r="J20" i="15"/>
  <c r="D18" i="15"/>
  <c r="AE22" i="14" s="1"/>
  <c r="D22" i="18" s="1"/>
  <c r="L16" i="17" s="1"/>
  <c r="M17" i="15"/>
  <c r="S13" i="15"/>
  <c r="K13" i="15"/>
  <c r="G27" i="16"/>
  <c r="P202" i="15"/>
  <c r="O172" i="15"/>
  <c r="D172" i="15"/>
  <c r="P161" i="15"/>
  <c r="L156" i="15"/>
  <c r="T154" i="15"/>
  <c r="D154" i="15"/>
  <c r="X154" i="15" s="1"/>
  <c r="K142" i="15"/>
  <c r="U141" i="15"/>
  <c r="D136" i="15"/>
  <c r="Q127" i="15"/>
  <c r="L112" i="15"/>
  <c r="AG111" i="15"/>
  <c r="D110" i="15"/>
  <c r="S81" i="15"/>
  <c r="K81" i="15"/>
  <c r="L79" i="15"/>
  <c r="Q47" i="15"/>
  <c r="D44" i="15"/>
  <c r="Z44" i="15" s="1"/>
  <c r="R41" i="15"/>
  <c r="L40" i="15"/>
  <c r="P38" i="15"/>
  <c r="D38" i="15"/>
  <c r="AC38" i="15" s="1"/>
  <c r="N36" i="15"/>
  <c r="D36" i="15"/>
  <c r="P33" i="15"/>
  <c r="L32" i="15"/>
  <c r="O29" i="15"/>
  <c r="S28" i="15"/>
  <c r="K28" i="15"/>
  <c r="K23" i="15"/>
  <c r="T22" i="15"/>
  <c r="Q20" i="15"/>
  <c r="T19" i="15"/>
  <c r="L19" i="15"/>
  <c r="L17" i="15"/>
  <c r="R13" i="15"/>
  <c r="J13" i="15"/>
  <c r="U12" i="15"/>
  <c r="J12" i="15"/>
  <c r="AC16" i="14" s="1"/>
  <c r="G26" i="16"/>
  <c r="O202" i="15"/>
  <c r="D202" i="15"/>
  <c r="AC202" i="15" s="1"/>
  <c r="O189" i="15"/>
  <c r="O185" i="15"/>
  <c r="R184" i="15"/>
  <c r="P183" i="15"/>
  <c r="S181" i="15"/>
  <c r="K181" i="15"/>
  <c r="P178" i="15"/>
  <c r="L176" i="15"/>
  <c r="R154" i="15"/>
  <c r="J142" i="15"/>
  <c r="AC142" i="14" s="1"/>
  <c r="T141" i="15"/>
  <c r="D140" i="15"/>
  <c r="X140" i="15" s="1"/>
  <c r="AF134" i="15"/>
  <c r="K132" i="15"/>
  <c r="T130" i="15"/>
  <c r="L127" i="15"/>
  <c r="U112" i="15"/>
  <c r="J112" i="15"/>
  <c r="AC112" i="14" s="1"/>
  <c r="AB111" i="15"/>
  <c r="D109" i="15"/>
  <c r="W109" i="15" s="1"/>
  <c r="Q106" i="15"/>
  <c r="J105" i="15"/>
  <c r="AC105" i="14" s="1"/>
  <c r="T102" i="15"/>
  <c r="L102" i="15"/>
  <c r="L101" i="15"/>
  <c r="R98" i="15"/>
  <c r="T93" i="15"/>
  <c r="O90" i="15"/>
  <c r="R81" i="15"/>
  <c r="J81" i="15"/>
  <c r="AC81" i="14" s="1"/>
  <c r="U79" i="15"/>
  <c r="K79" i="15"/>
  <c r="P58" i="15"/>
  <c r="M55" i="15"/>
  <c r="O38" i="15"/>
  <c r="U36" i="15"/>
  <c r="M36" i="15"/>
  <c r="O33" i="15"/>
  <c r="D33" i="15"/>
  <c r="AG33" i="15" s="1"/>
  <c r="J29" i="15"/>
  <c r="R28" i="15"/>
  <c r="J28" i="15"/>
  <c r="AC28" i="14" s="1"/>
  <c r="S22" i="15"/>
  <c r="P20" i="15"/>
  <c r="S19" i="15"/>
  <c r="K19" i="15"/>
  <c r="T18" i="15"/>
  <c r="U17" i="15"/>
  <c r="K17" i="15"/>
  <c r="Q13" i="15"/>
  <c r="T12" i="15"/>
  <c r="N202" i="15"/>
  <c r="D192" i="15"/>
  <c r="X192" i="15" s="1"/>
  <c r="N189" i="15"/>
  <c r="D189" i="15"/>
  <c r="N185" i="15"/>
  <c r="D185" i="15"/>
  <c r="AF185" i="15" s="1"/>
  <c r="Q184" i="15"/>
  <c r="D184" i="15"/>
  <c r="M183" i="15"/>
  <c r="R181" i="15"/>
  <c r="J181" i="15"/>
  <c r="AC181" i="14" s="1"/>
  <c r="J176" i="15"/>
  <c r="AC176" i="14" s="1"/>
  <c r="D168" i="15"/>
  <c r="AE172" i="14" s="1"/>
  <c r="D172" i="18" s="1"/>
  <c r="L166" i="17" s="1"/>
  <c r="M161" i="15"/>
  <c r="D160" i="15"/>
  <c r="AE164" i="14" s="1"/>
  <c r="D164" i="18" s="1"/>
  <c r="L158" i="17" s="1"/>
  <c r="R141" i="15"/>
  <c r="L116" i="15"/>
  <c r="L115" i="15"/>
  <c r="S102" i="15"/>
  <c r="K102" i="15"/>
  <c r="J101" i="15"/>
  <c r="AC101" i="14" s="1"/>
  <c r="D94" i="15"/>
  <c r="AB94" i="15" s="1"/>
  <c r="R93" i="15"/>
  <c r="Q81" i="15"/>
  <c r="T79" i="15"/>
  <c r="D67" i="15"/>
  <c r="AD67" i="15" s="1"/>
  <c r="L66" i="15"/>
  <c r="O58" i="15"/>
  <c r="D58" i="15"/>
  <c r="AG58" i="15" s="1"/>
  <c r="O57" i="15"/>
  <c r="R22" i="15"/>
  <c r="O20" i="15"/>
  <c r="R19" i="15"/>
  <c r="J19" i="15"/>
  <c r="L18" i="15"/>
  <c r="T17" i="15"/>
  <c r="L16" i="15"/>
  <c r="K14" i="15"/>
  <c r="P13" i="15"/>
  <c r="R12" i="15"/>
  <c r="S216" i="15"/>
  <c r="M189" i="15"/>
  <c r="M185" i="15"/>
  <c r="L183" i="15"/>
  <c r="Q181" i="15"/>
  <c r="U176" i="15"/>
  <c r="T175" i="15"/>
  <c r="N173" i="15"/>
  <c r="K172" i="15"/>
  <c r="L161" i="15"/>
  <c r="L154" i="15"/>
  <c r="L130" i="15"/>
  <c r="K116" i="15"/>
  <c r="K115" i="15"/>
  <c r="R102" i="15"/>
  <c r="U101" i="15"/>
  <c r="O98" i="15"/>
  <c r="P93" i="15"/>
  <c r="D93" i="15"/>
  <c r="L90" i="15"/>
  <c r="P81" i="15"/>
  <c r="S79" i="15"/>
  <c r="M71" i="15"/>
  <c r="N58" i="15"/>
  <c r="N57" i="15"/>
  <c r="D57" i="15"/>
  <c r="AB57" i="15" s="1"/>
  <c r="J56" i="15"/>
  <c r="U55" i="15"/>
  <c r="K55" i="15"/>
  <c r="R54" i="15"/>
  <c r="J53" i="15"/>
  <c r="AC53" i="14" s="1"/>
  <c r="M47" i="15"/>
  <c r="L45" i="15"/>
  <c r="N44" i="15"/>
  <c r="L38" i="15"/>
  <c r="S36" i="15"/>
  <c r="K36" i="15"/>
  <c r="M33" i="15"/>
  <c r="D30" i="15"/>
  <c r="AB30" i="15" s="1"/>
  <c r="P28" i="15"/>
  <c r="M27" i="15"/>
  <c r="R24" i="15"/>
  <c r="P22" i="15"/>
  <c r="J21" i="15"/>
  <c r="N20" i="15"/>
  <c r="D20" i="15"/>
  <c r="Z20" i="15" s="1"/>
  <c r="Q19" i="15"/>
  <c r="S17" i="15"/>
  <c r="J16" i="15"/>
  <c r="AC20" i="14" s="1"/>
  <c r="J14" i="15"/>
  <c r="AC18" i="14" s="1"/>
  <c r="O13" i="15"/>
  <c r="Q12" i="15"/>
  <c r="O11" i="15"/>
  <c r="P181" i="15"/>
  <c r="T176" i="15"/>
  <c r="T172" i="15"/>
  <c r="J172" i="15"/>
  <c r="AC172" i="14" s="1"/>
  <c r="K161" i="15"/>
  <c r="N158" i="15"/>
  <c r="J154" i="15"/>
  <c r="AC154" i="14" s="1"/>
  <c r="K153" i="15"/>
  <c r="L152" i="15"/>
  <c r="T151" i="15"/>
  <c r="M141" i="15"/>
  <c r="L140" i="15"/>
  <c r="K121" i="15"/>
  <c r="J115" i="15"/>
  <c r="AC115" i="14" s="1"/>
  <c r="L109" i="15"/>
  <c r="L106" i="15"/>
  <c r="Q102" i="15"/>
  <c r="N93" i="15"/>
  <c r="Q79" i="15"/>
  <c r="R78" i="15"/>
  <c r="D78" i="15"/>
  <c r="W78" i="15" s="1"/>
  <c r="D61" i="15"/>
  <c r="AG61" i="15" s="1"/>
  <c r="D54" i="15"/>
  <c r="AC54" i="15" s="1"/>
  <c r="L47" i="15"/>
  <c r="D41" i="15"/>
  <c r="AE45" i="14" s="1"/>
  <c r="D45" i="18" s="1"/>
  <c r="L39" i="17" s="1"/>
  <c r="J38" i="15"/>
  <c r="R36" i="15"/>
  <c r="L33" i="15"/>
  <c r="U32" i="15"/>
  <c r="L30" i="15"/>
  <c r="T23" i="15"/>
  <c r="U20" i="15"/>
  <c r="P17" i="15"/>
  <c r="N13" i="15"/>
  <c r="P12" i="15"/>
  <c r="J202" i="15"/>
  <c r="AC202" i="14" s="1"/>
  <c r="T187" i="15"/>
  <c r="T185" i="15"/>
  <c r="K185" i="15"/>
  <c r="L184" i="15"/>
  <c r="R176" i="15"/>
  <c r="P175" i="15"/>
  <c r="L168" i="15"/>
  <c r="T161" i="15"/>
  <c r="N160" i="15"/>
  <c r="D142" i="15"/>
  <c r="K140" i="15"/>
  <c r="D132" i="15"/>
  <c r="AE132" i="15" s="1"/>
  <c r="P112" i="15"/>
  <c r="J109" i="15"/>
  <c r="AC109" i="14" s="1"/>
  <c r="T105" i="15"/>
  <c r="P102" i="15"/>
  <c r="R101" i="15"/>
  <c r="J90" i="15"/>
  <c r="AC90" i="14" s="1"/>
  <c r="D81" i="15"/>
  <c r="P79" i="15"/>
  <c r="S55" i="15"/>
  <c r="U47" i="15"/>
  <c r="K47" i="15"/>
  <c r="O17" i="15"/>
  <c r="D17" i="15"/>
  <c r="AE21" i="14" s="1"/>
  <c r="D21" i="18" s="1"/>
  <c r="L15" i="17" s="1"/>
  <c r="V982" i="15"/>
  <c r="AF982" i="14" s="1"/>
  <c r="AG982" i="14" s="1"/>
  <c r="AD982" i="15"/>
  <c r="W982" i="15"/>
  <c r="AE982" i="15"/>
  <c r="X982" i="15"/>
  <c r="AF982" i="15"/>
  <c r="Y982" i="15"/>
  <c r="AG982" i="15"/>
  <c r="Z982" i="15"/>
  <c r="AA982" i="15"/>
  <c r="AB982" i="15"/>
  <c r="AC982" i="15"/>
  <c r="AD953" i="15"/>
  <c r="AG967" i="15"/>
  <c r="Z967" i="15"/>
  <c r="AB967" i="15"/>
  <c r="AB966" i="15"/>
  <c r="X966" i="15"/>
  <c r="AF966" i="15"/>
  <c r="W966" i="15"/>
  <c r="Y966" i="15"/>
  <c r="Z966" i="15"/>
  <c r="AA966" i="15"/>
  <c r="AC966" i="15"/>
  <c r="AD966" i="15"/>
  <c r="AE966" i="15"/>
  <c r="V966" i="15"/>
  <c r="AF966" i="14" s="1"/>
  <c r="AG966" i="14" s="1"/>
  <c r="AG966" i="15"/>
  <c r="Y975" i="15"/>
  <c r="AG975" i="15"/>
  <c r="W975" i="15"/>
  <c r="X975" i="15"/>
  <c r="AB961" i="15"/>
  <c r="W961" i="15"/>
  <c r="AE961" i="15"/>
  <c r="X961" i="15"/>
  <c r="AF961" i="15"/>
  <c r="AA961" i="15"/>
  <c r="AC961" i="15"/>
  <c r="AD961" i="15"/>
  <c r="AG961" i="15"/>
  <c r="V961" i="15"/>
  <c r="AF961" i="14" s="1"/>
  <c r="AG961" i="14" s="1"/>
  <c r="Y961" i="15"/>
  <c r="Z961" i="15"/>
  <c r="R1011" i="15"/>
  <c r="J1011" i="15"/>
  <c r="AC1011" i="14" s="1"/>
  <c r="Q1010" i="15"/>
  <c r="O1008" i="15"/>
  <c r="N1007" i="15"/>
  <c r="D1007" i="15"/>
  <c r="U1006" i="15"/>
  <c r="M1006" i="15"/>
  <c r="S1004" i="15"/>
  <c r="K1004" i="15"/>
  <c r="R1003" i="15"/>
  <c r="J1003" i="15"/>
  <c r="AC1003" i="14" s="1"/>
  <c r="Q1002" i="15"/>
  <c r="AE1000" i="15"/>
  <c r="W1000" i="15"/>
  <c r="O1000" i="15"/>
  <c r="N999" i="15"/>
  <c r="D999" i="15"/>
  <c r="U998" i="15"/>
  <c r="M998" i="15"/>
  <c r="AB997" i="15"/>
  <c r="AA996" i="15"/>
  <c r="S996" i="15"/>
  <c r="K996" i="15"/>
  <c r="R995" i="15"/>
  <c r="J995" i="15"/>
  <c r="AC995" i="14" s="1"/>
  <c r="Q994" i="15"/>
  <c r="O992" i="15"/>
  <c r="N991" i="15"/>
  <c r="D991" i="15"/>
  <c r="U990" i="15"/>
  <c r="M990" i="15"/>
  <c r="S988" i="15"/>
  <c r="K988" i="15"/>
  <c r="R987" i="15"/>
  <c r="J987" i="15"/>
  <c r="AC987" i="14" s="1"/>
  <c r="Q986" i="15"/>
  <c r="O984" i="15"/>
  <c r="N983" i="15"/>
  <c r="D983" i="15"/>
  <c r="U982" i="15"/>
  <c r="M982" i="15"/>
  <c r="O975" i="15"/>
  <c r="AG973" i="15"/>
  <c r="V973" i="15"/>
  <c r="AF973" i="14" s="1"/>
  <c r="AG973" i="14" s="1"/>
  <c r="W971" i="15"/>
  <c r="Q971" i="15"/>
  <c r="M971" i="15"/>
  <c r="U971" i="15"/>
  <c r="T969" i="15"/>
  <c r="U968" i="15"/>
  <c r="K968" i="15"/>
  <c r="T967" i="15"/>
  <c r="J967" i="15"/>
  <c r="AC967" i="14" s="1"/>
  <c r="K959" i="15"/>
  <c r="L956" i="15"/>
  <c r="K952" i="15"/>
  <c r="S952" i="15"/>
  <c r="D952" i="15"/>
  <c r="N952" i="15"/>
  <c r="O952" i="15"/>
  <c r="J952" i="15"/>
  <c r="AC952" i="14" s="1"/>
  <c r="R952" i="15"/>
  <c r="T951" i="15"/>
  <c r="K947" i="15"/>
  <c r="AA946" i="15"/>
  <c r="V907" i="15"/>
  <c r="AF907" i="14" s="1"/>
  <c r="AG907" i="14" s="1"/>
  <c r="AD907" i="15"/>
  <c r="W907" i="15"/>
  <c r="AE907" i="15"/>
  <c r="X907" i="15"/>
  <c r="AF907" i="15"/>
  <c r="Y907" i="15"/>
  <c r="AG907" i="15"/>
  <c r="Z907" i="15"/>
  <c r="AA907" i="15"/>
  <c r="AB907" i="15"/>
  <c r="AC907" i="15"/>
  <c r="W857" i="15"/>
  <c r="AE857" i="15"/>
  <c r="Z857" i="15"/>
  <c r="AC857" i="15"/>
  <c r="O977" i="15"/>
  <c r="K977" i="15"/>
  <c r="S977" i="15"/>
  <c r="D976" i="15"/>
  <c r="N976" i="15"/>
  <c r="J976" i="15"/>
  <c r="AC976" i="14" s="1"/>
  <c r="R976" i="15"/>
  <c r="D963" i="15"/>
  <c r="N963" i="15"/>
  <c r="Q963" i="15"/>
  <c r="M963" i="15"/>
  <c r="U963" i="15"/>
  <c r="Y950" i="15"/>
  <c r="AG950" i="15"/>
  <c r="AB950" i="15"/>
  <c r="AC950" i="15"/>
  <c r="X950" i="15"/>
  <c r="AF950" i="15"/>
  <c r="D939" i="15"/>
  <c r="N939" i="15"/>
  <c r="P939" i="15"/>
  <c r="Q939" i="15"/>
  <c r="J939" i="15"/>
  <c r="AC939" i="14" s="1"/>
  <c r="R939" i="15"/>
  <c r="K939" i="15"/>
  <c r="S939" i="15"/>
  <c r="M939" i="15"/>
  <c r="U939" i="15"/>
  <c r="K936" i="15"/>
  <c r="S936" i="15"/>
  <c r="M936" i="15"/>
  <c r="U936" i="15"/>
  <c r="D936" i="15"/>
  <c r="N936" i="15"/>
  <c r="O936" i="15"/>
  <c r="P936" i="15"/>
  <c r="Q936" i="15"/>
  <c r="J936" i="15"/>
  <c r="AC936" i="14" s="1"/>
  <c r="R936" i="15"/>
  <c r="AC929" i="15"/>
  <c r="X929" i="15"/>
  <c r="AF929" i="15"/>
  <c r="AB897" i="15"/>
  <c r="AC897" i="15"/>
  <c r="V897" i="15"/>
  <c r="AF897" i="14" s="1"/>
  <c r="AG897" i="14" s="1"/>
  <c r="AD897" i="15"/>
  <c r="W897" i="15"/>
  <c r="AE897" i="15"/>
  <c r="X897" i="15"/>
  <c r="AF897" i="15"/>
  <c r="Y897" i="15"/>
  <c r="AG897" i="15"/>
  <c r="Z897" i="15"/>
  <c r="AA897" i="15"/>
  <c r="O1010" i="15"/>
  <c r="S1006" i="15"/>
  <c r="K1006" i="15"/>
  <c r="O1002" i="15"/>
  <c r="AC1000" i="15"/>
  <c r="S998" i="15"/>
  <c r="K998" i="15"/>
  <c r="AG996" i="15"/>
  <c r="Y996" i="15"/>
  <c r="O994" i="15"/>
  <c r="S990" i="15"/>
  <c r="K990" i="15"/>
  <c r="O986" i="15"/>
  <c r="AC984" i="15"/>
  <c r="S982" i="15"/>
  <c r="K982" i="15"/>
  <c r="L977" i="15"/>
  <c r="M976" i="15"/>
  <c r="M975" i="15"/>
  <c r="U975" i="15"/>
  <c r="Q975" i="15"/>
  <c r="L963" i="15"/>
  <c r="J951" i="15"/>
  <c r="AC951" i="14" s="1"/>
  <c r="R951" i="15"/>
  <c r="M951" i="15"/>
  <c r="U951" i="15"/>
  <c r="D951" i="15"/>
  <c r="N951" i="15"/>
  <c r="Q951" i="15"/>
  <c r="AC946" i="15"/>
  <c r="W946" i="15"/>
  <c r="AE946" i="15"/>
  <c r="X946" i="15"/>
  <c r="AF946" i="15"/>
  <c r="Y946" i="15"/>
  <c r="AG946" i="15"/>
  <c r="AB946" i="15"/>
  <c r="T939" i="15"/>
  <c r="V883" i="15"/>
  <c r="AF883" i="14" s="1"/>
  <c r="AG883" i="14" s="1"/>
  <c r="AD883" i="15"/>
  <c r="W883" i="15"/>
  <c r="AE883" i="15"/>
  <c r="X883" i="15"/>
  <c r="AF883" i="15"/>
  <c r="Y883" i="15"/>
  <c r="AG883" i="15"/>
  <c r="Z883" i="15"/>
  <c r="AA883" i="15"/>
  <c r="AB883" i="15"/>
  <c r="AC883" i="15"/>
  <c r="V875" i="15"/>
  <c r="AF875" i="14" s="1"/>
  <c r="AG875" i="14" s="1"/>
  <c r="AD875" i="15"/>
  <c r="O1011" i="15"/>
  <c r="N1010" i="15"/>
  <c r="D1010" i="15"/>
  <c r="AB1008" i="15"/>
  <c r="S1007" i="15"/>
  <c r="K1007" i="15"/>
  <c r="R1006" i="15"/>
  <c r="J1006" i="15"/>
  <c r="AC1006" i="14" s="1"/>
  <c r="O1003" i="15"/>
  <c r="N1002" i="15"/>
  <c r="D1002" i="15"/>
  <c r="AB1000" i="15"/>
  <c r="S999" i="15"/>
  <c r="K999" i="15"/>
  <c r="R998" i="15"/>
  <c r="J998" i="15"/>
  <c r="AC998" i="14" s="1"/>
  <c r="AG997" i="15"/>
  <c r="Y997" i="15"/>
  <c r="AF996" i="15"/>
  <c r="X996" i="15"/>
  <c r="O995" i="15"/>
  <c r="N994" i="15"/>
  <c r="D994" i="15"/>
  <c r="S991" i="15"/>
  <c r="K991" i="15"/>
  <c r="R990" i="15"/>
  <c r="J990" i="15"/>
  <c r="AC990" i="14" s="1"/>
  <c r="Y989" i="15"/>
  <c r="O987" i="15"/>
  <c r="N986" i="15"/>
  <c r="D986" i="15"/>
  <c r="S983" i="15"/>
  <c r="K983" i="15"/>
  <c r="R982" i="15"/>
  <c r="J982" i="15"/>
  <c r="AC982" i="14" s="1"/>
  <c r="J980" i="15"/>
  <c r="AC980" i="14" s="1"/>
  <c r="D980" i="15"/>
  <c r="N980" i="15"/>
  <c r="U977" i="15"/>
  <c r="J977" i="15"/>
  <c r="AC977" i="14" s="1"/>
  <c r="L976" i="15"/>
  <c r="K975" i="15"/>
  <c r="AC973" i="15"/>
  <c r="AD971" i="15"/>
  <c r="S971" i="15"/>
  <c r="P969" i="15"/>
  <c r="D969" i="15"/>
  <c r="Q968" i="15"/>
  <c r="P967" i="15"/>
  <c r="T965" i="15"/>
  <c r="K963" i="15"/>
  <c r="K960" i="15"/>
  <c r="S960" i="15"/>
  <c r="D960" i="15"/>
  <c r="N960" i="15"/>
  <c r="O960" i="15"/>
  <c r="J960" i="15"/>
  <c r="AC960" i="14" s="1"/>
  <c r="R960" i="15"/>
  <c r="T959" i="15"/>
  <c r="U956" i="15"/>
  <c r="AA954" i="15"/>
  <c r="O951" i="15"/>
  <c r="O939" i="15"/>
  <c r="AD938" i="15"/>
  <c r="T936" i="15"/>
  <c r="N1011" i="15"/>
  <c r="D1011" i="15"/>
  <c r="U1010" i="15"/>
  <c r="M1010" i="15"/>
  <c r="AB1009" i="15"/>
  <c r="S1008" i="15"/>
  <c r="K1008" i="15"/>
  <c r="R1007" i="15"/>
  <c r="J1007" i="15"/>
  <c r="AC1007" i="14" s="1"/>
  <c r="Q1006" i="15"/>
  <c r="N1003" i="15"/>
  <c r="D1003" i="15"/>
  <c r="U1002" i="15"/>
  <c r="M1002" i="15"/>
  <c r="AA1000" i="15"/>
  <c r="S1000" i="15"/>
  <c r="K1000" i="15"/>
  <c r="R999" i="15"/>
  <c r="J999" i="15"/>
  <c r="AC999" i="14" s="1"/>
  <c r="Q998" i="15"/>
  <c r="AF997" i="15"/>
  <c r="X997" i="15"/>
  <c r="AE996" i="15"/>
  <c r="W996" i="15"/>
  <c r="N995" i="15"/>
  <c r="D995" i="15"/>
  <c r="U994" i="15"/>
  <c r="M994" i="15"/>
  <c r="S992" i="15"/>
  <c r="K992" i="15"/>
  <c r="R991" i="15"/>
  <c r="J991" i="15"/>
  <c r="AC991" i="14" s="1"/>
  <c r="Q990" i="15"/>
  <c r="X989" i="15"/>
  <c r="N987" i="15"/>
  <c r="D987" i="15"/>
  <c r="U986" i="15"/>
  <c r="M986" i="15"/>
  <c r="S984" i="15"/>
  <c r="R983" i="15"/>
  <c r="J983" i="15"/>
  <c r="AC983" i="14" s="1"/>
  <c r="Q982" i="15"/>
  <c r="M980" i="15"/>
  <c r="Q979" i="15"/>
  <c r="M979" i="15"/>
  <c r="U979" i="15"/>
  <c r="T977" i="15"/>
  <c r="U976" i="15"/>
  <c r="K976" i="15"/>
  <c r="T975" i="15"/>
  <c r="J975" i="15"/>
  <c r="AC975" i="14" s="1"/>
  <c r="R971" i="15"/>
  <c r="AD970" i="15"/>
  <c r="O967" i="15"/>
  <c r="O964" i="15"/>
  <c r="J964" i="15"/>
  <c r="AC964" i="14" s="1"/>
  <c r="R964" i="15"/>
  <c r="D964" i="15"/>
  <c r="N964" i="15"/>
  <c r="J963" i="15"/>
  <c r="AC963" i="14" s="1"/>
  <c r="P960" i="15"/>
  <c r="L951" i="15"/>
  <c r="AE950" i="15"/>
  <c r="L939" i="15"/>
  <c r="L936" i="15"/>
  <c r="V923" i="15"/>
  <c r="AF923" i="14" s="1"/>
  <c r="AG923" i="14" s="1"/>
  <c r="AD923" i="15"/>
  <c r="AE923" i="15"/>
  <c r="AF923" i="15"/>
  <c r="Y923" i="15"/>
  <c r="AG923" i="15"/>
  <c r="Z923" i="15"/>
  <c r="AA923" i="15"/>
  <c r="AC923" i="15"/>
  <c r="Z1008" i="15"/>
  <c r="P1006" i="15"/>
  <c r="Z1000" i="15"/>
  <c r="P998" i="15"/>
  <c r="P990" i="15"/>
  <c r="P982" i="15"/>
  <c r="R977" i="15"/>
  <c r="T976" i="15"/>
  <c r="S975" i="15"/>
  <c r="AA973" i="15"/>
  <c r="W973" i="15"/>
  <c r="AE973" i="15"/>
  <c r="O969" i="15"/>
  <c r="K969" i="15"/>
  <c r="S969" i="15"/>
  <c r="D968" i="15"/>
  <c r="N968" i="15"/>
  <c r="J968" i="15"/>
  <c r="AC968" i="14" s="1"/>
  <c r="R968" i="15"/>
  <c r="J959" i="15"/>
  <c r="AC959" i="14" s="1"/>
  <c r="R959" i="15"/>
  <c r="M959" i="15"/>
  <c r="U959" i="15"/>
  <c r="D959" i="15"/>
  <c r="N959" i="15"/>
  <c r="Q959" i="15"/>
  <c r="O956" i="15"/>
  <c r="J956" i="15"/>
  <c r="AC956" i="14" s="1"/>
  <c r="R956" i="15"/>
  <c r="K956" i="15"/>
  <c r="S956" i="15"/>
  <c r="D956" i="15"/>
  <c r="N956" i="15"/>
  <c r="K951" i="15"/>
  <c r="D947" i="15"/>
  <c r="N947" i="15"/>
  <c r="P947" i="15"/>
  <c r="Q947" i="15"/>
  <c r="J947" i="15"/>
  <c r="AC947" i="14" s="1"/>
  <c r="R947" i="15"/>
  <c r="M947" i="15"/>
  <c r="U947" i="15"/>
  <c r="AE938" i="15"/>
  <c r="X938" i="15"/>
  <c r="AG938" i="15"/>
  <c r="Y913" i="15"/>
  <c r="AG913" i="15"/>
  <c r="W865" i="15"/>
  <c r="AE865" i="15"/>
  <c r="AA865" i="15"/>
  <c r="V865" i="15"/>
  <c r="AF865" i="14" s="1"/>
  <c r="AG865" i="14" s="1"/>
  <c r="AG865" i="15"/>
  <c r="X865" i="15"/>
  <c r="Y865" i="15"/>
  <c r="Z865" i="15"/>
  <c r="AB865" i="15"/>
  <c r="AC865" i="15"/>
  <c r="AD865" i="15"/>
  <c r="AF865" i="15"/>
  <c r="S1010" i="15"/>
  <c r="K1010" i="15"/>
  <c r="Y1008" i="15"/>
  <c r="P1007" i="15"/>
  <c r="O1006" i="15"/>
  <c r="S1002" i="15"/>
  <c r="K1002" i="15"/>
  <c r="AG1000" i="15"/>
  <c r="Y1000" i="15"/>
  <c r="P999" i="15"/>
  <c r="O998" i="15"/>
  <c r="AC996" i="15"/>
  <c r="S994" i="15"/>
  <c r="K994" i="15"/>
  <c r="P991" i="15"/>
  <c r="O990" i="15"/>
  <c r="S986" i="15"/>
  <c r="K986" i="15"/>
  <c r="P983" i="15"/>
  <c r="O982" i="15"/>
  <c r="Q977" i="15"/>
  <c r="S976" i="15"/>
  <c r="R975" i="15"/>
  <c r="Y973" i="15"/>
  <c r="Y971" i="15"/>
  <c r="AG971" i="15"/>
  <c r="AC971" i="15"/>
  <c r="L969" i="15"/>
  <c r="M968" i="15"/>
  <c r="M967" i="15"/>
  <c r="U967" i="15"/>
  <c r="Q967" i="15"/>
  <c r="S963" i="15"/>
  <c r="O959" i="15"/>
  <c r="P956" i="15"/>
  <c r="AC954" i="15"/>
  <c r="X954" i="15"/>
  <c r="AF954" i="15"/>
  <c r="Y954" i="15"/>
  <c r="AG954" i="15"/>
  <c r="AB954" i="15"/>
  <c r="AA950" i="15"/>
  <c r="O948" i="15"/>
  <c r="Q948" i="15"/>
  <c r="J948" i="15"/>
  <c r="AC948" i="14" s="1"/>
  <c r="R948" i="15"/>
  <c r="K948" i="15"/>
  <c r="S948" i="15"/>
  <c r="D948" i="15"/>
  <c r="N948" i="15"/>
  <c r="O947" i="15"/>
  <c r="K944" i="15"/>
  <c r="S944" i="15"/>
  <c r="M944" i="15"/>
  <c r="U944" i="15"/>
  <c r="D944" i="15"/>
  <c r="N944" i="15"/>
  <c r="O944" i="15"/>
  <c r="J944" i="15"/>
  <c r="AC944" i="14" s="1"/>
  <c r="R944" i="15"/>
  <c r="V931" i="15"/>
  <c r="AF931" i="14" s="1"/>
  <c r="AG931" i="14" s="1"/>
  <c r="AD931" i="15"/>
  <c r="W931" i="15"/>
  <c r="AE931" i="15"/>
  <c r="X931" i="15"/>
  <c r="AF931" i="15"/>
  <c r="Y931" i="15"/>
  <c r="AG931" i="15"/>
  <c r="Z931" i="15"/>
  <c r="AA931" i="15"/>
  <c r="AB931" i="15"/>
  <c r="AC931" i="15"/>
  <c r="S1011" i="15"/>
  <c r="R1010" i="15"/>
  <c r="AF1008" i="15"/>
  <c r="N1006" i="15"/>
  <c r="S1003" i="15"/>
  <c r="R1002" i="15"/>
  <c r="AF1000" i="15"/>
  <c r="N998" i="15"/>
  <c r="S995" i="15"/>
  <c r="R994" i="15"/>
  <c r="N990" i="15"/>
  <c r="S987" i="15"/>
  <c r="R986" i="15"/>
  <c r="N982" i="15"/>
  <c r="P977" i="15"/>
  <c r="D977" i="15"/>
  <c r="Q976" i="15"/>
  <c r="P975" i="15"/>
  <c r="X973" i="15"/>
  <c r="K973" i="15"/>
  <c r="S973" i="15"/>
  <c r="O973" i="15"/>
  <c r="J972" i="15"/>
  <c r="AC972" i="14" s="1"/>
  <c r="R972" i="15"/>
  <c r="D972" i="15"/>
  <c r="N972" i="15"/>
  <c r="X971" i="15"/>
  <c r="N971" i="15"/>
  <c r="U969" i="15"/>
  <c r="J969" i="15"/>
  <c r="AC969" i="14" s="1"/>
  <c r="L968" i="15"/>
  <c r="K967" i="15"/>
  <c r="P965" i="15"/>
  <c r="K965" i="15"/>
  <c r="S965" i="15"/>
  <c r="O965" i="15"/>
  <c r="R963" i="15"/>
  <c r="L959" i="15"/>
  <c r="M956" i="15"/>
  <c r="D955" i="15"/>
  <c r="N955" i="15"/>
  <c r="Q955" i="15"/>
  <c r="J955" i="15"/>
  <c r="AC955" i="14" s="1"/>
  <c r="R955" i="15"/>
  <c r="M955" i="15"/>
  <c r="U955" i="15"/>
  <c r="Z950" i="15"/>
  <c r="AC949" i="15"/>
  <c r="P948" i="15"/>
  <c r="L947" i="15"/>
  <c r="AD946" i="15"/>
  <c r="Q944" i="15"/>
  <c r="AA937" i="15"/>
  <c r="AB921" i="15"/>
  <c r="AC921" i="15"/>
  <c r="AC889" i="15"/>
  <c r="X854" i="15"/>
  <c r="AF854" i="15"/>
  <c r="S961" i="15"/>
  <c r="K961" i="15"/>
  <c r="O957" i="15"/>
  <c r="S953" i="15"/>
  <c r="K953" i="15"/>
  <c r="O949" i="15"/>
  <c r="S945" i="15"/>
  <c r="K945" i="15"/>
  <c r="Q943" i="15"/>
  <c r="X942" i="15"/>
  <c r="O941" i="15"/>
  <c r="N940" i="15"/>
  <c r="D940" i="15"/>
  <c r="S937" i="15"/>
  <c r="K937" i="15"/>
  <c r="Q935" i="15"/>
  <c r="O933" i="15"/>
  <c r="N932" i="15"/>
  <c r="D932" i="15"/>
  <c r="U931" i="15"/>
  <c r="M931" i="15"/>
  <c r="S929" i="15"/>
  <c r="K929" i="15"/>
  <c r="R928" i="15"/>
  <c r="J928" i="15"/>
  <c r="AC928" i="14" s="1"/>
  <c r="Q927" i="15"/>
  <c r="X926" i="15"/>
  <c r="O925" i="15"/>
  <c r="N924" i="15"/>
  <c r="D924" i="15"/>
  <c r="U923" i="15"/>
  <c r="M923" i="15"/>
  <c r="S921" i="15"/>
  <c r="K921" i="15"/>
  <c r="R920" i="15"/>
  <c r="J920" i="15"/>
  <c r="AC920" i="14" s="1"/>
  <c r="Q919" i="15"/>
  <c r="AF918" i="15"/>
  <c r="X918" i="15"/>
  <c r="O917" i="15"/>
  <c r="N916" i="15"/>
  <c r="D916" i="15"/>
  <c r="U915" i="15"/>
  <c r="M915" i="15"/>
  <c r="S913" i="15"/>
  <c r="K913" i="15"/>
  <c r="R912" i="15"/>
  <c r="J912" i="15"/>
  <c r="AC912" i="14" s="1"/>
  <c r="Q911" i="15"/>
  <c r="AF910" i="15"/>
  <c r="X910" i="15"/>
  <c r="AE909" i="15"/>
  <c r="O909" i="15"/>
  <c r="N908" i="15"/>
  <c r="D908" i="15"/>
  <c r="U907" i="15"/>
  <c r="M907" i="15"/>
  <c r="AB906" i="15"/>
  <c r="S905" i="15"/>
  <c r="K905" i="15"/>
  <c r="R904" i="15"/>
  <c r="J904" i="15"/>
  <c r="AC904" i="14" s="1"/>
  <c r="Q903" i="15"/>
  <c r="AF902" i="15"/>
  <c r="X902" i="15"/>
  <c r="AE901" i="15"/>
  <c r="W901" i="15"/>
  <c r="O901" i="15"/>
  <c r="N900" i="15"/>
  <c r="D900" i="15"/>
  <c r="U899" i="15"/>
  <c r="M899" i="15"/>
  <c r="AB898" i="15"/>
  <c r="S897" i="15"/>
  <c r="K897" i="15"/>
  <c r="R896" i="15"/>
  <c r="J896" i="15"/>
  <c r="AC896" i="14" s="1"/>
  <c r="Q895" i="15"/>
  <c r="W893" i="15"/>
  <c r="O893" i="15"/>
  <c r="N892" i="15"/>
  <c r="D892" i="15"/>
  <c r="U891" i="15"/>
  <c r="M891" i="15"/>
  <c r="S889" i="15"/>
  <c r="K889" i="15"/>
  <c r="R888" i="15"/>
  <c r="J888" i="15"/>
  <c r="AC888" i="14" s="1"/>
  <c r="Q887" i="15"/>
  <c r="AF886" i="15"/>
  <c r="X886" i="15"/>
  <c r="O885" i="15"/>
  <c r="N884" i="15"/>
  <c r="D884" i="15"/>
  <c r="U883" i="15"/>
  <c r="M883" i="15"/>
  <c r="AB882" i="15"/>
  <c r="S881" i="15"/>
  <c r="K881" i="15"/>
  <c r="R880" i="15"/>
  <c r="J880" i="15"/>
  <c r="AC880" i="14" s="1"/>
  <c r="Q879" i="15"/>
  <c r="O877" i="15"/>
  <c r="N876" i="15"/>
  <c r="D876" i="15"/>
  <c r="U875" i="15"/>
  <c r="M875" i="15"/>
  <c r="S873" i="15"/>
  <c r="K873" i="15"/>
  <c r="R872" i="15"/>
  <c r="J872" i="15"/>
  <c r="AC872" i="14" s="1"/>
  <c r="Q871" i="15"/>
  <c r="AF870" i="15"/>
  <c r="X870" i="15"/>
  <c r="W869" i="15"/>
  <c r="O869" i="15"/>
  <c r="D868" i="15"/>
  <c r="N868" i="15"/>
  <c r="L860" i="15"/>
  <c r="L852" i="15"/>
  <c r="L847" i="15"/>
  <c r="L843" i="15"/>
  <c r="P839" i="15"/>
  <c r="X775" i="15"/>
  <c r="AF775" i="15"/>
  <c r="AB775" i="15"/>
  <c r="AC775" i="15"/>
  <c r="AD775" i="15"/>
  <c r="AE775" i="15"/>
  <c r="V775" i="15"/>
  <c r="AF775" i="14" s="1"/>
  <c r="AG775" i="14" s="1"/>
  <c r="AG775" i="15"/>
  <c r="W775" i="15"/>
  <c r="Y775" i="15"/>
  <c r="Z775" i="15"/>
  <c r="AA775" i="15"/>
  <c r="Q928" i="15"/>
  <c r="Q920" i="15"/>
  <c r="Q912" i="15"/>
  <c r="AA906" i="15"/>
  <c r="Q904" i="15"/>
  <c r="AA898" i="15"/>
  <c r="Q896" i="15"/>
  <c r="Q888" i="15"/>
  <c r="Q880" i="15"/>
  <c r="AA874" i="15"/>
  <c r="Q872" i="15"/>
  <c r="Q867" i="15"/>
  <c r="M867" i="15"/>
  <c r="U867" i="15"/>
  <c r="J863" i="15"/>
  <c r="AC863" i="14" s="1"/>
  <c r="R863" i="15"/>
  <c r="M863" i="15"/>
  <c r="U863" i="15"/>
  <c r="Q863" i="15"/>
  <c r="Y862" i="15"/>
  <c r="AG862" i="15"/>
  <c r="AB862" i="15"/>
  <c r="X862" i="15"/>
  <c r="AF862" i="15"/>
  <c r="P861" i="15"/>
  <c r="K861" i="15"/>
  <c r="S861" i="15"/>
  <c r="O861" i="15"/>
  <c r="K860" i="15"/>
  <c r="J855" i="15"/>
  <c r="AC855" i="14" s="1"/>
  <c r="R855" i="15"/>
  <c r="M855" i="15"/>
  <c r="U855" i="15"/>
  <c r="Q855" i="15"/>
  <c r="P853" i="15"/>
  <c r="K853" i="15"/>
  <c r="S853" i="15"/>
  <c r="O853" i="15"/>
  <c r="K852" i="15"/>
  <c r="J843" i="15"/>
  <c r="AC843" i="14" s="1"/>
  <c r="X752" i="15"/>
  <c r="AF752" i="15"/>
  <c r="S931" i="15"/>
  <c r="K931" i="15"/>
  <c r="Z930" i="15"/>
  <c r="P928" i="15"/>
  <c r="S923" i="15"/>
  <c r="K923" i="15"/>
  <c r="Z922" i="15"/>
  <c r="P920" i="15"/>
  <c r="S915" i="15"/>
  <c r="K915" i="15"/>
  <c r="P912" i="15"/>
  <c r="S907" i="15"/>
  <c r="K907" i="15"/>
  <c r="Z906" i="15"/>
  <c r="P904" i="15"/>
  <c r="AC901" i="15"/>
  <c r="S899" i="15"/>
  <c r="K899" i="15"/>
  <c r="Z898" i="15"/>
  <c r="P896" i="15"/>
  <c r="S891" i="15"/>
  <c r="K891" i="15"/>
  <c r="P888" i="15"/>
  <c r="S883" i="15"/>
  <c r="K883" i="15"/>
  <c r="P880" i="15"/>
  <c r="AC877" i="15"/>
  <c r="S875" i="15"/>
  <c r="K875" i="15"/>
  <c r="P872" i="15"/>
  <c r="AC869" i="15"/>
  <c r="K867" i="15"/>
  <c r="L863" i="15"/>
  <c r="L861" i="15"/>
  <c r="U860" i="15"/>
  <c r="U852" i="15"/>
  <c r="Y838" i="15"/>
  <c r="AG838" i="15"/>
  <c r="Z838" i="15"/>
  <c r="AB838" i="15"/>
  <c r="AC838" i="15"/>
  <c r="V838" i="15"/>
  <c r="AF838" i="14" s="1"/>
  <c r="AG838" i="14" s="1"/>
  <c r="AD838" i="15"/>
  <c r="X838" i="15"/>
  <c r="AF838" i="15"/>
  <c r="N943" i="15"/>
  <c r="D943" i="15"/>
  <c r="S940" i="15"/>
  <c r="K940" i="15"/>
  <c r="N935" i="15"/>
  <c r="D935" i="15"/>
  <c r="AC934" i="15"/>
  <c r="AB933" i="15"/>
  <c r="S932" i="15"/>
  <c r="K932" i="15"/>
  <c r="R931" i="15"/>
  <c r="J931" i="15"/>
  <c r="AC931" i="14" s="1"/>
  <c r="Y930" i="15"/>
  <c r="O928" i="15"/>
  <c r="N927" i="15"/>
  <c r="D927" i="15"/>
  <c r="S924" i="15"/>
  <c r="K924" i="15"/>
  <c r="R923" i="15"/>
  <c r="J923" i="15"/>
  <c r="AC923" i="14" s="1"/>
  <c r="Y922" i="15"/>
  <c r="O920" i="15"/>
  <c r="N919" i="15"/>
  <c r="D919" i="15"/>
  <c r="AC918" i="15"/>
  <c r="S916" i="15"/>
  <c r="K916" i="15"/>
  <c r="R915" i="15"/>
  <c r="J915" i="15"/>
  <c r="AC915" i="14" s="1"/>
  <c r="O912" i="15"/>
  <c r="N911" i="15"/>
  <c r="D911" i="15"/>
  <c r="AB909" i="15"/>
  <c r="S908" i="15"/>
  <c r="K908" i="15"/>
  <c r="R907" i="15"/>
  <c r="J907" i="15"/>
  <c r="AC907" i="14" s="1"/>
  <c r="AG906" i="15"/>
  <c r="Y906" i="15"/>
  <c r="O904" i="15"/>
  <c r="N903" i="15"/>
  <c r="D903" i="15"/>
  <c r="AC902" i="15"/>
  <c r="AB901" i="15"/>
  <c r="S900" i="15"/>
  <c r="K900" i="15"/>
  <c r="R899" i="15"/>
  <c r="J899" i="15"/>
  <c r="AC899" i="14" s="1"/>
  <c r="AG898" i="15"/>
  <c r="Y898" i="15"/>
  <c r="O896" i="15"/>
  <c r="N895" i="15"/>
  <c r="D895" i="15"/>
  <c r="AC894" i="15"/>
  <c r="AB893" i="15"/>
  <c r="S892" i="15"/>
  <c r="K892" i="15"/>
  <c r="R891" i="15"/>
  <c r="J891" i="15"/>
  <c r="AC891" i="14" s="1"/>
  <c r="Y890" i="15"/>
  <c r="O888" i="15"/>
  <c r="N887" i="15"/>
  <c r="D887" i="15"/>
  <c r="AC886" i="15"/>
  <c r="S884" i="15"/>
  <c r="K884" i="15"/>
  <c r="R883" i="15"/>
  <c r="J883" i="15"/>
  <c r="AC883" i="14" s="1"/>
  <c r="O880" i="15"/>
  <c r="N879" i="15"/>
  <c r="D879" i="15"/>
  <c r="AB877" i="15"/>
  <c r="S876" i="15"/>
  <c r="K876" i="15"/>
  <c r="R875" i="15"/>
  <c r="J875" i="15"/>
  <c r="AC875" i="14" s="1"/>
  <c r="O872" i="15"/>
  <c r="N871" i="15"/>
  <c r="D871" i="15"/>
  <c r="AC870" i="15"/>
  <c r="T867" i="15"/>
  <c r="J867" i="15"/>
  <c r="AC867" i="14" s="1"/>
  <c r="K864" i="15"/>
  <c r="S864" i="15"/>
  <c r="D864" i="15"/>
  <c r="N864" i="15"/>
  <c r="J864" i="15"/>
  <c r="AC864" i="14" s="1"/>
  <c r="R864" i="15"/>
  <c r="K863" i="15"/>
  <c r="AE862" i="15"/>
  <c r="J861" i="15"/>
  <c r="AC861" i="14" s="1"/>
  <c r="T860" i="15"/>
  <c r="D859" i="15"/>
  <c r="N859" i="15"/>
  <c r="Q859" i="15"/>
  <c r="M859" i="15"/>
  <c r="U859" i="15"/>
  <c r="K856" i="15"/>
  <c r="S856" i="15"/>
  <c r="D856" i="15"/>
  <c r="N856" i="15"/>
  <c r="J856" i="15"/>
  <c r="AC856" i="14" s="1"/>
  <c r="R856" i="15"/>
  <c r="K855" i="15"/>
  <c r="J853" i="15"/>
  <c r="AC853" i="14" s="1"/>
  <c r="T852" i="15"/>
  <c r="D851" i="15"/>
  <c r="N851" i="15"/>
  <c r="Q851" i="15"/>
  <c r="M851" i="15"/>
  <c r="U851" i="15"/>
  <c r="T845" i="15"/>
  <c r="D845" i="15"/>
  <c r="AA763" i="15"/>
  <c r="AB763" i="15"/>
  <c r="W763" i="15"/>
  <c r="AD763" i="15"/>
  <c r="AE763" i="15"/>
  <c r="S957" i="15"/>
  <c r="K957" i="15"/>
  <c r="S949" i="15"/>
  <c r="K949" i="15"/>
  <c r="U943" i="15"/>
  <c r="M943" i="15"/>
  <c r="S941" i="15"/>
  <c r="K941" i="15"/>
  <c r="R940" i="15"/>
  <c r="J940" i="15"/>
  <c r="AC940" i="14" s="1"/>
  <c r="U935" i="15"/>
  <c r="M935" i="15"/>
  <c r="S933" i="15"/>
  <c r="K933" i="15"/>
  <c r="R932" i="15"/>
  <c r="J932" i="15"/>
  <c r="AC932" i="14" s="1"/>
  <c r="Q931" i="15"/>
  <c r="N928" i="15"/>
  <c r="D928" i="15"/>
  <c r="U927" i="15"/>
  <c r="M927" i="15"/>
  <c r="S925" i="15"/>
  <c r="K925" i="15"/>
  <c r="R924" i="15"/>
  <c r="J924" i="15"/>
  <c r="AC924" i="14" s="1"/>
  <c r="Q923" i="15"/>
  <c r="AF922" i="15"/>
  <c r="N920" i="15"/>
  <c r="D920" i="15"/>
  <c r="U919" i="15"/>
  <c r="M919" i="15"/>
  <c r="AB918" i="15"/>
  <c r="S917" i="15"/>
  <c r="K917" i="15"/>
  <c r="R916" i="15"/>
  <c r="J916" i="15"/>
  <c r="AC916" i="14" s="1"/>
  <c r="Q915" i="15"/>
  <c r="N912" i="15"/>
  <c r="D912" i="15"/>
  <c r="U911" i="15"/>
  <c r="M911" i="15"/>
  <c r="S909" i="15"/>
  <c r="K909" i="15"/>
  <c r="R908" i="15"/>
  <c r="J908" i="15"/>
  <c r="AC908" i="14" s="1"/>
  <c r="Q907" i="15"/>
  <c r="AF906" i="15"/>
  <c r="X906" i="15"/>
  <c r="N904" i="15"/>
  <c r="D904" i="15"/>
  <c r="U903" i="15"/>
  <c r="M903" i="15"/>
  <c r="AB902" i="15"/>
  <c r="S901" i="15"/>
  <c r="K901" i="15"/>
  <c r="R900" i="15"/>
  <c r="J900" i="15"/>
  <c r="AC900" i="14" s="1"/>
  <c r="Q899" i="15"/>
  <c r="AF898" i="15"/>
  <c r="X898" i="15"/>
  <c r="N896" i="15"/>
  <c r="D896" i="15"/>
  <c r="U895" i="15"/>
  <c r="M895" i="15"/>
  <c r="S893" i="15"/>
  <c r="K893" i="15"/>
  <c r="R892" i="15"/>
  <c r="J892" i="15"/>
  <c r="AC892" i="14" s="1"/>
  <c r="Q891" i="15"/>
  <c r="N888" i="15"/>
  <c r="D888" i="15"/>
  <c r="U887" i="15"/>
  <c r="M887" i="15"/>
  <c r="AB886" i="15"/>
  <c r="S885" i="15"/>
  <c r="K885" i="15"/>
  <c r="R884" i="15"/>
  <c r="J884" i="15"/>
  <c r="AC884" i="14" s="1"/>
  <c r="Q883" i="15"/>
  <c r="N880" i="15"/>
  <c r="D880" i="15"/>
  <c r="U879" i="15"/>
  <c r="M879" i="15"/>
  <c r="S877" i="15"/>
  <c r="K877" i="15"/>
  <c r="R876" i="15"/>
  <c r="J876" i="15"/>
  <c r="AC876" i="14" s="1"/>
  <c r="Q875" i="15"/>
  <c r="N872" i="15"/>
  <c r="D872" i="15"/>
  <c r="U871" i="15"/>
  <c r="M871" i="15"/>
  <c r="AB870" i="15"/>
  <c r="S869" i="15"/>
  <c r="K869" i="15"/>
  <c r="S867" i="15"/>
  <c r="O864" i="15"/>
  <c r="AD862" i="15"/>
  <c r="U861" i="15"/>
  <c r="S860" i="15"/>
  <c r="L859" i="15"/>
  <c r="AC858" i="15"/>
  <c r="X858" i="15"/>
  <c r="AF858" i="15"/>
  <c r="AB858" i="15"/>
  <c r="O856" i="15"/>
  <c r="U853" i="15"/>
  <c r="S852" i="15"/>
  <c r="L851" i="15"/>
  <c r="K848" i="15"/>
  <c r="S848" i="15"/>
  <c r="D848" i="15"/>
  <c r="N848" i="15"/>
  <c r="P848" i="15"/>
  <c r="J848" i="15"/>
  <c r="AC848" i="14" s="1"/>
  <c r="R848" i="15"/>
  <c r="AD846" i="15"/>
  <c r="AC819" i="15"/>
  <c r="V811" i="15"/>
  <c r="AF811" i="14" s="1"/>
  <c r="AG811" i="14" s="1"/>
  <c r="AE811" i="15"/>
  <c r="AG811" i="15"/>
  <c r="Z811" i="15"/>
  <c r="AC811" i="15"/>
  <c r="Y803" i="15"/>
  <c r="AC803" i="15"/>
  <c r="AB795" i="15"/>
  <c r="AA942" i="15"/>
  <c r="Q940" i="15"/>
  <c r="Q932" i="15"/>
  <c r="P931" i="15"/>
  <c r="AE930" i="15"/>
  <c r="W930" i="15"/>
  <c r="U928" i="15"/>
  <c r="M928" i="15"/>
  <c r="Q924" i="15"/>
  <c r="P923" i="15"/>
  <c r="U920" i="15"/>
  <c r="M920" i="15"/>
  <c r="AA918" i="15"/>
  <c r="Q916" i="15"/>
  <c r="P915" i="15"/>
  <c r="U912" i="15"/>
  <c r="M912" i="15"/>
  <c r="Z909" i="15"/>
  <c r="Q908" i="15"/>
  <c r="P907" i="15"/>
  <c r="AE906" i="15"/>
  <c r="U904" i="15"/>
  <c r="M904" i="15"/>
  <c r="AA902" i="15"/>
  <c r="Z901" i="15"/>
  <c r="Q900" i="15"/>
  <c r="P899" i="15"/>
  <c r="AE898" i="15"/>
  <c r="W898" i="15"/>
  <c r="U896" i="15"/>
  <c r="M896" i="15"/>
  <c r="Z893" i="15"/>
  <c r="Q892" i="15"/>
  <c r="P891" i="15"/>
  <c r="U888" i="15"/>
  <c r="M888" i="15"/>
  <c r="AA886" i="15"/>
  <c r="Q884" i="15"/>
  <c r="P883" i="15"/>
  <c r="AE882" i="15"/>
  <c r="U880" i="15"/>
  <c r="M880" i="15"/>
  <c r="P875" i="15"/>
  <c r="U872" i="15"/>
  <c r="M872" i="15"/>
  <c r="Z869" i="15"/>
  <c r="R867" i="15"/>
  <c r="T863" i="15"/>
  <c r="AC862" i="15"/>
  <c r="T861" i="15"/>
  <c r="Z847" i="15"/>
  <c r="AE847" i="15"/>
  <c r="P845" i="15"/>
  <c r="Q845" i="15"/>
  <c r="K845" i="15"/>
  <c r="S845" i="15"/>
  <c r="M845" i="15"/>
  <c r="U845" i="15"/>
  <c r="O845" i="15"/>
  <c r="Y835" i="15"/>
  <c r="AG835" i="15"/>
  <c r="W827" i="15"/>
  <c r="Z771" i="15"/>
  <c r="V771" i="15"/>
  <c r="AF771" i="14" s="1"/>
  <c r="AG771" i="14" s="1"/>
  <c r="W771" i="15"/>
  <c r="O860" i="15"/>
  <c r="J860" i="15"/>
  <c r="AC860" i="14" s="1"/>
  <c r="R860" i="15"/>
  <c r="D860" i="15"/>
  <c r="N860" i="15"/>
  <c r="O852" i="15"/>
  <c r="J852" i="15"/>
  <c r="AC852" i="14" s="1"/>
  <c r="R852" i="15"/>
  <c r="D852" i="15"/>
  <c r="N852" i="15"/>
  <c r="D843" i="15"/>
  <c r="N843" i="15"/>
  <c r="O843" i="15"/>
  <c r="Q843" i="15"/>
  <c r="K843" i="15"/>
  <c r="S843" i="15"/>
  <c r="M843" i="15"/>
  <c r="U843" i="15"/>
  <c r="J839" i="15"/>
  <c r="AC839" i="14" s="1"/>
  <c r="R839" i="15"/>
  <c r="K839" i="15"/>
  <c r="S839" i="15"/>
  <c r="M839" i="15"/>
  <c r="U839" i="15"/>
  <c r="D839" i="15"/>
  <c r="N839" i="15"/>
  <c r="O839" i="15"/>
  <c r="Q839" i="15"/>
  <c r="Z830" i="15"/>
  <c r="AA830" i="15"/>
  <c r="AB830" i="15"/>
  <c r="AC830" i="15"/>
  <c r="Y822" i="15"/>
  <c r="AG822" i="15"/>
  <c r="Z822" i="15"/>
  <c r="AA822" i="15"/>
  <c r="AB822" i="15"/>
  <c r="AC822" i="15"/>
  <c r="V822" i="15"/>
  <c r="AF822" i="14" s="1"/>
  <c r="AG822" i="14" s="1"/>
  <c r="AD822" i="15"/>
  <c r="W822" i="15"/>
  <c r="AE822" i="15"/>
  <c r="X822" i="15"/>
  <c r="AF822" i="15"/>
  <c r="AG814" i="15"/>
  <c r="X806" i="15"/>
  <c r="Y798" i="15"/>
  <c r="AG798" i="15"/>
  <c r="Z798" i="15"/>
  <c r="AA798" i="15"/>
  <c r="AB798" i="15"/>
  <c r="AC798" i="15"/>
  <c r="V798" i="15"/>
  <c r="AF798" i="14" s="1"/>
  <c r="AG798" i="14" s="1"/>
  <c r="AD798" i="15"/>
  <c r="W798" i="15"/>
  <c r="AE798" i="15"/>
  <c r="X798" i="15"/>
  <c r="AF798" i="15"/>
  <c r="R943" i="15"/>
  <c r="R935" i="15"/>
  <c r="N931" i="15"/>
  <c r="S928" i="15"/>
  <c r="R927" i="15"/>
  <c r="N923" i="15"/>
  <c r="S920" i="15"/>
  <c r="R919" i="15"/>
  <c r="AG918" i="15"/>
  <c r="N915" i="15"/>
  <c r="S912" i="15"/>
  <c r="R911" i="15"/>
  <c r="AG910" i="15"/>
  <c r="AF909" i="15"/>
  <c r="N907" i="15"/>
  <c r="S904" i="15"/>
  <c r="R903" i="15"/>
  <c r="AG902" i="15"/>
  <c r="N899" i="15"/>
  <c r="S896" i="15"/>
  <c r="R895" i="15"/>
  <c r="N891" i="15"/>
  <c r="S888" i="15"/>
  <c r="R887" i="15"/>
  <c r="AG886" i="15"/>
  <c r="N883" i="15"/>
  <c r="S880" i="15"/>
  <c r="R879" i="15"/>
  <c r="AG878" i="15"/>
  <c r="AF877" i="15"/>
  <c r="N875" i="15"/>
  <c r="S872" i="15"/>
  <c r="R871" i="15"/>
  <c r="AG870" i="15"/>
  <c r="O867" i="15"/>
  <c r="D867" i="15"/>
  <c r="P863" i="15"/>
  <c r="D863" i="15"/>
  <c r="Z862" i="15"/>
  <c r="Q861" i="15"/>
  <c r="D861" i="15"/>
  <c r="M860" i="15"/>
  <c r="T859" i="15"/>
  <c r="P855" i="15"/>
  <c r="D855" i="15"/>
  <c r="Q853" i="15"/>
  <c r="D853" i="15"/>
  <c r="M852" i="15"/>
  <c r="T851" i="15"/>
  <c r="AD850" i="15"/>
  <c r="J847" i="15"/>
  <c r="AC847" i="14" s="1"/>
  <c r="R847" i="15"/>
  <c r="M847" i="15"/>
  <c r="U847" i="15"/>
  <c r="O847" i="15"/>
  <c r="Q847" i="15"/>
  <c r="J845" i="15"/>
  <c r="AC845" i="14" s="1"/>
  <c r="P843" i="15"/>
  <c r="T839" i="15"/>
  <c r="AA786" i="15"/>
  <c r="W786" i="15"/>
  <c r="AE786" i="15"/>
  <c r="V786" i="15"/>
  <c r="AF786" i="14" s="1"/>
  <c r="AG786" i="14" s="1"/>
  <c r="AG786" i="15"/>
  <c r="X786" i="15"/>
  <c r="Y786" i="15"/>
  <c r="Z786" i="15"/>
  <c r="AB786" i="15"/>
  <c r="AC786" i="15"/>
  <c r="AD786" i="15"/>
  <c r="AF786" i="15"/>
  <c r="W782" i="15"/>
  <c r="AE782" i="15"/>
  <c r="AA782" i="15"/>
  <c r="AD782" i="15"/>
  <c r="AF782" i="15"/>
  <c r="V782" i="15"/>
  <c r="AF782" i="14" s="1"/>
  <c r="AG782" i="14" s="1"/>
  <c r="AG782" i="15"/>
  <c r="X782" i="15"/>
  <c r="Y782" i="15"/>
  <c r="Z782" i="15"/>
  <c r="AB782" i="15"/>
  <c r="AC782" i="15"/>
  <c r="Y776" i="15"/>
  <c r="AG776" i="15"/>
  <c r="AC776" i="15"/>
  <c r="AA776" i="15"/>
  <c r="AB776" i="15"/>
  <c r="AD776" i="15"/>
  <c r="AE776" i="15"/>
  <c r="V776" i="15"/>
  <c r="AF776" i="14" s="1"/>
  <c r="AG776" i="14" s="1"/>
  <c r="AF776" i="15"/>
  <c r="W776" i="15"/>
  <c r="X776" i="15"/>
  <c r="Z776" i="15"/>
  <c r="S865" i="15"/>
  <c r="K865" i="15"/>
  <c r="S857" i="15"/>
  <c r="K857" i="15"/>
  <c r="S849" i="15"/>
  <c r="K849" i="15"/>
  <c r="N844" i="15"/>
  <c r="D844" i="15"/>
  <c r="AB842" i="15"/>
  <c r="K841" i="15"/>
  <c r="R840" i="15"/>
  <c r="J840" i="15"/>
  <c r="AC840" i="14" s="1"/>
  <c r="AE837" i="15"/>
  <c r="W837" i="15"/>
  <c r="O837" i="15"/>
  <c r="N836" i="15"/>
  <c r="D836" i="15"/>
  <c r="U835" i="15"/>
  <c r="M835" i="15"/>
  <c r="AA833" i="15"/>
  <c r="R832" i="15"/>
  <c r="J832" i="15"/>
  <c r="AC832" i="14" s="1"/>
  <c r="Q831" i="15"/>
  <c r="O829" i="15"/>
  <c r="N828" i="15"/>
  <c r="D828" i="15"/>
  <c r="U827" i="15"/>
  <c r="M827" i="15"/>
  <c r="R824" i="15"/>
  <c r="J824" i="15"/>
  <c r="AC824" i="14" s="1"/>
  <c r="Q823" i="15"/>
  <c r="W821" i="15"/>
  <c r="O821" i="15"/>
  <c r="N820" i="15"/>
  <c r="D820" i="15"/>
  <c r="U819" i="15"/>
  <c r="M819" i="15"/>
  <c r="AB818" i="15"/>
  <c r="R816" i="15"/>
  <c r="J816" i="15"/>
  <c r="AC816" i="14" s="1"/>
  <c r="Q815" i="15"/>
  <c r="O813" i="15"/>
  <c r="N812" i="15"/>
  <c r="D812" i="15"/>
  <c r="U811" i="15"/>
  <c r="M811" i="15"/>
  <c r="R808" i="15"/>
  <c r="J808" i="15"/>
  <c r="AC808" i="14" s="1"/>
  <c r="Q807" i="15"/>
  <c r="O805" i="15"/>
  <c r="N804" i="15"/>
  <c r="D804" i="15"/>
  <c r="U803" i="15"/>
  <c r="M803" i="15"/>
  <c r="AA801" i="15"/>
  <c r="R800" i="15"/>
  <c r="J800" i="15"/>
  <c r="AC800" i="14" s="1"/>
  <c r="Q799" i="15"/>
  <c r="O797" i="15"/>
  <c r="N796" i="15"/>
  <c r="D796" i="15"/>
  <c r="U795" i="15"/>
  <c r="M795" i="15"/>
  <c r="P792" i="15"/>
  <c r="X790" i="15"/>
  <c r="O790" i="15"/>
  <c r="K790" i="15"/>
  <c r="S790" i="15"/>
  <c r="D789" i="15"/>
  <c r="N789" i="15"/>
  <c r="J789" i="15"/>
  <c r="AC789" i="14" s="1"/>
  <c r="R789" i="15"/>
  <c r="U786" i="15"/>
  <c r="J786" i="15"/>
  <c r="AC786" i="14" s="1"/>
  <c r="L785" i="15"/>
  <c r="S780" i="15"/>
  <c r="O776" i="15"/>
  <c r="AG774" i="15"/>
  <c r="V774" i="15"/>
  <c r="AF774" i="14" s="1"/>
  <c r="AG774" i="14" s="1"/>
  <c r="W772" i="15"/>
  <c r="AB770" i="15"/>
  <c r="J770" i="15"/>
  <c r="AC770" i="14" s="1"/>
  <c r="R770" i="15"/>
  <c r="K770" i="15"/>
  <c r="S770" i="15"/>
  <c r="O770" i="15"/>
  <c r="K769" i="15"/>
  <c r="V764" i="15"/>
  <c r="AF764" i="14" s="1"/>
  <c r="AG764" i="14" s="1"/>
  <c r="J762" i="15"/>
  <c r="AC762" i="14" s="1"/>
  <c r="R762" i="15"/>
  <c r="K762" i="15"/>
  <c r="S762" i="15"/>
  <c r="O762" i="15"/>
  <c r="K761" i="15"/>
  <c r="L758" i="15"/>
  <c r="W751" i="15"/>
  <c r="AE751" i="15"/>
  <c r="AB751" i="15"/>
  <c r="X677" i="15"/>
  <c r="AF677" i="15"/>
  <c r="AA677" i="15"/>
  <c r="AC677" i="15"/>
  <c r="AD677" i="15"/>
  <c r="AE677" i="15"/>
  <c r="AE660" i="15"/>
  <c r="AC660" i="15"/>
  <c r="AD660" i="15"/>
  <c r="P831" i="15"/>
  <c r="P823" i="15"/>
  <c r="P815" i="15"/>
  <c r="P807" i="15"/>
  <c r="Z801" i="15"/>
  <c r="P799" i="15"/>
  <c r="M788" i="15"/>
  <c r="U788" i="15"/>
  <c r="Q788" i="15"/>
  <c r="X783" i="15"/>
  <c r="AF783" i="15"/>
  <c r="AB783" i="15"/>
  <c r="R780" i="15"/>
  <c r="K778" i="15"/>
  <c r="S778" i="15"/>
  <c r="O778" i="15"/>
  <c r="J777" i="15"/>
  <c r="AC777" i="14" s="1"/>
  <c r="R777" i="15"/>
  <c r="D777" i="15"/>
  <c r="N777" i="15"/>
  <c r="AF774" i="15"/>
  <c r="U769" i="15"/>
  <c r="X768" i="15"/>
  <c r="AG768" i="15"/>
  <c r="AF764" i="15"/>
  <c r="U761" i="15"/>
  <c r="Z842" i="15"/>
  <c r="P840" i="15"/>
  <c r="U837" i="15"/>
  <c r="M837" i="15"/>
  <c r="S835" i="15"/>
  <c r="K835" i="15"/>
  <c r="P832" i="15"/>
  <c r="O831" i="15"/>
  <c r="U829" i="15"/>
  <c r="M829" i="15"/>
  <c r="S827" i="15"/>
  <c r="K827" i="15"/>
  <c r="P824" i="15"/>
  <c r="O823" i="15"/>
  <c r="U821" i="15"/>
  <c r="M821" i="15"/>
  <c r="S819" i="15"/>
  <c r="K819" i="15"/>
  <c r="O815" i="15"/>
  <c r="U813" i="15"/>
  <c r="M813" i="15"/>
  <c r="S811" i="15"/>
  <c r="K811" i="15"/>
  <c r="O807" i="15"/>
  <c r="U805" i="15"/>
  <c r="M805" i="15"/>
  <c r="S803" i="15"/>
  <c r="K803" i="15"/>
  <c r="AG801" i="15"/>
  <c r="Y801" i="15"/>
  <c r="O799" i="15"/>
  <c r="U797" i="15"/>
  <c r="M797" i="15"/>
  <c r="S795" i="15"/>
  <c r="K795" i="15"/>
  <c r="K788" i="15"/>
  <c r="AE783" i="15"/>
  <c r="P780" i="15"/>
  <c r="L778" i="15"/>
  <c r="M777" i="15"/>
  <c r="Q776" i="15"/>
  <c r="M776" i="15"/>
  <c r="U776" i="15"/>
  <c r="AD774" i="15"/>
  <c r="T769" i="15"/>
  <c r="D766" i="15"/>
  <c r="N766" i="15"/>
  <c r="O766" i="15"/>
  <c r="K766" i="15"/>
  <c r="S766" i="15"/>
  <c r="AE764" i="15"/>
  <c r="T761" i="15"/>
  <c r="W759" i="15"/>
  <c r="AE759" i="15"/>
  <c r="X759" i="15"/>
  <c r="AF759" i="15"/>
  <c r="Y759" i="15"/>
  <c r="AB759" i="15"/>
  <c r="R835" i="15"/>
  <c r="J835" i="15"/>
  <c r="AC835" i="14" s="1"/>
  <c r="N831" i="15"/>
  <c r="D831" i="15"/>
  <c r="R827" i="15"/>
  <c r="J827" i="15"/>
  <c r="AC827" i="14" s="1"/>
  <c r="N823" i="15"/>
  <c r="D823" i="15"/>
  <c r="R819" i="15"/>
  <c r="J819" i="15"/>
  <c r="AC819" i="14" s="1"/>
  <c r="N815" i="15"/>
  <c r="D815" i="15"/>
  <c r="R811" i="15"/>
  <c r="J811" i="15"/>
  <c r="AC811" i="14" s="1"/>
  <c r="N807" i="15"/>
  <c r="D807" i="15"/>
  <c r="R803" i="15"/>
  <c r="J803" i="15"/>
  <c r="AC803" i="14" s="1"/>
  <c r="AF801" i="15"/>
  <c r="X801" i="15"/>
  <c r="N799" i="15"/>
  <c r="D799" i="15"/>
  <c r="R795" i="15"/>
  <c r="J795" i="15"/>
  <c r="AC795" i="14" s="1"/>
  <c r="V792" i="15"/>
  <c r="AF792" i="14" s="1"/>
  <c r="AG792" i="14" s="1"/>
  <c r="M792" i="15"/>
  <c r="U792" i="15"/>
  <c r="Y791" i="15"/>
  <c r="T788" i="15"/>
  <c r="J788" i="15"/>
  <c r="AC788" i="14" s="1"/>
  <c r="AD783" i="15"/>
  <c r="O780" i="15"/>
  <c r="D780" i="15"/>
  <c r="U778" i="15"/>
  <c r="J778" i="15"/>
  <c r="AC778" i="14" s="1"/>
  <c r="L777" i="15"/>
  <c r="AC774" i="15"/>
  <c r="S769" i="15"/>
  <c r="P768" i="15"/>
  <c r="Q768" i="15"/>
  <c r="M768" i="15"/>
  <c r="U768" i="15"/>
  <c r="M766" i="15"/>
  <c r="AD764" i="15"/>
  <c r="S761" i="15"/>
  <c r="P760" i="15"/>
  <c r="Q760" i="15"/>
  <c r="M760" i="15"/>
  <c r="U760" i="15"/>
  <c r="U758" i="15"/>
  <c r="AC687" i="15"/>
  <c r="V687" i="15"/>
  <c r="AF687" i="14" s="1"/>
  <c r="AG687" i="14" s="1"/>
  <c r="AD687" i="15"/>
  <c r="W687" i="15"/>
  <c r="AE687" i="15"/>
  <c r="X687" i="15"/>
  <c r="AF687" i="15"/>
  <c r="Y687" i="15"/>
  <c r="AG687" i="15"/>
  <c r="Z687" i="15"/>
  <c r="AA687" i="15"/>
  <c r="AB687" i="15"/>
  <c r="AE676" i="15"/>
  <c r="AB676" i="15"/>
  <c r="R844" i="15"/>
  <c r="J844" i="15"/>
  <c r="AC844" i="14" s="1"/>
  <c r="AF842" i="15"/>
  <c r="X842" i="15"/>
  <c r="N840" i="15"/>
  <c r="D840" i="15"/>
  <c r="AA837" i="15"/>
  <c r="S837" i="15"/>
  <c r="K837" i="15"/>
  <c r="R836" i="15"/>
  <c r="J836" i="15"/>
  <c r="AC836" i="14" s="1"/>
  <c r="Q835" i="15"/>
  <c r="P834" i="15"/>
  <c r="N832" i="15"/>
  <c r="D832" i="15"/>
  <c r="U831" i="15"/>
  <c r="M831" i="15"/>
  <c r="S829" i="15"/>
  <c r="K829" i="15"/>
  <c r="R828" i="15"/>
  <c r="J828" i="15"/>
  <c r="AC828" i="14" s="1"/>
  <c r="Q827" i="15"/>
  <c r="P826" i="15"/>
  <c r="W825" i="15"/>
  <c r="N824" i="15"/>
  <c r="D824" i="15"/>
  <c r="U823" i="15"/>
  <c r="M823" i="15"/>
  <c r="AA821" i="15"/>
  <c r="S821" i="15"/>
  <c r="K821" i="15"/>
  <c r="R820" i="15"/>
  <c r="J820" i="15"/>
  <c r="AC820" i="14" s="1"/>
  <c r="Q819" i="15"/>
  <c r="AF818" i="15"/>
  <c r="X818" i="15"/>
  <c r="P818" i="15"/>
  <c r="N816" i="15"/>
  <c r="D816" i="15"/>
  <c r="U815" i="15"/>
  <c r="M815" i="15"/>
  <c r="S813" i="15"/>
  <c r="K813" i="15"/>
  <c r="R812" i="15"/>
  <c r="J812" i="15"/>
  <c r="AC812" i="14" s="1"/>
  <c r="Q811" i="15"/>
  <c r="P810" i="15"/>
  <c r="N808" i="15"/>
  <c r="D808" i="15"/>
  <c r="U807" i="15"/>
  <c r="M807" i="15"/>
  <c r="S805" i="15"/>
  <c r="K805" i="15"/>
  <c r="R804" i="15"/>
  <c r="J804" i="15"/>
  <c r="AC804" i="14" s="1"/>
  <c r="Q803" i="15"/>
  <c r="AF802" i="15"/>
  <c r="P802" i="15"/>
  <c r="AE801" i="15"/>
  <c r="W801" i="15"/>
  <c r="N800" i="15"/>
  <c r="D800" i="15"/>
  <c r="U799" i="15"/>
  <c r="M799" i="15"/>
  <c r="S797" i="15"/>
  <c r="K797" i="15"/>
  <c r="R796" i="15"/>
  <c r="J796" i="15"/>
  <c r="AC796" i="14" s="1"/>
  <c r="Q795" i="15"/>
  <c r="P794" i="15"/>
  <c r="T792" i="15"/>
  <c r="K792" i="15"/>
  <c r="R790" i="15"/>
  <c r="T789" i="15"/>
  <c r="S788" i="15"/>
  <c r="P786" i="15"/>
  <c r="AC783" i="15"/>
  <c r="O782" i="15"/>
  <c r="K782" i="15"/>
  <c r="S782" i="15"/>
  <c r="D781" i="15"/>
  <c r="N781" i="15"/>
  <c r="J781" i="15"/>
  <c r="AC781" i="14" s="1"/>
  <c r="R781" i="15"/>
  <c r="T778" i="15"/>
  <c r="U777" i="15"/>
  <c r="K777" i="15"/>
  <c r="T776" i="15"/>
  <c r="J776" i="15"/>
  <c r="AC776" i="14" s="1"/>
  <c r="U770" i="15"/>
  <c r="W768" i="15"/>
  <c r="K768" i="15"/>
  <c r="L766" i="15"/>
  <c r="U762" i="15"/>
  <c r="W760" i="15"/>
  <c r="K760" i="15"/>
  <c r="AD735" i="15"/>
  <c r="AE735" i="15"/>
  <c r="AF791" i="15"/>
  <c r="AB791" i="15"/>
  <c r="M780" i="15"/>
  <c r="U780" i="15"/>
  <c r="Q780" i="15"/>
  <c r="W774" i="15"/>
  <c r="AE774" i="15"/>
  <c r="AA774" i="15"/>
  <c r="Q769" i="15"/>
  <c r="J769" i="15"/>
  <c r="AC769" i="14" s="1"/>
  <c r="R769" i="15"/>
  <c r="D769" i="15"/>
  <c r="N769" i="15"/>
  <c r="AB764" i="15"/>
  <c r="AC764" i="15"/>
  <c r="Y764" i="15"/>
  <c r="AG764" i="15"/>
  <c r="Q761" i="15"/>
  <c r="J761" i="15"/>
  <c r="AC761" i="14" s="1"/>
  <c r="R761" i="15"/>
  <c r="D761" i="15"/>
  <c r="N761" i="15"/>
  <c r="O752" i="15"/>
  <c r="P752" i="15"/>
  <c r="Q752" i="15"/>
  <c r="J752" i="15"/>
  <c r="AC752" i="14" s="1"/>
  <c r="R752" i="15"/>
  <c r="K752" i="15"/>
  <c r="S752" i="15"/>
  <c r="M752" i="15"/>
  <c r="U752" i="15"/>
  <c r="M750" i="15"/>
  <c r="U750" i="15"/>
  <c r="D750" i="15"/>
  <c r="N750" i="15"/>
  <c r="O750" i="15"/>
  <c r="P750" i="15"/>
  <c r="Q750" i="15"/>
  <c r="K750" i="15"/>
  <c r="S750" i="15"/>
  <c r="AC727" i="15"/>
  <c r="V727" i="15"/>
  <c r="AF727" i="14" s="1"/>
  <c r="AG727" i="14" s="1"/>
  <c r="AD727" i="15"/>
  <c r="W727" i="15"/>
  <c r="AE727" i="15"/>
  <c r="X727" i="15"/>
  <c r="AF727" i="15"/>
  <c r="Y727" i="15"/>
  <c r="AG727" i="15"/>
  <c r="Z727" i="15"/>
  <c r="AA727" i="15"/>
  <c r="AB727" i="15"/>
  <c r="AA685" i="15"/>
  <c r="AB685" i="15"/>
  <c r="AC685" i="15"/>
  <c r="V685" i="15"/>
  <c r="AF685" i="14" s="1"/>
  <c r="AG685" i="14" s="1"/>
  <c r="AD685" i="15"/>
  <c r="W685" i="15"/>
  <c r="AE685" i="15"/>
  <c r="X685" i="15"/>
  <c r="AF685" i="15"/>
  <c r="Y685" i="15"/>
  <c r="AG685" i="15"/>
  <c r="Z685" i="15"/>
  <c r="AE673" i="15"/>
  <c r="AG837" i="15"/>
  <c r="Y837" i="15"/>
  <c r="Q837" i="15"/>
  <c r="O835" i="15"/>
  <c r="S831" i="15"/>
  <c r="K831" i="15"/>
  <c r="Q829" i="15"/>
  <c r="O827" i="15"/>
  <c r="S823" i="15"/>
  <c r="K823" i="15"/>
  <c r="AG821" i="15"/>
  <c r="Y821" i="15"/>
  <c r="Q821" i="15"/>
  <c r="P820" i="15"/>
  <c r="O819" i="15"/>
  <c r="S815" i="15"/>
  <c r="K815" i="15"/>
  <c r="Q813" i="15"/>
  <c r="P812" i="15"/>
  <c r="O811" i="15"/>
  <c r="S807" i="15"/>
  <c r="K807" i="15"/>
  <c r="Y805" i="15"/>
  <c r="Q805" i="15"/>
  <c r="P804" i="15"/>
  <c r="O803" i="15"/>
  <c r="AC801" i="15"/>
  <c r="S799" i="15"/>
  <c r="K799" i="15"/>
  <c r="Q797" i="15"/>
  <c r="P796" i="15"/>
  <c r="O795" i="15"/>
  <c r="AA792" i="15"/>
  <c r="R792" i="15"/>
  <c r="AA790" i="15"/>
  <c r="P788" i="15"/>
  <c r="K786" i="15"/>
  <c r="S786" i="15"/>
  <c r="O786" i="15"/>
  <c r="J785" i="15"/>
  <c r="AC785" i="14" s="1"/>
  <c r="R785" i="15"/>
  <c r="D785" i="15"/>
  <c r="N785" i="15"/>
  <c r="Z783" i="15"/>
  <c r="K780" i="15"/>
  <c r="Q778" i="15"/>
  <c r="S777" i="15"/>
  <c r="R776" i="15"/>
  <c r="Y774" i="15"/>
  <c r="Y772" i="15"/>
  <c r="AG772" i="15"/>
  <c r="W770" i="15"/>
  <c r="M769" i="15"/>
  <c r="U766" i="15"/>
  <c r="X764" i="15"/>
  <c r="M761" i="15"/>
  <c r="AD759" i="15"/>
  <c r="D758" i="15"/>
  <c r="N758" i="15"/>
  <c r="O758" i="15"/>
  <c r="P758" i="15"/>
  <c r="K758" i="15"/>
  <c r="S758" i="15"/>
  <c r="N752" i="15"/>
  <c r="R750" i="15"/>
  <c r="W744" i="15"/>
  <c r="AE744" i="15"/>
  <c r="X744" i="15"/>
  <c r="AF744" i="15"/>
  <c r="Y744" i="15"/>
  <c r="AG744" i="15"/>
  <c r="Z744" i="15"/>
  <c r="AA744" i="15"/>
  <c r="AB744" i="15"/>
  <c r="AC744" i="15"/>
  <c r="AC719" i="15"/>
  <c r="AF719" i="15"/>
  <c r="Y719" i="15"/>
  <c r="AG719" i="15"/>
  <c r="S840" i="15"/>
  <c r="N835" i="15"/>
  <c r="U834" i="15"/>
  <c r="S832" i="15"/>
  <c r="R831" i="15"/>
  <c r="N827" i="15"/>
  <c r="U826" i="15"/>
  <c r="S824" i="15"/>
  <c r="R823" i="15"/>
  <c r="AF821" i="15"/>
  <c r="N819" i="15"/>
  <c r="U818" i="15"/>
  <c r="S816" i="15"/>
  <c r="R815" i="15"/>
  <c r="N811" i="15"/>
  <c r="U810" i="15"/>
  <c r="S808" i="15"/>
  <c r="R807" i="15"/>
  <c r="AF805" i="15"/>
  <c r="N803" i="15"/>
  <c r="U802" i="15"/>
  <c r="S800" i="15"/>
  <c r="R799" i="15"/>
  <c r="N795" i="15"/>
  <c r="U794" i="15"/>
  <c r="Q792" i="15"/>
  <c r="AD791" i="15"/>
  <c r="N790" i="15"/>
  <c r="P789" i="15"/>
  <c r="O788" i="15"/>
  <c r="D788" i="15"/>
  <c r="L786" i="15"/>
  <c r="M785" i="15"/>
  <c r="Q784" i="15"/>
  <c r="M784" i="15"/>
  <c r="U784" i="15"/>
  <c r="Y783" i="15"/>
  <c r="T780" i="15"/>
  <c r="J780" i="15"/>
  <c r="AC780" i="14" s="1"/>
  <c r="P778" i="15"/>
  <c r="D778" i="15"/>
  <c r="Q777" i="15"/>
  <c r="P776" i="15"/>
  <c r="X774" i="15"/>
  <c r="O774" i="15"/>
  <c r="K774" i="15"/>
  <c r="S774" i="15"/>
  <c r="D773" i="15"/>
  <c r="N773" i="15"/>
  <c r="J773" i="15"/>
  <c r="AC773" i="14" s="1"/>
  <c r="R773" i="15"/>
  <c r="AC770" i="15"/>
  <c r="P770" i="15"/>
  <c r="L769" i="15"/>
  <c r="S768" i="15"/>
  <c r="T766" i="15"/>
  <c r="M765" i="15"/>
  <c r="U765" i="15"/>
  <c r="D765" i="15"/>
  <c r="N765" i="15"/>
  <c r="J765" i="15"/>
  <c r="AC765" i="14" s="1"/>
  <c r="R765" i="15"/>
  <c r="W764" i="15"/>
  <c r="P762" i="15"/>
  <c r="L761" i="15"/>
  <c r="S760" i="15"/>
  <c r="AC759" i="15"/>
  <c r="M758" i="15"/>
  <c r="L752" i="15"/>
  <c r="L750" i="15"/>
  <c r="V744" i="15"/>
  <c r="AF744" i="14" s="1"/>
  <c r="AG744" i="14" s="1"/>
  <c r="AB711" i="15"/>
  <c r="AC703" i="15"/>
  <c r="V703" i="15"/>
  <c r="AF703" i="14" s="1"/>
  <c r="AG703" i="14" s="1"/>
  <c r="AD703" i="15"/>
  <c r="W703" i="15"/>
  <c r="AE703" i="15"/>
  <c r="X703" i="15"/>
  <c r="AF703" i="15"/>
  <c r="Y703" i="15"/>
  <c r="AG703" i="15"/>
  <c r="Z703" i="15"/>
  <c r="AA703" i="15"/>
  <c r="AB703" i="15"/>
  <c r="Q772" i="15"/>
  <c r="Q764" i="15"/>
  <c r="R757" i="15"/>
  <c r="J757" i="15"/>
  <c r="AC757" i="14" s="1"/>
  <c r="Q756" i="15"/>
  <c r="AF755" i="15"/>
  <c r="X755" i="15"/>
  <c r="O754" i="15"/>
  <c r="N753" i="15"/>
  <c r="D753" i="15"/>
  <c r="R749" i="15"/>
  <c r="J749" i="15"/>
  <c r="AC749" i="14" s="1"/>
  <c r="Q748" i="15"/>
  <c r="AF747" i="15"/>
  <c r="X747" i="15"/>
  <c r="AE746" i="15"/>
  <c r="W746" i="15"/>
  <c r="O746" i="15"/>
  <c r="N745" i="15"/>
  <c r="D745" i="15"/>
  <c r="U744" i="15"/>
  <c r="M744" i="15"/>
  <c r="S742" i="15"/>
  <c r="K742" i="15"/>
  <c r="R741" i="15"/>
  <c r="J741" i="15"/>
  <c r="AC741" i="14" s="1"/>
  <c r="Q740" i="15"/>
  <c r="AF739" i="15"/>
  <c r="X739" i="15"/>
  <c r="O738" i="15"/>
  <c r="N737" i="15"/>
  <c r="D737" i="15"/>
  <c r="U736" i="15"/>
  <c r="M736" i="15"/>
  <c r="S734" i="15"/>
  <c r="K734" i="15"/>
  <c r="R733" i="15"/>
  <c r="J733" i="15"/>
  <c r="AC733" i="14" s="1"/>
  <c r="Q732" i="15"/>
  <c r="AF731" i="15"/>
  <c r="X731" i="15"/>
  <c r="AE730" i="15"/>
  <c r="W730" i="15"/>
  <c r="O730" i="15"/>
  <c r="N729" i="15"/>
  <c r="D729" i="15"/>
  <c r="AC728" i="15"/>
  <c r="U728" i="15"/>
  <c r="M728" i="15"/>
  <c r="S726" i="15"/>
  <c r="K726" i="15"/>
  <c r="R725" i="15"/>
  <c r="J725" i="15"/>
  <c r="AC725" i="14" s="1"/>
  <c r="AG724" i="15"/>
  <c r="Y724" i="15"/>
  <c r="Q724" i="15"/>
  <c r="O722" i="15"/>
  <c r="N721" i="15"/>
  <c r="D721" i="15"/>
  <c r="AC720" i="15"/>
  <c r="U720" i="15"/>
  <c r="M720" i="15"/>
  <c r="S718" i="15"/>
  <c r="K718" i="15"/>
  <c r="R717" i="15"/>
  <c r="J717" i="15"/>
  <c r="AC717" i="14" s="1"/>
  <c r="Y716" i="15"/>
  <c r="Q716" i="15"/>
  <c r="AF715" i="15"/>
  <c r="X715" i="15"/>
  <c r="O714" i="15"/>
  <c r="N713" i="15"/>
  <c r="D713" i="15"/>
  <c r="U712" i="15"/>
  <c r="M712" i="15"/>
  <c r="S710" i="15"/>
  <c r="K710" i="15"/>
  <c r="R709" i="15"/>
  <c r="J709" i="15"/>
  <c r="AC709" i="14" s="1"/>
  <c r="AG708" i="15"/>
  <c r="Y708" i="15"/>
  <c r="Q708" i="15"/>
  <c r="AF707" i="15"/>
  <c r="O706" i="15"/>
  <c r="N705" i="15"/>
  <c r="D705" i="15"/>
  <c r="AC704" i="15"/>
  <c r="U704" i="15"/>
  <c r="M704" i="15"/>
  <c r="S702" i="15"/>
  <c r="K702" i="15"/>
  <c r="R701" i="15"/>
  <c r="J701" i="15"/>
  <c r="AC701" i="14" s="1"/>
  <c r="Q700" i="15"/>
  <c r="AF699" i="15"/>
  <c r="X699" i="15"/>
  <c r="AE698" i="15"/>
  <c r="W698" i="15"/>
  <c r="O698" i="15"/>
  <c r="N697" i="15"/>
  <c r="D697" i="15"/>
  <c r="U696" i="15"/>
  <c r="M696" i="15"/>
  <c r="S694" i="15"/>
  <c r="K694" i="15"/>
  <c r="R693" i="15"/>
  <c r="J693" i="15"/>
  <c r="AC693" i="14" s="1"/>
  <c r="AG692" i="15"/>
  <c r="Y692" i="15"/>
  <c r="Q692" i="15"/>
  <c r="AE690" i="15"/>
  <c r="W690" i="15"/>
  <c r="O690" i="15"/>
  <c r="N689" i="15"/>
  <c r="D689" i="15"/>
  <c r="U688" i="15"/>
  <c r="M688" i="15"/>
  <c r="S686" i="15"/>
  <c r="K686" i="15"/>
  <c r="L684" i="15"/>
  <c r="M683" i="15"/>
  <c r="W682" i="15"/>
  <c r="M682" i="15"/>
  <c r="U682" i="15"/>
  <c r="Q682" i="15"/>
  <c r="T680" i="15"/>
  <c r="U679" i="15"/>
  <c r="K679" i="15"/>
  <c r="T678" i="15"/>
  <c r="J678" i="15"/>
  <c r="AC678" i="14" s="1"/>
  <c r="U672" i="15"/>
  <c r="S671" i="15"/>
  <c r="K670" i="15"/>
  <c r="M667" i="15"/>
  <c r="J666" i="15"/>
  <c r="AC666" i="14" s="1"/>
  <c r="R666" i="15"/>
  <c r="M666" i="15"/>
  <c r="U666" i="15"/>
  <c r="D666" i="15"/>
  <c r="N666" i="15"/>
  <c r="Q666" i="15"/>
  <c r="AD656" i="15"/>
  <c r="W656" i="15"/>
  <c r="Y638" i="15"/>
  <c r="R742" i="15"/>
  <c r="J742" i="15"/>
  <c r="AC742" i="14" s="1"/>
  <c r="R734" i="15"/>
  <c r="J734" i="15"/>
  <c r="AC734" i="14" s="1"/>
  <c r="AB728" i="15"/>
  <c r="R726" i="15"/>
  <c r="J726" i="15"/>
  <c r="AC726" i="14" s="1"/>
  <c r="R718" i="15"/>
  <c r="J718" i="15"/>
  <c r="AC718" i="14" s="1"/>
  <c r="R710" i="15"/>
  <c r="J710" i="15"/>
  <c r="AC710" i="14" s="1"/>
  <c r="AB704" i="15"/>
  <c r="R702" i="15"/>
  <c r="J702" i="15"/>
  <c r="AC702" i="14" s="1"/>
  <c r="AB696" i="15"/>
  <c r="R694" i="15"/>
  <c r="J694" i="15"/>
  <c r="AC694" i="14" s="1"/>
  <c r="R686" i="15"/>
  <c r="J686" i="15"/>
  <c r="AC686" i="14" s="1"/>
  <c r="U684" i="15"/>
  <c r="J684" i="15"/>
  <c r="AC684" i="14" s="1"/>
  <c r="L683" i="15"/>
  <c r="V682" i="15"/>
  <c r="AF682" i="14" s="1"/>
  <c r="AG682" i="14" s="1"/>
  <c r="S678" i="15"/>
  <c r="Z640" i="15"/>
  <c r="W640" i="15"/>
  <c r="Z607" i="15"/>
  <c r="AC746" i="15"/>
  <c r="S744" i="15"/>
  <c r="K744" i="15"/>
  <c r="Q742" i="15"/>
  <c r="AC738" i="15"/>
  <c r="S736" i="15"/>
  <c r="K736" i="15"/>
  <c r="Q734" i="15"/>
  <c r="P733" i="15"/>
  <c r="AC730" i="15"/>
  <c r="AA728" i="15"/>
  <c r="S728" i="15"/>
  <c r="K728" i="15"/>
  <c r="Q726" i="15"/>
  <c r="P725" i="15"/>
  <c r="S720" i="15"/>
  <c r="K720" i="15"/>
  <c r="Q718" i="15"/>
  <c r="P717" i="15"/>
  <c r="AA712" i="15"/>
  <c r="S712" i="15"/>
  <c r="K712" i="15"/>
  <c r="Q710" i="15"/>
  <c r="P709" i="15"/>
  <c r="AA704" i="15"/>
  <c r="S704" i="15"/>
  <c r="K704" i="15"/>
  <c r="Q702" i="15"/>
  <c r="P701" i="15"/>
  <c r="AC698" i="15"/>
  <c r="S696" i="15"/>
  <c r="K696" i="15"/>
  <c r="Q694" i="15"/>
  <c r="P693" i="15"/>
  <c r="S688" i="15"/>
  <c r="K688" i="15"/>
  <c r="Q686" i="15"/>
  <c r="T684" i="15"/>
  <c r="U683" i="15"/>
  <c r="K683" i="15"/>
  <c r="AE682" i="15"/>
  <c r="R678" i="15"/>
  <c r="O671" i="15"/>
  <c r="J671" i="15"/>
  <c r="AC671" i="14" s="1"/>
  <c r="R671" i="15"/>
  <c r="D671" i="15"/>
  <c r="N671" i="15"/>
  <c r="AE668" i="15"/>
  <c r="J658" i="15"/>
  <c r="AC658" i="14" s="1"/>
  <c r="R658" i="15"/>
  <c r="M658" i="15"/>
  <c r="U658" i="15"/>
  <c r="D658" i="15"/>
  <c r="N658" i="15"/>
  <c r="O658" i="15"/>
  <c r="P658" i="15"/>
  <c r="Q658" i="15"/>
  <c r="AC652" i="15"/>
  <c r="W652" i="15"/>
  <c r="AE652" i="15"/>
  <c r="X652" i="15"/>
  <c r="AA652" i="15"/>
  <c r="O757" i="15"/>
  <c r="AC755" i="15"/>
  <c r="S753" i="15"/>
  <c r="K753" i="15"/>
  <c r="O749" i="15"/>
  <c r="AC747" i="15"/>
  <c r="AB746" i="15"/>
  <c r="S745" i="15"/>
  <c r="K745" i="15"/>
  <c r="R744" i="15"/>
  <c r="J744" i="15"/>
  <c r="AC744" i="14" s="1"/>
  <c r="P742" i="15"/>
  <c r="O741" i="15"/>
  <c r="AC739" i="15"/>
  <c r="AB738" i="15"/>
  <c r="S737" i="15"/>
  <c r="K737" i="15"/>
  <c r="R736" i="15"/>
  <c r="J736" i="15"/>
  <c r="AC736" i="14" s="1"/>
  <c r="P734" i="15"/>
  <c r="O733" i="15"/>
  <c r="AC731" i="15"/>
  <c r="AB730" i="15"/>
  <c r="S729" i="15"/>
  <c r="K729" i="15"/>
  <c r="Z728" i="15"/>
  <c r="R728" i="15"/>
  <c r="J728" i="15"/>
  <c r="AC728" i="14" s="1"/>
  <c r="P726" i="15"/>
  <c r="O725" i="15"/>
  <c r="AB722" i="15"/>
  <c r="S721" i="15"/>
  <c r="K721" i="15"/>
  <c r="Z720" i="15"/>
  <c r="R720" i="15"/>
  <c r="J720" i="15"/>
  <c r="AC720" i="14" s="1"/>
  <c r="P718" i="15"/>
  <c r="O717" i="15"/>
  <c r="AC715" i="15"/>
  <c r="S713" i="15"/>
  <c r="K713" i="15"/>
  <c r="R712" i="15"/>
  <c r="J712" i="15"/>
  <c r="AC712" i="14" s="1"/>
  <c r="P710" i="15"/>
  <c r="O709" i="15"/>
  <c r="AC707" i="15"/>
  <c r="S705" i="15"/>
  <c r="K705" i="15"/>
  <c r="Z704" i="15"/>
  <c r="R704" i="15"/>
  <c r="J704" i="15"/>
  <c r="AC704" i="14" s="1"/>
  <c r="P702" i="15"/>
  <c r="O701" i="15"/>
  <c r="AC699" i="15"/>
  <c r="AB698" i="15"/>
  <c r="S697" i="15"/>
  <c r="K697" i="15"/>
  <c r="R696" i="15"/>
  <c r="J696" i="15"/>
  <c r="AC696" i="14" s="1"/>
  <c r="P694" i="15"/>
  <c r="O693" i="15"/>
  <c r="AB690" i="15"/>
  <c r="S689" i="15"/>
  <c r="K689" i="15"/>
  <c r="R688" i="15"/>
  <c r="J688" i="15"/>
  <c r="AC688" i="14" s="1"/>
  <c r="P686" i="15"/>
  <c r="R684" i="15"/>
  <c r="T683" i="15"/>
  <c r="AD682" i="15"/>
  <c r="AA680" i="15"/>
  <c r="P678" i="15"/>
  <c r="O676" i="15"/>
  <c r="K676" i="15"/>
  <c r="S676" i="15"/>
  <c r="D675" i="15"/>
  <c r="N675" i="15"/>
  <c r="J675" i="15"/>
  <c r="AC675" i="14" s="1"/>
  <c r="R675" i="15"/>
  <c r="X672" i="15"/>
  <c r="AF672" i="15"/>
  <c r="AA672" i="15"/>
  <c r="W672" i="15"/>
  <c r="AE672" i="15"/>
  <c r="M671" i="15"/>
  <c r="AD665" i="15"/>
  <c r="AF661" i="15"/>
  <c r="S658" i="15"/>
  <c r="V646" i="15"/>
  <c r="AF646" i="14" s="1"/>
  <c r="AG646" i="14" s="1"/>
  <c r="AD646" i="15"/>
  <c r="W646" i="15"/>
  <c r="AE646" i="15"/>
  <c r="X646" i="15"/>
  <c r="AF646" i="15"/>
  <c r="Y646" i="15"/>
  <c r="AG646" i="15"/>
  <c r="Z646" i="15"/>
  <c r="AA646" i="15"/>
  <c r="AB646" i="15"/>
  <c r="AC646" i="15"/>
  <c r="AF622" i="15"/>
  <c r="U772" i="15"/>
  <c r="U764" i="15"/>
  <c r="N757" i="15"/>
  <c r="D757" i="15"/>
  <c r="U756" i="15"/>
  <c r="AB755" i="15"/>
  <c r="S754" i="15"/>
  <c r="K754" i="15"/>
  <c r="R753" i="15"/>
  <c r="J753" i="15"/>
  <c r="AC753" i="14" s="1"/>
  <c r="N749" i="15"/>
  <c r="D749" i="15"/>
  <c r="U748" i="15"/>
  <c r="AB747" i="15"/>
  <c r="AA746" i="15"/>
  <c r="S746" i="15"/>
  <c r="K746" i="15"/>
  <c r="R745" i="15"/>
  <c r="J745" i="15"/>
  <c r="AC745" i="14" s="1"/>
  <c r="Q744" i="15"/>
  <c r="O742" i="15"/>
  <c r="N741" i="15"/>
  <c r="D741" i="15"/>
  <c r="U740" i="15"/>
  <c r="AB739" i="15"/>
  <c r="AA738" i="15"/>
  <c r="S738" i="15"/>
  <c r="K738" i="15"/>
  <c r="R737" i="15"/>
  <c r="J737" i="15"/>
  <c r="AC737" i="14" s="1"/>
  <c r="Q736" i="15"/>
  <c r="O734" i="15"/>
  <c r="N733" i="15"/>
  <c r="D733" i="15"/>
  <c r="U732" i="15"/>
  <c r="AB731" i="15"/>
  <c r="AA730" i="15"/>
  <c r="S730" i="15"/>
  <c r="K730" i="15"/>
  <c r="R729" i="15"/>
  <c r="J729" i="15"/>
  <c r="AC729" i="14" s="1"/>
  <c r="AG728" i="15"/>
  <c r="Y728" i="15"/>
  <c r="Q728" i="15"/>
  <c r="O726" i="15"/>
  <c r="N725" i="15"/>
  <c r="D725" i="15"/>
  <c r="AC724" i="15"/>
  <c r="U724" i="15"/>
  <c r="S722" i="15"/>
  <c r="K722" i="15"/>
  <c r="R721" i="15"/>
  <c r="J721" i="15"/>
  <c r="AC721" i="14" s="1"/>
  <c r="Q720" i="15"/>
  <c r="O718" i="15"/>
  <c r="N717" i="15"/>
  <c r="D717" i="15"/>
  <c r="U716" i="15"/>
  <c r="AB715" i="15"/>
  <c r="S714" i="15"/>
  <c r="K714" i="15"/>
  <c r="R713" i="15"/>
  <c r="J713" i="15"/>
  <c r="AC713" i="14" s="1"/>
  <c r="Q712" i="15"/>
  <c r="O710" i="15"/>
  <c r="N709" i="15"/>
  <c r="D709" i="15"/>
  <c r="AC708" i="15"/>
  <c r="U708" i="15"/>
  <c r="AA706" i="15"/>
  <c r="S706" i="15"/>
  <c r="K706" i="15"/>
  <c r="R705" i="15"/>
  <c r="J705" i="15"/>
  <c r="AC705" i="14" s="1"/>
  <c r="AG704" i="15"/>
  <c r="Y704" i="15"/>
  <c r="Q704" i="15"/>
  <c r="O702" i="15"/>
  <c r="N701" i="15"/>
  <c r="D701" i="15"/>
  <c r="U700" i="15"/>
  <c r="AB699" i="15"/>
  <c r="AA698" i="15"/>
  <c r="S698" i="15"/>
  <c r="K698" i="15"/>
  <c r="R697" i="15"/>
  <c r="J697" i="15"/>
  <c r="AC697" i="14" s="1"/>
  <c r="Q696" i="15"/>
  <c r="O694" i="15"/>
  <c r="N693" i="15"/>
  <c r="D693" i="15"/>
  <c r="AC692" i="15"/>
  <c r="U692" i="15"/>
  <c r="S690" i="15"/>
  <c r="K690" i="15"/>
  <c r="R689" i="15"/>
  <c r="J689" i="15"/>
  <c r="AC689" i="14" s="1"/>
  <c r="Q688" i="15"/>
  <c r="O686" i="15"/>
  <c r="Q684" i="15"/>
  <c r="S683" i="15"/>
  <c r="AB682" i="15"/>
  <c r="R682" i="15"/>
  <c r="O678" i="15"/>
  <c r="D678" i="15"/>
  <c r="L676" i="15"/>
  <c r="M675" i="15"/>
  <c r="M674" i="15"/>
  <c r="U674" i="15"/>
  <c r="Q674" i="15"/>
  <c r="AB672" i="15"/>
  <c r="L671" i="15"/>
  <c r="U667" i="15"/>
  <c r="AA665" i="15"/>
  <c r="X664" i="15"/>
  <c r="AF664" i="15"/>
  <c r="AA664" i="15"/>
  <c r="AB664" i="15"/>
  <c r="W664" i="15"/>
  <c r="AE664" i="15"/>
  <c r="O663" i="15"/>
  <c r="J663" i="15"/>
  <c r="AC663" i="14" s="1"/>
  <c r="R663" i="15"/>
  <c r="K663" i="15"/>
  <c r="S663" i="15"/>
  <c r="M663" i="15"/>
  <c r="U663" i="15"/>
  <c r="D663" i="15"/>
  <c r="N663" i="15"/>
  <c r="L658" i="15"/>
  <c r="AB648" i="15"/>
  <c r="AC648" i="15"/>
  <c r="V648" i="15"/>
  <c r="AF648" i="14" s="1"/>
  <c r="AG648" i="14" s="1"/>
  <c r="X624" i="15"/>
  <c r="AF624" i="15"/>
  <c r="Y624" i="15"/>
  <c r="AG624" i="15"/>
  <c r="Z624" i="15"/>
  <c r="AA624" i="15"/>
  <c r="AB624" i="15"/>
  <c r="AC624" i="15"/>
  <c r="V624" i="15"/>
  <c r="AF624" i="14" s="1"/>
  <c r="AG624" i="14" s="1"/>
  <c r="AD624" i="15"/>
  <c r="W624" i="15"/>
  <c r="AE624" i="15"/>
  <c r="U757" i="15"/>
  <c r="AA755" i="15"/>
  <c r="R754" i="15"/>
  <c r="Q753" i="15"/>
  <c r="U749" i="15"/>
  <c r="Z746" i="15"/>
  <c r="R746" i="15"/>
  <c r="Q745" i="15"/>
  <c r="P744" i="15"/>
  <c r="N742" i="15"/>
  <c r="D742" i="15"/>
  <c r="U741" i="15"/>
  <c r="Z738" i="15"/>
  <c r="R738" i="15"/>
  <c r="P736" i="15"/>
  <c r="N734" i="15"/>
  <c r="D734" i="15"/>
  <c r="U733" i="15"/>
  <c r="Z730" i="15"/>
  <c r="R730" i="15"/>
  <c r="AF728" i="15"/>
  <c r="X728" i="15"/>
  <c r="P728" i="15"/>
  <c r="N726" i="15"/>
  <c r="D726" i="15"/>
  <c r="U725" i="15"/>
  <c r="Z722" i="15"/>
  <c r="R722" i="15"/>
  <c r="AF720" i="15"/>
  <c r="X720" i="15"/>
  <c r="P720" i="15"/>
  <c r="N718" i="15"/>
  <c r="D718" i="15"/>
  <c r="U717" i="15"/>
  <c r="R714" i="15"/>
  <c r="AF712" i="15"/>
  <c r="X712" i="15"/>
  <c r="P712" i="15"/>
  <c r="N710" i="15"/>
  <c r="D710" i="15"/>
  <c r="U709" i="15"/>
  <c r="R706" i="15"/>
  <c r="AF704" i="15"/>
  <c r="X704" i="15"/>
  <c r="P704" i="15"/>
  <c r="N702" i="15"/>
  <c r="D702" i="15"/>
  <c r="U701" i="15"/>
  <c r="R698" i="15"/>
  <c r="P696" i="15"/>
  <c r="N694" i="15"/>
  <c r="D694" i="15"/>
  <c r="U693" i="15"/>
  <c r="R690" i="15"/>
  <c r="P688" i="15"/>
  <c r="N686" i="15"/>
  <c r="D686" i="15"/>
  <c r="P684" i="15"/>
  <c r="D684" i="15"/>
  <c r="Q683" i="15"/>
  <c r="AC681" i="15"/>
  <c r="K680" i="15"/>
  <c r="S680" i="15"/>
  <c r="O680" i="15"/>
  <c r="J679" i="15"/>
  <c r="AC679" i="14" s="1"/>
  <c r="R679" i="15"/>
  <c r="D679" i="15"/>
  <c r="N679" i="15"/>
  <c r="U676" i="15"/>
  <c r="J676" i="15"/>
  <c r="AC676" i="14" s="1"/>
  <c r="L675" i="15"/>
  <c r="Z672" i="15"/>
  <c r="P672" i="15"/>
  <c r="K672" i="15"/>
  <c r="S672" i="15"/>
  <c r="O672" i="15"/>
  <c r="K671" i="15"/>
  <c r="D670" i="15"/>
  <c r="N670" i="15"/>
  <c r="Q670" i="15"/>
  <c r="J670" i="15"/>
  <c r="AC670" i="14" s="1"/>
  <c r="R670" i="15"/>
  <c r="M670" i="15"/>
  <c r="U670" i="15"/>
  <c r="Z665" i="15"/>
  <c r="Y616" i="15"/>
  <c r="AG616" i="15"/>
  <c r="AC616" i="15"/>
  <c r="V616" i="15"/>
  <c r="AF616" i="14" s="1"/>
  <c r="AG616" i="14" s="1"/>
  <c r="AF616" i="15"/>
  <c r="W616" i="15"/>
  <c r="X616" i="15"/>
  <c r="Z616" i="15"/>
  <c r="AA616" i="15"/>
  <c r="AB616" i="15"/>
  <c r="AD616" i="15"/>
  <c r="AE616" i="15"/>
  <c r="AG746" i="15"/>
  <c r="U742" i="15"/>
  <c r="U734" i="15"/>
  <c r="AG730" i="15"/>
  <c r="AE728" i="15"/>
  <c r="U726" i="15"/>
  <c r="AG722" i="15"/>
  <c r="U718" i="15"/>
  <c r="U710" i="15"/>
  <c r="AE704" i="15"/>
  <c r="U702" i="15"/>
  <c r="U694" i="15"/>
  <c r="U686" i="15"/>
  <c r="AC682" i="15"/>
  <c r="Y682" i="15"/>
  <c r="AG682" i="15"/>
  <c r="Q678" i="15"/>
  <c r="M678" i="15"/>
  <c r="U678" i="15"/>
  <c r="U671" i="15"/>
  <c r="K667" i="15"/>
  <c r="S667" i="15"/>
  <c r="D667" i="15"/>
  <c r="N667" i="15"/>
  <c r="O667" i="15"/>
  <c r="J667" i="15"/>
  <c r="AC667" i="14" s="1"/>
  <c r="R667" i="15"/>
  <c r="K659" i="15"/>
  <c r="S659" i="15"/>
  <c r="D659" i="15"/>
  <c r="N659" i="15"/>
  <c r="O659" i="15"/>
  <c r="P659" i="15"/>
  <c r="Q659" i="15"/>
  <c r="J659" i="15"/>
  <c r="AC659" i="14" s="1"/>
  <c r="R659" i="15"/>
  <c r="AC630" i="15"/>
  <c r="O684" i="15"/>
  <c r="K684" i="15"/>
  <c r="S684" i="15"/>
  <c r="D683" i="15"/>
  <c r="N683" i="15"/>
  <c r="J683" i="15"/>
  <c r="AC683" i="14" s="1"/>
  <c r="R683" i="15"/>
  <c r="Y665" i="15"/>
  <c r="AG665" i="15"/>
  <c r="AB665" i="15"/>
  <c r="AC665" i="15"/>
  <c r="X665" i="15"/>
  <c r="AF665" i="15"/>
  <c r="T659" i="15"/>
  <c r="AD632" i="15"/>
  <c r="S668" i="15"/>
  <c r="K668" i="15"/>
  <c r="O664" i="15"/>
  <c r="U662" i="15"/>
  <c r="M662" i="15"/>
  <c r="S660" i="15"/>
  <c r="K660" i="15"/>
  <c r="AF657" i="15"/>
  <c r="X657" i="15"/>
  <c r="O656" i="15"/>
  <c r="N655" i="15"/>
  <c r="D655" i="15"/>
  <c r="U654" i="15"/>
  <c r="M654" i="15"/>
  <c r="S652" i="15"/>
  <c r="K652" i="15"/>
  <c r="R651" i="15"/>
  <c r="J651" i="15"/>
  <c r="AC651" i="14" s="1"/>
  <c r="Q650" i="15"/>
  <c r="AF649" i="15"/>
  <c r="X649" i="15"/>
  <c r="O648" i="15"/>
  <c r="N647" i="15"/>
  <c r="D647" i="15"/>
  <c r="U646" i="15"/>
  <c r="M646" i="15"/>
  <c r="AB645" i="15"/>
  <c r="S644" i="15"/>
  <c r="K644" i="15"/>
  <c r="R643" i="15"/>
  <c r="J643" i="15"/>
  <c r="AC643" i="14" s="1"/>
  <c r="Q642" i="15"/>
  <c r="O640" i="15"/>
  <c r="N639" i="15"/>
  <c r="D639" i="15"/>
  <c r="U638" i="15"/>
  <c r="M638" i="15"/>
  <c r="AB637" i="15"/>
  <c r="AA636" i="15"/>
  <c r="S636" i="15"/>
  <c r="K636" i="15"/>
  <c r="R635" i="15"/>
  <c r="J635" i="15"/>
  <c r="AC635" i="14" s="1"/>
  <c r="Q634" i="15"/>
  <c r="AF633" i="15"/>
  <c r="X633" i="15"/>
  <c r="O632" i="15"/>
  <c r="N631" i="15"/>
  <c r="D631" i="15"/>
  <c r="U630" i="15"/>
  <c r="M630" i="15"/>
  <c r="AB629" i="15"/>
  <c r="S628" i="15"/>
  <c r="K628" i="15"/>
  <c r="R627" i="15"/>
  <c r="J627" i="15"/>
  <c r="AC627" i="14" s="1"/>
  <c r="Q626" i="15"/>
  <c r="O624" i="15"/>
  <c r="N623" i="15"/>
  <c r="D623" i="15"/>
  <c r="U622" i="15"/>
  <c r="M622" i="15"/>
  <c r="AB621" i="15"/>
  <c r="AA620" i="15"/>
  <c r="S620" i="15"/>
  <c r="K620" i="15"/>
  <c r="R619" i="15"/>
  <c r="J619" i="15"/>
  <c r="AC619" i="14" s="1"/>
  <c r="Q618" i="15"/>
  <c r="U617" i="15"/>
  <c r="K617" i="15"/>
  <c r="T616" i="15"/>
  <c r="J616" i="15"/>
  <c r="AC616" i="14" s="1"/>
  <c r="AG615" i="15"/>
  <c r="V615" i="15"/>
  <c r="AF615" i="14" s="1"/>
  <c r="AG615" i="14" s="1"/>
  <c r="P614" i="15"/>
  <c r="D614" i="15"/>
  <c r="Q613" i="15"/>
  <c r="AC611" i="15"/>
  <c r="S609" i="15"/>
  <c r="Z608" i="15"/>
  <c r="P608" i="15"/>
  <c r="Q608" i="15"/>
  <c r="M608" i="15"/>
  <c r="U608" i="15"/>
  <c r="M606" i="15"/>
  <c r="M605" i="15"/>
  <c r="U605" i="15"/>
  <c r="D605" i="15"/>
  <c r="N605" i="15"/>
  <c r="Q605" i="15"/>
  <c r="J605" i="15"/>
  <c r="AC605" i="14" s="1"/>
  <c r="R605" i="15"/>
  <c r="T594" i="15"/>
  <c r="M590" i="15"/>
  <c r="U590" i="15"/>
  <c r="D590" i="15"/>
  <c r="N590" i="15"/>
  <c r="O590" i="15"/>
  <c r="Q590" i="15"/>
  <c r="J590" i="15"/>
  <c r="AC590" i="14" s="1"/>
  <c r="R590" i="15"/>
  <c r="K590" i="15"/>
  <c r="S590" i="15"/>
  <c r="AE588" i="15"/>
  <c r="X588" i="15"/>
  <c r="P586" i="15"/>
  <c r="Q586" i="15"/>
  <c r="J586" i="15"/>
  <c r="AC586" i="14" s="1"/>
  <c r="R586" i="15"/>
  <c r="K586" i="15"/>
  <c r="S586" i="15"/>
  <c r="M586" i="15"/>
  <c r="U586" i="15"/>
  <c r="D586" i="15"/>
  <c r="N586" i="15"/>
  <c r="O586" i="15"/>
  <c r="AB522" i="15"/>
  <c r="AE657" i="15"/>
  <c r="W657" i="15"/>
  <c r="U655" i="15"/>
  <c r="M655" i="15"/>
  <c r="Q651" i="15"/>
  <c r="P650" i="15"/>
  <c r="AE649" i="15"/>
  <c r="W649" i="15"/>
  <c r="U647" i="15"/>
  <c r="M647" i="15"/>
  <c r="AA645" i="15"/>
  <c r="Q643" i="15"/>
  <c r="P642" i="15"/>
  <c r="U639" i="15"/>
  <c r="M639" i="15"/>
  <c r="AA637" i="15"/>
  <c r="Q635" i="15"/>
  <c r="P634" i="15"/>
  <c r="U631" i="15"/>
  <c r="M631" i="15"/>
  <c r="AA629" i="15"/>
  <c r="Q627" i="15"/>
  <c r="P626" i="15"/>
  <c r="U623" i="15"/>
  <c r="M623" i="15"/>
  <c r="Z620" i="15"/>
  <c r="Q619" i="15"/>
  <c r="P618" i="15"/>
  <c r="T617" i="15"/>
  <c r="S616" i="15"/>
  <c r="AC612" i="15"/>
  <c r="Y612" i="15"/>
  <c r="AG612" i="15"/>
  <c r="AA611" i="15"/>
  <c r="U610" i="15"/>
  <c r="W608" i="15"/>
  <c r="L606" i="15"/>
  <c r="J602" i="15"/>
  <c r="AC602" i="14" s="1"/>
  <c r="R602" i="15"/>
  <c r="K602" i="15"/>
  <c r="S602" i="15"/>
  <c r="D602" i="15"/>
  <c r="N602" i="15"/>
  <c r="O602" i="15"/>
  <c r="T601" i="15"/>
  <c r="M598" i="15"/>
  <c r="D598" i="15"/>
  <c r="N598" i="15"/>
  <c r="O598" i="15"/>
  <c r="J598" i="15"/>
  <c r="AC598" i="14" s="1"/>
  <c r="R598" i="15"/>
  <c r="K598" i="15"/>
  <c r="S598" i="15"/>
  <c r="X513" i="15"/>
  <c r="AF513" i="15"/>
  <c r="AA513" i="15"/>
  <c r="AB513" i="15"/>
  <c r="W513" i="15"/>
  <c r="AE513" i="15"/>
  <c r="V513" i="15"/>
  <c r="AF513" i="14" s="1"/>
  <c r="AG513" i="14" s="1"/>
  <c r="Y513" i="15"/>
  <c r="Z513" i="15"/>
  <c r="AC513" i="15"/>
  <c r="AD513" i="15"/>
  <c r="AG513" i="15"/>
  <c r="P651" i="15"/>
  <c r="O650" i="15"/>
  <c r="Z645" i="15"/>
  <c r="P643" i="15"/>
  <c r="O642" i="15"/>
  <c r="Z637" i="15"/>
  <c r="P635" i="15"/>
  <c r="O634" i="15"/>
  <c r="Z629" i="15"/>
  <c r="P627" i="15"/>
  <c r="O626" i="15"/>
  <c r="Z621" i="15"/>
  <c r="AG620" i="15"/>
  <c r="Y620" i="15"/>
  <c r="P619" i="15"/>
  <c r="O618" i="15"/>
  <c r="S617" i="15"/>
  <c r="R616" i="15"/>
  <c r="O614" i="15"/>
  <c r="K614" i="15"/>
  <c r="S614" i="15"/>
  <c r="D613" i="15"/>
  <c r="N613" i="15"/>
  <c r="J613" i="15"/>
  <c r="AC613" i="14" s="1"/>
  <c r="R613" i="15"/>
  <c r="Z611" i="15"/>
  <c r="T610" i="15"/>
  <c r="Q609" i="15"/>
  <c r="J609" i="15"/>
  <c r="AC609" i="14" s="1"/>
  <c r="R609" i="15"/>
  <c r="D609" i="15"/>
  <c r="N609" i="15"/>
  <c r="V608" i="15"/>
  <c r="AF608" i="14" s="1"/>
  <c r="AG608" i="14" s="1"/>
  <c r="P602" i="15"/>
  <c r="AG599" i="15"/>
  <c r="Q598" i="15"/>
  <c r="AD595" i="15"/>
  <c r="W595" i="15"/>
  <c r="AE595" i="15"/>
  <c r="AB526" i="15"/>
  <c r="AC526" i="15"/>
  <c r="AD526" i="15"/>
  <c r="V526" i="15"/>
  <c r="AF526" i="14" s="1"/>
  <c r="AG526" i="14" s="1"/>
  <c r="AE526" i="15"/>
  <c r="W526" i="15"/>
  <c r="AF526" i="15"/>
  <c r="X526" i="15"/>
  <c r="AG526" i="15"/>
  <c r="Y526" i="15"/>
  <c r="Z526" i="15"/>
  <c r="AA526" i="15"/>
  <c r="X505" i="15"/>
  <c r="AF505" i="15"/>
  <c r="Z505" i="15"/>
  <c r="AA505" i="15"/>
  <c r="AB505" i="15"/>
  <c r="W505" i="15"/>
  <c r="AE505" i="15"/>
  <c r="V505" i="15"/>
  <c r="AF505" i="14" s="1"/>
  <c r="AG505" i="14" s="1"/>
  <c r="Y505" i="15"/>
  <c r="AC505" i="15"/>
  <c r="AD505" i="15"/>
  <c r="AG505" i="15"/>
  <c r="R662" i="15"/>
  <c r="J662" i="15"/>
  <c r="AC662" i="14" s="1"/>
  <c r="AC657" i="15"/>
  <c r="S655" i="15"/>
  <c r="K655" i="15"/>
  <c r="R654" i="15"/>
  <c r="J654" i="15"/>
  <c r="AC654" i="14" s="1"/>
  <c r="O651" i="15"/>
  <c r="N650" i="15"/>
  <c r="D650" i="15"/>
  <c r="AC649" i="15"/>
  <c r="S647" i="15"/>
  <c r="K647" i="15"/>
  <c r="R646" i="15"/>
  <c r="J646" i="15"/>
  <c r="AC646" i="14" s="1"/>
  <c r="AG645" i="15"/>
  <c r="Y645" i="15"/>
  <c r="O643" i="15"/>
  <c r="N642" i="15"/>
  <c r="D642" i="15"/>
  <c r="S639" i="15"/>
  <c r="K639" i="15"/>
  <c r="R638" i="15"/>
  <c r="J638" i="15"/>
  <c r="AC638" i="14" s="1"/>
  <c r="AG637" i="15"/>
  <c r="Y637" i="15"/>
  <c r="O635" i="15"/>
  <c r="N634" i="15"/>
  <c r="D634" i="15"/>
  <c r="AC633" i="15"/>
  <c r="S631" i="15"/>
  <c r="K631" i="15"/>
  <c r="R630" i="15"/>
  <c r="J630" i="15"/>
  <c r="AC630" i="14" s="1"/>
  <c r="AG629" i="15"/>
  <c r="Y629" i="15"/>
  <c r="O627" i="15"/>
  <c r="N626" i="15"/>
  <c r="D626" i="15"/>
  <c r="S623" i="15"/>
  <c r="K623" i="15"/>
  <c r="R622" i="15"/>
  <c r="J622" i="15"/>
  <c r="AC622" i="14" s="1"/>
  <c r="AG621" i="15"/>
  <c r="AF620" i="15"/>
  <c r="X620" i="15"/>
  <c r="O619" i="15"/>
  <c r="N618" i="15"/>
  <c r="D618" i="15"/>
  <c r="Q617" i="15"/>
  <c r="P616" i="15"/>
  <c r="L614" i="15"/>
  <c r="M613" i="15"/>
  <c r="W612" i="15"/>
  <c r="M612" i="15"/>
  <c r="U612" i="15"/>
  <c r="Q612" i="15"/>
  <c r="Y611" i="15"/>
  <c r="Q610" i="15"/>
  <c r="D610" i="15"/>
  <c r="M609" i="15"/>
  <c r="U606" i="15"/>
  <c r="Q601" i="15"/>
  <c r="J601" i="15"/>
  <c r="AC601" i="14" s="1"/>
  <c r="R601" i="15"/>
  <c r="M601" i="15"/>
  <c r="U601" i="15"/>
  <c r="D601" i="15"/>
  <c r="N601" i="15"/>
  <c r="AD599" i="15"/>
  <c r="P598" i="15"/>
  <c r="V591" i="15"/>
  <c r="AF591" i="14" s="1"/>
  <c r="AG591" i="14" s="1"/>
  <c r="AD591" i="15"/>
  <c r="W591" i="15"/>
  <c r="AE591" i="15"/>
  <c r="X591" i="15"/>
  <c r="AF591" i="15"/>
  <c r="Z591" i="15"/>
  <c r="AA591" i="15"/>
  <c r="AB591" i="15"/>
  <c r="AC580" i="15"/>
  <c r="W580" i="15"/>
  <c r="X580" i="15"/>
  <c r="S664" i="15"/>
  <c r="K664" i="15"/>
  <c r="Q662" i="15"/>
  <c r="AB657" i="15"/>
  <c r="S656" i="15"/>
  <c r="K656" i="15"/>
  <c r="R655" i="15"/>
  <c r="J655" i="15"/>
  <c r="AC655" i="14" s="1"/>
  <c r="Q654" i="15"/>
  <c r="N651" i="15"/>
  <c r="D651" i="15"/>
  <c r="U650" i="15"/>
  <c r="M650" i="15"/>
  <c r="AB649" i="15"/>
  <c r="S648" i="15"/>
  <c r="K648" i="15"/>
  <c r="R647" i="15"/>
  <c r="J647" i="15"/>
  <c r="AC647" i="14" s="1"/>
  <c r="Q646" i="15"/>
  <c r="AF645" i="15"/>
  <c r="X645" i="15"/>
  <c r="N643" i="15"/>
  <c r="D643" i="15"/>
  <c r="U642" i="15"/>
  <c r="M642" i="15"/>
  <c r="S640" i="15"/>
  <c r="K640" i="15"/>
  <c r="R639" i="15"/>
  <c r="J639" i="15"/>
  <c r="AC639" i="14" s="1"/>
  <c r="Q638" i="15"/>
  <c r="AF637" i="15"/>
  <c r="X637" i="15"/>
  <c r="N635" i="15"/>
  <c r="D635" i="15"/>
  <c r="U634" i="15"/>
  <c r="M634" i="15"/>
  <c r="AB633" i="15"/>
  <c r="S632" i="15"/>
  <c r="K632" i="15"/>
  <c r="R631" i="15"/>
  <c r="J631" i="15"/>
  <c r="AC631" i="14" s="1"/>
  <c r="Q630" i="15"/>
  <c r="AF629" i="15"/>
  <c r="X629" i="15"/>
  <c r="N627" i="15"/>
  <c r="D627" i="15"/>
  <c r="U626" i="15"/>
  <c r="M626" i="15"/>
  <c r="S624" i="15"/>
  <c r="K624" i="15"/>
  <c r="R623" i="15"/>
  <c r="J623" i="15"/>
  <c r="AC623" i="14" s="1"/>
  <c r="Q622" i="15"/>
  <c r="AF621" i="15"/>
  <c r="X621" i="15"/>
  <c r="AE620" i="15"/>
  <c r="W620" i="15"/>
  <c r="N619" i="15"/>
  <c r="D619" i="15"/>
  <c r="U618" i="15"/>
  <c r="M618" i="15"/>
  <c r="O616" i="15"/>
  <c r="U614" i="15"/>
  <c r="J614" i="15"/>
  <c r="AC614" i="14" s="1"/>
  <c r="L613" i="15"/>
  <c r="AF612" i="15"/>
  <c r="V612" i="15"/>
  <c r="AF612" i="14" s="1"/>
  <c r="AG612" i="14" s="1"/>
  <c r="K612" i="15"/>
  <c r="L609" i="15"/>
  <c r="T606" i="15"/>
  <c r="AB604" i="15"/>
  <c r="AC604" i="15"/>
  <c r="X604" i="15"/>
  <c r="AF604" i="15"/>
  <c r="Y604" i="15"/>
  <c r="AG604" i="15"/>
  <c r="L602" i="15"/>
  <c r="O601" i="15"/>
  <c r="AC599" i="15"/>
  <c r="L598" i="15"/>
  <c r="AG587" i="15"/>
  <c r="W535" i="15"/>
  <c r="X535" i="15"/>
  <c r="J617" i="15"/>
  <c r="AC617" i="14" s="1"/>
  <c r="R617" i="15"/>
  <c r="D617" i="15"/>
  <c r="N617" i="15"/>
  <c r="AB611" i="15"/>
  <c r="X611" i="15"/>
  <c r="J610" i="15"/>
  <c r="AC610" i="14" s="1"/>
  <c r="R610" i="15"/>
  <c r="K610" i="15"/>
  <c r="S610" i="15"/>
  <c r="O610" i="15"/>
  <c r="L601" i="15"/>
  <c r="AB592" i="15"/>
  <c r="AC592" i="15"/>
  <c r="AC559" i="15"/>
  <c r="AG559" i="15"/>
  <c r="W551" i="15"/>
  <c r="AB551" i="15"/>
  <c r="Y547" i="15"/>
  <c r="AG547" i="15"/>
  <c r="Z547" i="15"/>
  <c r="AA547" i="15"/>
  <c r="AB547" i="15"/>
  <c r="AC547" i="15"/>
  <c r="V547" i="15"/>
  <c r="AF547" i="14" s="1"/>
  <c r="AG547" i="14" s="1"/>
  <c r="AD547" i="15"/>
  <c r="W547" i="15"/>
  <c r="AE547" i="15"/>
  <c r="X547" i="15"/>
  <c r="AF547" i="15"/>
  <c r="X539" i="15"/>
  <c r="AF539" i="15"/>
  <c r="Y531" i="15"/>
  <c r="AG531" i="15"/>
  <c r="Z531" i="15"/>
  <c r="AA531" i="15"/>
  <c r="AB531" i="15"/>
  <c r="AC531" i="15"/>
  <c r="V531" i="15"/>
  <c r="AF531" i="14" s="1"/>
  <c r="AG531" i="14" s="1"/>
  <c r="AD531" i="15"/>
  <c r="W531" i="15"/>
  <c r="AE531" i="15"/>
  <c r="X531" i="15"/>
  <c r="AF531" i="15"/>
  <c r="S650" i="15"/>
  <c r="K650" i="15"/>
  <c r="S642" i="15"/>
  <c r="K642" i="15"/>
  <c r="S634" i="15"/>
  <c r="K634" i="15"/>
  <c r="S626" i="15"/>
  <c r="K626" i="15"/>
  <c r="AC620" i="15"/>
  <c r="S618" i="15"/>
  <c r="K618" i="15"/>
  <c r="M617" i="15"/>
  <c r="Q616" i="15"/>
  <c r="M616" i="15"/>
  <c r="U616" i="15"/>
  <c r="M610" i="15"/>
  <c r="X608" i="15"/>
  <c r="AF608" i="15"/>
  <c r="Y608" i="15"/>
  <c r="AG608" i="15"/>
  <c r="AC608" i="15"/>
  <c r="D606" i="15"/>
  <c r="N606" i="15"/>
  <c r="O606" i="15"/>
  <c r="J606" i="15"/>
  <c r="AC606" i="14" s="1"/>
  <c r="K606" i="15"/>
  <c r="S606" i="15"/>
  <c r="W599" i="15"/>
  <c r="AE599" i="15"/>
  <c r="X599" i="15"/>
  <c r="AF599" i="15"/>
  <c r="AA599" i="15"/>
  <c r="AB599" i="15"/>
  <c r="Z587" i="15"/>
  <c r="AA587" i="15"/>
  <c r="AB587" i="15"/>
  <c r="V587" i="15"/>
  <c r="AF587" i="14" s="1"/>
  <c r="AG587" i="14" s="1"/>
  <c r="AD587" i="15"/>
  <c r="W587" i="15"/>
  <c r="AE587" i="15"/>
  <c r="X587" i="15"/>
  <c r="AF587" i="15"/>
  <c r="AC575" i="15"/>
  <c r="AC567" i="15"/>
  <c r="V567" i="15"/>
  <c r="AF567" i="14" s="1"/>
  <c r="AG567" i="14" s="1"/>
  <c r="AD567" i="15"/>
  <c r="W567" i="15"/>
  <c r="AE567" i="15"/>
  <c r="X567" i="15"/>
  <c r="AF567" i="15"/>
  <c r="Y567" i="15"/>
  <c r="AG567" i="15"/>
  <c r="Z567" i="15"/>
  <c r="AA567" i="15"/>
  <c r="AB567" i="15"/>
  <c r="AD555" i="15"/>
  <c r="N662" i="15"/>
  <c r="N654" i="15"/>
  <c r="S651" i="15"/>
  <c r="R650" i="15"/>
  <c r="AG649" i="15"/>
  <c r="N646" i="15"/>
  <c r="S643" i="15"/>
  <c r="R642" i="15"/>
  <c r="N638" i="15"/>
  <c r="S635" i="15"/>
  <c r="R634" i="15"/>
  <c r="N630" i="15"/>
  <c r="S627" i="15"/>
  <c r="R626" i="15"/>
  <c r="N622" i="15"/>
  <c r="S619" i="15"/>
  <c r="R618" i="15"/>
  <c r="L617" i="15"/>
  <c r="K616" i="15"/>
  <c r="X615" i="15"/>
  <c r="AF615" i="15"/>
  <c r="AB615" i="15"/>
  <c r="Q614" i="15"/>
  <c r="S613" i="15"/>
  <c r="AB612" i="15"/>
  <c r="R612" i="15"/>
  <c r="L610" i="15"/>
  <c r="T609" i="15"/>
  <c r="AA608" i="15"/>
  <c r="P606" i="15"/>
  <c r="V599" i="15"/>
  <c r="AF599" i="14" s="1"/>
  <c r="AG599" i="14" s="1"/>
  <c r="Q594" i="15"/>
  <c r="J594" i="15"/>
  <c r="AC594" i="14" s="1"/>
  <c r="R594" i="15"/>
  <c r="K594" i="15"/>
  <c r="S594" i="15"/>
  <c r="M594" i="15"/>
  <c r="U594" i="15"/>
  <c r="D594" i="15"/>
  <c r="N594" i="15"/>
  <c r="O594" i="15"/>
  <c r="Y579" i="15"/>
  <c r="AG579" i="15"/>
  <c r="Z579" i="15"/>
  <c r="AA579" i="15"/>
  <c r="AB579" i="15"/>
  <c r="V579" i="15"/>
  <c r="AF579" i="14" s="1"/>
  <c r="AG579" i="14" s="1"/>
  <c r="AD579" i="15"/>
  <c r="W579" i="15"/>
  <c r="AE579" i="15"/>
  <c r="X579" i="15"/>
  <c r="AF579" i="15"/>
  <c r="AG571" i="15"/>
  <c r="Z571" i="15"/>
  <c r="AE571" i="15"/>
  <c r="X571" i="15"/>
  <c r="Y563" i="15"/>
  <c r="AG563" i="15"/>
  <c r="Z563" i="15"/>
  <c r="AA563" i="15"/>
  <c r="AB563" i="15"/>
  <c r="AC563" i="15"/>
  <c r="V563" i="15"/>
  <c r="AF563" i="14" s="1"/>
  <c r="AG563" i="14" s="1"/>
  <c r="AD563" i="15"/>
  <c r="W563" i="15"/>
  <c r="AE563" i="15"/>
  <c r="X563" i="15"/>
  <c r="AF563" i="15"/>
  <c r="X518" i="15"/>
  <c r="AF518" i="15"/>
  <c r="AB518" i="15"/>
  <c r="W518" i="15"/>
  <c r="Y518" i="15"/>
  <c r="Z518" i="15"/>
  <c r="AA518" i="15"/>
  <c r="AC518" i="15"/>
  <c r="AD518" i="15"/>
  <c r="AE518" i="15"/>
  <c r="V518" i="15"/>
  <c r="AF518" i="14" s="1"/>
  <c r="AG518" i="14" s="1"/>
  <c r="AG518" i="15"/>
  <c r="Q604" i="15"/>
  <c r="U600" i="15"/>
  <c r="M600" i="15"/>
  <c r="R597" i="15"/>
  <c r="J597" i="15"/>
  <c r="AC597" i="14" s="1"/>
  <c r="Q596" i="15"/>
  <c r="N593" i="15"/>
  <c r="D593" i="15"/>
  <c r="U592" i="15"/>
  <c r="M592" i="15"/>
  <c r="R589" i="15"/>
  <c r="J589" i="15"/>
  <c r="AC589" i="14" s="1"/>
  <c r="Q588" i="15"/>
  <c r="N585" i="15"/>
  <c r="D585" i="15"/>
  <c r="AC584" i="15"/>
  <c r="U584" i="15"/>
  <c r="M584" i="15"/>
  <c r="S582" i="15"/>
  <c r="K582" i="15"/>
  <c r="R581" i="15"/>
  <c r="J581" i="15"/>
  <c r="AC581" i="14" s="1"/>
  <c r="Q580" i="15"/>
  <c r="O578" i="15"/>
  <c r="N577" i="15"/>
  <c r="D577" i="15"/>
  <c r="U576" i="15"/>
  <c r="M576" i="15"/>
  <c r="S574" i="15"/>
  <c r="K574" i="15"/>
  <c r="R573" i="15"/>
  <c r="J573" i="15"/>
  <c r="AC573" i="14" s="1"/>
  <c r="AG572" i="15"/>
  <c r="Y572" i="15"/>
  <c r="Q572" i="15"/>
  <c r="O570" i="15"/>
  <c r="N569" i="15"/>
  <c r="D569" i="15"/>
  <c r="U568" i="15"/>
  <c r="M568" i="15"/>
  <c r="S566" i="15"/>
  <c r="K566" i="15"/>
  <c r="R565" i="15"/>
  <c r="J565" i="15"/>
  <c r="AC565" i="14" s="1"/>
  <c r="AG564" i="15"/>
  <c r="Q564" i="15"/>
  <c r="O562" i="15"/>
  <c r="N561" i="15"/>
  <c r="D561" i="15"/>
  <c r="U560" i="15"/>
  <c r="M560" i="15"/>
  <c r="S558" i="15"/>
  <c r="K558" i="15"/>
  <c r="R557" i="15"/>
  <c r="J557" i="15"/>
  <c r="AC557" i="14" s="1"/>
  <c r="Q556" i="15"/>
  <c r="O554" i="15"/>
  <c r="N553" i="15"/>
  <c r="D553" i="15"/>
  <c r="AC552" i="15"/>
  <c r="U552" i="15"/>
  <c r="M552" i="15"/>
  <c r="S550" i="15"/>
  <c r="K550" i="15"/>
  <c r="R549" i="15"/>
  <c r="J549" i="15"/>
  <c r="AC549" i="14" s="1"/>
  <c r="Q548" i="15"/>
  <c r="O546" i="15"/>
  <c r="N545" i="15"/>
  <c r="D545" i="15"/>
  <c r="AC544" i="15"/>
  <c r="U544" i="15"/>
  <c r="M544" i="15"/>
  <c r="S542" i="15"/>
  <c r="K542" i="15"/>
  <c r="R541" i="15"/>
  <c r="J541" i="15"/>
  <c r="AC541" i="14" s="1"/>
  <c r="AG540" i="15"/>
  <c r="Y540" i="15"/>
  <c r="Q540" i="15"/>
  <c r="O538" i="15"/>
  <c r="N537" i="15"/>
  <c r="D537" i="15"/>
  <c r="U536" i="15"/>
  <c r="M536" i="15"/>
  <c r="S534" i="15"/>
  <c r="K534" i="15"/>
  <c r="R533" i="15"/>
  <c r="J533" i="15"/>
  <c r="AC533" i="14" s="1"/>
  <c r="AG532" i="15"/>
  <c r="Y532" i="15"/>
  <c r="Q532" i="15"/>
  <c r="O530" i="15"/>
  <c r="N529" i="15"/>
  <c r="D529" i="15"/>
  <c r="S528" i="15"/>
  <c r="J528" i="15"/>
  <c r="AC528" i="14" s="1"/>
  <c r="O525" i="15"/>
  <c r="K525" i="15"/>
  <c r="S525" i="15"/>
  <c r="D524" i="15"/>
  <c r="N524" i="15"/>
  <c r="J524" i="15"/>
  <c r="AC524" i="14" s="1"/>
  <c r="R524" i="15"/>
  <c r="X523" i="15"/>
  <c r="T521" i="15"/>
  <c r="U520" i="15"/>
  <c r="K520" i="15"/>
  <c r="T519" i="15"/>
  <c r="J519" i="15"/>
  <c r="AC519" i="14" s="1"/>
  <c r="L516" i="15"/>
  <c r="J515" i="15"/>
  <c r="AC515" i="14" s="1"/>
  <c r="R515" i="15"/>
  <c r="M515" i="15"/>
  <c r="U515" i="15"/>
  <c r="D515" i="15"/>
  <c r="N515" i="15"/>
  <c r="Q515" i="15"/>
  <c r="O512" i="15"/>
  <c r="J512" i="15"/>
  <c r="AC512" i="14" s="1"/>
  <c r="R512" i="15"/>
  <c r="K512" i="15"/>
  <c r="S512" i="15"/>
  <c r="D512" i="15"/>
  <c r="N512" i="15"/>
  <c r="D511" i="15"/>
  <c r="N511" i="15"/>
  <c r="P511" i="15"/>
  <c r="Q511" i="15"/>
  <c r="J511" i="15"/>
  <c r="AC511" i="14" s="1"/>
  <c r="R511" i="15"/>
  <c r="M511" i="15"/>
  <c r="U511" i="15"/>
  <c r="AB509" i="15"/>
  <c r="AE509" i="15"/>
  <c r="X509" i="15"/>
  <c r="AF509" i="15"/>
  <c r="K508" i="15"/>
  <c r="S508" i="15"/>
  <c r="M508" i="15"/>
  <c r="U508" i="15"/>
  <c r="D508" i="15"/>
  <c r="N508" i="15"/>
  <c r="O508" i="15"/>
  <c r="J508" i="15"/>
  <c r="AC508" i="14" s="1"/>
  <c r="R508" i="15"/>
  <c r="L504" i="15"/>
  <c r="Q597" i="15"/>
  <c r="U593" i="15"/>
  <c r="M593" i="15"/>
  <c r="Q589" i="15"/>
  <c r="U585" i="15"/>
  <c r="M585" i="15"/>
  <c r="AB584" i="15"/>
  <c r="R582" i="15"/>
  <c r="J582" i="15"/>
  <c r="AC582" i="14" s="1"/>
  <c r="Q581" i="15"/>
  <c r="N578" i="15"/>
  <c r="D578" i="15"/>
  <c r="U577" i="15"/>
  <c r="M577" i="15"/>
  <c r="R574" i="15"/>
  <c r="J574" i="15"/>
  <c r="AC574" i="14" s="1"/>
  <c r="Q573" i="15"/>
  <c r="AF572" i="15"/>
  <c r="X572" i="15"/>
  <c r="N570" i="15"/>
  <c r="D570" i="15"/>
  <c r="U569" i="15"/>
  <c r="M569" i="15"/>
  <c r="R566" i="15"/>
  <c r="J566" i="15"/>
  <c r="AC566" i="14" s="1"/>
  <c r="Q565" i="15"/>
  <c r="N562" i="15"/>
  <c r="D562" i="15"/>
  <c r="U561" i="15"/>
  <c r="M561" i="15"/>
  <c r="R558" i="15"/>
  <c r="J558" i="15"/>
  <c r="AC558" i="14" s="1"/>
  <c r="Q557" i="15"/>
  <c r="N554" i="15"/>
  <c r="D554" i="15"/>
  <c r="U553" i="15"/>
  <c r="M553" i="15"/>
  <c r="AB552" i="15"/>
  <c r="R550" i="15"/>
  <c r="J550" i="15"/>
  <c r="AC550" i="14" s="1"/>
  <c r="Q549" i="15"/>
  <c r="X548" i="15"/>
  <c r="N546" i="15"/>
  <c r="D546" i="15"/>
  <c r="U545" i="15"/>
  <c r="M545" i="15"/>
  <c r="AB544" i="15"/>
  <c r="R542" i="15"/>
  <c r="J542" i="15"/>
  <c r="AC542" i="14" s="1"/>
  <c r="Q541" i="15"/>
  <c r="X540" i="15"/>
  <c r="N538" i="15"/>
  <c r="D538" i="15"/>
  <c r="U537" i="15"/>
  <c r="M537" i="15"/>
  <c r="R534" i="15"/>
  <c r="J534" i="15"/>
  <c r="AC534" i="14" s="1"/>
  <c r="Q533" i="15"/>
  <c r="AF532" i="15"/>
  <c r="X532" i="15"/>
  <c r="N530" i="15"/>
  <c r="D530" i="15"/>
  <c r="U529" i="15"/>
  <c r="M529" i="15"/>
  <c r="V527" i="15"/>
  <c r="AF527" i="14" s="1"/>
  <c r="AG527" i="14" s="1"/>
  <c r="M527" i="15"/>
  <c r="U527" i="15"/>
  <c r="W523" i="15"/>
  <c r="M523" i="15"/>
  <c r="U523" i="15"/>
  <c r="Q523" i="15"/>
  <c r="S519" i="15"/>
  <c r="O517" i="15"/>
  <c r="P517" i="15"/>
  <c r="K517" i="15"/>
  <c r="S517" i="15"/>
  <c r="K516" i="15"/>
  <c r="V495" i="15"/>
  <c r="AF495" i="14" s="1"/>
  <c r="AG495" i="14" s="1"/>
  <c r="AD495" i="15"/>
  <c r="X495" i="15"/>
  <c r="AF495" i="15"/>
  <c r="Y495" i="15"/>
  <c r="AG495" i="15"/>
  <c r="Z495" i="15"/>
  <c r="AA495" i="15"/>
  <c r="AB495" i="15"/>
  <c r="AC495" i="15"/>
  <c r="V487" i="15"/>
  <c r="AF487" i="14" s="1"/>
  <c r="AG487" i="14" s="1"/>
  <c r="AD487" i="15"/>
  <c r="W487" i="15"/>
  <c r="AE487" i="15"/>
  <c r="X487" i="15"/>
  <c r="AF487" i="15"/>
  <c r="Y487" i="15"/>
  <c r="AG487" i="15"/>
  <c r="Z487" i="15"/>
  <c r="AA487" i="15"/>
  <c r="AB487" i="15"/>
  <c r="AC487" i="15"/>
  <c r="AE477" i="15"/>
  <c r="X477" i="15"/>
  <c r="Z469" i="15"/>
  <c r="AE461" i="15"/>
  <c r="X461" i="15"/>
  <c r="AA584" i="15"/>
  <c r="Q582" i="15"/>
  <c r="U578" i="15"/>
  <c r="M578" i="15"/>
  <c r="Q574" i="15"/>
  <c r="AE572" i="15"/>
  <c r="W572" i="15"/>
  <c r="U570" i="15"/>
  <c r="M570" i="15"/>
  <c r="Q566" i="15"/>
  <c r="U562" i="15"/>
  <c r="M562" i="15"/>
  <c r="Q558" i="15"/>
  <c r="AE556" i="15"/>
  <c r="U554" i="15"/>
  <c r="M554" i="15"/>
  <c r="AA552" i="15"/>
  <c r="Q550" i="15"/>
  <c r="W548" i="15"/>
  <c r="U546" i="15"/>
  <c r="M546" i="15"/>
  <c r="AA544" i="15"/>
  <c r="Q542" i="15"/>
  <c r="W540" i="15"/>
  <c r="U538" i="15"/>
  <c r="M538" i="15"/>
  <c r="Q534" i="15"/>
  <c r="AE532" i="15"/>
  <c r="W532" i="15"/>
  <c r="U530" i="15"/>
  <c r="M530" i="15"/>
  <c r="AF523" i="15"/>
  <c r="V523" i="15"/>
  <c r="AF523" i="14" s="1"/>
  <c r="AG523" i="14" s="1"/>
  <c r="AB485" i="15"/>
  <c r="AC485" i="15"/>
  <c r="V485" i="15"/>
  <c r="AF485" i="14" s="1"/>
  <c r="AG485" i="14" s="1"/>
  <c r="AD485" i="15"/>
  <c r="W485" i="15"/>
  <c r="AE485" i="15"/>
  <c r="X485" i="15"/>
  <c r="AF485" i="15"/>
  <c r="Y485" i="15"/>
  <c r="AG485" i="15"/>
  <c r="Z485" i="15"/>
  <c r="AA485" i="15"/>
  <c r="AC494" i="15"/>
  <c r="W494" i="15"/>
  <c r="AE494" i="15"/>
  <c r="X494" i="15"/>
  <c r="AF494" i="15"/>
  <c r="Y494" i="15"/>
  <c r="AG494" i="15"/>
  <c r="Z494" i="15"/>
  <c r="AA494" i="15"/>
  <c r="AB494" i="15"/>
  <c r="AD493" i="15"/>
  <c r="W493" i="15"/>
  <c r="AE493" i="15"/>
  <c r="AF493" i="15"/>
  <c r="AA493" i="15"/>
  <c r="U604" i="15"/>
  <c r="Q600" i="15"/>
  <c r="N597" i="15"/>
  <c r="D597" i="15"/>
  <c r="U596" i="15"/>
  <c r="R593" i="15"/>
  <c r="J593" i="15"/>
  <c r="AC593" i="14" s="1"/>
  <c r="Q592" i="15"/>
  <c r="N589" i="15"/>
  <c r="D589" i="15"/>
  <c r="U588" i="15"/>
  <c r="R585" i="15"/>
  <c r="J585" i="15"/>
  <c r="AC585" i="14" s="1"/>
  <c r="AG584" i="15"/>
  <c r="Y584" i="15"/>
  <c r="Q584" i="15"/>
  <c r="O582" i="15"/>
  <c r="N581" i="15"/>
  <c r="D581" i="15"/>
  <c r="U580" i="15"/>
  <c r="S578" i="15"/>
  <c r="K578" i="15"/>
  <c r="R577" i="15"/>
  <c r="J577" i="15"/>
  <c r="AC577" i="14" s="1"/>
  <c r="Q576" i="15"/>
  <c r="O574" i="15"/>
  <c r="N573" i="15"/>
  <c r="D573" i="15"/>
  <c r="AC572" i="15"/>
  <c r="U572" i="15"/>
  <c r="S570" i="15"/>
  <c r="K570" i="15"/>
  <c r="R569" i="15"/>
  <c r="J569" i="15"/>
  <c r="AC569" i="14" s="1"/>
  <c r="Q568" i="15"/>
  <c r="O566" i="15"/>
  <c r="N565" i="15"/>
  <c r="D565" i="15"/>
  <c r="U564" i="15"/>
  <c r="S562" i="15"/>
  <c r="K562" i="15"/>
  <c r="R561" i="15"/>
  <c r="J561" i="15"/>
  <c r="AC561" i="14" s="1"/>
  <c r="Q560" i="15"/>
  <c r="O558" i="15"/>
  <c r="N557" i="15"/>
  <c r="D557" i="15"/>
  <c r="AC556" i="15"/>
  <c r="U556" i="15"/>
  <c r="S554" i="15"/>
  <c r="K554" i="15"/>
  <c r="R553" i="15"/>
  <c r="J553" i="15"/>
  <c r="AC553" i="14" s="1"/>
  <c r="AG552" i="15"/>
  <c r="Y552" i="15"/>
  <c r="Q552" i="15"/>
  <c r="O550" i="15"/>
  <c r="N549" i="15"/>
  <c r="D549" i="15"/>
  <c r="U548" i="15"/>
  <c r="S546" i="15"/>
  <c r="K546" i="15"/>
  <c r="R545" i="15"/>
  <c r="J545" i="15"/>
  <c r="AC545" i="14" s="1"/>
  <c r="AG544" i="15"/>
  <c r="Y544" i="15"/>
  <c r="Q544" i="15"/>
  <c r="O542" i="15"/>
  <c r="N541" i="15"/>
  <c r="D541" i="15"/>
  <c r="U540" i="15"/>
  <c r="S538" i="15"/>
  <c r="K538" i="15"/>
  <c r="R537" i="15"/>
  <c r="J537" i="15"/>
  <c r="AC537" i="14" s="1"/>
  <c r="Q536" i="15"/>
  <c r="O534" i="15"/>
  <c r="N533" i="15"/>
  <c r="D533" i="15"/>
  <c r="AC532" i="15"/>
  <c r="U532" i="15"/>
  <c r="S530" i="15"/>
  <c r="K530" i="15"/>
  <c r="R529" i="15"/>
  <c r="J529" i="15"/>
  <c r="AC529" i="14" s="1"/>
  <c r="R527" i="15"/>
  <c r="AD523" i="15"/>
  <c r="S523" i="15"/>
  <c r="O519" i="15"/>
  <c r="D519" i="15"/>
  <c r="U517" i="15"/>
  <c r="S516" i="15"/>
  <c r="AD506" i="15"/>
  <c r="D503" i="15"/>
  <c r="N503" i="15"/>
  <c r="P503" i="15"/>
  <c r="Q503" i="15"/>
  <c r="J503" i="15"/>
  <c r="AC503" i="14" s="1"/>
  <c r="R503" i="15"/>
  <c r="M503" i="15"/>
  <c r="U503" i="15"/>
  <c r="V494" i="15"/>
  <c r="AF494" i="14" s="1"/>
  <c r="AG494" i="14" s="1"/>
  <c r="U597" i="15"/>
  <c r="Q593" i="15"/>
  <c r="U589" i="15"/>
  <c r="Q585" i="15"/>
  <c r="AF584" i="15"/>
  <c r="X584" i="15"/>
  <c r="N582" i="15"/>
  <c r="D582" i="15"/>
  <c r="U581" i="15"/>
  <c r="R578" i="15"/>
  <c r="J578" i="15"/>
  <c r="AC578" i="14" s="1"/>
  <c r="Q577" i="15"/>
  <c r="N574" i="15"/>
  <c r="D574" i="15"/>
  <c r="U573" i="15"/>
  <c r="AB572" i="15"/>
  <c r="R570" i="15"/>
  <c r="J570" i="15"/>
  <c r="AC570" i="14" s="1"/>
  <c r="Q569" i="15"/>
  <c r="X568" i="15"/>
  <c r="N566" i="15"/>
  <c r="D566" i="15"/>
  <c r="U565" i="15"/>
  <c r="R562" i="15"/>
  <c r="J562" i="15"/>
  <c r="AC562" i="14" s="1"/>
  <c r="Q561" i="15"/>
  <c r="AF560" i="15"/>
  <c r="N558" i="15"/>
  <c r="D558" i="15"/>
  <c r="U557" i="15"/>
  <c r="R554" i="15"/>
  <c r="J554" i="15"/>
  <c r="AC554" i="14" s="1"/>
  <c r="Q553" i="15"/>
  <c r="AF552" i="15"/>
  <c r="X552" i="15"/>
  <c r="N550" i="15"/>
  <c r="D550" i="15"/>
  <c r="U549" i="15"/>
  <c r="R546" i="15"/>
  <c r="J546" i="15"/>
  <c r="AC546" i="14" s="1"/>
  <c r="Q545" i="15"/>
  <c r="AF544" i="15"/>
  <c r="X544" i="15"/>
  <c r="N542" i="15"/>
  <c r="D542" i="15"/>
  <c r="U541" i="15"/>
  <c r="AB540" i="15"/>
  <c r="R538" i="15"/>
  <c r="J538" i="15"/>
  <c r="AC538" i="14" s="1"/>
  <c r="Q537" i="15"/>
  <c r="N534" i="15"/>
  <c r="D534" i="15"/>
  <c r="U533" i="15"/>
  <c r="AB532" i="15"/>
  <c r="R530" i="15"/>
  <c r="J530" i="15"/>
  <c r="AC530" i="14" s="1"/>
  <c r="Q529" i="15"/>
  <c r="D528" i="15"/>
  <c r="N528" i="15"/>
  <c r="Z527" i="15"/>
  <c r="Q527" i="15"/>
  <c r="AB523" i="15"/>
  <c r="R523" i="15"/>
  <c r="K521" i="15"/>
  <c r="S521" i="15"/>
  <c r="O521" i="15"/>
  <c r="J520" i="15"/>
  <c r="AC520" i="14" s="1"/>
  <c r="R520" i="15"/>
  <c r="D520" i="15"/>
  <c r="N520" i="15"/>
  <c r="T517" i="15"/>
  <c r="AC510" i="15"/>
  <c r="W510" i="15"/>
  <c r="AE510" i="15"/>
  <c r="X510" i="15"/>
  <c r="AF510" i="15"/>
  <c r="Y510" i="15"/>
  <c r="AG510" i="15"/>
  <c r="AB510" i="15"/>
  <c r="O504" i="15"/>
  <c r="Q504" i="15"/>
  <c r="J504" i="15"/>
  <c r="AC504" i="14" s="1"/>
  <c r="R504" i="15"/>
  <c r="K504" i="15"/>
  <c r="S504" i="15"/>
  <c r="D504" i="15"/>
  <c r="N504" i="15"/>
  <c r="K500" i="15"/>
  <c r="S500" i="15"/>
  <c r="M500" i="15"/>
  <c r="U500" i="15"/>
  <c r="D500" i="15"/>
  <c r="N500" i="15"/>
  <c r="O500" i="15"/>
  <c r="P500" i="15"/>
  <c r="J500" i="15"/>
  <c r="AC500" i="14" s="1"/>
  <c r="R500" i="15"/>
  <c r="AE584" i="15"/>
  <c r="U582" i="15"/>
  <c r="Q578" i="15"/>
  <c r="U574" i="15"/>
  <c r="AA572" i="15"/>
  <c r="Q570" i="15"/>
  <c r="AE568" i="15"/>
  <c r="U566" i="15"/>
  <c r="Q562" i="15"/>
  <c r="U558" i="15"/>
  <c r="Q554" i="15"/>
  <c r="AE552" i="15"/>
  <c r="U550" i="15"/>
  <c r="AA548" i="15"/>
  <c r="Q546" i="15"/>
  <c r="AE544" i="15"/>
  <c r="U542" i="15"/>
  <c r="Q538" i="15"/>
  <c r="U534" i="15"/>
  <c r="AA532" i="15"/>
  <c r="Q530" i="15"/>
  <c r="Y527" i="15"/>
  <c r="Q519" i="15"/>
  <c r="M519" i="15"/>
  <c r="U519" i="15"/>
  <c r="D516" i="15"/>
  <c r="N516" i="15"/>
  <c r="O516" i="15"/>
  <c r="J516" i="15"/>
  <c r="AC516" i="14" s="1"/>
  <c r="R516" i="15"/>
  <c r="AC523" i="15"/>
  <c r="Y523" i="15"/>
  <c r="AG523" i="15"/>
  <c r="AF521" i="15"/>
  <c r="W517" i="15"/>
  <c r="AC493" i="15"/>
  <c r="AD479" i="15"/>
  <c r="AF479" i="15"/>
  <c r="Y479" i="15"/>
  <c r="AG479" i="15"/>
  <c r="AA479" i="15"/>
  <c r="V471" i="15"/>
  <c r="AF471" i="14" s="1"/>
  <c r="AG471" i="14" s="1"/>
  <c r="AD471" i="15"/>
  <c r="W471" i="15"/>
  <c r="AE471" i="15"/>
  <c r="X471" i="15"/>
  <c r="AF471" i="15"/>
  <c r="Y471" i="15"/>
  <c r="AG471" i="15"/>
  <c r="Z471" i="15"/>
  <c r="AA471" i="15"/>
  <c r="AB471" i="15"/>
  <c r="AC471" i="15"/>
  <c r="W463" i="15"/>
  <c r="AE463" i="15"/>
  <c r="X463" i="15"/>
  <c r="AB463" i="15"/>
  <c r="AC463" i="15"/>
  <c r="W451" i="15"/>
  <c r="AE451" i="15"/>
  <c r="X451" i="15"/>
  <c r="AF451" i="15"/>
  <c r="AA451" i="15"/>
  <c r="Z451" i="15"/>
  <c r="AB451" i="15"/>
  <c r="AC451" i="15"/>
  <c r="AD451" i="15"/>
  <c r="AG451" i="15"/>
  <c r="V451" i="15"/>
  <c r="AF451" i="14" s="1"/>
  <c r="AG451" i="14" s="1"/>
  <c r="Y451" i="15"/>
  <c r="O513" i="15"/>
  <c r="S509" i="15"/>
  <c r="K509" i="15"/>
  <c r="Q507" i="15"/>
  <c r="O505" i="15"/>
  <c r="S501" i="15"/>
  <c r="K501" i="15"/>
  <c r="Q499" i="15"/>
  <c r="O497" i="15"/>
  <c r="N496" i="15"/>
  <c r="D496" i="15"/>
  <c r="U495" i="15"/>
  <c r="M495" i="15"/>
  <c r="S493" i="15"/>
  <c r="K493" i="15"/>
  <c r="R492" i="15"/>
  <c r="J492" i="15"/>
  <c r="AC492" i="14" s="1"/>
  <c r="Q491" i="15"/>
  <c r="AE489" i="15"/>
  <c r="W489" i="15"/>
  <c r="O489" i="15"/>
  <c r="N488" i="15"/>
  <c r="D488" i="15"/>
  <c r="U487" i="15"/>
  <c r="M487" i="15"/>
  <c r="S485" i="15"/>
  <c r="K485" i="15"/>
  <c r="R484" i="15"/>
  <c r="J484" i="15"/>
  <c r="AC484" i="14" s="1"/>
  <c r="Q483" i="15"/>
  <c r="AF482" i="15"/>
  <c r="X482" i="15"/>
  <c r="O481" i="15"/>
  <c r="N480" i="15"/>
  <c r="D480" i="15"/>
  <c r="U479" i="15"/>
  <c r="M479" i="15"/>
  <c r="S477" i="15"/>
  <c r="K477" i="15"/>
  <c r="R476" i="15"/>
  <c r="J476" i="15"/>
  <c r="AC476" i="14" s="1"/>
  <c r="Q475" i="15"/>
  <c r="AF474" i="15"/>
  <c r="X474" i="15"/>
  <c r="AE473" i="15"/>
  <c r="W473" i="15"/>
  <c r="O473" i="15"/>
  <c r="N472" i="15"/>
  <c r="D472" i="15"/>
  <c r="U471" i="15"/>
  <c r="M471" i="15"/>
  <c r="S469" i="15"/>
  <c r="K469" i="15"/>
  <c r="R468" i="15"/>
  <c r="J468" i="15"/>
  <c r="AC468" i="14" s="1"/>
  <c r="Q467" i="15"/>
  <c r="AF466" i="15"/>
  <c r="O465" i="15"/>
  <c r="N464" i="15"/>
  <c r="D464" i="15"/>
  <c r="U463" i="15"/>
  <c r="M463" i="15"/>
  <c r="AB462" i="15"/>
  <c r="S461" i="15"/>
  <c r="K461" i="15"/>
  <c r="R460" i="15"/>
  <c r="J460" i="15"/>
  <c r="AC460" i="14" s="1"/>
  <c r="Q459" i="15"/>
  <c r="AE457" i="15"/>
  <c r="W457" i="15"/>
  <c r="O457" i="15"/>
  <c r="N456" i="15"/>
  <c r="D456" i="15"/>
  <c r="S453" i="15"/>
  <c r="L451" i="15"/>
  <c r="K445" i="15"/>
  <c r="O437" i="15"/>
  <c r="Q437" i="15"/>
  <c r="J437" i="15"/>
  <c r="AC437" i="14" s="1"/>
  <c r="R437" i="15"/>
  <c r="K437" i="15"/>
  <c r="S437" i="15"/>
  <c r="M437" i="15"/>
  <c r="U437" i="15"/>
  <c r="D437" i="15"/>
  <c r="N437" i="15"/>
  <c r="AB426" i="15"/>
  <c r="AC426" i="15"/>
  <c r="V426" i="15"/>
  <c r="AF426" i="14" s="1"/>
  <c r="AG426" i="14" s="1"/>
  <c r="AD426" i="15"/>
  <c r="W426" i="15"/>
  <c r="AE426" i="15"/>
  <c r="X426" i="15"/>
  <c r="AF426" i="15"/>
  <c r="Y426" i="15"/>
  <c r="AG426" i="15"/>
  <c r="Z426" i="15"/>
  <c r="AA426" i="15"/>
  <c r="AB405" i="15"/>
  <c r="X405" i="15"/>
  <c r="AF405" i="15"/>
  <c r="AD405" i="15"/>
  <c r="AE405" i="15"/>
  <c r="V405" i="15"/>
  <c r="AF405" i="14" s="1"/>
  <c r="AG405" i="14" s="1"/>
  <c r="AG405" i="15"/>
  <c r="W405" i="15"/>
  <c r="Y405" i="15"/>
  <c r="Z405" i="15"/>
  <c r="AA405" i="15"/>
  <c r="AC405" i="15"/>
  <c r="Q492" i="15"/>
  <c r="Q484" i="15"/>
  <c r="M449" i="15"/>
  <c r="U449" i="15"/>
  <c r="D449" i="15"/>
  <c r="N449" i="15"/>
  <c r="Q449" i="15"/>
  <c r="X448" i="15"/>
  <c r="W443" i="15"/>
  <c r="AE443" i="15"/>
  <c r="Z440" i="15"/>
  <c r="AB440" i="15"/>
  <c r="AC440" i="15"/>
  <c r="X440" i="15"/>
  <c r="AC435" i="15"/>
  <c r="AE435" i="15"/>
  <c r="Y435" i="15"/>
  <c r="AG435" i="15"/>
  <c r="AA435" i="15"/>
  <c r="AB435" i="15"/>
  <c r="Y398" i="15"/>
  <c r="W398" i="15"/>
  <c r="X398" i="15"/>
  <c r="Z398" i="15"/>
  <c r="AA398" i="15"/>
  <c r="AB398" i="15"/>
  <c r="AE398" i="15"/>
  <c r="AF398" i="15"/>
  <c r="S495" i="15"/>
  <c r="K495" i="15"/>
  <c r="P492" i="15"/>
  <c r="AC489" i="15"/>
  <c r="S487" i="15"/>
  <c r="K487" i="15"/>
  <c r="Z486" i="15"/>
  <c r="P484" i="15"/>
  <c r="S479" i="15"/>
  <c r="K479" i="15"/>
  <c r="P476" i="15"/>
  <c r="AC473" i="15"/>
  <c r="S471" i="15"/>
  <c r="K471" i="15"/>
  <c r="P468" i="15"/>
  <c r="S463" i="15"/>
  <c r="K463" i="15"/>
  <c r="P460" i="15"/>
  <c r="AC457" i="15"/>
  <c r="W455" i="15"/>
  <c r="AE455" i="15"/>
  <c r="L449" i="15"/>
  <c r="D434" i="15"/>
  <c r="AB397" i="15"/>
  <c r="X397" i="15"/>
  <c r="AF397" i="15"/>
  <c r="Y397" i="15"/>
  <c r="Z397" i="15"/>
  <c r="AC397" i="15"/>
  <c r="AE397" i="15"/>
  <c r="V397" i="15"/>
  <c r="AF397" i="14" s="1"/>
  <c r="AG397" i="14" s="1"/>
  <c r="AG397" i="15"/>
  <c r="W397" i="15"/>
  <c r="P509" i="15"/>
  <c r="N507" i="15"/>
  <c r="D507" i="15"/>
  <c r="P501" i="15"/>
  <c r="N499" i="15"/>
  <c r="D499" i="15"/>
  <c r="AC498" i="15"/>
  <c r="S496" i="15"/>
  <c r="K496" i="15"/>
  <c r="R495" i="15"/>
  <c r="J495" i="15"/>
  <c r="AC495" i="14" s="1"/>
  <c r="P493" i="15"/>
  <c r="O492" i="15"/>
  <c r="N491" i="15"/>
  <c r="D491" i="15"/>
  <c r="AC490" i="15"/>
  <c r="AB489" i="15"/>
  <c r="S488" i="15"/>
  <c r="K488" i="15"/>
  <c r="R487" i="15"/>
  <c r="J487" i="15"/>
  <c r="AC487" i="14" s="1"/>
  <c r="AG486" i="15"/>
  <c r="Y486" i="15"/>
  <c r="P485" i="15"/>
  <c r="O484" i="15"/>
  <c r="N483" i="15"/>
  <c r="D483" i="15"/>
  <c r="AC482" i="15"/>
  <c r="S480" i="15"/>
  <c r="K480" i="15"/>
  <c r="R479" i="15"/>
  <c r="J479" i="15"/>
  <c r="AC479" i="14" s="1"/>
  <c r="P477" i="15"/>
  <c r="O476" i="15"/>
  <c r="N475" i="15"/>
  <c r="D475" i="15"/>
  <c r="AC474" i="15"/>
  <c r="AB473" i="15"/>
  <c r="S472" i="15"/>
  <c r="K472" i="15"/>
  <c r="R471" i="15"/>
  <c r="J471" i="15"/>
  <c r="AC471" i="14" s="1"/>
  <c r="P469" i="15"/>
  <c r="O468" i="15"/>
  <c r="N467" i="15"/>
  <c r="D467" i="15"/>
  <c r="AC466" i="15"/>
  <c r="S464" i="15"/>
  <c r="K464" i="15"/>
  <c r="R463" i="15"/>
  <c r="J463" i="15"/>
  <c r="AC463" i="14" s="1"/>
  <c r="P461" i="15"/>
  <c r="O460" i="15"/>
  <c r="N459" i="15"/>
  <c r="D459" i="15"/>
  <c r="S456" i="15"/>
  <c r="K456" i="15"/>
  <c r="Y455" i="15"/>
  <c r="O453" i="15"/>
  <c r="D453" i="15"/>
  <c r="T451" i="15"/>
  <c r="K449" i="15"/>
  <c r="J446" i="15"/>
  <c r="AC446" i="14" s="1"/>
  <c r="R446" i="15"/>
  <c r="K446" i="15"/>
  <c r="S446" i="15"/>
  <c r="D446" i="15"/>
  <c r="N446" i="15"/>
  <c r="O446" i="15"/>
  <c r="T445" i="15"/>
  <c r="AD435" i="15"/>
  <c r="S513" i="15"/>
  <c r="U507" i="15"/>
  <c r="M507" i="15"/>
  <c r="S505" i="15"/>
  <c r="U499" i="15"/>
  <c r="M499" i="15"/>
  <c r="S497" i="15"/>
  <c r="R496" i="15"/>
  <c r="J496" i="15"/>
  <c r="AC496" i="14" s="1"/>
  <c r="Q495" i="15"/>
  <c r="N492" i="15"/>
  <c r="D492" i="15"/>
  <c r="U491" i="15"/>
  <c r="M491" i="15"/>
  <c r="AA489" i="15"/>
  <c r="S489" i="15"/>
  <c r="R488" i="15"/>
  <c r="J488" i="15"/>
  <c r="AC488" i="14" s="1"/>
  <c r="Q487" i="15"/>
  <c r="N484" i="15"/>
  <c r="D484" i="15"/>
  <c r="U483" i="15"/>
  <c r="M483" i="15"/>
  <c r="AB482" i="15"/>
  <c r="AA481" i="15"/>
  <c r="S481" i="15"/>
  <c r="R480" i="15"/>
  <c r="J480" i="15"/>
  <c r="AC480" i="14" s="1"/>
  <c r="Q479" i="15"/>
  <c r="N476" i="15"/>
  <c r="D476" i="15"/>
  <c r="U475" i="15"/>
  <c r="M475" i="15"/>
  <c r="AB474" i="15"/>
  <c r="AA473" i="15"/>
  <c r="S473" i="15"/>
  <c r="R472" i="15"/>
  <c r="J472" i="15"/>
  <c r="AC472" i="14" s="1"/>
  <c r="Q471" i="15"/>
  <c r="N468" i="15"/>
  <c r="D468" i="15"/>
  <c r="U467" i="15"/>
  <c r="M467" i="15"/>
  <c r="AB466" i="15"/>
  <c r="S465" i="15"/>
  <c r="R464" i="15"/>
  <c r="J464" i="15"/>
  <c r="AC464" i="14" s="1"/>
  <c r="Q463" i="15"/>
  <c r="AF462" i="15"/>
  <c r="X462" i="15"/>
  <c r="N460" i="15"/>
  <c r="D460" i="15"/>
  <c r="U459" i="15"/>
  <c r="M459" i="15"/>
  <c r="S457" i="15"/>
  <c r="R456" i="15"/>
  <c r="J456" i="15"/>
  <c r="AC456" i="14" s="1"/>
  <c r="AG455" i="15"/>
  <c r="X455" i="15"/>
  <c r="K455" i="15"/>
  <c r="S455" i="15"/>
  <c r="O455" i="15"/>
  <c r="J454" i="15"/>
  <c r="AC454" i="14" s="1"/>
  <c r="R454" i="15"/>
  <c r="D454" i="15"/>
  <c r="N454" i="15"/>
  <c r="D450" i="15"/>
  <c r="N450" i="15"/>
  <c r="O450" i="15"/>
  <c r="J450" i="15"/>
  <c r="AC450" i="14" s="1"/>
  <c r="R450" i="15"/>
  <c r="J449" i="15"/>
  <c r="AC449" i="14" s="1"/>
  <c r="P446" i="15"/>
  <c r="X444" i="15"/>
  <c r="AF444" i="15"/>
  <c r="Y444" i="15"/>
  <c r="AG444" i="15"/>
  <c r="AB444" i="15"/>
  <c r="AC444" i="15"/>
  <c r="K441" i="15"/>
  <c r="S441" i="15"/>
  <c r="M441" i="15"/>
  <c r="U441" i="15"/>
  <c r="D441" i="15"/>
  <c r="N441" i="15"/>
  <c r="Q441" i="15"/>
  <c r="J441" i="15"/>
  <c r="AC441" i="14" s="1"/>
  <c r="R441" i="15"/>
  <c r="Y439" i="15"/>
  <c r="AG439" i="15"/>
  <c r="AB439" i="15"/>
  <c r="W439" i="15"/>
  <c r="AE439" i="15"/>
  <c r="X439" i="15"/>
  <c r="AF439" i="15"/>
  <c r="Z435" i="15"/>
  <c r="Q496" i="15"/>
  <c r="P495" i="15"/>
  <c r="U492" i="15"/>
  <c r="M492" i="15"/>
  <c r="Z489" i="15"/>
  <c r="Q488" i="15"/>
  <c r="P487" i="15"/>
  <c r="W486" i="15"/>
  <c r="U484" i="15"/>
  <c r="M484" i="15"/>
  <c r="AA482" i="15"/>
  <c r="Q480" i="15"/>
  <c r="P479" i="15"/>
  <c r="U476" i="15"/>
  <c r="M476" i="15"/>
  <c r="AA474" i="15"/>
  <c r="Z473" i="15"/>
  <c r="Q472" i="15"/>
  <c r="P471" i="15"/>
  <c r="U468" i="15"/>
  <c r="M468" i="15"/>
  <c r="AA466" i="15"/>
  <c r="Q464" i="15"/>
  <c r="P463" i="15"/>
  <c r="W462" i="15"/>
  <c r="U460" i="15"/>
  <c r="M460" i="15"/>
  <c r="Q456" i="15"/>
  <c r="AF455" i="15"/>
  <c r="V455" i="15"/>
  <c r="AF455" i="14" s="1"/>
  <c r="AG455" i="14" s="1"/>
  <c r="Q453" i="15"/>
  <c r="M453" i="15"/>
  <c r="U453" i="15"/>
  <c r="T449" i="15"/>
  <c r="Q445" i="15"/>
  <c r="J445" i="15"/>
  <c r="AC445" i="14" s="1"/>
  <c r="R445" i="15"/>
  <c r="M445" i="15"/>
  <c r="U445" i="15"/>
  <c r="D445" i="15"/>
  <c r="N445" i="15"/>
  <c r="V435" i="15"/>
  <c r="AF435" i="14" s="1"/>
  <c r="AG435" i="14" s="1"/>
  <c r="AB410" i="15"/>
  <c r="AC410" i="15"/>
  <c r="V410" i="15"/>
  <c r="AF410" i="14" s="1"/>
  <c r="AG410" i="14" s="1"/>
  <c r="AD410" i="15"/>
  <c r="W410" i="15"/>
  <c r="AE410" i="15"/>
  <c r="X410" i="15"/>
  <c r="AF410" i="15"/>
  <c r="Y410" i="15"/>
  <c r="AG410" i="15"/>
  <c r="Z410" i="15"/>
  <c r="AA410" i="15"/>
  <c r="S449" i="15"/>
  <c r="R507" i="15"/>
  <c r="R499" i="15"/>
  <c r="AG498" i="15"/>
  <c r="N495" i="15"/>
  <c r="S492" i="15"/>
  <c r="R491" i="15"/>
  <c r="AF489" i="15"/>
  <c r="N487" i="15"/>
  <c r="S484" i="15"/>
  <c r="R483" i="15"/>
  <c r="AG482" i="15"/>
  <c r="N479" i="15"/>
  <c r="S476" i="15"/>
  <c r="R475" i="15"/>
  <c r="AG474" i="15"/>
  <c r="AF473" i="15"/>
  <c r="N471" i="15"/>
  <c r="S468" i="15"/>
  <c r="R467" i="15"/>
  <c r="AG466" i="15"/>
  <c r="N463" i="15"/>
  <c r="S460" i="15"/>
  <c r="AF457" i="15"/>
  <c r="AC455" i="15"/>
  <c r="T453" i="15"/>
  <c r="J453" i="15"/>
  <c r="AC453" i="14" s="1"/>
  <c r="AF452" i="15"/>
  <c r="AB452" i="15"/>
  <c r="O451" i="15"/>
  <c r="P451" i="15"/>
  <c r="K451" i="15"/>
  <c r="S451" i="15"/>
  <c r="R449" i="15"/>
  <c r="Z448" i="15"/>
  <c r="AA447" i="15"/>
  <c r="AB447" i="15"/>
  <c r="W447" i="15"/>
  <c r="AE447" i="15"/>
  <c r="X447" i="15"/>
  <c r="AF447" i="15"/>
  <c r="L445" i="15"/>
  <c r="AD440" i="15"/>
  <c r="AB418" i="15"/>
  <c r="AC418" i="15"/>
  <c r="V418" i="15"/>
  <c r="AF418" i="14" s="1"/>
  <c r="AG418" i="14" s="1"/>
  <c r="AD418" i="15"/>
  <c r="W418" i="15"/>
  <c r="AE418" i="15"/>
  <c r="X418" i="15"/>
  <c r="AF418" i="15"/>
  <c r="Y418" i="15"/>
  <c r="AG418" i="15"/>
  <c r="Z418" i="15"/>
  <c r="AA418" i="15"/>
  <c r="S442" i="15"/>
  <c r="K442" i="15"/>
  <c r="O438" i="15"/>
  <c r="AC436" i="15"/>
  <c r="S434" i="15"/>
  <c r="K434" i="15"/>
  <c r="R433" i="15"/>
  <c r="J433" i="15"/>
  <c r="AC433" i="14" s="1"/>
  <c r="AF431" i="15"/>
  <c r="X431" i="15"/>
  <c r="O430" i="15"/>
  <c r="N429" i="15"/>
  <c r="D429" i="15"/>
  <c r="AC428" i="15"/>
  <c r="AB427" i="15"/>
  <c r="S426" i="15"/>
  <c r="K426" i="15"/>
  <c r="R425" i="15"/>
  <c r="J425" i="15"/>
  <c r="AC425" i="14" s="1"/>
  <c r="O422" i="15"/>
  <c r="N421" i="15"/>
  <c r="D421" i="15"/>
  <c r="S418" i="15"/>
  <c r="K418" i="15"/>
  <c r="R417" i="15"/>
  <c r="J417" i="15"/>
  <c r="AC417" i="14" s="1"/>
  <c r="AF415" i="15"/>
  <c r="X415" i="15"/>
  <c r="O414" i="15"/>
  <c r="N413" i="15"/>
  <c r="D413" i="15"/>
  <c r="AC412" i="15"/>
  <c r="AB411" i="15"/>
  <c r="S410" i="15"/>
  <c r="K410" i="15"/>
  <c r="R409" i="15"/>
  <c r="J409" i="15"/>
  <c r="AC409" i="14" s="1"/>
  <c r="O406" i="15"/>
  <c r="X404" i="15"/>
  <c r="K404" i="15"/>
  <c r="S404" i="15"/>
  <c r="O404" i="15"/>
  <c r="J403" i="15"/>
  <c r="AC403" i="14" s="1"/>
  <c r="R403" i="15"/>
  <c r="D403" i="15"/>
  <c r="N403" i="15"/>
  <c r="X402" i="15"/>
  <c r="U400" i="15"/>
  <c r="J400" i="15"/>
  <c r="AC400" i="14" s="1"/>
  <c r="L399" i="15"/>
  <c r="K398" i="15"/>
  <c r="AC396" i="15"/>
  <c r="U395" i="15"/>
  <c r="AD393" i="15"/>
  <c r="D392" i="15"/>
  <c r="O447" i="15"/>
  <c r="S443" i="15"/>
  <c r="K443" i="15"/>
  <c r="R442" i="15"/>
  <c r="J442" i="15"/>
  <c r="AC442" i="14" s="1"/>
  <c r="O439" i="15"/>
  <c r="N438" i="15"/>
  <c r="D438" i="15"/>
  <c r="AB436" i="15"/>
  <c r="S435" i="15"/>
  <c r="K435" i="15"/>
  <c r="R434" i="15"/>
  <c r="J434" i="15"/>
  <c r="AC434" i="14" s="1"/>
  <c r="Q433" i="15"/>
  <c r="AE431" i="15"/>
  <c r="W431" i="15"/>
  <c r="O431" i="15"/>
  <c r="N430" i="15"/>
  <c r="D430" i="15"/>
  <c r="U429" i="15"/>
  <c r="M429" i="15"/>
  <c r="AB428" i="15"/>
  <c r="AA427" i="15"/>
  <c r="S427" i="15"/>
  <c r="K427" i="15"/>
  <c r="R426" i="15"/>
  <c r="J426" i="15"/>
  <c r="AC426" i="14" s="1"/>
  <c r="Q425" i="15"/>
  <c r="AE423" i="15"/>
  <c r="W423" i="15"/>
  <c r="N422" i="15"/>
  <c r="D422" i="15"/>
  <c r="U421" i="15"/>
  <c r="M421" i="15"/>
  <c r="S419" i="15"/>
  <c r="K419" i="15"/>
  <c r="R418" i="15"/>
  <c r="J418" i="15"/>
  <c r="AC418" i="14" s="1"/>
  <c r="Q417" i="15"/>
  <c r="P416" i="15"/>
  <c r="AE415" i="15"/>
  <c r="W415" i="15"/>
  <c r="N414" i="15"/>
  <c r="D414" i="15"/>
  <c r="U413" i="15"/>
  <c r="M413" i="15"/>
  <c r="AB412" i="15"/>
  <c r="AA411" i="15"/>
  <c r="S411" i="15"/>
  <c r="K411" i="15"/>
  <c r="R410" i="15"/>
  <c r="J410" i="15"/>
  <c r="AC410" i="14" s="1"/>
  <c r="Q409" i="15"/>
  <c r="AF408" i="15"/>
  <c r="X408" i="15"/>
  <c r="P408" i="15"/>
  <c r="N406" i="15"/>
  <c r="D406" i="15"/>
  <c r="AG404" i="15"/>
  <c r="V404" i="15"/>
  <c r="AF404" i="14" s="1"/>
  <c r="AG404" i="14" s="1"/>
  <c r="L404" i="15"/>
  <c r="M403" i="15"/>
  <c r="W402" i="15"/>
  <c r="Q402" i="15"/>
  <c r="M402" i="15"/>
  <c r="U402" i="15"/>
  <c r="T400" i="15"/>
  <c r="U399" i="15"/>
  <c r="K399" i="15"/>
  <c r="T398" i="15"/>
  <c r="J398" i="15"/>
  <c r="AC398" i="14" s="1"/>
  <c r="AB396" i="15"/>
  <c r="J396" i="15"/>
  <c r="AC396" i="14" s="1"/>
  <c r="R396" i="15"/>
  <c r="K396" i="15"/>
  <c r="S396" i="15"/>
  <c r="O396" i="15"/>
  <c r="AA381" i="15"/>
  <c r="AB381" i="15"/>
  <c r="AC381" i="15"/>
  <c r="V381" i="15"/>
  <c r="AF381" i="14" s="1"/>
  <c r="AG381" i="14" s="1"/>
  <c r="AF381" i="15"/>
  <c r="Y381" i="15"/>
  <c r="AG381" i="15"/>
  <c r="Z373" i="15"/>
  <c r="AE373" i="15"/>
  <c r="X373" i="15"/>
  <c r="X350" i="15"/>
  <c r="AF350" i="15"/>
  <c r="AB350" i="15"/>
  <c r="AE350" i="15"/>
  <c r="V350" i="15"/>
  <c r="AF350" i="14" s="1"/>
  <c r="AG350" i="14" s="1"/>
  <c r="AG350" i="15"/>
  <c r="W350" i="15"/>
  <c r="Y350" i="15"/>
  <c r="Z350" i="15"/>
  <c r="AA350" i="15"/>
  <c r="AC350" i="15"/>
  <c r="AD350" i="15"/>
  <c r="Y389" i="15"/>
  <c r="AE360" i="15"/>
  <c r="X360" i="15"/>
  <c r="AF360" i="15"/>
  <c r="O433" i="15"/>
  <c r="AC431" i="15"/>
  <c r="S429" i="15"/>
  <c r="K429" i="15"/>
  <c r="AG427" i="15"/>
  <c r="Y427" i="15"/>
  <c r="O425" i="15"/>
  <c r="S421" i="15"/>
  <c r="K421" i="15"/>
  <c r="O417" i="15"/>
  <c r="AC415" i="15"/>
  <c r="S413" i="15"/>
  <c r="K413" i="15"/>
  <c r="AG411" i="15"/>
  <c r="Y411" i="15"/>
  <c r="P410" i="15"/>
  <c r="O409" i="15"/>
  <c r="AD404" i="15"/>
  <c r="AE402" i="15"/>
  <c r="Q400" i="15"/>
  <c r="S399" i="15"/>
  <c r="R398" i="15"/>
  <c r="X396" i="15"/>
  <c r="Q395" i="15"/>
  <c r="J395" i="15"/>
  <c r="AC395" i="14" s="1"/>
  <c r="R395" i="15"/>
  <c r="D395" i="15"/>
  <c r="N395" i="15"/>
  <c r="O395" i="15"/>
  <c r="W393" i="15"/>
  <c r="AE393" i="15"/>
  <c r="X393" i="15"/>
  <c r="AF393" i="15"/>
  <c r="AB393" i="15"/>
  <c r="AC393" i="15"/>
  <c r="P443" i="15"/>
  <c r="O442" i="15"/>
  <c r="S438" i="15"/>
  <c r="K438" i="15"/>
  <c r="AG436" i="15"/>
  <c r="Y436" i="15"/>
  <c r="P435" i="15"/>
  <c r="O434" i="15"/>
  <c r="N433" i="15"/>
  <c r="D433" i="15"/>
  <c r="AB431" i="15"/>
  <c r="S430" i="15"/>
  <c r="K430" i="15"/>
  <c r="R429" i="15"/>
  <c r="J429" i="15"/>
  <c r="AC429" i="14" s="1"/>
  <c r="AG428" i="15"/>
  <c r="Y428" i="15"/>
  <c r="AF427" i="15"/>
  <c r="X427" i="15"/>
  <c r="P427" i="15"/>
  <c r="O426" i="15"/>
  <c r="N425" i="15"/>
  <c r="D425" i="15"/>
  <c r="S422" i="15"/>
  <c r="K422" i="15"/>
  <c r="R421" i="15"/>
  <c r="J421" i="15"/>
  <c r="AC421" i="14" s="1"/>
  <c r="P419" i="15"/>
  <c r="O418" i="15"/>
  <c r="N417" i="15"/>
  <c r="D417" i="15"/>
  <c r="AC416" i="15"/>
  <c r="U416" i="15"/>
  <c r="AB415" i="15"/>
  <c r="S414" i="15"/>
  <c r="K414" i="15"/>
  <c r="R413" i="15"/>
  <c r="J413" i="15"/>
  <c r="AC413" i="14" s="1"/>
  <c r="AG412" i="15"/>
  <c r="Y412" i="15"/>
  <c r="AF411" i="15"/>
  <c r="X411" i="15"/>
  <c r="P411" i="15"/>
  <c r="O410" i="15"/>
  <c r="N409" i="15"/>
  <c r="D409" i="15"/>
  <c r="AC408" i="15"/>
  <c r="U408" i="15"/>
  <c r="S406" i="15"/>
  <c r="K406" i="15"/>
  <c r="AC404" i="15"/>
  <c r="R404" i="15"/>
  <c r="T403" i="15"/>
  <c r="AD402" i="15"/>
  <c r="S402" i="15"/>
  <c r="P400" i="15"/>
  <c r="D400" i="15"/>
  <c r="Q399" i="15"/>
  <c r="P398" i="15"/>
  <c r="V396" i="15"/>
  <c r="AF396" i="14" s="1"/>
  <c r="AG396" i="14" s="1"/>
  <c r="M395" i="15"/>
  <c r="V393" i="15"/>
  <c r="AF393" i="14" s="1"/>
  <c r="AG393" i="14" s="1"/>
  <c r="M391" i="15"/>
  <c r="U391" i="15"/>
  <c r="D391" i="15"/>
  <c r="N391" i="15"/>
  <c r="P391" i="15"/>
  <c r="Q391" i="15"/>
  <c r="J391" i="15"/>
  <c r="AC391" i="14" s="1"/>
  <c r="R391" i="15"/>
  <c r="K391" i="15"/>
  <c r="S391" i="15"/>
  <c r="AG385" i="15"/>
  <c r="Z385" i="15"/>
  <c r="AA385" i="15"/>
  <c r="S447" i="15"/>
  <c r="N442" i="15"/>
  <c r="S439" i="15"/>
  <c r="R438" i="15"/>
  <c r="J438" i="15"/>
  <c r="AC438" i="14" s="1"/>
  <c r="AF436" i="15"/>
  <c r="N434" i="15"/>
  <c r="U433" i="15"/>
  <c r="M433" i="15"/>
  <c r="AA431" i="15"/>
  <c r="S431" i="15"/>
  <c r="R430" i="15"/>
  <c r="J430" i="15"/>
  <c r="AC430" i="14" s="1"/>
  <c r="Q429" i="15"/>
  <c r="AF428" i="15"/>
  <c r="AE427" i="15"/>
  <c r="W427" i="15"/>
  <c r="N426" i="15"/>
  <c r="U425" i="15"/>
  <c r="M425" i="15"/>
  <c r="AA423" i="15"/>
  <c r="R422" i="15"/>
  <c r="J422" i="15"/>
  <c r="AC422" i="14" s="1"/>
  <c r="Q421" i="15"/>
  <c r="N418" i="15"/>
  <c r="U417" i="15"/>
  <c r="M417" i="15"/>
  <c r="AA415" i="15"/>
  <c r="R414" i="15"/>
  <c r="Q413" i="15"/>
  <c r="AF412" i="15"/>
  <c r="AE411" i="15"/>
  <c r="W411" i="15"/>
  <c r="N410" i="15"/>
  <c r="U409" i="15"/>
  <c r="M409" i="15"/>
  <c r="R406" i="15"/>
  <c r="Q404" i="15"/>
  <c r="S403" i="15"/>
  <c r="O398" i="15"/>
  <c r="L395" i="15"/>
  <c r="P394" i="15"/>
  <c r="Q394" i="15"/>
  <c r="M394" i="15"/>
  <c r="U394" i="15"/>
  <c r="D394" i="15"/>
  <c r="N394" i="15"/>
  <c r="AB390" i="15"/>
  <c r="AC390" i="15"/>
  <c r="W390" i="15"/>
  <c r="AE390" i="15"/>
  <c r="X390" i="15"/>
  <c r="AF390" i="15"/>
  <c r="Y390" i="15"/>
  <c r="AG390" i="15"/>
  <c r="Z390" i="15"/>
  <c r="V384" i="15"/>
  <c r="AF384" i="14" s="1"/>
  <c r="AG384" i="14" s="1"/>
  <c r="AD384" i="15"/>
  <c r="W384" i="15"/>
  <c r="AE384" i="15"/>
  <c r="X384" i="15"/>
  <c r="AF384" i="15"/>
  <c r="Y384" i="15"/>
  <c r="AG384" i="15"/>
  <c r="Z384" i="15"/>
  <c r="AA384" i="15"/>
  <c r="AB384" i="15"/>
  <c r="Z431" i="15"/>
  <c r="P429" i="15"/>
  <c r="P421" i="15"/>
  <c r="Z415" i="15"/>
  <c r="P413" i="15"/>
  <c r="AA404" i="15"/>
  <c r="W404" i="15"/>
  <c r="AE404" i="15"/>
  <c r="O400" i="15"/>
  <c r="K400" i="15"/>
  <c r="S400" i="15"/>
  <c r="D399" i="15"/>
  <c r="N399" i="15"/>
  <c r="J399" i="15"/>
  <c r="AC399" i="14" s="1"/>
  <c r="R399" i="15"/>
  <c r="Z357" i="15"/>
  <c r="AA357" i="15"/>
  <c r="AB357" i="15"/>
  <c r="AC357" i="15"/>
  <c r="V357" i="15"/>
  <c r="AF357" i="14" s="1"/>
  <c r="AG357" i="14" s="1"/>
  <c r="AD357" i="15"/>
  <c r="W357" i="15"/>
  <c r="AE357" i="15"/>
  <c r="X357" i="15"/>
  <c r="AF357" i="15"/>
  <c r="Y357" i="15"/>
  <c r="AG357" i="15"/>
  <c r="S433" i="15"/>
  <c r="AG431" i="15"/>
  <c r="S425" i="15"/>
  <c r="AG423" i="15"/>
  <c r="S417" i="15"/>
  <c r="AG415" i="15"/>
  <c r="S409" i="15"/>
  <c r="Y404" i="15"/>
  <c r="Y402" i="15"/>
  <c r="AG402" i="15"/>
  <c r="AC402" i="15"/>
  <c r="L400" i="15"/>
  <c r="M399" i="15"/>
  <c r="M398" i="15"/>
  <c r="U398" i="15"/>
  <c r="Q398" i="15"/>
  <c r="Z396" i="15"/>
  <c r="AA396" i="15"/>
  <c r="W396" i="15"/>
  <c r="AE396" i="15"/>
  <c r="AC368" i="15"/>
  <c r="X368" i="15"/>
  <c r="AF368" i="15"/>
  <c r="Y368" i="15"/>
  <c r="AG368" i="15"/>
  <c r="P388" i="15"/>
  <c r="O387" i="15"/>
  <c r="N386" i="15"/>
  <c r="D386" i="15"/>
  <c r="S383" i="15"/>
  <c r="K383" i="15"/>
  <c r="P380" i="15"/>
  <c r="O379" i="15"/>
  <c r="N378" i="15"/>
  <c r="D378" i="15"/>
  <c r="AC377" i="15"/>
  <c r="S375" i="15"/>
  <c r="K375" i="15"/>
  <c r="P372" i="15"/>
  <c r="O371" i="15"/>
  <c r="N370" i="15"/>
  <c r="D370" i="15"/>
  <c r="AC369" i="15"/>
  <c r="S367" i="15"/>
  <c r="K367" i="15"/>
  <c r="Z366" i="15"/>
  <c r="P364" i="15"/>
  <c r="O363" i="15"/>
  <c r="N362" i="15"/>
  <c r="D362" i="15"/>
  <c r="AC361" i="15"/>
  <c r="S359" i="15"/>
  <c r="K359" i="15"/>
  <c r="Z358" i="15"/>
  <c r="P356" i="15"/>
  <c r="T354" i="15"/>
  <c r="K354" i="15"/>
  <c r="R351" i="15"/>
  <c r="Y349" i="15"/>
  <c r="M347" i="15"/>
  <c r="U347" i="15"/>
  <c r="P347" i="15"/>
  <c r="Q347" i="15"/>
  <c r="V346" i="15"/>
  <c r="AF346" i="14" s="1"/>
  <c r="AG346" i="14" s="1"/>
  <c r="AA339" i="15"/>
  <c r="AB339" i="15"/>
  <c r="AC339" i="15"/>
  <c r="X339" i="15"/>
  <c r="AF339" i="15"/>
  <c r="Y339" i="15"/>
  <c r="AG339" i="15"/>
  <c r="Q337" i="15"/>
  <c r="J337" i="15"/>
  <c r="AC337" i="14" s="1"/>
  <c r="R337" i="15"/>
  <c r="K337" i="15"/>
  <c r="S337" i="15"/>
  <c r="D337" i="15"/>
  <c r="N337" i="15"/>
  <c r="O337" i="15"/>
  <c r="V334" i="15"/>
  <c r="AF334" i="14" s="1"/>
  <c r="AG334" i="14" s="1"/>
  <c r="AD334" i="15"/>
  <c r="W334" i="15"/>
  <c r="AE334" i="15"/>
  <c r="X334" i="15"/>
  <c r="AF334" i="15"/>
  <c r="AA334" i="15"/>
  <c r="AB334" i="15"/>
  <c r="AC318" i="15"/>
  <c r="V318" i="15"/>
  <c r="AF318" i="14" s="1"/>
  <c r="AG318" i="14" s="1"/>
  <c r="AD318" i="15"/>
  <c r="W318" i="15"/>
  <c r="AE318" i="15"/>
  <c r="X318" i="15"/>
  <c r="AF318" i="15"/>
  <c r="Y318" i="15"/>
  <c r="AG318" i="15"/>
  <c r="Z318" i="15"/>
  <c r="AA318" i="15"/>
  <c r="AB318" i="15"/>
  <c r="S392" i="15"/>
  <c r="K392" i="15"/>
  <c r="Q390" i="15"/>
  <c r="O388" i="15"/>
  <c r="N387" i="15"/>
  <c r="D387" i="15"/>
  <c r="U386" i="15"/>
  <c r="M386" i="15"/>
  <c r="S384" i="15"/>
  <c r="K384" i="15"/>
  <c r="R383" i="15"/>
  <c r="J383" i="15"/>
  <c r="AC383" i="14" s="1"/>
  <c r="Q382" i="15"/>
  <c r="O380" i="15"/>
  <c r="N379" i="15"/>
  <c r="D379" i="15"/>
  <c r="U378" i="15"/>
  <c r="M378" i="15"/>
  <c r="S376" i="15"/>
  <c r="K376" i="15"/>
  <c r="R375" i="15"/>
  <c r="J375" i="15"/>
  <c r="AC375" i="14" s="1"/>
  <c r="Q374" i="15"/>
  <c r="O372" i="15"/>
  <c r="N371" i="15"/>
  <c r="D371" i="15"/>
  <c r="U370" i="15"/>
  <c r="M370" i="15"/>
  <c r="AB369" i="15"/>
  <c r="S368" i="15"/>
  <c r="K368" i="15"/>
  <c r="R367" i="15"/>
  <c r="J367" i="15"/>
  <c r="AC367" i="14" s="1"/>
  <c r="AG366" i="15"/>
  <c r="Y366" i="15"/>
  <c r="Q366" i="15"/>
  <c r="O364" i="15"/>
  <c r="N363" i="15"/>
  <c r="D363" i="15"/>
  <c r="U362" i="15"/>
  <c r="M362" i="15"/>
  <c r="AB361" i="15"/>
  <c r="S360" i="15"/>
  <c r="K360" i="15"/>
  <c r="R359" i="15"/>
  <c r="J359" i="15"/>
  <c r="AC359" i="14" s="1"/>
  <c r="AG358" i="15"/>
  <c r="Y358" i="15"/>
  <c r="Q358" i="15"/>
  <c r="O356" i="15"/>
  <c r="N355" i="15"/>
  <c r="D355" i="15"/>
  <c r="S354" i="15"/>
  <c r="J354" i="15"/>
  <c r="AC354" i="14" s="1"/>
  <c r="N353" i="15"/>
  <c r="D353" i="15"/>
  <c r="P351" i="15"/>
  <c r="X349" i="15"/>
  <c r="O349" i="15"/>
  <c r="K349" i="15"/>
  <c r="S349" i="15"/>
  <c r="D348" i="15"/>
  <c r="N348" i="15"/>
  <c r="J348" i="15"/>
  <c r="AC348" i="14" s="1"/>
  <c r="R348" i="15"/>
  <c r="K347" i="15"/>
  <c r="X343" i="15"/>
  <c r="AF343" i="15"/>
  <c r="Y343" i="15"/>
  <c r="AG343" i="15"/>
  <c r="AB343" i="15"/>
  <c r="AC343" i="15"/>
  <c r="AD339" i="15"/>
  <c r="P337" i="15"/>
  <c r="Y335" i="15"/>
  <c r="AG335" i="15"/>
  <c r="AB335" i="15"/>
  <c r="AC335" i="15"/>
  <c r="N388" i="15"/>
  <c r="D388" i="15"/>
  <c r="U387" i="15"/>
  <c r="M387" i="15"/>
  <c r="Q383" i="15"/>
  <c r="N380" i="15"/>
  <c r="D380" i="15"/>
  <c r="U379" i="15"/>
  <c r="M379" i="15"/>
  <c r="AA377" i="15"/>
  <c r="Q375" i="15"/>
  <c r="N372" i="15"/>
  <c r="D372" i="15"/>
  <c r="M371" i="15"/>
  <c r="AA369" i="15"/>
  <c r="Q367" i="15"/>
  <c r="AF366" i="15"/>
  <c r="X366" i="15"/>
  <c r="N364" i="15"/>
  <c r="D364" i="15"/>
  <c r="AA361" i="15"/>
  <c r="Q359" i="15"/>
  <c r="AF358" i="15"/>
  <c r="X358" i="15"/>
  <c r="N356" i="15"/>
  <c r="D356" i="15"/>
  <c r="R354" i="15"/>
  <c r="O351" i="15"/>
  <c r="D351" i="15"/>
  <c r="AG349" i="15"/>
  <c r="V349" i="15"/>
  <c r="AF349" i="14" s="1"/>
  <c r="AG349" i="14" s="1"/>
  <c r="J347" i="15"/>
  <c r="AC347" i="14" s="1"/>
  <c r="AG346" i="15"/>
  <c r="W342" i="15"/>
  <c r="AE342" i="15"/>
  <c r="X342" i="15"/>
  <c r="AF342" i="15"/>
  <c r="AA342" i="15"/>
  <c r="AB342" i="15"/>
  <c r="Z339" i="15"/>
  <c r="AC326" i="15"/>
  <c r="V326" i="15"/>
  <c r="AF326" i="14" s="1"/>
  <c r="AG326" i="14" s="1"/>
  <c r="AD326" i="15"/>
  <c r="W326" i="15"/>
  <c r="AE326" i="15"/>
  <c r="X326" i="15"/>
  <c r="AF326" i="15"/>
  <c r="Y326" i="15"/>
  <c r="AG326" i="15"/>
  <c r="Z326" i="15"/>
  <c r="AA326" i="15"/>
  <c r="AB326" i="15"/>
  <c r="U388" i="15"/>
  <c r="M388" i="15"/>
  <c r="P383" i="15"/>
  <c r="U380" i="15"/>
  <c r="M380" i="15"/>
  <c r="P375" i="15"/>
  <c r="U372" i="15"/>
  <c r="M372" i="15"/>
  <c r="Z369" i="15"/>
  <c r="P367" i="15"/>
  <c r="AE366" i="15"/>
  <c r="W366" i="15"/>
  <c r="U364" i="15"/>
  <c r="M364" i="15"/>
  <c r="Z361" i="15"/>
  <c r="P359" i="15"/>
  <c r="AE358" i="15"/>
  <c r="W358" i="15"/>
  <c r="U356" i="15"/>
  <c r="M356" i="15"/>
  <c r="Q354" i="15"/>
  <c r="J352" i="15"/>
  <c r="AC352" i="14" s="1"/>
  <c r="R352" i="15"/>
  <c r="D352" i="15"/>
  <c r="N352" i="15"/>
  <c r="AF349" i="15"/>
  <c r="T347" i="15"/>
  <c r="J345" i="15"/>
  <c r="AC345" i="14" s="1"/>
  <c r="R345" i="15"/>
  <c r="K345" i="15"/>
  <c r="S345" i="15"/>
  <c r="D345" i="15"/>
  <c r="N345" i="15"/>
  <c r="O345" i="15"/>
  <c r="W339" i="15"/>
  <c r="L337" i="15"/>
  <c r="O383" i="15"/>
  <c r="O375" i="15"/>
  <c r="AG369" i="15"/>
  <c r="Y369" i="15"/>
  <c r="O367" i="15"/>
  <c r="AG361" i="15"/>
  <c r="Y361" i="15"/>
  <c r="O359" i="15"/>
  <c r="O354" i="15"/>
  <c r="Q351" i="15"/>
  <c r="M351" i="15"/>
  <c r="U351" i="15"/>
  <c r="AF293" i="15"/>
  <c r="AA293" i="15"/>
  <c r="O392" i="15"/>
  <c r="U390" i="15"/>
  <c r="S388" i="15"/>
  <c r="K388" i="15"/>
  <c r="R387" i="15"/>
  <c r="J387" i="15"/>
  <c r="AC387" i="14" s="1"/>
  <c r="Q386" i="15"/>
  <c r="O384" i="15"/>
  <c r="N383" i="15"/>
  <c r="D383" i="15"/>
  <c r="U382" i="15"/>
  <c r="S380" i="15"/>
  <c r="K380" i="15"/>
  <c r="R379" i="15"/>
  <c r="J379" i="15"/>
  <c r="AC379" i="14" s="1"/>
  <c r="Q378" i="15"/>
  <c r="AF377" i="15"/>
  <c r="X377" i="15"/>
  <c r="O376" i="15"/>
  <c r="N375" i="15"/>
  <c r="D375" i="15"/>
  <c r="U374" i="15"/>
  <c r="S372" i="15"/>
  <c r="K372" i="15"/>
  <c r="R371" i="15"/>
  <c r="J371" i="15"/>
  <c r="AC371" i="14" s="1"/>
  <c r="Q370" i="15"/>
  <c r="AF369" i="15"/>
  <c r="X369" i="15"/>
  <c r="O368" i="15"/>
  <c r="N367" i="15"/>
  <c r="D367" i="15"/>
  <c r="AC366" i="15"/>
  <c r="U366" i="15"/>
  <c r="S364" i="15"/>
  <c r="K364" i="15"/>
  <c r="R363" i="15"/>
  <c r="J363" i="15"/>
  <c r="AC363" i="14" s="1"/>
  <c r="Q362" i="15"/>
  <c r="AF361" i="15"/>
  <c r="X361" i="15"/>
  <c r="O360" i="15"/>
  <c r="N359" i="15"/>
  <c r="D359" i="15"/>
  <c r="AC358" i="15"/>
  <c r="U358" i="15"/>
  <c r="S356" i="15"/>
  <c r="K356" i="15"/>
  <c r="R355" i="15"/>
  <c r="N354" i="15"/>
  <c r="D354" i="15"/>
  <c r="S353" i="15"/>
  <c r="J353" i="15"/>
  <c r="AC353" i="14" s="1"/>
  <c r="L352" i="15"/>
  <c r="K351" i="15"/>
  <c r="AC349" i="15"/>
  <c r="R347" i="15"/>
  <c r="M345" i="15"/>
  <c r="Q344" i="15"/>
  <c r="J344" i="15"/>
  <c r="AC344" i="14" s="1"/>
  <c r="R344" i="15"/>
  <c r="M344" i="15"/>
  <c r="U344" i="15"/>
  <c r="D344" i="15"/>
  <c r="N344" i="15"/>
  <c r="AG342" i="15"/>
  <c r="M341" i="15"/>
  <c r="D341" i="15"/>
  <c r="N341" i="15"/>
  <c r="O341" i="15"/>
  <c r="J341" i="15"/>
  <c r="AC341" i="14" s="1"/>
  <c r="R341" i="15"/>
  <c r="K341" i="15"/>
  <c r="S341" i="15"/>
  <c r="AG334" i="15"/>
  <c r="W302" i="15"/>
  <c r="AE302" i="15"/>
  <c r="AB302" i="15"/>
  <c r="N392" i="15"/>
  <c r="R388" i="15"/>
  <c r="N384" i="15"/>
  <c r="U383" i="15"/>
  <c r="R380" i="15"/>
  <c r="AE377" i="15"/>
  <c r="N376" i="15"/>
  <c r="U375" i="15"/>
  <c r="R372" i="15"/>
  <c r="AE369" i="15"/>
  <c r="N368" i="15"/>
  <c r="U367" i="15"/>
  <c r="R364" i="15"/>
  <c r="AE361" i="15"/>
  <c r="N360" i="15"/>
  <c r="U359" i="15"/>
  <c r="R356" i="15"/>
  <c r="M354" i="15"/>
  <c r="U352" i="15"/>
  <c r="K352" i="15"/>
  <c r="T351" i="15"/>
  <c r="J351" i="15"/>
  <c r="AC351" i="14" s="1"/>
  <c r="O347" i="15"/>
  <c r="D347" i="15"/>
  <c r="AC310" i="15"/>
  <c r="Y310" i="15"/>
  <c r="AG310" i="15"/>
  <c r="W349" i="15"/>
  <c r="AE349" i="15"/>
  <c r="AA349" i="15"/>
  <c r="AB346" i="15"/>
  <c r="W346" i="15"/>
  <c r="U337" i="15"/>
  <c r="P336" i="15"/>
  <c r="Q336" i="15"/>
  <c r="J336" i="15"/>
  <c r="AC336" i="14" s="1"/>
  <c r="R336" i="15"/>
  <c r="M336" i="15"/>
  <c r="U336" i="15"/>
  <c r="D336" i="15"/>
  <c r="N336" i="15"/>
  <c r="Z334" i="15"/>
  <c r="AA300" i="15"/>
  <c r="AB300" i="15"/>
  <c r="AC300" i="15"/>
  <c r="V300" i="15"/>
  <c r="AF300" i="14" s="1"/>
  <c r="AG300" i="14" s="1"/>
  <c r="AD300" i="15"/>
  <c r="W300" i="15"/>
  <c r="AE300" i="15"/>
  <c r="X300" i="15"/>
  <c r="AF300" i="15"/>
  <c r="Y300" i="15"/>
  <c r="AG300" i="15"/>
  <c r="Z300" i="15"/>
  <c r="U343" i="15"/>
  <c r="M343" i="15"/>
  <c r="R340" i="15"/>
  <c r="J340" i="15"/>
  <c r="AC340" i="14" s="1"/>
  <c r="Q339" i="15"/>
  <c r="U335" i="15"/>
  <c r="M335" i="15"/>
  <c r="S333" i="15"/>
  <c r="K333" i="15"/>
  <c r="R332" i="15"/>
  <c r="J332" i="15"/>
  <c r="AC332" i="14" s="1"/>
  <c r="Y331" i="15"/>
  <c r="Q331" i="15"/>
  <c r="AF330" i="15"/>
  <c r="X330" i="15"/>
  <c r="O329" i="15"/>
  <c r="N328" i="15"/>
  <c r="D328" i="15"/>
  <c r="AC327" i="15"/>
  <c r="U327" i="15"/>
  <c r="M327" i="15"/>
  <c r="S325" i="15"/>
  <c r="K325" i="15"/>
  <c r="R324" i="15"/>
  <c r="J324" i="15"/>
  <c r="AC324" i="14" s="1"/>
  <c r="Q323" i="15"/>
  <c r="AF322" i="15"/>
  <c r="X322" i="15"/>
  <c r="O321" i="15"/>
  <c r="N320" i="15"/>
  <c r="D320" i="15"/>
  <c r="AC319" i="15"/>
  <c r="U319" i="15"/>
  <c r="M319" i="15"/>
  <c r="S317" i="15"/>
  <c r="K317" i="15"/>
  <c r="R316" i="15"/>
  <c r="J316" i="15"/>
  <c r="AC316" i="14" s="1"/>
  <c r="AG315" i="15"/>
  <c r="Y315" i="15"/>
  <c r="Q315" i="15"/>
  <c r="AF314" i="15"/>
  <c r="X314" i="15"/>
  <c r="O313" i="15"/>
  <c r="N312" i="15"/>
  <c r="D312" i="15"/>
  <c r="U311" i="15"/>
  <c r="M311" i="15"/>
  <c r="S309" i="15"/>
  <c r="K309" i="15"/>
  <c r="R308" i="15"/>
  <c r="J308" i="15"/>
  <c r="AC308" i="14" s="1"/>
  <c r="AG307" i="15"/>
  <c r="Y307" i="15"/>
  <c r="Q307" i="15"/>
  <c r="O305" i="15"/>
  <c r="N304" i="15"/>
  <c r="D304" i="15"/>
  <c r="U303" i="15"/>
  <c r="M303" i="15"/>
  <c r="S301" i="15"/>
  <c r="K301" i="15"/>
  <c r="R300" i="15"/>
  <c r="J300" i="15"/>
  <c r="AC300" i="14" s="1"/>
  <c r="AA298" i="15"/>
  <c r="R298" i="15"/>
  <c r="M296" i="15"/>
  <c r="D292" i="15"/>
  <c r="N292" i="15"/>
  <c r="O292" i="15"/>
  <c r="J292" i="15"/>
  <c r="AC292" i="14" s="1"/>
  <c r="R292" i="15"/>
  <c r="K292" i="15"/>
  <c r="S292" i="15"/>
  <c r="T291" i="15"/>
  <c r="W290" i="15"/>
  <c r="AA289" i="15"/>
  <c r="AB289" i="15"/>
  <c r="W289" i="15"/>
  <c r="AE289" i="15"/>
  <c r="X289" i="15"/>
  <c r="AF289" i="15"/>
  <c r="J288" i="15"/>
  <c r="AC288" i="14" s="1"/>
  <c r="R288" i="15"/>
  <c r="K288" i="15"/>
  <c r="S288" i="15"/>
  <c r="M288" i="15"/>
  <c r="U288" i="15"/>
  <c r="D288" i="15"/>
  <c r="N288" i="15"/>
  <c r="O288" i="15"/>
  <c r="AC285" i="15"/>
  <c r="AG281" i="15"/>
  <c r="Q340" i="15"/>
  <c r="P339" i="15"/>
  <c r="R333" i="15"/>
  <c r="J333" i="15"/>
  <c r="AC333" i="14" s="1"/>
  <c r="Q332" i="15"/>
  <c r="P331" i="15"/>
  <c r="AE330" i="15"/>
  <c r="W330" i="15"/>
  <c r="N329" i="15"/>
  <c r="D329" i="15"/>
  <c r="U328" i="15"/>
  <c r="M328" i="15"/>
  <c r="AB327" i="15"/>
  <c r="R325" i="15"/>
  <c r="J325" i="15"/>
  <c r="AC325" i="14" s="1"/>
  <c r="Q324" i="15"/>
  <c r="AF323" i="15"/>
  <c r="X323" i="15"/>
  <c r="P323" i="15"/>
  <c r="AE322" i="15"/>
  <c r="W322" i="15"/>
  <c r="N321" i="15"/>
  <c r="D321" i="15"/>
  <c r="U320" i="15"/>
  <c r="M320" i="15"/>
  <c r="AB319" i="15"/>
  <c r="R317" i="15"/>
  <c r="J317" i="15"/>
  <c r="AC317" i="14" s="1"/>
  <c r="Q316" i="15"/>
  <c r="AF315" i="15"/>
  <c r="X315" i="15"/>
  <c r="P315" i="15"/>
  <c r="AE314" i="15"/>
  <c r="W314" i="15"/>
  <c r="N313" i="15"/>
  <c r="D313" i="15"/>
  <c r="U312" i="15"/>
  <c r="M312" i="15"/>
  <c r="AB311" i="15"/>
  <c r="R309" i="15"/>
  <c r="J309" i="15"/>
  <c r="AC309" i="14" s="1"/>
  <c r="Q308" i="15"/>
  <c r="AF307" i="15"/>
  <c r="X307" i="15"/>
  <c r="P307" i="15"/>
  <c r="N305" i="15"/>
  <c r="D305" i="15"/>
  <c r="U304" i="15"/>
  <c r="M304" i="15"/>
  <c r="R301" i="15"/>
  <c r="J301" i="15"/>
  <c r="AC301" i="14" s="1"/>
  <c r="D299" i="15"/>
  <c r="N299" i="15"/>
  <c r="Z298" i="15"/>
  <c r="L296" i="15"/>
  <c r="Q295" i="15"/>
  <c r="J295" i="15"/>
  <c r="AC295" i="14" s="1"/>
  <c r="R295" i="15"/>
  <c r="M295" i="15"/>
  <c r="U295" i="15"/>
  <c r="D295" i="15"/>
  <c r="N295" i="15"/>
  <c r="V290" i="15"/>
  <c r="AF290" i="14" s="1"/>
  <c r="AG290" i="14" s="1"/>
  <c r="AC269" i="15"/>
  <c r="V269" i="15"/>
  <c r="AF269" i="14" s="1"/>
  <c r="AG269" i="14" s="1"/>
  <c r="AD269" i="15"/>
  <c r="W269" i="15"/>
  <c r="AE269" i="15"/>
  <c r="X269" i="15"/>
  <c r="AF269" i="15"/>
  <c r="Y269" i="15"/>
  <c r="AG269" i="15"/>
  <c r="Z269" i="15"/>
  <c r="AA269" i="15"/>
  <c r="AB269" i="15"/>
  <c r="AC261" i="15"/>
  <c r="V261" i="15"/>
  <c r="AF261" i="14" s="1"/>
  <c r="AG261" i="14" s="1"/>
  <c r="AD261" i="15"/>
  <c r="W261" i="15"/>
  <c r="AE261" i="15"/>
  <c r="X261" i="15"/>
  <c r="AF261" i="15"/>
  <c r="Y261" i="15"/>
  <c r="AG261" i="15"/>
  <c r="Z261" i="15"/>
  <c r="AA261" i="15"/>
  <c r="AB261" i="15"/>
  <c r="M291" i="15"/>
  <c r="U291" i="15"/>
  <c r="D291" i="15"/>
  <c r="N291" i="15"/>
  <c r="Q291" i="15"/>
  <c r="J291" i="15"/>
  <c r="AC291" i="14" s="1"/>
  <c r="R291" i="15"/>
  <c r="V281" i="15"/>
  <c r="AF281" i="14" s="1"/>
  <c r="AG281" i="14" s="1"/>
  <c r="AD281" i="15"/>
  <c r="AC277" i="15"/>
  <c r="V277" i="15"/>
  <c r="AF277" i="14" s="1"/>
  <c r="AG277" i="14" s="1"/>
  <c r="AD277" i="15"/>
  <c r="W277" i="15"/>
  <c r="AE277" i="15"/>
  <c r="X277" i="15"/>
  <c r="AF277" i="15"/>
  <c r="Y277" i="15"/>
  <c r="AG277" i="15"/>
  <c r="Z277" i="15"/>
  <c r="AA277" i="15"/>
  <c r="AB277" i="15"/>
  <c r="X246" i="15"/>
  <c r="AG246" i="15"/>
  <c r="W246" i="15"/>
  <c r="P333" i="15"/>
  <c r="AC330" i="15"/>
  <c r="S328" i="15"/>
  <c r="K328" i="15"/>
  <c r="P325" i="15"/>
  <c r="AC322" i="15"/>
  <c r="S320" i="15"/>
  <c r="K320" i="15"/>
  <c r="P317" i="15"/>
  <c r="AC314" i="15"/>
  <c r="S312" i="15"/>
  <c r="K312" i="15"/>
  <c r="S304" i="15"/>
  <c r="K304" i="15"/>
  <c r="U296" i="15"/>
  <c r="O291" i="15"/>
  <c r="AG286" i="15"/>
  <c r="Y273" i="15"/>
  <c r="AG273" i="15"/>
  <c r="Z273" i="15"/>
  <c r="AA273" i="15"/>
  <c r="AB273" i="15"/>
  <c r="AC273" i="15"/>
  <c r="V273" i="15"/>
  <c r="AF273" i="14" s="1"/>
  <c r="AG273" i="14" s="1"/>
  <c r="AD273" i="15"/>
  <c r="W273" i="15"/>
  <c r="AE273" i="15"/>
  <c r="X273" i="15"/>
  <c r="AF273" i="15"/>
  <c r="Y265" i="15"/>
  <c r="AC265" i="15"/>
  <c r="N340" i="15"/>
  <c r="D340" i="15"/>
  <c r="U339" i="15"/>
  <c r="O333" i="15"/>
  <c r="N332" i="15"/>
  <c r="D332" i="15"/>
  <c r="AC331" i="15"/>
  <c r="U331" i="15"/>
  <c r="AB330" i="15"/>
  <c r="S329" i="15"/>
  <c r="K329" i="15"/>
  <c r="R328" i="15"/>
  <c r="J328" i="15"/>
  <c r="AC328" i="14" s="1"/>
  <c r="AG327" i="15"/>
  <c r="Y327" i="15"/>
  <c r="O325" i="15"/>
  <c r="N324" i="15"/>
  <c r="D324" i="15"/>
  <c r="U323" i="15"/>
  <c r="AB322" i="15"/>
  <c r="S321" i="15"/>
  <c r="K321" i="15"/>
  <c r="R320" i="15"/>
  <c r="J320" i="15"/>
  <c r="AC320" i="14" s="1"/>
  <c r="AG319" i="15"/>
  <c r="Y319" i="15"/>
  <c r="O317" i="15"/>
  <c r="N316" i="15"/>
  <c r="D316" i="15"/>
  <c r="AC315" i="15"/>
  <c r="U315" i="15"/>
  <c r="AB314" i="15"/>
  <c r="S313" i="15"/>
  <c r="K313" i="15"/>
  <c r="R312" i="15"/>
  <c r="J312" i="15"/>
  <c r="AC312" i="14" s="1"/>
  <c r="Y311" i="15"/>
  <c r="O309" i="15"/>
  <c r="N308" i="15"/>
  <c r="D308" i="15"/>
  <c r="AC307" i="15"/>
  <c r="U307" i="15"/>
  <c r="S305" i="15"/>
  <c r="K305" i="15"/>
  <c r="R304" i="15"/>
  <c r="J304" i="15"/>
  <c r="AC304" i="14" s="1"/>
  <c r="O301" i="15"/>
  <c r="N300" i="15"/>
  <c r="S299" i="15"/>
  <c r="J299" i="15"/>
  <c r="AC299" i="14" s="1"/>
  <c r="AF298" i="15"/>
  <c r="W298" i="15"/>
  <c r="T296" i="15"/>
  <c r="K295" i="15"/>
  <c r="AF294" i="15"/>
  <c r="L291" i="15"/>
  <c r="AE290" i="15"/>
  <c r="M284" i="15"/>
  <c r="U284" i="15"/>
  <c r="D284" i="15"/>
  <c r="N284" i="15"/>
  <c r="O284" i="15"/>
  <c r="Q284" i="15"/>
  <c r="J284" i="15"/>
  <c r="AC284" i="14" s="1"/>
  <c r="R284" i="15"/>
  <c r="K284" i="15"/>
  <c r="S284" i="15"/>
  <c r="AB282" i="15"/>
  <c r="P280" i="15"/>
  <c r="Q280" i="15"/>
  <c r="J280" i="15"/>
  <c r="AC280" i="14" s="1"/>
  <c r="R280" i="15"/>
  <c r="K280" i="15"/>
  <c r="S280" i="15"/>
  <c r="M280" i="15"/>
  <c r="U280" i="15"/>
  <c r="D280" i="15"/>
  <c r="N280" i="15"/>
  <c r="O280" i="15"/>
  <c r="W253" i="15"/>
  <c r="AE253" i="15"/>
  <c r="AA253" i="15"/>
  <c r="AD253" i="15"/>
  <c r="AF253" i="15"/>
  <c r="V253" i="15"/>
  <c r="AF253" i="14" s="1"/>
  <c r="AG253" i="14" s="1"/>
  <c r="AG253" i="15"/>
  <c r="X253" i="15"/>
  <c r="Y253" i="15"/>
  <c r="Z253" i="15"/>
  <c r="AB253" i="15"/>
  <c r="AC253" i="15"/>
  <c r="AB250" i="15"/>
  <c r="X250" i="15"/>
  <c r="AF250" i="15"/>
  <c r="V250" i="15"/>
  <c r="AF250" i="14" s="1"/>
  <c r="AG250" i="14" s="1"/>
  <c r="AG250" i="15"/>
  <c r="W250" i="15"/>
  <c r="Y250" i="15"/>
  <c r="Z250" i="15"/>
  <c r="AA250" i="15"/>
  <c r="AC250" i="15"/>
  <c r="AD250" i="15"/>
  <c r="AE250" i="15"/>
  <c r="Z245" i="15"/>
  <c r="AG245" i="15"/>
  <c r="U340" i="15"/>
  <c r="N333" i="15"/>
  <c r="D333" i="15"/>
  <c r="U332" i="15"/>
  <c r="AB331" i="15"/>
  <c r="AA330" i="15"/>
  <c r="R329" i="15"/>
  <c r="J329" i="15"/>
  <c r="AC329" i="14" s="1"/>
  <c r="Q328" i="15"/>
  <c r="AF327" i="15"/>
  <c r="X327" i="15"/>
  <c r="N325" i="15"/>
  <c r="D325" i="15"/>
  <c r="U324" i="15"/>
  <c r="AA322" i="15"/>
  <c r="R321" i="15"/>
  <c r="J321" i="15"/>
  <c r="AC321" i="14" s="1"/>
  <c r="Q320" i="15"/>
  <c r="AF319" i="15"/>
  <c r="X319" i="15"/>
  <c r="N317" i="15"/>
  <c r="D317" i="15"/>
  <c r="U316" i="15"/>
  <c r="AB315" i="15"/>
  <c r="AA314" i="15"/>
  <c r="R313" i="15"/>
  <c r="J313" i="15"/>
  <c r="AC313" i="14" s="1"/>
  <c r="Q312" i="15"/>
  <c r="N309" i="15"/>
  <c r="D309" i="15"/>
  <c r="U308" i="15"/>
  <c r="AB307" i="15"/>
  <c r="R305" i="15"/>
  <c r="J305" i="15"/>
  <c r="AC305" i="14" s="1"/>
  <c r="Q304" i="15"/>
  <c r="AF303" i="15"/>
  <c r="X303" i="15"/>
  <c r="N301" i="15"/>
  <c r="D301" i="15"/>
  <c r="AE298" i="15"/>
  <c r="V298" i="15"/>
  <c r="AF298" i="14" s="1"/>
  <c r="AG298" i="14" s="1"/>
  <c r="M298" i="15"/>
  <c r="U298" i="15"/>
  <c r="Q296" i="15"/>
  <c r="D296" i="15"/>
  <c r="K291" i="15"/>
  <c r="X254" i="15"/>
  <c r="AF254" i="15"/>
  <c r="AB254" i="15"/>
  <c r="Y254" i="15"/>
  <c r="Z254" i="15"/>
  <c r="AA254" i="15"/>
  <c r="AC254" i="15"/>
  <c r="AD254" i="15"/>
  <c r="AE254" i="15"/>
  <c r="V254" i="15"/>
  <c r="AF254" i="14" s="1"/>
  <c r="AG254" i="14" s="1"/>
  <c r="AG254" i="15"/>
  <c r="W254" i="15"/>
  <c r="U333" i="15"/>
  <c r="Z330" i="15"/>
  <c r="P328" i="15"/>
  <c r="AE327" i="15"/>
  <c r="U325" i="15"/>
  <c r="Z322" i="15"/>
  <c r="P320" i="15"/>
  <c r="AE319" i="15"/>
  <c r="U317" i="15"/>
  <c r="Z314" i="15"/>
  <c r="P312" i="15"/>
  <c r="U309" i="15"/>
  <c r="P304" i="15"/>
  <c r="AE303" i="15"/>
  <c r="U301" i="15"/>
  <c r="AD298" i="15"/>
  <c r="AB242" i="15"/>
  <c r="X242" i="15"/>
  <c r="AF242" i="15"/>
  <c r="Z242" i="15"/>
  <c r="AA242" i="15"/>
  <c r="AC242" i="15"/>
  <c r="AD242" i="15"/>
  <c r="AE242" i="15"/>
  <c r="V242" i="15"/>
  <c r="AF242" i="14" s="1"/>
  <c r="AG242" i="14" s="1"/>
  <c r="AG242" i="15"/>
  <c r="W242" i="15"/>
  <c r="Y242" i="15"/>
  <c r="AG330" i="15"/>
  <c r="AG322" i="15"/>
  <c r="AG314" i="15"/>
  <c r="J296" i="15"/>
  <c r="AC296" i="14" s="1"/>
  <c r="R296" i="15"/>
  <c r="K296" i="15"/>
  <c r="S296" i="15"/>
  <c r="O296" i="15"/>
  <c r="AB290" i="15"/>
  <c r="X290" i="15"/>
  <c r="AG290" i="15"/>
  <c r="X285" i="15"/>
  <c r="AF285" i="15"/>
  <c r="Z285" i="15"/>
  <c r="AA285" i="15"/>
  <c r="U294" i="15"/>
  <c r="M294" i="15"/>
  <c r="N287" i="15"/>
  <c r="D287" i="15"/>
  <c r="U286" i="15"/>
  <c r="M286" i="15"/>
  <c r="R283" i="15"/>
  <c r="J283" i="15"/>
  <c r="AC283" i="14" s="1"/>
  <c r="N279" i="15"/>
  <c r="D279" i="15"/>
  <c r="AC278" i="15"/>
  <c r="U278" i="15"/>
  <c r="M278" i="15"/>
  <c r="S276" i="15"/>
  <c r="K276" i="15"/>
  <c r="R275" i="15"/>
  <c r="J275" i="15"/>
  <c r="AC275" i="14" s="1"/>
  <c r="AG274" i="15"/>
  <c r="Y274" i="15"/>
  <c r="O272" i="15"/>
  <c r="N271" i="15"/>
  <c r="D271" i="15"/>
  <c r="AC270" i="15"/>
  <c r="U270" i="15"/>
  <c r="M270" i="15"/>
  <c r="S268" i="15"/>
  <c r="K268" i="15"/>
  <c r="R267" i="15"/>
  <c r="J267" i="15"/>
  <c r="AC267" i="14" s="1"/>
  <c r="AG266" i="15"/>
  <c r="Y266" i="15"/>
  <c r="O264" i="15"/>
  <c r="N263" i="15"/>
  <c r="D263" i="15"/>
  <c r="U262" i="15"/>
  <c r="M262" i="15"/>
  <c r="S260" i="15"/>
  <c r="K260" i="15"/>
  <c r="R259" i="15"/>
  <c r="J259" i="15"/>
  <c r="AC259" i="14" s="1"/>
  <c r="O256" i="15"/>
  <c r="T255" i="15"/>
  <c r="K255" i="15"/>
  <c r="Y249" i="15"/>
  <c r="O247" i="15"/>
  <c r="D247" i="15"/>
  <c r="L245" i="15"/>
  <c r="M244" i="15"/>
  <c r="M243" i="15"/>
  <c r="U243" i="15"/>
  <c r="Q243" i="15"/>
  <c r="R241" i="15"/>
  <c r="M237" i="15"/>
  <c r="Q233" i="15"/>
  <c r="J233" i="15"/>
  <c r="AC233" i="14" s="1"/>
  <c r="R233" i="15"/>
  <c r="K233" i="15"/>
  <c r="S233" i="15"/>
  <c r="M233" i="15"/>
  <c r="U233" i="15"/>
  <c r="D233" i="15"/>
  <c r="N233" i="15"/>
  <c r="O233" i="15"/>
  <c r="W231" i="15"/>
  <c r="AE231" i="15"/>
  <c r="X231" i="15"/>
  <c r="AF231" i="15"/>
  <c r="Y231" i="15"/>
  <c r="AG231" i="15"/>
  <c r="AA231" i="15"/>
  <c r="AB231" i="15"/>
  <c r="AC231" i="15"/>
  <c r="Y218" i="15"/>
  <c r="AG218" i="15"/>
  <c r="Z218" i="15"/>
  <c r="AA218" i="15"/>
  <c r="AB218" i="15"/>
  <c r="AC218" i="15"/>
  <c r="V218" i="15"/>
  <c r="AF218" i="14" s="1"/>
  <c r="AG218" i="14" s="1"/>
  <c r="AD218" i="15"/>
  <c r="W218" i="15"/>
  <c r="AE218" i="15"/>
  <c r="X218" i="15"/>
  <c r="AF218" i="15"/>
  <c r="U287" i="15"/>
  <c r="M287" i="15"/>
  <c r="Q283" i="15"/>
  <c r="U279" i="15"/>
  <c r="M279" i="15"/>
  <c r="AB278" i="15"/>
  <c r="R276" i="15"/>
  <c r="J276" i="15"/>
  <c r="AC276" i="14" s="1"/>
  <c r="Q275" i="15"/>
  <c r="AF274" i="15"/>
  <c r="X274" i="15"/>
  <c r="N272" i="15"/>
  <c r="D272" i="15"/>
  <c r="U271" i="15"/>
  <c r="M271" i="15"/>
  <c r="AB270" i="15"/>
  <c r="R268" i="15"/>
  <c r="J268" i="15"/>
  <c r="AC268" i="14" s="1"/>
  <c r="Q267" i="15"/>
  <c r="AF266" i="15"/>
  <c r="N264" i="15"/>
  <c r="D264" i="15"/>
  <c r="U263" i="15"/>
  <c r="M263" i="15"/>
  <c r="R260" i="15"/>
  <c r="J260" i="15"/>
  <c r="AC260" i="14" s="1"/>
  <c r="Q259" i="15"/>
  <c r="N256" i="15"/>
  <c r="D256" i="15"/>
  <c r="S255" i="15"/>
  <c r="J255" i="15"/>
  <c r="AC255" i="14" s="1"/>
  <c r="X249" i="15"/>
  <c r="K249" i="15"/>
  <c r="S249" i="15"/>
  <c r="O249" i="15"/>
  <c r="J248" i="15"/>
  <c r="AC248" i="14" s="1"/>
  <c r="R248" i="15"/>
  <c r="D248" i="15"/>
  <c r="N248" i="15"/>
  <c r="U245" i="15"/>
  <c r="J245" i="15"/>
  <c r="AC245" i="14" s="1"/>
  <c r="L244" i="15"/>
  <c r="Q241" i="15"/>
  <c r="D241" i="15"/>
  <c r="L237" i="15"/>
  <c r="Y226" i="15"/>
  <c r="AG226" i="15"/>
  <c r="Z226" i="15"/>
  <c r="AA226" i="15"/>
  <c r="AB226" i="15"/>
  <c r="AC226" i="15"/>
  <c r="V226" i="15"/>
  <c r="AF226" i="14" s="1"/>
  <c r="AG226" i="14" s="1"/>
  <c r="AD226" i="15"/>
  <c r="W226" i="15"/>
  <c r="AE226" i="15"/>
  <c r="X226" i="15"/>
  <c r="AF226" i="15"/>
  <c r="Y210" i="15"/>
  <c r="AG210" i="15"/>
  <c r="Z210" i="15"/>
  <c r="AA210" i="15"/>
  <c r="AB210" i="15"/>
  <c r="AC210" i="15"/>
  <c r="V210" i="15"/>
  <c r="AF210" i="14" s="1"/>
  <c r="AG210" i="14" s="1"/>
  <c r="AD210" i="15"/>
  <c r="W210" i="15"/>
  <c r="AE210" i="15"/>
  <c r="X210" i="15"/>
  <c r="AF210" i="15"/>
  <c r="P283" i="15"/>
  <c r="AA278" i="15"/>
  <c r="Q276" i="15"/>
  <c r="P275" i="15"/>
  <c r="AE274" i="15"/>
  <c r="W274" i="15"/>
  <c r="U272" i="15"/>
  <c r="M272" i="15"/>
  <c r="AA270" i="15"/>
  <c r="Q268" i="15"/>
  <c r="P267" i="15"/>
  <c r="AE266" i="15"/>
  <c r="U264" i="15"/>
  <c r="M264" i="15"/>
  <c r="Q260" i="15"/>
  <c r="P259" i="15"/>
  <c r="U256" i="15"/>
  <c r="M256" i="15"/>
  <c r="R255" i="15"/>
  <c r="AG249" i="15"/>
  <c r="V249" i="15"/>
  <c r="AF249" i="14" s="1"/>
  <c r="AG249" i="14" s="1"/>
  <c r="Q247" i="15"/>
  <c r="M247" i="15"/>
  <c r="U247" i="15"/>
  <c r="T245" i="15"/>
  <c r="U244" i="15"/>
  <c r="K244" i="15"/>
  <c r="X205" i="15"/>
  <c r="AF205" i="15"/>
  <c r="AD205" i="15"/>
  <c r="AE205" i="15"/>
  <c r="AC251" i="15"/>
  <c r="AG251" i="15"/>
  <c r="K241" i="15"/>
  <c r="S241" i="15"/>
  <c r="M241" i="15"/>
  <c r="O241" i="15"/>
  <c r="Z234" i="15"/>
  <c r="AA234" i="15"/>
  <c r="AB234" i="15"/>
  <c r="V234" i="15"/>
  <c r="AF234" i="14" s="1"/>
  <c r="AG234" i="14" s="1"/>
  <c r="AD234" i="15"/>
  <c r="W234" i="15"/>
  <c r="AE234" i="15"/>
  <c r="X234" i="15"/>
  <c r="AF234" i="15"/>
  <c r="Q294" i="15"/>
  <c r="U290" i="15"/>
  <c r="R287" i="15"/>
  <c r="J287" i="15"/>
  <c r="AC287" i="14" s="1"/>
  <c r="Q286" i="15"/>
  <c r="P285" i="15"/>
  <c r="N283" i="15"/>
  <c r="D283" i="15"/>
  <c r="U282" i="15"/>
  <c r="R279" i="15"/>
  <c r="J279" i="15"/>
  <c r="AC279" i="14" s="1"/>
  <c r="AG278" i="15"/>
  <c r="Y278" i="15"/>
  <c r="Q278" i="15"/>
  <c r="P277" i="15"/>
  <c r="O276" i="15"/>
  <c r="N275" i="15"/>
  <c r="D275" i="15"/>
  <c r="AC274" i="15"/>
  <c r="U274" i="15"/>
  <c r="S272" i="15"/>
  <c r="K272" i="15"/>
  <c r="R271" i="15"/>
  <c r="J271" i="15"/>
  <c r="AC271" i="14" s="1"/>
  <c r="AG270" i="15"/>
  <c r="Y270" i="15"/>
  <c r="Q270" i="15"/>
  <c r="P269" i="15"/>
  <c r="O268" i="15"/>
  <c r="N267" i="15"/>
  <c r="D267" i="15"/>
  <c r="U266" i="15"/>
  <c r="S264" i="15"/>
  <c r="K264" i="15"/>
  <c r="R263" i="15"/>
  <c r="J263" i="15"/>
  <c r="AC263" i="14" s="1"/>
  <c r="Q262" i="15"/>
  <c r="P261" i="15"/>
  <c r="O260" i="15"/>
  <c r="N259" i="15"/>
  <c r="D259" i="15"/>
  <c r="U258" i="15"/>
  <c r="S256" i="15"/>
  <c r="K256" i="15"/>
  <c r="P255" i="15"/>
  <c r="O253" i="15"/>
  <c r="K253" i="15"/>
  <c r="S253" i="15"/>
  <c r="D252" i="15"/>
  <c r="N252" i="15"/>
  <c r="J252" i="15"/>
  <c r="AC252" i="14" s="1"/>
  <c r="R252" i="15"/>
  <c r="X251" i="15"/>
  <c r="AD249" i="15"/>
  <c r="T249" i="15"/>
  <c r="U248" i="15"/>
  <c r="K248" i="15"/>
  <c r="T247" i="15"/>
  <c r="J247" i="15"/>
  <c r="AC247" i="14" s="1"/>
  <c r="Q245" i="15"/>
  <c r="S244" i="15"/>
  <c r="R243" i="15"/>
  <c r="L241" i="15"/>
  <c r="W238" i="15"/>
  <c r="AE238" i="15"/>
  <c r="X238" i="15"/>
  <c r="AF238" i="15"/>
  <c r="Z238" i="15"/>
  <c r="AB238" i="15"/>
  <c r="Y234" i="15"/>
  <c r="AD231" i="15"/>
  <c r="AG230" i="15"/>
  <c r="AA200" i="15"/>
  <c r="W200" i="15"/>
  <c r="AE200" i="15"/>
  <c r="Y200" i="15"/>
  <c r="Z200" i="15"/>
  <c r="AB200" i="15"/>
  <c r="AC200" i="15"/>
  <c r="AD200" i="15"/>
  <c r="AF200" i="15"/>
  <c r="V200" i="15"/>
  <c r="AF200" i="14" s="1"/>
  <c r="AG200" i="14" s="1"/>
  <c r="AG200" i="15"/>
  <c r="X200" i="15"/>
  <c r="AB188" i="15"/>
  <c r="AA188" i="15"/>
  <c r="V188" i="15"/>
  <c r="AF188" i="14" s="1"/>
  <c r="AG188" i="14" s="1"/>
  <c r="Y188" i="15"/>
  <c r="Z188" i="15"/>
  <c r="U283" i="15"/>
  <c r="AF278" i="15"/>
  <c r="X278" i="15"/>
  <c r="N276" i="15"/>
  <c r="D276" i="15"/>
  <c r="U275" i="15"/>
  <c r="AB274" i="15"/>
  <c r="R272" i="15"/>
  <c r="J272" i="15"/>
  <c r="AC272" i="14" s="1"/>
  <c r="AF270" i="15"/>
  <c r="X270" i="15"/>
  <c r="N268" i="15"/>
  <c r="D268" i="15"/>
  <c r="U267" i="15"/>
  <c r="AB266" i="15"/>
  <c r="R264" i="15"/>
  <c r="J264" i="15"/>
  <c r="AC264" i="14" s="1"/>
  <c r="N260" i="15"/>
  <c r="D260" i="15"/>
  <c r="U259" i="15"/>
  <c r="R256" i="15"/>
  <c r="J256" i="15"/>
  <c r="AC256" i="14" s="1"/>
  <c r="O255" i="15"/>
  <c r="D255" i="15"/>
  <c r="W251" i="15"/>
  <c r="M251" i="15"/>
  <c r="U251" i="15"/>
  <c r="Q251" i="15"/>
  <c r="AC249" i="15"/>
  <c r="R249" i="15"/>
  <c r="T248" i="15"/>
  <c r="S247" i="15"/>
  <c r="P245" i="15"/>
  <c r="P243" i="15"/>
  <c r="J241" i="15"/>
  <c r="AC241" i="14" s="1"/>
  <c r="P239" i="15"/>
  <c r="Q239" i="15"/>
  <c r="K239" i="15"/>
  <c r="S239" i="15"/>
  <c r="M239" i="15"/>
  <c r="U239" i="15"/>
  <c r="M236" i="15"/>
  <c r="U236" i="15"/>
  <c r="D236" i="15"/>
  <c r="N236" i="15"/>
  <c r="P236" i="15"/>
  <c r="Q236" i="15"/>
  <c r="J236" i="15"/>
  <c r="AC236" i="14" s="1"/>
  <c r="R236" i="15"/>
  <c r="Z231" i="15"/>
  <c r="AB201" i="15"/>
  <c r="X201" i="15"/>
  <c r="AF201" i="15"/>
  <c r="AE201" i="15"/>
  <c r="V201" i="15"/>
  <c r="AF201" i="14" s="1"/>
  <c r="AG201" i="14" s="1"/>
  <c r="AG201" i="15"/>
  <c r="W201" i="15"/>
  <c r="Y201" i="15"/>
  <c r="Z201" i="15"/>
  <c r="AA201" i="15"/>
  <c r="AC201" i="15"/>
  <c r="AD201" i="15"/>
  <c r="AE278" i="15"/>
  <c r="U276" i="15"/>
  <c r="AA274" i="15"/>
  <c r="Q272" i="15"/>
  <c r="AE270" i="15"/>
  <c r="U268" i="15"/>
  <c r="Q264" i="15"/>
  <c r="U260" i="15"/>
  <c r="Q256" i="15"/>
  <c r="AF251" i="15"/>
  <c r="V251" i="15"/>
  <c r="AF251" i="14" s="1"/>
  <c r="AG251" i="14" s="1"/>
  <c r="U241" i="15"/>
  <c r="D237" i="15"/>
  <c r="N237" i="15"/>
  <c r="O237" i="15"/>
  <c r="Q237" i="15"/>
  <c r="J237" i="15"/>
  <c r="AC237" i="14" s="1"/>
  <c r="R237" i="15"/>
  <c r="K237" i="15"/>
  <c r="S237" i="15"/>
  <c r="W235" i="15"/>
  <c r="AE235" i="15"/>
  <c r="X235" i="15"/>
  <c r="V230" i="15"/>
  <c r="AF230" i="14" s="1"/>
  <c r="AG230" i="14" s="1"/>
  <c r="AD230" i="15"/>
  <c r="W230" i="15"/>
  <c r="AE230" i="15"/>
  <c r="X230" i="15"/>
  <c r="AF230" i="15"/>
  <c r="Z230" i="15"/>
  <c r="AA230" i="15"/>
  <c r="AB230" i="15"/>
  <c r="M255" i="15"/>
  <c r="U255" i="15"/>
  <c r="AA249" i="15"/>
  <c r="W249" i="15"/>
  <c r="AE249" i="15"/>
  <c r="O245" i="15"/>
  <c r="K245" i="15"/>
  <c r="S245" i="15"/>
  <c r="D244" i="15"/>
  <c r="N244" i="15"/>
  <c r="J244" i="15"/>
  <c r="AC244" i="14" s="1"/>
  <c r="R244" i="15"/>
  <c r="N240" i="15"/>
  <c r="D240" i="15"/>
  <c r="Q235" i="15"/>
  <c r="N232" i="15"/>
  <c r="D232" i="15"/>
  <c r="U231" i="15"/>
  <c r="M231" i="15"/>
  <c r="S229" i="15"/>
  <c r="K229" i="15"/>
  <c r="R228" i="15"/>
  <c r="J228" i="15"/>
  <c r="AC228" i="14" s="1"/>
  <c r="Y227" i="15"/>
  <c r="Q227" i="15"/>
  <c r="O225" i="15"/>
  <c r="N224" i="15"/>
  <c r="D224" i="15"/>
  <c r="AC223" i="15"/>
  <c r="U223" i="15"/>
  <c r="M223" i="15"/>
  <c r="S221" i="15"/>
  <c r="K221" i="15"/>
  <c r="R220" i="15"/>
  <c r="J220" i="15"/>
  <c r="AC220" i="14" s="1"/>
  <c r="Q219" i="15"/>
  <c r="O217" i="15"/>
  <c r="N216" i="15"/>
  <c r="D216" i="15"/>
  <c r="U215" i="15"/>
  <c r="M215" i="15"/>
  <c r="S213" i="15"/>
  <c r="K213" i="15"/>
  <c r="R212" i="15"/>
  <c r="J212" i="15"/>
  <c r="AC212" i="14" s="1"/>
  <c r="AG211" i="15"/>
  <c r="Y211" i="15"/>
  <c r="Q211" i="15"/>
  <c r="O209" i="15"/>
  <c r="N208" i="15"/>
  <c r="D208" i="15"/>
  <c r="S207" i="15"/>
  <c r="J207" i="15"/>
  <c r="AC207" i="14" s="1"/>
  <c r="T206" i="15"/>
  <c r="J206" i="15"/>
  <c r="AC206" i="14" s="1"/>
  <c r="Q204" i="15"/>
  <c r="S203" i="15"/>
  <c r="K200" i="15"/>
  <c r="S200" i="15"/>
  <c r="O200" i="15"/>
  <c r="J199" i="15"/>
  <c r="AC199" i="14" s="1"/>
  <c r="R199" i="15"/>
  <c r="D199" i="15"/>
  <c r="N199" i="15"/>
  <c r="D198" i="15"/>
  <c r="Q198" i="15"/>
  <c r="M198" i="15"/>
  <c r="U198" i="15"/>
  <c r="Z196" i="15"/>
  <c r="K194" i="15"/>
  <c r="L191" i="15"/>
  <c r="O190" i="15"/>
  <c r="L187" i="15"/>
  <c r="R229" i="15"/>
  <c r="J229" i="15"/>
  <c r="AC229" i="14" s="1"/>
  <c r="Q228" i="15"/>
  <c r="AF227" i="15"/>
  <c r="X227" i="15"/>
  <c r="N225" i="15"/>
  <c r="D225" i="15"/>
  <c r="AB223" i="15"/>
  <c r="R221" i="15"/>
  <c r="J221" i="15"/>
  <c r="AC221" i="14" s="1"/>
  <c r="Q220" i="15"/>
  <c r="N217" i="15"/>
  <c r="D217" i="15"/>
  <c r="R213" i="15"/>
  <c r="J213" i="15"/>
  <c r="AC213" i="14" s="1"/>
  <c r="AF211" i="15"/>
  <c r="X211" i="15"/>
  <c r="N209" i="15"/>
  <c r="D209" i="15"/>
  <c r="P204" i="15"/>
  <c r="D204" i="15"/>
  <c r="Q203" i="15"/>
  <c r="AC197" i="15"/>
  <c r="X197" i="15"/>
  <c r="AF197" i="15"/>
  <c r="AB197" i="15"/>
  <c r="U195" i="15"/>
  <c r="L190" i="15"/>
  <c r="J186" i="15"/>
  <c r="AC186" i="14" s="1"/>
  <c r="R186" i="15"/>
  <c r="K186" i="15"/>
  <c r="S186" i="15"/>
  <c r="M186" i="15"/>
  <c r="U186" i="15"/>
  <c r="D186" i="15"/>
  <c r="N186" i="15"/>
  <c r="O186" i="15"/>
  <c r="Q186" i="15"/>
  <c r="X184" i="15"/>
  <c r="AF184" i="15"/>
  <c r="Y184" i="15"/>
  <c r="AG184" i="15"/>
  <c r="AA184" i="15"/>
  <c r="AB184" i="15"/>
  <c r="AC184" i="15"/>
  <c r="W184" i="15"/>
  <c r="AE184" i="15"/>
  <c r="D182" i="15"/>
  <c r="N182" i="15"/>
  <c r="O182" i="15"/>
  <c r="P182" i="15"/>
  <c r="Q182" i="15"/>
  <c r="J182" i="15"/>
  <c r="AC182" i="14" s="1"/>
  <c r="R182" i="15"/>
  <c r="K182" i="15"/>
  <c r="S182" i="15"/>
  <c r="M182" i="15"/>
  <c r="U182" i="15"/>
  <c r="O235" i="15"/>
  <c r="S231" i="15"/>
  <c r="K231" i="15"/>
  <c r="Q229" i="15"/>
  <c r="P228" i="15"/>
  <c r="O227" i="15"/>
  <c r="U225" i="15"/>
  <c r="M225" i="15"/>
  <c r="AA223" i="15"/>
  <c r="S223" i="15"/>
  <c r="K223" i="15"/>
  <c r="Q221" i="15"/>
  <c r="P220" i="15"/>
  <c r="O219" i="15"/>
  <c r="U217" i="15"/>
  <c r="M217" i="15"/>
  <c r="AA215" i="15"/>
  <c r="S215" i="15"/>
  <c r="K215" i="15"/>
  <c r="Q213" i="15"/>
  <c r="P212" i="15"/>
  <c r="AE211" i="15"/>
  <c r="W211" i="15"/>
  <c r="O211" i="15"/>
  <c r="U209" i="15"/>
  <c r="M209" i="15"/>
  <c r="R206" i="15"/>
  <c r="AG197" i="15"/>
  <c r="K190" i="15"/>
  <c r="W166" i="15"/>
  <c r="AE166" i="15"/>
  <c r="AA166" i="15"/>
  <c r="X166" i="15"/>
  <c r="Y166" i="15"/>
  <c r="Z166" i="15"/>
  <c r="AB166" i="15"/>
  <c r="AC166" i="15"/>
  <c r="AD166" i="15"/>
  <c r="AF166" i="15"/>
  <c r="V166" i="15"/>
  <c r="AF166" i="14" s="1"/>
  <c r="AG166" i="14" s="1"/>
  <c r="AG166" i="15"/>
  <c r="O204" i="15"/>
  <c r="K204" i="15"/>
  <c r="S204" i="15"/>
  <c r="D203" i="15"/>
  <c r="N203" i="15"/>
  <c r="J203" i="15"/>
  <c r="AC203" i="14" s="1"/>
  <c r="R203" i="15"/>
  <c r="K195" i="15"/>
  <c r="S195" i="15"/>
  <c r="D195" i="15"/>
  <c r="N195" i="15"/>
  <c r="O195" i="15"/>
  <c r="J195" i="15"/>
  <c r="AC195" i="14" s="1"/>
  <c r="R195" i="15"/>
  <c r="R240" i="15"/>
  <c r="U235" i="15"/>
  <c r="R232" i="15"/>
  <c r="Q231" i="15"/>
  <c r="O229" i="15"/>
  <c r="N228" i="15"/>
  <c r="D228" i="15"/>
  <c r="U227" i="15"/>
  <c r="S225" i="15"/>
  <c r="K225" i="15"/>
  <c r="R224" i="15"/>
  <c r="AG223" i="15"/>
  <c r="Y223" i="15"/>
  <c r="Q223" i="15"/>
  <c r="O221" i="15"/>
  <c r="N220" i="15"/>
  <c r="D220" i="15"/>
  <c r="U219" i="15"/>
  <c r="S217" i="15"/>
  <c r="K217" i="15"/>
  <c r="R216" i="15"/>
  <c r="AG215" i="15"/>
  <c r="Y215" i="15"/>
  <c r="Q215" i="15"/>
  <c r="O213" i="15"/>
  <c r="N212" i="15"/>
  <c r="D212" i="15"/>
  <c r="AC211" i="15"/>
  <c r="U211" i="15"/>
  <c r="S209" i="15"/>
  <c r="K209" i="15"/>
  <c r="R208" i="15"/>
  <c r="O206" i="15"/>
  <c r="D206" i="15"/>
  <c r="L204" i="15"/>
  <c r="M203" i="15"/>
  <c r="M202" i="15"/>
  <c r="U202" i="15"/>
  <c r="Q202" i="15"/>
  <c r="AD197" i="15"/>
  <c r="P195" i="15"/>
  <c r="Y193" i="15"/>
  <c r="AB193" i="15"/>
  <c r="AC193" i="15"/>
  <c r="X193" i="15"/>
  <c r="AF193" i="15"/>
  <c r="L186" i="15"/>
  <c r="Z184" i="15"/>
  <c r="L182" i="15"/>
  <c r="AA168" i="15"/>
  <c r="AB168" i="15"/>
  <c r="Z168" i="15"/>
  <c r="N229" i="15"/>
  <c r="D229" i="15"/>
  <c r="U228" i="15"/>
  <c r="R225" i="15"/>
  <c r="J225" i="15"/>
  <c r="AC225" i="14" s="1"/>
  <c r="AF223" i="15"/>
  <c r="X223" i="15"/>
  <c r="N221" i="15"/>
  <c r="D221" i="15"/>
  <c r="U220" i="15"/>
  <c r="R217" i="15"/>
  <c r="J217" i="15"/>
  <c r="AC217" i="14" s="1"/>
  <c r="AF215" i="15"/>
  <c r="X215" i="15"/>
  <c r="N213" i="15"/>
  <c r="D213" i="15"/>
  <c r="U212" i="15"/>
  <c r="AB211" i="15"/>
  <c r="R209" i="15"/>
  <c r="J209" i="15"/>
  <c r="AC209" i="14" s="1"/>
  <c r="D207" i="15"/>
  <c r="N207" i="15"/>
  <c r="U204" i="15"/>
  <c r="J204" i="15"/>
  <c r="AC204" i="14" s="1"/>
  <c r="L203" i="15"/>
  <c r="AA197" i="15"/>
  <c r="M195" i="15"/>
  <c r="J194" i="15"/>
  <c r="AC194" i="14" s="1"/>
  <c r="R194" i="15"/>
  <c r="M194" i="15"/>
  <c r="U194" i="15"/>
  <c r="D194" i="15"/>
  <c r="N194" i="15"/>
  <c r="Q194" i="15"/>
  <c r="V192" i="15"/>
  <c r="AF192" i="14" s="1"/>
  <c r="AG192" i="14" s="1"/>
  <c r="O191" i="15"/>
  <c r="J191" i="15"/>
  <c r="AC191" i="14" s="1"/>
  <c r="R191" i="15"/>
  <c r="K191" i="15"/>
  <c r="S191" i="15"/>
  <c r="D191" i="15"/>
  <c r="N191" i="15"/>
  <c r="T190" i="15"/>
  <c r="K187" i="15"/>
  <c r="S187" i="15"/>
  <c r="D187" i="15"/>
  <c r="N187" i="15"/>
  <c r="O187" i="15"/>
  <c r="P187" i="15"/>
  <c r="J187" i="15"/>
  <c r="AC187" i="14" s="1"/>
  <c r="R187" i="15"/>
  <c r="V184" i="15"/>
  <c r="AF184" i="14" s="1"/>
  <c r="AG184" i="14" s="1"/>
  <c r="X167" i="15"/>
  <c r="AF167" i="15"/>
  <c r="AB167" i="15"/>
  <c r="AC167" i="15"/>
  <c r="AD167" i="15"/>
  <c r="AE167" i="15"/>
  <c r="V167" i="15"/>
  <c r="AF167" i="14" s="1"/>
  <c r="AG167" i="14" s="1"/>
  <c r="AG167" i="15"/>
  <c r="W167" i="15"/>
  <c r="Y167" i="15"/>
  <c r="Z167" i="15"/>
  <c r="AA167" i="15"/>
  <c r="U229" i="15"/>
  <c r="AA227" i="15"/>
  <c r="Q225" i="15"/>
  <c r="AE223" i="15"/>
  <c r="U221" i="15"/>
  <c r="AA219" i="15"/>
  <c r="Q217" i="15"/>
  <c r="U213" i="15"/>
  <c r="AA211" i="15"/>
  <c r="Q209" i="15"/>
  <c r="Q206" i="15"/>
  <c r="M206" i="15"/>
  <c r="U206" i="15"/>
  <c r="T204" i="15"/>
  <c r="U203" i="15"/>
  <c r="K203" i="15"/>
  <c r="Z197" i="15"/>
  <c r="L195" i="15"/>
  <c r="P191" i="15"/>
  <c r="W174" i="15"/>
  <c r="AB174" i="15"/>
  <c r="R204" i="15"/>
  <c r="T203" i="15"/>
  <c r="AB196" i="15"/>
  <c r="W196" i="15"/>
  <c r="D190" i="15"/>
  <c r="N190" i="15"/>
  <c r="Q190" i="15"/>
  <c r="J190" i="15"/>
  <c r="AC190" i="14" s="1"/>
  <c r="R190" i="15"/>
  <c r="M190" i="15"/>
  <c r="U190" i="15"/>
  <c r="S196" i="15"/>
  <c r="K196" i="15"/>
  <c r="O192" i="15"/>
  <c r="S188" i="15"/>
  <c r="K188" i="15"/>
  <c r="O184" i="15"/>
  <c r="N183" i="15"/>
  <c r="D183" i="15"/>
  <c r="AA180" i="15"/>
  <c r="S180" i="15"/>
  <c r="K180" i="15"/>
  <c r="R179" i="15"/>
  <c r="J179" i="15"/>
  <c r="AC179" i="14" s="1"/>
  <c r="Q178" i="15"/>
  <c r="O176" i="15"/>
  <c r="N175" i="15"/>
  <c r="D175" i="15"/>
  <c r="U174" i="15"/>
  <c r="M174" i="15"/>
  <c r="O168" i="15"/>
  <c r="L166" i="15"/>
  <c r="M165" i="15"/>
  <c r="T164" i="15"/>
  <c r="J158" i="15"/>
  <c r="AC158" i="14" s="1"/>
  <c r="Y155" i="15"/>
  <c r="AG155" i="15"/>
  <c r="Z155" i="15"/>
  <c r="AB155" i="15"/>
  <c r="V155" i="15"/>
  <c r="AF155" i="14" s="1"/>
  <c r="AG155" i="14" s="1"/>
  <c r="AD155" i="15"/>
  <c r="X155" i="15"/>
  <c r="AF155" i="15"/>
  <c r="V146" i="15"/>
  <c r="AF146" i="14" s="1"/>
  <c r="AG146" i="14" s="1"/>
  <c r="AG146" i="15"/>
  <c r="K170" i="15"/>
  <c r="S170" i="15"/>
  <c r="O170" i="15"/>
  <c r="J169" i="15"/>
  <c r="AC169" i="14" s="1"/>
  <c r="R169" i="15"/>
  <c r="D169" i="15"/>
  <c r="N169" i="15"/>
  <c r="AA162" i="15"/>
  <c r="AC162" i="15"/>
  <c r="W162" i="15"/>
  <c r="AE162" i="15"/>
  <c r="W160" i="15"/>
  <c r="AE160" i="15"/>
  <c r="Y160" i="15"/>
  <c r="AG160" i="15"/>
  <c r="AA160" i="15"/>
  <c r="AC160" i="15"/>
  <c r="AA145" i="15"/>
  <c r="AC145" i="15"/>
  <c r="AG180" i="15"/>
  <c r="Y180" i="15"/>
  <c r="P179" i="15"/>
  <c r="O178" i="15"/>
  <c r="S174" i="15"/>
  <c r="K174" i="15"/>
  <c r="L170" i="15"/>
  <c r="M169" i="15"/>
  <c r="Q168" i="15"/>
  <c r="M168" i="15"/>
  <c r="U168" i="15"/>
  <c r="R164" i="15"/>
  <c r="AB162" i="15"/>
  <c r="AF160" i="15"/>
  <c r="D157" i="15"/>
  <c r="AA156" i="15"/>
  <c r="AC156" i="15"/>
  <c r="W156" i="15"/>
  <c r="AE156" i="15"/>
  <c r="Y156" i="15"/>
  <c r="AG156" i="15"/>
  <c r="S183" i="15"/>
  <c r="K183" i="15"/>
  <c r="AF180" i="15"/>
  <c r="X180" i="15"/>
  <c r="O179" i="15"/>
  <c r="N178" i="15"/>
  <c r="D178" i="15"/>
  <c r="S175" i="15"/>
  <c r="K175" i="15"/>
  <c r="R174" i="15"/>
  <c r="J174" i="15"/>
  <c r="AC174" i="14" s="1"/>
  <c r="U170" i="15"/>
  <c r="J170" i="15"/>
  <c r="AC170" i="14" s="1"/>
  <c r="L169" i="15"/>
  <c r="K168" i="15"/>
  <c r="P164" i="15"/>
  <c r="D164" i="15"/>
  <c r="Z162" i="15"/>
  <c r="K162" i="15"/>
  <c r="S162" i="15"/>
  <c r="M162" i="15"/>
  <c r="U162" i="15"/>
  <c r="O162" i="15"/>
  <c r="AD160" i="15"/>
  <c r="O160" i="15"/>
  <c r="Q160" i="15"/>
  <c r="K160" i="15"/>
  <c r="S160" i="15"/>
  <c r="M160" i="15"/>
  <c r="U160" i="15"/>
  <c r="T158" i="15"/>
  <c r="X152" i="15"/>
  <c r="AA149" i="15"/>
  <c r="AB149" i="15"/>
  <c r="AC149" i="15"/>
  <c r="V149" i="15"/>
  <c r="AF149" i="14" s="1"/>
  <c r="AG149" i="14" s="1"/>
  <c r="AD149" i="15"/>
  <c r="W149" i="15"/>
  <c r="AE149" i="15"/>
  <c r="X149" i="15"/>
  <c r="AF149" i="15"/>
  <c r="Y149" i="15"/>
  <c r="AG149" i="15"/>
  <c r="Z149" i="15"/>
  <c r="S192" i="15"/>
  <c r="K192" i="15"/>
  <c r="S184" i="15"/>
  <c r="K184" i="15"/>
  <c r="R183" i="15"/>
  <c r="J183" i="15"/>
  <c r="AC183" i="14" s="1"/>
  <c r="AE180" i="15"/>
  <c r="W180" i="15"/>
  <c r="N179" i="15"/>
  <c r="D179" i="15"/>
  <c r="U178" i="15"/>
  <c r="M178" i="15"/>
  <c r="S176" i="15"/>
  <c r="K176" i="15"/>
  <c r="R175" i="15"/>
  <c r="J175" i="15"/>
  <c r="AC175" i="14" s="1"/>
  <c r="Q174" i="15"/>
  <c r="M172" i="15"/>
  <c r="U172" i="15"/>
  <c r="T170" i="15"/>
  <c r="U169" i="15"/>
  <c r="K169" i="15"/>
  <c r="T168" i="15"/>
  <c r="J168" i="15"/>
  <c r="AC168" i="14" s="1"/>
  <c r="Y162" i="15"/>
  <c r="L162" i="15"/>
  <c r="AB160" i="15"/>
  <c r="L160" i="15"/>
  <c r="R158" i="15"/>
  <c r="D158" i="15"/>
  <c r="AF156" i="15"/>
  <c r="J156" i="15"/>
  <c r="AC156" i="14" s="1"/>
  <c r="K156" i="15"/>
  <c r="S156" i="15"/>
  <c r="M156" i="15"/>
  <c r="U156" i="15"/>
  <c r="O156" i="15"/>
  <c r="Q156" i="15"/>
  <c r="AC151" i="15"/>
  <c r="V151" i="15"/>
  <c r="AF151" i="14" s="1"/>
  <c r="AG151" i="14" s="1"/>
  <c r="AD151" i="15"/>
  <c r="W151" i="15"/>
  <c r="AE151" i="15"/>
  <c r="X151" i="15"/>
  <c r="AF151" i="15"/>
  <c r="Y151" i="15"/>
  <c r="AG151" i="15"/>
  <c r="Z151" i="15"/>
  <c r="AA151" i="15"/>
  <c r="AB151" i="15"/>
  <c r="P174" i="15"/>
  <c r="R170" i="15"/>
  <c r="T169" i="15"/>
  <c r="M164" i="15"/>
  <c r="U164" i="15"/>
  <c r="O164" i="15"/>
  <c r="Q164" i="15"/>
  <c r="X162" i="15"/>
  <c r="Z160" i="15"/>
  <c r="AC180" i="15"/>
  <c r="S178" i="15"/>
  <c r="K178" i="15"/>
  <c r="O174" i="15"/>
  <c r="Q170" i="15"/>
  <c r="S169" i="15"/>
  <c r="V162" i="15"/>
  <c r="AF162" i="14" s="1"/>
  <c r="AG162" i="14" s="1"/>
  <c r="X160" i="15"/>
  <c r="M158" i="15"/>
  <c r="U158" i="15"/>
  <c r="O158" i="15"/>
  <c r="Q158" i="15"/>
  <c r="K158" i="15"/>
  <c r="S158" i="15"/>
  <c r="S179" i="15"/>
  <c r="R178" i="15"/>
  <c r="N174" i="15"/>
  <c r="P170" i="15"/>
  <c r="D170" i="15"/>
  <c r="Q169" i="15"/>
  <c r="P168" i="15"/>
  <c r="O166" i="15"/>
  <c r="K166" i="15"/>
  <c r="S166" i="15"/>
  <c r="D165" i="15"/>
  <c r="N165" i="15"/>
  <c r="J165" i="15"/>
  <c r="AC165" i="14" s="1"/>
  <c r="R165" i="15"/>
  <c r="J164" i="15"/>
  <c r="AC164" i="14" s="1"/>
  <c r="AG162" i="15"/>
  <c r="T162" i="15"/>
  <c r="V160" i="15"/>
  <c r="AF160" i="14" s="1"/>
  <c r="AG160" i="14" s="1"/>
  <c r="L158" i="15"/>
  <c r="Z156" i="15"/>
  <c r="AA154" i="15"/>
  <c r="AC154" i="15"/>
  <c r="W154" i="15"/>
  <c r="AE154" i="15"/>
  <c r="AG142" i="15"/>
  <c r="X142" i="15"/>
  <c r="N161" i="15"/>
  <c r="D161" i="15"/>
  <c r="R157" i="15"/>
  <c r="J157" i="15"/>
  <c r="AC157" i="14" s="1"/>
  <c r="O154" i="15"/>
  <c r="N153" i="15"/>
  <c r="D153" i="15"/>
  <c r="U152" i="15"/>
  <c r="M152" i="15"/>
  <c r="AA150" i="15"/>
  <c r="S150" i="15"/>
  <c r="K150" i="15"/>
  <c r="T148" i="15"/>
  <c r="T147" i="15"/>
  <c r="J147" i="15"/>
  <c r="AC147" i="14" s="1"/>
  <c r="T146" i="15"/>
  <c r="J146" i="15"/>
  <c r="AC146" i="14" s="1"/>
  <c r="AB140" i="15"/>
  <c r="AB112" i="15"/>
  <c r="AC112" i="15"/>
  <c r="Y112" i="15"/>
  <c r="AG112" i="15"/>
  <c r="K143" i="15"/>
  <c r="M143" i="15"/>
  <c r="U143" i="15"/>
  <c r="P143" i="15"/>
  <c r="J143" i="15"/>
  <c r="AC143" i="14" s="1"/>
  <c r="R143" i="15"/>
  <c r="Y136" i="15"/>
  <c r="Z134" i="15"/>
  <c r="AB134" i="15"/>
  <c r="AC134" i="15"/>
  <c r="V134" i="15"/>
  <c r="AF134" i="14" s="1"/>
  <c r="AG134" i="14" s="1"/>
  <c r="AD134" i="15"/>
  <c r="W134" i="15"/>
  <c r="AE134" i="15"/>
  <c r="Y134" i="15"/>
  <c r="AG134" i="15"/>
  <c r="Z126" i="15"/>
  <c r="AA126" i="15"/>
  <c r="AB126" i="15"/>
  <c r="AC126" i="15"/>
  <c r="V126" i="15"/>
  <c r="AF126" i="14" s="1"/>
  <c r="AG126" i="14" s="1"/>
  <c r="AD126" i="15"/>
  <c r="W126" i="15"/>
  <c r="AE126" i="15"/>
  <c r="X126" i="15"/>
  <c r="AF126" i="15"/>
  <c r="Y126" i="15"/>
  <c r="AG126" i="15"/>
  <c r="P157" i="15"/>
  <c r="U154" i="15"/>
  <c r="M154" i="15"/>
  <c r="S152" i="15"/>
  <c r="K152" i="15"/>
  <c r="AG150" i="15"/>
  <c r="Y150" i="15"/>
  <c r="Q150" i="15"/>
  <c r="Q148" i="15"/>
  <c r="R147" i="15"/>
  <c r="R146" i="15"/>
  <c r="D144" i="15"/>
  <c r="N144" i="15"/>
  <c r="K144" i="15"/>
  <c r="S144" i="15"/>
  <c r="N143" i="15"/>
  <c r="D138" i="15"/>
  <c r="N138" i="15"/>
  <c r="P138" i="15"/>
  <c r="J138" i="15"/>
  <c r="AC138" i="14" s="1"/>
  <c r="R138" i="15"/>
  <c r="K138" i="15"/>
  <c r="S138" i="15"/>
  <c r="M138" i="15"/>
  <c r="U138" i="15"/>
  <c r="V130" i="15"/>
  <c r="AF130" i="14" s="1"/>
  <c r="AG130" i="14" s="1"/>
  <c r="AD130" i="15"/>
  <c r="W130" i="15"/>
  <c r="AE130" i="15"/>
  <c r="X130" i="15"/>
  <c r="AF130" i="15"/>
  <c r="Y130" i="15"/>
  <c r="AG130" i="15"/>
  <c r="Z130" i="15"/>
  <c r="AA130" i="15"/>
  <c r="AB130" i="15"/>
  <c r="AC130" i="15"/>
  <c r="R152" i="15"/>
  <c r="J152" i="15"/>
  <c r="AC152" i="14" s="1"/>
  <c r="AF150" i="15"/>
  <c r="X150" i="15"/>
  <c r="P148" i="15"/>
  <c r="D148" i="15"/>
  <c r="L143" i="15"/>
  <c r="V114" i="15"/>
  <c r="AF114" i="14" s="1"/>
  <c r="AG114" i="14" s="1"/>
  <c r="AD114" i="15"/>
  <c r="W114" i="15"/>
  <c r="AE114" i="15"/>
  <c r="X114" i="15"/>
  <c r="AF114" i="15"/>
  <c r="Y114" i="15"/>
  <c r="AG114" i="15"/>
  <c r="Z114" i="15"/>
  <c r="AA114" i="15"/>
  <c r="AB114" i="15"/>
  <c r="AC114" i="15"/>
  <c r="R161" i="15"/>
  <c r="N157" i="15"/>
  <c r="S154" i="15"/>
  <c r="K154" i="15"/>
  <c r="R153" i="15"/>
  <c r="Q152" i="15"/>
  <c r="AE150" i="15"/>
  <c r="W150" i="15"/>
  <c r="O150" i="15"/>
  <c r="K149" i="15"/>
  <c r="P149" i="15"/>
  <c r="O146" i="15"/>
  <c r="L144" i="15"/>
  <c r="Q141" i="15"/>
  <c r="K141" i="15"/>
  <c r="S141" i="15"/>
  <c r="D141" i="15"/>
  <c r="N141" i="15"/>
  <c r="P141" i="15"/>
  <c r="O138" i="15"/>
  <c r="AB120" i="15"/>
  <c r="AC120" i="15"/>
  <c r="V120" i="15"/>
  <c r="AF120" i="14" s="1"/>
  <c r="AG120" i="14" s="1"/>
  <c r="AD120" i="15"/>
  <c r="W120" i="15"/>
  <c r="AE120" i="15"/>
  <c r="X120" i="15"/>
  <c r="AF120" i="15"/>
  <c r="Y120" i="15"/>
  <c r="AG120" i="15"/>
  <c r="Z120" i="15"/>
  <c r="AA120" i="15"/>
  <c r="P152" i="15"/>
  <c r="J148" i="15"/>
  <c r="AC148" i="14" s="1"/>
  <c r="R148" i="15"/>
  <c r="O148" i="15"/>
  <c r="Q147" i="15"/>
  <c r="D147" i="15"/>
  <c r="N147" i="15"/>
  <c r="W140" i="15"/>
  <c r="AE140" i="15"/>
  <c r="K135" i="15"/>
  <c r="S135" i="15"/>
  <c r="M135" i="15"/>
  <c r="U135" i="15"/>
  <c r="D135" i="15"/>
  <c r="N135" i="15"/>
  <c r="O135" i="15"/>
  <c r="P135" i="15"/>
  <c r="J135" i="15"/>
  <c r="AC135" i="14" s="1"/>
  <c r="R135" i="15"/>
  <c r="Q154" i="15"/>
  <c r="O152" i="15"/>
  <c r="AC150" i="15"/>
  <c r="U150" i="15"/>
  <c r="L148" i="15"/>
  <c r="L147" i="15"/>
  <c r="P146" i="15"/>
  <c r="M146" i="15"/>
  <c r="U146" i="15"/>
  <c r="T143" i="15"/>
  <c r="Y137" i="15"/>
  <c r="AG137" i="15"/>
  <c r="T135" i="15"/>
  <c r="Z118" i="15"/>
  <c r="AA118" i="15"/>
  <c r="AB118" i="15"/>
  <c r="AC118" i="15"/>
  <c r="V118" i="15"/>
  <c r="AF118" i="14" s="1"/>
  <c r="AG118" i="14" s="1"/>
  <c r="AD118" i="15"/>
  <c r="W118" i="15"/>
  <c r="AE118" i="15"/>
  <c r="X118" i="15"/>
  <c r="AF118" i="15"/>
  <c r="Y118" i="15"/>
  <c r="AG118" i="15"/>
  <c r="N152" i="15"/>
  <c r="U148" i="15"/>
  <c r="K148" i="15"/>
  <c r="U147" i="15"/>
  <c r="K147" i="15"/>
  <c r="S143" i="15"/>
  <c r="D143" i="15"/>
  <c r="V122" i="15"/>
  <c r="AF122" i="14" s="1"/>
  <c r="AG122" i="14" s="1"/>
  <c r="AD122" i="15"/>
  <c r="W122" i="15"/>
  <c r="AE122" i="15"/>
  <c r="X122" i="15"/>
  <c r="AF122" i="15"/>
  <c r="Y122" i="15"/>
  <c r="AG122" i="15"/>
  <c r="Z122" i="15"/>
  <c r="AA122" i="15"/>
  <c r="AB122" i="15"/>
  <c r="AC122" i="15"/>
  <c r="O140" i="15"/>
  <c r="N139" i="15"/>
  <c r="D139" i="15"/>
  <c r="S136" i="15"/>
  <c r="K136" i="15"/>
  <c r="P133" i="15"/>
  <c r="O132" i="15"/>
  <c r="N131" i="15"/>
  <c r="D131" i="15"/>
  <c r="U130" i="15"/>
  <c r="M130" i="15"/>
  <c r="AB129" i="15"/>
  <c r="S128" i="15"/>
  <c r="K128" i="15"/>
  <c r="R127" i="15"/>
  <c r="J127" i="15"/>
  <c r="AC127" i="14" s="1"/>
  <c r="P125" i="15"/>
  <c r="AE124" i="15"/>
  <c r="W124" i="15"/>
  <c r="O124" i="15"/>
  <c r="N123" i="15"/>
  <c r="D123" i="15"/>
  <c r="U122" i="15"/>
  <c r="M122" i="15"/>
  <c r="AB121" i="15"/>
  <c r="S120" i="15"/>
  <c r="K120" i="15"/>
  <c r="R119" i="15"/>
  <c r="J119" i="15"/>
  <c r="AC119" i="14" s="1"/>
  <c r="P117" i="15"/>
  <c r="AE116" i="15"/>
  <c r="W116" i="15"/>
  <c r="O116" i="15"/>
  <c r="N115" i="15"/>
  <c r="D115" i="15"/>
  <c r="U114" i="15"/>
  <c r="M114" i="15"/>
  <c r="AB113" i="15"/>
  <c r="S112" i="15"/>
  <c r="K112" i="15"/>
  <c r="Z111" i="15"/>
  <c r="Q111" i="15"/>
  <c r="AC110" i="15"/>
  <c r="M107" i="15"/>
  <c r="U107" i="15"/>
  <c r="O107" i="15"/>
  <c r="Q107" i="15"/>
  <c r="J107" i="15"/>
  <c r="AC107" i="14" s="1"/>
  <c r="R107" i="15"/>
  <c r="AB105" i="15"/>
  <c r="AC93" i="15"/>
  <c r="M91" i="15"/>
  <c r="U91" i="15"/>
  <c r="D91" i="15"/>
  <c r="N91" i="15"/>
  <c r="O91" i="15"/>
  <c r="P91" i="15"/>
  <c r="Q91" i="15"/>
  <c r="J91" i="15"/>
  <c r="AC91" i="14" s="1"/>
  <c r="R91" i="15"/>
  <c r="K91" i="15"/>
  <c r="S91" i="15"/>
  <c r="Y109" i="15"/>
  <c r="AG109" i="15"/>
  <c r="AA109" i="15"/>
  <c r="AB109" i="15"/>
  <c r="Z105" i="15"/>
  <c r="AB90" i="15"/>
  <c r="AC90" i="15"/>
  <c r="V90" i="15"/>
  <c r="AF90" i="14" s="1"/>
  <c r="AG90" i="14" s="1"/>
  <c r="AD90" i="15"/>
  <c r="W90" i="15"/>
  <c r="AE90" i="15"/>
  <c r="X90" i="15"/>
  <c r="AF90" i="15"/>
  <c r="Y90" i="15"/>
  <c r="AG90" i="15"/>
  <c r="Z90" i="15"/>
  <c r="U140" i="15"/>
  <c r="M140" i="15"/>
  <c r="N133" i="15"/>
  <c r="D133" i="15"/>
  <c r="AC132" i="15"/>
  <c r="U132" i="15"/>
  <c r="M132" i="15"/>
  <c r="S130" i="15"/>
  <c r="K130" i="15"/>
  <c r="Z129" i="15"/>
  <c r="P127" i="15"/>
  <c r="N125" i="15"/>
  <c r="D125" i="15"/>
  <c r="AC124" i="15"/>
  <c r="U124" i="15"/>
  <c r="M124" i="15"/>
  <c r="S122" i="15"/>
  <c r="K122" i="15"/>
  <c r="Z121" i="15"/>
  <c r="P119" i="15"/>
  <c r="N117" i="15"/>
  <c r="D117" i="15"/>
  <c r="AC116" i="15"/>
  <c r="U116" i="15"/>
  <c r="M116" i="15"/>
  <c r="S114" i="15"/>
  <c r="K114" i="15"/>
  <c r="Z113" i="15"/>
  <c r="AF111" i="15"/>
  <c r="X111" i="15"/>
  <c r="Y110" i="15"/>
  <c r="AC109" i="15"/>
  <c r="Z104" i="15"/>
  <c r="AB104" i="15"/>
  <c r="V104" i="15"/>
  <c r="AF104" i="14" s="1"/>
  <c r="AG104" i="14" s="1"/>
  <c r="AD104" i="15"/>
  <c r="W104" i="15"/>
  <c r="AE104" i="15"/>
  <c r="X104" i="15"/>
  <c r="AF104" i="15"/>
  <c r="U133" i="15"/>
  <c r="M133" i="15"/>
  <c r="R130" i="15"/>
  <c r="J130" i="15"/>
  <c r="AC130" i="14" s="1"/>
  <c r="AG129" i="15"/>
  <c r="Y129" i="15"/>
  <c r="O127" i="15"/>
  <c r="U125" i="15"/>
  <c r="M125" i="15"/>
  <c r="AB124" i="15"/>
  <c r="R122" i="15"/>
  <c r="J122" i="15"/>
  <c r="AC122" i="14" s="1"/>
  <c r="AG121" i="15"/>
  <c r="Y121" i="15"/>
  <c r="O119" i="15"/>
  <c r="U117" i="15"/>
  <c r="M117" i="15"/>
  <c r="AB116" i="15"/>
  <c r="R114" i="15"/>
  <c r="J114" i="15"/>
  <c r="AC114" i="14" s="1"/>
  <c r="AG113" i="15"/>
  <c r="Y113" i="15"/>
  <c r="AE111" i="15"/>
  <c r="W111" i="15"/>
  <c r="K111" i="15"/>
  <c r="S111" i="15"/>
  <c r="M111" i="15"/>
  <c r="AA105" i="15"/>
  <c r="AC105" i="15"/>
  <c r="W105" i="15"/>
  <c r="AE105" i="15"/>
  <c r="X105" i="15"/>
  <c r="AF105" i="15"/>
  <c r="Y105" i="15"/>
  <c r="AG105" i="15"/>
  <c r="V100" i="15"/>
  <c r="AF100" i="14" s="1"/>
  <c r="AG100" i="14" s="1"/>
  <c r="AD100" i="15"/>
  <c r="W100" i="15"/>
  <c r="AE100" i="15"/>
  <c r="X100" i="15"/>
  <c r="AF100" i="15"/>
  <c r="Y100" i="15"/>
  <c r="AG100" i="15"/>
  <c r="Z100" i="15"/>
  <c r="AA100" i="15"/>
  <c r="AB100" i="15"/>
  <c r="W96" i="15"/>
  <c r="Q130" i="15"/>
  <c r="AF129" i="15"/>
  <c r="X129" i="15"/>
  <c r="N127" i="15"/>
  <c r="D127" i="15"/>
  <c r="AA124" i="15"/>
  <c r="Q122" i="15"/>
  <c r="AF121" i="15"/>
  <c r="X121" i="15"/>
  <c r="N119" i="15"/>
  <c r="D119" i="15"/>
  <c r="AA116" i="15"/>
  <c r="Q114" i="15"/>
  <c r="AF113" i="15"/>
  <c r="X113" i="15"/>
  <c r="AD111" i="15"/>
  <c r="V111" i="15"/>
  <c r="AF111" i="14" s="1"/>
  <c r="AG111" i="14" s="1"/>
  <c r="X110" i="15"/>
  <c r="AF110" i="15"/>
  <c r="Z110" i="15"/>
  <c r="AB110" i="15"/>
  <c r="M99" i="15"/>
  <c r="U99" i="15"/>
  <c r="D99" i="15"/>
  <c r="N99" i="15"/>
  <c r="O99" i="15"/>
  <c r="P99" i="15"/>
  <c r="Q99" i="15"/>
  <c r="J99" i="15"/>
  <c r="AC99" i="14" s="1"/>
  <c r="R99" i="15"/>
  <c r="K99" i="15"/>
  <c r="S99" i="15"/>
  <c r="R140" i="15"/>
  <c r="J140" i="15"/>
  <c r="AC140" i="14" s="1"/>
  <c r="N136" i="15"/>
  <c r="S133" i="15"/>
  <c r="K133" i="15"/>
  <c r="R132" i="15"/>
  <c r="J132" i="15"/>
  <c r="AC132" i="14" s="1"/>
  <c r="P130" i="15"/>
  <c r="AE129" i="15"/>
  <c r="W129" i="15"/>
  <c r="N128" i="15"/>
  <c r="U127" i="15"/>
  <c r="M127" i="15"/>
  <c r="S125" i="15"/>
  <c r="K125" i="15"/>
  <c r="Z124" i="15"/>
  <c r="R124" i="15"/>
  <c r="J124" i="15"/>
  <c r="AC124" i="14" s="1"/>
  <c r="P122" i="15"/>
  <c r="AE121" i="15"/>
  <c r="W121" i="15"/>
  <c r="N120" i="15"/>
  <c r="U119" i="15"/>
  <c r="M119" i="15"/>
  <c r="S117" i="15"/>
  <c r="K117" i="15"/>
  <c r="Z116" i="15"/>
  <c r="R116" i="15"/>
  <c r="J116" i="15"/>
  <c r="AC116" i="14" s="1"/>
  <c r="P114" i="15"/>
  <c r="AE113" i="15"/>
  <c r="W113" i="15"/>
  <c r="N112" i="15"/>
  <c r="AC111" i="15"/>
  <c r="U111" i="15"/>
  <c r="J111" i="15"/>
  <c r="AC111" i="14" s="1"/>
  <c r="AG110" i="15"/>
  <c r="D108" i="15"/>
  <c r="N108" i="15"/>
  <c r="P108" i="15"/>
  <c r="J108" i="15"/>
  <c r="AC108" i="14" s="1"/>
  <c r="R108" i="15"/>
  <c r="K108" i="15"/>
  <c r="S108" i="15"/>
  <c r="D106" i="15"/>
  <c r="K105" i="15"/>
  <c r="S105" i="15"/>
  <c r="M105" i="15"/>
  <c r="U105" i="15"/>
  <c r="O105" i="15"/>
  <c r="P105" i="15"/>
  <c r="Q105" i="15"/>
  <c r="AB98" i="15"/>
  <c r="AC98" i="15"/>
  <c r="V98" i="15"/>
  <c r="AF98" i="14" s="1"/>
  <c r="AG98" i="14" s="1"/>
  <c r="AD98" i="15"/>
  <c r="W98" i="15"/>
  <c r="AE98" i="15"/>
  <c r="X98" i="15"/>
  <c r="AF98" i="15"/>
  <c r="Y98" i="15"/>
  <c r="AG98" i="15"/>
  <c r="Z98" i="15"/>
  <c r="AD69" i="15"/>
  <c r="W69" i="15"/>
  <c r="AE69" i="15"/>
  <c r="X69" i="15"/>
  <c r="AG69" i="15"/>
  <c r="Y69" i="15"/>
  <c r="O114" i="15"/>
  <c r="Y107" i="15"/>
  <c r="AG107" i="15"/>
  <c r="M86" i="15"/>
  <c r="U86" i="15"/>
  <c r="N86" i="15"/>
  <c r="D86" i="15"/>
  <c r="O86" i="15"/>
  <c r="P86" i="15"/>
  <c r="Q86" i="15"/>
  <c r="R86" i="15"/>
  <c r="J86" i="15"/>
  <c r="AC86" i="14" s="1"/>
  <c r="S86" i="15"/>
  <c r="K86" i="15"/>
  <c r="T86" i="15"/>
  <c r="W84" i="15"/>
  <c r="AE84" i="15"/>
  <c r="AA84" i="15"/>
  <c r="AF84" i="15"/>
  <c r="V84" i="15"/>
  <c r="AF84" i="14" s="1"/>
  <c r="AG84" i="14" s="1"/>
  <c r="AG84" i="15"/>
  <c r="X84" i="15"/>
  <c r="Y84" i="15"/>
  <c r="Z84" i="15"/>
  <c r="AB84" i="15"/>
  <c r="AC84" i="15"/>
  <c r="N130" i="15"/>
  <c r="S127" i="15"/>
  <c r="AF124" i="15"/>
  <c r="N122" i="15"/>
  <c r="S119" i="15"/>
  <c r="AF116" i="15"/>
  <c r="N114" i="15"/>
  <c r="R111" i="15"/>
  <c r="AD110" i="15"/>
  <c r="AF107" i="15"/>
  <c r="AD105" i="15"/>
  <c r="L99" i="15"/>
  <c r="D92" i="15"/>
  <c r="AA88" i="15"/>
  <c r="AB88" i="15"/>
  <c r="AC88" i="15"/>
  <c r="V88" i="15"/>
  <c r="AF88" i="14" s="1"/>
  <c r="AG88" i="14" s="1"/>
  <c r="AF88" i="15"/>
  <c r="O103" i="15"/>
  <c r="Q97" i="15"/>
  <c r="O95" i="15"/>
  <c r="Q89" i="15"/>
  <c r="O87" i="15"/>
  <c r="R82" i="15"/>
  <c r="AA81" i="15"/>
  <c r="AA80" i="15"/>
  <c r="AC80" i="15"/>
  <c r="W80" i="15"/>
  <c r="AE80" i="15"/>
  <c r="V77" i="15"/>
  <c r="AF77" i="14" s="1"/>
  <c r="AG77" i="14" s="1"/>
  <c r="AD77" i="15"/>
  <c r="X77" i="15"/>
  <c r="AF77" i="15"/>
  <c r="Z77" i="15"/>
  <c r="AA77" i="15"/>
  <c r="AB77" i="15"/>
  <c r="Q72" i="15"/>
  <c r="K72" i="15"/>
  <c r="S72" i="15"/>
  <c r="M72" i="15"/>
  <c r="U72" i="15"/>
  <c r="D72" i="15"/>
  <c r="N72" i="15"/>
  <c r="O72" i="15"/>
  <c r="AB67" i="15"/>
  <c r="AC67" i="15"/>
  <c r="N103" i="15"/>
  <c r="D103" i="15"/>
  <c r="AC102" i="15"/>
  <c r="S100" i="15"/>
  <c r="K100" i="15"/>
  <c r="P97" i="15"/>
  <c r="N95" i="15"/>
  <c r="D95" i="15"/>
  <c r="S92" i="15"/>
  <c r="K92" i="15"/>
  <c r="P89" i="15"/>
  <c r="N87" i="15"/>
  <c r="D87" i="15"/>
  <c r="P82" i="15"/>
  <c r="D82" i="15"/>
  <c r="Z81" i="15"/>
  <c r="M76" i="15"/>
  <c r="U76" i="15"/>
  <c r="O76" i="15"/>
  <c r="Q76" i="15"/>
  <c r="J76" i="15"/>
  <c r="AC76" i="14" s="1"/>
  <c r="R76" i="15"/>
  <c r="K76" i="15"/>
  <c r="S76" i="15"/>
  <c r="T74" i="15"/>
  <c r="D74" i="15"/>
  <c r="P72" i="15"/>
  <c r="M68" i="15"/>
  <c r="U68" i="15"/>
  <c r="D68" i="15"/>
  <c r="N68" i="15"/>
  <c r="O68" i="15"/>
  <c r="P68" i="15"/>
  <c r="Q68" i="15"/>
  <c r="J68" i="15"/>
  <c r="R68" i="15"/>
  <c r="K68" i="15"/>
  <c r="S68" i="15"/>
  <c r="S109" i="15"/>
  <c r="K109" i="15"/>
  <c r="P106" i="15"/>
  <c r="U103" i="15"/>
  <c r="M103" i="15"/>
  <c r="AB102" i="15"/>
  <c r="S101" i="15"/>
  <c r="K101" i="15"/>
  <c r="R100" i="15"/>
  <c r="J100" i="15"/>
  <c r="AC100" i="14" s="1"/>
  <c r="P98" i="15"/>
  <c r="O97" i="15"/>
  <c r="U95" i="15"/>
  <c r="M95" i="15"/>
  <c r="S93" i="15"/>
  <c r="K93" i="15"/>
  <c r="R92" i="15"/>
  <c r="J92" i="15"/>
  <c r="AC92" i="14" s="1"/>
  <c r="P90" i="15"/>
  <c r="O89" i="15"/>
  <c r="U87" i="15"/>
  <c r="M87" i="15"/>
  <c r="Z80" i="15"/>
  <c r="K80" i="15"/>
  <c r="S80" i="15"/>
  <c r="M80" i="15"/>
  <c r="U80" i="15"/>
  <c r="O80" i="15"/>
  <c r="N76" i="15"/>
  <c r="L72" i="15"/>
  <c r="Z65" i="15"/>
  <c r="AA65" i="15"/>
  <c r="AB65" i="15"/>
  <c r="AC65" i="15"/>
  <c r="V65" i="15"/>
  <c r="AD65" i="15"/>
  <c r="W65" i="15"/>
  <c r="AE65" i="15"/>
  <c r="X65" i="15"/>
  <c r="AF65" i="15"/>
  <c r="N97" i="15"/>
  <c r="D97" i="15"/>
  <c r="N89" i="15"/>
  <c r="D89" i="15"/>
  <c r="M82" i="15"/>
  <c r="U82" i="15"/>
  <c r="O82" i="15"/>
  <c r="Q82" i="15"/>
  <c r="AB81" i="15"/>
  <c r="V81" i="15"/>
  <c r="AF81" i="14" s="1"/>
  <c r="AG81" i="14" s="1"/>
  <c r="AD81" i="15"/>
  <c r="X81" i="15"/>
  <c r="AF81" i="15"/>
  <c r="K74" i="15"/>
  <c r="S74" i="15"/>
  <c r="M74" i="15"/>
  <c r="U74" i="15"/>
  <c r="O74" i="15"/>
  <c r="P74" i="15"/>
  <c r="Q74" i="15"/>
  <c r="Q109" i="15"/>
  <c r="N106" i="15"/>
  <c r="S103" i="15"/>
  <c r="K103" i="15"/>
  <c r="Z102" i="15"/>
  <c r="Q101" i="15"/>
  <c r="P100" i="15"/>
  <c r="N98" i="15"/>
  <c r="U97" i="15"/>
  <c r="M97" i="15"/>
  <c r="S95" i="15"/>
  <c r="K95" i="15"/>
  <c r="R94" i="15"/>
  <c r="Q93" i="15"/>
  <c r="P92" i="15"/>
  <c r="N90" i="15"/>
  <c r="U89" i="15"/>
  <c r="M89" i="15"/>
  <c r="S87" i="15"/>
  <c r="K87" i="15"/>
  <c r="AC85" i="15"/>
  <c r="O84" i="15"/>
  <c r="K84" i="15"/>
  <c r="S84" i="15"/>
  <c r="D83" i="15"/>
  <c r="N83" i="15"/>
  <c r="J83" i="15"/>
  <c r="AC83" i="14" s="1"/>
  <c r="R83" i="15"/>
  <c r="K82" i="15"/>
  <c r="X80" i="15"/>
  <c r="J80" i="15"/>
  <c r="AC80" i="14" s="1"/>
  <c r="AG77" i="15"/>
  <c r="L74" i="15"/>
  <c r="L68" i="15"/>
  <c r="W62" i="15"/>
  <c r="AE62" i="15"/>
  <c r="X62" i="15"/>
  <c r="AF62" i="15"/>
  <c r="Y62" i="15"/>
  <c r="AG62" i="15"/>
  <c r="Z62" i="15"/>
  <c r="AA62" i="15"/>
  <c r="AB62" i="15"/>
  <c r="AC62" i="15"/>
  <c r="AF102" i="15"/>
  <c r="N100" i="15"/>
  <c r="S97" i="15"/>
  <c r="N92" i="15"/>
  <c r="S89" i="15"/>
  <c r="T82" i="15"/>
  <c r="AE81" i="15"/>
  <c r="AG80" i="15"/>
  <c r="T80" i="15"/>
  <c r="AC77" i="15"/>
  <c r="AF53" i="15"/>
  <c r="Z53" i="15"/>
  <c r="AB53" i="15"/>
  <c r="AD53" i="15"/>
  <c r="V53" i="15"/>
  <c r="W53" i="15"/>
  <c r="N79" i="15"/>
  <c r="D79" i="15"/>
  <c r="U78" i="15"/>
  <c r="M78" i="15"/>
  <c r="R75" i="15"/>
  <c r="J75" i="15"/>
  <c r="AC75" i="14" s="1"/>
  <c r="N71" i="15"/>
  <c r="D71" i="15"/>
  <c r="U70" i="15"/>
  <c r="M70" i="15"/>
  <c r="R67" i="15"/>
  <c r="J67" i="15"/>
  <c r="Q66" i="15"/>
  <c r="O64" i="15"/>
  <c r="N63" i="15"/>
  <c r="D63" i="15"/>
  <c r="U62" i="15"/>
  <c r="M62" i="15"/>
  <c r="Q60" i="15"/>
  <c r="S59" i="15"/>
  <c r="P66" i="15"/>
  <c r="N64" i="15"/>
  <c r="D64" i="15"/>
  <c r="P60" i="15"/>
  <c r="D60" i="15"/>
  <c r="Q59" i="15"/>
  <c r="T56" i="15"/>
  <c r="K50" i="15"/>
  <c r="S50" i="15"/>
  <c r="M50" i="15"/>
  <c r="U50" i="15"/>
  <c r="O50" i="15"/>
  <c r="P50" i="15"/>
  <c r="Q50" i="15"/>
  <c r="J50" i="15"/>
  <c r="AC50" i="14" s="1"/>
  <c r="R50" i="15"/>
  <c r="Q48" i="15"/>
  <c r="K48" i="15"/>
  <c r="S48" i="15"/>
  <c r="M48" i="15"/>
  <c r="U48" i="15"/>
  <c r="D48" i="15"/>
  <c r="N48" i="15"/>
  <c r="O48" i="15"/>
  <c r="P48" i="15"/>
  <c r="S78" i="15"/>
  <c r="K78" i="15"/>
  <c r="P75" i="15"/>
  <c r="S70" i="15"/>
  <c r="K70" i="15"/>
  <c r="P67" i="15"/>
  <c r="O66" i="15"/>
  <c r="U64" i="15"/>
  <c r="M64" i="15"/>
  <c r="S62" i="15"/>
  <c r="K62" i="15"/>
  <c r="AC58" i="15"/>
  <c r="Y58" i="15"/>
  <c r="R56" i="15"/>
  <c r="Y52" i="15"/>
  <c r="AG52" i="15"/>
  <c r="Z52" i="15"/>
  <c r="N50" i="15"/>
  <c r="R48" i="15"/>
  <c r="V45" i="15"/>
  <c r="AD45" i="15"/>
  <c r="W45" i="15"/>
  <c r="AE45" i="15"/>
  <c r="X45" i="15"/>
  <c r="AF45" i="15"/>
  <c r="Z45" i="15"/>
  <c r="AA45" i="15"/>
  <c r="AB45" i="15"/>
  <c r="AC45" i="15"/>
  <c r="O60" i="15"/>
  <c r="K60" i="15"/>
  <c r="D59" i="15"/>
  <c r="N59" i="15"/>
  <c r="J59" i="15"/>
  <c r="AC59" i="14" s="1"/>
  <c r="R59" i="15"/>
  <c r="V37" i="15"/>
  <c r="AD37" i="15"/>
  <c r="R79" i="15"/>
  <c r="Q78" i="15"/>
  <c r="N75" i="15"/>
  <c r="R71" i="15"/>
  <c r="Q70" i="15"/>
  <c r="N67" i="15"/>
  <c r="U66" i="15"/>
  <c r="M66" i="15"/>
  <c r="S64" i="15"/>
  <c r="K64" i="15"/>
  <c r="R63" i="15"/>
  <c r="Q62" i="15"/>
  <c r="U60" i="15"/>
  <c r="L60" i="15"/>
  <c r="M59" i="15"/>
  <c r="M58" i="15"/>
  <c r="U58" i="15"/>
  <c r="Q58" i="15"/>
  <c r="D51" i="15"/>
  <c r="AB49" i="15"/>
  <c r="AF49" i="15"/>
  <c r="J48" i="15"/>
  <c r="AC48" i="14" s="1"/>
  <c r="R64" i="15"/>
  <c r="J64" i="15"/>
  <c r="T60" i="15"/>
  <c r="J60" i="15"/>
  <c r="AC60" i="14" s="1"/>
  <c r="L59" i="15"/>
  <c r="K56" i="15"/>
  <c r="S56" i="15"/>
  <c r="M56" i="15"/>
  <c r="U56" i="15"/>
  <c r="O56" i="15"/>
  <c r="S66" i="15"/>
  <c r="S60" i="15"/>
  <c r="U59" i="15"/>
  <c r="K59" i="15"/>
  <c r="L56" i="15"/>
  <c r="Z42" i="15"/>
  <c r="R42" i="15"/>
  <c r="J42" i="15"/>
  <c r="P40" i="15"/>
  <c r="N55" i="15"/>
  <c r="D55" i="15"/>
  <c r="U54" i="15"/>
  <c r="M54" i="15"/>
  <c r="S52" i="15"/>
  <c r="K52" i="15"/>
  <c r="R51" i="15"/>
  <c r="J51" i="15"/>
  <c r="AC51" i="14" s="1"/>
  <c r="N47" i="15"/>
  <c r="D47" i="15"/>
  <c r="U46" i="15"/>
  <c r="M46" i="15"/>
  <c r="S44" i="15"/>
  <c r="K44" i="15"/>
  <c r="R43" i="15"/>
  <c r="J43" i="15"/>
  <c r="AC43" i="14" s="1"/>
  <c r="AG42" i="15"/>
  <c r="Y42" i="15"/>
  <c r="Q42" i="15"/>
  <c r="O40" i="15"/>
  <c r="N39" i="15"/>
  <c r="D39" i="15"/>
  <c r="U38" i="15"/>
  <c r="M38" i="15"/>
  <c r="R52" i="15"/>
  <c r="J52" i="15"/>
  <c r="Q51" i="15"/>
  <c r="R44" i="15"/>
  <c r="J44" i="15"/>
  <c r="Q43" i="15"/>
  <c r="AF42" i="15"/>
  <c r="X42" i="15"/>
  <c r="P42" i="15"/>
  <c r="N40" i="15"/>
  <c r="D40" i="15"/>
  <c r="D32" i="15"/>
  <c r="P32" i="15"/>
  <c r="Q32" i="15"/>
  <c r="K32" i="15"/>
  <c r="S32" i="15"/>
  <c r="AC25" i="15"/>
  <c r="V25" i="15"/>
  <c r="AD25" i="15"/>
  <c r="W25" i="15"/>
  <c r="AE25" i="15"/>
  <c r="AG25" i="15"/>
  <c r="Z25" i="15"/>
  <c r="AB25" i="15"/>
  <c r="S54" i="15"/>
  <c r="K54" i="15"/>
  <c r="Q52" i="15"/>
  <c r="P51" i="15"/>
  <c r="S46" i="15"/>
  <c r="K46" i="15"/>
  <c r="Q44" i="15"/>
  <c r="P43" i="15"/>
  <c r="AE42" i="15"/>
  <c r="W42" i="15"/>
  <c r="O42" i="15"/>
  <c r="U40" i="15"/>
  <c r="M40" i="15"/>
  <c r="S38" i="15"/>
  <c r="K38" i="15"/>
  <c r="M32" i="15"/>
  <c r="K29" i="15"/>
  <c r="S29" i="15"/>
  <c r="M29" i="15"/>
  <c r="U29" i="15"/>
  <c r="D29" i="15"/>
  <c r="N29" i="15"/>
  <c r="P29" i="15"/>
  <c r="D26" i="15"/>
  <c r="N26" i="15"/>
  <c r="O26" i="15"/>
  <c r="P26" i="15"/>
  <c r="Q26" i="15"/>
  <c r="J26" i="15"/>
  <c r="AC26" i="14" s="1"/>
  <c r="R26" i="15"/>
  <c r="K26" i="15"/>
  <c r="S26" i="15"/>
  <c r="M26" i="15"/>
  <c r="U26" i="15"/>
  <c r="Z22" i="15"/>
  <c r="AA22" i="15"/>
  <c r="AB22" i="15"/>
  <c r="AC22" i="15"/>
  <c r="R55" i="15"/>
  <c r="O52" i="15"/>
  <c r="N51" i="15"/>
  <c r="R47" i="15"/>
  <c r="O44" i="15"/>
  <c r="N43" i="15"/>
  <c r="AC42" i="15"/>
  <c r="U42" i="15"/>
  <c r="M42" i="15"/>
  <c r="S40" i="15"/>
  <c r="K40" i="15"/>
  <c r="R39" i="15"/>
  <c r="J34" i="15"/>
  <c r="R34" i="15"/>
  <c r="K34" i="15"/>
  <c r="S34" i="15"/>
  <c r="M34" i="15"/>
  <c r="J32" i="15"/>
  <c r="M31" i="15"/>
  <c r="U31" i="15"/>
  <c r="O31" i="15"/>
  <c r="P31" i="15"/>
  <c r="J31" i="15"/>
  <c r="R31" i="15"/>
  <c r="L29" i="15"/>
  <c r="T26" i="15"/>
  <c r="AA25" i="15"/>
  <c r="AB42" i="15"/>
  <c r="R40" i="15"/>
  <c r="J40" i="15"/>
  <c r="S42" i="15"/>
  <c r="AC17" i="15"/>
  <c r="Q30" i="15"/>
  <c r="S24" i="15"/>
  <c r="K24" i="15"/>
  <c r="R23" i="15"/>
  <c r="J23" i="15"/>
  <c r="AC23" i="14" s="1"/>
  <c r="Q22" i="15"/>
  <c r="P21" i="15"/>
  <c r="U18" i="15"/>
  <c r="M18" i="15"/>
  <c r="S16" i="15"/>
  <c r="K16" i="15"/>
  <c r="R15" i="15"/>
  <c r="J15" i="15"/>
  <c r="AC19" i="14" s="1"/>
  <c r="Q14" i="15"/>
  <c r="N11" i="15"/>
  <c r="D11" i="15"/>
  <c r="BQ27" i="16"/>
  <c r="BI27" i="16"/>
  <c r="BA27" i="16"/>
  <c r="AS27" i="16"/>
  <c r="AK27" i="16"/>
  <c r="AC27" i="16"/>
  <c r="U27" i="16"/>
  <c r="M27" i="16"/>
  <c r="E27" i="16"/>
  <c r="BJ26" i="16"/>
  <c r="BB26" i="16"/>
  <c r="AT26" i="16"/>
  <c r="AL26" i="16"/>
  <c r="AD26" i="16"/>
  <c r="V26" i="16"/>
  <c r="N26" i="16"/>
  <c r="F26" i="16"/>
  <c r="N12" i="15"/>
  <c r="D12" i="15"/>
  <c r="U11" i="15"/>
  <c r="M11" i="15"/>
  <c r="BP27" i="16"/>
  <c r="BH27" i="16"/>
  <c r="AZ27" i="16"/>
  <c r="AR27" i="16"/>
  <c r="AJ27" i="16"/>
  <c r="AB27" i="16"/>
  <c r="T27" i="16"/>
  <c r="L27" i="16"/>
  <c r="BQ26" i="16"/>
  <c r="BI26" i="16"/>
  <c r="BA26" i="16"/>
  <c r="AS26" i="16"/>
  <c r="AK26" i="16"/>
  <c r="AC26" i="16"/>
  <c r="U26" i="16"/>
  <c r="M26" i="16"/>
  <c r="E26" i="16"/>
  <c r="R33" i="15"/>
  <c r="J33" i="15"/>
  <c r="O30" i="15"/>
  <c r="R25" i="15"/>
  <c r="J25" i="15"/>
  <c r="Q24" i="15"/>
  <c r="P23" i="15"/>
  <c r="O22" i="15"/>
  <c r="N21" i="15"/>
  <c r="D21" i="15"/>
  <c r="S18" i="15"/>
  <c r="K18" i="15"/>
  <c r="R17" i="15"/>
  <c r="J17" i="15"/>
  <c r="Q16" i="15"/>
  <c r="P15" i="15"/>
  <c r="O14" i="15"/>
  <c r="N30" i="15"/>
  <c r="P24" i="15"/>
  <c r="O23" i="15"/>
  <c r="N22" i="15"/>
  <c r="U21" i="15"/>
  <c r="M21" i="15"/>
  <c r="R18" i="15"/>
  <c r="J18" i="15"/>
  <c r="Q17" i="15"/>
  <c r="P16" i="15"/>
  <c r="O15" i="15"/>
  <c r="N14" i="15"/>
  <c r="D14" i="15"/>
  <c r="AE21" i="16"/>
  <c r="O24" i="15"/>
  <c r="N23" i="15"/>
  <c r="D23" i="15"/>
  <c r="Q18" i="15"/>
  <c r="O16" i="15"/>
  <c r="N15" i="15"/>
  <c r="D15" i="15"/>
  <c r="U14" i="15"/>
  <c r="S12" i="15"/>
  <c r="R11" i="15"/>
  <c r="X28" i="16"/>
  <c r="P28" i="16"/>
  <c r="H28" i="16"/>
  <c r="BM27" i="16"/>
  <c r="BE27" i="16"/>
  <c r="AW27" i="16"/>
  <c r="AO27" i="16"/>
  <c r="AG27" i="16"/>
  <c r="Y27" i="16"/>
  <c r="Q27" i="16"/>
  <c r="I27" i="16"/>
  <c r="BN26" i="16"/>
  <c r="BF26" i="16"/>
  <c r="AX26" i="16"/>
  <c r="AP26" i="16"/>
  <c r="AH26" i="16"/>
  <c r="Z26" i="16"/>
  <c r="R26" i="16"/>
  <c r="J26" i="16"/>
  <c r="N24" i="15"/>
  <c r="D24" i="15"/>
  <c r="U23" i="15"/>
  <c r="S21" i="15"/>
  <c r="P18" i="15"/>
  <c r="N16" i="15"/>
  <c r="D16" i="15"/>
  <c r="U15" i="15"/>
  <c r="BM26" i="16"/>
  <c r="BE26" i="16"/>
  <c r="AW26" i="16"/>
  <c r="AO26" i="16"/>
  <c r="AG26" i="16"/>
  <c r="Y26" i="16"/>
  <c r="Q26" i="16"/>
  <c r="I26" i="16"/>
  <c r="U24" i="15"/>
  <c r="O18" i="15"/>
  <c r="U16" i="15"/>
  <c r="AD28" i="16"/>
  <c r="V28" i="16"/>
  <c r="N28" i="16"/>
  <c r="BK27" i="16"/>
  <c r="BC27" i="16"/>
  <c r="AU27" i="16"/>
  <c r="AE27" i="16"/>
  <c r="W27" i="16"/>
  <c r="O27" i="16"/>
  <c r="BL26" i="16"/>
  <c r="BD26" i="16"/>
  <c r="AV26" i="16"/>
  <c r="AN26" i="16"/>
  <c r="AF26" i="16"/>
  <c r="X26" i="16"/>
  <c r="P26" i="16"/>
  <c r="H26" i="16"/>
  <c r="N18" i="15"/>
  <c r="BK26" i="16"/>
  <c r="BC26" i="16"/>
  <c r="AU26" i="16"/>
  <c r="AM26" i="16"/>
  <c r="AE26" i="16"/>
  <c r="W26" i="16"/>
  <c r="O26" i="16"/>
  <c r="AF49" i="14" l="1"/>
  <c r="AG49" i="14" s="1"/>
  <c r="AC67" i="14"/>
  <c r="AC71" i="14"/>
  <c r="AB66" i="15"/>
  <c r="AE66" i="15"/>
  <c r="X66" i="15"/>
  <c r="AC66" i="15"/>
  <c r="AF66" i="15"/>
  <c r="Y66" i="15"/>
  <c r="AG66" i="15"/>
  <c r="V66" i="15"/>
  <c r="AC68" i="14"/>
  <c r="V62" i="15"/>
  <c r="AF66" i="14" s="1"/>
  <c r="AG66" i="14" s="1"/>
  <c r="AE66" i="14"/>
  <c r="D66" i="18" s="1"/>
  <c r="L60" i="17" s="1"/>
  <c r="AC65" i="14"/>
  <c r="AC64" i="14"/>
  <c r="AC63" i="14"/>
  <c r="AC62" i="14"/>
  <c r="AC61" i="14"/>
  <c r="AB54" i="15"/>
  <c r="Z54" i="15"/>
  <c r="AG54" i="15"/>
  <c r="AD54" i="15"/>
  <c r="AA54" i="15"/>
  <c r="X54" i="15"/>
  <c r="Y54" i="15"/>
  <c r="W54" i="15"/>
  <c r="V54" i="15"/>
  <c r="AF54" i="15"/>
  <c r="AG53" i="15"/>
  <c r="X53" i="15"/>
  <c r="AE53" i="15"/>
  <c r="AC53" i="15"/>
  <c r="AC57" i="14"/>
  <c r="AC56" i="14"/>
  <c r="AC55" i="14"/>
  <c r="AF50" i="15"/>
  <c r="AE50" i="15"/>
  <c r="V50" i="15"/>
  <c r="AF54" i="14" s="1"/>
  <c r="W50" i="15"/>
  <c r="X50" i="15"/>
  <c r="AD50" i="15"/>
  <c r="AC50" i="15"/>
  <c r="Z50" i="15"/>
  <c r="AG50" i="15"/>
  <c r="AA50" i="15"/>
  <c r="AC54" i="14"/>
  <c r="AG49" i="15"/>
  <c r="Y49" i="15"/>
  <c r="Z49" i="15"/>
  <c r="X49" i="15"/>
  <c r="AE49" i="15"/>
  <c r="W49" i="15"/>
  <c r="AD49" i="15"/>
  <c r="AF53" i="14"/>
  <c r="AG53" i="14" s="1"/>
  <c r="AC52" i="14"/>
  <c r="AD46" i="15"/>
  <c r="AB46" i="15"/>
  <c r="V46" i="15"/>
  <c r="AF50" i="14" s="1"/>
  <c r="AG50" i="14" s="1"/>
  <c r="AC47" i="14"/>
  <c r="Y290" i="15"/>
  <c r="AB583" i="15"/>
  <c r="AB632" i="15"/>
  <c r="AD751" i="15"/>
  <c r="Y967" i="15"/>
  <c r="X489" i="15"/>
  <c r="AD608" i="15"/>
  <c r="AF290" i="15"/>
  <c r="AF583" i="15"/>
  <c r="AB735" i="15"/>
  <c r="V751" i="15"/>
  <c r="AF751" i="14" s="1"/>
  <c r="AG751" i="14" s="1"/>
  <c r="X970" i="15"/>
  <c r="AC967" i="15"/>
  <c r="AB608" i="15"/>
  <c r="AB809" i="15"/>
  <c r="V664" i="15"/>
  <c r="AF664" i="14" s="1"/>
  <c r="AG664" i="14" s="1"/>
  <c r="X583" i="15"/>
  <c r="AA735" i="15"/>
  <c r="Y998" i="15"/>
  <c r="AE608" i="15"/>
  <c r="Z664" i="15"/>
  <c r="AC230" i="15"/>
  <c r="AE234" i="14"/>
  <c r="D234" i="18" s="1"/>
  <c r="L228" i="17" s="1"/>
  <c r="AC290" i="15"/>
  <c r="X735" i="15"/>
  <c r="AG926" i="15"/>
  <c r="X923" i="15"/>
  <c r="AD967" i="15"/>
  <c r="AF998" i="15"/>
  <c r="AF80" i="15"/>
  <c r="V731" i="15"/>
  <c r="AF731" i="14" s="1"/>
  <c r="AG731" i="14" s="1"/>
  <c r="AA444" i="15"/>
  <c r="AB548" i="15"/>
  <c r="AB923" i="15"/>
  <c r="W923" i="15"/>
  <c r="AB80" i="15"/>
  <c r="V150" i="15"/>
  <c r="AF150" i="14" s="1"/>
  <c r="AG150" i="14" s="1"/>
  <c r="AD489" i="15"/>
  <c r="X134" i="15"/>
  <c r="AA134" i="15"/>
  <c r="AC46" i="14"/>
  <c r="V41" i="15"/>
  <c r="AF45" i="14" s="1"/>
  <c r="AC45" i="14"/>
  <c r="AC44" i="14"/>
  <c r="AC42" i="14"/>
  <c r="AA37" i="15"/>
  <c r="AG37" i="15"/>
  <c r="AF37" i="15"/>
  <c r="Z37" i="15"/>
  <c r="Y37" i="15"/>
  <c r="X37" i="15"/>
  <c r="AF41" i="14"/>
  <c r="AG41" i="14" s="1"/>
  <c r="AC41" i="14"/>
  <c r="AC40" i="14"/>
  <c r="AC38" i="14"/>
  <c r="AC37" i="14"/>
  <c r="AC36" i="14"/>
  <c r="Y31" i="15"/>
  <c r="AD31" i="15"/>
  <c r="AF31" i="15"/>
  <c r="AB31" i="15"/>
  <c r="Z31" i="15"/>
  <c r="AA31" i="15"/>
  <c r="W31" i="15"/>
  <c r="V31" i="15"/>
  <c r="AF35" i="14" s="1"/>
  <c r="AC31" i="15"/>
  <c r="V35" i="15"/>
  <c r="AG38" i="15"/>
  <c r="AA38" i="15"/>
  <c r="AE37" i="15"/>
  <c r="AC37" i="15"/>
  <c r="AB37" i="15"/>
  <c r="W37" i="15"/>
  <c r="X35" i="15"/>
  <c r="Z35" i="15"/>
  <c r="AE35" i="15"/>
  <c r="AD35" i="15"/>
  <c r="Y35" i="15"/>
  <c r="AC35" i="15"/>
  <c r="AG35" i="15"/>
  <c r="AB35" i="15"/>
  <c r="W35" i="15"/>
  <c r="AA35" i="15"/>
  <c r="AF35" i="15"/>
  <c r="Y34" i="15"/>
  <c r="AC35" i="14"/>
  <c r="X31" i="15"/>
  <c r="AE31" i="15"/>
  <c r="AG31" i="15"/>
  <c r="AG30" i="15"/>
  <c r="Y30" i="15"/>
  <c r="AE30" i="15"/>
  <c r="AC34" i="14"/>
  <c r="W30" i="15"/>
  <c r="AD30" i="15"/>
  <c r="V30" i="15"/>
  <c r="AC33" i="14"/>
  <c r="AG28" i="15"/>
  <c r="Z28" i="15"/>
  <c r="AF28" i="15"/>
  <c r="AC32" i="14"/>
  <c r="X28" i="15"/>
  <c r="W28" i="15"/>
  <c r="V28" i="15"/>
  <c r="AA28" i="15"/>
  <c r="AD28" i="15"/>
  <c r="Y28" i="15"/>
  <c r="AE28" i="15"/>
  <c r="AC28" i="15"/>
  <c r="AB28" i="15"/>
  <c r="W27" i="15"/>
  <c r="AC31" i="14"/>
  <c r="AC30" i="14"/>
  <c r="Y25" i="15"/>
  <c r="AF25" i="15"/>
  <c r="X25" i="15"/>
  <c r="AC29" i="14"/>
  <c r="AC27" i="14"/>
  <c r="V22" i="15"/>
  <c r="AF22" i="15"/>
  <c r="AG22" i="15"/>
  <c r="Y22" i="15"/>
  <c r="AE22" i="15"/>
  <c r="W22" i="15"/>
  <c r="X22" i="15"/>
  <c r="AD22" i="15"/>
  <c r="AC25" i="14"/>
  <c r="Y20" i="15"/>
  <c r="AC24" i="14"/>
  <c r="AC20" i="15"/>
  <c r="AC19" i="15"/>
  <c r="AE19" i="15"/>
  <c r="AD19" i="15"/>
  <c r="AF19" i="15"/>
  <c r="V19" i="15"/>
  <c r="X19" i="15"/>
  <c r="W19" i="15"/>
  <c r="AA19" i="15"/>
  <c r="Z19" i="15"/>
  <c r="AG19" i="15"/>
  <c r="AB19" i="15"/>
  <c r="Y19" i="15"/>
  <c r="AG18" i="15"/>
  <c r="AC27" i="15"/>
  <c r="AE27" i="15"/>
  <c r="AE31" i="14"/>
  <c r="D31" i="18" s="1"/>
  <c r="L25" i="17" s="1"/>
  <c r="AE665" i="14"/>
  <c r="D665" i="18" s="1"/>
  <c r="L659" i="17" s="1"/>
  <c r="Z661" i="15"/>
  <c r="AG661" i="15"/>
  <c r="AE661" i="15"/>
  <c r="AA661" i="15"/>
  <c r="AC661" i="15"/>
  <c r="AD661" i="15"/>
  <c r="X661" i="15"/>
  <c r="AD937" i="15"/>
  <c r="W937" i="15"/>
  <c r="AC937" i="15"/>
  <c r="AE941" i="14"/>
  <c r="D941" i="18" s="1"/>
  <c r="L935" i="17" s="1"/>
  <c r="X937" i="15"/>
  <c r="Z937" i="15"/>
  <c r="AF937" i="15"/>
  <c r="Y937" i="15"/>
  <c r="AG20" i="15"/>
  <c r="AC152" i="15"/>
  <c r="AD174" i="15"/>
  <c r="Y711" i="15"/>
  <c r="AA885" i="15"/>
  <c r="AG885" i="15"/>
  <c r="Z885" i="15"/>
  <c r="AD885" i="15"/>
  <c r="AE818" i="14"/>
  <c r="D818" i="18" s="1"/>
  <c r="L812" i="17" s="1"/>
  <c r="AA814" i="15"/>
  <c r="AF814" i="15"/>
  <c r="AB814" i="15"/>
  <c r="V814" i="15"/>
  <c r="AF814" i="14" s="1"/>
  <c r="AG814" i="14" s="1"/>
  <c r="AD814" i="15"/>
  <c r="Y814" i="15"/>
  <c r="W814" i="15"/>
  <c r="AE560" i="14"/>
  <c r="D560" i="18" s="1"/>
  <c r="L554" i="17" s="1"/>
  <c r="Z556" i="15"/>
  <c r="W556" i="15"/>
  <c r="V556" i="15"/>
  <c r="AF556" i="14" s="1"/>
  <c r="AG556" i="14" s="1"/>
  <c r="AD556" i="15"/>
  <c r="V691" i="15"/>
  <c r="AF691" i="14" s="1"/>
  <c r="AG691" i="14" s="1"/>
  <c r="AC691" i="15"/>
  <c r="AE695" i="14"/>
  <c r="D695" i="18" s="1"/>
  <c r="L689" i="17" s="1"/>
  <c r="Y691" i="15"/>
  <c r="AG691" i="15"/>
  <c r="W691" i="15"/>
  <c r="AD691" i="15"/>
  <c r="Z691" i="15"/>
  <c r="AE711" i="14"/>
  <c r="D711" i="18" s="1"/>
  <c r="L705" i="17" s="1"/>
  <c r="AG707" i="15"/>
  <c r="X707" i="15"/>
  <c r="AB707" i="15"/>
  <c r="AA707" i="15"/>
  <c r="V707" i="15"/>
  <c r="AF707" i="14" s="1"/>
  <c r="AG707" i="14" s="1"/>
  <c r="W707" i="15"/>
  <c r="Y707" i="15"/>
  <c r="Z707" i="15"/>
  <c r="AE962" i="14"/>
  <c r="D962" i="18" s="1"/>
  <c r="L956" i="17" s="1"/>
  <c r="W958" i="15"/>
  <c r="Y958" i="15"/>
  <c r="Z958" i="15"/>
  <c r="AG958" i="15"/>
  <c r="AA958" i="15"/>
  <c r="AD958" i="15"/>
  <c r="AC958" i="15"/>
  <c r="AE958" i="15"/>
  <c r="X958" i="15"/>
  <c r="AF958" i="15"/>
  <c r="AE938" i="14"/>
  <c r="D938" i="18" s="1"/>
  <c r="L932" i="17" s="1"/>
  <c r="W934" i="15"/>
  <c r="Z934" i="15"/>
  <c r="AF934" i="15"/>
  <c r="AA934" i="15"/>
  <c r="V934" i="15"/>
  <c r="AF934" i="14" s="1"/>
  <c r="AG934" i="14" s="1"/>
  <c r="AE934" i="15"/>
  <c r="AD934" i="15"/>
  <c r="AB20" i="15"/>
  <c r="W20" i="15"/>
  <c r="AA46" i="15"/>
  <c r="AF18" i="15"/>
  <c r="Z27" i="15"/>
  <c r="Y41" i="15"/>
  <c r="AB41" i="15"/>
  <c r="AF94" i="15"/>
  <c r="V96" i="15"/>
  <c r="AF96" i="14" s="1"/>
  <c r="AG96" i="14" s="1"/>
  <c r="AF137" i="15"/>
  <c r="AB185" i="15"/>
  <c r="AB152" i="15"/>
  <c r="W152" i="15"/>
  <c r="X177" i="15"/>
  <c r="Z174" i="15"/>
  <c r="V174" i="15"/>
  <c r="AF174" i="14" s="1"/>
  <c r="AG174" i="14" s="1"/>
  <c r="X168" i="15"/>
  <c r="AC168" i="15"/>
  <c r="W202" i="15"/>
  <c r="AF297" i="15"/>
  <c r="Y245" i="15"/>
  <c r="AD297" i="15"/>
  <c r="X424" i="15"/>
  <c r="AA575" i="15"/>
  <c r="AG630" i="15"/>
  <c r="AB691" i="15"/>
  <c r="AE711" i="15"/>
  <c r="AB878" i="15"/>
  <c r="AB934" i="15"/>
  <c r="X934" i="15"/>
  <c r="AE937" i="15"/>
  <c r="AE401" i="14"/>
  <c r="D401" i="18" s="1"/>
  <c r="L395" i="17" s="1"/>
  <c r="AA397" i="15"/>
  <c r="AD397" i="15"/>
  <c r="AE402" i="14"/>
  <c r="D402" i="18" s="1"/>
  <c r="L396" i="17" s="1"/>
  <c r="AC398" i="15"/>
  <c r="AD398" i="15"/>
  <c r="AG398" i="15"/>
  <c r="V398" i="15"/>
  <c r="AF398" i="14" s="1"/>
  <c r="AG398" i="14" s="1"/>
  <c r="AB424" i="15"/>
  <c r="X700" i="15"/>
  <c r="Z813" i="15"/>
  <c r="AA691" i="15"/>
  <c r="W331" i="15"/>
  <c r="Z331" i="15"/>
  <c r="AD331" i="15"/>
  <c r="AE831" i="14"/>
  <c r="D831" i="18" s="1"/>
  <c r="L825" i="17" s="1"/>
  <c r="V827" i="15"/>
  <c r="AF827" i="14" s="1"/>
  <c r="AG827" i="14" s="1"/>
  <c r="AD827" i="15"/>
  <c r="Z827" i="15"/>
  <c r="AA827" i="15"/>
  <c r="AB827" i="15"/>
  <c r="AE657" i="14"/>
  <c r="D657" i="18" s="1"/>
  <c r="L651" i="17" s="1"/>
  <c r="AB653" i="15"/>
  <c r="Y653" i="15"/>
  <c r="AC653" i="15"/>
  <c r="V653" i="15"/>
  <c r="AF653" i="14" s="1"/>
  <c r="AG653" i="14" s="1"/>
  <c r="W653" i="15"/>
  <c r="AF653" i="15"/>
  <c r="AD653" i="15"/>
  <c r="X653" i="15"/>
  <c r="W662" i="15"/>
  <c r="V662" i="15"/>
  <c r="AF662" i="14" s="1"/>
  <c r="AG662" i="14" s="1"/>
  <c r="AF662" i="15"/>
  <c r="Y662" i="15"/>
  <c r="AG662" i="15"/>
  <c r="Z662" i="15"/>
  <c r="AE298" i="14"/>
  <c r="D298" i="18" s="1"/>
  <c r="L292" i="17" s="1"/>
  <c r="V294" i="15"/>
  <c r="AF294" i="14" s="1"/>
  <c r="AG294" i="14" s="1"/>
  <c r="Z294" i="15"/>
  <c r="AE294" i="15"/>
  <c r="AA294" i="15"/>
  <c r="Y18" i="15"/>
  <c r="Z94" i="15"/>
  <c r="AE152" i="15"/>
  <c r="AE539" i="14"/>
  <c r="D539" i="18" s="1"/>
  <c r="L533" i="17" s="1"/>
  <c r="AE535" i="15"/>
  <c r="AB535" i="15"/>
  <c r="AE301" i="14"/>
  <c r="D301" i="18" s="1"/>
  <c r="L295" i="17" s="1"/>
  <c r="AD636" i="15"/>
  <c r="Z636" i="15"/>
  <c r="AE636" i="15"/>
  <c r="AE50" i="14"/>
  <c r="D50" i="18" s="1"/>
  <c r="L44" i="17" s="1"/>
  <c r="AE46" i="15"/>
  <c r="AF46" i="15"/>
  <c r="W46" i="15"/>
  <c r="X46" i="15"/>
  <c r="Z46" i="15"/>
  <c r="AD878" i="15"/>
  <c r="Z878" i="15"/>
  <c r="AF878" i="15"/>
  <c r="AA878" i="15"/>
  <c r="X878" i="15"/>
  <c r="Y878" i="15"/>
  <c r="AE878" i="15"/>
  <c r="AE685" i="14"/>
  <c r="D685" i="18" s="1"/>
  <c r="L679" i="17" s="1"/>
  <c r="W681" i="15"/>
  <c r="AB681" i="15"/>
  <c r="Z681" i="15"/>
  <c r="AF681" i="15"/>
  <c r="Y681" i="15"/>
  <c r="AE681" i="15"/>
  <c r="V681" i="15"/>
  <c r="AF681" i="14" s="1"/>
  <c r="AG681" i="14" s="1"/>
  <c r="AG681" i="15"/>
  <c r="AD681" i="15"/>
  <c r="V700" i="15"/>
  <c r="AF700" i="14" s="1"/>
  <c r="AG700" i="14" s="1"/>
  <c r="W700" i="15"/>
  <c r="AG700" i="15"/>
  <c r="AB700" i="15"/>
  <c r="AE700" i="15"/>
  <c r="Y700" i="15"/>
  <c r="AC700" i="15"/>
  <c r="Z700" i="15"/>
  <c r="AE20" i="15"/>
  <c r="X18" i="15"/>
  <c r="AG27" i="15"/>
  <c r="AB44" i="15"/>
  <c r="AF41" i="15"/>
  <c r="AA41" i="15"/>
  <c r="W58" i="15"/>
  <c r="AF132" i="15"/>
  <c r="AC96" i="15"/>
  <c r="AB132" i="15"/>
  <c r="X137" i="15"/>
  <c r="AA152" i="15"/>
  <c r="AD152" i="15"/>
  <c r="AF177" i="15"/>
  <c r="AG174" i="15"/>
  <c r="W168" i="15"/>
  <c r="AG168" i="15"/>
  <c r="X219" i="15"/>
  <c r="AC239" i="15"/>
  <c r="X245" i="15"/>
  <c r="AF424" i="15"/>
  <c r="AB556" i="15"/>
  <c r="Z575" i="15"/>
  <c r="W636" i="15"/>
  <c r="Y636" i="15"/>
  <c r="Z653" i="15"/>
  <c r="X630" i="15"/>
  <c r="V937" i="15"/>
  <c r="AF937" i="14" s="1"/>
  <c r="AG937" i="14" s="1"/>
  <c r="AA439" i="15"/>
  <c r="AC439" i="15"/>
  <c r="AE439" i="14"/>
  <c r="D439" i="18" s="1"/>
  <c r="L433" i="17" s="1"/>
  <c r="W435" i="15"/>
  <c r="X435" i="15"/>
  <c r="AF435" i="15"/>
  <c r="AE483" i="14"/>
  <c r="D483" i="18" s="1"/>
  <c r="L477" i="17" s="1"/>
  <c r="V479" i="15"/>
  <c r="AF479" i="14" s="1"/>
  <c r="AG479" i="14" s="1"/>
  <c r="Z479" i="15"/>
  <c r="W479" i="15"/>
  <c r="AB479" i="15"/>
  <c r="AE479" i="15"/>
  <c r="AC479" i="15"/>
  <c r="X479" i="15"/>
  <c r="AE563" i="14"/>
  <c r="D563" i="18" s="1"/>
  <c r="L557" i="17" s="1"/>
  <c r="X559" i="15"/>
  <c r="AF559" i="15"/>
  <c r="Y559" i="15"/>
  <c r="AF580" i="15"/>
  <c r="AE580" i="15"/>
  <c r="AE626" i="14"/>
  <c r="D626" i="18" s="1"/>
  <c r="L620" i="17" s="1"/>
  <c r="V622" i="15"/>
  <c r="AF622" i="14" s="1"/>
  <c r="AG622" i="14" s="1"/>
  <c r="Y622" i="15"/>
  <c r="AG622" i="15"/>
  <c r="Z622" i="15"/>
  <c r="AF644" i="15"/>
  <c r="X644" i="15"/>
  <c r="AF700" i="15"/>
  <c r="W878" i="15"/>
  <c r="AA297" i="15"/>
  <c r="AC297" i="15"/>
  <c r="AG297" i="15"/>
  <c r="AC41" i="15"/>
  <c r="AD96" i="15"/>
  <c r="AF680" i="15"/>
  <c r="X680" i="15"/>
  <c r="V680" i="15"/>
  <c r="AF680" i="14" s="1"/>
  <c r="AG680" i="14" s="1"/>
  <c r="AB680" i="15"/>
  <c r="AC680" i="15"/>
  <c r="W680" i="15"/>
  <c r="AE680" i="15"/>
  <c r="AE18" i="15"/>
  <c r="AA44" i="15"/>
  <c r="AC94" i="15"/>
  <c r="AA132" i="15"/>
  <c r="AB96" i="15"/>
  <c r="AE137" i="15"/>
  <c r="Z152" i="15"/>
  <c r="V152" i="15"/>
  <c r="AF152" i="14" s="1"/>
  <c r="AG152" i="14" s="1"/>
  <c r="Y174" i="15"/>
  <c r="AF168" i="15"/>
  <c r="Y168" i="15"/>
  <c r="AG202" i="15"/>
  <c r="AF219" i="15"/>
  <c r="AA239" i="15"/>
  <c r="AB297" i="15"/>
  <c r="Y297" i="15"/>
  <c r="AC294" i="15"/>
  <c r="Z297" i="15"/>
  <c r="AE297" i="15"/>
  <c r="AC424" i="15"/>
  <c r="Y424" i="15"/>
  <c r="AA556" i="15"/>
  <c r="Y556" i="15"/>
  <c r="AG636" i="15"/>
  <c r="X691" i="15"/>
  <c r="AG934" i="15"/>
  <c r="X814" i="15"/>
  <c r="AB937" i="15"/>
  <c r="AA509" i="15"/>
  <c r="V509" i="15"/>
  <c r="AF509" i="14" s="1"/>
  <c r="AG509" i="14" s="1"/>
  <c r="AD509" i="15"/>
  <c r="W509" i="15"/>
  <c r="Z583" i="15"/>
  <c r="AC583" i="15"/>
  <c r="AA583" i="15"/>
  <c r="AD583" i="15"/>
  <c r="W583" i="15"/>
  <c r="AE583" i="15"/>
  <c r="AF548" i="15"/>
  <c r="AG548" i="15"/>
  <c r="AC548" i="15"/>
  <c r="Y548" i="15"/>
  <c r="AE527" i="15"/>
  <c r="AF527" i="15"/>
  <c r="W527" i="15"/>
  <c r="AE636" i="14"/>
  <c r="D636" i="18" s="1"/>
  <c r="L630" i="17" s="1"/>
  <c r="AC632" i="15"/>
  <c r="V632" i="15"/>
  <c r="AF632" i="14" s="1"/>
  <c r="AG632" i="14" s="1"/>
  <c r="X632" i="15"/>
  <c r="AD700" i="15"/>
  <c r="AE662" i="15"/>
  <c r="AG712" i="15"/>
  <c r="Y712" i="15"/>
  <c r="AB712" i="15"/>
  <c r="AC712" i="15"/>
  <c r="AE712" i="15"/>
  <c r="AB720" i="15"/>
  <c r="AG720" i="15"/>
  <c r="AE720" i="15"/>
  <c r="AA720" i="15"/>
  <c r="Y720" i="15"/>
  <c r="AE707" i="15"/>
  <c r="V878" i="15"/>
  <c r="AF878" i="14" s="1"/>
  <c r="AG878" i="14" s="1"/>
  <c r="Z833" i="15"/>
  <c r="AF833" i="15"/>
  <c r="X833" i="15"/>
  <c r="AE833" i="15"/>
  <c r="AC833" i="15"/>
  <c r="AG833" i="15"/>
  <c r="Y833" i="15"/>
  <c r="AE893" i="14"/>
  <c r="D893" i="18" s="1"/>
  <c r="L887" i="17" s="1"/>
  <c r="V889" i="15"/>
  <c r="AF889" i="14" s="1"/>
  <c r="AG889" i="14" s="1"/>
  <c r="AG889" i="15"/>
  <c r="Z889" i="15"/>
  <c r="AE841" i="15"/>
  <c r="W841" i="15"/>
  <c r="Z978" i="15"/>
  <c r="X978" i="15"/>
  <c r="AF978" i="15"/>
  <c r="AE1010" i="14"/>
  <c r="D1010" i="18" s="1"/>
  <c r="L1004" i="17" s="1"/>
  <c r="AF1006" i="15"/>
  <c r="AE497" i="14"/>
  <c r="D497" i="18" s="1"/>
  <c r="L491" i="17" s="1"/>
  <c r="X493" i="15"/>
  <c r="Y493" i="15"/>
  <c r="AB493" i="15"/>
  <c r="AG493" i="15"/>
  <c r="V493" i="15"/>
  <c r="AF493" i="14" s="1"/>
  <c r="AG493" i="14" s="1"/>
  <c r="Z493" i="15"/>
  <c r="AE70" i="14"/>
  <c r="D70" i="18" s="1"/>
  <c r="L64" i="17" s="1"/>
  <c r="AA66" i="15"/>
  <c r="Z66" i="15"/>
  <c r="AD66" i="15"/>
  <c r="Z716" i="15"/>
  <c r="AA716" i="15"/>
  <c r="AC716" i="15"/>
  <c r="AD716" i="15"/>
  <c r="AF716" i="15"/>
  <c r="AB716" i="15"/>
  <c r="AG716" i="15"/>
  <c r="AE767" i="14"/>
  <c r="D767" i="18" s="1"/>
  <c r="L761" i="17" s="1"/>
  <c r="X763" i="15"/>
  <c r="AG763" i="15"/>
  <c r="AF763" i="15"/>
  <c r="V763" i="15"/>
  <c r="AF763" i="14" s="1"/>
  <c r="AG763" i="14" s="1"/>
  <c r="Y763" i="15"/>
  <c r="Z763" i="15"/>
  <c r="AC763" i="15"/>
  <c r="Y934" i="15"/>
  <c r="AE579" i="14"/>
  <c r="D579" i="18" s="1"/>
  <c r="L573" i="17" s="1"/>
  <c r="W575" i="15"/>
  <c r="AB575" i="15"/>
  <c r="X575" i="15"/>
  <c r="AF575" i="15"/>
  <c r="Y575" i="15"/>
  <c r="AG41" i="15"/>
  <c r="X294" i="15"/>
  <c r="AA813" i="15"/>
  <c r="AG937" i="15"/>
  <c r="AA941" i="15"/>
  <c r="X941" i="15"/>
  <c r="AF941" i="15"/>
  <c r="AE941" i="15"/>
  <c r="AG941" i="15"/>
  <c r="Y941" i="15"/>
  <c r="AD941" i="15"/>
  <c r="AE756" i="14"/>
  <c r="D756" i="18" s="1"/>
  <c r="L750" i="17" s="1"/>
  <c r="Y752" i="15"/>
  <c r="AG752" i="15"/>
  <c r="AA752" i="15"/>
  <c r="W752" i="15"/>
  <c r="AC752" i="15"/>
  <c r="AE752" i="15"/>
  <c r="V752" i="15"/>
  <c r="AF752" i="14" s="1"/>
  <c r="AG752" i="14" s="1"/>
  <c r="AF20" i="15"/>
  <c r="AC18" i="15"/>
  <c r="Z41" i="15"/>
  <c r="W18" i="15"/>
  <c r="AG152" i="15"/>
  <c r="V202" i="15"/>
  <c r="AF202" i="14" s="1"/>
  <c r="AG202" i="14" s="1"/>
  <c r="W219" i="15"/>
  <c r="AB294" i="15"/>
  <c r="X556" i="15"/>
  <c r="AG556" i="15"/>
  <c r="AE575" i="15"/>
  <c r="X636" i="15"/>
  <c r="AA653" i="15"/>
  <c r="AC662" i="15"/>
  <c r="X681" i="15"/>
  <c r="AF691" i="15"/>
  <c r="AE814" i="15"/>
  <c r="AC885" i="15"/>
  <c r="AD752" i="15"/>
  <c r="AB958" i="15"/>
  <c r="W294" i="15"/>
  <c r="V448" i="15"/>
  <c r="AF448" i="14" s="1"/>
  <c r="AG448" i="14" s="1"/>
  <c r="AF448" i="15"/>
  <c r="AE691" i="15"/>
  <c r="AA700" i="15"/>
  <c r="AF696" i="15"/>
  <c r="Z696" i="15"/>
  <c r="AA696" i="15"/>
  <c r="AC714" i="15"/>
  <c r="Z714" i="15"/>
  <c r="AE653" i="15"/>
  <c r="AD707" i="15"/>
  <c r="AB847" i="15"/>
  <c r="AA847" i="15"/>
  <c r="AC847" i="15"/>
  <c r="W847" i="15"/>
  <c r="Y847" i="15"/>
  <c r="AG847" i="15"/>
  <c r="X847" i="15"/>
  <c r="AD847" i="15"/>
  <c r="AE373" i="14"/>
  <c r="D373" i="18" s="1"/>
  <c r="L367" i="17" s="1"/>
  <c r="W369" i="15"/>
  <c r="V369" i="15"/>
  <c r="AF369" i="14" s="1"/>
  <c r="AG369" i="14" s="1"/>
  <c r="AD369" i="15"/>
  <c r="AF1005" i="15"/>
  <c r="AA1005" i="15"/>
  <c r="AG1005" i="15"/>
  <c r="X1005" i="15"/>
  <c r="AD1005" i="15"/>
  <c r="Y1005" i="15"/>
  <c r="AE715" i="14"/>
  <c r="D715" i="18" s="1"/>
  <c r="L709" i="17" s="1"/>
  <c r="X711" i="15"/>
  <c r="AF711" i="15"/>
  <c r="AC711" i="15"/>
  <c r="AG711" i="15"/>
  <c r="V711" i="15"/>
  <c r="AF711" i="14" s="1"/>
  <c r="AG711" i="14" s="1"/>
  <c r="Z711" i="15"/>
  <c r="AD711" i="15"/>
  <c r="AA711" i="15"/>
  <c r="AA27" i="15"/>
  <c r="AG185" i="15"/>
  <c r="AE634" i="14"/>
  <c r="D634" i="18" s="1"/>
  <c r="L628" i="17" s="1"/>
  <c r="AF630" i="15"/>
  <c r="Y630" i="15"/>
  <c r="V630" i="15"/>
  <c r="AF630" i="14" s="1"/>
  <c r="AG630" i="14" s="1"/>
  <c r="Z630" i="15"/>
  <c r="AD630" i="15"/>
  <c r="AA630" i="15"/>
  <c r="W630" i="15"/>
  <c r="AB630" i="15"/>
  <c r="AE428" i="14"/>
  <c r="D428" i="18" s="1"/>
  <c r="L422" i="17" s="1"/>
  <c r="W424" i="15"/>
  <c r="Z424" i="15"/>
  <c r="AD424" i="15"/>
  <c r="AE424" i="15"/>
  <c r="AB18" i="15"/>
  <c r="AF27" i="15"/>
  <c r="AE41" i="15"/>
  <c r="AF96" i="15"/>
  <c r="AA96" i="15"/>
  <c r="W137" i="15"/>
  <c r="AC177" i="15"/>
  <c r="AC185" i="15"/>
  <c r="X185" i="15"/>
  <c r="AF174" i="15"/>
  <c r="V168" i="15"/>
  <c r="AF168" i="14" s="1"/>
  <c r="AG168" i="14" s="1"/>
  <c r="Y202" i="15"/>
  <c r="AA20" i="15"/>
  <c r="AE44" i="15"/>
  <c r="Y44" i="15"/>
  <c r="AA18" i="15"/>
  <c r="AD18" i="15"/>
  <c r="AD27" i="15"/>
  <c r="X27" i="15"/>
  <c r="W41" i="15"/>
  <c r="Z132" i="15"/>
  <c r="X96" i="15"/>
  <c r="Z96" i="15"/>
  <c r="W132" i="15"/>
  <c r="AB137" i="15"/>
  <c r="AC137" i="15"/>
  <c r="AG177" i="15"/>
  <c r="Y152" i="15"/>
  <c r="X174" i="15"/>
  <c r="AF202" i="15"/>
  <c r="AB219" i="15"/>
  <c r="AE168" i="15"/>
  <c r="AC219" i="15"/>
  <c r="AE219" i="15"/>
  <c r="Y219" i="15"/>
  <c r="AG294" i="15"/>
  <c r="AF556" i="15"/>
  <c r="AD575" i="15"/>
  <c r="AF636" i="15"/>
  <c r="AB662" i="15"/>
  <c r="AB661" i="15"/>
  <c r="Z712" i="15"/>
  <c r="W833" i="15"/>
  <c r="AC814" i="15"/>
  <c r="AC878" i="15"/>
  <c r="AB885" i="15"/>
  <c r="AB752" i="15"/>
  <c r="Y1006" i="15"/>
  <c r="W661" i="15"/>
  <c r="AB787" i="15"/>
  <c r="AC787" i="15"/>
  <c r="AA787" i="15"/>
  <c r="X813" i="15"/>
  <c r="AD813" i="15"/>
  <c r="AG813" i="15"/>
  <c r="AC813" i="15"/>
  <c r="V813" i="15"/>
  <c r="AF813" i="14" s="1"/>
  <c r="AG813" i="14" s="1"/>
  <c r="AE813" i="15"/>
  <c r="AB813" i="15"/>
  <c r="AE817" i="14"/>
  <c r="D817" i="18" s="1"/>
  <c r="L811" i="17" s="1"/>
  <c r="W813" i="15"/>
  <c r="AF813" i="15"/>
  <c r="AA174" i="15"/>
  <c r="Y27" i="15"/>
  <c r="X41" i="15"/>
  <c r="W44" i="15"/>
  <c r="AG46" i="15"/>
  <c r="AG44" i="15"/>
  <c r="Z18" i="15"/>
  <c r="V18" i="15"/>
  <c r="AF22" i="14" s="1"/>
  <c r="AG22" i="14" s="1"/>
  <c r="AC46" i="15"/>
  <c r="V27" i="15"/>
  <c r="AF31" i="14" s="1"/>
  <c r="AD41" i="15"/>
  <c r="AE96" i="15"/>
  <c r="AF152" i="15"/>
  <c r="AC174" i="15"/>
  <c r="AE174" i="15"/>
  <c r="AD168" i="15"/>
  <c r="Y294" i="15"/>
  <c r="W281" i="15"/>
  <c r="V575" i="15"/>
  <c r="AF575" i="14" s="1"/>
  <c r="AG575" i="14" s="1"/>
  <c r="AC636" i="15"/>
  <c r="AD662" i="15"/>
  <c r="Y680" i="15"/>
  <c r="Y661" i="15"/>
  <c r="Z814" i="15"/>
  <c r="Z752" i="15"/>
  <c r="W297" i="15"/>
  <c r="V424" i="15"/>
  <c r="AF424" i="14" s="1"/>
  <c r="AG424" i="14" s="1"/>
  <c r="Z501" i="15"/>
  <c r="AG501" i="15"/>
  <c r="AA501" i="15"/>
  <c r="AE420" i="15"/>
  <c r="V661" i="15"/>
  <c r="AF661" i="14" s="1"/>
  <c r="AG661" i="14" s="1"/>
  <c r="AE1005" i="15"/>
  <c r="V958" i="15"/>
  <c r="AF958" i="14" s="1"/>
  <c r="AG958" i="14" s="1"/>
  <c r="AE774" i="14"/>
  <c r="D774" i="18" s="1"/>
  <c r="L768" i="17" s="1"/>
  <c r="AD770" i="15"/>
  <c r="Z770" i="15"/>
  <c r="AF770" i="15"/>
  <c r="AA770" i="15"/>
  <c r="AE770" i="15"/>
  <c r="AG770" i="15"/>
  <c r="V770" i="15"/>
  <c r="AF770" i="14" s="1"/>
  <c r="AG770" i="14" s="1"/>
  <c r="AE451" i="14"/>
  <c r="D451" i="18" s="1"/>
  <c r="L445" i="17" s="1"/>
  <c r="AG447" i="15"/>
  <c r="Z447" i="15"/>
  <c r="V447" i="15"/>
  <c r="AF447" i="14" s="1"/>
  <c r="AG447" i="14" s="1"/>
  <c r="AC447" i="15"/>
  <c r="AG640" i="15"/>
  <c r="AE790" i="15"/>
  <c r="AD792" i="15"/>
  <c r="W792" i="15"/>
  <c r="Z660" i="15"/>
  <c r="AE835" i="15"/>
  <c r="Y811" i="15"/>
  <c r="AA869" i="15"/>
  <c r="AG922" i="15"/>
  <c r="AF926" i="15"/>
  <c r="AG1008" i="15"/>
  <c r="W938" i="15"/>
  <c r="AA1008" i="15"/>
  <c r="AC1008" i="15"/>
  <c r="W1008" i="15"/>
  <c r="Z649" i="15"/>
  <c r="V390" i="15"/>
  <c r="AF390" i="14" s="1"/>
  <c r="AG390" i="14" s="1"/>
  <c r="AE394" i="14"/>
  <c r="D394" i="18" s="1"/>
  <c r="L388" i="17" s="1"/>
  <c r="AC607" i="15"/>
  <c r="Y640" i="15"/>
  <c r="Y790" i="15"/>
  <c r="AF792" i="15"/>
  <c r="AF660" i="15"/>
  <c r="Y792" i="15"/>
  <c r="AF869" i="15"/>
  <c r="W922" i="15"/>
  <c r="AF811" i="15"/>
  <c r="AB869" i="15"/>
  <c r="AB922" i="15"/>
  <c r="Z970" i="15"/>
  <c r="AB938" i="15"/>
  <c r="AC938" i="15"/>
  <c r="AB970" i="15"/>
  <c r="AD162" i="15"/>
  <c r="AF568" i="15"/>
  <c r="AA568" i="15"/>
  <c r="AA607" i="15"/>
  <c r="AC768" i="15"/>
  <c r="AE922" i="15"/>
  <c r="X811" i="15"/>
  <c r="Z938" i="15"/>
  <c r="AE970" i="15"/>
  <c r="AF970" i="15"/>
  <c r="AF162" i="15"/>
  <c r="V728" i="15"/>
  <c r="AF728" i="14" s="1"/>
  <c r="AG728" i="14" s="1"/>
  <c r="AE732" i="14"/>
  <c r="D732" i="18" s="1"/>
  <c r="L726" i="17" s="1"/>
  <c r="AG568" i="15"/>
  <c r="W607" i="15"/>
  <c r="AE768" i="15"/>
  <c r="Z792" i="15"/>
  <c r="Z768" i="15"/>
  <c r="Y768" i="15"/>
  <c r="AB811" i="15"/>
  <c r="W811" i="15"/>
  <c r="AB926" i="15"/>
  <c r="AC942" i="15"/>
  <c r="AA922" i="15"/>
  <c r="AF942" i="15"/>
  <c r="Y938" i="15"/>
  <c r="AE640" i="15"/>
  <c r="AA768" i="15"/>
  <c r="AG942" i="15"/>
  <c r="AA926" i="15"/>
  <c r="AA811" i="15"/>
  <c r="AD811" i="15"/>
  <c r="AC15" i="14"/>
  <c r="V342" i="15"/>
  <c r="AF342" i="14" s="1"/>
  <c r="AG342" i="14" s="1"/>
  <c r="AE346" i="14"/>
  <c r="D346" i="18" s="1"/>
  <c r="L340" i="17" s="1"/>
  <c r="V17" i="15"/>
  <c r="Z17" i="15"/>
  <c r="AG17" i="15"/>
  <c r="AE559" i="14"/>
  <c r="D559" i="18" s="1"/>
  <c r="L553" i="17" s="1"/>
  <c r="Y555" i="15"/>
  <c r="AE678" i="14"/>
  <c r="D678" i="18" s="1"/>
  <c r="L672" i="17" s="1"/>
  <c r="AA674" i="15"/>
  <c r="W674" i="15"/>
  <c r="AC674" i="15"/>
  <c r="AE877" i="14"/>
  <c r="D877" i="18" s="1"/>
  <c r="L871" i="17" s="1"/>
  <c r="AG873" i="15"/>
  <c r="Y873" i="15"/>
  <c r="AB873" i="15"/>
  <c r="AF873" i="15"/>
  <c r="AC873" i="15"/>
  <c r="AA779" i="15"/>
  <c r="AE779" i="15"/>
  <c r="Z779" i="15"/>
  <c r="AD779" i="15"/>
  <c r="Y779" i="15"/>
  <c r="AE783" i="14"/>
  <c r="D783" i="18" s="1"/>
  <c r="L777" i="17" s="1"/>
  <c r="AF779" i="15"/>
  <c r="AC779" i="15"/>
  <c r="W779" i="15"/>
  <c r="AG779" i="15"/>
  <c r="AB779" i="15"/>
  <c r="AE518" i="14"/>
  <c r="D518" i="18" s="1"/>
  <c r="L512" i="17" s="1"/>
  <c r="Z514" i="15"/>
  <c r="AD514" i="15"/>
  <c r="AE514" i="15"/>
  <c r="X514" i="15"/>
  <c r="Y514" i="15"/>
  <c r="AG514" i="15"/>
  <c r="AF514" i="15"/>
  <c r="AA514" i="15"/>
  <c r="AF75" i="15"/>
  <c r="V762" i="15"/>
  <c r="AF762" i="14" s="1"/>
  <c r="AG762" i="14" s="1"/>
  <c r="AA762" i="15"/>
  <c r="AD762" i="15"/>
  <c r="W762" i="15"/>
  <c r="X762" i="15"/>
  <c r="AE762" i="15"/>
  <c r="AC762" i="15"/>
  <c r="AE978" i="14"/>
  <c r="D978" i="18" s="1"/>
  <c r="L972" i="17" s="1"/>
  <c r="W974" i="15"/>
  <c r="Y974" i="15"/>
  <c r="Z974" i="15"/>
  <c r="AB974" i="15"/>
  <c r="X974" i="15"/>
  <c r="AF974" i="15"/>
  <c r="AC514" i="15"/>
  <c r="X779" i="15"/>
  <c r="AE146" i="14"/>
  <c r="D146" i="18" s="1"/>
  <c r="L140" i="17" s="1"/>
  <c r="AA142" i="15"/>
  <c r="AB142" i="15"/>
  <c r="Z142" i="15"/>
  <c r="AC142" i="15"/>
  <c r="AD142" i="15"/>
  <c r="AE142" i="15"/>
  <c r="V142" i="15"/>
  <c r="AF142" i="14" s="1"/>
  <c r="AG142" i="14" s="1"/>
  <c r="Y142" i="15"/>
  <c r="W142" i="15"/>
  <c r="AF142" i="15"/>
  <c r="AF93" i="15"/>
  <c r="X93" i="15"/>
  <c r="AE93" i="15"/>
  <c r="AG36" i="15"/>
  <c r="W36" i="15"/>
  <c r="AF993" i="15"/>
  <c r="AB993" i="15"/>
  <c r="AC993" i="15"/>
  <c r="AE760" i="14"/>
  <c r="D760" i="18" s="1"/>
  <c r="L754" i="17" s="1"/>
  <c r="Z756" i="15"/>
  <c r="AA756" i="15"/>
  <c r="AD756" i="15"/>
  <c r="AE1004" i="15"/>
  <c r="AA1004" i="15"/>
  <c r="W1004" i="15"/>
  <c r="AG1004" i="15"/>
  <c r="Y1004" i="15"/>
  <c r="AC1004" i="15"/>
  <c r="AE1008" i="14"/>
  <c r="D1008" i="18" s="1"/>
  <c r="L1002" i="17" s="1"/>
  <c r="AF1004" i="15"/>
  <c r="AD1004" i="15"/>
  <c r="X1004" i="15"/>
  <c r="Z1004" i="15"/>
  <c r="V1004" i="15"/>
  <c r="AF1004" i="14" s="1"/>
  <c r="AG1004" i="14" s="1"/>
  <c r="AE297" i="14"/>
  <c r="D297" i="18" s="1"/>
  <c r="L291" i="17" s="1"/>
  <c r="AB293" i="15"/>
  <c r="V293" i="15"/>
  <c r="AF293" i="14" s="1"/>
  <c r="AG293" i="14" s="1"/>
  <c r="AG293" i="15"/>
  <c r="AB514" i="15"/>
  <c r="AF536" i="15"/>
  <c r="AF989" i="15"/>
  <c r="AG989" i="15"/>
  <c r="W514" i="15"/>
  <c r="AE261" i="14"/>
  <c r="D261" i="18" s="1"/>
  <c r="L255" i="17" s="1"/>
  <c r="AB257" i="15"/>
  <c r="AA257" i="15"/>
  <c r="Z257" i="15"/>
  <c r="AB75" i="15"/>
  <c r="AD75" i="15"/>
  <c r="AC75" i="15"/>
  <c r="AE266" i="14"/>
  <c r="D266" i="18" s="1"/>
  <c r="L260" i="17" s="1"/>
  <c r="W262" i="15"/>
  <c r="AA262" i="15"/>
  <c r="X262" i="15"/>
  <c r="V262" i="15"/>
  <c r="AF262" i="14" s="1"/>
  <c r="AG262" i="14" s="1"/>
  <c r="Z262" i="15"/>
  <c r="AG262" i="15"/>
  <c r="AF262" i="15"/>
  <c r="AD262" i="15"/>
  <c r="AB262" i="15"/>
  <c r="AE262" i="15"/>
  <c r="Y262" i="15"/>
  <c r="AE604" i="14"/>
  <c r="D604" i="18" s="1"/>
  <c r="L598" i="17" s="1"/>
  <c r="AE600" i="15"/>
  <c r="AD600" i="15"/>
  <c r="X600" i="15"/>
  <c r="AA600" i="15"/>
  <c r="Y600" i="15"/>
  <c r="AB600" i="15"/>
  <c r="V600" i="15"/>
  <c r="AF600" i="14" s="1"/>
  <c r="AG600" i="14" s="1"/>
  <c r="AC600" i="15"/>
  <c r="AF600" i="15"/>
  <c r="AG600" i="15"/>
  <c r="AA985" i="15"/>
  <c r="AF985" i="15"/>
  <c r="X985" i="15"/>
  <c r="Z985" i="15"/>
  <c r="AG985" i="15"/>
  <c r="AE985" i="15"/>
  <c r="AD985" i="15"/>
  <c r="AC985" i="15"/>
  <c r="AB985" i="15"/>
  <c r="AE989" i="14"/>
  <c r="D989" i="18" s="1"/>
  <c r="L983" i="17" s="1"/>
  <c r="W985" i="15"/>
  <c r="Y985" i="15"/>
  <c r="AE374" i="15"/>
  <c r="X374" i="15"/>
  <c r="AG760" i="15"/>
  <c r="AC760" i="15"/>
  <c r="AF760" i="15"/>
  <c r="Y760" i="15"/>
  <c r="Z760" i="15"/>
  <c r="AE760" i="15"/>
  <c r="X760" i="15"/>
  <c r="AB1004" i="15"/>
  <c r="V779" i="15"/>
  <c r="AF779" i="14" s="1"/>
  <c r="AG779" i="14" s="1"/>
  <c r="Z644" i="15"/>
  <c r="AG644" i="15"/>
  <c r="AE644" i="15"/>
  <c r="AA644" i="15"/>
  <c r="Y644" i="15"/>
  <c r="W644" i="15"/>
  <c r="AC644" i="15"/>
  <c r="AF668" i="15"/>
  <c r="Z668" i="15"/>
  <c r="AA668" i="15"/>
  <c r="V668" i="15"/>
  <c r="AF668" i="14" s="1"/>
  <c r="AG668" i="14" s="1"/>
  <c r="W668" i="15"/>
  <c r="AB668" i="15"/>
  <c r="AG668" i="15"/>
  <c r="AE101" i="15"/>
  <c r="W101" i="15"/>
  <c r="AA101" i="15"/>
  <c r="AB101" i="15"/>
  <c r="AC101" i="15"/>
  <c r="AE961" i="14"/>
  <c r="D961" i="18" s="1"/>
  <c r="L955" i="17" s="1"/>
  <c r="W957" i="15"/>
  <c r="V957" i="15"/>
  <c r="AF957" i="14" s="1"/>
  <c r="AG957" i="14" s="1"/>
  <c r="AF257" i="15"/>
  <c r="W600" i="15"/>
  <c r="Y674" i="15"/>
  <c r="Z762" i="15"/>
  <c r="AC732" i="15"/>
  <c r="AG732" i="15"/>
  <c r="Y732" i="15"/>
  <c r="AF762" i="15"/>
  <c r="AE1005" i="14"/>
  <c r="D1005" i="18" s="1"/>
  <c r="L999" i="17" s="1"/>
  <c r="V1001" i="15"/>
  <c r="AF1001" i="14" s="1"/>
  <c r="AG1001" i="14" s="1"/>
  <c r="AB1001" i="15"/>
  <c r="Y1001" i="15"/>
  <c r="AE525" i="14"/>
  <c r="D525" i="18" s="1"/>
  <c r="L519" i="17" s="1"/>
  <c r="Y521" i="15"/>
  <c r="AA521" i="15"/>
  <c r="AG521" i="15"/>
  <c r="AB521" i="15"/>
  <c r="Z521" i="15"/>
  <c r="W521" i="15"/>
  <c r="V521" i="15"/>
  <c r="AF521" i="14" s="1"/>
  <c r="AG521" i="14" s="1"/>
  <c r="AD521" i="15"/>
  <c r="AE521" i="15"/>
  <c r="AE895" i="14"/>
  <c r="D895" i="18" s="1"/>
  <c r="L889" i="17" s="1"/>
  <c r="AG891" i="15"/>
  <c r="V891" i="15"/>
  <c r="AF891" i="14" s="1"/>
  <c r="AG891" i="14" s="1"/>
  <c r="Z891" i="15"/>
  <c r="AD891" i="15"/>
  <c r="AA891" i="15"/>
  <c r="W891" i="15"/>
  <c r="AB891" i="15"/>
  <c r="AF891" i="15"/>
  <c r="AE891" i="15"/>
  <c r="X891" i="15"/>
  <c r="Y891" i="15"/>
  <c r="AE540" i="14"/>
  <c r="D540" i="18" s="1"/>
  <c r="L534" i="17" s="1"/>
  <c r="AD536" i="15"/>
  <c r="V536" i="15"/>
  <c r="AF536" i="14" s="1"/>
  <c r="AG536" i="14" s="1"/>
  <c r="Z536" i="15"/>
  <c r="W536" i="15"/>
  <c r="AG536" i="15"/>
  <c r="X536" i="15"/>
  <c r="Y536" i="15"/>
  <c r="AC536" i="15"/>
  <c r="AB536" i="15"/>
  <c r="AE536" i="15"/>
  <c r="AD501" i="15"/>
  <c r="AB501" i="15"/>
  <c r="V501" i="15"/>
  <c r="AF501" i="14" s="1"/>
  <c r="AG501" i="14" s="1"/>
  <c r="AE306" i="15"/>
  <c r="AA306" i="15"/>
  <c r="AG306" i="15"/>
  <c r="AF306" i="15"/>
  <c r="Z306" i="15"/>
  <c r="AC306" i="15"/>
  <c r="X306" i="15"/>
  <c r="W306" i="15"/>
  <c r="AB306" i="15"/>
  <c r="AG478" i="15"/>
  <c r="Y478" i="15"/>
  <c r="AF478" i="15"/>
  <c r="AE478" i="15"/>
  <c r="Z478" i="15"/>
  <c r="X478" i="15"/>
  <c r="W478" i="15"/>
  <c r="AF846" i="15"/>
  <c r="Y846" i="15"/>
  <c r="AG846" i="15"/>
  <c r="Z846" i="15"/>
  <c r="X846" i="15"/>
  <c r="AB846" i="15"/>
  <c r="V846" i="15"/>
  <c r="AF846" i="14" s="1"/>
  <c r="AG846" i="14" s="1"/>
  <c r="AE903" i="14"/>
  <c r="D903" i="18" s="1"/>
  <c r="L897" i="17" s="1"/>
  <c r="AG899" i="15"/>
  <c r="V899" i="15"/>
  <c r="AF899" i="14" s="1"/>
  <c r="AG899" i="14" s="1"/>
  <c r="Z899" i="15"/>
  <c r="AD899" i="15"/>
  <c r="AA899" i="15"/>
  <c r="W899" i="15"/>
  <c r="AB899" i="15"/>
  <c r="Y899" i="15"/>
  <c r="AE899" i="15"/>
  <c r="X899" i="15"/>
  <c r="AC899" i="15"/>
  <c r="AF899" i="15"/>
  <c r="X257" i="15"/>
  <c r="AB478" i="15"/>
  <c r="X521" i="15"/>
  <c r="W555" i="15"/>
  <c r="Z600" i="15"/>
  <c r="AC756" i="15"/>
  <c r="X668" i="15"/>
  <c r="AE957" i="15"/>
  <c r="V514" i="15"/>
  <c r="AF514" i="14" s="1"/>
  <c r="AG514" i="14" s="1"/>
  <c r="AD465" i="15"/>
  <c r="AB465" i="15"/>
  <c r="W465" i="15"/>
  <c r="AA465" i="15"/>
  <c r="AE465" i="15"/>
  <c r="V933" i="15"/>
  <c r="AF933" i="14" s="1"/>
  <c r="AG933" i="14" s="1"/>
  <c r="Z933" i="15"/>
  <c r="AE771" i="14"/>
  <c r="D771" i="18" s="1"/>
  <c r="L765" i="17" s="1"/>
  <c r="AG767" i="15"/>
  <c r="AF767" i="15"/>
  <c r="AB767" i="15"/>
  <c r="AE878" i="14"/>
  <c r="D878" i="18" s="1"/>
  <c r="L872" i="17" s="1"/>
  <c r="AF874" i="15"/>
  <c r="X874" i="15"/>
  <c r="W669" i="15"/>
  <c r="AE673" i="14"/>
  <c r="D673" i="18" s="1"/>
  <c r="L667" i="17" s="1"/>
  <c r="AA669" i="15"/>
  <c r="AA43" i="15"/>
  <c r="AG196" i="15"/>
  <c r="Z706" i="15"/>
  <c r="W882" i="15"/>
  <c r="AG882" i="15"/>
  <c r="Z882" i="15"/>
  <c r="Y882" i="15"/>
  <c r="Y657" i="15"/>
  <c r="Z657" i="15"/>
  <c r="AE661" i="14"/>
  <c r="D661" i="18" s="1"/>
  <c r="L655" i="17" s="1"/>
  <c r="AE823" i="14"/>
  <c r="D823" i="18" s="1"/>
  <c r="L817" i="17" s="1"/>
  <c r="AG819" i="15"/>
  <c r="V819" i="15"/>
  <c r="AF819" i="14" s="1"/>
  <c r="AG819" i="14" s="1"/>
  <c r="Z819" i="15"/>
  <c r="AD819" i="15"/>
  <c r="AA819" i="15"/>
  <c r="W819" i="15"/>
  <c r="AB819" i="15"/>
  <c r="X43" i="15"/>
  <c r="AE539" i="15"/>
  <c r="AA535" i="15"/>
  <c r="AB706" i="15"/>
  <c r="AD640" i="15"/>
  <c r="X772" i="15"/>
  <c r="X719" i="15"/>
  <c r="Y771" i="15"/>
  <c r="AF803" i="15"/>
  <c r="X882" i="15"/>
  <c r="Z874" i="15"/>
  <c r="AB874" i="15"/>
  <c r="AB754" i="15"/>
  <c r="AC754" i="15"/>
  <c r="X754" i="15"/>
  <c r="W754" i="15"/>
  <c r="AE754" i="15"/>
  <c r="X890" i="15"/>
  <c r="AE890" i="15"/>
  <c r="AF890" i="15"/>
  <c r="AE925" i="14"/>
  <c r="D925" i="18" s="1"/>
  <c r="L919" i="17" s="1"/>
  <c r="V921" i="15"/>
  <c r="AF921" i="14" s="1"/>
  <c r="AG921" i="14" s="1"/>
  <c r="Z921" i="15"/>
  <c r="AD921" i="15"/>
  <c r="AA921" i="15"/>
  <c r="W921" i="15"/>
  <c r="AE921" i="15"/>
  <c r="AE996" i="14"/>
  <c r="D996" i="18" s="1"/>
  <c r="L990" i="17" s="1"/>
  <c r="Z992" i="15"/>
  <c r="AE886" i="14"/>
  <c r="D886" i="18" s="1"/>
  <c r="L880" i="17" s="1"/>
  <c r="V874" i="15"/>
  <c r="AF874" i="14" s="1"/>
  <c r="AG874" i="14" s="1"/>
  <c r="AE677" i="14"/>
  <c r="D677" i="18" s="1"/>
  <c r="L671" i="17" s="1"/>
  <c r="V673" i="15"/>
  <c r="AF673" i="14" s="1"/>
  <c r="AG673" i="14" s="1"/>
  <c r="AE323" i="15"/>
  <c r="V323" i="15"/>
  <c r="AF323" i="14" s="1"/>
  <c r="AG323" i="14" s="1"/>
  <c r="AE335" i="14"/>
  <c r="D335" i="18" s="1"/>
  <c r="L329" i="17" s="1"/>
  <c r="AA331" i="15"/>
  <c r="AE331" i="15"/>
  <c r="AD669" i="15"/>
  <c r="AC802" i="15"/>
  <c r="AB802" i="15"/>
  <c r="V802" i="15"/>
  <c r="AF802" i="14" s="1"/>
  <c r="AG802" i="14" s="1"/>
  <c r="W802" i="15"/>
  <c r="Z802" i="15"/>
  <c r="AE992" i="14"/>
  <c r="D992" i="18" s="1"/>
  <c r="L986" i="17" s="1"/>
  <c r="AG988" i="15"/>
  <c r="Y988" i="15"/>
  <c r="Z988" i="15"/>
  <c r="AA988" i="15"/>
  <c r="AD988" i="15"/>
  <c r="X821" i="15"/>
  <c r="AE825" i="14"/>
  <c r="D825" i="18" s="1"/>
  <c r="L819" i="17" s="1"/>
  <c r="V821" i="15"/>
  <c r="AF821" i="14" s="1"/>
  <c r="AG821" i="14" s="1"/>
  <c r="Z821" i="15"/>
  <c r="AE821" i="15"/>
  <c r="AC821" i="15"/>
  <c r="AB821" i="15"/>
  <c r="AB930" i="15"/>
  <c r="AA930" i="15"/>
  <c r="AG930" i="15"/>
  <c r="AG690" i="15"/>
  <c r="Y690" i="15"/>
  <c r="V690" i="15"/>
  <c r="AF690" i="14" s="1"/>
  <c r="AG690" i="14" s="1"/>
  <c r="AD690" i="15"/>
  <c r="AF690" i="15"/>
  <c r="K13" i="17"/>
  <c r="BK25" i="12"/>
  <c r="AE444" i="14"/>
  <c r="D444" i="18" s="1"/>
  <c r="L438" i="17" s="1"/>
  <c r="W440" i="15"/>
  <c r="AE440" i="15"/>
  <c r="AE447" i="14"/>
  <c r="D447" i="18" s="1"/>
  <c r="L441" i="17" s="1"/>
  <c r="AD443" i="15"/>
  <c r="AE834" i="14"/>
  <c r="D834" i="18" s="1"/>
  <c r="L828" i="17" s="1"/>
  <c r="V830" i="15"/>
  <c r="AF830" i="14" s="1"/>
  <c r="AG830" i="14" s="1"/>
  <c r="AD830" i="15"/>
  <c r="Y830" i="15"/>
  <c r="W830" i="15"/>
  <c r="AG830" i="15"/>
  <c r="AE830" i="15"/>
  <c r="AE861" i="14"/>
  <c r="D861" i="18" s="1"/>
  <c r="L855" i="17" s="1"/>
  <c r="AA857" i="15"/>
  <c r="AG857" i="15"/>
  <c r="V857" i="15"/>
  <c r="AF857" i="14" s="1"/>
  <c r="AG857" i="14" s="1"/>
  <c r="X857" i="15"/>
  <c r="Y857" i="15"/>
  <c r="AE197" i="14"/>
  <c r="D197" i="18" s="1"/>
  <c r="L191" i="17" s="1"/>
  <c r="AE193" i="15"/>
  <c r="Z193" i="15"/>
  <c r="AA193" i="15"/>
  <c r="Q19" i="16"/>
  <c r="X17" i="15"/>
  <c r="AE43" i="15"/>
  <c r="AF85" i="15"/>
  <c r="Z67" i="15"/>
  <c r="AB69" i="15"/>
  <c r="V69" i="15"/>
  <c r="AF69" i="14" s="1"/>
  <c r="AG69" i="14" s="1"/>
  <c r="AF128" i="15"/>
  <c r="AF163" i="15"/>
  <c r="AF159" i="15"/>
  <c r="AE215" i="15"/>
  <c r="AG193" i="15"/>
  <c r="AE192" i="15"/>
  <c r="AF188" i="15"/>
  <c r="Y251" i="15"/>
  <c r="Z205" i="15"/>
  <c r="AB251" i="15"/>
  <c r="Y323" i="15"/>
  <c r="AG331" i="15"/>
  <c r="AE368" i="15"/>
  <c r="AF389" i="15"/>
  <c r="AA442" i="15"/>
  <c r="Z443" i="15"/>
  <c r="AB481" i="15"/>
  <c r="AB443" i="15"/>
  <c r="AC448" i="15"/>
  <c r="AF502" i="15"/>
  <c r="W564" i="15"/>
  <c r="AG469" i="15"/>
  <c r="X564" i="15"/>
  <c r="V502" i="15"/>
  <c r="AF502" i="14" s="1"/>
  <c r="AG502" i="14" s="1"/>
  <c r="AA539" i="15"/>
  <c r="AE559" i="15"/>
  <c r="AG592" i="15"/>
  <c r="Z535" i="15"/>
  <c r="V535" i="15"/>
  <c r="AF535" i="14" s="1"/>
  <c r="AG535" i="14" s="1"/>
  <c r="AB580" i="15"/>
  <c r="W633" i="15"/>
  <c r="AG522" i="15"/>
  <c r="AA648" i="15"/>
  <c r="Y669" i="15"/>
  <c r="X622" i="15"/>
  <c r="Z652" i="15"/>
  <c r="AB652" i="15"/>
  <c r="AB607" i="15"/>
  <c r="V640" i="15"/>
  <c r="AF640" i="14" s="1"/>
  <c r="AG640" i="14" s="1"/>
  <c r="X640" i="15"/>
  <c r="AE719" i="15"/>
  <c r="AG805" i="15"/>
  <c r="AB805" i="15"/>
  <c r="AF771" i="15"/>
  <c r="W874" i="15"/>
  <c r="AF819" i="15"/>
  <c r="AF882" i="15"/>
  <c r="Z890" i="15"/>
  <c r="AG921" i="15"/>
  <c r="AC988" i="15"/>
  <c r="W949" i="15"/>
  <c r="V849" i="15"/>
  <c r="AF849" i="14" s="1"/>
  <c r="AG849" i="14" s="1"/>
  <c r="AB857" i="15"/>
  <c r="V171" i="15"/>
  <c r="AF171" i="14" s="1"/>
  <c r="AG171" i="14" s="1"/>
  <c r="V331" i="15"/>
  <c r="AF331" i="14" s="1"/>
  <c r="AG331" i="14" s="1"/>
  <c r="AD706" i="15"/>
  <c r="AF706" i="15"/>
  <c r="AA657" i="15"/>
  <c r="AE739" i="14"/>
  <c r="D739" i="18" s="1"/>
  <c r="L733" i="17" s="1"/>
  <c r="AF735" i="15"/>
  <c r="Y735" i="15"/>
  <c r="AC735" i="15"/>
  <c r="AG735" i="15"/>
  <c r="V735" i="15"/>
  <c r="AF735" i="14" s="1"/>
  <c r="AG735" i="14" s="1"/>
  <c r="Z735" i="15"/>
  <c r="X751" i="15"/>
  <c r="AF751" i="15"/>
  <c r="Y751" i="15"/>
  <c r="AG751" i="15"/>
  <c r="AB834" i="15"/>
  <c r="Z834" i="15"/>
  <c r="X834" i="15"/>
  <c r="AD821" i="15"/>
  <c r="AE858" i="14"/>
  <c r="D858" i="18" s="1"/>
  <c r="L852" i="17" s="1"/>
  <c r="Z854" i="15"/>
  <c r="AA854" i="15"/>
  <c r="W854" i="15"/>
  <c r="X787" i="15"/>
  <c r="AF787" i="15"/>
  <c r="AE787" i="15"/>
  <c r="Y933" i="15"/>
  <c r="V979" i="15"/>
  <c r="AF979" i="14" s="1"/>
  <c r="AG979" i="14" s="1"/>
  <c r="X979" i="15"/>
  <c r="AB988" i="15"/>
  <c r="AE885" i="14"/>
  <c r="D885" i="18" s="1"/>
  <c r="L879" i="17" s="1"/>
  <c r="AD881" i="15"/>
  <c r="W881" i="15"/>
  <c r="AE881" i="15"/>
  <c r="AA881" i="15"/>
  <c r="AE270" i="14"/>
  <c r="D270" i="18" s="1"/>
  <c r="L264" i="17" s="1"/>
  <c r="V266" i="15"/>
  <c r="AF266" i="14" s="1"/>
  <c r="AG266" i="14" s="1"/>
  <c r="Z266" i="15"/>
  <c r="AD266" i="15"/>
  <c r="V85" i="15"/>
  <c r="AF85" i="14" s="1"/>
  <c r="AG85" i="14" s="1"/>
  <c r="AC874" i="15"/>
  <c r="AD215" i="15"/>
  <c r="AE197" i="15"/>
  <c r="AE201" i="14"/>
  <c r="D201" i="18" s="1"/>
  <c r="L195" i="17" s="1"/>
  <c r="AE885" i="15"/>
  <c r="W885" i="15"/>
  <c r="AF885" i="15"/>
  <c r="Y885" i="15"/>
  <c r="AE1009" i="14"/>
  <c r="D1009" i="18" s="1"/>
  <c r="L1003" i="17" s="1"/>
  <c r="AC1005" i="15"/>
  <c r="AB1005" i="15"/>
  <c r="V1005" i="15"/>
  <c r="AF1005" i="14" s="1"/>
  <c r="AG1005" i="14" s="1"/>
  <c r="W1005" i="15"/>
  <c r="Z1005" i="15"/>
  <c r="W193" i="15"/>
  <c r="AF866" i="15"/>
  <c r="Y866" i="15"/>
  <c r="Y917" i="15"/>
  <c r="AA917" i="15"/>
  <c r="AF917" i="15"/>
  <c r="X917" i="15"/>
  <c r="AE917" i="15"/>
  <c r="Z917" i="15"/>
  <c r="V917" i="15"/>
  <c r="AF917" i="14" s="1"/>
  <c r="AG917" i="14" s="1"/>
  <c r="AD917" i="15"/>
  <c r="W917" i="15"/>
  <c r="AE921" i="14"/>
  <c r="D921" i="18" s="1"/>
  <c r="L915" i="17" s="1"/>
  <c r="AB917" i="15"/>
  <c r="AE917" i="14"/>
  <c r="D917" i="18" s="1"/>
  <c r="L911" i="17" s="1"/>
  <c r="W913" i="15"/>
  <c r="AE913" i="15"/>
  <c r="X913" i="15"/>
  <c r="AF913" i="15"/>
  <c r="AC205" i="15"/>
  <c r="W706" i="15"/>
  <c r="AD913" i="15"/>
  <c r="W173" i="15"/>
  <c r="V13" i="15"/>
  <c r="AE807" i="14"/>
  <c r="D807" i="18" s="1"/>
  <c r="L801" i="17" s="1"/>
  <c r="AG803" i="15"/>
  <c r="V803" i="15"/>
  <c r="AF803" i="14" s="1"/>
  <c r="AG803" i="14" s="1"/>
  <c r="Z803" i="15"/>
  <c r="AD803" i="15"/>
  <c r="AA803" i="15"/>
  <c r="W803" i="15"/>
  <c r="AB803" i="15"/>
  <c r="X949" i="15"/>
  <c r="AF949" i="15"/>
  <c r="Z949" i="15"/>
  <c r="AA949" i="15"/>
  <c r="AD874" i="15"/>
  <c r="AE243" i="14"/>
  <c r="D243" i="18" s="1"/>
  <c r="L237" i="17" s="1"/>
  <c r="V239" i="15"/>
  <c r="AF239" i="14" s="1"/>
  <c r="AG239" i="14" s="1"/>
  <c r="Z239" i="15"/>
  <c r="AF17" i="15"/>
  <c r="Z159" i="15"/>
  <c r="AD477" i="15"/>
  <c r="AC917" i="15"/>
  <c r="AE949" i="15"/>
  <c r="Z76" i="15"/>
  <c r="AB368" i="15"/>
  <c r="AF419" i="15"/>
  <c r="V443" i="15"/>
  <c r="AF443" i="14" s="1"/>
  <c r="AG443" i="14" s="1"/>
  <c r="AD448" i="15"/>
  <c r="AG440" i="15"/>
  <c r="AB448" i="15"/>
  <c r="AF490" i="15"/>
  <c r="AE564" i="15"/>
  <c r="V469" i="15"/>
  <c r="AF469" i="14" s="1"/>
  <c r="AG469" i="14" s="1"/>
  <c r="AF564" i="15"/>
  <c r="AB559" i="15"/>
  <c r="W592" i="15"/>
  <c r="AC535" i="15"/>
  <c r="AG580" i="15"/>
  <c r="AA580" i="15"/>
  <c r="AE633" i="15"/>
  <c r="V522" i="15"/>
  <c r="AF522" i="14" s="1"/>
  <c r="AG522" i="14" s="1"/>
  <c r="AF607" i="15"/>
  <c r="AB719" i="15"/>
  <c r="AA754" i="15"/>
  <c r="AE874" i="15"/>
  <c r="X819" i="15"/>
  <c r="AB913" i="15"/>
  <c r="AE681" i="14"/>
  <c r="D681" i="18" s="1"/>
  <c r="L675" i="17" s="1"/>
  <c r="AB677" i="15"/>
  <c r="V677" i="15"/>
  <c r="AF677" i="14" s="1"/>
  <c r="AG677" i="14" s="1"/>
  <c r="W677" i="15"/>
  <c r="AG677" i="15"/>
  <c r="Y677" i="15"/>
  <c r="Z677" i="15"/>
  <c r="AE879" i="14"/>
  <c r="D879" i="18" s="1"/>
  <c r="L873" i="17" s="1"/>
  <c r="Y875" i="15"/>
  <c r="AG875" i="15"/>
  <c r="Z875" i="15"/>
  <c r="AA875" i="15"/>
  <c r="W909" i="15"/>
  <c r="AC909" i="15"/>
  <c r="AA909" i="15"/>
  <c r="AB910" i="15"/>
  <c r="AC910" i="15"/>
  <c r="AE971" i="14"/>
  <c r="D971" i="18" s="1"/>
  <c r="L965" i="17" s="1"/>
  <c r="V967" i="15"/>
  <c r="AF967" i="14" s="1"/>
  <c r="AG967" i="14" s="1"/>
  <c r="AE967" i="15"/>
  <c r="AF967" i="15"/>
  <c r="W967" i="15"/>
  <c r="X967" i="15"/>
  <c r="AE909" i="14"/>
  <c r="D909" i="18" s="1"/>
  <c r="L903" i="17" s="1"/>
  <c r="AB905" i="15"/>
  <c r="AF905" i="15"/>
  <c r="Y905" i="15"/>
  <c r="AE994" i="14"/>
  <c r="D994" i="18" s="1"/>
  <c r="L988" i="17" s="1"/>
  <c r="W990" i="15"/>
  <c r="AA990" i="15"/>
  <c r="AB990" i="15"/>
  <c r="AD193" i="15"/>
  <c r="W323" i="15"/>
  <c r="Z215" i="15"/>
  <c r="V402" i="15"/>
  <c r="AF402" i="14" s="1"/>
  <c r="AG402" i="14" s="1"/>
  <c r="AF402" i="15"/>
  <c r="Z402" i="15"/>
  <c r="V669" i="15"/>
  <c r="AF669" i="14" s="1"/>
  <c r="AG669" i="14" s="1"/>
  <c r="AA901" i="15"/>
  <c r="AD901" i="15"/>
  <c r="AF901" i="15"/>
  <c r="V193" i="15"/>
  <c r="AF193" i="14" s="1"/>
  <c r="AG193" i="14" s="1"/>
  <c r="AG817" i="15"/>
  <c r="Z817" i="15"/>
  <c r="Y817" i="15"/>
  <c r="AA817" i="15"/>
  <c r="Y706" i="15"/>
  <c r="V706" i="15"/>
  <c r="AF706" i="14" s="1"/>
  <c r="AG706" i="14" s="1"/>
  <c r="AE776" i="14"/>
  <c r="D776" i="18" s="1"/>
  <c r="L770" i="17" s="1"/>
  <c r="Z772" i="15"/>
  <c r="AF772" i="15"/>
  <c r="V772" i="15"/>
  <c r="AF772" i="14" s="1"/>
  <c r="AG772" i="14" s="1"/>
  <c r="AD85" i="15"/>
  <c r="AG85" i="15"/>
  <c r="W85" i="15"/>
  <c r="AG502" i="15"/>
  <c r="W477" i="15"/>
  <c r="AD933" i="15"/>
  <c r="AE38" i="14"/>
  <c r="D38" i="18" s="1"/>
  <c r="L32" i="17" s="1"/>
  <c r="X34" i="15"/>
  <c r="AB34" i="15"/>
  <c r="AC34" i="15"/>
  <c r="AB772" i="15"/>
  <c r="AE424" i="14"/>
  <c r="D424" i="18" s="1"/>
  <c r="L418" i="17" s="1"/>
  <c r="X420" i="15"/>
  <c r="V420" i="15"/>
  <c r="AF420" i="14" s="1"/>
  <c r="AG420" i="14" s="1"/>
  <c r="W420" i="15"/>
  <c r="Z420" i="15"/>
  <c r="AF640" i="15"/>
  <c r="AE706" i="15"/>
  <c r="V913" i="15"/>
  <c r="AF913" i="14" s="1"/>
  <c r="AG913" i="14" s="1"/>
  <c r="AD34" i="15"/>
  <c r="AA772" i="15"/>
  <c r="AE17" i="15"/>
  <c r="W43" i="15"/>
  <c r="AG67" i="15"/>
  <c r="X163" i="15"/>
  <c r="W192" i="15"/>
  <c r="AB215" i="15"/>
  <c r="AG188" i="15"/>
  <c r="X188" i="15"/>
  <c r="Y205" i="15"/>
  <c r="W265" i="15"/>
  <c r="AG323" i="15"/>
  <c r="X382" i="15"/>
  <c r="AA389" i="15"/>
  <c r="AB419" i="15"/>
  <c r="AA458" i="15"/>
  <c r="AC458" i="15"/>
  <c r="X506" i="15"/>
  <c r="Z539" i="15"/>
  <c r="W559" i="15"/>
  <c r="AG535" i="15"/>
  <c r="X648" i="15"/>
  <c r="AF669" i="15"/>
  <c r="AC622" i="15"/>
  <c r="AE622" i="15"/>
  <c r="AG652" i="15"/>
  <c r="V607" i="15"/>
  <c r="AF607" i="14" s="1"/>
  <c r="AG607" i="14" s="1"/>
  <c r="AC640" i="15"/>
  <c r="W719" i="15"/>
  <c r="AF817" i="15"/>
  <c r="AE803" i="15"/>
  <c r="Y921" i="15"/>
  <c r="AB949" i="15"/>
  <c r="AB17" i="15"/>
  <c r="W17" i="15"/>
  <c r="AD43" i="15"/>
  <c r="Z85" i="15"/>
  <c r="Y67" i="15"/>
  <c r="Z69" i="15"/>
  <c r="AG76" i="15"/>
  <c r="AE128" i="15"/>
  <c r="AD163" i="15"/>
  <c r="X196" i="15"/>
  <c r="AB239" i="15"/>
  <c r="AD188" i="15"/>
  <c r="AE188" i="15"/>
  <c r="AE239" i="15"/>
  <c r="X239" i="15"/>
  <c r="AG205" i="15"/>
  <c r="W205" i="15"/>
  <c r="AB323" i="15"/>
  <c r="AD265" i="15"/>
  <c r="X331" i="15"/>
  <c r="AG377" i="15"/>
  <c r="Y382" i="15"/>
  <c r="AA368" i="15"/>
  <c r="AD368" i="15"/>
  <c r="Y420" i="15"/>
  <c r="AC420" i="15"/>
  <c r="AC443" i="15"/>
  <c r="Y440" i="15"/>
  <c r="AF443" i="15"/>
  <c r="AC506" i="15"/>
  <c r="AA564" i="15"/>
  <c r="AB564" i="15"/>
  <c r="AC564" i="15"/>
  <c r="AC469" i="15"/>
  <c r="AG657" i="15"/>
  <c r="AG539" i="15"/>
  <c r="AA559" i="15"/>
  <c r="AD559" i="15"/>
  <c r="Y535" i="15"/>
  <c r="Y580" i="15"/>
  <c r="Z580" i="15"/>
  <c r="AE522" i="15"/>
  <c r="AD652" i="15"/>
  <c r="X669" i="15"/>
  <c r="AA690" i="15"/>
  <c r="AB622" i="15"/>
  <c r="W622" i="15"/>
  <c r="Y652" i="15"/>
  <c r="AC690" i="15"/>
  <c r="AG607" i="15"/>
  <c r="X607" i="15"/>
  <c r="AB640" i="15"/>
  <c r="AA719" i="15"/>
  <c r="AD719" i="15"/>
  <c r="AC817" i="15"/>
  <c r="W817" i="15"/>
  <c r="X767" i="15"/>
  <c r="Z754" i="15"/>
  <c r="AF830" i="15"/>
  <c r="AE819" i="15"/>
  <c r="X930" i="15"/>
  <c r="AB866" i="15"/>
  <c r="Y874" i="15"/>
  <c r="AF921" i="15"/>
  <c r="AD949" i="15"/>
  <c r="AA913" i="15"/>
  <c r="W988" i="15"/>
  <c r="AA992" i="15"/>
  <c r="X988" i="15"/>
  <c r="AF857" i="15"/>
  <c r="Z323" i="15"/>
  <c r="AE664" i="14"/>
  <c r="D664" i="18" s="1"/>
  <c r="L658" i="17" s="1"/>
  <c r="AA660" i="15"/>
  <c r="AG660" i="15"/>
  <c r="AB660" i="15"/>
  <c r="V660" i="15"/>
  <c r="AF660" i="14" s="1"/>
  <c r="AG660" i="14" s="1"/>
  <c r="W660" i="15"/>
  <c r="Y660" i="15"/>
  <c r="Z669" i="15"/>
  <c r="AE669" i="15"/>
  <c r="AF945" i="15"/>
  <c r="AG945" i="15"/>
  <c r="V945" i="15"/>
  <c r="AF945" i="14" s="1"/>
  <c r="AG945" i="14" s="1"/>
  <c r="AD945" i="15"/>
  <c r="W945" i="15"/>
  <c r="AA85" i="15"/>
  <c r="AA323" i="15"/>
  <c r="V215" i="15"/>
  <c r="AF215" i="14" s="1"/>
  <c r="AG215" i="14" s="1"/>
  <c r="AE175" i="14"/>
  <c r="D175" i="18" s="1"/>
  <c r="L169" i="17" s="1"/>
  <c r="W171" i="15"/>
  <c r="AA171" i="15"/>
  <c r="AE177" i="14"/>
  <c r="D177" i="18" s="1"/>
  <c r="L171" i="17" s="1"/>
  <c r="Z173" i="15"/>
  <c r="AA173" i="15"/>
  <c r="AE853" i="14"/>
  <c r="D853" i="18" s="1"/>
  <c r="L847" i="17" s="1"/>
  <c r="AB849" i="15"/>
  <c r="W849" i="15"/>
  <c r="AD849" i="15"/>
  <c r="DP73" i="12"/>
  <c r="DD73" i="12"/>
  <c r="CF73" i="12"/>
  <c r="Y17" i="15"/>
  <c r="AE85" i="15"/>
  <c r="AC382" i="15"/>
  <c r="AB669" i="15"/>
  <c r="AC706" i="15"/>
  <c r="AE933" i="14"/>
  <c r="D933" i="18" s="1"/>
  <c r="L927" i="17" s="1"/>
  <c r="V929" i="15"/>
  <c r="AF929" i="14" s="1"/>
  <c r="AG929" i="14" s="1"/>
  <c r="Z929" i="15"/>
  <c r="AD929" i="15"/>
  <c r="AA929" i="15"/>
  <c r="W929" i="15"/>
  <c r="AE929" i="15"/>
  <c r="AA633" i="15"/>
  <c r="AE637" i="14"/>
  <c r="D637" i="18" s="1"/>
  <c r="L631" i="17" s="1"/>
  <c r="Y633" i="15"/>
  <c r="AD633" i="15"/>
  <c r="Z633" i="15"/>
  <c r="AE775" i="14"/>
  <c r="D775" i="18" s="1"/>
  <c r="L769" i="17" s="1"/>
  <c r="AC771" i="15"/>
  <c r="AD771" i="15"/>
  <c r="AA771" i="15"/>
  <c r="AE771" i="15"/>
  <c r="AB771" i="15"/>
  <c r="AG771" i="15"/>
  <c r="AA850" i="15"/>
  <c r="AE854" i="14"/>
  <c r="D854" i="18" s="1"/>
  <c r="L848" i="17" s="1"/>
  <c r="AE850" i="15"/>
  <c r="X850" i="15"/>
  <c r="AF850" i="15"/>
  <c r="Y850" i="15"/>
  <c r="Z850" i="15"/>
  <c r="AG850" i="15"/>
  <c r="AB850" i="15"/>
  <c r="V850" i="15"/>
  <c r="AF850" i="14" s="1"/>
  <c r="AG850" i="14" s="1"/>
  <c r="AB85" i="15"/>
  <c r="AG239" i="15"/>
  <c r="AA205" i="15"/>
  <c r="AF420" i="15"/>
  <c r="Y502" i="15"/>
  <c r="AG633" i="15"/>
  <c r="AA592" i="15"/>
  <c r="AD535" i="15"/>
  <c r="W522" i="15"/>
  <c r="AG669" i="15"/>
  <c r="Y607" i="15"/>
  <c r="Y819" i="15"/>
  <c r="AC850" i="15"/>
  <c r="AA882" i="15"/>
  <c r="AB929" i="15"/>
  <c r="X849" i="15"/>
  <c r="V173" i="15"/>
  <c r="AF173" i="14" s="1"/>
  <c r="AG173" i="14" s="1"/>
  <c r="AE805" i="15"/>
  <c r="AC805" i="15"/>
  <c r="W805" i="15"/>
  <c r="X85" i="15"/>
  <c r="AA69" i="15"/>
  <c r="X128" i="15"/>
  <c r="AC159" i="15"/>
  <c r="AE171" i="15"/>
  <c r="X159" i="15"/>
  <c r="AF239" i="15"/>
  <c r="W239" i="15"/>
  <c r="AC323" i="15"/>
  <c r="Y377" i="15"/>
  <c r="W368" i="15"/>
  <c r="AG448" i="15"/>
  <c r="AA443" i="15"/>
  <c r="AA17" i="15"/>
  <c r="AD17" i="15"/>
  <c r="AD57" i="15"/>
  <c r="V67" i="15"/>
  <c r="AE146" i="15"/>
  <c r="AD171" i="15"/>
  <c r="AE196" i="15"/>
  <c r="Y192" i="15"/>
  <c r="Y196" i="15"/>
  <c r="AC215" i="15"/>
  <c r="AE251" i="15"/>
  <c r="AD239" i="15"/>
  <c r="AC188" i="15"/>
  <c r="W188" i="15"/>
  <c r="V205" i="15"/>
  <c r="AF205" i="14" s="1"/>
  <c r="AG205" i="14" s="1"/>
  <c r="AB205" i="15"/>
  <c r="V265" i="15"/>
  <c r="AF265" i="14" s="1"/>
  <c r="AG265" i="14" s="1"/>
  <c r="AF331" i="15"/>
  <c r="Z377" i="15"/>
  <c r="AB377" i="15"/>
  <c r="Z368" i="15"/>
  <c r="V368" i="15"/>
  <c r="AF368" i="14" s="1"/>
  <c r="AG368" i="14" s="1"/>
  <c r="AB407" i="15"/>
  <c r="AG420" i="15"/>
  <c r="AB420" i="15"/>
  <c r="AG458" i="15"/>
  <c r="AA490" i="15"/>
  <c r="Y443" i="15"/>
  <c r="AE448" i="15"/>
  <c r="AF440" i="15"/>
  <c r="X443" i="15"/>
  <c r="AE517" i="15"/>
  <c r="AA477" i="15"/>
  <c r="Z517" i="15"/>
  <c r="Z559" i="15"/>
  <c r="V559" i="15"/>
  <c r="AF559" i="14" s="1"/>
  <c r="AG559" i="14" s="1"/>
  <c r="AF535" i="15"/>
  <c r="X522" i="15"/>
  <c r="AC669" i="15"/>
  <c r="AA622" i="15"/>
  <c r="AD622" i="15"/>
  <c r="AD607" i="15"/>
  <c r="AE607" i="15"/>
  <c r="AA640" i="15"/>
  <c r="Z719" i="15"/>
  <c r="V719" i="15"/>
  <c r="AF719" i="14" s="1"/>
  <c r="AG719" i="14" s="1"/>
  <c r="AG673" i="15"/>
  <c r="X802" i="15"/>
  <c r="AE817" i="15"/>
  <c r="AG754" i="15"/>
  <c r="AA866" i="15"/>
  <c r="X830" i="15"/>
  <c r="AE866" i="15"/>
  <c r="AF930" i="15"/>
  <c r="AG874" i="15"/>
  <c r="X921" i="15"/>
  <c r="Z913" i="15"/>
  <c r="AE988" i="15"/>
  <c r="AF988" i="15"/>
  <c r="Y929" i="15"/>
  <c r="AD857" i="15"/>
  <c r="AE159" i="15"/>
  <c r="AD323" i="15"/>
  <c r="AD657" i="15"/>
  <c r="X706" i="15"/>
  <c r="Z835" i="15"/>
  <c r="AA835" i="15"/>
  <c r="V835" i="15"/>
  <c r="AF835" i="14" s="1"/>
  <c r="AG835" i="14" s="1"/>
  <c r="AB835" i="15"/>
  <c r="AD835" i="15"/>
  <c r="AC835" i="15"/>
  <c r="AG917" i="15"/>
  <c r="AE625" i="14"/>
  <c r="D625" i="18" s="1"/>
  <c r="L619" i="17" s="1"/>
  <c r="W621" i="15"/>
  <c r="Y794" i="15"/>
  <c r="AF794" i="15"/>
  <c r="AE957" i="14"/>
  <c r="D957" i="18" s="1"/>
  <c r="L951" i="17" s="1"/>
  <c r="W953" i="15"/>
  <c r="AE953" i="15"/>
  <c r="AC953" i="15"/>
  <c r="AE615" i="14"/>
  <c r="D615" i="18" s="1"/>
  <c r="L609" i="17" s="1"/>
  <c r="W611" i="15"/>
  <c r="V611" i="15"/>
  <c r="AF611" i="14" s="1"/>
  <c r="AG611" i="14" s="1"/>
  <c r="AE611" i="15"/>
  <c r="AE680" i="14"/>
  <c r="D680" i="18" s="1"/>
  <c r="L674" i="17" s="1"/>
  <c r="AA676" i="15"/>
  <c r="AC676" i="15"/>
  <c r="Y676" i="15"/>
  <c r="Z676" i="15"/>
  <c r="Y85" i="15"/>
  <c r="W215" i="15"/>
  <c r="CR73" i="12"/>
  <c r="AD615" i="15"/>
  <c r="AE619" i="14"/>
  <c r="D619" i="18" s="1"/>
  <c r="L613" i="17" s="1"/>
  <c r="AE838" i="15"/>
  <c r="AA838" i="15"/>
  <c r="AE842" i="14"/>
  <c r="D842" i="18" s="1"/>
  <c r="L836" i="17" s="1"/>
  <c r="Z918" i="15"/>
  <c r="AE922" i="14"/>
  <c r="D922" i="18" s="1"/>
  <c r="L916" i="17" s="1"/>
  <c r="BF81" i="12"/>
  <c r="CF81" i="12" s="1"/>
  <c r="AG96" i="15"/>
  <c r="AE100" i="14"/>
  <c r="D100" i="18" s="1"/>
  <c r="L94" i="17" s="1"/>
  <c r="AD137" i="15"/>
  <c r="V137" i="15"/>
  <c r="AF137" i="14" s="1"/>
  <c r="AG137" i="14" s="1"/>
  <c r="AE141" i="14"/>
  <c r="D141" i="18" s="1"/>
  <c r="L135" i="17" s="1"/>
  <c r="DD87" i="12"/>
  <c r="DP87" i="12"/>
  <c r="CR87" i="12"/>
  <c r="AD84" i="15"/>
  <c r="AE88" i="14"/>
  <c r="D88" i="18" s="1"/>
  <c r="L82" i="17" s="1"/>
  <c r="AC384" i="15"/>
  <c r="AE388" i="14"/>
  <c r="D388" i="18" s="1"/>
  <c r="L382" i="17" s="1"/>
  <c r="AB708" i="15"/>
  <c r="AF708" i="15"/>
  <c r="AE712" i="14"/>
  <c r="D712" i="18" s="1"/>
  <c r="L706" i="17" s="1"/>
  <c r="V801" i="15"/>
  <c r="AF801" i="14" s="1"/>
  <c r="AG801" i="14" s="1"/>
  <c r="AE805" i="14"/>
  <c r="D805" i="18" s="1"/>
  <c r="L799" i="17" s="1"/>
  <c r="V636" i="15"/>
  <c r="AF636" i="14" s="1"/>
  <c r="AG636" i="14" s="1"/>
  <c r="AE640" i="14"/>
  <c r="D640" i="18" s="1"/>
  <c r="L634" i="17" s="1"/>
  <c r="AC882" i="15"/>
  <c r="V882" i="15"/>
  <c r="AF882" i="14" s="1"/>
  <c r="AG882" i="14" s="1"/>
  <c r="AD882" i="15"/>
  <c r="AC69" i="15"/>
  <c r="AE73" i="14"/>
  <c r="D73" i="18" s="1"/>
  <c r="L67" i="17" s="1"/>
  <c r="W377" i="15"/>
  <c r="AD377" i="15"/>
  <c r="AE381" i="14"/>
  <c r="D381" i="18" s="1"/>
  <c r="L375" i="17" s="1"/>
  <c r="Y802" i="15"/>
  <c r="AE806" i="14"/>
  <c r="D806" i="18" s="1"/>
  <c r="L800" i="17" s="1"/>
  <c r="AD930" i="15"/>
  <c r="AE934" i="14"/>
  <c r="D934" i="18" s="1"/>
  <c r="L928" i="17" s="1"/>
  <c r="AC104" i="15"/>
  <c r="AA104" i="15"/>
  <c r="AG104" i="15"/>
  <c r="AE108" i="14"/>
  <c r="D108" i="18" s="1"/>
  <c r="L102" i="17" s="1"/>
  <c r="Y77" i="15"/>
  <c r="AE77" i="15"/>
  <c r="W77" i="15"/>
  <c r="AE81" i="14"/>
  <c r="D81" i="18" s="1"/>
  <c r="L75" i="17" s="1"/>
  <c r="X885" i="15"/>
  <c r="V885" i="15"/>
  <c r="AF885" i="14" s="1"/>
  <c r="AG885" i="14" s="1"/>
  <c r="AE889" i="14"/>
  <c r="D889" i="18" s="1"/>
  <c r="L883" i="17" s="1"/>
  <c r="AB402" i="15"/>
  <c r="AE406" i="14"/>
  <c r="D406" i="18" s="1"/>
  <c r="L400" i="17" s="1"/>
  <c r="Y65" i="15"/>
  <c r="AG65" i="15"/>
  <c r="AE69" i="14"/>
  <c r="D69" i="18" s="1"/>
  <c r="L63" i="17" s="1"/>
  <c r="X901" i="15"/>
  <c r="AE905" i="14"/>
  <c r="D905" i="18" s="1"/>
  <c r="L899" i="17" s="1"/>
  <c r="V652" i="15"/>
  <c r="AF652" i="14" s="1"/>
  <c r="AG652" i="14" s="1"/>
  <c r="AE656" i="14"/>
  <c r="D656" i="18" s="1"/>
  <c r="L650" i="17" s="1"/>
  <c r="Z690" i="15"/>
  <c r="AE694" i="14"/>
  <c r="D694" i="18" s="1"/>
  <c r="L688" i="17" s="1"/>
  <c r="X690" i="15"/>
  <c r="AA98" i="15"/>
  <c r="AE102" i="14"/>
  <c r="D102" i="18" s="1"/>
  <c r="L96" i="17" s="1"/>
  <c r="W862" i="15"/>
  <c r="AE866" i="14"/>
  <c r="D866" i="18" s="1"/>
  <c r="L860" i="17" s="1"/>
  <c r="V862" i="15"/>
  <c r="AF862" i="14" s="1"/>
  <c r="AG862" i="14" s="1"/>
  <c r="W629" i="15"/>
  <c r="AE633" i="14"/>
  <c r="D633" i="18" s="1"/>
  <c r="L627" i="17" s="1"/>
  <c r="AE629" i="15"/>
  <c r="AB50" i="15"/>
  <c r="AE54" i="14"/>
  <c r="D54" i="18" s="1"/>
  <c r="L48" i="17" s="1"/>
  <c r="AA155" i="15"/>
  <c r="AE159" i="14"/>
  <c r="D159" i="18" s="1"/>
  <c r="L153" i="17" s="1"/>
  <c r="W155" i="15"/>
  <c r="DD88" i="12"/>
  <c r="CR88" i="12"/>
  <c r="CF88" i="12"/>
  <c r="AD13" i="15"/>
  <c r="AC13" i="15"/>
  <c r="AA13" i="15"/>
  <c r="Z13" i="15"/>
  <c r="AE13" i="15"/>
  <c r="AF470" i="15"/>
  <c r="X470" i="15"/>
  <c r="AG470" i="15"/>
  <c r="W470" i="15"/>
  <c r="AB470" i="15"/>
  <c r="Y470" i="15"/>
  <c r="AE470" i="15"/>
  <c r="Z470" i="15"/>
  <c r="AE218" i="14"/>
  <c r="D218" i="18" s="1"/>
  <c r="L212" i="17" s="1"/>
  <c r="AE214" i="15"/>
  <c r="X214" i="15"/>
  <c r="AC214" i="15"/>
  <c r="AF214" i="15"/>
  <c r="V214" i="15"/>
  <c r="AF214" i="14" s="1"/>
  <c r="AG214" i="14" s="1"/>
  <c r="AD214" i="15"/>
  <c r="AA214" i="15"/>
  <c r="Y214" i="15"/>
  <c r="AG214" i="15"/>
  <c r="Z214" i="15"/>
  <c r="AE699" i="14"/>
  <c r="D699" i="18" s="1"/>
  <c r="L693" i="17" s="1"/>
  <c r="X695" i="15"/>
  <c r="V695" i="15"/>
  <c r="AF695" i="14" s="1"/>
  <c r="AG695" i="14" s="1"/>
  <c r="AD695" i="15"/>
  <c r="AF695" i="15"/>
  <c r="Y695" i="15"/>
  <c r="Z695" i="15"/>
  <c r="AA695" i="15"/>
  <c r="W695" i="15"/>
  <c r="AB695" i="15"/>
  <c r="AC695" i="15"/>
  <c r="AG695" i="15"/>
  <c r="AC914" i="15"/>
  <c r="V914" i="15"/>
  <c r="AF914" i="14" s="1"/>
  <c r="AG914" i="14" s="1"/>
  <c r="AD914" i="15"/>
  <c r="AE918" i="14"/>
  <c r="D918" i="18" s="1"/>
  <c r="L912" i="17" s="1"/>
  <c r="AF914" i="15"/>
  <c r="W914" i="15"/>
  <c r="AB914" i="15"/>
  <c r="X914" i="15"/>
  <c r="AG914" i="15"/>
  <c r="AA914" i="15"/>
  <c r="Y914" i="15"/>
  <c r="Z70" i="15"/>
  <c r="AD70" i="15"/>
  <c r="AE74" i="14"/>
  <c r="D74" i="18" s="1"/>
  <c r="L68" i="17" s="1"/>
  <c r="AG70" i="15"/>
  <c r="AA70" i="15"/>
  <c r="AB70" i="15"/>
  <c r="X70" i="15"/>
  <c r="W70" i="15"/>
  <c r="AC70" i="15"/>
  <c r="AE70" i="15"/>
  <c r="AB222" i="15"/>
  <c r="W925" i="15"/>
  <c r="Z925" i="15"/>
  <c r="AF925" i="15"/>
  <c r="AA925" i="15"/>
  <c r="AB925" i="15"/>
  <c r="Z603" i="15"/>
  <c r="V70" i="15"/>
  <c r="AC189" i="15"/>
  <c r="AG189" i="15"/>
  <c r="X189" i="15"/>
  <c r="AF189" i="15"/>
  <c r="AB189" i="15"/>
  <c r="Y189" i="15"/>
  <c r="AE37" i="14"/>
  <c r="D37" i="18" s="1"/>
  <c r="L31" i="17" s="1"/>
  <c r="AB33" i="15"/>
  <c r="AE33" i="15"/>
  <c r="X33" i="15"/>
  <c r="AF33" i="15"/>
  <c r="Y33" i="15"/>
  <c r="V33" i="15"/>
  <c r="AF37" i="14" s="1"/>
  <c r="AG37" i="14" s="1"/>
  <c r="W33" i="15"/>
  <c r="AA33" i="15"/>
  <c r="AE140" i="14"/>
  <c r="D140" i="18" s="1"/>
  <c r="L134" i="17" s="1"/>
  <c r="AB136" i="15"/>
  <c r="AG136" i="15"/>
  <c r="AC136" i="15"/>
  <c r="AF136" i="15"/>
  <c r="V136" i="15"/>
  <c r="AF136" i="14" s="1"/>
  <c r="AG136" i="14" s="1"/>
  <c r="AA136" i="15"/>
  <c r="AD136" i="15"/>
  <c r="AE136" i="15"/>
  <c r="W136" i="15"/>
  <c r="Z136" i="15"/>
  <c r="X136" i="15"/>
  <c r="AC282" i="15"/>
  <c r="AA282" i="15"/>
  <c r="W282" i="15"/>
  <c r="AF282" i="15"/>
  <c r="Y282" i="15"/>
  <c r="AE282" i="15"/>
  <c r="AG282" i="15"/>
  <c r="X282" i="15"/>
  <c r="AA286" i="15"/>
  <c r="Y286" i="15"/>
  <c r="AB286" i="15"/>
  <c r="W286" i="15"/>
  <c r="X286" i="15"/>
  <c r="AC286" i="15"/>
  <c r="Z286" i="15"/>
  <c r="AD286" i="15"/>
  <c r="AF286" i="15"/>
  <c r="Z829" i="15"/>
  <c r="AE919" i="14"/>
  <c r="D919" i="18" s="1"/>
  <c r="L913" i="17" s="1"/>
  <c r="W915" i="15"/>
  <c r="AB915" i="15"/>
  <c r="AG915" i="15"/>
  <c r="AE915" i="15"/>
  <c r="AC915" i="15"/>
  <c r="X915" i="15"/>
  <c r="AF915" i="15"/>
  <c r="Y915" i="15"/>
  <c r="V915" i="15"/>
  <c r="AF915" i="14" s="1"/>
  <c r="AG915" i="14" s="1"/>
  <c r="Z915" i="15"/>
  <c r="AE380" i="14"/>
  <c r="D380" i="18" s="1"/>
  <c r="L374" i="17" s="1"/>
  <c r="X376" i="15"/>
  <c r="AD376" i="15"/>
  <c r="AF376" i="15"/>
  <c r="Y376" i="15"/>
  <c r="Z376" i="15"/>
  <c r="AA376" i="15"/>
  <c r="AB376" i="15"/>
  <c r="AC376" i="15"/>
  <c r="AG376" i="15"/>
  <c r="V376" i="15"/>
  <c r="AF376" i="14" s="1"/>
  <c r="AG376" i="14" s="1"/>
  <c r="W376" i="15"/>
  <c r="AE262" i="14"/>
  <c r="D262" i="18" s="1"/>
  <c r="L256" i="17" s="1"/>
  <c r="AD258" i="15"/>
  <c r="AA258" i="15"/>
  <c r="V258" i="15"/>
  <c r="AF258" i="14" s="1"/>
  <c r="AG258" i="14" s="1"/>
  <c r="AE258" i="15"/>
  <c r="AF258" i="15"/>
  <c r="AG258" i="15"/>
  <c r="X258" i="15"/>
  <c r="Y258" i="15"/>
  <c r="AC258" i="15"/>
  <c r="AB258" i="15"/>
  <c r="AE830" i="14"/>
  <c r="D830" i="18" s="1"/>
  <c r="L824" i="17" s="1"/>
  <c r="AG826" i="15"/>
  <c r="AB826" i="15"/>
  <c r="Z826" i="15"/>
  <c r="V826" i="15"/>
  <c r="AF826" i="14" s="1"/>
  <c r="AG826" i="14" s="1"/>
  <c r="W826" i="15"/>
  <c r="AC826" i="15"/>
  <c r="AA826" i="15"/>
  <c r="AD826" i="15"/>
  <c r="Y826" i="15"/>
  <c r="AF826" i="15"/>
  <c r="X826" i="15"/>
  <c r="AE529" i="14"/>
  <c r="D529" i="18" s="1"/>
  <c r="L523" i="17" s="1"/>
  <c r="Y525" i="15"/>
  <c r="X525" i="15"/>
  <c r="AD525" i="15"/>
  <c r="Z525" i="15"/>
  <c r="AB525" i="15"/>
  <c r="AF525" i="15"/>
  <c r="AE525" i="15"/>
  <c r="AC525" i="15"/>
  <c r="W525" i="15"/>
  <c r="V525" i="15"/>
  <c r="AF525" i="14" s="1"/>
  <c r="AG525" i="14" s="1"/>
  <c r="V723" i="15"/>
  <c r="AF723" i="14" s="1"/>
  <c r="AG723" i="14" s="1"/>
  <c r="AE727" i="14"/>
  <c r="D727" i="18" s="1"/>
  <c r="L721" i="17" s="1"/>
  <c r="AD723" i="15"/>
  <c r="Y723" i="15"/>
  <c r="Z723" i="15"/>
  <c r="AF723" i="15"/>
  <c r="AE723" i="15"/>
  <c r="X723" i="15"/>
  <c r="AB723" i="15"/>
  <c r="AA723" i="15"/>
  <c r="AG723" i="15"/>
  <c r="AC723" i="15"/>
  <c r="AG525" i="15"/>
  <c r="AF962" i="15"/>
  <c r="AG962" i="15"/>
  <c r="AA962" i="15"/>
  <c r="AC962" i="15"/>
  <c r="Y962" i="15"/>
  <c r="Z962" i="15"/>
  <c r="AB962" i="15"/>
  <c r="AA525" i="15"/>
  <c r="AC925" i="15"/>
  <c r="Y70" i="15"/>
  <c r="AF70" i="15"/>
  <c r="AB214" i="15"/>
  <c r="Y497" i="15"/>
  <c r="W497" i="15"/>
  <c r="AA497" i="15"/>
  <c r="AB497" i="15"/>
  <c r="AE497" i="15"/>
  <c r="X497" i="15"/>
  <c r="Z497" i="15"/>
  <c r="AF497" i="15"/>
  <c r="X401" i="15"/>
  <c r="AF401" i="15"/>
  <c r="AB401" i="15"/>
  <c r="AE401" i="15"/>
  <c r="AD401" i="15"/>
  <c r="W723" i="15"/>
  <c r="AE810" i="14"/>
  <c r="D810" i="18" s="1"/>
  <c r="L804" i="17" s="1"/>
  <c r="AA806" i="15"/>
  <c r="AF806" i="15"/>
  <c r="AB806" i="15"/>
  <c r="AC806" i="15"/>
  <c r="Y806" i="15"/>
  <c r="W806" i="15"/>
  <c r="AE806" i="15"/>
  <c r="V806" i="15"/>
  <c r="AF806" i="14" s="1"/>
  <c r="AG806" i="14" s="1"/>
  <c r="AD806" i="15"/>
  <c r="AG806" i="15"/>
  <c r="Y73" i="15"/>
  <c r="AG73" i="15"/>
  <c r="AE77" i="14"/>
  <c r="D77" i="18" s="1"/>
  <c r="L71" i="17" s="1"/>
  <c r="AA73" i="15"/>
  <c r="AD73" i="15"/>
  <c r="AF73" i="15"/>
  <c r="W73" i="15"/>
  <c r="Z73" i="15"/>
  <c r="AE73" i="15"/>
  <c r="X73" i="15"/>
  <c r="AC73" i="15"/>
  <c r="AE547" i="14"/>
  <c r="D547" i="18" s="1"/>
  <c r="L541" i="17" s="1"/>
  <c r="AF543" i="15"/>
  <c r="AD543" i="15"/>
  <c r="Y543" i="15"/>
  <c r="W543" i="15"/>
  <c r="AC543" i="15"/>
  <c r="AG543" i="15"/>
  <c r="AA543" i="15"/>
  <c r="AB543" i="15"/>
  <c r="AE543" i="15"/>
  <c r="V543" i="15"/>
  <c r="AF543" i="14" s="1"/>
  <c r="AG543" i="14" s="1"/>
  <c r="Z543" i="15"/>
  <c r="AE829" i="14"/>
  <c r="D829" i="18" s="1"/>
  <c r="L823" i="17" s="1"/>
  <c r="AG825" i="15"/>
  <c r="AC825" i="15"/>
  <c r="Z825" i="15"/>
  <c r="V825" i="15"/>
  <c r="AF825" i="14" s="1"/>
  <c r="AG825" i="14" s="1"/>
  <c r="AA825" i="15"/>
  <c r="Y825" i="15"/>
  <c r="AB825" i="15"/>
  <c r="AF825" i="15"/>
  <c r="X825" i="15"/>
  <c r="AE825" i="15"/>
  <c r="AE645" i="14"/>
  <c r="D645" i="18" s="1"/>
  <c r="L639" i="17" s="1"/>
  <c r="V641" i="15"/>
  <c r="AF641" i="14" s="1"/>
  <c r="AG641" i="14" s="1"/>
  <c r="AE641" i="15"/>
  <c r="AA641" i="15"/>
  <c r="AG641" i="15"/>
  <c r="W641" i="15"/>
  <c r="AC641" i="15"/>
  <c r="AF641" i="15"/>
  <c r="AB641" i="15"/>
  <c r="X641" i="15"/>
  <c r="Y641" i="15"/>
  <c r="Z641" i="15"/>
  <c r="AC743" i="15"/>
  <c r="AE747" i="14"/>
  <c r="D747" i="18" s="1"/>
  <c r="L741" i="17" s="1"/>
  <c r="AD743" i="15"/>
  <c r="AA743" i="15"/>
  <c r="Y743" i="15"/>
  <c r="W743" i="15"/>
  <c r="AB743" i="15"/>
  <c r="AF743" i="15"/>
  <c r="AE743" i="15"/>
  <c r="X743" i="15"/>
  <c r="AG743" i="15"/>
  <c r="W965" i="15"/>
  <c r="AE965" i="15"/>
  <c r="AB965" i="15"/>
  <c r="X965" i="15"/>
  <c r="AA965" i="15"/>
  <c r="AG965" i="15"/>
  <c r="AF965" i="15"/>
  <c r="Z914" i="15"/>
  <c r="AE376" i="15"/>
  <c r="AA915" i="15"/>
  <c r="AE369" i="14"/>
  <c r="D369" i="18" s="1"/>
  <c r="L363" i="17" s="1"/>
  <c r="AD365" i="15"/>
  <c r="Y365" i="15"/>
  <c r="W365" i="15"/>
  <c r="AE365" i="15"/>
  <c r="AA365" i="15"/>
  <c r="AC365" i="15"/>
  <c r="AG365" i="15"/>
  <c r="Z365" i="15"/>
  <c r="X365" i="15"/>
  <c r="AF365" i="15"/>
  <c r="AB365" i="15"/>
  <c r="AE342" i="14"/>
  <c r="D342" i="18" s="1"/>
  <c r="L336" i="17" s="1"/>
  <c r="W338" i="15"/>
  <c r="V338" i="15"/>
  <c r="AF338" i="14" s="1"/>
  <c r="AG338" i="14" s="1"/>
  <c r="Y338" i="15"/>
  <c r="AE338" i="15"/>
  <c r="Z338" i="15"/>
  <c r="X338" i="15"/>
  <c r="AD338" i="15"/>
  <c r="AF338" i="15"/>
  <c r="AC338" i="15"/>
  <c r="AA338" i="15"/>
  <c r="AC33" i="15"/>
  <c r="V73" i="15"/>
  <c r="AF73" i="14" s="1"/>
  <c r="AG73" i="14" s="1"/>
  <c r="W214" i="15"/>
  <c r="AG338" i="15"/>
  <c r="AE914" i="15"/>
  <c r="Z965" i="15"/>
  <c r="AD915" i="15"/>
  <c r="X962" i="15"/>
  <c r="AF628" i="15"/>
  <c r="X628" i="15"/>
  <c r="Y628" i="15"/>
  <c r="AA628" i="15"/>
  <c r="AE628" i="15"/>
  <c r="Z628" i="15"/>
  <c r="AG628" i="15"/>
  <c r="W628" i="15"/>
  <c r="AC628" i="15"/>
  <c r="AA654" i="15"/>
  <c r="Y654" i="15"/>
  <c r="V654" i="15"/>
  <c r="AF654" i="14" s="1"/>
  <c r="AG654" i="14" s="1"/>
  <c r="AB654" i="15"/>
  <c r="AD654" i="15"/>
  <c r="AC654" i="15"/>
  <c r="AE654" i="15"/>
  <c r="W654" i="15"/>
  <c r="AG654" i="15"/>
  <c r="Z736" i="15"/>
  <c r="AA736" i="15"/>
  <c r="AF736" i="15"/>
  <c r="X736" i="15"/>
  <c r="AE736" i="15"/>
  <c r="Y736" i="15"/>
  <c r="AC736" i="15"/>
  <c r="AG736" i="15"/>
  <c r="AF784" i="15"/>
  <c r="Y784" i="15"/>
  <c r="X784" i="15"/>
  <c r="W784" i="15"/>
  <c r="V784" i="15"/>
  <c r="AF784" i="14" s="1"/>
  <c r="AG784" i="14" s="1"/>
  <c r="AE784" i="15"/>
  <c r="AG784" i="15"/>
  <c r="AC784" i="15"/>
  <c r="AB784" i="15"/>
  <c r="AG243" i="15"/>
  <c r="AC243" i="15"/>
  <c r="W243" i="15"/>
  <c r="AF243" i="15"/>
  <c r="AE243" i="15"/>
  <c r="AB243" i="15"/>
  <c r="V243" i="15"/>
  <c r="AF243" i="14" s="1"/>
  <c r="AG243" i="14" s="1"/>
  <c r="AG596" i="15"/>
  <c r="AA596" i="15"/>
  <c r="W596" i="15"/>
  <c r="AB596" i="15"/>
  <c r="AC596" i="15"/>
  <c r="X596" i="15"/>
  <c r="AF596" i="15"/>
  <c r="AE607" i="14"/>
  <c r="D607" i="18" s="1"/>
  <c r="L601" i="17" s="1"/>
  <c r="AB603" i="15"/>
  <c r="AC603" i="15"/>
  <c r="V603" i="15"/>
  <c r="AF603" i="14" s="1"/>
  <c r="AG603" i="14" s="1"/>
  <c r="W603" i="15"/>
  <c r="AD603" i="15"/>
  <c r="AE603" i="15"/>
  <c r="AG603" i="15"/>
  <c r="X603" i="15"/>
  <c r="AF603" i="15"/>
  <c r="Y603" i="15"/>
  <c r="AE580" i="14"/>
  <c r="D580" i="18" s="1"/>
  <c r="L574" i="17" s="1"/>
  <c r="AD576" i="15"/>
  <c r="X576" i="15"/>
  <c r="V576" i="15"/>
  <c r="AF576" i="14" s="1"/>
  <c r="AG576" i="14" s="1"/>
  <c r="AA576" i="15"/>
  <c r="AE576" i="15"/>
  <c r="AF576" i="15"/>
  <c r="Y576" i="15"/>
  <c r="W576" i="15"/>
  <c r="AC576" i="15"/>
  <c r="AG576" i="15"/>
  <c r="AE226" i="14"/>
  <c r="D226" i="18" s="1"/>
  <c r="L220" i="17" s="1"/>
  <c r="AE222" i="15"/>
  <c r="AG222" i="15"/>
  <c r="AA222" i="15"/>
  <c r="X222" i="15"/>
  <c r="AC222" i="15"/>
  <c r="Z222" i="15"/>
  <c r="AF222" i="15"/>
  <c r="Y222" i="15"/>
  <c r="V222" i="15"/>
  <c r="AF222" i="14" s="1"/>
  <c r="AG222" i="14" s="1"/>
  <c r="AD222" i="15"/>
  <c r="X829" i="15"/>
  <c r="AE833" i="14"/>
  <c r="D833" i="18" s="1"/>
  <c r="L827" i="17" s="1"/>
  <c r="Y829" i="15"/>
  <c r="V829" i="15"/>
  <c r="AF829" i="14" s="1"/>
  <c r="AG829" i="14" s="1"/>
  <c r="AE829" i="15"/>
  <c r="AB829" i="15"/>
  <c r="AA829" i="15"/>
  <c r="W829" i="15"/>
  <c r="AG829" i="15"/>
  <c r="AC829" i="15"/>
  <c r="AF829" i="15"/>
  <c r="AE797" i="14"/>
  <c r="D797" i="18" s="1"/>
  <c r="L791" i="17" s="1"/>
  <c r="AF793" i="15"/>
  <c r="AC793" i="15"/>
  <c r="AB793" i="15"/>
  <c r="AA793" i="15"/>
  <c r="AG793" i="15"/>
  <c r="X793" i="15"/>
  <c r="Y793" i="15"/>
  <c r="AE793" i="15"/>
  <c r="AD793" i="15"/>
  <c r="W793" i="15"/>
  <c r="Z793" i="15"/>
  <c r="W688" i="15"/>
  <c r="AE692" i="14"/>
  <c r="D692" i="18" s="1"/>
  <c r="L686" i="17" s="1"/>
  <c r="AD688" i="15"/>
  <c r="AG688" i="15"/>
  <c r="X688" i="15"/>
  <c r="AB688" i="15"/>
  <c r="Y688" i="15"/>
  <c r="V688" i="15"/>
  <c r="AF688" i="14" s="1"/>
  <c r="AG688" i="14" s="1"/>
  <c r="AA688" i="15"/>
  <c r="AE688" i="15"/>
  <c r="AC688" i="15"/>
  <c r="Z688" i="15"/>
  <c r="AB576" i="15"/>
  <c r="AE172" i="15"/>
  <c r="AF172" i="15"/>
  <c r="V172" i="15"/>
  <c r="AF172" i="14" s="1"/>
  <c r="AG172" i="14" s="1"/>
  <c r="Z172" i="15"/>
  <c r="AA172" i="15"/>
  <c r="W172" i="15"/>
  <c r="V56" i="15"/>
  <c r="AC56" i="15"/>
  <c r="W56" i="15"/>
  <c r="AE56" i="15"/>
  <c r="AG56" i="15"/>
  <c r="AB56" i="15"/>
  <c r="Y56" i="15"/>
  <c r="AC176" i="15"/>
  <c r="AE176" i="15"/>
  <c r="AA176" i="15"/>
  <c r="Z176" i="15"/>
  <c r="W176" i="15"/>
  <c r="AF176" i="15"/>
  <c r="AB176" i="15"/>
  <c r="AG176" i="15"/>
  <c r="Y176" i="15"/>
  <c r="AD33" i="15"/>
  <c r="AE65" i="14"/>
  <c r="D65" i="18" s="1"/>
  <c r="L59" i="17" s="1"/>
  <c r="V61" i="15"/>
  <c r="AF65" i="14" s="1"/>
  <c r="AG65" i="14" s="1"/>
  <c r="Z61" i="15"/>
  <c r="Y61" i="15"/>
  <c r="AD61" i="15"/>
  <c r="AA61" i="15"/>
  <c r="W61" i="15"/>
  <c r="AB61" i="15"/>
  <c r="AF61" i="15"/>
  <c r="AE61" i="15"/>
  <c r="AC61" i="15"/>
  <c r="X61" i="15"/>
  <c r="Z33" i="15"/>
  <c r="AB73" i="15"/>
  <c r="Y243" i="15"/>
  <c r="W258" i="15"/>
  <c r="AB338" i="15"/>
  <c r="X543" i="15"/>
  <c r="Z743" i="15"/>
  <c r="AE695" i="15"/>
  <c r="Y965" i="15"/>
  <c r="Z258" i="15"/>
  <c r="AE555" i="14"/>
  <c r="D555" i="18" s="1"/>
  <c r="L549" i="17" s="1"/>
  <c r="AE551" i="15"/>
  <c r="AC551" i="15"/>
  <c r="Z551" i="15"/>
  <c r="X551" i="15"/>
  <c r="V551" i="15"/>
  <c r="AF551" i="14" s="1"/>
  <c r="AG551" i="14" s="1"/>
  <c r="AF551" i="15"/>
  <c r="AA551" i="15"/>
  <c r="Y551" i="15"/>
  <c r="AG551" i="15"/>
  <c r="AD551" i="15"/>
  <c r="AE642" i="14"/>
  <c r="D642" i="18" s="1"/>
  <c r="L636" i="17" s="1"/>
  <c r="AG638" i="15"/>
  <c r="AF638" i="15"/>
  <c r="V638" i="15"/>
  <c r="AF638" i="14" s="1"/>
  <c r="AG638" i="14" s="1"/>
  <c r="Z638" i="15"/>
  <c r="AD638" i="15"/>
  <c r="AA638" i="15"/>
  <c r="AC638" i="15"/>
  <c r="X638" i="15"/>
  <c r="W638" i="15"/>
  <c r="AB638" i="15"/>
  <c r="AE638" i="15"/>
  <c r="AB714" i="15"/>
  <c r="AE714" i="15"/>
  <c r="AA714" i="15"/>
  <c r="AG714" i="15"/>
  <c r="W714" i="15"/>
  <c r="AE799" i="14"/>
  <c r="D799" i="18" s="1"/>
  <c r="L793" i="17" s="1"/>
  <c r="AE795" i="15"/>
  <c r="AC795" i="15"/>
  <c r="AD795" i="15"/>
  <c r="X795" i="15"/>
  <c r="AF795" i="15"/>
  <c r="V795" i="15"/>
  <c r="AF795" i="14" s="1"/>
  <c r="AG795" i="14" s="1"/>
  <c r="Z795" i="15"/>
  <c r="AA795" i="15"/>
  <c r="Y795" i="15"/>
  <c r="AG795" i="15"/>
  <c r="AD641" i="15"/>
  <c r="AF984" i="15"/>
  <c r="Z984" i="15"/>
  <c r="AG984" i="15"/>
  <c r="AB984" i="15"/>
  <c r="AE984" i="15"/>
  <c r="Y984" i="15"/>
  <c r="W984" i="15"/>
  <c r="AA984" i="15"/>
  <c r="AE798" i="14"/>
  <c r="D798" i="18" s="1"/>
  <c r="L792" i="17" s="1"/>
  <c r="AE794" i="15"/>
  <c r="AE36" i="15"/>
  <c r="Z36" i="15"/>
  <c r="AB93" i="15"/>
  <c r="AF112" i="15"/>
  <c r="AC146" i="15"/>
  <c r="AF310" i="15"/>
  <c r="AA302" i="15"/>
  <c r="AC407" i="15"/>
  <c r="AB506" i="15"/>
  <c r="AB469" i="15"/>
  <c r="X791" i="15"/>
  <c r="AA791" i="15"/>
  <c r="V841" i="15"/>
  <c r="AF841" i="14" s="1"/>
  <c r="AG841" i="14" s="1"/>
  <c r="X905" i="15"/>
  <c r="AF975" i="15"/>
  <c r="AC975" i="15"/>
  <c r="X998" i="15"/>
  <c r="X1006" i="15"/>
  <c r="AE498" i="15"/>
  <c r="Z625" i="15"/>
  <c r="V560" i="15"/>
  <c r="AF560" i="14" s="1"/>
  <c r="AG560" i="14" s="1"/>
  <c r="V809" i="15"/>
  <c r="AF809" i="14" s="1"/>
  <c r="AG809" i="14" s="1"/>
  <c r="AE813" i="14"/>
  <c r="D813" i="18" s="1"/>
  <c r="L807" i="17" s="1"/>
  <c r="V76" i="15"/>
  <c r="AF76" i="14" s="1"/>
  <c r="AG76" i="14" s="1"/>
  <c r="AE80" i="14"/>
  <c r="D80" i="18" s="1"/>
  <c r="L74" i="17" s="1"/>
  <c r="AE52" i="15"/>
  <c r="AA78" i="15"/>
  <c r="AB192" i="15"/>
  <c r="AC235" i="15"/>
  <c r="AA235" i="15"/>
  <c r="X311" i="15"/>
  <c r="V245" i="15"/>
  <c r="AF245" i="14" s="1"/>
  <c r="AG245" i="14" s="1"/>
  <c r="AG311" i="15"/>
  <c r="AE246" i="15"/>
  <c r="Y419" i="15"/>
  <c r="AB360" i="15"/>
  <c r="AD373" i="15"/>
  <c r="AE407" i="15"/>
  <c r="AG625" i="15"/>
  <c r="W539" i="15"/>
  <c r="AC656" i="15"/>
  <c r="W722" i="15"/>
  <c r="AG748" i="15"/>
  <c r="AD673" i="15"/>
  <c r="AF834" i="15"/>
  <c r="X676" i="15"/>
  <c r="AC791" i="15"/>
  <c r="AE905" i="15"/>
  <c r="AC979" i="15"/>
  <c r="V975" i="15"/>
  <c r="AF975" i="14" s="1"/>
  <c r="AG975" i="14" s="1"/>
  <c r="AE998" i="15"/>
  <c r="X756" i="15"/>
  <c r="Z794" i="15"/>
  <c r="AD992" i="15"/>
  <c r="X481" i="15"/>
  <c r="AG481" i="15"/>
  <c r="AE485" i="14"/>
  <c r="D485" i="18" s="1"/>
  <c r="L479" i="17" s="1"/>
  <c r="Z540" i="15"/>
  <c r="AE544" i="14"/>
  <c r="D544" i="18" s="1"/>
  <c r="L538" i="17" s="1"/>
  <c r="Z34" i="15"/>
  <c r="AA36" i="15"/>
  <c r="W52" i="15"/>
  <c r="Z43" i="15"/>
  <c r="V43" i="15"/>
  <c r="X67" i="15"/>
  <c r="AG78" i="15"/>
  <c r="X88" i="15"/>
  <c r="AC107" i="15"/>
  <c r="AF101" i="15"/>
  <c r="V109" i="15"/>
  <c r="AF109" i="14" s="1"/>
  <c r="AG109" i="14" s="1"/>
  <c r="AD76" i="15"/>
  <c r="W76" i="15"/>
  <c r="Z101" i="15"/>
  <c r="AE109" i="15"/>
  <c r="Z93" i="15"/>
  <c r="AA128" i="15"/>
  <c r="AD128" i="15"/>
  <c r="AC140" i="15"/>
  <c r="AE112" i="15"/>
  <c r="AG154" i="15"/>
  <c r="AF171" i="15"/>
  <c r="V163" i="15"/>
  <c r="AF163" i="14" s="1"/>
  <c r="AG163" i="14" s="1"/>
  <c r="AG181" i="15"/>
  <c r="V159" i="15"/>
  <c r="AF159" i="14" s="1"/>
  <c r="AG159" i="14" s="1"/>
  <c r="AG145" i="15"/>
  <c r="X145" i="15"/>
  <c r="AA146" i="15"/>
  <c r="X146" i="15"/>
  <c r="AB173" i="15"/>
  <c r="AB181" i="15"/>
  <c r="AE227" i="15"/>
  <c r="AA192" i="15"/>
  <c r="AB235" i="15"/>
  <c r="AE285" i="15"/>
  <c r="AF311" i="15"/>
  <c r="AF245" i="15"/>
  <c r="AE245" i="15"/>
  <c r="W257" i="15"/>
  <c r="Y257" i="15"/>
  <c r="AB265" i="15"/>
  <c r="AD246" i="15"/>
  <c r="AA281" i="15"/>
  <c r="AB303" i="15"/>
  <c r="AE310" i="15"/>
  <c r="AG302" i="15"/>
  <c r="AC302" i="15"/>
  <c r="AC374" i="15"/>
  <c r="AD293" i="15"/>
  <c r="X293" i="15"/>
  <c r="AE382" i="15"/>
  <c r="AF335" i="15"/>
  <c r="Y374" i="15"/>
  <c r="Z374" i="15"/>
  <c r="Z382" i="15"/>
  <c r="AG407" i="15"/>
  <c r="AB432" i="15"/>
  <c r="AF385" i="15"/>
  <c r="AG419" i="15"/>
  <c r="AA360" i="15"/>
  <c r="AD360" i="15"/>
  <c r="W389" i="15"/>
  <c r="V373" i="15"/>
  <c r="AF373" i="14" s="1"/>
  <c r="AG373" i="14" s="1"/>
  <c r="X381" i="15"/>
  <c r="Z381" i="15"/>
  <c r="AA419" i="15"/>
  <c r="X432" i="15"/>
  <c r="AG416" i="15"/>
  <c r="AC442" i="15"/>
  <c r="X452" i="15"/>
  <c r="AF465" i="15"/>
  <c r="AG490" i="15"/>
  <c r="W442" i="15"/>
  <c r="AE462" i="15"/>
  <c r="AE486" i="15"/>
  <c r="AA457" i="15"/>
  <c r="Z462" i="15"/>
  <c r="AF458" i="15"/>
  <c r="AF498" i="15"/>
  <c r="Z463" i="15"/>
  <c r="V463" i="15"/>
  <c r="AF463" i="14" s="1"/>
  <c r="AG463" i="14" s="1"/>
  <c r="AE502" i="15"/>
  <c r="AG506" i="15"/>
  <c r="AA540" i="15"/>
  <c r="Z506" i="15"/>
  <c r="AG560" i="15"/>
  <c r="AE540" i="15"/>
  <c r="Z461" i="15"/>
  <c r="V461" i="15"/>
  <c r="AF461" i="14" s="1"/>
  <c r="AG461" i="14" s="1"/>
  <c r="X469" i="15"/>
  <c r="Z477" i="15"/>
  <c r="V477" i="15"/>
  <c r="AF477" i="14" s="1"/>
  <c r="AG477" i="14" s="1"/>
  <c r="AF540" i="15"/>
  <c r="AB560" i="15"/>
  <c r="X501" i="15"/>
  <c r="AB517" i="15"/>
  <c r="V571" i="15"/>
  <c r="AF571" i="14" s="1"/>
  <c r="AG571" i="14" s="1"/>
  <c r="AB555" i="15"/>
  <c r="AD539" i="15"/>
  <c r="Y592" i="15"/>
  <c r="AB595" i="15"/>
  <c r="AD522" i="15"/>
  <c r="AB588" i="15"/>
  <c r="AA632" i="15"/>
  <c r="AF674" i="15"/>
  <c r="Z648" i="15"/>
  <c r="Y696" i="15"/>
  <c r="AA722" i="15"/>
  <c r="AB656" i="15"/>
  <c r="AC696" i="15"/>
  <c r="AE722" i="15"/>
  <c r="Y756" i="15"/>
  <c r="AC767" i="15"/>
  <c r="AE791" i="15"/>
  <c r="AG797" i="15"/>
  <c r="AC673" i="15"/>
  <c r="X673" i="15"/>
  <c r="AG676" i="15"/>
  <c r="AE767" i="15"/>
  <c r="X809" i="15"/>
  <c r="Y827" i="15"/>
  <c r="Z877" i="15"/>
  <c r="AA894" i="15"/>
  <c r="AA877" i="15"/>
  <c r="AG890" i="15"/>
  <c r="AC893" i="15"/>
  <c r="Y841" i="15"/>
  <c r="AE893" i="15"/>
  <c r="V854" i="15"/>
  <c r="AF854" i="14" s="1"/>
  <c r="AG854" i="14" s="1"/>
  <c r="AB854" i="15"/>
  <c r="X889" i="15"/>
  <c r="AE978" i="15"/>
  <c r="AF992" i="15"/>
  <c r="AA945" i="15"/>
  <c r="AE873" i="15"/>
  <c r="AG881" i="15"/>
  <c r="AC881" i="15"/>
  <c r="W941" i="15"/>
  <c r="AF979" i="15"/>
  <c r="X981" i="15"/>
  <c r="W905" i="15"/>
  <c r="Y981" i="15"/>
  <c r="AF875" i="15"/>
  <c r="AG979" i="15"/>
  <c r="AC992" i="15"/>
  <c r="AA849" i="15"/>
  <c r="W992" i="15"/>
  <c r="AD957" i="15"/>
  <c r="AA957" i="15"/>
  <c r="V974" i="15"/>
  <c r="AF974" i="14" s="1"/>
  <c r="AG974" i="14" s="1"/>
  <c r="AE975" i="15"/>
  <c r="AB998" i="15"/>
  <c r="W998" i="15"/>
  <c r="Y990" i="15"/>
  <c r="AB1006" i="15"/>
  <c r="W1006" i="15"/>
  <c r="V953" i="15"/>
  <c r="AF953" i="14" s="1"/>
  <c r="AG953" i="14" s="1"/>
  <c r="AC52" i="15"/>
  <c r="AA303" i="15"/>
  <c r="AG171" i="15"/>
  <c r="AC196" i="15"/>
  <c r="AC173" i="15"/>
  <c r="AG13" i="15"/>
  <c r="AG34" i="15"/>
  <c r="W34" i="15"/>
  <c r="Y498" i="15"/>
  <c r="V540" i="15"/>
  <c r="AF540" i="14" s="1"/>
  <c r="AG540" i="14" s="1"/>
  <c r="AD540" i="15"/>
  <c r="AD486" i="15"/>
  <c r="Y625" i="15"/>
  <c r="Z560" i="15"/>
  <c r="AE674" i="15"/>
  <c r="AD767" i="15"/>
  <c r="W756" i="15"/>
  <c r="AB756" i="15"/>
  <c r="W794" i="15"/>
  <c r="AE1001" i="15"/>
  <c r="X992" i="15"/>
  <c r="AA90" i="15"/>
  <c r="AE94" i="14"/>
  <c r="D94" i="18" s="1"/>
  <c r="L88" i="17" s="1"/>
  <c r="Y649" i="15"/>
  <c r="V649" i="15"/>
  <c r="AF649" i="14" s="1"/>
  <c r="AG649" i="14" s="1"/>
  <c r="AE653" i="14"/>
  <c r="D653" i="18" s="1"/>
  <c r="L647" i="17" s="1"/>
  <c r="AC100" i="15"/>
  <c r="AE104" i="14"/>
  <c r="D104" i="18" s="1"/>
  <c r="L98" i="17" s="1"/>
  <c r="AA42" i="15"/>
  <c r="V42" i="15"/>
  <c r="AF46" i="14" s="1"/>
  <c r="AE46" i="14"/>
  <c r="D46" i="18" s="1"/>
  <c r="L40" i="17" s="1"/>
  <c r="AD42" i="15"/>
  <c r="AD319" i="15"/>
  <c r="AE323" i="14"/>
  <c r="D323" i="18" s="1"/>
  <c r="L317" i="17" s="1"/>
  <c r="Z973" i="15"/>
  <c r="AE977" i="14"/>
  <c r="D977" i="18" s="1"/>
  <c r="L971" i="17" s="1"/>
  <c r="V107" i="15"/>
  <c r="AF107" i="14" s="1"/>
  <c r="AG107" i="14" s="1"/>
  <c r="AE111" i="14"/>
  <c r="D111" i="18" s="1"/>
  <c r="L105" i="17" s="1"/>
  <c r="Z145" i="15"/>
  <c r="AD146" i="15"/>
  <c r="V246" i="15"/>
  <c r="AF246" i="14" s="1"/>
  <c r="AG246" i="14" s="1"/>
  <c r="W373" i="15"/>
  <c r="Y501" i="15"/>
  <c r="AC560" i="15"/>
  <c r="AA621" i="15"/>
  <c r="AB797" i="15"/>
  <c r="W979" i="15"/>
  <c r="Z990" i="15"/>
  <c r="Z953" i="15"/>
  <c r="V992" i="15"/>
  <c r="AF992" i="14" s="1"/>
  <c r="AG992" i="14" s="1"/>
  <c r="AA75" i="15"/>
  <c r="AE75" i="15"/>
  <c r="AE79" i="14"/>
  <c r="D79" i="18" s="1"/>
  <c r="L73" i="17" s="1"/>
  <c r="AF52" i="15"/>
  <c r="W75" i="15"/>
  <c r="V75" i="15"/>
  <c r="AF75" i="14" s="1"/>
  <c r="AG75" i="14" s="1"/>
  <c r="AF67" i="15"/>
  <c r="AF76" i="15"/>
  <c r="Y145" i="15"/>
  <c r="AB146" i="15"/>
  <c r="W227" i="15"/>
  <c r="AA245" i="15"/>
  <c r="W382" i="15"/>
  <c r="W360" i="15"/>
  <c r="AE389" i="15"/>
  <c r="Y416" i="15"/>
  <c r="AA463" i="15"/>
  <c r="AA506" i="15"/>
  <c r="AF501" i="15"/>
  <c r="Y539" i="15"/>
  <c r="V595" i="15"/>
  <c r="AF595" i="14" s="1"/>
  <c r="AG595" i="14" s="1"/>
  <c r="AC588" i="15"/>
  <c r="AC740" i="15"/>
  <c r="Y797" i="15"/>
  <c r="AF673" i="15"/>
  <c r="W676" i="15"/>
  <c r="AC945" i="15"/>
  <c r="AB945" i="15"/>
  <c r="AB957" i="15"/>
  <c r="AC1006" i="15"/>
  <c r="Y13" i="15"/>
  <c r="Z866" i="15"/>
  <c r="V866" i="15"/>
  <c r="AF866" i="14" s="1"/>
  <c r="AG866" i="14" s="1"/>
  <c r="W866" i="15"/>
  <c r="AD866" i="15"/>
  <c r="AG866" i="15"/>
  <c r="AE870" i="14"/>
  <c r="D870" i="18" s="1"/>
  <c r="L864" i="17" s="1"/>
  <c r="X933" i="15"/>
  <c r="AE937" i="14"/>
  <c r="D937" i="18" s="1"/>
  <c r="L931" i="17" s="1"/>
  <c r="AG88" i="15"/>
  <c r="AE92" i="14"/>
  <c r="D92" i="18" s="1"/>
  <c r="L86" i="17" s="1"/>
  <c r="Y88" i="15"/>
  <c r="AG762" i="15"/>
  <c r="AE766" i="14"/>
  <c r="D766" i="18" s="1"/>
  <c r="L760" i="17" s="1"/>
  <c r="Y36" i="15"/>
  <c r="AB36" i="15"/>
  <c r="AF57" i="15"/>
  <c r="AG43" i="15"/>
  <c r="AC43" i="15"/>
  <c r="V78" i="15"/>
  <c r="AF78" i="14" s="1"/>
  <c r="AG78" i="14" s="1"/>
  <c r="Z75" i="15"/>
  <c r="AE67" i="15"/>
  <c r="Y78" i="15"/>
  <c r="AE88" i="15"/>
  <c r="AB76" i="15"/>
  <c r="AC76" i="15"/>
  <c r="AG101" i="15"/>
  <c r="Z109" i="15"/>
  <c r="AG93" i="15"/>
  <c r="Z128" i="15"/>
  <c r="V128" i="15"/>
  <c r="AF128" i="14" s="1"/>
  <c r="AG128" i="14" s="1"/>
  <c r="AG140" i="15"/>
  <c r="Z140" i="15"/>
  <c r="W112" i="15"/>
  <c r="Y154" i="15"/>
  <c r="X171" i="15"/>
  <c r="V145" i="15"/>
  <c r="AF145" i="14" s="1"/>
  <c r="AG145" i="14" s="1"/>
  <c r="AB145" i="15"/>
  <c r="Z146" i="15"/>
  <c r="AB227" i="15"/>
  <c r="AF192" i="15"/>
  <c r="AG235" i="15"/>
  <c r="W285" i="15"/>
  <c r="AE311" i="15"/>
  <c r="AD245" i="15"/>
  <c r="W245" i="15"/>
  <c r="AD257" i="15"/>
  <c r="AF265" i="15"/>
  <c r="AA265" i="15"/>
  <c r="AA246" i="15"/>
  <c r="AC246" i="15"/>
  <c r="AF281" i="15"/>
  <c r="Z281" i="15"/>
  <c r="AF346" i="15"/>
  <c r="AB310" i="15"/>
  <c r="W310" i="15"/>
  <c r="Y302" i="15"/>
  <c r="AC293" i="15"/>
  <c r="AE293" i="15"/>
  <c r="W374" i="15"/>
  <c r="X335" i="15"/>
  <c r="AG374" i="15"/>
  <c r="AA407" i="15"/>
  <c r="X385" i="15"/>
  <c r="Z360" i="15"/>
  <c r="V360" i="15"/>
  <c r="AF360" i="14" s="1"/>
  <c r="AG360" i="14" s="1"/>
  <c r="AD389" i="15"/>
  <c r="AG373" i="15"/>
  <c r="AC373" i="15"/>
  <c r="AE381" i="15"/>
  <c r="X416" i="15"/>
  <c r="AF432" i="15"/>
  <c r="Y432" i="15"/>
  <c r="AD442" i="15"/>
  <c r="AA498" i="15"/>
  <c r="AB458" i="15"/>
  <c r="AB490" i="15"/>
  <c r="Y462" i="15"/>
  <c r="AG463" i="15"/>
  <c r="W502" i="15"/>
  <c r="Y506" i="15"/>
  <c r="AG517" i="15"/>
  <c r="AG461" i="15"/>
  <c r="AC461" i="15"/>
  <c r="AE469" i="15"/>
  <c r="AG477" i="15"/>
  <c r="AC477" i="15"/>
  <c r="AE501" i="15"/>
  <c r="AC571" i="15"/>
  <c r="AF555" i="15"/>
  <c r="AA555" i="15"/>
  <c r="V539" i="15"/>
  <c r="AF539" i="14" s="1"/>
  <c r="AG539" i="14" s="1"/>
  <c r="AF592" i="15"/>
  <c r="AC625" i="15"/>
  <c r="AA595" i="15"/>
  <c r="W625" i="15"/>
  <c r="AC522" i="15"/>
  <c r="AG588" i="15"/>
  <c r="AA588" i="15"/>
  <c r="Z632" i="15"/>
  <c r="AE648" i="15"/>
  <c r="AG648" i="15"/>
  <c r="AG696" i="15"/>
  <c r="AA656" i="15"/>
  <c r="W738" i="15"/>
  <c r="AG756" i="15"/>
  <c r="AF797" i="15"/>
  <c r="AA673" i="15"/>
  <c r="AB673" i="15"/>
  <c r="X810" i="15"/>
  <c r="V676" i="15"/>
  <c r="AF676" i="14" s="1"/>
  <c r="AG676" i="14" s="1"/>
  <c r="W767" i="15"/>
  <c r="AF809" i="15"/>
  <c r="AB837" i="15"/>
  <c r="Y809" i="15"/>
  <c r="W797" i="15"/>
  <c r="AF893" i="15"/>
  <c r="AF827" i="15"/>
  <c r="X866" i="15"/>
  <c r="AC933" i="15"/>
  <c r="AF841" i="15"/>
  <c r="W877" i="15"/>
  <c r="AB890" i="15"/>
  <c r="X894" i="15"/>
  <c r="AE854" i="15"/>
  <c r="AG854" i="15"/>
  <c r="AE889" i="15"/>
  <c r="AD979" i="15"/>
  <c r="AG993" i="15"/>
  <c r="Y992" i="15"/>
  <c r="W873" i="15"/>
  <c r="Y881" i="15"/>
  <c r="AB881" i="15"/>
  <c r="AC941" i="15"/>
  <c r="AF981" i="15"/>
  <c r="AA905" i="15"/>
  <c r="AD905" i="15"/>
  <c r="AG981" i="15"/>
  <c r="AC1001" i="15"/>
  <c r="X875" i="15"/>
  <c r="Y979" i="15"/>
  <c r="AG849" i="15"/>
  <c r="AD978" i="15"/>
  <c r="AE992" i="15"/>
  <c r="AC957" i="15"/>
  <c r="AF957" i="15"/>
  <c r="AE974" i="15"/>
  <c r="AD975" i="15"/>
  <c r="AA998" i="15"/>
  <c r="AD998" i="15"/>
  <c r="AF990" i="15"/>
  <c r="AA1006" i="15"/>
  <c r="AD1006" i="15"/>
  <c r="AA953" i="15"/>
  <c r="Z303" i="15"/>
  <c r="AC171" i="15"/>
  <c r="AD196" i="15"/>
  <c r="V465" i="15"/>
  <c r="AF465" i="14" s="1"/>
  <c r="AG465" i="14" s="1"/>
  <c r="Y465" i="15"/>
  <c r="Y481" i="15"/>
  <c r="X13" i="15"/>
  <c r="V34" i="15"/>
  <c r="V486" i="15"/>
  <c r="AF486" i="14" s="1"/>
  <c r="AG486" i="14" s="1"/>
  <c r="W560" i="15"/>
  <c r="AD674" i="15"/>
  <c r="Z767" i="15"/>
  <c r="V756" i="15"/>
  <c r="AF756" i="14" s="1"/>
  <c r="AG756" i="14" s="1"/>
  <c r="V794" i="15"/>
  <c r="AF794" i="14" s="1"/>
  <c r="AG794" i="14" s="1"/>
  <c r="AD1001" i="15"/>
  <c r="AE49" i="14"/>
  <c r="D49" i="18" s="1"/>
  <c r="L43" i="17" s="1"/>
  <c r="Y45" i="15"/>
  <c r="AG45" i="15"/>
  <c r="X716" i="15"/>
  <c r="AE720" i="14"/>
  <c r="D720" i="18" s="1"/>
  <c r="L714" i="17" s="1"/>
  <c r="W223" i="15"/>
  <c r="V223" i="15"/>
  <c r="AF223" i="14" s="1"/>
  <c r="AG223" i="14" s="1"/>
  <c r="Z223" i="15"/>
  <c r="AE227" i="14"/>
  <c r="D227" i="18" s="1"/>
  <c r="L221" i="17" s="1"/>
  <c r="AD223" i="15"/>
  <c r="Z219" i="15"/>
  <c r="AE223" i="14"/>
  <c r="D223" i="18" s="1"/>
  <c r="L217" i="17" s="1"/>
  <c r="V219" i="15"/>
  <c r="AF219" i="14" s="1"/>
  <c r="AG219" i="14" s="1"/>
  <c r="AD219" i="15"/>
  <c r="Y886" i="15"/>
  <c r="Z886" i="15"/>
  <c r="W886" i="15"/>
  <c r="AE890" i="14"/>
  <c r="D890" i="18" s="1"/>
  <c r="L884" i="17" s="1"/>
  <c r="Y870" i="15"/>
  <c r="W870" i="15"/>
  <c r="AE874" i="14"/>
  <c r="D874" i="18" s="1"/>
  <c r="L868" i="17" s="1"/>
  <c r="Z78" i="15"/>
  <c r="AC78" i="15"/>
  <c r="AE107" i="15"/>
  <c r="AA107" i="15"/>
  <c r="AD107" i="15"/>
  <c r="AD302" i="15"/>
  <c r="AF374" i="15"/>
  <c r="AF382" i="15"/>
  <c r="W419" i="15"/>
  <c r="X389" i="15"/>
  <c r="Z442" i="15"/>
  <c r="Y469" i="15"/>
  <c r="Y571" i="15"/>
  <c r="W588" i="15"/>
  <c r="Y740" i="15"/>
  <c r="AA841" i="15"/>
  <c r="Y889" i="15"/>
  <c r="AB889" i="15"/>
  <c r="AG1001" i="15"/>
  <c r="AE979" i="15"/>
  <c r="AC1009" i="15"/>
  <c r="AA794" i="15"/>
  <c r="Z945" i="15"/>
  <c r="AE949" i="14"/>
  <c r="D949" i="18" s="1"/>
  <c r="L943" i="17" s="1"/>
  <c r="Y945" i="15"/>
  <c r="W107" i="15"/>
  <c r="AA93" i="15"/>
  <c r="W128" i="15"/>
  <c r="X112" i="15"/>
  <c r="Y181" i="15"/>
  <c r="AD159" i="15"/>
  <c r="AG227" i="15"/>
  <c r="AE257" i="15"/>
  <c r="AB281" i="15"/>
  <c r="Z302" i="15"/>
  <c r="V302" i="15"/>
  <c r="AF302" i="14" s="1"/>
  <c r="AG302" i="14" s="1"/>
  <c r="X502" i="15"/>
  <c r="AA461" i="15"/>
  <c r="AF469" i="15"/>
  <c r="AC555" i="15"/>
  <c r="V674" i="15"/>
  <c r="AF674" i="14" s="1"/>
  <c r="AG674" i="14" s="1"/>
  <c r="X873" i="15"/>
  <c r="V881" i="15"/>
  <c r="AF881" i="14" s="1"/>
  <c r="AG881" i="14" s="1"/>
  <c r="AG957" i="15"/>
  <c r="AG974" i="15"/>
  <c r="AC998" i="15"/>
  <c r="AE1006" i="15"/>
  <c r="V52" i="15"/>
  <c r="AA266" i="15"/>
  <c r="AD498" i="15"/>
  <c r="AD560" i="15"/>
  <c r="Z674" i="15"/>
  <c r="X57" i="15"/>
  <c r="AA57" i="15"/>
  <c r="Y43" i="15"/>
  <c r="AB43" i="15"/>
  <c r="AG75" i="15"/>
  <c r="W67" i="15"/>
  <c r="AE78" i="15"/>
  <c r="W88" i="15"/>
  <c r="X76" i="15"/>
  <c r="Y101" i="15"/>
  <c r="Y93" i="15"/>
  <c r="AG128" i="15"/>
  <c r="AC128" i="15"/>
  <c r="AF140" i="15"/>
  <c r="AA112" i="15"/>
  <c r="AD112" i="15"/>
  <c r="AF154" i="15"/>
  <c r="AB171" i="15"/>
  <c r="X181" i="15"/>
  <c r="Y173" i="15"/>
  <c r="AF145" i="15"/>
  <c r="AE145" i="15"/>
  <c r="Y146" i="15"/>
  <c r="AA196" i="15"/>
  <c r="V196" i="15"/>
  <c r="AF196" i="14" s="1"/>
  <c r="AG196" i="14" s="1"/>
  <c r="Y235" i="15"/>
  <c r="AC266" i="15"/>
  <c r="AD285" i="15"/>
  <c r="AC245" i="15"/>
  <c r="Y303" i="15"/>
  <c r="V257" i="15"/>
  <c r="AF257" i="14" s="1"/>
  <c r="AG257" i="14" s="1"/>
  <c r="X265" i="15"/>
  <c r="Z265" i="15"/>
  <c r="Z246" i="15"/>
  <c r="AB246" i="15"/>
  <c r="X281" i="15"/>
  <c r="X346" i="15"/>
  <c r="AA310" i="15"/>
  <c r="AD310" i="15"/>
  <c r="AF302" i="15"/>
  <c r="Z293" i="15"/>
  <c r="W293" i="15"/>
  <c r="AE335" i="15"/>
  <c r="Z423" i="15"/>
  <c r="AC385" i="15"/>
  <c r="AC432" i="15"/>
  <c r="AG360" i="15"/>
  <c r="AC360" i="15"/>
  <c r="V389" i="15"/>
  <c r="AF389" i="14" s="1"/>
  <c r="AG389" i="14" s="1"/>
  <c r="Y373" i="15"/>
  <c r="AB373" i="15"/>
  <c r="W381" i="15"/>
  <c r="X407" i="15"/>
  <c r="X423" i="15"/>
  <c r="AF481" i="15"/>
  <c r="V442" i="15"/>
  <c r="AF442" i="14" s="1"/>
  <c r="AG442" i="14" s="1"/>
  <c r="X486" i="15"/>
  <c r="AB498" i="15"/>
  <c r="AA486" i="15"/>
  <c r="W481" i="15"/>
  <c r="Y463" i="15"/>
  <c r="AB502" i="15"/>
  <c r="AC502" i="15"/>
  <c r="AA517" i="15"/>
  <c r="AE560" i="15"/>
  <c r="AF517" i="15"/>
  <c r="AC540" i="15"/>
  <c r="Y461" i="15"/>
  <c r="AB461" i="15"/>
  <c r="W469" i="15"/>
  <c r="Y477" i="15"/>
  <c r="AB477" i="15"/>
  <c r="AB568" i="15"/>
  <c r="W501" i="15"/>
  <c r="AB571" i="15"/>
  <c r="AD611" i="15"/>
  <c r="X555" i="15"/>
  <c r="Z555" i="15"/>
  <c r="AC539" i="15"/>
  <c r="X592" i="15"/>
  <c r="AF595" i="15"/>
  <c r="Z595" i="15"/>
  <c r="AE625" i="15"/>
  <c r="Z522" i="15"/>
  <c r="AA522" i="15"/>
  <c r="Y588" i="15"/>
  <c r="AE632" i="15"/>
  <c r="AG632" i="15"/>
  <c r="AG738" i="15"/>
  <c r="X696" i="15"/>
  <c r="W648" i="15"/>
  <c r="Y648" i="15"/>
  <c r="AF656" i="15"/>
  <c r="AF837" i="15"/>
  <c r="Z673" i="15"/>
  <c r="Y673" i="15"/>
  <c r="AA797" i="15"/>
  <c r="AF810" i="15"/>
  <c r="AF676" i="15"/>
  <c r="AG809" i="15"/>
  <c r="AE797" i="15"/>
  <c r="AA809" i="15"/>
  <c r="AG894" i="15"/>
  <c r="AF933" i="15"/>
  <c r="X827" i="15"/>
  <c r="X841" i="15"/>
  <c r="AA890" i="15"/>
  <c r="AF894" i="15"/>
  <c r="W933" i="15"/>
  <c r="AD854" i="15"/>
  <c r="Y854" i="15"/>
  <c r="W889" i="15"/>
  <c r="X945" i="15"/>
  <c r="AG992" i="15"/>
  <c r="AA873" i="15"/>
  <c r="AD873" i="15"/>
  <c r="AF881" i="15"/>
  <c r="AB941" i="15"/>
  <c r="Z905" i="15"/>
  <c r="V905" i="15"/>
  <c r="AF905" i="14" s="1"/>
  <c r="AG905" i="14" s="1"/>
  <c r="AC875" i="15"/>
  <c r="AE875" i="15"/>
  <c r="AC849" i="15"/>
  <c r="Y849" i="15"/>
  <c r="AB989" i="15"/>
  <c r="X993" i="15"/>
  <c r="X1001" i="15"/>
  <c r="X1009" i="15"/>
  <c r="Z957" i="15"/>
  <c r="X957" i="15"/>
  <c r="AD974" i="15"/>
  <c r="AB975" i="15"/>
  <c r="Z998" i="15"/>
  <c r="V998" i="15"/>
  <c r="AF998" i="14" s="1"/>
  <c r="AG998" i="14" s="1"/>
  <c r="X990" i="15"/>
  <c r="Z1006" i="15"/>
  <c r="V1006" i="15"/>
  <c r="AF1006" i="14" s="1"/>
  <c r="AG1006" i="14" s="1"/>
  <c r="AF953" i="15"/>
  <c r="Y171" i="15"/>
  <c r="AE173" i="15"/>
  <c r="AF13" i="15"/>
  <c r="AF34" i="15"/>
  <c r="AC486" i="15"/>
  <c r="AB674" i="15"/>
  <c r="AG933" i="15"/>
  <c r="Y767" i="15"/>
  <c r="AF756" i="15"/>
  <c r="AC794" i="15"/>
  <c r="AA1001" i="15"/>
  <c r="V105" i="15"/>
  <c r="AF105" i="14" s="1"/>
  <c r="AG105" i="14" s="1"/>
  <c r="AE109" i="14"/>
  <c r="D109" i="18" s="1"/>
  <c r="L103" i="17" s="1"/>
  <c r="AC129" i="15"/>
  <c r="V129" i="15"/>
  <c r="AF129" i="14" s="1"/>
  <c r="AG129" i="14" s="1"/>
  <c r="AA129" i="15"/>
  <c r="AD129" i="15"/>
  <c r="AE133" i="14"/>
  <c r="D133" i="18" s="1"/>
  <c r="L127" i="17" s="1"/>
  <c r="V428" i="15"/>
  <c r="AF428" i="14" s="1"/>
  <c r="AG428" i="14" s="1"/>
  <c r="AE432" i="14"/>
  <c r="D432" i="18" s="1"/>
  <c r="L426" i="17" s="1"/>
  <c r="W783" i="15"/>
  <c r="V783" i="15"/>
  <c r="AF783" i="14" s="1"/>
  <c r="AG783" i="14" s="1"/>
  <c r="AE787" i="14"/>
  <c r="D787" i="18" s="1"/>
  <c r="L781" i="17" s="1"/>
  <c r="AA858" i="15"/>
  <c r="V858" i="15"/>
  <c r="AF858" i="14" s="1"/>
  <c r="AG858" i="14" s="1"/>
  <c r="AE862" i="14"/>
  <c r="D862" i="18" s="1"/>
  <c r="L856" i="17" s="1"/>
  <c r="AA971" i="15"/>
  <c r="Z971" i="15"/>
  <c r="AE975" i="14"/>
  <c r="D975" i="18" s="1"/>
  <c r="L969" i="17" s="1"/>
  <c r="W552" i="15"/>
  <c r="AE556" i="14"/>
  <c r="D556" i="18" s="1"/>
  <c r="L550" i="17" s="1"/>
  <c r="AA739" i="15"/>
  <c r="W739" i="15"/>
  <c r="AE739" i="15"/>
  <c r="AE743" i="14"/>
  <c r="D743" i="18" s="1"/>
  <c r="L737" i="17" s="1"/>
  <c r="Y902" i="15"/>
  <c r="Z902" i="15"/>
  <c r="W902" i="15"/>
  <c r="AE906" i="14"/>
  <c r="D906" i="18" s="1"/>
  <c r="L900" i="17" s="1"/>
  <c r="AD680" i="15"/>
  <c r="Z680" i="15"/>
  <c r="AG680" i="15"/>
  <c r="AE684" i="14"/>
  <c r="D684" i="18" s="1"/>
  <c r="L678" i="17" s="1"/>
  <c r="Y177" i="15"/>
  <c r="AA177" i="15"/>
  <c r="AD177" i="15"/>
  <c r="AE177" i="15"/>
  <c r="V177" i="15"/>
  <c r="AF177" i="14" s="1"/>
  <c r="AG177" i="14" s="1"/>
  <c r="W177" i="15"/>
  <c r="AE181" i="14"/>
  <c r="D181" i="18" s="1"/>
  <c r="L175" i="17" s="1"/>
  <c r="Z177" i="15"/>
  <c r="AD625" i="15"/>
  <c r="AE629" i="14"/>
  <c r="D629" i="18" s="1"/>
  <c r="L623" i="17" s="1"/>
  <c r="W93" i="15"/>
  <c r="Z407" i="15"/>
  <c r="W407" i="15"/>
  <c r="AA560" i="15"/>
  <c r="W461" i="15"/>
  <c r="W571" i="15"/>
  <c r="V555" i="15"/>
  <c r="AF555" i="14" s="1"/>
  <c r="AG555" i="14" s="1"/>
  <c r="Y656" i="15"/>
  <c r="V656" i="15"/>
  <c r="AF656" i="14" s="1"/>
  <c r="AG656" i="14" s="1"/>
  <c r="Y748" i="15"/>
  <c r="AB841" i="15"/>
  <c r="V990" i="15"/>
  <c r="AF990" i="14" s="1"/>
  <c r="AG990" i="14" s="1"/>
  <c r="AB953" i="15"/>
  <c r="AD621" i="15"/>
  <c r="AA159" i="15"/>
  <c r="W159" i="15"/>
  <c r="AG159" i="15"/>
  <c r="AE163" i="14"/>
  <c r="D163" i="18" s="1"/>
  <c r="L157" i="17" s="1"/>
  <c r="V385" i="15"/>
  <c r="AF385" i="14" s="1"/>
  <c r="AG385" i="14" s="1"/>
  <c r="AD385" i="15"/>
  <c r="AE389" i="14"/>
  <c r="D389" i="18" s="1"/>
  <c r="L383" i="17" s="1"/>
  <c r="X52" i="15"/>
  <c r="AD52" i="15"/>
  <c r="AE56" i="14"/>
  <c r="D56" i="18" s="1"/>
  <c r="L50" i="17" s="1"/>
  <c r="W303" i="15"/>
  <c r="V303" i="15"/>
  <c r="AF303" i="14" s="1"/>
  <c r="AG303" i="14" s="1"/>
  <c r="AD303" i="15"/>
  <c r="AE307" i="14"/>
  <c r="D307" i="18" s="1"/>
  <c r="L301" i="17" s="1"/>
  <c r="AE76" i="15"/>
  <c r="AF146" i="15"/>
  <c r="AG257" i="15"/>
  <c r="X310" i="15"/>
  <c r="AE419" i="15"/>
  <c r="Y385" i="15"/>
  <c r="X498" i="15"/>
  <c r="AD463" i="15"/>
  <c r="Y560" i="15"/>
  <c r="AD461" i="15"/>
  <c r="AD571" i="15"/>
  <c r="AE809" i="15"/>
  <c r="AG827" i="15"/>
  <c r="AG841" i="15"/>
  <c r="AF889" i="15"/>
  <c r="Z881" i="15"/>
  <c r="AG990" i="15"/>
  <c r="Y953" i="15"/>
  <c r="AB13" i="15"/>
  <c r="V625" i="15"/>
  <c r="AF625" i="14" s="1"/>
  <c r="AG625" i="14" s="1"/>
  <c r="AC621" i="15"/>
  <c r="AE163" i="15"/>
  <c r="Y163" i="15"/>
  <c r="Z163" i="15"/>
  <c r="AA163" i="15"/>
  <c r="AC163" i="15"/>
  <c r="W163" i="15"/>
  <c r="AG163" i="15"/>
  <c r="AE167" i="14"/>
  <c r="D167" i="18" s="1"/>
  <c r="L161" i="17" s="1"/>
  <c r="X465" i="15"/>
  <c r="AG465" i="15"/>
  <c r="AE469" i="14"/>
  <c r="D469" i="18" s="1"/>
  <c r="L463" i="17" s="1"/>
  <c r="AC22" i="14"/>
  <c r="AA52" i="15"/>
  <c r="AF43" i="15"/>
  <c r="Y75" i="15"/>
  <c r="AD78" i="15"/>
  <c r="AD88" i="15"/>
  <c r="X101" i="15"/>
  <c r="Z107" i="15"/>
  <c r="AA76" i="15"/>
  <c r="AB107" i="15"/>
  <c r="Y128" i="15"/>
  <c r="AB128" i="15"/>
  <c r="Z112" i="15"/>
  <c r="V112" i="15"/>
  <c r="AF112" i="14" s="1"/>
  <c r="AG112" i="14" s="1"/>
  <c r="X173" i="15"/>
  <c r="AG173" i="15"/>
  <c r="AB159" i="15"/>
  <c r="AD145" i="15"/>
  <c r="W145" i="15"/>
  <c r="W146" i="15"/>
  <c r="AF196" i="15"/>
  <c r="W266" i="15"/>
  <c r="X266" i="15"/>
  <c r="AB285" i="15"/>
  <c r="AB245" i="15"/>
  <c r="AG303" i="15"/>
  <c r="AC257" i="15"/>
  <c r="AE265" i="15"/>
  <c r="AG265" i="15"/>
  <c r="Y246" i="15"/>
  <c r="AF246" i="15"/>
  <c r="AE346" i="15"/>
  <c r="Z310" i="15"/>
  <c r="V310" i="15"/>
  <c r="AF310" i="14" s="1"/>
  <c r="AG310" i="14" s="1"/>
  <c r="X302" i="15"/>
  <c r="AA346" i="15"/>
  <c r="Y293" i="15"/>
  <c r="AC346" i="15"/>
  <c r="AB385" i="15"/>
  <c r="W385" i="15"/>
  <c r="AB423" i="15"/>
  <c r="AC423" i="15"/>
  <c r="Y360" i="15"/>
  <c r="AG389" i="15"/>
  <c r="AF373" i="15"/>
  <c r="AA373" i="15"/>
  <c r="AD381" i="15"/>
  <c r="Z457" i="15"/>
  <c r="Z465" i="15"/>
  <c r="Z481" i="15"/>
  <c r="AF486" i="15"/>
  <c r="AC465" i="15"/>
  <c r="AE481" i="15"/>
  <c r="AB486" i="15"/>
  <c r="AF463" i="15"/>
  <c r="X560" i="15"/>
  <c r="Y568" i="15"/>
  <c r="AF461" i="15"/>
  <c r="AA469" i="15"/>
  <c r="AD469" i="15"/>
  <c r="AF477" i="15"/>
  <c r="AF571" i="15"/>
  <c r="AA571" i="15"/>
  <c r="AE555" i="15"/>
  <c r="AG555" i="15"/>
  <c r="AB539" i="15"/>
  <c r="AF611" i="15"/>
  <c r="AB625" i="15"/>
  <c r="Y621" i="15"/>
  <c r="Y522" i="15"/>
  <c r="AF522" i="15"/>
  <c r="AF625" i="15"/>
  <c r="W632" i="15"/>
  <c r="Y632" i="15"/>
  <c r="AE696" i="15"/>
  <c r="AD648" i="15"/>
  <c r="AF648" i="15"/>
  <c r="X674" i="15"/>
  <c r="AG674" i="15"/>
  <c r="AE656" i="15"/>
  <c r="AC809" i="15"/>
  <c r="W673" i="15"/>
  <c r="X794" i="15"/>
  <c r="AD676" i="15"/>
  <c r="Z809" i="15"/>
  <c r="AB762" i="15"/>
  <c r="AB794" i="15"/>
  <c r="AC827" i="15"/>
  <c r="AE827" i="15"/>
  <c r="W890" i="15"/>
  <c r="AA933" i="15"/>
  <c r="AE933" i="15"/>
  <c r="AC854" i="15"/>
  <c r="AA889" i="15"/>
  <c r="AD889" i="15"/>
  <c r="AG1009" i="15"/>
  <c r="AE945" i="15"/>
  <c r="AB978" i="15"/>
  <c r="Z993" i="15"/>
  <c r="Z1001" i="15"/>
  <c r="Z1009" i="15"/>
  <c r="Z873" i="15"/>
  <c r="V873" i="15"/>
  <c r="AF873" i="14" s="1"/>
  <c r="AG873" i="14" s="1"/>
  <c r="X881" i="15"/>
  <c r="AG905" i="15"/>
  <c r="AC905" i="15"/>
  <c r="AB992" i="15"/>
  <c r="AB875" i="15"/>
  <c r="W875" i="15"/>
  <c r="Z849" i="15"/>
  <c r="AE849" i="15"/>
  <c r="AF1001" i="15"/>
  <c r="Y957" i="15"/>
  <c r="AA974" i="15"/>
  <c r="AC974" i="15"/>
  <c r="Z975" i="15"/>
  <c r="AA975" i="15"/>
  <c r="AG998" i="15"/>
  <c r="AC990" i="15"/>
  <c r="AE990" i="15"/>
  <c r="AG1006" i="15"/>
  <c r="AG953" i="15"/>
  <c r="X953" i="15"/>
  <c r="AD173" i="15"/>
  <c r="V481" i="15"/>
  <c r="AF481" i="14" s="1"/>
  <c r="AG481" i="14" s="1"/>
  <c r="AD481" i="15"/>
  <c r="W13" i="15"/>
  <c r="AF17" i="14" s="1"/>
  <c r="AG17" i="14" s="1"/>
  <c r="AE34" i="15"/>
  <c r="Z498" i="15"/>
  <c r="AG611" i="15"/>
  <c r="V621" i="15"/>
  <c r="AF621" i="14" s="1"/>
  <c r="AG621" i="14" s="1"/>
  <c r="Y762" i="15"/>
  <c r="AD809" i="15"/>
  <c r="V767" i="15"/>
  <c r="AF767" i="14" s="1"/>
  <c r="AG767" i="14" s="1"/>
  <c r="AE756" i="15"/>
  <c r="W1001" i="15"/>
  <c r="AA49" i="15"/>
  <c r="AC49" i="15"/>
  <c r="AE53" i="14"/>
  <c r="D53" i="18" s="1"/>
  <c r="L47" i="17" s="1"/>
  <c r="AC591" i="15"/>
  <c r="Y591" i="15"/>
  <c r="AE595" i="14"/>
  <c r="D595" i="18" s="1"/>
  <c r="L589" i="17" s="1"/>
  <c r="Z436" i="15"/>
  <c r="AE440" i="14"/>
  <c r="D440" i="18" s="1"/>
  <c r="L434" i="17" s="1"/>
  <c r="AE495" i="15"/>
  <c r="W495" i="15"/>
  <c r="AE499" i="14"/>
  <c r="D499" i="18" s="1"/>
  <c r="L493" i="17" s="1"/>
  <c r="AA662" i="15"/>
  <c r="X662" i="15"/>
  <c r="AE666" i="14"/>
  <c r="D666" i="18" s="1"/>
  <c r="L660" i="17" s="1"/>
  <c r="AA731" i="15"/>
  <c r="Z731" i="15"/>
  <c r="AE731" i="15"/>
  <c r="W731" i="15"/>
  <c r="AE735" i="14"/>
  <c r="D735" i="18" s="1"/>
  <c r="L729" i="17" s="1"/>
  <c r="AC17" i="14"/>
  <c r="Y57" i="15"/>
  <c r="V57" i="15"/>
  <c r="AF57" i="14" s="1"/>
  <c r="W57" i="15"/>
  <c r="Z57" i="15"/>
  <c r="AC57" i="15"/>
  <c r="AE57" i="15"/>
  <c r="AG57" i="15"/>
  <c r="AE61" i="14"/>
  <c r="D61" i="18" s="1"/>
  <c r="L55" i="17" s="1"/>
  <c r="AA67" i="15"/>
  <c r="AE71" i="14"/>
  <c r="D71" i="18" s="1"/>
  <c r="L65" i="17" s="1"/>
  <c r="AG192" i="15"/>
  <c r="AC192" i="15"/>
  <c r="AD192" i="15"/>
  <c r="Z192" i="15"/>
  <c r="AE196" i="14"/>
  <c r="D196" i="18" s="1"/>
  <c r="L190" i="17" s="1"/>
  <c r="AC36" i="15"/>
  <c r="AF36" i="15"/>
  <c r="V36" i="15"/>
  <c r="X36" i="15"/>
  <c r="AD36" i="15"/>
  <c r="AE40" i="14"/>
  <c r="D40" i="18" s="1"/>
  <c r="L34" i="17" s="1"/>
  <c r="Z432" i="15"/>
  <c r="AE432" i="15"/>
  <c r="V432" i="15"/>
  <c r="AF432" i="14" s="1"/>
  <c r="AG432" i="14" s="1"/>
  <c r="W432" i="15"/>
  <c r="AA432" i="15"/>
  <c r="AD432" i="15"/>
  <c r="AE436" i="14"/>
  <c r="D436" i="18" s="1"/>
  <c r="L430" i="17" s="1"/>
  <c r="AB442" i="15"/>
  <c r="X442" i="15"/>
  <c r="Y442" i="15"/>
  <c r="AG442" i="15"/>
  <c r="AF442" i="15"/>
  <c r="AE446" i="14"/>
  <c r="D446" i="18" s="1"/>
  <c r="L440" i="17" s="1"/>
  <c r="AC389" i="15"/>
  <c r="Z389" i="15"/>
  <c r="AE393" i="14"/>
  <c r="D393" i="18" s="1"/>
  <c r="L387" i="17" s="1"/>
  <c r="Y407" i="15"/>
  <c r="V407" i="15"/>
  <c r="AF407" i="14" s="1"/>
  <c r="AG407" i="14" s="1"/>
  <c r="AD407" i="15"/>
  <c r="AE411" i="14"/>
  <c r="D411" i="18" s="1"/>
  <c r="L405" i="17" s="1"/>
  <c r="AC419" i="15"/>
  <c r="V419" i="15"/>
  <c r="AF419" i="14" s="1"/>
  <c r="AG419" i="14" s="1"/>
  <c r="Z419" i="15"/>
  <c r="AD419" i="15"/>
  <c r="AE423" i="14"/>
  <c r="D423" i="18" s="1"/>
  <c r="L417" i="17" s="1"/>
  <c r="AB374" i="15"/>
  <c r="AD374" i="15"/>
  <c r="V374" i="15"/>
  <c r="AF374" i="14" s="1"/>
  <c r="AG374" i="14" s="1"/>
  <c r="AA374" i="15"/>
  <c r="AE378" i="14"/>
  <c r="D378" i="18" s="1"/>
  <c r="L372" i="17" s="1"/>
  <c r="AC501" i="15"/>
  <c r="AE505" i="14"/>
  <c r="D505" i="18" s="1"/>
  <c r="L499" i="17" s="1"/>
  <c r="Y490" i="15"/>
  <c r="V490" i="15"/>
  <c r="AF490" i="14" s="1"/>
  <c r="AG490" i="14" s="1"/>
  <c r="W490" i="15"/>
  <c r="Z490" i="15"/>
  <c r="AD490" i="15"/>
  <c r="AE490" i="15"/>
  <c r="AE494" i="14"/>
  <c r="D494" i="18" s="1"/>
  <c r="L488" i="17" s="1"/>
  <c r="Y458" i="15"/>
  <c r="V458" i="15"/>
  <c r="AF458" i="14" s="1"/>
  <c r="AG458" i="14" s="1"/>
  <c r="W458" i="15"/>
  <c r="Z458" i="15"/>
  <c r="AD458" i="15"/>
  <c r="AE458" i="15"/>
  <c r="AE462" i="14"/>
  <c r="D462" i="18" s="1"/>
  <c r="L456" i="17" s="1"/>
  <c r="AB382" i="15"/>
  <c r="AD382" i="15"/>
  <c r="V382" i="15"/>
  <c r="AF382" i="14" s="1"/>
  <c r="AG382" i="14" s="1"/>
  <c r="AA382" i="15"/>
  <c r="AE386" i="14"/>
  <c r="D386" i="18" s="1"/>
  <c r="L380" i="17" s="1"/>
  <c r="W506" i="15"/>
  <c r="V506" i="15"/>
  <c r="AF506" i="14" s="1"/>
  <c r="AG506" i="14" s="1"/>
  <c r="AE506" i="15"/>
  <c r="AE510" i="14"/>
  <c r="D510" i="18" s="1"/>
  <c r="L504" i="17" s="1"/>
  <c r="V588" i="15"/>
  <c r="AF588" i="14" s="1"/>
  <c r="AG588" i="14" s="1"/>
  <c r="Z588" i="15"/>
  <c r="AD588" i="15"/>
  <c r="AE592" i="14"/>
  <c r="D592" i="18" s="1"/>
  <c r="L586" i="17" s="1"/>
  <c r="Z656" i="15"/>
  <c r="AG656" i="15"/>
  <c r="AE660" i="14"/>
  <c r="D660" i="18" s="1"/>
  <c r="L654" i="17" s="1"/>
  <c r="Y722" i="15"/>
  <c r="V722" i="15"/>
  <c r="AF722" i="14" s="1"/>
  <c r="AG722" i="14" s="1"/>
  <c r="X722" i="15"/>
  <c r="AD722" i="15"/>
  <c r="AF722" i="15"/>
  <c r="AE726" i="14"/>
  <c r="D726" i="18" s="1"/>
  <c r="L720" i="17" s="1"/>
  <c r="X797" i="15"/>
  <c r="Z797" i="15"/>
  <c r="AD797" i="15"/>
  <c r="V797" i="15"/>
  <c r="AF797" i="14" s="1"/>
  <c r="AG797" i="14" s="1"/>
  <c r="AE801" i="14"/>
  <c r="D801" i="18" s="1"/>
  <c r="L795" i="17" s="1"/>
  <c r="AC810" i="15"/>
  <c r="V810" i="15"/>
  <c r="AF810" i="14" s="1"/>
  <c r="AG810" i="14" s="1"/>
  <c r="W810" i="15"/>
  <c r="Z810" i="15"/>
  <c r="AD810" i="15"/>
  <c r="AG810" i="15"/>
  <c r="AA810" i="15"/>
  <c r="AE810" i="15"/>
  <c r="Y810" i="15"/>
  <c r="AE814" i="14"/>
  <c r="D814" i="18" s="1"/>
  <c r="L808" i="17" s="1"/>
  <c r="AB740" i="15"/>
  <c r="AA740" i="15"/>
  <c r="AD740" i="15"/>
  <c r="AE740" i="15"/>
  <c r="AF740" i="15"/>
  <c r="V740" i="15"/>
  <c r="AF740" i="14" s="1"/>
  <c r="AG740" i="14" s="1"/>
  <c r="W740" i="15"/>
  <c r="X740" i="15"/>
  <c r="Z740" i="15"/>
  <c r="AE744" i="14"/>
  <c r="D744" i="18" s="1"/>
  <c r="L738" i="17" s="1"/>
  <c r="AB748" i="15"/>
  <c r="AA748" i="15"/>
  <c r="AD748" i="15"/>
  <c r="AE748" i="15"/>
  <c r="AF748" i="15"/>
  <c r="V748" i="15"/>
  <c r="AF748" i="14" s="1"/>
  <c r="AG748" i="14" s="1"/>
  <c r="W748" i="15"/>
  <c r="X748" i="15"/>
  <c r="Z748" i="15"/>
  <c r="AE752" i="14"/>
  <c r="D752" i="18" s="1"/>
  <c r="L746" i="17" s="1"/>
  <c r="Z841" i="15"/>
  <c r="AD841" i="15"/>
  <c r="AE845" i="14"/>
  <c r="D845" i="18" s="1"/>
  <c r="L839" i="17" s="1"/>
  <c r="W791" i="15"/>
  <c r="V791" i="15"/>
  <c r="AF791" i="14" s="1"/>
  <c r="AG791" i="14" s="1"/>
  <c r="AG791" i="15"/>
  <c r="AE795" i="14"/>
  <c r="D795" i="18" s="1"/>
  <c r="L789" i="17" s="1"/>
  <c r="Y978" i="15"/>
  <c r="AG978" i="15"/>
  <c r="V978" i="15"/>
  <c r="AF978" i="14" s="1"/>
  <c r="AG978" i="14" s="1"/>
  <c r="AC978" i="15"/>
  <c r="W978" i="15"/>
  <c r="AA978" i="15"/>
  <c r="AE982" i="14"/>
  <c r="D982" i="18" s="1"/>
  <c r="L976" i="17" s="1"/>
  <c r="AB979" i="15"/>
  <c r="Z979" i="15"/>
  <c r="AA979" i="15"/>
  <c r="AE983" i="14"/>
  <c r="D983" i="18" s="1"/>
  <c r="L977" i="17" s="1"/>
  <c r="Y1009" i="15"/>
  <c r="W1009" i="15"/>
  <c r="AA1009" i="15"/>
  <c r="AD1009" i="15"/>
  <c r="AE1009" i="15"/>
  <c r="V1009" i="15"/>
  <c r="AF1009" i="14" s="1"/>
  <c r="AG1009" i="14" s="1"/>
  <c r="AE1013" i="14"/>
  <c r="D1013" i="18" s="1"/>
  <c r="L1007" i="17" s="1"/>
  <c r="AC181" i="15"/>
  <c r="W181" i="15"/>
  <c r="Z181" i="15"/>
  <c r="AA181" i="15"/>
  <c r="AD181" i="15"/>
  <c r="AE181" i="15"/>
  <c r="V181" i="15"/>
  <c r="AF181" i="14" s="1"/>
  <c r="AG181" i="14" s="1"/>
  <c r="AE185" i="14"/>
  <c r="D185" i="18" s="1"/>
  <c r="L179" i="17" s="1"/>
  <c r="AC281" i="15"/>
  <c r="Y281" i="15"/>
  <c r="AE285" i="14"/>
  <c r="D285" i="18" s="1"/>
  <c r="L279" i="17" s="1"/>
  <c r="Z227" i="15"/>
  <c r="V227" i="15"/>
  <c r="AF227" i="14" s="1"/>
  <c r="AG227" i="14" s="1"/>
  <c r="AD227" i="15"/>
  <c r="AE231" i="14"/>
  <c r="D231" i="18" s="1"/>
  <c r="L225" i="17" s="1"/>
  <c r="Z235" i="15"/>
  <c r="V235" i="15"/>
  <c r="AF235" i="14" s="1"/>
  <c r="AG235" i="14" s="1"/>
  <c r="AD235" i="15"/>
  <c r="AE239" i="14"/>
  <c r="D239" i="18" s="1"/>
  <c r="L233" i="17" s="1"/>
  <c r="AB416" i="15"/>
  <c r="V416" i="15"/>
  <c r="AF416" i="14" s="1"/>
  <c r="AG416" i="14" s="1"/>
  <c r="W416" i="15"/>
  <c r="Z416" i="15"/>
  <c r="AA416" i="15"/>
  <c r="AD416" i="15"/>
  <c r="AE416" i="15"/>
  <c r="AE420" i="14"/>
  <c r="D420" i="18" s="1"/>
  <c r="L414" i="17" s="1"/>
  <c r="W311" i="15"/>
  <c r="AA311" i="15"/>
  <c r="AD311" i="15"/>
  <c r="V311" i="15"/>
  <c r="AF311" i="14" s="1"/>
  <c r="AG311" i="14" s="1"/>
  <c r="Z311" i="15"/>
  <c r="AE315" i="14"/>
  <c r="D315" i="18" s="1"/>
  <c r="L309" i="17" s="1"/>
  <c r="AD502" i="15"/>
  <c r="AA502" i="15"/>
  <c r="AE506" i="14"/>
  <c r="D506" i="18" s="1"/>
  <c r="L500" i="17" s="1"/>
  <c r="X457" i="15"/>
  <c r="AD457" i="15"/>
  <c r="AG457" i="15"/>
  <c r="V457" i="15"/>
  <c r="AF457" i="14" s="1"/>
  <c r="AG457" i="14" s="1"/>
  <c r="Y457" i="15"/>
  <c r="AE461" i="14"/>
  <c r="D461" i="18" s="1"/>
  <c r="L455" i="17" s="1"/>
  <c r="W568" i="15"/>
  <c r="Z568" i="15"/>
  <c r="AD568" i="15"/>
  <c r="V568" i="15"/>
  <c r="AF568" i="14" s="1"/>
  <c r="AG568" i="14" s="1"/>
  <c r="AE572" i="14"/>
  <c r="D572" i="18" s="1"/>
  <c r="L566" i="17" s="1"/>
  <c r="AG595" i="15"/>
  <c r="Y595" i="15"/>
  <c r="AC595" i="15"/>
  <c r="AE599" i="14"/>
  <c r="D599" i="18" s="1"/>
  <c r="L593" i="17" s="1"/>
  <c r="Y738" i="15"/>
  <c r="X738" i="15"/>
  <c r="AD738" i="15"/>
  <c r="AF738" i="15"/>
  <c r="V738" i="15"/>
  <c r="AF738" i="14" s="1"/>
  <c r="AG738" i="14" s="1"/>
  <c r="AE742" i="14"/>
  <c r="D742" i="18" s="1"/>
  <c r="L736" i="17" s="1"/>
  <c r="AB732" i="15"/>
  <c r="AA732" i="15"/>
  <c r="AD732" i="15"/>
  <c r="AE732" i="15"/>
  <c r="AF732" i="15"/>
  <c r="V732" i="15"/>
  <c r="AF732" i="14" s="1"/>
  <c r="AG732" i="14" s="1"/>
  <c r="W732" i="15"/>
  <c r="X732" i="15"/>
  <c r="Z732" i="15"/>
  <c r="AE736" i="14"/>
  <c r="D736" i="18" s="1"/>
  <c r="L730" i="17" s="1"/>
  <c r="AC834" i="15"/>
  <c r="AA834" i="15"/>
  <c r="AD834" i="15"/>
  <c r="AE834" i="15"/>
  <c r="AG834" i="15"/>
  <c r="V834" i="15"/>
  <c r="AF834" i="14" s="1"/>
  <c r="AG834" i="14" s="1"/>
  <c r="W834" i="15"/>
  <c r="Y834" i="15"/>
  <c r="AE838" i="14"/>
  <c r="D838" i="18" s="1"/>
  <c r="L832" i="17" s="1"/>
  <c r="X837" i="15"/>
  <c r="V837" i="15"/>
  <c r="AF837" i="14" s="1"/>
  <c r="AG837" i="14" s="1"/>
  <c r="Z837" i="15"/>
  <c r="AD837" i="15"/>
  <c r="AE841" i="14"/>
  <c r="D841" i="18" s="1"/>
  <c r="L835" i="17" s="1"/>
  <c r="Y894" i="15"/>
  <c r="Z894" i="15"/>
  <c r="AD894" i="15"/>
  <c r="AE894" i="15"/>
  <c r="V894" i="15"/>
  <c r="AF894" i="14" s="1"/>
  <c r="AG894" i="14" s="1"/>
  <c r="W894" i="15"/>
  <c r="AE898" i="14"/>
  <c r="D898" i="18" s="1"/>
  <c r="L892" i="17" s="1"/>
  <c r="AC989" i="15"/>
  <c r="W989" i="15"/>
  <c r="AE989" i="15"/>
  <c r="V989" i="15"/>
  <c r="AF989" i="14" s="1"/>
  <c r="AG989" i="14" s="1"/>
  <c r="Z989" i="15"/>
  <c r="AA989" i="15"/>
  <c r="AD989" i="15"/>
  <c r="AE993" i="14"/>
  <c r="D993" i="18" s="1"/>
  <c r="L987" i="17" s="1"/>
  <c r="X30" i="15"/>
  <c r="Z30" i="15"/>
  <c r="AA30" i="15"/>
  <c r="AC30" i="15"/>
  <c r="AF30" i="15"/>
  <c r="AE34" i="14"/>
  <c r="D34" i="18" s="1"/>
  <c r="L28" i="17" s="1"/>
  <c r="AD184" i="15"/>
  <c r="AE188" i="14"/>
  <c r="D188" i="18" s="1"/>
  <c r="L182" i="17" s="1"/>
  <c r="AF109" i="15"/>
  <c r="X109" i="15"/>
  <c r="AD109" i="15"/>
  <c r="AE113" i="14"/>
  <c r="D113" i="18" s="1"/>
  <c r="L107" i="17" s="1"/>
  <c r="Y140" i="15"/>
  <c r="AD140" i="15"/>
  <c r="V140" i="15"/>
  <c r="AF140" i="14" s="1"/>
  <c r="AG140" i="14" s="1"/>
  <c r="AA140" i="15"/>
  <c r="AE144" i="14"/>
  <c r="D144" i="18" s="1"/>
  <c r="L138" i="17" s="1"/>
  <c r="Y38" i="15"/>
  <c r="V38" i="15"/>
  <c r="W38" i="15"/>
  <c r="X38" i="15"/>
  <c r="Z38" i="15"/>
  <c r="AB38" i="15"/>
  <c r="AD38" i="15"/>
  <c r="AE38" i="15"/>
  <c r="AF38" i="15"/>
  <c r="AE42" i="14"/>
  <c r="D42" i="18" s="1"/>
  <c r="L36" i="17" s="1"/>
  <c r="AB154" i="15"/>
  <c r="AD154" i="15"/>
  <c r="V154" i="15"/>
  <c r="AF154" i="14" s="1"/>
  <c r="AG154" i="14" s="1"/>
  <c r="Z154" i="15"/>
  <c r="AE158" i="14"/>
  <c r="D158" i="18" s="1"/>
  <c r="L152" i="17" s="1"/>
  <c r="V101" i="15"/>
  <c r="AF101" i="14" s="1"/>
  <c r="AG101" i="14" s="1"/>
  <c r="AD101" i="15"/>
  <c r="AE105" i="14"/>
  <c r="D105" i="18" s="1"/>
  <c r="L99" i="17" s="1"/>
  <c r="Y285" i="15"/>
  <c r="AG285" i="15"/>
  <c r="AE289" i="14"/>
  <c r="D289" i="18" s="1"/>
  <c r="L283" i="17" s="1"/>
  <c r="AD335" i="15"/>
  <c r="V335" i="15"/>
  <c r="AF335" i="14" s="1"/>
  <c r="AG335" i="14" s="1"/>
  <c r="Z335" i="15"/>
  <c r="AA335" i="15"/>
  <c r="AE339" i="14"/>
  <c r="D339" i="18" s="1"/>
  <c r="L333" i="17" s="1"/>
  <c r="Z346" i="15"/>
  <c r="Y346" i="15"/>
  <c r="AE350" i="14"/>
  <c r="D350" i="18" s="1"/>
  <c r="L344" i="17" s="1"/>
  <c r="Y423" i="15"/>
  <c r="V423" i="15"/>
  <c r="AF423" i="14" s="1"/>
  <c r="AG423" i="14" s="1"/>
  <c r="AD423" i="15"/>
  <c r="AE427" i="14"/>
  <c r="D427" i="18" s="1"/>
  <c r="L421" i="17" s="1"/>
  <c r="AD517" i="15"/>
  <c r="V517" i="15"/>
  <c r="AF517" i="14" s="1"/>
  <c r="AG517" i="14" s="1"/>
  <c r="Y517" i="15"/>
  <c r="AC517" i="15"/>
  <c r="AE521" i="14"/>
  <c r="D521" i="18" s="1"/>
  <c r="L515" i="17" s="1"/>
  <c r="Z452" i="15"/>
  <c r="AC452" i="15"/>
  <c r="AD452" i="15"/>
  <c r="V452" i="15"/>
  <c r="AF452" i="14" s="1"/>
  <c r="AG452" i="14" s="1"/>
  <c r="W452" i="15"/>
  <c r="Y452" i="15"/>
  <c r="AA452" i="15"/>
  <c r="AG452" i="15"/>
  <c r="AE456" i="14"/>
  <c r="D456" i="18" s="1"/>
  <c r="L450" i="17" s="1"/>
  <c r="AC462" i="15"/>
  <c r="V462" i="15"/>
  <c r="AF462" i="14" s="1"/>
  <c r="AG462" i="14" s="1"/>
  <c r="AA462" i="15"/>
  <c r="AD462" i="15"/>
  <c r="AE466" i="14"/>
  <c r="D466" i="18" s="1"/>
  <c r="L460" i="17" s="1"/>
  <c r="Z592" i="15"/>
  <c r="V592" i="15"/>
  <c r="AF592" i="14" s="1"/>
  <c r="AG592" i="14" s="1"/>
  <c r="AD592" i="15"/>
  <c r="AE596" i="14"/>
  <c r="D596" i="18" s="1"/>
  <c r="L590" i="17" s="1"/>
  <c r="W696" i="15"/>
  <c r="V696" i="15"/>
  <c r="AF696" i="14" s="1"/>
  <c r="AG696" i="14" s="1"/>
  <c r="AD696" i="15"/>
  <c r="AE700" i="14"/>
  <c r="D700" i="18" s="1"/>
  <c r="L694" i="17" s="1"/>
  <c r="AC890" i="15"/>
  <c r="V890" i="15"/>
  <c r="AF890" i="14" s="1"/>
  <c r="AG890" i="14" s="1"/>
  <c r="AD890" i="15"/>
  <c r="AE894" i="14"/>
  <c r="D894" i="18" s="1"/>
  <c r="L888" i="17" s="1"/>
  <c r="X893" i="15"/>
  <c r="V893" i="15"/>
  <c r="AF893" i="14" s="1"/>
  <c r="AG893" i="14" s="1"/>
  <c r="Y893" i="15"/>
  <c r="AD893" i="15"/>
  <c r="AG893" i="15"/>
  <c r="AE897" i="14"/>
  <c r="D897" i="18" s="1"/>
  <c r="L891" i="17" s="1"/>
  <c r="V941" i="15"/>
  <c r="AF941" i="14" s="1"/>
  <c r="AG941" i="14" s="1"/>
  <c r="AE945" i="14"/>
  <c r="D945" i="18" s="1"/>
  <c r="L939" i="17" s="1"/>
  <c r="X877" i="15"/>
  <c r="V877" i="15"/>
  <c r="AF877" i="14" s="1"/>
  <c r="AG877" i="14" s="1"/>
  <c r="Y877" i="15"/>
  <c r="AD877" i="15"/>
  <c r="AG877" i="15"/>
  <c r="AE881" i="14"/>
  <c r="D881" i="18" s="1"/>
  <c r="L875" i="17" s="1"/>
  <c r="AC906" i="15"/>
  <c r="AD906" i="15"/>
  <c r="V906" i="15"/>
  <c r="AF906" i="14" s="1"/>
  <c r="AG906" i="14" s="1"/>
  <c r="AE910" i="14"/>
  <c r="D910" i="18" s="1"/>
  <c r="L904" i="17" s="1"/>
  <c r="AC981" i="15"/>
  <c r="AE981" i="15"/>
  <c r="V981" i="15"/>
  <c r="AF981" i="14" s="1"/>
  <c r="AG981" i="14" s="1"/>
  <c r="W981" i="15"/>
  <c r="AD981" i="15"/>
  <c r="Z981" i="15"/>
  <c r="AA981" i="15"/>
  <c r="AE985" i="14"/>
  <c r="D985" i="18" s="1"/>
  <c r="L979" i="17" s="1"/>
  <c r="Y993" i="15"/>
  <c r="W993" i="15"/>
  <c r="AA993" i="15"/>
  <c r="AD993" i="15"/>
  <c r="AE993" i="15"/>
  <c r="V993" i="15"/>
  <c r="AF993" i="14" s="1"/>
  <c r="AG993" i="14" s="1"/>
  <c r="AE997" i="14"/>
  <c r="D997" i="18" s="1"/>
  <c r="L991" i="17" s="1"/>
  <c r="X132" i="15"/>
  <c r="V132" i="15"/>
  <c r="AF132" i="14" s="1"/>
  <c r="AG132" i="14" s="1"/>
  <c r="Y132" i="15"/>
  <c r="AD132" i="15"/>
  <c r="AG132" i="15"/>
  <c r="AE136" i="14"/>
  <c r="D136" i="18" s="1"/>
  <c r="L130" i="17" s="1"/>
  <c r="X20" i="15"/>
  <c r="V20" i="15"/>
  <c r="AD20" i="15"/>
  <c r="AE24" i="14"/>
  <c r="D24" i="18" s="1"/>
  <c r="L18" i="17" s="1"/>
  <c r="W110" i="15"/>
  <c r="V110" i="15"/>
  <c r="AF110" i="14" s="1"/>
  <c r="AG110" i="14" s="1"/>
  <c r="AA110" i="15"/>
  <c r="AE110" i="15"/>
  <c r="AE114" i="14"/>
  <c r="D114" i="18" s="1"/>
  <c r="L108" i="17" s="1"/>
  <c r="AG234" i="15"/>
  <c r="AC234" i="15"/>
  <c r="AE238" i="14"/>
  <c r="D238" i="18" s="1"/>
  <c r="L232" i="17" s="1"/>
  <c r="AG289" i="15"/>
  <c r="V289" i="15"/>
  <c r="AF289" i="14" s="1"/>
  <c r="AG289" i="14" s="1"/>
  <c r="Y289" i="15"/>
  <c r="Z289" i="15"/>
  <c r="AC289" i="15"/>
  <c r="AD289" i="15"/>
  <c r="AE293" i="14"/>
  <c r="D293" i="18" s="1"/>
  <c r="L287" i="17" s="1"/>
  <c r="Y474" i="15"/>
  <c r="V474" i="15"/>
  <c r="AF474" i="14" s="1"/>
  <c r="AG474" i="14" s="1"/>
  <c r="W474" i="15"/>
  <c r="Z474" i="15"/>
  <c r="AD474" i="15"/>
  <c r="AE474" i="15"/>
  <c r="AE478" i="14"/>
  <c r="D478" i="18" s="1"/>
  <c r="L472" i="17" s="1"/>
  <c r="AD494" i="15"/>
  <c r="AE498" i="14"/>
  <c r="D498" i="18" s="1"/>
  <c r="L492" i="17" s="1"/>
  <c r="Y306" i="15"/>
  <c r="V306" i="15"/>
  <c r="AF306" i="14" s="1"/>
  <c r="AG306" i="14" s="1"/>
  <c r="AD306" i="15"/>
  <c r="AE310" i="14"/>
  <c r="D310" i="18" s="1"/>
  <c r="L304" i="17" s="1"/>
  <c r="Z564" i="15"/>
  <c r="AD564" i="15"/>
  <c r="V564" i="15"/>
  <c r="AF564" i="14" s="1"/>
  <c r="AG564" i="14" s="1"/>
  <c r="AE568" i="14"/>
  <c r="D568" i="18" s="1"/>
  <c r="L562" i="17" s="1"/>
  <c r="AB644" i="15"/>
  <c r="V644" i="15"/>
  <c r="AF644" i="14" s="1"/>
  <c r="AG644" i="14" s="1"/>
  <c r="AD644" i="15"/>
  <c r="AE648" i="14"/>
  <c r="D648" i="18" s="1"/>
  <c r="L642" i="17" s="1"/>
  <c r="AD668" i="15"/>
  <c r="AC668" i="15"/>
  <c r="AE672" i="14"/>
  <c r="D672" i="18" s="1"/>
  <c r="L666" i="17" s="1"/>
  <c r="V754" i="15"/>
  <c r="AF754" i="14" s="1"/>
  <c r="AG754" i="14" s="1"/>
  <c r="AD754" i="15"/>
  <c r="AF754" i="15"/>
  <c r="AE758" i="14"/>
  <c r="D758" i="18" s="1"/>
  <c r="L752" i="17" s="1"/>
  <c r="Y746" i="15"/>
  <c r="X746" i="15"/>
  <c r="AD746" i="15"/>
  <c r="AF746" i="15"/>
  <c r="V746" i="15"/>
  <c r="AF746" i="14" s="1"/>
  <c r="AG746" i="14" s="1"/>
  <c r="AE750" i="14"/>
  <c r="D750" i="18" s="1"/>
  <c r="L744" i="17" s="1"/>
  <c r="AC818" i="15"/>
  <c r="Z818" i="15"/>
  <c r="AA818" i="15"/>
  <c r="AD818" i="15"/>
  <c r="AE818" i="15"/>
  <c r="AG818" i="15"/>
  <c r="V818" i="15"/>
  <c r="AF818" i="14" s="1"/>
  <c r="AG818" i="14" s="1"/>
  <c r="W818" i="15"/>
  <c r="Y818" i="15"/>
  <c r="AE822" i="14"/>
  <c r="D822" i="18" s="1"/>
  <c r="L816" i="17" s="1"/>
  <c r="X909" i="15"/>
  <c r="V909" i="15"/>
  <c r="AF909" i="14" s="1"/>
  <c r="AG909" i="14" s="1"/>
  <c r="Y909" i="15"/>
  <c r="AD909" i="15"/>
  <c r="AG909" i="15"/>
  <c r="AE913" i="14"/>
  <c r="D913" i="18" s="1"/>
  <c r="L907" i="17" s="1"/>
  <c r="V949" i="15"/>
  <c r="AF949" i="14" s="1"/>
  <c r="AG949" i="14" s="1"/>
  <c r="AG949" i="15"/>
  <c r="AE953" i="14"/>
  <c r="D953" i="18" s="1"/>
  <c r="L947" i="17" s="1"/>
  <c r="X869" i="15"/>
  <c r="V869" i="15"/>
  <c r="AF869" i="14" s="1"/>
  <c r="AG869" i="14" s="1"/>
  <c r="Y869" i="15"/>
  <c r="AD869" i="15"/>
  <c r="AG869" i="15"/>
  <c r="AE873" i="14"/>
  <c r="D873" i="18" s="1"/>
  <c r="L867" i="17" s="1"/>
  <c r="Y926" i="15"/>
  <c r="Z926" i="15"/>
  <c r="AD926" i="15"/>
  <c r="AE926" i="15"/>
  <c r="V926" i="15"/>
  <c r="AF926" i="14" s="1"/>
  <c r="AG926" i="14" s="1"/>
  <c r="W926" i="15"/>
  <c r="AE930" i="14"/>
  <c r="D930" i="18" s="1"/>
  <c r="L924" i="17" s="1"/>
  <c r="Z946" i="15"/>
  <c r="V946" i="15"/>
  <c r="AF946" i="14" s="1"/>
  <c r="AG946" i="14" s="1"/>
  <c r="AE950" i="14"/>
  <c r="D950" i="18" s="1"/>
  <c r="L944" i="17" s="1"/>
  <c r="X1000" i="15"/>
  <c r="V1000" i="15"/>
  <c r="AF1000" i="14" s="1"/>
  <c r="AG1000" i="14" s="1"/>
  <c r="AD1000" i="15"/>
  <c r="AE1004" i="14"/>
  <c r="D1004" i="18" s="1"/>
  <c r="L998" i="17" s="1"/>
  <c r="Y81" i="15"/>
  <c r="W81" i="15"/>
  <c r="AC81" i="15"/>
  <c r="AG81" i="15"/>
  <c r="AE85" i="14"/>
  <c r="D85" i="18" s="1"/>
  <c r="L79" i="17" s="1"/>
  <c r="X94" i="15"/>
  <c r="V94" i="15"/>
  <c r="AF94" i="14" s="1"/>
  <c r="AG94" i="14" s="1"/>
  <c r="W94" i="15"/>
  <c r="Y94" i="15"/>
  <c r="AA94" i="15"/>
  <c r="AD94" i="15"/>
  <c r="AE94" i="15"/>
  <c r="AG94" i="15"/>
  <c r="AE98" i="14"/>
  <c r="D98" i="18" s="1"/>
  <c r="L92" i="17" s="1"/>
  <c r="Y185" i="15"/>
  <c r="V185" i="15"/>
  <c r="AF185" i="14" s="1"/>
  <c r="AG185" i="14" s="1"/>
  <c r="W185" i="15"/>
  <c r="Z185" i="15"/>
  <c r="AA185" i="15"/>
  <c r="AD185" i="15"/>
  <c r="AE185" i="15"/>
  <c r="AE189" i="14"/>
  <c r="D189" i="18" s="1"/>
  <c r="L183" i="17" s="1"/>
  <c r="Y53" i="15"/>
  <c r="AE57" i="14"/>
  <c r="D57" i="18" s="1"/>
  <c r="L51" i="17" s="1"/>
  <c r="X102" i="15"/>
  <c r="Y102" i="15"/>
  <c r="AA102" i="15"/>
  <c r="AD102" i="15"/>
  <c r="AE102" i="15"/>
  <c r="AG102" i="15"/>
  <c r="V102" i="15"/>
  <c r="AF102" i="14" s="1"/>
  <c r="AG102" i="14" s="1"/>
  <c r="W102" i="15"/>
  <c r="AE106" i="14"/>
  <c r="D106" i="18" s="1"/>
  <c r="L100" i="17" s="1"/>
  <c r="AB249" i="15"/>
  <c r="Z249" i="15"/>
  <c r="AF249" i="15"/>
  <c r="AE253" i="14"/>
  <c r="D253" i="18" s="1"/>
  <c r="L247" i="17" s="1"/>
  <c r="W270" i="15"/>
  <c r="V270" i="15"/>
  <c r="AF270" i="14" s="1"/>
  <c r="AG270" i="14" s="1"/>
  <c r="Z270" i="15"/>
  <c r="AD270" i="15"/>
  <c r="AE274" i="14"/>
  <c r="D274" i="18" s="1"/>
  <c r="L268" i="17" s="1"/>
  <c r="AA290" i="15"/>
  <c r="Z290" i="15"/>
  <c r="AE294" i="14"/>
  <c r="D294" i="18" s="1"/>
  <c r="L288" i="17" s="1"/>
  <c r="AC298" i="15"/>
  <c r="X298" i="15"/>
  <c r="Y298" i="15"/>
  <c r="AB298" i="15"/>
  <c r="AG298" i="15"/>
  <c r="AE302" i="14"/>
  <c r="D302" i="18" s="1"/>
  <c r="L296" i="17" s="1"/>
  <c r="Y322" i="15"/>
  <c r="V322" i="15"/>
  <c r="AF322" i="14" s="1"/>
  <c r="AG322" i="14" s="1"/>
  <c r="AD322" i="15"/>
  <c r="AE326" i="14"/>
  <c r="D326" i="18" s="1"/>
  <c r="L320" i="17" s="1"/>
  <c r="Y448" i="15"/>
  <c r="AA448" i="15"/>
  <c r="W448" i="15"/>
  <c r="AE452" i="14"/>
  <c r="D452" i="18" s="1"/>
  <c r="L446" i="17" s="1"/>
  <c r="V238" i="15"/>
  <c r="AF238" i="14" s="1"/>
  <c r="AG238" i="14" s="1"/>
  <c r="Y238" i="15"/>
  <c r="AA238" i="15"/>
  <c r="AC238" i="15"/>
  <c r="AD238" i="15"/>
  <c r="AG238" i="15"/>
  <c r="AE242" i="14"/>
  <c r="D242" i="18" s="1"/>
  <c r="L236" i="17" s="1"/>
  <c r="AA393" i="15"/>
  <c r="Y393" i="15"/>
  <c r="Z393" i="15"/>
  <c r="AG393" i="15"/>
  <c r="AE397" i="14"/>
  <c r="D397" i="18" s="1"/>
  <c r="L391" i="17" s="1"/>
  <c r="AB408" i="15"/>
  <c r="V408" i="15"/>
  <c r="AF408" i="14" s="1"/>
  <c r="AG408" i="14" s="1"/>
  <c r="W408" i="15"/>
  <c r="Y408" i="15"/>
  <c r="Z408" i="15"/>
  <c r="AA408" i="15"/>
  <c r="AD408" i="15"/>
  <c r="AE408" i="15"/>
  <c r="AG408" i="15"/>
  <c r="AE412" i="14"/>
  <c r="D412" i="18" s="1"/>
  <c r="L406" i="17" s="1"/>
  <c r="W361" i="15"/>
  <c r="V361" i="15"/>
  <c r="AF361" i="14" s="1"/>
  <c r="AG361" i="14" s="1"/>
  <c r="AD361" i="15"/>
  <c r="AE365" i="14"/>
  <c r="D365" i="18" s="1"/>
  <c r="L359" i="17" s="1"/>
  <c r="AC427" i="15"/>
  <c r="V427" i="15"/>
  <c r="AF427" i="14" s="1"/>
  <c r="AG427" i="14" s="1"/>
  <c r="Z427" i="15"/>
  <c r="AD427" i="15"/>
  <c r="AE431" i="14"/>
  <c r="D431" i="18" s="1"/>
  <c r="L425" i="17" s="1"/>
  <c r="Y466" i="15"/>
  <c r="V466" i="15"/>
  <c r="AF466" i="14" s="1"/>
  <c r="AG466" i="14" s="1"/>
  <c r="W466" i="15"/>
  <c r="Z466" i="15"/>
  <c r="AD466" i="15"/>
  <c r="AE466" i="15"/>
  <c r="AE470" i="14"/>
  <c r="D470" i="18" s="1"/>
  <c r="L464" i="17" s="1"/>
  <c r="AC478" i="15"/>
  <c r="V478" i="15"/>
  <c r="AF478" i="14" s="1"/>
  <c r="AG478" i="14" s="1"/>
  <c r="AA478" i="15"/>
  <c r="AD478" i="15"/>
  <c r="AE482" i="14"/>
  <c r="D482" i="18" s="1"/>
  <c r="L476" i="17" s="1"/>
  <c r="AG583" i="15"/>
  <c r="Y583" i="15"/>
  <c r="AE587" i="14"/>
  <c r="D587" i="18" s="1"/>
  <c r="L581" i="17" s="1"/>
  <c r="V580" i="15"/>
  <c r="AF580" i="14" s="1"/>
  <c r="AG580" i="14" s="1"/>
  <c r="AD580" i="15"/>
  <c r="AE584" i="14"/>
  <c r="D584" i="18" s="1"/>
  <c r="L578" i="17" s="1"/>
  <c r="W584" i="15"/>
  <c r="V584" i="15"/>
  <c r="AF584" i="14" s="1"/>
  <c r="AG584" i="14" s="1"/>
  <c r="Z584" i="15"/>
  <c r="AD584" i="15"/>
  <c r="AE588" i="14"/>
  <c r="D588" i="18" s="1"/>
  <c r="L582" i="17" s="1"/>
  <c r="V604" i="15"/>
  <c r="AF604" i="14" s="1"/>
  <c r="AG604" i="14" s="1"/>
  <c r="W604" i="15"/>
  <c r="Z604" i="15"/>
  <c r="AA604" i="15"/>
  <c r="AD604" i="15"/>
  <c r="AE604" i="15"/>
  <c r="AE608" i="14"/>
  <c r="D608" i="18" s="1"/>
  <c r="L602" i="17" s="1"/>
  <c r="AA612" i="15"/>
  <c r="X612" i="15"/>
  <c r="Z612" i="15"/>
  <c r="AD612" i="15"/>
  <c r="AE612" i="15"/>
  <c r="AE616" i="14"/>
  <c r="D616" i="18" s="1"/>
  <c r="L610" i="17" s="1"/>
  <c r="Z698" i="15"/>
  <c r="X698" i="15"/>
  <c r="Y698" i="15"/>
  <c r="AD698" i="15"/>
  <c r="AF698" i="15"/>
  <c r="AG698" i="15"/>
  <c r="V698" i="15"/>
  <c r="AF698" i="14" s="1"/>
  <c r="AG698" i="14" s="1"/>
  <c r="AE702" i="14"/>
  <c r="D702" i="18" s="1"/>
  <c r="L696" i="17" s="1"/>
  <c r="AA682" i="15"/>
  <c r="X682" i="15"/>
  <c r="Z682" i="15"/>
  <c r="AF682" i="15"/>
  <c r="AE686" i="14"/>
  <c r="D686" i="18" s="1"/>
  <c r="L680" i="17" s="1"/>
  <c r="X805" i="15"/>
  <c r="Z805" i="15"/>
  <c r="AD805" i="15"/>
  <c r="V805" i="15"/>
  <c r="AF805" i="14" s="1"/>
  <c r="AG805" i="14" s="1"/>
  <c r="AE809" i="14"/>
  <c r="D809" i="18" s="1"/>
  <c r="L803" i="17" s="1"/>
  <c r="Y910" i="15"/>
  <c r="V910" i="15"/>
  <c r="AF910" i="14" s="1"/>
  <c r="AG910" i="14" s="1"/>
  <c r="W910" i="15"/>
  <c r="Z910" i="15"/>
  <c r="AD910" i="15"/>
  <c r="AE910" i="15"/>
  <c r="AE914" i="14"/>
  <c r="D914" i="18" s="1"/>
  <c r="L908" i="17" s="1"/>
  <c r="Z787" i="15"/>
  <c r="V787" i="15"/>
  <c r="AF787" i="14" s="1"/>
  <c r="AG787" i="14" s="1"/>
  <c r="W787" i="15"/>
  <c r="Y787" i="15"/>
  <c r="AG787" i="15"/>
  <c r="AD787" i="15"/>
  <c r="AE791" i="14"/>
  <c r="D791" i="18" s="1"/>
  <c r="L785" i="17" s="1"/>
  <c r="AC842" i="15"/>
  <c r="Y842" i="15"/>
  <c r="AA842" i="15"/>
  <c r="AD842" i="15"/>
  <c r="AE842" i="15"/>
  <c r="AG842" i="15"/>
  <c r="V842" i="15"/>
  <c r="AF842" i="14" s="1"/>
  <c r="AG842" i="14" s="1"/>
  <c r="W842" i="15"/>
  <c r="AE846" i="14"/>
  <c r="D846" i="18" s="1"/>
  <c r="L840" i="17" s="1"/>
  <c r="AA938" i="15"/>
  <c r="V938" i="15"/>
  <c r="AF938" i="14" s="1"/>
  <c r="AG938" i="14" s="1"/>
  <c r="AE942" i="14"/>
  <c r="D942" i="18" s="1"/>
  <c r="L936" i="17" s="1"/>
  <c r="AE54" i="15"/>
  <c r="AE58" i="14"/>
  <c r="D58" i="18" s="1"/>
  <c r="L52" i="17" s="1"/>
  <c r="AB58" i="15"/>
  <c r="V58" i="15"/>
  <c r="AF62" i="14" s="1"/>
  <c r="X58" i="15"/>
  <c r="Z58" i="15"/>
  <c r="AA58" i="15"/>
  <c r="AD58" i="15"/>
  <c r="AE58" i="15"/>
  <c r="AF58" i="15"/>
  <c r="AE62" i="14"/>
  <c r="D62" i="18" s="1"/>
  <c r="L56" i="17" s="1"/>
  <c r="X116" i="15"/>
  <c r="V116" i="15"/>
  <c r="AF116" i="14" s="1"/>
  <c r="AG116" i="14" s="1"/>
  <c r="Y116" i="15"/>
  <c r="AD116" i="15"/>
  <c r="AG116" i="15"/>
  <c r="AE120" i="14"/>
  <c r="D120" i="18" s="1"/>
  <c r="L114" i="17" s="1"/>
  <c r="Y334" i="15"/>
  <c r="AC334" i="15"/>
  <c r="AE338" i="14"/>
  <c r="D338" i="18" s="1"/>
  <c r="L332" i="17" s="1"/>
  <c r="V231" i="15"/>
  <c r="AF231" i="14" s="1"/>
  <c r="AG231" i="14" s="1"/>
  <c r="AE235" i="14"/>
  <c r="D235" i="18" s="1"/>
  <c r="L229" i="17" s="1"/>
  <c r="AA307" i="15"/>
  <c r="V307" i="15"/>
  <c r="AF307" i="14" s="1"/>
  <c r="AG307" i="14" s="1"/>
  <c r="W307" i="15"/>
  <c r="Z307" i="15"/>
  <c r="AD307" i="15"/>
  <c r="AE307" i="15"/>
  <c r="AE311" i="14"/>
  <c r="D311" i="18" s="1"/>
  <c r="L305" i="17" s="1"/>
  <c r="AB349" i="15"/>
  <c r="Z349" i="15"/>
  <c r="AD349" i="15"/>
  <c r="AE353" i="14"/>
  <c r="D353" i="18" s="1"/>
  <c r="L347" i="17" s="1"/>
  <c r="Z439" i="15"/>
  <c r="AD439" i="15"/>
  <c r="V439" i="15"/>
  <c r="AF439" i="14" s="1"/>
  <c r="AG439" i="14" s="1"/>
  <c r="AE443" i="14"/>
  <c r="D443" i="18" s="1"/>
  <c r="L437" i="17" s="1"/>
  <c r="AE343" i="15"/>
  <c r="V343" i="15"/>
  <c r="AF343" i="14" s="1"/>
  <c r="AG343" i="14" s="1"/>
  <c r="W343" i="15"/>
  <c r="Z343" i="15"/>
  <c r="AA343" i="15"/>
  <c r="AD343" i="15"/>
  <c r="AE347" i="14"/>
  <c r="D347" i="18" s="1"/>
  <c r="L341" i="17" s="1"/>
  <c r="Y415" i="15"/>
  <c r="V415" i="15"/>
  <c r="AF415" i="14" s="1"/>
  <c r="AG415" i="14" s="1"/>
  <c r="AD415" i="15"/>
  <c r="AE419" i="14"/>
  <c r="D419" i="18" s="1"/>
  <c r="L413" i="17" s="1"/>
  <c r="Y509" i="15"/>
  <c r="Z509" i="15"/>
  <c r="AC509" i="15"/>
  <c r="AG509" i="15"/>
  <c r="AE513" i="14"/>
  <c r="D513" i="18" s="1"/>
  <c r="L507" i="17" s="1"/>
  <c r="AB404" i="15"/>
  <c r="Z404" i="15"/>
  <c r="AF404" i="15"/>
  <c r="AE408" i="14"/>
  <c r="D408" i="18" s="1"/>
  <c r="L402" i="17" s="1"/>
  <c r="Y482" i="15"/>
  <c r="V482" i="15"/>
  <c r="AF482" i="14" s="1"/>
  <c r="AG482" i="14" s="1"/>
  <c r="W482" i="15"/>
  <c r="Z482" i="15"/>
  <c r="AD482" i="15"/>
  <c r="AE482" i="15"/>
  <c r="AE486" i="14"/>
  <c r="D486" i="18" s="1"/>
  <c r="L480" i="17" s="1"/>
  <c r="Z532" i="15"/>
  <c r="V532" i="15"/>
  <c r="AF532" i="14" s="1"/>
  <c r="AG532" i="14" s="1"/>
  <c r="AD532" i="15"/>
  <c r="AE536" i="14"/>
  <c r="D536" i="18" s="1"/>
  <c r="L530" i="17" s="1"/>
  <c r="Z548" i="15"/>
  <c r="V548" i="15"/>
  <c r="AF548" i="14" s="1"/>
  <c r="AG548" i="14" s="1"/>
  <c r="AD548" i="15"/>
  <c r="AE552" i="14"/>
  <c r="D552" i="18" s="1"/>
  <c r="L546" i="17" s="1"/>
  <c r="AC527" i="15"/>
  <c r="AB527" i="15"/>
  <c r="AD527" i="15"/>
  <c r="X527" i="15"/>
  <c r="AG527" i="15"/>
  <c r="AE531" i="14"/>
  <c r="D531" i="18" s="1"/>
  <c r="L525" i="17" s="1"/>
  <c r="AC579" i="15"/>
  <c r="AE583" i="14"/>
  <c r="D583" i="18" s="1"/>
  <c r="L577" i="17" s="1"/>
  <c r="AB724" i="15"/>
  <c r="AF724" i="15"/>
  <c r="V724" i="15"/>
  <c r="AF724" i="14" s="1"/>
  <c r="AG724" i="14" s="1"/>
  <c r="X724" i="15"/>
  <c r="Z724" i="15"/>
  <c r="AA724" i="15"/>
  <c r="AE724" i="15"/>
  <c r="AD724" i="15"/>
  <c r="W724" i="15"/>
  <c r="AE728" i="14"/>
  <c r="D728" i="18" s="1"/>
  <c r="L722" i="17" s="1"/>
  <c r="AA751" i="15"/>
  <c r="AC751" i="15"/>
  <c r="AE755" i="14"/>
  <c r="D755" i="18" s="1"/>
  <c r="L749" i="17" s="1"/>
  <c r="AB833" i="15"/>
  <c r="V833" i="15"/>
  <c r="AF833" i="14" s="1"/>
  <c r="AG833" i="14" s="1"/>
  <c r="AD833" i="15"/>
  <c r="AE837" i="14"/>
  <c r="D837" i="18" s="1"/>
  <c r="L831" i="17" s="1"/>
  <c r="AC922" i="15"/>
  <c r="V922" i="15"/>
  <c r="AF922" i="14" s="1"/>
  <c r="AG922" i="14" s="1"/>
  <c r="AD922" i="15"/>
  <c r="AE926" i="14"/>
  <c r="D926" i="18" s="1"/>
  <c r="L920" i="17" s="1"/>
  <c r="Y942" i="15"/>
  <c r="V942" i="15"/>
  <c r="AF942" i="14" s="1"/>
  <c r="AG942" i="14" s="1"/>
  <c r="W942" i="15"/>
  <c r="Z942" i="15"/>
  <c r="AD942" i="15"/>
  <c r="AE942" i="15"/>
  <c r="AE946" i="14"/>
  <c r="D946" i="18" s="1"/>
  <c r="L940" i="17" s="1"/>
  <c r="W950" i="15"/>
  <c r="V950" i="15"/>
  <c r="AF950" i="14" s="1"/>
  <c r="AG950" i="14" s="1"/>
  <c r="AD950" i="15"/>
  <c r="AE954" i="14"/>
  <c r="D954" i="18" s="1"/>
  <c r="L948" i="17" s="1"/>
  <c r="W846" i="15"/>
  <c r="AA846" i="15"/>
  <c r="AC846" i="15"/>
  <c r="AE846" i="15"/>
  <c r="AE850" i="14"/>
  <c r="D850" i="18" s="1"/>
  <c r="L844" i="17" s="1"/>
  <c r="X1008" i="15"/>
  <c r="V1008" i="15"/>
  <c r="AF1008" i="14" s="1"/>
  <c r="AG1008" i="14" s="1"/>
  <c r="AD1008" i="15"/>
  <c r="AE1012" i="14"/>
  <c r="D1012" i="18" s="1"/>
  <c r="L1006" i="17" s="1"/>
  <c r="Z189" i="15"/>
  <c r="V189" i="15"/>
  <c r="AF189" i="14" s="1"/>
  <c r="AG189" i="14" s="1"/>
  <c r="W189" i="15"/>
  <c r="AA189" i="15"/>
  <c r="AD189" i="15"/>
  <c r="AE189" i="15"/>
  <c r="AE193" i="14"/>
  <c r="D193" i="18" s="1"/>
  <c r="L187" i="17" s="1"/>
  <c r="AB202" i="15"/>
  <c r="X202" i="15"/>
  <c r="Z202" i="15"/>
  <c r="AA202" i="15"/>
  <c r="AD202" i="15"/>
  <c r="AE202" i="15"/>
  <c r="AE206" i="14"/>
  <c r="D206" i="18" s="1"/>
  <c r="L200" i="17" s="1"/>
  <c r="AC44" i="15"/>
  <c r="AD44" i="15"/>
  <c r="AF44" i="15"/>
  <c r="V44" i="15"/>
  <c r="X44" i="15"/>
  <c r="AE48" i="14"/>
  <c r="D48" i="18" s="1"/>
  <c r="L42" i="17" s="1"/>
  <c r="AA251" i="15"/>
  <c r="Z251" i="15"/>
  <c r="AE255" i="14"/>
  <c r="D255" i="18" s="1"/>
  <c r="L249" i="17" s="1"/>
  <c r="Z274" i="15"/>
  <c r="V274" i="15"/>
  <c r="AF274" i="14" s="1"/>
  <c r="AG274" i="14" s="1"/>
  <c r="AD274" i="15"/>
  <c r="AE278" i="14"/>
  <c r="D278" i="18" s="1"/>
  <c r="L272" i="17" s="1"/>
  <c r="Z510" i="15"/>
  <c r="V510" i="15"/>
  <c r="AF510" i="14" s="1"/>
  <c r="AG510" i="14" s="1"/>
  <c r="AA510" i="15"/>
  <c r="AD510" i="15"/>
  <c r="AE514" i="14"/>
  <c r="D514" i="18" s="1"/>
  <c r="L508" i="17" s="1"/>
  <c r="X412" i="15"/>
  <c r="V412" i="15"/>
  <c r="AF412" i="14" s="1"/>
  <c r="AG412" i="14" s="1"/>
  <c r="W412" i="15"/>
  <c r="Z412" i="15"/>
  <c r="AA412" i="15"/>
  <c r="AD412" i="15"/>
  <c r="AE412" i="15"/>
  <c r="AE416" i="14"/>
  <c r="D416" i="18" s="1"/>
  <c r="L410" i="17" s="1"/>
  <c r="AC587" i="15"/>
  <c r="Y587" i="15"/>
  <c r="AE591" i="14"/>
  <c r="D591" i="18" s="1"/>
  <c r="L585" i="17" s="1"/>
  <c r="Z572" i="15"/>
  <c r="AD572" i="15"/>
  <c r="V572" i="15"/>
  <c r="AF572" i="14" s="1"/>
  <c r="AG572" i="14" s="1"/>
  <c r="AE576" i="14"/>
  <c r="D576" i="18" s="1"/>
  <c r="L570" i="17" s="1"/>
  <c r="AB692" i="15"/>
  <c r="Z692" i="15"/>
  <c r="AA692" i="15"/>
  <c r="AD692" i="15"/>
  <c r="AE692" i="15"/>
  <c r="AF692" i="15"/>
  <c r="V692" i="15"/>
  <c r="AF692" i="14" s="1"/>
  <c r="AG692" i="14" s="1"/>
  <c r="W692" i="15"/>
  <c r="X692" i="15"/>
  <c r="AE696" i="14"/>
  <c r="D696" i="18" s="1"/>
  <c r="L690" i="17" s="1"/>
  <c r="W712" i="15"/>
  <c r="AD712" i="15"/>
  <c r="V712" i="15"/>
  <c r="AF712" i="14" s="1"/>
  <c r="AG712" i="14" s="1"/>
  <c r="AE716" i="14"/>
  <c r="D716" i="18" s="1"/>
  <c r="L710" i="17" s="1"/>
  <c r="AC792" i="15"/>
  <c r="X792" i="15"/>
  <c r="AG792" i="15"/>
  <c r="AB792" i="15"/>
  <c r="AE796" i="14"/>
  <c r="D796" i="18" s="1"/>
  <c r="L790" i="17" s="1"/>
  <c r="W720" i="15"/>
  <c r="AD720" i="15"/>
  <c r="V720" i="15"/>
  <c r="AF720" i="14" s="1"/>
  <c r="AG720" i="14" s="1"/>
  <c r="AE724" i="14"/>
  <c r="D724" i="18" s="1"/>
  <c r="L718" i="17" s="1"/>
  <c r="AD768" i="15"/>
  <c r="V768" i="15"/>
  <c r="AF768" i="14" s="1"/>
  <c r="AG768" i="14" s="1"/>
  <c r="AB768" i="15"/>
  <c r="AE772" i="14"/>
  <c r="D772" i="18" s="1"/>
  <c r="L766" i="17" s="1"/>
  <c r="AD760" i="15"/>
  <c r="V760" i="15"/>
  <c r="AF760" i="14" s="1"/>
  <c r="AG760" i="14" s="1"/>
  <c r="AA760" i="15"/>
  <c r="AB760" i="15"/>
  <c r="AE764" i="14"/>
  <c r="D764" i="18" s="1"/>
  <c r="L758" i="17" s="1"/>
  <c r="V847" i="15"/>
  <c r="AF847" i="14" s="1"/>
  <c r="AG847" i="14" s="1"/>
  <c r="AF847" i="15"/>
  <c r="AE851" i="14"/>
  <c r="D851" i="18" s="1"/>
  <c r="L845" i="17" s="1"/>
  <c r="Y970" i="15"/>
  <c r="V970" i="15"/>
  <c r="AF970" i="14" s="1"/>
  <c r="AG970" i="14" s="1"/>
  <c r="W970" i="15"/>
  <c r="AC970" i="15"/>
  <c r="AG970" i="15"/>
  <c r="AE974" i="14"/>
  <c r="D974" i="18" s="1"/>
  <c r="L968" i="17" s="1"/>
  <c r="AB817" i="15"/>
  <c r="V817" i="15"/>
  <c r="AF817" i="14" s="1"/>
  <c r="AG817" i="14" s="1"/>
  <c r="AD817" i="15"/>
  <c r="AE821" i="14"/>
  <c r="D821" i="18" s="1"/>
  <c r="L815" i="17" s="1"/>
  <c r="AC790" i="15"/>
  <c r="AG790" i="15"/>
  <c r="V790" i="15"/>
  <c r="AF790" i="14" s="1"/>
  <c r="AG790" i="14" s="1"/>
  <c r="Z790" i="15"/>
  <c r="AB790" i="15"/>
  <c r="AF790" i="15"/>
  <c r="AD790" i="15"/>
  <c r="AE794" i="14"/>
  <c r="D794" i="18" s="1"/>
  <c r="L788" i="17" s="1"/>
  <c r="AF835" i="15"/>
  <c r="X835" i="15"/>
  <c r="AE839" i="14"/>
  <c r="D839" i="18" s="1"/>
  <c r="L833" i="17" s="1"/>
  <c r="X78" i="15"/>
  <c r="AB78" i="15"/>
  <c r="AF78" i="15"/>
  <c r="AE82" i="14"/>
  <c r="D82" i="18" s="1"/>
  <c r="L76" i="17" s="1"/>
  <c r="V93" i="15"/>
  <c r="AF93" i="14" s="1"/>
  <c r="AG93" i="14" s="1"/>
  <c r="AD93" i="15"/>
  <c r="AE97" i="14"/>
  <c r="D97" i="18" s="1"/>
  <c r="L91" i="17" s="1"/>
  <c r="AC172" i="15"/>
  <c r="X172" i="15"/>
  <c r="Y172" i="15"/>
  <c r="AB172" i="15"/>
  <c r="AD172" i="15"/>
  <c r="AG172" i="15"/>
  <c r="AE176" i="14"/>
  <c r="D176" i="18" s="1"/>
  <c r="L170" i="17" s="1"/>
  <c r="AF56" i="15"/>
  <c r="X56" i="15"/>
  <c r="Z56" i="15"/>
  <c r="AD56" i="15"/>
  <c r="AE60" i="14"/>
  <c r="D60" i="18" s="1"/>
  <c r="L54" i="17" s="1"/>
  <c r="X176" i="15"/>
  <c r="V176" i="15"/>
  <c r="AF176" i="14" s="1"/>
  <c r="AG176" i="14" s="1"/>
  <c r="AD176" i="15"/>
  <c r="AE180" i="14"/>
  <c r="D180" i="18" s="1"/>
  <c r="L174" i="17" s="1"/>
  <c r="V282" i="15"/>
  <c r="AF282" i="14" s="1"/>
  <c r="AG282" i="14" s="1"/>
  <c r="Z282" i="15"/>
  <c r="AD282" i="15"/>
  <c r="AE286" i="14"/>
  <c r="D286" i="18" s="1"/>
  <c r="L280" i="17" s="1"/>
  <c r="V286" i="15"/>
  <c r="AF286" i="14" s="1"/>
  <c r="AG286" i="14" s="1"/>
  <c r="AE286" i="15"/>
  <c r="AE290" i="14"/>
  <c r="D290" i="18" s="1"/>
  <c r="L284" i="17" s="1"/>
  <c r="AA243" i="15"/>
  <c r="X243" i="15"/>
  <c r="Z243" i="15"/>
  <c r="AD243" i="15"/>
  <c r="AE247" i="14"/>
  <c r="D247" i="18" s="1"/>
  <c r="L241" i="17" s="1"/>
  <c r="V497" i="15"/>
  <c r="AF497" i="14" s="1"/>
  <c r="AG497" i="14" s="1"/>
  <c r="AD497" i="15"/>
  <c r="AG497" i="15"/>
  <c r="AE501" i="14"/>
  <c r="D501" i="18" s="1"/>
  <c r="L495" i="17" s="1"/>
  <c r="Y401" i="15"/>
  <c r="V401" i="15"/>
  <c r="AF401" i="14" s="1"/>
  <c r="AG401" i="14" s="1"/>
  <c r="W401" i="15"/>
  <c r="Z401" i="15"/>
  <c r="AA401" i="15"/>
  <c r="AC401" i="15"/>
  <c r="AG401" i="15"/>
  <c r="AE405" i="14"/>
  <c r="D405" i="18" s="1"/>
  <c r="L399" i="17" s="1"/>
  <c r="AC470" i="15"/>
  <c r="V470" i="15"/>
  <c r="AF470" i="14" s="1"/>
  <c r="AG470" i="14" s="1"/>
  <c r="AA470" i="15"/>
  <c r="AD470" i="15"/>
  <c r="AE474" i="14"/>
  <c r="D474" i="18" s="1"/>
  <c r="L468" i="17" s="1"/>
  <c r="AE596" i="15"/>
  <c r="V596" i="15"/>
  <c r="AF596" i="14" s="1"/>
  <c r="AG596" i="14" s="1"/>
  <c r="Z596" i="15"/>
  <c r="AD596" i="15"/>
  <c r="AE600" i="14"/>
  <c r="D600" i="18" s="1"/>
  <c r="L594" i="17" s="1"/>
  <c r="AB628" i="15"/>
  <c r="AD628" i="15"/>
  <c r="V628" i="15"/>
  <c r="AF628" i="14" s="1"/>
  <c r="AG628" i="14" s="1"/>
  <c r="AE632" i="14"/>
  <c r="D632" i="18" s="1"/>
  <c r="L626" i="17" s="1"/>
  <c r="X654" i="15"/>
  <c r="AF654" i="15"/>
  <c r="AE658" i="14"/>
  <c r="D658" i="18" s="1"/>
  <c r="L652" i="17" s="1"/>
  <c r="Y714" i="15"/>
  <c r="X714" i="15"/>
  <c r="AD714" i="15"/>
  <c r="AF714" i="15"/>
  <c r="V714" i="15"/>
  <c r="AF714" i="14" s="1"/>
  <c r="AG714" i="14" s="1"/>
  <c r="AE718" i="14"/>
  <c r="D718" i="18" s="1"/>
  <c r="L712" i="17" s="1"/>
  <c r="W736" i="15"/>
  <c r="V736" i="15"/>
  <c r="AF736" i="14" s="1"/>
  <c r="AG736" i="14" s="1"/>
  <c r="AD736" i="15"/>
  <c r="AE740" i="14"/>
  <c r="D740" i="18" s="1"/>
  <c r="L734" i="17" s="1"/>
  <c r="AA784" i="15"/>
  <c r="Z784" i="15"/>
  <c r="AE788" i="14"/>
  <c r="D788" i="18" s="1"/>
  <c r="L782" i="17" s="1"/>
  <c r="X925" i="15"/>
  <c r="V925" i="15"/>
  <c r="AF925" i="14" s="1"/>
  <c r="AG925" i="14" s="1"/>
  <c r="Y925" i="15"/>
  <c r="AD925" i="15"/>
  <c r="AG925" i="15"/>
  <c r="AE929" i="14"/>
  <c r="D929" i="18" s="1"/>
  <c r="L923" i="17" s="1"/>
  <c r="AD965" i="15"/>
  <c r="V965" i="15"/>
  <c r="AF965" i="14" s="1"/>
  <c r="AG965" i="14" s="1"/>
  <c r="AC965" i="15"/>
  <c r="AE969" i="14"/>
  <c r="D969" i="18" s="1"/>
  <c r="L963" i="17" s="1"/>
  <c r="W962" i="15"/>
  <c r="V962" i="15"/>
  <c r="AF962" i="14" s="1"/>
  <c r="AG962" i="14" s="1"/>
  <c r="AD962" i="15"/>
  <c r="AE966" i="14"/>
  <c r="D966" i="18" s="1"/>
  <c r="L960" i="17" s="1"/>
  <c r="X984" i="15"/>
  <c r="V984" i="15"/>
  <c r="AF984" i="14" s="1"/>
  <c r="AG984" i="14" s="1"/>
  <c r="AD984" i="15"/>
  <c r="AE988" i="14"/>
  <c r="D988" i="18" s="1"/>
  <c r="L982" i="17" s="1"/>
  <c r="V165" i="15"/>
  <c r="AF165" i="14" s="1"/>
  <c r="AG165" i="14" s="1"/>
  <c r="AD165" i="15"/>
  <c r="Z165" i="15"/>
  <c r="Y165" i="15"/>
  <c r="AA165" i="15"/>
  <c r="AB165" i="15"/>
  <c r="AC165" i="15"/>
  <c r="AE165" i="15"/>
  <c r="AF165" i="15"/>
  <c r="W165" i="15"/>
  <c r="AG165" i="15"/>
  <c r="X165" i="15"/>
  <c r="AE169" i="14"/>
  <c r="D169" i="18" s="1"/>
  <c r="L163" i="17" s="1"/>
  <c r="AC291" i="15"/>
  <c r="V291" i="15"/>
  <c r="AF291" i="14" s="1"/>
  <c r="AG291" i="14" s="1"/>
  <c r="AD291" i="15"/>
  <c r="Y291" i="15"/>
  <c r="AG291" i="15"/>
  <c r="Z291" i="15"/>
  <c r="W291" i="15"/>
  <c r="X291" i="15"/>
  <c r="AA291" i="15"/>
  <c r="AB291" i="15"/>
  <c r="AE291" i="15"/>
  <c r="AF291" i="15"/>
  <c r="AE295" i="14"/>
  <c r="D295" i="18" s="1"/>
  <c r="L289" i="17" s="1"/>
  <c r="Z345" i="15"/>
  <c r="AA345" i="15"/>
  <c r="V345" i="15"/>
  <c r="AF345" i="14" s="1"/>
  <c r="AG345" i="14" s="1"/>
  <c r="AD345" i="15"/>
  <c r="W345" i="15"/>
  <c r="AE345" i="15"/>
  <c r="Y345" i="15"/>
  <c r="AB345" i="15"/>
  <c r="AC345" i="15"/>
  <c r="AF345" i="15"/>
  <c r="AG345" i="15"/>
  <c r="X345" i="15"/>
  <c r="AE349" i="14"/>
  <c r="D349" i="18" s="1"/>
  <c r="L343" i="17" s="1"/>
  <c r="X394" i="15"/>
  <c r="AF394" i="15"/>
  <c r="Y394" i="15"/>
  <c r="AG394" i="15"/>
  <c r="AC394" i="15"/>
  <c r="V394" i="15"/>
  <c r="AF394" i="14" s="1"/>
  <c r="AG394" i="14" s="1"/>
  <c r="AD394" i="15"/>
  <c r="AA394" i="15"/>
  <c r="AB394" i="15"/>
  <c r="AE394" i="15"/>
  <c r="W394" i="15"/>
  <c r="Z394" i="15"/>
  <c r="AE398" i="14"/>
  <c r="D398" i="18" s="1"/>
  <c r="L392" i="17" s="1"/>
  <c r="X12" i="15"/>
  <c r="AF12" i="15"/>
  <c r="Y12" i="15"/>
  <c r="AG12" i="15"/>
  <c r="Z12" i="15"/>
  <c r="AA12" i="15"/>
  <c r="AB12" i="15"/>
  <c r="AC12" i="15"/>
  <c r="V12" i="15"/>
  <c r="AF16" i="14" s="1"/>
  <c r="AG16" i="14" s="1"/>
  <c r="AD12" i="15"/>
  <c r="W12" i="15"/>
  <c r="AE12" i="15"/>
  <c r="AE16" i="14"/>
  <c r="D16" i="18" s="1"/>
  <c r="L10" i="17" s="1"/>
  <c r="AF21" i="14"/>
  <c r="V26" i="15"/>
  <c r="AF26" i="14" s="1"/>
  <c r="AG26" i="14" s="1"/>
  <c r="W26" i="15"/>
  <c r="AE26" i="15"/>
  <c r="X26" i="15"/>
  <c r="AF26" i="15"/>
  <c r="Y26" i="15"/>
  <c r="AG26" i="15"/>
  <c r="Z26" i="15"/>
  <c r="AA26" i="15"/>
  <c r="AC26" i="15"/>
  <c r="AB26" i="15"/>
  <c r="AD26" i="15"/>
  <c r="AE30" i="14"/>
  <c r="D30" i="18" s="1"/>
  <c r="L24" i="17" s="1"/>
  <c r="AA29" i="15"/>
  <c r="AC29" i="15"/>
  <c r="V29" i="15"/>
  <c r="AF29" i="14" s="1"/>
  <c r="AD29" i="15"/>
  <c r="X29" i="15"/>
  <c r="AF29" i="15"/>
  <c r="Y29" i="15"/>
  <c r="Z29" i="15"/>
  <c r="AB29" i="15"/>
  <c r="AE29" i="15"/>
  <c r="AG29" i="15"/>
  <c r="W29" i="15"/>
  <c r="AE33" i="14"/>
  <c r="D33" i="18" s="1"/>
  <c r="L27" i="17" s="1"/>
  <c r="X71" i="15"/>
  <c r="AF71" i="15"/>
  <c r="Z71" i="15"/>
  <c r="AB71" i="15"/>
  <c r="AC71" i="15"/>
  <c r="V71" i="15"/>
  <c r="AF71" i="14" s="1"/>
  <c r="AG71" i="14" s="1"/>
  <c r="AD71" i="15"/>
  <c r="W71" i="15"/>
  <c r="Y71" i="15"/>
  <c r="AA71" i="15"/>
  <c r="AE71" i="15"/>
  <c r="AG71" i="15"/>
  <c r="AE75" i="14"/>
  <c r="D75" i="18" s="1"/>
  <c r="L69" i="17" s="1"/>
  <c r="Y133" i="15"/>
  <c r="AG133" i="15"/>
  <c r="AA133" i="15"/>
  <c r="AB133" i="15"/>
  <c r="AC133" i="15"/>
  <c r="V133" i="15"/>
  <c r="AF133" i="14" s="1"/>
  <c r="AG133" i="14" s="1"/>
  <c r="AD133" i="15"/>
  <c r="X133" i="15"/>
  <c r="AF133" i="15"/>
  <c r="W133" i="15"/>
  <c r="Z133" i="15"/>
  <c r="AE133" i="15"/>
  <c r="AE137" i="14"/>
  <c r="D137" i="18" s="1"/>
  <c r="L131" i="17" s="1"/>
  <c r="W175" i="15"/>
  <c r="AE175" i="15"/>
  <c r="X175" i="15"/>
  <c r="AF175" i="15"/>
  <c r="Y175" i="15"/>
  <c r="AG175" i="15"/>
  <c r="Z175" i="15"/>
  <c r="AA175" i="15"/>
  <c r="AB175" i="15"/>
  <c r="AC175" i="15"/>
  <c r="V175" i="15"/>
  <c r="AF175" i="14" s="1"/>
  <c r="AG175" i="14" s="1"/>
  <c r="AD175" i="15"/>
  <c r="AE179" i="14"/>
  <c r="D179" i="18" s="1"/>
  <c r="L173" i="17" s="1"/>
  <c r="AB213" i="15"/>
  <c r="AC213" i="15"/>
  <c r="V213" i="15"/>
  <c r="AF213" i="14" s="1"/>
  <c r="AG213" i="14" s="1"/>
  <c r="AD213" i="15"/>
  <c r="W213" i="15"/>
  <c r="AE213" i="15"/>
  <c r="X213" i="15"/>
  <c r="AF213" i="15"/>
  <c r="Y213" i="15"/>
  <c r="AG213" i="15"/>
  <c r="Z213" i="15"/>
  <c r="AA213" i="15"/>
  <c r="AE217" i="14"/>
  <c r="D217" i="18" s="1"/>
  <c r="L211" i="17" s="1"/>
  <c r="AB221" i="15"/>
  <c r="AC221" i="15"/>
  <c r="V221" i="15"/>
  <c r="AF221" i="14" s="1"/>
  <c r="AG221" i="14" s="1"/>
  <c r="AD221" i="15"/>
  <c r="W221" i="15"/>
  <c r="AE221" i="15"/>
  <c r="X221" i="15"/>
  <c r="AF221" i="15"/>
  <c r="Y221" i="15"/>
  <c r="AG221" i="15"/>
  <c r="Z221" i="15"/>
  <c r="AA221" i="15"/>
  <c r="AE225" i="14"/>
  <c r="D225" i="18" s="1"/>
  <c r="L219" i="17" s="1"/>
  <c r="AC229" i="15"/>
  <c r="V229" i="15"/>
  <c r="AF229" i="14" s="1"/>
  <c r="AG229" i="14" s="1"/>
  <c r="AD229" i="15"/>
  <c r="W229" i="15"/>
  <c r="AE229" i="15"/>
  <c r="Y229" i="15"/>
  <c r="AG229" i="15"/>
  <c r="Z229" i="15"/>
  <c r="AA229" i="15"/>
  <c r="X229" i="15"/>
  <c r="AB229" i="15"/>
  <c r="AF229" i="15"/>
  <c r="AE233" i="14"/>
  <c r="D233" i="18" s="1"/>
  <c r="L227" i="17" s="1"/>
  <c r="Y206" i="15"/>
  <c r="AG206" i="15"/>
  <c r="AC206" i="15"/>
  <c r="V206" i="15"/>
  <c r="AF206" i="14" s="1"/>
  <c r="AG206" i="14" s="1"/>
  <c r="AF206" i="15"/>
  <c r="W206" i="15"/>
  <c r="X206" i="15"/>
  <c r="Z206" i="15"/>
  <c r="AA206" i="15"/>
  <c r="AB206" i="15"/>
  <c r="AD206" i="15"/>
  <c r="AE206" i="15"/>
  <c r="AE210" i="14"/>
  <c r="D210" i="18" s="1"/>
  <c r="L204" i="17" s="1"/>
  <c r="AA195" i="15"/>
  <c r="V195" i="15"/>
  <c r="AF195" i="14" s="1"/>
  <c r="AG195" i="14" s="1"/>
  <c r="AD195" i="15"/>
  <c r="W195" i="15"/>
  <c r="AE195" i="15"/>
  <c r="Z195" i="15"/>
  <c r="Y195" i="15"/>
  <c r="AB195" i="15"/>
  <c r="AC195" i="15"/>
  <c r="AF195" i="15"/>
  <c r="AG195" i="15"/>
  <c r="X195" i="15"/>
  <c r="AE199" i="14"/>
  <c r="D199" i="18" s="1"/>
  <c r="L193" i="17" s="1"/>
  <c r="X217" i="15"/>
  <c r="AF217" i="15"/>
  <c r="Y217" i="15"/>
  <c r="AG217" i="15"/>
  <c r="Z217" i="15"/>
  <c r="AA217" i="15"/>
  <c r="AB217" i="15"/>
  <c r="AC217" i="15"/>
  <c r="V217" i="15"/>
  <c r="AF217" i="14" s="1"/>
  <c r="AG217" i="14" s="1"/>
  <c r="AD217" i="15"/>
  <c r="W217" i="15"/>
  <c r="AE217" i="15"/>
  <c r="AE221" i="14"/>
  <c r="D221" i="18" s="1"/>
  <c r="L215" i="17" s="1"/>
  <c r="X225" i="15"/>
  <c r="AF225" i="15"/>
  <c r="Y225" i="15"/>
  <c r="AG225" i="15"/>
  <c r="Z225" i="15"/>
  <c r="AA225" i="15"/>
  <c r="AB225" i="15"/>
  <c r="AC225" i="15"/>
  <c r="V225" i="15"/>
  <c r="AF225" i="14" s="1"/>
  <c r="AG225" i="14" s="1"/>
  <c r="AD225" i="15"/>
  <c r="W225" i="15"/>
  <c r="AE225" i="15"/>
  <c r="AE229" i="14"/>
  <c r="D229" i="18" s="1"/>
  <c r="L223" i="17" s="1"/>
  <c r="AA267" i="15"/>
  <c r="AB267" i="15"/>
  <c r="AC267" i="15"/>
  <c r="V267" i="15"/>
  <c r="AF267" i="14" s="1"/>
  <c r="AG267" i="14" s="1"/>
  <c r="AD267" i="15"/>
  <c r="W267" i="15"/>
  <c r="AE267" i="15"/>
  <c r="X267" i="15"/>
  <c r="AF267" i="15"/>
  <c r="Y267" i="15"/>
  <c r="AG267" i="15"/>
  <c r="Z267" i="15"/>
  <c r="AE271" i="14"/>
  <c r="D271" i="18" s="1"/>
  <c r="L265" i="17" s="1"/>
  <c r="X272" i="15"/>
  <c r="AF272" i="15"/>
  <c r="Y272" i="15"/>
  <c r="AG272" i="15"/>
  <c r="Z272" i="15"/>
  <c r="AA272" i="15"/>
  <c r="AB272" i="15"/>
  <c r="AC272" i="15"/>
  <c r="V272" i="15"/>
  <c r="AF272" i="14" s="1"/>
  <c r="AG272" i="14" s="1"/>
  <c r="AD272" i="15"/>
  <c r="W272" i="15"/>
  <c r="AE272" i="15"/>
  <c r="AE276" i="14"/>
  <c r="D276" i="18" s="1"/>
  <c r="L270" i="17" s="1"/>
  <c r="AB301" i="15"/>
  <c r="AC301" i="15"/>
  <c r="V301" i="15"/>
  <c r="AF301" i="14" s="1"/>
  <c r="AG301" i="14" s="1"/>
  <c r="AD301" i="15"/>
  <c r="W301" i="15"/>
  <c r="AE301" i="15"/>
  <c r="X301" i="15"/>
  <c r="AF301" i="15"/>
  <c r="Y301" i="15"/>
  <c r="AG301" i="15"/>
  <c r="Z301" i="15"/>
  <c r="AA301" i="15"/>
  <c r="AE305" i="14"/>
  <c r="D305" i="18" s="1"/>
  <c r="L299" i="17" s="1"/>
  <c r="AB333" i="15"/>
  <c r="AC333" i="15"/>
  <c r="V333" i="15"/>
  <c r="AF333" i="14" s="1"/>
  <c r="AG333" i="14" s="1"/>
  <c r="AD333" i="15"/>
  <c r="W333" i="15"/>
  <c r="AE333" i="15"/>
  <c r="X333" i="15"/>
  <c r="AF333" i="15"/>
  <c r="Z333" i="15"/>
  <c r="AA333" i="15"/>
  <c r="Y333" i="15"/>
  <c r="AG333" i="15"/>
  <c r="AE337" i="14"/>
  <c r="D337" i="18" s="1"/>
  <c r="L331" i="17" s="1"/>
  <c r="AA308" i="15"/>
  <c r="AB308" i="15"/>
  <c r="AC308" i="15"/>
  <c r="V308" i="15"/>
  <c r="AF308" i="14" s="1"/>
  <c r="AG308" i="14" s="1"/>
  <c r="AD308" i="15"/>
  <c r="W308" i="15"/>
  <c r="AE308" i="15"/>
  <c r="X308" i="15"/>
  <c r="AF308" i="15"/>
  <c r="Y308" i="15"/>
  <c r="AG308" i="15"/>
  <c r="Z308" i="15"/>
  <c r="AE312" i="14"/>
  <c r="D312" i="18" s="1"/>
  <c r="L306" i="17" s="1"/>
  <c r="AA324" i="15"/>
  <c r="AB324" i="15"/>
  <c r="AC324" i="15"/>
  <c r="V324" i="15"/>
  <c r="AF324" i="14" s="1"/>
  <c r="AG324" i="14" s="1"/>
  <c r="AD324" i="15"/>
  <c r="W324" i="15"/>
  <c r="AE324" i="15"/>
  <c r="X324" i="15"/>
  <c r="AF324" i="15"/>
  <c r="Y324" i="15"/>
  <c r="AG324" i="15"/>
  <c r="Z324" i="15"/>
  <c r="AE328" i="14"/>
  <c r="D328" i="18" s="1"/>
  <c r="L322" i="17" s="1"/>
  <c r="AB340" i="15"/>
  <c r="AC340" i="15"/>
  <c r="V340" i="15"/>
  <c r="AF340" i="14" s="1"/>
  <c r="AG340" i="14" s="1"/>
  <c r="AD340" i="15"/>
  <c r="Y340" i="15"/>
  <c r="AG340" i="15"/>
  <c r="Z340" i="15"/>
  <c r="AF340" i="15"/>
  <c r="W340" i="15"/>
  <c r="X340" i="15"/>
  <c r="AA340" i="15"/>
  <c r="AE340" i="15"/>
  <c r="AE344" i="14"/>
  <c r="D344" i="18" s="1"/>
  <c r="L338" i="17" s="1"/>
  <c r="Y295" i="15"/>
  <c r="AG295" i="15"/>
  <c r="Z295" i="15"/>
  <c r="AC295" i="15"/>
  <c r="V295" i="15"/>
  <c r="AF295" i="14" s="1"/>
  <c r="AG295" i="14" s="1"/>
  <c r="AD295" i="15"/>
  <c r="W295" i="15"/>
  <c r="X295" i="15"/>
  <c r="AA295" i="15"/>
  <c r="AB295" i="15"/>
  <c r="AE295" i="15"/>
  <c r="AF295" i="15"/>
  <c r="AE299" i="14"/>
  <c r="D299" i="18" s="1"/>
  <c r="L293" i="17" s="1"/>
  <c r="X305" i="15"/>
  <c r="AF305" i="15"/>
  <c r="Y305" i="15"/>
  <c r="AG305" i="15"/>
  <c r="Z305" i="15"/>
  <c r="AA305" i="15"/>
  <c r="AB305" i="15"/>
  <c r="AC305" i="15"/>
  <c r="V305" i="15"/>
  <c r="AF305" i="14" s="1"/>
  <c r="AG305" i="14" s="1"/>
  <c r="AD305" i="15"/>
  <c r="W305" i="15"/>
  <c r="AE305" i="15"/>
  <c r="AE309" i="14"/>
  <c r="D309" i="18" s="1"/>
  <c r="L303" i="17" s="1"/>
  <c r="W304" i="15"/>
  <c r="AE304" i="15"/>
  <c r="X304" i="15"/>
  <c r="AF304" i="15"/>
  <c r="Y304" i="15"/>
  <c r="AG304" i="15"/>
  <c r="Z304" i="15"/>
  <c r="AA304" i="15"/>
  <c r="AB304" i="15"/>
  <c r="AC304" i="15"/>
  <c r="V304" i="15"/>
  <c r="AF304" i="14" s="1"/>
  <c r="AG304" i="14" s="1"/>
  <c r="AD304" i="15"/>
  <c r="AE308" i="14"/>
  <c r="D308" i="18" s="1"/>
  <c r="L302" i="17" s="1"/>
  <c r="Y351" i="15"/>
  <c r="AG351" i="15"/>
  <c r="AC351" i="15"/>
  <c r="AD351" i="15"/>
  <c r="AE351" i="15"/>
  <c r="V351" i="15"/>
  <c r="AF351" i="14" s="1"/>
  <c r="AG351" i="14" s="1"/>
  <c r="AF351" i="15"/>
  <c r="W351" i="15"/>
  <c r="X351" i="15"/>
  <c r="Z351" i="15"/>
  <c r="AA351" i="15"/>
  <c r="AB351" i="15"/>
  <c r="AE355" i="14"/>
  <c r="D355" i="18" s="1"/>
  <c r="L349" i="17" s="1"/>
  <c r="Y372" i="15"/>
  <c r="AG372" i="15"/>
  <c r="Z372" i="15"/>
  <c r="AA372" i="15"/>
  <c r="AB372" i="15"/>
  <c r="AC372" i="15"/>
  <c r="V372" i="15"/>
  <c r="AF372" i="14" s="1"/>
  <c r="AG372" i="14" s="1"/>
  <c r="AD372" i="15"/>
  <c r="W372" i="15"/>
  <c r="AE372" i="15"/>
  <c r="X372" i="15"/>
  <c r="AF372" i="15"/>
  <c r="AE376" i="14"/>
  <c r="D376" i="18" s="1"/>
  <c r="L370" i="17" s="1"/>
  <c r="Y380" i="15"/>
  <c r="AG380" i="15"/>
  <c r="Z380" i="15"/>
  <c r="AA380" i="15"/>
  <c r="AB380" i="15"/>
  <c r="AC380" i="15"/>
  <c r="V380" i="15"/>
  <c r="AF380" i="14" s="1"/>
  <c r="AG380" i="14" s="1"/>
  <c r="AD380" i="15"/>
  <c r="W380" i="15"/>
  <c r="AE380" i="15"/>
  <c r="X380" i="15"/>
  <c r="AF380" i="15"/>
  <c r="AE384" i="14"/>
  <c r="D384" i="18" s="1"/>
  <c r="L378" i="17" s="1"/>
  <c r="X386" i="15"/>
  <c r="AF386" i="15"/>
  <c r="Y386" i="15"/>
  <c r="AG386" i="15"/>
  <c r="Z386" i="15"/>
  <c r="AA386" i="15"/>
  <c r="AB386" i="15"/>
  <c r="AC386" i="15"/>
  <c r="V386" i="15"/>
  <c r="AF386" i="14" s="1"/>
  <c r="AG386" i="14" s="1"/>
  <c r="AD386" i="15"/>
  <c r="W386" i="15"/>
  <c r="AE386" i="15"/>
  <c r="AE390" i="14"/>
  <c r="D390" i="18" s="1"/>
  <c r="L384" i="17" s="1"/>
  <c r="AC391" i="15"/>
  <c r="V391" i="15"/>
  <c r="AF391" i="14" s="1"/>
  <c r="AG391" i="14" s="1"/>
  <c r="AD391" i="15"/>
  <c r="X391" i="15"/>
  <c r="AF391" i="15"/>
  <c r="Y391" i="15"/>
  <c r="AG391" i="15"/>
  <c r="Z391" i="15"/>
  <c r="AA391" i="15"/>
  <c r="W391" i="15"/>
  <c r="AB391" i="15"/>
  <c r="AE391" i="15"/>
  <c r="AE395" i="14"/>
  <c r="D395" i="18" s="1"/>
  <c r="L389" i="17" s="1"/>
  <c r="W400" i="15"/>
  <c r="AE400" i="15"/>
  <c r="AA400" i="15"/>
  <c r="V400" i="15"/>
  <c r="AF400" i="14" s="1"/>
  <c r="AG400" i="14" s="1"/>
  <c r="AG400" i="15"/>
  <c r="X400" i="15"/>
  <c r="Y400" i="15"/>
  <c r="Z400" i="15"/>
  <c r="AB400" i="15"/>
  <c r="AC400" i="15"/>
  <c r="AD400" i="15"/>
  <c r="AF400" i="15"/>
  <c r="AE404" i="14"/>
  <c r="D404" i="18" s="1"/>
  <c r="L398" i="17" s="1"/>
  <c r="AA433" i="15"/>
  <c r="AB433" i="15"/>
  <c r="AC433" i="15"/>
  <c r="V433" i="15"/>
  <c r="AF433" i="14" s="1"/>
  <c r="AG433" i="14" s="1"/>
  <c r="AD433" i="15"/>
  <c r="W433" i="15"/>
  <c r="AE433" i="15"/>
  <c r="Y433" i="15"/>
  <c r="AG433" i="15"/>
  <c r="Z433" i="15"/>
  <c r="X433" i="15"/>
  <c r="AF433" i="15"/>
  <c r="AE437" i="14"/>
  <c r="D437" i="18" s="1"/>
  <c r="L431" i="17" s="1"/>
  <c r="X430" i="15"/>
  <c r="AF430" i="15"/>
  <c r="Y430" i="15"/>
  <c r="AG430" i="15"/>
  <c r="Z430" i="15"/>
  <c r="AA430" i="15"/>
  <c r="AB430" i="15"/>
  <c r="AC430" i="15"/>
  <c r="V430" i="15"/>
  <c r="AF430" i="14" s="1"/>
  <c r="AG430" i="14" s="1"/>
  <c r="AD430" i="15"/>
  <c r="W430" i="15"/>
  <c r="AE430" i="15"/>
  <c r="AE434" i="14"/>
  <c r="D434" i="18" s="1"/>
  <c r="L428" i="17" s="1"/>
  <c r="V450" i="15"/>
  <c r="AF450" i="14" s="1"/>
  <c r="AG450" i="14" s="1"/>
  <c r="AD450" i="15"/>
  <c r="W450" i="15"/>
  <c r="AE450" i="15"/>
  <c r="Z450" i="15"/>
  <c r="X450" i="15"/>
  <c r="Y450" i="15"/>
  <c r="AA450" i="15"/>
  <c r="AB450" i="15"/>
  <c r="AC450" i="15"/>
  <c r="AF450" i="15"/>
  <c r="AG450" i="15"/>
  <c r="AE454" i="14"/>
  <c r="D454" i="18" s="1"/>
  <c r="L448" i="17" s="1"/>
  <c r="AA500" i="15"/>
  <c r="AC500" i="15"/>
  <c r="V500" i="15"/>
  <c r="AF500" i="14" s="1"/>
  <c r="AG500" i="14" s="1"/>
  <c r="AD500" i="15"/>
  <c r="W500" i="15"/>
  <c r="AE500" i="15"/>
  <c r="X500" i="15"/>
  <c r="AF500" i="15"/>
  <c r="Z500" i="15"/>
  <c r="Y500" i="15"/>
  <c r="AB500" i="15"/>
  <c r="AG500" i="15"/>
  <c r="AE504" i="14"/>
  <c r="D504" i="18" s="1"/>
  <c r="L498" i="17" s="1"/>
  <c r="AB574" i="15"/>
  <c r="AC574" i="15"/>
  <c r="V574" i="15"/>
  <c r="AF574" i="14" s="1"/>
  <c r="AG574" i="14" s="1"/>
  <c r="AD574" i="15"/>
  <c r="W574" i="15"/>
  <c r="AE574" i="15"/>
  <c r="X574" i="15"/>
  <c r="AF574" i="15"/>
  <c r="Y574" i="15"/>
  <c r="AG574" i="15"/>
  <c r="Z574" i="15"/>
  <c r="AA574" i="15"/>
  <c r="AE578" i="14"/>
  <c r="D578" i="18" s="1"/>
  <c r="L572" i="17" s="1"/>
  <c r="AB582" i="15"/>
  <c r="AC582" i="15"/>
  <c r="V582" i="15"/>
  <c r="AF582" i="14" s="1"/>
  <c r="AG582" i="14" s="1"/>
  <c r="AD582" i="15"/>
  <c r="W582" i="15"/>
  <c r="AE582" i="15"/>
  <c r="Y582" i="15"/>
  <c r="AG582" i="15"/>
  <c r="Z582" i="15"/>
  <c r="AA582" i="15"/>
  <c r="X582" i="15"/>
  <c r="AF582" i="15"/>
  <c r="AE586" i="14"/>
  <c r="D586" i="18" s="1"/>
  <c r="L580" i="17" s="1"/>
  <c r="AA541" i="15"/>
  <c r="AB541" i="15"/>
  <c r="AC541" i="15"/>
  <c r="V541" i="15"/>
  <c r="AF541" i="14" s="1"/>
  <c r="AG541" i="14" s="1"/>
  <c r="AD541" i="15"/>
  <c r="W541" i="15"/>
  <c r="AE541" i="15"/>
  <c r="X541" i="15"/>
  <c r="AF541" i="15"/>
  <c r="Y541" i="15"/>
  <c r="AG541" i="15"/>
  <c r="Z541" i="15"/>
  <c r="AE545" i="14"/>
  <c r="D545" i="18" s="1"/>
  <c r="L539" i="17" s="1"/>
  <c r="AA557" i="15"/>
  <c r="AB557" i="15"/>
  <c r="AC557" i="15"/>
  <c r="V557" i="15"/>
  <c r="AF557" i="14" s="1"/>
  <c r="AG557" i="14" s="1"/>
  <c r="AD557" i="15"/>
  <c r="W557" i="15"/>
  <c r="AE557" i="15"/>
  <c r="X557" i="15"/>
  <c r="AF557" i="15"/>
  <c r="Y557" i="15"/>
  <c r="AG557" i="15"/>
  <c r="Z557" i="15"/>
  <c r="AE561" i="14"/>
  <c r="D561" i="18" s="1"/>
  <c r="L555" i="17" s="1"/>
  <c r="AA573" i="15"/>
  <c r="AB573" i="15"/>
  <c r="AC573" i="15"/>
  <c r="V573" i="15"/>
  <c r="AF573" i="14" s="1"/>
  <c r="AG573" i="14" s="1"/>
  <c r="AD573" i="15"/>
  <c r="W573" i="15"/>
  <c r="AE573" i="15"/>
  <c r="X573" i="15"/>
  <c r="AF573" i="15"/>
  <c r="Y573" i="15"/>
  <c r="AG573" i="15"/>
  <c r="Z573" i="15"/>
  <c r="AE577" i="14"/>
  <c r="D577" i="18" s="1"/>
  <c r="L571" i="17" s="1"/>
  <c r="X530" i="15"/>
  <c r="AF530" i="15"/>
  <c r="Y530" i="15"/>
  <c r="AG530" i="15"/>
  <c r="Z530" i="15"/>
  <c r="AA530" i="15"/>
  <c r="AB530" i="15"/>
  <c r="AC530" i="15"/>
  <c r="V530" i="15"/>
  <c r="AF530" i="14" s="1"/>
  <c r="AG530" i="14" s="1"/>
  <c r="AD530" i="15"/>
  <c r="W530" i="15"/>
  <c r="AE530" i="15"/>
  <c r="AE534" i="14"/>
  <c r="D534" i="18" s="1"/>
  <c r="L528" i="17" s="1"/>
  <c r="X562" i="15"/>
  <c r="AF562" i="15"/>
  <c r="Y562" i="15"/>
  <c r="AG562" i="15"/>
  <c r="Z562" i="15"/>
  <c r="AA562" i="15"/>
  <c r="AB562" i="15"/>
  <c r="AC562" i="15"/>
  <c r="V562" i="15"/>
  <c r="AF562" i="14" s="1"/>
  <c r="AG562" i="14" s="1"/>
  <c r="AD562" i="15"/>
  <c r="W562" i="15"/>
  <c r="AE562" i="15"/>
  <c r="AE566" i="14"/>
  <c r="D566" i="18" s="1"/>
  <c r="L560" i="17" s="1"/>
  <c r="V524" i="15"/>
  <c r="AF524" i="14" s="1"/>
  <c r="AG524" i="14" s="1"/>
  <c r="AD524" i="15"/>
  <c r="Z524" i="15"/>
  <c r="AA524" i="15"/>
  <c r="AB524" i="15"/>
  <c r="AC524" i="15"/>
  <c r="AE524" i="15"/>
  <c r="AF524" i="15"/>
  <c r="W524" i="15"/>
  <c r="AG524" i="15"/>
  <c r="X524" i="15"/>
  <c r="Y524" i="15"/>
  <c r="AE528" i="14"/>
  <c r="D528" i="18" s="1"/>
  <c r="L522" i="17" s="1"/>
  <c r="W529" i="15"/>
  <c r="AE529" i="15"/>
  <c r="X529" i="15"/>
  <c r="AF529" i="15"/>
  <c r="Y529" i="15"/>
  <c r="AG529" i="15"/>
  <c r="Z529" i="15"/>
  <c r="AA529" i="15"/>
  <c r="AB529" i="15"/>
  <c r="AC529" i="15"/>
  <c r="V529" i="15"/>
  <c r="AF529" i="14" s="1"/>
  <c r="AG529" i="14" s="1"/>
  <c r="AD529" i="15"/>
  <c r="AE533" i="14"/>
  <c r="D533" i="18" s="1"/>
  <c r="L527" i="17" s="1"/>
  <c r="X593" i="15"/>
  <c r="AF593" i="15"/>
  <c r="Y593" i="15"/>
  <c r="AG593" i="15"/>
  <c r="Z593" i="15"/>
  <c r="AB593" i="15"/>
  <c r="AC593" i="15"/>
  <c r="V593" i="15"/>
  <c r="AF593" i="14" s="1"/>
  <c r="AG593" i="14" s="1"/>
  <c r="AD593" i="15"/>
  <c r="W593" i="15"/>
  <c r="AA593" i="15"/>
  <c r="AE593" i="15"/>
  <c r="AE597" i="14"/>
  <c r="D597" i="18" s="1"/>
  <c r="L591" i="17" s="1"/>
  <c r="Y601" i="15"/>
  <c r="AG601" i="15"/>
  <c r="Z601" i="15"/>
  <c r="AC601" i="15"/>
  <c r="V601" i="15"/>
  <c r="AF601" i="14" s="1"/>
  <c r="AG601" i="14" s="1"/>
  <c r="AD601" i="15"/>
  <c r="X601" i="15"/>
  <c r="AA601" i="15"/>
  <c r="AB601" i="15"/>
  <c r="AE601" i="15"/>
  <c r="AF601" i="15"/>
  <c r="W601" i="15"/>
  <c r="AE605" i="14"/>
  <c r="D605" i="18" s="1"/>
  <c r="L599" i="17" s="1"/>
  <c r="Z610" i="15"/>
  <c r="AA610" i="15"/>
  <c r="W610" i="15"/>
  <c r="AE610" i="15"/>
  <c r="X610" i="15"/>
  <c r="Y610" i="15"/>
  <c r="AB610" i="15"/>
  <c r="AC610" i="15"/>
  <c r="AD610" i="15"/>
  <c r="AF610" i="15"/>
  <c r="AG610" i="15"/>
  <c r="V610" i="15"/>
  <c r="AF610" i="14" s="1"/>
  <c r="AG610" i="14" s="1"/>
  <c r="AE614" i="14"/>
  <c r="D614" i="18" s="1"/>
  <c r="L608" i="17" s="1"/>
  <c r="W639" i="15"/>
  <c r="AE639" i="15"/>
  <c r="X639" i="15"/>
  <c r="AF639" i="15"/>
  <c r="Y639" i="15"/>
  <c r="AG639" i="15"/>
  <c r="Z639" i="15"/>
  <c r="AA639" i="15"/>
  <c r="AB639" i="15"/>
  <c r="AC639" i="15"/>
  <c r="V639" i="15"/>
  <c r="AF639" i="14" s="1"/>
  <c r="AG639" i="14" s="1"/>
  <c r="AD639" i="15"/>
  <c r="AE643" i="14"/>
  <c r="D643" i="18" s="1"/>
  <c r="L637" i="17" s="1"/>
  <c r="Z658" i="15"/>
  <c r="AC658" i="15"/>
  <c r="V658" i="15"/>
  <c r="AF658" i="14" s="1"/>
  <c r="AG658" i="14" s="1"/>
  <c r="AD658" i="15"/>
  <c r="W658" i="15"/>
  <c r="AE658" i="15"/>
  <c r="X658" i="15"/>
  <c r="AF658" i="15"/>
  <c r="Y658" i="15"/>
  <c r="AG658" i="15"/>
  <c r="AA658" i="15"/>
  <c r="AB658" i="15"/>
  <c r="AE662" i="14"/>
  <c r="D662" i="18" s="1"/>
  <c r="L656" i="17" s="1"/>
  <c r="W713" i="15"/>
  <c r="AE713" i="15"/>
  <c r="X713" i="15"/>
  <c r="AF713" i="15"/>
  <c r="Y713" i="15"/>
  <c r="AG713" i="15"/>
  <c r="Z713" i="15"/>
  <c r="AA713" i="15"/>
  <c r="AB713" i="15"/>
  <c r="AC713" i="15"/>
  <c r="V713" i="15"/>
  <c r="AF713" i="14" s="1"/>
  <c r="AG713" i="14" s="1"/>
  <c r="AD713" i="15"/>
  <c r="AE717" i="14"/>
  <c r="D717" i="18" s="1"/>
  <c r="L711" i="17" s="1"/>
  <c r="V781" i="15"/>
  <c r="AF781" i="14" s="1"/>
  <c r="AG781" i="14" s="1"/>
  <c r="AD781" i="15"/>
  <c r="Z781" i="15"/>
  <c r="AF781" i="15"/>
  <c r="W781" i="15"/>
  <c r="AG781" i="15"/>
  <c r="X781" i="15"/>
  <c r="Y781" i="15"/>
  <c r="AA781" i="15"/>
  <c r="AB781" i="15"/>
  <c r="AC781" i="15"/>
  <c r="AE781" i="15"/>
  <c r="AE785" i="14"/>
  <c r="D785" i="18" s="1"/>
  <c r="L779" i="17" s="1"/>
  <c r="AA816" i="15"/>
  <c r="AB816" i="15"/>
  <c r="AC816" i="15"/>
  <c r="V816" i="15"/>
  <c r="AF816" i="14" s="1"/>
  <c r="AG816" i="14" s="1"/>
  <c r="AD816" i="15"/>
  <c r="W816" i="15"/>
  <c r="AE816" i="15"/>
  <c r="X816" i="15"/>
  <c r="AF816" i="15"/>
  <c r="Y816" i="15"/>
  <c r="AG816" i="15"/>
  <c r="Z816" i="15"/>
  <c r="AE820" i="14"/>
  <c r="D820" i="18" s="1"/>
  <c r="L814" i="17" s="1"/>
  <c r="Z831" i="15"/>
  <c r="AA831" i="15"/>
  <c r="AB831" i="15"/>
  <c r="AC831" i="15"/>
  <c r="V831" i="15"/>
  <c r="AF831" i="14" s="1"/>
  <c r="AG831" i="14" s="1"/>
  <c r="AD831" i="15"/>
  <c r="W831" i="15"/>
  <c r="AE831" i="15"/>
  <c r="X831" i="15"/>
  <c r="AF831" i="15"/>
  <c r="Y831" i="15"/>
  <c r="AG831" i="15"/>
  <c r="AE835" i="14"/>
  <c r="D835" i="18" s="1"/>
  <c r="L829" i="17" s="1"/>
  <c r="W844" i="15"/>
  <c r="AE844" i="15"/>
  <c r="X844" i="15"/>
  <c r="AF844" i="15"/>
  <c r="Z844" i="15"/>
  <c r="AB844" i="15"/>
  <c r="V844" i="15"/>
  <c r="AF844" i="14" s="1"/>
  <c r="AG844" i="14" s="1"/>
  <c r="AD844" i="15"/>
  <c r="AG844" i="15"/>
  <c r="Y844" i="15"/>
  <c r="AA844" i="15"/>
  <c r="AC844" i="15"/>
  <c r="AE848" i="14"/>
  <c r="D848" i="18" s="1"/>
  <c r="L842" i="17" s="1"/>
  <c r="W860" i="15"/>
  <c r="AE860" i="15"/>
  <c r="Z860" i="15"/>
  <c r="V860" i="15"/>
  <c r="AF860" i="14" s="1"/>
  <c r="AG860" i="14" s="1"/>
  <c r="AD860" i="15"/>
  <c r="AA860" i="15"/>
  <c r="AB860" i="15"/>
  <c r="AC860" i="15"/>
  <c r="AF860" i="15"/>
  <c r="AG860" i="15"/>
  <c r="X860" i="15"/>
  <c r="Y860" i="15"/>
  <c r="AE864" i="14"/>
  <c r="D864" i="18" s="1"/>
  <c r="L858" i="17" s="1"/>
  <c r="AA904" i="15"/>
  <c r="AB904" i="15"/>
  <c r="AC904" i="15"/>
  <c r="V904" i="15"/>
  <c r="AF904" i="14" s="1"/>
  <c r="AG904" i="14" s="1"/>
  <c r="AD904" i="15"/>
  <c r="W904" i="15"/>
  <c r="AE904" i="15"/>
  <c r="X904" i="15"/>
  <c r="AF904" i="15"/>
  <c r="Y904" i="15"/>
  <c r="AG904" i="15"/>
  <c r="Z904" i="15"/>
  <c r="AE908" i="14"/>
  <c r="D908" i="18" s="1"/>
  <c r="L902" i="17" s="1"/>
  <c r="Z927" i="15"/>
  <c r="AA927" i="15"/>
  <c r="AB927" i="15"/>
  <c r="AC927" i="15"/>
  <c r="V927" i="15"/>
  <c r="AF927" i="14" s="1"/>
  <c r="AG927" i="14" s="1"/>
  <c r="AD927" i="15"/>
  <c r="W927" i="15"/>
  <c r="AE927" i="15"/>
  <c r="X927" i="15"/>
  <c r="AF927" i="15"/>
  <c r="Y927" i="15"/>
  <c r="AG927" i="15"/>
  <c r="AE931" i="14"/>
  <c r="D931" i="18" s="1"/>
  <c r="L925" i="17" s="1"/>
  <c r="Z943" i="15"/>
  <c r="AB943" i="15"/>
  <c r="AC943" i="15"/>
  <c r="V943" i="15"/>
  <c r="AF943" i="14" s="1"/>
  <c r="AG943" i="14" s="1"/>
  <c r="AD943" i="15"/>
  <c r="W943" i="15"/>
  <c r="AE943" i="15"/>
  <c r="Y943" i="15"/>
  <c r="AG943" i="15"/>
  <c r="X943" i="15"/>
  <c r="AA943" i="15"/>
  <c r="AF943" i="15"/>
  <c r="AE947" i="14"/>
  <c r="D947" i="18" s="1"/>
  <c r="L941" i="17" s="1"/>
  <c r="W900" i="15"/>
  <c r="AE900" i="15"/>
  <c r="X900" i="15"/>
  <c r="AF900" i="15"/>
  <c r="Y900" i="15"/>
  <c r="AG900" i="15"/>
  <c r="Z900" i="15"/>
  <c r="AA900" i="15"/>
  <c r="AB900" i="15"/>
  <c r="AC900" i="15"/>
  <c r="V900" i="15"/>
  <c r="AF900" i="14" s="1"/>
  <c r="AG900" i="14" s="1"/>
  <c r="AD900" i="15"/>
  <c r="AE904" i="14"/>
  <c r="D904" i="18" s="1"/>
  <c r="L898" i="17" s="1"/>
  <c r="V955" i="15"/>
  <c r="AF955" i="14" s="1"/>
  <c r="AG955" i="14" s="1"/>
  <c r="AD955" i="15"/>
  <c r="Y955" i="15"/>
  <c r="AG955" i="15"/>
  <c r="Z955" i="15"/>
  <c r="AC955" i="15"/>
  <c r="AF955" i="15"/>
  <c r="W955" i="15"/>
  <c r="X955" i="15"/>
  <c r="AA955" i="15"/>
  <c r="AB955" i="15"/>
  <c r="AE955" i="15"/>
  <c r="AE959" i="14"/>
  <c r="D959" i="18" s="1"/>
  <c r="L953" i="17" s="1"/>
  <c r="AA944" i="15"/>
  <c r="AC944" i="15"/>
  <c r="V944" i="15"/>
  <c r="AF944" i="14" s="1"/>
  <c r="AG944" i="14" s="1"/>
  <c r="AD944" i="15"/>
  <c r="W944" i="15"/>
  <c r="AE944" i="15"/>
  <c r="Z944" i="15"/>
  <c r="X944" i="15"/>
  <c r="Y944" i="15"/>
  <c r="AB944" i="15"/>
  <c r="AF944" i="15"/>
  <c r="AG944" i="15"/>
  <c r="AE948" i="14"/>
  <c r="D948" i="18" s="1"/>
  <c r="L942" i="17" s="1"/>
  <c r="V244" i="15"/>
  <c r="AF244" i="14" s="1"/>
  <c r="AG244" i="14" s="1"/>
  <c r="AD244" i="15"/>
  <c r="Z244" i="15"/>
  <c r="Y244" i="15"/>
  <c r="AA244" i="15"/>
  <c r="AB244" i="15"/>
  <c r="AC244" i="15"/>
  <c r="AE244" i="15"/>
  <c r="AF244" i="15"/>
  <c r="W244" i="15"/>
  <c r="AG244" i="15"/>
  <c r="X244" i="15"/>
  <c r="AE248" i="14"/>
  <c r="D248" i="18" s="1"/>
  <c r="L242" i="17" s="1"/>
  <c r="AA23" i="15"/>
  <c r="AB23" i="15"/>
  <c r="AC23" i="15"/>
  <c r="V23" i="15"/>
  <c r="AD23" i="15"/>
  <c r="W23" i="15"/>
  <c r="AE23" i="15"/>
  <c r="X23" i="15"/>
  <c r="AF23" i="15"/>
  <c r="Z23" i="15"/>
  <c r="Y23" i="15"/>
  <c r="AG23" i="15"/>
  <c r="AE27" i="14"/>
  <c r="D27" i="18" s="1"/>
  <c r="L21" i="17" s="1"/>
  <c r="X39" i="15"/>
  <c r="AF39" i="15"/>
  <c r="Y39" i="15"/>
  <c r="AG39" i="15"/>
  <c r="Z39" i="15"/>
  <c r="AA39" i="15"/>
  <c r="AB39" i="15"/>
  <c r="AC39" i="15"/>
  <c r="V39" i="15"/>
  <c r="AF39" i="14" s="1"/>
  <c r="AG39" i="14" s="1"/>
  <c r="AD39" i="15"/>
  <c r="W39" i="15"/>
  <c r="AE39" i="15"/>
  <c r="AE43" i="14"/>
  <c r="D43" i="18" s="1"/>
  <c r="L37" i="17" s="1"/>
  <c r="AA97" i="15"/>
  <c r="AB97" i="15"/>
  <c r="AC97" i="15"/>
  <c r="V97" i="15"/>
  <c r="AF97" i="14" s="1"/>
  <c r="AG97" i="14" s="1"/>
  <c r="AD97" i="15"/>
  <c r="W97" i="15"/>
  <c r="AE97" i="15"/>
  <c r="X97" i="15"/>
  <c r="AF97" i="15"/>
  <c r="Y97" i="15"/>
  <c r="AG97" i="15"/>
  <c r="Z97" i="15"/>
  <c r="AE101" i="14"/>
  <c r="D101" i="18" s="1"/>
  <c r="L95" i="17" s="1"/>
  <c r="Y95" i="15"/>
  <c r="AG95" i="15"/>
  <c r="Z95" i="15"/>
  <c r="AA95" i="15"/>
  <c r="AB95" i="15"/>
  <c r="AC95" i="15"/>
  <c r="V95" i="15"/>
  <c r="AF95" i="14" s="1"/>
  <c r="AG95" i="14" s="1"/>
  <c r="AD95" i="15"/>
  <c r="W95" i="15"/>
  <c r="AE95" i="15"/>
  <c r="X95" i="15"/>
  <c r="AF95" i="15"/>
  <c r="AE99" i="14"/>
  <c r="D99" i="18" s="1"/>
  <c r="L93" i="17" s="1"/>
  <c r="W123" i="15"/>
  <c r="AE123" i="15"/>
  <c r="X123" i="15"/>
  <c r="AF123" i="15"/>
  <c r="Y123" i="15"/>
  <c r="AG123" i="15"/>
  <c r="Z123" i="15"/>
  <c r="AA123" i="15"/>
  <c r="AB123" i="15"/>
  <c r="AC123" i="15"/>
  <c r="V123" i="15"/>
  <c r="AF123" i="14" s="1"/>
  <c r="AG123" i="14" s="1"/>
  <c r="AD123" i="15"/>
  <c r="AE127" i="14"/>
  <c r="D127" i="18" s="1"/>
  <c r="L121" i="17" s="1"/>
  <c r="AC143" i="15"/>
  <c r="Z143" i="15"/>
  <c r="AD143" i="15"/>
  <c r="AE143" i="15"/>
  <c r="V143" i="15"/>
  <c r="AF143" i="14" s="1"/>
  <c r="AG143" i="14" s="1"/>
  <c r="AF143" i="15"/>
  <c r="W143" i="15"/>
  <c r="AG143" i="15"/>
  <c r="X143" i="15"/>
  <c r="Y143" i="15"/>
  <c r="AA143" i="15"/>
  <c r="AB143" i="15"/>
  <c r="AE147" i="14"/>
  <c r="D147" i="18" s="1"/>
  <c r="L141" i="17" s="1"/>
  <c r="V138" i="15"/>
  <c r="AF138" i="14" s="1"/>
  <c r="AG138" i="14" s="1"/>
  <c r="AD138" i="15"/>
  <c r="X138" i="15"/>
  <c r="AF138" i="15"/>
  <c r="Z138" i="15"/>
  <c r="AA138" i="15"/>
  <c r="AC138" i="15"/>
  <c r="AB138" i="15"/>
  <c r="AE138" i="15"/>
  <c r="AG138" i="15"/>
  <c r="W138" i="15"/>
  <c r="Y138" i="15"/>
  <c r="AE142" i="14"/>
  <c r="D142" i="18" s="1"/>
  <c r="L136" i="17" s="1"/>
  <c r="AA170" i="15"/>
  <c r="W170" i="15"/>
  <c r="AE170" i="15"/>
  <c r="Z170" i="15"/>
  <c r="AB170" i="15"/>
  <c r="AC170" i="15"/>
  <c r="AD170" i="15"/>
  <c r="AF170" i="15"/>
  <c r="V170" i="15"/>
  <c r="AF170" i="14" s="1"/>
  <c r="AG170" i="14" s="1"/>
  <c r="AG170" i="15"/>
  <c r="X170" i="15"/>
  <c r="Y170" i="15"/>
  <c r="AE174" i="14"/>
  <c r="D174" i="18" s="1"/>
  <c r="L168" i="17" s="1"/>
  <c r="X209" i="15"/>
  <c r="AF209" i="15"/>
  <c r="Y209" i="15"/>
  <c r="AG209" i="15"/>
  <c r="Z209" i="15"/>
  <c r="AA209" i="15"/>
  <c r="AB209" i="15"/>
  <c r="AC209" i="15"/>
  <c r="V209" i="15"/>
  <c r="AF209" i="14" s="1"/>
  <c r="AG209" i="14" s="1"/>
  <c r="AD209" i="15"/>
  <c r="W209" i="15"/>
  <c r="AE209" i="15"/>
  <c r="AE213" i="14"/>
  <c r="D213" i="18" s="1"/>
  <c r="L207" i="17" s="1"/>
  <c r="Z199" i="15"/>
  <c r="V199" i="15"/>
  <c r="AF199" i="14" s="1"/>
  <c r="AG199" i="14" s="1"/>
  <c r="AD199" i="15"/>
  <c r="AA199" i="15"/>
  <c r="AB199" i="15"/>
  <c r="AC199" i="15"/>
  <c r="AE199" i="15"/>
  <c r="AF199" i="15"/>
  <c r="W199" i="15"/>
  <c r="AG199" i="15"/>
  <c r="X199" i="15"/>
  <c r="Y199" i="15"/>
  <c r="AE203" i="14"/>
  <c r="D203" i="18" s="1"/>
  <c r="L197" i="17" s="1"/>
  <c r="AC236" i="15"/>
  <c r="V236" i="15"/>
  <c r="AF236" i="14" s="1"/>
  <c r="AG236" i="14" s="1"/>
  <c r="AD236" i="15"/>
  <c r="X236" i="15"/>
  <c r="AF236" i="15"/>
  <c r="Y236" i="15"/>
  <c r="AG236" i="15"/>
  <c r="Z236" i="15"/>
  <c r="W236" i="15"/>
  <c r="AA236" i="15"/>
  <c r="AB236" i="15"/>
  <c r="AE236" i="15"/>
  <c r="AE240" i="14"/>
  <c r="D240" i="18" s="1"/>
  <c r="L234" i="17" s="1"/>
  <c r="Z296" i="15"/>
  <c r="AA296" i="15"/>
  <c r="W296" i="15"/>
  <c r="AE296" i="15"/>
  <c r="AB296" i="15"/>
  <c r="AC296" i="15"/>
  <c r="AD296" i="15"/>
  <c r="AF296" i="15"/>
  <c r="AG296" i="15"/>
  <c r="V296" i="15"/>
  <c r="AF296" i="14" s="1"/>
  <c r="AG296" i="14" s="1"/>
  <c r="X296" i="15"/>
  <c r="Y296" i="15"/>
  <c r="AE300" i="14"/>
  <c r="D300" i="18" s="1"/>
  <c r="L294" i="17" s="1"/>
  <c r="X280" i="15"/>
  <c r="AF280" i="15"/>
  <c r="Y280" i="15"/>
  <c r="AG280" i="15"/>
  <c r="Z280" i="15"/>
  <c r="AA280" i="15"/>
  <c r="AC280" i="15"/>
  <c r="V280" i="15"/>
  <c r="AF280" i="14" s="1"/>
  <c r="AG280" i="14" s="1"/>
  <c r="AD280" i="15"/>
  <c r="W280" i="15"/>
  <c r="AE280" i="15"/>
  <c r="AB280" i="15"/>
  <c r="AE284" i="14"/>
  <c r="D284" i="18" s="1"/>
  <c r="L278" i="17" s="1"/>
  <c r="Y344" i="15"/>
  <c r="AG344" i="15"/>
  <c r="Z344" i="15"/>
  <c r="AC344" i="15"/>
  <c r="V344" i="15"/>
  <c r="AF344" i="14" s="1"/>
  <c r="AG344" i="14" s="1"/>
  <c r="AD344" i="15"/>
  <c r="AB344" i="15"/>
  <c r="AE344" i="15"/>
  <c r="AF344" i="15"/>
  <c r="W344" i="15"/>
  <c r="X344" i="15"/>
  <c r="AA344" i="15"/>
  <c r="AE348" i="14"/>
  <c r="D348" i="18" s="1"/>
  <c r="L342" i="17" s="1"/>
  <c r="Y364" i="15"/>
  <c r="AG364" i="15"/>
  <c r="Z364" i="15"/>
  <c r="AA364" i="15"/>
  <c r="AB364" i="15"/>
  <c r="AC364" i="15"/>
  <c r="V364" i="15"/>
  <c r="AF364" i="14" s="1"/>
  <c r="AG364" i="14" s="1"/>
  <c r="AD364" i="15"/>
  <c r="W364" i="15"/>
  <c r="AE364" i="15"/>
  <c r="X364" i="15"/>
  <c r="AF364" i="15"/>
  <c r="AE368" i="14"/>
  <c r="D368" i="18" s="1"/>
  <c r="L362" i="17" s="1"/>
  <c r="X371" i="15"/>
  <c r="AF371" i="15"/>
  <c r="Y371" i="15"/>
  <c r="AG371" i="15"/>
  <c r="Z371" i="15"/>
  <c r="AA371" i="15"/>
  <c r="AB371" i="15"/>
  <c r="AC371" i="15"/>
  <c r="V371" i="15"/>
  <c r="AF371" i="14" s="1"/>
  <c r="AG371" i="14" s="1"/>
  <c r="AD371" i="15"/>
  <c r="W371" i="15"/>
  <c r="AE371" i="15"/>
  <c r="AE375" i="14"/>
  <c r="D375" i="18" s="1"/>
  <c r="L369" i="17" s="1"/>
  <c r="W362" i="15"/>
  <c r="AE362" i="15"/>
  <c r="X362" i="15"/>
  <c r="AF362" i="15"/>
  <c r="Y362" i="15"/>
  <c r="AG362" i="15"/>
  <c r="Z362" i="15"/>
  <c r="AA362" i="15"/>
  <c r="AB362" i="15"/>
  <c r="AC362" i="15"/>
  <c r="V362" i="15"/>
  <c r="AF362" i="14" s="1"/>
  <c r="AG362" i="14" s="1"/>
  <c r="AD362" i="15"/>
  <c r="AE366" i="14"/>
  <c r="D366" i="18" s="1"/>
  <c r="L360" i="17" s="1"/>
  <c r="W370" i="15"/>
  <c r="AE370" i="15"/>
  <c r="X370" i="15"/>
  <c r="AF370" i="15"/>
  <c r="Y370" i="15"/>
  <c r="AG370" i="15"/>
  <c r="Z370" i="15"/>
  <c r="AA370" i="15"/>
  <c r="AB370" i="15"/>
  <c r="AC370" i="15"/>
  <c r="V370" i="15"/>
  <c r="AF370" i="14" s="1"/>
  <c r="AG370" i="14" s="1"/>
  <c r="AD370" i="15"/>
  <c r="AE374" i="14"/>
  <c r="D374" i="18" s="1"/>
  <c r="L368" i="17" s="1"/>
  <c r="W378" i="15"/>
  <c r="AE378" i="15"/>
  <c r="X378" i="15"/>
  <c r="AF378" i="15"/>
  <c r="Y378" i="15"/>
  <c r="AG378" i="15"/>
  <c r="Z378" i="15"/>
  <c r="AA378" i="15"/>
  <c r="AB378" i="15"/>
  <c r="AC378" i="15"/>
  <c r="V378" i="15"/>
  <c r="AF378" i="14" s="1"/>
  <c r="AG378" i="14" s="1"/>
  <c r="AD378" i="15"/>
  <c r="AE382" i="14"/>
  <c r="D382" i="18" s="1"/>
  <c r="L376" i="17" s="1"/>
  <c r="X406" i="15"/>
  <c r="AF406" i="15"/>
  <c r="Y406" i="15"/>
  <c r="AG406" i="15"/>
  <c r="Z406" i="15"/>
  <c r="AA406" i="15"/>
  <c r="AB406" i="15"/>
  <c r="AC406" i="15"/>
  <c r="V406" i="15"/>
  <c r="AF406" i="14" s="1"/>
  <c r="AG406" i="14" s="1"/>
  <c r="AD406" i="15"/>
  <c r="W406" i="15"/>
  <c r="AE406" i="15"/>
  <c r="AE410" i="14"/>
  <c r="D410" i="18" s="1"/>
  <c r="L404" i="17" s="1"/>
  <c r="X414" i="15"/>
  <c r="AF414" i="15"/>
  <c r="Y414" i="15"/>
  <c r="AG414" i="15"/>
  <c r="Z414" i="15"/>
  <c r="AA414" i="15"/>
  <c r="AB414" i="15"/>
  <c r="AC414" i="15"/>
  <c r="V414" i="15"/>
  <c r="AF414" i="14" s="1"/>
  <c r="AG414" i="14" s="1"/>
  <c r="AD414" i="15"/>
  <c r="W414" i="15"/>
  <c r="AE414" i="15"/>
  <c r="AE418" i="14"/>
  <c r="D418" i="18" s="1"/>
  <c r="L412" i="17" s="1"/>
  <c r="X422" i="15"/>
  <c r="AF422" i="15"/>
  <c r="Y422" i="15"/>
  <c r="AG422" i="15"/>
  <c r="Z422" i="15"/>
  <c r="AA422" i="15"/>
  <c r="AB422" i="15"/>
  <c r="AC422" i="15"/>
  <c r="V422" i="15"/>
  <c r="AF422" i="14" s="1"/>
  <c r="AG422" i="14" s="1"/>
  <c r="AD422" i="15"/>
  <c r="W422" i="15"/>
  <c r="AE422" i="15"/>
  <c r="AE426" i="14"/>
  <c r="D426" i="18" s="1"/>
  <c r="L420" i="17" s="1"/>
  <c r="W429" i="15"/>
  <c r="AE429" i="15"/>
  <c r="X429" i="15"/>
  <c r="AF429" i="15"/>
  <c r="Y429" i="15"/>
  <c r="AG429" i="15"/>
  <c r="Z429" i="15"/>
  <c r="AA429" i="15"/>
  <c r="AB429" i="15"/>
  <c r="AC429" i="15"/>
  <c r="V429" i="15"/>
  <c r="AF429" i="14" s="1"/>
  <c r="AG429" i="14" s="1"/>
  <c r="AD429" i="15"/>
  <c r="AE433" i="14"/>
  <c r="D433" i="18" s="1"/>
  <c r="L427" i="17" s="1"/>
  <c r="AA460" i="15"/>
  <c r="AB460" i="15"/>
  <c r="AC460" i="15"/>
  <c r="V460" i="15"/>
  <c r="AF460" i="14" s="1"/>
  <c r="AG460" i="14" s="1"/>
  <c r="AD460" i="15"/>
  <c r="W460" i="15"/>
  <c r="AE460" i="15"/>
  <c r="X460" i="15"/>
  <c r="AF460" i="15"/>
  <c r="Y460" i="15"/>
  <c r="AG460" i="15"/>
  <c r="Z460" i="15"/>
  <c r="AE464" i="14"/>
  <c r="D464" i="18" s="1"/>
  <c r="L458" i="17" s="1"/>
  <c r="AA476" i="15"/>
  <c r="AB476" i="15"/>
  <c r="AC476" i="15"/>
  <c r="V476" i="15"/>
  <c r="AF476" i="14" s="1"/>
  <c r="AG476" i="14" s="1"/>
  <c r="AD476" i="15"/>
  <c r="W476" i="15"/>
  <c r="AE476" i="15"/>
  <c r="X476" i="15"/>
  <c r="AF476" i="15"/>
  <c r="Y476" i="15"/>
  <c r="AG476" i="15"/>
  <c r="Z476" i="15"/>
  <c r="AE480" i="14"/>
  <c r="D480" i="18" s="1"/>
  <c r="L474" i="17" s="1"/>
  <c r="AA492" i="15"/>
  <c r="AC492" i="15"/>
  <c r="V492" i="15"/>
  <c r="AF492" i="14" s="1"/>
  <c r="AG492" i="14" s="1"/>
  <c r="AD492" i="15"/>
  <c r="W492" i="15"/>
  <c r="AE492" i="15"/>
  <c r="X492" i="15"/>
  <c r="AF492" i="15"/>
  <c r="Y492" i="15"/>
  <c r="AG492" i="15"/>
  <c r="Z492" i="15"/>
  <c r="AB492" i="15"/>
  <c r="AE496" i="14"/>
  <c r="D496" i="18" s="1"/>
  <c r="L490" i="17" s="1"/>
  <c r="W496" i="15"/>
  <c r="AE496" i="15"/>
  <c r="Y496" i="15"/>
  <c r="AG496" i="15"/>
  <c r="Z496" i="15"/>
  <c r="AA496" i="15"/>
  <c r="AB496" i="15"/>
  <c r="V496" i="15"/>
  <c r="AF496" i="14" s="1"/>
  <c r="AG496" i="14" s="1"/>
  <c r="AD496" i="15"/>
  <c r="X496" i="15"/>
  <c r="AC496" i="15"/>
  <c r="AF496" i="15"/>
  <c r="AE500" i="14"/>
  <c r="D500" i="18" s="1"/>
  <c r="L494" i="17" s="1"/>
  <c r="V516" i="15"/>
  <c r="AF516" i="14" s="1"/>
  <c r="AG516" i="14" s="1"/>
  <c r="AD516" i="15"/>
  <c r="W516" i="15"/>
  <c r="AE516" i="15"/>
  <c r="Z516" i="15"/>
  <c r="AA516" i="15"/>
  <c r="AB516" i="15"/>
  <c r="AC516" i="15"/>
  <c r="AF516" i="15"/>
  <c r="AG516" i="15"/>
  <c r="X516" i="15"/>
  <c r="Y516" i="15"/>
  <c r="AE520" i="14"/>
  <c r="D520" i="18" s="1"/>
  <c r="L514" i="17" s="1"/>
  <c r="Z520" i="15"/>
  <c r="V520" i="15"/>
  <c r="AF520" i="14" s="1"/>
  <c r="AG520" i="14" s="1"/>
  <c r="AD520" i="15"/>
  <c r="W520" i="15"/>
  <c r="AG520" i="15"/>
  <c r="X520" i="15"/>
  <c r="Y520" i="15"/>
  <c r="AA520" i="15"/>
  <c r="AB520" i="15"/>
  <c r="AC520" i="15"/>
  <c r="AE520" i="15"/>
  <c r="AF520" i="15"/>
  <c r="AE524" i="14"/>
  <c r="D524" i="18" s="1"/>
  <c r="L518" i="17" s="1"/>
  <c r="V503" i="15"/>
  <c r="AF503" i="14" s="1"/>
  <c r="AG503" i="14" s="1"/>
  <c r="AD503" i="15"/>
  <c r="X503" i="15"/>
  <c r="AF503" i="15"/>
  <c r="Y503" i="15"/>
  <c r="AG503" i="15"/>
  <c r="Z503" i="15"/>
  <c r="AC503" i="15"/>
  <c r="AE503" i="15"/>
  <c r="W503" i="15"/>
  <c r="AA503" i="15"/>
  <c r="AB503" i="15"/>
  <c r="AE507" i="14"/>
  <c r="D507" i="18" s="1"/>
  <c r="L501" i="17" s="1"/>
  <c r="AA508" i="15"/>
  <c r="AC508" i="15"/>
  <c r="V508" i="15"/>
  <c r="AF508" i="14" s="1"/>
  <c r="AG508" i="14" s="1"/>
  <c r="AD508" i="15"/>
  <c r="W508" i="15"/>
  <c r="AE508" i="15"/>
  <c r="Z508" i="15"/>
  <c r="X508" i="15"/>
  <c r="Y508" i="15"/>
  <c r="AB508" i="15"/>
  <c r="AF508" i="15"/>
  <c r="AG508" i="15"/>
  <c r="AE512" i="14"/>
  <c r="D512" i="18" s="1"/>
  <c r="L506" i="17" s="1"/>
  <c r="W569" i="15"/>
  <c r="AE569" i="15"/>
  <c r="X569" i="15"/>
  <c r="AF569" i="15"/>
  <c r="Y569" i="15"/>
  <c r="AG569" i="15"/>
  <c r="Z569" i="15"/>
  <c r="AA569" i="15"/>
  <c r="AB569" i="15"/>
  <c r="AC569" i="15"/>
  <c r="V569" i="15"/>
  <c r="AF569" i="14" s="1"/>
  <c r="AG569" i="14" s="1"/>
  <c r="AD569" i="15"/>
  <c r="AE573" i="14"/>
  <c r="D573" i="18" s="1"/>
  <c r="L567" i="17" s="1"/>
  <c r="W585" i="15"/>
  <c r="AE585" i="15"/>
  <c r="X585" i="15"/>
  <c r="AF585" i="15"/>
  <c r="Y585" i="15"/>
  <c r="AG585" i="15"/>
  <c r="Z585" i="15"/>
  <c r="AB585" i="15"/>
  <c r="AC585" i="15"/>
  <c r="V585" i="15"/>
  <c r="AF585" i="14" s="1"/>
  <c r="AG585" i="14" s="1"/>
  <c r="AD585" i="15"/>
  <c r="AA585" i="15"/>
  <c r="AE589" i="14"/>
  <c r="D589" i="18" s="1"/>
  <c r="L583" i="17" s="1"/>
  <c r="Y594" i="15"/>
  <c r="AG594" i="15"/>
  <c r="Z594" i="15"/>
  <c r="AA594" i="15"/>
  <c r="AC594" i="15"/>
  <c r="V594" i="15"/>
  <c r="AF594" i="14" s="1"/>
  <c r="AG594" i="14" s="1"/>
  <c r="AD594" i="15"/>
  <c r="W594" i="15"/>
  <c r="AE594" i="15"/>
  <c r="X594" i="15"/>
  <c r="AB594" i="15"/>
  <c r="AF594" i="15"/>
  <c r="AE598" i="14"/>
  <c r="D598" i="18" s="1"/>
  <c r="L592" i="17" s="1"/>
  <c r="AA635" i="15"/>
  <c r="AB635" i="15"/>
  <c r="AC635" i="15"/>
  <c r="V635" i="15"/>
  <c r="AF635" i="14" s="1"/>
  <c r="AG635" i="14" s="1"/>
  <c r="AD635" i="15"/>
  <c r="W635" i="15"/>
  <c r="AE635" i="15"/>
  <c r="X635" i="15"/>
  <c r="AF635" i="15"/>
  <c r="Y635" i="15"/>
  <c r="AG635" i="15"/>
  <c r="Z635" i="15"/>
  <c r="AE639" i="14"/>
  <c r="D639" i="18" s="1"/>
  <c r="L633" i="17" s="1"/>
  <c r="AA693" i="15"/>
  <c r="AB693" i="15"/>
  <c r="AC693" i="15"/>
  <c r="V693" i="15"/>
  <c r="AF693" i="14" s="1"/>
  <c r="AG693" i="14" s="1"/>
  <c r="AD693" i="15"/>
  <c r="W693" i="15"/>
  <c r="AE693" i="15"/>
  <c r="X693" i="15"/>
  <c r="AF693" i="15"/>
  <c r="Y693" i="15"/>
  <c r="AG693" i="15"/>
  <c r="Z693" i="15"/>
  <c r="AE697" i="14"/>
  <c r="D697" i="18" s="1"/>
  <c r="L691" i="17" s="1"/>
  <c r="AA725" i="15"/>
  <c r="AB725" i="15"/>
  <c r="AC725" i="15"/>
  <c r="V725" i="15"/>
  <c r="AF725" i="14" s="1"/>
  <c r="AG725" i="14" s="1"/>
  <c r="AD725" i="15"/>
  <c r="W725" i="15"/>
  <c r="AE725" i="15"/>
  <c r="X725" i="15"/>
  <c r="AF725" i="15"/>
  <c r="Y725" i="15"/>
  <c r="AG725" i="15"/>
  <c r="Z725" i="15"/>
  <c r="AE729" i="14"/>
  <c r="D729" i="18" s="1"/>
  <c r="L723" i="17" s="1"/>
  <c r="AB749" i="15"/>
  <c r="AC749" i="15"/>
  <c r="V749" i="15"/>
  <c r="AF749" i="14" s="1"/>
  <c r="AG749" i="14" s="1"/>
  <c r="AD749" i="15"/>
  <c r="W749" i="15"/>
  <c r="AE749" i="15"/>
  <c r="X749" i="15"/>
  <c r="AF749" i="15"/>
  <c r="Z749" i="15"/>
  <c r="AG749" i="15"/>
  <c r="Y749" i="15"/>
  <c r="AA749" i="15"/>
  <c r="AE753" i="14"/>
  <c r="D753" i="18" s="1"/>
  <c r="L747" i="17" s="1"/>
  <c r="W721" i="15"/>
  <c r="AE721" i="15"/>
  <c r="X721" i="15"/>
  <c r="AF721" i="15"/>
  <c r="Y721" i="15"/>
  <c r="AG721" i="15"/>
  <c r="Z721" i="15"/>
  <c r="AA721" i="15"/>
  <c r="AB721" i="15"/>
  <c r="AC721" i="15"/>
  <c r="V721" i="15"/>
  <c r="AF721" i="14" s="1"/>
  <c r="AG721" i="14" s="1"/>
  <c r="AD721" i="15"/>
  <c r="AE725" i="14"/>
  <c r="D725" i="18" s="1"/>
  <c r="L719" i="17" s="1"/>
  <c r="AC765" i="15"/>
  <c r="V765" i="15"/>
  <c r="AF765" i="14" s="1"/>
  <c r="AG765" i="14" s="1"/>
  <c r="AD765" i="15"/>
  <c r="Z765" i="15"/>
  <c r="AB765" i="15"/>
  <c r="AE765" i="15"/>
  <c r="AF765" i="15"/>
  <c r="AG765" i="15"/>
  <c r="W765" i="15"/>
  <c r="X765" i="15"/>
  <c r="Y765" i="15"/>
  <c r="AA765" i="15"/>
  <c r="AE769" i="14"/>
  <c r="D769" i="18" s="1"/>
  <c r="L763" i="17" s="1"/>
  <c r="AA808" i="15"/>
  <c r="AB808" i="15"/>
  <c r="AC808" i="15"/>
  <c r="V808" i="15"/>
  <c r="AF808" i="14" s="1"/>
  <c r="AG808" i="14" s="1"/>
  <c r="AD808" i="15"/>
  <c r="W808" i="15"/>
  <c r="AE808" i="15"/>
  <c r="X808" i="15"/>
  <c r="AF808" i="15"/>
  <c r="Y808" i="15"/>
  <c r="AG808" i="15"/>
  <c r="Z808" i="15"/>
  <c r="AE812" i="14"/>
  <c r="D812" i="18" s="1"/>
  <c r="L806" i="17" s="1"/>
  <c r="AC780" i="15"/>
  <c r="Y780" i="15"/>
  <c r="AG780" i="15"/>
  <c r="AE780" i="15"/>
  <c r="V780" i="15"/>
  <c r="AF780" i="14" s="1"/>
  <c r="AG780" i="14" s="1"/>
  <c r="AF780" i="15"/>
  <c r="W780" i="15"/>
  <c r="X780" i="15"/>
  <c r="Z780" i="15"/>
  <c r="AA780" i="15"/>
  <c r="AB780" i="15"/>
  <c r="AD780" i="15"/>
  <c r="AE784" i="14"/>
  <c r="D784" i="18" s="1"/>
  <c r="L778" i="17" s="1"/>
  <c r="Z823" i="15"/>
  <c r="AA823" i="15"/>
  <c r="AB823" i="15"/>
  <c r="AC823" i="15"/>
  <c r="V823" i="15"/>
  <c r="AF823" i="14" s="1"/>
  <c r="AG823" i="14" s="1"/>
  <c r="AD823" i="15"/>
  <c r="W823" i="15"/>
  <c r="AE823" i="15"/>
  <c r="X823" i="15"/>
  <c r="AF823" i="15"/>
  <c r="Y823" i="15"/>
  <c r="AG823" i="15"/>
  <c r="AE827" i="14"/>
  <c r="D827" i="18" s="1"/>
  <c r="L821" i="17" s="1"/>
  <c r="X853" i="15"/>
  <c r="AF853" i="15"/>
  <c r="AA853" i="15"/>
  <c r="W853" i="15"/>
  <c r="AE853" i="15"/>
  <c r="AC853" i="15"/>
  <c r="AD853" i="15"/>
  <c r="AG853" i="15"/>
  <c r="V853" i="15"/>
  <c r="AF853" i="14" s="1"/>
  <c r="AG853" i="14" s="1"/>
  <c r="Y853" i="15"/>
  <c r="Z853" i="15"/>
  <c r="AB853" i="15"/>
  <c r="AE857" i="14"/>
  <c r="D857" i="18" s="1"/>
  <c r="L851" i="17" s="1"/>
  <c r="V843" i="15"/>
  <c r="AF843" i="14" s="1"/>
  <c r="AG843" i="14" s="1"/>
  <c r="AD843" i="15"/>
  <c r="W843" i="15"/>
  <c r="AE843" i="15"/>
  <c r="Y843" i="15"/>
  <c r="AG843" i="15"/>
  <c r="AA843" i="15"/>
  <c r="AC843" i="15"/>
  <c r="X843" i="15"/>
  <c r="Z843" i="15"/>
  <c r="AB843" i="15"/>
  <c r="AF843" i="15"/>
  <c r="AE847" i="14"/>
  <c r="D847" i="18" s="1"/>
  <c r="L841" i="17" s="1"/>
  <c r="AA880" i="15"/>
  <c r="AB880" i="15"/>
  <c r="AC880" i="15"/>
  <c r="V880" i="15"/>
  <c r="AF880" i="14" s="1"/>
  <c r="AG880" i="14" s="1"/>
  <c r="AD880" i="15"/>
  <c r="W880" i="15"/>
  <c r="AE880" i="15"/>
  <c r="X880" i="15"/>
  <c r="AF880" i="15"/>
  <c r="Y880" i="15"/>
  <c r="AG880" i="15"/>
  <c r="Z880" i="15"/>
  <c r="AE884" i="14"/>
  <c r="D884" i="18" s="1"/>
  <c r="L878" i="17" s="1"/>
  <c r="V859" i="15"/>
  <c r="AF859" i="14" s="1"/>
  <c r="AG859" i="14" s="1"/>
  <c r="AD859" i="15"/>
  <c r="Y859" i="15"/>
  <c r="AG859" i="15"/>
  <c r="AC859" i="15"/>
  <c r="W859" i="15"/>
  <c r="X859" i="15"/>
  <c r="Z859" i="15"/>
  <c r="AA859" i="15"/>
  <c r="AB859" i="15"/>
  <c r="AE859" i="15"/>
  <c r="AF859" i="15"/>
  <c r="AE863" i="14"/>
  <c r="D863" i="18" s="1"/>
  <c r="L857" i="17" s="1"/>
  <c r="AA864" i="15"/>
  <c r="V864" i="15"/>
  <c r="AF864" i="14" s="1"/>
  <c r="AG864" i="14" s="1"/>
  <c r="AD864" i="15"/>
  <c r="Z864" i="15"/>
  <c r="W864" i="15"/>
  <c r="X864" i="15"/>
  <c r="Y864" i="15"/>
  <c r="AB864" i="15"/>
  <c r="AC864" i="15"/>
  <c r="AE864" i="15"/>
  <c r="AF864" i="15"/>
  <c r="AG864" i="15"/>
  <c r="AE868" i="14"/>
  <c r="D868" i="18" s="1"/>
  <c r="L862" i="17" s="1"/>
  <c r="Z887" i="15"/>
  <c r="AA887" i="15"/>
  <c r="AB887" i="15"/>
  <c r="AC887" i="15"/>
  <c r="V887" i="15"/>
  <c r="AF887" i="14" s="1"/>
  <c r="AG887" i="14" s="1"/>
  <c r="AD887" i="15"/>
  <c r="W887" i="15"/>
  <c r="AE887" i="15"/>
  <c r="X887" i="15"/>
  <c r="AF887" i="15"/>
  <c r="Y887" i="15"/>
  <c r="AG887" i="15"/>
  <c r="AE891" i="14"/>
  <c r="D891" i="18" s="1"/>
  <c r="L885" i="17" s="1"/>
  <c r="W892" i="15"/>
  <c r="AE892" i="15"/>
  <c r="X892" i="15"/>
  <c r="AF892" i="15"/>
  <c r="Y892" i="15"/>
  <c r="AG892" i="15"/>
  <c r="Z892" i="15"/>
  <c r="AA892" i="15"/>
  <c r="AB892" i="15"/>
  <c r="AC892" i="15"/>
  <c r="V892" i="15"/>
  <c r="AF892" i="14" s="1"/>
  <c r="AG892" i="14" s="1"/>
  <c r="AD892" i="15"/>
  <c r="AE896" i="14"/>
  <c r="D896" i="18" s="1"/>
  <c r="L890" i="17" s="1"/>
  <c r="AA936" i="15"/>
  <c r="AC936" i="15"/>
  <c r="V936" i="15"/>
  <c r="AF936" i="14" s="1"/>
  <c r="AG936" i="14" s="1"/>
  <c r="AD936" i="15"/>
  <c r="W936" i="15"/>
  <c r="AE936" i="15"/>
  <c r="X936" i="15"/>
  <c r="AF936" i="15"/>
  <c r="Y936" i="15"/>
  <c r="AG936" i="15"/>
  <c r="Z936" i="15"/>
  <c r="AB936" i="15"/>
  <c r="AE940" i="14"/>
  <c r="D940" i="18" s="1"/>
  <c r="L934" i="17" s="1"/>
  <c r="X32" i="15"/>
  <c r="AF32" i="15"/>
  <c r="Y32" i="15"/>
  <c r="AG32" i="15"/>
  <c r="AA32" i="15"/>
  <c r="AE32" i="15"/>
  <c r="V32" i="15"/>
  <c r="W32" i="15"/>
  <c r="Z32" i="15"/>
  <c r="AB32" i="15"/>
  <c r="AC32" i="15"/>
  <c r="AD32" i="15"/>
  <c r="AE36" i="14"/>
  <c r="D36" i="18" s="1"/>
  <c r="L30" i="17" s="1"/>
  <c r="V83" i="15"/>
  <c r="AF83" i="14" s="1"/>
  <c r="AG83" i="14" s="1"/>
  <c r="AD83" i="15"/>
  <c r="Z83" i="15"/>
  <c r="W83" i="15"/>
  <c r="AG83" i="15"/>
  <c r="X83" i="15"/>
  <c r="Y83" i="15"/>
  <c r="AA83" i="15"/>
  <c r="AB83" i="15"/>
  <c r="AC83" i="15"/>
  <c r="AE83" i="15"/>
  <c r="AF83" i="15"/>
  <c r="AE87" i="14"/>
  <c r="D87" i="18" s="1"/>
  <c r="L81" i="17" s="1"/>
  <c r="AA127" i="15"/>
  <c r="AB127" i="15"/>
  <c r="AC127" i="15"/>
  <c r="V127" i="15"/>
  <c r="AF127" i="14" s="1"/>
  <c r="AG127" i="14" s="1"/>
  <c r="AD127" i="15"/>
  <c r="W127" i="15"/>
  <c r="AE127" i="15"/>
  <c r="X127" i="15"/>
  <c r="AF127" i="15"/>
  <c r="Y127" i="15"/>
  <c r="AG127" i="15"/>
  <c r="Z127" i="15"/>
  <c r="AE131" i="14"/>
  <c r="D131" i="18" s="1"/>
  <c r="L125" i="17" s="1"/>
  <c r="Y147" i="15"/>
  <c r="AG147" i="15"/>
  <c r="V147" i="15"/>
  <c r="AF147" i="14" s="1"/>
  <c r="AG147" i="14" s="1"/>
  <c r="AD147" i="15"/>
  <c r="AF147" i="15"/>
  <c r="W147" i="15"/>
  <c r="X147" i="15"/>
  <c r="Z147" i="15"/>
  <c r="AA147" i="15"/>
  <c r="AB147" i="15"/>
  <c r="AC147" i="15"/>
  <c r="AE147" i="15"/>
  <c r="AE151" i="14"/>
  <c r="D151" i="18" s="1"/>
  <c r="L145" i="17" s="1"/>
  <c r="AA220" i="15"/>
  <c r="AB220" i="15"/>
  <c r="AC220" i="15"/>
  <c r="V220" i="15"/>
  <c r="AF220" i="14" s="1"/>
  <c r="AG220" i="14" s="1"/>
  <c r="AD220" i="15"/>
  <c r="W220" i="15"/>
  <c r="AE220" i="15"/>
  <c r="X220" i="15"/>
  <c r="AF220" i="15"/>
  <c r="Y220" i="15"/>
  <c r="AG220" i="15"/>
  <c r="Z220" i="15"/>
  <c r="AE224" i="14"/>
  <c r="D224" i="18" s="1"/>
  <c r="L218" i="17" s="1"/>
  <c r="Z186" i="15"/>
  <c r="AA186" i="15"/>
  <c r="AC186" i="15"/>
  <c r="V186" i="15"/>
  <c r="AF186" i="14" s="1"/>
  <c r="AG186" i="14" s="1"/>
  <c r="AD186" i="15"/>
  <c r="W186" i="15"/>
  <c r="AE186" i="15"/>
  <c r="Y186" i="15"/>
  <c r="AG186" i="15"/>
  <c r="AF186" i="15"/>
  <c r="X186" i="15"/>
  <c r="AB186" i="15"/>
  <c r="AE190" i="14"/>
  <c r="D190" i="18" s="1"/>
  <c r="L184" i="17" s="1"/>
  <c r="W216" i="15"/>
  <c r="AE216" i="15"/>
  <c r="X216" i="15"/>
  <c r="AF216" i="15"/>
  <c r="Y216" i="15"/>
  <c r="AG216" i="15"/>
  <c r="Z216" i="15"/>
  <c r="AA216" i="15"/>
  <c r="AB216" i="15"/>
  <c r="AC216" i="15"/>
  <c r="V216" i="15"/>
  <c r="AF216" i="14" s="1"/>
  <c r="AG216" i="14" s="1"/>
  <c r="AD216" i="15"/>
  <c r="AE220" i="14"/>
  <c r="D220" i="18" s="1"/>
  <c r="L214" i="17" s="1"/>
  <c r="V252" i="15"/>
  <c r="AF252" i="14" s="1"/>
  <c r="AG252" i="14" s="1"/>
  <c r="AD252" i="15"/>
  <c r="Z252" i="15"/>
  <c r="AF252" i="15"/>
  <c r="W252" i="15"/>
  <c r="AG252" i="15"/>
  <c r="X252" i="15"/>
  <c r="Y252" i="15"/>
  <c r="AA252" i="15"/>
  <c r="AB252" i="15"/>
  <c r="AC252" i="15"/>
  <c r="AE252" i="15"/>
  <c r="AE256" i="14"/>
  <c r="D256" i="18" s="1"/>
  <c r="L250" i="17" s="1"/>
  <c r="AA241" i="15"/>
  <c r="W241" i="15"/>
  <c r="AE241" i="15"/>
  <c r="AD241" i="15"/>
  <c r="AF241" i="15"/>
  <c r="V241" i="15"/>
  <c r="AF241" i="14" s="1"/>
  <c r="AG241" i="14" s="1"/>
  <c r="AG241" i="15"/>
  <c r="X241" i="15"/>
  <c r="Y241" i="15"/>
  <c r="Z241" i="15"/>
  <c r="AB241" i="15"/>
  <c r="AC241" i="15"/>
  <c r="AE245" i="14"/>
  <c r="D245" i="18" s="1"/>
  <c r="L239" i="17" s="1"/>
  <c r="Z248" i="15"/>
  <c r="V248" i="15"/>
  <c r="AF248" i="14" s="1"/>
  <c r="AG248" i="14" s="1"/>
  <c r="AD248" i="15"/>
  <c r="AB248" i="15"/>
  <c r="AC248" i="15"/>
  <c r="AE248" i="15"/>
  <c r="AF248" i="15"/>
  <c r="W248" i="15"/>
  <c r="AG248" i="15"/>
  <c r="X248" i="15"/>
  <c r="Y248" i="15"/>
  <c r="AA248" i="15"/>
  <c r="AE252" i="14"/>
  <c r="D252" i="18" s="1"/>
  <c r="L246" i="17" s="1"/>
  <c r="W271" i="15"/>
  <c r="AE271" i="15"/>
  <c r="X271" i="15"/>
  <c r="AF271" i="15"/>
  <c r="Y271" i="15"/>
  <c r="AG271" i="15"/>
  <c r="Z271" i="15"/>
  <c r="AA271" i="15"/>
  <c r="AB271" i="15"/>
  <c r="AC271" i="15"/>
  <c r="V271" i="15"/>
  <c r="AF271" i="14" s="1"/>
  <c r="AG271" i="14" s="1"/>
  <c r="AD271" i="15"/>
  <c r="AE275" i="14"/>
  <c r="D275" i="18" s="1"/>
  <c r="L269" i="17" s="1"/>
  <c r="AB309" i="15"/>
  <c r="AC309" i="15"/>
  <c r="V309" i="15"/>
  <c r="AF309" i="14" s="1"/>
  <c r="AG309" i="14" s="1"/>
  <c r="AD309" i="15"/>
  <c r="W309" i="15"/>
  <c r="AE309" i="15"/>
  <c r="X309" i="15"/>
  <c r="AF309" i="15"/>
  <c r="Y309" i="15"/>
  <c r="AG309" i="15"/>
  <c r="Z309" i="15"/>
  <c r="AA309" i="15"/>
  <c r="AE313" i="14"/>
  <c r="D313" i="18" s="1"/>
  <c r="L307" i="17" s="1"/>
  <c r="AC284" i="15"/>
  <c r="V284" i="15"/>
  <c r="AF284" i="14" s="1"/>
  <c r="AG284" i="14" s="1"/>
  <c r="AD284" i="15"/>
  <c r="W284" i="15"/>
  <c r="AE284" i="15"/>
  <c r="Y284" i="15"/>
  <c r="AG284" i="15"/>
  <c r="Z284" i="15"/>
  <c r="AA284" i="15"/>
  <c r="X284" i="15"/>
  <c r="AB284" i="15"/>
  <c r="AF284" i="15"/>
  <c r="AE288" i="14"/>
  <c r="D288" i="18" s="1"/>
  <c r="L282" i="17" s="1"/>
  <c r="V299" i="15"/>
  <c r="AF299" i="14" s="1"/>
  <c r="AG299" i="14" s="1"/>
  <c r="AD299" i="15"/>
  <c r="Y299" i="15"/>
  <c r="Z299" i="15"/>
  <c r="AA299" i="15"/>
  <c r="AB299" i="15"/>
  <c r="AC299" i="15"/>
  <c r="AE299" i="15"/>
  <c r="W299" i="15"/>
  <c r="AF299" i="15"/>
  <c r="X299" i="15"/>
  <c r="AG299" i="15"/>
  <c r="AE303" i="14"/>
  <c r="D303" i="18" s="1"/>
  <c r="L297" i="17" s="1"/>
  <c r="X321" i="15"/>
  <c r="AF321" i="15"/>
  <c r="Y321" i="15"/>
  <c r="AG321" i="15"/>
  <c r="Z321" i="15"/>
  <c r="AA321" i="15"/>
  <c r="AB321" i="15"/>
  <c r="AC321" i="15"/>
  <c r="V321" i="15"/>
  <c r="AF321" i="14" s="1"/>
  <c r="AG321" i="14" s="1"/>
  <c r="AD321" i="15"/>
  <c r="W321" i="15"/>
  <c r="AE321" i="15"/>
  <c r="AE325" i="14"/>
  <c r="D325" i="18" s="1"/>
  <c r="L319" i="17" s="1"/>
  <c r="AC347" i="15"/>
  <c r="X347" i="15"/>
  <c r="Y347" i="15"/>
  <c r="AG347" i="15"/>
  <c r="AA347" i="15"/>
  <c r="AB347" i="15"/>
  <c r="AD347" i="15"/>
  <c r="AE347" i="15"/>
  <c r="AF347" i="15"/>
  <c r="V347" i="15"/>
  <c r="AF347" i="14" s="1"/>
  <c r="AG347" i="14" s="1"/>
  <c r="W347" i="15"/>
  <c r="Z347" i="15"/>
  <c r="AE351" i="14"/>
  <c r="D351" i="18" s="1"/>
  <c r="L345" i="17" s="1"/>
  <c r="AB367" i="15"/>
  <c r="AC367" i="15"/>
  <c r="V367" i="15"/>
  <c r="AF367" i="14" s="1"/>
  <c r="AG367" i="14" s="1"/>
  <c r="AD367" i="15"/>
  <c r="W367" i="15"/>
  <c r="AE367" i="15"/>
  <c r="X367" i="15"/>
  <c r="AF367" i="15"/>
  <c r="Y367" i="15"/>
  <c r="AG367" i="15"/>
  <c r="Z367" i="15"/>
  <c r="AA367" i="15"/>
  <c r="AE371" i="14"/>
  <c r="D371" i="18" s="1"/>
  <c r="L365" i="17" s="1"/>
  <c r="AB383" i="15"/>
  <c r="AC383" i="15"/>
  <c r="V383" i="15"/>
  <c r="AF383" i="14" s="1"/>
  <c r="AG383" i="14" s="1"/>
  <c r="AD383" i="15"/>
  <c r="W383" i="15"/>
  <c r="AE383" i="15"/>
  <c r="X383" i="15"/>
  <c r="AF383" i="15"/>
  <c r="Y383" i="15"/>
  <c r="AG383" i="15"/>
  <c r="Z383" i="15"/>
  <c r="AA383" i="15"/>
  <c r="AE387" i="14"/>
  <c r="D387" i="18" s="1"/>
  <c r="L381" i="17" s="1"/>
  <c r="Y387" i="15"/>
  <c r="AG387" i="15"/>
  <c r="Z387" i="15"/>
  <c r="AA387" i="15"/>
  <c r="AB387" i="15"/>
  <c r="AC387" i="15"/>
  <c r="V387" i="15"/>
  <c r="AF387" i="14" s="1"/>
  <c r="AG387" i="14" s="1"/>
  <c r="AD387" i="15"/>
  <c r="W387" i="15"/>
  <c r="AE387" i="15"/>
  <c r="X387" i="15"/>
  <c r="AF387" i="15"/>
  <c r="AE391" i="14"/>
  <c r="D391" i="18" s="1"/>
  <c r="L385" i="17" s="1"/>
  <c r="AA425" i="15"/>
  <c r="AB425" i="15"/>
  <c r="AC425" i="15"/>
  <c r="V425" i="15"/>
  <c r="AF425" i="14" s="1"/>
  <c r="AG425" i="14" s="1"/>
  <c r="AD425" i="15"/>
  <c r="W425" i="15"/>
  <c r="AE425" i="15"/>
  <c r="X425" i="15"/>
  <c r="AF425" i="15"/>
  <c r="Y425" i="15"/>
  <c r="AG425" i="15"/>
  <c r="Z425" i="15"/>
  <c r="AE429" i="14"/>
  <c r="D429" i="18" s="1"/>
  <c r="L423" i="17" s="1"/>
  <c r="Y445" i="15"/>
  <c r="AG445" i="15"/>
  <c r="Z445" i="15"/>
  <c r="AC445" i="15"/>
  <c r="V445" i="15"/>
  <c r="AF445" i="14" s="1"/>
  <c r="AG445" i="14" s="1"/>
  <c r="AD445" i="15"/>
  <c r="AB445" i="15"/>
  <c r="AE445" i="15"/>
  <c r="AF445" i="15"/>
  <c r="W445" i="15"/>
  <c r="X445" i="15"/>
  <c r="AA445" i="15"/>
  <c r="AE449" i="14"/>
  <c r="D449" i="18" s="1"/>
  <c r="L443" i="17" s="1"/>
  <c r="Z454" i="15"/>
  <c r="V454" i="15"/>
  <c r="AF454" i="14" s="1"/>
  <c r="AG454" i="14" s="1"/>
  <c r="AD454" i="15"/>
  <c r="AF454" i="15"/>
  <c r="W454" i="15"/>
  <c r="AG454" i="15"/>
  <c r="X454" i="15"/>
  <c r="Y454" i="15"/>
  <c r="AA454" i="15"/>
  <c r="AB454" i="15"/>
  <c r="AC454" i="15"/>
  <c r="AE454" i="15"/>
  <c r="AE458" i="14"/>
  <c r="D458" i="18" s="1"/>
  <c r="L452" i="17" s="1"/>
  <c r="Z459" i="15"/>
  <c r="AA459" i="15"/>
  <c r="AB459" i="15"/>
  <c r="AC459" i="15"/>
  <c r="V459" i="15"/>
  <c r="AF459" i="14" s="1"/>
  <c r="AG459" i="14" s="1"/>
  <c r="AD459" i="15"/>
  <c r="W459" i="15"/>
  <c r="AE459" i="15"/>
  <c r="X459" i="15"/>
  <c r="AF459" i="15"/>
  <c r="Y459" i="15"/>
  <c r="AG459" i="15"/>
  <c r="AE463" i="14"/>
  <c r="D463" i="18" s="1"/>
  <c r="L457" i="17" s="1"/>
  <c r="Z475" i="15"/>
  <c r="AA475" i="15"/>
  <c r="AB475" i="15"/>
  <c r="AC475" i="15"/>
  <c r="V475" i="15"/>
  <c r="AF475" i="14" s="1"/>
  <c r="AG475" i="14" s="1"/>
  <c r="AD475" i="15"/>
  <c r="W475" i="15"/>
  <c r="AE475" i="15"/>
  <c r="X475" i="15"/>
  <c r="AF475" i="15"/>
  <c r="Y475" i="15"/>
  <c r="AG475" i="15"/>
  <c r="AE479" i="14"/>
  <c r="D479" i="18" s="1"/>
  <c r="L473" i="17" s="1"/>
  <c r="Z491" i="15"/>
  <c r="AA491" i="15"/>
  <c r="AB491" i="15"/>
  <c r="AC491" i="15"/>
  <c r="V491" i="15"/>
  <c r="AF491" i="14" s="1"/>
  <c r="AG491" i="14" s="1"/>
  <c r="AD491" i="15"/>
  <c r="W491" i="15"/>
  <c r="AE491" i="15"/>
  <c r="X491" i="15"/>
  <c r="AF491" i="15"/>
  <c r="Y491" i="15"/>
  <c r="AG491" i="15"/>
  <c r="AE495" i="14"/>
  <c r="D495" i="18" s="1"/>
  <c r="L489" i="17" s="1"/>
  <c r="W437" i="15"/>
  <c r="AE437" i="15"/>
  <c r="Y437" i="15"/>
  <c r="AG437" i="15"/>
  <c r="Z437" i="15"/>
  <c r="AA437" i="15"/>
  <c r="AC437" i="15"/>
  <c r="V437" i="15"/>
  <c r="AF437" i="14" s="1"/>
  <c r="AG437" i="14" s="1"/>
  <c r="AD437" i="15"/>
  <c r="AB437" i="15"/>
  <c r="AF437" i="15"/>
  <c r="X437" i="15"/>
  <c r="AE441" i="14"/>
  <c r="D441" i="18" s="1"/>
  <c r="L435" i="17" s="1"/>
  <c r="AB597" i="15"/>
  <c r="AC597" i="15"/>
  <c r="V597" i="15"/>
  <c r="AF597" i="14" s="1"/>
  <c r="AG597" i="14" s="1"/>
  <c r="AD597" i="15"/>
  <c r="Y597" i="15"/>
  <c r="AG597" i="15"/>
  <c r="Z597" i="15"/>
  <c r="W597" i="15"/>
  <c r="X597" i="15"/>
  <c r="AA597" i="15"/>
  <c r="AE597" i="15"/>
  <c r="AF597" i="15"/>
  <c r="AE601" i="14"/>
  <c r="D601" i="18" s="1"/>
  <c r="L595" i="17" s="1"/>
  <c r="X538" i="15"/>
  <c r="AF538" i="15"/>
  <c r="Y538" i="15"/>
  <c r="AG538" i="15"/>
  <c r="Z538" i="15"/>
  <c r="AA538" i="15"/>
  <c r="AB538" i="15"/>
  <c r="AC538" i="15"/>
  <c r="V538" i="15"/>
  <c r="AF538" i="14" s="1"/>
  <c r="AG538" i="14" s="1"/>
  <c r="AD538" i="15"/>
  <c r="W538" i="15"/>
  <c r="AE538" i="15"/>
  <c r="AE542" i="14"/>
  <c r="D542" i="18" s="1"/>
  <c r="L536" i="17" s="1"/>
  <c r="X570" i="15"/>
  <c r="AF570" i="15"/>
  <c r="Y570" i="15"/>
  <c r="AG570" i="15"/>
  <c r="Z570" i="15"/>
  <c r="AA570" i="15"/>
  <c r="AB570" i="15"/>
  <c r="AC570" i="15"/>
  <c r="V570" i="15"/>
  <c r="AF570" i="14" s="1"/>
  <c r="AG570" i="14" s="1"/>
  <c r="AD570" i="15"/>
  <c r="W570" i="15"/>
  <c r="AE570" i="15"/>
  <c r="AE574" i="14"/>
  <c r="D574" i="18" s="1"/>
  <c r="L568" i="17" s="1"/>
  <c r="W545" i="15"/>
  <c r="AE545" i="15"/>
  <c r="X545" i="15"/>
  <c r="AF545" i="15"/>
  <c r="Y545" i="15"/>
  <c r="AG545" i="15"/>
  <c r="Z545" i="15"/>
  <c r="AA545" i="15"/>
  <c r="AB545" i="15"/>
  <c r="AC545" i="15"/>
  <c r="V545" i="15"/>
  <c r="AF545" i="14" s="1"/>
  <c r="AG545" i="14" s="1"/>
  <c r="AD545" i="15"/>
  <c r="AE549" i="14"/>
  <c r="D549" i="18" s="1"/>
  <c r="L543" i="17" s="1"/>
  <c r="Z602" i="15"/>
  <c r="AA602" i="15"/>
  <c r="V602" i="15"/>
  <c r="AF602" i="14" s="1"/>
  <c r="AG602" i="14" s="1"/>
  <c r="AD602" i="15"/>
  <c r="W602" i="15"/>
  <c r="AE602" i="15"/>
  <c r="X602" i="15"/>
  <c r="Y602" i="15"/>
  <c r="AB602" i="15"/>
  <c r="AC602" i="15"/>
  <c r="AF602" i="15"/>
  <c r="AG602" i="15"/>
  <c r="AE606" i="14"/>
  <c r="D606" i="18" s="1"/>
  <c r="L600" i="17" s="1"/>
  <c r="W631" i="15"/>
  <c r="AE631" i="15"/>
  <c r="X631" i="15"/>
  <c r="AF631" i="15"/>
  <c r="Y631" i="15"/>
  <c r="AG631" i="15"/>
  <c r="Z631" i="15"/>
  <c r="AA631" i="15"/>
  <c r="AB631" i="15"/>
  <c r="AC631" i="15"/>
  <c r="V631" i="15"/>
  <c r="AF631" i="14" s="1"/>
  <c r="AG631" i="14" s="1"/>
  <c r="AD631" i="15"/>
  <c r="AE635" i="14"/>
  <c r="D635" i="18" s="1"/>
  <c r="L629" i="17" s="1"/>
  <c r="Z679" i="15"/>
  <c r="V679" i="15"/>
  <c r="AF679" i="14" s="1"/>
  <c r="AG679" i="14" s="1"/>
  <c r="AD679" i="15"/>
  <c r="W679" i="15"/>
  <c r="AG679" i="15"/>
  <c r="X679" i="15"/>
  <c r="Y679" i="15"/>
  <c r="AA679" i="15"/>
  <c r="AB679" i="15"/>
  <c r="AC679" i="15"/>
  <c r="AE679" i="15"/>
  <c r="AF679" i="15"/>
  <c r="AE683" i="14"/>
  <c r="D683" i="18" s="1"/>
  <c r="L677" i="17" s="1"/>
  <c r="AC757" i="15"/>
  <c r="V757" i="15"/>
  <c r="AF757" i="14" s="1"/>
  <c r="AG757" i="14" s="1"/>
  <c r="AD757" i="15"/>
  <c r="W757" i="15"/>
  <c r="AE757" i="15"/>
  <c r="Z757" i="15"/>
  <c r="X757" i="15"/>
  <c r="Y757" i="15"/>
  <c r="AA757" i="15"/>
  <c r="AB757" i="15"/>
  <c r="AF757" i="15"/>
  <c r="AG757" i="15"/>
  <c r="AE761" i="14"/>
  <c r="D761" i="18" s="1"/>
  <c r="L755" i="17" s="1"/>
  <c r="W729" i="15"/>
  <c r="AE729" i="15"/>
  <c r="X729" i="15"/>
  <c r="AF729" i="15"/>
  <c r="Y729" i="15"/>
  <c r="AG729" i="15"/>
  <c r="Z729" i="15"/>
  <c r="AA729" i="15"/>
  <c r="AB729" i="15"/>
  <c r="AC729" i="15"/>
  <c r="V729" i="15"/>
  <c r="AF729" i="14" s="1"/>
  <c r="AG729" i="14" s="1"/>
  <c r="AD729" i="15"/>
  <c r="AE733" i="14"/>
  <c r="D733" i="18" s="1"/>
  <c r="L727" i="17" s="1"/>
  <c r="Z785" i="15"/>
  <c r="V785" i="15"/>
  <c r="AF785" i="14" s="1"/>
  <c r="AG785" i="14" s="1"/>
  <c r="AD785" i="15"/>
  <c r="X785" i="15"/>
  <c r="Y785" i="15"/>
  <c r="AA785" i="15"/>
  <c r="AB785" i="15"/>
  <c r="AC785" i="15"/>
  <c r="AE785" i="15"/>
  <c r="AF785" i="15"/>
  <c r="W785" i="15"/>
  <c r="AG785" i="15"/>
  <c r="AE789" i="14"/>
  <c r="D789" i="18" s="1"/>
  <c r="L783" i="17" s="1"/>
  <c r="AA800" i="15"/>
  <c r="AB800" i="15"/>
  <c r="AC800" i="15"/>
  <c r="V800" i="15"/>
  <c r="AF800" i="14" s="1"/>
  <c r="AG800" i="14" s="1"/>
  <c r="AD800" i="15"/>
  <c r="W800" i="15"/>
  <c r="AE800" i="15"/>
  <c r="X800" i="15"/>
  <c r="AF800" i="15"/>
  <c r="Y800" i="15"/>
  <c r="AG800" i="15"/>
  <c r="Z800" i="15"/>
  <c r="AE804" i="14"/>
  <c r="D804" i="18" s="1"/>
  <c r="L798" i="17" s="1"/>
  <c r="Z815" i="15"/>
  <c r="AA815" i="15"/>
  <c r="AB815" i="15"/>
  <c r="AC815" i="15"/>
  <c r="V815" i="15"/>
  <c r="AF815" i="14" s="1"/>
  <c r="AG815" i="14" s="1"/>
  <c r="AD815" i="15"/>
  <c r="W815" i="15"/>
  <c r="AE815" i="15"/>
  <c r="X815" i="15"/>
  <c r="AF815" i="15"/>
  <c r="Y815" i="15"/>
  <c r="AG815" i="15"/>
  <c r="AE819" i="14"/>
  <c r="D819" i="18" s="1"/>
  <c r="L813" i="17" s="1"/>
  <c r="Z863" i="15"/>
  <c r="AC863" i="15"/>
  <c r="Y863" i="15"/>
  <c r="AG863" i="15"/>
  <c r="AD863" i="15"/>
  <c r="AE863" i="15"/>
  <c r="AF863" i="15"/>
  <c r="V863" i="15"/>
  <c r="AF863" i="14" s="1"/>
  <c r="AG863" i="14" s="1"/>
  <c r="W863" i="15"/>
  <c r="X863" i="15"/>
  <c r="AA863" i="15"/>
  <c r="AB863" i="15"/>
  <c r="AE867" i="14"/>
  <c r="D867" i="18" s="1"/>
  <c r="L861" i="17" s="1"/>
  <c r="AA920" i="15"/>
  <c r="AB920" i="15"/>
  <c r="AC920" i="15"/>
  <c r="V920" i="15"/>
  <c r="AF920" i="14" s="1"/>
  <c r="AG920" i="14" s="1"/>
  <c r="AD920" i="15"/>
  <c r="W920" i="15"/>
  <c r="AE920" i="15"/>
  <c r="X920" i="15"/>
  <c r="AF920" i="15"/>
  <c r="Y920" i="15"/>
  <c r="AG920" i="15"/>
  <c r="Z920" i="15"/>
  <c r="AE924" i="14"/>
  <c r="D924" i="18" s="1"/>
  <c r="L918" i="17" s="1"/>
  <c r="AA856" i="15"/>
  <c r="V856" i="15"/>
  <c r="AF856" i="14" s="1"/>
  <c r="AG856" i="14" s="1"/>
  <c r="AD856" i="15"/>
  <c r="Z856" i="15"/>
  <c r="W856" i="15"/>
  <c r="X856" i="15"/>
  <c r="Y856" i="15"/>
  <c r="AB856" i="15"/>
  <c r="AC856" i="15"/>
  <c r="AE856" i="15"/>
  <c r="AF856" i="15"/>
  <c r="AG856" i="15"/>
  <c r="AE860" i="14"/>
  <c r="D860" i="18" s="1"/>
  <c r="L854" i="17" s="1"/>
  <c r="Z911" i="15"/>
  <c r="AA911" i="15"/>
  <c r="AB911" i="15"/>
  <c r="AC911" i="15"/>
  <c r="V911" i="15"/>
  <c r="AF911" i="14" s="1"/>
  <c r="AG911" i="14" s="1"/>
  <c r="AD911" i="15"/>
  <c r="W911" i="15"/>
  <c r="AE911" i="15"/>
  <c r="X911" i="15"/>
  <c r="AF911" i="15"/>
  <c r="Y911" i="15"/>
  <c r="AG911" i="15"/>
  <c r="AE915" i="14"/>
  <c r="D915" i="18" s="1"/>
  <c r="L909" i="17" s="1"/>
  <c r="W884" i="15"/>
  <c r="AE884" i="15"/>
  <c r="X884" i="15"/>
  <c r="AF884" i="15"/>
  <c r="Y884" i="15"/>
  <c r="AG884" i="15"/>
  <c r="Z884" i="15"/>
  <c r="AA884" i="15"/>
  <c r="AB884" i="15"/>
  <c r="AC884" i="15"/>
  <c r="V884" i="15"/>
  <c r="AF884" i="14" s="1"/>
  <c r="AG884" i="14" s="1"/>
  <c r="AD884" i="15"/>
  <c r="AE888" i="14"/>
  <c r="D888" i="18" s="1"/>
  <c r="L882" i="17" s="1"/>
  <c r="Z972" i="15"/>
  <c r="V972" i="15"/>
  <c r="AF972" i="14" s="1"/>
  <c r="AG972" i="14" s="1"/>
  <c r="AD972" i="15"/>
  <c r="Y972" i="15"/>
  <c r="AA972" i="15"/>
  <c r="AB972" i="15"/>
  <c r="AC972" i="15"/>
  <c r="AE972" i="15"/>
  <c r="AF972" i="15"/>
  <c r="W972" i="15"/>
  <c r="AG972" i="15"/>
  <c r="X972" i="15"/>
  <c r="AE976" i="14"/>
  <c r="D976" i="18" s="1"/>
  <c r="L970" i="17" s="1"/>
  <c r="V968" i="15"/>
  <c r="AF968" i="14" s="1"/>
  <c r="AG968" i="14" s="1"/>
  <c r="AD968" i="15"/>
  <c r="Z968" i="15"/>
  <c r="W968" i="15"/>
  <c r="AG968" i="15"/>
  <c r="X968" i="15"/>
  <c r="Y968" i="15"/>
  <c r="AA968" i="15"/>
  <c r="AB968" i="15"/>
  <c r="AC968" i="15"/>
  <c r="AE968" i="15"/>
  <c r="AF968" i="15"/>
  <c r="AE972" i="14"/>
  <c r="D972" i="18" s="1"/>
  <c r="L966" i="17" s="1"/>
  <c r="Z994" i="15"/>
  <c r="AA994" i="15"/>
  <c r="AB994" i="15"/>
  <c r="AC994" i="15"/>
  <c r="V994" i="15"/>
  <c r="AF994" i="14" s="1"/>
  <c r="AG994" i="14" s="1"/>
  <c r="AD994" i="15"/>
  <c r="W994" i="15"/>
  <c r="AE994" i="15"/>
  <c r="X994" i="15"/>
  <c r="AF994" i="15"/>
  <c r="Y994" i="15"/>
  <c r="AG994" i="15"/>
  <c r="AE998" i="14"/>
  <c r="D998" i="18" s="1"/>
  <c r="L992" i="17" s="1"/>
  <c r="W983" i="15"/>
  <c r="AE983" i="15"/>
  <c r="X983" i="15"/>
  <c r="AF983" i="15"/>
  <c r="Y983" i="15"/>
  <c r="AG983" i="15"/>
  <c r="Z983" i="15"/>
  <c r="AA983" i="15"/>
  <c r="AB983" i="15"/>
  <c r="AC983" i="15"/>
  <c r="V983" i="15"/>
  <c r="AF983" i="14" s="1"/>
  <c r="AG983" i="14" s="1"/>
  <c r="AD983" i="15"/>
  <c r="AE987" i="14"/>
  <c r="D987" i="18" s="1"/>
  <c r="L981" i="17" s="1"/>
  <c r="W991" i="15"/>
  <c r="AE991" i="15"/>
  <c r="X991" i="15"/>
  <c r="AF991" i="15"/>
  <c r="Y991" i="15"/>
  <c r="AG991" i="15"/>
  <c r="Z991" i="15"/>
  <c r="AA991" i="15"/>
  <c r="AB991" i="15"/>
  <c r="AC991" i="15"/>
  <c r="V991" i="15"/>
  <c r="AF991" i="14" s="1"/>
  <c r="AG991" i="14" s="1"/>
  <c r="AD991" i="15"/>
  <c r="AE995" i="14"/>
  <c r="D995" i="18" s="1"/>
  <c r="L989" i="17" s="1"/>
  <c r="W999" i="15"/>
  <c r="AE999" i="15"/>
  <c r="X999" i="15"/>
  <c r="AF999" i="15"/>
  <c r="Y999" i="15"/>
  <c r="AG999" i="15"/>
  <c r="Z999" i="15"/>
  <c r="AA999" i="15"/>
  <c r="AB999" i="15"/>
  <c r="AC999" i="15"/>
  <c r="V999" i="15"/>
  <c r="AF999" i="14" s="1"/>
  <c r="AG999" i="14" s="1"/>
  <c r="AD999" i="15"/>
  <c r="AE1003" i="14"/>
  <c r="D1003" i="18" s="1"/>
  <c r="L997" i="17" s="1"/>
  <c r="W1007" i="15"/>
  <c r="AE1007" i="15"/>
  <c r="X1007" i="15"/>
  <c r="AF1007" i="15"/>
  <c r="Y1007" i="15"/>
  <c r="AG1007" i="15"/>
  <c r="Z1007" i="15"/>
  <c r="AA1007" i="15"/>
  <c r="AB1007" i="15"/>
  <c r="AC1007" i="15"/>
  <c r="V1007" i="15"/>
  <c r="AF1007" i="14" s="1"/>
  <c r="AG1007" i="14" s="1"/>
  <c r="AD1007" i="15"/>
  <c r="AE1011" i="14"/>
  <c r="D1011" i="18" s="1"/>
  <c r="L1005" i="17" s="1"/>
  <c r="Y21" i="15"/>
  <c r="AG21" i="15"/>
  <c r="Z21" i="15"/>
  <c r="AA21" i="15"/>
  <c r="AB21" i="15"/>
  <c r="AC21" i="15"/>
  <c r="V21" i="15"/>
  <c r="AF25" i="14" s="1"/>
  <c r="AD21" i="15"/>
  <c r="X21" i="15"/>
  <c r="AF21" i="15"/>
  <c r="W21" i="15"/>
  <c r="AE21" i="15"/>
  <c r="AE25" i="14"/>
  <c r="D25" i="18" s="1"/>
  <c r="L19" i="17" s="1"/>
  <c r="AA74" i="15"/>
  <c r="AC74" i="15"/>
  <c r="W74" i="15"/>
  <c r="AE74" i="15"/>
  <c r="X74" i="15"/>
  <c r="AF74" i="15"/>
  <c r="Y74" i="15"/>
  <c r="AG74" i="15"/>
  <c r="AB74" i="15"/>
  <c r="AD74" i="15"/>
  <c r="V74" i="15"/>
  <c r="AF74" i="14" s="1"/>
  <c r="AG74" i="14" s="1"/>
  <c r="Z74" i="15"/>
  <c r="AE78" i="14"/>
  <c r="D78" i="18" s="1"/>
  <c r="L72" i="17" s="1"/>
  <c r="Y356" i="15"/>
  <c r="AG356" i="15"/>
  <c r="Z356" i="15"/>
  <c r="AA356" i="15"/>
  <c r="AB356" i="15"/>
  <c r="AC356" i="15"/>
  <c r="V356" i="15"/>
  <c r="AF356" i="14" s="1"/>
  <c r="AG356" i="14" s="1"/>
  <c r="AD356" i="15"/>
  <c r="W356" i="15"/>
  <c r="AE356" i="15"/>
  <c r="X356" i="15"/>
  <c r="AF356" i="15"/>
  <c r="AE360" i="14"/>
  <c r="D360" i="18" s="1"/>
  <c r="L354" i="17" s="1"/>
  <c r="Z446" i="15"/>
  <c r="AA446" i="15"/>
  <c r="V446" i="15"/>
  <c r="AF446" i="14" s="1"/>
  <c r="AG446" i="14" s="1"/>
  <c r="AD446" i="15"/>
  <c r="W446" i="15"/>
  <c r="AE446" i="15"/>
  <c r="Y446" i="15"/>
  <c r="AB446" i="15"/>
  <c r="AC446" i="15"/>
  <c r="AF446" i="15"/>
  <c r="AG446" i="15"/>
  <c r="X446" i="15"/>
  <c r="AE450" i="14"/>
  <c r="D450" i="18" s="1"/>
  <c r="L444" i="17" s="1"/>
  <c r="Y453" i="15"/>
  <c r="AG453" i="15"/>
  <c r="AC453" i="15"/>
  <c r="AE453" i="15"/>
  <c r="V453" i="15"/>
  <c r="AF453" i="14" s="1"/>
  <c r="AG453" i="14" s="1"/>
  <c r="AF453" i="15"/>
  <c r="W453" i="15"/>
  <c r="X453" i="15"/>
  <c r="Z453" i="15"/>
  <c r="AA453" i="15"/>
  <c r="AB453" i="15"/>
  <c r="AD453" i="15"/>
  <c r="AE457" i="14"/>
  <c r="D457" i="18" s="1"/>
  <c r="L451" i="17" s="1"/>
  <c r="Z499" i="15"/>
  <c r="AB499" i="15"/>
  <c r="AC499" i="15"/>
  <c r="V499" i="15"/>
  <c r="AF499" i="14" s="1"/>
  <c r="AG499" i="14" s="1"/>
  <c r="AD499" i="15"/>
  <c r="W499" i="15"/>
  <c r="AE499" i="15"/>
  <c r="Y499" i="15"/>
  <c r="AG499" i="15"/>
  <c r="AF499" i="15"/>
  <c r="X499" i="15"/>
  <c r="AA499" i="15"/>
  <c r="AE503" i="14"/>
  <c r="D503" i="18" s="1"/>
  <c r="L497" i="17" s="1"/>
  <c r="AC449" i="15"/>
  <c r="V449" i="15"/>
  <c r="AF449" i="14" s="1"/>
  <c r="AG449" i="14" s="1"/>
  <c r="AD449" i="15"/>
  <c r="Y449" i="15"/>
  <c r="AG449" i="15"/>
  <c r="AE449" i="15"/>
  <c r="AF449" i="15"/>
  <c r="W449" i="15"/>
  <c r="X449" i="15"/>
  <c r="Z449" i="15"/>
  <c r="AA449" i="15"/>
  <c r="AB449" i="15"/>
  <c r="AE453" i="14"/>
  <c r="D453" i="18" s="1"/>
  <c r="L447" i="17" s="1"/>
  <c r="W488" i="15"/>
  <c r="AE488" i="15"/>
  <c r="X488" i="15"/>
  <c r="AF488" i="15"/>
  <c r="Y488" i="15"/>
  <c r="AG488" i="15"/>
  <c r="Z488" i="15"/>
  <c r="AA488" i="15"/>
  <c r="AB488" i="15"/>
  <c r="AC488" i="15"/>
  <c r="V488" i="15"/>
  <c r="AF488" i="14" s="1"/>
  <c r="AG488" i="14" s="1"/>
  <c r="AD488" i="15"/>
  <c r="AE492" i="14"/>
  <c r="D492" i="18" s="1"/>
  <c r="L486" i="17" s="1"/>
  <c r="AB534" i="15"/>
  <c r="AC534" i="15"/>
  <c r="V534" i="15"/>
  <c r="AF534" i="14" s="1"/>
  <c r="AG534" i="14" s="1"/>
  <c r="AD534" i="15"/>
  <c r="W534" i="15"/>
  <c r="AE534" i="15"/>
  <c r="X534" i="15"/>
  <c r="AF534" i="15"/>
  <c r="Y534" i="15"/>
  <c r="AG534" i="15"/>
  <c r="Z534" i="15"/>
  <c r="AA534" i="15"/>
  <c r="AE538" i="14"/>
  <c r="D538" i="18" s="1"/>
  <c r="L532" i="17" s="1"/>
  <c r="AA581" i="15"/>
  <c r="AB581" i="15"/>
  <c r="AC581" i="15"/>
  <c r="V581" i="15"/>
  <c r="AF581" i="14" s="1"/>
  <c r="AG581" i="14" s="1"/>
  <c r="AD581" i="15"/>
  <c r="X581" i="15"/>
  <c r="AF581" i="15"/>
  <c r="Y581" i="15"/>
  <c r="AG581" i="15"/>
  <c r="Z581" i="15"/>
  <c r="AE581" i="15"/>
  <c r="W581" i="15"/>
  <c r="AE585" i="14"/>
  <c r="D585" i="18" s="1"/>
  <c r="L579" i="17" s="1"/>
  <c r="AA627" i="15"/>
  <c r="AB627" i="15"/>
  <c r="AC627" i="15"/>
  <c r="V627" i="15"/>
  <c r="AF627" i="14" s="1"/>
  <c r="AG627" i="14" s="1"/>
  <c r="AD627" i="15"/>
  <c r="W627" i="15"/>
  <c r="AE627" i="15"/>
  <c r="X627" i="15"/>
  <c r="AF627" i="15"/>
  <c r="Y627" i="15"/>
  <c r="AG627" i="15"/>
  <c r="Z627" i="15"/>
  <c r="AE631" i="14"/>
  <c r="D631" i="18" s="1"/>
  <c r="L625" i="17" s="1"/>
  <c r="Z618" i="15"/>
  <c r="AA618" i="15"/>
  <c r="AB618" i="15"/>
  <c r="AC618" i="15"/>
  <c r="V618" i="15"/>
  <c r="AF618" i="14" s="1"/>
  <c r="AG618" i="14" s="1"/>
  <c r="AD618" i="15"/>
  <c r="W618" i="15"/>
  <c r="AE618" i="15"/>
  <c r="X618" i="15"/>
  <c r="AF618" i="15"/>
  <c r="Y618" i="15"/>
  <c r="AG618" i="15"/>
  <c r="AE622" i="14"/>
  <c r="D622" i="18" s="1"/>
  <c r="L616" i="17" s="1"/>
  <c r="Z634" i="15"/>
  <c r="AA634" i="15"/>
  <c r="AB634" i="15"/>
  <c r="AC634" i="15"/>
  <c r="V634" i="15"/>
  <c r="AF634" i="14" s="1"/>
  <c r="AG634" i="14" s="1"/>
  <c r="AD634" i="15"/>
  <c r="W634" i="15"/>
  <c r="AE634" i="15"/>
  <c r="X634" i="15"/>
  <c r="AF634" i="15"/>
  <c r="Y634" i="15"/>
  <c r="AG634" i="15"/>
  <c r="AE638" i="14"/>
  <c r="D638" i="18" s="1"/>
  <c r="L632" i="17" s="1"/>
  <c r="Z650" i="15"/>
  <c r="AA650" i="15"/>
  <c r="AC650" i="15"/>
  <c r="V650" i="15"/>
  <c r="AF650" i="14" s="1"/>
  <c r="AG650" i="14" s="1"/>
  <c r="AD650" i="15"/>
  <c r="W650" i="15"/>
  <c r="AE650" i="15"/>
  <c r="X650" i="15"/>
  <c r="AF650" i="15"/>
  <c r="Y650" i="15"/>
  <c r="AG650" i="15"/>
  <c r="AB650" i="15"/>
  <c r="AE654" i="14"/>
  <c r="D654" i="18" s="1"/>
  <c r="L648" i="17" s="1"/>
  <c r="W614" i="15"/>
  <c r="AE614" i="15"/>
  <c r="AA614" i="15"/>
  <c r="AB614" i="15"/>
  <c r="AC614" i="15"/>
  <c r="AD614" i="15"/>
  <c r="AF614" i="15"/>
  <c r="V614" i="15"/>
  <c r="AF614" i="14" s="1"/>
  <c r="AG614" i="14" s="1"/>
  <c r="AG614" i="15"/>
  <c r="X614" i="15"/>
  <c r="Y614" i="15"/>
  <c r="Z614" i="15"/>
  <c r="AE618" i="14"/>
  <c r="D618" i="18" s="1"/>
  <c r="L612" i="17" s="1"/>
  <c r="W655" i="15"/>
  <c r="AE655" i="15"/>
  <c r="X655" i="15"/>
  <c r="AF655" i="15"/>
  <c r="Z655" i="15"/>
  <c r="AA655" i="15"/>
  <c r="AB655" i="15"/>
  <c r="AC655" i="15"/>
  <c r="V655" i="15"/>
  <c r="AF655" i="14" s="1"/>
  <c r="AG655" i="14" s="1"/>
  <c r="AD655" i="15"/>
  <c r="Y655" i="15"/>
  <c r="AG655" i="15"/>
  <c r="AE659" i="14"/>
  <c r="D659" i="18" s="1"/>
  <c r="L653" i="17" s="1"/>
  <c r="AA659" i="15"/>
  <c r="V659" i="15"/>
  <c r="AF659" i="14" s="1"/>
  <c r="AG659" i="14" s="1"/>
  <c r="AD659" i="15"/>
  <c r="W659" i="15"/>
  <c r="AE659" i="15"/>
  <c r="X659" i="15"/>
  <c r="AF659" i="15"/>
  <c r="Y659" i="15"/>
  <c r="AG659" i="15"/>
  <c r="Z659" i="15"/>
  <c r="AB659" i="15"/>
  <c r="AC659" i="15"/>
  <c r="AE663" i="14"/>
  <c r="D663" i="18" s="1"/>
  <c r="L657" i="17" s="1"/>
  <c r="AA667" i="15"/>
  <c r="V667" i="15"/>
  <c r="AF667" i="14" s="1"/>
  <c r="AG667" i="14" s="1"/>
  <c r="AD667" i="15"/>
  <c r="W667" i="15"/>
  <c r="AE667" i="15"/>
  <c r="Z667" i="15"/>
  <c r="AF667" i="15"/>
  <c r="AG667" i="15"/>
  <c r="X667" i="15"/>
  <c r="Y667" i="15"/>
  <c r="AB667" i="15"/>
  <c r="AC667" i="15"/>
  <c r="AE671" i="14"/>
  <c r="D671" i="18" s="1"/>
  <c r="L665" i="17" s="1"/>
  <c r="W684" i="15"/>
  <c r="AE684" i="15"/>
  <c r="AA684" i="15"/>
  <c r="X684" i="15"/>
  <c r="Y684" i="15"/>
  <c r="Z684" i="15"/>
  <c r="AB684" i="15"/>
  <c r="AC684" i="15"/>
  <c r="AD684" i="15"/>
  <c r="AF684" i="15"/>
  <c r="V684" i="15"/>
  <c r="AF684" i="14" s="1"/>
  <c r="AG684" i="14" s="1"/>
  <c r="AG684" i="15"/>
  <c r="AE688" i="14"/>
  <c r="D688" i="18" s="1"/>
  <c r="L682" i="17" s="1"/>
  <c r="AB702" i="15"/>
  <c r="AC702" i="15"/>
  <c r="V702" i="15"/>
  <c r="AF702" i="14" s="1"/>
  <c r="AG702" i="14" s="1"/>
  <c r="AD702" i="15"/>
  <c r="W702" i="15"/>
  <c r="AE702" i="15"/>
  <c r="X702" i="15"/>
  <c r="AF702" i="15"/>
  <c r="Y702" i="15"/>
  <c r="AG702" i="15"/>
  <c r="Z702" i="15"/>
  <c r="AA702" i="15"/>
  <c r="AE706" i="14"/>
  <c r="D706" i="18" s="1"/>
  <c r="L700" i="17" s="1"/>
  <c r="AB710" i="15"/>
  <c r="AC710" i="15"/>
  <c r="V710" i="15"/>
  <c r="AF710" i="14" s="1"/>
  <c r="AG710" i="14" s="1"/>
  <c r="AD710" i="15"/>
  <c r="W710" i="15"/>
  <c r="AE710" i="15"/>
  <c r="X710" i="15"/>
  <c r="AF710" i="15"/>
  <c r="Y710" i="15"/>
  <c r="AG710" i="15"/>
  <c r="Z710" i="15"/>
  <c r="AA710" i="15"/>
  <c r="AE714" i="14"/>
  <c r="D714" i="18" s="1"/>
  <c r="L708" i="17" s="1"/>
  <c r="AB718" i="15"/>
  <c r="AC718" i="15"/>
  <c r="V718" i="15"/>
  <c r="AF718" i="14" s="1"/>
  <c r="AG718" i="14" s="1"/>
  <c r="AD718" i="15"/>
  <c r="W718" i="15"/>
  <c r="AE718" i="15"/>
  <c r="X718" i="15"/>
  <c r="AF718" i="15"/>
  <c r="Y718" i="15"/>
  <c r="AG718" i="15"/>
  <c r="Z718" i="15"/>
  <c r="AA718" i="15"/>
  <c r="AE722" i="14"/>
  <c r="D722" i="18" s="1"/>
  <c r="L716" i="17" s="1"/>
  <c r="AB726" i="15"/>
  <c r="AC726" i="15"/>
  <c r="V726" i="15"/>
  <c r="AF726" i="14" s="1"/>
  <c r="AG726" i="14" s="1"/>
  <c r="AD726" i="15"/>
  <c r="W726" i="15"/>
  <c r="AE726" i="15"/>
  <c r="X726" i="15"/>
  <c r="AF726" i="15"/>
  <c r="Y726" i="15"/>
  <c r="AG726" i="15"/>
  <c r="Z726" i="15"/>
  <c r="AA726" i="15"/>
  <c r="AE730" i="14"/>
  <c r="D730" i="18" s="1"/>
  <c r="L724" i="17" s="1"/>
  <c r="AB734" i="15"/>
  <c r="AC734" i="15"/>
  <c r="V734" i="15"/>
  <c r="AF734" i="14" s="1"/>
  <c r="AG734" i="14" s="1"/>
  <c r="AD734" i="15"/>
  <c r="W734" i="15"/>
  <c r="AE734" i="15"/>
  <c r="X734" i="15"/>
  <c r="AF734" i="15"/>
  <c r="Y734" i="15"/>
  <c r="AG734" i="15"/>
  <c r="Z734" i="15"/>
  <c r="AA734" i="15"/>
  <c r="AE738" i="14"/>
  <c r="D738" i="18" s="1"/>
  <c r="L732" i="17" s="1"/>
  <c r="AC742" i="15"/>
  <c r="V742" i="15"/>
  <c r="AF742" i="14" s="1"/>
  <c r="AG742" i="14" s="1"/>
  <c r="AD742" i="15"/>
  <c r="W742" i="15"/>
  <c r="AE742" i="15"/>
  <c r="X742" i="15"/>
  <c r="AF742" i="15"/>
  <c r="Y742" i="15"/>
  <c r="AG742" i="15"/>
  <c r="Z742" i="15"/>
  <c r="AA742" i="15"/>
  <c r="AB742" i="15"/>
  <c r="AE746" i="14"/>
  <c r="D746" i="18" s="1"/>
  <c r="L740" i="17" s="1"/>
  <c r="AA717" i="15"/>
  <c r="AB717" i="15"/>
  <c r="AC717" i="15"/>
  <c r="V717" i="15"/>
  <c r="AF717" i="14" s="1"/>
  <c r="AG717" i="14" s="1"/>
  <c r="AD717" i="15"/>
  <c r="W717" i="15"/>
  <c r="AE717" i="15"/>
  <c r="X717" i="15"/>
  <c r="AF717" i="15"/>
  <c r="Y717" i="15"/>
  <c r="AG717" i="15"/>
  <c r="Z717" i="15"/>
  <c r="AE721" i="14"/>
  <c r="D721" i="18" s="1"/>
  <c r="L715" i="17" s="1"/>
  <c r="Z666" i="15"/>
  <c r="AC666" i="15"/>
  <c r="V666" i="15"/>
  <c r="AF666" i="14" s="1"/>
  <c r="AG666" i="14" s="1"/>
  <c r="AD666" i="15"/>
  <c r="Y666" i="15"/>
  <c r="AG666" i="15"/>
  <c r="W666" i="15"/>
  <c r="X666" i="15"/>
  <c r="AA666" i="15"/>
  <c r="AB666" i="15"/>
  <c r="AE666" i="15"/>
  <c r="AF666" i="15"/>
  <c r="AE670" i="14"/>
  <c r="D670" i="18" s="1"/>
  <c r="L664" i="17" s="1"/>
  <c r="W737" i="15"/>
  <c r="AE737" i="15"/>
  <c r="X737" i="15"/>
  <c r="AF737" i="15"/>
  <c r="Y737" i="15"/>
  <c r="AG737" i="15"/>
  <c r="Z737" i="15"/>
  <c r="AA737" i="15"/>
  <c r="AB737" i="15"/>
  <c r="AC737" i="15"/>
  <c r="V737" i="15"/>
  <c r="AF737" i="14" s="1"/>
  <c r="AG737" i="14" s="1"/>
  <c r="AD737" i="15"/>
  <c r="AE741" i="14"/>
  <c r="D741" i="18" s="1"/>
  <c r="L735" i="17" s="1"/>
  <c r="X745" i="15"/>
  <c r="AF745" i="15"/>
  <c r="Y745" i="15"/>
  <c r="AG745" i="15"/>
  <c r="Z745" i="15"/>
  <c r="AA745" i="15"/>
  <c r="AB745" i="15"/>
  <c r="AC745" i="15"/>
  <c r="V745" i="15"/>
  <c r="AF745" i="14" s="1"/>
  <c r="AG745" i="14" s="1"/>
  <c r="AD745" i="15"/>
  <c r="W745" i="15"/>
  <c r="AE745" i="15"/>
  <c r="AE749" i="14"/>
  <c r="D749" i="18" s="1"/>
  <c r="L743" i="17" s="1"/>
  <c r="Y761" i="15"/>
  <c r="AG761" i="15"/>
  <c r="Z761" i="15"/>
  <c r="V761" i="15"/>
  <c r="AF761" i="14" s="1"/>
  <c r="AG761" i="14" s="1"/>
  <c r="AD761" i="15"/>
  <c r="X761" i="15"/>
  <c r="AA761" i="15"/>
  <c r="AB761" i="15"/>
  <c r="AC761" i="15"/>
  <c r="AE761" i="15"/>
  <c r="AF761" i="15"/>
  <c r="W761" i="15"/>
  <c r="AE765" i="14"/>
  <c r="D765" i="18" s="1"/>
  <c r="L759" i="17" s="1"/>
  <c r="AA840" i="15"/>
  <c r="AB840" i="15"/>
  <c r="V840" i="15"/>
  <c r="AF840" i="14" s="1"/>
  <c r="AG840" i="14" s="1"/>
  <c r="AD840" i="15"/>
  <c r="W840" i="15"/>
  <c r="AE840" i="15"/>
  <c r="X840" i="15"/>
  <c r="AF840" i="15"/>
  <c r="Z840" i="15"/>
  <c r="Y840" i="15"/>
  <c r="AC840" i="15"/>
  <c r="AG840" i="15"/>
  <c r="AE844" i="14"/>
  <c r="D844" i="18" s="1"/>
  <c r="L838" i="17" s="1"/>
  <c r="Z807" i="15"/>
  <c r="AA807" i="15"/>
  <c r="AB807" i="15"/>
  <c r="AC807" i="15"/>
  <c r="V807" i="15"/>
  <c r="AF807" i="14" s="1"/>
  <c r="AG807" i="14" s="1"/>
  <c r="AD807" i="15"/>
  <c r="W807" i="15"/>
  <c r="AE807" i="15"/>
  <c r="X807" i="15"/>
  <c r="AF807" i="15"/>
  <c r="Y807" i="15"/>
  <c r="AG807" i="15"/>
  <c r="AE811" i="14"/>
  <c r="D811" i="18" s="1"/>
  <c r="L805" i="17" s="1"/>
  <c r="W796" i="15"/>
  <c r="AE796" i="15"/>
  <c r="X796" i="15"/>
  <c r="AF796" i="15"/>
  <c r="Y796" i="15"/>
  <c r="AG796" i="15"/>
  <c r="Z796" i="15"/>
  <c r="AA796" i="15"/>
  <c r="AB796" i="15"/>
  <c r="AC796" i="15"/>
  <c r="V796" i="15"/>
  <c r="AF796" i="14" s="1"/>
  <c r="AG796" i="14" s="1"/>
  <c r="AD796" i="15"/>
  <c r="AE800" i="14"/>
  <c r="D800" i="18" s="1"/>
  <c r="L794" i="17" s="1"/>
  <c r="W812" i="15"/>
  <c r="AE812" i="15"/>
  <c r="X812" i="15"/>
  <c r="AF812" i="15"/>
  <c r="Y812" i="15"/>
  <c r="AG812" i="15"/>
  <c r="Z812" i="15"/>
  <c r="AA812" i="15"/>
  <c r="AB812" i="15"/>
  <c r="AC812" i="15"/>
  <c r="V812" i="15"/>
  <c r="AF812" i="14" s="1"/>
  <c r="AG812" i="14" s="1"/>
  <c r="AD812" i="15"/>
  <c r="AE816" i="14"/>
  <c r="D816" i="18" s="1"/>
  <c r="L810" i="17" s="1"/>
  <c r="W828" i="15"/>
  <c r="AE828" i="15"/>
  <c r="X828" i="15"/>
  <c r="AF828" i="15"/>
  <c r="Y828" i="15"/>
  <c r="AG828" i="15"/>
  <c r="Z828" i="15"/>
  <c r="AA828" i="15"/>
  <c r="AB828" i="15"/>
  <c r="AC828" i="15"/>
  <c r="V828" i="15"/>
  <c r="AF828" i="14" s="1"/>
  <c r="AG828" i="14" s="1"/>
  <c r="AD828" i="15"/>
  <c r="AE832" i="14"/>
  <c r="D832" i="18" s="1"/>
  <c r="L826" i="17" s="1"/>
  <c r="Z855" i="15"/>
  <c r="AC855" i="15"/>
  <c r="Y855" i="15"/>
  <c r="AG855" i="15"/>
  <c r="AD855" i="15"/>
  <c r="AE855" i="15"/>
  <c r="AF855" i="15"/>
  <c r="V855" i="15"/>
  <c r="AF855" i="14" s="1"/>
  <c r="AG855" i="14" s="1"/>
  <c r="W855" i="15"/>
  <c r="X855" i="15"/>
  <c r="AA855" i="15"/>
  <c r="AB855" i="15"/>
  <c r="AE859" i="14"/>
  <c r="D859" i="18" s="1"/>
  <c r="L853" i="17" s="1"/>
  <c r="Z839" i="15"/>
  <c r="AA839" i="15"/>
  <c r="AC839" i="15"/>
  <c r="V839" i="15"/>
  <c r="AF839" i="14" s="1"/>
  <c r="AG839" i="14" s="1"/>
  <c r="AD839" i="15"/>
  <c r="W839" i="15"/>
  <c r="AE839" i="15"/>
  <c r="Y839" i="15"/>
  <c r="AG839" i="15"/>
  <c r="X839" i="15"/>
  <c r="AB839" i="15"/>
  <c r="AF839" i="15"/>
  <c r="AE843" i="14"/>
  <c r="D843" i="18" s="1"/>
  <c r="L837" i="17" s="1"/>
  <c r="W852" i="15"/>
  <c r="AE852" i="15"/>
  <c r="Z852" i="15"/>
  <c r="V852" i="15"/>
  <c r="AF852" i="14" s="1"/>
  <c r="AG852" i="14" s="1"/>
  <c r="AD852" i="15"/>
  <c r="AA852" i="15"/>
  <c r="AB852" i="15"/>
  <c r="AC852" i="15"/>
  <c r="AF852" i="15"/>
  <c r="AG852" i="15"/>
  <c r="X852" i="15"/>
  <c r="Y852" i="15"/>
  <c r="AE856" i="14"/>
  <c r="D856" i="18" s="1"/>
  <c r="L850" i="17" s="1"/>
  <c r="AA896" i="15"/>
  <c r="AB896" i="15"/>
  <c r="AC896" i="15"/>
  <c r="V896" i="15"/>
  <c r="AF896" i="14" s="1"/>
  <c r="AG896" i="14" s="1"/>
  <c r="AD896" i="15"/>
  <c r="W896" i="15"/>
  <c r="AE896" i="15"/>
  <c r="X896" i="15"/>
  <c r="AF896" i="15"/>
  <c r="Y896" i="15"/>
  <c r="AG896" i="15"/>
  <c r="Z896" i="15"/>
  <c r="AE900" i="14"/>
  <c r="D900" i="18" s="1"/>
  <c r="L894" i="17" s="1"/>
  <c r="V851" i="15"/>
  <c r="AF851" i="14" s="1"/>
  <c r="AG851" i="14" s="1"/>
  <c r="AD851" i="15"/>
  <c r="Y851" i="15"/>
  <c r="AG851" i="15"/>
  <c r="AC851" i="15"/>
  <c r="W851" i="15"/>
  <c r="X851" i="15"/>
  <c r="Z851" i="15"/>
  <c r="AA851" i="15"/>
  <c r="AB851" i="15"/>
  <c r="AE851" i="15"/>
  <c r="AF851" i="15"/>
  <c r="AE855" i="14"/>
  <c r="D855" i="18" s="1"/>
  <c r="L849" i="17" s="1"/>
  <c r="Z871" i="15"/>
  <c r="AA871" i="15"/>
  <c r="AB871" i="15"/>
  <c r="AC871" i="15"/>
  <c r="V871" i="15"/>
  <c r="AF871" i="14" s="1"/>
  <c r="AG871" i="14" s="1"/>
  <c r="AD871" i="15"/>
  <c r="W871" i="15"/>
  <c r="AE871" i="15"/>
  <c r="X871" i="15"/>
  <c r="AF871" i="15"/>
  <c r="Y871" i="15"/>
  <c r="AG871" i="15"/>
  <c r="AE875" i="14"/>
  <c r="D875" i="18" s="1"/>
  <c r="L869" i="17" s="1"/>
  <c r="Z935" i="15"/>
  <c r="AB935" i="15"/>
  <c r="AC935" i="15"/>
  <c r="V935" i="15"/>
  <c r="AF935" i="14" s="1"/>
  <c r="AG935" i="14" s="1"/>
  <c r="AD935" i="15"/>
  <c r="W935" i="15"/>
  <c r="AE935" i="15"/>
  <c r="X935" i="15"/>
  <c r="AF935" i="15"/>
  <c r="Y935" i="15"/>
  <c r="AG935" i="15"/>
  <c r="AA935" i="15"/>
  <c r="AE939" i="14"/>
  <c r="D939" i="18" s="1"/>
  <c r="L933" i="17" s="1"/>
  <c r="W876" i="15"/>
  <c r="AE876" i="15"/>
  <c r="X876" i="15"/>
  <c r="AF876" i="15"/>
  <c r="Y876" i="15"/>
  <c r="AG876" i="15"/>
  <c r="Z876" i="15"/>
  <c r="AA876" i="15"/>
  <c r="AB876" i="15"/>
  <c r="AC876" i="15"/>
  <c r="V876" i="15"/>
  <c r="AF876" i="14" s="1"/>
  <c r="AG876" i="14" s="1"/>
  <c r="AD876" i="15"/>
  <c r="AE880" i="14"/>
  <c r="D880" i="18" s="1"/>
  <c r="L874" i="17" s="1"/>
  <c r="W977" i="15"/>
  <c r="AE977" i="15"/>
  <c r="AA977" i="15"/>
  <c r="Z977" i="15"/>
  <c r="AB977" i="15"/>
  <c r="AC977" i="15"/>
  <c r="AD977" i="15"/>
  <c r="AF977" i="15"/>
  <c r="V977" i="15"/>
  <c r="AF977" i="14" s="1"/>
  <c r="AG977" i="14" s="1"/>
  <c r="AG977" i="15"/>
  <c r="X977" i="15"/>
  <c r="Y977" i="15"/>
  <c r="AE981" i="14"/>
  <c r="D981" i="18" s="1"/>
  <c r="L975" i="17" s="1"/>
  <c r="V947" i="15"/>
  <c r="AF947" i="14" s="1"/>
  <c r="AG947" i="14" s="1"/>
  <c r="AD947" i="15"/>
  <c r="X947" i="15"/>
  <c r="AF947" i="15"/>
  <c r="Y947" i="15"/>
  <c r="AG947" i="15"/>
  <c r="Z947" i="15"/>
  <c r="AC947" i="15"/>
  <c r="W947" i="15"/>
  <c r="AA947" i="15"/>
  <c r="AB947" i="15"/>
  <c r="AE947" i="15"/>
  <c r="AE951" i="14"/>
  <c r="D951" i="18" s="1"/>
  <c r="L945" i="17" s="1"/>
  <c r="V980" i="15"/>
  <c r="AF980" i="14" s="1"/>
  <c r="AG980" i="14" s="1"/>
  <c r="AB980" i="15"/>
  <c r="AC980" i="15"/>
  <c r="AD980" i="15"/>
  <c r="W980" i="15"/>
  <c r="AE980" i="15"/>
  <c r="X980" i="15"/>
  <c r="AF980" i="15"/>
  <c r="Y980" i="15"/>
  <c r="AG980" i="15"/>
  <c r="Z980" i="15"/>
  <c r="AA980" i="15"/>
  <c r="AE984" i="14"/>
  <c r="D984" i="18" s="1"/>
  <c r="L978" i="17" s="1"/>
  <c r="V976" i="15"/>
  <c r="AF976" i="14" s="1"/>
  <c r="AG976" i="14" s="1"/>
  <c r="AD976" i="15"/>
  <c r="Z976" i="15"/>
  <c r="AB976" i="15"/>
  <c r="AC976" i="15"/>
  <c r="AE976" i="15"/>
  <c r="AF976" i="15"/>
  <c r="W976" i="15"/>
  <c r="AG976" i="15"/>
  <c r="X976" i="15"/>
  <c r="Y976" i="15"/>
  <c r="AA976" i="15"/>
  <c r="AE980" i="14"/>
  <c r="D980" i="18" s="1"/>
  <c r="L974" i="17" s="1"/>
  <c r="X161" i="15"/>
  <c r="AF161" i="15"/>
  <c r="Z161" i="15"/>
  <c r="AB161" i="15"/>
  <c r="V161" i="15"/>
  <c r="AF161" i="14" s="1"/>
  <c r="AG161" i="14" s="1"/>
  <c r="AD161" i="15"/>
  <c r="AC161" i="15"/>
  <c r="AE161" i="15"/>
  <c r="AG161" i="15"/>
  <c r="W161" i="15"/>
  <c r="Y161" i="15"/>
  <c r="AA161" i="15"/>
  <c r="AE165" i="14"/>
  <c r="D165" i="18" s="1"/>
  <c r="L159" i="17" s="1"/>
  <c r="AA179" i="15"/>
  <c r="AB179" i="15"/>
  <c r="AC179" i="15"/>
  <c r="V179" i="15"/>
  <c r="AF179" i="14" s="1"/>
  <c r="AG179" i="14" s="1"/>
  <c r="AD179" i="15"/>
  <c r="W179" i="15"/>
  <c r="AE179" i="15"/>
  <c r="X179" i="15"/>
  <c r="AF179" i="15"/>
  <c r="Y179" i="15"/>
  <c r="AG179" i="15"/>
  <c r="Z179" i="15"/>
  <c r="AE183" i="14"/>
  <c r="D183" i="18" s="1"/>
  <c r="L177" i="17" s="1"/>
  <c r="X232" i="15"/>
  <c r="AF232" i="15"/>
  <c r="Y232" i="15"/>
  <c r="AG232" i="15"/>
  <c r="Z232" i="15"/>
  <c r="AB232" i="15"/>
  <c r="AC232" i="15"/>
  <c r="V232" i="15"/>
  <c r="AF232" i="14" s="1"/>
  <c r="AG232" i="14" s="1"/>
  <c r="AD232" i="15"/>
  <c r="W232" i="15"/>
  <c r="AA232" i="15"/>
  <c r="AE232" i="15"/>
  <c r="AE236" i="14"/>
  <c r="D236" i="18" s="1"/>
  <c r="L230" i="17" s="1"/>
  <c r="Y40" i="15"/>
  <c r="AG40" i="15"/>
  <c r="Z40" i="15"/>
  <c r="AA40" i="15"/>
  <c r="AB40" i="15"/>
  <c r="AC40" i="15"/>
  <c r="V40" i="15"/>
  <c r="AD40" i="15"/>
  <c r="W40" i="15"/>
  <c r="AE40" i="15"/>
  <c r="X40" i="15"/>
  <c r="AF40" i="15"/>
  <c r="AE44" i="14"/>
  <c r="D44" i="18" s="1"/>
  <c r="L38" i="17" s="1"/>
  <c r="AC86" i="15"/>
  <c r="W86" i="15"/>
  <c r="AF86" i="15"/>
  <c r="X86" i="15"/>
  <c r="AG86" i="15"/>
  <c r="Y86" i="15"/>
  <c r="Z86" i="15"/>
  <c r="AA86" i="15"/>
  <c r="AB86" i="15"/>
  <c r="AD86" i="15"/>
  <c r="AE86" i="15"/>
  <c r="V86" i="15"/>
  <c r="AF86" i="14" s="1"/>
  <c r="AG86" i="14" s="1"/>
  <c r="AE90" i="14"/>
  <c r="D90" i="18" s="1"/>
  <c r="L84" i="17" s="1"/>
  <c r="V108" i="15"/>
  <c r="AF108" i="14" s="1"/>
  <c r="AG108" i="14" s="1"/>
  <c r="AD108" i="15"/>
  <c r="X108" i="15"/>
  <c r="AF108" i="15"/>
  <c r="Z108" i="15"/>
  <c r="AA108" i="15"/>
  <c r="AC108" i="15"/>
  <c r="AE108" i="15"/>
  <c r="AG108" i="15"/>
  <c r="W108" i="15"/>
  <c r="Y108" i="15"/>
  <c r="AB108" i="15"/>
  <c r="AE112" i="14"/>
  <c r="D112" i="18" s="1"/>
  <c r="L106" i="17" s="1"/>
  <c r="AA119" i="15"/>
  <c r="AB119" i="15"/>
  <c r="AC119" i="15"/>
  <c r="V119" i="15"/>
  <c r="AF119" i="14" s="1"/>
  <c r="AG119" i="14" s="1"/>
  <c r="AD119" i="15"/>
  <c r="W119" i="15"/>
  <c r="AE119" i="15"/>
  <c r="X119" i="15"/>
  <c r="AF119" i="15"/>
  <c r="Y119" i="15"/>
  <c r="AG119" i="15"/>
  <c r="Z119" i="15"/>
  <c r="AE123" i="14"/>
  <c r="D123" i="18" s="1"/>
  <c r="L117" i="17" s="1"/>
  <c r="W115" i="15"/>
  <c r="AE115" i="15"/>
  <c r="X115" i="15"/>
  <c r="AF115" i="15"/>
  <c r="Y115" i="15"/>
  <c r="AG115" i="15"/>
  <c r="Z115" i="15"/>
  <c r="AA115" i="15"/>
  <c r="AB115" i="15"/>
  <c r="AC115" i="15"/>
  <c r="V115" i="15"/>
  <c r="AF115" i="14" s="1"/>
  <c r="AG115" i="14" s="1"/>
  <c r="AD115" i="15"/>
  <c r="AE119" i="14"/>
  <c r="D119" i="18" s="1"/>
  <c r="L113" i="17" s="1"/>
  <c r="AC158" i="15"/>
  <c r="W158" i="15"/>
  <c r="AE158" i="15"/>
  <c r="Y158" i="15"/>
  <c r="AG158" i="15"/>
  <c r="AA158" i="15"/>
  <c r="AB158" i="15"/>
  <c r="AD158" i="15"/>
  <c r="AF158" i="15"/>
  <c r="V158" i="15"/>
  <c r="AF158" i="14" s="1"/>
  <c r="AG158" i="14" s="1"/>
  <c r="X158" i="15"/>
  <c r="Z158" i="15"/>
  <c r="AE162" i="14"/>
  <c r="D162" i="18" s="1"/>
  <c r="L156" i="17" s="1"/>
  <c r="Z169" i="15"/>
  <c r="V169" i="15"/>
  <c r="AF169" i="14" s="1"/>
  <c r="AG169" i="14" s="1"/>
  <c r="AD169" i="15"/>
  <c r="AB169" i="15"/>
  <c r="AC169" i="15"/>
  <c r="AE169" i="15"/>
  <c r="AF169" i="15"/>
  <c r="W169" i="15"/>
  <c r="AG169" i="15"/>
  <c r="X169" i="15"/>
  <c r="Y169" i="15"/>
  <c r="AA169" i="15"/>
  <c r="AE173" i="14"/>
  <c r="D173" i="18" s="1"/>
  <c r="L167" i="17" s="1"/>
  <c r="W191" i="15"/>
  <c r="AE191" i="15"/>
  <c r="Z191" i="15"/>
  <c r="AA191" i="15"/>
  <c r="V191" i="15"/>
  <c r="AF191" i="14" s="1"/>
  <c r="AG191" i="14" s="1"/>
  <c r="AD191" i="15"/>
  <c r="AC191" i="15"/>
  <c r="AF191" i="15"/>
  <c r="AG191" i="15"/>
  <c r="X191" i="15"/>
  <c r="Y191" i="15"/>
  <c r="AB191" i="15"/>
  <c r="AE195" i="14"/>
  <c r="D195" i="18" s="1"/>
  <c r="L189" i="17" s="1"/>
  <c r="AB260" i="15"/>
  <c r="AC260" i="15"/>
  <c r="V260" i="15"/>
  <c r="AF260" i="14" s="1"/>
  <c r="AG260" i="14" s="1"/>
  <c r="AD260" i="15"/>
  <c r="W260" i="15"/>
  <c r="AE260" i="15"/>
  <c r="X260" i="15"/>
  <c r="AF260" i="15"/>
  <c r="Y260" i="15"/>
  <c r="AG260" i="15"/>
  <c r="Z260" i="15"/>
  <c r="AA260" i="15"/>
  <c r="AE264" i="14"/>
  <c r="D264" i="18" s="1"/>
  <c r="L258" i="17" s="1"/>
  <c r="AB268" i="15"/>
  <c r="AC268" i="15"/>
  <c r="V268" i="15"/>
  <c r="AF268" i="14" s="1"/>
  <c r="AG268" i="14" s="1"/>
  <c r="AD268" i="15"/>
  <c r="W268" i="15"/>
  <c r="AE268" i="15"/>
  <c r="X268" i="15"/>
  <c r="AF268" i="15"/>
  <c r="Y268" i="15"/>
  <c r="AG268" i="15"/>
  <c r="Z268" i="15"/>
  <c r="AA268" i="15"/>
  <c r="AE272" i="14"/>
  <c r="D272" i="18" s="1"/>
  <c r="L266" i="17" s="1"/>
  <c r="AB276" i="15"/>
  <c r="AC276" i="15"/>
  <c r="V276" i="15"/>
  <c r="AF276" i="14" s="1"/>
  <c r="AG276" i="14" s="1"/>
  <c r="AD276" i="15"/>
  <c r="W276" i="15"/>
  <c r="AE276" i="15"/>
  <c r="X276" i="15"/>
  <c r="AF276" i="15"/>
  <c r="Y276" i="15"/>
  <c r="AG276" i="15"/>
  <c r="Z276" i="15"/>
  <c r="AA276" i="15"/>
  <c r="AE280" i="14"/>
  <c r="D280" i="18" s="1"/>
  <c r="L274" i="17" s="1"/>
  <c r="X256" i="15"/>
  <c r="AF256" i="15"/>
  <c r="Y256" i="15"/>
  <c r="AG256" i="15"/>
  <c r="Z256" i="15"/>
  <c r="AA256" i="15"/>
  <c r="AB256" i="15"/>
  <c r="AC256" i="15"/>
  <c r="V256" i="15"/>
  <c r="AF256" i="14" s="1"/>
  <c r="AG256" i="14" s="1"/>
  <c r="AD256" i="15"/>
  <c r="W256" i="15"/>
  <c r="AE256" i="15"/>
  <c r="AE260" i="14"/>
  <c r="D260" i="18" s="1"/>
  <c r="L254" i="17" s="1"/>
  <c r="Y233" i="15"/>
  <c r="AG233" i="15"/>
  <c r="Z233" i="15"/>
  <c r="AA233" i="15"/>
  <c r="AC233" i="15"/>
  <c r="V233" i="15"/>
  <c r="AF233" i="14" s="1"/>
  <c r="AG233" i="14" s="1"/>
  <c r="AD233" i="15"/>
  <c r="W233" i="15"/>
  <c r="AE233" i="15"/>
  <c r="AB233" i="15"/>
  <c r="AF233" i="15"/>
  <c r="X233" i="15"/>
  <c r="AE237" i="14"/>
  <c r="D237" i="18" s="1"/>
  <c r="L231" i="17" s="1"/>
  <c r="Y287" i="15"/>
  <c r="AG287" i="15"/>
  <c r="Z287" i="15"/>
  <c r="AB287" i="15"/>
  <c r="AC287" i="15"/>
  <c r="V287" i="15"/>
  <c r="AF287" i="14" s="1"/>
  <c r="AG287" i="14" s="1"/>
  <c r="AD287" i="15"/>
  <c r="W287" i="15"/>
  <c r="X287" i="15"/>
  <c r="AA287" i="15"/>
  <c r="AE287" i="15"/>
  <c r="AF287" i="15"/>
  <c r="AE291" i="14"/>
  <c r="D291" i="18" s="1"/>
  <c r="L285" i="17" s="1"/>
  <c r="AB317" i="15"/>
  <c r="AC317" i="15"/>
  <c r="V317" i="15"/>
  <c r="AF317" i="14" s="1"/>
  <c r="AG317" i="14" s="1"/>
  <c r="AD317" i="15"/>
  <c r="W317" i="15"/>
  <c r="AE317" i="15"/>
  <c r="X317" i="15"/>
  <c r="AF317" i="15"/>
  <c r="Y317" i="15"/>
  <c r="AG317" i="15"/>
  <c r="Z317" i="15"/>
  <c r="AA317" i="15"/>
  <c r="AE321" i="14"/>
  <c r="D321" i="18" s="1"/>
  <c r="L315" i="17" s="1"/>
  <c r="AA316" i="15"/>
  <c r="AB316" i="15"/>
  <c r="AC316" i="15"/>
  <c r="V316" i="15"/>
  <c r="AF316" i="14" s="1"/>
  <c r="AG316" i="14" s="1"/>
  <c r="AD316" i="15"/>
  <c r="W316" i="15"/>
  <c r="AE316" i="15"/>
  <c r="X316" i="15"/>
  <c r="AF316" i="15"/>
  <c r="Y316" i="15"/>
  <c r="AG316" i="15"/>
  <c r="Z316" i="15"/>
  <c r="AE320" i="14"/>
  <c r="D320" i="18" s="1"/>
  <c r="L314" i="17" s="1"/>
  <c r="AA332" i="15"/>
  <c r="AB332" i="15"/>
  <c r="AC332" i="15"/>
  <c r="V332" i="15"/>
  <c r="AF332" i="14" s="1"/>
  <c r="AG332" i="14" s="1"/>
  <c r="AD332" i="15"/>
  <c r="W332" i="15"/>
  <c r="AE332" i="15"/>
  <c r="Y332" i="15"/>
  <c r="AG332" i="15"/>
  <c r="Z332" i="15"/>
  <c r="X332" i="15"/>
  <c r="AF332" i="15"/>
  <c r="AE336" i="14"/>
  <c r="D336" i="18" s="1"/>
  <c r="L330" i="17" s="1"/>
  <c r="V292" i="15"/>
  <c r="AF292" i="14" s="1"/>
  <c r="AG292" i="14" s="1"/>
  <c r="AD292" i="15"/>
  <c r="W292" i="15"/>
  <c r="AE292" i="15"/>
  <c r="Z292" i="15"/>
  <c r="AA292" i="15"/>
  <c r="X292" i="15"/>
  <c r="Y292" i="15"/>
  <c r="AB292" i="15"/>
  <c r="AC292" i="15"/>
  <c r="AF292" i="15"/>
  <c r="AG292" i="15"/>
  <c r="AE296" i="14"/>
  <c r="D296" i="18" s="1"/>
  <c r="L290" i="17" s="1"/>
  <c r="Z352" i="15"/>
  <c r="V352" i="15"/>
  <c r="AF352" i="14" s="1"/>
  <c r="AG352" i="14" s="1"/>
  <c r="AD352" i="15"/>
  <c r="AE352" i="15"/>
  <c r="AF352" i="15"/>
  <c r="W352" i="15"/>
  <c r="AG352" i="15"/>
  <c r="X352" i="15"/>
  <c r="Y352" i="15"/>
  <c r="AA352" i="15"/>
  <c r="AB352" i="15"/>
  <c r="AC352" i="15"/>
  <c r="AE356" i="14"/>
  <c r="D356" i="18" s="1"/>
  <c r="L350" i="17" s="1"/>
  <c r="X363" i="15"/>
  <c r="AF363" i="15"/>
  <c r="Y363" i="15"/>
  <c r="AG363" i="15"/>
  <c r="Z363" i="15"/>
  <c r="AA363" i="15"/>
  <c r="AB363" i="15"/>
  <c r="AC363" i="15"/>
  <c r="V363" i="15"/>
  <c r="AF363" i="14" s="1"/>
  <c r="AG363" i="14" s="1"/>
  <c r="AD363" i="15"/>
  <c r="W363" i="15"/>
  <c r="AE363" i="15"/>
  <c r="AE367" i="14"/>
  <c r="D367" i="18" s="1"/>
  <c r="L361" i="17" s="1"/>
  <c r="V399" i="15"/>
  <c r="AF399" i="14" s="1"/>
  <c r="AG399" i="14" s="1"/>
  <c r="AD399" i="15"/>
  <c r="Z399" i="15"/>
  <c r="X399" i="15"/>
  <c r="Y399" i="15"/>
  <c r="AA399" i="15"/>
  <c r="AB399" i="15"/>
  <c r="AC399" i="15"/>
  <c r="AE399" i="15"/>
  <c r="AF399" i="15"/>
  <c r="W399" i="15"/>
  <c r="AG399" i="15"/>
  <c r="AE403" i="14"/>
  <c r="D403" i="18" s="1"/>
  <c r="L397" i="17" s="1"/>
  <c r="AA417" i="15"/>
  <c r="AB417" i="15"/>
  <c r="AC417" i="15"/>
  <c r="V417" i="15"/>
  <c r="AF417" i="14" s="1"/>
  <c r="AG417" i="14" s="1"/>
  <c r="AD417" i="15"/>
  <c r="W417" i="15"/>
  <c r="AE417" i="15"/>
  <c r="X417" i="15"/>
  <c r="AF417" i="15"/>
  <c r="Y417" i="15"/>
  <c r="AG417" i="15"/>
  <c r="Z417" i="15"/>
  <c r="AE421" i="14"/>
  <c r="D421" i="18" s="1"/>
  <c r="L415" i="17" s="1"/>
  <c r="W421" i="15"/>
  <c r="AE421" i="15"/>
  <c r="X421" i="15"/>
  <c r="AF421" i="15"/>
  <c r="Y421" i="15"/>
  <c r="AG421" i="15"/>
  <c r="Z421" i="15"/>
  <c r="AA421" i="15"/>
  <c r="AB421" i="15"/>
  <c r="AC421" i="15"/>
  <c r="V421" i="15"/>
  <c r="AF421" i="14" s="1"/>
  <c r="AG421" i="14" s="1"/>
  <c r="AD421" i="15"/>
  <c r="AE425" i="14"/>
  <c r="D425" i="18" s="1"/>
  <c r="L419" i="17" s="1"/>
  <c r="W480" i="15"/>
  <c r="AE480" i="15"/>
  <c r="X480" i="15"/>
  <c r="AF480" i="15"/>
  <c r="Y480" i="15"/>
  <c r="AG480" i="15"/>
  <c r="Z480" i="15"/>
  <c r="AA480" i="15"/>
  <c r="AB480" i="15"/>
  <c r="AC480" i="15"/>
  <c r="V480" i="15"/>
  <c r="AF480" i="14" s="1"/>
  <c r="AG480" i="14" s="1"/>
  <c r="AD480" i="15"/>
  <c r="AE484" i="14"/>
  <c r="D484" i="18" s="1"/>
  <c r="L478" i="17" s="1"/>
  <c r="AB542" i="15"/>
  <c r="AC542" i="15"/>
  <c r="V542" i="15"/>
  <c r="AF542" i="14" s="1"/>
  <c r="AG542" i="14" s="1"/>
  <c r="AD542" i="15"/>
  <c r="W542" i="15"/>
  <c r="AE542" i="15"/>
  <c r="X542" i="15"/>
  <c r="AF542" i="15"/>
  <c r="Y542" i="15"/>
  <c r="AG542" i="15"/>
  <c r="Z542" i="15"/>
  <c r="AA542" i="15"/>
  <c r="AE546" i="14"/>
  <c r="D546" i="18" s="1"/>
  <c r="L540" i="17" s="1"/>
  <c r="AA533" i="15"/>
  <c r="AB533" i="15"/>
  <c r="AC533" i="15"/>
  <c r="V533" i="15"/>
  <c r="AF533" i="14" s="1"/>
  <c r="AG533" i="14" s="1"/>
  <c r="AD533" i="15"/>
  <c r="W533" i="15"/>
  <c r="AE533" i="15"/>
  <c r="X533" i="15"/>
  <c r="AF533" i="15"/>
  <c r="Y533" i="15"/>
  <c r="AG533" i="15"/>
  <c r="Z533" i="15"/>
  <c r="AE537" i="14"/>
  <c r="D537" i="18" s="1"/>
  <c r="L531" i="17" s="1"/>
  <c r="AA549" i="15"/>
  <c r="AB549" i="15"/>
  <c r="AC549" i="15"/>
  <c r="V549" i="15"/>
  <c r="AF549" i="14" s="1"/>
  <c r="AG549" i="14" s="1"/>
  <c r="AD549" i="15"/>
  <c r="W549" i="15"/>
  <c r="AE549" i="15"/>
  <c r="X549" i="15"/>
  <c r="AF549" i="15"/>
  <c r="Y549" i="15"/>
  <c r="AG549" i="15"/>
  <c r="Z549" i="15"/>
  <c r="AE553" i="14"/>
  <c r="D553" i="18" s="1"/>
  <c r="L547" i="17" s="1"/>
  <c r="AA565" i="15"/>
  <c r="AB565" i="15"/>
  <c r="AC565" i="15"/>
  <c r="V565" i="15"/>
  <c r="AF565" i="14" s="1"/>
  <c r="AG565" i="14" s="1"/>
  <c r="AD565" i="15"/>
  <c r="W565" i="15"/>
  <c r="AE565" i="15"/>
  <c r="X565" i="15"/>
  <c r="AF565" i="15"/>
  <c r="Y565" i="15"/>
  <c r="AG565" i="15"/>
  <c r="Z565" i="15"/>
  <c r="AE569" i="14"/>
  <c r="D569" i="18" s="1"/>
  <c r="L563" i="17" s="1"/>
  <c r="AB589" i="15"/>
  <c r="AC589" i="15"/>
  <c r="V589" i="15"/>
  <c r="AF589" i="14" s="1"/>
  <c r="AG589" i="14" s="1"/>
  <c r="AD589" i="15"/>
  <c r="X589" i="15"/>
  <c r="AF589" i="15"/>
  <c r="Y589" i="15"/>
  <c r="AG589" i="15"/>
  <c r="Z589" i="15"/>
  <c r="W589" i="15"/>
  <c r="AA589" i="15"/>
  <c r="AE589" i="15"/>
  <c r="AE593" i="14"/>
  <c r="D593" i="18" s="1"/>
  <c r="L587" i="17" s="1"/>
  <c r="X546" i="15"/>
  <c r="AF546" i="15"/>
  <c r="Y546" i="15"/>
  <c r="AG546" i="15"/>
  <c r="Z546" i="15"/>
  <c r="AA546" i="15"/>
  <c r="AB546" i="15"/>
  <c r="AC546" i="15"/>
  <c r="V546" i="15"/>
  <c r="AF546" i="14" s="1"/>
  <c r="AG546" i="14" s="1"/>
  <c r="AD546" i="15"/>
  <c r="W546" i="15"/>
  <c r="AE546" i="15"/>
  <c r="AE550" i="14"/>
  <c r="D550" i="18" s="1"/>
  <c r="L544" i="17" s="1"/>
  <c r="X578" i="15"/>
  <c r="AF578" i="15"/>
  <c r="Y578" i="15"/>
  <c r="AG578" i="15"/>
  <c r="Z578" i="15"/>
  <c r="AA578" i="15"/>
  <c r="AB578" i="15"/>
  <c r="AC578" i="15"/>
  <c r="V578" i="15"/>
  <c r="AF578" i="14" s="1"/>
  <c r="AG578" i="14" s="1"/>
  <c r="AD578" i="15"/>
  <c r="W578" i="15"/>
  <c r="AE578" i="15"/>
  <c r="AE582" i="14"/>
  <c r="D582" i="18" s="1"/>
  <c r="L576" i="17" s="1"/>
  <c r="W561" i="15"/>
  <c r="AE561" i="15"/>
  <c r="X561" i="15"/>
  <c r="AF561" i="15"/>
  <c r="Y561" i="15"/>
  <c r="AG561" i="15"/>
  <c r="Z561" i="15"/>
  <c r="AA561" i="15"/>
  <c r="AB561" i="15"/>
  <c r="AC561" i="15"/>
  <c r="V561" i="15"/>
  <c r="AF561" i="14" s="1"/>
  <c r="AG561" i="14" s="1"/>
  <c r="AD561" i="15"/>
  <c r="AE565" i="14"/>
  <c r="D565" i="18" s="1"/>
  <c r="L559" i="17" s="1"/>
  <c r="V606" i="15"/>
  <c r="AF606" i="14" s="1"/>
  <c r="AG606" i="14" s="1"/>
  <c r="AD606" i="15"/>
  <c r="W606" i="15"/>
  <c r="AE606" i="15"/>
  <c r="AA606" i="15"/>
  <c r="AB606" i="15"/>
  <c r="AC606" i="15"/>
  <c r="AF606" i="15"/>
  <c r="AG606" i="15"/>
  <c r="X606" i="15"/>
  <c r="Y606" i="15"/>
  <c r="Z606" i="15"/>
  <c r="AE610" i="14"/>
  <c r="D610" i="18" s="1"/>
  <c r="L604" i="17" s="1"/>
  <c r="Z617" i="15"/>
  <c r="V617" i="15"/>
  <c r="AF617" i="14" s="1"/>
  <c r="AG617" i="14" s="1"/>
  <c r="AD617" i="15"/>
  <c r="W617" i="15"/>
  <c r="AG617" i="15"/>
  <c r="X617" i="15"/>
  <c r="Y617" i="15"/>
  <c r="AA617" i="15"/>
  <c r="AB617" i="15"/>
  <c r="AC617" i="15"/>
  <c r="AE617" i="15"/>
  <c r="AF617" i="15"/>
  <c r="AE621" i="14"/>
  <c r="D621" i="18" s="1"/>
  <c r="L615" i="17" s="1"/>
  <c r="V598" i="15"/>
  <c r="AF598" i="14" s="1"/>
  <c r="AG598" i="14" s="1"/>
  <c r="AD598" i="15"/>
  <c r="W598" i="15"/>
  <c r="AE598" i="15"/>
  <c r="Z598" i="15"/>
  <c r="AA598" i="15"/>
  <c r="X598" i="15"/>
  <c r="Y598" i="15"/>
  <c r="AB598" i="15"/>
  <c r="AC598" i="15"/>
  <c r="AF598" i="15"/>
  <c r="AG598" i="15"/>
  <c r="AE602" i="14"/>
  <c r="D602" i="18" s="1"/>
  <c r="L596" i="17" s="1"/>
  <c r="W623" i="15"/>
  <c r="AE623" i="15"/>
  <c r="X623" i="15"/>
  <c r="AF623" i="15"/>
  <c r="Y623" i="15"/>
  <c r="AG623" i="15"/>
  <c r="Z623" i="15"/>
  <c r="AA623" i="15"/>
  <c r="AB623" i="15"/>
  <c r="AC623" i="15"/>
  <c r="V623" i="15"/>
  <c r="AF623" i="14" s="1"/>
  <c r="AG623" i="14" s="1"/>
  <c r="AD623" i="15"/>
  <c r="AE627" i="14"/>
  <c r="D627" i="18" s="1"/>
  <c r="L621" i="17" s="1"/>
  <c r="AB694" i="15"/>
  <c r="AC694" i="15"/>
  <c r="V694" i="15"/>
  <c r="AF694" i="14" s="1"/>
  <c r="AG694" i="14" s="1"/>
  <c r="AD694" i="15"/>
  <c r="W694" i="15"/>
  <c r="AE694" i="15"/>
  <c r="X694" i="15"/>
  <c r="AF694" i="15"/>
  <c r="Y694" i="15"/>
  <c r="AG694" i="15"/>
  <c r="Z694" i="15"/>
  <c r="AA694" i="15"/>
  <c r="AE698" i="14"/>
  <c r="D698" i="18" s="1"/>
  <c r="L692" i="17" s="1"/>
  <c r="V675" i="15"/>
  <c r="AF675" i="14" s="1"/>
  <c r="AG675" i="14" s="1"/>
  <c r="AD675" i="15"/>
  <c r="Z675" i="15"/>
  <c r="AE675" i="15"/>
  <c r="AF675" i="15"/>
  <c r="W675" i="15"/>
  <c r="AG675" i="15"/>
  <c r="X675" i="15"/>
  <c r="Y675" i="15"/>
  <c r="AA675" i="15"/>
  <c r="AB675" i="15"/>
  <c r="AC675" i="15"/>
  <c r="AE679" i="14"/>
  <c r="D679" i="18" s="1"/>
  <c r="L673" i="17" s="1"/>
  <c r="W671" i="15"/>
  <c r="AE671" i="15"/>
  <c r="Z671" i="15"/>
  <c r="V671" i="15"/>
  <c r="AF671" i="14" s="1"/>
  <c r="AG671" i="14" s="1"/>
  <c r="AD671" i="15"/>
  <c r="AG671" i="15"/>
  <c r="X671" i="15"/>
  <c r="Y671" i="15"/>
  <c r="AA671" i="15"/>
  <c r="AB671" i="15"/>
  <c r="AC671" i="15"/>
  <c r="AF671" i="15"/>
  <c r="AE675" i="14"/>
  <c r="D675" i="18" s="1"/>
  <c r="L669" i="17" s="1"/>
  <c r="AC788" i="15"/>
  <c r="Y788" i="15"/>
  <c r="AG788" i="15"/>
  <c r="Z788" i="15"/>
  <c r="AA788" i="15"/>
  <c r="AB788" i="15"/>
  <c r="AD788" i="15"/>
  <c r="AE788" i="15"/>
  <c r="V788" i="15"/>
  <c r="AF788" i="14" s="1"/>
  <c r="AG788" i="14" s="1"/>
  <c r="AF788" i="15"/>
  <c r="W788" i="15"/>
  <c r="X788" i="15"/>
  <c r="AE792" i="14"/>
  <c r="D792" i="18" s="1"/>
  <c r="L786" i="17" s="1"/>
  <c r="Y769" i="15"/>
  <c r="AG769" i="15"/>
  <c r="Z769" i="15"/>
  <c r="V769" i="15"/>
  <c r="AF769" i="14" s="1"/>
  <c r="AG769" i="14" s="1"/>
  <c r="AD769" i="15"/>
  <c r="X769" i="15"/>
  <c r="AA769" i="15"/>
  <c r="AB769" i="15"/>
  <c r="AC769" i="15"/>
  <c r="AE769" i="15"/>
  <c r="AF769" i="15"/>
  <c r="W769" i="15"/>
  <c r="AE773" i="14"/>
  <c r="D773" i="18" s="1"/>
  <c r="L767" i="17" s="1"/>
  <c r="Z799" i="15"/>
  <c r="AA799" i="15"/>
  <c r="AB799" i="15"/>
  <c r="AC799" i="15"/>
  <c r="V799" i="15"/>
  <c r="AF799" i="14" s="1"/>
  <c r="AG799" i="14" s="1"/>
  <c r="AD799" i="15"/>
  <c r="W799" i="15"/>
  <c r="AE799" i="15"/>
  <c r="X799" i="15"/>
  <c r="AF799" i="15"/>
  <c r="Y799" i="15"/>
  <c r="AG799" i="15"/>
  <c r="AE803" i="14"/>
  <c r="D803" i="18" s="1"/>
  <c r="L797" i="17" s="1"/>
  <c r="AA848" i="15"/>
  <c r="V848" i="15"/>
  <c r="AF848" i="14" s="1"/>
  <c r="AG848" i="14" s="1"/>
  <c r="AD848" i="15"/>
  <c r="X848" i="15"/>
  <c r="AF848" i="15"/>
  <c r="Z848" i="15"/>
  <c r="AB848" i="15"/>
  <c r="AC848" i="15"/>
  <c r="AE848" i="15"/>
  <c r="AG848" i="15"/>
  <c r="W848" i="15"/>
  <c r="Y848" i="15"/>
  <c r="AE852" i="14"/>
  <c r="D852" i="18" s="1"/>
  <c r="L846" i="17" s="1"/>
  <c r="AA872" i="15"/>
  <c r="AB872" i="15"/>
  <c r="AC872" i="15"/>
  <c r="V872" i="15"/>
  <c r="AF872" i="14" s="1"/>
  <c r="AG872" i="14" s="1"/>
  <c r="AD872" i="15"/>
  <c r="W872" i="15"/>
  <c r="AE872" i="15"/>
  <c r="X872" i="15"/>
  <c r="AF872" i="15"/>
  <c r="Y872" i="15"/>
  <c r="AG872" i="15"/>
  <c r="Z872" i="15"/>
  <c r="AE876" i="14"/>
  <c r="D876" i="18" s="1"/>
  <c r="L870" i="17" s="1"/>
  <c r="X845" i="15"/>
  <c r="AF845" i="15"/>
  <c r="Y845" i="15"/>
  <c r="AG845" i="15"/>
  <c r="AA845" i="15"/>
  <c r="AC845" i="15"/>
  <c r="W845" i="15"/>
  <c r="AE845" i="15"/>
  <c r="AD845" i="15"/>
  <c r="V845" i="15"/>
  <c r="AF845" i="14" s="1"/>
  <c r="AG845" i="14" s="1"/>
  <c r="Z845" i="15"/>
  <c r="AB845" i="15"/>
  <c r="AE849" i="14"/>
  <c r="D849" i="18" s="1"/>
  <c r="L843" i="17" s="1"/>
  <c r="Z895" i="15"/>
  <c r="AA895" i="15"/>
  <c r="AB895" i="15"/>
  <c r="AC895" i="15"/>
  <c r="V895" i="15"/>
  <c r="AF895" i="14" s="1"/>
  <c r="AG895" i="14" s="1"/>
  <c r="AD895" i="15"/>
  <c r="W895" i="15"/>
  <c r="AE895" i="15"/>
  <c r="X895" i="15"/>
  <c r="AF895" i="15"/>
  <c r="Y895" i="15"/>
  <c r="AG895" i="15"/>
  <c r="AE899" i="14"/>
  <c r="D899" i="18" s="1"/>
  <c r="L893" i="17" s="1"/>
  <c r="W932" i="15"/>
  <c r="AE932" i="15"/>
  <c r="Y932" i="15"/>
  <c r="AG932" i="15"/>
  <c r="Z932" i="15"/>
  <c r="AA932" i="15"/>
  <c r="AB932" i="15"/>
  <c r="AC932" i="15"/>
  <c r="V932" i="15"/>
  <c r="AF932" i="14" s="1"/>
  <c r="AG932" i="14" s="1"/>
  <c r="AD932" i="15"/>
  <c r="X932" i="15"/>
  <c r="AF932" i="15"/>
  <c r="AE936" i="14"/>
  <c r="D936" i="18" s="1"/>
  <c r="L930" i="17" s="1"/>
  <c r="W964" i="15"/>
  <c r="AE964" i="15"/>
  <c r="Z964" i="15"/>
  <c r="V964" i="15"/>
  <c r="AF964" i="14" s="1"/>
  <c r="AG964" i="14" s="1"/>
  <c r="AD964" i="15"/>
  <c r="X964" i="15"/>
  <c r="Y964" i="15"/>
  <c r="AA964" i="15"/>
  <c r="AB964" i="15"/>
  <c r="AC964" i="15"/>
  <c r="AF964" i="15"/>
  <c r="AG964" i="15"/>
  <c r="AE968" i="14"/>
  <c r="D968" i="18" s="1"/>
  <c r="L962" i="17" s="1"/>
  <c r="AA1011" i="15"/>
  <c r="AB1011" i="15"/>
  <c r="AC1011" i="15"/>
  <c r="V1011" i="15"/>
  <c r="AF1011" i="14" s="1"/>
  <c r="AG1011" i="14" s="1"/>
  <c r="AD1011" i="15"/>
  <c r="W1011" i="15"/>
  <c r="AE1011" i="15"/>
  <c r="X1011" i="15"/>
  <c r="AF1011" i="15"/>
  <c r="Y1011" i="15"/>
  <c r="AG1011" i="15"/>
  <c r="Z1011" i="15"/>
  <c r="AE1015" i="14"/>
  <c r="D1015" i="18" s="1"/>
  <c r="L1009" i="17" s="1"/>
  <c r="Z1010" i="15"/>
  <c r="AA1010" i="15"/>
  <c r="AB1010" i="15"/>
  <c r="AC1010" i="15"/>
  <c r="V1010" i="15"/>
  <c r="AF1010" i="14" s="1"/>
  <c r="AG1010" i="14" s="1"/>
  <c r="AD1010" i="15"/>
  <c r="W1010" i="15"/>
  <c r="AE1010" i="15"/>
  <c r="X1010" i="15"/>
  <c r="AF1010" i="15"/>
  <c r="Y1010" i="15"/>
  <c r="AG1010" i="15"/>
  <c r="AE1014" i="14"/>
  <c r="D1014" i="18" s="1"/>
  <c r="L1008" i="17" s="1"/>
  <c r="AA952" i="15"/>
  <c r="V952" i="15"/>
  <c r="AF952" i="14" s="1"/>
  <c r="AG952" i="14" s="1"/>
  <c r="AD952" i="15"/>
  <c r="W952" i="15"/>
  <c r="AE952" i="15"/>
  <c r="Z952" i="15"/>
  <c r="X952" i="15"/>
  <c r="Y952" i="15"/>
  <c r="AB952" i="15"/>
  <c r="AC952" i="15"/>
  <c r="AF952" i="15"/>
  <c r="AG952" i="15"/>
  <c r="AE956" i="14"/>
  <c r="D956" i="18" s="1"/>
  <c r="L950" i="17" s="1"/>
  <c r="W11" i="15"/>
  <c r="AE11" i="15"/>
  <c r="X11" i="15"/>
  <c r="AF11" i="15"/>
  <c r="Y11" i="15"/>
  <c r="AG11" i="15"/>
  <c r="Z11" i="15"/>
  <c r="AA11" i="15"/>
  <c r="AB11" i="15"/>
  <c r="AC11" i="15"/>
  <c r="V11" i="15"/>
  <c r="AD11" i="15"/>
  <c r="AE15" i="14"/>
  <c r="D15" i="18" s="1"/>
  <c r="V207" i="15"/>
  <c r="AF207" i="14" s="1"/>
  <c r="AG207" i="14" s="1"/>
  <c r="AD207" i="15"/>
  <c r="AC207" i="15"/>
  <c r="AE207" i="15"/>
  <c r="W207" i="15"/>
  <c r="AF207" i="15"/>
  <c r="X207" i="15"/>
  <c r="AG207" i="15"/>
  <c r="Y207" i="15"/>
  <c r="Z207" i="15"/>
  <c r="AA207" i="15"/>
  <c r="AB207" i="15"/>
  <c r="AE211" i="14"/>
  <c r="D211" i="18" s="1"/>
  <c r="L205" i="17" s="1"/>
  <c r="AA15" i="15"/>
  <c r="AB15" i="15"/>
  <c r="AC15" i="15"/>
  <c r="V15" i="15"/>
  <c r="AD15" i="15"/>
  <c r="W15" i="15"/>
  <c r="AE15" i="15"/>
  <c r="X15" i="15"/>
  <c r="AF15" i="15"/>
  <c r="Y15" i="15"/>
  <c r="AG15" i="15"/>
  <c r="Z15" i="15"/>
  <c r="AE19" i="14"/>
  <c r="D19" i="18" s="1"/>
  <c r="L13" i="17" s="1"/>
  <c r="Z14" i="15"/>
  <c r="AA14" i="15"/>
  <c r="AB14" i="15"/>
  <c r="AC14" i="15"/>
  <c r="V14" i="15"/>
  <c r="AF18" i="14" s="1"/>
  <c r="AG18" i="14" s="1"/>
  <c r="AD14" i="15"/>
  <c r="W14" i="15"/>
  <c r="AE14" i="15"/>
  <c r="X14" i="15"/>
  <c r="AF14" i="15"/>
  <c r="Y14" i="15"/>
  <c r="AG14" i="15"/>
  <c r="AE18" i="14"/>
  <c r="D18" i="18" s="1"/>
  <c r="L12" i="17" s="1"/>
  <c r="V59" i="15"/>
  <c r="AD59" i="15"/>
  <c r="Z59" i="15"/>
  <c r="AF59" i="15"/>
  <c r="W59" i="15"/>
  <c r="AG59" i="15"/>
  <c r="X59" i="15"/>
  <c r="Y59" i="15"/>
  <c r="AA59" i="15"/>
  <c r="AB59" i="15"/>
  <c r="AC59" i="15"/>
  <c r="AE59" i="15"/>
  <c r="AE63" i="14"/>
  <c r="D63" i="18" s="1"/>
  <c r="L57" i="17" s="1"/>
  <c r="W60" i="15"/>
  <c r="AE60" i="15"/>
  <c r="AB60" i="15"/>
  <c r="AC60" i="15"/>
  <c r="AD60" i="15"/>
  <c r="V60" i="15"/>
  <c r="AF60" i="14" s="1"/>
  <c r="AG60" i="14" s="1"/>
  <c r="AF60" i="15"/>
  <c r="X60" i="15"/>
  <c r="AG60" i="15"/>
  <c r="Y60" i="15"/>
  <c r="Z60" i="15"/>
  <c r="AA60" i="15"/>
  <c r="AE64" i="14"/>
  <c r="D64" i="18" s="1"/>
  <c r="L58" i="17" s="1"/>
  <c r="AB106" i="15"/>
  <c r="V106" i="15"/>
  <c r="AF106" i="14" s="1"/>
  <c r="AG106" i="14" s="1"/>
  <c r="AD106" i="15"/>
  <c r="X106" i="15"/>
  <c r="AF106" i="15"/>
  <c r="Y106" i="15"/>
  <c r="AG106" i="15"/>
  <c r="W106" i="15"/>
  <c r="Z106" i="15"/>
  <c r="AA106" i="15"/>
  <c r="AC106" i="15"/>
  <c r="AE106" i="15"/>
  <c r="AE110" i="14"/>
  <c r="D110" i="18" s="1"/>
  <c r="L104" i="17" s="1"/>
  <c r="Z194" i="15"/>
  <c r="AC194" i="15"/>
  <c r="V194" i="15"/>
  <c r="AF194" i="14" s="1"/>
  <c r="AG194" i="14" s="1"/>
  <c r="AD194" i="15"/>
  <c r="Y194" i="15"/>
  <c r="AG194" i="15"/>
  <c r="AB194" i="15"/>
  <c r="AE194" i="15"/>
  <c r="AF194" i="15"/>
  <c r="W194" i="15"/>
  <c r="X194" i="15"/>
  <c r="AA194" i="15"/>
  <c r="AE198" i="14"/>
  <c r="D198" i="18" s="1"/>
  <c r="L192" i="17" s="1"/>
  <c r="AA228" i="15"/>
  <c r="AB228" i="15"/>
  <c r="AC228" i="15"/>
  <c r="V228" i="15"/>
  <c r="AF228" i="14" s="1"/>
  <c r="AG228" i="14" s="1"/>
  <c r="AD228" i="15"/>
  <c r="X228" i="15"/>
  <c r="AF228" i="15"/>
  <c r="Y228" i="15"/>
  <c r="AG228" i="15"/>
  <c r="Z228" i="15"/>
  <c r="W228" i="15"/>
  <c r="AE228" i="15"/>
  <c r="AE232" i="14"/>
  <c r="D232" i="18" s="1"/>
  <c r="L226" i="17" s="1"/>
  <c r="V182" i="15"/>
  <c r="AF182" i="14" s="1"/>
  <c r="AG182" i="14" s="1"/>
  <c r="AD182" i="15"/>
  <c r="W182" i="15"/>
  <c r="AE182" i="15"/>
  <c r="X182" i="15"/>
  <c r="AF182" i="15"/>
  <c r="Y182" i="15"/>
  <c r="AG182" i="15"/>
  <c r="Z182" i="15"/>
  <c r="AA182" i="15"/>
  <c r="AC182" i="15"/>
  <c r="AB182" i="15"/>
  <c r="AE186" i="14"/>
  <c r="D186" i="18" s="1"/>
  <c r="L180" i="17" s="1"/>
  <c r="W208" i="15"/>
  <c r="AE208" i="15"/>
  <c r="X208" i="15"/>
  <c r="AF208" i="15"/>
  <c r="Y208" i="15"/>
  <c r="AG208" i="15"/>
  <c r="Z208" i="15"/>
  <c r="AA208" i="15"/>
  <c r="AB208" i="15"/>
  <c r="AC208" i="15"/>
  <c r="V208" i="15"/>
  <c r="AF208" i="14" s="1"/>
  <c r="AG208" i="14" s="1"/>
  <c r="AD208" i="15"/>
  <c r="AE212" i="14"/>
  <c r="D212" i="18" s="1"/>
  <c r="L206" i="17" s="1"/>
  <c r="V237" i="15"/>
  <c r="AF237" i="14" s="1"/>
  <c r="AG237" i="14" s="1"/>
  <c r="AD237" i="15"/>
  <c r="W237" i="15"/>
  <c r="AE237" i="15"/>
  <c r="Y237" i="15"/>
  <c r="AG237" i="15"/>
  <c r="AA237" i="15"/>
  <c r="X237" i="15"/>
  <c r="Z237" i="15"/>
  <c r="AB237" i="15"/>
  <c r="AC237" i="15"/>
  <c r="AF237" i="15"/>
  <c r="AE241" i="14"/>
  <c r="D241" i="18" s="1"/>
  <c r="L235" i="17" s="1"/>
  <c r="AA275" i="15"/>
  <c r="AB275" i="15"/>
  <c r="AC275" i="15"/>
  <c r="V275" i="15"/>
  <c r="AF275" i="14" s="1"/>
  <c r="AG275" i="14" s="1"/>
  <c r="AD275" i="15"/>
  <c r="W275" i="15"/>
  <c r="AE275" i="15"/>
  <c r="X275" i="15"/>
  <c r="AF275" i="15"/>
  <c r="Y275" i="15"/>
  <c r="AG275" i="15"/>
  <c r="Z275" i="15"/>
  <c r="AE279" i="14"/>
  <c r="D279" i="18" s="1"/>
  <c r="L273" i="17" s="1"/>
  <c r="X313" i="15"/>
  <c r="AF313" i="15"/>
  <c r="Y313" i="15"/>
  <c r="AG313" i="15"/>
  <c r="Z313" i="15"/>
  <c r="AA313" i="15"/>
  <c r="AB313" i="15"/>
  <c r="AC313" i="15"/>
  <c r="V313" i="15"/>
  <c r="AF313" i="14" s="1"/>
  <c r="AG313" i="14" s="1"/>
  <c r="AD313" i="15"/>
  <c r="W313" i="15"/>
  <c r="AE313" i="15"/>
  <c r="AE317" i="14"/>
  <c r="D317" i="18" s="1"/>
  <c r="L311" i="17" s="1"/>
  <c r="W328" i="15"/>
  <c r="AE328" i="15"/>
  <c r="X328" i="15"/>
  <c r="AF328" i="15"/>
  <c r="Y328" i="15"/>
  <c r="AG328" i="15"/>
  <c r="Z328" i="15"/>
  <c r="AA328" i="15"/>
  <c r="AB328" i="15"/>
  <c r="AC328" i="15"/>
  <c r="V328" i="15"/>
  <c r="AF328" i="14" s="1"/>
  <c r="AG328" i="14" s="1"/>
  <c r="AD328" i="15"/>
  <c r="AE332" i="14"/>
  <c r="D332" i="18" s="1"/>
  <c r="L326" i="17" s="1"/>
  <c r="V341" i="15"/>
  <c r="AF341" i="14" s="1"/>
  <c r="AG341" i="14" s="1"/>
  <c r="AD341" i="15"/>
  <c r="W341" i="15"/>
  <c r="AE341" i="15"/>
  <c r="Z341" i="15"/>
  <c r="AA341" i="15"/>
  <c r="AF341" i="15"/>
  <c r="AG341" i="15"/>
  <c r="X341" i="15"/>
  <c r="Y341" i="15"/>
  <c r="AB341" i="15"/>
  <c r="AC341" i="15"/>
  <c r="AE345" i="14"/>
  <c r="D345" i="18" s="1"/>
  <c r="L339" i="17" s="1"/>
  <c r="V348" i="15"/>
  <c r="AF348" i="14" s="1"/>
  <c r="AG348" i="14" s="1"/>
  <c r="AD348" i="15"/>
  <c r="Z348" i="15"/>
  <c r="AB348" i="15"/>
  <c r="AC348" i="15"/>
  <c r="AE348" i="15"/>
  <c r="AF348" i="15"/>
  <c r="W348" i="15"/>
  <c r="AG348" i="15"/>
  <c r="X348" i="15"/>
  <c r="Y348" i="15"/>
  <c r="AA348" i="15"/>
  <c r="AE352" i="14"/>
  <c r="D352" i="18" s="1"/>
  <c r="L346" i="17" s="1"/>
  <c r="AA409" i="15"/>
  <c r="AB409" i="15"/>
  <c r="AC409" i="15"/>
  <c r="V409" i="15"/>
  <c r="AF409" i="14" s="1"/>
  <c r="AG409" i="14" s="1"/>
  <c r="AD409" i="15"/>
  <c r="W409" i="15"/>
  <c r="AE409" i="15"/>
  <c r="X409" i="15"/>
  <c r="AF409" i="15"/>
  <c r="Y409" i="15"/>
  <c r="AG409" i="15"/>
  <c r="Z409" i="15"/>
  <c r="AE413" i="14"/>
  <c r="D413" i="18" s="1"/>
  <c r="L407" i="17" s="1"/>
  <c r="X438" i="15"/>
  <c r="AF438" i="15"/>
  <c r="Z438" i="15"/>
  <c r="AA438" i="15"/>
  <c r="AB438" i="15"/>
  <c r="V438" i="15"/>
  <c r="AF438" i="14" s="1"/>
  <c r="AG438" i="14" s="1"/>
  <c r="AD438" i="15"/>
  <c r="W438" i="15"/>
  <c r="AE438" i="15"/>
  <c r="Y438" i="15"/>
  <c r="AC438" i="15"/>
  <c r="AG438" i="15"/>
  <c r="AE442" i="14"/>
  <c r="D442" i="18" s="1"/>
  <c r="L436" i="17" s="1"/>
  <c r="V392" i="15"/>
  <c r="AF392" i="14" s="1"/>
  <c r="AG392" i="14" s="1"/>
  <c r="AD392" i="15"/>
  <c r="W392" i="15"/>
  <c r="AE392" i="15"/>
  <c r="Z392" i="15"/>
  <c r="AA392" i="15"/>
  <c r="AB392" i="15"/>
  <c r="AG392" i="15"/>
  <c r="X392" i="15"/>
  <c r="Y392" i="15"/>
  <c r="AC392" i="15"/>
  <c r="AF392" i="15"/>
  <c r="AE396" i="14"/>
  <c r="D396" i="18" s="1"/>
  <c r="L390" i="17" s="1"/>
  <c r="AA441" i="15"/>
  <c r="AC441" i="15"/>
  <c r="V441" i="15"/>
  <c r="AF441" i="14" s="1"/>
  <c r="AG441" i="14" s="1"/>
  <c r="AD441" i="15"/>
  <c r="Y441" i="15"/>
  <c r="AG441" i="15"/>
  <c r="Z441" i="15"/>
  <c r="AF441" i="15"/>
  <c r="W441" i="15"/>
  <c r="X441" i="15"/>
  <c r="AB441" i="15"/>
  <c r="AE441" i="15"/>
  <c r="AE445" i="14"/>
  <c r="D445" i="18" s="1"/>
  <c r="L439" i="17" s="1"/>
  <c r="AA468" i="15"/>
  <c r="AB468" i="15"/>
  <c r="AC468" i="15"/>
  <c r="V468" i="15"/>
  <c r="AF468" i="14" s="1"/>
  <c r="AG468" i="14" s="1"/>
  <c r="AD468" i="15"/>
  <c r="W468" i="15"/>
  <c r="AE468" i="15"/>
  <c r="X468" i="15"/>
  <c r="AF468" i="15"/>
  <c r="Y468" i="15"/>
  <c r="AG468" i="15"/>
  <c r="Z468" i="15"/>
  <c r="AE472" i="14"/>
  <c r="D472" i="18" s="1"/>
  <c r="L466" i="17" s="1"/>
  <c r="AA484" i="15"/>
  <c r="AB484" i="15"/>
  <c r="AC484" i="15"/>
  <c r="V484" i="15"/>
  <c r="AF484" i="14" s="1"/>
  <c r="AG484" i="14" s="1"/>
  <c r="AD484" i="15"/>
  <c r="W484" i="15"/>
  <c r="AE484" i="15"/>
  <c r="X484" i="15"/>
  <c r="AF484" i="15"/>
  <c r="Y484" i="15"/>
  <c r="AG484" i="15"/>
  <c r="Z484" i="15"/>
  <c r="AE488" i="14"/>
  <c r="D488" i="18" s="1"/>
  <c r="L482" i="17" s="1"/>
  <c r="AB434" i="15"/>
  <c r="V434" i="15"/>
  <c r="AF434" i="14" s="1"/>
  <c r="AG434" i="14" s="1"/>
  <c r="AD434" i="15"/>
  <c r="W434" i="15"/>
  <c r="AE434" i="15"/>
  <c r="X434" i="15"/>
  <c r="AF434" i="15"/>
  <c r="Z434" i="15"/>
  <c r="AA434" i="15"/>
  <c r="Y434" i="15"/>
  <c r="AC434" i="15"/>
  <c r="AG434" i="15"/>
  <c r="AE438" i="14"/>
  <c r="D438" i="18" s="1"/>
  <c r="L432" i="17" s="1"/>
  <c r="W472" i="15"/>
  <c r="AE472" i="15"/>
  <c r="X472" i="15"/>
  <c r="AF472" i="15"/>
  <c r="Y472" i="15"/>
  <c r="AG472" i="15"/>
  <c r="Z472" i="15"/>
  <c r="AA472" i="15"/>
  <c r="AB472" i="15"/>
  <c r="AC472" i="15"/>
  <c r="V472" i="15"/>
  <c r="AF472" i="14" s="1"/>
  <c r="AG472" i="14" s="1"/>
  <c r="AD472" i="15"/>
  <c r="AE476" i="14"/>
  <c r="D476" i="18" s="1"/>
  <c r="L470" i="17" s="1"/>
  <c r="V528" i="15"/>
  <c r="AF528" i="14" s="1"/>
  <c r="AG528" i="14" s="1"/>
  <c r="AD528" i="15"/>
  <c r="AC528" i="15"/>
  <c r="AE528" i="15"/>
  <c r="W528" i="15"/>
  <c r="AF528" i="15"/>
  <c r="X528" i="15"/>
  <c r="AG528" i="15"/>
  <c r="Y528" i="15"/>
  <c r="Z528" i="15"/>
  <c r="AA528" i="15"/>
  <c r="AB528" i="15"/>
  <c r="AE532" i="14"/>
  <c r="D532" i="18" s="1"/>
  <c r="L526" i="17" s="1"/>
  <c r="AB550" i="15"/>
  <c r="AC550" i="15"/>
  <c r="V550" i="15"/>
  <c r="AF550" i="14" s="1"/>
  <c r="AG550" i="14" s="1"/>
  <c r="AD550" i="15"/>
  <c r="W550" i="15"/>
  <c r="AE550" i="15"/>
  <c r="X550" i="15"/>
  <c r="AF550" i="15"/>
  <c r="Y550" i="15"/>
  <c r="AG550" i="15"/>
  <c r="Z550" i="15"/>
  <c r="AA550" i="15"/>
  <c r="AE554" i="14"/>
  <c r="D554" i="18" s="1"/>
  <c r="L548" i="17" s="1"/>
  <c r="V511" i="15"/>
  <c r="AF511" i="14" s="1"/>
  <c r="AG511" i="14" s="1"/>
  <c r="AD511" i="15"/>
  <c r="X511" i="15"/>
  <c r="Y511" i="15"/>
  <c r="AG511" i="15"/>
  <c r="Z511" i="15"/>
  <c r="AC511" i="15"/>
  <c r="W511" i="15"/>
  <c r="AA511" i="15"/>
  <c r="AB511" i="15"/>
  <c r="AE511" i="15"/>
  <c r="AF511" i="15"/>
  <c r="AE515" i="14"/>
  <c r="D515" i="18" s="1"/>
  <c r="L509" i="17" s="1"/>
  <c r="W537" i="15"/>
  <c r="AE537" i="15"/>
  <c r="X537" i="15"/>
  <c r="AF537" i="15"/>
  <c r="Y537" i="15"/>
  <c r="AG537" i="15"/>
  <c r="Z537" i="15"/>
  <c r="AA537" i="15"/>
  <c r="AB537" i="15"/>
  <c r="AC537" i="15"/>
  <c r="V537" i="15"/>
  <c r="AF537" i="14" s="1"/>
  <c r="AG537" i="14" s="1"/>
  <c r="AD537" i="15"/>
  <c r="AE541" i="14"/>
  <c r="D541" i="18" s="1"/>
  <c r="L535" i="17" s="1"/>
  <c r="AA619" i="15"/>
  <c r="AB619" i="15"/>
  <c r="AC619" i="15"/>
  <c r="V619" i="15"/>
  <c r="AF619" i="14" s="1"/>
  <c r="AG619" i="14" s="1"/>
  <c r="AD619" i="15"/>
  <c r="W619" i="15"/>
  <c r="AE619" i="15"/>
  <c r="X619" i="15"/>
  <c r="AF619" i="15"/>
  <c r="Y619" i="15"/>
  <c r="AG619" i="15"/>
  <c r="Z619" i="15"/>
  <c r="AE623" i="14"/>
  <c r="D623" i="18" s="1"/>
  <c r="L617" i="17" s="1"/>
  <c r="AA651" i="15"/>
  <c r="AB651" i="15"/>
  <c r="V651" i="15"/>
  <c r="AF651" i="14" s="1"/>
  <c r="AG651" i="14" s="1"/>
  <c r="AD651" i="15"/>
  <c r="W651" i="15"/>
  <c r="AE651" i="15"/>
  <c r="X651" i="15"/>
  <c r="AF651" i="15"/>
  <c r="Y651" i="15"/>
  <c r="AG651" i="15"/>
  <c r="Z651" i="15"/>
  <c r="AC651" i="15"/>
  <c r="AE655" i="14"/>
  <c r="D655" i="18" s="1"/>
  <c r="L649" i="17" s="1"/>
  <c r="X586" i="15"/>
  <c r="AF586" i="15"/>
  <c r="Y586" i="15"/>
  <c r="AG586" i="15"/>
  <c r="Z586" i="15"/>
  <c r="AA586" i="15"/>
  <c r="AC586" i="15"/>
  <c r="V586" i="15"/>
  <c r="AF586" i="14" s="1"/>
  <c r="AG586" i="14" s="1"/>
  <c r="AD586" i="15"/>
  <c r="W586" i="15"/>
  <c r="AE586" i="15"/>
  <c r="AB586" i="15"/>
  <c r="AE590" i="14"/>
  <c r="D590" i="18" s="1"/>
  <c r="L584" i="17" s="1"/>
  <c r="V683" i="15"/>
  <c r="AF683" i="14" s="1"/>
  <c r="AG683" i="14" s="1"/>
  <c r="AD683" i="15"/>
  <c r="Z683" i="15"/>
  <c r="Y683" i="15"/>
  <c r="AA683" i="15"/>
  <c r="AB683" i="15"/>
  <c r="AC683" i="15"/>
  <c r="AE683" i="15"/>
  <c r="AF683" i="15"/>
  <c r="W683" i="15"/>
  <c r="AG683" i="15"/>
  <c r="X683" i="15"/>
  <c r="AE687" i="14"/>
  <c r="D687" i="18" s="1"/>
  <c r="L681" i="17" s="1"/>
  <c r="V670" i="15"/>
  <c r="AF670" i="14" s="1"/>
  <c r="AG670" i="14" s="1"/>
  <c r="AD670" i="15"/>
  <c r="Y670" i="15"/>
  <c r="AG670" i="15"/>
  <c r="AC670" i="15"/>
  <c r="AA670" i="15"/>
  <c r="AB670" i="15"/>
  <c r="AE670" i="15"/>
  <c r="AF670" i="15"/>
  <c r="W670" i="15"/>
  <c r="X670" i="15"/>
  <c r="Z670" i="15"/>
  <c r="AE674" i="14"/>
  <c r="D674" i="18" s="1"/>
  <c r="L668" i="17" s="1"/>
  <c r="AB686" i="15"/>
  <c r="AC686" i="15"/>
  <c r="V686" i="15"/>
  <c r="AF686" i="14" s="1"/>
  <c r="AG686" i="14" s="1"/>
  <c r="AD686" i="15"/>
  <c r="W686" i="15"/>
  <c r="AE686" i="15"/>
  <c r="X686" i="15"/>
  <c r="AF686" i="15"/>
  <c r="Y686" i="15"/>
  <c r="AG686" i="15"/>
  <c r="Z686" i="15"/>
  <c r="AA686" i="15"/>
  <c r="AE690" i="14"/>
  <c r="D690" i="18" s="1"/>
  <c r="L684" i="17" s="1"/>
  <c r="Y678" i="15"/>
  <c r="AG678" i="15"/>
  <c r="AC678" i="15"/>
  <c r="V678" i="15"/>
  <c r="AF678" i="14" s="1"/>
  <c r="AG678" i="14" s="1"/>
  <c r="AF678" i="15"/>
  <c r="W678" i="15"/>
  <c r="X678" i="15"/>
  <c r="Z678" i="15"/>
  <c r="AA678" i="15"/>
  <c r="AB678" i="15"/>
  <c r="AD678" i="15"/>
  <c r="AE678" i="15"/>
  <c r="AE682" i="14"/>
  <c r="D682" i="18" s="1"/>
  <c r="L676" i="17" s="1"/>
  <c r="AA709" i="15"/>
  <c r="AB709" i="15"/>
  <c r="AC709" i="15"/>
  <c r="V709" i="15"/>
  <c r="AF709" i="14" s="1"/>
  <c r="AG709" i="14" s="1"/>
  <c r="AD709" i="15"/>
  <c r="W709" i="15"/>
  <c r="AE709" i="15"/>
  <c r="X709" i="15"/>
  <c r="AF709" i="15"/>
  <c r="Y709" i="15"/>
  <c r="AG709" i="15"/>
  <c r="Z709" i="15"/>
  <c r="AE713" i="14"/>
  <c r="D713" i="18" s="1"/>
  <c r="L707" i="17" s="1"/>
  <c r="AA741" i="15"/>
  <c r="AB741" i="15"/>
  <c r="AC741" i="15"/>
  <c r="V741" i="15"/>
  <c r="AF741" i="14" s="1"/>
  <c r="AG741" i="14" s="1"/>
  <c r="AD741" i="15"/>
  <c r="W741" i="15"/>
  <c r="AE741" i="15"/>
  <c r="X741" i="15"/>
  <c r="AF741" i="15"/>
  <c r="Y741" i="15"/>
  <c r="AG741" i="15"/>
  <c r="Z741" i="15"/>
  <c r="AE745" i="14"/>
  <c r="D745" i="18" s="1"/>
  <c r="L739" i="17" s="1"/>
  <c r="W689" i="15"/>
  <c r="AE689" i="15"/>
  <c r="X689" i="15"/>
  <c r="AF689" i="15"/>
  <c r="Y689" i="15"/>
  <c r="AG689" i="15"/>
  <c r="Z689" i="15"/>
  <c r="AA689" i="15"/>
  <c r="AB689" i="15"/>
  <c r="AC689" i="15"/>
  <c r="V689" i="15"/>
  <c r="AF689" i="14" s="1"/>
  <c r="AG689" i="14" s="1"/>
  <c r="AD689" i="15"/>
  <c r="AE693" i="14"/>
  <c r="D693" i="18" s="1"/>
  <c r="L687" i="17" s="1"/>
  <c r="Z777" i="15"/>
  <c r="V777" i="15"/>
  <c r="AF777" i="14" s="1"/>
  <c r="AG777" i="14" s="1"/>
  <c r="AD777" i="15"/>
  <c r="AB777" i="15"/>
  <c r="AC777" i="15"/>
  <c r="AE777" i="15"/>
  <c r="AF777" i="15"/>
  <c r="W777" i="15"/>
  <c r="AG777" i="15"/>
  <c r="X777" i="15"/>
  <c r="Y777" i="15"/>
  <c r="AA777" i="15"/>
  <c r="AE781" i="14"/>
  <c r="D781" i="18" s="1"/>
  <c r="L775" i="17" s="1"/>
  <c r="Y867" i="15"/>
  <c r="AG867" i="15"/>
  <c r="AC867" i="15"/>
  <c r="Z867" i="15"/>
  <c r="AA867" i="15"/>
  <c r="AB867" i="15"/>
  <c r="AD867" i="15"/>
  <c r="AE867" i="15"/>
  <c r="V867" i="15"/>
  <c r="AF867" i="14" s="1"/>
  <c r="AG867" i="14" s="1"/>
  <c r="AF867" i="15"/>
  <c r="W867" i="15"/>
  <c r="X867" i="15"/>
  <c r="AE871" i="14"/>
  <c r="D871" i="18" s="1"/>
  <c r="L865" i="17" s="1"/>
  <c r="AA912" i="15"/>
  <c r="AB912" i="15"/>
  <c r="AC912" i="15"/>
  <c r="V912" i="15"/>
  <c r="AF912" i="14" s="1"/>
  <c r="AG912" i="14" s="1"/>
  <c r="AD912" i="15"/>
  <c r="W912" i="15"/>
  <c r="AE912" i="15"/>
  <c r="X912" i="15"/>
  <c r="AF912" i="15"/>
  <c r="Y912" i="15"/>
  <c r="AG912" i="15"/>
  <c r="Z912" i="15"/>
  <c r="AE916" i="14"/>
  <c r="D916" i="18" s="1"/>
  <c r="L910" i="17" s="1"/>
  <c r="Z919" i="15"/>
  <c r="AA919" i="15"/>
  <c r="AB919" i="15"/>
  <c r="AC919" i="15"/>
  <c r="V919" i="15"/>
  <c r="AF919" i="14" s="1"/>
  <c r="AG919" i="14" s="1"/>
  <c r="AD919" i="15"/>
  <c r="W919" i="15"/>
  <c r="AE919" i="15"/>
  <c r="X919" i="15"/>
  <c r="AF919" i="15"/>
  <c r="Y919" i="15"/>
  <c r="AG919" i="15"/>
  <c r="AE923" i="14"/>
  <c r="D923" i="18" s="1"/>
  <c r="L917" i="17" s="1"/>
  <c r="W868" i="15"/>
  <c r="AE868" i="15"/>
  <c r="X868" i="15"/>
  <c r="AF868" i="15"/>
  <c r="Y868" i="15"/>
  <c r="AG868" i="15"/>
  <c r="Z868" i="15"/>
  <c r="AA868" i="15"/>
  <c r="AB868" i="15"/>
  <c r="AC868" i="15"/>
  <c r="V868" i="15"/>
  <c r="AF868" i="14" s="1"/>
  <c r="AG868" i="14" s="1"/>
  <c r="AD868" i="15"/>
  <c r="AE872" i="14"/>
  <c r="D872" i="18" s="1"/>
  <c r="L866" i="17" s="1"/>
  <c r="W924" i="15"/>
  <c r="AE924" i="15"/>
  <c r="X924" i="15"/>
  <c r="AF924" i="15"/>
  <c r="Y924" i="15"/>
  <c r="AG924" i="15"/>
  <c r="Z924" i="15"/>
  <c r="AA924" i="15"/>
  <c r="AB924" i="15"/>
  <c r="AC924" i="15"/>
  <c r="V924" i="15"/>
  <c r="AF924" i="14" s="1"/>
  <c r="AG924" i="14" s="1"/>
  <c r="AD924" i="15"/>
  <c r="AE928" i="14"/>
  <c r="D928" i="18" s="1"/>
  <c r="L922" i="17" s="1"/>
  <c r="W956" i="15"/>
  <c r="AE956" i="15"/>
  <c r="Z956" i="15"/>
  <c r="AA956" i="15"/>
  <c r="V956" i="15"/>
  <c r="AF956" i="14" s="1"/>
  <c r="AG956" i="14" s="1"/>
  <c r="AD956" i="15"/>
  <c r="AC956" i="15"/>
  <c r="AF956" i="15"/>
  <c r="AG956" i="15"/>
  <c r="X956" i="15"/>
  <c r="Y956" i="15"/>
  <c r="AB956" i="15"/>
  <c r="AE960" i="14"/>
  <c r="D960" i="18" s="1"/>
  <c r="L954" i="17" s="1"/>
  <c r="Z959" i="15"/>
  <c r="AC959" i="15"/>
  <c r="V959" i="15"/>
  <c r="AF959" i="14" s="1"/>
  <c r="AG959" i="14" s="1"/>
  <c r="AD959" i="15"/>
  <c r="Y959" i="15"/>
  <c r="AG959" i="15"/>
  <c r="AB959" i="15"/>
  <c r="AE959" i="15"/>
  <c r="AF959" i="15"/>
  <c r="W959" i="15"/>
  <c r="X959" i="15"/>
  <c r="AA959" i="15"/>
  <c r="AE963" i="14"/>
  <c r="D963" i="18" s="1"/>
  <c r="L957" i="17" s="1"/>
  <c r="AA1003" i="15"/>
  <c r="AB1003" i="15"/>
  <c r="AC1003" i="15"/>
  <c r="V1003" i="15"/>
  <c r="AF1003" i="14" s="1"/>
  <c r="AG1003" i="14" s="1"/>
  <c r="AD1003" i="15"/>
  <c r="W1003" i="15"/>
  <c r="AE1003" i="15"/>
  <c r="X1003" i="15"/>
  <c r="AF1003" i="15"/>
  <c r="Y1003" i="15"/>
  <c r="AG1003" i="15"/>
  <c r="Z1003" i="15"/>
  <c r="AE1007" i="14"/>
  <c r="D1007" i="18" s="1"/>
  <c r="L1001" i="17" s="1"/>
  <c r="AA960" i="15"/>
  <c r="V960" i="15"/>
  <c r="AF960" i="14" s="1"/>
  <c r="AG960" i="14" s="1"/>
  <c r="AD960" i="15"/>
  <c r="W960" i="15"/>
  <c r="AE960" i="15"/>
  <c r="Z960" i="15"/>
  <c r="Y960" i="15"/>
  <c r="AB960" i="15"/>
  <c r="AC960" i="15"/>
  <c r="AF960" i="15"/>
  <c r="AG960" i="15"/>
  <c r="X960" i="15"/>
  <c r="AE964" i="14"/>
  <c r="D964" i="18" s="1"/>
  <c r="L958" i="17" s="1"/>
  <c r="Z986" i="15"/>
  <c r="AA986" i="15"/>
  <c r="AB986" i="15"/>
  <c r="AC986" i="15"/>
  <c r="V986" i="15"/>
  <c r="AF986" i="14" s="1"/>
  <c r="AG986" i="14" s="1"/>
  <c r="AD986" i="15"/>
  <c r="W986" i="15"/>
  <c r="AE986" i="15"/>
  <c r="X986" i="15"/>
  <c r="AF986" i="15"/>
  <c r="Y986" i="15"/>
  <c r="AG986" i="15"/>
  <c r="AE990" i="14"/>
  <c r="D990" i="18" s="1"/>
  <c r="L984" i="17" s="1"/>
  <c r="AB51" i="15"/>
  <c r="V51" i="15"/>
  <c r="AD51" i="15"/>
  <c r="X51" i="15"/>
  <c r="AF51" i="15"/>
  <c r="Y51" i="15"/>
  <c r="AG51" i="15"/>
  <c r="Z51" i="15"/>
  <c r="AA51" i="15"/>
  <c r="AE51" i="15"/>
  <c r="W51" i="15"/>
  <c r="AC51" i="15"/>
  <c r="AE55" i="14"/>
  <c r="D55" i="18" s="1"/>
  <c r="L49" i="17" s="1"/>
  <c r="Y48" i="15"/>
  <c r="AG48" i="15"/>
  <c r="AA48" i="15"/>
  <c r="AC48" i="15"/>
  <c r="V48" i="15"/>
  <c r="AF48" i="14" s="1"/>
  <c r="AG48" i="14" s="1"/>
  <c r="AD48" i="15"/>
  <c r="W48" i="15"/>
  <c r="AE48" i="15"/>
  <c r="X48" i="15"/>
  <c r="AF48" i="15"/>
  <c r="Z48" i="15"/>
  <c r="AB48" i="15"/>
  <c r="AE52" i="14"/>
  <c r="D52" i="18" s="1"/>
  <c r="L46" i="17" s="1"/>
  <c r="Y87" i="15"/>
  <c r="AG87" i="15"/>
  <c r="Z87" i="15"/>
  <c r="AA87" i="15"/>
  <c r="AB87" i="15"/>
  <c r="AC87" i="15"/>
  <c r="V87" i="15"/>
  <c r="AF87" i="14" s="1"/>
  <c r="AG87" i="14" s="1"/>
  <c r="AD87" i="15"/>
  <c r="W87" i="15"/>
  <c r="AE87" i="15"/>
  <c r="X87" i="15"/>
  <c r="AF87" i="15"/>
  <c r="AE91" i="14"/>
  <c r="D91" i="18" s="1"/>
  <c r="L85" i="17" s="1"/>
  <c r="AB24" i="15"/>
  <c r="AC24" i="15"/>
  <c r="V24" i="15"/>
  <c r="AF24" i="14" s="1"/>
  <c r="AD24" i="15"/>
  <c r="W24" i="15"/>
  <c r="AE24" i="15"/>
  <c r="X24" i="15"/>
  <c r="AF24" i="15"/>
  <c r="Y24" i="15"/>
  <c r="AG24" i="15"/>
  <c r="AA24" i="15"/>
  <c r="Z24" i="15"/>
  <c r="AE28" i="14"/>
  <c r="D28" i="18" s="1"/>
  <c r="L22" i="17" s="1"/>
  <c r="AB16" i="15"/>
  <c r="AC16" i="15"/>
  <c r="V16" i="15"/>
  <c r="AF20" i="14" s="1"/>
  <c r="AG20" i="14" s="1"/>
  <c r="AD16" i="15"/>
  <c r="W16" i="15"/>
  <c r="AE16" i="15"/>
  <c r="X16" i="15"/>
  <c r="AF16" i="15"/>
  <c r="Y16" i="15"/>
  <c r="AG16" i="15"/>
  <c r="Z16" i="15"/>
  <c r="AA16" i="15"/>
  <c r="AE20" i="14"/>
  <c r="D20" i="18" s="1"/>
  <c r="L14" i="17" s="1"/>
  <c r="AY17" i="16"/>
  <c r="BZ25" i="12" s="1"/>
  <c r="AC21" i="14"/>
  <c r="X63" i="15"/>
  <c r="AF63" i="15"/>
  <c r="Y63" i="15"/>
  <c r="AG63" i="15"/>
  <c r="Z63" i="15"/>
  <c r="AA63" i="15"/>
  <c r="AB63" i="15"/>
  <c r="AC63" i="15"/>
  <c r="V63" i="15"/>
  <c r="AD63" i="15"/>
  <c r="W63" i="15"/>
  <c r="AE63" i="15"/>
  <c r="AE67" i="14"/>
  <c r="D67" i="18" s="1"/>
  <c r="L61" i="17" s="1"/>
  <c r="X79" i="15"/>
  <c r="AF79" i="15"/>
  <c r="Z79" i="15"/>
  <c r="AB79" i="15"/>
  <c r="V79" i="15"/>
  <c r="AF79" i="14" s="1"/>
  <c r="AG79" i="14" s="1"/>
  <c r="AD79" i="15"/>
  <c r="AC79" i="15"/>
  <c r="AE79" i="15"/>
  <c r="AG79" i="15"/>
  <c r="W79" i="15"/>
  <c r="Y79" i="15"/>
  <c r="AA79" i="15"/>
  <c r="AE83" i="14"/>
  <c r="D83" i="18" s="1"/>
  <c r="L77" i="17" s="1"/>
  <c r="AC82" i="15"/>
  <c r="W82" i="15"/>
  <c r="Y82" i="15"/>
  <c r="AG82" i="15"/>
  <c r="AF82" i="15"/>
  <c r="V82" i="15"/>
  <c r="AF82" i="14" s="1"/>
  <c r="AG82" i="14" s="1"/>
  <c r="X82" i="15"/>
  <c r="Z82" i="15"/>
  <c r="AA82" i="15"/>
  <c r="AB82" i="15"/>
  <c r="AD82" i="15"/>
  <c r="AE82" i="15"/>
  <c r="AE86" i="14"/>
  <c r="D86" i="18" s="1"/>
  <c r="L80" i="17" s="1"/>
  <c r="Y72" i="15"/>
  <c r="AG72" i="15"/>
  <c r="AA72" i="15"/>
  <c r="AC72" i="15"/>
  <c r="V72" i="15"/>
  <c r="AF72" i="14" s="1"/>
  <c r="AG72" i="14" s="1"/>
  <c r="AD72" i="15"/>
  <c r="W72" i="15"/>
  <c r="AE72" i="15"/>
  <c r="X72" i="15"/>
  <c r="Z72" i="15"/>
  <c r="AB72" i="15"/>
  <c r="AF72" i="15"/>
  <c r="AE76" i="14"/>
  <c r="D76" i="18" s="1"/>
  <c r="L70" i="17" s="1"/>
  <c r="V92" i="15"/>
  <c r="AF92" i="14" s="1"/>
  <c r="AG92" i="14" s="1"/>
  <c r="AD92" i="15"/>
  <c r="W92" i="15"/>
  <c r="AE92" i="15"/>
  <c r="X92" i="15"/>
  <c r="AF92" i="15"/>
  <c r="Y92" i="15"/>
  <c r="AG92" i="15"/>
  <c r="Z92" i="15"/>
  <c r="AA92" i="15"/>
  <c r="AB92" i="15"/>
  <c r="AC92" i="15"/>
  <c r="AE96" i="14"/>
  <c r="D96" i="18" s="1"/>
  <c r="L90" i="17" s="1"/>
  <c r="Y117" i="15"/>
  <c r="AG117" i="15"/>
  <c r="Z117" i="15"/>
  <c r="AA117" i="15"/>
  <c r="AB117" i="15"/>
  <c r="AC117" i="15"/>
  <c r="V117" i="15"/>
  <c r="AF117" i="14" s="1"/>
  <c r="AG117" i="14" s="1"/>
  <c r="AD117" i="15"/>
  <c r="W117" i="15"/>
  <c r="AE117" i="15"/>
  <c r="X117" i="15"/>
  <c r="AF117" i="15"/>
  <c r="AE121" i="14"/>
  <c r="D121" i="18" s="1"/>
  <c r="L115" i="17" s="1"/>
  <c r="W131" i="15"/>
  <c r="AE131" i="15"/>
  <c r="X131" i="15"/>
  <c r="AF131" i="15"/>
  <c r="Y131" i="15"/>
  <c r="AG131" i="15"/>
  <c r="Z131" i="15"/>
  <c r="AA131" i="15"/>
  <c r="AB131" i="15"/>
  <c r="AC131" i="15"/>
  <c r="V131" i="15"/>
  <c r="AF131" i="14" s="1"/>
  <c r="AG131" i="14" s="1"/>
  <c r="AD131" i="15"/>
  <c r="AE135" i="14"/>
  <c r="D135" i="18" s="1"/>
  <c r="L129" i="17" s="1"/>
  <c r="W139" i="15"/>
  <c r="AE139" i="15"/>
  <c r="Y139" i="15"/>
  <c r="AG139" i="15"/>
  <c r="AA139" i="15"/>
  <c r="AB139" i="15"/>
  <c r="V139" i="15"/>
  <c r="AF139" i="14" s="1"/>
  <c r="AG139" i="14" s="1"/>
  <c r="AD139" i="15"/>
  <c r="X139" i="15"/>
  <c r="Z139" i="15"/>
  <c r="AC139" i="15"/>
  <c r="AF139" i="15"/>
  <c r="AE143" i="14"/>
  <c r="D143" i="18" s="1"/>
  <c r="L137" i="17" s="1"/>
  <c r="AA135" i="15"/>
  <c r="AC135" i="15"/>
  <c r="V135" i="15"/>
  <c r="AF135" i="14" s="1"/>
  <c r="AG135" i="14" s="1"/>
  <c r="AD135" i="15"/>
  <c r="W135" i="15"/>
  <c r="AE135" i="15"/>
  <c r="X135" i="15"/>
  <c r="AF135" i="15"/>
  <c r="Z135" i="15"/>
  <c r="Y135" i="15"/>
  <c r="AB135" i="15"/>
  <c r="AG135" i="15"/>
  <c r="AE139" i="14"/>
  <c r="D139" i="18" s="1"/>
  <c r="L133" i="17" s="1"/>
  <c r="Z148" i="15"/>
  <c r="W148" i="15"/>
  <c r="AE148" i="15"/>
  <c r="AF148" i="15"/>
  <c r="V148" i="15"/>
  <c r="AF148" i="14" s="1"/>
  <c r="AG148" i="14" s="1"/>
  <c r="AG148" i="15"/>
  <c r="X148" i="15"/>
  <c r="Y148" i="15"/>
  <c r="AA148" i="15"/>
  <c r="AB148" i="15"/>
  <c r="AC148" i="15"/>
  <c r="AD148" i="15"/>
  <c r="AE152" i="14"/>
  <c r="D152" i="18" s="1"/>
  <c r="L146" i="17" s="1"/>
  <c r="V144" i="15"/>
  <c r="AF144" i="14" s="1"/>
  <c r="AG144" i="14" s="1"/>
  <c r="AD144" i="15"/>
  <c r="AA144" i="15"/>
  <c r="AC144" i="15"/>
  <c r="AE144" i="15"/>
  <c r="AF144" i="15"/>
  <c r="W144" i="15"/>
  <c r="AG144" i="15"/>
  <c r="X144" i="15"/>
  <c r="Y144" i="15"/>
  <c r="Z144" i="15"/>
  <c r="AB144" i="15"/>
  <c r="AE148" i="14"/>
  <c r="D148" i="18" s="1"/>
  <c r="L142" i="17" s="1"/>
  <c r="W153" i="15"/>
  <c r="AE153" i="15"/>
  <c r="X153" i="15"/>
  <c r="AF153" i="15"/>
  <c r="Z153" i="15"/>
  <c r="AA153" i="15"/>
  <c r="AB153" i="15"/>
  <c r="V153" i="15"/>
  <c r="AF153" i="14" s="1"/>
  <c r="AG153" i="14" s="1"/>
  <c r="AD153" i="15"/>
  <c r="Y153" i="15"/>
  <c r="AC153" i="15"/>
  <c r="AG153" i="15"/>
  <c r="AE157" i="14"/>
  <c r="D157" i="18" s="1"/>
  <c r="L151" i="17" s="1"/>
  <c r="AC164" i="15"/>
  <c r="W164" i="15"/>
  <c r="AE164" i="15"/>
  <c r="Y164" i="15"/>
  <c r="AG164" i="15"/>
  <c r="V164" i="15"/>
  <c r="AF164" i="14" s="1"/>
  <c r="AG164" i="14" s="1"/>
  <c r="X164" i="15"/>
  <c r="Z164" i="15"/>
  <c r="AA164" i="15"/>
  <c r="AB164" i="15"/>
  <c r="AD164" i="15"/>
  <c r="AF164" i="15"/>
  <c r="AE168" i="14"/>
  <c r="D168" i="18" s="1"/>
  <c r="L162" i="17" s="1"/>
  <c r="W183" i="15"/>
  <c r="AE183" i="15"/>
  <c r="X183" i="15"/>
  <c r="AF183" i="15"/>
  <c r="Y183" i="15"/>
  <c r="AG183" i="15"/>
  <c r="Z183" i="15"/>
  <c r="AA183" i="15"/>
  <c r="AB183" i="15"/>
  <c r="V183" i="15"/>
  <c r="AF183" i="14" s="1"/>
  <c r="AG183" i="14" s="1"/>
  <c r="AD183" i="15"/>
  <c r="AC183" i="15"/>
  <c r="AE187" i="14"/>
  <c r="D187" i="18" s="1"/>
  <c r="L181" i="17" s="1"/>
  <c r="V190" i="15"/>
  <c r="AF190" i="14" s="1"/>
  <c r="AG190" i="14" s="1"/>
  <c r="AD190" i="15"/>
  <c r="Y190" i="15"/>
  <c r="AG190" i="15"/>
  <c r="Z190" i="15"/>
  <c r="AC190" i="15"/>
  <c r="AF190" i="15"/>
  <c r="W190" i="15"/>
  <c r="X190" i="15"/>
  <c r="AA190" i="15"/>
  <c r="AB190" i="15"/>
  <c r="AE190" i="15"/>
  <c r="AE194" i="14"/>
  <c r="D194" i="18" s="1"/>
  <c r="L188" i="17" s="1"/>
  <c r="V203" i="15"/>
  <c r="AF203" i="14" s="1"/>
  <c r="AG203" i="14" s="1"/>
  <c r="AD203" i="15"/>
  <c r="Z203" i="15"/>
  <c r="AE203" i="15"/>
  <c r="AF203" i="15"/>
  <c r="W203" i="15"/>
  <c r="AG203" i="15"/>
  <c r="X203" i="15"/>
  <c r="Y203" i="15"/>
  <c r="AA203" i="15"/>
  <c r="AB203" i="15"/>
  <c r="AC203" i="15"/>
  <c r="AE207" i="14"/>
  <c r="D207" i="18" s="1"/>
  <c r="L201" i="17" s="1"/>
  <c r="Z240" i="15"/>
  <c r="AB240" i="15"/>
  <c r="V240" i="15"/>
  <c r="AF240" i="14" s="1"/>
  <c r="AG240" i="14" s="1"/>
  <c r="AD240" i="15"/>
  <c r="AE240" i="15"/>
  <c r="AF240" i="15"/>
  <c r="AG240" i="15"/>
  <c r="W240" i="15"/>
  <c r="X240" i="15"/>
  <c r="Y240" i="15"/>
  <c r="AA240" i="15"/>
  <c r="AC240" i="15"/>
  <c r="AE244" i="14"/>
  <c r="D244" i="18" s="1"/>
  <c r="L238" i="17" s="1"/>
  <c r="AC255" i="15"/>
  <c r="V255" i="15"/>
  <c r="AF255" i="14" s="1"/>
  <c r="AG255" i="14" s="1"/>
  <c r="AE255" i="15"/>
  <c r="W255" i="15"/>
  <c r="AF255" i="15"/>
  <c r="X255" i="15"/>
  <c r="AG255" i="15"/>
  <c r="Y255" i="15"/>
  <c r="Z255" i="15"/>
  <c r="AA255" i="15"/>
  <c r="AB255" i="15"/>
  <c r="AD255" i="15"/>
  <c r="AE259" i="14"/>
  <c r="D259" i="18" s="1"/>
  <c r="L253" i="17" s="1"/>
  <c r="X264" i="15"/>
  <c r="AF264" i="15"/>
  <c r="Y264" i="15"/>
  <c r="AG264" i="15"/>
  <c r="Z264" i="15"/>
  <c r="AA264" i="15"/>
  <c r="AB264" i="15"/>
  <c r="AC264" i="15"/>
  <c r="V264" i="15"/>
  <c r="AF264" i="14" s="1"/>
  <c r="AG264" i="14" s="1"/>
  <c r="AD264" i="15"/>
  <c r="W264" i="15"/>
  <c r="AE264" i="15"/>
  <c r="AE268" i="14"/>
  <c r="D268" i="18" s="1"/>
  <c r="L262" i="17" s="1"/>
  <c r="Y247" i="15"/>
  <c r="AG247" i="15"/>
  <c r="AC247" i="15"/>
  <c r="AA247" i="15"/>
  <c r="AB247" i="15"/>
  <c r="AD247" i="15"/>
  <c r="AE247" i="15"/>
  <c r="V247" i="15"/>
  <c r="AF247" i="14" s="1"/>
  <c r="AG247" i="14" s="1"/>
  <c r="AF247" i="15"/>
  <c r="W247" i="15"/>
  <c r="X247" i="15"/>
  <c r="Z247" i="15"/>
  <c r="AE251" i="14"/>
  <c r="D251" i="18" s="1"/>
  <c r="L245" i="17" s="1"/>
  <c r="W263" i="15"/>
  <c r="AE263" i="15"/>
  <c r="X263" i="15"/>
  <c r="AF263" i="15"/>
  <c r="Y263" i="15"/>
  <c r="AG263" i="15"/>
  <c r="Z263" i="15"/>
  <c r="AA263" i="15"/>
  <c r="AB263" i="15"/>
  <c r="AC263" i="15"/>
  <c r="V263" i="15"/>
  <c r="AF263" i="14" s="1"/>
  <c r="AG263" i="14" s="1"/>
  <c r="AD263" i="15"/>
  <c r="AE267" i="14"/>
  <c r="D267" i="18" s="1"/>
  <c r="L261" i="17" s="1"/>
  <c r="W279" i="15"/>
  <c r="AE279" i="15"/>
  <c r="X279" i="15"/>
  <c r="AF279" i="15"/>
  <c r="Y279" i="15"/>
  <c r="AG279" i="15"/>
  <c r="Z279" i="15"/>
  <c r="AB279" i="15"/>
  <c r="AC279" i="15"/>
  <c r="V279" i="15"/>
  <c r="AF279" i="14" s="1"/>
  <c r="AG279" i="14" s="1"/>
  <c r="AD279" i="15"/>
  <c r="AA279" i="15"/>
  <c r="AE283" i="14"/>
  <c r="D283" i="18" s="1"/>
  <c r="L277" i="17" s="1"/>
  <c r="AB325" i="15"/>
  <c r="AC325" i="15"/>
  <c r="V325" i="15"/>
  <c r="AF325" i="14" s="1"/>
  <c r="AG325" i="14" s="1"/>
  <c r="AD325" i="15"/>
  <c r="W325" i="15"/>
  <c r="AE325" i="15"/>
  <c r="X325" i="15"/>
  <c r="AF325" i="15"/>
  <c r="Y325" i="15"/>
  <c r="AG325" i="15"/>
  <c r="Z325" i="15"/>
  <c r="AA325" i="15"/>
  <c r="AE329" i="14"/>
  <c r="D329" i="18" s="1"/>
  <c r="L323" i="17" s="1"/>
  <c r="W320" i="15"/>
  <c r="AE320" i="15"/>
  <c r="X320" i="15"/>
  <c r="AF320" i="15"/>
  <c r="Y320" i="15"/>
  <c r="AG320" i="15"/>
  <c r="Z320" i="15"/>
  <c r="AA320" i="15"/>
  <c r="AB320" i="15"/>
  <c r="AC320" i="15"/>
  <c r="V320" i="15"/>
  <c r="AF320" i="14" s="1"/>
  <c r="AG320" i="14" s="1"/>
  <c r="AD320" i="15"/>
  <c r="AE324" i="14"/>
  <c r="D324" i="18" s="1"/>
  <c r="L318" i="17" s="1"/>
  <c r="X336" i="15"/>
  <c r="AF336" i="15"/>
  <c r="Y336" i="15"/>
  <c r="AG336" i="15"/>
  <c r="Z336" i="15"/>
  <c r="AC336" i="15"/>
  <c r="V336" i="15"/>
  <c r="AF336" i="14" s="1"/>
  <c r="AG336" i="14" s="1"/>
  <c r="AD336" i="15"/>
  <c r="W336" i="15"/>
  <c r="AA336" i="15"/>
  <c r="AB336" i="15"/>
  <c r="AE336" i="15"/>
  <c r="AE340" i="14"/>
  <c r="D340" i="18" s="1"/>
  <c r="L334" i="17" s="1"/>
  <c r="AB359" i="15"/>
  <c r="AC359" i="15"/>
  <c r="V359" i="15"/>
  <c r="AF359" i="14" s="1"/>
  <c r="AG359" i="14" s="1"/>
  <c r="AD359" i="15"/>
  <c r="W359" i="15"/>
  <c r="AE359" i="15"/>
  <c r="X359" i="15"/>
  <c r="AF359" i="15"/>
  <c r="Y359" i="15"/>
  <c r="AG359" i="15"/>
  <c r="Z359" i="15"/>
  <c r="AA359" i="15"/>
  <c r="AE363" i="14"/>
  <c r="D363" i="18" s="1"/>
  <c r="L357" i="17" s="1"/>
  <c r="AB375" i="15"/>
  <c r="AC375" i="15"/>
  <c r="V375" i="15"/>
  <c r="AF375" i="14" s="1"/>
  <c r="AG375" i="14" s="1"/>
  <c r="AD375" i="15"/>
  <c r="W375" i="15"/>
  <c r="AE375" i="15"/>
  <c r="X375" i="15"/>
  <c r="AF375" i="15"/>
  <c r="Y375" i="15"/>
  <c r="AG375" i="15"/>
  <c r="Z375" i="15"/>
  <c r="AA375" i="15"/>
  <c r="AE379" i="14"/>
  <c r="D379" i="18" s="1"/>
  <c r="L373" i="17" s="1"/>
  <c r="X379" i="15"/>
  <c r="AF379" i="15"/>
  <c r="Y379" i="15"/>
  <c r="AG379" i="15"/>
  <c r="Z379" i="15"/>
  <c r="AA379" i="15"/>
  <c r="AB379" i="15"/>
  <c r="AC379" i="15"/>
  <c r="V379" i="15"/>
  <c r="AF379" i="14" s="1"/>
  <c r="AG379" i="14" s="1"/>
  <c r="AD379" i="15"/>
  <c r="W379" i="15"/>
  <c r="AE379" i="15"/>
  <c r="AE383" i="14"/>
  <c r="D383" i="18" s="1"/>
  <c r="L377" i="17" s="1"/>
  <c r="Y337" i="15"/>
  <c r="AG337" i="15"/>
  <c r="Z337" i="15"/>
  <c r="AA337" i="15"/>
  <c r="V337" i="15"/>
  <c r="AF337" i="14" s="1"/>
  <c r="AG337" i="14" s="1"/>
  <c r="AD337" i="15"/>
  <c r="W337" i="15"/>
  <c r="AE337" i="15"/>
  <c r="X337" i="15"/>
  <c r="AB337" i="15"/>
  <c r="AC337" i="15"/>
  <c r="AF337" i="15"/>
  <c r="AE341" i="14"/>
  <c r="D341" i="18" s="1"/>
  <c r="L335" i="17" s="1"/>
  <c r="Y395" i="15"/>
  <c r="AG395" i="15"/>
  <c r="Z395" i="15"/>
  <c r="V395" i="15"/>
  <c r="AF395" i="14" s="1"/>
  <c r="AG395" i="14" s="1"/>
  <c r="AD395" i="15"/>
  <c r="W395" i="15"/>
  <c r="AE395" i="15"/>
  <c r="X395" i="15"/>
  <c r="AA395" i="15"/>
  <c r="AB395" i="15"/>
  <c r="AC395" i="15"/>
  <c r="AF395" i="15"/>
  <c r="AE399" i="14"/>
  <c r="D399" i="18" s="1"/>
  <c r="L393" i="17" s="1"/>
  <c r="Z467" i="15"/>
  <c r="AA467" i="15"/>
  <c r="AB467" i="15"/>
  <c r="AC467" i="15"/>
  <c r="V467" i="15"/>
  <c r="AF467" i="14" s="1"/>
  <c r="AG467" i="14" s="1"/>
  <c r="AD467" i="15"/>
  <c r="W467" i="15"/>
  <c r="AE467" i="15"/>
  <c r="X467" i="15"/>
  <c r="AF467" i="15"/>
  <c r="Y467" i="15"/>
  <c r="AG467" i="15"/>
  <c r="AE471" i="14"/>
  <c r="D471" i="18" s="1"/>
  <c r="L465" i="17" s="1"/>
  <c r="Z483" i="15"/>
  <c r="AA483" i="15"/>
  <c r="AB483" i="15"/>
  <c r="AC483" i="15"/>
  <c r="V483" i="15"/>
  <c r="AF483" i="14" s="1"/>
  <c r="AG483" i="14" s="1"/>
  <c r="AD483" i="15"/>
  <c r="W483" i="15"/>
  <c r="AE483" i="15"/>
  <c r="X483" i="15"/>
  <c r="AF483" i="15"/>
  <c r="Y483" i="15"/>
  <c r="AG483" i="15"/>
  <c r="AE487" i="14"/>
  <c r="D487" i="18" s="1"/>
  <c r="L481" i="17" s="1"/>
  <c r="Z507" i="15"/>
  <c r="AB507" i="15"/>
  <c r="AC507" i="15"/>
  <c r="V507" i="15"/>
  <c r="AF507" i="14" s="1"/>
  <c r="AG507" i="14" s="1"/>
  <c r="AD507" i="15"/>
  <c r="Y507" i="15"/>
  <c r="AG507" i="15"/>
  <c r="W507" i="15"/>
  <c r="X507" i="15"/>
  <c r="AA507" i="15"/>
  <c r="AE507" i="15"/>
  <c r="AF507" i="15"/>
  <c r="AE511" i="14"/>
  <c r="D511" i="18" s="1"/>
  <c r="L505" i="17" s="1"/>
  <c r="W464" i="15"/>
  <c r="AE464" i="15"/>
  <c r="X464" i="15"/>
  <c r="AF464" i="15"/>
  <c r="Y464" i="15"/>
  <c r="AG464" i="15"/>
  <c r="Z464" i="15"/>
  <c r="AA464" i="15"/>
  <c r="AB464" i="15"/>
  <c r="AC464" i="15"/>
  <c r="V464" i="15"/>
  <c r="AF464" i="14" s="1"/>
  <c r="AG464" i="14" s="1"/>
  <c r="AD464" i="15"/>
  <c r="AE468" i="14"/>
  <c r="D468" i="18" s="1"/>
  <c r="L462" i="17" s="1"/>
  <c r="W504" i="15"/>
  <c r="AE504" i="15"/>
  <c r="Y504" i="15"/>
  <c r="AG504" i="15"/>
  <c r="Z504" i="15"/>
  <c r="AA504" i="15"/>
  <c r="V504" i="15"/>
  <c r="AF504" i="14" s="1"/>
  <c r="AG504" i="14" s="1"/>
  <c r="AD504" i="15"/>
  <c r="X504" i="15"/>
  <c r="AB504" i="15"/>
  <c r="AC504" i="15"/>
  <c r="AF504" i="15"/>
  <c r="AE508" i="14"/>
  <c r="D508" i="18" s="1"/>
  <c r="L502" i="17" s="1"/>
  <c r="AB558" i="15"/>
  <c r="AC558" i="15"/>
  <c r="V558" i="15"/>
  <c r="AF558" i="14" s="1"/>
  <c r="AG558" i="14" s="1"/>
  <c r="AD558" i="15"/>
  <c r="W558" i="15"/>
  <c r="AE558" i="15"/>
  <c r="X558" i="15"/>
  <c r="AF558" i="15"/>
  <c r="Y558" i="15"/>
  <c r="AG558" i="15"/>
  <c r="Z558" i="15"/>
  <c r="AA558" i="15"/>
  <c r="AE562" i="14"/>
  <c r="D562" i="18" s="1"/>
  <c r="L556" i="17" s="1"/>
  <c r="X554" i="15"/>
  <c r="AF554" i="15"/>
  <c r="Y554" i="15"/>
  <c r="AG554" i="15"/>
  <c r="Z554" i="15"/>
  <c r="AA554" i="15"/>
  <c r="AB554" i="15"/>
  <c r="AC554" i="15"/>
  <c r="V554" i="15"/>
  <c r="AF554" i="14" s="1"/>
  <c r="AG554" i="14" s="1"/>
  <c r="AD554" i="15"/>
  <c r="W554" i="15"/>
  <c r="AE554" i="15"/>
  <c r="AE558" i="14"/>
  <c r="D558" i="18" s="1"/>
  <c r="L552" i="17" s="1"/>
  <c r="W577" i="15"/>
  <c r="AE577" i="15"/>
  <c r="X577" i="15"/>
  <c r="AF577" i="15"/>
  <c r="Y577" i="15"/>
  <c r="AG577" i="15"/>
  <c r="Z577" i="15"/>
  <c r="AA577" i="15"/>
  <c r="AB577" i="15"/>
  <c r="AC577" i="15"/>
  <c r="V577" i="15"/>
  <c r="AF577" i="14" s="1"/>
  <c r="AG577" i="14" s="1"/>
  <c r="AD577" i="15"/>
  <c r="AE581" i="14"/>
  <c r="D581" i="18" s="1"/>
  <c r="L575" i="17" s="1"/>
  <c r="Y609" i="15"/>
  <c r="AG609" i="15"/>
  <c r="Z609" i="15"/>
  <c r="V609" i="15"/>
  <c r="AF609" i="14" s="1"/>
  <c r="AG609" i="14" s="1"/>
  <c r="AD609" i="15"/>
  <c r="AF609" i="15"/>
  <c r="W609" i="15"/>
  <c r="X609" i="15"/>
  <c r="AA609" i="15"/>
  <c r="AB609" i="15"/>
  <c r="AC609" i="15"/>
  <c r="AE609" i="15"/>
  <c r="AE613" i="14"/>
  <c r="D613" i="18" s="1"/>
  <c r="L607" i="17" s="1"/>
  <c r="AC590" i="15"/>
  <c r="V590" i="15"/>
  <c r="AF590" i="14" s="1"/>
  <c r="AG590" i="14" s="1"/>
  <c r="AD590" i="15"/>
  <c r="W590" i="15"/>
  <c r="AE590" i="15"/>
  <c r="Y590" i="15"/>
  <c r="AG590" i="15"/>
  <c r="Z590" i="15"/>
  <c r="AA590" i="15"/>
  <c r="AB590" i="15"/>
  <c r="AF590" i="15"/>
  <c r="X590" i="15"/>
  <c r="AE594" i="14"/>
  <c r="D594" i="18" s="1"/>
  <c r="L588" i="17" s="1"/>
  <c r="W647" i="15"/>
  <c r="AE647" i="15"/>
  <c r="X647" i="15"/>
  <c r="AF647" i="15"/>
  <c r="Y647" i="15"/>
  <c r="AG647" i="15"/>
  <c r="Z647" i="15"/>
  <c r="AA647" i="15"/>
  <c r="AB647" i="15"/>
  <c r="AC647" i="15"/>
  <c r="V647" i="15"/>
  <c r="AF647" i="14" s="1"/>
  <c r="AG647" i="14" s="1"/>
  <c r="AD647" i="15"/>
  <c r="AE651" i="14"/>
  <c r="D651" i="18" s="1"/>
  <c r="L645" i="17" s="1"/>
  <c r="W663" i="15"/>
  <c r="AE663" i="15"/>
  <c r="Z663" i="15"/>
  <c r="AA663" i="15"/>
  <c r="AC663" i="15"/>
  <c r="V663" i="15"/>
  <c r="AF663" i="14" s="1"/>
  <c r="AG663" i="14" s="1"/>
  <c r="AD663" i="15"/>
  <c r="AG663" i="15"/>
  <c r="X663" i="15"/>
  <c r="Y663" i="15"/>
  <c r="AB663" i="15"/>
  <c r="AF663" i="15"/>
  <c r="AE667" i="14"/>
  <c r="D667" i="18" s="1"/>
  <c r="L661" i="17" s="1"/>
  <c r="W697" i="15"/>
  <c r="AE697" i="15"/>
  <c r="X697" i="15"/>
  <c r="AF697" i="15"/>
  <c r="Y697" i="15"/>
  <c r="AG697" i="15"/>
  <c r="Z697" i="15"/>
  <c r="AA697" i="15"/>
  <c r="AB697" i="15"/>
  <c r="AC697" i="15"/>
  <c r="V697" i="15"/>
  <c r="AF697" i="14" s="1"/>
  <c r="AG697" i="14" s="1"/>
  <c r="AD697" i="15"/>
  <c r="AE701" i="14"/>
  <c r="D701" i="18" s="1"/>
  <c r="L695" i="17" s="1"/>
  <c r="AA778" i="15"/>
  <c r="W778" i="15"/>
  <c r="AE778" i="15"/>
  <c r="Z778" i="15"/>
  <c r="AB778" i="15"/>
  <c r="AC778" i="15"/>
  <c r="AD778" i="15"/>
  <c r="AF778" i="15"/>
  <c r="V778" i="15"/>
  <c r="AF778" i="14" s="1"/>
  <c r="AG778" i="14" s="1"/>
  <c r="AG778" i="15"/>
  <c r="X778" i="15"/>
  <c r="Y778" i="15"/>
  <c r="AE782" i="14"/>
  <c r="D782" i="18" s="1"/>
  <c r="L776" i="17" s="1"/>
  <c r="V758" i="15"/>
  <c r="AF758" i="14" s="1"/>
  <c r="AG758" i="14" s="1"/>
  <c r="AD758" i="15"/>
  <c r="W758" i="15"/>
  <c r="AE758" i="15"/>
  <c r="X758" i="15"/>
  <c r="AF758" i="15"/>
  <c r="AA758" i="15"/>
  <c r="AC758" i="15"/>
  <c r="AG758" i="15"/>
  <c r="Y758" i="15"/>
  <c r="Z758" i="15"/>
  <c r="AB758" i="15"/>
  <c r="AE762" i="14"/>
  <c r="D762" i="18" s="1"/>
  <c r="L756" i="17" s="1"/>
  <c r="AC750" i="15"/>
  <c r="V750" i="15"/>
  <c r="AF750" i="14" s="1"/>
  <c r="AG750" i="14" s="1"/>
  <c r="AD750" i="15"/>
  <c r="W750" i="15"/>
  <c r="AE750" i="15"/>
  <c r="X750" i="15"/>
  <c r="AF750" i="15"/>
  <c r="Y750" i="15"/>
  <c r="AG750" i="15"/>
  <c r="AA750" i="15"/>
  <c r="Z750" i="15"/>
  <c r="AB750" i="15"/>
  <c r="AE754" i="14"/>
  <c r="D754" i="18" s="1"/>
  <c r="L748" i="17" s="1"/>
  <c r="AA832" i="15"/>
  <c r="AB832" i="15"/>
  <c r="AC832" i="15"/>
  <c r="V832" i="15"/>
  <c r="AF832" i="14" s="1"/>
  <c r="AG832" i="14" s="1"/>
  <c r="AD832" i="15"/>
  <c r="W832" i="15"/>
  <c r="AE832" i="15"/>
  <c r="X832" i="15"/>
  <c r="AF832" i="15"/>
  <c r="Y832" i="15"/>
  <c r="AG832" i="15"/>
  <c r="Z832" i="15"/>
  <c r="AE836" i="14"/>
  <c r="D836" i="18" s="1"/>
  <c r="L830" i="17" s="1"/>
  <c r="V766" i="15"/>
  <c r="AF766" i="14" s="1"/>
  <c r="AG766" i="14" s="1"/>
  <c r="AD766" i="15"/>
  <c r="W766" i="15"/>
  <c r="AE766" i="15"/>
  <c r="AA766" i="15"/>
  <c r="AG766" i="15"/>
  <c r="X766" i="15"/>
  <c r="Y766" i="15"/>
  <c r="Z766" i="15"/>
  <c r="AB766" i="15"/>
  <c r="AC766" i="15"/>
  <c r="AF766" i="15"/>
  <c r="AE770" i="14"/>
  <c r="D770" i="18" s="1"/>
  <c r="L764" i="17" s="1"/>
  <c r="AA888" i="15"/>
  <c r="AB888" i="15"/>
  <c r="AC888" i="15"/>
  <c r="V888" i="15"/>
  <c r="AF888" i="14" s="1"/>
  <c r="AG888" i="14" s="1"/>
  <c r="AD888" i="15"/>
  <c r="W888" i="15"/>
  <c r="AE888" i="15"/>
  <c r="X888" i="15"/>
  <c r="AF888" i="15"/>
  <c r="Y888" i="15"/>
  <c r="AG888" i="15"/>
  <c r="Z888" i="15"/>
  <c r="AE892" i="14"/>
  <c r="D892" i="18" s="1"/>
  <c r="L886" i="17" s="1"/>
  <c r="Z879" i="15"/>
  <c r="AA879" i="15"/>
  <c r="AB879" i="15"/>
  <c r="AC879" i="15"/>
  <c r="V879" i="15"/>
  <c r="AF879" i="14" s="1"/>
  <c r="AG879" i="14" s="1"/>
  <c r="AD879" i="15"/>
  <c r="W879" i="15"/>
  <c r="AE879" i="15"/>
  <c r="X879" i="15"/>
  <c r="AF879" i="15"/>
  <c r="Y879" i="15"/>
  <c r="AG879" i="15"/>
  <c r="AE883" i="14"/>
  <c r="D883" i="18" s="1"/>
  <c r="L877" i="17" s="1"/>
  <c r="W916" i="15"/>
  <c r="AE916" i="15"/>
  <c r="X916" i="15"/>
  <c r="AF916" i="15"/>
  <c r="Y916" i="15"/>
  <c r="AG916" i="15"/>
  <c r="Z916" i="15"/>
  <c r="AA916" i="15"/>
  <c r="AB916" i="15"/>
  <c r="AC916" i="15"/>
  <c r="V916" i="15"/>
  <c r="AF916" i="14" s="1"/>
  <c r="AG916" i="14" s="1"/>
  <c r="AD916" i="15"/>
  <c r="AE920" i="14"/>
  <c r="D920" i="18" s="1"/>
  <c r="L914" i="17" s="1"/>
  <c r="W940" i="15"/>
  <c r="AE940" i="15"/>
  <c r="Y940" i="15"/>
  <c r="AG940" i="15"/>
  <c r="Z940" i="15"/>
  <c r="AA940" i="15"/>
  <c r="AB940" i="15"/>
  <c r="V940" i="15"/>
  <c r="AF940" i="14" s="1"/>
  <c r="AG940" i="14" s="1"/>
  <c r="AD940" i="15"/>
  <c r="X940" i="15"/>
  <c r="AC940" i="15"/>
  <c r="AF940" i="15"/>
  <c r="AE944" i="14"/>
  <c r="D944" i="18" s="1"/>
  <c r="L938" i="17" s="1"/>
  <c r="AA995" i="15"/>
  <c r="AB995" i="15"/>
  <c r="AC995" i="15"/>
  <c r="V995" i="15"/>
  <c r="AF995" i="14" s="1"/>
  <c r="AG995" i="14" s="1"/>
  <c r="AD995" i="15"/>
  <c r="W995" i="15"/>
  <c r="AE995" i="15"/>
  <c r="X995" i="15"/>
  <c r="AF995" i="15"/>
  <c r="Y995" i="15"/>
  <c r="AG995" i="15"/>
  <c r="Z995" i="15"/>
  <c r="AE999" i="14"/>
  <c r="D999" i="18" s="1"/>
  <c r="L993" i="17" s="1"/>
  <c r="W969" i="15"/>
  <c r="AE969" i="15"/>
  <c r="AA969" i="15"/>
  <c r="AF969" i="15"/>
  <c r="V969" i="15"/>
  <c r="AF969" i="14" s="1"/>
  <c r="AG969" i="14" s="1"/>
  <c r="AG969" i="15"/>
  <c r="X969" i="15"/>
  <c r="Y969" i="15"/>
  <c r="Z969" i="15"/>
  <c r="AB969" i="15"/>
  <c r="AC969" i="15"/>
  <c r="AD969" i="15"/>
  <c r="AE973" i="14"/>
  <c r="D973" i="18" s="1"/>
  <c r="L967" i="17" s="1"/>
  <c r="Z951" i="15"/>
  <c r="AC951" i="15"/>
  <c r="V951" i="15"/>
  <c r="AF951" i="14" s="1"/>
  <c r="AG951" i="14" s="1"/>
  <c r="AD951" i="15"/>
  <c r="Y951" i="15"/>
  <c r="AG951" i="15"/>
  <c r="W951" i="15"/>
  <c r="X951" i="15"/>
  <c r="AA951" i="15"/>
  <c r="AB951" i="15"/>
  <c r="AE951" i="15"/>
  <c r="AF951" i="15"/>
  <c r="AE955" i="14"/>
  <c r="D955" i="18" s="1"/>
  <c r="L949" i="17" s="1"/>
  <c r="AA259" i="15"/>
  <c r="AB259" i="15"/>
  <c r="AC259" i="15"/>
  <c r="V259" i="15"/>
  <c r="AF259" i="14" s="1"/>
  <c r="AG259" i="14" s="1"/>
  <c r="AD259" i="15"/>
  <c r="W259" i="15"/>
  <c r="AE259" i="15"/>
  <c r="X259" i="15"/>
  <c r="AF259" i="15"/>
  <c r="Y259" i="15"/>
  <c r="AG259" i="15"/>
  <c r="Z259" i="15"/>
  <c r="AE263" i="14"/>
  <c r="D263" i="18" s="1"/>
  <c r="L257" i="17" s="1"/>
  <c r="W353" i="15"/>
  <c r="AE353" i="15"/>
  <c r="Z353" i="15"/>
  <c r="AA353" i="15"/>
  <c r="AB353" i="15"/>
  <c r="AC353" i="15"/>
  <c r="AD353" i="15"/>
  <c r="V353" i="15"/>
  <c r="AF353" i="14" s="1"/>
  <c r="AG353" i="14" s="1"/>
  <c r="AF353" i="15"/>
  <c r="X353" i="15"/>
  <c r="AG353" i="15"/>
  <c r="Y353" i="15"/>
  <c r="AE357" i="14"/>
  <c r="D357" i="18" s="1"/>
  <c r="L351" i="17" s="1"/>
  <c r="X47" i="15"/>
  <c r="AF47" i="15"/>
  <c r="Z47" i="15"/>
  <c r="AB47" i="15"/>
  <c r="AC47" i="15"/>
  <c r="V47" i="15"/>
  <c r="AF47" i="14" s="1"/>
  <c r="AD47" i="15"/>
  <c r="W47" i="15"/>
  <c r="AE47" i="15"/>
  <c r="Y47" i="15"/>
  <c r="AA47" i="15"/>
  <c r="AG47" i="15"/>
  <c r="AE51" i="14"/>
  <c r="D51" i="18" s="1"/>
  <c r="L45" i="17" s="1"/>
  <c r="Z55" i="15"/>
  <c r="AB55" i="15"/>
  <c r="V55" i="15"/>
  <c r="AD55" i="15"/>
  <c r="W55" i="15"/>
  <c r="X55" i="15"/>
  <c r="Y55" i="15"/>
  <c r="AA55" i="15"/>
  <c r="AC55" i="15"/>
  <c r="AE55" i="15"/>
  <c r="AF55" i="15"/>
  <c r="AG55" i="15"/>
  <c r="AE59" i="14"/>
  <c r="D59" i="18" s="1"/>
  <c r="L53" i="17" s="1"/>
  <c r="Y64" i="15"/>
  <c r="AG64" i="15"/>
  <c r="Z64" i="15"/>
  <c r="AA64" i="15"/>
  <c r="AB64" i="15"/>
  <c r="AC64" i="15"/>
  <c r="V64" i="15"/>
  <c r="AD64" i="15"/>
  <c r="W64" i="15"/>
  <c r="AE64" i="15"/>
  <c r="X64" i="15"/>
  <c r="AF64" i="15"/>
  <c r="AE68" i="14"/>
  <c r="D68" i="18" s="1"/>
  <c r="L62" i="17" s="1"/>
  <c r="AA89" i="15"/>
  <c r="AB89" i="15"/>
  <c r="AC89" i="15"/>
  <c r="V89" i="15"/>
  <c r="AF89" i="14" s="1"/>
  <c r="AG89" i="14" s="1"/>
  <c r="AD89" i="15"/>
  <c r="W89" i="15"/>
  <c r="AE89" i="15"/>
  <c r="X89" i="15"/>
  <c r="AF89" i="15"/>
  <c r="Y89" i="15"/>
  <c r="AG89" i="15"/>
  <c r="Z89" i="15"/>
  <c r="AE93" i="14"/>
  <c r="D93" i="18" s="1"/>
  <c r="L87" i="17" s="1"/>
  <c r="AC68" i="15"/>
  <c r="V68" i="15"/>
  <c r="AF68" i="14" s="1"/>
  <c r="AG68" i="14" s="1"/>
  <c r="AD68" i="15"/>
  <c r="W68" i="15"/>
  <c r="AE68" i="15"/>
  <c r="X68" i="15"/>
  <c r="AF68" i="15"/>
  <c r="Y68" i="15"/>
  <c r="AG68" i="15"/>
  <c r="Z68" i="15"/>
  <c r="AA68" i="15"/>
  <c r="AB68" i="15"/>
  <c r="AE72" i="14"/>
  <c r="D72" i="18" s="1"/>
  <c r="L66" i="17" s="1"/>
  <c r="Y103" i="15"/>
  <c r="AG103" i="15"/>
  <c r="AA103" i="15"/>
  <c r="AC103" i="15"/>
  <c r="V103" i="15"/>
  <c r="AF103" i="14" s="1"/>
  <c r="AG103" i="14" s="1"/>
  <c r="AD103" i="15"/>
  <c r="W103" i="15"/>
  <c r="AE103" i="15"/>
  <c r="Z103" i="15"/>
  <c r="AB103" i="15"/>
  <c r="AF103" i="15"/>
  <c r="X103" i="15"/>
  <c r="AE107" i="14"/>
  <c r="D107" i="18" s="1"/>
  <c r="L101" i="17" s="1"/>
  <c r="AC99" i="15"/>
  <c r="V99" i="15"/>
  <c r="AF99" i="14" s="1"/>
  <c r="AG99" i="14" s="1"/>
  <c r="AD99" i="15"/>
  <c r="W99" i="15"/>
  <c r="AE99" i="15"/>
  <c r="X99" i="15"/>
  <c r="AF99" i="15"/>
  <c r="Y99" i="15"/>
  <c r="AG99" i="15"/>
  <c r="Z99" i="15"/>
  <c r="AA99" i="15"/>
  <c r="AB99" i="15"/>
  <c r="AE103" i="14"/>
  <c r="D103" i="18" s="1"/>
  <c r="L97" i="17" s="1"/>
  <c r="Y125" i="15"/>
  <c r="AG125" i="15"/>
  <c r="Z125" i="15"/>
  <c r="AA125" i="15"/>
  <c r="AB125" i="15"/>
  <c r="AC125" i="15"/>
  <c r="V125" i="15"/>
  <c r="AF125" i="14" s="1"/>
  <c r="AG125" i="14" s="1"/>
  <c r="AD125" i="15"/>
  <c r="W125" i="15"/>
  <c r="AE125" i="15"/>
  <c r="X125" i="15"/>
  <c r="AF125" i="15"/>
  <c r="AE129" i="14"/>
  <c r="D129" i="18" s="1"/>
  <c r="L123" i="17" s="1"/>
  <c r="AC91" i="15"/>
  <c r="V91" i="15"/>
  <c r="AF91" i="14" s="1"/>
  <c r="AG91" i="14" s="1"/>
  <c r="AD91" i="15"/>
  <c r="W91" i="15"/>
  <c r="AE91" i="15"/>
  <c r="X91" i="15"/>
  <c r="AF91" i="15"/>
  <c r="Y91" i="15"/>
  <c r="AG91" i="15"/>
  <c r="Z91" i="15"/>
  <c r="AA91" i="15"/>
  <c r="AB91" i="15"/>
  <c r="AE95" i="14"/>
  <c r="D95" i="18" s="1"/>
  <c r="L89" i="17" s="1"/>
  <c r="Y141" i="15"/>
  <c r="AG141" i="15"/>
  <c r="AA141" i="15"/>
  <c r="V141" i="15"/>
  <c r="AF141" i="14" s="1"/>
  <c r="AG141" i="14" s="1"/>
  <c r="AD141" i="15"/>
  <c r="X141" i="15"/>
  <c r="AF141" i="15"/>
  <c r="Z141" i="15"/>
  <c r="AB141" i="15"/>
  <c r="AC141" i="15"/>
  <c r="AE141" i="15"/>
  <c r="W141" i="15"/>
  <c r="AE145" i="14"/>
  <c r="D145" i="18" s="1"/>
  <c r="L139" i="17" s="1"/>
  <c r="Z178" i="15"/>
  <c r="AA178" i="15"/>
  <c r="AB178" i="15"/>
  <c r="AC178" i="15"/>
  <c r="V178" i="15"/>
  <c r="AF178" i="14" s="1"/>
  <c r="AG178" i="14" s="1"/>
  <c r="AD178" i="15"/>
  <c r="W178" i="15"/>
  <c r="AE178" i="15"/>
  <c r="X178" i="15"/>
  <c r="AF178" i="15"/>
  <c r="Y178" i="15"/>
  <c r="AG178" i="15"/>
  <c r="AE182" i="14"/>
  <c r="D182" i="18" s="1"/>
  <c r="L176" i="17" s="1"/>
  <c r="AB157" i="15"/>
  <c r="V157" i="15"/>
  <c r="AF157" i="14" s="1"/>
  <c r="AG157" i="14" s="1"/>
  <c r="AD157" i="15"/>
  <c r="X157" i="15"/>
  <c r="AF157" i="15"/>
  <c r="Z157" i="15"/>
  <c r="W157" i="15"/>
  <c r="Y157" i="15"/>
  <c r="AA157" i="15"/>
  <c r="AC157" i="15"/>
  <c r="AE157" i="15"/>
  <c r="AG157" i="15"/>
  <c r="AE161" i="14"/>
  <c r="D161" i="18" s="1"/>
  <c r="L155" i="17" s="1"/>
  <c r="AA187" i="15"/>
  <c r="V187" i="15"/>
  <c r="AF187" i="14" s="1"/>
  <c r="AG187" i="14" s="1"/>
  <c r="AD187" i="15"/>
  <c r="W187" i="15"/>
  <c r="AE187" i="15"/>
  <c r="X187" i="15"/>
  <c r="AF187" i="15"/>
  <c r="Z187" i="15"/>
  <c r="Y187" i="15"/>
  <c r="AB187" i="15"/>
  <c r="AC187" i="15"/>
  <c r="AG187" i="15"/>
  <c r="AE191" i="14"/>
  <c r="D191" i="18" s="1"/>
  <c r="L185" i="17" s="1"/>
  <c r="AA212" i="15"/>
  <c r="AB212" i="15"/>
  <c r="AC212" i="15"/>
  <c r="V212" i="15"/>
  <c r="AF212" i="14" s="1"/>
  <c r="AG212" i="14" s="1"/>
  <c r="AD212" i="15"/>
  <c r="W212" i="15"/>
  <c r="AE212" i="15"/>
  <c r="X212" i="15"/>
  <c r="AF212" i="15"/>
  <c r="Y212" i="15"/>
  <c r="AG212" i="15"/>
  <c r="Z212" i="15"/>
  <c r="AE216" i="14"/>
  <c r="D216" i="18" s="1"/>
  <c r="L210" i="17" s="1"/>
  <c r="W204" i="15"/>
  <c r="AE204" i="15"/>
  <c r="AA204" i="15"/>
  <c r="AC204" i="15"/>
  <c r="AD204" i="15"/>
  <c r="AF204" i="15"/>
  <c r="V204" i="15"/>
  <c r="AF204" i="14" s="1"/>
  <c r="AG204" i="14" s="1"/>
  <c r="AG204" i="15"/>
  <c r="X204" i="15"/>
  <c r="Y204" i="15"/>
  <c r="Z204" i="15"/>
  <c r="AB204" i="15"/>
  <c r="AE208" i="14"/>
  <c r="D208" i="18" s="1"/>
  <c r="L202" i="17" s="1"/>
  <c r="Y198" i="15"/>
  <c r="AG198" i="15"/>
  <c r="AC198" i="15"/>
  <c r="Z198" i="15"/>
  <c r="AA198" i="15"/>
  <c r="AB198" i="15"/>
  <c r="AD198" i="15"/>
  <c r="AE198" i="15"/>
  <c r="V198" i="15"/>
  <c r="AF198" i="14" s="1"/>
  <c r="AG198" i="14" s="1"/>
  <c r="AF198" i="15"/>
  <c r="W198" i="15"/>
  <c r="X198" i="15"/>
  <c r="AE202" i="14"/>
  <c r="D202" i="18" s="1"/>
  <c r="L196" i="17" s="1"/>
  <c r="W224" i="15"/>
  <c r="AE224" i="15"/>
  <c r="X224" i="15"/>
  <c r="AF224" i="15"/>
  <c r="Y224" i="15"/>
  <c r="AG224" i="15"/>
  <c r="Z224" i="15"/>
  <c r="AA224" i="15"/>
  <c r="AB224" i="15"/>
  <c r="AC224" i="15"/>
  <c r="V224" i="15"/>
  <c r="AF224" i="14" s="1"/>
  <c r="AG224" i="14" s="1"/>
  <c r="AD224" i="15"/>
  <c r="AE228" i="14"/>
  <c r="D228" i="18" s="1"/>
  <c r="L222" i="17" s="1"/>
  <c r="AB283" i="15"/>
  <c r="AC283" i="15"/>
  <c r="V283" i="15"/>
  <c r="AF283" i="14" s="1"/>
  <c r="AG283" i="14" s="1"/>
  <c r="AD283" i="15"/>
  <c r="X283" i="15"/>
  <c r="AF283" i="15"/>
  <c r="Y283" i="15"/>
  <c r="AG283" i="15"/>
  <c r="Z283" i="15"/>
  <c r="AA283" i="15"/>
  <c r="AE283" i="15"/>
  <c r="W283" i="15"/>
  <c r="AE287" i="14"/>
  <c r="D287" i="18" s="1"/>
  <c r="L281" i="17" s="1"/>
  <c r="X329" i="15"/>
  <c r="AF329" i="15"/>
  <c r="Y329" i="15"/>
  <c r="AG329" i="15"/>
  <c r="Z329" i="15"/>
  <c r="AA329" i="15"/>
  <c r="AB329" i="15"/>
  <c r="AC329" i="15"/>
  <c r="V329" i="15"/>
  <c r="AF329" i="14" s="1"/>
  <c r="AG329" i="14" s="1"/>
  <c r="AD329" i="15"/>
  <c r="W329" i="15"/>
  <c r="AE329" i="15"/>
  <c r="AE333" i="14"/>
  <c r="D333" i="18" s="1"/>
  <c r="L327" i="17" s="1"/>
  <c r="Z288" i="15"/>
  <c r="AA288" i="15"/>
  <c r="AC288" i="15"/>
  <c r="V288" i="15"/>
  <c r="AF288" i="14" s="1"/>
  <c r="AG288" i="14" s="1"/>
  <c r="AD288" i="15"/>
  <c r="W288" i="15"/>
  <c r="AE288" i="15"/>
  <c r="X288" i="15"/>
  <c r="Y288" i="15"/>
  <c r="AB288" i="15"/>
  <c r="AF288" i="15"/>
  <c r="AG288" i="15"/>
  <c r="AE292" i="14"/>
  <c r="D292" i="18" s="1"/>
  <c r="L286" i="17" s="1"/>
  <c r="W312" i="15"/>
  <c r="AE312" i="15"/>
  <c r="X312" i="15"/>
  <c r="AF312" i="15"/>
  <c r="Y312" i="15"/>
  <c r="AG312" i="15"/>
  <c r="Z312" i="15"/>
  <c r="AA312" i="15"/>
  <c r="AB312" i="15"/>
  <c r="AC312" i="15"/>
  <c r="V312" i="15"/>
  <c r="AF312" i="14" s="1"/>
  <c r="AG312" i="14" s="1"/>
  <c r="AD312" i="15"/>
  <c r="AE316" i="14"/>
  <c r="D316" i="18" s="1"/>
  <c r="L310" i="17" s="1"/>
  <c r="X354" i="15"/>
  <c r="AF354" i="15"/>
  <c r="AD354" i="15"/>
  <c r="V354" i="15"/>
  <c r="AF354" i="14" s="1"/>
  <c r="AG354" i="14" s="1"/>
  <c r="AE354" i="15"/>
  <c r="W354" i="15"/>
  <c r="AG354" i="15"/>
  <c r="Y354" i="15"/>
  <c r="Z354" i="15"/>
  <c r="AA354" i="15"/>
  <c r="AB354" i="15"/>
  <c r="AC354" i="15"/>
  <c r="AE358" i="14"/>
  <c r="D358" i="18" s="1"/>
  <c r="L352" i="17" s="1"/>
  <c r="Z388" i="15"/>
  <c r="AA388" i="15"/>
  <c r="AB388" i="15"/>
  <c r="AC388" i="15"/>
  <c r="V388" i="15"/>
  <c r="AF388" i="14" s="1"/>
  <c r="AG388" i="14" s="1"/>
  <c r="AD388" i="15"/>
  <c r="W388" i="15"/>
  <c r="AE388" i="15"/>
  <c r="X388" i="15"/>
  <c r="AF388" i="15"/>
  <c r="Y388" i="15"/>
  <c r="AG388" i="15"/>
  <c r="AE392" i="14"/>
  <c r="D392" i="18" s="1"/>
  <c r="L386" i="17" s="1"/>
  <c r="X355" i="15"/>
  <c r="AF355" i="15"/>
  <c r="Y355" i="15"/>
  <c r="AG355" i="15"/>
  <c r="Z355" i="15"/>
  <c r="AA355" i="15"/>
  <c r="AB355" i="15"/>
  <c r="AC355" i="15"/>
  <c r="V355" i="15"/>
  <c r="AF355" i="14" s="1"/>
  <c r="AG355" i="14" s="1"/>
  <c r="AD355" i="15"/>
  <c r="W355" i="15"/>
  <c r="AE355" i="15"/>
  <c r="AE359" i="14"/>
  <c r="D359" i="18" s="1"/>
  <c r="L353" i="17" s="1"/>
  <c r="Z403" i="15"/>
  <c r="V403" i="15"/>
  <c r="AF403" i="14" s="1"/>
  <c r="AG403" i="14" s="1"/>
  <c r="AD403" i="15"/>
  <c r="AA403" i="15"/>
  <c r="AB403" i="15"/>
  <c r="AC403" i="15"/>
  <c r="AE403" i="15"/>
  <c r="AF403" i="15"/>
  <c r="W403" i="15"/>
  <c r="AG403" i="15"/>
  <c r="X403" i="15"/>
  <c r="Y403" i="15"/>
  <c r="AE407" i="14"/>
  <c r="D407" i="18" s="1"/>
  <c r="L401" i="17" s="1"/>
  <c r="W413" i="15"/>
  <c r="AE413" i="15"/>
  <c r="X413" i="15"/>
  <c r="AF413" i="15"/>
  <c r="Y413" i="15"/>
  <c r="AG413" i="15"/>
  <c r="Z413" i="15"/>
  <c r="AA413" i="15"/>
  <c r="AB413" i="15"/>
  <c r="AC413" i="15"/>
  <c r="V413" i="15"/>
  <c r="AF413" i="14" s="1"/>
  <c r="AG413" i="14" s="1"/>
  <c r="AD413" i="15"/>
  <c r="AE417" i="14"/>
  <c r="D417" i="18" s="1"/>
  <c r="L411" i="17" s="1"/>
  <c r="W456" i="15"/>
  <c r="AE456" i="15"/>
  <c r="X456" i="15"/>
  <c r="AF456" i="15"/>
  <c r="Y456" i="15"/>
  <c r="AG456" i="15"/>
  <c r="Z456" i="15"/>
  <c r="AA456" i="15"/>
  <c r="AB456" i="15"/>
  <c r="AC456" i="15"/>
  <c r="V456" i="15"/>
  <c r="AF456" i="14" s="1"/>
  <c r="AG456" i="14" s="1"/>
  <c r="AD456" i="15"/>
  <c r="AE460" i="14"/>
  <c r="D460" i="18" s="1"/>
  <c r="L454" i="17" s="1"/>
  <c r="AB566" i="15"/>
  <c r="AC566" i="15"/>
  <c r="V566" i="15"/>
  <c r="AF566" i="14" s="1"/>
  <c r="AG566" i="14" s="1"/>
  <c r="AD566" i="15"/>
  <c r="W566" i="15"/>
  <c r="AE566" i="15"/>
  <c r="X566" i="15"/>
  <c r="AF566" i="15"/>
  <c r="Y566" i="15"/>
  <c r="AG566" i="15"/>
  <c r="Z566" i="15"/>
  <c r="AA566" i="15"/>
  <c r="AE570" i="14"/>
  <c r="D570" i="18" s="1"/>
  <c r="L564" i="17" s="1"/>
  <c r="Y519" i="15"/>
  <c r="AG519" i="15"/>
  <c r="AC519" i="15"/>
  <c r="V519" i="15"/>
  <c r="AF519" i="14" s="1"/>
  <c r="AG519" i="14" s="1"/>
  <c r="AF519" i="15"/>
  <c r="W519" i="15"/>
  <c r="X519" i="15"/>
  <c r="Z519" i="15"/>
  <c r="AA519" i="15"/>
  <c r="AB519" i="15"/>
  <c r="AD519" i="15"/>
  <c r="AE519" i="15"/>
  <c r="AE523" i="14"/>
  <c r="D523" i="18" s="1"/>
  <c r="L517" i="17" s="1"/>
  <c r="W512" i="15"/>
  <c r="AE512" i="15"/>
  <c r="Z512" i="15"/>
  <c r="AA512" i="15"/>
  <c r="V512" i="15"/>
  <c r="AF512" i="14" s="1"/>
  <c r="AG512" i="14" s="1"/>
  <c r="AD512" i="15"/>
  <c r="X512" i="15"/>
  <c r="Y512" i="15"/>
  <c r="AB512" i="15"/>
  <c r="AC512" i="15"/>
  <c r="AF512" i="15"/>
  <c r="AG512" i="15"/>
  <c r="AE516" i="14"/>
  <c r="D516" i="18" s="1"/>
  <c r="L510" i="17" s="1"/>
  <c r="Z515" i="15"/>
  <c r="AC515" i="15"/>
  <c r="V515" i="15"/>
  <c r="AF515" i="14" s="1"/>
  <c r="AG515" i="14" s="1"/>
  <c r="AD515" i="15"/>
  <c r="Y515" i="15"/>
  <c r="AG515" i="15"/>
  <c r="W515" i="15"/>
  <c r="X515" i="15"/>
  <c r="AA515" i="15"/>
  <c r="AB515" i="15"/>
  <c r="AE515" i="15"/>
  <c r="AF515" i="15"/>
  <c r="AE519" i="14"/>
  <c r="D519" i="18" s="1"/>
  <c r="L513" i="17" s="1"/>
  <c r="W553" i="15"/>
  <c r="AE553" i="15"/>
  <c r="X553" i="15"/>
  <c r="AF553" i="15"/>
  <c r="Y553" i="15"/>
  <c r="AG553" i="15"/>
  <c r="Z553" i="15"/>
  <c r="AA553" i="15"/>
  <c r="AB553" i="15"/>
  <c r="AC553" i="15"/>
  <c r="V553" i="15"/>
  <c r="AF553" i="14" s="1"/>
  <c r="AG553" i="14" s="1"/>
  <c r="AD553" i="15"/>
  <c r="AE557" i="14"/>
  <c r="D557" i="18" s="1"/>
  <c r="L551" i="17" s="1"/>
  <c r="AA643" i="15"/>
  <c r="AB643" i="15"/>
  <c r="AC643" i="15"/>
  <c r="V643" i="15"/>
  <c r="AF643" i="14" s="1"/>
  <c r="AG643" i="14" s="1"/>
  <c r="AD643" i="15"/>
  <c r="W643" i="15"/>
  <c r="AE643" i="15"/>
  <c r="X643" i="15"/>
  <c r="AF643" i="15"/>
  <c r="Y643" i="15"/>
  <c r="AG643" i="15"/>
  <c r="Z643" i="15"/>
  <c r="AE647" i="14"/>
  <c r="D647" i="18" s="1"/>
  <c r="L641" i="17" s="1"/>
  <c r="Z626" i="15"/>
  <c r="AA626" i="15"/>
  <c r="AB626" i="15"/>
  <c r="AC626" i="15"/>
  <c r="V626" i="15"/>
  <c r="AF626" i="14" s="1"/>
  <c r="AG626" i="14" s="1"/>
  <c r="AD626" i="15"/>
  <c r="W626" i="15"/>
  <c r="AE626" i="15"/>
  <c r="X626" i="15"/>
  <c r="AF626" i="15"/>
  <c r="Y626" i="15"/>
  <c r="AG626" i="15"/>
  <c r="AE630" i="14"/>
  <c r="D630" i="18" s="1"/>
  <c r="L624" i="17" s="1"/>
  <c r="Z642" i="15"/>
  <c r="AA642" i="15"/>
  <c r="AB642" i="15"/>
  <c r="AC642" i="15"/>
  <c r="V642" i="15"/>
  <c r="AF642" i="14" s="1"/>
  <c r="AG642" i="14" s="1"/>
  <c r="AD642" i="15"/>
  <c r="W642" i="15"/>
  <c r="AE642" i="15"/>
  <c r="X642" i="15"/>
  <c r="AF642" i="15"/>
  <c r="Y642" i="15"/>
  <c r="AG642" i="15"/>
  <c r="AE646" i="14"/>
  <c r="D646" i="18" s="1"/>
  <c r="L640" i="17" s="1"/>
  <c r="V613" i="15"/>
  <c r="AF613" i="14" s="1"/>
  <c r="AG613" i="14" s="1"/>
  <c r="AD613" i="15"/>
  <c r="Z613" i="15"/>
  <c r="AC613" i="15"/>
  <c r="AE613" i="15"/>
  <c r="AF613" i="15"/>
  <c r="W613" i="15"/>
  <c r="AG613" i="15"/>
  <c r="X613" i="15"/>
  <c r="Y613" i="15"/>
  <c r="AA613" i="15"/>
  <c r="AB613" i="15"/>
  <c r="AE617" i="14"/>
  <c r="D617" i="18" s="1"/>
  <c r="L611" i="17" s="1"/>
  <c r="AC605" i="15"/>
  <c r="V605" i="15"/>
  <c r="AF605" i="14" s="1"/>
  <c r="AG605" i="14" s="1"/>
  <c r="AD605" i="15"/>
  <c r="Y605" i="15"/>
  <c r="AG605" i="15"/>
  <c r="Z605" i="15"/>
  <c r="W605" i="15"/>
  <c r="X605" i="15"/>
  <c r="AA605" i="15"/>
  <c r="AB605" i="15"/>
  <c r="AE605" i="15"/>
  <c r="AF605" i="15"/>
  <c r="AE609" i="14"/>
  <c r="D609" i="18" s="1"/>
  <c r="L603" i="17" s="1"/>
  <c r="AA701" i="15"/>
  <c r="AB701" i="15"/>
  <c r="AC701" i="15"/>
  <c r="V701" i="15"/>
  <c r="AF701" i="14" s="1"/>
  <c r="AG701" i="14" s="1"/>
  <c r="AD701" i="15"/>
  <c r="W701" i="15"/>
  <c r="AE701" i="15"/>
  <c r="X701" i="15"/>
  <c r="AF701" i="15"/>
  <c r="Y701" i="15"/>
  <c r="AG701" i="15"/>
  <c r="Z701" i="15"/>
  <c r="AE705" i="14"/>
  <c r="D705" i="18" s="1"/>
  <c r="L699" i="17" s="1"/>
  <c r="AA733" i="15"/>
  <c r="AB733" i="15"/>
  <c r="AC733" i="15"/>
  <c r="V733" i="15"/>
  <c r="AF733" i="14" s="1"/>
  <c r="AG733" i="14" s="1"/>
  <c r="AD733" i="15"/>
  <c r="W733" i="15"/>
  <c r="AE733" i="15"/>
  <c r="X733" i="15"/>
  <c r="AF733" i="15"/>
  <c r="Y733" i="15"/>
  <c r="AG733" i="15"/>
  <c r="Z733" i="15"/>
  <c r="AE737" i="14"/>
  <c r="D737" i="18" s="1"/>
  <c r="L731" i="17" s="1"/>
  <c r="W705" i="15"/>
  <c r="AE705" i="15"/>
  <c r="X705" i="15"/>
  <c r="AF705" i="15"/>
  <c r="Y705" i="15"/>
  <c r="AG705" i="15"/>
  <c r="Z705" i="15"/>
  <c r="AA705" i="15"/>
  <c r="AB705" i="15"/>
  <c r="AC705" i="15"/>
  <c r="V705" i="15"/>
  <c r="AF705" i="14" s="1"/>
  <c r="AG705" i="14" s="1"/>
  <c r="AD705" i="15"/>
  <c r="AE709" i="14"/>
  <c r="D709" i="18" s="1"/>
  <c r="L703" i="17" s="1"/>
  <c r="X753" i="15"/>
  <c r="AF753" i="15"/>
  <c r="Y753" i="15"/>
  <c r="AG753" i="15"/>
  <c r="Z753" i="15"/>
  <c r="AA753" i="15"/>
  <c r="AB753" i="15"/>
  <c r="V753" i="15"/>
  <c r="AF753" i="14" s="1"/>
  <c r="AG753" i="14" s="1"/>
  <c r="AD753" i="15"/>
  <c r="W753" i="15"/>
  <c r="AC753" i="15"/>
  <c r="AE753" i="15"/>
  <c r="AE757" i="14"/>
  <c r="D757" i="18" s="1"/>
  <c r="L751" i="17" s="1"/>
  <c r="V773" i="15"/>
  <c r="AF773" i="14" s="1"/>
  <c r="AG773" i="14" s="1"/>
  <c r="AD773" i="15"/>
  <c r="Z773" i="15"/>
  <c r="Y773" i="15"/>
  <c r="AA773" i="15"/>
  <c r="AB773" i="15"/>
  <c r="AC773" i="15"/>
  <c r="AE773" i="15"/>
  <c r="AF773" i="15"/>
  <c r="W773" i="15"/>
  <c r="AG773" i="15"/>
  <c r="X773" i="15"/>
  <c r="AE777" i="14"/>
  <c r="D777" i="18" s="1"/>
  <c r="L771" i="17" s="1"/>
  <c r="AA824" i="15"/>
  <c r="AB824" i="15"/>
  <c r="AC824" i="15"/>
  <c r="V824" i="15"/>
  <c r="AF824" i="14" s="1"/>
  <c r="AG824" i="14" s="1"/>
  <c r="AD824" i="15"/>
  <c r="W824" i="15"/>
  <c r="AE824" i="15"/>
  <c r="X824" i="15"/>
  <c r="AF824" i="15"/>
  <c r="Y824" i="15"/>
  <c r="AG824" i="15"/>
  <c r="Z824" i="15"/>
  <c r="AE828" i="14"/>
  <c r="D828" i="18" s="1"/>
  <c r="L822" i="17" s="1"/>
  <c r="V789" i="15"/>
  <c r="AF789" i="14" s="1"/>
  <c r="AG789" i="14" s="1"/>
  <c r="AD789" i="15"/>
  <c r="Z789" i="15"/>
  <c r="AA789" i="15"/>
  <c r="AB789" i="15"/>
  <c r="AC789" i="15"/>
  <c r="AE789" i="15"/>
  <c r="AF789" i="15"/>
  <c r="W789" i="15"/>
  <c r="AG789" i="15"/>
  <c r="X789" i="15"/>
  <c r="Y789" i="15"/>
  <c r="AE793" i="14"/>
  <c r="D793" i="18" s="1"/>
  <c r="L787" i="17" s="1"/>
  <c r="W804" i="15"/>
  <c r="AE804" i="15"/>
  <c r="X804" i="15"/>
  <c r="AF804" i="15"/>
  <c r="Y804" i="15"/>
  <c r="AG804" i="15"/>
  <c r="Z804" i="15"/>
  <c r="AA804" i="15"/>
  <c r="AB804" i="15"/>
  <c r="AC804" i="15"/>
  <c r="V804" i="15"/>
  <c r="AF804" i="14" s="1"/>
  <c r="AG804" i="14" s="1"/>
  <c r="AD804" i="15"/>
  <c r="AE808" i="14"/>
  <c r="D808" i="18" s="1"/>
  <c r="L802" i="17" s="1"/>
  <c r="W820" i="15"/>
  <c r="AE820" i="15"/>
  <c r="X820" i="15"/>
  <c r="AF820" i="15"/>
  <c r="Y820" i="15"/>
  <c r="AG820" i="15"/>
  <c r="Z820" i="15"/>
  <c r="AA820" i="15"/>
  <c r="AB820" i="15"/>
  <c r="AC820" i="15"/>
  <c r="V820" i="15"/>
  <c r="AF820" i="14" s="1"/>
  <c r="AG820" i="14" s="1"/>
  <c r="AD820" i="15"/>
  <c r="AE824" i="14"/>
  <c r="D824" i="18" s="1"/>
  <c r="L818" i="17" s="1"/>
  <c r="W836" i="15"/>
  <c r="AE836" i="15"/>
  <c r="X836" i="15"/>
  <c r="AF836" i="15"/>
  <c r="Z836" i="15"/>
  <c r="AA836" i="15"/>
  <c r="AB836" i="15"/>
  <c r="AC836" i="15"/>
  <c r="V836" i="15"/>
  <c r="AF836" i="14" s="1"/>
  <c r="AG836" i="14" s="1"/>
  <c r="AD836" i="15"/>
  <c r="Y836" i="15"/>
  <c r="AG836" i="15"/>
  <c r="AE840" i="14"/>
  <c r="D840" i="18" s="1"/>
  <c r="L834" i="17" s="1"/>
  <c r="X861" i="15"/>
  <c r="AF861" i="15"/>
  <c r="AA861" i="15"/>
  <c r="W861" i="15"/>
  <c r="AE861" i="15"/>
  <c r="AC861" i="15"/>
  <c r="AD861" i="15"/>
  <c r="AG861" i="15"/>
  <c r="V861" i="15"/>
  <c r="AF861" i="14" s="1"/>
  <c r="AG861" i="14" s="1"/>
  <c r="Y861" i="15"/>
  <c r="Z861" i="15"/>
  <c r="AB861" i="15"/>
  <c r="AE865" i="14"/>
  <c r="D865" i="18" s="1"/>
  <c r="L859" i="17" s="1"/>
  <c r="AA928" i="15"/>
  <c r="AB928" i="15"/>
  <c r="AC928" i="15"/>
  <c r="V928" i="15"/>
  <c r="AF928" i="14" s="1"/>
  <c r="AG928" i="14" s="1"/>
  <c r="AD928" i="15"/>
  <c r="W928" i="15"/>
  <c r="AE928" i="15"/>
  <c r="X928" i="15"/>
  <c r="AF928" i="15"/>
  <c r="Y928" i="15"/>
  <c r="AG928" i="15"/>
  <c r="Z928" i="15"/>
  <c r="AE932" i="14"/>
  <c r="D932" i="18" s="1"/>
  <c r="L926" i="17" s="1"/>
  <c r="Z903" i="15"/>
  <c r="AA903" i="15"/>
  <c r="AB903" i="15"/>
  <c r="AC903" i="15"/>
  <c r="V903" i="15"/>
  <c r="AF903" i="14" s="1"/>
  <c r="AG903" i="14" s="1"/>
  <c r="AD903" i="15"/>
  <c r="W903" i="15"/>
  <c r="AE903" i="15"/>
  <c r="X903" i="15"/>
  <c r="AF903" i="15"/>
  <c r="Y903" i="15"/>
  <c r="AG903" i="15"/>
  <c r="AE907" i="14"/>
  <c r="D907" i="18" s="1"/>
  <c r="L901" i="17" s="1"/>
  <c r="W908" i="15"/>
  <c r="AE908" i="15"/>
  <c r="X908" i="15"/>
  <c r="AF908" i="15"/>
  <c r="Y908" i="15"/>
  <c r="AG908" i="15"/>
  <c r="Z908" i="15"/>
  <c r="AA908" i="15"/>
  <c r="AB908" i="15"/>
  <c r="AC908" i="15"/>
  <c r="V908" i="15"/>
  <c r="AF908" i="14" s="1"/>
  <c r="AG908" i="14" s="1"/>
  <c r="AD908" i="15"/>
  <c r="AE912" i="14"/>
  <c r="D912" i="18" s="1"/>
  <c r="L906" i="17" s="1"/>
  <c r="W948" i="15"/>
  <c r="AE948" i="15"/>
  <c r="Y948" i="15"/>
  <c r="AG948" i="15"/>
  <c r="Z948" i="15"/>
  <c r="AA948" i="15"/>
  <c r="V948" i="15"/>
  <c r="AF948" i="14" s="1"/>
  <c r="AG948" i="14" s="1"/>
  <c r="AD948" i="15"/>
  <c r="X948" i="15"/>
  <c r="AB948" i="15"/>
  <c r="AC948" i="15"/>
  <c r="AF948" i="15"/>
  <c r="AE952" i="14"/>
  <c r="D952" i="18" s="1"/>
  <c r="L946" i="17" s="1"/>
  <c r="AA987" i="15"/>
  <c r="AB987" i="15"/>
  <c r="AC987" i="15"/>
  <c r="V987" i="15"/>
  <c r="AF987" i="14" s="1"/>
  <c r="AG987" i="14" s="1"/>
  <c r="AD987" i="15"/>
  <c r="W987" i="15"/>
  <c r="AE987" i="15"/>
  <c r="X987" i="15"/>
  <c r="AF987" i="15"/>
  <c r="Y987" i="15"/>
  <c r="AG987" i="15"/>
  <c r="Z987" i="15"/>
  <c r="AE991" i="14"/>
  <c r="D991" i="18" s="1"/>
  <c r="L985" i="17" s="1"/>
  <c r="Z1002" i="15"/>
  <c r="AA1002" i="15"/>
  <c r="AB1002" i="15"/>
  <c r="AC1002" i="15"/>
  <c r="V1002" i="15"/>
  <c r="AF1002" i="14" s="1"/>
  <c r="AG1002" i="14" s="1"/>
  <c r="AD1002" i="15"/>
  <c r="W1002" i="15"/>
  <c r="AE1002" i="15"/>
  <c r="X1002" i="15"/>
  <c r="AF1002" i="15"/>
  <c r="Y1002" i="15"/>
  <c r="AG1002" i="15"/>
  <c r="AE1006" i="14"/>
  <c r="D1006" i="18" s="1"/>
  <c r="L1000" i="17" s="1"/>
  <c r="V939" i="15"/>
  <c r="AF939" i="14" s="1"/>
  <c r="AG939" i="14" s="1"/>
  <c r="AD939" i="15"/>
  <c r="X939" i="15"/>
  <c r="AF939" i="15"/>
  <c r="Y939" i="15"/>
  <c r="AG939" i="15"/>
  <c r="Z939" i="15"/>
  <c r="AA939" i="15"/>
  <c r="AC939" i="15"/>
  <c r="AE939" i="15"/>
  <c r="W939" i="15"/>
  <c r="AB939" i="15"/>
  <c r="AE943" i="14"/>
  <c r="D943" i="18" s="1"/>
  <c r="L937" i="17" s="1"/>
  <c r="V963" i="15"/>
  <c r="AF963" i="14" s="1"/>
  <c r="AG963" i="14" s="1"/>
  <c r="AD963" i="15"/>
  <c r="Y963" i="15"/>
  <c r="AG963" i="15"/>
  <c r="AC963" i="15"/>
  <c r="AE963" i="15"/>
  <c r="AF963" i="15"/>
  <c r="W963" i="15"/>
  <c r="X963" i="15"/>
  <c r="Z963" i="15"/>
  <c r="AA963" i="15"/>
  <c r="AB963" i="15"/>
  <c r="AE967" i="14"/>
  <c r="D967" i="18" s="1"/>
  <c r="L961" i="17" s="1"/>
  <c r="AF70" i="14" l="1"/>
  <c r="AG70" i="14" s="1"/>
  <c r="AF67" i="14"/>
  <c r="AG67" i="14" s="1"/>
  <c r="AG62" i="14"/>
  <c r="AF64" i="14"/>
  <c r="AG64" i="14" s="1"/>
  <c r="AF63" i="14"/>
  <c r="AG63" i="14" s="1"/>
  <c r="AF61" i="14"/>
  <c r="AG61" i="14" s="1"/>
  <c r="AG57" i="14"/>
  <c r="AF59" i="14"/>
  <c r="AG59" i="14" s="1"/>
  <c r="AF58" i="14"/>
  <c r="AG58" i="14" s="1"/>
  <c r="AF56" i="14"/>
  <c r="AG56" i="14" s="1"/>
  <c r="AF55" i="14"/>
  <c r="AG55" i="14" s="1"/>
  <c r="AG54" i="14"/>
  <c r="AF52" i="14"/>
  <c r="AG52" i="14" s="1"/>
  <c r="AF51" i="14"/>
  <c r="AG51" i="14" s="1"/>
  <c r="AG46" i="14"/>
  <c r="AG47" i="14"/>
  <c r="AG45" i="14"/>
  <c r="AF28" i="14"/>
  <c r="AG28" i="14" s="1"/>
  <c r="AF44" i="14"/>
  <c r="AG44" i="14" s="1"/>
  <c r="AF43" i="14"/>
  <c r="AG43" i="14" s="1"/>
  <c r="AF42" i="14"/>
  <c r="AG42" i="14" s="1"/>
  <c r="AF40" i="14"/>
  <c r="AG40" i="14" s="1"/>
  <c r="AF38" i="14"/>
  <c r="AG38" i="14" s="1"/>
  <c r="AY19" i="16"/>
  <c r="AG35" i="14"/>
  <c r="AF36" i="14"/>
  <c r="AG36" i="14" s="1"/>
  <c r="AF34" i="14"/>
  <c r="AG34" i="14" s="1"/>
  <c r="AF33" i="14"/>
  <c r="AG33" i="14" s="1"/>
  <c r="AG31" i="14"/>
  <c r="AF32" i="14"/>
  <c r="AG32" i="14" s="1"/>
  <c r="AG29" i="14"/>
  <c r="AF30" i="14"/>
  <c r="AG30" i="14" s="1"/>
  <c r="AF27" i="14"/>
  <c r="AG27" i="14" s="1"/>
  <c r="AG24" i="14"/>
  <c r="AG25" i="14"/>
  <c r="AF23" i="14"/>
  <c r="AG23" i="14" s="1"/>
  <c r="CR81" i="12"/>
  <c r="DP81" i="12"/>
  <c r="DD81" i="12"/>
  <c r="AF15" i="14"/>
  <c r="AG15" i="14" s="1"/>
  <c r="BK26" i="12"/>
  <c r="L9" i="17"/>
  <c r="BF82" i="12" s="1"/>
  <c r="AF19" i="14"/>
  <c r="AG19" i="14" s="1"/>
  <c r="AG21" i="14"/>
  <c r="BE36" i="16" l="1"/>
  <c r="DP82" i="12"/>
  <c r="CF82" i="12"/>
  <c r="DD82" i="12"/>
  <c r="CR82" i="12"/>
</calcChain>
</file>

<file path=xl/sharedStrings.xml><?xml version="1.0" encoding="utf-8"?>
<sst xmlns="http://schemas.openxmlformats.org/spreadsheetml/2006/main" count="556" uniqueCount="356">
  <si>
    <t>Заключение по результатам диагностического исследования</t>
  </si>
  <si>
    <t>уровня готовности к школьному обучению</t>
  </si>
  <si>
    <t>Психологические качества</t>
  </si>
  <si>
    <t>Результат</t>
  </si>
  <si>
    <t>Максимум</t>
  </si>
  <si>
    <t>Слабый</t>
  </si>
  <si>
    <t>Средний</t>
  </si>
  <si>
    <t>Хороший</t>
  </si>
  <si>
    <t>Высокий</t>
  </si>
  <si>
    <t>1. Речевое развитие</t>
  </si>
  <si>
    <t>2. Визуальное мышление</t>
  </si>
  <si>
    <t xml:space="preserve"> линейное</t>
  </si>
  <si>
    <t xml:space="preserve"> структурное</t>
  </si>
  <si>
    <t>3. Понятийное интуитивное мышление</t>
  </si>
  <si>
    <t>4. Понятийное логическое мышление</t>
  </si>
  <si>
    <t>5. Речевое мышление</t>
  </si>
  <si>
    <t>6. Образное мышление</t>
  </si>
  <si>
    <t>7. Абстрактное мышление</t>
  </si>
  <si>
    <t>8. Скорость переработки информации</t>
  </si>
  <si>
    <t>&gt;40</t>
  </si>
  <si>
    <t>9. Внимательность</t>
  </si>
  <si>
    <t>10. Зрительно-моторная координация</t>
  </si>
  <si>
    <t>11. Кратковременная речевая память</t>
  </si>
  <si>
    <t>12. Кратковременная зрительная память</t>
  </si>
  <si>
    <t>13. Тревожность</t>
  </si>
  <si>
    <t>14. Энергия</t>
  </si>
  <si>
    <t>Трошагин Михаил Иванович, педагог-психолог методического отдела МБОУ ДО «Информационно-методический центр».</t>
  </si>
  <si>
    <t>5.     Применяемые методики и количественные данные, необходимые для аргументированных выводов и рекомендаций:</t>
  </si>
  <si>
    <t>Фалилия, имя ребенка, дата рождения</t>
  </si>
  <si>
    <t>1.      Причина обращения (в изложении обратившегося):</t>
  </si>
  <si>
    <t xml:space="preserve">2.      План исследования, предположения, обоснование выбора методик психодиагностического исследования: </t>
  </si>
  <si>
    <t>Исследование проводится с использование комплета методик Л. А. Ясюковой («ИМАТОН»)</t>
  </si>
  <si>
    <t xml:space="preserve">3.      Сроки проведения исследования: </t>
  </si>
  <si>
    <t xml:space="preserve">4.      Диагносты (Ф. И. О. , должность по месту работы): </t>
  </si>
  <si>
    <t>Скорость переработки информации</t>
  </si>
  <si>
    <t>2.      Тест Равена:</t>
  </si>
  <si>
    <t>Серия А</t>
  </si>
  <si>
    <t>Серия В</t>
  </si>
  <si>
    <t xml:space="preserve">3.      Гештальт-тест Бендер: </t>
  </si>
  <si>
    <t>Зона</t>
  </si>
  <si>
    <t>Воспроизведено</t>
  </si>
  <si>
    <t>4.      Кратковременная речевая память:</t>
  </si>
  <si>
    <t>слов</t>
  </si>
  <si>
    <t xml:space="preserve">Кол-во баллов - </t>
  </si>
  <si>
    <t>(максимум - 4 балла)</t>
  </si>
  <si>
    <t>(максимум - 8 баллов)</t>
  </si>
  <si>
    <t>Из них:</t>
  </si>
  <si>
    <t>(максимум - 2 балла)</t>
  </si>
  <si>
    <t>(максимум - 14 баллов)</t>
  </si>
  <si>
    <t>Выбор испытуемого:</t>
  </si>
  <si>
    <t>16.  Цветовой тест Люшера:</t>
  </si>
  <si>
    <t>15.  Тест Тэммл-Дорки-Амен:</t>
  </si>
  <si>
    <t>14.  Абстрактное мышление:</t>
  </si>
  <si>
    <t>13.  Визуальные аналогии:</t>
  </si>
  <si>
    <t>11.  Интуитивный визуальный анализ-синтез:</t>
  </si>
  <si>
    <t>3.      завершение предложений:</t>
  </si>
  <si>
    <t>2.      восстановление предложений:</t>
  </si>
  <si>
    <t>1.      исправление семантически неверных фраз:</t>
  </si>
  <si>
    <t>10.  Произвольное владение речью:</t>
  </si>
  <si>
    <t>9.      Речевые аналогии:</t>
  </si>
  <si>
    <t>8.      Речевые классификации:</t>
  </si>
  <si>
    <t>6.      Интуитивный речевой анализ-синтез:</t>
  </si>
  <si>
    <t>12.  Визуальные классификации:</t>
  </si>
  <si>
    <t>6.     Интерпретация данных:</t>
  </si>
  <si>
    <t>15. Настроение (устойчивый эмоциональный фон)</t>
  </si>
  <si>
    <t>Оценка уровня развития</t>
  </si>
  <si>
    <t>Коэффициент точности выполнения теста
(показатель концентрации внимания)</t>
  </si>
  <si>
    <t>8. Скорость переаботки информации</t>
  </si>
  <si>
    <t>10 Зрительно-моторная координация</t>
  </si>
  <si>
    <t>Линейное</t>
  </si>
  <si>
    <t>Структурное</t>
  </si>
  <si>
    <t xml:space="preserve">7.      Рекомендации по результатам исследования: </t>
  </si>
  <si>
    <t xml:space="preserve">8.      Дата составления заключения: </t>
  </si>
  <si>
    <t>9.     Ф. И. О., должность составителя заключения, подпись</t>
  </si>
  <si>
    <t>1.      Тест Тулуз-Пьерона:</t>
  </si>
  <si>
    <t xml:space="preserve"> - </t>
  </si>
  <si>
    <t>Муж.</t>
  </si>
  <si>
    <t xml:space="preserve">Жен. </t>
  </si>
  <si>
    <t>Ригидный</t>
  </si>
  <si>
    <t>Реактивный</t>
  </si>
  <si>
    <t>Астенический</t>
  </si>
  <si>
    <t>Связь точности и скорости</t>
  </si>
  <si>
    <t>Устойчивость внимания</t>
  </si>
  <si>
    <t>Устойчивость скорости</t>
  </si>
  <si>
    <t>Тип ММД</t>
  </si>
  <si>
    <t>Наличие ММД</t>
  </si>
  <si>
    <t>Оценка точности</t>
  </si>
  <si>
    <t>Точность</t>
  </si>
  <si>
    <t>Ср. кол-во ошибок</t>
  </si>
  <si>
    <t>Оценка скорости</t>
  </si>
  <si>
    <t>Скорость</t>
  </si>
  <si>
    <t>Пол</t>
  </si>
  <si>
    <t>Класс</t>
  </si>
  <si>
    <t>Возраст</t>
  </si>
  <si>
    <t>Дата обследования</t>
  </si>
  <si>
    <t>Фамилия, имя, отчество</t>
  </si>
  <si>
    <t>№</t>
  </si>
  <si>
    <t>Количество ошибок</t>
  </si>
  <si>
    <t>Количество обработанных знаков</t>
  </si>
  <si>
    <t>Субнормальный</t>
  </si>
  <si>
    <t>Активный</t>
  </si>
  <si>
    <t>Связь скорости и точности</t>
  </si>
  <si>
    <t>Точность K</t>
  </si>
  <si>
    <t>А</t>
  </si>
  <si>
    <t>Скорость V</t>
  </si>
  <si>
    <t>По точности</t>
  </si>
  <si>
    <t>По скорости</t>
  </si>
  <si>
    <t>∙</t>
  </si>
  <si>
    <t>#</t>
  </si>
  <si>
    <t>(расшифровка подписи)</t>
  </si>
  <si>
    <t>(подпись)</t>
  </si>
  <si>
    <t>Трошагин М. И.</t>
  </si>
  <si>
    <t>Психолог</t>
  </si>
  <si>
    <t>Интерпретация результатов:</t>
  </si>
  <si>
    <t xml:space="preserve">3. Связь скорости и точности: </t>
  </si>
  <si>
    <t>2. Устойчивость внимания:</t>
  </si>
  <si>
    <t>1. Устойчивость скорости:</t>
  </si>
  <si>
    <t>Дополнительные показатели</t>
  </si>
  <si>
    <t>4. Тип ММД:</t>
  </si>
  <si>
    <t>3. Вероятность минимальных мозговых дисфункций:</t>
  </si>
  <si>
    <t>Распределение правильных ответов по строкам:</t>
  </si>
  <si>
    <t xml:space="preserve">Среднее кол-во ошибок: </t>
  </si>
  <si>
    <t>Оценка точности:</t>
  </si>
  <si>
    <t>;</t>
  </si>
  <si>
    <t>2. Точность:</t>
  </si>
  <si>
    <t>Оценка скорости:</t>
  </si>
  <si>
    <t>1. Скорость:</t>
  </si>
  <si>
    <t>Основные показатели:</t>
  </si>
  <si>
    <t>№ строки</t>
  </si>
  <si>
    <t>Первичные результаты выполнения теста:</t>
  </si>
  <si>
    <t>,</t>
  </si>
  <si>
    <t>Возраст обследуемого</t>
  </si>
  <si>
    <t>Фамилия, имя, отчество обследуемого</t>
  </si>
  <si>
    <t>ПРОТОКОЛ ОБСЛЕДОВАНИЯ ПО ТЕСТУ ТУЛУЗ-ПЬЕРОНА</t>
  </si>
  <si>
    <t>МБОУ  ДО "Информационно-методический центр"</t>
  </si>
  <si>
    <t>Дата рождения</t>
  </si>
  <si>
    <t>Коэффициент точности выполнения теста</t>
  </si>
  <si>
    <t xml:space="preserve"> Скорость переработки информации</t>
  </si>
  <si>
    <t>Речевое развитие</t>
  </si>
  <si>
    <t>Речевое мышление</t>
  </si>
  <si>
    <t>(максимум - 7 баллов)</t>
  </si>
  <si>
    <t>Отклонение от аутогенной нормы</t>
  </si>
  <si>
    <t>Выбор испытуемого</t>
  </si>
  <si>
    <t>Вегетативный коэффициент Шипоша</t>
  </si>
  <si>
    <t>Место цвета в выборе испытуемого</t>
  </si>
  <si>
    <t>Обработка теста Люшера</t>
  </si>
  <si>
    <t>1. Тест
Тулуз-Пьерона:</t>
  </si>
  <si>
    <t>2. Тест
Равена:</t>
  </si>
  <si>
    <t>Фамилия, имя, Отчество</t>
  </si>
  <si>
    <t>(предъявлено 10 слов)</t>
  </si>
  <si>
    <t>(предъявлено 16 изображений)</t>
  </si>
  <si>
    <t>(максимум - 1,00)</t>
  </si>
  <si>
    <t>(максимум - 12 баллов)</t>
  </si>
  <si>
    <t>(максимум - 5 баллов)</t>
  </si>
  <si>
    <t>√</t>
  </si>
  <si>
    <t>√!</t>
  </si>
  <si>
    <t>5. Понятийное речевое мышление</t>
  </si>
  <si>
    <t>6. Понятийное образное мышление</t>
  </si>
  <si>
    <t>15. Настроение (устойчивый эмоц/ фон)</t>
  </si>
  <si>
    <t>Гештальт-тест Бендер</t>
  </si>
  <si>
    <r>
      <t>Кратковременная зрительная память</t>
    </r>
    <r>
      <rPr>
        <b/>
        <u/>
        <sz val="12"/>
        <color theme="1"/>
        <rFont val="Times New Roman"/>
        <family val="1"/>
        <charset val="204"/>
      </rPr>
      <t/>
    </r>
  </si>
  <si>
    <t>Интуитивный речевой анализ-синтез:</t>
  </si>
  <si>
    <t>Речевые антонимы</t>
  </si>
  <si>
    <t>Речевые классификации</t>
  </si>
  <si>
    <t xml:space="preserve">Речевые аналогии. </t>
  </si>
  <si>
    <t xml:space="preserve">Произвольное владение речью </t>
  </si>
  <si>
    <t>исправление семантически неверных фраз</t>
  </si>
  <si>
    <t xml:space="preserve">восстановление предложений </t>
  </si>
  <si>
    <t xml:space="preserve">завершение предложений </t>
  </si>
  <si>
    <t xml:space="preserve">Интуитивный визуальный анализ-синтез </t>
  </si>
  <si>
    <t xml:space="preserve">Визуальные классификации </t>
  </si>
  <si>
    <t xml:space="preserve">Абстрактное мышление </t>
  </si>
  <si>
    <t>Тест Тэммл-Дорки-Амен:</t>
  </si>
  <si>
    <t>16. Тест
Люшера</t>
  </si>
  <si>
    <t>Суммарное отклонение</t>
  </si>
  <si>
    <r>
      <rPr>
        <sz val="7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Кратковременная речевая память:</t>
    </r>
  </si>
  <si>
    <r>
      <rPr>
        <sz val="7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 xml:space="preserve">Визуальные аналогии </t>
    </r>
  </si>
  <si>
    <t>А1</t>
  </si>
  <si>
    <t>А2</t>
  </si>
  <si>
    <t>А3</t>
  </si>
  <si>
    <t>А4</t>
  </si>
  <si>
    <t>А5</t>
  </si>
  <si>
    <t>А6</t>
  </si>
  <si>
    <t>А7</t>
  </si>
  <si>
    <t>А8</t>
  </si>
  <si>
    <t>А9</t>
  </si>
  <si>
    <t>А10</t>
  </si>
  <si>
    <t>А11</t>
  </si>
  <si>
    <t>А12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</si>
  <si>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</si>
  <si>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</si>
  <si>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</si>
  <si>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</si>
  <si>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</si>
  <si>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</si>
  <si>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</si>
  <si>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</si>
  <si>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</si>
  <si>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</si>
  <si>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</si>
  <si>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</si>
  <si>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СЕРИЯ А</t>
  </si>
  <si>
    <t>СЕРИЯ В</t>
  </si>
  <si>
    <t>КЛЮЧИ</t>
  </si>
  <si>
    <t>Верных ответов в серии А</t>
  </si>
  <si>
    <t>Верных ответов в серии В</t>
  </si>
  <si>
    <t>Уровень патологии</t>
  </si>
  <si>
    <t>Слабый уровень</t>
  </si>
  <si>
    <t>Средний уровень</t>
  </si>
  <si>
    <t>хороший уровень</t>
  </si>
  <si>
    <t>Высокий уровень</t>
  </si>
  <si>
    <t>Тест Тулуз-Пьерона</t>
  </si>
  <si>
    <t>Тест Равена</t>
  </si>
  <si>
    <t>тест Тэммл - Дорки - Амен</t>
  </si>
  <si>
    <t>Повышенная тревожность. Свидетельствует о постоянном присутствии какого-то беспокоящего фактора, которому ребенок вынужден противостоять. Действие этого фактора пока ограничено и еще не определяет общего самочувствия ребенка. Но все чаще ему приходится испытывать напряжение в тех ситуациях взаимодействия, в которых раньше он хорошо себя чувствовал.</t>
  </si>
  <si>
    <t>Высокая тревожность. Свидетельствует о том, что ребенок не может адекватно справляться с возникающими жизненными трудностями и находится в состоянии эмоциональной дестабилизации.</t>
  </si>
  <si>
    <t>Тест Люшера (энергия)</t>
  </si>
  <si>
    <t>тест Люшера ( настроение)</t>
  </si>
  <si>
    <t>Преобладание отрицательных эмоций. Доминируют плохое настроение и неприятные переживания, причину которых необходимо выяснить. Плохое настроение свидетельствует о нарушении адаптационного процесса, о наличии проблем, которые ребенок не может преодолеть самостоятельно.</t>
  </si>
  <si>
    <t>Эмоциональное состояние в норме. Ребенок может и радоваться, и печалиться, поводов для беспокойства нет, адаптация протекает нормально.</t>
  </si>
  <si>
    <t>Преобладание положительных эмоций. Ребенок весел, счастлив, настроен оптимистично.</t>
  </si>
  <si>
    <t>Хроническое переутомление, истощение, низкая работоспособность. Нагрузки непосильны для ребенка, требуется их существенное снижение. Обычно постоянное переутомление связано с наличием (и обострением) хронических заболеваний (почечной, сердечной, легочной недостаточности и др.). Общая ослабленность организма обычно проявляется в его низкой сопротивляемости инфекциям, что приводит к частым простудным заболеваниям.</t>
  </si>
  <si>
    <t>Компенсируемое состояние усталости. Самовосстановление оптимальной работоспособности происходит за счет периодического снижения активности. Необходима оптимизация рабочего ритма, режима труда и отдыха ребенка.</t>
  </si>
  <si>
    <t>Оптимальная работоспособность. Ребенок отличается бодростью, отсутствием усталости, здоровой активностью, готовностью к энергозатратам. Нагрузки соответствуют его возможностям. Образ жизни ребенка позволяет ему полностью восстанавливать затраченную энергию.</t>
  </si>
  <si>
    <t>Перевозбуждение. Чаще всего, является результатом работы ребенка на пределе своих возможностей, а не в оптимальном для него режиме, что приводит к быстрому истощению. Требуется нормализация темпа деятельности, режима труда и отдыха, иногда необходимо и снижение нагрузок.</t>
  </si>
  <si>
    <t>Кратковременная речевая память</t>
  </si>
  <si>
    <t>Кратковременная зрительная память</t>
  </si>
  <si>
    <t>Зрительная память практически не развита. Наличие наглядной информации не будет улучшать запоминание материала, напротив, ее изобилие без достаточных речевых разъяснений может осложнять процессы восприятия и запоминания.</t>
  </si>
  <si>
    <t>Средний уровень развития зрительной памяти. Зрительная память все еще характеризуется как простая, ассоциативная, она не может компенсировать недостатки кратковременной речевой памяти.</t>
  </si>
  <si>
    <t xml:space="preserve">Хороший и высокий уровни развития зрительной памяти. Можно говорить о наличии структурной зрительной памяти, то есть о ее качественно более высоком уровне развития. При этом недостатки речевой памяти (II зона, но не I) могут быть легко компенсированы. </t>
  </si>
  <si>
    <t>Задержка речевого развития. В основе могут лежать осложнения неврологического или физиологического характера. Необходимы консультации невропатолога, логопеда и дефектолога.</t>
  </si>
  <si>
    <t xml:space="preserve">Слабый уровень речевого развития. Свидетельствует о наличии проблем в речевом развитии, причину которых необходимо определить, прежде чем давать какие-либо рекомендации или начинать работу с ребенком. Наиболее вероятные причины:
• социально-педагогическая запущенность;
• повышенная тревожность;
• замкнутость, необщительность;
• нейродинамическая ригидность с замедленной врабатываемостью;
• ММД (особенно по ригидному или астеничному типу);
• элементы аутизма в поведении;
• ограниченность визуальной или кинестетической репрезентативной системой;
• неразвитость речевой памяти.
</t>
  </si>
  <si>
    <t>III зона - Среднее речевое развитие. Достаточно для обучения по общеобразовательной программе.</t>
  </si>
  <si>
    <t>Хороший и высокий уровни речевого развития. Однако прежде чем дать благоприятный прогноз, необходимо посмотреть, как развито у ребенка мышление. В этом возрасте в «антагонистических» отношениях с мышлением находится не только память, но и речь. Опережение в речевом развитии обычно подавляет формирование мышления</t>
  </si>
  <si>
    <t xml:space="preserve">Понятийное интуитивное мышление </t>
  </si>
  <si>
    <t xml:space="preserve">Понятийное интуитивное мышление не превышает слабого уровня развития. 
Ребенок не только не способен самостоятельно разобраться в каких-либо научных построениях школьной программы, но и не видит смысла в том, что ему приходится делать на уроках. Он может выучить материал, но не способен понять его суть и использовать школьные знания в своем личном опыте. Если учебная деятельность ребенка пока успешна, то только за счет памяти и усидчивости. Если при этом и понятийное логическое мышление развито слабо, то проблемы могут возникнуть довольно быстро.
</t>
  </si>
  <si>
    <t>необходимые зачатки для развития полноценного понятийного мышления имеются, но прогноз является неопределенным.  Для развития полноценного понятийного мышления в данном случае ребенку необходима помощь. Взрослые должны постоянно контролировать, чтобы ребенок не просто вызубривал и повторял заданный материал, но и правильно понимал его.</t>
  </si>
  <si>
    <t>Хороший уровень развития понятийного интуитивного мышления. Ребенок способен понимать и «вписывать» в свой личный опыт школьные знания, прогноз для развития полноценного понятийного мышления благоприятный.</t>
  </si>
  <si>
    <t>высокий уровни развития понятийного интуитивного мышления. Ребенок способен понимать и «вписывать» в свой личный опыт школьные знания, прогноз для развития полноценного понятийного мышления благоприятный.</t>
  </si>
  <si>
    <t xml:space="preserve">Понятийное логическое мышление </t>
  </si>
  <si>
    <t xml:space="preserve">Понятийное логическое мышление не превышает слабый уровень развития. Ребенок фактически не умеет работать по правилу. Он может его вызубрить, но не умеет применять и делает ошибки. Он может использовать правило только на том материале, на котором оно объяснялось, и не способен выполнить аналогичные задания. </t>
  </si>
  <si>
    <t>Средний уровень развития понятийного логического мышления. Ребенок способен чувствовать (понимать, осознавать) смысл, суть закономерностей, с которыми он имеет дело, и правильно применять их на практике. Однако, благоприятный прогноз дальнейшего развития полноценного понятийного мышления возможен только при условии хорошего развития и интуитивного его компонента.</t>
  </si>
  <si>
    <t>Хороший уровень развития понятийного логического мышления. Ребенок способен чувствовать (понимать, осознавать) смысл, суть закономерностей, с которыми он имеет дело, и правильно применять их на практике. Однако, благоприятный прогноз дальнейшего развития полноценного понятийного мышления возможен только при условии хорошего развития и интуитивного его компонента.</t>
  </si>
  <si>
    <t>высокий уровень развития понятийного логического мышления. Ребенок способен чувствовать (понимать, осознавать) смысл, суть закономерностей, с которыми он имеет дело, и правильно применять их на практике. Однако, благоприятный прогноз дальнейшего развития полноценного понятийного мышления возможен только при условии хорошего развития и интуитивного его компонента.</t>
  </si>
  <si>
    <t>Средний уровень тревожности. Неопределенные ситуации воспринимаются ребенком в положительном ключе и не содержат эмоционально дестабилизирующего фактора</t>
  </si>
  <si>
    <r>
      <rPr>
        <b/>
        <sz val="12"/>
        <color theme="1"/>
        <rFont val="Times New Roman"/>
        <family val="1"/>
        <charset val="204"/>
      </rPr>
      <t>Значительные нарушения визуального мышления.</t>
    </r>
    <r>
      <rPr>
        <sz val="12"/>
        <color theme="1"/>
        <rFont val="Times New Roman"/>
        <family val="1"/>
        <charset val="204"/>
      </rPr>
      <t xml:space="preserve"> Можно предположить, что нарушения зрительного анализа имеют органическую или функциональную природу. Необходимы консультации невропатолога, дефектолога, окулиста.</t>
    </r>
  </si>
  <si>
    <t>Значительные нарушения зрительно-моторной координации. Рисунки при копировании грубо не соответствуют образцам. Обязательно требуется консультация невропатолога.</t>
  </si>
  <si>
    <t xml:space="preserve">Зрительно-моторная координация развита слабо. Рисунки при копировании, в общем, похожи на образцы, но хотя бы один из них имеет серьезный дефект изображения, который не может быть объяснен просто неразвитостью графических навыков ребенка. </t>
  </si>
  <si>
    <t xml:space="preserve">Средний уровень развития зрительно-моторной координации. У всех рисунков при копировании есть общее сходство с образцами. </t>
  </si>
  <si>
    <t xml:space="preserve">Зрительно-моторная координация развита хорошо. Все рисунки при копировании выполнены почти идентично образцу </t>
  </si>
  <si>
    <t>Высокий уровень развития зрительно-моторной координации. Все рисунки при копировании выполнены абсолютно идентично образцу: соблюдены общие размеры и размеры деталей, наклон, положение рисунков на листе относительно друг друга, а также положение деталей внутри каждого рисунка, линии четкие</t>
  </si>
  <si>
    <r>
      <t xml:space="preserve">Общие принципы интерпретации пяти выделенных зон
</t>
    </r>
    <r>
      <rPr>
        <sz val="12"/>
        <color theme="1"/>
        <rFont val="Times New Roman"/>
        <family val="1"/>
        <charset val="204"/>
      </rPr>
      <t>для всех рассматриваемых показателей, кроме эмоционально-энергетических
(тревожность - тест Тэммл-Дорки-Амен; энергетика и настроение - тест Люшера).</t>
    </r>
  </si>
  <si>
    <r>
      <rPr>
        <u/>
        <sz val="11"/>
        <color theme="1"/>
        <rFont val="Times New Roman"/>
        <family val="1"/>
        <charset val="204"/>
      </rPr>
      <t>Зона 1 - Уровень патологии.</t>
    </r>
    <r>
      <rPr>
        <sz val="11"/>
        <color theme="1"/>
        <rFont val="Times New Roman"/>
        <family val="1"/>
        <charset val="204"/>
      </rPr>
      <t xml:space="preserve"> Свидетельствует о нарушении формирования психических процессов, об аномалиях развития, в основе которых могут лежать осложнения физиологического или неврологического характера, различные травмы и хронические заболевания. Абсолютно необходимы медицинское обследование, консультации врачей и дефектологов прежде, чем давать какие-либо психологические рекомендации по оптимизации процесса развития ребенка. В таблице «Итерпретация данных» уровень патологии не обозначен и не имеет специальной колонки. Этот уровень отмечается в слабой зоне галочкой, рядом с которой ставится восклицательный знак (</t>
    </r>
    <r>
      <rPr>
        <sz val="11"/>
        <color theme="1"/>
        <rFont val="Berlin Sans FB Demi"/>
        <family val="2"/>
      </rPr>
      <t>√</t>
    </r>
    <r>
      <rPr>
        <b/>
        <sz val="11"/>
        <color theme="1"/>
        <rFont val="Times New Roman"/>
        <family val="1"/>
        <charset val="204"/>
      </rPr>
      <t>!</t>
    </r>
    <r>
      <rPr>
        <sz val="11"/>
        <color theme="1"/>
        <rFont val="Times New Roman"/>
        <family val="1"/>
        <charset val="204"/>
      </rPr>
      <t>).</t>
    </r>
  </si>
  <si>
    <r>
      <rPr>
        <u/>
        <sz val="11"/>
        <color theme="1"/>
        <rFont val="Times New Roman"/>
        <family val="1"/>
        <charset val="204"/>
      </rPr>
      <t>Зона II - Слабый уровень,</t>
    </r>
    <r>
      <rPr>
        <sz val="11"/>
        <color theme="1"/>
        <rFont val="Times New Roman"/>
        <family val="1"/>
        <charset val="204"/>
      </rPr>
      <t xml:space="preserve"> или субнорма свидетельствует о недостаточном развитии психических процессов. Требует объединения усилий психолога, родителей и педагогов для оказания помощи ребенку. Если абсолютное большинство рассматриваемых показателей не превышает данного уровня, то самостоятельно обучаться в школе ребенок не сможет. Поступление ребенка в школу рекомендуется отложить на год, но при этом не следует ждать, что «все созреет само», необходимо активно работать с ребенком, для того чтобы наверстать упущенное.</t>
    </r>
  </si>
  <si>
    <r>
      <rPr>
        <u/>
        <sz val="11"/>
        <color theme="1"/>
        <rFont val="Times New Roman"/>
        <family val="1"/>
        <charset val="204"/>
      </rPr>
      <t>Зона V - Высокий уровень.</t>
    </r>
    <r>
      <rPr>
        <sz val="11"/>
        <color theme="1"/>
        <rFont val="Times New Roman"/>
        <family val="1"/>
        <charset val="204"/>
      </rPr>
      <t xml:space="preserve"> Редко встречается и свидетельствует о незаурядности ребенка. Если хотя бы половина показателей находится на этом уровне, а остальные - на уровне хорошего развития, то ребенку необходимы индивидуальные усиленные нагрузки, так как не только обычные, но и гимназические программы будут для него слишком просты. Обучение без напряжения будет снижать темпы развития ребенка, отсутствие интереса к занятиям может приводить к падению успеваемости.</t>
    </r>
  </si>
  <si>
    <t>Трошагин Михаил Иванович, педагог-психолог МБОУ ДО
"Информационно-методический центр"</t>
  </si>
  <si>
    <r>
      <rPr>
        <u/>
        <sz val="11"/>
        <color theme="1"/>
        <rFont val="Times New Roman"/>
        <family val="1"/>
        <charset val="204"/>
      </rPr>
      <t>Зона IV - Хороший уровень.</t>
    </r>
    <r>
      <rPr>
        <sz val="11"/>
        <color theme="1"/>
        <rFont val="Times New Roman"/>
        <family val="1"/>
        <charset val="204"/>
      </rPr>
      <t xml:space="preserve"> Позволяет детям самостоятельно успешно учиться в школе, является необходимым и достаточным для обучения по гимназическим, усложненным и расширенным программам.</t>
    </r>
  </si>
  <si>
    <r>
      <rPr>
        <u/>
        <sz val="11"/>
        <color theme="1"/>
        <rFont val="Times New Roman"/>
        <family val="1"/>
        <charset val="204"/>
      </rPr>
      <t>Зона III - Средний уровень, или норма.</t>
    </r>
    <r>
      <rPr>
        <sz val="11"/>
        <color theme="1"/>
        <rFont val="Times New Roman"/>
        <family val="1"/>
        <charset val="204"/>
      </rPr>
      <t xml:space="preserve"> Минимально необходимый для детей, поступающих в школу, и достаточный для начала обучения по общеобразовательной программе. </t>
    </r>
    <r>
      <rPr>
        <b/>
        <sz val="11"/>
        <color theme="1"/>
        <rFont val="Times New Roman"/>
        <family val="1"/>
        <charset val="204"/>
      </rPr>
      <t>Если абсолютное большинство показателей не опускается ниже этого уровня, то делается заключение о готовности ребенка к школе.</t>
    </r>
    <r>
      <rPr>
        <sz val="11"/>
        <color theme="1"/>
        <rFont val="Times New Roman"/>
        <family val="1"/>
        <charset val="204"/>
      </rPr>
      <t xml:space="preserve"> Однако этот вывод не освобождает родителей от текущего контроля за обучением и от необходимости оказывать детям помощь. Если ребенок будет предоставлен сам себе («ты уже большой, ты - школьник»), то через какое-то время он может оказаться в числе неуспевающих.</t>
    </r>
  </si>
  <si>
    <t>Визуальное мышление ребенка развито слабо. Попытки использовать рисунки, графики и другие вспомогательные наглядные материалы при объяснении уроков успеха иметь не будут.</t>
  </si>
  <si>
    <t xml:space="preserve">Средний уровень развития визуального мышления. Ребенок лучше понимает и усваивает материал, когда информация дополнительно представлена наглядно, однако самостоятельно пользоваться рисунками или схемами еще не умеет. </t>
  </si>
  <si>
    <t>Визуальное мышление ребенка развито хорошо. Ребенок может самостоятельно и спонтанно использовать наглядный вспомогательный материал и сознательно прибегает к этому при возникновении каких-либо трудностей.</t>
  </si>
  <si>
    <t>7.      Речевые антонимы:</t>
  </si>
  <si>
    <t>5.      Кратковрем. зрительная память:</t>
  </si>
  <si>
    <t>Обследование проводится в соответствии с нормативными требованиями  при начале школьного обучения в возрасте младше 6 лет 6 мес.</t>
  </si>
  <si>
    <t>Большинство показателей находятся на среднем  уровне развития. Уровень развития достаточен для начала школьного обученя по общеобразовательной программа. Рекомендованы занятия по развитию понятийного логического мышления и зрительно-моторной координации.</t>
  </si>
  <si>
    <t>фамилия, Имя, Отчество</t>
  </si>
  <si>
    <t>Обследование проводится в соответствии с нормативными требованиями  при начале школьного обучения в возрасте старше 8 лет.</t>
  </si>
  <si>
    <t>Большинство показателей находятся на среднем  уровне развития. Уровень развития достаточен для начала школьного обученя по общеобразовательной программа. Рекомендованы занятия по развитию понятийного логического мышления.</t>
  </si>
  <si>
    <t>Уровень развития недостаточен для начала школьного обученя по общеобразовательной программа. Настоятельно рекомендовано обследовапние ребенка в территориальной психолого-медико-педагогической комиссии для определния оптимального образовательного маршрута. Рекомендованы занятия по развитию понятийного логического мышления и зрительно-моторной координации.</t>
  </si>
  <si>
    <t>Ребенок-инвалид (ДЦП). Уровень развития недостаточен для начала школьного обученя по общеобразовательной программа. Настоятельно рекомендовано обследовапние ребенка в территориальной психолого-медико-педагогической комиссии для определния оптимального образовательного маршрута. Рекомендованы коррекционно-развивающие занятия.</t>
  </si>
  <si>
    <t>Большинство показателей находятся на среднем  уровне развития. Уровень развития достаточен для начала школьного обученя по общеобразовательной программа. Рекомендованы занятия по развитию понятийного логического мышления и памяти.</t>
  </si>
  <si>
    <t>Большинство показателей находятся на среднем  уровне развития. Уровень развития достаточен для начала школьного обученя по общеобразовательной программа.</t>
  </si>
  <si>
    <t>Большинство показателей находятся на среднем  уровне развития (ДЛЯ ДОШКОЛЬНИКА). Уровень развития достаточен для начала школьного обученя по общеобразовательной программа.</t>
  </si>
  <si>
    <t>Уровень развития недостаточен для начала школьного обученя по общеобразовательной программа. Настоятельно рекомендовано обследовапние ребенка в территориальной психолого-медико-педагогической комиссии для определния оптимального образовательного маршрута. Рекомендованы занятия по развитию понятийного логического мышления.</t>
  </si>
  <si>
    <t>Уровень развития недостаточен для начала школьного обученя по общеобразовательной программа.  Рекомендовано соблюдение режима сна, питания, двигательной активности, игровая деятельность.</t>
  </si>
  <si>
    <t>Половина показателей находятся на среднем  уровне развития. Уровень развития достаточен для начала школьного обученя по адаптированной образовательной программе (с учетом рекомендаций ТПМПК). Рекомендованы занятия по развитию понятийного логического мышления.</t>
  </si>
  <si>
    <t>Большинство показателей находятся на среднем  уровне развития. Уровень развития достаточен для начала школьного обученя по общеобразовательной программа. Рекомендованы занятия по развитию произвольного внимания.</t>
  </si>
  <si>
    <t>Большинство показателей находятся на среднем  уровне развития. Уровень развития достаточен для начала школьного обученя по общеобразовательной программа. Рекомендовано строгое соблюдение режима сна, питания.</t>
  </si>
  <si>
    <t>Большинство показателей находятся на среднем  уровне развития. Уровень развития достаточен для начала школьного обученя по общеобразовательной программа. Низкие результаты по тестам речевого развития и понятийного мышления объясняются слабым владением языком (руский язык - не родной). Рекомендовано занятия по русскому языку.</t>
  </si>
  <si>
    <t>Большинство показателей находятся на слабом  уровне развития. Уровень развития не достаточен для начала школьного обученя по общеобразовательной программа. Рекомендовано прохождение программы подготовительной группы детского сада.</t>
  </si>
  <si>
    <t>Большинство показателей находятся на среднем  уровне развития. Уровень развития достаточен для начала школьного обученя по общеобразовательной программа. Рекомендованы занятия по развитию понятийного образного мышления.</t>
  </si>
  <si>
    <t>Уровень развития недостаточен для начала школьного обученя по общеобразовательной программа.  Рекомендовано прохождение программы подготовительной группы детского сада.</t>
  </si>
  <si>
    <t>Большинство показателей находятся на среднем  уровне развития. Уровень развития достаточен для начала школьного обученя по общеобразовательной программа. Рекомендованы занятия по развитию понятийного мышления и зрительно-мотороной координации.</t>
  </si>
  <si>
    <t>Уровень развития недостаточен для начала школьного обученя по общеобразовательной программа. Рекомендовано обследовапние ребенка в территориальной психолого-медико-педагогической комиссии для определния оптимального образовательного маршрута. Рекомендованы занятия по развитию понятийного логического мышления и зрительно-моторной координации.</t>
  </si>
  <si>
    <t>Большинство показателей находятся на среднем  уровне развития. Уровень развития достаточен для начала школьного обученя по общеобразовательной программа. Рекомендованы занятия по развитию понятийного мышления, речи и зрительно-мотороной координации.</t>
  </si>
  <si>
    <t>Большинство показателей находятся на среднем  уровне развития. Уровень развития достаточен для начала школьного обученя по общеобразовательной программа. Рекомендованы занятия по развитию понятийного мышления и речи.</t>
  </si>
  <si>
    <t>Большинство показателей на ходятся на низком уровне. Уровень развития недостаточен для обучения по общеобразовательной программе. Рекомендуется обследование в территориальной психолого-медико-педагогической комиссии для определения образовательного маршрута.</t>
  </si>
  <si>
    <t>Большинство показателей на ходятся на низком уровне.  Рекомендуется обследование в территориальной психолого-медико-педагогической комиссии для определения образовательного маршрута.  Рекомендованы занятия по развитию понятийного мышления и зрительно-мотороной координации.</t>
  </si>
  <si>
    <t>Большинство показателей находятся на среднем  уровне развития. Уровень развития достаточен для начала школьного обученя по общеобразовательной программе с учетом того, что русский язык для ребенка не родной.</t>
  </si>
  <si>
    <t>Большинство показателей находятся на среднем  уровне развития. Уровень развития достаточен для начала школьного обученя по общеобразовательной программа. Рекомендовано обследование в территориальной ПМПК для определения образовательного маршрута.</t>
  </si>
  <si>
    <t>Большинство показателей на ходятся на низком уровне. . Рекомендуется обследование в территориальной психолого-медико-педагогической комиссии для определения образовательного маршрута. Рекомендуются занятия с психологом, логопедом.</t>
  </si>
  <si>
    <t>Большинство показателей находятся на среднем  уровне развития. Уровень развития достаточен для начала школьного обученя по общеобразовательной программа. Рекомендованы занятия по развитию понятийного логического мышления. Получить консультацию логопеда по развитию речи.</t>
  </si>
  <si>
    <t>Большинство показателей находятся на слабом  уровне развития. Уровень развития не достаточен для начала школьного обученя по общеобразовательной программа. Рекомендованы занятия по развитию логического мышления.</t>
  </si>
  <si>
    <t>Большинство показателей находятся на среднем  уровне развития (ДЛЯ ДОШКОЛЬНИКА). Уровень развития достаточен для начала школьного обученя по общеобразовательной программа. Рекомендовано прохождение программы подготовительной группы детского сада.</t>
  </si>
  <si>
    <t>Более половины показателей находятся на среднем  уровне развития. Уровень развития достаточен для начала школьного обученя по общеобразовательной программа. Рекомендованы занятия по развитию понятийного логического мышления и зрительно-моторной координации, памяти.</t>
  </si>
  <si>
    <t>Большинство показателей находятся на среднем  уровне развития. Уровень развития достаточен для начала школьного обученя по общеобразовательной программа. Рекомендованы занятия по развитию речи и понятийного логического мышления.. Рекомендовано обследование в территориальной ПМПК.</t>
  </si>
  <si>
    <t>Большинство показателей находятся на низком  уровне развития. Необходимо обследование в территориальной ПМПК для определения образовательной программы. Ребенок не посещал детский сад. Педагогическая запущенность, предположительно задержка психического развития. Необходимо обследование в территориальной ПМПК для определения образовательной программы</t>
  </si>
  <si>
    <t>Более половины показателей находятся на среднем  уровне развития. Уровень развития достаточен для начала школьного обученя по общеобразовательной программа. Рекомендованы занятия по развитию понятийного логического мышления.</t>
  </si>
  <si>
    <t>ФАМИЛИЯ ИМЯ 1</t>
  </si>
  <si>
    <t>ФАМИЛИЯ ИМЯ 2</t>
  </si>
  <si>
    <t>ФАМИЛИЯ ИМЯ 3</t>
  </si>
  <si>
    <t>ФАМИЛИЯ ИМЯ 4</t>
  </si>
  <si>
    <t>ФАМИЛИЯ ИМЯ 5</t>
  </si>
  <si>
    <t>ФАМИЛИЯ ИМЯ 6</t>
  </si>
  <si>
    <t>ФАМИЛИЯ ИМЯ 7</t>
  </si>
  <si>
    <t>ФАМИЛИЯ ИМЯ 8</t>
  </si>
  <si>
    <t>ФАМИЛИЯ ИМЯ 9</t>
  </si>
  <si>
    <t>ФАМИЛИЯ ИМЯ 10</t>
  </si>
  <si>
    <t>ФАМИЛИЯ ИМЯ 11</t>
  </si>
  <si>
    <t>ФАМИЛИЯ ИМЯ 12</t>
  </si>
  <si>
    <t>ФАМИЛИЯ ИМЯ 13</t>
  </si>
  <si>
    <t>ФАМИЛИЯ ИМЯ 14</t>
  </si>
  <si>
    <t>ФАМИЛИЯ ИМЯ 15</t>
  </si>
  <si>
    <t>ФАМИЛИЯ ИМЯ 16</t>
  </si>
  <si>
    <t>ФАМИЛИЯ ИМЯ 17</t>
  </si>
  <si>
    <t>ФАМИЛИЯ ИМЯ 18</t>
  </si>
  <si>
    <t>ФАМИЛИЯ ИМЯ 19</t>
  </si>
  <si>
    <t>ФАМИЛИЯ ИМЯ 20</t>
  </si>
  <si>
    <t>ФАМИЛИЯ ИМЯ 21</t>
  </si>
  <si>
    <t>ФАМИЛИЯ ИМЯ 22</t>
  </si>
  <si>
    <t>ФАМИЛИЯ ИМЯ 23</t>
  </si>
  <si>
    <t>ФАМИЛИЯ ИМЯ 24</t>
  </si>
  <si>
    <t>ФАМИЛИЯ ИМЯ 25</t>
  </si>
  <si>
    <t>ФАМИЛИЯ ИМЯ 26</t>
  </si>
  <si>
    <t>ФАМИЛИЯ ИМЯ 27</t>
  </si>
  <si>
    <t>ФАМИЛИЯ ИМЯ 28</t>
  </si>
  <si>
    <t>ФАМИЛИЯ ИМЯ 29</t>
  </si>
  <si>
    <t>ФАМИЛИЯ ИМЯ 30</t>
  </si>
  <si>
    <t>ФАМИЛИЯ ИМЯ 31</t>
  </si>
  <si>
    <t>ФАМИЛИЯ ИМЯ 32</t>
  </si>
  <si>
    <t>ФАМИЛИЯ ИМЯ 33</t>
  </si>
  <si>
    <t>ФАМИЛИЯ ИМЯ 34</t>
  </si>
  <si>
    <t>ФАМИЛИЯ ИМЯ 35</t>
  </si>
  <si>
    <t>ФАМИЛИЯ ИМЯ 36</t>
  </si>
  <si>
    <t>ФАМИЛИЯ ИМЯ 37</t>
  </si>
  <si>
    <t>ФАМИЛИЯ ИМЯ 38</t>
  </si>
  <si>
    <t>ФАМИЛИЯ ИМЯ 39</t>
  </si>
  <si>
    <t>ФАМИЛИЯ ИМЯ 40</t>
  </si>
  <si>
    <t>ФАМИЛИЯ ИМЯ 41</t>
  </si>
  <si>
    <t>ФАМИЛИЯ ИМЯ 42</t>
  </si>
  <si>
    <t>ФАМИЛИЯ ИМЯ 43</t>
  </si>
  <si>
    <t>ФАМИЛИЯ ИМЯ 44</t>
  </si>
  <si>
    <t>ФАМИЛИЯ ИМЯ 45</t>
  </si>
  <si>
    <t>ФАМИЛИЯ ИМЯ 46</t>
  </si>
  <si>
    <t>ФАМИЛИЯ ИМЯ 47</t>
  </si>
  <si>
    <t>ФАМИЛИЯ ИМЯ 48</t>
  </si>
  <si>
    <t>ФАМИЛИЯ ИМЯ 49</t>
  </si>
  <si>
    <t>ФАМИЛИЯ ИМЯ 50</t>
  </si>
  <si>
    <t>ФАМИЛИЯ ИМЯ 51</t>
  </si>
  <si>
    <t>ФАМИЛИЯ ИМЯ 52</t>
  </si>
  <si>
    <t>ФАМИЛИЯ ИМЯ 53</t>
  </si>
  <si>
    <t>ФАМИЛИЯ ИМЯ 54</t>
  </si>
  <si>
    <t>ФАМИЛИЯ ИМЯ 55</t>
  </si>
  <si>
    <t>ФАМИЛИЯ ИМЯ 56</t>
  </si>
  <si>
    <t>ФАМИЛИЯ ИМЯ 57</t>
  </si>
  <si>
    <t>Большинство показателей находятся на низком  уровне развития. Ребенок не посещал детский сад. Педагогическая запущенность, предположительно задержка психического развития. Необходимо обследование в территориальной ПМПК для определения адекватной развитию образовательной программы.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</si>
</sst>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FC19]dd\ mmmm\ yyyy\ \г\.;@"/>
  </numFmts>
  <fonts count="3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20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b/>
      <i/>
      <sz val="12"/>
      <color theme="1"/>
      <name val="Calibri"/>
      <family val="2"/>
      <charset val="204"/>
      <scheme val="minor"/>
    </font>
    <font>
      <b/>
      <i/>
      <sz val="16"/>
      <color theme="1"/>
      <name val="Times New Roman"/>
      <family val="1"/>
      <charset val="204"/>
    </font>
    <font>
      <b/>
      <i/>
      <sz val="16"/>
      <color theme="1"/>
      <name val="Berlin Sans FB Demi"/>
      <family val="2"/>
    </font>
    <font>
      <b/>
      <sz val="10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6"/>
      <color theme="1"/>
      <name val="Consolas"/>
      <family val="3"/>
      <charset val="204"/>
    </font>
    <font>
      <i/>
      <sz val="10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11"/>
      <color theme="1"/>
      <name val="Berlin Sans FB Demi"/>
      <family val="2"/>
    </font>
    <font>
      <b/>
      <sz val="11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0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horizontal="center" wrapText="1"/>
    </xf>
    <xf numFmtId="2" fontId="0" fillId="3" borderId="7" xfId="0" applyNumberFormat="1" applyFill="1" applyBorder="1" applyAlignment="1">
      <alignment horizontal="center" wrapText="1"/>
    </xf>
    <xf numFmtId="0" fontId="0" fillId="4" borderId="7" xfId="0" applyFill="1" applyBorder="1" applyAlignment="1" applyProtection="1">
      <alignment horizontal="center" wrapText="1"/>
      <protection locked="0"/>
    </xf>
    <xf numFmtId="0" fontId="0" fillId="3" borderId="7" xfId="0" applyFill="1" applyBorder="1" applyAlignment="1" applyProtection="1">
      <alignment horizontal="center" wrapText="1"/>
    </xf>
    <xf numFmtId="0" fontId="0" fillId="3" borderId="7" xfId="0" applyFill="1" applyBorder="1" applyAlignment="1">
      <alignment horizontal="center" wrapText="1"/>
    </xf>
    <xf numFmtId="0" fontId="0" fillId="2" borderId="7" xfId="0" applyFill="1" applyBorder="1" applyAlignment="1" applyProtection="1">
      <alignment horizontal="center" wrapText="1"/>
      <protection locked="0"/>
    </xf>
    <xf numFmtId="0" fontId="0" fillId="5" borderId="7" xfId="0" applyFill="1" applyBorder="1" applyAlignment="1" applyProtection="1">
      <alignment horizontal="center" wrapText="1"/>
      <protection locked="0"/>
    </xf>
    <xf numFmtId="0" fontId="0" fillId="6" borderId="7" xfId="0" applyFill="1" applyBorder="1" applyAlignment="1" applyProtection="1">
      <alignment horizontal="center" wrapText="1"/>
      <protection locked="0"/>
    </xf>
    <xf numFmtId="14" fontId="0" fillId="6" borderId="7" xfId="0" applyNumberFormat="1" applyFill="1" applyBorder="1" applyAlignment="1" applyProtection="1">
      <alignment horizontal="center" wrapText="1"/>
      <protection locked="0"/>
    </xf>
    <xf numFmtId="0" fontId="0" fillId="6" borderId="7" xfId="0" applyFill="1" applyBorder="1" applyAlignment="1" applyProtection="1">
      <alignment wrapText="1"/>
      <protection locked="0"/>
    </xf>
    <xf numFmtId="0" fontId="9" fillId="7" borderId="7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0" fillId="7" borderId="7" xfId="0" applyFill="1" applyBorder="1" applyAlignment="1">
      <alignment wrapText="1"/>
    </xf>
    <xf numFmtId="0" fontId="1" fillId="9" borderId="7" xfId="0" applyFont="1" applyFill="1" applyBorder="1" applyAlignment="1">
      <alignment horizontal="center" wrapText="1"/>
    </xf>
    <xf numFmtId="0" fontId="0" fillId="9" borderId="7" xfId="0" applyFill="1" applyBorder="1" applyAlignment="1">
      <alignment horizontal="center" wrapText="1"/>
    </xf>
    <xf numFmtId="14" fontId="0" fillId="9" borderId="7" xfId="0" applyNumberFormat="1" applyFill="1" applyBorder="1" applyAlignment="1">
      <alignment horizontal="center" wrapText="1"/>
    </xf>
    <xf numFmtId="0" fontId="0" fillId="9" borderId="7" xfId="0" applyFill="1" applyBorder="1" applyAlignment="1">
      <alignment wrapText="1"/>
    </xf>
    <xf numFmtId="0" fontId="0" fillId="0" borderId="0" xfId="0" applyBorder="1"/>
    <xf numFmtId="0" fontId="0" fillId="0" borderId="7" xfId="0" applyBorder="1"/>
    <xf numFmtId="2" fontId="0" fillId="0" borderId="0" xfId="0" applyNumberFormat="1" applyAlignment="1">
      <alignment horizontal="center"/>
    </xf>
    <xf numFmtId="0" fontId="0" fillId="0" borderId="7" xfId="0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0" borderId="0" xfId="0" applyFill="1"/>
    <xf numFmtId="0" fontId="0" fillId="0" borderId="0" xfId="0" applyAlignment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  <protection locked="0"/>
    </xf>
    <xf numFmtId="0" fontId="0" fillId="0" borderId="23" xfId="0" applyBorder="1" applyAlignment="1" applyProtection="1">
      <alignment horizontal="center" vertical="center" wrapText="1"/>
      <protection locked="0"/>
    </xf>
    <xf numFmtId="0" fontId="0" fillId="0" borderId="23" xfId="0" applyBorder="1" applyAlignment="1">
      <alignment horizontal="center" vertical="center" wrapText="1"/>
    </xf>
    <xf numFmtId="0" fontId="0" fillId="7" borderId="0" xfId="0" applyFill="1"/>
    <xf numFmtId="0" fontId="0" fillId="7" borderId="0" xfId="0" applyFill="1" applyAlignment="1">
      <alignment horizontal="left" vertical="center" wrapText="1" readingOrder="1"/>
    </xf>
    <xf numFmtId="0" fontId="5" fillId="7" borderId="0" xfId="0" applyFont="1" applyFill="1" applyBorder="1" applyAlignment="1">
      <alignment horizontal="center" vertical="center" wrapText="1"/>
    </xf>
    <xf numFmtId="0" fontId="7" fillId="0" borderId="0" xfId="0" applyFont="1" applyFill="1" applyAlignment="1"/>
    <xf numFmtId="0" fontId="23" fillId="0" borderId="5" xfId="0" applyFont="1" applyFill="1" applyBorder="1" applyAlignment="1"/>
    <xf numFmtId="0" fontId="2" fillId="0" borderId="0" xfId="0" applyFont="1" applyFill="1" applyAlignment="1">
      <alignment horizontal="left" vertical="center" wrapText="1" readingOrder="1"/>
    </xf>
    <xf numFmtId="0" fontId="15" fillId="0" borderId="0" xfId="0" applyFont="1" applyFill="1" applyAlignment="1">
      <alignment horizontal="left" vertical="center" wrapText="1" readingOrder="1"/>
    </xf>
    <xf numFmtId="0" fontId="6" fillId="0" borderId="0" xfId="0" applyFont="1" applyFill="1" applyAlignment="1">
      <alignment horizontal="left" vertical="center" wrapText="1" readingOrder="1"/>
    </xf>
    <xf numFmtId="0" fontId="2" fillId="0" borderId="0" xfId="0" applyFont="1" applyFill="1" applyAlignment="1">
      <alignment vertical="center" wrapText="1" readingOrder="1"/>
    </xf>
    <xf numFmtId="0" fontId="15" fillId="0" borderId="0" xfId="0" applyFont="1" applyFill="1" applyAlignment="1">
      <alignment horizontal="center" vertical="center" wrapText="1" readingOrder="1"/>
    </xf>
    <xf numFmtId="0" fontId="6" fillId="0" borderId="0" xfId="0" applyFont="1" applyFill="1" applyAlignment="1">
      <alignment vertical="center" wrapText="1" readingOrder="1"/>
    </xf>
    <xf numFmtId="0" fontId="2" fillId="0" borderId="5" xfId="0" applyFont="1" applyFill="1" applyBorder="1" applyAlignment="1">
      <alignment vertical="center" wrapText="1" readingOrder="1"/>
    </xf>
    <xf numFmtId="0" fontId="2" fillId="0" borderId="0" xfId="0" applyFont="1" applyFill="1" applyBorder="1" applyAlignment="1">
      <alignment vertical="center" wrapText="1" readingOrder="1"/>
    </xf>
    <xf numFmtId="0" fontId="15" fillId="0" borderId="0" xfId="0" applyFont="1" applyFill="1"/>
    <xf numFmtId="0" fontId="15" fillId="0" borderId="5" xfId="0" applyFont="1" applyFill="1" applyBorder="1" applyAlignment="1">
      <alignment vertical="center" wrapText="1" readingOrder="1"/>
    </xf>
    <xf numFmtId="0" fontId="0" fillId="7" borderId="0" xfId="0" applyFill="1" applyAlignment="1">
      <alignment wrapText="1"/>
    </xf>
    <xf numFmtId="0" fontId="0" fillId="7" borderId="0" xfId="0" applyFill="1" applyAlignment="1">
      <alignment textRotation="90" wrapText="1"/>
    </xf>
    <xf numFmtId="0" fontId="0" fillId="0" borderId="0" xfId="0" applyFill="1" applyAlignment="1">
      <alignment horizontal="center" wrapText="1"/>
    </xf>
    <xf numFmtId="0" fontId="0" fillId="0" borderId="7" xfId="0" applyFill="1" applyBorder="1" applyAlignment="1">
      <alignment horizontal="center" wrapText="1"/>
    </xf>
    <xf numFmtId="164" fontId="0" fillId="0" borderId="7" xfId="0" applyNumberFormat="1" applyFill="1" applyBorder="1" applyAlignment="1">
      <alignment horizontal="center" wrapText="1"/>
    </xf>
    <xf numFmtId="0" fontId="0" fillId="0" borderId="23" xfId="0" applyFill="1" applyBorder="1" applyAlignment="1">
      <alignment horizontal="center" wrapText="1"/>
    </xf>
    <xf numFmtId="164" fontId="0" fillId="0" borderId="23" xfId="0" applyNumberFormat="1" applyFill="1" applyBorder="1" applyAlignment="1">
      <alignment horizontal="center" wrapText="1"/>
    </xf>
    <xf numFmtId="0" fontId="1" fillId="9" borderId="17" xfId="0" applyFont="1" applyFill="1" applyBorder="1" applyAlignment="1">
      <alignment horizontal="center" textRotation="90" wrapText="1"/>
    </xf>
    <xf numFmtId="0" fontId="0" fillId="0" borderId="10" xfId="0" applyFill="1" applyBorder="1" applyAlignment="1">
      <alignment horizontal="center" wrapText="1"/>
    </xf>
    <xf numFmtId="0" fontId="0" fillId="0" borderId="9" xfId="0" applyFill="1" applyBorder="1" applyAlignment="1">
      <alignment horizontal="center" wrapText="1"/>
    </xf>
    <xf numFmtId="0" fontId="24" fillId="0" borderId="2" xfId="0" applyFont="1" applyFill="1" applyBorder="1" applyAlignment="1">
      <alignment wrapText="1"/>
    </xf>
    <xf numFmtId="0" fontId="0" fillId="0" borderId="21" xfId="0" applyFill="1" applyBorder="1" applyAlignment="1">
      <alignment wrapText="1"/>
    </xf>
    <xf numFmtId="0" fontId="24" fillId="0" borderId="1" xfId="0" applyFont="1" applyFill="1" applyBorder="1" applyAlignment="1">
      <alignment wrapText="1"/>
    </xf>
    <xf numFmtId="0" fontId="0" fillId="0" borderId="34" xfId="0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1" fillId="9" borderId="33" xfId="0" applyFont="1" applyFill="1" applyBorder="1" applyAlignment="1">
      <alignment horizontal="center" wrapText="1"/>
    </xf>
    <xf numFmtId="0" fontId="1" fillId="9" borderId="18" xfId="0" applyFont="1" applyFill="1" applyBorder="1" applyAlignment="1">
      <alignment wrapText="1"/>
    </xf>
    <xf numFmtId="0" fontId="0" fillId="0" borderId="22" xfId="0" applyFill="1" applyBorder="1" applyAlignment="1">
      <alignment wrapText="1"/>
    </xf>
    <xf numFmtId="0" fontId="0" fillId="0" borderId="24" xfId="0" applyFill="1" applyBorder="1" applyAlignment="1">
      <alignment wrapText="1"/>
    </xf>
    <xf numFmtId="0" fontId="0" fillId="0" borderId="14" xfId="0" applyFill="1" applyBorder="1" applyAlignment="1">
      <alignment wrapText="1"/>
    </xf>
    <xf numFmtId="0" fontId="0" fillId="0" borderId="15" xfId="0" applyFill="1" applyBorder="1" applyAlignment="1">
      <alignment wrapText="1"/>
    </xf>
    <xf numFmtId="0" fontId="0" fillId="7" borderId="0" xfId="0" applyFill="1" applyAlignment="1"/>
    <xf numFmtId="0" fontId="12" fillId="0" borderId="0" xfId="0" applyFont="1" applyFill="1"/>
    <xf numFmtId="0" fontId="12" fillId="0" borderId="0" xfId="0" applyFont="1" applyFill="1" applyAlignment="1">
      <alignment horizontal="left"/>
    </xf>
    <xf numFmtId="0" fontId="15" fillId="0" borderId="0" xfId="0" applyFont="1" applyFill="1" applyAlignment="1">
      <alignment horizontal="left"/>
    </xf>
    <xf numFmtId="0" fontId="15" fillId="0" borderId="7" xfId="0" applyFont="1" applyFill="1" applyBorder="1" applyAlignment="1">
      <alignment horizontal="left"/>
    </xf>
    <xf numFmtId="0" fontId="0" fillId="0" borderId="6" xfId="0" applyFill="1" applyBorder="1" applyAlignment="1">
      <alignment horizontal="center"/>
    </xf>
    <xf numFmtId="14" fontId="0" fillId="0" borderId="0" xfId="0" applyNumberFormat="1" applyAlignment="1">
      <alignment horizontal="center" vertical="center" wrapText="1"/>
    </xf>
    <xf numFmtId="14" fontId="0" fillId="9" borderId="7" xfId="0" applyNumberFormat="1" applyFill="1" applyBorder="1" applyAlignment="1">
      <alignment horizontal="center" vertical="center" wrapText="1"/>
    </xf>
    <xf numFmtId="14" fontId="0" fillId="6" borderId="7" xfId="0" applyNumberFormat="1" applyFill="1" applyBorder="1" applyAlignment="1" applyProtection="1">
      <alignment horizontal="center" vertical="center" wrapText="1"/>
      <protection locked="0"/>
    </xf>
    <xf numFmtId="0" fontId="0" fillId="13" borderId="7" xfId="0" applyFill="1" applyBorder="1" applyAlignment="1">
      <alignment horizontal="center" vertical="center" wrapText="1"/>
    </xf>
    <xf numFmtId="0" fontId="0" fillId="11" borderId="7" xfId="0" applyFill="1" applyBorder="1" applyAlignment="1" applyProtection="1">
      <alignment horizontal="center" vertical="center" wrapText="1"/>
      <protection locked="0"/>
    </xf>
    <xf numFmtId="0" fontId="0" fillId="12" borderId="7" xfId="0" applyFill="1" applyBorder="1" applyAlignment="1" applyProtection="1">
      <alignment horizontal="center" vertical="center" wrapText="1"/>
      <protection locked="0"/>
    </xf>
    <xf numFmtId="14" fontId="0" fillId="9" borderId="23" xfId="0" applyNumberFormat="1" applyFill="1" applyBorder="1" applyAlignment="1">
      <alignment horizontal="center" vertical="center" wrapText="1"/>
    </xf>
    <xf numFmtId="0" fontId="0" fillId="11" borderId="23" xfId="0" applyFill="1" applyBorder="1" applyAlignment="1" applyProtection="1">
      <alignment horizontal="center" vertical="center" wrapText="1"/>
      <protection locked="0"/>
    </xf>
    <xf numFmtId="0" fontId="0" fillId="12" borderId="23" xfId="0" applyFill="1" applyBorder="1" applyAlignment="1" applyProtection="1">
      <alignment horizontal="center" vertical="center" wrapText="1"/>
      <protection locked="0"/>
    </xf>
    <xf numFmtId="0" fontId="0" fillId="10" borderId="16" xfId="0" applyFill="1" applyBorder="1" applyAlignment="1">
      <alignment horizontal="center" vertical="center" wrapText="1"/>
    </xf>
    <xf numFmtId="14" fontId="0" fillId="10" borderId="17" xfId="0" applyNumberFormat="1" applyFill="1" applyBorder="1" applyAlignment="1">
      <alignment horizontal="center" vertical="center" wrapText="1"/>
    </xf>
    <xf numFmtId="0" fontId="0" fillId="13" borderId="17" xfId="0" applyFill="1" applyBorder="1" applyAlignment="1">
      <alignment horizontal="center" vertical="center" wrapText="1"/>
    </xf>
    <xf numFmtId="0" fontId="0" fillId="9" borderId="22" xfId="0" applyFill="1" applyBorder="1" applyAlignment="1">
      <alignment horizontal="center" vertical="center" wrapText="1"/>
    </xf>
    <xf numFmtId="0" fontId="0" fillId="9" borderId="14" xfId="0" applyFill="1" applyBorder="1" applyAlignment="1">
      <alignment horizontal="center" vertical="center" wrapText="1"/>
    </xf>
    <xf numFmtId="0" fontId="0" fillId="13" borderId="16" xfId="0" applyFill="1" applyBorder="1" applyAlignment="1">
      <alignment horizontal="center" vertical="center" wrapText="1"/>
    </xf>
    <xf numFmtId="0" fontId="0" fillId="12" borderId="24" xfId="0" applyFill="1" applyBorder="1" applyAlignment="1" applyProtection="1">
      <alignment horizontal="center" vertical="center" wrapText="1"/>
      <protection locked="0"/>
    </xf>
    <xf numFmtId="0" fontId="0" fillId="12" borderId="15" xfId="0" applyFill="1" applyBorder="1" applyAlignment="1" applyProtection="1">
      <alignment horizontal="center" vertical="center" wrapText="1"/>
      <protection locked="0"/>
    </xf>
    <xf numFmtId="0" fontId="0" fillId="12" borderId="17" xfId="0" applyFill="1" applyBorder="1" applyAlignment="1" applyProtection="1">
      <alignment horizontal="center" vertical="center" wrapText="1"/>
      <protection locked="0"/>
    </xf>
    <xf numFmtId="0" fontId="0" fillId="12" borderId="18" xfId="0" applyFill="1" applyBorder="1" applyAlignment="1" applyProtection="1">
      <alignment horizontal="center" vertical="center" wrapText="1"/>
      <protection locked="0"/>
    </xf>
    <xf numFmtId="0" fontId="0" fillId="11" borderId="24" xfId="0" applyFill="1" applyBorder="1" applyAlignment="1" applyProtection="1">
      <alignment horizontal="center" vertical="center" wrapText="1"/>
      <protection locked="0"/>
    </xf>
    <xf numFmtId="0" fontId="0" fillId="11" borderId="15" xfId="0" applyFill="1" applyBorder="1" applyAlignment="1" applyProtection="1">
      <alignment horizontal="center" vertical="center" wrapText="1"/>
      <protection locked="0"/>
    </xf>
    <xf numFmtId="0" fontId="0" fillId="11" borderId="17" xfId="0" applyFill="1" applyBorder="1" applyAlignment="1" applyProtection="1">
      <alignment horizontal="center" vertical="center" wrapText="1"/>
      <protection locked="0"/>
    </xf>
    <xf numFmtId="0" fontId="0" fillId="11" borderId="18" xfId="0" applyFill="1" applyBorder="1" applyAlignment="1" applyProtection="1">
      <alignment horizontal="center" vertical="center" wrapText="1"/>
      <protection locked="0"/>
    </xf>
    <xf numFmtId="0" fontId="0" fillId="14" borderId="58" xfId="0" applyFill="1" applyBorder="1" applyAlignment="1">
      <alignment horizontal="center" vertical="center" wrapText="1"/>
    </xf>
    <xf numFmtId="0" fontId="0" fillId="14" borderId="59" xfId="0" applyFill="1" applyBorder="1" applyAlignment="1">
      <alignment horizontal="center" vertical="center" wrapText="1"/>
    </xf>
    <xf numFmtId="0" fontId="0" fillId="14" borderId="57" xfId="0" applyFill="1" applyBorder="1" applyAlignment="1">
      <alignment horizontal="center" vertical="center" wrapText="1"/>
    </xf>
    <xf numFmtId="0" fontId="0" fillId="16" borderId="58" xfId="0" applyFill="1" applyBorder="1" applyAlignment="1">
      <alignment horizontal="center" vertical="center" wrapText="1"/>
    </xf>
    <xf numFmtId="0" fontId="0" fillId="16" borderId="59" xfId="0" applyFill="1" applyBorder="1" applyAlignment="1">
      <alignment horizontal="center" vertical="center" wrapText="1"/>
    </xf>
    <xf numFmtId="0" fontId="0" fillId="16" borderId="57" xfId="0" applyFill="1" applyBorder="1" applyAlignment="1">
      <alignment horizontal="center" vertical="center" wrapText="1"/>
    </xf>
    <xf numFmtId="0" fontId="0" fillId="9" borderId="46" xfId="0" applyFill="1" applyBorder="1" applyAlignment="1">
      <alignment horizontal="center" vertical="center" wrapText="1"/>
    </xf>
    <xf numFmtId="14" fontId="0" fillId="9" borderId="48" xfId="0" applyNumberFormat="1" applyFill="1" applyBorder="1" applyAlignment="1">
      <alignment horizontal="center" vertical="center" wrapText="1"/>
    </xf>
    <xf numFmtId="0" fontId="0" fillId="13" borderId="22" xfId="0" applyFill="1" applyBorder="1" applyAlignment="1">
      <alignment horizontal="center" vertical="center" wrapText="1"/>
    </xf>
    <xf numFmtId="0" fontId="0" fillId="13" borderId="14" xfId="0" applyFill="1" applyBorder="1" applyAlignment="1">
      <alignment horizontal="center" vertical="center" wrapText="1"/>
    </xf>
    <xf numFmtId="0" fontId="0" fillId="13" borderId="23" xfId="0" applyFill="1" applyBorder="1" applyAlignment="1">
      <alignment horizontal="center" vertical="center" wrapText="1"/>
    </xf>
    <xf numFmtId="0" fontId="19" fillId="18" borderId="7" xfId="0" applyFont="1" applyFill="1" applyBorder="1" applyAlignment="1">
      <alignment horizontal="center" vertical="center"/>
    </xf>
    <xf numFmtId="0" fontId="20" fillId="18" borderId="17" xfId="0" applyFont="1" applyFill="1" applyBorder="1" applyAlignment="1">
      <alignment horizontal="center" vertical="center" wrapText="1"/>
    </xf>
    <xf numFmtId="0" fontId="0" fillId="0" borderId="55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19" fillId="18" borderId="9" xfId="0" applyFont="1" applyFill="1" applyBorder="1" applyAlignment="1">
      <alignment horizontal="center" vertical="center"/>
    </xf>
    <xf numFmtId="0" fontId="20" fillId="18" borderId="3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2" xfId="0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center" vertical="center" wrapText="1"/>
      <protection locked="0"/>
    </xf>
    <xf numFmtId="0" fontId="0" fillId="0" borderId="17" xfId="0" applyBorder="1" applyAlignment="1" applyProtection="1">
      <alignment horizontal="center" vertical="center" wrapText="1"/>
      <protection locked="0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0" fillId="13" borderId="46" xfId="0" applyFill="1" applyBorder="1" applyAlignment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2" fontId="0" fillId="13" borderId="24" xfId="0" applyNumberFormat="1" applyFill="1" applyBorder="1" applyAlignment="1">
      <alignment horizontal="center" vertical="center" wrapText="1"/>
    </xf>
    <xf numFmtId="2" fontId="0" fillId="13" borderId="47" xfId="0" applyNumberFormat="1" applyFill="1" applyBorder="1" applyAlignment="1">
      <alignment horizontal="center" vertical="center" wrapText="1"/>
    </xf>
    <xf numFmtId="0" fontId="0" fillId="13" borderId="22" xfId="0" applyFill="1" applyBorder="1" applyAlignment="1" applyProtection="1">
      <alignment horizontal="center" vertical="center" wrapText="1"/>
      <protection locked="0"/>
    </xf>
    <xf numFmtId="0" fontId="0" fillId="13" borderId="24" xfId="0" applyFill="1" applyBorder="1" applyAlignment="1" applyProtection="1">
      <alignment horizontal="center" vertical="center" wrapText="1"/>
      <protection locked="0"/>
    </xf>
    <xf numFmtId="0" fontId="0" fillId="13" borderId="46" xfId="0" applyFill="1" applyBorder="1" applyAlignment="1" applyProtection="1">
      <alignment horizontal="center" vertical="center" wrapText="1"/>
      <protection locked="0"/>
    </xf>
    <xf numFmtId="0" fontId="0" fillId="13" borderId="47" xfId="0" applyFill="1" applyBorder="1" applyAlignment="1" applyProtection="1">
      <alignment horizontal="center" vertical="center" wrapText="1"/>
      <protection locked="0"/>
    </xf>
    <xf numFmtId="164" fontId="0" fillId="13" borderId="24" xfId="0" applyNumberFormat="1" applyFill="1" applyBorder="1" applyAlignment="1">
      <alignment horizontal="center" vertical="center" wrapText="1"/>
    </xf>
    <xf numFmtId="164" fontId="0" fillId="13" borderId="15" xfId="0" applyNumberFormat="1" applyFill="1" applyBorder="1" applyAlignment="1">
      <alignment horizontal="center" vertical="center" wrapText="1"/>
    </xf>
    <xf numFmtId="0" fontId="0" fillId="0" borderId="30" xfId="0" applyBorder="1" applyAlignment="1" applyProtection="1">
      <alignment horizontal="center" vertical="center" wrapText="1"/>
      <protection locked="0"/>
    </xf>
    <xf numFmtId="0" fontId="0" fillId="0" borderId="50" xfId="0" applyBorder="1" applyAlignment="1" applyProtection="1">
      <alignment horizontal="center" vertical="center" wrapText="1"/>
      <protection locked="0"/>
    </xf>
    <xf numFmtId="0" fontId="0" fillId="0" borderId="51" xfId="0" applyBorder="1" applyAlignment="1" applyProtection="1">
      <alignment horizontal="center" vertical="center" wrapText="1"/>
      <protection locked="0"/>
    </xf>
    <xf numFmtId="0" fontId="0" fillId="0" borderId="3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64" fontId="0" fillId="13" borderId="18" xfId="0" applyNumberFormat="1" applyFill="1" applyBorder="1" applyAlignment="1">
      <alignment horizontal="center" vertical="center" wrapText="1"/>
    </xf>
    <xf numFmtId="0" fontId="1" fillId="18" borderId="62" xfId="0" applyFont="1" applyFill="1" applyBorder="1" applyAlignment="1">
      <alignment horizontal="center" vertical="center" wrapText="1"/>
    </xf>
    <xf numFmtId="0" fontId="1" fillId="18" borderId="63" xfId="0" applyFont="1" applyFill="1" applyBorder="1" applyAlignment="1">
      <alignment horizontal="center" vertical="center" wrapText="1"/>
    </xf>
    <xf numFmtId="0" fontId="1" fillId="18" borderId="64" xfId="0" applyFont="1" applyFill="1" applyBorder="1" applyAlignment="1">
      <alignment horizontal="center" vertical="center" wrapText="1"/>
    </xf>
    <xf numFmtId="0" fontId="1" fillId="18" borderId="65" xfId="0" applyFont="1" applyFill="1" applyBorder="1" applyAlignment="1">
      <alignment horizontal="center" vertical="center" wrapText="1"/>
    </xf>
    <xf numFmtId="0" fontId="1" fillId="18" borderId="6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13" borderId="24" xfId="0" applyFont="1" applyFill="1" applyBorder="1" applyAlignment="1">
      <alignment horizontal="left" vertical="center" wrapText="1"/>
    </xf>
    <xf numFmtId="0" fontId="1" fillId="13" borderId="15" xfId="0" applyFont="1" applyFill="1" applyBorder="1" applyAlignment="1">
      <alignment horizontal="left" vertical="center" wrapText="1"/>
    </xf>
    <xf numFmtId="0" fontId="1" fillId="13" borderId="18" xfId="0" applyFont="1" applyFill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right"/>
    </xf>
    <xf numFmtId="0" fontId="7" fillId="0" borderId="0" xfId="0" applyFont="1" applyFill="1" applyAlignment="1">
      <alignment horizontal="left"/>
    </xf>
    <xf numFmtId="0" fontId="2" fillId="0" borderId="7" xfId="0" applyFont="1" applyBorder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0" fillId="11" borderId="22" xfId="0" applyFill="1" applyBorder="1" applyAlignment="1" applyProtection="1">
      <alignment horizontal="center" vertical="center" wrapText="1"/>
      <protection locked="0"/>
    </xf>
    <xf numFmtId="0" fontId="0" fillId="11" borderId="14" xfId="0" applyFill="1" applyBorder="1" applyAlignment="1" applyProtection="1">
      <alignment horizontal="center" vertical="center" wrapText="1"/>
      <protection locked="0"/>
    </xf>
    <xf numFmtId="0" fontId="0" fillId="11" borderId="16" xfId="0" applyFill="1" applyBorder="1" applyAlignment="1" applyProtection="1">
      <alignment horizontal="center" vertical="center" wrapText="1"/>
      <protection locked="0"/>
    </xf>
    <xf numFmtId="0" fontId="0" fillId="10" borderId="50" xfId="0" applyFill="1" applyBorder="1" applyAlignment="1">
      <alignment horizontal="center" vertical="center" wrapText="1"/>
    </xf>
    <xf numFmtId="0" fontId="0" fillId="9" borderId="55" xfId="0" applyFill="1" applyBorder="1" applyAlignment="1">
      <alignment horizontal="center" vertical="center" wrapText="1"/>
    </xf>
    <xf numFmtId="0" fontId="0" fillId="9" borderId="8" xfId="0" applyFill="1" applyBorder="1" applyAlignment="1">
      <alignment horizontal="center" vertical="center" wrapText="1"/>
    </xf>
    <xf numFmtId="0" fontId="0" fillId="9" borderId="29" xfId="0" applyFill="1" applyBorder="1" applyAlignment="1">
      <alignment horizontal="center" vertical="center" wrapText="1"/>
    </xf>
    <xf numFmtId="0" fontId="0" fillId="12" borderId="10" xfId="0" applyFill="1" applyBorder="1" applyAlignment="1" applyProtection="1">
      <alignment horizontal="center" vertical="center" wrapText="1"/>
      <protection locked="0"/>
    </xf>
    <xf numFmtId="0" fontId="0" fillId="12" borderId="9" xfId="0" applyFill="1" applyBorder="1" applyAlignment="1" applyProtection="1">
      <alignment horizontal="center" vertical="center" wrapText="1"/>
      <protection locked="0"/>
    </xf>
    <xf numFmtId="0" fontId="0" fillId="12" borderId="30" xfId="0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0" fontId="0" fillId="10" borderId="17" xfId="0" applyFill="1" applyBorder="1" applyAlignment="1">
      <alignment vertical="center" wrapText="1"/>
    </xf>
    <xf numFmtId="0" fontId="0" fillId="9" borderId="23" xfId="0" applyFill="1" applyBorder="1" applyAlignment="1">
      <alignment vertical="center" wrapText="1"/>
    </xf>
    <xf numFmtId="0" fontId="0" fillId="9" borderId="7" xfId="0" applyFill="1" applyBorder="1" applyAlignment="1">
      <alignment vertical="center" wrapText="1"/>
    </xf>
    <xf numFmtId="0" fontId="0" fillId="9" borderId="48" xfId="0" applyFill="1" applyBorder="1" applyAlignment="1">
      <alignment vertical="center" wrapText="1"/>
    </xf>
    <xf numFmtId="0" fontId="1" fillId="11" borderId="16" xfId="0" applyFont="1" applyFill="1" applyBorder="1" applyAlignment="1">
      <alignment horizontal="center" vertical="center" wrapText="1"/>
    </xf>
    <xf numFmtId="0" fontId="1" fillId="11" borderId="17" xfId="0" applyFont="1" applyFill="1" applyBorder="1" applyAlignment="1">
      <alignment horizontal="center" vertical="center" wrapText="1"/>
    </xf>
    <xf numFmtId="0" fontId="1" fillId="11" borderId="18" xfId="0" applyFont="1" applyFill="1" applyBorder="1" applyAlignment="1">
      <alignment horizontal="center" vertical="center" wrapText="1"/>
    </xf>
    <xf numFmtId="0" fontId="1" fillId="13" borderId="30" xfId="0" applyFont="1" applyFill="1" applyBorder="1" applyAlignment="1">
      <alignment horizontal="center" vertical="center" wrapText="1"/>
    </xf>
    <xf numFmtId="0" fontId="1" fillId="13" borderId="17" xfId="0" applyFont="1" applyFill="1" applyBorder="1" applyAlignment="1">
      <alignment horizontal="center" vertical="center" wrapText="1"/>
    </xf>
    <xf numFmtId="0" fontId="1" fillId="13" borderId="18" xfId="0" applyFont="1" applyFill="1" applyBorder="1" applyAlignment="1">
      <alignment horizontal="center" vertical="center" wrapText="1"/>
    </xf>
    <xf numFmtId="14" fontId="32" fillId="9" borderId="7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left" vertical="top" wrapText="1"/>
    </xf>
    <xf numFmtId="14" fontId="33" fillId="9" borderId="7" xfId="0" applyNumberFormat="1" applyFont="1" applyFill="1" applyBorder="1" applyAlignment="1">
      <alignment horizontal="center" vertical="center" wrapText="1"/>
    </xf>
    <xf numFmtId="0" fontId="32" fillId="9" borderId="7" xfId="0" applyFont="1" applyFill="1" applyBorder="1" applyAlignment="1">
      <alignment horizontal="center" vertical="center" wrapText="1"/>
    </xf>
    <xf numFmtId="0" fontId="32" fillId="8" borderId="7" xfId="0" applyFont="1" applyFill="1" applyBorder="1" applyAlignment="1">
      <alignment horizontal="center" vertical="center" wrapText="1"/>
    </xf>
    <xf numFmtId="0" fontId="32" fillId="4" borderId="7" xfId="0" applyFont="1" applyFill="1" applyBorder="1" applyAlignment="1">
      <alignment horizontal="center" vertical="center" wrapText="1"/>
    </xf>
    <xf numFmtId="0" fontId="32" fillId="9" borderId="7" xfId="0" applyFont="1" applyFill="1" applyBorder="1" applyAlignment="1">
      <alignment vertical="center" wrapText="1"/>
    </xf>
    <xf numFmtId="0" fontId="1" fillId="19" borderId="7" xfId="0" applyFont="1" applyFill="1" applyBorder="1" applyAlignment="1">
      <alignment horizontal="left" vertical="top" wrapText="1"/>
    </xf>
    <xf numFmtId="0" fontId="0" fillId="9" borderId="7" xfId="0" applyFill="1" applyBorder="1" applyAlignment="1">
      <alignment horizontal="left" vertical="top" wrapText="1"/>
    </xf>
    <xf numFmtId="0" fontId="2" fillId="12" borderId="7" xfId="0" applyFont="1" applyFill="1" applyBorder="1" applyAlignment="1" applyProtection="1">
      <alignment horizontal="left" vertical="center" wrapText="1" readingOrder="1"/>
      <protection locked="0"/>
    </xf>
    <xf numFmtId="0" fontId="2" fillId="11" borderId="7" xfId="0" applyFont="1" applyFill="1" applyBorder="1" applyAlignment="1" applyProtection="1">
      <alignment horizontal="left" vertical="center" wrapText="1" readingOrder="1"/>
      <protection locked="0"/>
    </xf>
    <xf numFmtId="0" fontId="6" fillId="4" borderId="7" xfId="0" applyFont="1" applyFill="1" applyBorder="1" applyAlignment="1">
      <alignment vertical="center" wrapText="1" readingOrder="1"/>
    </xf>
    <xf numFmtId="0" fontId="6" fillId="20" borderId="7" xfId="0" applyFont="1" applyFill="1" applyBorder="1" applyAlignment="1">
      <alignment vertical="center" wrapText="1" readingOrder="1"/>
    </xf>
    <xf numFmtId="0" fontId="6" fillId="7" borderId="0" xfId="0" applyFont="1" applyFill="1" applyBorder="1" applyAlignment="1">
      <alignment vertical="center" wrapText="1" readingOrder="1"/>
    </xf>
    <xf numFmtId="0" fontId="0" fillId="7" borderId="0" xfId="0" applyFill="1" applyBorder="1" applyAlignment="1">
      <alignment wrapText="1"/>
    </xf>
    <xf numFmtId="0" fontId="2" fillId="7" borderId="0" xfId="0" applyFont="1" applyFill="1" applyBorder="1" applyAlignment="1" applyProtection="1">
      <alignment horizontal="left" vertical="center" wrapText="1" readingOrder="1"/>
      <protection locked="0"/>
    </xf>
    <xf numFmtId="0" fontId="0" fillId="7" borderId="0" xfId="0" applyFont="1" applyFill="1" applyBorder="1" applyAlignment="1" applyProtection="1">
      <alignment vertical="top" wrapText="1" readingOrder="1"/>
      <protection locked="0"/>
    </xf>
    <xf numFmtId="0" fontId="0" fillId="7" borderId="0" xfId="0" applyFill="1" applyBorder="1" applyAlignment="1">
      <alignment horizontal="left" vertical="top" wrapText="1"/>
    </xf>
    <xf numFmtId="0" fontId="0" fillId="11" borderId="7" xfId="0" applyFill="1" applyBorder="1" applyAlignment="1" applyProtection="1">
      <alignment wrapText="1"/>
      <protection locked="0"/>
    </xf>
    <xf numFmtId="0" fontId="0" fillId="12" borderId="7" xfId="0" applyFill="1" applyBorder="1" applyAlignment="1" applyProtection="1">
      <alignment wrapText="1"/>
      <protection locked="0"/>
    </xf>
    <xf numFmtId="14" fontId="0" fillId="0" borderId="0" xfId="0" applyNumberFormat="1" applyAlignment="1" applyProtection="1">
      <alignment horizontal="center" wrapText="1"/>
      <protection locked="0"/>
    </xf>
    <xf numFmtId="0" fontId="32" fillId="8" borderId="7" xfId="0" applyFont="1" applyFill="1" applyBorder="1" applyAlignment="1">
      <alignment horizontal="center" wrapText="1"/>
    </xf>
    <xf numFmtId="0" fontId="32" fillId="4" borderId="7" xfId="0" applyFont="1" applyFill="1" applyBorder="1" applyAlignment="1">
      <alignment horizontal="center" wrapText="1"/>
    </xf>
    <xf numFmtId="0" fontId="0" fillId="0" borderId="7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2" fillId="0" borderId="5" xfId="0" applyFont="1" applyFill="1" applyBorder="1" applyAlignment="1" applyProtection="1">
      <alignment horizontal="center"/>
      <protection locked="0"/>
    </xf>
    <xf numFmtId="0" fontId="0" fillId="0" borderId="0" xfId="0" applyFill="1" applyAlignment="1">
      <alignment horizontal="center"/>
    </xf>
    <xf numFmtId="0" fontId="12" fillId="0" borderId="0" xfId="0" applyFont="1" applyFill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12" fillId="0" borderId="0" xfId="0" applyFont="1" applyFill="1" applyAlignment="1">
      <alignment horizontal="left"/>
    </xf>
    <xf numFmtId="0" fontId="14" fillId="0" borderId="0" xfId="0" applyFont="1" applyFill="1" applyAlignment="1">
      <alignment horizontal="left"/>
    </xf>
    <xf numFmtId="2" fontId="12" fillId="0" borderId="5" xfId="0" applyNumberFormat="1" applyFont="1" applyFill="1" applyBorder="1" applyAlignment="1">
      <alignment horizontal="center"/>
    </xf>
    <xf numFmtId="0" fontId="13" fillId="0" borderId="5" xfId="0" applyFont="1" applyFill="1" applyBorder="1" applyAlignment="1">
      <alignment horizontal="left"/>
    </xf>
    <xf numFmtId="0" fontId="14" fillId="0" borderId="5" xfId="0" applyFont="1" applyFill="1" applyBorder="1" applyAlignment="1">
      <alignment horizontal="center"/>
    </xf>
    <xf numFmtId="49" fontId="12" fillId="0" borderId="5" xfId="0" applyNumberFormat="1" applyFont="1" applyFill="1" applyBorder="1" applyAlignment="1" applyProtection="1">
      <alignment horizontal="center"/>
    </xf>
    <xf numFmtId="0" fontId="12" fillId="0" borderId="8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8" fillId="0" borderId="0" xfId="0" applyFont="1" applyFill="1" applyAlignment="1" applyProtection="1">
      <alignment horizontal="center"/>
      <protection locked="0"/>
    </xf>
    <xf numFmtId="0" fontId="16" fillId="0" borderId="5" xfId="0" applyFont="1" applyFill="1" applyBorder="1" applyAlignment="1">
      <alignment horizontal="center"/>
    </xf>
    <xf numFmtId="14" fontId="14" fillId="0" borderId="5" xfId="0" applyNumberFormat="1" applyFont="1" applyFill="1" applyBorder="1" applyAlignment="1">
      <alignment horizontal="center"/>
    </xf>
    <xf numFmtId="0" fontId="17" fillId="0" borderId="5" xfId="0" applyFont="1" applyFill="1" applyBorder="1" applyAlignment="1" applyProtection="1">
      <alignment horizontal="center"/>
      <protection locked="0"/>
    </xf>
    <xf numFmtId="0" fontId="17" fillId="0" borderId="0" xfId="0" applyFont="1" applyFill="1" applyAlignment="1">
      <alignment horizontal="center"/>
    </xf>
    <xf numFmtId="0" fontId="17" fillId="0" borderId="0" xfId="0" applyFont="1" applyFill="1" applyAlignment="1">
      <alignment horizontal="right"/>
    </xf>
    <xf numFmtId="0" fontId="14" fillId="0" borderId="7" xfId="0" applyFont="1" applyFill="1" applyBorder="1" applyAlignment="1">
      <alignment horizontal="center"/>
    </xf>
    <xf numFmtId="0" fontId="0" fillId="10" borderId="31" xfId="0" applyFill="1" applyBorder="1" applyAlignment="1">
      <alignment horizontal="center" wrapText="1"/>
    </xf>
    <xf numFmtId="0" fontId="0" fillId="10" borderId="32" xfId="0" applyFill="1" applyBorder="1" applyAlignment="1">
      <alignment horizontal="center" wrapText="1"/>
    </xf>
    <xf numFmtId="0" fontId="0" fillId="10" borderId="45" xfId="0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0" fillId="15" borderId="56" xfId="0" applyFill="1" applyBorder="1" applyAlignment="1">
      <alignment horizontal="center" vertical="center" wrapText="1"/>
    </xf>
    <xf numFmtId="0" fontId="0" fillId="15" borderId="57" xfId="0" applyFill="1" applyBorder="1" applyAlignment="1">
      <alignment horizontal="center" vertical="center" wrapText="1"/>
    </xf>
    <xf numFmtId="0" fontId="0" fillId="17" borderId="56" xfId="0" applyFill="1" applyBorder="1" applyAlignment="1">
      <alignment horizontal="center" vertical="center" wrapText="1"/>
    </xf>
    <xf numFmtId="0" fontId="0" fillId="17" borderId="57" xfId="0" applyFill="1" applyBorder="1" applyAlignment="1">
      <alignment horizontal="center" vertical="center" wrapText="1"/>
    </xf>
    <xf numFmtId="0" fontId="1" fillId="13" borderId="12" xfId="0" applyFont="1" applyFill="1" applyBorder="1" applyAlignment="1">
      <alignment horizontal="center" vertical="center" wrapText="1"/>
    </xf>
    <xf numFmtId="0" fontId="1" fillId="13" borderId="13" xfId="0" applyFont="1" applyFill="1" applyBorder="1" applyAlignment="1">
      <alignment horizontal="center" vertical="center" wrapText="1"/>
    </xf>
    <xf numFmtId="0" fontId="1" fillId="11" borderId="31" xfId="0" applyFont="1" applyFill="1" applyBorder="1" applyAlignment="1">
      <alignment horizontal="center" vertical="center" wrapText="1"/>
    </xf>
    <xf numFmtId="0" fontId="1" fillId="11" borderId="32" xfId="0" applyFont="1" applyFill="1" applyBorder="1" applyAlignment="1">
      <alignment horizontal="center" vertical="center" wrapText="1"/>
    </xf>
    <xf numFmtId="0" fontId="1" fillId="11" borderId="33" xfId="0" applyFont="1" applyFill="1" applyBorder="1" applyAlignment="1">
      <alignment horizontal="center" vertical="center" wrapText="1"/>
    </xf>
    <xf numFmtId="0" fontId="6" fillId="18" borderId="42" xfId="0" applyFont="1" applyFill="1" applyBorder="1" applyAlignment="1">
      <alignment horizontal="center" textRotation="90" wrapText="1"/>
    </xf>
    <xf numFmtId="0" fontId="6" fillId="18" borderId="47" xfId="0" applyFont="1" applyFill="1" applyBorder="1" applyAlignment="1">
      <alignment horizontal="center" textRotation="90" wrapText="1"/>
    </xf>
    <xf numFmtId="0" fontId="2" fillId="18" borderId="37" xfId="0" applyFont="1" applyFill="1" applyBorder="1" applyAlignment="1">
      <alignment horizontal="center" textRotation="90" wrapText="1"/>
    </xf>
    <xf numFmtId="0" fontId="2" fillId="18" borderId="29" xfId="0" applyFont="1" applyFill="1" applyBorder="1" applyAlignment="1">
      <alignment horizontal="center" textRotation="90" wrapText="1"/>
    </xf>
    <xf numFmtId="0" fontId="6" fillId="18" borderId="41" xfId="0" applyFont="1" applyFill="1" applyBorder="1" applyAlignment="1">
      <alignment horizontal="center" textRotation="90" wrapText="1"/>
    </xf>
    <xf numFmtId="0" fontId="6" fillId="18" borderId="46" xfId="0" applyFont="1" applyFill="1" applyBorder="1" applyAlignment="1">
      <alignment horizontal="center" textRotation="90" wrapText="1"/>
    </xf>
    <xf numFmtId="0" fontId="21" fillId="18" borderId="35" xfId="0" applyFont="1" applyFill="1" applyBorder="1" applyAlignment="1">
      <alignment horizontal="center" textRotation="90" wrapText="1"/>
    </xf>
    <xf numFmtId="0" fontId="21" fillId="18" borderId="48" xfId="0" applyFont="1" applyFill="1" applyBorder="1" applyAlignment="1">
      <alignment horizontal="center" textRotation="90" wrapText="1"/>
    </xf>
    <xf numFmtId="0" fontId="21" fillId="18" borderId="42" xfId="0" applyFont="1" applyFill="1" applyBorder="1" applyAlignment="1">
      <alignment horizontal="center" textRotation="90" wrapText="1"/>
    </xf>
    <xf numFmtId="0" fontId="21" fillId="18" borderId="47" xfId="0" applyFont="1" applyFill="1" applyBorder="1" applyAlignment="1">
      <alignment horizontal="center" textRotation="90" wrapText="1"/>
    </xf>
    <xf numFmtId="0" fontId="6" fillId="18" borderId="0" xfId="0" applyFont="1" applyFill="1" applyBorder="1" applyAlignment="1">
      <alignment horizontal="center" vertical="center" wrapText="1"/>
    </xf>
    <xf numFmtId="0" fontId="6" fillId="18" borderId="38" xfId="0" applyFont="1" applyFill="1" applyBorder="1" applyAlignment="1">
      <alignment horizontal="center" vertical="center" wrapText="1"/>
    </xf>
    <xf numFmtId="0" fontId="2" fillId="18" borderId="35" xfId="0" applyFont="1" applyFill="1" applyBorder="1" applyAlignment="1">
      <alignment horizontal="center" textRotation="90" wrapText="1"/>
    </xf>
    <xf numFmtId="0" fontId="2" fillId="18" borderId="48" xfId="0" applyFont="1" applyFill="1" applyBorder="1" applyAlignment="1">
      <alignment horizontal="center" textRotation="90" wrapText="1"/>
    </xf>
    <xf numFmtId="0" fontId="6" fillId="18" borderId="35" xfId="0" applyFont="1" applyFill="1" applyBorder="1" applyAlignment="1">
      <alignment horizontal="center" textRotation="90" wrapText="1"/>
    </xf>
    <xf numFmtId="0" fontId="6" fillId="18" borderId="48" xfId="0" applyFont="1" applyFill="1" applyBorder="1" applyAlignment="1">
      <alignment horizontal="center" textRotation="90" wrapText="1"/>
    </xf>
    <xf numFmtId="0" fontId="1" fillId="18" borderId="60" xfId="0" applyFont="1" applyFill="1" applyBorder="1" applyAlignment="1">
      <alignment horizontal="center" vertical="center" wrapText="1"/>
    </xf>
    <xf numFmtId="0" fontId="1" fillId="18" borderId="63" xfId="0" applyFont="1" applyFill="1" applyBorder="1" applyAlignment="1">
      <alignment horizontal="center" vertical="center" wrapText="1"/>
    </xf>
    <xf numFmtId="0" fontId="1" fillId="18" borderId="61" xfId="0" applyFont="1" applyFill="1" applyBorder="1" applyAlignment="1">
      <alignment horizontal="center" vertical="center" wrapText="1"/>
    </xf>
    <xf numFmtId="0" fontId="2" fillId="18" borderId="0" xfId="0" applyFont="1" applyFill="1" applyBorder="1" applyAlignment="1">
      <alignment horizontal="center" textRotation="90" wrapText="1"/>
    </xf>
    <xf numFmtId="0" fontId="2" fillId="18" borderId="26" xfId="0" applyFont="1" applyFill="1" applyBorder="1" applyAlignment="1">
      <alignment horizontal="center" textRotation="90" wrapText="1"/>
    </xf>
    <xf numFmtId="0" fontId="0" fillId="18" borderId="39" xfId="0" applyFill="1" applyBorder="1" applyAlignment="1">
      <alignment horizontal="center" vertical="center" wrapText="1"/>
    </xf>
    <xf numFmtId="0" fontId="0" fillId="18" borderId="41" xfId="0" applyFill="1" applyBorder="1" applyAlignment="1">
      <alignment horizontal="center" vertical="center" wrapText="1"/>
    </xf>
    <xf numFmtId="0" fontId="0" fillId="18" borderId="46" xfId="0" applyFill="1" applyBorder="1" applyAlignment="1">
      <alignment horizontal="center" vertical="center" wrapText="1"/>
    </xf>
    <xf numFmtId="0" fontId="0" fillId="18" borderId="40" xfId="0" applyFont="1" applyFill="1" applyBorder="1" applyAlignment="1">
      <alignment horizontal="center" vertical="center" wrapText="1"/>
    </xf>
    <xf numFmtId="0" fontId="0" fillId="18" borderId="42" xfId="0" applyFont="1" applyFill="1" applyBorder="1" applyAlignment="1">
      <alignment horizontal="center" vertical="center" wrapText="1"/>
    </xf>
    <xf numFmtId="0" fontId="0" fillId="18" borderId="47" xfId="0" applyFont="1" applyFill="1" applyBorder="1" applyAlignment="1">
      <alignment horizontal="center" vertical="center" wrapText="1"/>
    </xf>
    <xf numFmtId="0" fontId="2" fillId="18" borderId="38" xfId="0" applyFont="1" applyFill="1" applyBorder="1" applyAlignment="1">
      <alignment horizontal="center" textRotation="90" wrapText="1"/>
    </xf>
    <xf numFmtId="0" fontId="2" fillId="18" borderId="28" xfId="0" applyFont="1" applyFill="1" applyBorder="1" applyAlignment="1">
      <alignment horizontal="center" textRotation="90" wrapText="1"/>
    </xf>
    <xf numFmtId="0" fontId="5" fillId="18" borderId="41" xfId="0" applyFont="1" applyFill="1" applyBorder="1" applyAlignment="1">
      <alignment horizontal="center" textRotation="90" wrapText="1"/>
    </xf>
    <xf numFmtId="0" fontId="5" fillId="18" borderId="46" xfId="0" applyFont="1" applyFill="1" applyBorder="1" applyAlignment="1">
      <alignment horizontal="center" textRotation="90" wrapText="1"/>
    </xf>
    <xf numFmtId="0" fontId="5" fillId="18" borderId="42" xfId="0" applyFont="1" applyFill="1" applyBorder="1" applyAlignment="1">
      <alignment horizontal="center" textRotation="90" wrapText="1"/>
    </xf>
    <xf numFmtId="0" fontId="5" fillId="18" borderId="47" xfId="0" applyFont="1" applyFill="1" applyBorder="1" applyAlignment="1">
      <alignment horizontal="center" textRotation="90" wrapText="1"/>
    </xf>
    <xf numFmtId="0" fontId="2" fillId="18" borderId="41" xfId="0" applyFont="1" applyFill="1" applyBorder="1" applyAlignment="1">
      <alignment horizontal="center" textRotation="90" wrapText="1"/>
    </xf>
    <xf numFmtId="0" fontId="2" fillId="18" borderId="46" xfId="0" applyFont="1" applyFill="1" applyBorder="1" applyAlignment="1">
      <alignment horizontal="center" textRotation="90" wrapText="1"/>
    </xf>
    <xf numFmtId="0" fontId="2" fillId="18" borderId="42" xfId="0" applyFont="1" applyFill="1" applyBorder="1" applyAlignment="1">
      <alignment horizontal="center" textRotation="90" wrapText="1"/>
    </xf>
    <xf numFmtId="0" fontId="2" fillId="18" borderId="47" xfId="0" applyFont="1" applyFill="1" applyBorder="1" applyAlignment="1">
      <alignment horizontal="center" textRotation="90" wrapText="1"/>
    </xf>
    <xf numFmtId="0" fontId="6" fillId="18" borderId="62" xfId="0" applyFont="1" applyFill="1" applyBorder="1" applyAlignment="1">
      <alignment horizontal="center" vertical="center" wrapText="1"/>
    </xf>
    <xf numFmtId="0" fontId="6" fillId="18" borderId="63" xfId="0" applyFont="1" applyFill="1" applyBorder="1" applyAlignment="1">
      <alignment horizontal="center" vertical="center" wrapText="1"/>
    </xf>
    <xf numFmtId="0" fontId="6" fillId="18" borderId="1" xfId="0" applyFont="1" applyFill="1" applyBorder="1" applyAlignment="1">
      <alignment horizontal="center" vertical="center" wrapText="1"/>
    </xf>
    <xf numFmtId="0" fontId="6" fillId="18" borderId="34" xfId="0" applyFont="1" applyFill="1" applyBorder="1" applyAlignment="1">
      <alignment horizontal="center" vertical="center" wrapText="1"/>
    </xf>
    <xf numFmtId="0" fontId="6" fillId="18" borderId="25" xfId="0" applyFont="1" applyFill="1" applyBorder="1" applyAlignment="1">
      <alignment horizontal="center" vertical="center" wrapText="1"/>
    </xf>
    <xf numFmtId="0" fontId="6" fillId="18" borderId="26" xfId="0" applyFont="1" applyFill="1" applyBorder="1" applyAlignment="1">
      <alignment horizontal="center" vertical="center" wrapText="1"/>
    </xf>
    <xf numFmtId="0" fontId="6" fillId="18" borderId="27" xfId="0" applyFont="1" applyFill="1" applyBorder="1" applyAlignment="1">
      <alignment horizontal="center" vertical="center" wrapText="1"/>
    </xf>
    <xf numFmtId="0" fontId="6" fillId="18" borderId="37" xfId="0" applyFont="1" applyFill="1" applyBorder="1" applyAlignment="1">
      <alignment horizontal="center" vertical="center" wrapText="1"/>
    </xf>
    <xf numFmtId="0" fontId="6" fillId="18" borderId="29" xfId="0" applyFont="1" applyFill="1" applyBorder="1" applyAlignment="1">
      <alignment horizontal="center" vertical="center" wrapText="1"/>
    </xf>
    <xf numFmtId="0" fontId="6" fillId="18" borderId="28" xfId="0" applyFont="1" applyFill="1" applyBorder="1" applyAlignment="1">
      <alignment horizontal="center" vertical="center" wrapText="1"/>
    </xf>
    <xf numFmtId="0" fontId="6" fillId="18" borderId="60" xfId="0" applyFont="1" applyFill="1" applyBorder="1" applyAlignment="1">
      <alignment horizontal="center" vertical="center" wrapText="1"/>
    </xf>
    <xf numFmtId="0" fontId="6" fillId="18" borderId="61" xfId="0" applyFont="1" applyFill="1" applyBorder="1" applyAlignment="1">
      <alignment horizontal="center" vertical="center" wrapText="1"/>
    </xf>
    <xf numFmtId="0" fontId="1" fillId="9" borderId="40" xfId="0" applyFont="1" applyFill="1" applyBorder="1" applyAlignment="1">
      <alignment horizontal="center" textRotation="90" wrapText="1"/>
    </xf>
    <xf numFmtId="0" fontId="1" fillId="9" borderId="47" xfId="0" applyFont="1" applyFill="1" applyBorder="1" applyAlignment="1">
      <alignment horizontal="center" textRotation="90" wrapText="1"/>
    </xf>
    <xf numFmtId="0" fontId="1" fillId="9" borderId="39" xfId="0" applyFont="1" applyFill="1" applyBorder="1" applyAlignment="1">
      <alignment horizontal="center" wrapText="1"/>
    </xf>
    <xf numFmtId="0" fontId="1" fillId="9" borderId="46" xfId="0" applyFont="1" applyFill="1" applyBorder="1" applyAlignment="1">
      <alignment horizontal="center" wrapText="1"/>
    </xf>
    <xf numFmtId="0" fontId="1" fillId="9" borderId="44" xfId="0" applyFont="1" applyFill="1" applyBorder="1" applyAlignment="1">
      <alignment horizontal="center" textRotation="90" wrapText="1"/>
    </xf>
    <xf numFmtId="0" fontId="1" fillId="9" borderId="48" xfId="0" applyFont="1" applyFill="1" applyBorder="1" applyAlignment="1">
      <alignment horizontal="center" textRotation="90" wrapText="1"/>
    </xf>
    <xf numFmtId="0" fontId="1" fillId="9" borderId="45" xfId="0" applyFont="1" applyFill="1" applyBorder="1" applyAlignment="1">
      <alignment horizontal="center" wrapText="1"/>
    </xf>
    <xf numFmtId="0" fontId="1" fillId="9" borderId="43" xfId="0" applyFont="1" applyFill="1" applyBorder="1" applyAlignment="1">
      <alignment horizontal="center" wrapText="1"/>
    </xf>
    <xf numFmtId="0" fontId="1" fillId="9" borderId="19" xfId="0" applyFont="1" applyFill="1" applyBorder="1" applyAlignment="1">
      <alignment horizontal="center" textRotation="90" wrapText="1"/>
    </xf>
    <xf numFmtId="0" fontId="1" fillId="9" borderId="28" xfId="0" applyFont="1" applyFill="1" applyBorder="1" applyAlignment="1">
      <alignment horizontal="center" textRotation="90" wrapText="1"/>
    </xf>
    <xf numFmtId="0" fontId="7" fillId="0" borderId="0" xfId="0" applyFont="1" applyFill="1" applyAlignment="1">
      <alignment horizontal="center"/>
    </xf>
    <xf numFmtId="0" fontId="28" fillId="0" borderId="4" xfId="0" applyFont="1" applyFill="1" applyBorder="1" applyAlignment="1">
      <alignment horizontal="center"/>
    </xf>
    <xf numFmtId="0" fontId="6" fillId="0" borderId="0" xfId="0" applyFont="1" applyFill="1" applyAlignment="1">
      <alignment horizontal="left" vertical="center" wrapText="1" readingOrder="1"/>
    </xf>
    <xf numFmtId="0" fontId="2" fillId="0" borderId="0" xfId="0" applyFont="1" applyFill="1" applyAlignment="1" applyProtection="1">
      <alignment horizontal="left" vertical="top" wrapText="1" readingOrder="1"/>
    </xf>
    <xf numFmtId="0" fontId="7" fillId="0" borderId="0" xfId="0" applyFont="1" applyFill="1" applyAlignment="1">
      <alignment horizontal="right"/>
    </xf>
    <xf numFmtId="0" fontId="7" fillId="0" borderId="0" xfId="0" applyFont="1" applyFill="1" applyAlignment="1" applyProtection="1">
      <alignment horizontal="left"/>
      <protection locked="0"/>
    </xf>
    <xf numFmtId="0" fontId="23" fillId="0" borderId="5" xfId="0" applyFont="1" applyFill="1" applyBorder="1" applyAlignment="1">
      <alignment horizontal="right"/>
    </xf>
    <xf numFmtId="14" fontId="23" fillId="0" borderId="5" xfId="0" applyNumberFormat="1" applyFont="1" applyFill="1" applyBorder="1" applyAlignment="1">
      <alignment horizontal="left"/>
    </xf>
    <xf numFmtId="0" fontId="6" fillId="0" borderId="0" xfId="0" applyFont="1" applyFill="1" applyAlignment="1">
      <alignment horizontal="center" vertical="top" wrapText="1" readingOrder="1"/>
    </xf>
    <xf numFmtId="0" fontId="2" fillId="0" borderId="0" xfId="0" applyFont="1" applyFill="1" applyAlignment="1">
      <alignment horizontal="center" vertical="center" wrapText="1" readingOrder="1"/>
    </xf>
    <xf numFmtId="0" fontId="6" fillId="0" borderId="5" xfId="0" applyFont="1" applyFill="1" applyBorder="1" applyAlignment="1">
      <alignment horizontal="center" vertical="center" wrapText="1" readingOrder="1"/>
    </xf>
    <xf numFmtId="0" fontId="2" fillId="0" borderId="0" xfId="0" applyFont="1" applyFill="1" applyAlignment="1">
      <alignment horizontal="left" vertical="center" wrapText="1" readingOrder="1"/>
    </xf>
    <xf numFmtId="165" fontId="22" fillId="0" borderId="5" xfId="0" applyNumberFormat="1" applyFont="1" applyFill="1" applyBorder="1" applyAlignment="1">
      <alignment horizontal="center" vertical="center" wrapText="1" readingOrder="1"/>
    </xf>
    <xf numFmtId="0" fontId="2" fillId="0" borderId="0" xfId="0" applyFont="1" applyFill="1" applyAlignment="1" applyProtection="1">
      <alignment horizontal="left" vertical="center" wrapText="1" readingOrder="1"/>
      <protection locked="0"/>
    </xf>
    <xf numFmtId="0" fontId="2" fillId="0" borderId="0" xfId="0" applyFont="1" applyFill="1" applyBorder="1" applyAlignment="1">
      <alignment horizontal="center" vertical="center" wrapText="1" readingOrder="1"/>
    </xf>
    <xf numFmtId="0" fontId="2" fillId="0" borderId="0" xfId="0" applyFont="1" applyFill="1" applyAlignment="1">
      <alignment horizontal="right" vertical="center" wrapText="1" readingOrder="1"/>
    </xf>
    <xf numFmtId="2" fontId="6" fillId="0" borderId="6" xfId="0" applyNumberFormat="1" applyFont="1" applyFill="1" applyBorder="1" applyAlignment="1">
      <alignment horizontal="center" wrapText="1" readingOrder="1"/>
    </xf>
    <xf numFmtId="0" fontId="2" fillId="0" borderId="0" xfId="0" applyFont="1" applyFill="1" applyAlignment="1">
      <alignment horizontal="center" wrapText="1" readingOrder="1"/>
    </xf>
    <xf numFmtId="0" fontId="2" fillId="0" borderId="5" xfId="0" applyFont="1" applyFill="1" applyBorder="1" applyAlignment="1">
      <alignment horizontal="center" vertical="center" wrapText="1" readingOrder="1"/>
    </xf>
    <xf numFmtId="0" fontId="6" fillId="0" borderId="0" xfId="0" applyFont="1" applyFill="1" applyBorder="1" applyAlignment="1">
      <alignment horizontal="center" vertical="center" wrapText="1" readingOrder="1"/>
    </xf>
    <xf numFmtId="0" fontId="21" fillId="0" borderId="5" xfId="0" applyFont="1" applyFill="1" applyBorder="1" applyAlignment="1">
      <alignment horizontal="center" vertical="center" wrapText="1" readingOrder="1"/>
    </xf>
    <xf numFmtId="0" fontId="26" fillId="0" borderId="5" xfId="0" applyFont="1" applyFill="1" applyBorder="1" applyAlignment="1">
      <alignment horizontal="center" vertical="center" wrapText="1" readingOrder="1"/>
    </xf>
    <xf numFmtId="0" fontId="21" fillId="0" borderId="0" xfId="0" applyFont="1" applyFill="1" applyAlignment="1">
      <alignment horizontal="center" vertical="center" wrapText="1" readingOrder="1"/>
    </xf>
    <xf numFmtId="0" fontId="26" fillId="0" borderId="0" xfId="0" applyFont="1" applyFill="1" applyAlignment="1">
      <alignment horizontal="left" vertical="center" wrapText="1" readingOrder="1"/>
    </xf>
    <xf numFmtId="0" fontId="6" fillId="0" borderId="0" xfId="0" applyFont="1" applyFill="1" applyAlignment="1">
      <alignment horizontal="right" vertical="center" wrapText="1" readingOrder="1"/>
    </xf>
    <xf numFmtId="0" fontId="6" fillId="0" borderId="7" xfId="0" applyFont="1" applyFill="1" applyBorder="1" applyAlignment="1">
      <alignment horizontal="center" vertical="center" wrapText="1" readingOrder="1"/>
    </xf>
    <xf numFmtId="0" fontId="6" fillId="0" borderId="0" xfId="0" applyFont="1" applyFill="1" applyAlignment="1">
      <alignment horizontal="center" vertical="center" wrapText="1" readingOrder="1"/>
    </xf>
    <xf numFmtId="0" fontId="8" fillId="0" borderId="0" xfId="0" applyFont="1" applyFill="1" applyAlignment="1">
      <alignment horizontal="center" vertical="top" wrapText="1" readingOrder="1"/>
    </xf>
    <xf numFmtId="0" fontId="8" fillId="0" borderId="0" xfId="0" applyFont="1" applyFill="1" applyBorder="1" applyAlignment="1">
      <alignment horizontal="center" vertical="top" wrapText="1" readingOrder="1"/>
    </xf>
    <xf numFmtId="0" fontId="2" fillId="0" borderId="31" xfId="0" applyFont="1" applyFill="1" applyBorder="1" applyAlignment="1">
      <alignment horizontal="left" vertical="center" wrapText="1" readingOrder="1"/>
    </xf>
    <xf numFmtId="0" fontId="2" fillId="0" borderId="32" xfId="0" applyFont="1" applyFill="1" applyBorder="1" applyAlignment="1">
      <alignment horizontal="left" vertical="center" wrapText="1" readingOrder="1"/>
    </xf>
    <xf numFmtId="0" fontId="2" fillId="0" borderId="33" xfId="0" applyFont="1" applyFill="1" applyBorder="1" applyAlignment="1">
      <alignment horizontal="left" vertical="center" wrapText="1" readingOrder="1"/>
    </xf>
    <xf numFmtId="0" fontId="6" fillId="0" borderId="10" xfId="0" applyFont="1" applyFill="1" applyBorder="1" applyAlignment="1">
      <alignment horizontal="center" vertical="center" wrapText="1" readingOrder="1"/>
    </xf>
    <xf numFmtId="0" fontId="6" fillId="0" borderId="23" xfId="0" applyFont="1" applyFill="1" applyBorder="1" applyAlignment="1">
      <alignment horizontal="center" vertical="center" wrapText="1" readingOrder="1"/>
    </xf>
    <xf numFmtId="0" fontId="26" fillId="0" borderId="16" xfId="0" applyFont="1" applyFill="1" applyBorder="1" applyAlignment="1">
      <alignment horizontal="center" vertical="center" wrapText="1" readingOrder="1"/>
    </xf>
    <xf numFmtId="0" fontId="26" fillId="0" borderId="17" xfId="0" applyFont="1" applyFill="1" applyBorder="1" applyAlignment="1">
      <alignment horizontal="center" vertical="center" wrapText="1" readingOrder="1"/>
    </xf>
    <xf numFmtId="0" fontId="26" fillId="0" borderId="18" xfId="0" applyFont="1" applyFill="1" applyBorder="1" applyAlignment="1">
      <alignment horizontal="center" vertical="center" wrapText="1" readingOrder="1"/>
    </xf>
    <xf numFmtId="0" fontId="27" fillId="0" borderId="23" xfId="0" applyFont="1" applyFill="1" applyBorder="1" applyAlignment="1">
      <alignment horizontal="center" vertical="center" wrapText="1" readingOrder="1"/>
    </xf>
    <xf numFmtId="0" fontId="27" fillId="0" borderId="24" xfId="0" applyFont="1" applyFill="1" applyBorder="1" applyAlignment="1">
      <alignment horizontal="center" vertical="center" wrapText="1" readingOrder="1"/>
    </xf>
    <xf numFmtId="0" fontId="6" fillId="0" borderId="9" xfId="0" applyFont="1" applyFill="1" applyBorder="1" applyAlignment="1">
      <alignment horizontal="center" vertical="center" wrapText="1" readingOrder="1"/>
    </xf>
    <xf numFmtId="0" fontId="2" fillId="0" borderId="8" xfId="0" applyFont="1" applyFill="1" applyBorder="1" applyAlignment="1">
      <alignment horizontal="center" vertical="center" wrapText="1" readingOrder="1"/>
    </xf>
    <xf numFmtId="0" fontId="2" fillId="0" borderId="6" xfId="0" applyFont="1" applyFill="1" applyBorder="1" applyAlignment="1">
      <alignment horizontal="center" vertical="center" wrapText="1" readingOrder="1"/>
    </xf>
    <xf numFmtId="0" fontId="2" fillId="0" borderId="49" xfId="0" applyFont="1" applyFill="1" applyBorder="1" applyAlignment="1">
      <alignment horizontal="center" vertical="center" wrapText="1" readingOrder="1"/>
    </xf>
    <xf numFmtId="0" fontId="27" fillId="0" borderId="22" xfId="0" applyFont="1" applyFill="1" applyBorder="1" applyAlignment="1">
      <alignment horizontal="center" vertical="center" wrapText="1" readingOrder="1"/>
    </xf>
    <xf numFmtId="0" fontId="2" fillId="0" borderId="45" xfId="0" applyFont="1" applyFill="1" applyBorder="1" applyAlignment="1">
      <alignment horizontal="center" vertical="center" wrapText="1" readingOrder="1"/>
    </xf>
    <xf numFmtId="0" fontId="2" fillId="0" borderId="12" xfId="0" applyFont="1" applyFill="1" applyBorder="1" applyAlignment="1">
      <alignment horizontal="center" vertical="center" wrapText="1" readingOrder="1"/>
    </xf>
    <xf numFmtId="0" fontId="2" fillId="0" borderId="13" xfId="0" applyFont="1" applyFill="1" applyBorder="1" applyAlignment="1">
      <alignment horizontal="center" vertical="center" wrapText="1" readingOrder="1"/>
    </xf>
    <xf numFmtId="0" fontId="27" fillId="0" borderId="31" xfId="0" applyFont="1" applyFill="1" applyBorder="1" applyAlignment="1">
      <alignment horizontal="center" vertical="center" wrapText="1" readingOrder="1"/>
    </xf>
    <xf numFmtId="0" fontId="27" fillId="0" borderId="32" xfId="0" applyFont="1" applyFill="1" applyBorder="1" applyAlignment="1">
      <alignment horizontal="center" vertical="center" wrapText="1" readingOrder="1"/>
    </xf>
    <xf numFmtId="0" fontId="27" fillId="0" borderId="33" xfId="0" applyFont="1" applyFill="1" applyBorder="1" applyAlignment="1">
      <alignment horizontal="center" vertical="center" wrapText="1" readingOrder="1"/>
    </xf>
    <xf numFmtId="0" fontId="2" fillId="0" borderId="14" xfId="0" applyFont="1" applyFill="1" applyBorder="1" applyAlignment="1">
      <alignment horizontal="left" vertical="center" wrapText="1" readingOrder="1"/>
    </xf>
    <xf numFmtId="0" fontId="2" fillId="0" borderId="7" xfId="0" applyFont="1" applyFill="1" applyBorder="1" applyAlignment="1">
      <alignment horizontal="left" vertical="center" wrapText="1" readingOrder="1"/>
    </xf>
    <xf numFmtId="0" fontId="2" fillId="0" borderId="15" xfId="0" applyFont="1" applyFill="1" applyBorder="1" applyAlignment="1">
      <alignment horizontal="left" vertical="center" wrapText="1" readingOrder="1"/>
    </xf>
    <xf numFmtId="0" fontId="27" fillId="0" borderId="7" xfId="0" applyFont="1" applyFill="1" applyBorder="1" applyAlignment="1">
      <alignment horizontal="center" vertical="center" wrapText="1" readingOrder="1"/>
    </xf>
    <xf numFmtId="2" fontId="6" fillId="0" borderId="9" xfId="0" applyNumberFormat="1" applyFont="1" applyFill="1" applyBorder="1" applyAlignment="1">
      <alignment horizontal="center" vertical="center" wrapText="1" readingOrder="1"/>
    </xf>
    <xf numFmtId="2" fontId="6" fillId="0" borderId="7" xfId="0" applyNumberFormat="1" applyFont="1" applyFill="1" applyBorder="1" applyAlignment="1">
      <alignment horizontal="center" vertical="center" wrapText="1" readingOrder="1"/>
    </xf>
    <xf numFmtId="0" fontId="27" fillId="0" borderId="48" xfId="0" applyFont="1" applyFill="1" applyBorder="1" applyAlignment="1">
      <alignment horizontal="center" vertical="center" wrapText="1" readingOrder="1"/>
    </xf>
    <xf numFmtId="0" fontId="27" fillId="0" borderId="47" xfId="0" applyFont="1" applyFill="1" applyBorder="1" applyAlignment="1">
      <alignment horizontal="center" vertical="center" wrapText="1" readingOrder="1"/>
    </xf>
    <xf numFmtId="0" fontId="6" fillId="0" borderId="11" xfId="0" applyFont="1" applyFill="1" applyBorder="1" applyAlignment="1">
      <alignment horizontal="center" vertical="center" wrapText="1" readingOrder="1"/>
    </xf>
    <xf numFmtId="0" fontId="6" fillId="0" borderId="12" xfId="0" applyFont="1" applyFill="1" applyBorder="1" applyAlignment="1">
      <alignment horizontal="center" vertical="center" wrapText="1" readingOrder="1"/>
    </xf>
    <xf numFmtId="0" fontId="6" fillId="0" borderId="13" xfId="0" applyFont="1" applyFill="1" applyBorder="1" applyAlignment="1">
      <alignment horizontal="center" vertical="center" wrapText="1" readingOrder="1"/>
    </xf>
    <xf numFmtId="0" fontId="6" fillId="0" borderId="2" xfId="0" applyFont="1" applyFill="1" applyBorder="1" applyAlignment="1">
      <alignment horizontal="center" vertical="center" wrapText="1" readingOrder="1"/>
    </xf>
    <xf numFmtId="0" fontId="6" fillId="0" borderId="3" xfId="0" applyFont="1" applyFill="1" applyBorder="1" applyAlignment="1">
      <alignment horizontal="center" vertical="center" wrapText="1" readingOrder="1"/>
    </xf>
    <xf numFmtId="0" fontId="6" fillId="0" borderId="21" xfId="0" applyFont="1" applyFill="1" applyBorder="1" applyAlignment="1">
      <alignment horizontal="center" vertical="center" wrapText="1" readingOrder="1"/>
    </xf>
    <xf numFmtId="0" fontId="6" fillId="0" borderId="25" xfId="0" applyFont="1" applyFill="1" applyBorder="1" applyAlignment="1">
      <alignment horizontal="center" vertical="center" wrapText="1" readingOrder="1"/>
    </xf>
    <xf numFmtId="0" fontId="6" fillId="0" borderId="26" xfId="0" applyFont="1" applyFill="1" applyBorder="1" applyAlignment="1">
      <alignment horizontal="center" vertical="center" wrapText="1" readingOrder="1"/>
    </xf>
    <xf numFmtId="0" fontId="6" fillId="0" borderId="27" xfId="0" applyFont="1" applyFill="1" applyBorder="1" applyAlignment="1">
      <alignment horizontal="center" vertical="center" wrapText="1" readingOrder="1"/>
    </xf>
    <xf numFmtId="0" fontId="6" fillId="0" borderId="19" xfId="0" applyFont="1" applyFill="1" applyBorder="1" applyAlignment="1">
      <alignment horizontal="center" vertical="center" wrapText="1" readingOrder="1"/>
    </xf>
    <xf numFmtId="0" fontId="6" fillId="0" borderId="28" xfId="0" applyFont="1" applyFill="1" applyBorder="1" applyAlignment="1">
      <alignment horizontal="center" vertical="center" wrapText="1" readingOrder="1"/>
    </xf>
    <xf numFmtId="0" fontId="25" fillId="0" borderId="20" xfId="0" applyFont="1" applyFill="1" applyBorder="1" applyAlignment="1">
      <alignment horizontal="center" vertical="center" wrapText="1" readingOrder="1"/>
    </xf>
    <xf numFmtId="0" fontId="25" fillId="0" borderId="3" xfId="0" applyFont="1" applyFill="1" applyBorder="1" applyAlignment="1">
      <alignment horizontal="center" vertical="center" wrapText="1" readingOrder="1"/>
    </xf>
    <xf numFmtId="0" fontId="25" fillId="0" borderId="21" xfId="0" applyFont="1" applyFill="1" applyBorder="1" applyAlignment="1">
      <alignment horizontal="center" vertical="center" wrapText="1" readingOrder="1"/>
    </xf>
    <xf numFmtId="0" fontId="25" fillId="0" borderId="29" xfId="0" applyFont="1" applyFill="1" applyBorder="1" applyAlignment="1">
      <alignment horizontal="center" vertical="center" wrapText="1" readingOrder="1"/>
    </xf>
    <xf numFmtId="0" fontId="25" fillId="0" borderId="26" xfId="0" applyFont="1" applyFill="1" applyBorder="1" applyAlignment="1">
      <alignment horizontal="center" vertical="center" wrapText="1" readingOrder="1"/>
    </xf>
    <xf numFmtId="0" fontId="25" fillId="0" borderId="27" xfId="0" applyFont="1" applyFill="1" applyBorder="1" applyAlignment="1">
      <alignment horizontal="center" vertical="center" wrapText="1" readingOrder="1"/>
    </xf>
    <xf numFmtId="0" fontId="2" fillId="0" borderId="53" xfId="0" applyFont="1" applyFill="1" applyBorder="1" applyAlignment="1">
      <alignment horizontal="left" vertical="center" wrapText="1" readingOrder="1"/>
    </xf>
    <xf numFmtId="0" fontId="2" fillId="0" borderId="4" xfId="0" applyFont="1" applyFill="1" applyBorder="1" applyAlignment="1">
      <alignment horizontal="left" vertical="center" wrapText="1" readingOrder="1"/>
    </xf>
    <xf numFmtId="0" fontId="2" fillId="0" borderId="36" xfId="0" applyFont="1" applyFill="1" applyBorder="1" applyAlignment="1">
      <alignment horizontal="left" vertical="center" wrapText="1" readingOrder="1"/>
    </xf>
    <xf numFmtId="0" fontId="2" fillId="0" borderId="54" xfId="0" applyFont="1" applyFill="1" applyBorder="1" applyAlignment="1">
      <alignment horizontal="left" vertical="center" wrapText="1" readingOrder="1"/>
    </xf>
    <xf numFmtId="0" fontId="2" fillId="0" borderId="5" xfId="0" applyFont="1" applyFill="1" applyBorder="1" applyAlignment="1">
      <alignment horizontal="left" vertical="center" wrapText="1" readingOrder="1"/>
    </xf>
    <xf numFmtId="0" fontId="2" fillId="0" borderId="10" xfId="0" applyFont="1" applyFill="1" applyBorder="1" applyAlignment="1">
      <alignment horizontal="left" vertical="center" wrapText="1" readingOrder="1"/>
    </xf>
    <xf numFmtId="0" fontId="2" fillId="0" borderId="7" xfId="0" applyFont="1" applyFill="1" applyBorder="1" applyAlignment="1">
      <alignment horizontal="center" vertical="center" wrapText="1" readingOrder="1"/>
    </xf>
    <xf numFmtId="0" fontId="2" fillId="0" borderId="15" xfId="0" applyFont="1" applyFill="1" applyBorder="1" applyAlignment="1">
      <alignment horizontal="center" vertical="center" wrapText="1" readingOrder="1"/>
    </xf>
    <xf numFmtId="0" fontId="2" fillId="0" borderId="16" xfId="0" applyFont="1" applyFill="1" applyBorder="1" applyAlignment="1">
      <alignment horizontal="left" vertical="center" wrapText="1" readingOrder="1"/>
    </xf>
    <xf numFmtId="0" fontId="2" fillId="0" borderId="17" xfId="0" applyFont="1" applyFill="1" applyBorder="1" applyAlignment="1">
      <alignment horizontal="left" vertical="center" wrapText="1" readingOrder="1"/>
    </xf>
    <xf numFmtId="0" fontId="2" fillId="0" borderId="18" xfId="0" applyFont="1" applyFill="1" applyBorder="1" applyAlignment="1">
      <alignment horizontal="left" vertical="center" wrapText="1" readingOrder="1"/>
    </xf>
    <xf numFmtId="0" fontId="6" fillId="0" borderId="30" xfId="0" applyFont="1" applyFill="1" applyBorder="1" applyAlignment="1">
      <alignment horizontal="center" vertical="center" wrapText="1" readingOrder="1"/>
    </xf>
    <xf numFmtId="0" fontId="6" fillId="0" borderId="17" xfId="0" applyFont="1" applyFill="1" applyBorder="1" applyAlignment="1">
      <alignment horizontal="center" vertical="center" wrapText="1" readingOrder="1"/>
    </xf>
    <xf numFmtId="0" fontId="2" fillId="0" borderId="50" xfId="0" applyFont="1" applyFill="1" applyBorder="1" applyAlignment="1">
      <alignment horizontal="center" vertical="center" wrapText="1" readingOrder="1"/>
    </xf>
    <xf numFmtId="0" fontId="2" fillId="0" borderId="51" xfId="0" applyFont="1" applyFill="1" applyBorder="1" applyAlignment="1">
      <alignment horizontal="center" vertical="center" wrapText="1" readingOrder="1"/>
    </xf>
    <xf numFmtId="0" fontId="2" fillId="0" borderId="52" xfId="0" applyFont="1" applyFill="1" applyBorder="1" applyAlignment="1">
      <alignment horizontal="center" vertical="center" wrapText="1" readingOrder="1"/>
    </xf>
    <xf numFmtId="0" fontId="27" fillId="0" borderId="46" xfId="0" applyFont="1" applyFill="1" applyBorder="1" applyAlignment="1">
      <alignment horizontal="center" vertical="center" wrapText="1" readingOrder="1"/>
    </xf>
    <xf numFmtId="164" fontId="6" fillId="0" borderId="9" xfId="0" applyNumberFormat="1" applyFont="1" applyFill="1" applyBorder="1" applyAlignment="1">
      <alignment horizontal="center" vertical="center" wrapText="1" readingOrder="1"/>
    </xf>
    <xf numFmtId="164" fontId="6" fillId="0" borderId="7" xfId="0" applyNumberFormat="1" applyFont="1" applyFill="1" applyBorder="1" applyAlignment="1">
      <alignment horizontal="center" vertical="center" wrapText="1" readingOrder="1"/>
    </xf>
    <xf numFmtId="0" fontId="5" fillId="0" borderId="0" xfId="0" applyFont="1" applyFill="1" applyAlignment="1">
      <alignment horizontal="left" vertical="top" wrapText="1" readingOrder="1"/>
    </xf>
    <xf numFmtId="0" fontId="0" fillId="0" borderId="0" xfId="0" applyFont="1" applyFill="1" applyAlignment="1">
      <alignment horizontal="left" vertical="top" wrapText="1" readingOrder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FF99"/>
      <color rgb="FFFFFF99"/>
      <color rgb="FF66CCFF"/>
      <color rgb="FFFF99FF"/>
      <color rgb="FF00CC99"/>
      <color rgb="FF66FF66"/>
      <color rgb="FFFF33CC"/>
      <color rgb="FFCC6600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5"/>
  <sheetViews>
    <sheetView showRowColHeaders="0" tabSelected="1" topLeftCell="A13" zoomScale="170" zoomScaleNormal="170" workbookViewId="0">
      <pane xSplit="2" ySplit="2" topLeftCell="C15" activePane="bottomRight" state="frozen"/>
      <selection activeCell="AY19" sqref="AY19:CV19"/>
      <selection pane="topRight" activeCell="AY19" sqref="AY19:CV19"/>
      <selection pane="bottomLeft" activeCell="AY19" sqref="AY19:CV19"/>
      <selection pane="bottomRight" activeCell="E46" sqref="E46"/>
    </sheetView>
  </sheetViews>
  <sheetFormatPr defaultRowHeight="15" x14ac:dyDescent="0.25"/>
  <cols>
    <col min="1" max="1" width="6.85546875" style="2" customWidth="1"/>
    <col min="2" max="2" width="36.28515625" style="3" customWidth="1"/>
    <col min="3" max="3" width="12" style="78" customWidth="1"/>
    <col min="4" max="4" width="12.42578125" style="4" customWidth="1"/>
    <col min="5" max="5" width="12.7109375" style="2" customWidth="1"/>
    <col min="6" max="6" width="6.28515625" style="2" customWidth="1"/>
    <col min="7" max="7" width="6.5703125" style="2" customWidth="1"/>
    <col min="8" max="27" width="3.140625" style="2" customWidth="1"/>
    <col min="28" max="28" width="9.28515625" style="2" hidden="1" customWidth="1"/>
    <col min="29" max="29" width="13.5703125" style="3" hidden="1" customWidth="1"/>
    <col min="30" max="30" width="9.28515625" style="2" hidden="1" customWidth="1"/>
    <col min="31" max="31" width="8.28515625" style="2" hidden="1" customWidth="1"/>
    <col min="32" max="32" width="13.7109375" style="2" hidden="1" customWidth="1"/>
    <col min="33" max="33" width="40.42578125" style="2" hidden="1" customWidth="1"/>
    <col min="34" max="34" width="18.7109375" style="2" hidden="1" customWidth="1"/>
    <col min="35" max="35" width="11" style="2" hidden="1" customWidth="1"/>
    <col min="36" max="36" width="10.5703125" style="2" hidden="1" customWidth="1"/>
    <col min="37" max="37" width="13.140625" style="2" hidden="1" customWidth="1"/>
    <col min="38" max="16384" width="9.140625" style="3"/>
  </cols>
  <sheetData>
    <row r="1" spans="1:37" x14ac:dyDescent="0.25">
      <c r="F1" s="2">
        <v>0</v>
      </c>
      <c r="G1" s="2" t="s">
        <v>76</v>
      </c>
      <c r="AH1" s="2" t="s">
        <v>80</v>
      </c>
    </row>
    <row r="2" spans="1:37" x14ac:dyDescent="0.25">
      <c r="F2" s="2">
        <v>1</v>
      </c>
      <c r="G2" s="2" t="s">
        <v>77</v>
      </c>
      <c r="AH2" s="2" t="s">
        <v>79</v>
      </c>
    </row>
    <row r="3" spans="1:37" x14ac:dyDescent="0.25">
      <c r="F3" s="2">
        <v>2</v>
      </c>
      <c r="AH3" s="2" t="s">
        <v>78</v>
      </c>
    </row>
    <row r="4" spans="1:37" x14ac:dyDescent="0.25">
      <c r="F4" s="2">
        <v>3</v>
      </c>
      <c r="AH4" s="2" t="s">
        <v>100</v>
      </c>
    </row>
    <row r="5" spans="1:37" x14ac:dyDescent="0.25">
      <c r="F5" s="2">
        <v>4</v>
      </c>
      <c r="AH5" s="2" t="s">
        <v>99</v>
      </c>
    </row>
    <row r="6" spans="1:37" x14ac:dyDescent="0.25">
      <c r="F6" s="2">
        <v>5</v>
      </c>
      <c r="AH6" s="2" t="s">
        <v>75</v>
      </c>
    </row>
    <row r="7" spans="1:37" x14ac:dyDescent="0.25">
      <c r="F7" s="2">
        <v>6</v>
      </c>
    </row>
    <row r="8" spans="1:37" x14ac:dyDescent="0.25">
      <c r="F8" s="2">
        <v>7</v>
      </c>
    </row>
    <row r="9" spans="1:37" x14ac:dyDescent="0.25">
      <c r="F9" s="2">
        <v>8</v>
      </c>
    </row>
    <row r="10" spans="1:37" x14ac:dyDescent="0.25">
      <c r="F10" s="2">
        <v>9</v>
      </c>
    </row>
    <row r="11" spans="1:37" x14ac:dyDescent="0.25">
      <c r="F11" s="2">
        <v>10</v>
      </c>
    </row>
    <row r="12" spans="1:37" x14ac:dyDescent="0.25">
      <c r="F12" s="2">
        <v>11</v>
      </c>
    </row>
    <row r="13" spans="1:37" ht="15.75" x14ac:dyDescent="0.25">
      <c r="A13" s="21"/>
      <c r="B13" s="23"/>
      <c r="C13" s="79"/>
      <c r="D13" s="22"/>
      <c r="E13" s="21"/>
      <c r="F13" s="20"/>
      <c r="G13" s="20"/>
      <c r="H13" s="204" t="s">
        <v>98</v>
      </c>
      <c r="I13" s="204"/>
      <c r="J13" s="204"/>
      <c r="K13" s="204"/>
      <c r="L13" s="204"/>
      <c r="M13" s="204"/>
      <c r="N13" s="204"/>
      <c r="O13" s="204"/>
      <c r="P13" s="204"/>
      <c r="Q13" s="204"/>
      <c r="R13" s="205" t="s">
        <v>97</v>
      </c>
      <c r="S13" s="205"/>
      <c r="T13" s="205"/>
      <c r="U13" s="205"/>
      <c r="V13" s="205"/>
      <c r="W13" s="205"/>
      <c r="X13" s="205"/>
      <c r="Y13" s="205"/>
      <c r="Z13" s="205"/>
      <c r="AA13" s="205"/>
      <c r="AB13" s="17"/>
      <c r="AC13" s="19"/>
      <c r="AD13" s="17"/>
      <c r="AE13" s="17"/>
      <c r="AF13" s="17"/>
      <c r="AG13" s="17"/>
      <c r="AH13" s="18"/>
      <c r="AI13" s="17"/>
      <c r="AJ13" s="17"/>
      <c r="AK13" s="17"/>
    </row>
    <row r="14" spans="1:37" ht="33.75" customHeight="1" x14ac:dyDescent="0.25">
      <c r="A14" s="186" t="s">
        <v>96</v>
      </c>
      <c r="B14" s="189" t="s">
        <v>95</v>
      </c>
      <c r="C14" s="182" t="s">
        <v>135</v>
      </c>
      <c r="D14" s="185" t="s">
        <v>94</v>
      </c>
      <c r="E14" s="186" t="s">
        <v>93</v>
      </c>
      <c r="F14" s="186" t="s">
        <v>92</v>
      </c>
      <c r="G14" s="186" t="s">
        <v>91</v>
      </c>
      <c r="H14" s="187">
        <v>1</v>
      </c>
      <c r="I14" s="187">
        <v>2</v>
      </c>
      <c r="J14" s="187">
        <v>3</v>
      </c>
      <c r="K14" s="187">
        <v>4</v>
      </c>
      <c r="L14" s="187">
        <v>5</v>
      </c>
      <c r="M14" s="187">
        <v>6</v>
      </c>
      <c r="N14" s="187">
        <v>7</v>
      </c>
      <c r="O14" s="187">
        <v>8</v>
      </c>
      <c r="P14" s="187">
        <v>9</v>
      </c>
      <c r="Q14" s="187">
        <v>10</v>
      </c>
      <c r="R14" s="188">
        <v>1</v>
      </c>
      <c r="S14" s="188">
        <v>2</v>
      </c>
      <c r="T14" s="188">
        <v>3</v>
      </c>
      <c r="U14" s="188">
        <v>4</v>
      </c>
      <c r="V14" s="188">
        <v>5</v>
      </c>
      <c r="W14" s="188">
        <v>6</v>
      </c>
      <c r="X14" s="188">
        <v>7</v>
      </c>
      <c r="Y14" s="188">
        <v>8</v>
      </c>
      <c r="Z14" s="188">
        <v>9</v>
      </c>
      <c r="AA14" s="188">
        <v>10</v>
      </c>
      <c r="AB14" s="14" t="s">
        <v>90</v>
      </c>
      <c r="AC14" s="14" t="s">
        <v>89</v>
      </c>
      <c r="AD14" s="14" t="s">
        <v>88</v>
      </c>
      <c r="AE14" s="14" t="s">
        <v>87</v>
      </c>
      <c r="AF14" s="14" t="s">
        <v>86</v>
      </c>
      <c r="AG14" s="16" t="s">
        <v>85</v>
      </c>
      <c r="AH14" s="15" t="s">
        <v>84</v>
      </c>
      <c r="AI14" s="14" t="s">
        <v>83</v>
      </c>
      <c r="AJ14" s="14" t="s">
        <v>82</v>
      </c>
      <c r="AK14" s="14" t="s">
        <v>81</v>
      </c>
    </row>
    <row r="15" spans="1:37" x14ac:dyDescent="0.25">
      <c r="A15" s="11">
        <v>1</v>
      </c>
      <c r="B15" s="13" t="s">
        <v>298</v>
      </c>
      <c r="C15" s="80">
        <v>40069</v>
      </c>
      <c r="D15" s="12">
        <v>43332</v>
      </c>
      <c r="E15" s="11" t="str">
        <f>DATEDIF(C15,D15,"y")&amp;" лет "&amp;
DATEDIF(C15,D15,"ym")&amp;" мес. "</f>
        <v xml:space="preserve">8 лет 11 мес. </v>
      </c>
      <c r="F15" s="11">
        <v>0</v>
      </c>
      <c r="G15" s="11" t="s">
        <v>77</v>
      </c>
      <c r="H15" s="10">
        <v>36</v>
      </c>
      <c r="I15" s="10">
        <v>41</v>
      </c>
      <c r="J15" s="10">
        <v>39</v>
      </c>
      <c r="K15" s="10">
        <v>45</v>
      </c>
      <c r="L15" s="10">
        <v>42</v>
      </c>
      <c r="M15" s="10">
        <v>39</v>
      </c>
      <c r="N15" s="10">
        <v>45</v>
      </c>
      <c r="O15" s="10">
        <v>43</v>
      </c>
      <c r="P15" s="10">
        <v>41</v>
      </c>
      <c r="Q15" s="10">
        <v>40</v>
      </c>
      <c r="R15" s="9">
        <v>1</v>
      </c>
      <c r="S15" s="9">
        <v>0</v>
      </c>
      <c r="T15" s="9">
        <v>3</v>
      </c>
      <c r="U15" s="9">
        <v>3</v>
      </c>
      <c r="V15" s="9">
        <v>4</v>
      </c>
      <c r="W15" s="9">
        <v>1</v>
      </c>
      <c r="X15" s="9">
        <v>2</v>
      </c>
      <c r="Y15" s="9">
        <v>3</v>
      </c>
      <c r="Z15" s="9">
        <v>3</v>
      </c>
      <c r="AA15" s="9">
        <v>1</v>
      </c>
      <c r="AB15" s="8">
        <f>Обработка!$B11</f>
        <v>41.1</v>
      </c>
      <c r="AC15" s="8" t="str">
        <f>INDEX(Обработка!$J$11:$U$1011,'Тулуз-Пьерон'!$A15,$F15+1)</f>
        <v>Высокая</v>
      </c>
      <c r="AD15" s="8">
        <f>Обработка!$C11</f>
        <v>2.1</v>
      </c>
      <c r="AE15" s="5">
        <f>Обработка!$D11</f>
        <v>0.94890510948905105</v>
      </c>
      <c r="AF15" s="8" t="str">
        <f>INDEX(Обработка!$V$11:$AG$1011,'Тулуз-Пьерон'!$A15,'Тулуз-Пьерон'!$F15+1)</f>
        <v>Средняя</v>
      </c>
      <c r="AG15" s="7" t="str">
        <f t="shared" ref="AG15:AG78" si="0">IF($AF15="ПАТОЛОГИЯ","КРАЙНЕ ВЫСОКАЯ ВЕРОЯНОСТЬ ММД",IF(AND(OR($AC15="Слабая",$AC15="ПАТОЛОГИЯ"),$AF15="Слабая"),"ММД ВПОЛНЕ ВЕРОЯТНА",IF(AND(OR($AC15="Слабая",$AC15="ПАТОЛОГИЯ"),OR($AF15="Средняя",$AF15="Хорошая")),"ММД В СТАДИИ КОМПЕНСАЦИИ","ОТСУТСТВИЕ ММД")))</f>
        <v>ОТСУТСТВИЕ ММД</v>
      </c>
      <c r="AH15" s="6"/>
      <c r="AI15" s="5">
        <f>Обработка!$E11</f>
        <v>2.8067379246694517</v>
      </c>
      <c r="AJ15" s="5">
        <f>Обработка!$F11</f>
        <v>1.2866839377079189</v>
      </c>
      <c r="AK15" s="5">
        <f>Обработка!$G11</f>
        <v>0.42765991810848331</v>
      </c>
    </row>
    <row r="16" spans="1:37" x14ac:dyDescent="0.25">
      <c r="A16" s="11">
        <v>2</v>
      </c>
      <c r="B16" s="13" t="s">
        <v>299</v>
      </c>
      <c r="C16" s="80">
        <v>41013</v>
      </c>
      <c r="D16" s="12">
        <v>43333</v>
      </c>
      <c r="E16" s="11" t="str">
        <f t="shared" ref="E16:E79" si="1">DATEDIF(C16,D16,"y")&amp;" лет "&amp;
DATEDIF(C16,D16,"ym")&amp;" мес. "</f>
        <v xml:space="preserve">6 лет 4 мес. </v>
      </c>
      <c r="F16" s="11">
        <v>0</v>
      </c>
      <c r="G16" s="11" t="s">
        <v>77</v>
      </c>
      <c r="H16" s="10">
        <v>19</v>
      </c>
      <c r="I16" s="10">
        <v>23</v>
      </c>
      <c r="J16" s="10">
        <v>27</v>
      </c>
      <c r="K16" s="10">
        <v>28</v>
      </c>
      <c r="L16" s="10">
        <v>24</v>
      </c>
      <c r="M16" s="10">
        <v>23</v>
      </c>
      <c r="N16" s="10">
        <v>32</v>
      </c>
      <c r="O16" s="10">
        <v>26</v>
      </c>
      <c r="P16" s="10">
        <v>29</v>
      </c>
      <c r="Q16" s="10">
        <v>38</v>
      </c>
      <c r="R16" s="9">
        <v>1</v>
      </c>
      <c r="S16" s="9">
        <v>0</v>
      </c>
      <c r="T16" s="9">
        <v>0</v>
      </c>
      <c r="U16" s="9">
        <v>1</v>
      </c>
      <c r="V16" s="9">
        <v>1</v>
      </c>
      <c r="W16" s="9">
        <v>0</v>
      </c>
      <c r="X16" s="9">
        <v>0</v>
      </c>
      <c r="Y16" s="9">
        <v>0</v>
      </c>
      <c r="Z16" s="9">
        <v>1</v>
      </c>
      <c r="AA16" s="9">
        <v>1</v>
      </c>
      <c r="AB16" s="8">
        <f>Обработка!$B12</f>
        <v>26.9</v>
      </c>
      <c r="AC16" s="8" t="str">
        <f>INDEX(Обработка!$J$11:$U$1011,'Тулуз-Пьерон'!$A16,$F16+1)</f>
        <v>Средняя</v>
      </c>
      <c r="AD16" s="8">
        <f>Обработка!$C12</f>
        <v>0.5</v>
      </c>
      <c r="AE16" s="5">
        <f>Обработка!$D12</f>
        <v>0.98141263940520451</v>
      </c>
      <c r="AF16" s="8" t="str">
        <f>INDEX(Обработка!$V$11:$AG$1011,'Тулуз-Пьерон'!$A16,'Тулуз-Пьерон'!$F16+1)</f>
        <v>Высокая</v>
      </c>
      <c r="AG16" s="7" t="str">
        <f t="shared" si="0"/>
        <v>ОТСУТСТВИЕ ММД</v>
      </c>
      <c r="AH16" s="6"/>
      <c r="AI16" s="5">
        <f>Обработка!$E12</f>
        <v>5.3427001080394181</v>
      </c>
      <c r="AJ16" s="5">
        <f>Обработка!$F12</f>
        <v>0.52704627669472992</v>
      </c>
      <c r="AK16" s="5">
        <f>Обработка!$G12</f>
        <v>0.13810709425039985</v>
      </c>
    </row>
    <row r="17" spans="1:37" x14ac:dyDescent="0.25">
      <c r="A17" s="11">
        <v>3</v>
      </c>
      <c r="B17" s="13" t="s">
        <v>300</v>
      </c>
      <c r="C17" s="80">
        <v>40299</v>
      </c>
      <c r="D17" s="12">
        <v>43333</v>
      </c>
      <c r="E17" s="11" t="str">
        <f t="shared" si="1"/>
        <v xml:space="preserve">8 лет 3 мес. </v>
      </c>
      <c r="F17" s="11">
        <v>0</v>
      </c>
      <c r="G17" s="11" t="s">
        <v>77</v>
      </c>
      <c r="H17" s="10">
        <v>9</v>
      </c>
      <c r="I17" s="10">
        <v>9</v>
      </c>
      <c r="J17" s="10">
        <v>20</v>
      </c>
      <c r="K17" s="10">
        <v>26</v>
      </c>
      <c r="L17" s="10">
        <v>28</v>
      </c>
      <c r="M17" s="10">
        <v>31</v>
      </c>
      <c r="N17" s="10">
        <v>27</v>
      </c>
      <c r="O17" s="10">
        <v>23</v>
      </c>
      <c r="P17" s="10">
        <v>31</v>
      </c>
      <c r="Q17" s="10">
        <v>30</v>
      </c>
      <c r="R17" s="9">
        <v>2</v>
      </c>
      <c r="S17" s="9">
        <v>2</v>
      </c>
      <c r="T17" s="9">
        <v>5</v>
      </c>
      <c r="U17" s="9">
        <v>5</v>
      </c>
      <c r="V17" s="9">
        <v>5</v>
      </c>
      <c r="W17" s="9">
        <v>6</v>
      </c>
      <c r="X17" s="9">
        <v>3</v>
      </c>
      <c r="Y17" s="9">
        <v>3</v>
      </c>
      <c r="Z17" s="9">
        <v>6</v>
      </c>
      <c r="AA17" s="9">
        <v>6</v>
      </c>
      <c r="AB17" s="8">
        <f>Обработка!$B13</f>
        <v>23.4</v>
      </c>
      <c r="AC17" s="8" t="str">
        <f>INDEX(Обработка!$J$11:$U$1011,'Тулуз-Пьерон'!$A17,$F17+1)</f>
        <v>Средняя</v>
      </c>
      <c r="AD17" s="8">
        <f>Обработка!$C13</f>
        <v>4.3</v>
      </c>
      <c r="AE17" s="5">
        <f>Обработка!$D13</f>
        <v>0.81623931623931623</v>
      </c>
      <c r="AF17" s="8" t="str">
        <f>INDEX(Обработка!$V$11:$AG$1011,'Тулуз-Пьерон'!$A17,'Тулуз-Пьерон'!$F17+1)</f>
        <v>ПАТОЛОГИЯ</v>
      </c>
      <c r="AG17" s="7" t="str">
        <f t="shared" si="0"/>
        <v>КРАЙНЕ ВЫСОКАЯ ВЕРОЯНОСТЬ ММД</v>
      </c>
      <c r="AH17" s="6"/>
      <c r="AI17" s="5">
        <f>Обработка!$E13</f>
        <v>8.3426614458456818</v>
      </c>
      <c r="AJ17" s="5">
        <f>Обработка!$F13</f>
        <v>1.6363916944844767</v>
      </c>
      <c r="AK17" s="5">
        <f>Обработка!$G13</f>
        <v>0.82853981340174643</v>
      </c>
    </row>
    <row r="18" spans="1:37" x14ac:dyDescent="0.25">
      <c r="A18" s="11">
        <v>4</v>
      </c>
      <c r="B18" s="13" t="s">
        <v>301</v>
      </c>
      <c r="C18" s="80">
        <v>40287</v>
      </c>
      <c r="D18" s="12">
        <v>43339</v>
      </c>
      <c r="E18" s="11" t="str">
        <f t="shared" si="1"/>
        <v xml:space="preserve">8 лет 4 мес. </v>
      </c>
      <c r="F18" s="11">
        <v>0</v>
      </c>
      <c r="G18" s="11" t="s">
        <v>76</v>
      </c>
      <c r="H18" s="10">
        <v>1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9">
        <v>1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8">
        <f>Обработка!$B14</f>
        <v>0.1</v>
      </c>
      <c r="AC18" s="8" t="str">
        <f>INDEX(Обработка!$J$11:$U$1011,'Тулуз-Пьерон'!$A18,$F18+1)</f>
        <v>ПАТОЛОГИЯ</v>
      </c>
      <c r="AD18" s="8">
        <f>Обработка!$C14</f>
        <v>0.1</v>
      </c>
      <c r="AE18" s="5">
        <f>Обработка!$D14</f>
        <v>0</v>
      </c>
      <c r="AF18" s="8" t="str">
        <f>INDEX(Обработка!$V$11:$AG$1011,'Тулуз-Пьерон'!$A18,'Тулуз-Пьерон'!$F18+1)</f>
        <v>ОШИБКА</v>
      </c>
      <c r="AG18" s="7" t="str">
        <f t="shared" si="0"/>
        <v>ОТСУТСТВИЕ ММД</v>
      </c>
      <c r="AH18" s="6"/>
      <c r="AI18" s="5">
        <f>Обработка!$E14</f>
        <v>0.31622776601683794</v>
      </c>
      <c r="AJ18" s="5">
        <f>Обработка!$F14</f>
        <v>0.31622776601683794</v>
      </c>
      <c r="AK18" s="5">
        <f>Обработка!$G14</f>
        <v>1.0000000000000002</v>
      </c>
    </row>
    <row r="19" spans="1:37" x14ac:dyDescent="0.25">
      <c r="A19" s="11">
        <v>5</v>
      </c>
      <c r="B19" s="13" t="s">
        <v>302</v>
      </c>
      <c r="C19" s="80">
        <v>40133</v>
      </c>
      <c r="D19" s="12">
        <v>43339</v>
      </c>
      <c r="E19" s="11" t="str">
        <f t="shared" si="1"/>
        <v xml:space="preserve">8 лет 9 мес. </v>
      </c>
      <c r="F19" s="11">
        <v>0</v>
      </c>
      <c r="G19" s="11" t="s">
        <v>76</v>
      </c>
      <c r="H19" s="10">
        <v>24</v>
      </c>
      <c r="I19" s="10">
        <v>25</v>
      </c>
      <c r="J19" s="10">
        <v>27</v>
      </c>
      <c r="K19" s="10">
        <v>25</v>
      </c>
      <c r="L19" s="10">
        <v>27</v>
      </c>
      <c r="M19" s="10">
        <v>24</v>
      </c>
      <c r="N19" s="10">
        <v>29</v>
      </c>
      <c r="O19" s="10">
        <v>31</v>
      </c>
      <c r="P19" s="10">
        <v>28</v>
      </c>
      <c r="Q19" s="10">
        <v>28</v>
      </c>
      <c r="R19" s="9">
        <v>1</v>
      </c>
      <c r="S19" s="9">
        <v>0</v>
      </c>
      <c r="T19" s="9">
        <v>0</v>
      </c>
      <c r="U19" s="9">
        <v>2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8">
        <f>Обработка!$B15</f>
        <v>26.8</v>
      </c>
      <c r="AC19" s="8" t="str">
        <f>INDEX(Обработка!$J$11:$U$1011,'Тулуз-Пьерон'!$A19,$F19+1)</f>
        <v>Средняя</v>
      </c>
      <c r="AD19" s="8">
        <f>Обработка!$C15</f>
        <v>0.3</v>
      </c>
      <c r="AE19" s="5">
        <f>Обработка!$D15</f>
        <v>0.98880597014925375</v>
      </c>
      <c r="AF19" s="8" t="str">
        <f>INDEX(Обработка!$V$11:$AG$1011,'Тулуз-Пьерон'!$A19,'Тулуз-Пьерон'!$F19+1)</f>
        <v>Высокая</v>
      </c>
      <c r="AG19" s="7" t="str">
        <f t="shared" si="0"/>
        <v>ОТСУТСТВИЕ ММД</v>
      </c>
      <c r="AH19" s="6" t="s">
        <v>75</v>
      </c>
      <c r="AI19" s="5">
        <f>Обработка!$E15</f>
        <v>2.2997584414213783</v>
      </c>
      <c r="AJ19" s="5">
        <f>Обработка!$F15</f>
        <v>0.67494855771055284</v>
      </c>
      <c r="AK19" s="5">
        <f>Обработка!$G15</f>
        <v>0.45812560895528615</v>
      </c>
    </row>
    <row r="20" spans="1:37" x14ac:dyDescent="0.25">
      <c r="A20" s="11">
        <v>6</v>
      </c>
      <c r="B20" s="13" t="s">
        <v>303</v>
      </c>
      <c r="C20" s="80">
        <v>39864</v>
      </c>
      <c r="D20" s="12">
        <v>43356</v>
      </c>
      <c r="E20" s="11" t="str">
        <f t="shared" si="1"/>
        <v xml:space="preserve">9 лет 6 мес. </v>
      </c>
      <c r="F20" s="11">
        <v>0</v>
      </c>
      <c r="G20" s="11" t="s">
        <v>76</v>
      </c>
      <c r="H20" s="10">
        <v>23</v>
      </c>
      <c r="I20" s="10">
        <v>26</v>
      </c>
      <c r="J20" s="10">
        <v>28</v>
      </c>
      <c r="K20" s="10">
        <v>30</v>
      </c>
      <c r="L20" s="10">
        <v>35</v>
      </c>
      <c r="M20" s="10">
        <v>38</v>
      </c>
      <c r="N20" s="10">
        <v>36</v>
      </c>
      <c r="O20" s="10">
        <v>43</v>
      </c>
      <c r="P20" s="10">
        <v>35</v>
      </c>
      <c r="Q20" s="10">
        <v>40</v>
      </c>
      <c r="R20" s="9">
        <v>2</v>
      </c>
      <c r="S20" s="9">
        <v>1</v>
      </c>
      <c r="T20" s="9">
        <v>1</v>
      </c>
      <c r="U20" s="9">
        <v>1</v>
      </c>
      <c r="V20" s="9">
        <v>1</v>
      </c>
      <c r="W20" s="9">
        <v>2</v>
      </c>
      <c r="X20" s="9">
        <v>1</v>
      </c>
      <c r="Y20" s="9">
        <v>1</v>
      </c>
      <c r="Z20" s="9">
        <v>3</v>
      </c>
      <c r="AA20" s="9">
        <v>3</v>
      </c>
      <c r="AB20" s="8">
        <f>Обработка!$B16</f>
        <v>33.4</v>
      </c>
      <c r="AC20" s="8" t="str">
        <f>INDEX(Обработка!$J$11:$U$1011,'Тулуз-Пьерон'!$A20,$F20+1)</f>
        <v>Хорошая</v>
      </c>
      <c r="AD20" s="8">
        <f>Обработка!$C16</f>
        <v>1.6</v>
      </c>
      <c r="AE20" s="5">
        <f>Обработка!$D16</f>
        <v>0.95209580838323349</v>
      </c>
      <c r="AF20" s="8" t="str">
        <f>INDEX(Обработка!$V$11:$AG$1011,'Тулуз-Пьерон'!$A20,'Тулуз-Пьерон'!$F20+1)</f>
        <v>Хорошая</v>
      </c>
      <c r="AG20" s="7" t="str">
        <f t="shared" si="0"/>
        <v>ОТСУТСТВИЕ ММД</v>
      </c>
      <c r="AH20" s="6" t="s">
        <v>75</v>
      </c>
      <c r="AI20" s="5">
        <f>Обработка!$E16</f>
        <v>6.432556084308767</v>
      </c>
      <c r="AJ20" s="5">
        <f>Обработка!$F16</f>
        <v>0.8432740427115677</v>
      </c>
      <c r="AK20" s="5">
        <f>Обработка!$G16</f>
        <v>0.21712560527035313</v>
      </c>
    </row>
    <row r="21" spans="1:37" x14ac:dyDescent="0.25">
      <c r="A21" s="11">
        <v>7</v>
      </c>
      <c r="B21" s="13" t="s">
        <v>304</v>
      </c>
      <c r="C21" s="80">
        <v>39426</v>
      </c>
      <c r="D21" s="12">
        <v>43374</v>
      </c>
      <c r="E21" s="11" t="str">
        <f t="shared" si="1"/>
        <v xml:space="preserve">10 лет 9 мес. </v>
      </c>
      <c r="F21" s="11">
        <v>0</v>
      </c>
      <c r="G21" s="11" t="s">
        <v>76</v>
      </c>
      <c r="H21" s="10">
        <v>35</v>
      </c>
      <c r="I21" s="10">
        <v>35</v>
      </c>
      <c r="J21" s="10">
        <v>35</v>
      </c>
      <c r="K21" s="10">
        <v>38</v>
      </c>
      <c r="L21" s="10">
        <v>37</v>
      </c>
      <c r="M21" s="10">
        <v>36</v>
      </c>
      <c r="N21" s="10">
        <v>35</v>
      </c>
      <c r="O21" s="10">
        <v>40</v>
      </c>
      <c r="P21" s="10">
        <v>35</v>
      </c>
      <c r="Q21" s="10">
        <v>39</v>
      </c>
      <c r="R21" s="9">
        <v>0</v>
      </c>
      <c r="S21" s="9">
        <v>5</v>
      </c>
      <c r="T21" s="9">
        <v>1</v>
      </c>
      <c r="U21" s="9">
        <v>0</v>
      </c>
      <c r="V21" s="9">
        <v>1</v>
      </c>
      <c r="W21" s="9">
        <v>1</v>
      </c>
      <c r="X21" s="9">
        <v>1</v>
      </c>
      <c r="Y21" s="9">
        <v>0</v>
      </c>
      <c r="Z21" s="9">
        <v>2</v>
      </c>
      <c r="AA21" s="9">
        <v>0</v>
      </c>
      <c r="AB21" s="8">
        <f>Обработка!$B17</f>
        <v>36.5</v>
      </c>
      <c r="AC21" s="8" t="str">
        <f>INDEX(Обработка!$J$11:$U$1011,'Тулуз-Пьерон'!$A21,$F21+1)</f>
        <v>Хорошая</v>
      </c>
      <c r="AD21" s="8">
        <f>Обработка!$C17</f>
        <v>1.1000000000000001</v>
      </c>
      <c r="AE21" s="5">
        <f>Обработка!$D17</f>
        <v>0.96986301369863015</v>
      </c>
      <c r="AF21" s="8" t="str">
        <f>INDEX(Обработка!$V$11:$AG$1011,'Тулуз-Пьерон'!$A21,'Тулуз-Пьерон'!$F21+1)</f>
        <v>Хорошая</v>
      </c>
      <c r="AG21" s="7" t="str">
        <f t="shared" si="0"/>
        <v>ОТСУТСТВИЕ ММД</v>
      </c>
      <c r="AH21" s="6"/>
      <c r="AI21" s="5">
        <f>Обработка!$E17</f>
        <v>1.9002923751652301</v>
      </c>
      <c r="AJ21" s="5">
        <f>Обработка!$F17</f>
        <v>1.5238839267549946</v>
      </c>
      <c r="AK21" s="5">
        <f>Обработка!$G17</f>
        <v>0.51798710093175981</v>
      </c>
    </row>
    <row r="22" spans="1:37" x14ac:dyDescent="0.25">
      <c r="A22" s="11">
        <v>8</v>
      </c>
      <c r="B22" s="13" t="s">
        <v>305</v>
      </c>
      <c r="C22" s="80">
        <v>40413</v>
      </c>
      <c r="D22" s="12">
        <v>43404</v>
      </c>
      <c r="E22" s="11" t="str">
        <f t="shared" si="1"/>
        <v xml:space="preserve">8 лет 2 мес. </v>
      </c>
      <c r="F22" s="11">
        <v>0</v>
      </c>
      <c r="G22" s="11" t="s">
        <v>77</v>
      </c>
      <c r="H22" s="10">
        <v>3</v>
      </c>
      <c r="I22" s="10">
        <v>3</v>
      </c>
      <c r="J22" s="10">
        <v>4</v>
      </c>
      <c r="K22" s="10">
        <v>4</v>
      </c>
      <c r="L22" s="10">
        <v>4</v>
      </c>
      <c r="M22" s="10">
        <v>4</v>
      </c>
      <c r="N22" s="10">
        <v>4</v>
      </c>
      <c r="O22" s="10">
        <v>4</v>
      </c>
      <c r="P22" s="10">
        <v>4</v>
      </c>
      <c r="Q22" s="10">
        <v>4</v>
      </c>
      <c r="R22" s="9">
        <v>1</v>
      </c>
      <c r="S22" s="9">
        <v>2</v>
      </c>
      <c r="T22" s="9">
        <v>1</v>
      </c>
      <c r="U22" s="9">
        <v>0</v>
      </c>
      <c r="V22" s="9">
        <v>1</v>
      </c>
      <c r="W22" s="9">
        <v>1</v>
      </c>
      <c r="X22" s="9">
        <v>0</v>
      </c>
      <c r="Y22" s="9">
        <v>1</v>
      </c>
      <c r="Z22" s="9">
        <v>0</v>
      </c>
      <c r="AA22" s="9">
        <v>1</v>
      </c>
      <c r="AB22" s="8">
        <f>Обработка!$B18</f>
        <v>3.8</v>
      </c>
      <c r="AC22" s="8" t="str">
        <f>INDEX(Обработка!$J$11:$U$1011,'Тулуз-Пьерон'!$A22,$F22+1)</f>
        <v>ПАТОЛОГИЯ</v>
      </c>
      <c r="AD22" s="8">
        <f>Обработка!$C18</f>
        <v>0.8</v>
      </c>
      <c r="AE22" s="5">
        <f>Обработка!$D18</f>
        <v>0.78947368421052633</v>
      </c>
      <c r="AF22" s="8" t="str">
        <f>INDEX(Обработка!$V$11:$AG$1011,'Тулуз-Пьерон'!$A22,'Тулуз-Пьерон'!$F22+1)</f>
        <v>ПАТОЛОГИЯ</v>
      </c>
      <c r="AG22" s="7" t="str">
        <f t="shared" si="0"/>
        <v>КРАЙНЕ ВЫСОКАЯ ВЕРОЯНОСТЬ ММД</v>
      </c>
      <c r="AH22" s="6" t="s">
        <v>75</v>
      </c>
      <c r="AI22" s="5">
        <f>Обработка!$E18</f>
        <v>0.42163702135578318</v>
      </c>
      <c r="AJ22" s="5">
        <f>Обработка!$F18</f>
        <v>0.63245553203367588</v>
      </c>
      <c r="AK22" s="5">
        <f>Обработка!$G18</f>
        <v>0.58333333333333348</v>
      </c>
    </row>
    <row r="23" spans="1:37" x14ac:dyDescent="0.25">
      <c r="A23" s="11">
        <v>9</v>
      </c>
      <c r="B23" s="13" t="s">
        <v>306</v>
      </c>
      <c r="C23" s="80">
        <v>40584</v>
      </c>
      <c r="D23" s="12">
        <v>43480</v>
      </c>
      <c r="E23" s="11" t="str">
        <f t="shared" si="1"/>
        <v xml:space="preserve">7 лет 11 мес. </v>
      </c>
      <c r="F23" s="11">
        <v>0</v>
      </c>
      <c r="G23" s="11" t="s">
        <v>77</v>
      </c>
      <c r="H23" s="10">
        <v>31</v>
      </c>
      <c r="I23" s="10">
        <v>22</v>
      </c>
      <c r="J23" s="10">
        <v>33</v>
      </c>
      <c r="K23" s="10">
        <v>39</v>
      </c>
      <c r="L23" s="10">
        <v>34</v>
      </c>
      <c r="M23" s="10">
        <v>36</v>
      </c>
      <c r="N23" s="10">
        <v>34</v>
      </c>
      <c r="O23" s="10">
        <v>34</v>
      </c>
      <c r="P23" s="10">
        <v>32</v>
      </c>
      <c r="Q23" s="10">
        <v>39</v>
      </c>
      <c r="R23" s="9">
        <v>0</v>
      </c>
      <c r="S23" s="9">
        <v>1</v>
      </c>
      <c r="T23" s="9">
        <v>3</v>
      </c>
      <c r="U23" s="9">
        <v>4</v>
      </c>
      <c r="V23" s="9">
        <v>4</v>
      </c>
      <c r="W23" s="9">
        <v>1</v>
      </c>
      <c r="X23" s="9">
        <v>3</v>
      </c>
      <c r="Y23" s="9">
        <v>5</v>
      </c>
      <c r="Z23" s="9">
        <v>4</v>
      </c>
      <c r="AA23" s="9">
        <v>2</v>
      </c>
      <c r="AB23" s="8">
        <f>Обработка!$B19</f>
        <v>33.4</v>
      </c>
      <c r="AC23" s="8" t="str">
        <f>INDEX(Обработка!$J$11:$U$1011,'Тулуз-Пьерон'!$A23,$F23+1)</f>
        <v>Хорошая</v>
      </c>
      <c r="AD23" s="8">
        <f>Обработка!$C19</f>
        <v>2.7</v>
      </c>
      <c r="AE23" s="5">
        <f>Обработка!$D19</f>
        <v>0.91916167664670656</v>
      </c>
      <c r="AF23" s="8" t="str">
        <f>INDEX(Обработка!$V$11:$AG$1011,'Тулуз-Пьерон'!$A23,'Тулуз-Пьерон'!$F23+1)</f>
        <v>Средняя</v>
      </c>
      <c r="AG23" s="7" t="str">
        <f t="shared" si="0"/>
        <v>ОТСУТСТВИЕ ММД</v>
      </c>
      <c r="AH23" s="6"/>
      <c r="AI23" s="5">
        <f>Обработка!$E19</f>
        <v>4.8120219820316192</v>
      </c>
      <c r="AJ23" s="5">
        <f>Обработка!$F19</f>
        <v>1.6363916944844767</v>
      </c>
      <c r="AK23" s="5">
        <f>Обработка!$G19</f>
        <v>0.35558477875108896</v>
      </c>
    </row>
    <row r="24" spans="1:37" x14ac:dyDescent="0.25">
      <c r="A24" s="11">
        <v>10</v>
      </c>
      <c r="B24" s="13" t="s">
        <v>307</v>
      </c>
      <c r="C24" s="80">
        <v>41388</v>
      </c>
      <c r="D24" s="12">
        <v>43493</v>
      </c>
      <c r="E24" s="11" t="str">
        <f t="shared" si="1"/>
        <v xml:space="preserve">5 лет 9 мес. </v>
      </c>
      <c r="F24" s="11">
        <v>0</v>
      </c>
      <c r="G24" s="11" t="s">
        <v>77</v>
      </c>
      <c r="H24" s="10">
        <v>13</v>
      </c>
      <c r="I24" s="10">
        <v>13</v>
      </c>
      <c r="J24" s="10">
        <v>10</v>
      </c>
      <c r="K24" s="10">
        <v>17</v>
      </c>
      <c r="L24" s="10">
        <v>15</v>
      </c>
      <c r="M24" s="10">
        <v>15</v>
      </c>
      <c r="N24" s="10">
        <v>21</v>
      </c>
      <c r="O24" s="10">
        <v>15</v>
      </c>
      <c r="P24" s="10">
        <v>11</v>
      </c>
      <c r="Q24" s="10">
        <v>2</v>
      </c>
      <c r="R24" s="9">
        <v>0</v>
      </c>
      <c r="S24" s="9">
        <v>2</v>
      </c>
      <c r="T24" s="9">
        <v>0</v>
      </c>
      <c r="U24" s="9">
        <v>1</v>
      </c>
      <c r="V24" s="9">
        <v>0</v>
      </c>
      <c r="W24" s="9">
        <v>0</v>
      </c>
      <c r="X24" s="9">
        <v>2</v>
      </c>
      <c r="Y24" s="9">
        <v>0</v>
      </c>
      <c r="Z24" s="9">
        <v>0</v>
      </c>
      <c r="AA24" s="9">
        <v>0</v>
      </c>
      <c r="AB24" s="8">
        <f>Обработка!$B20</f>
        <v>13.2</v>
      </c>
      <c r="AC24" s="8" t="str">
        <f>INDEX(Обработка!$J$11:$U$1011,'Тулуз-Пьерон'!$A24,$F24+1)</f>
        <v>ПАТОЛОГИЯ</v>
      </c>
      <c r="AD24" s="8">
        <f>Обработка!$C20</f>
        <v>0.5</v>
      </c>
      <c r="AE24" s="5">
        <f>Обработка!$D20</f>
        <v>0.96212121212121215</v>
      </c>
      <c r="AF24" s="8" t="str">
        <f>INDEX(Обработка!$V$11:$AG$1011,'Тулуз-Пьерон'!$A24,'Тулуз-Пьерон'!$F24+1)</f>
        <v>Хорошая</v>
      </c>
      <c r="AG24" s="7" t="str">
        <f t="shared" si="0"/>
        <v>ММД В СТАДИИ КОМПЕНСАЦИИ</v>
      </c>
      <c r="AH24" s="6"/>
      <c r="AI24" s="5">
        <f>Обработка!$E20</f>
        <v>5.0066622281382891</v>
      </c>
      <c r="AJ24" s="5">
        <f>Обработка!$F20</f>
        <v>0.84983658559879749</v>
      </c>
      <c r="AK24" s="5">
        <f>Обработка!$G20</f>
        <v>0.49616642756306911</v>
      </c>
    </row>
    <row r="25" spans="1:37" x14ac:dyDescent="0.25">
      <c r="A25" s="11">
        <v>11</v>
      </c>
      <c r="B25" s="13" t="s">
        <v>308</v>
      </c>
      <c r="C25" s="80">
        <v>40711</v>
      </c>
      <c r="D25" s="12">
        <v>43503</v>
      </c>
      <c r="E25" s="11" t="str">
        <f t="shared" si="1"/>
        <v xml:space="preserve">7 лет 7 мес. </v>
      </c>
      <c r="F25" s="11">
        <v>0</v>
      </c>
      <c r="G25" s="11" t="s">
        <v>77</v>
      </c>
      <c r="H25" s="10">
        <v>5</v>
      </c>
      <c r="I25" s="10">
        <v>6</v>
      </c>
      <c r="J25" s="10">
        <v>7</v>
      </c>
      <c r="K25" s="10">
        <v>8</v>
      </c>
      <c r="L25" s="10">
        <v>6</v>
      </c>
      <c r="M25" s="10">
        <v>6</v>
      </c>
      <c r="N25" s="10">
        <v>8</v>
      </c>
      <c r="O25" s="10">
        <v>7</v>
      </c>
      <c r="P25" s="10">
        <v>9</v>
      </c>
      <c r="Q25" s="10">
        <v>8</v>
      </c>
      <c r="R25" s="9">
        <v>1</v>
      </c>
      <c r="S25" s="9">
        <v>0</v>
      </c>
      <c r="T25" s="9">
        <v>0</v>
      </c>
      <c r="U25" s="9">
        <v>1</v>
      </c>
      <c r="V25" s="9">
        <v>0</v>
      </c>
      <c r="W25" s="9">
        <v>1</v>
      </c>
      <c r="X25" s="9">
        <v>1</v>
      </c>
      <c r="Y25" s="9">
        <v>0</v>
      </c>
      <c r="Z25" s="9">
        <v>1</v>
      </c>
      <c r="AA25" s="9">
        <v>1</v>
      </c>
      <c r="AB25" s="8">
        <f>Обработка!$B21</f>
        <v>7</v>
      </c>
      <c r="AC25" s="8" t="str">
        <f>INDEX(Обработка!$J$11:$U$1011,'Тулуз-Пьерон'!$A25,$F25+1)</f>
        <v>ПАТОЛОГИЯ</v>
      </c>
      <c r="AD25" s="8">
        <f>Обработка!$C21</f>
        <v>0.6</v>
      </c>
      <c r="AE25" s="5">
        <f>Обработка!$D21</f>
        <v>0.91428571428571437</v>
      </c>
      <c r="AF25" s="8" t="str">
        <f>INDEX(Обработка!$V$11:$AG$1011,'Тулуз-Пьерон'!$A25,'Тулуз-Пьерон'!$F25+1)</f>
        <v>Средняя</v>
      </c>
      <c r="AG25" s="7" t="str">
        <f t="shared" si="0"/>
        <v>ММД В СТАДИИ КОМПЕНСАЦИИ</v>
      </c>
      <c r="AH25" s="6"/>
      <c r="AI25" s="5">
        <f>Обработка!$E21</f>
        <v>1.247219128924647</v>
      </c>
      <c r="AJ25" s="5">
        <f>Обработка!$F21</f>
        <v>0.5163977794943222</v>
      </c>
      <c r="AK25" s="5">
        <f>Обработка!$G21</f>
        <v>0.34503277967117707</v>
      </c>
    </row>
    <row r="26" spans="1:37" x14ac:dyDescent="0.25">
      <c r="A26" s="11">
        <v>12</v>
      </c>
      <c r="B26" s="13" t="s">
        <v>309</v>
      </c>
      <c r="C26" s="80">
        <v>40757</v>
      </c>
      <c r="D26" s="12">
        <v>43504</v>
      </c>
      <c r="E26" s="11" t="str">
        <f t="shared" si="1"/>
        <v xml:space="preserve">7 лет 6 мес. </v>
      </c>
      <c r="F26" s="11">
        <v>0</v>
      </c>
      <c r="G26" s="11" t="s">
        <v>77</v>
      </c>
      <c r="H26" s="10">
        <v>19</v>
      </c>
      <c r="I26" s="10">
        <v>17</v>
      </c>
      <c r="J26" s="10">
        <v>15</v>
      </c>
      <c r="K26" s="10">
        <v>21</v>
      </c>
      <c r="L26" s="10">
        <v>22</v>
      </c>
      <c r="M26" s="10">
        <v>26</v>
      </c>
      <c r="N26" s="10">
        <v>29</v>
      </c>
      <c r="O26" s="10">
        <v>18</v>
      </c>
      <c r="P26" s="10">
        <v>22</v>
      </c>
      <c r="Q26" s="10">
        <v>26</v>
      </c>
      <c r="R26" s="9">
        <v>3</v>
      </c>
      <c r="S26" s="9">
        <v>4</v>
      </c>
      <c r="T26" s="9">
        <v>0</v>
      </c>
      <c r="U26" s="9">
        <v>2</v>
      </c>
      <c r="V26" s="9">
        <v>1</v>
      </c>
      <c r="W26" s="9">
        <v>3</v>
      </c>
      <c r="X26" s="9">
        <v>5</v>
      </c>
      <c r="Y26" s="9">
        <v>2</v>
      </c>
      <c r="Z26" s="9">
        <v>3</v>
      </c>
      <c r="AA26" s="9">
        <v>3</v>
      </c>
      <c r="AB26" s="8">
        <f>Обработка!$B22</f>
        <v>21.5</v>
      </c>
      <c r="AC26" s="8" t="str">
        <f>INDEX(Обработка!$J$11:$U$1011,'Тулуз-Пьерон'!$A26,$F26+1)</f>
        <v>Средняя</v>
      </c>
      <c r="AD26" s="8">
        <f>Обработка!$C22</f>
        <v>2.6</v>
      </c>
      <c r="AE26" s="5">
        <f>Обработка!$D22</f>
        <v>0.87906976744186038</v>
      </c>
      <c r="AF26" s="8" t="str">
        <f>INDEX(Обработка!$V$11:$AG$1011,'Тулуз-Пьерон'!$A26,'Тулуз-Пьерон'!$F26+1)</f>
        <v>ПАТОЛОГИЯ</v>
      </c>
      <c r="AG26" s="7" t="str">
        <f t="shared" si="0"/>
        <v>КРАЙНЕ ВЫСОКАЯ ВЕРОЯНОСТЬ ММД</v>
      </c>
      <c r="AH26" s="6"/>
      <c r="AI26" s="5">
        <f>Обработка!$E22</f>
        <v>4.4534630719624619</v>
      </c>
      <c r="AJ26" s="5">
        <f>Обработка!$F22</f>
        <v>1.4298407059684815</v>
      </c>
      <c r="AK26" s="5">
        <f>Обработка!$G22</f>
        <v>0.57581890345187936</v>
      </c>
    </row>
    <row r="27" spans="1:37" x14ac:dyDescent="0.25">
      <c r="A27" s="11">
        <v>13</v>
      </c>
      <c r="B27" s="13" t="s">
        <v>310</v>
      </c>
      <c r="C27" s="80">
        <v>41362</v>
      </c>
      <c r="D27" s="12">
        <v>43522</v>
      </c>
      <c r="E27" s="11" t="str">
        <f t="shared" si="1"/>
        <v xml:space="preserve">5 лет 10 мес. </v>
      </c>
      <c r="F27" s="11">
        <v>0</v>
      </c>
      <c r="G27" s="11" t="s">
        <v>76</v>
      </c>
      <c r="H27" s="10">
        <v>11</v>
      </c>
      <c r="I27" s="10">
        <v>10</v>
      </c>
      <c r="J27" s="10">
        <v>9</v>
      </c>
      <c r="K27" s="10">
        <v>11</v>
      </c>
      <c r="L27" s="10">
        <v>12</v>
      </c>
      <c r="M27" s="10">
        <v>14</v>
      </c>
      <c r="N27" s="10">
        <v>14</v>
      </c>
      <c r="O27" s="10">
        <v>15</v>
      </c>
      <c r="P27" s="10">
        <v>12</v>
      </c>
      <c r="Q27" s="10">
        <v>14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2</v>
      </c>
      <c r="X27" s="9">
        <v>1</v>
      </c>
      <c r="Y27" s="9">
        <v>0</v>
      </c>
      <c r="Z27" s="9">
        <v>2</v>
      </c>
      <c r="AA27" s="9">
        <v>0</v>
      </c>
      <c r="AB27" s="8">
        <f>Обработка!$B23</f>
        <v>12.2</v>
      </c>
      <c r="AC27" s="8" t="str">
        <f>INDEX(Обработка!$J$11:$U$1011,'Тулуз-Пьерон'!$A27,$F27+1)</f>
        <v>ПАТОЛОГИЯ</v>
      </c>
      <c r="AD27" s="8">
        <f>Обработка!$C23</f>
        <v>0.5</v>
      </c>
      <c r="AE27" s="5">
        <f>Обработка!$D23</f>
        <v>0.95901639344262291</v>
      </c>
      <c r="AF27" s="8" t="str">
        <f>INDEX(Обработка!$V$11:$AG$1011,'Тулуз-Пьерон'!$A27,'Тулуз-Пьерон'!$F27+1)</f>
        <v>Хорошая</v>
      </c>
      <c r="AG27" s="7" t="str">
        <f t="shared" si="0"/>
        <v>ММД В СТАДИИ КОМПЕНСАЦИИ</v>
      </c>
      <c r="AH27" s="6"/>
      <c r="AI27" s="5">
        <f>Обработка!$E23</f>
        <v>1.9888578520235038</v>
      </c>
      <c r="AJ27" s="5">
        <f>Обработка!$F23</f>
        <v>0.84983658559879749</v>
      </c>
      <c r="AK27" s="5">
        <f>Обработка!$G23</f>
        <v>0.32869138927928121</v>
      </c>
    </row>
    <row r="28" spans="1:37" x14ac:dyDescent="0.25">
      <c r="A28" s="11">
        <v>14</v>
      </c>
      <c r="B28" s="13" t="s">
        <v>311</v>
      </c>
      <c r="C28" s="80">
        <v>40754</v>
      </c>
      <c r="D28" s="12">
        <v>43524</v>
      </c>
      <c r="E28" s="11" t="str">
        <f t="shared" si="1"/>
        <v xml:space="preserve">7 лет 6 мес. </v>
      </c>
      <c r="F28" s="11">
        <v>0</v>
      </c>
      <c r="G28" s="11" t="s">
        <v>76</v>
      </c>
      <c r="H28" s="10">
        <v>20</v>
      </c>
      <c r="I28" s="10">
        <v>25</v>
      </c>
      <c r="J28" s="10">
        <v>25</v>
      </c>
      <c r="K28" s="10">
        <v>22</v>
      </c>
      <c r="L28" s="10">
        <v>24</v>
      </c>
      <c r="M28" s="10">
        <v>23</v>
      </c>
      <c r="N28" s="10">
        <v>25</v>
      </c>
      <c r="O28" s="10">
        <v>26</v>
      </c>
      <c r="P28" s="10">
        <v>22</v>
      </c>
      <c r="Q28" s="10">
        <v>24</v>
      </c>
      <c r="R28" s="9">
        <v>2</v>
      </c>
      <c r="S28" s="9">
        <v>1</v>
      </c>
      <c r="T28" s="9">
        <v>1</v>
      </c>
      <c r="U28" s="9">
        <v>1</v>
      </c>
      <c r="V28" s="9">
        <v>0</v>
      </c>
      <c r="W28" s="9">
        <v>1</v>
      </c>
      <c r="X28" s="9">
        <v>1</v>
      </c>
      <c r="Y28" s="9">
        <v>0</v>
      </c>
      <c r="Z28" s="9">
        <v>2</v>
      </c>
      <c r="AA28" s="9">
        <v>1</v>
      </c>
      <c r="AB28" s="8">
        <f>Обработка!$B24</f>
        <v>23.6</v>
      </c>
      <c r="AC28" s="8" t="str">
        <f>INDEX(Обработка!$J$11:$U$1011,'Тулуз-Пьерон'!$A28,$F28+1)</f>
        <v>Средняя</v>
      </c>
      <c r="AD28" s="8">
        <f>Обработка!$C24</f>
        <v>1</v>
      </c>
      <c r="AE28" s="5">
        <f>Обработка!$D24</f>
        <v>0.9576271186440678</v>
      </c>
      <c r="AF28" s="8" t="str">
        <f>INDEX(Обработка!$V$11:$AG$1011,'Тулуз-Пьерон'!$A28,'Тулуз-Пьерон'!$F28+1)</f>
        <v>Хорошая</v>
      </c>
      <c r="AG28" s="7" t="str">
        <f t="shared" si="0"/>
        <v>ОТСУТСТВИЕ ММД</v>
      </c>
      <c r="AH28" s="6"/>
      <c r="AI28" s="5">
        <f>Обработка!$E24</f>
        <v>1.8378731669453632</v>
      </c>
      <c r="AJ28" s="5">
        <f>Обработка!$F24</f>
        <v>0.66666666666666663</v>
      </c>
      <c r="AK28" s="5">
        <f>Обработка!$G24</f>
        <v>0.72547625011001149</v>
      </c>
    </row>
    <row r="29" spans="1:37" x14ac:dyDescent="0.25">
      <c r="A29" s="11">
        <v>15</v>
      </c>
      <c r="B29" s="13" t="s">
        <v>312</v>
      </c>
      <c r="C29" s="80">
        <v>41338</v>
      </c>
      <c r="D29" s="12">
        <v>43559</v>
      </c>
      <c r="E29" s="11" t="str">
        <f t="shared" si="1"/>
        <v xml:space="preserve">6 лет 0 мес. </v>
      </c>
      <c r="F29" s="11">
        <v>0</v>
      </c>
      <c r="G29" s="11" t="s">
        <v>77</v>
      </c>
      <c r="H29" s="10">
        <v>27</v>
      </c>
      <c r="I29" s="10">
        <v>20</v>
      </c>
      <c r="J29" s="10">
        <v>24</v>
      </c>
      <c r="K29" s="10">
        <v>24</v>
      </c>
      <c r="L29" s="10">
        <v>24</v>
      </c>
      <c r="M29" s="10">
        <v>28</v>
      </c>
      <c r="N29" s="10">
        <v>32</v>
      </c>
      <c r="O29" s="10">
        <v>30</v>
      </c>
      <c r="P29" s="10">
        <v>27</v>
      </c>
      <c r="Q29" s="10">
        <v>31</v>
      </c>
      <c r="R29" s="9">
        <v>1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1</v>
      </c>
      <c r="Y29" s="9">
        <v>0</v>
      </c>
      <c r="Z29" s="9">
        <v>0</v>
      </c>
      <c r="AA29" s="9">
        <v>2</v>
      </c>
      <c r="AB29" s="8">
        <f>Обработка!$B25</f>
        <v>26.7</v>
      </c>
      <c r="AC29" s="8" t="str">
        <f>INDEX(Обработка!$J$11:$U$1011,'Тулуз-Пьерон'!$A29,$F29+1)</f>
        <v>Средняя</v>
      </c>
      <c r="AD29" s="8">
        <f>Обработка!$C25</f>
        <v>0.4</v>
      </c>
      <c r="AE29" s="5">
        <f>Обработка!$D25</f>
        <v>0.98501872659176037</v>
      </c>
      <c r="AF29" s="8" t="str">
        <f>INDEX(Обработка!$V$11:$AG$1011,'Тулуз-Пьерон'!$A29,'Тулуз-Пьерон'!$F29+1)</f>
        <v>Высокая</v>
      </c>
      <c r="AG29" s="7" t="str">
        <f t="shared" si="0"/>
        <v>ОТСУТСТВИЕ ММД</v>
      </c>
      <c r="AH29" s="6"/>
      <c r="AI29" s="5">
        <f>Обработка!$E25</f>
        <v>3.7431418769679508</v>
      </c>
      <c r="AJ29" s="5">
        <f>Обработка!$F25</f>
        <v>0.69920589878010109</v>
      </c>
      <c r="AK29" s="5">
        <f>Обработка!$G25</f>
        <v>0.60284333376887356</v>
      </c>
    </row>
    <row r="30" spans="1:37" x14ac:dyDescent="0.25">
      <c r="A30" s="11">
        <v>16</v>
      </c>
      <c r="B30" s="13" t="s">
        <v>313</v>
      </c>
      <c r="C30" s="80">
        <v>41373</v>
      </c>
      <c r="D30" s="12">
        <v>43564</v>
      </c>
      <c r="E30" s="11" t="str">
        <f t="shared" si="1"/>
        <v xml:space="preserve">6 лет 0 мес. </v>
      </c>
      <c r="F30" s="11">
        <v>0</v>
      </c>
      <c r="G30" s="11" t="s">
        <v>76</v>
      </c>
      <c r="H30" s="10">
        <v>19</v>
      </c>
      <c r="I30" s="10">
        <v>22</v>
      </c>
      <c r="J30" s="10">
        <v>23</v>
      </c>
      <c r="K30" s="10">
        <v>21</v>
      </c>
      <c r="L30" s="10">
        <v>20</v>
      </c>
      <c r="M30" s="10">
        <v>25</v>
      </c>
      <c r="N30" s="10">
        <v>25</v>
      </c>
      <c r="O30" s="10">
        <v>22</v>
      </c>
      <c r="P30" s="10">
        <v>24</v>
      </c>
      <c r="Q30" s="10">
        <v>23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8">
        <f>Обработка!$B26</f>
        <v>22.4</v>
      </c>
      <c r="AC30" s="8" t="str">
        <f>INDEX(Обработка!$J$11:$U$1011,'Тулуз-Пьерон'!$A30,$F30+1)</f>
        <v>Средняя</v>
      </c>
      <c r="AD30" s="8">
        <f>Обработка!$C26</f>
        <v>0</v>
      </c>
      <c r="AE30" s="5">
        <f>Обработка!$D26</f>
        <v>1</v>
      </c>
      <c r="AF30" s="8" t="str">
        <f>INDEX(Обработка!$V$11:$AG$1011,'Тулуз-Пьерон'!$A30,'Тулуз-Пьерон'!$F30+1)</f>
        <v>Высокая</v>
      </c>
      <c r="AG30" s="7" t="str">
        <f t="shared" si="0"/>
        <v>ОТСУТСТВИЕ ММД</v>
      </c>
      <c r="AH30" s="6"/>
      <c r="AI30" s="5">
        <f>Обработка!$E26</f>
        <v>2.0110804171997807</v>
      </c>
      <c r="AJ30" s="5">
        <f>Обработка!$F26</f>
        <v>0</v>
      </c>
      <c r="AK30" s="5" t="e">
        <f>Обработка!$G26</f>
        <v>#DIV/0!</v>
      </c>
    </row>
    <row r="31" spans="1:37" x14ac:dyDescent="0.25">
      <c r="A31" s="11">
        <v>17</v>
      </c>
      <c r="B31" s="13" t="s">
        <v>314</v>
      </c>
      <c r="C31" s="80">
        <v>40461</v>
      </c>
      <c r="D31" s="12">
        <v>43566</v>
      </c>
      <c r="E31" s="11" t="str">
        <f t="shared" si="1"/>
        <v xml:space="preserve">8 лет 6 мес. </v>
      </c>
      <c r="F31" s="11">
        <v>0</v>
      </c>
      <c r="G31" s="11" t="s">
        <v>77</v>
      </c>
      <c r="H31" s="10">
        <v>21</v>
      </c>
      <c r="I31" s="10">
        <v>19</v>
      </c>
      <c r="J31" s="10">
        <v>23</v>
      </c>
      <c r="K31" s="10">
        <v>16</v>
      </c>
      <c r="L31" s="10">
        <v>14</v>
      </c>
      <c r="M31" s="10">
        <v>17</v>
      </c>
      <c r="N31" s="10">
        <v>17</v>
      </c>
      <c r="O31" s="10">
        <v>18</v>
      </c>
      <c r="P31" s="10">
        <v>17</v>
      </c>
      <c r="Q31" s="10">
        <v>17</v>
      </c>
      <c r="R31" s="9">
        <v>1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1</v>
      </c>
      <c r="Y31" s="9">
        <v>0</v>
      </c>
      <c r="Z31" s="9">
        <v>0</v>
      </c>
      <c r="AA31" s="9">
        <v>0</v>
      </c>
      <c r="AB31" s="8">
        <f>Обработка!$B27</f>
        <v>17.899999999999999</v>
      </c>
      <c r="AC31" s="8" t="str">
        <f>INDEX(Обработка!$J$11:$U$1011,'Тулуз-Пьерон'!$A31,$F31+1)</f>
        <v>Средняя</v>
      </c>
      <c r="AD31" s="8">
        <f>Обработка!$C27</f>
        <v>0.2</v>
      </c>
      <c r="AE31" s="5">
        <f>Обработка!$D27</f>
        <v>0.98882681564245811</v>
      </c>
      <c r="AF31" s="8" t="str">
        <f>INDEX(Обработка!$V$11:$AG$1011,'Тулуз-Пьерон'!$A31,'Тулуз-Пьерон'!$F31+1)</f>
        <v>Высокая</v>
      </c>
      <c r="AG31" s="7" t="str">
        <f t="shared" si="0"/>
        <v>ОТСУТСТВИЕ ММД</v>
      </c>
      <c r="AH31" s="6"/>
      <c r="AI31" s="5">
        <f>Обработка!$E27</f>
        <v>2.5582111805799879</v>
      </c>
      <c r="AJ31" s="5">
        <f>Обработка!$F27</f>
        <v>0.4216370213557839</v>
      </c>
      <c r="AK31" s="5">
        <f>Обработка!$G27</f>
        <v>0.22662355194334058</v>
      </c>
    </row>
    <row r="32" spans="1:37" x14ac:dyDescent="0.25">
      <c r="A32" s="11">
        <v>18</v>
      </c>
      <c r="B32" s="13" t="s">
        <v>315</v>
      </c>
      <c r="C32" s="80">
        <v>41368</v>
      </c>
      <c r="D32" s="12">
        <v>43570</v>
      </c>
      <c r="E32" s="11" t="str">
        <f t="shared" si="1"/>
        <v xml:space="preserve">6 лет 0 мес. </v>
      </c>
      <c r="F32" s="11">
        <v>0</v>
      </c>
      <c r="G32" s="11" t="s">
        <v>77</v>
      </c>
      <c r="H32" s="10">
        <v>17</v>
      </c>
      <c r="I32" s="10">
        <v>7</v>
      </c>
      <c r="J32" s="10">
        <v>19</v>
      </c>
      <c r="K32" s="10">
        <v>16</v>
      </c>
      <c r="L32" s="10">
        <v>16</v>
      </c>
      <c r="M32" s="10">
        <v>20</v>
      </c>
      <c r="N32" s="10">
        <v>14</v>
      </c>
      <c r="O32" s="10">
        <v>18</v>
      </c>
      <c r="P32" s="10">
        <v>15</v>
      </c>
      <c r="Q32" s="10">
        <v>16</v>
      </c>
      <c r="R32" s="9">
        <v>1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1</v>
      </c>
      <c r="AA32" s="9">
        <v>0</v>
      </c>
      <c r="AB32" s="8">
        <f>Обработка!$B28</f>
        <v>15.8</v>
      </c>
      <c r="AC32" s="8" t="str">
        <f>INDEX(Обработка!$J$11:$U$1011,'Тулуз-Пьерон'!$A32,$F32+1)</f>
        <v>Слабая</v>
      </c>
      <c r="AD32" s="8">
        <f>Обработка!$C28</f>
        <v>0.2</v>
      </c>
      <c r="AE32" s="5">
        <f>Обработка!$D28</f>
        <v>0.98734177215189878</v>
      </c>
      <c r="AF32" s="8" t="str">
        <f>INDEX(Обработка!$V$11:$AG$1011,'Тулуз-Пьерон'!$A32,'Тулуз-Пьерон'!$F32+1)</f>
        <v>Высокая</v>
      </c>
      <c r="AG32" s="7" t="str">
        <f t="shared" si="0"/>
        <v>ОТСУТСТВИЕ ММД</v>
      </c>
      <c r="AH32" s="6"/>
      <c r="AI32" s="5">
        <f>Обработка!$E28</f>
        <v>3.583914681524162</v>
      </c>
      <c r="AJ32" s="5">
        <f>Обработка!$F28</f>
        <v>0.4216370213557839</v>
      </c>
      <c r="AK32" s="5">
        <f>Обработка!$G28</f>
        <v>2.9411764705882335E-2</v>
      </c>
    </row>
    <row r="33" spans="1:37" x14ac:dyDescent="0.25">
      <c r="A33" s="11">
        <v>19</v>
      </c>
      <c r="B33" s="13" t="s">
        <v>316</v>
      </c>
      <c r="C33" s="80">
        <v>41445</v>
      </c>
      <c r="D33" s="12">
        <v>43573</v>
      </c>
      <c r="E33" s="11" t="str">
        <f t="shared" si="1"/>
        <v xml:space="preserve">5 лет 9 мес. </v>
      </c>
      <c r="F33" s="11">
        <v>0</v>
      </c>
      <c r="G33" s="11" t="s">
        <v>77</v>
      </c>
      <c r="H33" s="10">
        <v>3</v>
      </c>
      <c r="I33" s="10">
        <v>2</v>
      </c>
      <c r="J33" s="10">
        <v>2</v>
      </c>
      <c r="K33" s="10">
        <v>3</v>
      </c>
      <c r="L33" s="10">
        <v>3</v>
      </c>
      <c r="M33" s="10">
        <v>3</v>
      </c>
      <c r="N33" s="10">
        <v>5</v>
      </c>
      <c r="O33" s="10">
        <v>2</v>
      </c>
      <c r="P33" s="10">
        <v>5</v>
      </c>
      <c r="Q33" s="10">
        <v>9</v>
      </c>
      <c r="R33" s="9">
        <v>1</v>
      </c>
      <c r="S33" s="9">
        <v>0</v>
      </c>
      <c r="T33" s="9">
        <v>0</v>
      </c>
      <c r="U33" s="9">
        <v>1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8">
        <f>Обработка!$B29</f>
        <v>3.7</v>
      </c>
      <c r="AC33" s="8" t="str">
        <f>INDEX(Обработка!$J$11:$U$1011,'Тулуз-Пьерон'!$A33,$F33+1)</f>
        <v>ПАТОЛОГИЯ</v>
      </c>
      <c r="AD33" s="8">
        <f>Обработка!$C29</f>
        <v>0.2</v>
      </c>
      <c r="AE33" s="5">
        <f>Обработка!$D29</f>
        <v>0.94594594594594594</v>
      </c>
      <c r="AF33" s="8" t="str">
        <f>INDEX(Обработка!$V$11:$AG$1011,'Тулуз-Пьерон'!$A33,'Тулуз-Пьерон'!$F33+1)</f>
        <v>Средняя</v>
      </c>
      <c r="AG33" s="7" t="str">
        <f t="shared" si="0"/>
        <v>ММД В СТАДИИ КОМПЕНСАЦИИ</v>
      </c>
      <c r="AH33" s="6"/>
      <c r="AI33" s="5">
        <f>Обработка!$E29</f>
        <v>2.1628170930011112</v>
      </c>
      <c r="AJ33" s="5">
        <f>Обработка!$F29</f>
        <v>0.4216370213557839</v>
      </c>
      <c r="AK33" s="5">
        <f>Обработка!$G29</f>
        <v>0.17057956259000276</v>
      </c>
    </row>
    <row r="34" spans="1:37" x14ac:dyDescent="0.25">
      <c r="A34" s="11">
        <v>20</v>
      </c>
      <c r="B34" s="13" t="s">
        <v>317</v>
      </c>
      <c r="C34" s="80">
        <v>41335</v>
      </c>
      <c r="D34" s="12">
        <v>43577</v>
      </c>
      <c r="E34" s="11" t="str">
        <f t="shared" si="1"/>
        <v xml:space="preserve">6 лет 1 мес. </v>
      </c>
      <c r="F34" s="11">
        <v>0</v>
      </c>
      <c r="G34" s="11" t="s">
        <v>77</v>
      </c>
      <c r="H34" s="10">
        <v>25</v>
      </c>
      <c r="I34" s="10">
        <v>26</v>
      </c>
      <c r="J34" s="10">
        <v>22</v>
      </c>
      <c r="K34" s="10">
        <v>24</v>
      </c>
      <c r="L34" s="10">
        <v>23</v>
      </c>
      <c r="M34" s="10">
        <v>26</v>
      </c>
      <c r="N34" s="10">
        <v>22</v>
      </c>
      <c r="O34" s="10">
        <v>20</v>
      </c>
      <c r="P34" s="10">
        <v>19</v>
      </c>
      <c r="Q34" s="10">
        <v>23</v>
      </c>
      <c r="R34" s="9">
        <v>1</v>
      </c>
      <c r="S34" s="9">
        <v>0</v>
      </c>
      <c r="T34" s="9">
        <v>1</v>
      </c>
      <c r="U34" s="9">
        <v>0</v>
      </c>
      <c r="V34" s="9">
        <v>2</v>
      </c>
      <c r="W34" s="9">
        <v>0</v>
      </c>
      <c r="X34" s="9">
        <v>0</v>
      </c>
      <c r="Y34" s="9">
        <v>1</v>
      </c>
      <c r="Z34" s="9">
        <v>0</v>
      </c>
      <c r="AA34" s="9">
        <v>0</v>
      </c>
      <c r="AB34" s="8">
        <f>Обработка!$B30</f>
        <v>23</v>
      </c>
      <c r="AC34" s="8" t="str">
        <f>INDEX(Обработка!$J$11:$U$1011,'Тулуз-Пьерон'!$A34,$F34+1)</f>
        <v>Средняя</v>
      </c>
      <c r="AD34" s="8">
        <f>Обработка!$C30</f>
        <v>0.5</v>
      </c>
      <c r="AE34" s="5">
        <f>Обработка!$D30</f>
        <v>0.97826086956521741</v>
      </c>
      <c r="AF34" s="8" t="str">
        <f>INDEX(Обработка!$V$11:$AG$1011,'Тулуз-Пьерон'!$A34,'Тулуз-Пьерон'!$F34+1)</f>
        <v>Высокая</v>
      </c>
      <c r="AG34" s="7" t="str">
        <f t="shared" si="0"/>
        <v>ОТСУТСТВИЕ ММД</v>
      </c>
      <c r="AH34" s="6"/>
      <c r="AI34" s="5">
        <f>Обработка!$E30</f>
        <v>2.3570226039551585</v>
      </c>
      <c r="AJ34" s="5">
        <f>Обработка!$F30</f>
        <v>0.70710678118654757</v>
      </c>
      <c r="AK34" s="5">
        <f>Обработка!$G30</f>
        <v>0.13333333333333333</v>
      </c>
    </row>
    <row r="35" spans="1:37" x14ac:dyDescent="0.25">
      <c r="A35" s="11">
        <v>21</v>
      </c>
      <c r="B35" s="13" t="s">
        <v>318</v>
      </c>
      <c r="C35" s="80">
        <v>41341</v>
      </c>
      <c r="D35" s="12">
        <v>43581</v>
      </c>
      <c r="E35" s="11" t="str">
        <f t="shared" si="1"/>
        <v xml:space="preserve">6 лет 1 мес. </v>
      </c>
      <c r="F35" s="11">
        <v>0</v>
      </c>
      <c r="G35" s="11" t="s">
        <v>77</v>
      </c>
      <c r="H35" s="10">
        <v>18</v>
      </c>
      <c r="I35" s="10">
        <v>14</v>
      </c>
      <c r="J35" s="10">
        <v>7</v>
      </c>
      <c r="K35" s="10">
        <v>16</v>
      </c>
      <c r="L35" s="10">
        <v>22</v>
      </c>
      <c r="M35" s="10">
        <v>19</v>
      </c>
      <c r="N35" s="10">
        <v>23</v>
      </c>
      <c r="O35" s="10">
        <v>17</v>
      </c>
      <c r="P35" s="10">
        <v>16</v>
      </c>
      <c r="Q35" s="10">
        <v>25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1</v>
      </c>
      <c r="AA35" s="9">
        <v>0</v>
      </c>
      <c r="AB35" s="8">
        <f>Обработка!$B31</f>
        <v>17.7</v>
      </c>
      <c r="AC35" s="8" t="str">
        <f>INDEX(Обработка!$J$11:$U$1011,'Тулуз-Пьерон'!$A35,$F35+1)</f>
        <v>Средняя</v>
      </c>
      <c r="AD35" s="8">
        <f>Обработка!$C31</f>
        <v>0.1</v>
      </c>
      <c r="AE35" s="5">
        <f>Обработка!$D31</f>
        <v>0.99435028248587565</v>
      </c>
      <c r="AF35" s="8" t="str">
        <f>INDEX(Обработка!$V$11:$AG$1011,'Тулуз-Пьерон'!$A35,'Тулуз-Пьерон'!$F35+1)</f>
        <v>Высокая</v>
      </c>
      <c r="AG35" s="7" t="str">
        <f t="shared" si="0"/>
        <v>ОТСУТСТВИЕ ММД</v>
      </c>
      <c r="AH35" s="6"/>
      <c r="AI35" s="5">
        <f>Обработка!$E31</f>
        <v>5.1218486246016024</v>
      </c>
      <c r="AJ35" s="5">
        <f>Обработка!$F31</f>
        <v>0.31622776601683794</v>
      </c>
      <c r="AK35" s="5">
        <f>Обработка!$G31</f>
        <v>0.11662178197111836</v>
      </c>
    </row>
    <row r="36" spans="1:37" x14ac:dyDescent="0.25">
      <c r="A36" s="11">
        <v>22</v>
      </c>
      <c r="B36" s="13" t="s">
        <v>319</v>
      </c>
      <c r="C36" s="80">
        <v>41355</v>
      </c>
      <c r="D36" s="12">
        <v>43602</v>
      </c>
      <c r="E36" s="11" t="str">
        <f t="shared" si="1"/>
        <v xml:space="preserve">6 лет 1 мес. </v>
      </c>
      <c r="F36" s="11">
        <v>0</v>
      </c>
      <c r="G36" s="11" t="s">
        <v>76</v>
      </c>
      <c r="H36" s="10">
        <v>19</v>
      </c>
      <c r="I36" s="10">
        <v>17</v>
      </c>
      <c r="J36" s="10">
        <v>19</v>
      </c>
      <c r="K36" s="10">
        <v>20</v>
      </c>
      <c r="L36" s="10">
        <v>17</v>
      </c>
      <c r="M36" s="10">
        <v>19</v>
      </c>
      <c r="N36" s="10">
        <v>22</v>
      </c>
      <c r="O36" s="10">
        <v>13</v>
      </c>
      <c r="P36" s="10">
        <v>16</v>
      </c>
      <c r="Q36" s="10">
        <v>25</v>
      </c>
      <c r="R36" s="9">
        <v>0</v>
      </c>
      <c r="S36" s="9">
        <v>2</v>
      </c>
      <c r="T36" s="9">
        <v>1</v>
      </c>
      <c r="U36" s="9">
        <v>1</v>
      </c>
      <c r="V36" s="9">
        <v>2</v>
      </c>
      <c r="W36" s="9">
        <v>4</v>
      </c>
      <c r="X36" s="9">
        <v>5</v>
      </c>
      <c r="Y36" s="9">
        <v>1</v>
      </c>
      <c r="Z36" s="9">
        <v>1</v>
      </c>
      <c r="AA36" s="9">
        <v>4</v>
      </c>
      <c r="AB36" s="8">
        <f>Обработка!$B32</f>
        <v>18.7</v>
      </c>
      <c r="AC36" s="8" t="str">
        <f>INDEX(Обработка!$J$11:$U$1011,'Тулуз-Пьерон'!$A36,$F36+1)</f>
        <v>Средняя</v>
      </c>
      <c r="AD36" s="8">
        <f>Обработка!$C32</f>
        <v>2.1</v>
      </c>
      <c r="AE36" s="5">
        <f>Обработка!$D32</f>
        <v>0.88770053475935817</v>
      </c>
      <c r="AF36" s="8" t="str">
        <f>INDEX(Обработка!$V$11:$AG$1011,'Тулуз-Пьерон'!$A36,'Тулуз-Пьерон'!$F36+1)</f>
        <v>Слабая</v>
      </c>
      <c r="AG36" s="7" t="str">
        <f t="shared" si="0"/>
        <v>ОТСУТСТВИЕ ММД</v>
      </c>
      <c r="AH36" s="6"/>
      <c r="AI36" s="5">
        <f>Обработка!$E32</f>
        <v>3.3015148038438338</v>
      </c>
      <c r="AJ36" s="5">
        <f>Обработка!$F32</f>
        <v>1.6633299933166199</v>
      </c>
      <c r="AK36" s="5">
        <f>Обработка!$G32</f>
        <v>0.59283446402394913</v>
      </c>
    </row>
    <row r="37" spans="1:37" x14ac:dyDescent="0.25">
      <c r="A37" s="11">
        <v>23</v>
      </c>
      <c r="B37" s="13" t="s">
        <v>320</v>
      </c>
      <c r="C37" s="80">
        <v>40630</v>
      </c>
      <c r="D37" s="12">
        <v>43642</v>
      </c>
      <c r="E37" s="11" t="str">
        <f t="shared" si="1"/>
        <v xml:space="preserve">8 лет 2 мес. </v>
      </c>
      <c r="F37" s="11">
        <v>0</v>
      </c>
      <c r="G37" s="11" t="s">
        <v>76</v>
      </c>
      <c r="H37" s="10">
        <v>14</v>
      </c>
      <c r="I37" s="10">
        <v>16</v>
      </c>
      <c r="J37" s="10">
        <v>21</v>
      </c>
      <c r="K37" s="10">
        <v>15</v>
      </c>
      <c r="L37" s="10">
        <v>23</v>
      </c>
      <c r="M37" s="10">
        <v>16</v>
      </c>
      <c r="N37" s="10">
        <v>15</v>
      </c>
      <c r="O37" s="10">
        <v>17</v>
      </c>
      <c r="P37" s="10">
        <v>21</v>
      </c>
      <c r="Q37" s="10">
        <v>26</v>
      </c>
      <c r="R37" s="9">
        <v>3</v>
      </c>
      <c r="S37" s="9">
        <v>6</v>
      </c>
      <c r="T37" s="9">
        <v>4</v>
      </c>
      <c r="U37" s="9">
        <v>1</v>
      </c>
      <c r="V37" s="9">
        <v>4</v>
      </c>
      <c r="W37" s="9">
        <v>1</v>
      </c>
      <c r="X37" s="9">
        <v>0</v>
      </c>
      <c r="Y37" s="9">
        <v>2</v>
      </c>
      <c r="Z37" s="9">
        <v>2</v>
      </c>
      <c r="AA37" s="9">
        <v>9</v>
      </c>
      <c r="AB37" s="8">
        <f>Обработка!$B33</f>
        <v>18.399999999999999</v>
      </c>
      <c r="AC37" s="8" t="str">
        <f>INDEX(Обработка!$J$11:$U$1011,'Тулуз-Пьерон'!$A37,$F37+1)</f>
        <v>Средняя</v>
      </c>
      <c r="AD37" s="8">
        <f>Обработка!$C33</f>
        <v>3.2</v>
      </c>
      <c r="AE37" s="5">
        <f>Обработка!$D33</f>
        <v>0.82608695652173914</v>
      </c>
      <c r="AF37" s="8" t="str">
        <f>INDEX(Обработка!$V$11:$AG$1011,'Тулуз-Пьерон'!$A37,'Тулуз-Пьерон'!$F37+1)</f>
        <v>ПАТОЛОГИЯ</v>
      </c>
      <c r="AG37" s="7" t="str">
        <f t="shared" si="0"/>
        <v>КРАЙНЕ ВЫСОКАЯ ВЕРОЯНОСТЬ ММД</v>
      </c>
      <c r="AH37" s="6"/>
      <c r="AI37" s="5">
        <f>Обработка!$E33</f>
        <v>4.0606512887576169</v>
      </c>
      <c r="AJ37" s="5">
        <f>Обработка!$F33</f>
        <v>2.6997942308422114</v>
      </c>
      <c r="AK37" s="5">
        <f>Обработка!$G33</f>
        <v>0.67094839645588644</v>
      </c>
    </row>
    <row r="38" spans="1:37" x14ac:dyDescent="0.25">
      <c r="A38" s="11">
        <v>24</v>
      </c>
      <c r="B38" s="13" t="s">
        <v>321</v>
      </c>
      <c r="C38" s="80">
        <v>41394</v>
      </c>
      <c r="D38" s="12">
        <v>43642</v>
      </c>
      <c r="E38" s="11" t="str">
        <f t="shared" si="1"/>
        <v xml:space="preserve">6 лет 1 мес. </v>
      </c>
      <c r="F38" s="11">
        <v>0</v>
      </c>
      <c r="G38" s="11" t="s">
        <v>76</v>
      </c>
      <c r="H38" s="10">
        <v>4</v>
      </c>
      <c r="I38" s="10">
        <v>14</v>
      </c>
      <c r="J38" s="10">
        <v>18</v>
      </c>
      <c r="K38" s="10">
        <v>16</v>
      </c>
      <c r="L38" s="10">
        <v>14</v>
      </c>
      <c r="M38" s="10">
        <v>14</v>
      </c>
      <c r="N38" s="10">
        <v>18</v>
      </c>
      <c r="O38" s="10">
        <v>17</v>
      </c>
      <c r="P38" s="10">
        <v>14</v>
      </c>
      <c r="Q38" s="10">
        <v>14</v>
      </c>
      <c r="R38" s="9">
        <v>1</v>
      </c>
      <c r="S38" s="9">
        <v>2</v>
      </c>
      <c r="T38" s="9">
        <v>0</v>
      </c>
      <c r="U38" s="9">
        <v>1</v>
      </c>
      <c r="V38" s="9">
        <v>0</v>
      </c>
      <c r="W38" s="9">
        <v>0</v>
      </c>
      <c r="X38" s="9">
        <v>2</v>
      </c>
      <c r="Y38" s="9">
        <v>1</v>
      </c>
      <c r="Z38" s="9">
        <v>0</v>
      </c>
      <c r="AA38" s="9">
        <v>0</v>
      </c>
      <c r="AB38" s="8">
        <f>Обработка!$B34</f>
        <v>14.3</v>
      </c>
      <c r="AC38" s="8" t="str">
        <f>INDEX(Обработка!$J$11:$U$1011,'Тулуз-Пьерон'!$A38,$F38+1)</f>
        <v>Слабая</v>
      </c>
      <c r="AD38" s="8">
        <f>Обработка!$C34</f>
        <v>0.7</v>
      </c>
      <c r="AE38" s="5">
        <f>Обработка!$D34</f>
        <v>0.95104895104895115</v>
      </c>
      <c r="AF38" s="8" t="str">
        <f>INDEX(Обработка!$V$11:$AG$1011,'Тулуз-Пьерон'!$A38,'Тулуз-Пьерон'!$F38+1)</f>
        <v>Хорошая</v>
      </c>
      <c r="AG38" s="7" t="str">
        <f t="shared" si="0"/>
        <v>ММД В СТАДИИ КОМПЕНСАЦИИ</v>
      </c>
      <c r="AH38" s="6"/>
      <c r="AI38" s="5">
        <f>Обработка!$E34</f>
        <v>4.0013886478460323</v>
      </c>
      <c r="AJ38" s="5">
        <f>Обработка!$F34</f>
        <v>0.82327260234856459</v>
      </c>
      <c r="AK38" s="5">
        <f>Обработка!$G34</f>
        <v>3.035607390754794E-2</v>
      </c>
    </row>
    <row r="39" spans="1:37" x14ac:dyDescent="0.25">
      <c r="A39" s="11">
        <v>25</v>
      </c>
      <c r="B39" s="13" t="s">
        <v>322</v>
      </c>
      <c r="C39" s="80">
        <v>40650</v>
      </c>
      <c r="D39" s="12">
        <v>43649</v>
      </c>
      <c r="E39" s="11" t="str">
        <f t="shared" si="1"/>
        <v xml:space="preserve">8 лет 2 мес. </v>
      </c>
      <c r="F39" s="11">
        <v>0</v>
      </c>
      <c r="G39" s="11" t="s">
        <v>77</v>
      </c>
      <c r="H39" s="10">
        <v>29</v>
      </c>
      <c r="I39" s="10">
        <v>19</v>
      </c>
      <c r="J39" s="10">
        <v>22</v>
      </c>
      <c r="K39" s="10">
        <v>23</v>
      </c>
      <c r="L39" s="10">
        <v>25</v>
      </c>
      <c r="M39" s="10">
        <v>30</v>
      </c>
      <c r="N39" s="10">
        <v>28</v>
      </c>
      <c r="O39" s="10">
        <v>21</v>
      </c>
      <c r="P39" s="10">
        <v>25</v>
      </c>
      <c r="Q39" s="10">
        <v>26</v>
      </c>
      <c r="R39" s="9">
        <v>1</v>
      </c>
      <c r="S39" s="9">
        <v>3</v>
      </c>
      <c r="T39" s="9">
        <v>0</v>
      </c>
      <c r="U39" s="9">
        <v>1</v>
      </c>
      <c r="V39" s="9">
        <v>1</v>
      </c>
      <c r="W39" s="9">
        <v>1</v>
      </c>
      <c r="X39" s="9">
        <v>0</v>
      </c>
      <c r="Y39" s="9">
        <v>0</v>
      </c>
      <c r="Z39" s="9">
        <v>0</v>
      </c>
      <c r="AA39" s="9">
        <v>0</v>
      </c>
      <c r="AB39" s="8">
        <f>Обработка!$B35</f>
        <v>24.8</v>
      </c>
      <c r="AC39" s="8" t="str">
        <f>INDEX(Обработка!$J$11:$U$1011,'Тулуз-Пьерон'!$A39,$F39+1)</f>
        <v>Средняя</v>
      </c>
      <c r="AD39" s="8">
        <f>Обработка!$C35</f>
        <v>0.7</v>
      </c>
      <c r="AE39" s="5">
        <f>Обработка!$D35</f>
        <v>0.97177419354838712</v>
      </c>
      <c r="AF39" s="8" t="str">
        <f>INDEX(Обработка!$V$11:$AG$1011,'Тулуз-Пьерон'!$A39,'Тулуз-Пьерон'!$F39+1)</f>
        <v>Высокая</v>
      </c>
      <c r="AG39" s="7" t="str">
        <f t="shared" si="0"/>
        <v>ОТСУТСТВИЕ ММД</v>
      </c>
      <c r="AH39" s="6"/>
      <c r="AI39" s="5">
        <f>Обработка!$E35</f>
        <v>3.5839146815241687</v>
      </c>
      <c r="AJ39" s="5">
        <f>Обработка!$F35</f>
        <v>0.94868329805051377</v>
      </c>
      <c r="AK39" s="5">
        <f>Обработка!$G35</f>
        <v>0.31372549019607832</v>
      </c>
    </row>
    <row r="40" spans="1:37" x14ac:dyDescent="0.25">
      <c r="A40" s="11">
        <v>26</v>
      </c>
      <c r="B40" s="13" t="s">
        <v>323</v>
      </c>
      <c r="C40" s="80">
        <v>40718</v>
      </c>
      <c r="D40" s="12">
        <v>43696</v>
      </c>
      <c r="E40" s="11" t="str">
        <f t="shared" si="1"/>
        <v xml:space="preserve">8 лет 1 мес. </v>
      </c>
      <c r="F40" s="11">
        <v>0</v>
      </c>
      <c r="G40" s="11" t="s">
        <v>77</v>
      </c>
      <c r="H40" s="10">
        <v>20</v>
      </c>
      <c r="I40" s="10">
        <v>17</v>
      </c>
      <c r="J40" s="10">
        <v>19</v>
      </c>
      <c r="K40" s="10">
        <v>18</v>
      </c>
      <c r="L40" s="10">
        <v>13</v>
      </c>
      <c r="M40" s="10">
        <v>17</v>
      </c>
      <c r="N40" s="10">
        <v>15</v>
      </c>
      <c r="O40" s="10">
        <v>18</v>
      </c>
      <c r="P40" s="10">
        <v>22</v>
      </c>
      <c r="Q40" s="10">
        <v>22</v>
      </c>
      <c r="R40" s="9">
        <v>5</v>
      </c>
      <c r="S40" s="9">
        <v>4</v>
      </c>
      <c r="T40" s="9">
        <v>4</v>
      </c>
      <c r="U40" s="9">
        <v>3</v>
      </c>
      <c r="V40" s="9">
        <v>3</v>
      </c>
      <c r="W40" s="9">
        <v>4</v>
      </c>
      <c r="X40" s="9">
        <v>3</v>
      </c>
      <c r="Y40" s="9">
        <v>6</v>
      </c>
      <c r="Z40" s="9">
        <v>5</v>
      </c>
      <c r="AA40" s="9">
        <v>1</v>
      </c>
      <c r="AB40" s="8">
        <f>Обработка!$B36</f>
        <v>18.100000000000001</v>
      </c>
      <c r="AC40" s="8" t="str">
        <f>INDEX(Обработка!$J$11:$U$1011,'Тулуз-Пьерон'!$A40,$F40+1)</f>
        <v>Средняя</v>
      </c>
      <c r="AD40" s="8">
        <f>Обработка!$C36</f>
        <v>3.8</v>
      </c>
      <c r="AE40" s="5">
        <f>Обработка!$D36</f>
        <v>0.79005524861878451</v>
      </c>
      <c r="AF40" s="8" t="str">
        <f>INDEX(Обработка!$V$11:$AG$1011,'Тулуз-Пьерон'!$A40,'Тулуз-Пьерон'!$F40+1)</f>
        <v>ПАТОЛОГИЯ</v>
      </c>
      <c r="AG40" s="7" t="str">
        <f t="shared" si="0"/>
        <v>КРАЙНЕ ВЫСОКАЯ ВЕРОЯНОСТЬ ММД</v>
      </c>
      <c r="AH40" s="6"/>
      <c r="AI40" s="5">
        <f>Обработка!$E36</f>
        <v>2.8460498941515433</v>
      </c>
      <c r="AJ40" s="5">
        <f>Обработка!$F36</f>
        <v>1.3984117975602017</v>
      </c>
      <c r="AK40" s="5">
        <f>Обработка!$G36</f>
        <v>6.1418977599174043E-2</v>
      </c>
    </row>
    <row r="41" spans="1:37" x14ac:dyDescent="0.25">
      <c r="A41" s="11">
        <v>27</v>
      </c>
      <c r="B41" s="13" t="s">
        <v>324</v>
      </c>
      <c r="C41" s="80">
        <v>40770</v>
      </c>
      <c r="D41" s="12">
        <v>43696</v>
      </c>
      <c r="E41" s="11" t="str">
        <f t="shared" si="1"/>
        <v xml:space="preserve">8 лет 0 мес. </v>
      </c>
      <c r="F41" s="11">
        <v>0</v>
      </c>
      <c r="G41" s="11" t="s">
        <v>77</v>
      </c>
      <c r="H41" s="10">
        <v>20</v>
      </c>
      <c r="I41" s="10">
        <v>26</v>
      </c>
      <c r="J41" s="10">
        <v>21</v>
      </c>
      <c r="K41" s="10">
        <v>29</v>
      </c>
      <c r="L41" s="10">
        <v>27</v>
      </c>
      <c r="M41" s="10">
        <v>31</v>
      </c>
      <c r="N41" s="10">
        <v>29</v>
      </c>
      <c r="O41" s="10">
        <v>33</v>
      </c>
      <c r="P41" s="10">
        <v>30</v>
      </c>
      <c r="Q41" s="10">
        <v>32</v>
      </c>
      <c r="R41" s="9">
        <v>3</v>
      </c>
      <c r="S41" s="9">
        <v>4</v>
      </c>
      <c r="T41" s="9">
        <v>3</v>
      </c>
      <c r="U41" s="9">
        <v>5</v>
      </c>
      <c r="V41" s="9">
        <v>6</v>
      </c>
      <c r="W41" s="9">
        <v>3</v>
      </c>
      <c r="X41" s="9">
        <v>7</v>
      </c>
      <c r="Y41" s="9">
        <v>6</v>
      </c>
      <c r="Z41" s="9">
        <v>4</v>
      </c>
      <c r="AA41" s="9">
        <v>3</v>
      </c>
      <c r="AB41" s="8">
        <f>Обработка!$B37</f>
        <v>27.8</v>
      </c>
      <c r="AC41" s="8" t="str">
        <f>INDEX(Обработка!$J$11:$U$1011,'Тулуз-Пьерон'!$A41,$F41+1)</f>
        <v>Средняя</v>
      </c>
      <c r="AD41" s="8">
        <f>Обработка!$C37</f>
        <v>4.4000000000000004</v>
      </c>
      <c r="AE41" s="5">
        <f>Обработка!$D37</f>
        <v>0.84172661870503585</v>
      </c>
      <c r="AF41" s="8" t="str">
        <f>INDEX(Обработка!$V$11:$AG$1011,'Тулуз-Пьерон'!$A41,'Тулуз-Пьерон'!$F41+1)</f>
        <v>ПАТОЛОГИЯ</v>
      </c>
      <c r="AG41" s="7" t="str">
        <f t="shared" si="0"/>
        <v>КРАЙНЕ ВЫСОКАЯ ВЕРОЯНОСТЬ ММД</v>
      </c>
      <c r="AH41" s="6"/>
      <c r="AI41" s="5">
        <f>Обработка!$E37</f>
        <v>4.3919117578668327</v>
      </c>
      <c r="AJ41" s="5">
        <f>Обработка!$F37</f>
        <v>1.5055453054181622</v>
      </c>
      <c r="AK41" s="5">
        <f>Обработка!$G37</f>
        <v>0.34952109382735419</v>
      </c>
    </row>
    <row r="42" spans="1:37" x14ac:dyDescent="0.25">
      <c r="A42" s="11">
        <v>28</v>
      </c>
      <c r="B42" s="13" t="s">
        <v>325</v>
      </c>
      <c r="C42" s="80">
        <v>40548</v>
      </c>
      <c r="D42" s="12">
        <v>43699</v>
      </c>
      <c r="E42" s="11" t="str">
        <f t="shared" si="1"/>
        <v xml:space="preserve">8 лет 7 мес. </v>
      </c>
      <c r="F42" s="11">
        <v>0</v>
      </c>
      <c r="G42" s="11" t="s">
        <v>76</v>
      </c>
      <c r="H42" s="10">
        <v>23</v>
      </c>
      <c r="I42" s="10">
        <v>30</v>
      </c>
      <c r="J42" s="10">
        <v>30</v>
      </c>
      <c r="K42" s="10">
        <v>31</v>
      </c>
      <c r="L42" s="10">
        <v>29</v>
      </c>
      <c r="M42" s="10">
        <v>34</v>
      </c>
      <c r="N42" s="10">
        <v>28</v>
      </c>
      <c r="O42" s="10">
        <v>35</v>
      </c>
      <c r="P42" s="10">
        <v>34</v>
      </c>
      <c r="Q42" s="10">
        <v>34</v>
      </c>
      <c r="R42" s="9">
        <v>5</v>
      </c>
      <c r="S42" s="9">
        <v>0</v>
      </c>
      <c r="T42" s="9">
        <v>0</v>
      </c>
      <c r="U42" s="9">
        <v>2</v>
      </c>
      <c r="V42" s="9">
        <v>1</v>
      </c>
      <c r="W42" s="9">
        <v>1</v>
      </c>
      <c r="X42" s="9">
        <v>1</v>
      </c>
      <c r="Y42" s="9">
        <v>0</v>
      </c>
      <c r="Z42" s="9">
        <v>2</v>
      </c>
      <c r="AA42" s="9">
        <v>0</v>
      </c>
      <c r="AB42" s="8">
        <f>Обработка!$B38</f>
        <v>30.8</v>
      </c>
      <c r="AC42" s="8" t="str">
        <f>INDEX(Обработка!$J$11:$U$1011,'Тулуз-Пьерон'!$A42,$F42+1)</f>
        <v>Хорошая</v>
      </c>
      <c r="AD42" s="8">
        <f>Обработка!$C38</f>
        <v>1.2</v>
      </c>
      <c r="AE42" s="5">
        <f>Обработка!$D38</f>
        <v>0.96103896103896103</v>
      </c>
      <c r="AF42" s="8" t="str">
        <f>INDEX(Обработка!$V$11:$AG$1011,'Тулуз-Пьерон'!$A42,'Тулуз-Пьерон'!$F42+1)</f>
        <v>Хорошая</v>
      </c>
      <c r="AG42" s="7" t="str">
        <f t="shared" si="0"/>
        <v>ОТСУТСТВИЕ ММД</v>
      </c>
      <c r="AH42" s="6"/>
      <c r="AI42" s="5">
        <f>Обработка!$E38</f>
        <v>3.6757463338907312</v>
      </c>
      <c r="AJ42" s="5">
        <f>Обработка!$F38</f>
        <v>1.5491933384829668</v>
      </c>
      <c r="AK42" s="5">
        <f>Обработка!$G38</f>
        <v>0.65561006810718581</v>
      </c>
    </row>
    <row r="43" spans="1:37" x14ac:dyDescent="0.25">
      <c r="A43" s="11">
        <v>29</v>
      </c>
      <c r="B43" s="13" t="s">
        <v>326</v>
      </c>
      <c r="C43" s="80">
        <v>40746</v>
      </c>
      <c r="D43" s="12">
        <v>43703</v>
      </c>
      <c r="E43" s="11" t="str">
        <f t="shared" si="1"/>
        <v xml:space="preserve">8 лет 1 мес. </v>
      </c>
      <c r="F43" s="11">
        <v>0</v>
      </c>
      <c r="G43" s="11" t="s">
        <v>76</v>
      </c>
      <c r="H43" s="10">
        <v>30</v>
      </c>
      <c r="I43" s="10">
        <v>33</v>
      </c>
      <c r="J43" s="10">
        <v>34</v>
      </c>
      <c r="K43" s="10">
        <v>31</v>
      </c>
      <c r="L43" s="10">
        <v>38</v>
      </c>
      <c r="M43" s="10">
        <v>34</v>
      </c>
      <c r="N43" s="10">
        <v>34</v>
      </c>
      <c r="O43" s="10">
        <v>34</v>
      </c>
      <c r="P43" s="10">
        <v>34</v>
      </c>
      <c r="Q43" s="10">
        <v>36</v>
      </c>
      <c r="R43" s="9">
        <v>1</v>
      </c>
      <c r="S43" s="9">
        <v>5</v>
      </c>
      <c r="T43" s="9">
        <v>3</v>
      </c>
      <c r="U43" s="9">
        <v>4</v>
      </c>
      <c r="V43" s="9">
        <v>6</v>
      </c>
      <c r="W43" s="9">
        <v>4</v>
      </c>
      <c r="X43" s="9">
        <v>5</v>
      </c>
      <c r="Y43" s="9">
        <v>3</v>
      </c>
      <c r="Z43" s="9">
        <v>5</v>
      </c>
      <c r="AA43" s="9">
        <v>2</v>
      </c>
      <c r="AB43" s="8">
        <f>Обработка!$B39</f>
        <v>33.799999999999997</v>
      </c>
      <c r="AC43" s="8" t="str">
        <f>INDEX(Обработка!$J$11:$U$1011,'Тулуз-Пьерон'!$A43,$F43+1)</f>
        <v>Хорошая</v>
      </c>
      <c r="AD43" s="8">
        <f>Обработка!$C39</f>
        <v>3.8</v>
      </c>
      <c r="AE43" s="5">
        <f>Обработка!$D39</f>
        <v>0.8875739644970414</v>
      </c>
      <c r="AF43" s="8" t="str">
        <f>INDEX(Обработка!$V$11:$AG$1011,'Тулуз-Пьерон'!$A43,'Тулуз-Пьерон'!$F43+1)</f>
        <v>Слабая</v>
      </c>
      <c r="AG43" s="7" t="str">
        <f t="shared" si="0"/>
        <v>ОТСУТСТВИЕ ММД</v>
      </c>
      <c r="AH43" s="6"/>
      <c r="AI43" s="5">
        <f>Обработка!$E39</f>
        <v>2.2509257354845507</v>
      </c>
      <c r="AJ43" s="5">
        <f>Обработка!$F39</f>
        <v>1.5491933384829666</v>
      </c>
      <c r="AK43" s="5">
        <f>Обработка!$G39</f>
        <v>0.46520412701530567</v>
      </c>
    </row>
    <row r="44" spans="1:37" x14ac:dyDescent="0.25">
      <c r="A44" s="11">
        <v>30</v>
      </c>
      <c r="B44" s="13" t="s">
        <v>327</v>
      </c>
      <c r="C44" s="80">
        <v>40728</v>
      </c>
      <c r="D44" s="12">
        <v>43707</v>
      </c>
      <c r="E44" s="11" t="str">
        <f t="shared" si="1"/>
        <v xml:space="preserve">8 лет 1 мес. </v>
      </c>
      <c r="F44" s="11">
        <v>0</v>
      </c>
      <c r="G44" s="11" t="s">
        <v>77</v>
      </c>
      <c r="H44" s="10">
        <v>23</v>
      </c>
      <c r="I44" s="10">
        <v>26</v>
      </c>
      <c r="J44" s="10">
        <v>28</v>
      </c>
      <c r="K44" s="10">
        <v>30</v>
      </c>
      <c r="L44" s="10">
        <v>35</v>
      </c>
      <c r="M44" s="10">
        <v>38</v>
      </c>
      <c r="N44" s="10">
        <v>36</v>
      </c>
      <c r="O44" s="10">
        <v>43</v>
      </c>
      <c r="P44" s="10">
        <v>35</v>
      </c>
      <c r="Q44" s="10">
        <v>40</v>
      </c>
      <c r="R44" s="9">
        <v>2</v>
      </c>
      <c r="S44" s="9">
        <v>1</v>
      </c>
      <c r="T44" s="9">
        <v>1</v>
      </c>
      <c r="U44" s="9">
        <v>1</v>
      </c>
      <c r="V44" s="9">
        <v>1</v>
      </c>
      <c r="W44" s="9">
        <v>2</v>
      </c>
      <c r="X44" s="9">
        <v>1</v>
      </c>
      <c r="Y44" s="9">
        <v>1</v>
      </c>
      <c r="Z44" s="9">
        <v>3</v>
      </c>
      <c r="AA44" s="9">
        <v>3</v>
      </c>
      <c r="AB44" s="8">
        <f>Обработка!$B40</f>
        <v>33.4</v>
      </c>
      <c r="AC44" s="8" t="str">
        <f>INDEX(Обработка!$J$11:$U$1011,'Тулуз-Пьерон'!$A44,$F44+1)</f>
        <v>Хорошая</v>
      </c>
      <c r="AD44" s="8">
        <f>Обработка!$C40</f>
        <v>1.6</v>
      </c>
      <c r="AE44" s="5">
        <f>Обработка!$D40</f>
        <v>0.95209580838323349</v>
      </c>
      <c r="AF44" s="8" t="str">
        <f>INDEX(Обработка!$V$11:$AG$1011,'Тулуз-Пьерон'!$A44,'Тулуз-Пьерон'!$F44+1)</f>
        <v>Хорошая</v>
      </c>
      <c r="AG44" s="7" t="str">
        <f t="shared" si="0"/>
        <v>ОТСУТСТВИЕ ММД</v>
      </c>
      <c r="AH44" s="6"/>
      <c r="AI44" s="5">
        <f>Обработка!$E40</f>
        <v>6.432556084308767</v>
      </c>
      <c r="AJ44" s="5">
        <f>Обработка!$F40</f>
        <v>0.8432740427115677</v>
      </c>
      <c r="AK44" s="5">
        <f>Обработка!$G40</f>
        <v>0.21712560527035313</v>
      </c>
    </row>
    <row r="45" spans="1:37" x14ac:dyDescent="0.25">
      <c r="A45" s="11">
        <v>31</v>
      </c>
      <c r="B45" s="13" t="s">
        <v>328</v>
      </c>
      <c r="C45" s="80">
        <v>40128</v>
      </c>
      <c r="D45" s="12">
        <v>43711</v>
      </c>
      <c r="E45" s="11" t="str">
        <f t="shared" si="1"/>
        <v xml:space="preserve">9 лет 9 мес. </v>
      </c>
      <c r="F45" s="11">
        <v>0</v>
      </c>
      <c r="G45" s="11" t="s">
        <v>77</v>
      </c>
      <c r="H45" s="10">
        <v>12</v>
      </c>
      <c r="I45" s="10">
        <v>13</v>
      </c>
      <c r="J45" s="10">
        <v>17</v>
      </c>
      <c r="K45" s="10">
        <v>9</v>
      </c>
      <c r="L45" s="10">
        <v>13</v>
      </c>
      <c r="M45" s="10">
        <v>13</v>
      </c>
      <c r="N45" s="10">
        <v>15</v>
      </c>
      <c r="O45" s="10">
        <v>14</v>
      </c>
      <c r="P45" s="10">
        <v>15</v>
      </c>
      <c r="Q45" s="10">
        <v>15</v>
      </c>
      <c r="R45" s="9">
        <v>1</v>
      </c>
      <c r="S45" s="9">
        <v>0</v>
      </c>
      <c r="T45" s="9">
        <v>1</v>
      </c>
      <c r="U45" s="9">
        <v>1</v>
      </c>
      <c r="V45" s="9">
        <v>0</v>
      </c>
      <c r="W45" s="9">
        <v>0</v>
      </c>
      <c r="X45" s="9">
        <v>1</v>
      </c>
      <c r="Y45" s="9">
        <v>1</v>
      </c>
      <c r="Z45" s="9">
        <v>3</v>
      </c>
      <c r="AA45" s="9">
        <v>0</v>
      </c>
      <c r="AB45" s="8">
        <f>Обработка!$B41</f>
        <v>13.6</v>
      </c>
      <c r="AC45" s="8" t="str">
        <f>INDEX(Обработка!$J$11:$U$1011,'Тулуз-Пьерон'!$A45,$F45+1)</f>
        <v>ПАТОЛОГИЯ</v>
      </c>
      <c r="AD45" s="8">
        <f>Обработка!$C41</f>
        <v>0.8</v>
      </c>
      <c r="AE45" s="5">
        <f>Обработка!$D41</f>
        <v>0.94117647058823528</v>
      </c>
      <c r="AF45" s="8" t="str">
        <f>INDEX(Обработка!$V$11:$AG$1011,'Тулуз-Пьерон'!$A45,'Тулуз-Пьерон'!$F45+1)</f>
        <v>Средняя</v>
      </c>
      <c r="AG45" s="7" t="str">
        <f t="shared" si="0"/>
        <v>ММД В СТАДИИ КОМПЕНСАЦИИ</v>
      </c>
      <c r="AH45" s="6"/>
      <c r="AI45" s="5">
        <f>Обработка!$E41</f>
        <v>2.1705094128132965</v>
      </c>
      <c r="AJ45" s="5">
        <f>Обработка!$F41</f>
        <v>0.91893658347268148</v>
      </c>
      <c r="AK45" s="5">
        <f>Обработка!$G41</f>
        <v>0.17826260712863456</v>
      </c>
    </row>
    <row r="46" spans="1:37" x14ac:dyDescent="0.25">
      <c r="A46" s="11">
        <v>32</v>
      </c>
      <c r="B46" s="13" t="s">
        <v>329</v>
      </c>
      <c r="C46" s="12">
        <v>40690</v>
      </c>
      <c r="D46" s="203">
        <v>43725</v>
      </c>
      <c r="E46" s="11" t="str">
        <f t="shared" si="1"/>
        <v xml:space="preserve">8 лет 3 мес. </v>
      </c>
      <c r="F46" s="11">
        <v>0</v>
      </c>
      <c r="G46" s="11" t="s">
        <v>76</v>
      </c>
      <c r="H46" s="10">
        <v>1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9">
        <v>1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8">
        <f>Обработка!$B42</f>
        <v>0.1</v>
      </c>
      <c r="AC46" s="8" t="str">
        <f>INDEX(Обработка!$J$11:$U$1011,'Тулуз-Пьерон'!$A46,$F46+1)</f>
        <v>ПАТОЛОГИЯ</v>
      </c>
      <c r="AD46" s="8">
        <f>Обработка!$C42</f>
        <v>0.1</v>
      </c>
      <c r="AE46" s="5">
        <f>Обработка!$D42</f>
        <v>0</v>
      </c>
      <c r="AF46" s="8" t="str">
        <f>INDEX(Обработка!$V$11:$AG$1011,'Тулуз-Пьерон'!$A46,'Тулуз-Пьерон'!$F46+1)</f>
        <v>ОШИБКА</v>
      </c>
      <c r="AG46" s="7" t="str">
        <f t="shared" si="0"/>
        <v>ОТСУТСТВИЕ ММД</v>
      </c>
      <c r="AH46" s="6"/>
      <c r="AI46" s="5">
        <f>Обработка!$E42</f>
        <v>0.31622776601683794</v>
      </c>
      <c r="AJ46" s="5">
        <f>Обработка!$F42</f>
        <v>0.31622776601683794</v>
      </c>
      <c r="AK46" s="5">
        <f>Обработка!$G42</f>
        <v>1.0000000000000002</v>
      </c>
    </row>
    <row r="47" spans="1:37" x14ac:dyDescent="0.25">
      <c r="A47" s="11">
        <v>33</v>
      </c>
      <c r="B47" s="13" t="s">
        <v>330</v>
      </c>
      <c r="C47" s="80">
        <v>40088</v>
      </c>
      <c r="D47" s="12">
        <v>43727</v>
      </c>
      <c r="E47" s="11" t="str">
        <f t="shared" si="1"/>
        <v xml:space="preserve">9 лет 11 мес. </v>
      </c>
      <c r="F47" s="11">
        <v>0</v>
      </c>
      <c r="G47" s="11" t="s">
        <v>76</v>
      </c>
      <c r="H47" s="10">
        <v>16</v>
      </c>
      <c r="I47" s="10">
        <v>17</v>
      </c>
      <c r="J47" s="10">
        <v>13</v>
      </c>
      <c r="K47" s="10">
        <v>16</v>
      </c>
      <c r="L47" s="10">
        <v>18</v>
      </c>
      <c r="M47" s="10">
        <v>20</v>
      </c>
      <c r="N47" s="10">
        <v>18</v>
      </c>
      <c r="O47" s="10">
        <v>19</v>
      </c>
      <c r="P47" s="10">
        <v>21</v>
      </c>
      <c r="Q47" s="10">
        <v>22</v>
      </c>
      <c r="R47" s="9">
        <v>1</v>
      </c>
      <c r="S47" s="9">
        <v>1</v>
      </c>
      <c r="T47" s="9">
        <v>1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2</v>
      </c>
      <c r="AB47" s="8">
        <f>Обработка!$B43</f>
        <v>18</v>
      </c>
      <c r="AC47" s="8" t="str">
        <f>INDEX(Обработка!$J$11:$U$1011,'Тулуз-Пьерон'!$A47,$F47+1)</f>
        <v>Средняя</v>
      </c>
      <c r="AD47" s="8">
        <f>Обработка!$C43</f>
        <v>0.5</v>
      </c>
      <c r="AE47" s="5">
        <f>Обработка!$D43</f>
        <v>0.97222222222222221</v>
      </c>
      <c r="AF47" s="8" t="str">
        <f>INDEX(Обработка!$V$11:$AG$1011,'Тулуз-Пьерон'!$A47,'Тулуз-Пьерон'!$F47+1)</f>
        <v>Высокая</v>
      </c>
      <c r="AG47" s="7" t="str">
        <f t="shared" si="0"/>
        <v>ОТСУТСТВИЕ ММД</v>
      </c>
      <c r="AH47" s="6"/>
      <c r="AI47" s="5">
        <f>Обработка!$E43</f>
        <v>2.6666666666666665</v>
      </c>
      <c r="AJ47" s="5">
        <f>Обработка!$F43</f>
        <v>0.70710678118654757</v>
      </c>
      <c r="AK47" s="5">
        <f>Обработка!$G43</f>
        <v>0</v>
      </c>
    </row>
    <row r="48" spans="1:37" x14ac:dyDescent="0.25">
      <c r="A48" s="11">
        <v>34</v>
      </c>
      <c r="B48" s="13" t="s">
        <v>331</v>
      </c>
      <c r="C48" s="80">
        <v>40593</v>
      </c>
      <c r="D48" s="12">
        <v>43774</v>
      </c>
      <c r="E48" s="11" t="str">
        <f t="shared" si="1"/>
        <v xml:space="preserve">8 лет 8 мес. </v>
      </c>
      <c r="F48" s="11">
        <v>0</v>
      </c>
      <c r="G48" s="11" t="s">
        <v>76</v>
      </c>
      <c r="H48" s="10">
        <v>21</v>
      </c>
      <c r="I48" s="10">
        <v>19</v>
      </c>
      <c r="J48" s="10">
        <v>23</v>
      </c>
      <c r="K48" s="10">
        <v>16</v>
      </c>
      <c r="L48" s="10">
        <v>14</v>
      </c>
      <c r="M48" s="10">
        <v>17</v>
      </c>
      <c r="N48" s="10">
        <v>17</v>
      </c>
      <c r="O48" s="10">
        <v>18</v>
      </c>
      <c r="P48" s="10">
        <v>17</v>
      </c>
      <c r="Q48" s="10">
        <v>17</v>
      </c>
      <c r="R48" s="9">
        <v>1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1</v>
      </c>
      <c r="Y48" s="9">
        <v>0</v>
      </c>
      <c r="Z48" s="9">
        <v>0</v>
      </c>
      <c r="AA48" s="9">
        <v>0</v>
      </c>
      <c r="AB48" s="8">
        <f>Обработка!$B44</f>
        <v>17.899999999999999</v>
      </c>
      <c r="AC48" s="8" t="str">
        <f>INDEX(Обработка!$J$11:$U$1011,'Тулуз-Пьерон'!$A48,$F48+1)</f>
        <v>Средняя</v>
      </c>
      <c r="AD48" s="8">
        <f>Обработка!$C44</f>
        <v>0.2</v>
      </c>
      <c r="AE48" s="5">
        <f>Обработка!$D44</f>
        <v>0.98882681564245811</v>
      </c>
      <c r="AF48" s="8" t="str">
        <f>INDEX(Обработка!$V$11:$AG$1011,'Тулуз-Пьерон'!$A48,'Тулуз-Пьерон'!$F48+1)</f>
        <v>Высокая</v>
      </c>
      <c r="AG48" s="7" t="str">
        <f t="shared" si="0"/>
        <v>ОТСУТСТВИЕ ММД</v>
      </c>
      <c r="AH48" s="6"/>
      <c r="AI48" s="5">
        <f>Обработка!$E44</f>
        <v>2.5582111805799879</v>
      </c>
      <c r="AJ48" s="5">
        <f>Обработка!$F44</f>
        <v>0.4216370213557839</v>
      </c>
      <c r="AK48" s="5">
        <f>Обработка!$G44</f>
        <v>0.22662355194334058</v>
      </c>
    </row>
    <row r="49" spans="1:37" x14ac:dyDescent="0.25">
      <c r="A49" s="11">
        <v>35</v>
      </c>
      <c r="B49" s="13" t="s">
        <v>332</v>
      </c>
      <c r="C49" s="80">
        <v>40748</v>
      </c>
      <c r="D49" s="12">
        <v>43808</v>
      </c>
      <c r="E49" s="11" t="str">
        <f t="shared" si="1"/>
        <v xml:space="preserve">8 лет 4 мес. </v>
      </c>
      <c r="F49" s="11">
        <v>0</v>
      </c>
      <c r="G49" s="11" t="s">
        <v>76</v>
      </c>
      <c r="H49" s="10">
        <v>23</v>
      </c>
      <c r="I49" s="10">
        <v>26</v>
      </c>
      <c r="J49" s="10">
        <v>28</v>
      </c>
      <c r="K49" s="10">
        <v>30</v>
      </c>
      <c r="L49" s="10">
        <v>35</v>
      </c>
      <c r="M49" s="10">
        <v>23</v>
      </c>
      <c r="N49" s="10">
        <v>26</v>
      </c>
      <c r="O49" s="10">
        <v>28</v>
      </c>
      <c r="P49" s="10">
        <v>30</v>
      </c>
      <c r="Q49" s="10">
        <v>35</v>
      </c>
      <c r="R49" s="9">
        <v>0</v>
      </c>
      <c r="S49" s="9">
        <v>1</v>
      </c>
      <c r="T49" s="9">
        <v>1</v>
      </c>
      <c r="U49" s="9">
        <v>3</v>
      </c>
      <c r="V49" s="9">
        <v>0</v>
      </c>
      <c r="W49" s="9">
        <v>1</v>
      </c>
      <c r="X49" s="9">
        <v>3</v>
      </c>
      <c r="Y49" s="9">
        <v>0</v>
      </c>
      <c r="Z49" s="9">
        <v>1</v>
      </c>
      <c r="AA49" s="9">
        <v>1</v>
      </c>
      <c r="AB49" s="8">
        <f>Обработка!$B45</f>
        <v>28.4</v>
      </c>
      <c r="AC49" s="8" t="str">
        <f>INDEX(Обработка!$J$11:$U$1011,'Тулуз-Пьерон'!$A49,$F49+1)</f>
        <v>Средняя</v>
      </c>
      <c r="AD49" s="8">
        <f>Обработка!$C45</f>
        <v>1.1000000000000001</v>
      </c>
      <c r="AE49" s="5">
        <f>Обработка!$D45</f>
        <v>0.96126760563380276</v>
      </c>
      <c r="AF49" s="8" t="str">
        <f>INDEX(Обработка!$V$11:$AG$1011,'Тулуз-Пьерон'!$A49,'Тулуз-Пьерон'!$F49+1)</f>
        <v>Хорошая</v>
      </c>
      <c r="AG49" s="7" t="str">
        <f t="shared" si="0"/>
        <v>ОТСУТСТВИЕ ММД</v>
      </c>
      <c r="AH49" s="6"/>
      <c r="AI49" s="5">
        <f>Обработка!$E45</f>
        <v>4.2478752858863933</v>
      </c>
      <c r="AJ49" s="5">
        <f>Обработка!$F45</f>
        <v>1.1005049346146119</v>
      </c>
      <c r="AK49" s="5">
        <f>Обработка!$G45</f>
        <v>5.7043344452988108E-2</v>
      </c>
    </row>
    <row r="50" spans="1:37" x14ac:dyDescent="0.25">
      <c r="A50" s="11">
        <v>36</v>
      </c>
      <c r="B50" s="13" t="s">
        <v>333</v>
      </c>
      <c r="C50" s="80">
        <v>41074</v>
      </c>
      <c r="D50" s="12">
        <v>43839</v>
      </c>
      <c r="E50" s="11" t="str">
        <f t="shared" si="1"/>
        <v xml:space="preserve">7 лет 6 мес. </v>
      </c>
      <c r="F50" s="11">
        <v>0</v>
      </c>
      <c r="G50" s="11" t="s">
        <v>76</v>
      </c>
      <c r="H50" s="10">
        <v>21</v>
      </c>
      <c r="I50" s="10">
        <v>17</v>
      </c>
      <c r="J50" s="10">
        <v>20</v>
      </c>
      <c r="K50" s="10">
        <v>19</v>
      </c>
      <c r="L50" s="10">
        <v>15</v>
      </c>
      <c r="M50" s="10">
        <v>19</v>
      </c>
      <c r="N50" s="10">
        <v>20</v>
      </c>
      <c r="O50" s="10">
        <v>20</v>
      </c>
      <c r="P50" s="10">
        <v>20</v>
      </c>
      <c r="Q50" s="10">
        <v>23</v>
      </c>
      <c r="R50" s="9">
        <v>2</v>
      </c>
      <c r="S50" s="9">
        <v>1</v>
      </c>
      <c r="T50" s="9">
        <v>2</v>
      </c>
      <c r="U50" s="9">
        <v>3</v>
      </c>
      <c r="V50" s="9">
        <v>1</v>
      </c>
      <c r="W50" s="9">
        <v>2</v>
      </c>
      <c r="X50" s="9">
        <v>4</v>
      </c>
      <c r="Y50" s="9">
        <v>1</v>
      </c>
      <c r="Z50" s="9">
        <v>2</v>
      </c>
      <c r="AA50" s="9">
        <v>0</v>
      </c>
      <c r="AB50" s="8">
        <f>Обработка!$B46</f>
        <v>19.399999999999999</v>
      </c>
      <c r="AC50" s="8" t="str">
        <f>INDEX(Обработка!$J$11:$U$1011,'Тулуз-Пьерон'!$A50,$F50+1)</f>
        <v>Средняя</v>
      </c>
      <c r="AD50" s="8">
        <f>Обработка!$C46</f>
        <v>1.8</v>
      </c>
      <c r="AE50" s="5">
        <f>Обработка!$D46</f>
        <v>0.90721649484536082</v>
      </c>
      <c r="AF50" s="8" t="str">
        <f>INDEX(Обработка!$V$11:$AG$1011,'Тулуз-Пьерон'!$A50,'Тулуз-Пьерон'!$F50+1)</f>
        <v>Слабая</v>
      </c>
      <c r="AG50" s="7" t="str">
        <f t="shared" si="0"/>
        <v>ОТСУТСТВИЕ ММД</v>
      </c>
      <c r="AH50" s="6"/>
      <c r="AI50" s="5">
        <f>Обработка!$E46</f>
        <v>2.1705094128132965</v>
      </c>
      <c r="AJ50" s="5">
        <f>Обработка!$F46</f>
        <v>1.1352924243950935</v>
      </c>
      <c r="AK50" s="5">
        <f>Обработка!$G46</f>
        <v>9.0181628338511285E-3</v>
      </c>
    </row>
    <row r="51" spans="1:37" x14ac:dyDescent="0.25">
      <c r="A51" s="11">
        <v>37</v>
      </c>
      <c r="B51" s="13" t="s">
        <v>334</v>
      </c>
      <c r="C51" s="80">
        <v>41702</v>
      </c>
      <c r="D51" s="12">
        <v>43850</v>
      </c>
      <c r="E51" s="11" t="str">
        <f t="shared" si="1"/>
        <v xml:space="preserve">5 лет 10 мес. </v>
      </c>
      <c r="F51" s="11">
        <v>0</v>
      </c>
      <c r="G51" s="11" t="s">
        <v>76</v>
      </c>
      <c r="H51" s="10">
        <v>23</v>
      </c>
      <c r="I51" s="10">
        <v>26</v>
      </c>
      <c r="J51" s="10">
        <v>28</v>
      </c>
      <c r="K51" s="10">
        <v>30</v>
      </c>
      <c r="L51" s="10">
        <v>35</v>
      </c>
      <c r="M51" s="10">
        <v>38</v>
      </c>
      <c r="N51" s="10">
        <v>36</v>
      </c>
      <c r="O51" s="10">
        <v>43</v>
      </c>
      <c r="P51" s="10">
        <v>35</v>
      </c>
      <c r="Q51" s="10">
        <v>40</v>
      </c>
      <c r="R51" s="9">
        <v>2</v>
      </c>
      <c r="S51" s="9">
        <v>1</v>
      </c>
      <c r="T51" s="9">
        <v>1</v>
      </c>
      <c r="U51" s="9">
        <v>1</v>
      </c>
      <c r="V51" s="9">
        <v>1</v>
      </c>
      <c r="W51" s="9">
        <v>2</v>
      </c>
      <c r="X51" s="9">
        <v>1</v>
      </c>
      <c r="Y51" s="9">
        <v>1</v>
      </c>
      <c r="Z51" s="9">
        <v>3</v>
      </c>
      <c r="AA51" s="9">
        <v>3</v>
      </c>
      <c r="AB51" s="8">
        <f>Обработка!$B47</f>
        <v>33.4</v>
      </c>
      <c r="AC51" s="8" t="str">
        <f>INDEX(Обработка!$J$11:$U$1011,'Тулуз-Пьерон'!$A51,$F51+1)</f>
        <v>Хорошая</v>
      </c>
      <c r="AD51" s="8">
        <f>Обработка!$C47</f>
        <v>1.6</v>
      </c>
      <c r="AE51" s="5">
        <f>Обработка!$D47</f>
        <v>0.95209580838323349</v>
      </c>
      <c r="AF51" s="8" t="str">
        <f>INDEX(Обработка!$V$11:$AG$1011,'Тулуз-Пьерон'!$A51,'Тулуз-Пьерон'!$F51+1)</f>
        <v>Хорошая</v>
      </c>
      <c r="AG51" s="7" t="str">
        <f t="shared" si="0"/>
        <v>ОТСУТСТВИЕ ММД</v>
      </c>
      <c r="AH51" s="6"/>
      <c r="AI51" s="5">
        <f>Обработка!$E47</f>
        <v>6.432556084308767</v>
      </c>
      <c r="AJ51" s="5">
        <f>Обработка!$F47</f>
        <v>0.8432740427115677</v>
      </c>
      <c r="AK51" s="5">
        <f>Обработка!$G47</f>
        <v>0.21712560527035313</v>
      </c>
    </row>
    <row r="52" spans="1:37" x14ac:dyDescent="0.25">
      <c r="A52" s="11">
        <v>38</v>
      </c>
      <c r="B52" s="13" t="s">
        <v>335</v>
      </c>
      <c r="C52" s="80">
        <v>41706</v>
      </c>
      <c r="D52" s="12">
        <v>43854</v>
      </c>
      <c r="E52" s="11" t="str">
        <f t="shared" si="1"/>
        <v xml:space="preserve">5 лет 10 мес. </v>
      </c>
      <c r="F52" s="11">
        <v>0</v>
      </c>
      <c r="G52" s="11" t="s">
        <v>77</v>
      </c>
      <c r="H52" s="10">
        <v>26</v>
      </c>
      <c r="I52" s="10">
        <v>18</v>
      </c>
      <c r="J52" s="10">
        <v>19</v>
      </c>
      <c r="K52" s="10">
        <v>18</v>
      </c>
      <c r="L52" s="10">
        <v>11</v>
      </c>
      <c r="M52" s="10">
        <v>23</v>
      </c>
      <c r="N52" s="10">
        <v>24</v>
      </c>
      <c r="O52" s="10">
        <v>17</v>
      </c>
      <c r="P52" s="10">
        <v>19</v>
      </c>
      <c r="Q52" s="10">
        <v>21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1</v>
      </c>
      <c r="X52" s="9">
        <v>0</v>
      </c>
      <c r="Y52" s="9">
        <v>0</v>
      </c>
      <c r="Z52" s="9">
        <v>1</v>
      </c>
      <c r="AA52" s="9">
        <v>0</v>
      </c>
      <c r="AB52" s="8">
        <f>Обработка!$B48</f>
        <v>19.600000000000001</v>
      </c>
      <c r="AC52" s="8" t="str">
        <f>INDEX(Обработка!$J$11:$U$1011,'Тулуз-Пьерон'!$A52,$F52+1)</f>
        <v>Средняя</v>
      </c>
      <c r="AD52" s="8">
        <f>Обработка!$C48</f>
        <v>0.2</v>
      </c>
      <c r="AE52" s="5">
        <f>Обработка!$D48</f>
        <v>0.98979591836734693</v>
      </c>
      <c r="AF52" s="8" t="str">
        <f>INDEX(Обработка!$V$11:$AG$1011,'Тулуз-Пьерон'!$A52,'Тулуз-Пьерон'!$F52+1)</f>
        <v>Высокая</v>
      </c>
      <c r="AG52" s="7" t="str">
        <f t="shared" si="0"/>
        <v>ОТСУТСТВИЕ ММД</v>
      </c>
      <c r="AH52" s="6"/>
      <c r="AI52" s="5">
        <f>Обработка!$E48</f>
        <v>4.2216373863966847</v>
      </c>
      <c r="AJ52" s="5">
        <f>Обработка!$F48</f>
        <v>0.4216370213557839</v>
      </c>
      <c r="AK52" s="5">
        <f>Обработка!$G48</f>
        <v>0.17478165930362277</v>
      </c>
    </row>
    <row r="53" spans="1:37" x14ac:dyDescent="0.25">
      <c r="A53" s="11">
        <v>39</v>
      </c>
      <c r="B53" s="13" t="s">
        <v>336</v>
      </c>
      <c r="C53" s="80">
        <v>41118</v>
      </c>
      <c r="D53" s="12">
        <v>43857</v>
      </c>
      <c r="E53" s="11" t="str">
        <f t="shared" si="1"/>
        <v xml:space="preserve">7 лет 5 мес. </v>
      </c>
      <c r="F53" s="11">
        <v>0</v>
      </c>
      <c r="G53" s="11" t="s">
        <v>77</v>
      </c>
      <c r="H53" s="10">
        <v>21</v>
      </c>
      <c r="I53" s="10">
        <v>20</v>
      </c>
      <c r="J53" s="10">
        <v>26</v>
      </c>
      <c r="K53" s="10">
        <v>21</v>
      </c>
      <c r="L53" s="10">
        <v>30</v>
      </c>
      <c r="M53" s="10">
        <v>28</v>
      </c>
      <c r="N53" s="10">
        <v>31</v>
      </c>
      <c r="O53" s="10">
        <v>30</v>
      </c>
      <c r="P53" s="10">
        <v>30</v>
      </c>
      <c r="Q53" s="10">
        <v>35</v>
      </c>
      <c r="R53" s="9">
        <v>1</v>
      </c>
      <c r="S53" s="9">
        <v>4</v>
      </c>
      <c r="T53" s="9">
        <v>2</v>
      </c>
      <c r="U53" s="9">
        <v>4</v>
      </c>
      <c r="V53" s="9">
        <v>9</v>
      </c>
      <c r="W53" s="9">
        <v>11</v>
      </c>
      <c r="X53" s="9">
        <v>8</v>
      </c>
      <c r="Y53" s="9">
        <v>8</v>
      </c>
      <c r="Z53" s="9">
        <v>8</v>
      </c>
      <c r="AA53" s="9">
        <v>10</v>
      </c>
      <c r="AB53" s="8">
        <f>Обработка!$B49</f>
        <v>27.2</v>
      </c>
      <c r="AC53" s="8" t="str">
        <f>INDEX(Обработка!$J$11:$U$1011,'Тулуз-Пьерон'!$A53,$F53+1)</f>
        <v>Средняя</v>
      </c>
      <c r="AD53" s="8">
        <f>Обработка!$C49</f>
        <v>6.5</v>
      </c>
      <c r="AE53" s="5">
        <f>Обработка!$D49</f>
        <v>0.76102941176470584</v>
      </c>
      <c r="AF53" s="8" t="str">
        <f>INDEX(Обработка!$V$11:$AG$1011,'Тулуз-Пьерон'!$A53,'Тулуз-Пьерон'!$F53+1)</f>
        <v>ПАТОЛОГИЯ</v>
      </c>
      <c r="AG53" s="7" t="str">
        <f t="shared" si="0"/>
        <v>КРАЙНЕ ВЫСОКАЯ ВЕРОЯНОСТЬ ММД</v>
      </c>
      <c r="AH53" s="6"/>
      <c r="AI53" s="5">
        <f>Обработка!$E49</f>
        <v>5.05085251330022</v>
      </c>
      <c r="AJ53" s="5">
        <f>Обработка!$F49</f>
        <v>3.4721111093332766</v>
      </c>
      <c r="AK53" s="5">
        <f>Обработка!$G49</f>
        <v>0.79197085949568791</v>
      </c>
    </row>
    <row r="54" spans="1:37" x14ac:dyDescent="0.25">
      <c r="A54" s="11">
        <v>40</v>
      </c>
      <c r="B54" s="13" t="s">
        <v>337</v>
      </c>
      <c r="C54" s="80">
        <v>41764</v>
      </c>
      <c r="D54" s="12">
        <v>43860</v>
      </c>
      <c r="E54" s="11" t="str">
        <f t="shared" si="1"/>
        <v xml:space="preserve">5 лет 8 мес. </v>
      </c>
      <c r="F54" s="11">
        <v>0</v>
      </c>
      <c r="G54" s="11" t="s">
        <v>77</v>
      </c>
      <c r="H54" s="10">
        <v>28</v>
      </c>
      <c r="I54" s="10">
        <v>25</v>
      </c>
      <c r="J54" s="10">
        <v>29</v>
      </c>
      <c r="K54" s="10">
        <v>25</v>
      </c>
      <c r="L54" s="10">
        <v>22</v>
      </c>
      <c r="M54" s="10">
        <v>22</v>
      </c>
      <c r="N54" s="10">
        <v>33</v>
      </c>
      <c r="O54" s="10">
        <v>25</v>
      </c>
      <c r="P54" s="10">
        <v>35</v>
      </c>
      <c r="Q54" s="10">
        <v>26</v>
      </c>
      <c r="R54" s="9">
        <v>0</v>
      </c>
      <c r="S54" s="9">
        <v>0</v>
      </c>
      <c r="T54" s="9">
        <v>0</v>
      </c>
      <c r="U54" s="9">
        <v>0</v>
      </c>
      <c r="V54" s="9">
        <v>1</v>
      </c>
      <c r="W54" s="9">
        <v>2</v>
      </c>
      <c r="X54" s="9">
        <v>3</v>
      </c>
      <c r="Y54" s="9">
        <v>2</v>
      </c>
      <c r="Z54" s="9">
        <v>0</v>
      </c>
      <c r="AA54" s="9">
        <v>2</v>
      </c>
      <c r="AB54" s="8">
        <f>Обработка!$B50</f>
        <v>27</v>
      </c>
      <c r="AC54" s="8" t="str">
        <f>INDEX(Обработка!$J$11:$U$1011,'Тулуз-Пьерон'!$A54,$F54+1)</f>
        <v>Средняя</v>
      </c>
      <c r="AD54" s="8">
        <f>Обработка!$C50</f>
        <v>1</v>
      </c>
      <c r="AE54" s="5">
        <f>Обработка!$D50</f>
        <v>0.96296296296296291</v>
      </c>
      <c r="AF54" s="8" t="str">
        <f>INDEX(Обработка!$V$11:$AG$1011,'Тулуз-Пьерон'!$A54,'Тулуз-Пьерон'!$F54+1)</f>
        <v>Хорошая</v>
      </c>
      <c r="AG54" s="7" t="str">
        <f t="shared" si="0"/>
        <v>ОТСУТСТВИЕ ММД</v>
      </c>
      <c r="AH54" s="6"/>
      <c r="AI54" s="5">
        <f>Обработка!$E50</f>
        <v>4.3204937989385739</v>
      </c>
      <c r="AJ54" s="5">
        <f>Обработка!$F50</f>
        <v>1.1547005383792515</v>
      </c>
      <c r="AK54" s="5">
        <f>Обработка!$G50</f>
        <v>6.6815310478106085E-2</v>
      </c>
    </row>
    <row r="55" spans="1:37" x14ac:dyDescent="0.25">
      <c r="A55" s="11">
        <v>41</v>
      </c>
      <c r="B55" s="13" t="s">
        <v>338</v>
      </c>
      <c r="C55" s="80">
        <v>41760</v>
      </c>
      <c r="D55" s="12">
        <v>43861</v>
      </c>
      <c r="E55" s="11" t="str">
        <f t="shared" si="1"/>
        <v xml:space="preserve">5 лет 8 мес. </v>
      </c>
      <c r="F55" s="11">
        <v>0</v>
      </c>
      <c r="G55" s="11" t="s">
        <v>77</v>
      </c>
      <c r="H55" s="10">
        <v>12</v>
      </c>
      <c r="I55" s="10">
        <v>10</v>
      </c>
      <c r="J55" s="10">
        <v>10</v>
      </c>
      <c r="K55" s="10">
        <v>9</v>
      </c>
      <c r="L55" s="10">
        <v>19</v>
      </c>
      <c r="M55" s="10">
        <v>21</v>
      </c>
      <c r="N55" s="10">
        <v>21</v>
      </c>
      <c r="O55" s="10">
        <v>22</v>
      </c>
      <c r="P55" s="10">
        <v>12</v>
      </c>
      <c r="Q55" s="10">
        <v>21</v>
      </c>
      <c r="R55" s="9">
        <v>0</v>
      </c>
      <c r="S55" s="9">
        <v>1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1</v>
      </c>
      <c r="AA55" s="9">
        <v>1</v>
      </c>
      <c r="AB55" s="8">
        <f>Обработка!$B51</f>
        <v>15.7</v>
      </c>
      <c r="AC55" s="8" t="str">
        <f>INDEX(Обработка!$J$11:$U$1011,'Тулуз-Пьерон'!$A55,$F55+1)</f>
        <v>Слабая</v>
      </c>
      <c r="AD55" s="8">
        <f>Обработка!$C51</f>
        <v>0.3</v>
      </c>
      <c r="AE55" s="5">
        <f>Обработка!$D51</f>
        <v>0.98089171974522293</v>
      </c>
      <c r="AF55" s="8" t="str">
        <f>INDEX(Обработка!$V$11:$AG$1011,'Тулуз-Пьерон'!$A55,'Тулуз-Пьерон'!$F55+1)</f>
        <v>Высокая</v>
      </c>
      <c r="AG55" s="7" t="str">
        <f t="shared" si="0"/>
        <v>ОТСУТСТВИЕ ММД</v>
      </c>
      <c r="AH55" s="6"/>
      <c r="AI55" s="5">
        <f>Обработка!$E51</f>
        <v>5.4984846397287797</v>
      </c>
      <c r="AJ55" s="5">
        <f>Обработка!$F51</f>
        <v>0.48304589153964794</v>
      </c>
      <c r="AK55" s="5">
        <f>Обработка!$G51</f>
        <v>0.17151809263113685</v>
      </c>
    </row>
    <row r="56" spans="1:37" x14ac:dyDescent="0.25">
      <c r="A56" s="11">
        <v>42</v>
      </c>
      <c r="B56" s="13" t="s">
        <v>339</v>
      </c>
      <c r="C56" s="80">
        <v>40911</v>
      </c>
      <c r="D56" s="12">
        <v>43861</v>
      </c>
      <c r="E56" s="11" t="str">
        <f t="shared" si="1"/>
        <v xml:space="preserve">8 лет 0 мес. </v>
      </c>
      <c r="F56" s="11">
        <v>0</v>
      </c>
      <c r="G56" s="11" t="s">
        <v>77</v>
      </c>
      <c r="H56" s="10">
        <v>11</v>
      </c>
      <c r="I56" s="10">
        <v>18</v>
      </c>
      <c r="J56" s="10">
        <v>15</v>
      </c>
      <c r="K56" s="10">
        <v>17</v>
      </c>
      <c r="L56" s="10">
        <v>24</v>
      </c>
      <c r="M56" s="10">
        <v>33</v>
      </c>
      <c r="N56" s="10">
        <v>30</v>
      </c>
      <c r="O56" s="10">
        <v>37</v>
      </c>
      <c r="P56" s="10">
        <v>32</v>
      </c>
      <c r="Q56" s="10">
        <v>35</v>
      </c>
      <c r="R56" s="9">
        <v>1</v>
      </c>
      <c r="S56" s="9">
        <v>5</v>
      </c>
      <c r="T56" s="9">
        <v>2</v>
      </c>
      <c r="U56" s="9">
        <v>6</v>
      </c>
      <c r="V56" s="9">
        <v>8</v>
      </c>
      <c r="W56" s="9">
        <v>9</v>
      </c>
      <c r="X56" s="9">
        <v>8</v>
      </c>
      <c r="Y56" s="9">
        <v>12</v>
      </c>
      <c r="Z56" s="9">
        <v>9</v>
      </c>
      <c r="AA56" s="9">
        <v>7</v>
      </c>
      <c r="AB56" s="8">
        <f>Обработка!$B52</f>
        <v>25.2</v>
      </c>
      <c r="AC56" s="8" t="str">
        <f>INDEX(Обработка!$J$11:$U$1011,'Тулуз-Пьерон'!$A56,$F56+1)</f>
        <v>Средняя</v>
      </c>
      <c r="AD56" s="8">
        <f>Обработка!$C52</f>
        <v>6.7</v>
      </c>
      <c r="AE56" s="5">
        <f>Обработка!$D52</f>
        <v>0.73412698412698418</v>
      </c>
      <c r="AF56" s="8" t="str">
        <f>INDEX(Обработка!$V$11:$AG$1011,'Тулуз-Пьерон'!$A56,'Тулуз-Пьерон'!$F56+1)</f>
        <v>ПАТОЛОГИЯ</v>
      </c>
      <c r="AG56" s="7" t="str">
        <f t="shared" si="0"/>
        <v>КРАЙНЕ ВЫСОКАЯ ВЕРОЯНОСТЬ ММД</v>
      </c>
      <c r="AH56" s="6"/>
      <c r="AI56" s="5">
        <f>Обработка!$E52</f>
        <v>9.3784623236197735</v>
      </c>
      <c r="AJ56" s="5">
        <f>Обработка!$F52</f>
        <v>3.3349995835415371</v>
      </c>
      <c r="AK56" s="5">
        <f>Обработка!$G52</f>
        <v>0.8902482633566775</v>
      </c>
    </row>
    <row r="57" spans="1:37" x14ac:dyDescent="0.25">
      <c r="A57" s="11">
        <v>43</v>
      </c>
      <c r="B57" s="13" t="s">
        <v>340</v>
      </c>
      <c r="C57" s="80">
        <v>39942</v>
      </c>
      <c r="D57" s="12">
        <v>43861</v>
      </c>
      <c r="E57" s="11" t="str">
        <f t="shared" si="1"/>
        <v xml:space="preserve">10 лет 8 мес. </v>
      </c>
      <c r="F57" s="11">
        <v>0</v>
      </c>
      <c r="G57" s="11" t="s">
        <v>77</v>
      </c>
      <c r="H57" s="10">
        <v>8</v>
      </c>
      <c r="I57" s="10">
        <v>20</v>
      </c>
      <c r="J57" s="10">
        <v>19</v>
      </c>
      <c r="K57" s="10">
        <v>18</v>
      </c>
      <c r="L57" s="10">
        <v>25</v>
      </c>
      <c r="M57" s="10">
        <v>28</v>
      </c>
      <c r="N57" s="10">
        <v>29</v>
      </c>
      <c r="O57" s="10">
        <v>32</v>
      </c>
      <c r="P57" s="10">
        <v>31</v>
      </c>
      <c r="Q57" s="10">
        <v>31</v>
      </c>
      <c r="R57" s="9">
        <v>2</v>
      </c>
      <c r="S57" s="9">
        <v>2</v>
      </c>
      <c r="T57" s="9">
        <v>3</v>
      </c>
      <c r="U57" s="9">
        <v>2</v>
      </c>
      <c r="V57" s="9">
        <v>1</v>
      </c>
      <c r="W57" s="9">
        <v>1</v>
      </c>
      <c r="X57" s="9">
        <v>0</v>
      </c>
      <c r="Y57" s="9">
        <v>2</v>
      </c>
      <c r="Z57" s="9">
        <v>1</v>
      </c>
      <c r="AA57" s="9">
        <v>1</v>
      </c>
      <c r="AB57" s="8">
        <f>Обработка!$B53</f>
        <v>24.1</v>
      </c>
      <c r="AC57" s="8" t="str">
        <f>INDEX(Обработка!$J$11:$U$1011,'Тулуз-Пьерон'!$A57,$F57+1)</f>
        <v>Средняя</v>
      </c>
      <c r="AD57" s="8">
        <f>Обработка!$C53</f>
        <v>1.5</v>
      </c>
      <c r="AE57" s="5">
        <f>Обработка!$D53</f>
        <v>0.93775933609958506</v>
      </c>
      <c r="AF57" s="8" t="str">
        <f>INDEX(Обработка!$V$11:$AG$1011,'Тулуз-Пьерон'!$A57,'Тулуз-Пьерон'!$F57+1)</f>
        <v>Средняя</v>
      </c>
      <c r="AG57" s="7" t="str">
        <f t="shared" si="0"/>
        <v>ОТСУТСТВИЕ ММД</v>
      </c>
      <c r="AH57" s="6"/>
      <c r="AI57" s="5">
        <f>Обработка!$E53</f>
        <v>7.7237008975979586</v>
      </c>
      <c r="AJ57" s="5">
        <f>Обработка!$F53</f>
        <v>0.84983658559879749</v>
      </c>
      <c r="AK57" s="5">
        <f>Обработка!$G53</f>
        <v>0.56707620817479465</v>
      </c>
    </row>
    <row r="58" spans="1:37" x14ac:dyDescent="0.25">
      <c r="A58" s="11">
        <v>44</v>
      </c>
      <c r="B58" s="13" t="s">
        <v>341</v>
      </c>
      <c r="C58" s="80">
        <v>41118</v>
      </c>
      <c r="D58" s="12">
        <v>43874</v>
      </c>
      <c r="E58" s="11" t="str">
        <f t="shared" si="1"/>
        <v xml:space="preserve">7 лет 6 мес. </v>
      </c>
      <c r="F58" s="11">
        <v>0</v>
      </c>
      <c r="G58" s="11" t="s">
        <v>76</v>
      </c>
      <c r="H58" s="10">
        <v>18</v>
      </c>
      <c r="I58" s="10">
        <v>23</v>
      </c>
      <c r="J58" s="10">
        <v>18</v>
      </c>
      <c r="K58" s="10">
        <v>21</v>
      </c>
      <c r="L58" s="10">
        <v>20</v>
      </c>
      <c r="M58" s="10">
        <v>19</v>
      </c>
      <c r="N58" s="10">
        <v>19</v>
      </c>
      <c r="O58" s="10">
        <v>21</v>
      </c>
      <c r="P58" s="10">
        <v>19</v>
      </c>
      <c r="Q58" s="10">
        <v>16</v>
      </c>
      <c r="R58" s="9">
        <v>2</v>
      </c>
      <c r="S58" s="9">
        <v>3</v>
      </c>
      <c r="T58" s="9">
        <v>0</v>
      </c>
      <c r="U58" s="9">
        <v>2</v>
      </c>
      <c r="V58" s="9">
        <v>0</v>
      </c>
      <c r="W58" s="9">
        <v>2</v>
      </c>
      <c r="X58" s="9">
        <v>3</v>
      </c>
      <c r="Y58" s="9">
        <v>2</v>
      </c>
      <c r="Z58" s="9">
        <v>0</v>
      </c>
      <c r="AA58" s="9">
        <v>4</v>
      </c>
      <c r="AB58" s="8">
        <f>Обработка!$B54</f>
        <v>19.399999999999999</v>
      </c>
      <c r="AC58" s="8" t="str">
        <f>INDEX(Обработка!$J$11:$U$1011,'Тулуз-Пьерон'!$A58,$F58+1)</f>
        <v>Средняя</v>
      </c>
      <c r="AD58" s="8">
        <f>Обработка!$C54</f>
        <v>1.8</v>
      </c>
      <c r="AE58" s="5">
        <f>Обработка!$D54</f>
        <v>0.90721649484536082</v>
      </c>
      <c r="AF58" s="8" t="str">
        <f>INDEX(Обработка!$V$11:$AG$1011,'Тулуз-Пьерон'!$A58,'Тулуз-Пьерон'!$F58+1)</f>
        <v>Слабая</v>
      </c>
      <c r="AG58" s="7" t="str">
        <f t="shared" si="0"/>
        <v>ОТСУТСТВИЕ ММД</v>
      </c>
      <c r="AH58" s="6"/>
      <c r="AI58" s="5">
        <f>Обработка!$E54</f>
        <v>1.9550504398153574</v>
      </c>
      <c r="AJ58" s="5">
        <f>Обработка!$F54</f>
        <v>1.3984117975602022</v>
      </c>
      <c r="AK58" s="5">
        <f>Обработка!$G54</f>
        <v>4.8769206657176746E-2</v>
      </c>
    </row>
    <row r="59" spans="1:37" x14ac:dyDescent="0.25">
      <c r="A59" s="11">
        <v>45</v>
      </c>
      <c r="B59" s="13" t="s">
        <v>342</v>
      </c>
      <c r="C59" s="80">
        <v>41706</v>
      </c>
      <c r="D59" s="12">
        <v>43882</v>
      </c>
      <c r="E59" s="11" t="str">
        <f t="shared" si="1"/>
        <v xml:space="preserve">5 лет 11 мес. </v>
      </c>
      <c r="F59" s="11">
        <v>0</v>
      </c>
      <c r="G59" s="11" t="s">
        <v>77</v>
      </c>
      <c r="H59" s="10">
        <v>28</v>
      </c>
      <c r="I59" s="10">
        <v>15</v>
      </c>
      <c r="J59" s="10">
        <v>22</v>
      </c>
      <c r="K59" s="10">
        <v>11</v>
      </c>
      <c r="L59" s="10">
        <v>19</v>
      </c>
      <c r="M59" s="10">
        <v>26</v>
      </c>
      <c r="N59" s="10">
        <v>28</v>
      </c>
      <c r="O59" s="10">
        <v>32</v>
      </c>
      <c r="P59" s="10">
        <v>23</v>
      </c>
      <c r="Q59" s="10">
        <v>22</v>
      </c>
      <c r="R59" s="9">
        <v>0</v>
      </c>
      <c r="S59" s="9">
        <v>2</v>
      </c>
      <c r="T59" s="9">
        <v>4</v>
      </c>
      <c r="U59" s="9">
        <v>1</v>
      </c>
      <c r="V59" s="9">
        <v>4</v>
      </c>
      <c r="W59" s="9">
        <v>2</v>
      </c>
      <c r="X59" s="9">
        <v>2</v>
      </c>
      <c r="Y59" s="9">
        <v>2</v>
      </c>
      <c r="Z59" s="9">
        <v>2</v>
      </c>
      <c r="AA59" s="9">
        <v>3</v>
      </c>
      <c r="AB59" s="8">
        <f>Обработка!$B55</f>
        <v>22.6</v>
      </c>
      <c r="AC59" s="8" t="str">
        <f>INDEX(Обработка!$J$11:$U$1011,'Тулуз-Пьерон'!$A59,$F59+1)</f>
        <v>Средняя</v>
      </c>
      <c r="AD59" s="8">
        <f>Обработка!$C55</f>
        <v>2.2000000000000002</v>
      </c>
      <c r="AE59" s="5">
        <f>Обработка!$D55</f>
        <v>0.90265486725663724</v>
      </c>
      <c r="AF59" s="8" t="str">
        <f>INDEX(Обработка!$V$11:$AG$1011,'Тулуз-Пьерон'!$A59,'Тулуз-Пьерон'!$F59+1)</f>
        <v>Слабая</v>
      </c>
      <c r="AG59" s="7" t="str">
        <f t="shared" si="0"/>
        <v>ОТСУТСТВИЕ ММД</v>
      </c>
      <c r="AH59" s="6"/>
      <c r="AI59" s="5">
        <f>Обработка!$E55</f>
        <v>6.3630879994613352</v>
      </c>
      <c r="AJ59" s="5">
        <f>Обработка!$F55</f>
        <v>1.2292725943057183</v>
      </c>
      <c r="AK59" s="5">
        <f>Обработка!$G55</f>
        <v>0.1164810331519045</v>
      </c>
    </row>
    <row r="60" spans="1:37" x14ac:dyDescent="0.25">
      <c r="A60" s="11">
        <v>46</v>
      </c>
      <c r="B60" s="13" t="s">
        <v>343</v>
      </c>
      <c r="C60" s="80">
        <v>41142</v>
      </c>
      <c r="D60" s="12">
        <v>43893</v>
      </c>
      <c r="E60" s="11" t="str">
        <f t="shared" si="1"/>
        <v xml:space="preserve">7 лет 6 мес. </v>
      </c>
      <c r="F60" s="11">
        <v>0</v>
      </c>
      <c r="G60" s="11" t="s">
        <v>77</v>
      </c>
      <c r="H60" s="10">
        <v>19</v>
      </c>
      <c r="I60" s="10">
        <v>23</v>
      </c>
      <c r="J60" s="10">
        <v>27</v>
      </c>
      <c r="K60" s="10">
        <v>28</v>
      </c>
      <c r="L60" s="10">
        <v>24</v>
      </c>
      <c r="M60" s="10">
        <v>23</v>
      </c>
      <c r="N60" s="10">
        <v>32</v>
      </c>
      <c r="O60" s="10">
        <v>26</v>
      </c>
      <c r="P60" s="10">
        <v>29</v>
      </c>
      <c r="Q60" s="10">
        <v>38</v>
      </c>
      <c r="R60" s="9">
        <v>1</v>
      </c>
      <c r="S60" s="9">
        <v>0</v>
      </c>
      <c r="T60" s="9">
        <v>0</v>
      </c>
      <c r="U60" s="9">
        <v>1</v>
      </c>
      <c r="V60" s="9">
        <v>1</v>
      </c>
      <c r="W60" s="9">
        <v>0</v>
      </c>
      <c r="X60" s="9">
        <v>0</v>
      </c>
      <c r="Y60" s="9">
        <v>0</v>
      </c>
      <c r="Z60" s="9">
        <v>1</v>
      </c>
      <c r="AA60" s="9">
        <v>1</v>
      </c>
      <c r="AB60" s="8">
        <f>Обработка!$B56</f>
        <v>26.9</v>
      </c>
      <c r="AC60" s="8" t="str">
        <f>INDEX(Обработка!$J$11:$U$1011,'Тулуз-Пьерон'!$A60,$F60+1)</f>
        <v>Средняя</v>
      </c>
      <c r="AD60" s="8">
        <f>Обработка!$C56</f>
        <v>0.5</v>
      </c>
      <c r="AE60" s="5">
        <f>Обработка!$D56</f>
        <v>0.98141263940520451</v>
      </c>
      <c r="AF60" s="8" t="str">
        <f>INDEX(Обработка!$V$11:$AG$1011,'Тулуз-Пьерон'!$A60,'Тулуз-Пьерон'!$F60+1)</f>
        <v>Высокая</v>
      </c>
      <c r="AG60" s="7" t="str">
        <f t="shared" si="0"/>
        <v>ОТСУТСТВИЕ ММД</v>
      </c>
      <c r="AH60" s="6"/>
      <c r="AI60" s="5">
        <f>Обработка!$E56</f>
        <v>5.3427001080394181</v>
      </c>
      <c r="AJ60" s="5">
        <f>Обработка!$F56</f>
        <v>0.52704627669472992</v>
      </c>
      <c r="AK60" s="5">
        <f>Обработка!$G56</f>
        <v>0.13810709425039985</v>
      </c>
    </row>
    <row r="61" spans="1:37" x14ac:dyDescent="0.25">
      <c r="A61" s="11">
        <v>47</v>
      </c>
      <c r="B61" s="13" t="s">
        <v>344</v>
      </c>
      <c r="C61" s="80">
        <v>41712</v>
      </c>
      <c r="D61" s="12">
        <v>43906</v>
      </c>
      <c r="E61" s="11" t="str">
        <f t="shared" si="1"/>
        <v xml:space="preserve">6 лет 0 мес. </v>
      </c>
      <c r="F61" s="11">
        <v>0</v>
      </c>
      <c r="G61" s="11" t="s">
        <v>76</v>
      </c>
      <c r="H61" s="10">
        <v>15</v>
      </c>
      <c r="I61" s="10">
        <v>12</v>
      </c>
      <c r="J61" s="10">
        <v>11</v>
      </c>
      <c r="K61" s="10">
        <v>14</v>
      </c>
      <c r="L61" s="10">
        <v>15</v>
      </c>
      <c r="M61" s="10">
        <v>13</v>
      </c>
      <c r="N61" s="10">
        <v>14</v>
      </c>
      <c r="O61" s="10">
        <v>12</v>
      </c>
      <c r="P61" s="10">
        <v>14</v>
      </c>
      <c r="Q61" s="10">
        <v>14</v>
      </c>
      <c r="R61" s="9">
        <v>1</v>
      </c>
      <c r="S61" s="9">
        <v>0</v>
      </c>
      <c r="T61" s="9">
        <v>2</v>
      </c>
      <c r="U61" s="9">
        <v>0</v>
      </c>
      <c r="V61" s="9">
        <v>4</v>
      </c>
      <c r="W61" s="9">
        <v>1</v>
      </c>
      <c r="X61" s="9">
        <v>1</v>
      </c>
      <c r="Y61" s="9">
        <v>1</v>
      </c>
      <c r="Z61" s="9">
        <v>4</v>
      </c>
      <c r="AA61" s="9">
        <v>2</v>
      </c>
      <c r="AB61" s="8">
        <f>Обработка!$B57</f>
        <v>13.4</v>
      </c>
      <c r="AC61" s="8" t="str">
        <f>INDEX(Обработка!$J$11:$U$1011,'Тулуз-Пьерон'!$A61,$F61+1)</f>
        <v>ПАТОЛОГИЯ</v>
      </c>
      <c r="AD61" s="8">
        <f>Обработка!$C57</f>
        <v>1.6</v>
      </c>
      <c r="AE61" s="5">
        <f>Обработка!$D57</f>
        <v>0.88059701492537312</v>
      </c>
      <c r="AF61" s="8" t="str">
        <f>INDEX(Обработка!$V$11:$AG$1011,'Тулуз-Пьерон'!$A61,'Тулуз-Пьерон'!$F61+1)</f>
        <v>Слабая</v>
      </c>
      <c r="AG61" s="7" t="str">
        <f t="shared" si="0"/>
        <v>ММД ВПОЛНЕ ВЕРОЯТНА</v>
      </c>
      <c r="AH61" s="6"/>
      <c r="AI61" s="5">
        <f>Обработка!$E57</f>
        <v>1.3498971154211057</v>
      </c>
      <c r="AJ61" s="5">
        <f>Обработка!$F57</f>
        <v>1.429840705968481</v>
      </c>
      <c r="AK61" s="5">
        <f>Обработка!$G57</f>
        <v>0.32237190934095278</v>
      </c>
    </row>
    <row r="62" spans="1:37" x14ac:dyDescent="0.25">
      <c r="A62" s="11">
        <v>48</v>
      </c>
      <c r="B62" s="13" t="s">
        <v>345</v>
      </c>
      <c r="C62" s="80">
        <v>41731</v>
      </c>
      <c r="D62" s="12">
        <v>43909</v>
      </c>
      <c r="E62" s="11" t="str">
        <f t="shared" si="1"/>
        <v xml:space="preserve">5 лет 11 мес. </v>
      </c>
      <c r="F62" s="11">
        <v>0</v>
      </c>
      <c r="G62" s="11" t="s">
        <v>77</v>
      </c>
      <c r="H62" s="10">
        <v>17</v>
      </c>
      <c r="I62" s="10">
        <v>16</v>
      </c>
      <c r="J62" s="10">
        <v>18</v>
      </c>
      <c r="K62" s="10">
        <v>18</v>
      </c>
      <c r="L62" s="10">
        <v>16</v>
      </c>
      <c r="M62" s="10">
        <v>18</v>
      </c>
      <c r="N62" s="10">
        <v>12</v>
      </c>
      <c r="O62" s="10">
        <v>18</v>
      </c>
      <c r="P62" s="10">
        <v>20</v>
      </c>
      <c r="Q62" s="10">
        <v>20</v>
      </c>
      <c r="R62" s="9">
        <v>1</v>
      </c>
      <c r="S62" s="9">
        <v>1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8">
        <f>Обработка!$B58</f>
        <v>17.3</v>
      </c>
      <c r="AC62" s="8" t="str">
        <f>INDEX(Обработка!$J$11:$U$1011,'Тулуз-Пьерон'!$A62,$F62+1)</f>
        <v>Средняя</v>
      </c>
      <c r="AD62" s="8">
        <f>Обработка!$C58</f>
        <v>0.2</v>
      </c>
      <c r="AE62" s="5">
        <f>Обработка!$D58</f>
        <v>0.98843930635838151</v>
      </c>
      <c r="AF62" s="8" t="str">
        <f>INDEX(Обработка!$V$11:$AG$1011,'Тулуз-Пьерон'!$A62,'Тулуз-Пьерон'!$F62+1)</f>
        <v>Высокая</v>
      </c>
      <c r="AG62" s="7" t="str">
        <f t="shared" si="0"/>
        <v>ОТСУТСТВИЕ ММД</v>
      </c>
      <c r="AH62" s="6"/>
      <c r="AI62" s="5">
        <f>Обработка!$E58</f>
        <v>2.3118054512532913</v>
      </c>
      <c r="AJ62" s="5">
        <f>Обработка!$F58</f>
        <v>0.4216370213557839</v>
      </c>
      <c r="AK62" s="5">
        <f>Обработка!$G58</f>
        <v>0.18238430103502135</v>
      </c>
    </row>
    <row r="63" spans="1:37" x14ac:dyDescent="0.25">
      <c r="A63" s="11">
        <v>49</v>
      </c>
      <c r="B63" s="13" t="s">
        <v>346</v>
      </c>
      <c r="C63" s="80">
        <v>41149</v>
      </c>
      <c r="D63" s="12">
        <v>43910</v>
      </c>
      <c r="E63" s="11" t="str">
        <f t="shared" si="1"/>
        <v xml:space="preserve">7 лет 6 мес. </v>
      </c>
      <c r="F63" s="11">
        <v>0</v>
      </c>
      <c r="G63" s="11" t="s">
        <v>76</v>
      </c>
      <c r="H63" s="10">
        <v>18</v>
      </c>
      <c r="I63" s="10">
        <v>17</v>
      </c>
      <c r="J63" s="10">
        <v>23</v>
      </c>
      <c r="K63" s="10">
        <v>24</v>
      </c>
      <c r="L63" s="10">
        <v>30</v>
      </c>
      <c r="M63" s="10">
        <v>29</v>
      </c>
      <c r="N63" s="10">
        <v>30</v>
      </c>
      <c r="O63" s="10">
        <v>32</v>
      </c>
      <c r="P63" s="10">
        <v>15</v>
      </c>
      <c r="Q63" s="10">
        <v>18</v>
      </c>
      <c r="R63" s="9">
        <v>1</v>
      </c>
      <c r="S63" s="9">
        <v>0</v>
      </c>
      <c r="T63" s="9">
        <v>1</v>
      </c>
      <c r="U63" s="9">
        <v>1</v>
      </c>
      <c r="V63" s="9">
        <v>1</v>
      </c>
      <c r="W63" s="9">
        <v>1</v>
      </c>
      <c r="X63" s="9">
        <v>0</v>
      </c>
      <c r="Y63" s="9">
        <v>0</v>
      </c>
      <c r="Z63" s="9">
        <v>1</v>
      </c>
      <c r="AA63" s="9">
        <v>2</v>
      </c>
      <c r="AB63" s="8">
        <f>Обработка!$B59</f>
        <v>23.6</v>
      </c>
      <c r="AC63" s="8" t="str">
        <f>INDEX(Обработка!$J$11:$U$1011,'Тулуз-Пьерон'!$A63,$F63+1)</f>
        <v>Средняя</v>
      </c>
      <c r="AD63" s="8">
        <f>Обработка!$C59</f>
        <v>0.8</v>
      </c>
      <c r="AE63" s="5">
        <f>Обработка!$D59</f>
        <v>0.96610169491525422</v>
      </c>
      <c r="AF63" s="8" t="str">
        <f>INDEX(Обработка!$V$11:$AG$1011,'Тулуз-Пьерон'!$A63,'Тулуз-Пьерон'!$F63+1)</f>
        <v>Хорошая</v>
      </c>
      <c r="AG63" s="7" t="str">
        <f t="shared" si="0"/>
        <v>ОТСУТСТВИЕ ММД</v>
      </c>
      <c r="AH63" s="6"/>
      <c r="AI63" s="5">
        <f>Обработка!$E59</f>
        <v>6.3456021516217529</v>
      </c>
      <c r="AJ63" s="5">
        <f>Обработка!$F59</f>
        <v>0.63245553203367588</v>
      </c>
      <c r="AK63" s="5">
        <f>Обработка!$G59</f>
        <v>0.38206190915642985</v>
      </c>
    </row>
    <row r="64" spans="1:37" x14ac:dyDescent="0.25">
      <c r="A64" s="11">
        <v>50</v>
      </c>
      <c r="B64" s="13" t="s">
        <v>347</v>
      </c>
      <c r="C64" s="80">
        <v>41739</v>
      </c>
      <c r="D64" s="12">
        <v>44060</v>
      </c>
      <c r="E64" s="11" t="str">
        <f t="shared" si="1"/>
        <v xml:space="preserve">6 лет 4 мес. </v>
      </c>
      <c r="F64" s="11">
        <v>0</v>
      </c>
      <c r="G64" s="11" t="s">
        <v>76</v>
      </c>
      <c r="H64" s="10">
        <v>20</v>
      </c>
      <c r="I64" s="10">
        <v>19</v>
      </c>
      <c r="J64" s="10">
        <v>20</v>
      </c>
      <c r="K64" s="10">
        <v>17</v>
      </c>
      <c r="L64" s="10">
        <v>20</v>
      </c>
      <c r="M64" s="10">
        <v>23</v>
      </c>
      <c r="N64" s="10">
        <v>15</v>
      </c>
      <c r="O64" s="10">
        <v>24</v>
      </c>
      <c r="P64" s="10">
        <v>18</v>
      </c>
      <c r="Q64" s="10">
        <v>23</v>
      </c>
      <c r="R64" s="9">
        <v>1</v>
      </c>
      <c r="S64" s="9">
        <v>0</v>
      </c>
      <c r="T64" s="9">
        <v>1</v>
      </c>
      <c r="U64" s="9">
        <v>0</v>
      </c>
      <c r="V64" s="9">
        <v>0</v>
      </c>
      <c r="W64" s="9">
        <v>1</v>
      </c>
      <c r="X64" s="9">
        <v>1</v>
      </c>
      <c r="Y64" s="9">
        <v>1</v>
      </c>
      <c r="Z64" s="9">
        <v>2</v>
      </c>
      <c r="AA64" s="9">
        <v>0</v>
      </c>
      <c r="AB64" s="8">
        <f>Обработка!$B60</f>
        <v>19.899999999999999</v>
      </c>
      <c r="AC64" s="8" t="str">
        <f>INDEX(Обработка!$J$11:$U$1011,'Тулуз-Пьерон'!$A64,$F64+1)</f>
        <v>Средняя</v>
      </c>
      <c r="AD64" s="8">
        <f>Обработка!$C60</f>
        <v>0.7</v>
      </c>
      <c r="AE64" s="5">
        <f>Обработка!$D60</f>
        <v>0.96482412060301515</v>
      </c>
      <c r="AF64" s="8" t="str">
        <f>INDEX(Обработка!$V$11:$AG$1011,'Тулуз-Пьерон'!$A64,'Тулуз-Пьерон'!$F64+1)</f>
        <v>Хорошая</v>
      </c>
      <c r="AG64" s="7" t="str">
        <f t="shared" si="0"/>
        <v>ОТСУТСТВИЕ ММД</v>
      </c>
      <c r="AH64" s="6"/>
      <c r="AI64" s="5">
        <f>Обработка!$E60</f>
        <v>2.8460498941515433</v>
      </c>
      <c r="AJ64" s="5">
        <f>Обработка!$F60</f>
        <v>0.67494855771055284</v>
      </c>
      <c r="AK64" s="5">
        <f>Обработка!$G60</f>
        <v>7.5194774242662188E-2</v>
      </c>
    </row>
    <row r="65" spans="1:37" x14ac:dyDescent="0.25">
      <c r="A65" s="11">
        <v>51</v>
      </c>
      <c r="B65" s="13" t="s">
        <v>348</v>
      </c>
      <c r="C65" s="80">
        <v>41144</v>
      </c>
      <c r="D65" s="12">
        <v>44060</v>
      </c>
      <c r="E65" s="11" t="str">
        <f t="shared" si="1"/>
        <v xml:space="preserve">7 лет 11 мес. </v>
      </c>
      <c r="F65" s="11">
        <v>0</v>
      </c>
      <c r="G65" s="11" t="s">
        <v>76</v>
      </c>
      <c r="H65" s="10">
        <v>24</v>
      </c>
      <c r="I65" s="10">
        <v>21</v>
      </c>
      <c r="J65" s="10">
        <v>18</v>
      </c>
      <c r="K65" s="10">
        <v>16</v>
      </c>
      <c r="L65" s="10">
        <v>29</v>
      </c>
      <c r="M65" s="10">
        <v>18</v>
      </c>
      <c r="N65" s="10">
        <v>29</v>
      </c>
      <c r="O65" s="10">
        <v>23</v>
      </c>
      <c r="P65" s="10">
        <v>17</v>
      </c>
      <c r="Q65" s="10">
        <v>29</v>
      </c>
      <c r="R65" s="9">
        <v>1</v>
      </c>
      <c r="S65" s="9">
        <v>4</v>
      </c>
      <c r="T65" s="9">
        <v>0</v>
      </c>
      <c r="U65" s="9">
        <v>0</v>
      </c>
      <c r="V65" s="9">
        <v>2</v>
      </c>
      <c r="W65" s="9">
        <v>2</v>
      </c>
      <c r="X65" s="9">
        <v>2</v>
      </c>
      <c r="Y65" s="9">
        <v>1</v>
      </c>
      <c r="Z65" s="9">
        <v>1</v>
      </c>
      <c r="AA65" s="9">
        <v>3</v>
      </c>
      <c r="AB65" s="8">
        <f>Обработка!$B61</f>
        <v>22.4</v>
      </c>
      <c r="AC65" s="8" t="str">
        <f>INDEX(Обработка!$J$11:$U$1011,'Тулуз-Пьерон'!$A65,$F65+1)</f>
        <v>Средняя</v>
      </c>
      <c r="AD65" s="8">
        <f>Обработка!$C61</f>
        <v>1.6</v>
      </c>
      <c r="AE65" s="5">
        <f>Обработка!$D61</f>
        <v>0.92857142857142849</v>
      </c>
      <c r="AF65" s="8" t="str">
        <f>INDEX(Обработка!$V$11:$AG$1011,'Тулуз-Пьерон'!$A65,'Тулуз-Пьерон'!$F65+1)</f>
        <v>Средняя</v>
      </c>
      <c r="AG65" s="7" t="str">
        <f t="shared" si="0"/>
        <v>ОТСУТСТВИЕ ММД</v>
      </c>
      <c r="AH65" s="6"/>
      <c r="AI65" s="5">
        <f>Обработка!$E61</f>
        <v>5.2110992655634103</v>
      </c>
      <c r="AJ65" s="5">
        <f>Обработка!$F61</f>
        <v>1.2649110640673518</v>
      </c>
      <c r="AK65" s="5">
        <f>Обработка!$G61</f>
        <v>0.48209673062904618</v>
      </c>
    </row>
    <row r="66" spans="1:37" x14ac:dyDescent="0.25">
      <c r="A66" s="11">
        <v>52</v>
      </c>
      <c r="B66" s="13" t="s">
        <v>349</v>
      </c>
      <c r="C66" s="80">
        <v>41067</v>
      </c>
      <c r="D66" s="12">
        <v>44061</v>
      </c>
      <c r="E66" s="11" t="str">
        <f t="shared" si="1"/>
        <v xml:space="preserve">8 лет 2 мес. </v>
      </c>
      <c r="F66" s="11">
        <v>0</v>
      </c>
      <c r="G66" s="11" t="s">
        <v>76</v>
      </c>
      <c r="H66" s="10">
        <v>10</v>
      </c>
      <c r="I66" s="10">
        <v>5</v>
      </c>
      <c r="J66" s="10">
        <v>9</v>
      </c>
      <c r="K66" s="10">
        <v>8</v>
      </c>
      <c r="L66" s="10">
        <v>9</v>
      </c>
      <c r="M66" s="10">
        <v>11</v>
      </c>
      <c r="N66" s="10">
        <v>7</v>
      </c>
      <c r="O66" s="10">
        <v>11</v>
      </c>
      <c r="P66" s="10">
        <v>5</v>
      </c>
      <c r="Q66" s="10">
        <v>9</v>
      </c>
      <c r="R66" s="9">
        <v>1</v>
      </c>
      <c r="S66" s="9">
        <v>1</v>
      </c>
      <c r="T66" s="9">
        <v>1</v>
      </c>
      <c r="U66" s="9">
        <v>0</v>
      </c>
      <c r="V66" s="9">
        <v>0</v>
      </c>
      <c r="W66" s="9">
        <v>0</v>
      </c>
      <c r="X66" s="9">
        <v>1</v>
      </c>
      <c r="Y66" s="9">
        <v>0</v>
      </c>
      <c r="Z66" s="9">
        <v>0</v>
      </c>
      <c r="AA66" s="9">
        <v>0</v>
      </c>
      <c r="AB66" s="8">
        <f>Обработка!$B62</f>
        <v>8.4</v>
      </c>
      <c r="AC66" s="8" t="str">
        <f>INDEX(Обработка!$J$11:$U$1011,'Тулуз-Пьерон'!$A66,$F66+1)</f>
        <v>ПАТОЛОГИЯ</v>
      </c>
      <c r="AD66" s="8">
        <f>Обработка!$C62</f>
        <v>0.4</v>
      </c>
      <c r="AE66" s="5">
        <f>Обработка!$D62</f>
        <v>0.95238095238095233</v>
      </c>
      <c r="AF66" s="8" t="str">
        <f>INDEX(Обработка!$V$11:$AG$1011,'Тулуз-Пьерон'!$A66,'Тулуз-Пьерон'!$F66+1)</f>
        <v>Хорошая</v>
      </c>
      <c r="AG66" s="7" t="str">
        <f t="shared" si="0"/>
        <v>ММД В СТАДИИ КОМПЕНСАЦИИ</v>
      </c>
      <c r="AH66" s="6"/>
      <c r="AI66" s="5">
        <f>Обработка!$E62</f>
        <v>2.1705094128132938</v>
      </c>
      <c r="AJ66" s="5">
        <f>Обработка!$F62</f>
        <v>0.5163977794943222</v>
      </c>
      <c r="AK66" s="5">
        <f>Обработка!$G62</f>
        <v>0.25774176535839677</v>
      </c>
    </row>
    <row r="67" spans="1:37" x14ac:dyDescent="0.25">
      <c r="A67" s="11">
        <v>53</v>
      </c>
      <c r="B67" s="13" t="s">
        <v>350</v>
      </c>
      <c r="C67" s="80">
        <v>41096</v>
      </c>
      <c r="D67" s="12">
        <v>44061</v>
      </c>
      <c r="E67" s="11" t="str">
        <f t="shared" si="1"/>
        <v xml:space="preserve">8 лет 1 мес. </v>
      </c>
      <c r="F67" s="11">
        <v>0</v>
      </c>
      <c r="G67" s="11" t="s">
        <v>76</v>
      </c>
      <c r="H67" s="10">
        <v>9</v>
      </c>
      <c r="I67" s="10">
        <v>7</v>
      </c>
      <c r="J67" s="10">
        <v>14</v>
      </c>
      <c r="K67" s="10">
        <v>10</v>
      </c>
      <c r="L67" s="10">
        <v>16</v>
      </c>
      <c r="M67" s="10">
        <v>18</v>
      </c>
      <c r="N67" s="10">
        <v>21</v>
      </c>
      <c r="O67" s="10">
        <v>25</v>
      </c>
      <c r="P67" s="10">
        <v>22</v>
      </c>
      <c r="Q67" s="10">
        <v>17</v>
      </c>
      <c r="R67" s="9">
        <v>2</v>
      </c>
      <c r="S67" s="9">
        <v>1</v>
      </c>
      <c r="T67" s="9">
        <v>0</v>
      </c>
      <c r="U67" s="9">
        <v>1</v>
      </c>
      <c r="V67" s="9">
        <v>2</v>
      </c>
      <c r="W67" s="9">
        <v>2</v>
      </c>
      <c r="X67" s="9">
        <v>0</v>
      </c>
      <c r="Y67" s="9">
        <v>1</v>
      </c>
      <c r="Z67" s="9">
        <v>1</v>
      </c>
      <c r="AA67" s="9">
        <v>2</v>
      </c>
      <c r="AB67" s="8">
        <f>Обработка!$B63</f>
        <v>15.9</v>
      </c>
      <c r="AC67" s="8" t="str">
        <f>INDEX(Обработка!$J$11:$U$1011,'Тулуз-Пьерон'!$A67,$F67+1)</f>
        <v>Слабая</v>
      </c>
      <c r="AD67" s="8">
        <f>Обработка!$C63</f>
        <v>1.2</v>
      </c>
      <c r="AE67" s="5">
        <f>Обработка!$D63</f>
        <v>0.92452830188679247</v>
      </c>
      <c r="AF67" s="8" t="str">
        <f>INDEX(Обработка!$V$11:$AG$1011,'Тулуз-Пьерон'!$A67,'Тулуз-Пьерон'!$F67+1)</f>
        <v>Средняя</v>
      </c>
      <c r="AG67" s="7" t="str">
        <f t="shared" si="0"/>
        <v>ММД В СТАДИИ КОМПЕНСАЦИИ</v>
      </c>
      <c r="AH67" s="6"/>
      <c r="AI67" s="5">
        <f>Обработка!$E63</f>
        <v>5.9338951044917474</v>
      </c>
      <c r="AJ67" s="5">
        <f>Обработка!$F63</f>
        <v>0.78881063774661553</v>
      </c>
      <c r="AK67" s="5">
        <f>Обработка!$G63</f>
        <v>0.16141867556224024</v>
      </c>
    </row>
    <row r="68" spans="1:37" x14ac:dyDescent="0.25">
      <c r="A68" s="11">
        <v>54</v>
      </c>
      <c r="B68" s="13" t="s">
        <v>351</v>
      </c>
      <c r="C68" s="80">
        <v>40737</v>
      </c>
      <c r="D68" s="12">
        <v>44061</v>
      </c>
      <c r="E68" s="11" t="str">
        <f t="shared" si="1"/>
        <v xml:space="preserve">9 лет 1 мес. </v>
      </c>
      <c r="F68" s="11">
        <v>0</v>
      </c>
      <c r="G68" s="11" t="s">
        <v>76</v>
      </c>
      <c r="H68" s="10">
        <v>31</v>
      </c>
      <c r="I68" s="10">
        <v>26</v>
      </c>
      <c r="J68" s="10">
        <v>30</v>
      </c>
      <c r="K68" s="10">
        <v>37</v>
      </c>
      <c r="L68" s="10">
        <v>36</v>
      </c>
      <c r="M68" s="10">
        <v>36</v>
      </c>
      <c r="N68" s="10">
        <v>31</v>
      </c>
      <c r="O68" s="10">
        <v>26</v>
      </c>
      <c r="P68" s="10">
        <v>30</v>
      </c>
      <c r="Q68" s="10">
        <v>37</v>
      </c>
      <c r="R68" s="9">
        <v>6</v>
      </c>
      <c r="S68" s="9">
        <v>4</v>
      </c>
      <c r="T68" s="9">
        <v>3</v>
      </c>
      <c r="U68" s="9">
        <v>6</v>
      </c>
      <c r="V68" s="9">
        <v>6</v>
      </c>
      <c r="W68" s="9">
        <v>7</v>
      </c>
      <c r="X68" s="9">
        <v>4</v>
      </c>
      <c r="Y68" s="9">
        <v>6</v>
      </c>
      <c r="Z68" s="9">
        <v>6</v>
      </c>
      <c r="AA68" s="9">
        <v>7</v>
      </c>
      <c r="AB68" s="8">
        <f>Обработка!$B64</f>
        <v>32</v>
      </c>
      <c r="AC68" s="8" t="str">
        <f>INDEX(Обработка!$J$11:$U$1011,'Тулуз-Пьерон'!$A68,$F68+1)</f>
        <v>Хорошая</v>
      </c>
      <c r="AD68" s="8">
        <f>Обработка!$C64</f>
        <v>5.5</v>
      </c>
      <c r="AE68" s="5">
        <f>Обработка!$D64</f>
        <v>0.828125</v>
      </c>
      <c r="AF68" s="8" t="str">
        <f>INDEX(Обработка!$V$11:$AG$1011,'Тулуз-Пьерон'!$A68,'Тулуз-Пьерон'!$F68+1)</f>
        <v>ПАТОЛОГИЯ</v>
      </c>
      <c r="AG68" s="7" t="str">
        <f t="shared" si="0"/>
        <v>КРАЙНЕ ВЫСОКАЯ ВЕРОЯНОСТЬ ММД</v>
      </c>
      <c r="AH68" s="6"/>
      <c r="AI68" s="5">
        <f>Обработка!$E64</f>
        <v>4.2687494916218993</v>
      </c>
      <c r="AJ68" s="5">
        <f>Обработка!$F64</f>
        <v>1.35400640077266</v>
      </c>
      <c r="AK68" s="5">
        <f>Обработка!$G64</f>
        <v>0.55748617487887453</v>
      </c>
    </row>
    <row r="69" spans="1:37" x14ac:dyDescent="0.25">
      <c r="A69" s="11">
        <v>55</v>
      </c>
      <c r="B69" s="13" t="s">
        <v>352</v>
      </c>
      <c r="C69" s="80">
        <v>40996</v>
      </c>
      <c r="D69" s="12">
        <v>44062</v>
      </c>
      <c r="E69" s="11" t="str">
        <f t="shared" si="1"/>
        <v xml:space="preserve">8 лет 4 мес. </v>
      </c>
      <c r="F69" s="11">
        <v>0</v>
      </c>
      <c r="G69" s="11" t="s">
        <v>76</v>
      </c>
      <c r="H69" s="10">
        <v>18</v>
      </c>
      <c r="I69" s="10">
        <v>17</v>
      </c>
      <c r="J69" s="10">
        <v>19</v>
      </c>
      <c r="K69" s="10">
        <v>21</v>
      </c>
      <c r="L69" s="10">
        <v>18</v>
      </c>
      <c r="M69" s="10">
        <v>20</v>
      </c>
      <c r="N69" s="10">
        <v>21</v>
      </c>
      <c r="O69" s="10">
        <v>15</v>
      </c>
      <c r="P69" s="10">
        <v>16</v>
      </c>
      <c r="Q69" s="10">
        <v>24</v>
      </c>
      <c r="R69" s="9">
        <v>1</v>
      </c>
      <c r="S69" s="9">
        <v>1</v>
      </c>
      <c r="T69" s="9">
        <v>2</v>
      </c>
      <c r="U69" s="9">
        <v>2</v>
      </c>
      <c r="V69" s="9">
        <v>1</v>
      </c>
      <c r="W69" s="9">
        <v>2</v>
      </c>
      <c r="X69" s="9">
        <v>2</v>
      </c>
      <c r="Y69" s="9">
        <v>2</v>
      </c>
      <c r="Z69" s="9">
        <v>1</v>
      </c>
      <c r="AA69" s="9">
        <v>2</v>
      </c>
      <c r="AB69" s="8">
        <f>Обработка!$B65</f>
        <v>18.899999999999999</v>
      </c>
      <c r="AC69" s="8" t="str">
        <f>INDEX(Обработка!$J$11:$U$1011,'Тулуз-Пьерон'!$A69,$F69+1)</f>
        <v>Средняя</v>
      </c>
      <c r="AD69" s="8">
        <f>Обработка!$C65</f>
        <v>1.6</v>
      </c>
      <c r="AE69" s="5">
        <f>Обработка!$D65</f>
        <v>0.91534391534391524</v>
      </c>
      <c r="AF69" s="8" t="str">
        <f>INDEX(Обработка!$V$11:$AG$1011,'Тулуз-Пьерон'!$A69,'Тулуз-Пьерон'!$F69+1)</f>
        <v>Средняя</v>
      </c>
      <c r="AG69" s="7" t="str">
        <f t="shared" si="0"/>
        <v>ОТСУТСТВИЕ ММД</v>
      </c>
      <c r="AH69" s="6"/>
      <c r="AI69" s="5">
        <f>Обработка!$E65</f>
        <v>2.6853512081497124</v>
      </c>
      <c r="AJ69" s="5">
        <f>Обработка!$F65</f>
        <v>0.51639777949432208</v>
      </c>
      <c r="AK69" s="5">
        <f>Обработка!$G65</f>
        <v>0.52882985633297253</v>
      </c>
    </row>
    <row r="70" spans="1:37" x14ac:dyDescent="0.25">
      <c r="A70" s="11">
        <v>56</v>
      </c>
      <c r="B70" s="13" t="s">
        <v>353</v>
      </c>
      <c r="C70" s="80">
        <v>41096</v>
      </c>
      <c r="D70" s="12">
        <v>44064</v>
      </c>
      <c r="E70" s="11" t="str">
        <f t="shared" si="1"/>
        <v xml:space="preserve">8 лет 1 мес. </v>
      </c>
      <c r="F70" s="11">
        <v>0</v>
      </c>
      <c r="G70" s="11" t="s">
        <v>76</v>
      </c>
      <c r="H70" s="10">
        <v>18</v>
      </c>
      <c r="I70" s="10">
        <v>9</v>
      </c>
      <c r="J70" s="10">
        <v>11</v>
      </c>
      <c r="K70" s="10">
        <v>11</v>
      </c>
      <c r="L70" s="10">
        <v>12</v>
      </c>
      <c r="M70" s="10">
        <v>10</v>
      </c>
      <c r="N70" s="10">
        <v>14</v>
      </c>
      <c r="O70" s="10">
        <v>6</v>
      </c>
      <c r="P70" s="10">
        <v>16</v>
      </c>
      <c r="Q70" s="10">
        <v>26</v>
      </c>
      <c r="R70" s="9">
        <v>1</v>
      </c>
      <c r="S70" s="9">
        <v>0</v>
      </c>
      <c r="T70" s="9">
        <v>2</v>
      </c>
      <c r="U70" s="9">
        <v>1</v>
      </c>
      <c r="V70" s="9">
        <v>0</v>
      </c>
      <c r="W70" s="9">
        <v>0</v>
      </c>
      <c r="X70" s="9">
        <v>2</v>
      </c>
      <c r="Y70" s="9">
        <v>0</v>
      </c>
      <c r="Z70" s="9">
        <v>3</v>
      </c>
      <c r="AA70" s="9">
        <v>5</v>
      </c>
      <c r="AB70" s="8">
        <f>Обработка!$B66</f>
        <v>13.3</v>
      </c>
      <c r="AC70" s="8" t="str">
        <f>INDEX(Обработка!$J$11:$U$1011,'Тулуз-Пьерон'!$A70,$F70+1)</f>
        <v>ПАТОЛОГИЯ</v>
      </c>
      <c r="AD70" s="8">
        <f>Обработка!$C66</f>
        <v>1.4</v>
      </c>
      <c r="AE70" s="5">
        <f>Обработка!$D66</f>
        <v>0.89473684210526316</v>
      </c>
      <c r="AF70" s="8" t="str">
        <f>INDEX(Обработка!$V$11:$AG$1011,'Тулуз-Пьерон'!$A70,'Тулуз-Пьерон'!$F70+1)</f>
        <v>Слабая</v>
      </c>
      <c r="AG70" s="7" t="str">
        <f t="shared" si="0"/>
        <v>ММД ВПОЛНЕ ВЕРОЯТНА</v>
      </c>
      <c r="AH70" s="6"/>
      <c r="AI70" s="5">
        <f>Обработка!$E66</f>
        <v>5.6381636096240486</v>
      </c>
      <c r="AJ70" s="5">
        <f>Обработка!$F66</f>
        <v>1.6465452046971292</v>
      </c>
      <c r="AK70" s="5">
        <f>Обработка!$G66</f>
        <v>0.8473823533429139</v>
      </c>
    </row>
    <row r="71" spans="1:37" x14ac:dyDescent="0.25">
      <c r="A71" s="11">
        <v>57</v>
      </c>
      <c r="B71" s="13" t="s">
        <v>354</v>
      </c>
      <c r="C71" s="80">
        <v>40843</v>
      </c>
      <c r="D71" s="12">
        <v>44064</v>
      </c>
      <c r="E71" s="11" t="str">
        <f t="shared" si="1"/>
        <v xml:space="preserve">8 лет 9 мес. </v>
      </c>
      <c r="F71" s="11">
        <v>0</v>
      </c>
      <c r="G71" s="11" t="s">
        <v>77</v>
      </c>
      <c r="H71" s="10">
        <v>17</v>
      </c>
      <c r="I71" s="10">
        <v>7</v>
      </c>
      <c r="J71" s="10">
        <v>19</v>
      </c>
      <c r="K71" s="10">
        <v>16</v>
      </c>
      <c r="L71" s="10">
        <v>16</v>
      </c>
      <c r="M71" s="10">
        <v>20</v>
      </c>
      <c r="N71" s="10">
        <v>14</v>
      </c>
      <c r="O71" s="10">
        <v>18</v>
      </c>
      <c r="P71" s="10">
        <v>15</v>
      </c>
      <c r="Q71" s="10">
        <v>16</v>
      </c>
      <c r="R71" s="9">
        <v>1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1</v>
      </c>
      <c r="AA71" s="9">
        <v>0</v>
      </c>
      <c r="AB71" s="8">
        <f>Обработка!$B67</f>
        <v>15.8</v>
      </c>
      <c r="AC71" s="8" t="str">
        <f>INDEX(Обработка!$J$11:$U$1011,'Тулуз-Пьерон'!$A71,$F71+1)</f>
        <v>Слабая</v>
      </c>
      <c r="AD71" s="8">
        <f>Обработка!$C67</f>
        <v>0.2</v>
      </c>
      <c r="AE71" s="5">
        <f>Обработка!$D67</f>
        <v>0.98734177215189878</v>
      </c>
      <c r="AF71" s="8" t="str">
        <f>INDEX(Обработка!$V$11:$AG$1011,'Тулуз-Пьерон'!$A71,'Тулуз-Пьерон'!$F71+1)</f>
        <v>Высокая</v>
      </c>
      <c r="AG71" s="7" t="str">
        <f t="shared" si="0"/>
        <v>ОТСУТСТВИЕ ММД</v>
      </c>
      <c r="AH71" s="6"/>
      <c r="AI71" s="5">
        <f>Обработка!$E67</f>
        <v>3.583914681524162</v>
      </c>
      <c r="AJ71" s="5">
        <f>Обработка!$F67</f>
        <v>0.4216370213557839</v>
      </c>
      <c r="AK71" s="5">
        <f>Обработка!$G67</f>
        <v>2.9411764705882335E-2</v>
      </c>
    </row>
    <row r="72" spans="1:37" x14ac:dyDescent="0.25">
      <c r="A72" s="11"/>
      <c r="B72" s="13"/>
      <c r="C72" s="80"/>
      <c r="D72" s="12"/>
      <c r="E72" s="11" t="str">
        <f t="shared" si="1"/>
        <v xml:space="preserve">0 лет 0 мес. </v>
      </c>
      <c r="F72" s="11"/>
      <c r="G72" s="11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9"/>
      <c r="S72" s="9"/>
      <c r="T72" s="9"/>
      <c r="U72" s="9"/>
      <c r="V72" s="9"/>
      <c r="W72" s="9"/>
      <c r="X72" s="9"/>
      <c r="Y72" s="9"/>
      <c r="Z72" s="9"/>
      <c r="AA72" s="9"/>
      <c r="AB72" s="8" t="e">
        <f>Обработка!$B68</f>
        <v>#DIV/0!</v>
      </c>
      <c r="AC72" s="8" t="e">
        <f>INDEX(Обработка!$J$11:$U$1011,'Тулуз-Пьерон'!$A72,$F72+1)</f>
        <v>#DIV/0!</v>
      </c>
      <c r="AD72" s="8" t="e">
        <f>Обработка!$C68</f>
        <v>#DIV/0!</v>
      </c>
      <c r="AE72" s="5" t="e">
        <f>Обработка!$D68</f>
        <v>#DIV/0!</v>
      </c>
      <c r="AF72" s="8" t="e">
        <f>INDEX(Обработка!$V$11:$AG$1011,'Тулуз-Пьерон'!$A72,'Тулуз-Пьерон'!$F72+1)</f>
        <v>#DIV/0!</v>
      </c>
      <c r="AG72" s="7" t="e">
        <f t="shared" si="0"/>
        <v>#DIV/0!</v>
      </c>
      <c r="AH72" s="6"/>
      <c r="AI72" s="5" t="e">
        <f>Обработка!$E68</f>
        <v>#DIV/0!</v>
      </c>
      <c r="AJ72" s="5" t="e">
        <f>Обработка!$F68</f>
        <v>#DIV/0!</v>
      </c>
      <c r="AK72" s="5" t="e">
        <f>Обработка!$G68</f>
        <v>#DIV/0!</v>
      </c>
    </row>
    <row r="73" spans="1:37" x14ac:dyDescent="0.25">
      <c r="A73" s="11"/>
      <c r="B73" s="13"/>
      <c r="C73" s="80"/>
      <c r="D73" s="12"/>
      <c r="E73" s="11" t="str">
        <f t="shared" si="1"/>
        <v xml:space="preserve">0 лет 0 мес. </v>
      </c>
      <c r="F73" s="11"/>
      <c r="G73" s="11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9"/>
      <c r="S73" s="9"/>
      <c r="T73" s="9"/>
      <c r="U73" s="9"/>
      <c r="V73" s="9"/>
      <c r="W73" s="9"/>
      <c r="X73" s="9"/>
      <c r="Y73" s="9"/>
      <c r="Z73" s="9"/>
      <c r="AA73" s="9"/>
      <c r="AB73" s="8" t="e">
        <f>Обработка!$B69</f>
        <v>#DIV/0!</v>
      </c>
      <c r="AC73" s="8" t="e">
        <f>INDEX(Обработка!$J$11:$U$1011,'Тулуз-Пьерон'!$A73,$F73+1)</f>
        <v>#DIV/0!</v>
      </c>
      <c r="AD73" s="8" t="e">
        <f>Обработка!$C69</f>
        <v>#DIV/0!</v>
      </c>
      <c r="AE73" s="5" t="e">
        <f>Обработка!$D69</f>
        <v>#DIV/0!</v>
      </c>
      <c r="AF73" s="8" t="e">
        <f>INDEX(Обработка!$V$11:$AG$1011,'Тулуз-Пьерон'!$A73,'Тулуз-Пьерон'!$F73+1)</f>
        <v>#DIV/0!</v>
      </c>
      <c r="AG73" s="7" t="e">
        <f t="shared" si="0"/>
        <v>#DIV/0!</v>
      </c>
      <c r="AH73" s="6"/>
      <c r="AI73" s="5" t="e">
        <f>Обработка!$E69</f>
        <v>#DIV/0!</v>
      </c>
      <c r="AJ73" s="5" t="e">
        <f>Обработка!$F69</f>
        <v>#DIV/0!</v>
      </c>
      <c r="AK73" s="5" t="e">
        <f>Обработка!$G69</f>
        <v>#DIV/0!</v>
      </c>
    </row>
    <row r="74" spans="1:37" x14ac:dyDescent="0.25">
      <c r="A74" s="11"/>
      <c r="B74" s="13"/>
      <c r="C74" s="80"/>
      <c r="D74" s="12"/>
      <c r="E74" s="11" t="str">
        <f t="shared" si="1"/>
        <v xml:space="preserve">0 лет 0 мес. </v>
      </c>
      <c r="F74" s="11"/>
      <c r="G74" s="11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9"/>
      <c r="S74" s="9"/>
      <c r="T74" s="9"/>
      <c r="U74" s="9"/>
      <c r="V74" s="9"/>
      <c r="W74" s="9"/>
      <c r="X74" s="9"/>
      <c r="Y74" s="9"/>
      <c r="Z74" s="9"/>
      <c r="AA74" s="9"/>
      <c r="AB74" s="8" t="e">
        <f>Обработка!$B70</f>
        <v>#DIV/0!</v>
      </c>
      <c r="AC74" s="8" t="e">
        <f>INDEX(Обработка!$J$11:$U$1011,'Тулуз-Пьерон'!$A74,$F74+1)</f>
        <v>#DIV/0!</v>
      </c>
      <c r="AD74" s="8" t="e">
        <f>Обработка!$C70</f>
        <v>#DIV/0!</v>
      </c>
      <c r="AE74" s="5" t="e">
        <f>Обработка!$D70</f>
        <v>#DIV/0!</v>
      </c>
      <c r="AF74" s="8" t="e">
        <f>INDEX(Обработка!$V$11:$AG$1011,'Тулуз-Пьерон'!$A74,'Тулуз-Пьерон'!$F74+1)</f>
        <v>#DIV/0!</v>
      </c>
      <c r="AG74" s="7" t="e">
        <f t="shared" si="0"/>
        <v>#DIV/0!</v>
      </c>
      <c r="AH74" s="6"/>
      <c r="AI74" s="5" t="e">
        <f>Обработка!$E70</f>
        <v>#DIV/0!</v>
      </c>
      <c r="AJ74" s="5" t="e">
        <f>Обработка!$F70</f>
        <v>#DIV/0!</v>
      </c>
      <c r="AK74" s="5" t="e">
        <f>Обработка!$G70</f>
        <v>#DIV/0!</v>
      </c>
    </row>
    <row r="75" spans="1:37" x14ac:dyDescent="0.25">
      <c r="A75" s="11"/>
      <c r="B75" s="13"/>
      <c r="C75" s="80"/>
      <c r="D75" s="12"/>
      <c r="E75" s="11" t="str">
        <f t="shared" si="1"/>
        <v xml:space="preserve">0 лет 0 мес. </v>
      </c>
      <c r="F75" s="11"/>
      <c r="G75" s="11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9"/>
      <c r="S75" s="9"/>
      <c r="T75" s="9"/>
      <c r="U75" s="9"/>
      <c r="V75" s="9"/>
      <c r="W75" s="9"/>
      <c r="X75" s="9"/>
      <c r="Y75" s="9"/>
      <c r="Z75" s="9"/>
      <c r="AA75" s="9"/>
      <c r="AB75" s="8" t="e">
        <f>Обработка!$B71</f>
        <v>#DIV/0!</v>
      </c>
      <c r="AC75" s="8" t="e">
        <f>INDEX(Обработка!$J$11:$U$1011,'Тулуз-Пьерон'!$A75,$F75+1)</f>
        <v>#DIV/0!</v>
      </c>
      <c r="AD75" s="8" t="e">
        <f>Обработка!$C71</f>
        <v>#DIV/0!</v>
      </c>
      <c r="AE75" s="5" t="e">
        <f>Обработка!$D71</f>
        <v>#DIV/0!</v>
      </c>
      <c r="AF75" s="8" t="e">
        <f>INDEX(Обработка!$V$11:$AG$1011,'Тулуз-Пьерон'!$A75,'Тулуз-Пьерон'!$F75+1)</f>
        <v>#DIV/0!</v>
      </c>
      <c r="AG75" s="7" t="e">
        <f t="shared" si="0"/>
        <v>#DIV/0!</v>
      </c>
      <c r="AH75" s="6"/>
      <c r="AI75" s="5" t="e">
        <f>Обработка!$E71</f>
        <v>#DIV/0!</v>
      </c>
      <c r="AJ75" s="5" t="e">
        <f>Обработка!$F71</f>
        <v>#DIV/0!</v>
      </c>
      <c r="AK75" s="5" t="e">
        <f>Обработка!$G71</f>
        <v>#DIV/0!</v>
      </c>
    </row>
    <row r="76" spans="1:37" x14ac:dyDescent="0.25">
      <c r="A76" s="11"/>
      <c r="B76" s="13"/>
      <c r="C76" s="80"/>
      <c r="D76" s="12"/>
      <c r="E76" s="11" t="str">
        <f t="shared" si="1"/>
        <v xml:space="preserve">0 лет 0 мес. </v>
      </c>
      <c r="F76" s="11"/>
      <c r="G76" s="11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9"/>
      <c r="S76" s="9"/>
      <c r="T76" s="9"/>
      <c r="U76" s="9"/>
      <c r="V76" s="9"/>
      <c r="W76" s="9"/>
      <c r="X76" s="9"/>
      <c r="Y76" s="9"/>
      <c r="Z76" s="9"/>
      <c r="AA76" s="9"/>
      <c r="AB76" s="8" t="e">
        <f>Обработка!$B72</f>
        <v>#DIV/0!</v>
      </c>
      <c r="AC76" s="8" t="e">
        <f>INDEX(Обработка!$J$11:$U$1011,'Тулуз-Пьерон'!$A76,$F76+1)</f>
        <v>#DIV/0!</v>
      </c>
      <c r="AD76" s="8" t="e">
        <f>Обработка!$C72</f>
        <v>#DIV/0!</v>
      </c>
      <c r="AE76" s="5" t="e">
        <f>Обработка!$D72</f>
        <v>#DIV/0!</v>
      </c>
      <c r="AF76" s="8" t="e">
        <f>INDEX(Обработка!$V$11:$AG$1011,'Тулуз-Пьерон'!$A76,'Тулуз-Пьерон'!$F76+1)</f>
        <v>#DIV/0!</v>
      </c>
      <c r="AG76" s="7" t="e">
        <f t="shared" si="0"/>
        <v>#DIV/0!</v>
      </c>
      <c r="AH76" s="6"/>
      <c r="AI76" s="5" t="e">
        <f>Обработка!$E72</f>
        <v>#DIV/0!</v>
      </c>
      <c r="AJ76" s="5" t="e">
        <f>Обработка!$F72</f>
        <v>#DIV/0!</v>
      </c>
      <c r="AK76" s="5" t="e">
        <f>Обработка!$G72</f>
        <v>#DIV/0!</v>
      </c>
    </row>
    <row r="77" spans="1:37" x14ac:dyDescent="0.25">
      <c r="A77" s="11"/>
      <c r="B77" s="13"/>
      <c r="C77" s="80"/>
      <c r="D77" s="12"/>
      <c r="E77" s="11" t="str">
        <f t="shared" si="1"/>
        <v xml:space="preserve">0 лет 0 мес. </v>
      </c>
      <c r="F77" s="11"/>
      <c r="G77" s="11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9"/>
      <c r="S77" s="9"/>
      <c r="T77" s="9"/>
      <c r="U77" s="9"/>
      <c r="V77" s="9"/>
      <c r="W77" s="9"/>
      <c r="X77" s="9"/>
      <c r="Y77" s="9"/>
      <c r="Z77" s="9"/>
      <c r="AA77" s="9"/>
      <c r="AB77" s="8" t="e">
        <f>Обработка!$B73</f>
        <v>#DIV/0!</v>
      </c>
      <c r="AC77" s="8" t="e">
        <f>INDEX(Обработка!$J$11:$U$1011,'Тулуз-Пьерон'!$A77,$F77+1)</f>
        <v>#DIV/0!</v>
      </c>
      <c r="AD77" s="8" t="e">
        <f>Обработка!$C73</f>
        <v>#DIV/0!</v>
      </c>
      <c r="AE77" s="5" t="e">
        <f>Обработка!$D73</f>
        <v>#DIV/0!</v>
      </c>
      <c r="AF77" s="8" t="e">
        <f>INDEX(Обработка!$V$11:$AG$1011,'Тулуз-Пьерон'!$A77,'Тулуз-Пьерон'!$F77+1)</f>
        <v>#DIV/0!</v>
      </c>
      <c r="AG77" s="7" t="e">
        <f t="shared" si="0"/>
        <v>#DIV/0!</v>
      </c>
      <c r="AH77" s="6"/>
      <c r="AI77" s="5" t="e">
        <f>Обработка!$E73</f>
        <v>#DIV/0!</v>
      </c>
      <c r="AJ77" s="5" t="e">
        <f>Обработка!$F73</f>
        <v>#DIV/0!</v>
      </c>
      <c r="AK77" s="5" t="e">
        <f>Обработка!$G73</f>
        <v>#DIV/0!</v>
      </c>
    </row>
    <row r="78" spans="1:37" x14ac:dyDescent="0.25">
      <c r="A78" s="11"/>
      <c r="B78" s="13"/>
      <c r="C78" s="80"/>
      <c r="D78" s="12"/>
      <c r="E78" s="11" t="str">
        <f t="shared" si="1"/>
        <v xml:space="preserve">0 лет 0 мес. </v>
      </c>
      <c r="F78" s="11"/>
      <c r="G78" s="11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9"/>
      <c r="S78" s="9"/>
      <c r="T78" s="9"/>
      <c r="U78" s="9"/>
      <c r="V78" s="9"/>
      <c r="W78" s="9"/>
      <c r="X78" s="9"/>
      <c r="Y78" s="9"/>
      <c r="Z78" s="9"/>
      <c r="AA78" s="9"/>
      <c r="AB78" s="8" t="e">
        <f>Обработка!$B74</f>
        <v>#DIV/0!</v>
      </c>
      <c r="AC78" s="8" t="e">
        <f>INDEX(Обработка!$J$11:$U$1011,'Тулуз-Пьерон'!$A78,$F78+1)</f>
        <v>#DIV/0!</v>
      </c>
      <c r="AD78" s="8" t="e">
        <f>Обработка!$C74</f>
        <v>#DIV/0!</v>
      </c>
      <c r="AE78" s="5" t="e">
        <f>Обработка!$D74</f>
        <v>#DIV/0!</v>
      </c>
      <c r="AF78" s="8" t="e">
        <f>INDEX(Обработка!$V$11:$AG$1011,'Тулуз-Пьерон'!$A78,'Тулуз-Пьерон'!$F78+1)</f>
        <v>#DIV/0!</v>
      </c>
      <c r="AG78" s="7" t="e">
        <f t="shared" si="0"/>
        <v>#DIV/0!</v>
      </c>
      <c r="AH78" s="6"/>
      <c r="AI78" s="5" t="e">
        <f>Обработка!$E74</f>
        <v>#DIV/0!</v>
      </c>
      <c r="AJ78" s="5" t="e">
        <f>Обработка!$F74</f>
        <v>#DIV/0!</v>
      </c>
      <c r="AK78" s="5" t="e">
        <f>Обработка!$G74</f>
        <v>#DIV/0!</v>
      </c>
    </row>
    <row r="79" spans="1:37" x14ac:dyDescent="0.25">
      <c r="A79" s="11"/>
      <c r="B79" s="13"/>
      <c r="C79" s="80"/>
      <c r="D79" s="12"/>
      <c r="E79" s="11" t="str">
        <f t="shared" si="1"/>
        <v xml:space="preserve">0 лет 0 мес. </v>
      </c>
      <c r="F79" s="11"/>
      <c r="G79" s="11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9"/>
      <c r="S79" s="9"/>
      <c r="T79" s="9"/>
      <c r="U79" s="9"/>
      <c r="V79" s="9"/>
      <c r="W79" s="9"/>
      <c r="X79" s="9"/>
      <c r="Y79" s="9"/>
      <c r="Z79" s="9"/>
      <c r="AA79" s="9"/>
      <c r="AB79" s="8" t="e">
        <f>Обработка!$B75</f>
        <v>#DIV/0!</v>
      </c>
      <c r="AC79" s="8" t="e">
        <f>INDEX(Обработка!$J$11:$U$1011,'Тулуз-Пьерон'!$A79,$F79+1)</f>
        <v>#DIV/0!</v>
      </c>
      <c r="AD79" s="8" t="e">
        <f>Обработка!$C75</f>
        <v>#DIV/0!</v>
      </c>
      <c r="AE79" s="5" t="e">
        <f>Обработка!$D75</f>
        <v>#DIV/0!</v>
      </c>
      <c r="AF79" s="8" t="e">
        <f>INDEX(Обработка!$V$11:$AG$1011,'Тулуз-Пьерон'!$A79,'Тулуз-Пьерон'!$F79+1)</f>
        <v>#DIV/0!</v>
      </c>
      <c r="AG79" s="7" t="e">
        <f t="shared" ref="AG79:AG142" si="2">IF($AF79="ПАТОЛОГИЯ","КРАЙНЕ ВЫСОКАЯ ВЕРОЯНОСТЬ ММД",IF(AND(OR($AC79="Слабая",$AC79="ПАТОЛОГИЯ"),$AF79="Слабая"),"ММД ВПОЛНЕ ВЕРОЯТНА",IF(AND(OR($AC79="Слабая",$AC79="ПАТОЛОГИЯ"),OR($AF79="Средняя",$AF79="Хорошая")),"ММД В СТАДИИ КОМПЕНСАЦИИ","ОТСУТСТВИЕ ММД")))</f>
        <v>#DIV/0!</v>
      </c>
      <c r="AH79" s="6"/>
      <c r="AI79" s="5" t="e">
        <f>Обработка!$E75</f>
        <v>#DIV/0!</v>
      </c>
      <c r="AJ79" s="5" t="e">
        <f>Обработка!$F75</f>
        <v>#DIV/0!</v>
      </c>
      <c r="AK79" s="5" t="e">
        <f>Обработка!$G75</f>
        <v>#DIV/0!</v>
      </c>
    </row>
    <row r="80" spans="1:37" x14ac:dyDescent="0.25">
      <c r="A80" s="11"/>
      <c r="B80" s="13"/>
      <c r="C80" s="80"/>
      <c r="D80" s="12"/>
      <c r="E80" s="11" t="str">
        <f t="shared" ref="E80:E143" si="3">DATEDIF(C80,D80,"y")&amp;" лет "&amp;
DATEDIF(C80,D80,"ym")&amp;" мес. "</f>
        <v xml:space="preserve">0 лет 0 мес. </v>
      </c>
      <c r="F80" s="11"/>
      <c r="G80" s="11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9"/>
      <c r="S80" s="9"/>
      <c r="T80" s="9"/>
      <c r="U80" s="9"/>
      <c r="V80" s="9"/>
      <c r="W80" s="9"/>
      <c r="X80" s="9"/>
      <c r="Y80" s="9"/>
      <c r="Z80" s="9"/>
      <c r="AA80" s="9"/>
      <c r="AB80" s="8" t="e">
        <f>Обработка!$B76</f>
        <v>#DIV/0!</v>
      </c>
      <c r="AC80" s="8" t="e">
        <f>INDEX(Обработка!$J$11:$U$1011,'Тулуз-Пьерон'!$A80,$F80+1)</f>
        <v>#DIV/0!</v>
      </c>
      <c r="AD80" s="8" t="e">
        <f>Обработка!$C76</f>
        <v>#DIV/0!</v>
      </c>
      <c r="AE80" s="5" t="e">
        <f>Обработка!$D76</f>
        <v>#DIV/0!</v>
      </c>
      <c r="AF80" s="8" t="e">
        <f>INDEX(Обработка!$V$11:$AG$1011,'Тулуз-Пьерон'!$A80,'Тулуз-Пьерон'!$F80+1)</f>
        <v>#DIV/0!</v>
      </c>
      <c r="AG80" s="7" t="e">
        <f t="shared" si="2"/>
        <v>#DIV/0!</v>
      </c>
      <c r="AH80" s="6"/>
      <c r="AI80" s="5" t="e">
        <f>Обработка!$E76</f>
        <v>#DIV/0!</v>
      </c>
      <c r="AJ80" s="5" t="e">
        <f>Обработка!$F76</f>
        <v>#DIV/0!</v>
      </c>
      <c r="AK80" s="5" t="e">
        <f>Обработка!$G76</f>
        <v>#DIV/0!</v>
      </c>
    </row>
    <row r="81" spans="1:37" x14ac:dyDescent="0.25">
      <c r="A81" s="11"/>
      <c r="B81" s="13"/>
      <c r="C81" s="80"/>
      <c r="D81" s="12"/>
      <c r="E81" s="11" t="str">
        <f t="shared" si="3"/>
        <v xml:space="preserve">0 лет 0 мес. </v>
      </c>
      <c r="F81" s="11"/>
      <c r="G81" s="11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9"/>
      <c r="S81" s="9"/>
      <c r="T81" s="9"/>
      <c r="U81" s="9"/>
      <c r="V81" s="9"/>
      <c r="W81" s="9"/>
      <c r="X81" s="9"/>
      <c r="Y81" s="9"/>
      <c r="Z81" s="9"/>
      <c r="AA81" s="9"/>
      <c r="AB81" s="8" t="e">
        <f>Обработка!$B77</f>
        <v>#DIV/0!</v>
      </c>
      <c r="AC81" s="8" t="e">
        <f>INDEX(Обработка!$J$11:$U$1011,'Тулуз-Пьерон'!$A81,$F81+1)</f>
        <v>#DIV/0!</v>
      </c>
      <c r="AD81" s="8" t="e">
        <f>Обработка!$C77</f>
        <v>#DIV/0!</v>
      </c>
      <c r="AE81" s="5" t="e">
        <f>Обработка!$D77</f>
        <v>#DIV/0!</v>
      </c>
      <c r="AF81" s="8" t="e">
        <f>INDEX(Обработка!$V$11:$AG$1011,'Тулуз-Пьерон'!$A81,'Тулуз-Пьерон'!$F81+1)</f>
        <v>#DIV/0!</v>
      </c>
      <c r="AG81" s="7" t="e">
        <f t="shared" si="2"/>
        <v>#DIV/0!</v>
      </c>
      <c r="AH81" s="6"/>
      <c r="AI81" s="5" t="e">
        <f>Обработка!$E77</f>
        <v>#DIV/0!</v>
      </c>
      <c r="AJ81" s="5" t="e">
        <f>Обработка!$F77</f>
        <v>#DIV/0!</v>
      </c>
      <c r="AK81" s="5" t="e">
        <f>Обработка!$G77</f>
        <v>#DIV/0!</v>
      </c>
    </row>
    <row r="82" spans="1:37" x14ac:dyDescent="0.25">
      <c r="A82" s="11"/>
      <c r="B82" s="13"/>
      <c r="C82" s="80"/>
      <c r="D82" s="12"/>
      <c r="E82" s="11" t="str">
        <f t="shared" si="3"/>
        <v xml:space="preserve">0 лет 0 мес. </v>
      </c>
      <c r="F82" s="11"/>
      <c r="G82" s="11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9"/>
      <c r="S82" s="9"/>
      <c r="T82" s="9"/>
      <c r="U82" s="9"/>
      <c r="V82" s="9"/>
      <c r="W82" s="9"/>
      <c r="X82" s="9"/>
      <c r="Y82" s="9"/>
      <c r="Z82" s="9"/>
      <c r="AA82" s="9"/>
      <c r="AB82" s="8" t="e">
        <f>Обработка!$B78</f>
        <v>#DIV/0!</v>
      </c>
      <c r="AC82" s="8" t="e">
        <f>INDEX(Обработка!$J$11:$U$1011,'Тулуз-Пьерон'!$A82,$F82+1)</f>
        <v>#DIV/0!</v>
      </c>
      <c r="AD82" s="8" t="e">
        <f>Обработка!$C78</f>
        <v>#DIV/0!</v>
      </c>
      <c r="AE82" s="5" t="e">
        <f>Обработка!$D78</f>
        <v>#DIV/0!</v>
      </c>
      <c r="AF82" s="8" t="e">
        <f>INDEX(Обработка!$V$11:$AG$1011,'Тулуз-Пьерон'!$A82,'Тулуз-Пьерон'!$F82+1)</f>
        <v>#DIV/0!</v>
      </c>
      <c r="AG82" s="7" t="e">
        <f t="shared" si="2"/>
        <v>#DIV/0!</v>
      </c>
      <c r="AH82" s="6"/>
      <c r="AI82" s="5" t="e">
        <f>Обработка!$E78</f>
        <v>#DIV/0!</v>
      </c>
      <c r="AJ82" s="5" t="e">
        <f>Обработка!$F78</f>
        <v>#DIV/0!</v>
      </c>
      <c r="AK82" s="5" t="e">
        <f>Обработка!$G78</f>
        <v>#DIV/0!</v>
      </c>
    </row>
    <row r="83" spans="1:37" x14ac:dyDescent="0.25">
      <c r="A83" s="11"/>
      <c r="B83" s="13"/>
      <c r="C83" s="80"/>
      <c r="D83" s="12"/>
      <c r="E83" s="11" t="str">
        <f t="shared" si="3"/>
        <v xml:space="preserve">0 лет 0 мес. </v>
      </c>
      <c r="F83" s="11"/>
      <c r="G83" s="11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9"/>
      <c r="S83" s="9"/>
      <c r="T83" s="9"/>
      <c r="U83" s="9"/>
      <c r="V83" s="9"/>
      <c r="W83" s="9"/>
      <c r="X83" s="9"/>
      <c r="Y83" s="9"/>
      <c r="Z83" s="9"/>
      <c r="AA83" s="9"/>
      <c r="AB83" s="8" t="e">
        <f>Обработка!$B79</f>
        <v>#DIV/0!</v>
      </c>
      <c r="AC83" s="8" t="e">
        <f>INDEX(Обработка!$J$11:$U$1011,'Тулуз-Пьерон'!$A83,$F83+1)</f>
        <v>#DIV/0!</v>
      </c>
      <c r="AD83" s="8" t="e">
        <f>Обработка!$C79</f>
        <v>#DIV/0!</v>
      </c>
      <c r="AE83" s="5" t="e">
        <f>Обработка!$D79</f>
        <v>#DIV/0!</v>
      </c>
      <c r="AF83" s="8" t="e">
        <f>INDEX(Обработка!$V$11:$AG$1011,'Тулуз-Пьерон'!$A83,'Тулуз-Пьерон'!$F83+1)</f>
        <v>#DIV/0!</v>
      </c>
      <c r="AG83" s="7" t="e">
        <f t="shared" si="2"/>
        <v>#DIV/0!</v>
      </c>
      <c r="AH83" s="6"/>
      <c r="AI83" s="5" t="e">
        <f>Обработка!$E79</f>
        <v>#DIV/0!</v>
      </c>
      <c r="AJ83" s="5" t="e">
        <f>Обработка!$F79</f>
        <v>#DIV/0!</v>
      </c>
      <c r="AK83" s="5" t="e">
        <f>Обработка!$G79</f>
        <v>#DIV/0!</v>
      </c>
    </row>
    <row r="84" spans="1:37" x14ac:dyDescent="0.25">
      <c r="A84" s="11"/>
      <c r="B84" s="13"/>
      <c r="C84" s="80"/>
      <c r="D84" s="12"/>
      <c r="E84" s="11" t="str">
        <f t="shared" si="3"/>
        <v xml:space="preserve">0 лет 0 мес. </v>
      </c>
      <c r="F84" s="11"/>
      <c r="G84" s="11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9"/>
      <c r="S84" s="9"/>
      <c r="T84" s="9"/>
      <c r="U84" s="9"/>
      <c r="V84" s="9"/>
      <c r="W84" s="9"/>
      <c r="X84" s="9"/>
      <c r="Y84" s="9"/>
      <c r="Z84" s="9"/>
      <c r="AA84" s="9"/>
      <c r="AB84" s="8" t="e">
        <f>Обработка!$B80</f>
        <v>#DIV/0!</v>
      </c>
      <c r="AC84" s="8" t="e">
        <f>INDEX(Обработка!$J$11:$U$1011,'Тулуз-Пьерон'!$A84,$F84+1)</f>
        <v>#DIV/0!</v>
      </c>
      <c r="AD84" s="8" t="e">
        <f>Обработка!$C80</f>
        <v>#DIV/0!</v>
      </c>
      <c r="AE84" s="5" t="e">
        <f>Обработка!$D80</f>
        <v>#DIV/0!</v>
      </c>
      <c r="AF84" s="8" t="e">
        <f>INDEX(Обработка!$V$11:$AG$1011,'Тулуз-Пьерон'!$A84,'Тулуз-Пьерон'!$F84+1)</f>
        <v>#DIV/0!</v>
      </c>
      <c r="AG84" s="7" t="e">
        <f t="shared" si="2"/>
        <v>#DIV/0!</v>
      </c>
      <c r="AH84" s="6"/>
      <c r="AI84" s="5" t="e">
        <f>Обработка!$E80</f>
        <v>#DIV/0!</v>
      </c>
      <c r="AJ84" s="5" t="e">
        <f>Обработка!$F80</f>
        <v>#DIV/0!</v>
      </c>
      <c r="AK84" s="5" t="e">
        <f>Обработка!$G80</f>
        <v>#DIV/0!</v>
      </c>
    </row>
    <row r="85" spans="1:37" x14ac:dyDescent="0.25">
      <c r="A85" s="11"/>
      <c r="B85" s="13"/>
      <c r="C85" s="80"/>
      <c r="D85" s="12"/>
      <c r="E85" s="11" t="str">
        <f t="shared" si="3"/>
        <v xml:space="preserve">0 лет 0 мес. </v>
      </c>
      <c r="F85" s="11"/>
      <c r="G85" s="11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9"/>
      <c r="S85" s="9"/>
      <c r="T85" s="9"/>
      <c r="U85" s="9"/>
      <c r="V85" s="9"/>
      <c r="W85" s="9"/>
      <c r="X85" s="9"/>
      <c r="Y85" s="9"/>
      <c r="Z85" s="9"/>
      <c r="AA85" s="9"/>
      <c r="AB85" s="8" t="e">
        <f>Обработка!$B81</f>
        <v>#DIV/0!</v>
      </c>
      <c r="AC85" s="8" t="e">
        <f>INDEX(Обработка!$J$11:$U$1011,'Тулуз-Пьерон'!$A85,$F85+1)</f>
        <v>#DIV/0!</v>
      </c>
      <c r="AD85" s="8" t="e">
        <f>Обработка!$C81</f>
        <v>#DIV/0!</v>
      </c>
      <c r="AE85" s="5" t="e">
        <f>Обработка!$D81</f>
        <v>#DIV/0!</v>
      </c>
      <c r="AF85" s="8" t="e">
        <f>INDEX(Обработка!$V$11:$AG$1011,'Тулуз-Пьерон'!$A85,'Тулуз-Пьерон'!$F85+1)</f>
        <v>#DIV/0!</v>
      </c>
      <c r="AG85" s="7" t="e">
        <f t="shared" si="2"/>
        <v>#DIV/0!</v>
      </c>
      <c r="AH85" s="6"/>
      <c r="AI85" s="5" t="e">
        <f>Обработка!$E81</f>
        <v>#DIV/0!</v>
      </c>
      <c r="AJ85" s="5" t="e">
        <f>Обработка!$F81</f>
        <v>#DIV/0!</v>
      </c>
      <c r="AK85" s="5" t="e">
        <f>Обработка!$G81</f>
        <v>#DIV/0!</v>
      </c>
    </row>
    <row r="86" spans="1:37" x14ac:dyDescent="0.25">
      <c r="A86" s="11"/>
      <c r="B86" s="13"/>
      <c r="C86" s="80"/>
      <c r="D86" s="12"/>
      <c r="E86" s="11" t="str">
        <f t="shared" si="3"/>
        <v xml:space="preserve">0 лет 0 мес. </v>
      </c>
      <c r="F86" s="11"/>
      <c r="G86" s="11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9"/>
      <c r="S86" s="9"/>
      <c r="T86" s="9"/>
      <c r="U86" s="9"/>
      <c r="V86" s="9"/>
      <c r="W86" s="9"/>
      <c r="X86" s="9"/>
      <c r="Y86" s="9"/>
      <c r="Z86" s="9"/>
      <c r="AA86" s="9"/>
      <c r="AB86" s="8" t="e">
        <f>Обработка!$B82</f>
        <v>#DIV/0!</v>
      </c>
      <c r="AC86" s="8" t="e">
        <f>INDEX(Обработка!$J$11:$U$1011,'Тулуз-Пьерон'!$A86,$F86+1)</f>
        <v>#DIV/0!</v>
      </c>
      <c r="AD86" s="8" t="e">
        <f>Обработка!$C82</f>
        <v>#DIV/0!</v>
      </c>
      <c r="AE86" s="5" t="e">
        <f>Обработка!$D82</f>
        <v>#DIV/0!</v>
      </c>
      <c r="AF86" s="8" t="e">
        <f>INDEX(Обработка!$V$11:$AG$1011,'Тулуз-Пьерон'!$A86,'Тулуз-Пьерон'!$F86+1)</f>
        <v>#DIV/0!</v>
      </c>
      <c r="AG86" s="7" t="e">
        <f t="shared" si="2"/>
        <v>#DIV/0!</v>
      </c>
      <c r="AH86" s="6"/>
      <c r="AI86" s="5" t="e">
        <f>Обработка!$E82</f>
        <v>#DIV/0!</v>
      </c>
      <c r="AJ86" s="5" t="e">
        <f>Обработка!$F82</f>
        <v>#DIV/0!</v>
      </c>
      <c r="AK86" s="5" t="e">
        <f>Обработка!$G82</f>
        <v>#DIV/0!</v>
      </c>
    </row>
    <row r="87" spans="1:37" x14ac:dyDescent="0.25">
      <c r="A87" s="11"/>
      <c r="B87" s="13"/>
      <c r="C87" s="80"/>
      <c r="D87" s="12"/>
      <c r="E87" s="11" t="str">
        <f t="shared" si="3"/>
        <v xml:space="preserve">0 лет 0 мес. </v>
      </c>
      <c r="F87" s="11"/>
      <c r="G87" s="11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9"/>
      <c r="S87" s="9"/>
      <c r="T87" s="9"/>
      <c r="U87" s="9"/>
      <c r="V87" s="9"/>
      <c r="W87" s="9"/>
      <c r="X87" s="9"/>
      <c r="Y87" s="9"/>
      <c r="Z87" s="9"/>
      <c r="AA87" s="9"/>
      <c r="AB87" s="8" t="e">
        <f>Обработка!$B83</f>
        <v>#DIV/0!</v>
      </c>
      <c r="AC87" s="8" t="e">
        <f>INDEX(Обработка!$J$11:$U$1011,'Тулуз-Пьерон'!$A87,$F87+1)</f>
        <v>#DIV/0!</v>
      </c>
      <c r="AD87" s="8" t="e">
        <f>Обработка!$C83</f>
        <v>#DIV/0!</v>
      </c>
      <c r="AE87" s="5" t="e">
        <f>Обработка!$D83</f>
        <v>#DIV/0!</v>
      </c>
      <c r="AF87" s="8" t="e">
        <f>INDEX(Обработка!$V$11:$AG$1011,'Тулуз-Пьерон'!$A87,'Тулуз-Пьерон'!$F87+1)</f>
        <v>#DIV/0!</v>
      </c>
      <c r="AG87" s="7" t="e">
        <f t="shared" si="2"/>
        <v>#DIV/0!</v>
      </c>
      <c r="AH87" s="6"/>
      <c r="AI87" s="5" t="e">
        <f>Обработка!$E83</f>
        <v>#DIV/0!</v>
      </c>
      <c r="AJ87" s="5" t="e">
        <f>Обработка!$F83</f>
        <v>#DIV/0!</v>
      </c>
      <c r="AK87" s="5" t="e">
        <f>Обработка!$G83</f>
        <v>#DIV/0!</v>
      </c>
    </row>
    <row r="88" spans="1:37" x14ac:dyDescent="0.25">
      <c r="A88" s="11"/>
      <c r="B88" s="13"/>
      <c r="C88" s="80"/>
      <c r="D88" s="12"/>
      <c r="E88" s="11" t="str">
        <f t="shared" si="3"/>
        <v xml:space="preserve">0 лет 0 мес. </v>
      </c>
      <c r="F88" s="11"/>
      <c r="G88" s="11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9"/>
      <c r="S88" s="9"/>
      <c r="T88" s="9"/>
      <c r="U88" s="9"/>
      <c r="V88" s="9"/>
      <c r="W88" s="9"/>
      <c r="X88" s="9"/>
      <c r="Y88" s="9"/>
      <c r="Z88" s="9"/>
      <c r="AA88" s="9"/>
      <c r="AB88" s="8" t="e">
        <f>Обработка!$B84</f>
        <v>#DIV/0!</v>
      </c>
      <c r="AC88" s="8" t="e">
        <f>INDEX(Обработка!$J$11:$U$1011,'Тулуз-Пьерон'!$A88,$F88+1)</f>
        <v>#DIV/0!</v>
      </c>
      <c r="AD88" s="8" t="e">
        <f>Обработка!$C84</f>
        <v>#DIV/0!</v>
      </c>
      <c r="AE88" s="5" t="e">
        <f>Обработка!$D84</f>
        <v>#DIV/0!</v>
      </c>
      <c r="AF88" s="8" t="e">
        <f>INDEX(Обработка!$V$11:$AG$1011,'Тулуз-Пьерон'!$A88,'Тулуз-Пьерон'!$F88+1)</f>
        <v>#DIV/0!</v>
      </c>
      <c r="AG88" s="7" t="e">
        <f t="shared" si="2"/>
        <v>#DIV/0!</v>
      </c>
      <c r="AH88" s="6"/>
      <c r="AI88" s="5" t="e">
        <f>Обработка!$E84</f>
        <v>#DIV/0!</v>
      </c>
      <c r="AJ88" s="5" t="e">
        <f>Обработка!$F84</f>
        <v>#DIV/0!</v>
      </c>
      <c r="AK88" s="5" t="e">
        <f>Обработка!$G84</f>
        <v>#DIV/0!</v>
      </c>
    </row>
    <row r="89" spans="1:37" x14ac:dyDescent="0.25">
      <c r="A89" s="11"/>
      <c r="B89" s="13"/>
      <c r="C89" s="80"/>
      <c r="D89" s="12"/>
      <c r="E89" s="11" t="str">
        <f t="shared" si="3"/>
        <v xml:space="preserve">0 лет 0 мес. </v>
      </c>
      <c r="F89" s="11"/>
      <c r="G89" s="11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9"/>
      <c r="S89" s="9"/>
      <c r="T89" s="9"/>
      <c r="U89" s="9"/>
      <c r="V89" s="9"/>
      <c r="W89" s="9"/>
      <c r="X89" s="9"/>
      <c r="Y89" s="9"/>
      <c r="Z89" s="9"/>
      <c r="AA89" s="9"/>
      <c r="AB89" s="8" t="e">
        <f>Обработка!$B85</f>
        <v>#DIV/0!</v>
      </c>
      <c r="AC89" s="8" t="e">
        <f>INDEX(Обработка!$J$11:$U$1011,'Тулуз-Пьерон'!$A89,$F89+1)</f>
        <v>#DIV/0!</v>
      </c>
      <c r="AD89" s="8" t="e">
        <f>Обработка!$C85</f>
        <v>#DIV/0!</v>
      </c>
      <c r="AE89" s="5" t="e">
        <f>Обработка!$D85</f>
        <v>#DIV/0!</v>
      </c>
      <c r="AF89" s="8" t="e">
        <f>INDEX(Обработка!$V$11:$AG$1011,'Тулуз-Пьерон'!$A89,'Тулуз-Пьерон'!$F89+1)</f>
        <v>#DIV/0!</v>
      </c>
      <c r="AG89" s="7" t="e">
        <f t="shared" si="2"/>
        <v>#DIV/0!</v>
      </c>
      <c r="AH89" s="6"/>
      <c r="AI89" s="5" t="e">
        <f>Обработка!$E85</f>
        <v>#DIV/0!</v>
      </c>
      <c r="AJ89" s="5" t="e">
        <f>Обработка!$F85</f>
        <v>#DIV/0!</v>
      </c>
      <c r="AK89" s="5" t="e">
        <f>Обработка!$G85</f>
        <v>#DIV/0!</v>
      </c>
    </row>
    <row r="90" spans="1:37" x14ac:dyDescent="0.25">
      <c r="A90" s="11"/>
      <c r="B90" s="13"/>
      <c r="C90" s="80"/>
      <c r="D90" s="12"/>
      <c r="E90" s="11" t="str">
        <f t="shared" si="3"/>
        <v xml:space="preserve">0 лет 0 мес. </v>
      </c>
      <c r="F90" s="11"/>
      <c r="G90" s="11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9"/>
      <c r="S90" s="9"/>
      <c r="T90" s="9"/>
      <c r="U90" s="9"/>
      <c r="V90" s="9"/>
      <c r="W90" s="9"/>
      <c r="X90" s="9"/>
      <c r="Y90" s="9"/>
      <c r="Z90" s="9"/>
      <c r="AA90" s="9"/>
      <c r="AB90" s="8" t="e">
        <f>Обработка!$B86</f>
        <v>#DIV/0!</v>
      </c>
      <c r="AC90" s="8" t="e">
        <f>INDEX(Обработка!$J$11:$U$1011,'Тулуз-Пьерон'!$A90,$F90+1)</f>
        <v>#DIV/0!</v>
      </c>
      <c r="AD90" s="8" t="e">
        <f>Обработка!$C86</f>
        <v>#DIV/0!</v>
      </c>
      <c r="AE90" s="5" t="e">
        <f>Обработка!$D86</f>
        <v>#DIV/0!</v>
      </c>
      <c r="AF90" s="8" t="e">
        <f>INDEX(Обработка!$V$11:$AG$1011,'Тулуз-Пьерон'!$A90,'Тулуз-Пьерон'!$F90+1)</f>
        <v>#DIV/0!</v>
      </c>
      <c r="AG90" s="7" t="e">
        <f t="shared" si="2"/>
        <v>#DIV/0!</v>
      </c>
      <c r="AH90" s="6"/>
      <c r="AI90" s="5" t="e">
        <f>Обработка!$E86</f>
        <v>#DIV/0!</v>
      </c>
      <c r="AJ90" s="5" t="e">
        <f>Обработка!$F86</f>
        <v>#DIV/0!</v>
      </c>
      <c r="AK90" s="5" t="e">
        <f>Обработка!$G86</f>
        <v>#DIV/0!</v>
      </c>
    </row>
    <row r="91" spans="1:37" x14ac:dyDescent="0.25">
      <c r="A91" s="11"/>
      <c r="B91" s="13"/>
      <c r="C91" s="80"/>
      <c r="D91" s="12"/>
      <c r="E91" s="11" t="str">
        <f t="shared" si="3"/>
        <v xml:space="preserve">0 лет 0 мес. </v>
      </c>
      <c r="F91" s="11"/>
      <c r="G91" s="11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9"/>
      <c r="S91" s="9"/>
      <c r="T91" s="9"/>
      <c r="U91" s="9"/>
      <c r="V91" s="9"/>
      <c r="W91" s="9"/>
      <c r="X91" s="9"/>
      <c r="Y91" s="9"/>
      <c r="Z91" s="9"/>
      <c r="AA91" s="9"/>
      <c r="AB91" s="8" t="e">
        <f>Обработка!$B87</f>
        <v>#DIV/0!</v>
      </c>
      <c r="AC91" s="8" t="e">
        <f>INDEX(Обработка!$J$11:$U$1011,'Тулуз-Пьерон'!$A91,$F91+1)</f>
        <v>#DIV/0!</v>
      </c>
      <c r="AD91" s="8" t="e">
        <f>Обработка!$C87</f>
        <v>#DIV/0!</v>
      </c>
      <c r="AE91" s="5" t="e">
        <f>Обработка!$D87</f>
        <v>#DIV/0!</v>
      </c>
      <c r="AF91" s="8" t="e">
        <f>INDEX(Обработка!$V$11:$AG$1011,'Тулуз-Пьерон'!$A91,'Тулуз-Пьерон'!$F91+1)</f>
        <v>#DIV/0!</v>
      </c>
      <c r="AG91" s="7" t="e">
        <f t="shared" si="2"/>
        <v>#DIV/0!</v>
      </c>
      <c r="AH91" s="6"/>
      <c r="AI91" s="5" t="e">
        <f>Обработка!$E87</f>
        <v>#DIV/0!</v>
      </c>
      <c r="AJ91" s="5" t="e">
        <f>Обработка!$F87</f>
        <v>#DIV/0!</v>
      </c>
      <c r="AK91" s="5" t="e">
        <f>Обработка!$G87</f>
        <v>#DIV/0!</v>
      </c>
    </row>
    <row r="92" spans="1:37" x14ac:dyDescent="0.25">
      <c r="A92" s="11"/>
      <c r="B92" s="13"/>
      <c r="C92" s="80"/>
      <c r="D92" s="12"/>
      <c r="E92" s="11" t="str">
        <f t="shared" si="3"/>
        <v xml:space="preserve">0 лет 0 мес. </v>
      </c>
      <c r="F92" s="11"/>
      <c r="G92" s="11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9"/>
      <c r="S92" s="9"/>
      <c r="T92" s="9"/>
      <c r="U92" s="9"/>
      <c r="V92" s="9"/>
      <c r="W92" s="9"/>
      <c r="X92" s="9"/>
      <c r="Y92" s="9"/>
      <c r="Z92" s="9"/>
      <c r="AA92" s="9"/>
      <c r="AB92" s="8" t="e">
        <f>Обработка!$B88</f>
        <v>#DIV/0!</v>
      </c>
      <c r="AC92" s="8" t="e">
        <f>INDEX(Обработка!$J$11:$U$1011,'Тулуз-Пьерон'!$A92,$F92+1)</f>
        <v>#DIV/0!</v>
      </c>
      <c r="AD92" s="8" t="e">
        <f>Обработка!$C88</f>
        <v>#DIV/0!</v>
      </c>
      <c r="AE92" s="5" t="e">
        <f>Обработка!$D88</f>
        <v>#DIV/0!</v>
      </c>
      <c r="AF92" s="8" t="e">
        <f>INDEX(Обработка!$V$11:$AG$1011,'Тулуз-Пьерон'!$A92,'Тулуз-Пьерон'!$F92+1)</f>
        <v>#DIV/0!</v>
      </c>
      <c r="AG92" s="7" t="e">
        <f t="shared" si="2"/>
        <v>#DIV/0!</v>
      </c>
      <c r="AH92" s="6"/>
      <c r="AI92" s="5" t="e">
        <f>Обработка!$E88</f>
        <v>#DIV/0!</v>
      </c>
      <c r="AJ92" s="5" t="e">
        <f>Обработка!$F88</f>
        <v>#DIV/0!</v>
      </c>
      <c r="AK92" s="5" t="e">
        <f>Обработка!$G88</f>
        <v>#DIV/0!</v>
      </c>
    </row>
    <row r="93" spans="1:37" x14ac:dyDescent="0.25">
      <c r="A93" s="11"/>
      <c r="B93" s="13"/>
      <c r="C93" s="80"/>
      <c r="D93" s="12"/>
      <c r="E93" s="11" t="str">
        <f t="shared" si="3"/>
        <v xml:space="preserve">0 лет 0 мес. </v>
      </c>
      <c r="F93" s="11"/>
      <c r="G93" s="11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9"/>
      <c r="S93" s="9"/>
      <c r="T93" s="9"/>
      <c r="U93" s="9"/>
      <c r="V93" s="9"/>
      <c r="W93" s="9"/>
      <c r="X93" s="9"/>
      <c r="Y93" s="9"/>
      <c r="Z93" s="9"/>
      <c r="AA93" s="9"/>
      <c r="AB93" s="8" t="e">
        <f>Обработка!$B89</f>
        <v>#DIV/0!</v>
      </c>
      <c r="AC93" s="8" t="e">
        <f>INDEX(Обработка!$J$11:$U$1011,'Тулуз-Пьерон'!$A93,$F93+1)</f>
        <v>#DIV/0!</v>
      </c>
      <c r="AD93" s="8" t="e">
        <f>Обработка!$C89</f>
        <v>#DIV/0!</v>
      </c>
      <c r="AE93" s="5" t="e">
        <f>Обработка!$D89</f>
        <v>#DIV/0!</v>
      </c>
      <c r="AF93" s="8" t="e">
        <f>INDEX(Обработка!$V$11:$AG$1011,'Тулуз-Пьерон'!$A93,'Тулуз-Пьерон'!$F93+1)</f>
        <v>#DIV/0!</v>
      </c>
      <c r="AG93" s="7" t="e">
        <f t="shared" si="2"/>
        <v>#DIV/0!</v>
      </c>
      <c r="AH93" s="6"/>
      <c r="AI93" s="5" t="e">
        <f>Обработка!$E89</f>
        <v>#DIV/0!</v>
      </c>
      <c r="AJ93" s="5" t="e">
        <f>Обработка!$F89</f>
        <v>#DIV/0!</v>
      </c>
      <c r="AK93" s="5" t="e">
        <f>Обработка!$G89</f>
        <v>#DIV/0!</v>
      </c>
    </row>
    <row r="94" spans="1:37" x14ac:dyDescent="0.25">
      <c r="A94" s="11"/>
      <c r="B94" s="13"/>
      <c r="C94" s="80"/>
      <c r="D94" s="12"/>
      <c r="E94" s="11" t="str">
        <f t="shared" si="3"/>
        <v xml:space="preserve">0 лет 0 мес. </v>
      </c>
      <c r="F94" s="11"/>
      <c r="G94" s="11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9"/>
      <c r="S94" s="9"/>
      <c r="T94" s="9"/>
      <c r="U94" s="9"/>
      <c r="V94" s="9"/>
      <c r="W94" s="9"/>
      <c r="X94" s="9"/>
      <c r="Y94" s="9"/>
      <c r="Z94" s="9"/>
      <c r="AA94" s="9"/>
      <c r="AB94" s="8" t="e">
        <f>Обработка!$B90</f>
        <v>#DIV/0!</v>
      </c>
      <c r="AC94" s="8" t="e">
        <f>INDEX(Обработка!$J$11:$U$1011,'Тулуз-Пьерон'!$A94,$F94+1)</f>
        <v>#DIV/0!</v>
      </c>
      <c r="AD94" s="8" t="e">
        <f>Обработка!$C90</f>
        <v>#DIV/0!</v>
      </c>
      <c r="AE94" s="5" t="e">
        <f>Обработка!$D90</f>
        <v>#DIV/0!</v>
      </c>
      <c r="AF94" s="8" t="e">
        <f>INDEX(Обработка!$V$11:$AG$1011,'Тулуз-Пьерон'!$A94,'Тулуз-Пьерон'!$F94+1)</f>
        <v>#DIV/0!</v>
      </c>
      <c r="AG94" s="7" t="e">
        <f t="shared" si="2"/>
        <v>#DIV/0!</v>
      </c>
      <c r="AH94" s="6"/>
      <c r="AI94" s="5" t="e">
        <f>Обработка!$E90</f>
        <v>#DIV/0!</v>
      </c>
      <c r="AJ94" s="5" t="e">
        <f>Обработка!$F90</f>
        <v>#DIV/0!</v>
      </c>
      <c r="AK94" s="5" t="e">
        <f>Обработка!$G90</f>
        <v>#DIV/0!</v>
      </c>
    </row>
    <row r="95" spans="1:37" x14ac:dyDescent="0.25">
      <c r="A95" s="11"/>
      <c r="B95" s="13"/>
      <c r="C95" s="80"/>
      <c r="D95" s="12"/>
      <c r="E95" s="11" t="str">
        <f t="shared" si="3"/>
        <v xml:space="preserve">0 лет 0 мес. </v>
      </c>
      <c r="F95" s="11"/>
      <c r="G95" s="11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9"/>
      <c r="S95" s="9"/>
      <c r="T95" s="9"/>
      <c r="U95" s="9"/>
      <c r="V95" s="9"/>
      <c r="W95" s="9"/>
      <c r="X95" s="9"/>
      <c r="Y95" s="9"/>
      <c r="Z95" s="9"/>
      <c r="AA95" s="9"/>
      <c r="AB95" s="8" t="e">
        <f>Обработка!$B91</f>
        <v>#DIV/0!</v>
      </c>
      <c r="AC95" s="8" t="e">
        <f>INDEX(Обработка!$J$11:$U$1011,'Тулуз-Пьерон'!$A95,$F95+1)</f>
        <v>#DIV/0!</v>
      </c>
      <c r="AD95" s="8" t="e">
        <f>Обработка!$C91</f>
        <v>#DIV/0!</v>
      </c>
      <c r="AE95" s="5" t="e">
        <f>Обработка!$D91</f>
        <v>#DIV/0!</v>
      </c>
      <c r="AF95" s="8" t="e">
        <f>INDEX(Обработка!$V$11:$AG$1011,'Тулуз-Пьерон'!$A95,'Тулуз-Пьерон'!$F95+1)</f>
        <v>#DIV/0!</v>
      </c>
      <c r="AG95" s="7" t="e">
        <f t="shared" si="2"/>
        <v>#DIV/0!</v>
      </c>
      <c r="AH95" s="6"/>
      <c r="AI95" s="5" t="e">
        <f>Обработка!$E91</f>
        <v>#DIV/0!</v>
      </c>
      <c r="AJ95" s="5" t="e">
        <f>Обработка!$F91</f>
        <v>#DIV/0!</v>
      </c>
      <c r="AK95" s="5" t="e">
        <f>Обработка!$G91</f>
        <v>#DIV/0!</v>
      </c>
    </row>
    <row r="96" spans="1:37" x14ac:dyDescent="0.25">
      <c r="A96" s="11"/>
      <c r="B96" s="13"/>
      <c r="C96" s="80"/>
      <c r="D96" s="12"/>
      <c r="E96" s="11" t="str">
        <f t="shared" si="3"/>
        <v xml:space="preserve">0 лет 0 мес. </v>
      </c>
      <c r="F96" s="11"/>
      <c r="G96" s="11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9"/>
      <c r="S96" s="9"/>
      <c r="T96" s="9"/>
      <c r="U96" s="9"/>
      <c r="V96" s="9"/>
      <c r="W96" s="9"/>
      <c r="X96" s="9"/>
      <c r="Y96" s="9"/>
      <c r="Z96" s="9"/>
      <c r="AA96" s="9"/>
      <c r="AB96" s="8" t="e">
        <f>Обработка!$B92</f>
        <v>#DIV/0!</v>
      </c>
      <c r="AC96" s="8" t="e">
        <f>INDEX(Обработка!$J$11:$U$1011,'Тулуз-Пьерон'!$A96,$F96+1)</f>
        <v>#DIV/0!</v>
      </c>
      <c r="AD96" s="8" t="e">
        <f>Обработка!$C92</f>
        <v>#DIV/0!</v>
      </c>
      <c r="AE96" s="5" t="e">
        <f>Обработка!$D92</f>
        <v>#DIV/0!</v>
      </c>
      <c r="AF96" s="8" t="e">
        <f>INDEX(Обработка!$V$11:$AG$1011,'Тулуз-Пьерон'!$A96,'Тулуз-Пьерон'!$F96+1)</f>
        <v>#DIV/0!</v>
      </c>
      <c r="AG96" s="7" t="e">
        <f t="shared" si="2"/>
        <v>#DIV/0!</v>
      </c>
      <c r="AH96" s="6"/>
      <c r="AI96" s="5" t="e">
        <f>Обработка!$E92</f>
        <v>#DIV/0!</v>
      </c>
      <c r="AJ96" s="5" t="e">
        <f>Обработка!$F92</f>
        <v>#DIV/0!</v>
      </c>
      <c r="AK96" s="5" t="e">
        <f>Обработка!$G92</f>
        <v>#DIV/0!</v>
      </c>
    </row>
    <row r="97" spans="1:37" x14ac:dyDescent="0.25">
      <c r="A97" s="11"/>
      <c r="B97" s="13"/>
      <c r="C97" s="80"/>
      <c r="D97" s="12"/>
      <c r="E97" s="11" t="str">
        <f t="shared" si="3"/>
        <v xml:space="preserve">0 лет 0 мес. </v>
      </c>
      <c r="F97" s="11"/>
      <c r="G97" s="11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9"/>
      <c r="S97" s="9"/>
      <c r="T97" s="9"/>
      <c r="U97" s="9"/>
      <c r="V97" s="9"/>
      <c r="W97" s="9"/>
      <c r="X97" s="9"/>
      <c r="Y97" s="9"/>
      <c r="Z97" s="9"/>
      <c r="AA97" s="9"/>
      <c r="AB97" s="8" t="e">
        <f>Обработка!$B93</f>
        <v>#DIV/0!</v>
      </c>
      <c r="AC97" s="8" t="e">
        <f>INDEX(Обработка!$J$11:$U$1011,'Тулуз-Пьерон'!$A97,$F97+1)</f>
        <v>#DIV/0!</v>
      </c>
      <c r="AD97" s="8" t="e">
        <f>Обработка!$C93</f>
        <v>#DIV/0!</v>
      </c>
      <c r="AE97" s="5" t="e">
        <f>Обработка!$D93</f>
        <v>#DIV/0!</v>
      </c>
      <c r="AF97" s="8" t="e">
        <f>INDEX(Обработка!$V$11:$AG$1011,'Тулуз-Пьерон'!$A97,'Тулуз-Пьерон'!$F97+1)</f>
        <v>#DIV/0!</v>
      </c>
      <c r="AG97" s="7" t="e">
        <f t="shared" si="2"/>
        <v>#DIV/0!</v>
      </c>
      <c r="AH97" s="6"/>
      <c r="AI97" s="5" t="e">
        <f>Обработка!$E93</f>
        <v>#DIV/0!</v>
      </c>
      <c r="AJ97" s="5" t="e">
        <f>Обработка!$F93</f>
        <v>#DIV/0!</v>
      </c>
      <c r="AK97" s="5" t="e">
        <f>Обработка!$G93</f>
        <v>#DIV/0!</v>
      </c>
    </row>
    <row r="98" spans="1:37" x14ac:dyDescent="0.25">
      <c r="A98" s="11"/>
      <c r="B98" s="13"/>
      <c r="C98" s="80"/>
      <c r="D98" s="12"/>
      <c r="E98" s="11" t="str">
        <f t="shared" si="3"/>
        <v xml:space="preserve">0 лет 0 мес. </v>
      </c>
      <c r="F98" s="11"/>
      <c r="G98" s="11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9"/>
      <c r="S98" s="9"/>
      <c r="T98" s="9"/>
      <c r="U98" s="9"/>
      <c r="V98" s="9"/>
      <c r="W98" s="9"/>
      <c r="X98" s="9"/>
      <c r="Y98" s="9"/>
      <c r="Z98" s="9"/>
      <c r="AA98" s="9"/>
      <c r="AB98" s="8" t="e">
        <f>Обработка!$B94</f>
        <v>#DIV/0!</v>
      </c>
      <c r="AC98" s="8" t="e">
        <f>INDEX(Обработка!$J$11:$U$1011,'Тулуз-Пьерон'!$A98,$F98+1)</f>
        <v>#DIV/0!</v>
      </c>
      <c r="AD98" s="8" t="e">
        <f>Обработка!$C94</f>
        <v>#DIV/0!</v>
      </c>
      <c r="AE98" s="5" t="e">
        <f>Обработка!$D94</f>
        <v>#DIV/0!</v>
      </c>
      <c r="AF98" s="8" t="e">
        <f>INDEX(Обработка!$V$11:$AG$1011,'Тулуз-Пьерон'!$A98,'Тулуз-Пьерон'!$F98+1)</f>
        <v>#DIV/0!</v>
      </c>
      <c r="AG98" s="7" t="e">
        <f t="shared" si="2"/>
        <v>#DIV/0!</v>
      </c>
      <c r="AH98" s="6"/>
      <c r="AI98" s="5" t="e">
        <f>Обработка!$E94</f>
        <v>#DIV/0!</v>
      </c>
      <c r="AJ98" s="5" t="e">
        <f>Обработка!$F94</f>
        <v>#DIV/0!</v>
      </c>
      <c r="AK98" s="5" t="e">
        <f>Обработка!$G94</f>
        <v>#DIV/0!</v>
      </c>
    </row>
    <row r="99" spans="1:37" x14ac:dyDescent="0.25">
      <c r="A99" s="11"/>
      <c r="B99" s="13"/>
      <c r="C99" s="80"/>
      <c r="D99" s="12"/>
      <c r="E99" s="11" t="str">
        <f t="shared" si="3"/>
        <v xml:space="preserve">0 лет 0 мес. </v>
      </c>
      <c r="F99" s="11"/>
      <c r="G99" s="11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9"/>
      <c r="S99" s="9"/>
      <c r="T99" s="9"/>
      <c r="U99" s="9"/>
      <c r="V99" s="9"/>
      <c r="W99" s="9"/>
      <c r="X99" s="9"/>
      <c r="Y99" s="9"/>
      <c r="Z99" s="9"/>
      <c r="AA99" s="9"/>
      <c r="AB99" s="8" t="e">
        <f>Обработка!$B95</f>
        <v>#DIV/0!</v>
      </c>
      <c r="AC99" s="8" t="e">
        <f>INDEX(Обработка!$J$11:$U$1011,'Тулуз-Пьерон'!$A99,$F99+1)</f>
        <v>#DIV/0!</v>
      </c>
      <c r="AD99" s="8" t="e">
        <f>Обработка!$C95</f>
        <v>#DIV/0!</v>
      </c>
      <c r="AE99" s="5" t="e">
        <f>Обработка!$D95</f>
        <v>#DIV/0!</v>
      </c>
      <c r="AF99" s="8" t="e">
        <f>INDEX(Обработка!$V$11:$AG$1011,'Тулуз-Пьерон'!$A99,'Тулуз-Пьерон'!$F99+1)</f>
        <v>#DIV/0!</v>
      </c>
      <c r="AG99" s="7" t="e">
        <f t="shared" si="2"/>
        <v>#DIV/0!</v>
      </c>
      <c r="AH99" s="6"/>
      <c r="AI99" s="5" t="e">
        <f>Обработка!$E95</f>
        <v>#DIV/0!</v>
      </c>
      <c r="AJ99" s="5" t="e">
        <f>Обработка!$F95</f>
        <v>#DIV/0!</v>
      </c>
      <c r="AK99" s="5" t="e">
        <f>Обработка!$G95</f>
        <v>#DIV/0!</v>
      </c>
    </row>
    <row r="100" spans="1:37" x14ac:dyDescent="0.25">
      <c r="A100" s="11"/>
      <c r="B100" s="13"/>
      <c r="C100" s="80"/>
      <c r="D100" s="12"/>
      <c r="E100" s="11" t="str">
        <f t="shared" si="3"/>
        <v xml:space="preserve">0 лет 0 мес. </v>
      </c>
      <c r="F100" s="11"/>
      <c r="G100" s="11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8" t="e">
        <f>Обработка!$B96</f>
        <v>#DIV/0!</v>
      </c>
      <c r="AC100" s="8" t="e">
        <f>INDEX(Обработка!$J$11:$U$1011,'Тулуз-Пьерон'!$A100,$F100+1)</f>
        <v>#DIV/0!</v>
      </c>
      <c r="AD100" s="8" t="e">
        <f>Обработка!$C96</f>
        <v>#DIV/0!</v>
      </c>
      <c r="AE100" s="5" t="e">
        <f>Обработка!$D96</f>
        <v>#DIV/0!</v>
      </c>
      <c r="AF100" s="8" t="e">
        <f>INDEX(Обработка!$V$11:$AG$1011,'Тулуз-Пьерон'!$A100,'Тулуз-Пьерон'!$F100+1)</f>
        <v>#DIV/0!</v>
      </c>
      <c r="AG100" s="7" t="e">
        <f t="shared" si="2"/>
        <v>#DIV/0!</v>
      </c>
      <c r="AH100" s="6"/>
      <c r="AI100" s="5" t="e">
        <f>Обработка!$E96</f>
        <v>#DIV/0!</v>
      </c>
      <c r="AJ100" s="5" t="e">
        <f>Обработка!$F96</f>
        <v>#DIV/0!</v>
      </c>
      <c r="AK100" s="5" t="e">
        <f>Обработка!$G96</f>
        <v>#DIV/0!</v>
      </c>
    </row>
    <row r="101" spans="1:37" x14ac:dyDescent="0.25">
      <c r="A101" s="11"/>
      <c r="B101" s="13"/>
      <c r="C101" s="80"/>
      <c r="D101" s="12"/>
      <c r="E101" s="11" t="str">
        <f t="shared" si="3"/>
        <v xml:space="preserve">0 лет 0 мес. </v>
      </c>
      <c r="F101" s="11"/>
      <c r="G101" s="11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8" t="e">
        <f>Обработка!$B97</f>
        <v>#DIV/0!</v>
      </c>
      <c r="AC101" s="8" t="e">
        <f>INDEX(Обработка!$J$11:$U$1011,'Тулуз-Пьерон'!$A101,$F101+1)</f>
        <v>#DIV/0!</v>
      </c>
      <c r="AD101" s="8" t="e">
        <f>Обработка!$C97</f>
        <v>#DIV/0!</v>
      </c>
      <c r="AE101" s="5" t="e">
        <f>Обработка!$D97</f>
        <v>#DIV/0!</v>
      </c>
      <c r="AF101" s="8" t="e">
        <f>INDEX(Обработка!$V$11:$AG$1011,'Тулуз-Пьерон'!$A101,'Тулуз-Пьерон'!$F101+1)</f>
        <v>#DIV/0!</v>
      </c>
      <c r="AG101" s="7" t="e">
        <f t="shared" si="2"/>
        <v>#DIV/0!</v>
      </c>
      <c r="AH101" s="6"/>
      <c r="AI101" s="5" t="e">
        <f>Обработка!$E97</f>
        <v>#DIV/0!</v>
      </c>
      <c r="AJ101" s="5" t="e">
        <f>Обработка!$F97</f>
        <v>#DIV/0!</v>
      </c>
      <c r="AK101" s="5" t="e">
        <f>Обработка!$G97</f>
        <v>#DIV/0!</v>
      </c>
    </row>
    <row r="102" spans="1:37" x14ac:dyDescent="0.25">
      <c r="A102" s="11"/>
      <c r="B102" s="13"/>
      <c r="C102" s="80"/>
      <c r="D102" s="12"/>
      <c r="E102" s="11" t="str">
        <f t="shared" si="3"/>
        <v xml:space="preserve">0 лет 0 мес. </v>
      </c>
      <c r="F102" s="11"/>
      <c r="G102" s="11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8" t="e">
        <f>Обработка!$B98</f>
        <v>#DIV/0!</v>
      </c>
      <c r="AC102" s="8" t="e">
        <f>INDEX(Обработка!$J$11:$U$1011,'Тулуз-Пьерон'!$A102,$F102+1)</f>
        <v>#DIV/0!</v>
      </c>
      <c r="AD102" s="8" t="e">
        <f>Обработка!$C98</f>
        <v>#DIV/0!</v>
      </c>
      <c r="AE102" s="5" t="e">
        <f>Обработка!$D98</f>
        <v>#DIV/0!</v>
      </c>
      <c r="AF102" s="8" t="e">
        <f>INDEX(Обработка!$V$11:$AG$1011,'Тулуз-Пьерон'!$A102,'Тулуз-Пьерон'!$F102+1)</f>
        <v>#DIV/0!</v>
      </c>
      <c r="AG102" s="7" t="e">
        <f t="shared" si="2"/>
        <v>#DIV/0!</v>
      </c>
      <c r="AH102" s="6"/>
      <c r="AI102" s="5" t="e">
        <f>Обработка!$E98</f>
        <v>#DIV/0!</v>
      </c>
      <c r="AJ102" s="5" t="e">
        <f>Обработка!$F98</f>
        <v>#DIV/0!</v>
      </c>
      <c r="AK102" s="5" t="e">
        <f>Обработка!$G98</f>
        <v>#DIV/0!</v>
      </c>
    </row>
    <row r="103" spans="1:37" x14ac:dyDescent="0.25">
      <c r="A103" s="11"/>
      <c r="B103" s="13"/>
      <c r="C103" s="80"/>
      <c r="D103" s="12"/>
      <c r="E103" s="11" t="str">
        <f t="shared" si="3"/>
        <v xml:space="preserve">0 лет 0 мес. </v>
      </c>
      <c r="F103" s="11"/>
      <c r="G103" s="11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8" t="e">
        <f>Обработка!$B99</f>
        <v>#DIV/0!</v>
      </c>
      <c r="AC103" s="8" t="e">
        <f>INDEX(Обработка!$J$11:$U$1011,'Тулуз-Пьерон'!$A103,$F103+1)</f>
        <v>#DIV/0!</v>
      </c>
      <c r="AD103" s="8" t="e">
        <f>Обработка!$C99</f>
        <v>#DIV/0!</v>
      </c>
      <c r="AE103" s="5" t="e">
        <f>Обработка!$D99</f>
        <v>#DIV/0!</v>
      </c>
      <c r="AF103" s="8" t="e">
        <f>INDEX(Обработка!$V$11:$AG$1011,'Тулуз-Пьерон'!$A103,'Тулуз-Пьерон'!$F103+1)</f>
        <v>#DIV/0!</v>
      </c>
      <c r="AG103" s="7" t="e">
        <f t="shared" si="2"/>
        <v>#DIV/0!</v>
      </c>
      <c r="AH103" s="6"/>
      <c r="AI103" s="5" t="e">
        <f>Обработка!$E99</f>
        <v>#DIV/0!</v>
      </c>
      <c r="AJ103" s="5" t="e">
        <f>Обработка!$F99</f>
        <v>#DIV/0!</v>
      </c>
      <c r="AK103" s="5" t="e">
        <f>Обработка!$G99</f>
        <v>#DIV/0!</v>
      </c>
    </row>
    <row r="104" spans="1:37" x14ac:dyDescent="0.25">
      <c r="A104" s="11"/>
      <c r="B104" s="13"/>
      <c r="C104" s="80"/>
      <c r="D104" s="12"/>
      <c r="E104" s="11" t="str">
        <f t="shared" si="3"/>
        <v xml:space="preserve">0 лет 0 мес. </v>
      </c>
      <c r="F104" s="11"/>
      <c r="G104" s="11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8" t="e">
        <f>Обработка!$B100</f>
        <v>#DIV/0!</v>
      </c>
      <c r="AC104" s="8" t="e">
        <f>INDEX(Обработка!$J$11:$U$1011,'Тулуз-Пьерон'!$A104,$F104+1)</f>
        <v>#DIV/0!</v>
      </c>
      <c r="AD104" s="8" t="e">
        <f>Обработка!$C100</f>
        <v>#DIV/0!</v>
      </c>
      <c r="AE104" s="5" t="e">
        <f>Обработка!$D100</f>
        <v>#DIV/0!</v>
      </c>
      <c r="AF104" s="8" t="e">
        <f>INDEX(Обработка!$V$11:$AG$1011,'Тулуз-Пьерон'!$A104,'Тулуз-Пьерон'!$F104+1)</f>
        <v>#DIV/0!</v>
      </c>
      <c r="AG104" s="7" t="e">
        <f t="shared" si="2"/>
        <v>#DIV/0!</v>
      </c>
      <c r="AH104" s="6"/>
      <c r="AI104" s="5" t="e">
        <f>Обработка!$E100</f>
        <v>#DIV/0!</v>
      </c>
      <c r="AJ104" s="5" t="e">
        <f>Обработка!$F100</f>
        <v>#DIV/0!</v>
      </c>
      <c r="AK104" s="5" t="e">
        <f>Обработка!$G100</f>
        <v>#DIV/0!</v>
      </c>
    </row>
    <row r="105" spans="1:37" x14ac:dyDescent="0.25">
      <c r="A105" s="11"/>
      <c r="B105" s="13"/>
      <c r="C105" s="80"/>
      <c r="D105" s="12"/>
      <c r="E105" s="11" t="str">
        <f t="shared" si="3"/>
        <v xml:space="preserve">0 лет 0 мес. </v>
      </c>
      <c r="F105" s="11"/>
      <c r="G105" s="11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8" t="e">
        <f>Обработка!$B101</f>
        <v>#DIV/0!</v>
      </c>
      <c r="AC105" s="8" t="e">
        <f>INDEX(Обработка!$J$11:$U$1011,'Тулуз-Пьерон'!$A105,$F105+1)</f>
        <v>#DIV/0!</v>
      </c>
      <c r="AD105" s="8" t="e">
        <f>Обработка!$C101</f>
        <v>#DIV/0!</v>
      </c>
      <c r="AE105" s="5" t="e">
        <f>Обработка!$D101</f>
        <v>#DIV/0!</v>
      </c>
      <c r="AF105" s="8" t="e">
        <f>INDEX(Обработка!$V$11:$AG$1011,'Тулуз-Пьерон'!$A105,'Тулуз-Пьерон'!$F105+1)</f>
        <v>#DIV/0!</v>
      </c>
      <c r="AG105" s="7" t="e">
        <f t="shared" si="2"/>
        <v>#DIV/0!</v>
      </c>
      <c r="AH105" s="6"/>
      <c r="AI105" s="5" t="e">
        <f>Обработка!$E101</f>
        <v>#DIV/0!</v>
      </c>
      <c r="AJ105" s="5" t="e">
        <f>Обработка!$F101</f>
        <v>#DIV/0!</v>
      </c>
      <c r="AK105" s="5" t="e">
        <f>Обработка!$G101</f>
        <v>#DIV/0!</v>
      </c>
    </row>
    <row r="106" spans="1:37" x14ac:dyDescent="0.25">
      <c r="A106" s="11"/>
      <c r="B106" s="13"/>
      <c r="C106" s="80"/>
      <c r="D106" s="12"/>
      <c r="E106" s="11" t="str">
        <f t="shared" si="3"/>
        <v xml:space="preserve">0 лет 0 мес. </v>
      </c>
      <c r="F106" s="11"/>
      <c r="G106" s="11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8" t="e">
        <f>Обработка!$B102</f>
        <v>#DIV/0!</v>
      </c>
      <c r="AC106" s="8" t="e">
        <f>INDEX(Обработка!$J$11:$U$1011,'Тулуз-Пьерон'!$A106,$F106+1)</f>
        <v>#DIV/0!</v>
      </c>
      <c r="AD106" s="8" t="e">
        <f>Обработка!$C102</f>
        <v>#DIV/0!</v>
      </c>
      <c r="AE106" s="5" t="e">
        <f>Обработка!$D102</f>
        <v>#DIV/0!</v>
      </c>
      <c r="AF106" s="8" t="e">
        <f>INDEX(Обработка!$V$11:$AG$1011,'Тулуз-Пьерон'!$A106,'Тулуз-Пьерон'!$F106+1)</f>
        <v>#DIV/0!</v>
      </c>
      <c r="AG106" s="7" t="e">
        <f t="shared" si="2"/>
        <v>#DIV/0!</v>
      </c>
      <c r="AH106" s="6"/>
      <c r="AI106" s="5" t="e">
        <f>Обработка!$E102</f>
        <v>#DIV/0!</v>
      </c>
      <c r="AJ106" s="5" t="e">
        <f>Обработка!$F102</f>
        <v>#DIV/0!</v>
      </c>
      <c r="AK106" s="5" t="e">
        <f>Обработка!$G102</f>
        <v>#DIV/0!</v>
      </c>
    </row>
    <row r="107" spans="1:37" x14ac:dyDescent="0.25">
      <c r="A107" s="11"/>
      <c r="B107" s="13"/>
      <c r="C107" s="80"/>
      <c r="D107" s="12"/>
      <c r="E107" s="11" t="str">
        <f t="shared" si="3"/>
        <v xml:space="preserve">0 лет 0 мес. </v>
      </c>
      <c r="F107" s="11"/>
      <c r="G107" s="11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8" t="e">
        <f>Обработка!$B103</f>
        <v>#DIV/0!</v>
      </c>
      <c r="AC107" s="8" t="e">
        <f>INDEX(Обработка!$J$11:$U$1011,'Тулуз-Пьерон'!$A107,$F107+1)</f>
        <v>#DIV/0!</v>
      </c>
      <c r="AD107" s="8" t="e">
        <f>Обработка!$C103</f>
        <v>#DIV/0!</v>
      </c>
      <c r="AE107" s="5" t="e">
        <f>Обработка!$D103</f>
        <v>#DIV/0!</v>
      </c>
      <c r="AF107" s="8" t="e">
        <f>INDEX(Обработка!$V$11:$AG$1011,'Тулуз-Пьерон'!$A107,'Тулуз-Пьерон'!$F107+1)</f>
        <v>#DIV/0!</v>
      </c>
      <c r="AG107" s="7" t="e">
        <f t="shared" si="2"/>
        <v>#DIV/0!</v>
      </c>
      <c r="AH107" s="6"/>
      <c r="AI107" s="5" t="e">
        <f>Обработка!$E103</f>
        <v>#DIV/0!</v>
      </c>
      <c r="AJ107" s="5" t="e">
        <f>Обработка!$F103</f>
        <v>#DIV/0!</v>
      </c>
      <c r="AK107" s="5" t="e">
        <f>Обработка!$G103</f>
        <v>#DIV/0!</v>
      </c>
    </row>
    <row r="108" spans="1:37" x14ac:dyDescent="0.25">
      <c r="A108" s="11"/>
      <c r="B108" s="13"/>
      <c r="C108" s="80"/>
      <c r="D108" s="12"/>
      <c r="E108" s="11" t="str">
        <f t="shared" si="3"/>
        <v xml:space="preserve">0 лет 0 мес. </v>
      </c>
      <c r="F108" s="11"/>
      <c r="G108" s="11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8" t="e">
        <f>Обработка!$B104</f>
        <v>#DIV/0!</v>
      </c>
      <c r="AC108" s="8" t="e">
        <f>INDEX(Обработка!$J$11:$U$1011,'Тулуз-Пьерон'!$A108,$F108+1)</f>
        <v>#DIV/0!</v>
      </c>
      <c r="AD108" s="8" t="e">
        <f>Обработка!$C104</f>
        <v>#DIV/0!</v>
      </c>
      <c r="AE108" s="5" t="e">
        <f>Обработка!$D104</f>
        <v>#DIV/0!</v>
      </c>
      <c r="AF108" s="8" t="e">
        <f>INDEX(Обработка!$V$11:$AG$1011,'Тулуз-Пьерон'!$A108,'Тулуз-Пьерон'!$F108+1)</f>
        <v>#DIV/0!</v>
      </c>
      <c r="AG108" s="7" t="e">
        <f t="shared" si="2"/>
        <v>#DIV/0!</v>
      </c>
      <c r="AH108" s="6"/>
      <c r="AI108" s="5" t="e">
        <f>Обработка!$E104</f>
        <v>#DIV/0!</v>
      </c>
      <c r="AJ108" s="5" t="e">
        <f>Обработка!$F104</f>
        <v>#DIV/0!</v>
      </c>
      <c r="AK108" s="5" t="e">
        <f>Обработка!$G104</f>
        <v>#DIV/0!</v>
      </c>
    </row>
    <row r="109" spans="1:37" x14ac:dyDescent="0.25">
      <c r="A109" s="11"/>
      <c r="B109" s="13"/>
      <c r="C109" s="80"/>
      <c r="D109" s="12"/>
      <c r="E109" s="11" t="str">
        <f t="shared" si="3"/>
        <v xml:space="preserve">0 лет 0 мес. </v>
      </c>
      <c r="F109" s="11"/>
      <c r="G109" s="11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8" t="e">
        <f>Обработка!$B105</f>
        <v>#DIV/0!</v>
      </c>
      <c r="AC109" s="8" t="e">
        <f>INDEX(Обработка!$J$11:$U$1011,'Тулуз-Пьерон'!$A109,$F109+1)</f>
        <v>#DIV/0!</v>
      </c>
      <c r="AD109" s="8" t="e">
        <f>Обработка!$C105</f>
        <v>#DIV/0!</v>
      </c>
      <c r="AE109" s="5" t="e">
        <f>Обработка!$D105</f>
        <v>#DIV/0!</v>
      </c>
      <c r="AF109" s="8" t="e">
        <f>INDEX(Обработка!$V$11:$AG$1011,'Тулуз-Пьерон'!$A109,'Тулуз-Пьерон'!$F109+1)</f>
        <v>#DIV/0!</v>
      </c>
      <c r="AG109" s="7" t="e">
        <f t="shared" si="2"/>
        <v>#DIV/0!</v>
      </c>
      <c r="AH109" s="6"/>
      <c r="AI109" s="5" t="e">
        <f>Обработка!$E105</f>
        <v>#DIV/0!</v>
      </c>
      <c r="AJ109" s="5" t="e">
        <f>Обработка!$F105</f>
        <v>#DIV/0!</v>
      </c>
      <c r="AK109" s="5" t="e">
        <f>Обработка!$G105</f>
        <v>#DIV/0!</v>
      </c>
    </row>
    <row r="110" spans="1:37" x14ac:dyDescent="0.25">
      <c r="A110" s="11"/>
      <c r="B110" s="13"/>
      <c r="C110" s="80"/>
      <c r="D110" s="12"/>
      <c r="E110" s="11" t="str">
        <f t="shared" si="3"/>
        <v xml:space="preserve">0 лет 0 мес. </v>
      </c>
      <c r="F110" s="11"/>
      <c r="G110" s="11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8" t="e">
        <f>Обработка!$B106</f>
        <v>#DIV/0!</v>
      </c>
      <c r="AC110" s="8" t="e">
        <f>INDEX(Обработка!$J$11:$U$1011,'Тулуз-Пьерон'!$A110,$F110+1)</f>
        <v>#DIV/0!</v>
      </c>
      <c r="AD110" s="8" t="e">
        <f>Обработка!$C106</f>
        <v>#DIV/0!</v>
      </c>
      <c r="AE110" s="5" t="e">
        <f>Обработка!$D106</f>
        <v>#DIV/0!</v>
      </c>
      <c r="AF110" s="8" t="e">
        <f>INDEX(Обработка!$V$11:$AG$1011,'Тулуз-Пьерон'!$A110,'Тулуз-Пьерон'!$F110+1)</f>
        <v>#DIV/0!</v>
      </c>
      <c r="AG110" s="7" t="e">
        <f t="shared" si="2"/>
        <v>#DIV/0!</v>
      </c>
      <c r="AH110" s="6"/>
      <c r="AI110" s="5" t="e">
        <f>Обработка!$E106</f>
        <v>#DIV/0!</v>
      </c>
      <c r="AJ110" s="5" t="e">
        <f>Обработка!$F106</f>
        <v>#DIV/0!</v>
      </c>
      <c r="AK110" s="5" t="e">
        <f>Обработка!$G106</f>
        <v>#DIV/0!</v>
      </c>
    </row>
    <row r="111" spans="1:37" x14ac:dyDescent="0.25">
      <c r="A111" s="11"/>
      <c r="B111" s="13"/>
      <c r="C111" s="80"/>
      <c r="D111" s="12"/>
      <c r="E111" s="11" t="str">
        <f t="shared" si="3"/>
        <v xml:space="preserve">0 лет 0 мес. </v>
      </c>
      <c r="F111" s="11"/>
      <c r="G111" s="11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8" t="e">
        <f>Обработка!$B107</f>
        <v>#DIV/0!</v>
      </c>
      <c r="AC111" s="8" t="e">
        <f>INDEX(Обработка!$J$11:$U$1011,'Тулуз-Пьерон'!$A111,$F111+1)</f>
        <v>#DIV/0!</v>
      </c>
      <c r="AD111" s="8" t="e">
        <f>Обработка!$C107</f>
        <v>#DIV/0!</v>
      </c>
      <c r="AE111" s="5" t="e">
        <f>Обработка!$D107</f>
        <v>#DIV/0!</v>
      </c>
      <c r="AF111" s="8" t="e">
        <f>INDEX(Обработка!$V$11:$AG$1011,'Тулуз-Пьерон'!$A111,'Тулуз-Пьерон'!$F111+1)</f>
        <v>#DIV/0!</v>
      </c>
      <c r="AG111" s="7" t="e">
        <f t="shared" si="2"/>
        <v>#DIV/0!</v>
      </c>
      <c r="AH111" s="6"/>
      <c r="AI111" s="5" t="e">
        <f>Обработка!$E107</f>
        <v>#DIV/0!</v>
      </c>
      <c r="AJ111" s="5" t="e">
        <f>Обработка!$F107</f>
        <v>#DIV/0!</v>
      </c>
      <c r="AK111" s="5" t="e">
        <f>Обработка!$G107</f>
        <v>#DIV/0!</v>
      </c>
    </row>
    <row r="112" spans="1:37" x14ac:dyDescent="0.25">
      <c r="A112" s="11"/>
      <c r="B112" s="13"/>
      <c r="C112" s="80"/>
      <c r="D112" s="12"/>
      <c r="E112" s="11" t="str">
        <f t="shared" si="3"/>
        <v xml:space="preserve">0 лет 0 мес. </v>
      </c>
      <c r="F112" s="11"/>
      <c r="G112" s="11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8" t="e">
        <f>Обработка!$B108</f>
        <v>#DIV/0!</v>
      </c>
      <c r="AC112" s="8" t="e">
        <f>INDEX(Обработка!$J$11:$U$1011,'Тулуз-Пьерон'!$A112,$F112+1)</f>
        <v>#DIV/0!</v>
      </c>
      <c r="AD112" s="8" t="e">
        <f>Обработка!$C108</f>
        <v>#DIV/0!</v>
      </c>
      <c r="AE112" s="5" t="e">
        <f>Обработка!$D108</f>
        <v>#DIV/0!</v>
      </c>
      <c r="AF112" s="8" t="e">
        <f>INDEX(Обработка!$V$11:$AG$1011,'Тулуз-Пьерон'!$A112,'Тулуз-Пьерон'!$F112+1)</f>
        <v>#DIV/0!</v>
      </c>
      <c r="AG112" s="7" t="e">
        <f t="shared" si="2"/>
        <v>#DIV/0!</v>
      </c>
      <c r="AH112" s="6"/>
      <c r="AI112" s="5" t="e">
        <f>Обработка!$E108</f>
        <v>#DIV/0!</v>
      </c>
      <c r="AJ112" s="5" t="e">
        <f>Обработка!$F108</f>
        <v>#DIV/0!</v>
      </c>
      <c r="AK112" s="5" t="e">
        <f>Обработка!$G108</f>
        <v>#DIV/0!</v>
      </c>
    </row>
    <row r="113" spans="1:37" x14ac:dyDescent="0.25">
      <c r="A113" s="11"/>
      <c r="B113" s="13"/>
      <c r="C113" s="80"/>
      <c r="D113" s="12"/>
      <c r="E113" s="11" t="str">
        <f t="shared" si="3"/>
        <v xml:space="preserve">0 лет 0 мес. </v>
      </c>
      <c r="F113" s="11"/>
      <c r="G113" s="11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8" t="e">
        <f>Обработка!$B109</f>
        <v>#DIV/0!</v>
      </c>
      <c r="AC113" s="8" t="e">
        <f>INDEX(Обработка!$J$11:$U$1011,'Тулуз-Пьерон'!$A113,$F113+1)</f>
        <v>#DIV/0!</v>
      </c>
      <c r="AD113" s="8" t="e">
        <f>Обработка!$C109</f>
        <v>#DIV/0!</v>
      </c>
      <c r="AE113" s="5" t="e">
        <f>Обработка!$D109</f>
        <v>#DIV/0!</v>
      </c>
      <c r="AF113" s="8" t="e">
        <f>INDEX(Обработка!$V$11:$AG$1011,'Тулуз-Пьерон'!$A113,'Тулуз-Пьерон'!$F113+1)</f>
        <v>#DIV/0!</v>
      </c>
      <c r="AG113" s="7" t="e">
        <f t="shared" si="2"/>
        <v>#DIV/0!</v>
      </c>
      <c r="AH113" s="6"/>
      <c r="AI113" s="5" t="e">
        <f>Обработка!$E109</f>
        <v>#DIV/0!</v>
      </c>
      <c r="AJ113" s="5" t="e">
        <f>Обработка!$F109</f>
        <v>#DIV/0!</v>
      </c>
      <c r="AK113" s="5" t="e">
        <f>Обработка!$G109</f>
        <v>#DIV/0!</v>
      </c>
    </row>
    <row r="114" spans="1:37" x14ac:dyDescent="0.25">
      <c r="A114" s="11"/>
      <c r="B114" s="13"/>
      <c r="C114" s="80"/>
      <c r="D114" s="12"/>
      <c r="E114" s="11" t="str">
        <f t="shared" si="3"/>
        <v xml:space="preserve">0 лет 0 мес. </v>
      </c>
      <c r="F114" s="11"/>
      <c r="G114" s="11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8" t="e">
        <f>Обработка!$B110</f>
        <v>#DIV/0!</v>
      </c>
      <c r="AC114" s="8" t="e">
        <f>INDEX(Обработка!$J$11:$U$1011,'Тулуз-Пьерон'!$A114,$F114+1)</f>
        <v>#DIV/0!</v>
      </c>
      <c r="AD114" s="8" t="e">
        <f>Обработка!$C110</f>
        <v>#DIV/0!</v>
      </c>
      <c r="AE114" s="5" t="e">
        <f>Обработка!$D110</f>
        <v>#DIV/0!</v>
      </c>
      <c r="AF114" s="8" t="e">
        <f>INDEX(Обработка!$V$11:$AG$1011,'Тулуз-Пьерон'!$A114,'Тулуз-Пьерон'!$F114+1)</f>
        <v>#DIV/0!</v>
      </c>
      <c r="AG114" s="7" t="e">
        <f t="shared" si="2"/>
        <v>#DIV/0!</v>
      </c>
      <c r="AH114" s="6"/>
      <c r="AI114" s="5" t="e">
        <f>Обработка!$E110</f>
        <v>#DIV/0!</v>
      </c>
      <c r="AJ114" s="5" t="e">
        <f>Обработка!$F110</f>
        <v>#DIV/0!</v>
      </c>
      <c r="AK114" s="5" t="e">
        <f>Обработка!$G110</f>
        <v>#DIV/0!</v>
      </c>
    </row>
    <row r="115" spans="1:37" x14ac:dyDescent="0.25">
      <c r="A115" s="11"/>
      <c r="B115" s="13"/>
      <c r="C115" s="80"/>
      <c r="D115" s="12"/>
      <c r="E115" s="11" t="str">
        <f t="shared" si="3"/>
        <v xml:space="preserve">0 лет 0 мес. </v>
      </c>
      <c r="F115" s="11"/>
      <c r="G115" s="11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8" t="e">
        <f>Обработка!$B111</f>
        <v>#DIV/0!</v>
      </c>
      <c r="AC115" s="8" t="e">
        <f>INDEX(Обработка!$J$11:$U$1011,'Тулуз-Пьерон'!$A115,$F115+1)</f>
        <v>#DIV/0!</v>
      </c>
      <c r="AD115" s="8" t="e">
        <f>Обработка!$C111</f>
        <v>#DIV/0!</v>
      </c>
      <c r="AE115" s="5" t="e">
        <f>Обработка!$D111</f>
        <v>#DIV/0!</v>
      </c>
      <c r="AF115" s="8" t="e">
        <f>INDEX(Обработка!$V$11:$AG$1011,'Тулуз-Пьерон'!$A115,'Тулуз-Пьерон'!$F115+1)</f>
        <v>#DIV/0!</v>
      </c>
      <c r="AG115" s="7" t="e">
        <f t="shared" si="2"/>
        <v>#DIV/0!</v>
      </c>
      <c r="AH115" s="6"/>
      <c r="AI115" s="5" t="e">
        <f>Обработка!$E111</f>
        <v>#DIV/0!</v>
      </c>
      <c r="AJ115" s="5" t="e">
        <f>Обработка!$F111</f>
        <v>#DIV/0!</v>
      </c>
      <c r="AK115" s="5" t="e">
        <f>Обработка!$G111</f>
        <v>#DIV/0!</v>
      </c>
    </row>
    <row r="116" spans="1:37" x14ac:dyDescent="0.25">
      <c r="A116" s="11"/>
      <c r="B116" s="13"/>
      <c r="C116" s="80"/>
      <c r="D116" s="12"/>
      <c r="E116" s="11" t="str">
        <f t="shared" si="3"/>
        <v xml:space="preserve">0 лет 0 мес. </v>
      </c>
      <c r="F116" s="11"/>
      <c r="G116" s="11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8" t="e">
        <f>Обработка!$B112</f>
        <v>#DIV/0!</v>
      </c>
      <c r="AC116" s="8" t="e">
        <f>INDEX(Обработка!$J$11:$U$1011,'Тулуз-Пьерон'!$A116,$F116+1)</f>
        <v>#DIV/0!</v>
      </c>
      <c r="AD116" s="8" t="e">
        <f>Обработка!$C112</f>
        <v>#DIV/0!</v>
      </c>
      <c r="AE116" s="5" t="e">
        <f>Обработка!$D112</f>
        <v>#DIV/0!</v>
      </c>
      <c r="AF116" s="8" t="e">
        <f>INDEX(Обработка!$V$11:$AG$1011,'Тулуз-Пьерон'!$A116,'Тулуз-Пьерон'!$F116+1)</f>
        <v>#DIV/0!</v>
      </c>
      <c r="AG116" s="7" t="e">
        <f t="shared" si="2"/>
        <v>#DIV/0!</v>
      </c>
      <c r="AH116" s="6"/>
      <c r="AI116" s="5" t="e">
        <f>Обработка!$E112</f>
        <v>#DIV/0!</v>
      </c>
      <c r="AJ116" s="5" t="e">
        <f>Обработка!$F112</f>
        <v>#DIV/0!</v>
      </c>
      <c r="AK116" s="5" t="e">
        <f>Обработка!$G112</f>
        <v>#DIV/0!</v>
      </c>
    </row>
    <row r="117" spans="1:37" x14ac:dyDescent="0.25">
      <c r="A117" s="11"/>
      <c r="B117" s="13"/>
      <c r="C117" s="80"/>
      <c r="D117" s="12"/>
      <c r="E117" s="11" t="str">
        <f t="shared" si="3"/>
        <v xml:space="preserve">0 лет 0 мес. </v>
      </c>
      <c r="F117" s="11"/>
      <c r="G117" s="11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8" t="e">
        <f>Обработка!$B113</f>
        <v>#DIV/0!</v>
      </c>
      <c r="AC117" s="8" t="e">
        <f>INDEX(Обработка!$J$11:$U$1011,'Тулуз-Пьерон'!$A117,$F117+1)</f>
        <v>#DIV/0!</v>
      </c>
      <c r="AD117" s="8" t="e">
        <f>Обработка!$C113</f>
        <v>#DIV/0!</v>
      </c>
      <c r="AE117" s="5" t="e">
        <f>Обработка!$D113</f>
        <v>#DIV/0!</v>
      </c>
      <c r="AF117" s="8" t="e">
        <f>INDEX(Обработка!$V$11:$AG$1011,'Тулуз-Пьерон'!$A117,'Тулуз-Пьерон'!$F117+1)</f>
        <v>#DIV/0!</v>
      </c>
      <c r="AG117" s="7" t="e">
        <f t="shared" si="2"/>
        <v>#DIV/0!</v>
      </c>
      <c r="AH117" s="6"/>
      <c r="AI117" s="5" t="e">
        <f>Обработка!$E113</f>
        <v>#DIV/0!</v>
      </c>
      <c r="AJ117" s="5" t="e">
        <f>Обработка!$F113</f>
        <v>#DIV/0!</v>
      </c>
      <c r="AK117" s="5" t="e">
        <f>Обработка!$G113</f>
        <v>#DIV/0!</v>
      </c>
    </row>
    <row r="118" spans="1:37" x14ac:dyDescent="0.25">
      <c r="A118" s="11"/>
      <c r="B118" s="13"/>
      <c r="C118" s="80"/>
      <c r="D118" s="12"/>
      <c r="E118" s="11" t="str">
        <f t="shared" si="3"/>
        <v xml:space="preserve">0 лет 0 мес. </v>
      </c>
      <c r="F118" s="11"/>
      <c r="G118" s="11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8" t="e">
        <f>Обработка!$B114</f>
        <v>#DIV/0!</v>
      </c>
      <c r="AC118" s="8" t="e">
        <f>INDEX(Обработка!$J$11:$U$1011,'Тулуз-Пьерон'!$A118,$F118+1)</f>
        <v>#DIV/0!</v>
      </c>
      <c r="AD118" s="8" t="e">
        <f>Обработка!$C114</f>
        <v>#DIV/0!</v>
      </c>
      <c r="AE118" s="5" t="e">
        <f>Обработка!$D114</f>
        <v>#DIV/0!</v>
      </c>
      <c r="AF118" s="8" t="e">
        <f>INDEX(Обработка!$V$11:$AG$1011,'Тулуз-Пьерон'!$A118,'Тулуз-Пьерон'!$F118+1)</f>
        <v>#DIV/0!</v>
      </c>
      <c r="AG118" s="7" t="e">
        <f t="shared" si="2"/>
        <v>#DIV/0!</v>
      </c>
      <c r="AH118" s="6"/>
      <c r="AI118" s="5" t="e">
        <f>Обработка!$E114</f>
        <v>#DIV/0!</v>
      </c>
      <c r="AJ118" s="5" t="e">
        <f>Обработка!$F114</f>
        <v>#DIV/0!</v>
      </c>
      <c r="AK118" s="5" t="e">
        <f>Обработка!$G114</f>
        <v>#DIV/0!</v>
      </c>
    </row>
    <row r="119" spans="1:37" x14ac:dyDescent="0.25">
      <c r="A119" s="11"/>
      <c r="B119" s="13"/>
      <c r="C119" s="80"/>
      <c r="D119" s="12"/>
      <c r="E119" s="11" t="str">
        <f t="shared" si="3"/>
        <v xml:space="preserve">0 лет 0 мес. </v>
      </c>
      <c r="F119" s="11"/>
      <c r="G119" s="11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8" t="e">
        <f>Обработка!$B115</f>
        <v>#DIV/0!</v>
      </c>
      <c r="AC119" s="8" t="e">
        <f>INDEX(Обработка!$J$11:$U$1011,'Тулуз-Пьерон'!$A119,$F119+1)</f>
        <v>#DIV/0!</v>
      </c>
      <c r="AD119" s="8" t="e">
        <f>Обработка!$C115</f>
        <v>#DIV/0!</v>
      </c>
      <c r="AE119" s="5" t="e">
        <f>Обработка!$D115</f>
        <v>#DIV/0!</v>
      </c>
      <c r="AF119" s="8" t="e">
        <f>INDEX(Обработка!$V$11:$AG$1011,'Тулуз-Пьерон'!$A119,'Тулуз-Пьерон'!$F119+1)</f>
        <v>#DIV/0!</v>
      </c>
      <c r="AG119" s="7" t="e">
        <f t="shared" si="2"/>
        <v>#DIV/0!</v>
      </c>
      <c r="AH119" s="6"/>
      <c r="AI119" s="5" t="e">
        <f>Обработка!$E115</f>
        <v>#DIV/0!</v>
      </c>
      <c r="AJ119" s="5" t="e">
        <f>Обработка!$F115</f>
        <v>#DIV/0!</v>
      </c>
      <c r="AK119" s="5" t="e">
        <f>Обработка!$G115</f>
        <v>#DIV/0!</v>
      </c>
    </row>
    <row r="120" spans="1:37" x14ac:dyDescent="0.25">
      <c r="A120" s="11"/>
      <c r="B120" s="13"/>
      <c r="C120" s="80"/>
      <c r="D120" s="12"/>
      <c r="E120" s="11" t="str">
        <f t="shared" si="3"/>
        <v xml:space="preserve">0 лет 0 мес. </v>
      </c>
      <c r="F120" s="11"/>
      <c r="G120" s="11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8" t="e">
        <f>Обработка!$B116</f>
        <v>#DIV/0!</v>
      </c>
      <c r="AC120" s="8" t="e">
        <f>INDEX(Обработка!$J$11:$U$1011,'Тулуз-Пьерон'!$A120,$F120+1)</f>
        <v>#DIV/0!</v>
      </c>
      <c r="AD120" s="8" t="e">
        <f>Обработка!$C116</f>
        <v>#DIV/0!</v>
      </c>
      <c r="AE120" s="5" t="e">
        <f>Обработка!$D116</f>
        <v>#DIV/0!</v>
      </c>
      <c r="AF120" s="8" t="e">
        <f>INDEX(Обработка!$V$11:$AG$1011,'Тулуз-Пьерон'!$A120,'Тулуз-Пьерон'!$F120+1)</f>
        <v>#DIV/0!</v>
      </c>
      <c r="AG120" s="7" t="e">
        <f t="shared" si="2"/>
        <v>#DIV/0!</v>
      </c>
      <c r="AH120" s="6"/>
      <c r="AI120" s="5" t="e">
        <f>Обработка!$E116</f>
        <v>#DIV/0!</v>
      </c>
      <c r="AJ120" s="5" t="e">
        <f>Обработка!$F116</f>
        <v>#DIV/0!</v>
      </c>
      <c r="AK120" s="5" t="e">
        <f>Обработка!$G116</f>
        <v>#DIV/0!</v>
      </c>
    </row>
    <row r="121" spans="1:37" x14ac:dyDescent="0.25">
      <c r="A121" s="11"/>
      <c r="B121" s="13"/>
      <c r="C121" s="80"/>
      <c r="D121" s="12"/>
      <c r="E121" s="11" t="str">
        <f t="shared" si="3"/>
        <v xml:space="preserve">0 лет 0 мес. </v>
      </c>
      <c r="F121" s="11"/>
      <c r="G121" s="11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8" t="e">
        <f>Обработка!$B117</f>
        <v>#DIV/0!</v>
      </c>
      <c r="AC121" s="8" t="e">
        <f>INDEX(Обработка!$J$11:$U$1011,'Тулуз-Пьерон'!$A121,$F121+1)</f>
        <v>#DIV/0!</v>
      </c>
      <c r="AD121" s="8" t="e">
        <f>Обработка!$C117</f>
        <v>#DIV/0!</v>
      </c>
      <c r="AE121" s="5" t="e">
        <f>Обработка!$D117</f>
        <v>#DIV/0!</v>
      </c>
      <c r="AF121" s="8" t="e">
        <f>INDEX(Обработка!$V$11:$AG$1011,'Тулуз-Пьерон'!$A121,'Тулуз-Пьерон'!$F121+1)</f>
        <v>#DIV/0!</v>
      </c>
      <c r="AG121" s="7" t="e">
        <f t="shared" si="2"/>
        <v>#DIV/0!</v>
      </c>
      <c r="AH121" s="6"/>
      <c r="AI121" s="5" t="e">
        <f>Обработка!$E117</f>
        <v>#DIV/0!</v>
      </c>
      <c r="AJ121" s="5" t="e">
        <f>Обработка!$F117</f>
        <v>#DIV/0!</v>
      </c>
      <c r="AK121" s="5" t="e">
        <f>Обработка!$G117</f>
        <v>#DIV/0!</v>
      </c>
    </row>
    <row r="122" spans="1:37" x14ac:dyDescent="0.25">
      <c r="A122" s="11"/>
      <c r="B122" s="13"/>
      <c r="C122" s="80"/>
      <c r="D122" s="12"/>
      <c r="E122" s="11" t="str">
        <f t="shared" si="3"/>
        <v xml:space="preserve">0 лет 0 мес. </v>
      </c>
      <c r="F122" s="11"/>
      <c r="G122" s="11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8" t="e">
        <f>Обработка!$B118</f>
        <v>#DIV/0!</v>
      </c>
      <c r="AC122" s="8" t="e">
        <f>INDEX(Обработка!$J$11:$U$1011,'Тулуз-Пьерон'!$A122,$F122+1)</f>
        <v>#DIV/0!</v>
      </c>
      <c r="AD122" s="8" t="e">
        <f>Обработка!$C118</f>
        <v>#DIV/0!</v>
      </c>
      <c r="AE122" s="5" t="e">
        <f>Обработка!$D118</f>
        <v>#DIV/0!</v>
      </c>
      <c r="AF122" s="8" t="e">
        <f>INDEX(Обработка!$V$11:$AG$1011,'Тулуз-Пьерон'!$A122,'Тулуз-Пьерон'!$F122+1)</f>
        <v>#DIV/0!</v>
      </c>
      <c r="AG122" s="7" t="e">
        <f t="shared" si="2"/>
        <v>#DIV/0!</v>
      </c>
      <c r="AH122" s="6"/>
      <c r="AI122" s="5" t="e">
        <f>Обработка!$E118</f>
        <v>#DIV/0!</v>
      </c>
      <c r="AJ122" s="5" t="e">
        <f>Обработка!$F118</f>
        <v>#DIV/0!</v>
      </c>
      <c r="AK122" s="5" t="e">
        <f>Обработка!$G118</f>
        <v>#DIV/0!</v>
      </c>
    </row>
    <row r="123" spans="1:37" x14ac:dyDescent="0.25">
      <c r="A123" s="11"/>
      <c r="B123" s="13"/>
      <c r="C123" s="80"/>
      <c r="D123" s="12"/>
      <c r="E123" s="11" t="str">
        <f t="shared" si="3"/>
        <v xml:space="preserve">0 лет 0 мес. </v>
      </c>
      <c r="F123" s="11"/>
      <c r="G123" s="11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8" t="e">
        <f>Обработка!$B119</f>
        <v>#DIV/0!</v>
      </c>
      <c r="AC123" s="8" t="e">
        <f>INDEX(Обработка!$J$11:$U$1011,'Тулуз-Пьерон'!$A123,$F123+1)</f>
        <v>#DIV/0!</v>
      </c>
      <c r="AD123" s="8" t="e">
        <f>Обработка!$C119</f>
        <v>#DIV/0!</v>
      </c>
      <c r="AE123" s="5" t="e">
        <f>Обработка!$D119</f>
        <v>#DIV/0!</v>
      </c>
      <c r="AF123" s="8" t="e">
        <f>INDEX(Обработка!$V$11:$AG$1011,'Тулуз-Пьерон'!$A123,'Тулуз-Пьерон'!$F123+1)</f>
        <v>#DIV/0!</v>
      </c>
      <c r="AG123" s="7" t="e">
        <f t="shared" si="2"/>
        <v>#DIV/0!</v>
      </c>
      <c r="AH123" s="6"/>
      <c r="AI123" s="5" t="e">
        <f>Обработка!$E119</f>
        <v>#DIV/0!</v>
      </c>
      <c r="AJ123" s="5" t="e">
        <f>Обработка!$F119</f>
        <v>#DIV/0!</v>
      </c>
      <c r="AK123" s="5" t="e">
        <f>Обработка!$G119</f>
        <v>#DIV/0!</v>
      </c>
    </row>
    <row r="124" spans="1:37" x14ac:dyDescent="0.25">
      <c r="A124" s="11"/>
      <c r="B124" s="13"/>
      <c r="C124" s="80"/>
      <c r="D124" s="12"/>
      <c r="E124" s="11" t="str">
        <f t="shared" si="3"/>
        <v xml:space="preserve">0 лет 0 мес. </v>
      </c>
      <c r="F124" s="11"/>
      <c r="G124" s="11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8" t="e">
        <f>Обработка!$B120</f>
        <v>#DIV/0!</v>
      </c>
      <c r="AC124" s="8" t="e">
        <f>INDEX(Обработка!$J$11:$U$1011,'Тулуз-Пьерон'!$A124,$F124+1)</f>
        <v>#DIV/0!</v>
      </c>
      <c r="AD124" s="8" t="e">
        <f>Обработка!$C120</f>
        <v>#DIV/0!</v>
      </c>
      <c r="AE124" s="5" t="e">
        <f>Обработка!$D120</f>
        <v>#DIV/0!</v>
      </c>
      <c r="AF124" s="8" t="e">
        <f>INDEX(Обработка!$V$11:$AG$1011,'Тулуз-Пьерон'!$A124,'Тулуз-Пьерон'!$F124+1)</f>
        <v>#DIV/0!</v>
      </c>
      <c r="AG124" s="7" t="e">
        <f t="shared" si="2"/>
        <v>#DIV/0!</v>
      </c>
      <c r="AH124" s="6"/>
      <c r="AI124" s="5" t="e">
        <f>Обработка!$E120</f>
        <v>#DIV/0!</v>
      </c>
      <c r="AJ124" s="5" t="e">
        <f>Обработка!$F120</f>
        <v>#DIV/0!</v>
      </c>
      <c r="AK124" s="5" t="e">
        <f>Обработка!$G120</f>
        <v>#DIV/0!</v>
      </c>
    </row>
    <row r="125" spans="1:37" x14ac:dyDescent="0.25">
      <c r="A125" s="11"/>
      <c r="B125" s="13"/>
      <c r="C125" s="80"/>
      <c r="D125" s="12"/>
      <c r="E125" s="11" t="str">
        <f t="shared" si="3"/>
        <v xml:space="preserve">0 лет 0 мес. </v>
      </c>
      <c r="F125" s="11"/>
      <c r="G125" s="11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8" t="e">
        <f>Обработка!$B121</f>
        <v>#DIV/0!</v>
      </c>
      <c r="AC125" s="8" t="e">
        <f>INDEX(Обработка!$J$11:$U$1011,'Тулуз-Пьерон'!$A125,$F125+1)</f>
        <v>#DIV/0!</v>
      </c>
      <c r="AD125" s="8" t="e">
        <f>Обработка!$C121</f>
        <v>#DIV/0!</v>
      </c>
      <c r="AE125" s="5" t="e">
        <f>Обработка!$D121</f>
        <v>#DIV/0!</v>
      </c>
      <c r="AF125" s="8" t="e">
        <f>INDEX(Обработка!$V$11:$AG$1011,'Тулуз-Пьерон'!$A125,'Тулуз-Пьерон'!$F125+1)</f>
        <v>#DIV/0!</v>
      </c>
      <c r="AG125" s="7" t="e">
        <f t="shared" si="2"/>
        <v>#DIV/0!</v>
      </c>
      <c r="AH125" s="6"/>
      <c r="AI125" s="5" t="e">
        <f>Обработка!$E121</f>
        <v>#DIV/0!</v>
      </c>
      <c r="AJ125" s="5" t="e">
        <f>Обработка!$F121</f>
        <v>#DIV/0!</v>
      </c>
      <c r="AK125" s="5" t="e">
        <f>Обработка!$G121</f>
        <v>#DIV/0!</v>
      </c>
    </row>
    <row r="126" spans="1:37" x14ac:dyDescent="0.25">
      <c r="A126" s="11"/>
      <c r="B126" s="13"/>
      <c r="C126" s="80"/>
      <c r="D126" s="12"/>
      <c r="E126" s="11" t="str">
        <f t="shared" si="3"/>
        <v xml:space="preserve">0 лет 0 мес. </v>
      </c>
      <c r="F126" s="11"/>
      <c r="G126" s="11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8" t="e">
        <f>Обработка!$B122</f>
        <v>#DIV/0!</v>
      </c>
      <c r="AC126" s="8" t="e">
        <f>INDEX(Обработка!$J$11:$U$1011,'Тулуз-Пьерон'!$A126,$F126+1)</f>
        <v>#DIV/0!</v>
      </c>
      <c r="AD126" s="8" t="e">
        <f>Обработка!$C122</f>
        <v>#DIV/0!</v>
      </c>
      <c r="AE126" s="5" t="e">
        <f>Обработка!$D122</f>
        <v>#DIV/0!</v>
      </c>
      <c r="AF126" s="8" t="e">
        <f>INDEX(Обработка!$V$11:$AG$1011,'Тулуз-Пьерон'!$A126,'Тулуз-Пьерон'!$F126+1)</f>
        <v>#DIV/0!</v>
      </c>
      <c r="AG126" s="7" t="e">
        <f t="shared" si="2"/>
        <v>#DIV/0!</v>
      </c>
      <c r="AH126" s="6"/>
      <c r="AI126" s="5" t="e">
        <f>Обработка!$E122</f>
        <v>#DIV/0!</v>
      </c>
      <c r="AJ126" s="5" t="e">
        <f>Обработка!$F122</f>
        <v>#DIV/0!</v>
      </c>
      <c r="AK126" s="5" t="e">
        <f>Обработка!$G122</f>
        <v>#DIV/0!</v>
      </c>
    </row>
    <row r="127" spans="1:37" x14ac:dyDescent="0.25">
      <c r="A127" s="11"/>
      <c r="B127" s="13"/>
      <c r="C127" s="80"/>
      <c r="D127" s="12"/>
      <c r="E127" s="11" t="str">
        <f t="shared" si="3"/>
        <v xml:space="preserve">0 лет 0 мес. </v>
      </c>
      <c r="F127" s="11"/>
      <c r="G127" s="11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8" t="e">
        <f>Обработка!$B123</f>
        <v>#DIV/0!</v>
      </c>
      <c r="AC127" s="8" t="e">
        <f>INDEX(Обработка!$J$11:$U$1011,'Тулуз-Пьерон'!$A127,$F127+1)</f>
        <v>#DIV/0!</v>
      </c>
      <c r="AD127" s="8" t="e">
        <f>Обработка!$C123</f>
        <v>#DIV/0!</v>
      </c>
      <c r="AE127" s="5" t="e">
        <f>Обработка!$D123</f>
        <v>#DIV/0!</v>
      </c>
      <c r="AF127" s="8" t="e">
        <f>INDEX(Обработка!$V$11:$AG$1011,'Тулуз-Пьерон'!$A127,'Тулуз-Пьерон'!$F127+1)</f>
        <v>#DIV/0!</v>
      </c>
      <c r="AG127" s="7" t="e">
        <f t="shared" si="2"/>
        <v>#DIV/0!</v>
      </c>
      <c r="AH127" s="6"/>
      <c r="AI127" s="5" t="e">
        <f>Обработка!$E123</f>
        <v>#DIV/0!</v>
      </c>
      <c r="AJ127" s="5" t="e">
        <f>Обработка!$F123</f>
        <v>#DIV/0!</v>
      </c>
      <c r="AK127" s="5" t="e">
        <f>Обработка!$G123</f>
        <v>#DIV/0!</v>
      </c>
    </row>
    <row r="128" spans="1:37" x14ac:dyDescent="0.25">
      <c r="A128" s="11"/>
      <c r="B128" s="13"/>
      <c r="C128" s="80"/>
      <c r="D128" s="12"/>
      <c r="E128" s="11" t="str">
        <f t="shared" si="3"/>
        <v xml:space="preserve">0 лет 0 мес. </v>
      </c>
      <c r="F128" s="11"/>
      <c r="G128" s="11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8" t="e">
        <f>Обработка!$B124</f>
        <v>#DIV/0!</v>
      </c>
      <c r="AC128" s="8" t="e">
        <f>INDEX(Обработка!$J$11:$U$1011,'Тулуз-Пьерон'!$A128,$F128+1)</f>
        <v>#DIV/0!</v>
      </c>
      <c r="AD128" s="8" t="e">
        <f>Обработка!$C124</f>
        <v>#DIV/0!</v>
      </c>
      <c r="AE128" s="5" t="e">
        <f>Обработка!$D124</f>
        <v>#DIV/0!</v>
      </c>
      <c r="AF128" s="8" t="e">
        <f>INDEX(Обработка!$V$11:$AG$1011,'Тулуз-Пьерон'!$A128,'Тулуз-Пьерон'!$F128+1)</f>
        <v>#DIV/0!</v>
      </c>
      <c r="AG128" s="7" t="e">
        <f t="shared" si="2"/>
        <v>#DIV/0!</v>
      </c>
      <c r="AH128" s="6"/>
      <c r="AI128" s="5" t="e">
        <f>Обработка!$E124</f>
        <v>#DIV/0!</v>
      </c>
      <c r="AJ128" s="5" t="e">
        <f>Обработка!$F124</f>
        <v>#DIV/0!</v>
      </c>
      <c r="AK128" s="5" t="e">
        <f>Обработка!$G124</f>
        <v>#DIV/0!</v>
      </c>
    </row>
    <row r="129" spans="1:37" x14ac:dyDescent="0.25">
      <c r="A129" s="11"/>
      <c r="B129" s="13"/>
      <c r="C129" s="80"/>
      <c r="D129" s="12"/>
      <c r="E129" s="11" t="str">
        <f t="shared" si="3"/>
        <v xml:space="preserve">0 лет 0 мес. </v>
      </c>
      <c r="F129" s="11"/>
      <c r="G129" s="11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8" t="e">
        <f>Обработка!$B125</f>
        <v>#DIV/0!</v>
      </c>
      <c r="AC129" s="8" t="e">
        <f>INDEX(Обработка!$J$11:$U$1011,'Тулуз-Пьерон'!$A129,$F129+1)</f>
        <v>#DIV/0!</v>
      </c>
      <c r="AD129" s="8" t="e">
        <f>Обработка!$C125</f>
        <v>#DIV/0!</v>
      </c>
      <c r="AE129" s="5" t="e">
        <f>Обработка!$D125</f>
        <v>#DIV/0!</v>
      </c>
      <c r="AF129" s="8" t="e">
        <f>INDEX(Обработка!$V$11:$AG$1011,'Тулуз-Пьерон'!$A129,'Тулуз-Пьерон'!$F129+1)</f>
        <v>#DIV/0!</v>
      </c>
      <c r="AG129" s="7" t="e">
        <f t="shared" si="2"/>
        <v>#DIV/0!</v>
      </c>
      <c r="AH129" s="6"/>
      <c r="AI129" s="5" t="e">
        <f>Обработка!$E125</f>
        <v>#DIV/0!</v>
      </c>
      <c r="AJ129" s="5" t="e">
        <f>Обработка!$F125</f>
        <v>#DIV/0!</v>
      </c>
      <c r="AK129" s="5" t="e">
        <f>Обработка!$G125</f>
        <v>#DIV/0!</v>
      </c>
    </row>
    <row r="130" spans="1:37" x14ac:dyDescent="0.25">
      <c r="A130" s="11"/>
      <c r="B130" s="13"/>
      <c r="C130" s="80"/>
      <c r="D130" s="12"/>
      <c r="E130" s="11" t="str">
        <f t="shared" si="3"/>
        <v xml:space="preserve">0 лет 0 мес. </v>
      </c>
      <c r="F130" s="11"/>
      <c r="G130" s="11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8" t="e">
        <f>Обработка!$B126</f>
        <v>#DIV/0!</v>
      </c>
      <c r="AC130" s="8" t="e">
        <f>INDEX(Обработка!$J$11:$U$1011,'Тулуз-Пьерон'!$A130,$F130+1)</f>
        <v>#DIV/0!</v>
      </c>
      <c r="AD130" s="8" t="e">
        <f>Обработка!$C126</f>
        <v>#DIV/0!</v>
      </c>
      <c r="AE130" s="5" t="e">
        <f>Обработка!$D126</f>
        <v>#DIV/0!</v>
      </c>
      <c r="AF130" s="8" t="e">
        <f>INDEX(Обработка!$V$11:$AG$1011,'Тулуз-Пьерон'!$A130,'Тулуз-Пьерон'!$F130+1)</f>
        <v>#DIV/0!</v>
      </c>
      <c r="AG130" s="7" t="e">
        <f t="shared" si="2"/>
        <v>#DIV/0!</v>
      </c>
      <c r="AH130" s="6"/>
      <c r="AI130" s="5" t="e">
        <f>Обработка!$E126</f>
        <v>#DIV/0!</v>
      </c>
      <c r="AJ130" s="5" t="e">
        <f>Обработка!$F126</f>
        <v>#DIV/0!</v>
      </c>
      <c r="AK130" s="5" t="e">
        <f>Обработка!$G126</f>
        <v>#DIV/0!</v>
      </c>
    </row>
    <row r="131" spans="1:37" x14ac:dyDescent="0.25">
      <c r="A131" s="11"/>
      <c r="B131" s="13"/>
      <c r="C131" s="80"/>
      <c r="D131" s="12"/>
      <c r="E131" s="11" t="str">
        <f t="shared" si="3"/>
        <v xml:space="preserve">0 лет 0 мес. </v>
      </c>
      <c r="F131" s="11"/>
      <c r="G131" s="11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8" t="e">
        <f>Обработка!$B127</f>
        <v>#DIV/0!</v>
      </c>
      <c r="AC131" s="8" t="e">
        <f>INDEX(Обработка!$J$11:$U$1011,'Тулуз-Пьерон'!$A131,$F131+1)</f>
        <v>#DIV/0!</v>
      </c>
      <c r="AD131" s="8" t="e">
        <f>Обработка!$C127</f>
        <v>#DIV/0!</v>
      </c>
      <c r="AE131" s="5" t="e">
        <f>Обработка!$D127</f>
        <v>#DIV/0!</v>
      </c>
      <c r="AF131" s="8" t="e">
        <f>INDEX(Обработка!$V$11:$AG$1011,'Тулуз-Пьерон'!$A131,'Тулуз-Пьерон'!$F131+1)</f>
        <v>#DIV/0!</v>
      </c>
      <c r="AG131" s="7" t="e">
        <f t="shared" si="2"/>
        <v>#DIV/0!</v>
      </c>
      <c r="AH131" s="6"/>
      <c r="AI131" s="5" t="e">
        <f>Обработка!$E127</f>
        <v>#DIV/0!</v>
      </c>
      <c r="AJ131" s="5" t="e">
        <f>Обработка!$F127</f>
        <v>#DIV/0!</v>
      </c>
      <c r="AK131" s="5" t="e">
        <f>Обработка!$G127</f>
        <v>#DIV/0!</v>
      </c>
    </row>
    <row r="132" spans="1:37" x14ac:dyDescent="0.25">
      <c r="A132" s="11"/>
      <c r="B132" s="13"/>
      <c r="C132" s="80"/>
      <c r="D132" s="12"/>
      <c r="E132" s="11" t="str">
        <f t="shared" si="3"/>
        <v xml:space="preserve">0 лет 0 мес. </v>
      </c>
      <c r="F132" s="11"/>
      <c r="G132" s="11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8" t="e">
        <f>Обработка!$B128</f>
        <v>#DIV/0!</v>
      </c>
      <c r="AC132" s="8" t="e">
        <f>INDEX(Обработка!$J$11:$U$1011,'Тулуз-Пьерон'!$A132,$F132+1)</f>
        <v>#DIV/0!</v>
      </c>
      <c r="AD132" s="8" t="e">
        <f>Обработка!$C128</f>
        <v>#DIV/0!</v>
      </c>
      <c r="AE132" s="5" t="e">
        <f>Обработка!$D128</f>
        <v>#DIV/0!</v>
      </c>
      <c r="AF132" s="8" t="e">
        <f>INDEX(Обработка!$V$11:$AG$1011,'Тулуз-Пьерон'!$A132,'Тулуз-Пьерон'!$F132+1)</f>
        <v>#DIV/0!</v>
      </c>
      <c r="AG132" s="7" t="e">
        <f t="shared" si="2"/>
        <v>#DIV/0!</v>
      </c>
      <c r="AH132" s="6"/>
      <c r="AI132" s="5" t="e">
        <f>Обработка!$E128</f>
        <v>#DIV/0!</v>
      </c>
      <c r="AJ132" s="5" t="e">
        <f>Обработка!$F128</f>
        <v>#DIV/0!</v>
      </c>
      <c r="AK132" s="5" t="e">
        <f>Обработка!$G128</f>
        <v>#DIV/0!</v>
      </c>
    </row>
    <row r="133" spans="1:37" x14ac:dyDescent="0.25">
      <c r="A133" s="11"/>
      <c r="B133" s="13"/>
      <c r="C133" s="80"/>
      <c r="D133" s="12"/>
      <c r="E133" s="11" t="str">
        <f t="shared" si="3"/>
        <v xml:space="preserve">0 лет 0 мес. </v>
      </c>
      <c r="F133" s="11"/>
      <c r="G133" s="11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8" t="e">
        <f>Обработка!$B129</f>
        <v>#DIV/0!</v>
      </c>
      <c r="AC133" s="8" t="e">
        <f>INDEX(Обработка!$J$11:$U$1011,'Тулуз-Пьерон'!$A133,$F133+1)</f>
        <v>#DIV/0!</v>
      </c>
      <c r="AD133" s="8" t="e">
        <f>Обработка!$C129</f>
        <v>#DIV/0!</v>
      </c>
      <c r="AE133" s="5" t="e">
        <f>Обработка!$D129</f>
        <v>#DIV/0!</v>
      </c>
      <c r="AF133" s="8" t="e">
        <f>INDEX(Обработка!$V$11:$AG$1011,'Тулуз-Пьерон'!$A133,'Тулуз-Пьерон'!$F133+1)</f>
        <v>#DIV/0!</v>
      </c>
      <c r="AG133" s="7" t="e">
        <f t="shared" si="2"/>
        <v>#DIV/0!</v>
      </c>
      <c r="AH133" s="6"/>
      <c r="AI133" s="5" t="e">
        <f>Обработка!$E129</f>
        <v>#DIV/0!</v>
      </c>
      <c r="AJ133" s="5" t="e">
        <f>Обработка!$F129</f>
        <v>#DIV/0!</v>
      </c>
      <c r="AK133" s="5" t="e">
        <f>Обработка!$G129</f>
        <v>#DIV/0!</v>
      </c>
    </row>
    <row r="134" spans="1:37" x14ac:dyDescent="0.25">
      <c r="A134" s="11"/>
      <c r="B134" s="13"/>
      <c r="C134" s="80"/>
      <c r="D134" s="12"/>
      <c r="E134" s="11" t="str">
        <f t="shared" si="3"/>
        <v xml:space="preserve">0 лет 0 мес. </v>
      </c>
      <c r="F134" s="11"/>
      <c r="G134" s="11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8" t="e">
        <f>Обработка!$B130</f>
        <v>#DIV/0!</v>
      </c>
      <c r="AC134" s="8" t="e">
        <f>INDEX(Обработка!$J$11:$U$1011,'Тулуз-Пьерон'!$A134,$F134+1)</f>
        <v>#DIV/0!</v>
      </c>
      <c r="AD134" s="8" t="e">
        <f>Обработка!$C130</f>
        <v>#DIV/0!</v>
      </c>
      <c r="AE134" s="5" t="e">
        <f>Обработка!$D130</f>
        <v>#DIV/0!</v>
      </c>
      <c r="AF134" s="8" t="e">
        <f>INDEX(Обработка!$V$11:$AG$1011,'Тулуз-Пьерон'!$A134,'Тулуз-Пьерон'!$F134+1)</f>
        <v>#DIV/0!</v>
      </c>
      <c r="AG134" s="7" t="e">
        <f t="shared" si="2"/>
        <v>#DIV/0!</v>
      </c>
      <c r="AH134" s="6"/>
      <c r="AI134" s="5" t="e">
        <f>Обработка!$E130</f>
        <v>#DIV/0!</v>
      </c>
      <c r="AJ134" s="5" t="e">
        <f>Обработка!$F130</f>
        <v>#DIV/0!</v>
      </c>
      <c r="AK134" s="5" t="e">
        <f>Обработка!$G130</f>
        <v>#DIV/0!</v>
      </c>
    </row>
    <row r="135" spans="1:37" x14ac:dyDescent="0.25">
      <c r="A135" s="11"/>
      <c r="B135" s="13"/>
      <c r="C135" s="80"/>
      <c r="D135" s="12"/>
      <c r="E135" s="11" t="str">
        <f t="shared" si="3"/>
        <v xml:space="preserve">0 лет 0 мес. </v>
      </c>
      <c r="F135" s="11"/>
      <c r="G135" s="11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8" t="e">
        <f>Обработка!$B131</f>
        <v>#DIV/0!</v>
      </c>
      <c r="AC135" s="8" t="e">
        <f>INDEX(Обработка!$J$11:$U$1011,'Тулуз-Пьерон'!$A135,$F135+1)</f>
        <v>#DIV/0!</v>
      </c>
      <c r="AD135" s="8" t="e">
        <f>Обработка!$C131</f>
        <v>#DIV/0!</v>
      </c>
      <c r="AE135" s="5" t="e">
        <f>Обработка!$D131</f>
        <v>#DIV/0!</v>
      </c>
      <c r="AF135" s="8" t="e">
        <f>INDEX(Обработка!$V$11:$AG$1011,'Тулуз-Пьерон'!$A135,'Тулуз-Пьерон'!$F135+1)</f>
        <v>#DIV/0!</v>
      </c>
      <c r="AG135" s="7" t="e">
        <f t="shared" si="2"/>
        <v>#DIV/0!</v>
      </c>
      <c r="AH135" s="6"/>
      <c r="AI135" s="5" t="e">
        <f>Обработка!$E131</f>
        <v>#DIV/0!</v>
      </c>
      <c r="AJ135" s="5" t="e">
        <f>Обработка!$F131</f>
        <v>#DIV/0!</v>
      </c>
      <c r="AK135" s="5" t="e">
        <f>Обработка!$G131</f>
        <v>#DIV/0!</v>
      </c>
    </row>
    <row r="136" spans="1:37" x14ac:dyDescent="0.25">
      <c r="A136" s="11"/>
      <c r="B136" s="13"/>
      <c r="C136" s="80"/>
      <c r="D136" s="12"/>
      <c r="E136" s="11" t="str">
        <f t="shared" si="3"/>
        <v xml:space="preserve">0 лет 0 мес. </v>
      </c>
      <c r="F136" s="11"/>
      <c r="G136" s="11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8" t="e">
        <f>Обработка!$B132</f>
        <v>#DIV/0!</v>
      </c>
      <c r="AC136" s="8" t="e">
        <f>INDEX(Обработка!$J$11:$U$1011,'Тулуз-Пьерон'!$A136,$F136+1)</f>
        <v>#DIV/0!</v>
      </c>
      <c r="AD136" s="8" t="e">
        <f>Обработка!$C132</f>
        <v>#DIV/0!</v>
      </c>
      <c r="AE136" s="5" t="e">
        <f>Обработка!$D132</f>
        <v>#DIV/0!</v>
      </c>
      <c r="AF136" s="8" t="e">
        <f>INDEX(Обработка!$V$11:$AG$1011,'Тулуз-Пьерон'!$A136,'Тулуз-Пьерон'!$F136+1)</f>
        <v>#DIV/0!</v>
      </c>
      <c r="AG136" s="7" t="e">
        <f t="shared" si="2"/>
        <v>#DIV/0!</v>
      </c>
      <c r="AH136" s="6"/>
      <c r="AI136" s="5" t="e">
        <f>Обработка!$E132</f>
        <v>#DIV/0!</v>
      </c>
      <c r="AJ136" s="5" t="e">
        <f>Обработка!$F132</f>
        <v>#DIV/0!</v>
      </c>
      <c r="AK136" s="5" t="e">
        <f>Обработка!$G132</f>
        <v>#DIV/0!</v>
      </c>
    </row>
    <row r="137" spans="1:37" x14ac:dyDescent="0.25">
      <c r="A137" s="11"/>
      <c r="B137" s="13"/>
      <c r="C137" s="80"/>
      <c r="D137" s="12"/>
      <c r="E137" s="11" t="str">
        <f t="shared" si="3"/>
        <v xml:space="preserve">0 лет 0 мес. </v>
      </c>
      <c r="F137" s="11"/>
      <c r="G137" s="11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8" t="e">
        <f>Обработка!$B133</f>
        <v>#DIV/0!</v>
      </c>
      <c r="AC137" s="8" t="e">
        <f>INDEX(Обработка!$J$11:$U$1011,'Тулуз-Пьерон'!$A137,$F137+1)</f>
        <v>#DIV/0!</v>
      </c>
      <c r="AD137" s="8" t="e">
        <f>Обработка!$C133</f>
        <v>#DIV/0!</v>
      </c>
      <c r="AE137" s="5" t="e">
        <f>Обработка!$D133</f>
        <v>#DIV/0!</v>
      </c>
      <c r="AF137" s="8" t="e">
        <f>INDEX(Обработка!$V$11:$AG$1011,'Тулуз-Пьерон'!$A137,'Тулуз-Пьерон'!$F137+1)</f>
        <v>#DIV/0!</v>
      </c>
      <c r="AG137" s="7" t="e">
        <f t="shared" si="2"/>
        <v>#DIV/0!</v>
      </c>
      <c r="AH137" s="6"/>
      <c r="AI137" s="5" t="e">
        <f>Обработка!$E133</f>
        <v>#DIV/0!</v>
      </c>
      <c r="AJ137" s="5" t="e">
        <f>Обработка!$F133</f>
        <v>#DIV/0!</v>
      </c>
      <c r="AK137" s="5" t="e">
        <f>Обработка!$G133</f>
        <v>#DIV/0!</v>
      </c>
    </row>
    <row r="138" spans="1:37" x14ac:dyDescent="0.25">
      <c r="A138" s="11"/>
      <c r="B138" s="13"/>
      <c r="C138" s="80"/>
      <c r="D138" s="12"/>
      <c r="E138" s="11" t="str">
        <f t="shared" si="3"/>
        <v xml:space="preserve">0 лет 0 мес. </v>
      </c>
      <c r="F138" s="11"/>
      <c r="G138" s="11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8" t="e">
        <f>Обработка!$B134</f>
        <v>#DIV/0!</v>
      </c>
      <c r="AC138" s="8" t="e">
        <f>INDEX(Обработка!$J$11:$U$1011,'Тулуз-Пьерон'!$A138,$F138+1)</f>
        <v>#DIV/0!</v>
      </c>
      <c r="AD138" s="8" t="e">
        <f>Обработка!$C134</f>
        <v>#DIV/0!</v>
      </c>
      <c r="AE138" s="5" t="e">
        <f>Обработка!$D134</f>
        <v>#DIV/0!</v>
      </c>
      <c r="AF138" s="8" t="e">
        <f>INDEX(Обработка!$V$11:$AG$1011,'Тулуз-Пьерон'!$A138,'Тулуз-Пьерон'!$F138+1)</f>
        <v>#DIV/0!</v>
      </c>
      <c r="AG138" s="7" t="e">
        <f t="shared" si="2"/>
        <v>#DIV/0!</v>
      </c>
      <c r="AH138" s="6"/>
      <c r="AI138" s="5" t="e">
        <f>Обработка!$E134</f>
        <v>#DIV/0!</v>
      </c>
      <c r="AJ138" s="5" t="e">
        <f>Обработка!$F134</f>
        <v>#DIV/0!</v>
      </c>
      <c r="AK138" s="5" t="e">
        <f>Обработка!$G134</f>
        <v>#DIV/0!</v>
      </c>
    </row>
    <row r="139" spans="1:37" x14ac:dyDescent="0.25">
      <c r="A139" s="11"/>
      <c r="B139" s="13"/>
      <c r="C139" s="80"/>
      <c r="D139" s="12"/>
      <c r="E139" s="11" t="str">
        <f t="shared" si="3"/>
        <v xml:space="preserve">0 лет 0 мес. </v>
      </c>
      <c r="F139" s="11"/>
      <c r="G139" s="11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8" t="e">
        <f>Обработка!$B135</f>
        <v>#DIV/0!</v>
      </c>
      <c r="AC139" s="8" t="e">
        <f>INDEX(Обработка!$J$11:$U$1011,'Тулуз-Пьерон'!$A139,$F139+1)</f>
        <v>#DIV/0!</v>
      </c>
      <c r="AD139" s="8" t="e">
        <f>Обработка!$C135</f>
        <v>#DIV/0!</v>
      </c>
      <c r="AE139" s="5" t="e">
        <f>Обработка!$D135</f>
        <v>#DIV/0!</v>
      </c>
      <c r="AF139" s="8" t="e">
        <f>INDEX(Обработка!$V$11:$AG$1011,'Тулуз-Пьерон'!$A139,'Тулуз-Пьерон'!$F139+1)</f>
        <v>#DIV/0!</v>
      </c>
      <c r="AG139" s="7" t="e">
        <f t="shared" si="2"/>
        <v>#DIV/0!</v>
      </c>
      <c r="AH139" s="6"/>
      <c r="AI139" s="5" t="e">
        <f>Обработка!$E135</f>
        <v>#DIV/0!</v>
      </c>
      <c r="AJ139" s="5" t="e">
        <f>Обработка!$F135</f>
        <v>#DIV/0!</v>
      </c>
      <c r="AK139" s="5" t="e">
        <f>Обработка!$G135</f>
        <v>#DIV/0!</v>
      </c>
    </row>
    <row r="140" spans="1:37" x14ac:dyDescent="0.25">
      <c r="A140" s="11"/>
      <c r="B140" s="13"/>
      <c r="C140" s="80"/>
      <c r="D140" s="12"/>
      <c r="E140" s="11" t="str">
        <f t="shared" si="3"/>
        <v xml:space="preserve">0 лет 0 мес. </v>
      </c>
      <c r="F140" s="11"/>
      <c r="G140" s="11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8" t="e">
        <f>Обработка!$B136</f>
        <v>#DIV/0!</v>
      </c>
      <c r="AC140" s="8" t="e">
        <f>INDEX(Обработка!$J$11:$U$1011,'Тулуз-Пьерон'!$A140,$F140+1)</f>
        <v>#DIV/0!</v>
      </c>
      <c r="AD140" s="8" t="e">
        <f>Обработка!$C136</f>
        <v>#DIV/0!</v>
      </c>
      <c r="AE140" s="5" t="e">
        <f>Обработка!$D136</f>
        <v>#DIV/0!</v>
      </c>
      <c r="AF140" s="8" t="e">
        <f>INDEX(Обработка!$V$11:$AG$1011,'Тулуз-Пьерон'!$A140,'Тулуз-Пьерон'!$F140+1)</f>
        <v>#DIV/0!</v>
      </c>
      <c r="AG140" s="7" t="e">
        <f t="shared" si="2"/>
        <v>#DIV/0!</v>
      </c>
      <c r="AH140" s="6"/>
      <c r="AI140" s="5" t="e">
        <f>Обработка!$E136</f>
        <v>#DIV/0!</v>
      </c>
      <c r="AJ140" s="5" t="e">
        <f>Обработка!$F136</f>
        <v>#DIV/0!</v>
      </c>
      <c r="AK140" s="5" t="e">
        <f>Обработка!$G136</f>
        <v>#DIV/0!</v>
      </c>
    </row>
    <row r="141" spans="1:37" x14ac:dyDescent="0.25">
      <c r="A141" s="11"/>
      <c r="B141" s="13"/>
      <c r="C141" s="80"/>
      <c r="D141" s="12"/>
      <c r="E141" s="11" t="str">
        <f t="shared" si="3"/>
        <v xml:space="preserve">0 лет 0 мес. </v>
      </c>
      <c r="F141" s="11"/>
      <c r="G141" s="11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8" t="e">
        <f>Обработка!$B137</f>
        <v>#DIV/0!</v>
      </c>
      <c r="AC141" s="8" t="e">
        <f>INDEX(Обработка!$J$11:$U$1011,'Тулуз-Пьерон'!$A141,$F141+1)</f>
        <v>#DIV/0!</v>
      </c>
      <c r="AD141" s="8" t="e">
        <f>Обработка!$C137</f>
        <v>#DIV/0!</v>
      </c>
      <c r="AE141" s="5" t="e">
        <f>Обработка!$D137</f>
        <v>#DIV/0!</v>
      </c>
      <c r="AF141" s="8" t="e">
        <f>INDEX(Обработка!$V$11:$AG$1011,'Тулуз-Пьерон'!$A141,'Тулуз-Пьерон'!$F141+1)</f>
        <v>#DIV/0!</v>
      </c>
      <c r="AG141" s="7" t="e">
        <f t="shared" si="2"/>
        <v>#DIV/0!</v>
      </c>
      <c r="AH141" s="6"/>
      <c r="AI141" s="5" t="e">
        <f>Обработка!$E137</f>
        <v>#DIV/0!</v>
      </c>
      <c r="AJ141" s="5" t="e">
        <f>Обработка!$F137</f>
        <v>#DIV/0!</v>
      </c>
      <c r="AK141" s="5" t="e">
        <f>Обработка!$G137</f>
        <v>#DIV/0!</v>
      </c>
    </row>
    <row r="142" spans="1:37" x14ac:dyDescent="0.25">
      <c r="A142" s="11"/>
      <c r="B142" s="13"/>
      <c r="C142" s="80"/>
      <c r="D142" s="12"/>
      <c r="E142" s="11" t="str">
        <f t="shared" si="3"/>
        <v xml:space="preserve">0 лет 0 мес. </v>
      </c>
      <c r="F142" s="11"/>
      <c r="G142" s="11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8" t="e">
        <f>Обработка!$B138</f>
        <v>#DIV/0!</v>
      </c>
      <c r="AC142" s="8" t="e">
        <f>INDEX(Обработка!$J$11:$U$1011,'Тулуз-Пьерон'!$A142,$F142+1)</f>
        <v>#DIV/0!</v>
      </c>
      <c r="AD142" s="8" t="e">
        <f>Обработка!$C138</f>
        <v>#DIV/0!</v>
      </c>
      <c r="AE142" s="5" t="e">
        <f>Обработка!$D138</f>
        <v>#DIV/0!</v>
      </c>
      <c r="AF142" s="8" t="e">
        <f>INDEX(Обработка!$V$11:$AG$1011,'Тулуз-Пьерон'!$A142,'Тулуз-Пьерон'!$F142+1)</f>
        <v>#DIV/0!</v>
      </c>
      <c r="AG142" s="7" t="e">
        <f t="shared" si="2"/>
        <v>#DIV/0!</v>
      </c>
      <c r="AH142" s="6"/>
      <c r="AI142" s="5" t="e">
        <f>Обработка!$E138</f>
        <v>#DIV/0!</v>
      </c>
      <c r="AJ142" s="5" t="e">
        <f>Обработка!$F138</f>
        <v>#DIV/0!</v>
      </c>
      <c r="AK142" s="5" t="e">
        <f>Обработка!$G138</f>
        <v>#DIV/0!</v>
      </c>
    </row>
    <row r="143" spans="1:37" x14ac:dyDescent="0.25">
      <c r="A143" s="11"/>
      <c r="B143" s="13"/>
      <c r="C143" s="80"/>
      <c r="D143" s="12"/>
      <c r="E143" s="11" t="str">
        <f t="shared" si="3"/>
        <v xml:space="preserve">0 лет 0 мес. </v>
      </c>
      <c r="F143" s="11"/>
      <c r="G143" s="11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8" t="e">
        <f>Обработка!$B139</f>
        <v>#DIV/0!</v>
      </c>
      <c r="AC143" s="8" t="e">
        <f>INDEX(Обработка!$J$11:$U$1011,'Тулуз-Пьерон'!$A143,$F143+1)</f>
        <v>#DIV/0!</v>
      </c>
      <c r="AD143" s="8" t="e">
        <f>Обработка!$C139</f>
        <v>#DIV/0!</v>
      </c>
      <c r="AE143" s="5" t="e">
        <f>Обработка!$D139</f>
        <v>#DIV/0!</v>
      </c>
      <c r="AF143" s="8" t="e">
        <f>INDEX(Обработка!$V$11:$AG$1011,'Тулуз-Пьерон'!$A143,'Тулуз-Пьерон'!$F143+1)</f>
        <v>#DIV/0!</v>
      </c>
      <c r="AG143" s="7" t="e">
        <f t="shared" ref="AG143:AG206" si="4">IF($AF143="ПАТОЛОГИЯ","КРАЙНЕ ВЫСОКАЯ ВЕРОЯНОСТЬ ММД",IF(AND(OR($AC143="Слабая",$AC143="ПАТОЛОГИЯ"),$AF143="Слабая"),"ММД ВПОЛНЕ ВЕРОЯТНА",IF(AND(OR($AC143="Слабая",$AC143="ПАТОЛОГИЯ"),OR($AF143="Средняя",$AF143="Хорошая")),"ММД В СТАДИИ КОМПЕНСАЦИИ","ОТСУТСТВИЕ ММД")))</f>
        <v>#DIV/0!</v>
      </c>
      <c r="AH143" s="6"/>
      <c r="AI143" s="5" t="e">
        <f>Обработка!$E139</f>
        <v>#DIV/0!</v>
      </c>
      <c r="AJ143" s="5" t="e">
        <f>Обработка!$F139</f>
        <v>#DIV/0!</v>
      </c>
      <c r="AK143" s="5" t="e">
        <f>Обработка!$G139</f>
        <v>#DIV/0!</v>
      </c>
    </row>
    <row r="144" spans="1:37" x14ac:dyDescent="0.25">
      <c r="A144" s="11"/>
      <c r="B144" s="13"/>
      <c r="C144" s="80"/>
      <c r="D144" s="12"/>
      <c r="E144" s="11" t="str">
        <f t="shared" ref="E144:E207" si="5">DATEDIF(C144,D144,"y")&amp;" лет "&amp;
DATEDIF(C144,D144,"ym")&amp;" мес. "</f>
        <v xml:space="preserve">0 лет 0 мес. </v>
      </c>
      <c r="F144" s="11"/>
      <c r="G144" s="11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8" t="e">
        <f>Обработка!$B140</f>
        <v>#DIV/0!</v>
      </c>
      <c r="AC144" s="8" t="e">
        <f>INDEX(Обработка!$J$11:$U$1011,'Тулуз-Пьерон'!$A144,$F144+1)</f>
        <v>#DIV/0!</v>
      </c>
      <c r="AD144" s="8" t="e">
        <f>Обработка!$C140</f>
        <v>#DIV/0!</v>
      </c>
      <c r="AE144" s="5" t="e">
        <f>Обработка!$D140</f>
        <v>#DIV/0!</v>
      </c>
      <c r="AF144" s="8" t="e">
        <f>INDEX(Обработка!$V$11:$AG$1011,'Тулуз-Пьерон'!$A144,'Тулуз-Пьерон'!$F144+1)</f>
        <v>#DIV/0!</v>
      </c>
      <c r="AG144" s="7" t="e">
        <f t="shared" si="4"/>
        <v>#DIV/0!</v>
      </c>
      <c r="AH144" s="6"/>
      <c r="AI144" s="5" t="e">
        <f>Обработка!$E140</f>
        <v>#DIV/0!</v>
      </c>
      <c r="AJ144" s="5" t="e">
        <f>Обработка!$F140</f>
        <v>#DIV/0!</v>
      </c>
      <c r="AK144" s="5" t="e">
        <f>Обработка!$G140</f>
        <v>#DIV/0!</v>
      </c>
    </row>
    <row r="145" spans="1:37" x14ac:dyDescent="0.25">
      <c r="A145" s="11"/>
      <c r="B145" s="13"/>
      <c r="C145" s="80"/>
      <c r="D145" s="12"/>
      <c r="E145" s="11" t="str">
        <f t="shared" si="5"/>
        <v xml:space="preserve">0 лет 0 мес. </v>
      </c>
      <c r="F145" s="11"/>
      <c r="G145" s="11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8" t="e">
        <f>Обработка!$B141</f>
        <v>#DIV/0!</v>
      </c>
      <c r="AC145" s="8" t="e">
        <f>INDEX(Обработка!$J$11:$U$1011,'Тулуз-Пьерон'!$A145,$F145+1)</f>
        <v>#DIV/0!</v>
      </c>
      <c r="AD145" s="8" t="e">
        <f>Обработка!$C141</f>
        <v>#DIV/0!</v>
      </c>
      <c r="AE145" s="5" t="e">
        <f>Обработка!$D141</f>
        <v>#DIV/0!</v>
      </c>
      <c r="AF145" s="8" t="e">
        <f>INDEX(Обработка!$V$11:$AG$1011,'Тулуз-Пьерон'!$A145,'Тулуз-Пьерон'!$F145+1)</f>
        <v>#DIV/0!</v>
      </c>
      <c r="AG145" s="7" t="e">
        <f t="shared" si="4"/>
        <v>#DIV/0!</v>
      </c>
      <c r="AH145" s="6"/>
      <c r="AI145" s="5" t="e">
        <f>Обработка!$E141</f>
        <v>#DIV/0!</v>
      </c>
      <c r="AJ145" s="5" t="e">
        <f>Обработка!$F141</f>
        <v>#DIV/0!</v>
      </c>
      <c r="AK145" s="5" t="e">
        <f>Обработка!$G141</f>
        <v>#DIV/0!</v>
      </c>
    </row>
    <row r="146" spans="1:37" x14ac:dyDescent="0.25">
      <c r="A146" s="11"/>
      <c r="B146" s="13"/>
      <c r="C146" s="80"/>
      <c r="D146" s="12"/>
      <c r="E146" s="11" t="str">
        <f t="shared" si="5"/>
        <v xml:space="preserve">0 лет 0 мес. </v>
      </c>
      <c r="F146" s="11"/>
      <c r="G146" s="11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8" t="e">
        <f>Обработка!$B142</f>
        <v>#DIV/0!</v>
      </c>
      <c r="AC146" s="8" t="e">
        <f>INDEX(Обработка!$J$11:$U$1011,'Тулуз-Пьерон'!$A146,$F146+1)</f>
        <v>#DIV/0!</v>
      </c>
      <c r="AD146" s="8" t="e">
        <f>Обработка!$C142</f>
        <v>#DIV/0!</v>
      </c>
      <c r="AE146" s="5" t="e">
        <f>Обработка!$D142</f>
        <v>#DIV/0!</v>
      </c>
      <c r="AF146" s="8" t="e">
        <f>INDEX(Обработка!$V$11:$AG$1011,'Тулуз-Пьерон'!$A146,'Тулуз-Пьерон'!$F146+1)</f>
        <v>#DIV/0!</v>
      </c>
      <c r="AG146" s="7" t="e">
        <f t="shared" si="4"/>
        <v>#DIV/0!</v>
      </c>
      <c r="AH146" s="6"/>
      <c r="AI146" s="5" t="e">
        <f>Обработка!$E142</f>
        <v>#DIV/0!</v>
      </c>
      <c r="AJ146" s="5" t="e">
        <f>Обработка!$F142</f>
        <v>#DIV/0!</v>
      </c>
      <c r="AK146" s="5" t="e">
        <f>Обработка!$G142</f>
        <v>#DIV/0!</v>
      </c>
    </row>
    <row r="147" spans="1:37" x14ac:dyDescent="0.25">
      <c r="A147" s="11"/>
      <c r="B147" s="13"/>
      <c r="C147" s="80"/>
      <c r="D147" s="12"/>
      <c r="E147" s="11" t="str">
        <f t="shared" si="5"/>
        <v xml:space="preserve">0 лет 0 мес. </v>
      </c>
      <c r="F147" s="11"/>
      <c r="G147" s="11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8" t="e">
        <f>Обработка!$B143</f>
        <v>#DIV/0!</v>
      </c>
      <c r="AC147" s="8" t="e">
        <f>INDEX(Обработка!$J$11:$U$1011,'Тулуз-Пьерон'!$A147,$F147+1)</f>
        <v>#DIV/0!</v>
      </c>
      <c r="AD147" s="8" t="e">
        <f>Обработка!$C143</f>
        <v>#DIV/0!</v>
      </c>
      <c r="AE147" s="5" t="e">
        <f>Обработка!$D143</f>
        <v>#DIV/0!</v>
      </c>
      <c r="AF147" s="8" t="e">
        <f>INDEX(Обработка!$V$11:$AG$1011,'Тулуз-Пьерон'!$A147,'Тулуз-Пьерон'!$F147+1)</f>
        <v>#DIV/0!</v>
      </c>
      <c r="AG147" s="7" t="e">
        <f t="shared" si="4"/>
        <v>#DIV/0!</v>
      </c>
      <c r="AH147" s="6"/>
      <c r="AI147" s="5" t="e">
        <f>Обработка!$E143</f>
        <v>#DIV/0!</v>
      </c>
      <c r="AJ147" s="5" t="e">
        <f>Обработка!$F143</f>
        <v>#DIV/0!</v>
      </c>
      <c r="AK147" s="5" t="e">
        <f>Обработка!$G143</f>
        <v>#DIV/0!</v>
      </c>
    </row>
    <row r="148" spans="1:37" x14ac:dyDescent="0.25">
      <c r="A148" s="11"/>
      <c r="B148" s="13"/>
      <c r="C148" s="80"/>
      <c r="D148" s="12"/>
      <c r="E148" s="11" t="str">
        <f t="shared" si="5"/>
        <v xml:space="preserve">0 лет 0 мес. </v>
      </c>
      <c r="F148" s="11"/>
      <c r="G148" s="11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8" t="e">
        <f>Обработка!$B144</f>
        <v>#DIV/0!</v>
      </c>
      <c r="AC148" s="8" t="e">
        <f>INDEX(Обработка!$J$11:$U$1011,'Тулуз-Пьерон'!$A148,$F148+1)</f>
        <v>#DIV/0!</v>
      </c>
      <c r="AD148" s="8" t="e">
        <f>Обработка!$C144</f>
        <v>#DIV/0!</v>
      </c>
      <c r="AE148" s="5" t="e">
        <f>Обработка!$D144</f>
        <v>#DIV/0!</v>
      </c>
      <c r="AF148" s="8" t="e">
        <f>INDEX(Обработка!$V$11:$AG$1011,'Тулуз-Пьерон'!$A148,'Тулуз-Пьерон'!$F148+1)</f>
        <v>#DIV/0!</v>
      </c>
      <c r="AG148" s="7" t="e">
        <f t="shared" si="4"/>
        <v>#DIV/0!</v>
      </c>
      <c r="AH148" s="6"/>
      <c r="AI148" s="5" t="e">
        <f>Обработка!$E144</f>
        <v>#DIV/0!</v>
      </c>
      <c r="AJ148" s="5" t="e">
        <f>Обработка!$F144</f>
        <v>#DIV/0!</v>
      </c>
      <c r="AK148" s="5" t="e">
        <f>Обработка!$G144</f>
        <v>#DIV/0!</v>
      </c>
    </row>
    <row r="149" spans="1:37" x14ac:dyDescent="0.25">
      <c r="A149" s="11"/>
      <c r="B149" s="13"/>
      <c r="C149" s="80"/>
      <c r="D149" s="12"/>
      <c r="E149" s="11" t="str">
        <f t="shared" si="5"/>
        <v xml:space="preserve">0 лет 0 мес. </v>
      </c>
      <c r="F149" s="11"/>
      <c r="G149" s="11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8" t="e">
        <f>Обработка!$B145</f>
        <v>#DIV/0!</v>
      </c>
      <c r="AC149" s="8" t="e">
        <f>INDEX(Обработка!$J$11:$U$1011,'Тулуз-Пьерон'!$A149,$F149+1)</f>
        <v>#DIV/0!</v>
      </c>
      <c r="AD149" s="8" t="e">
        <f>Обработка!$C145</f>
        <v>#DIV/0!</v>
      </c>
      <c r="AE149" s="5" t="e">
        <f>Обработка!$D145</f>
        <v>#DIV/0!</v>
      </c>
      <c r="AF149" s="8" t="e">
        <f>INDEX(Обработка!$V$11:$AG$1011,'Тулуз-Пьерон'!$A149,'Тулуз-Пьерон'!$F149+1)</f>
        <v>#DIV/0!</v>
      </c>
      <c r="AG149" s="7" t="e">
        <f t="shared" si="4"/>
        <v>#DIV/0!</v>
      </c>
      <c r="AH149" s="6"/>
      <c r="AI149" s="5" t="e">
        <f>Обработка!$E145</f>
        <v>#DIV/0!</v>
      </c>
      <c r="AJ149" s="5" t="e">
        <f>Обработка!$F145</f>
        <v>#DIV/0!</v>
      </c>
      <c r="AK149" s="5" t="e">
        <f>Обработка!$G145</f>
        <v>#DIV/0!</v>
      </c>
    </row>
    <row r="150" spans="1:37" x14ac:dyDescent="0.25">
      <c r="A150" s="11"/>
      <c r="B150" s="13"/>
      <c r="C150" s="80"/>
      <c r="D150" s="12"/>
      <c r="E150" s="11" t="str">
        <f t="shared" si="5"/>
        <v xml:space="preserve">0 лет 0 мес. </v>
      </c>
      <c r="F150" s="11"/>
      <c r="G150" s="11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8" t="e">
        <f>Обработка!$B146</f>
        <v>#DIV/0!</v>
      </c>
      <c r="AC150" s="8" t="e">
        <f>INDEX(Обработка!$J$11:$U$1011,'Тулуз-Пьерон'!$A150,$F150+1)</f>
        <v>#DIV/0!</v>
      </c>
      <c r="AD150" s="8" t="e">
        <f>Обработка!$C146</f>
        <v>#DIV/0!</v>
      </c>
      <c r="AE150" s="5" t="e">
        <f>Обработка!$D146</f>
        <v>#DIV/0!</v>
      </c>
      <c r="AF150" s="8" t="e">
        <f>INDEX(Обработка!$V$11:$AG$1011,'Тулуз-Пьерон'!$A150,'Тулуз-Пьерон'!$F150+1)</f>
        <v>#DIV/0!</v>
      </c>
      <c r="AG150" s="7" t="e">
        <f t="shared" si="4"/>
        <v>#DIV/0!</v>
      </c>
      <c r="AH150" s="6"/>
      <c r="AI150" s="5" t="e">
        <f>Обработка!$E146</f>
        <v>#DIV/0!</v>
      </c>
      <c r="AJ150" s="5" t="e">
        <f>Обработка!$F146</f>
        <v>#DIV/0!</v>
      </c>
      <c r="AK150" s="5" t="e">
        <f>Обработка!$G146</f>
        <v>#DIV/0!</v>
      </c>
    </row>
    <row r="151" spans="1:37" x14ac:dyDescent="0.25">
      <c r="A151" s="11"/>
      <c r="B151" s="13"/>
      <c r="C151" s="80"/>
      <c r="D151" s="12"/>
      <c r="E151" s="11" t="str">
        <f t="shared" si="5"/>
        <v xml:space="preserve">0 лет 0 мес. </v>
      </c>
      <c r="F151" s="11"/>
      <c r="G151" s="11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8" t="e">
        <f>Обработка!$B147</f>
        <v>#DIV/0!</v>
      </c>
      <c r="AC151" s="8" t="e">
        <f>INDEX(Обработка!$J$11:$U$1011,'Тулуз-Пьерон'!$A151,$F151+1)</f>
        <v>#DIV/0!</v>
      </c>
      <c r="AD151" s="8" t="e">
        <f>Обработка!$C147</f>
        <v>#DIV/0!</v>
      </c>
      <c r="AE151" s="5" t="e">
        <f>Обработка!$D147</f>
        <v>#DIV/0!</v>
      </c>
      <c r="AF151" s="8" t="e">
        <f>INDEX(Обработка!$V$11:$AG$1011,'Тулуз-Пьерон'!$A151,'Тулуз-Пьерон'!$F151+1)</f>
        <v>#DIV/0!</v>
      </c>
      <c r="AG151" s="7" t="e">
        <f t="shared" si="4"/>
        <v>#DIV/0!</v>
      </c>
      <c r="AH151" s="6"/>
      <c r="AI151" s="5" t="e">
        <f>Обработка!$E147</f>
        <v>#DIV/0!</v>
      </c>
      <c r="AJ151" s="5" t="e">
        <f>Обработка!$F147</f>
        <v>#DIV/0!</v>
      </c>
      <c r="AK151" s="5" t="e">
        <f>Обработка!$G147</f>
        <v>#DIV/0!</v>
      </c>
    </row>
    <row r="152" spans="1:37" x14ac:dyDescent="0.25">
      <c r="A152" s="11"/>
      <c r="B152" s="13"/>
      <c r="C152" s="80"/>
      <c r="D152" s="12"/>
      <c r="E152" s="11" t="str">
        <f t="shared" si="5"/>
        <v xml:space="preserve">0 лет 0 мес. </v>
      </c>
      <c r="F152" s="11"/>
      <c r="G152" s="11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8" t="e">
        <f>Обработка!$B148</f>
        <v>#DIV/0!</v>
      </c>
      <c r="AC152" s="8" t="e">
        <f>INDEX(Обработка!$J$11:$U$1011,'Тулуз-Пьерон'!$A152,$F152+1)</f>
        <v>#DIV/0!</v>
      </c>
      <c r="AD152" s="8" t="e">
        <f>Обработка!$C148</f>
        <v>#DIV/0!</v>
      </c>
      <c r="AE152" s="5" t="e">
        <f>Обработка!$D148</f>
        <v>#DIV/0!</v>
      </c>
      <c r="AF152" s="8" t="e">
        <f>INDEX(Обработка!$V$11:$AG$1011,'Тулуз-Пьерон'!$A152,'Тулуз-Пьерон'!$F152+1)</f>
        <v>#DIV/0!</v>
      </c>
      <c r="AG152" s="7" t="e">
        <f t="shared" si="4"/>
        <v>#DIV/0!</v>
      </c>
      <c r="AH152" s="6"/>
      <c r="AI152" s="5" t="e">
        <f>Обработка!$E148</f>
        <v>#DIV/0!</v>
      </c>
      <c r="AJ152" s="5" t="e">
        <f>Обработка!$F148</f>
        <v>#DIV/0!</v>
      </c>
      <c r="AK152" s="5" t="e">
        <f>Обработка!$G148</f>
        <v>#DIV/0!</v>
      </c>
    </row>
    <row r="153" spans="1:37" x14ac:dyDescent="0.25">
      <c r="A153" s="11"/>
      <c r="B153" s="13"/>
      <c r="C153" s="80"/>
      <c r="D153" s="12"/>
      <c r="E153" s="11" t="str">
        <f t="shared" si="5"/>
        <v xml:space="preserve">0 лет 0 мес. </v>
      </c>
      <c r="F153" s="11"/>
      <c r="G153" s="11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8" t="e">
        <f>Обработка!$B149</f>
        <v>#DIV/0!</v>
      </c>
      <c r="AC153" s="8" t="e">
        <f>INDEX(Обработка!$J$11:$U$1011,'Тулуз-Пьерон'!$A153,$F153+1)</f>
        <v>#DIV/0!</v>
      </c>
      <c r="AD153" s="8" t="e">
        <f>Обработка!$C149</f>
        <v>#DIV/0!</v>
      </c>
      <c r="AE153" s="5" t="e">
        <f>Обработка!$D149</f>
        <v>#DIV/0!</v>
      </c>
      <c r="AF153" s="8" t="e">
        <f>INDEX(Обработка!$V$11:$AG$1011,'Тулуз-Пьерон'!$A153,'Тулуз-Пьерон'!$F153+1)</f>
        <v>#DIV/0!</v>
      </c>
      <c r="AG153" s="7" t="e">
        <f t="shared" si="4"/>
        <v>#DIV/0!</v>
      </c>
      <c r="AH153" s="6"/>
      <c r="AI153" s="5" t="e">
        <f>Обработка!$E149</f>
        <v>#DIV/0!</v>
      </c>
      <c r="AJ153" s="5" t="e">
        <f>Обработка!$F149</f>
        <v>#DIV/0!</v>
      </c>
      <c r="AK153" s="5" t="e">
        <f>Обработка!$G149</f>
        <v>#DIV/0!</v>
      </c>
    </row>
    <row r="154" spans="1:37" x14ac:dyDescent="0.25">
      <c r="A154" s="11"/>
      <c r="B154" s="13"/>
      <c r="C154" s="80"/>
      <c r="D154" s="12"/>
      <c r="E154" s="11" t="str">
        <f t="shared" si="5"/>
        <v xml:space="preserve">0 лет 0 мес. </v>
      </c>
      <c r="F154" s="11"/>
      <c r="G154" s="11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8" t="e">
        <f>Обработка!$B150</f>
        <v>#DIV/0!</v>
      </c>
      <c r="AC154" s="8" t="e">
        <f>INDEX(Обработка!$J$11:$U$1011,'Тулуз-Пьерон'!$A154,$F154+1)</f>
        <v>#DIV/0!</v>
      </c>
      <c r="AD154" s="8" t="e">
        <f>Обработка!$C150</f>
        <v>#DIV/0!</v>
      </c>
      <c r="AE154" s="5" t="e">
        <f>Обработка!$D150</f>
        <v>#DIV/0!</v>
      </c>
      <c r="AF154" s="8" t="e">
        <f>INDEX(Обработка!$V$11:$AG$1011,'Тулуз-Пьерон'!$A154,'Тулуз-Пьерон'!$F154+1)</f>
        <v>#DIV/0!</v>
      </c>
      <c r="AG154" s="7" t="e">
        <f t="shared" si="4"/>
        <v>#DIV/0!</v>
      </c>
      <c r="AH154" s="6"/>
      <c r="AI154" s="5" t="e">
        <f>Обработка!$E150</f>
        <v>#DIV/0!</v>
      </c>
      <c r="AJ154" s="5" t="e">
        <f>Обработка!$F150</f>
        <v>#DIV/0!</v>
      </c>
      <c r="AK154" s="5" t="e">
        <f>Обработка!$G150</f>
        <v>#DIV/0!</v>
      </c>
    </row>
    <row r="155" spans="1:37" x14ac:dyDescent="0.25">
      <c r="A155" s="11"/>
      <c r="B155" s="13"/>
      <c r="C155" s="80"/>
      <c r="D155" s="12"/>
      <c r="E155" s="11" t="str">
        <f t="shared" si="5"/>
        <v xml:space="preserve">0 лет 0 мес. </v>
      </c>
      <c r="F155" s="11"/>
      <c r="G155" s="11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8" t="e">
        <f>Обработка!$B151</f>
        <v>#DIV/0!</v>
      </c>
      <c r="AC155" s="8" t="e">
        <f>INDEX(Обработка!$J$11:$U$1011,'Тулуз-Пьерон'!$A155,$F155+1)</f>
        <v>#DIV/0!</v>
      </c>
      <c r="AD155" s="8" t="e">
        <f>Обработка!$C151</f>
        <v>#DIV/0!</v>
      </c>
      <c r="AE155" s="5" t="e">
        <f>Обработка!$D151</f>
        <v>#DIV/0!</v>
      </c>
      <c r="AF155" s="8" t="e">
        <f>INDEX(Обработка!$V$11:$AG$1011,'Тулуз-Пьерон'!$A155,'Тулуз-Пьерон'!$F155+1)</f>
        <v>#DIV/0!</v>
      </c>
      <c r="AG155" s="7" t="e">
        <f t="shared" si="4"/>
        <v>#DIV/0!</v>
      </c>
      <c r="AH155" s="6"/>
      <c r="AI155" s="5" t="e">
        <f>Обработка!$E151</f>
        <v>#DIV/0!</v>
      </c>
      <c r="AJ155" s="5" t="e">
        <f>Обработка!$F151</f>
        <v>#DIV/0!</v>
      </c>
      <c r="AK155" s="5" t="e">
        <f>Обработка!$G151</f>
        <v>#DIV/0!</v>
      </c>
    </row>
    <row r="156" spans="1:37" x14ac:dyDescent="0.25">
      <c r="A156" s="11"/>
      <c r="B156" s="13"/>
      <c r="C156" s="80"/>
      <c r="D156" s="12"/>
      <c r="E156" s="11" t="str">
        <f t="shared" si="5"/>
        <v xml:space="preserve">0 лет 0 мес. </v>
      </c>
      <c r="F156" s="11"/>
      <c r="G156" s="11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8" t="e">
        <f>Обработка!$B152</f>
        <v>#DIV/0!</v>
      </c>
      <c r="AC156" s="8" t="e">
        <f>INDEX(Обработка!$J$11:$U$1011,'Тулуз-Пьерон'!$A156,$F156+1)</f>
        <v>#DIV/0!</v>
      </c>
      <c r="AD156" s="8" t="e">
        <f>Обработка!$C152</f>
        <v>#DIV/0!</v>
      </c>
      <c r="AE156" s="5" t="e">
        <f>Обработка!$D152</f>
        <v>#DIV/0!</v>
      </c>
      <c r="AF156" s="8" t="e">
        <f>INDEX(Обработка!$V$11:$AG$1011,'Тулуз-Пьерон'!$A156,'Тулуз-Пьерон'!$F156+1)</f>
        <v>#DIV/0!</v>
      </c>
      <c r="AG156" s="7" t="e">
        <f t="shared" si="4"/>
        <v>#DIV/0!</v>
      </c>
      <c r="AH156" s="6"/>
      <c r="AI156" s="5" t="e">
        <f>Обработка!$E152</f>
        <v>#DIV/0!</v>
      </c>
      <c r="AJ156" s="5" t="e">
        <f>Обработка!$F152</f>
        <v>#DIV/0!</v>
      </c>
      <c r="AK156" s="5" t="e">
        <f>Обработка!$G152</f>
        <v>#DIV/0!</v>
      </c>
    </row>
    <row r="157" spans="1:37" x14ac:dyDescent="0.25">
      <c r="A157" s="11"/>
      <c r="B157" s="13"/>
      <c r="C157" s="80"/>
      <c r="D157" s="12"/>
      <c r="E157" s="11" t="str">
        <f t="shared" si="5"/>
        <v xml:space="preserve">0 лет 0 мес. </v>
      </c>
      <c r="F157" s="11"/>
      <c r="G157" s="11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8" t="e">
        <f>Обработка!$B153</f>
        <v>#DIV/0!</v>
      </c>
      <c r="AC157" s="8" t="e">
        <f>INDEX(Обработка!$J$11:$U$1011,'Тулуз-Пьерон'!$A157,$F157+1)</f>
        <v>#DIV/0!</v>
      </c>
      <c r="AD157" s="8" t="e">
        <f>Обработка!$C153</f>
        <v>#DIV/0!</v>
      </c>
      <c r="AE157" s="5" t="e">
        <f>Обработка!$D153</f>
        <v>#DIV/0!</v>
      </c>
      <c r="AF157" s="8" t="e">
        <f>INDEX(Обработка!$V$11:$AG$1011,'Тулуз-Пьерон'!$A157,'Тулуз-Пьерон'!$F157+1)</f>
        <v>#DIV/0!</v>
      </c>
      <c r="AG157" s="7" t="e">
        <f t="shared" si="4"/>
        <v>#DIV/0!</v>
      </c>
      <c r="AH157" s="6"/>
      <c r="AI157" s="5" t="e">
        <f>Обработка!$E153</f>
        <v>#DIV/0!</v>
      </c>
      <c r="AJ157" s="5" t="e">
        <f>Обработка!$F153</f>
        <v>#DIV/0!</v>
      </c>
      <c r="AK157" s="5" t="e">
        <f>Обработка!$G153</f>
        <v>#DIV/0!</v>
      </c>
    </row>
    <row r="158" spans="1:37" x14ac:dyDescent="0.25">
      <c r="A158" s="11"/>
      <c r="B158" s="13"/>
      <c r="C158" s="80"/>
      <c r="D158" s="12"/>
      <c r="E158" s="11" t="str">
        <f t="shared" si="5"/>
        <v xml:space="preserve">0 лет 0 мес. </v>
      </c>
      <c r="F158" s="11"/>
      <c r="G158" s="11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8" t="e">
        <f>Обработка!$B154</f>
        <v>#DIV/0!</v>
      </c>
      <c r="AC158" s="8" t="e">
        <f>INDEX(Обработка!$J$11:$U$1011,'Тулуз-Пьерон'!$A158,$F158+1)</f>
        <v>#DIV/0!</v>
      </c>
      <c r="AD158" s="8" t="e">
        <f>Обработка!$C154</f>
        <v>#DIV/0!</v>
      </c>
      <c r="AE158" s="5" t="e">
        <f>Обработка!$D154</f>
        <v>#DIV/0!</v>
      </c>
      <c r="AF158" s="8" t="e">
        <f>INDEX(Обработка!$V$11:$AG$1011,'Тулуз-Пьерон'!$A158,'Тулуз-Пьерон'!$F158+1)</f>
        <v>#DIV/0!</v>
      </c>
      <c r="AG158" s="7" t="e">
        <f t="shared" si="4"/>
        <v>#DIV/0!</v>
      </c>
      <c r="AH158" s="6"/>
      <c r="AI158" s="5" t="e">
        <f>Обработка!$E154</f>
        <v>#DIV/0!</v>
      </c>
      <c r="AJ158" s="5" t="e">
        <f>Обработка!$F154</f>
        <v>#DIV/0!</v>
      </c>
      <c r="AK158" s="5" t="e">
        <f>Обработка!$G154</f>
        <v>#DIV/0!</v>
      </c>
    </row>
    <row r="159" spans="1:37" x14ac:dyDescent="0.25">
      <c r="A159" s="11"/>
      <c r="B159" s="13"/>
      <c r="C159" s="80"/>
      <c r="D159" s="12"/>
      <c r="E159" s="11" t="str">
        <f t="shared" si="5"/>
        <v xml:space="preserve">0 лет 0 мес. </v>
      </c>
      <c r="F159" s="11"/>
      <c r="G159" s="11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8" t="e">
        <f>Обработка!$B155</f>
        <v>#DIV/0!</v>
      </c>
      <c r="AC159" s="8" t="e">
        <f>INDEX(Обработка!$J$11:$U$1011,'Тулуз-Пьерон'!$A159,$F159+1)</f>
        <v>#DIV/0!</v>
      </c>
      <c r="AD159" s="8" t="e">
        <f>Обработка!$C155</f>
        <v>#DIV/0!</v>
      </c>
      <c r="AE159" s="5" t="e">
        <f>Обработка!$D155</f>
        <v>#DIV/0!</v>
      </c>
      <c r="AF159" s="8" t="e">
        <f>INDEX(Обработка!$V$11:$AG$1011,'Тулуз-Пьерон'!$A159,'Тулуз-Пьерон'!$F159+1)</f>
        <v>#DIV/0!</v>
      </c>
      <c r="AG159" s="7" t="e">
        <f t="shared" si="4"/>
        <v>#DIV/0!</v>
      </c>
      <c r="AH159" s="6"/>
      <c r="AI159" s="5" t="e">
        <f>Обработка!$E155</f>
        <v>#DIV/0!</v>
      </c>
      <c r="AJ159" s="5" t="e">
        <f>Обработка!$F155</f>
        <v>#DIV/0!</v>
      </c>
      <c r="AK159" s="5" t="e">
        <f>Обработка!$G155</f>
        <v>#DIV/0!</v>
      </c>
    </row>
    <row r="160" spans="1:37" x14ac:dyDescent="0.25">
      <c r="A160" s="11"/>
      <c r="B160" s="13"/>
      <c r="C160" s="80"/>
      <c r="D160" s="12"/>
      <c r="E160" s="11" t="str">
        <f t="shared" si="5"/>
        <v xml:space="preserve">0 лет 0 мес. </v>
      </c>
      <c r="F160" s="11"/>
      <c r="G160" s="11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8" t="e">
        <f>Обработка!$B156</f>
        <v>#DIV/0!</v>
      </c>
      <c r="AC160" s="8" t="e">
        <f>INDEX(Обработка!$J$11:$U$1011,'Тулуз-Пьерон'!$A160,$F160+1)</f>
        <v>#DIV/0!</v>
      </c>
      <c r="AD160" s="8" t="e">
        <f>Обработка!$C156</f>
        <v>#DIV/0!</v>
      </c>
      <c r="AE160" s="5" t="e">
        <f>Обработка!$D156</f>
        <v>#DIV/0!</v>
      </c>
      <c r="AF160" s="8" t="e">
        <f>INDEX(Обработка!$V$11:$AG$1011,'Тулуз-Пьерон'!$A160,'Тулуз-Пьерон'!$F160+1)</f>
        <v>#DIV/0!</v>
      </c>
      <c r="AG160" s="7" t="e">
        <f t="shared" si="4"/>
        <v>#DIV/0!</v>
      </c>
      <c r="AH160" s="6"/>
      <c r="AI160" s="5" t="e">
        <f>Обработка!$E156</f>
        <v>#DIV/0!</v>
      </c>
      <c r="AJ160" s="5" t="e">
        <f>Обработка!$F156</f>
        <v>#DIV/0!</v>
      </c>
      <c r="AK160" s="5" t="e">
        <f>Обработка!$G156</f>
        <v>#DIV/0!</v>
      </c>
    </row>
    <row r="161" spans="1:37" x14ac:dyDescent="0.25">
      <c r="A161" s="11"/>
      <c r="B161" s="13"/>
      <c r="C161" s="80"/>
      <c r="D161" s="12"/>
      <c r="E161" s="11" t="str">
        <f t="shared" si="5"/>
        <v xml:space="preserve">0 лет 0 мес. </v>
      </c>
      <c r="F161" s="11"/>
      <c r="G161" s="11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8" t="e">
        <f>Обработка!$B157</f>
        <v>#DIV/0!</v>
      </c>
      <c r="AC161" s="8" t="e">
        <f>INDEX(Обработка!$J$11:$U$1011,'Тулуз-Пьерон'!$A161,$F161+1)</f>
        <v>#DIV/0!</v>
      </c>
      <c r="AD161" s="8" t="e">
        <f>Обработка!$C157</f>
        <v>#DIV/0!</v>
      </c>
      <c r="AE161" s="5" t="e">
        <f>Обработка!$D157</f>
        <v>#DIV/0!</v>
      </c>
      <c r="AF161" s="8" t="e">
        <f>INDEX(Обработка!$V$11:$AG$1011,'Тулуз-Пьерон'!$A161,'Тулуз-Пьерон'!$F161+1)</f>
        <v>#DIV/0!</v>
      </c>
      <c r="AG161" s="7" t="e">
        <f t="shared" si="4"/>
        <v>#DIV/0!</v>
      </c>
      <c r="AH161" s="6"/>
      <c r="AI161" s="5" t="e">
        <f>Обработка!$E157</f>
        <v>#DIV/0!</v>
      </c>
      <c r="AJ161" s="5" t="e">
        <f>Обработка!$F157</f>
        <v>#DIV/0!</v>
      </c>
      <c r="AK161" s="5" t="e">
        <f>Обработка!$G157</f>
        <v>#DIV/0!</v>
      </c>
    </row>
    <row r="162" spans="1:37" x14ac:dyDescent="0.25">
      <c r="A162" s="11"/>
      <c r="B162" s="13"/>
      <c r="C162" s="80"/>
      <c r="D162" s="12"/>
      <c r="E162" s="11" t="str">
        <f t="shared" si="5"/>
        <v xml:space="preserve">0 лет 0 мес. </v>
      </c>
      <c r="F162" s="11"/>
      <c r="G162" s="11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8" t="e">
        <f>Обработка!$B158</f>
        <v>#DIV/0!</v>
      </c>
      <c r="AC162" s="8" t="e">
        <f>INDEX(Обработка!$J$11:$U$1011,'Тулуз-Пьерон'!$A162,$F162+1)</f>
        <v>#DIV/0!</v>
      </c>
      <c r="AD162" s="8" t="e">
        <f>Обработка!$C158</f>
        <v>#DIV/0!</v>
      </c>
      <c r="AE162" s="5" t="e">
        <f>Обработка!$D158</f>
        <v>#DIV/0!</v>
      </c>
      <c r="AF162" s="8" t="e">
        <f>INDEX(Обработка!$V$11:$AG$1011,'Тулуз-Пьерон'!$A162,'Тулуз-Пьерон'!$F162+1)</f>
        <v>#DIV/0!</v>
      </c>
      <c r="AG162" s="7" t="e">
        <f t="shared" si="4"/>
        <v>#DIV/0!</v>
      </c>
      <c r="AH162" s="6"/>
      <c r="AI162" s="5" t="e">
        <f>Обработка!$E158</f>
        <v>#DIV/0!</v>
      </c>
      <c r="AJ162" s="5" t="e">
        <f>Обработка!$F158</f>
        <v>#DIV/0!</v>
      </c>
      <c r="AK162" s="5" t="e">
        <f>Обработка!$G158</f>
        <v>#DIV/0!</v>
      </c>
    </row>
    <row r="163" spans="1:37" x14ac:dyDescent="0.25">
      <c r="A163" s="11"/>
      <c r="B163" s="13"/>
      <c r="C163" s="80"/>
      <c r="D163" s="12"/>
      <c r="E163" s="11" t="str">
        <f t="shared" si="5"/>
        <v xml:space="preserve">0 лет 0 мес. </v>
      </c>
      <c r="F163" s="11"/>
      <c r="G163" s="11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8" t="e">
        <f>Обработка!$B159</f>
        <v>#DIV/0!</v>
      </c>
      <c r="AC163" s="8" t="e">
        <f>INDEX(Обработка!$J$11:$U$1011,'Тулуз-Пьерон'!$A163,$F163+1)</f>
        <v>#DIV/0!</v>
      </c>
      <c r="AD163" s="8" t="e">
        <f>Обработка!$C159</f>
        <v>#DIV/0!</v>
      </c>
      <c r="AE163" s="5" t="e">
        <f>Обработка!$D159</f>
        <v>#DIV/0!</v>
      </c>
      <c r="AF163" s="8" t="e">
        <f>INDEX(Обработка!$V$11:$AG$1011,'Тулуз-Пьерон'!$A163,'Тулуз-Пьерон'!$F163+1)</f>
        <v>#DIV/0!</v>
      </c>
      <c r="AG163" s="7" t="e">
        <f t="shared" si="4"/>
        <v>#DIV/0!</v>
      </c>
      <c r="AH163" s="6"/>
      <c r="AI163" s="5" t="e">
        <f>Обработка!$E159</f>
        <v>#DIV/0!</v>
      </c>
      <c r="AJ163" s="5" t="e">
        <f>Обработка!$F159</f>
        <v>#DIV/0!</v>
      </c>
      <c r="AK163" s="5" t="e">
        <f>Обработка!$G159</f>
        <v>#DIV/0!</v>
      </c>
    </row>
    <row r="164" spans="1:37" x14ac:dyDescent="0.25">
      <c r="A164" s="11"/>
      <c r="B164" s="13"/>
      <c r="C164" s="80"/>
      <c r="D164" s="12"/>
      <c r="E164" s="11" t="str">
        <f t="shared" si="5"/>
        <v xml:space="preserve">0 лет 0 мес. </v>
      </c>
      <c r="F164" s="11"/>
      <c r="G164" s="11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8" t="e">
        <f>Обработка!$B160</f>
        <v>#DIV/0!</v>
      </c>
      <c r="AC164" s="8" t="e">
        <f>INDEX(Обработка!$J$11:$U$1011,'Тулуз-Пьерон'!$A164,$F164+1)</f>
        <v>#DIV/0!</v>
      </c>
      <c r="AD164" s="8" t="e">
        <f>Обработка!$C160</f>
        <v>#DIV/0!</v>
      </c>
      <c r="AE164" s="5" t="e">
        <f>Обработка!$D160</f>
        <v>#DIV/0!</v>
      </c>
      <c r="AF164" s="8" t="e">
        <f>INDEX(Обработка!$V$11:$AG$1011,'Тулуз-Пьерон'!$A164,'Тулуз-Пьерон'!$F164+1)</f>
        <v>#DIV/0!</v>
      </c>
      <c r="AG164" s="7" t="e">
        <f t="shared" si="4"/>
        <v>#DIV/0!</v>
      </c>
      <c r="AH164" s="6"/>
      <c r="AI164" s="5" t="e">
        <f>Обработка!$E160</f>
        <v>#DIV/0!</v>
      </c>
      <c r="AJ164" s="5" t="e">
        <f>Обработка!$F160</f>
        <v>#DIV/0!</v>
      </c>
      <c r="AK164" s="5" t="e">
        <f>Обработка!$G160</f>
        <v>#DIV/0!</v>
      </c>
    </row>
    <row r="165" spans="1:37" x14ac:dyDescent="0.25">
      <c r="A165" s="11"/>
      <c r="B165" s="13"/>
      <c r="C165" s="80"/>
      <c r="D165" s="12"/>
      <c r="E165" s="11" t="str">
        <f t="shared" si="5"/>
        <v xml:space="preserve">0 лет 0 мес. </v>
      </c>
      <c r="F165" s="11"/>
      <c r="G165" s="11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8" t="e">
        <f>Обработка!$B161</f>
        <v>#DIV/0!</v>
      </c>
      <c r="AC165" s="8" t="e">
        <f>INDEX(Обработка!$J$11:$U$1011,'Тулуз-Пьерон'!$A165,$F165+1)</f>
        <v>#DIV/0!</v>
      </c>
      <c r="AD165" s="8" t="e">
        <f>Обработка!$C161</f>
        <v>#DIV/0!</v>
      </c>
      <c r="AE165" s="5" t="e">
        <f>Обработка!$D161</f>
        <v>#DIV/0!</v>
      </c>
      <c r="AF165" s="8" t="e">
        <f>INDEX(Обработка!$V$11:$AG$1011,'Тулуз-Пьерон'!$A165,'Тулуз-Пьерон'!$F165+1)</f>
        <v>#DIV/0!</v>
      </c>
      <c r="AG165" s="7" t="e">
        <f t="shared" si="4"/>
        <v>#DIV/0!</v>
      </c>
      <c r="AH165" s="6"/>
      <c r="AI165" s="5" t="e">
        <f>Обработка!$E161</f>
        <v>#DIV/0!</v>
      </c>
      <c r="AJ165" s="5" t="e">
        <f>Обработка!$F161</f>
        <v>#DIV/0!</v>
      </c>
      <c r="AK165" s="5" t="e">
        <f>Обработка!$G161</f>
        <v>#DIV/0!</v>
      </c>
    </row>
    <row r="166" spans="1:37" x14ac:dyDescent="0.25">
      <c r="A166" s="11"/>
      <c r="B166" s="13"/>
      <c r="C166" s="80"/>
      <c r="D166" s="12"/>
      <c r="E166" s="11" t="str">
        <f t="shared" si="5"/>
        <v xml:space="preserve">0 лет 0 мес. </v>
      </c>
      <c r="F166" s="11"/>
      <c r="G166" s="11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8" t="e">
        <f>Обработка!$B162</f>
        <v>#DIV/0!</v>
      </c>
      <c r="AC166" s="8" t="e">
        <f>INDEX(Обработка!$J$11:$U$1011,'Тулуз-Пьерон'!$A166,$F166+1)</f>
        <v>#DIV/0!</v>
      </c>
      <c r="AD166" s="8" t="e">
        <f>Обработка!$C162</f>
        <v>#DIV/0!</v>
      </c>
      <c r="AE166" s="5" t="e">
        <f>Обработка!$D162</f>
        <v>#DIV/0!</v>
      </c>
      <c r="AF166" s="8" t="e">
        <f>INDEX(Обработка!$V$11:$AG$1011,'Тулуз-Пьерон'!$A166,'Тулуз-Пьерон'!$F166+1)</f>
        <v>#DIV/0!</v>
      </c>
      <c r="AG166" s="7" t="e">
        <f t="shared" si="4"/>
        <v>#DIV/0!</v>
      </c>
      <c r="AH166" s="6"/>
      <c r="AI166" s="5" t="e">
        <f>Обработка!$E162</f>
        <v>#DIV/0!</v>
      </c>
      <c r="AJ166" s="5" t="e">
        <f>Обработка!$F162</f>
        <v>#DIV/0!</v>
      </c>
      <c r="AK166" s="5" t="e">
        <f>Обработка!$G162</f>
        <v>#DIV/0!</v>
      </c>
    </row>
    <row r="167" spans="1:37" x14ac:dyDescent="0.25">
      <c r="A167" s="11"/>
      <c r="B167" s="13"/>
      <c r="C167" s="80"/>
      <c r="D167" s="12"/>
      <c r="E167" s="11" t="str">
        <f t="shared" si="5"/>
        <v xml:space="preserve">0 лет 0 мес. </v>
      </c>
      <c r="F167" s="11"/>
      <c r="G167" s="11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8" t="e">
        <f>Обработка!$B163</f>
        <v>#DIV/0!</v>
      </c>
      <c r="AC167" s="8" t="e">
        <f>INDEX(Обработка!$J$11:$U$1011,'Тулуз-Пьерон'!$A167,$F167+1)</f>
        <v>#DIV/0!</v>
      </c>
      <c r="AD167" s="8" t="e">
        <f>Обработка!$C163</f>
        <v>#DIV/0!</v>
      </c>
      <c r="AE167" s="5" t="e">
        <f>Обработка!$D163</f>
        <v>#DIV/0!</v>
      </c>
      <c r="AF167" s="8" t="e">
        <f>INDEX(Обработка!$V$11:$AG$1011,'Тулуз-Пьерон'!$A167,'Тулуз-Пьерон'!$F167+1)</f>
        <v>#DIV/0!</v>
      </c>
      <c r="AG167" s="7" t="e">
        <f t="shared" si="4"/>
        <v>#DIV/0!</v>
      </c>
      <c r="AH167" s="6"/>
      <c r="AI167" s="5" t="e">
        <f>Обработка!$E163</f>
        <v>#DIV/0!</v>
      </c>
      <c r="AJ167" s="5" t="e">
        <f>Обработка!$F163</f>
        <v>#DIV/0!</v>
      </c>
      <c r="AK167" s="5" t="e">
        <f>Обработка!$G163</f>
        <v>#DIV/0!</v>
      </c>
    </row>
    <row r="168" spans="1:37" x14ac:dyDescent="0.25">
      <c r="A168" s="11"/>
      <c r="B168" s="13"/>
      <c r="C168" s="80"/>
      <c r="D168" s="12"/>
      <c r="E168" s="11" t="str">
        <f t="shared" si="5"/>
        <v xml:space="preserve">0 лет 0 мес. </v>
      </c>
      <c r="F168" s="11"/>
      <c r="G168" s="11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8" t="e">
        <f>Обработка!$B164</f>
        <v>#DIV/0!</v>
      </c>
      <c r="AC168" s="8" t="e">
        <f>INDEX(Обработка!$J$11:$U$1011,'Тулуз-Пьерон'!$A168,$F168+1)</f>
        <v>#DIV/0!</v>
      </c>
      <c r="AD168" s="8" t="e">
        <f>Обработка!$C164</f>
        <v>#DIV/0!</v>
      </c>
      <c r="AE168" s="5" t="e">
        <f>Обработка!$D164</f>
        <v>#DIV/0!</v>
      </c>
      <c r="AF168" s="8" t="e">
        <f>INDEX(Обработка!$V$11:$AG$1011,'Тулуз-Пьерон'!$A168,'Тулуз-Пьерон'!$F168+1)</f>
        <v>#DIV/0!</v>
      </c>
      <c r="AG168" s="7" t="e">
        <f t="shared" si="4"/>
        <v>#DIV/0!</v>
      </c>
      <c r="AH168" s="6"/>
      <c r="AI168" s="5" t="e">
        <f>Обработка!$E164</f>
        <v>#DIV/0!</v>
      </c>
      <c r="AJ168" s="5" t="e">
        <f>Обработка!$F164</f>
        <v>#DIV/0!</v>
      </c>
      <c r="AK168" s="5" t="e">
        <f>Обработка!$G164</f>
        <v>#DIV/0!</v>
      </c>
    </row>
    <row r="169" spans="1:37" x14ac:dyDescent="0.25">
      <c r="A169" s="11"/>
      <c r="B169" s="13"/>
      <c r="C169" s="80"/>
      <c r="D169" s="12"/>
      <c r="E169" s="11" t="str">
        <f t="shared" si="5"/>
        <v xml:space="preserve">0 лет 0 мес. </v>
      </c>
      <c r="F169" s="11"/>
      <c r="G169" s="11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8" t="e">
        <f>Обработка!$B165</f>
        <v>#DIV/0!</v>
      </c>
      <c r="AC169" s="8" t="e">
        <f>INDEX(Обработка!$J$11:$U$1011,'Тулуз-Пьерон'!$A169,$F169+1)</f>
        <v>#DIV/0!</v>
      </c>
      <c r="AD169" s="8" t="e">
        <f>Обработка!$C165</f>
        <v>#DIV/0!</v>
      </c>
      <c r="AE169" s="5" t="e">
        <f>Обработка!$D165</f>
        <v>#DIV/0!</v>
      </c>
      <c r="AF169" s="8" t="e">
        <f>INDEX(Обработка!$V$11:$AG$1011,'Тулуз-Пьерон'!$A169,'Тулуз-Пьерон'!$F169+1)</f>
        <v>#DIV/0!</v>
      </c>
      <c r="AG169" s="7" t="e">
        <f t="shared" si="4"/>
        <v>#DIV/0!</v>
      </c>
      <c r="AH169" s="6"/>
      <c r="AI169" s="5" t="e">
        <f>Обработка!$E165</f>
        <v>#DIV/0!</v>
      </c>
      <c r="AJ169" s="5" t="e">
        <f>Обработка!$F165</f>
        <v>#DIV/0!</v>
      </c>
      <c r="AK169" s="5" t="e">
        <f>Обработка!$G165</f>
        <v>#DIV/0!</v>
      </c>
    </row>
    <row r="170" spans="1:37" x14ac:dyDescent="0.25">
      <c r="A170" s="11"/>
      <c r="B170" s="13"/>
      <c r="C170" s="80"/>
      <c r="D170" s="12"/>
      <c r="E170" s="11" t="str">
        <f t="shared" si="5"/>
        <v xml:space="preserve">0 лет 0 мес. </v>
      </c>
      <c r="F170" s="11"/>
      <c r="G170" s="11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8" t="e">
        <f>Обработка!$B166</f>
        <v>#DIV/0!</v>
      </c>
      <c r="AC170" s="8" t="e">
        <f>INDEX(Обработка!$J$11:$U$1011,'Тулуз-Пьерон'!$A170,$F170+1)</f>
        <v>#DIV/0!</v>
      </c>
      <c r="AD170" s="8" t="e">
        <f>Обработка!$C166</f>
        <v>#DIV/0!</v>
      </c>
      <c r="AE170" s="5" t="e">
        <f>Обработка!$D166</f>
        <v>#DIV/0!</v>
      </c>
      <c r="AF170" s="8" t="e">
        <f>INDEX(Обработка!$V$11:$AG$1011,'Тулуз-Пьерон'!$A170,'Тулуз-Пьерон'!$F170+1)</f>
        <v>#DIV/0!</v>
      </c>
      <c r="AG170" s="7" t="e">
        <f t="shared" si="4"/>
        <v>#DIV/0!</v>
      </c>
      <c r="AH170" s="6"/>
      <c r="AI170" s="5" t="e">
        <f>Обработка!$E166</f>
        <v>#DIV/0!</v>
      </c>
      <c r="AJ170" s="5" t="e">
        <f>Обработка!$F166</f>
        <v>#DIV/0!</v>
      </c>
      <c r="AK170" s="5" t="e">
        <f>Обработка!$G166</f>
        <v>#DIV/0!</v>
      </c>
    </row>
    <row r="171" spans="1:37" x14ac:dyDescent="0.25">
      <c r="A171" s="11"/>
      <c r="B171" s="13"/>
      <c r="C171" s="80"/>
      <c r="D171" s="12"/>
      <c r="E171" s="11" t="str">
        <f t="shared" si="5"/>
        <v xml:space="preserve">0 лет 0 мес. </v>
      </c>
      <c r="F171" s="11"/>
      <c r="G171" s="11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8" t="e">
        <f>Обработка!$B167</f>
        <v>#DIV/0!</v>
      </c>
      <c r="AC171" s="8" t="e">
        <f>INDEX(Обработка!$J$11:$U$1011,'Тулуз-Пьерон'!$A171,$F171+1)</f>
        <v>#DIV/0!</v>
      </c>
      <c r="AD171" s="8" t="e">
        <f>Обработка!$C167</f>
        <v>#DIV/0!</v>
      </c>
      <c r="AE171" s="5" t="e">
        <f>Обработка!$D167</f>
        <v>#DIV/0!</v>
      </c>
      <c r="AF171" s="8" t="e">
        <f>INDEX(Обработка!$V$11:$AG$1011,'Тулуз-Пьерон'!$A171,'Тулуз-Пьерон'!$F171+1)</f>
        <v>#DIV/0!</v>
      </c>
      <c r="AG171" s="7" t="e">
        <f t="shared" si="4"/>
        <v>#DIV/0!</v>
      </c>
      <c r="AH171" s="6"/>
      <c r="AI171" s="5" t="e">
        <f>Обработка!$E167</f>
        <v>#DIV/0!</v>
      </c>
      <c r="AJ171" s="5" t="e">
        <f>Обработка!$F167</f>
        <v>#DIV/0!</v>
      </c>
      <c r="AK171" s="5" t="e">
        <f>Обработка!$G167</f>
        <v>#DIV/0!</v>
      </c>
    </row>
    <row r="172" spans="1:37" x14ac:dyDescent="0.25">
      <c r="A172" s="11"/>
      <c r="B172" s="13"/>
      <c r="C172" s="80"/>
      <c r="D172" s="12"/>
      <c r="E172" s="11" t="str">
        <f t="shared" si="5"/>
        <v xml:space="preserve">0 лет 0 мес. </v>
      </c>
      <c r="F172" s="11"/>
      <c r="G172" s="11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8" t="e">
        <f>Обработка!$B168</f>
        <v>#DIV/0!</v>
      </c>
      <c r="AC172" s="8" t="e">
        <f>INDEX(Обработка!$J$11:$U$1011,'Тулуз-Пьерон'!$A172,$F172+1)</f>
        <v>#DIV/0!</v>
      </c>
      <c r="AD172" s="8" t="e">
        <f>Обработка!$C168</f>
        <v>#DIV/0!</v>
      </c>
      <c r="AE172" s="5" t="e">
        <f>Обработка!$D168</f>
        <v>#DIV/0!</v>
      </c>
      <c r="AF172" s="8" t="e">
        <f>INDEX(Обработка!$V$11:$AG$1011,'Тулуз-Пьерон'!$A172,'Тулуз-Пьерон'!$F172+1)</f>
        <v>#DIV/0!</v>
      </c>
      <c r="AG172" s="7" t="e">
        <f t="shared" si="4"/>
        <v>#DIV/0!</v>
      </c>
      <c r="AH172" s="6"/>
      <c r="AI172" s="5" t="e">
        <f>Обработка!$E168</f>
        <v>#DIV/0!</v>
      </c>
      <c r="AJ172" s="5" t="e">
        <f>Обработка!$F168</f>
        <v>#DIV/0!</v>
      </c>
      <c r="AK172" s="5" t="e">
        <f>Обработка!$G168</f>
        <v>#DIV/0!</v>
      </c>
    </row>
    <row r="173" spans="1:37" x14ac:dyDescent="0.25">
      <c r="A173" s="11"/>
      <c r="B173" s="13"/>
      <c r="C173" s="80"/>
      <c r="D173" s="12"/>
      <c r="E173" s="11" t="str">
        <f t="shared" si="5"/>
        <v xml:space="preserve">0 лет 0 мес. </v>
      </c>
      <c r="F173" s="11"/>
      <c r="G173" s="11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8" t="e">
        <f>Обработка!$B169</f>
        <v>#DIV/0!</v>
      </c>
      <c r="AC173" s="8" t="e">
        <f>INDEX(Обработка!$J$11:$U$1011,'Тулуз-Пьерон'!$A173,$F173+1)</f>
        <v>#DIV/0!</v>
      </c>
      <c r="AD173" s="8" t="e">
        <f>Обработка!$C169</f>
        <v>#DIV/0!</v>
      </c>
      <c r="AE173" s="5" t="e">
        <f>Обработка!$D169</f>
        <v>#DIV/0!</v>
      </c>
      <c r="AF173" s="8" t="e">
        <f>INDEX(Обработка!$V$11:$AG$1011,'Тулуз-Пьерон'!$A173,'Тулуз-Пьерон'!$F173+1)</f>
        <v>#DIV/0!</v>
      </c>
      <c r="AG173" s="7" t="e">
        <f t="shared" si="4"/>
        <v>#DIV/0!</v>
      </c>
      <c r="AH173" s="6"/>
      <c r="AI173" s="5" t="e">
        <f>Обработка!$E169</f>
        <v>#DIV/0!</v>
      </c>
      <c r="AJ173" s="5" t="e">
        <f>Обработка!$F169</f>
        <v>#DIV/0!</v>
      </c>
      <c r="AK173" s="5" t="e">
        <f>Обработка!$G169</f>
        <v>#DIV/0!</v>
      </c>
    </row>
    <row r="174" spans="1:37" x14ac:dyDescent="0.25">
      <c r="A174" s="11"/>
      <c r="B174" s="13"/>
      <c r="C174" s="80"/>
      <c r="D174" s="12"/>
      <c r="E174" s="11" t="str">
        <f t="shared" si="5"/>
        <v xml:space="preserve">0 лет 0 мес. </v>
      </c>
      <c r="F174" s="11"/>
      <c r="G174" s="11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8" t="e">
        <f>Обработка!$B170</f>
        <v>#DIV/0!</v>
      </c>
      <c r="AC174" s="8" t="e">
        <f>INDEX(Обработка!$J$11:$U$1011,'Тулуз-Пьерон'!$A174,$F174+1)</f>
        <v>#DIV/0!</v>
      </c>
      <c r="AD174" s="8" t="e">
        <f>Обработка!$C170</f>
        <v>#DIV/0!</v>
      </c>
      <c r="AE174" s="5" t="e">
        <f>Обработка!$D170</f>
        <v>#DIV/0!</v>
      </c>
      <c r="AF174" s="8" t="e">
        <f>INDEX(Обработка!$V$11:$AG$1011,'Тулуз-Пьерон'!$A174,'Тулуз-Пьерон'!$F174+1)</f>
        <v>#DIV/0!</v>
      </c>
      <c r="AG174" s="7" t="e">
        <f t="shared" si="4"/>
        <v>#DIV/0!</v>
      </c>
      <c r="AH174" s="6"/>
      <c r="AI174" s="5" t="e">
        <f>Обработка!$E170</f>
        <v>#DIV/0!</v>
      </c>
      <c r="AJ174" s="5" t="e">
        <f>Обработка!$F170</f>
        <v>#DIV/0!</v>
      </c>
      <c r="AK174" s="5" t="e">
        <f>Обработка!$G170</f>
        <v>#DIV/0!</v>
      </c>
    </row>
    <row r="175" spans="1:37" x14ac:dyDescent="0.25">
      <c r="A175" s="11"/>
      <c r="B175" s="13"/>
      <c r="C175" s="80"/>
      <c r="D175" s="12"/>
      <c r="E175" s="11" t="str">
        <f t="shared" si="5"/>
        <v xml:space="preserve">0 лет 0 мес. </v>
      </c>
      <c r="F175" s="11"/>
      <c r="G175" s="11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8" t="e">
        <f>Обработка!$B171</f>
        <v>#DIV/0!</v>
      </c>
      <c r="AC175" s="8" t="e">
        <f>INDEX(Обработка!$J$11:$U$1011,'Тулуз-Пьерон'!$A175,$F175+1)</f>
        <v>#DIV/0!</v>
      </c>
      <c r="AD175" s="8" t="e">
        <f>Обработка!$C171</f>
        <v>#DIV/0!</v>
      </c>
      <c r="AE175" s="5" t="e">
        <f>Обработка!$D171</f>
        <v>#DIV/0!</v>
      </c>
      <c r="AF175" s="8" t="e">
        <f>INDEX(Обработка!$V$11:$AG$1011,'Тулуз-Пьерон'!$A175,'Тулуз-Пьерон'!$F175+1)</f>
        <v>#DIV/0!</v>
      </c>
      <c r="AG175" s="7" t="e">
        <f t="shared" si="4"/>
        <v>#DIV/0!</v>
      </c>
      <c r="AH175" s="6"/>
      <c r="AI175" s="5" t="e">
        <f>Обработка!$E171</f>
        <v>#DIV/0!</v>
      </c>
      <c r="AJ175" s="5" t="e">
        <f>Обработка!$F171</f>
        <v>#DIV/0!</v>
      </c>
      <c r="AK175" s="5" t="e">
        <f>Обработка!$G171</f>
        <v>#DIV/0!</v>
      </c>
    </row>
    <row r="176" spans="1:37" x14ac:dyDescent="0.25">
      <c r="A176" s="11"/>
      <c r="B176" s="13"/>
      <c r="C176" s="80"/>
      <c r="D176" s="12"/>
      <c r="E176" s="11" t="str">
        <f t="shared" si="5"/>
        <v xml:space="preserve">0 лет 0 мес. </v>
      </c>
      <c r="F176" s="11"/>
      <c r="G176" s="11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8" t="e">
        <f>Обработка!$B172</f>
        <v>#DIV/0!</v>
      </c>
      <c r="AC176" s="8" t="e">
        <f>INDEX(Обработка!$J$11:$U$1011,'Тулуз-Пьерон'!$A176,$F176+1)</f>
        <v>#DIV/0!</v>
      </c>
      <c r="AD176" s="8" t="e">
        <f>Обработка!$C172</f>
        <v>#DIV/0!</v>
      </c>
      <c r="AE176" s="5" t="e">
        <f>Обработка!$D172</f>
        <v>#DIV/0!</v>
      </c>
      <c r="AF176" s="8" t="e">
        <f>INDEX(Обработка!$V$11:$AG$1011,'Тулуз-Пьерон'!$A176,'Тулуз-Пьерон'!$F176+1)</f>
        <v>#DIV/0!</v>
      </c>
      <c r="AG176" s="7" t="e">
        <f t="shared" si="4"/>
        <v>#DIV/0!</v>
      </c>
      <c r="AH176" s="6"/>
      <c r="AI176" s="5" t="e">
        <f>Обработка!$E172</f>
        <v>#DIV/0!</v>
      </c>
      <c r="AJ176" s="5" t="e">
        <f>Обработка!$F172</f>
        <v>#DIV/0!</v>
      </c>
      <c r="AK176" s="5" t="e">
        <f>Обработка!$G172</f>
        <v>#DIV/0!</v>
      </c>
    </row>
    <row r="177" spans="1:37" x14ac:dyDescent="0.25">
      <c r="A177" s="11"/>
      <c r="B177" s="13"/>
      <c r="C177" s="80"/>
      <c r="D177" s="12"/>
      <c r="E177" s="11" t="str">
        <f t="shared" si="5"/>
        <v xml:space="preserve">0 лет 0 мес. </v>
      </c>
      <c r="F177" s="11"/>
      <c r="G177" s="11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8" t="e">
        <f>Обработка!$B173</f>
        <v>#DIV/0!</v>
      </c>
      <c r="AC177" s="8" t="e">
        <f>INDEX(Обработка!$J$11:$U$1011,'Тулуз-Пьерон'!$A177,$F177+1)</f>
        <v>#DIV/0!</v>
      </c>
      <c r="AD177" s="8" t="e">
        <f>Обработка!$C173</f>
        <v>#DIV/0!</v>
      </c>
      <c r="AE177" s="5" t="e">
        <f>Обработка!$D173</f>
        <v>#DIV/0!</v>
      </c>
      <c r="AF177" s="8" t="e">
        <f>INDEX(Обработка!$V$11:$AG$1011,'Тулуз-Пьерон'!$A177,'Тулуз-Пьерон'!$F177+1)</f>
        <v>#DIV/0!</v>
      </c>
      <c r="AG177" s="7" t="e">
        <f t="shared" si="4"/>
        <v>#DIV/0!</v>
      </c>
      <c r="AH177" s="6"/>
      <c r="AI177" s="5" t="e">
        <f>Обработка!$E173</f>
        <v>#DIV/0!</v>
      </c>
      <c r="AJ177" s="5" t="e">
        <f>Обработка!$F173</f>
        <v>#DIV/0!</v>
      </c>
      <c r="AK177" s="5" t="e">
        <f>Обработка!$G173</f>
        <v>#DIV/0!</v>
      </c>
    </row>
    <row r="178" spans="1:37" x14ac:dyDescent="0.25">
      <c r="A178" s="11"/>
      <c r="B178" s="13"/>
      <c r="C178" s="80"/>
      <c r="D178" s="12"/>
      <c r="E178" s="11" t="str">
        <f t="shared" si="5"/>
        <v xml:space="preserve">0 лет 0 мес. </v>
      </c>
      <c r="F178" s="11"/>
      <c r="G178" s="11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8" t="e">
        <f>Обработка!$B174</f>
        <v>#DIV/0!</v>
      </c>
      <c r="AC178" s="8" t="e">
        <f>INDEX(Обработка!$J$11:$U$1011,'Тулуз-Пьерон'!$A178,$F178+1)</f>
        <v>#DIV/0!</v>
      </c>
      <c r="AD178" s="8" t="e">
        <f>Обработка!$C174</f>
        <v>#DIV/0!</v>
      </c>
      <c r="AE178" s="5" t="e">
        <f>Обработка!$D174</f>
        <v>#DIV/0!</v>
      </c>
      <c r="AF178" s="8" t="e">
        <f>INDEX(Обработка!$V$11:$AG$1011,'Тулуз-Пьерон'!$A178,'Тулуз-Пьерон'!$F178+1)</f>
        <v>#DIV/0!</v>
      </c>
      <c r="AG178" s="7" t="e">
        <f t="shared" si="4"/>
        <v>#DIV/0!</v>
      </c>
      <c r="AH178" s="6"/>
      <c r="AI178" s="5" t="e">
        <f>Обработка!$E174</f>
        <v>#DIV/0!</v>
      </c>
      <c r="AJ178" s="5" t="e">
        <f>Обработка!$F174</f>
        <v>#DIV/0!</v>
      </c>
      <c r="AK178" s="5" t="e">
        <f>Обработка!$G174</f>
        <v>#DIV/0!</v>
      </c>
    </row>
    <row r="179" spans="1:37" x14ac:dyDescent="0.25">
      <c r="A179" s="11"/>
      <c r="B179" s="13"/>
      <c r="C179" s="80"/>
      <c r="D179" s="12"/>
      <c r="E179" s="11" t="str">
        <f t="shared" si="5"/>
        <v xml:space="preserve">0 лет 0 мес. </v>
      </c>
      <c r="F179" s="11"/>
      <c r="G179" s="11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8" t="e">
        <f>Обработка!$B175</f>
        <v>#DIV/0!</v>
      </c>
      <c r="AC179" s="8" t="e">
        <f>INDEX(Обработка!$J$11:$U$1011,'Тулуз-Пьерон'!$A179,$F179+1)</f>
        <v>#DIV/0!</v>
      </c>
      <c r="AD179" s="8" t="e">
        <f>Обработка!$C175</f>
        <v>#DIV/0!</v>
      </c>
      <c r="AE179" s="5" t="e">
        <f>Обработка!$D175</f>
        <v>#DIV/0!</v>
      </c>
      <c r="AF179" s="8" t="e">
        <f>INDEX(Обработка!$V$11:$AG$1011,'Тулуз-Пьерон'!$A179,'Тулуз-Пьерон'!$F179+1)</f>
        <v>#DIV/0!</v>
      </c>
      <c r="AG179" s="7" t="e">
        <f t="shared" si="4"/>
        <v>#DIV/0!</v>
      </c>
      <c r="AH179" s="6"/>
      <c r="AI179" s="5" t="e">
        <f>Обработка!$E175</f>
        <v>#DIV/0!</v>
      </c>
      <c r="AJ179" s="5" t="e">
        <f>Обработка!$F175</f>
        <v>#DIV/0!</v>
      </c>
      <c r="AK179" s="5" t="e">
        <f>Обработка!$G175</f>
        <v>#DIV/0!</v>
      </c>
    </row>
    <row r="180" spans="1:37" x14ac:dyDescent="0.25">
      <c r="A180" s="11"/>
      <c r="B180" s="13"/>
      <c r="C180" s="80"/>
      <c r="D180" s="12"/>
      <c r="E180" s="11" t="str">
        <f t="shared" si="5"/>
        <v xml:space="preserve">0 лет 0 мес. </v>
      </c>
      <c r="F180" s="11"/>
      <c r="G180" s="11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8" t="e">
        <f>Обработка!$B176</f>
        <v>#DIV/0!</v>
      </c>
      <c r="AC180" s="8" t="e">
        <f>INDEX(Обработка!$J$11:$U$1011,'Тулуз-Пьерон'!$A180,$F180+1)</f>
        <v>#DIV/0!</v>
      </c>
      <c r="AD180" s="8" t="e">
        <f>Обработка!$C176</f>
        <v>#DIV/0!</v>
      </c>
      <c r="AE180" s="5" t="e">
        <f>Обработка!$D176</f>
        <v>#DIV/0!</v>
      </c>
      <c r="AF180" s="8" t="e">
        <f>INDEX(Обработка!$V$11:$AG$1011,'Тулуз-Пьерон'!$A180,'Тулуз-Пьерон'!$F180+1)</f>
        <v>#DIV/0!</v>
      </c>
      <c r="AG180" s="7" t="e">
        <f t="shared" si="4"/>
        <v>#DIV/0!</v>
      </c>
      <c r="AH180" s="6"/>
      <c r="AI180" s="5" t="e">
        <f>Обработка!$E176</f>
        <v>#DIV/0!</v>
      </c>
      <c r="AJ180" s="5" t="e">
        <f>Обработка!$F176</f>
        <v>#DIV/0!</v>
      </c>
      <c r="AK180" s="5" t="e">
        <f>Обработка!$G176</f>
        <v>#DIV/0!</v>
      </c>
    </row>
    <row r="181" spans="1:37" x14ac:dyDescent="0.25">
      <c r="A181" s="11"/>
      <c r="B181" s="13"/>
      <c r="C181" s="80"/>
      <c r="D181" s="12"/>
      <c r="E181" s="11" t="str">
        <f t="shared" si="5"/>
        <v xml:space="preserve">0 лет 0 мес. </v>
      </c>
      <c r="F181" s="11"/>
      <c r="G181" s="11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8" t="e">
        <f>Обработка!$B177</f>
        <v>#DIV/0!</v>
      </c>
      <c r="AC181" s="8" t="e">
        <f>INDEX(Обработка!$J$11:$U$1011,'Тулуз-Пьерон'!$A181,$F181+1)</f>
        <v>#DIV/0!</v>
      </c>
      <c r="AD181" s="8" t="e">
        <f>Обработка!$C177</f>
        <v>#DIV/0!</v>
      </c>
      <c r="AE181" s="5" t="e">
        <f>Обработка!$D177</f>
        <v>#DIV/0!</v>
      </c>
      <c r="AF181" s="8" t="e">
        <f>INDEX(Обработка!$V$11:$AG$1011,'Тулуз-Пьерон'!$A181,'Тулуз-Пьерон'!$F181+1)</f>
        <v>#DIV/0!</v>
      </c>
      <c r="AG181" s="7" t="e">
        <f t="shared" si="4"/>
        <v>#DIV/0!</v>
      </c>
      <c r="AH181" s="6"/>
      <c r="AI181" s="5" t="e">
        <f>Обработка!$E177</f>
        <v>#DIV/0!</v>
      </c>
      <c r="AJ181" s="5" t="e">
        <f>Обработка!$F177</f>
        <v>#DIV/0!</v>
      </c>
      <c r="AK181" s="5" t="e">
        <f>Обработка!$G177</f>
        <v>#DIV/0!</v>
      </c>
    </row>
    <row r="182" spans="1:37" x14ac:dyDescent="0.25">
      <c r="A182" s="11"/>
      <c r="B182" s="13"/>
      <c r="C182" s="80"/>
      <c r="D182" s="12"/>
      <c r="E182" s="11" t="str">
        <f t="shared" si="5"/>
        <v xml:space="preserve">0 лет 0 мес. </v>
      </c>
      <c r="F182" s="11"/>
      <c r="G182" s="11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8" t="e">
        <f>Обработка!$B178</f>
        <v>#DIV/0!</v>
      </c>
      <c r="AC182" s="8" t="e">
        <f>INDEX(Обработка!$J$11:$U$1011,'Тулуз-Пьерон'!$A182,$F182+1)</f>
        <v>#DIV/0!</v>
      </c>
      <c r="AD182" s="8" t="e">
        <f>Обработка!$C178</f>
        <v>#DIV/0!</v>
      </c>
      <c r="AE182" s="5" t="e">
        <f>Обработка!$D178</f>
        <v>#DIV/0!</v>
      </c>
      <c r="AF182" s="8" t="e">
        <f>INDEX(Обработка!$V$11:$AG$1011,'Тулуз-Пьерон'!$A182,'Тулуз-Пьерон'!$F182+1)</f>
        <v>#DIV/0!</v>
      </c>
      <c r="AG182" s="7" t="e">
        <f t="shared" si="4"/>
        <v>#DIV/0!</v>
      </c>
      <c r="AH182" s="6"/>
      <c r="AI182" s="5" t="e">
        <f>Обработка!$E178</f>
        <v>#DIV/0!</v>
      </c>
      <c r="AJ182" s="5" t="e">
        <f>Обработка!$F178</f>
        <v>#DIV/0!</v>
      </c>
      <c r="AK182" s="5" t="e">
        <f>Обработка!$G178</f>
        <v>#DIV/0!</v>
      </c>
    </row>
    <row r="183" spans="1:37" x14ac:dyDescent="0.25">
      <c r="A183" s="11"/>
      <c r="B183" s="13"/>
      <c r="C183" s="80"/>
      <c r="D183" s="12"/>
      <c r="E183" s="11" t="str">
        <f t="shared" si="5"/>
        <v xml:space="preserve">0 лет 0 мес. </v>
      </c>
      <c r="F183" s="11"/>
      <c r="G183" s="11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8" t="e">
        <f>Обработка!$B179</f>
        <v>#DIV/0!</v>
      </c>
      <c r="AC183" s="8" t="e">
        <f>INDEX(Обработка!$J$11:$U$1011,'Тулуз-Пьерон'!$A183,$F183+1)</f>
        <v>#DIV/0!</v>
      </c>
      <c r="AD183" s="8" t="e">
        <f>Обработка!$C179</f>
        <v>#DIV/0!</v>
      </c>
      <c r="AE183" s="5" t="e">
        <f>Обработка!$D179</f>
        <v>#DIV/0!</v>
      </c>
      <c r="AF183" s="8" t="e">
        <f>INDEX(Обработка!$V$11:$AG$1011,'Тулуз-Пьерон'!$A183,'Тулуз-Пьерон'!$F183+1)</f>
        <v>#DIV/0!</v>
      </c>
      <c r="AG183" s="7" t="e">
        <f t="shared" si="4"/>
        <v>#DIV/0!</v>
      </c>
      <c r="AH183" s="6"/>
      <c r="AI183" s="5" t="e">
        <f>Обработка!$E179</f>
        <v>#DIV/0!</v>
      </c>
      <c r="AJ183" s="5" t="e">
        <f>Обработка!$F179</f>
        <v>#DIV/0!</v>
      </c>
      <c r="AK183" s="5" t="e">
        <f>Обработка!$G179</f>
        <v>#DIV/0!</v>
      </c>
    </row>
    <row r="184" spans="1:37" x14ac:dyDescent="0.25">
      <c r="A184" s="11"/>
      <c r="B184" s="13"/>
      <c r="C184" s="80"/>
      <c r="D184" s="12"/>
      <c r="E184" s="11" t="str">
        <f t="shared" si="5"/>
        <v xml:space="preserve">0 лет 0 мес. </v>
      </c>
      <c r="F184" s="11"/>
      <c r="G184" s="11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8" t="e">
        <f>Обработка!$B180</f>
        <v>#DIV/0!</v>
      </c>
      <c r="AC184" s="8" t="e">
        <f>INDEX(Обработка!$J$11:$U$1011,'Тулуз-Пьерон'!$A184,$F184+1)</f>
        <v>#DIV/0!</v>
      </c>
      <c r="AD184" s="8" t="e">
        <f>Обработка!$C180</f>
        <v>#DIV/0!</v>
      </c>
      <c r="AE184" s="5" t="e">
        <f>Обработка!$D180</f>
        <v>#DIV/0!</v>
      </c>
      <c r="AF184" s="8" t="e">
        <f>INDEX(Обработка!$V$11:$AG$1011,'Тулуз-Пьерон'!$A184,'Тулуз-Пьерон'!$F184+1)</f>
        <v>#DIV/0!</v>
      </c>
      <c r="AG184" s="7" t="e">
        <f t="shared" si="4"/>
        <v>#DIV/0!</v>
      </c>
      <c r="AH184" s="6"/>
      <c r="AI184" s="5" t="e">
        <f>Обработка!$E180</f>
        <v>#DIV/0!</v>
      </c>
      <c r="AJ184" s="5" t="e">
        <f>Обработка!$F180</f>
        <v>#DIV/0!</v>
      </c>
      <c r="AK184" s="5" t="e">
        <f>Обработка!$G180</f>
        <v>#DIV/0!</v>
      </c>
    </row>
    <row r="185" spans="1:37" x14ac:dyDescent="0.25">
      <c r="A185" s="11"/>
      <c r="B185" s="13"/>
      <c r="C185" s="80"/>
      <c r="D185" s="12"/>
      <c r="E185" s="11" t="str">
        <f t="shared" si="5"/>
        <v xml:space="preserve">0 лет 0 мес. </v>
      </c>
      <c r="F185" s="11"/>
      <c r="G185" s="11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8" t="e">
        <f>Обработка!$B181</f>
        <v>#DIV/0!</v>
      </c>
      <c r="AC185" s="8" t="e">
        <f>INDEX(Обработка!$J$11:$U$1011,'Тулуз-Пьерон'!$A185,$F185+1)</f>
        <v>#DIV/0!</v>
      </c>
      <c r="AD185" s="8" t="e">
        <f>Обработка!$C181</f>
        <v>#DIV/0!</v>
      </c>
      <c r="AE185" s="5" t="e">
        <f>Обработка!$D181</f>
        <v>#DIV/0!</v>
      </c>
      <c r="AF185" s="8" t="e">
        <f>INDEX(Обработка!$V$11:$AG$1011,'Тулуз-Пьерон'!$A185,'Тулуз-Пьерон'!$F185+1)</f>
        <v>#DIV/0!</v>
      </c>
      <c r="AG185" s="7" t="e">
        <f t="shared" si="4"/>
        <v>#DIV/0!</v>
      </c>
      <c r="AH185" s="6"/>
      <c r="AI185" s="5" t="e">
        <f>Обработка!$E181</f>
        <v>#DIV/0!</v>
      </c>
      <c r="AJ185" s="5" t="e">
        <f>Обработка!$F181</f>
        <v>#DIV/0!</v>
      </c>
      <c r="AK185" s="5" t="e">
        <f>Обработка!$G181</f>
        <v>#DIV/0!</v>
      </c>
    </row>
    <row r="186" spans="1:37" x14ac:dyDescent="0.25">
      <c r="A186" s="11"/>
      <c r="B186" s="13"/>
      <c r="C186" s="80"/>
      <c r="D186" s="12"/>
      <c r="E186" s="11" t="str">
        <f t="shared" si="5"/>
        <v xml:space="preserve">0 лет 0 мес. </v>
      </c>
      <c r="F186" s="11"/>
      <c r="G186" s="11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8" t="e">
        <f>Обработка!$B182</f>
        <v>#DIV/0!</v>
      </c>
      <c r="AC186" s="8" t="e">
        <f>INDEX(Обработка!$J$11:$U$1011,'Тулуз-Пьерон'!$A186,$F186+1)</f>
        <v>#DIV/0!</v>
      </c>
      <c r="AD186" s="8" t="e">
        <f>Обработка!$C182</f>
        <v>#DIV/0!</v>
      </c>
      <c r="AE186" s="5" t="e">
        <f>Обработка!$D182</f>
        <v>#DIV/0!</v>
      </c>
      <c r="AF186" s="8" t="e">
        <f>INDEX(Обработка!$V$11:$AG$1011,'Тулуз-Пьерон'!$A186,'Тулуз-Пьерон'!$F186+1)</f>
        <v>#DIV/0!</v>
      </c>
      <c r="AG186" s="7" t="e">
        <f t="shared" si="4"/>
        <v>#DIV/0!</v>
      </c>
      <c r="AH186" s="6"/>
      <c r="AI186" s="5" t="e">
        <f>Обработка!$E182</f>
        <v>#DIV/0!</v>
      </c>
      <c r="AJ186" s="5" t="e">
        <f>Обработка!$F182</f>
        <v>#DIV/0!</v>
      </c>
      <c r="AK186" s="5" t="e">
        <f>Обработка!$G182</f>
        <v>#DIV/0!</v>
      </c>
    </row>
    <row r="187" spans="1:37" x14ac:dyDescent="0.25">
      <c r="A187" s="11"/>
      <c r="B187" s="13"/>
      <c r="C187" s="80"/>
      <c r="D187" s="12"/>
      <c r="E187" s="11" t="str">
        <f t="shared" si="5"/>
        <v xml:space="preserve">0 лет 0 мес. </v>
      </c>
      <c r="F187" s="11"/>
      <c r="G187" s="11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8" t="e">
        <f>Обработка!$B183</f>
        <v>#DIV/0!</v>
      </c>
      <c r="AC187" s="8" t="e">
        <f>INDEX(Обработка!$J$11:$U$1011,'Тулуз-Пьерон'!$A187,$F187+1)</f>
        <v>#DIV/0!</v>
      </c>
      <c r="AD187" s="8" t="e">
        <f>Обработка!$C183</f>
        <v>#DIV/0!</v>
      </c>
      <c r="AE187" s="5" t="e">
        <f>Обработка!$D183</f>
        <v>#DIV/0!</v>
      </c>
      <c r="AF187" s="8" t="e">
        <f>INDEX(Обработка!$V$11:$AG$1011,'Тулуз-Пьерон'!$A187,'Тулуз-Пьерон'!$F187+1)</f>
        <v>#DIV/0!</v>
      </c>
      <c r="AG187" s="7" t="e">
        <f t="shared" si="4"/>
        <v>#DIV/0!</v>
      </c>
      <c r="AH187" s="6"/>
      <c r="AI187" s="5" t="e">
        <f>Обработка!$E183</f>
        <v>#DIV/0!</v>
      </c>
      <c r="AJ187" s="5" t="e">
        <f>Обработка!$F183</f>
        <v>#DIV/0!</v>
      </c>
      <c r="AK187" s="5" t="e">
        <f>Обработка!$G183</f>
        <v>#DIV/0!</v>
      </c>
    </row>
    <row r="188" spans="1:37" x14ac:dyDescent="0.25">
      <c r="A188" s="11"/>
      <c r="B188" s="13"/>
      <c r="C188" s="80"/>
      <c r="D188" s="12"/>
      <c r="E188" s="11" t="str">
        <f t="shared" si="5"/>
        <v xml:space="preserve">0 лет 0 мес. </v>
      </c>
      <c r="F188" s="11"/>
      <c r="G188" s="11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8" t="e">
        <f>Обработка!$B184</f>
        <v>#DIV/0!</v>
      </c>
      <c r="AC188" s="8" t="e">
        <f>INDEX(Обработка!$J$11:$U$1011,'Тулуз-Пьерон'!$A188,$F188+1)</f>
        <v>#DIV/0!</v>
      </c>
      <c r="AD188" s="8" t="e">
        <f>Обработка!$C184</f>
        <v>#DIV/0!</v>
      </c>
      <c r="AE188" s="5" t="e">
        <f>Обработка!$D184</f>
        <v>#DIV/0!</v>
      </c>
      <c r="AF188" s="8" t="e">
        <f>INDEX(Обработка!$V$11:$AG$1011,'Тулуз-Пьерон'!$A188,'Тулуз-Пьерон'!$F188+1)</f>
        <v>#DIV/0!</v>
      </c>
      <c r="AG188" s="7" t="e">
        <f t="shared" si="4"/>
        <v>#DIV/0!</v>
      </c>
      <c r="AH188" s="6"/>
      <c r="AI188" s="5" t="e">
        <f>Обработка!$E184</f>
        <v>#DIV/0!</v>
      </c>
      <c r="AJ188" s="5" t="e">
        <f>Обработка!$F184</f>
        <v>#DIV/0!</v>
      </c>
      <c r="AK188" s="5" t="e">
        <f>Обработка!$G184</f>
        <v>#DIV/0!</v>
      </c>
    </row>
    <row r="189" spans="1:37" x14ac:dyDescent="0.25">
      <c r="A189" s="11"/>
      <c r="B189" s="13"/>
      <c r="C189" s="80"/>
      <c r="D189" s="12"/>
      <c r="E189" s="11" t="str">
        <f t="shared" si="5"/>
        <v xml:space="preserve">0 лет 0 мес. </v>
      </c>
      <c r="F189" s="11"/>
      <c r="G189" s="11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8" t="e">
        <f>Обработка!$B185</f>
        <v>#DIV/0!</v>
      </c>
      <c r="AC189" s="8" t="e">
        <f>INDEX(Обработка!$J$11:$U$1011,'Тулуз-Пьерон'!$A189,$F189+1)</f>
        <v>#DIV/0!</v>
      </c>
      <c r="AD189" s="8" t="e">
        <f>Обработка!$C185</f>
        <v>#DIV/0!</v>
      </c>
      <c r="AE189" s="5" t="e">
        <f>Обработка!$D185</f>
        <v>#DIV/0!</v>
      </c>
      <c r="AF189" s="8" t="e">
        <f>INDEX(Обработка!$V$11:$AG$1011,'Тулуз-Пьерон'!$A189,'Тулуз-Пьерон'!$F189+1)</f>
        <v>#DIV/0!</v>
      </c>
      <c r="AG189" s="7" t="e">
        <f t="shared" si="4"/>
        <v>#DIV/0!</v>
      </c>
      <c r="AH189" s="6"/>
      <c r="AI189" s="5" t="e">
        <f>Обработка!$E185</f>
        <v>#DIV/0!</v>
      </c>
      <c r="AJ189" s="5" t="e">
        <f>Обработка!$F185</f>
        <v>#DIV/0!</v>
      </c>
      <c r="AK189" s="5" t="e">
        <f>Обработка!$G185</f>
        <v>#DIV/0!</v>
      </c>
    </row>
    <row r="190" spans="1:37" x14ac:dyDescent="0.25">
      <c r="A190" s="11"/>
      <c r="B190" s="13"/>
      <c r="C190" s="80"/>
      <c r="D190" s="12"/>
      <c r="E190" s="11" t="str">
        <f t="shared" si="5"/>
        <v xml:space="preserve">0 лет 0 мес. </v>
      </c>
      <c r="F190" s="11"/>
      <c r="G190" s="11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8" t="e">
        <f>Обработка!$B186</f>
        <v>#DIV/0!</v>
      </c>
      <c r="AC190" s="8" t="e">
        <f>INDEX(Обработка!$J$11:$U$1011,'Тулуз-Пьерон'!$A190,$F190+1)</f>
        <v>#DIV/0!</v>
      </c>
      <c r="AD190" s="8" t="e">
        <f>Обработка!$C186</f>
        <v>#DIV/0!</v>
      </c>
      <c r="AE190" s="5" t="e">
        <f>Обработка!$D186</f>
        <v>#DIV/0!</v>
      </c>
      <c r="AF190" s="8" t="e">
        <f>INDEX(Обработка!$V$11:$AG$1011,'Тулуз-Пьерон'!$A190,'Тулуз-Пьерон'!$F190+1)</f>
        <v>#DIV/0!</v>
      </c>
      <c r="AG190" s="7" t="e">
        <f t="shared" si="4"/>
        <v>#DIV/0!</v>
      </c>
      <c r="AH190" s="6"/>
      <c r="AI190" s="5" t="e">
        <f>Обработка!$E186</f>
        <v>#DIV/0!</v>
      </c>
      <c r="AJ190" s="5" t="e">
        <f>Обработка!$F186</f>
        <v>#DIV/0!</v>
      </c>
      <c r="AK190" s="5" t="e">
        <f>Обработка!$G186</f>
        <v>#DIV/0!</v>
      </c>
    </row>
    <row r="191" spans="1:37" x14ac:dyDescent="0.25">
      <c r="A191" s="11"/>
      <c r="B191" s="13"/>
      <c r="C191" s="80"/>
      <c r="D191" s="12"/>
      <c r="E191" s="11" t="str">
        <f t="shared" si="5"/>
        <v xml:space="preserve">0 лет 0 мес. </v>
      </c>
      <c r="F191" s="11"/>
      <c r="G191" s="11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8" t="e">
        <f>Обработка!$B187</f>
        <v>#DIV/0!</v>
      </c>
      <c r="AC191" s="8" t="e">
        <f>INDEX(Обработка!$J$11:$U$1011,'Тулуз-Пьерон'!$A191,$F191+1)</f>
        <v>#DIV/0!</v>
      </c>
      <c r="AD191" s="8" t="e">
        <f>Обработка!$C187</f>
        <v>#DIV/0!</v>
      </c>
      <c r="AE191" s="5" t="e">
        <f>Обработка!$D187</f>
        <v>#DIV/0!</v>
      </c>
      <c r="AF191" s="8" t="e">
        <f>INDEX(Обработка!$V$11:$AG$1011,'Тулуз-Пьерон'!$A191,'Тулуз-Пьерон'!$F191+1)</f>
        <v>#DIV/0!</v>
      </c>
      <c r="AG191" s="7" t="e">
        <f t="shared" si="4"/>
        <v>#DIV/0!</v>
      </c>
      <c r="AH191" s="6"/>
      <c r="AI191" s="5" t="e">
        <f>Обработка!$E187</f>
        <v>#DIV/0!</v>
      </c>
      <c r="AJ191" s="5" t="e">
        <f>Обработка!$F187</f>
        <v>#DIV/0!</v>
      </c>
      <c r="AK191" s="5" t="e">
        <f>Обработка!$G187</f>
        <v>#DIV/0!</v>
      </c>
    </row>
    <row r="192" spans="1:37" x14ac:dyDescent="0.25">
      <c r="A192" s="11"/>
      <c r="B192" s="13"/>
      <c r="C192" s="80"/>
      <c r="D192" s="12"/>
      <c r="E192" s="11" t="str">
        <f t="shared" si="5"/>
        <v xml:space="preserve">0 лет 0 мес. </v>
      </c>
      <c r="F192" s="11"/>
      <c r="G192" s="11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8" t="e">
        <f>Обработка!$B188</f>
        <v>#DIV/0!</v>
      </c>
      <c r="AC192" s="8" t="e">
        <f>INDEX(Обработка!$J$11:$U$1011,'Тулуз-Пьерон'!$A192,$F192+1)</f>
        <v>#DIV/0!</v>
      </c>
      <c r="AD192" s="8" t="e">
        <f>Обработка!$C188</f>
        <v>#DIV/0!</v>
      </c>
      <c r="AE192" s="5" t="e">
        <f>Обработка!$D188</f>
        <v>#DIV/0!</v>
      </c>
      <c r="AF192" s="8" t="e">
        <f>INDEX(Обработка!$V$11:$AG$1011,'Тулуз-Пьерон'!$A192,'Тулуз-Пьерон'!$F192+1)</f>
        <v>#DIV/0!</v>
      </c>
      <c r="AG192" s="7" t="e">
        <f t="shared" si="4"/>
        <v>#DIV/0!</v>
      </c>
      <c r="AH192" s="6"/>
      <c r="AI192" s="5" t="e">
        <f>Обработка!$E188</f>
        <v>#DIV/0!</v>
      </c>
      <c r="AJ192" s="5" t="e">
        <f>Обработка!$F188</f>
        <v>#DIV/0!</v>
      </c>
      <c r="AK192" s="5" t="e">
        <f>Обработка!$G188</f>
        <v>#DIV/0!</v>
      </c>
    </row>
    <row r="193" spans="1:37" x14ac:dyDescent="0.25">
      <c r="A193" s="11"/>
      <c r="B193" s="13"/>
      <c r="C193" s="80"/>
      <c r="D193" s="12"/>
      <c r="E193" s="11" t="str">
        <f t="shared" si="5"/>
        <v xml:space="preserve">0 лет 0 мес. </v>
      </c>
      <c r="F193" s="11"/>
      <c r="G193" s="11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8" t="e">
        <f>Обработка!$B189</f>
        <v>#DIV/0!</v>
      </c>
      <c r="AC193" s="8" t="e">
        <f>INDEX(Обработка!$J$11:$U$1011,'Тулуз-Пьерон'!$A193,$F193+1)</f>
        <v>#DIV/0!</v>
      </c>
      <c r="AD193" s="8" t="e">
        <f>Обработка!$C189</f>
        <v>#DIV/0!</v>
      </c>
      <c r="AE193" s="5" t="e">
        <f>Обработка!$D189</f>
        <v>#DIV/0!</v>
      </c>
      <c r="AF193" s="8" t="e">
        <f>INDEX(Обработка!$V$11:$AG$1011,'Тулуз-Пьерон'!$A193,'Тулуз-Пьерон'!$F193+1)</f>
        <v>#DIV/0!</v>
      </c>
      <c r="AG193" s="7" t="e">
        <f t="shared" si="4"/>
        <v>#DIV/0!</v>
      </c>
      <c r="AH193" s="6"/>
      <c r="AI193" s="5" t="e">
        <f>Обработка!$E189</f>
        <v>#DIV/0!</v>
      </c>
      <c r="AJ193" s="5" t="e">
        <f>Обработка!$F189</f>
        <v>#DIV/0!</v>
      </c>
      <c r="AK193" s="5" t="e">
        <f>Обработка!$G189</f>
        <v>#DIV/0!</v>
      </c>
    </row>
    <row r="194" spans="1:37" x14ac:dyDescent="0.25">
      <c r="A194" s="11"/>
      <c r="B194" s="13"/>
      <c r="C194" s="80"/>
      <c r="D194" s="12"/>
      <c r="E194" s="11" t="str">
        <f t="shared" si="5"/>
        <v xml:space="preserve">0 лет 0 мес. </v>
      </c>
      <c r="F194" s="11"/>
      <c r="G194" s="11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8" t="e">
        <f>Обработка!$B190</f>
        <v>#DIV/0!</v>
      </c>
      <c r="AC194" s="8" t="e">
        <f>INDEX(Обработка!$J$11:$U$1011,'Тулуз-Пьерон'!$A194,$F194+1)</f>
        <v>#DIV/0!</v>
      </c>
      <c r="AD194" s="8" t="e">
        <f>Обработка!$C190</f>
        <v>#DIV/0!</v>
      </c>
      <c r="AE194" s="5" t="e">
        <f>Обработка!$D190</f>
        <v>#DIV/0!</v>
      </c>
      <c r="AF194" s="8" t="e">
        <f>INDEX(Обработка!$V$11:$AG$1011,'Тулуз-Пьерон'!$A194,'Тулуз-Пьерон'!$F194+1)</f>
        <v>#DIV/0!</v>
      </c>
      <c r="AG194" s="7" t="e">
        <f t="shared" si="4"/>
        <v>#DIV/0!</v>
      </c>
      <c r="AH194" s="6"/>
      <c r="AI194" s="5" t="e">
        <f>Обработка!$E190</f>
        <v>#DIV/0!</v>
      </c>
      <c r="AJ194" s="5" t="e">
        <f>Обработка!$F190</f>
        <v>#DIV/0!</v>
      </c>
      <c r="AK194" s="5" t="e">
        <f>Обработка!$G190</f>
        <v>#DIV/0!</v>
      </c>
    </row>
    <row r="195" spans="1:37" x14ac:dyDescent="0.25">
      <c r="A195" s="11"/>
      <c r="B195" s="13"/>
      <c r="C195" s="80"/>
      <c r="D195" s="12"/>
      <c r="E195" s="11" t="str">
        <f t="shared" si="5"/>
        <v xml:space="preserve">0 лет 0 мес. </v>
      </c>
      <c r="F195" s="11"/>
      <c r="G195" s="11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8" t="e">
        <f>Обработка!$B191</f>
        <v>#DIV/0!</v>
      </c>
      <c r="AC195" s="8" t="e">
        <f>INDEX(Обработка!$J$11:$U$1011,'Тулуз-Пьерон'!$A195,$F195+1)</f>
        <v>#DIV/0!</v>
      </c>
      <c r="AD195" s="8" t="e">
        <f>Обработка!$C191</f>
        <v>#DIV/0!</v>
      </c>
      <c r="AE195" s="5" t="e">
        <f>Обработка!$D191</f>
        <v>#DIV/0!</v>
      </c>
      <c r="AF195" s="8" t="e">
        <f>INDEX(Обработка!$V$11:$AG$1011,'Тулуз-Пьерон'!$A195,'Тулуз-Пьерон'!$F195+1)</f>
        <v>#DIV/0!</v>
      </c>
      <c r="AG195" s="7" t="e">
        <f t="shared" si="4"/>
        <v>#DIV/0!</v>
      </c>
      <c r="AH195" s="6"/>
      <c r="AI195" s="5" t="e">
        <f>Обработка!$E191</f>
        <v>#DIV/0!</v>
      </c>
      <c r="AJ195" s="5" t="e">
        <f>Обработка!$F191</f>
        <v>#DIV/0!</v>
      </c>
      <c r="AK195" s="5" t="e">
        <f>Обработка!$G191</f>
        <v>#DIV/0!</v>
      </c>
    </row>
    <row r="196" spans="1:37" x14ac:dyDescent="0.25">
      <c r="A196" s="11"/>
      <c r="B196" s="13"/>
      <c r="C196" s="80"/>
      <c r="D196" s="12"/>
      <c r="E196" s="11" t="str">
        <f t="shared" si="5"/>
        <v xml:space="preserve">0 лет 0 мес. </v>
      </c>
      <c r="F196" s="11"/>
      <c r="G196" s="11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8" t="e">
        <f>Обработка!$B192</f>
        <v>#DIV/0!</v>
      </c>
      <c r="AC196" s="8" t="e">
        <f>INDEX(Обработка!$J$11:$U$1011,'Тулуз-Пьерон'!$A196,$F196+1)</f>
        <v>#DIV/0!</v>
      </c>
      <c r="AD196" s="8" t="e">
        <f>Обработка!$C192</f>
        <v>#DIV/0!</v>
      </c>
      <c r="AE196" s="5" t="e">
        <f>Обработка!$D192</f>
        <v>#DIV/0!</v>
      </c>
      <c r="AF196" s="8" t="e">
        <f>INDEX(Обработка!$V$11:$AG$1011,'Тулуз-Пьерон'!$A196,'Тулуз-Пьерон'!$F196+1)</f>
        <v>#DIV/0!</v>
      </c>
      <c r="AG196" s="7" t="e">
        <f t="shared" si="4"/>
        <v>#DIV/0!</v>
      </c>
      <c r="AH196" s="6"/>
      <c r="AI196" s="5" t="e">
        <f>Обработка!$E192</f>
        <v>#DIV/0!</v>
      </c>
      <c r="AJ196" s="5" t="e">
        <f>Обработка!$F192</f>
        <v>#DIV/0!</v>
      </c>
      <c r="AK196" s="5" t="e">
        <f>Обработка!$G192</f>
        <v>#DIV/0!</v>
      </c>
    </row>
    <row r="197" spans="1:37" x14ac:dyDescent="0.25">
      <c r="A197" s="11"/>
      <c r="B197" s="13"/>
      <c r="C197" s="80"/>
      <c r="D197" s="12"/>
      <c r="E197" s="11" t="str">
        <f t="shared" si="5"/>
        <v xml:space="preserve">0 лет 0 мес. </v>
      </c>
      <c r="F197" s="11"/>
      <c r="G197" s="11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8" t="e">
        <f>Обработка!$B193</f>
        <v>#DIV/0!</v>
      </c>
      <c r="AC197" s="8" t="e">
        <f>INDEX(Обработка!$J$11:$U$1011,'Тулуз-Пьерон'!$A197,$F197+1)</f>
        <v>#DIV/0!</v>
      </c>
      <c r="AD197" s="8" t="e">
        <f>Обработка!$C193</f>
        <v>#DIV/0!</v>
      </c>
      <c r="AE197" s="5" t="e">
        <f>Обработка!$D193</f>
        <v>#DIV/0!</v>
      </c>
      <c r="AF197" s="8" t="e">
        <f>INDEX(Обработка!$V$11:$AG$1011,'Тулуз-Пьерон'!$A197,'Тулуз-Пьерон'!$F197+1)</f>
        <v>#DIV/0!</v>
      </c>
      <c r="AG197" s="7" t="e">
        <f t="shared" si="4"/>
        <v>#DIV/0!</v>
      </c>
      <c r="AH197" s="6"/>
      <c r="AI197" s="5" t="e">
        <f>Обработка!$E193</f>
        <v>#DIV/0!</v>
      </c>
      <c r="AJ197" s="5" t="e">
        <f>Обработка!$F193</f>
        <v>#DIV/0!</v>
      </c>
      <c r="AK197" s="5" t="e">
        <f>Обработка!$G193</f>
        <v>#DIV/0!</v>
      </c>
    </row>
    <row r="198" spans="1:37" x14ac:dyDescent="0.25">
      <c r="A198" s="11"/>
      <c r="B198" s="13"/>
      <c r="C198" s="80"/>
      <c r="D198" s="12"/>
      <c r="E198" s="11" t="str">
        <f t="shared" si="5"/>
        <v xml:space="preserve">0 лет 0 мес. </v>
      </c>
      <c r="F198" s="11"/>
      <c r="G198" s="11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8" t="e">
        <f>Обработка!$B194</f>
        <v>#DIV/0!</v>
      </c>
      <c r="AC198" s="8" t="e">
        <f>INDEX(Обработка!$J$11:$U$1011,'Тулуз-Пьерон'!$A198,$F198+1)</f>
        <v>#DIV/0!</v>
      </c>
      <c r="AD198" s="8" t="e">
        <f>Обработка!$C194</f>
        <v>#DIV/0!</v>
      </c>
      <c r="AE198" s="5" t="e">
        <f>Обработка!$D194</f>
        <v>#DIV/0!</v>
      </c>
      <c r="AF198" s="8" t="e">
        <f>INDEX(Обработка!$V$11:$AG$1011,'Тулуз-Пьерон'!$A198,'Тулуз-Пьерон'!$F198+1)</f>
        <v>#DIV/0!</v>
      </c>
      <c r="AG198" s="7" t="e">
        <f t="shared" si="4"/>
        <v>#DIV/0!</v>
      </c>
      <c r="AH198" s="6"/>
      <c r="AI198" s="5" t="e">
        <f>Обработка!$E194</f>
        <v>#DIV/0!</v>
      </c>
      <c r="AJ198" s="5" t="e">
        <f>Обработка!$F194</f>
        <v>#DIV/0!</v>
      </c>
      <c r="AK198" s="5" t="e">
        <f>Обработка!$G194</f>
        <v>#DIV/0!</v>
      </c>
    </row>
    <row r="199" spans="1:37" x14ac:dyDescent="0.25">
      <c r="A199" s="11"/>
      <c r="B199" s="13"/>
      <c r="C199" s="80"/>
      <c r="D199" s="12"/>
      <c r="E199" s="11" t="str">
        <f t="shared" si="5"/>
        <v xml:space="preserve">0 лет 0 мес. </v>
      </c>
      <c r="F199" s="11"/>
      <c r="G199" s="11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8" t="e">
        <f>Обработка!$B195</f>
        <v>#DIV/0!</v>
      </c>
      <c r="AC199" s="8" t="e">
        <f>INDEX(Обработка!$J$11:$U$1011,'Тулуз-Пьерон'!$A199,$F199+1)</f>
        <v>#DIV/0!</v>
      </c>
      <c r="AD199" s="8" t="e">
        <f>Обработка!$C195</f>
        <v>#DIV/0!</v>
      </c>
      <c r="AE199" s="5" t="e">
        <f>Обработка!$D195</f>
        <v>#DIV/0!</v>
      </c>
      <c r="AF199" s="8" t="e">
        <f>INDEX(Обработка!$V$11:$AG$1011,'Тулуз-Пьерон'!$A199,'Тулуз-Пьерон'!$F199+1)</f>
        <v>#DIV/0!</v>
      </c>
      <c r="AG199" s="7" t="e">
        <f t="shared" si="4"/>
        <v>#DIV/0!</v>
      </c>
      <c r="AH199" s="6"/>
      <c r="AI199" s="5" t="e">
        <f>Обработка!$E195</f>
        <v>#DIV/0!</v>
      </c>
      <c r="AJ199" s="5" t="e">
        <f>Обработка!$F195</f>
        <v>#DIV/0!</v>
      </c>
      <c r="AK199" s="5" t="e">
        <f>Обработка!$G195</f>
        <v>#DIV/0!</v>
      </c>
    </row>
    <row r="200" spans="1:37" x14ac:dyDescent="0.25">
      <c r="A200" s="11"/>
      <c r="B200" s="13"/>
      <c r="C200" s="80"/>
      <c r="D200" s="12"/>
      <c r="E200" s="11" t="str">
        <f t="shared" si="5"/>
        <v xml:space="preserve">0 лет 0 мес. </v>
      </c>
      <c r="F200" s="11"/>
      <c r="G200" s="11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8" t="e">
        <f>Обработка!$B196</f>
        <v>#DIV/0!</v>
      </c>
      <c r="AC200" s="8" t="e">
        <f>INDEX(Обработка!$J$11:$U$1011,'Тулуз-Пьерон'!$A200,$F200+1)</f>
        <v>#DIV/0!</v>
      </c>
      <c r="AD200" s="8" t="e">
        <f>Обработка!$C196</f>
        <v>#DIV/0!</v>
      </c>
      <c r="AE200" s="5" t="e">
        <f>Обработка!$D196</f>
        <v>#DIV/0!</v>
      </c>
      <c r="AF200" s="8" t="e">
        <f>INDEX(Обработка!$V$11:$AG$1011,'Тулуз-Пьерон'!$A200,'Тулуз-Пьерон'!$F200+1)</f>
        <v>#DIV/0!</v>
      </c>
      <c r="AG200" s="7" t="e">
        <f t="shared" si="4"/>
        <v>#DIV/0!</v>
      </c>
      <c r="AH200" s="6"/>
      <c r="AI200" s="5" t="e">
        <f>Обработка!$E196</f>
        <v>#DIV/0!</v>
      </c>
      <c r="AJ200" s="5" t="e">
        <f>Обработка!$F196</f>
        <v>#DIV/0!</v>
      </c>
      <c r="AK200" s="5" t="e">
        <f>Обработка!$G196</f>
        <v>#DIV/0!</v>
      </c>
    </row>
    <row r="201" spans="1:37" x14ac:dyDescent="0.25">
      <c r="A201" s="11"/>
      <c r="B201" s="13"/>
      <c r="C201" s="80"/>
      <c r="D201" s="12"/>
      <c r="E201" s="11" t="str">
        <f t="shared" si="5"/>
        <v xml:space="preserve">0 лет 0 мес. </v>
      </c>
      <c r="F201" s="11"/>
      <c r="G201" s="11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8" t="e">
        <f>Обработка!$B197</f>
        <v>#DIV/0!</v>
      </c>
      <c r="AC201" s="8" t="e">
        <f>INDEX(Обработка!$J$11:$U$1011,'Тулуз-Пьерон'!$A201,$F201+1)</f>
        <v>#DIV/0!</v>
      </c>
      <c r="AD201" s="8" t="e">
        <f>Обработка!$C197</f>
        <v>#DIV/0!</v>
      </c>
      <c r="AE201" s="5" t="e">
        <f>Обработка!$D197</f>
        <v>#DIV/0!</v>
      </c>
      <c r="AF201" s="8" t="e">
        <f>INDEX(Обработка!$V$11:$AG$1011,'Тулуз-Пьерон'!$A201,'Тулуз-Пьерон'!$F201+1)</f>
        <v>#DIV/0!</v>
      </c>
      <c r="AG201" s="7" t="e">
        <f t="shared" si="4"/>
        <v>#DIV/0!</v>
      </c>
      <c r="AH201" s="6"/>
      <c r="AI201" s="5" t="e">
        <f>Обработка!$E197</f>
        <v>#DIV/0!</v>
      </c>
      <c r="AJ201" s="5" t="e">
        <f>Обработка!$F197</f>
        <v>#DIV/0!</v>
      </c>
      <c r="AK201" s="5" t="e">
        <f>Обработка!$G197</f>
        <v>#DIV/0!</v>
      </c>
    </row>
    <row r="202" spans="1:37" x14ac:dyDescent="0.25">
      <c r="A202" s="11"/>
      <c r="B202" s="13"/>
      <c r="C202" s="80"/>
      <c r="D202" s="12"/>
      <c r="E202" s="11" t="str">
        <f t="shared" si="5"/>
        <v xml:space="preserve">0 лет 0 мес. </v>
      </c>
      <c r="F202" s="11"/>
      <c r="G202" s="11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8" t="e">
        <f>Обработка!$B198</f>
        <v>#DIV/0!</v>
      </c>
      <c r="AC202" s="8" t="e">
        <f>INDEX(Обработка!$J$11:$U$1011,'Тулуз-Пьерон'!$A202,$F202+1)</f>
        <v>#DIV/0!</v>
      </c>
      <c r="AD202" s="8" t="e">
        <f>Обработка!$C198</f>
        <v>#DIV/0!</v>
      </c>
      <c r="AE202" s="5" t="e">
        <f>Обработка!$D198</f>
        <v>#DIV/0!</v>
      </c>
      <c r="AF202" s="8" t="e">
        <f>INDEX(Обработка!$V$11:$AG$1011,'Тулуз-Пьерон'!$A202,'Тулуз-Пьерон'!$F202+1)</f>
        <v>#DIV/0!</v>
      </c>
      <c r="AG202" s="7" t="e">
        <f t="shared" si="4"/>
        <v>#DIV/0!</v>
      </c>
      <c r="AH202" s="6"/>
      <c r="AI202" s="5" t="e">
        <f>Обработка!$E198</f>
        <v>#DIV/0!</v>
      </c>
      <c r="AJ202" s="5" t="e">
        <f>Обработка!$F198</f>
        <v>#DIV/0!</v>
      </c>
      <c r="AK202" s="5" t="e">
        <f>Обработка!$G198</f>
        <v>#DIV/0!</v>
      </c>
    </row>
    <row r="203" spans="1:37" x14ac:dyDescent="0.25">
      <c r="A203" s="11"/>
      <c r="B203" s="13"/>
      <c r="C203" s="80"/>
      <c r="D203" s="12"/>
      <c r="E203" s="11" t="str">
        <f t="shared" si="5"/>
        <v xml:space="preserve">0 лет 0 мес. </v>
      </c>
      <c r="F203" s="11"/>
      <c r="G203" s="11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8" t="e">
        <f>Обработка!$B199</f>
        <v>#DIV/0!</v>
      </c>
      <c r="AC203" s="8" t="e">
        <f>INDEX(Обработка!$J$11:$U$1011,'Тулуз-Пьерон'!$A203,$F203+1)</f>
        <v>#DIV/0!</v>
      </c>
      <c r="AD203" s="8" t="e">
        <f>Обработка!$C199</f>
        <v>#DIV/0!</v>
      </c>
      <c r="AE203" s="5" t="e">
        <f>Обработка!$D199</f>
        <v>#DIV/0!</v>
      </c>
      <c r="AF203" s="8" t="e">
        <f>INDEX(Обработка!$V$11:$AG$1011,'Тулуз-Пьерон'!$A203,'Тулуз-Пьерон'!$F203+1)</f>
        <v>#DIV/0!</v>
      </c>
      <c r="AG203" s="7" t="e">
        <f t="shared" si="4"/>
        <v>#DIV/0!</v>
      </c>
      <c r="AH203" s="6"/>
      <c r="AI203" s="5" t="e">
        <f>Обработка!$E199</f>
        <v>#DIV/0!</v>
      </c>
      <c r="AJ203" s="5" t="e">
        <f>Обработка!$F199</f>
        <v>#DIV/0!</v>
      </c>
      <c r="AK203" s="5" t="e">
        <f>Обработка!$G199</f>
        <v>#DIV/0!</v>
      </c>
    </row>
    <row r="204" spans="1:37" x14ac:dyDescent="0.25">
      <c r="A204" s="11"/>
      <c r="B204" s="13"/>
      <c r="C204" s="80"/>
      <c r="D204" s="12"/>
      <c r="E204" s="11" t="str">
        <f t="shared" si="5"/>
        <v xml:space="preserve">0 лет 0 мес. </v>
      </c>
      <c r="F204" s="11"/>
      <c r="G204" s="11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8" t="e">
        <f>Обработка!$B200</f>
        <v>#DIV/0!</v>
      </c>
      <c r="AC204" s="8" t="e">
        <f>INDEX(Обработка!$J$11:$U$1011,'Тулуз-Пьерон'!$A204,$F204+1)</f>
        <v>#DIV/0!</v>
      </c>
      <c r="AD204" s="8" t="e">
        <f>Обработка!$C200</f>
        <v>#DIV/0!</v>
      </c>
      <c r="AE204" s="5" t="e">
        <f>Обработка!$D200</f>
        <v>#DIV/0!</v>
      </c>
      <c r="AF204" s="8" t="e">
        <f>INDEX(Обработка!$V$11:$AG$1011,'Тулуз-Пьерон'!$A204,'Тулуз-Пьерон'!$F204+1)</f>
        <v>#DIV/0!</v>
      </c>
      <c r="AG204" s="7" t="e">
        <f t="shared" si="4"/>
        <v>#DIV/0!</v>
      </c>
      <c r="AH204" s="6"/>
      <c r="AI204" s="5" t="e">
        <f>Обработка!$E200</f>
        <v>#DIV/0!</v>
      </c>
      <c r="AJ204" s="5" t="e">
        <f>Обработка!$F200</f>
        <v>#DIV/0!</v>
      </c>
      <c r="AK204" s="5" t="e">
        <f>Обработка!$G200</f>
        <v>#DIV/0!</v>
      </c>
    </row>
    <row r="205" spans="1:37" x14ac:dyDescent="0.25">
      <c r="A205" s="11"/>
      <c r="B205" s="13"/>
      <c r="C205" s="80"/>
      <c r="D205" s="12"/>
      <c r="E205" s="11" t="str">
        <f t="shared" si="5"/>
        <v xml:space="preserve">0 лет 0 мес. </v>
      </c>
      <c r="F205" s="11"/>
      <c r="G205" s="11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8" t="e">
        <f>Обработка!$B201</f>
        <v>#DIV/0!</v>
      </c>
      <c r="AC205" s="8" t="e">
        <f>INDEX(Обработка!$J$11:$U$1011,'Тулуз-Пьерон'!$A205,$F205+1)</f>
        <v>#DIV/0!</v>
      </c>
      <c r="AD205" s="8" t="e">
        <f>Обработка!$C201</f>
        <v>#DIV/0!</v>
      </c>
      <c r="AE205" s="5" t="e">
        <f>Обработка!$D201</f>
        <v>#DIV/0!</v>
      </c>
      <c r="AF205" s="8" t="e">
        <f>INDEX(Обработка!$V$11:$AG$1011,'Тулуз-Пьерон'!$A205,'Тулуз-Пьерон'!$F205+1)</f>
        <v>#DIV/0!</v>
      </c>
      <c r="AG205" s="7" t="e">
        <f t="shared" si="4"/>
        <v>#DIV/0!</v>
      </c>
      <c r="AH205" s="6"/>
      <c r="AI205" s="5" t="e">
        <f>Обработка!$E201</f>
        <v>#DIV/0!</v>
      </c>
      <c r="AJ205" s="5" t="e">
        <f>Обработка!$F201</f>
        <v>#DIV/0!</v>
      </c>
      <c r="AK205" s="5" t="e">
        <f>Обработка!$G201</f>
        <v>#DIV/0!</v>
      </c>
    </row>
    <row r="206" spans="1:37" x14ac:dyDescent="0.25">
      <c r="A206" s="11"/>
      <c r="B206" s="13"/>
      <c r="C206" s="80"/>
      <c r="D206" s="12"/>
      <c r="E206" s="11" t="str">
        <f t="shared" si="5"/>
        <v xml:space="preserve">0 лет 0 мес. </v>
      </c>
      <c r="F206" s="11"/>
      <c r="G206" s="11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8" t="e">
        <f>Обработка!$B202</f>
        <v>#DIV/0!</v>
      </c>
      <c r="AC206" s="8" t="e">
        <f>INDEX(Обработка!$J$11:$U$1011,'Тулуз-Пьерон'!$A206,$F206+1)</f>
        <v>#DIV/0!</v>
      </c>
      <c r="AD206" s="8" t="e">
        <f>Обработка!$C202</f>
        <v>#DIV/0!</v>
      </c>
      <c r="AE206" s="5" t="e">
        <f>Обработка!$D202</f>
        <v>#DIV/0!</v>
      </c>
      <c r="AF206" s="8" t="e">
        <f>INDEX(Обработка!$V$11:$AG$1011,'Тулуз-Пьерон'!$A206,'Тулуз-Пьерон'!$F206+1)</f>
        <v>#DIV/0!</v>
      </c>
      <c r="AG206" s="7" t="e">
        <f t="shared" si="4"/>
        <v>#DIV/0!</v>
      </c>
      <c r="AH206" s="6"/>
      <c r="AI206" s="5" t="e">
        <f>Обработка!$E202</f>
        <v>#DIV/0!</v>
      </c>
      <c r="AJ206" s="5" t="e">
        <f>Обработка!$F202</f>
        <v>#DIV/0!</v>
      </c>
      <c r="AK206" s="5" t="e">
        <f>Обработка!$G202</f>
        <v>#DIV/0!</v>
      </c>
    </row>
    <row r="207" spans="1:37" x14ac:dyDescent="0.25">
      <c r="A207" s="11"/>
      <c r="B207" s="13"/>
      <c r="C207" s="80"/>
      <c r="D207" s="12"/>
      <c r="E207" s="11" t="str">
        <f t="shared" si="5"/>
        <v xml:space="preserve">0 лет 0 мес. </v>
      </c>
      <c r="F207" s="11"/>
      <c r="G207" s="11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8" t="e">
        <f>Обработка!$B203</f>
        <v>#DIV/0!</v>
      </c>
      <c r="AC207" s="8" t="e">
        <f>INDEX(Обработка!$J$11:$U$1011,'Тулуз-Пьерон'!$A207,$F207+1)</f>
        <v>#DIV/0!</v>
      </c>
      <c r="AD207" s="8" t="e">
        <f>Обработка!$C203</f>
        <v>#DIV/0!</v>
      </c>
      <c r="AE207" s="5" t="e">
        <f>Обработка!$D203</f>
        <v>#DIV/0!</v>
      </c>
      <c r="AF207" s="8" t="e">
        <f>INDEX(Обработка!$V$11:$AG$1011,'Тулуз-Пьерон'!$A207,'Тулуз-Пьерон'!$F207+1)</f>
        <v>#DIV/0!</v>
      </c>
      <c r="AG207" s="7" t="e">
        <f t="shared" ref="AG207:AG270" si="6">IF($AF207="ПАТОЛОГИЯ","КРАЙНЕ ВЫСОКАЯ ВЕРОЯНОСТЬ ММД",IF(AND(OR($AC207="Слабая",$AC207="ПАТОЛОГИЯ"),$AF207="Слабая"),"ММД ВПОЛНЕ ВЕРОЯТНА",IF(AND(OR($AC207="Слабая",$AC207="ПАТОЛОГИЯ"),OR($AF207="Средняя",$AF207="Хорошая")),"ММД В СТАДИИ КОМПЕНСАЦИИ","ОТСУТСТВИЕ ММД")))</f>
        <v>#DIV/0!</v>
      </c>
      <c r="AH207" s="6"/>
      <c r="AI207" s="5" t="e">
        <f>Обработка!$E203</f>
        <v>#DIV/0!</v>
      </c>
      <c r="AJ207" s="5" t="e">
        <f>Обработка!$F203</f>
        <v>#DIV/0!</v>
      </c>
      <c r="AK207" s="5" t="e">
        <f>Обработка!$G203</f>
        <v>#DIV/0!</v>
      </c>
    </row>
    <row r="208" spans="1:37" x14ac:dyDescent="0.25">
      <c r="A208" s="11"/>
      <c r="B208" s="13"/>
      <c r="C208" s="80"/>
      <c r="D208" s="12"/>
      <c r="E208" s="11" t="str">
        <f t="shared" ref="E208:E271" si="7">DATEDIF(C208,D208,"y")&amp;" лет "&amp;
DATEDIF(C208,D208,"ym")&amp;" мес. "</f>
        <v xml:space="preserve">0 лет 0 мес. </v>
      </c>
      <c r="F208" s="11"/>
      <c r="G208" s="11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8" t="e">
        <f>Обработка!$B204</f>
        <v>#DIV/0!</v>
      </c>
      <c r="AC208" s="8" t="e">
        <f>INDEX(Обработка!$J$11:$U$1011,'Тулуз-Пьерон'!$A208,$F208+1)</f>
        <v>#DIV/0!</v>
      </c>
      <c r="AD208" s="8" t="e">
        <f>Обработка!$C204</f>
        <v>#DIV/0!</v>
      </c>
      <c r="AE208" s="5" t="e">
        <f>Обработка!$D204</f>
        <v>#DIV/0!</v>
      </c>
      <c r="AF208" s="8" t="e">
        <f>INDEX(Обработка!$V$11:$AG$1011,'Тулуз-Пьерон'!$A208,'Тулуз-Пьерон'!$F208+1)</f>
        <v>#DIV/0!</v>
      </c>
      <c r="AG208" s="7" t="e">
        <f t="shared" si="6"/>
        <v>#DIV/0!</v>
      </c>
      <c r="AH208" s="6"/>
      <c r="AI208" s="5" t="e">
        <f>Обработка!$E204</f>
        <v>#DIV/0!</v>
      </c>
      <c r="AJ208" s="5" t="e">
        <f>Обработка!$F204</f>
        <v>#DIV/0!</v>
      </c>
      <c r="AK208" s="5" t="e">
        <f>Обработка!$G204</f>
        <v>#DIV/0!</v>
      </c>
    </row>
    <row r="209" spans="1:37" x14ac:dyDescent="0.25">
      <c r="A209" s="11"/>
      <c r="B209" s="13"/>
      <c r="C209" s="80"/>
      <c r="D209" s="12"/>
      <c r="E209" s="11" t="str">
        <f t="shared" si="7"/>
        <v xml:space="preserve">0 лет 0 мес. </v>
      </c>
      <c r="F209" s="11"/>
      <c r="G209" s="11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8" t="e">
        <f>Обработка!$B205</f>
        <v>#DIV/0!</v>
      </c>
      <c r="AC209" s="8" t="e">
        <f>INDEX(Обработка!$J$11:$U$1011,'Тулуз-Пьерон'!$A209,$F209+1)</f>
        <v>#DIV/0!</v>
      </c>
      <c r="AD209" s="8" t="e">
        <f>Обработка!$C205</f>
        <v>#DIV/0!</v>
      </c>
      <c r="AE209" s="5" t="e">
        <f>Обработка!$D205</f>
        <v>#DIV/0!</v>
      </c>
      <c r="AF209" s="8" t="e">
        <f>INDEX(Обработка!$V$11:$AG$1011,'Тулуз-Пьерон'!$A209,'Тулуз-Пьерон'!$F209+1)</f>
        <v>#DIV/0!</v>
      </c>
      <c r="AG209" s="7" t="e">
        <f t="shared" si="6"/>
        <v>#DIV/0!</v>
      </c>
      <c r="AH209" s="6"/>
      <c r="AI209" s="5" t="e">
        <f>Обработка!$E205</f>
        <v>#DIV/0!</v>
      </c>
      <c r="AJ209" s="5" t="e">
        <f>Обработка!$F205</f>
        <v>#DIV/0!</v>
      </c>
      <c r="AK209" s="5" t="e">
        <f>Обработка!$G205</f>
        <v>#DIV/0!</v>
      </c>
    </row>
    <row r="210" spans="1:37" x14ac:dyDescent="0.25">
      <c r="A210" s="11"/>
      <c r="B210" s="13"/>
      <c r="C210" s="80"/>
      <c r="D210" s="12"/>
      <c r="E210" s="11" t="str">
        <f t="shared" si="7"/>
        <v xml:space="preserve">0 лет 0 мес. </v>
      </c>
      <c r="F210" s="11"/>
      <c r="G210" s="11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8" t="e">
        <f>Обработка!$B206</f>
        <v>#DIV/0!</v>
      </c>
      <c r="AC210" s="8" t="e">
        <f>INDEX(Обработка!$J$11:$U$1011,'Тулуз-Пьерон'!$A210,$F210+1)</f>
        <v>#DIV/0!</v>
      </c>
      <c r="AD210" s="8" t="e">
        <f>Обработка!$C206</f>
        <v>#DIV/0!</v>
      </c>
      <c r="AE210" s="5" t="e">
        <f>Обработка!$D206</f>
        <v>#DIV/0!</v>
      </c>
      <c r="AF210" s="8" t="e">
        <f>INDEX(Обработка!$V$11:$AG$1011,'Тулуз-Пьерон'!$A210,'Тулуз-Пьерон'!$F210+1)</f>
        <v>#DIV/0!</v>
      </c>
      <c r="AG210" s="7" t="e">
        <f t="shared" si="6"/>
        <v>#DIV/0!</v>
      </c>
      <c r="AH210" s="6"/>
      <c r="AI210" s="5" t="e">
        <f>Обработка!$E206</f>
        <v>#DIV/0!</v>
      </c>
      <c r="AJ210" s="5" t="e">
        <f>Обработка!$F206</f>
        <v>#DIV/0!</v>
      </c>
      <c r="AK210" s="5" t="e">
        <f>Обработка!$G206</f>
        <v>#DIV/0!</v>
      </c>
    </row>
    <row r="211" spans="1:37" x14ac:dyDescent="0.25">
      <c r="A211" s="11"/>
      <c r="B211" s="13"/>
      <c r="C211" s="80"/>
      <c r="D211" s="12"/>
      <c r="E211" s="11" t="str">
        <f t="shared" si="7"/>
        <v xml:space="preserve">0 лет 0 мес. </v>
      </c>
      <c r="F211" s="11"/>
      <c r="G211" s="11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8" t="e">
        <f>Обработка!$B207</f>
        <v>#DIV/0!</v>
      </c>
      <c r="AC211" s="8" t="e">
        <f>INDEX(Обработка!$J$11:$U$1011,'Тулуз-Пьерон'!$A211,$F211+1)</f>
        <v>#DIV/0!</v>
      </c>
      <c r="AD211" s="8" t="e">
        <f>Обработка!$C207</f>
        <v>#DIV/0!</v>
      </c>
      <c r="AE211" s="5" t="e">
        <f>Обработка!$D207</f>
        <v>#DIV/0!</v>
      </c>
      <c r="AF211" s="8" t="e">
        <f>INDEX(Обработка!$V$11:$AG$1011,'Тулуз-Пьерон'!$A211,'Тулуз-Пьерон'!$F211+1)</f>
        <v>#DIV/0!</v>
      </c>
      <c r="AG211" s="7" t="e">
        <f t="shared" si="6"/>
        <v>#DIV/0!</v>
      </c>
      <c r="AH211" s="6"/>
      <c r="AI211" s="5" t="e">
        <f>Обработка!$E207</f>
        <v>#DIV/0!</v>
      </c>
      <c r="AJ211" s="5" t="e">
        <f>Обработка!$F207</f>
        <v>#DIV/0!</v>
      </c>
      <c r="AK211" s="5" t="e">
        <f>Обработка!$G207</f>
        <v>#DIV/0!</v>
      </c>
    </row>
    <row r="212" spans="1:37" x14ac:dyDescent="0.25">
      <c r="A212" s="11"/>
      <c r="B212" s="13"/>
      <c r="C212" s="80"/>
      <c r="D212" s="12"/>
      <c r="E212" s="11" t="str">
        <f t="shared" si="7"/>
        <v xml:space="preserve">0 лет 0 мес. </v>
      </c>
      <c r="F212" s="11"/>
      <c r="G212" s="11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8" t="e">
        <f>Обработка!$B208</f>
        <v>#DIV/0!</v>
      </c>
      <c r="AC212" s="8" t="e">
        <f>INDEX(Обработка!$J$11:$U$1011,'Тулуз-Пьерон'!$A212,$F212+1)</f>
        <v>#DIV/0!</v>
      </c>
      <c r="AD212" s="8" t="e">
        <f>Обработка!$C208</f>
        <v>#DIV/0!</v>
      </c>
      <c r="AE212" s="5" t="e">
        <f>Обработка!$D208</f>
        <v>#DIV/0!</v>
      </c>
      <c r="AF212" s="8" t="e">
        <f>INDEX(Обработка!$V$11:$AG$1011,'Тулуз-Пьерон'!$A212,'Тулуз-Пьерон'!$F212+1)</f>
        <v>#DIV/0!</v>
      </c>
      <c r="AG212" s="7" t="e">
        <f t="shared" si="6"/>
        <v>#DIV/0!</v>
      </c>
      <c r="AH212" s="6"/>
      <c r="AI212" s="5" t="e">
        <f>Обработка!$E208</f>
        <v>#DIV/0!</v>
      </c>
      <c r="AJ212" s="5" t="e">
        <f>Обработка!$F208</f>
        <v>#DIV/0!</v>
      </c>
      <c r="AK212" s="5" t="e">
        <f>Обработка!$G208</f>
        <v>#DIV/0!</v>
      </c>
    </row>
    <row r="213" spans="1:37" x14ac:dyDescent="0.25">
      <c r="A213" s="11"/>
      <c r="B213" s="13"/>
      <c r="C213" s="80"/>
      <c r="D213" s="12"/>
      <c r="E213" s="11" t="str">
        <f t="shared" si="7"/>
        <v xml:space="preserve">0 лет 0 мес. </v>
      </c>
      <c r="F213" s="11"/>
      <c r="G213" s="11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8" t="e">
        <f>Обработка!$B209</f>
        <v>#DIV/0!</v>
      </c>
      <c r="AC213" s="8" t="e">
        <f>INDEX(Обработка!$J$11:$U$1011,'Тулуз-Пьерон'!$A213,$F213+1)</f>
        <v>#DIV/0!</v>
      </c>
      <c r="AD213" s="8" t="e">
        <f>Обработка!$C209</f>
        <v>#DIV/0!</v>
      </c>
      <c r="AE213" s="5" t="e">
        <f>Обработка!$D209</f>
        <v>#DIV/0!</v>
      </c>
      <c r="AF213" s="8" t="e">
        <f>INDEX(Обработка!$V$11:$AG$1011,'Тулуз-Пьерон'!$A213,'Тулуз-Пьерон'!$F213+1)</f>
        <v>#DIV/0!</v>
      </c>
      <c r="AG213" s="7" t="e">
        <f t="shared" si="6"/>
        <v>#DIV/0!</v>
      </c>
      <c r="AH213" s="6"/>
      <c r="AI213" s="5" t="e">
        <f>Обработка!$E209</f>
        <v>#DIV/0!</v>
      </c>
      <c r="AJ213" s="5" t="e">
        <f>Обработка!$F209</f>
        <v>#DIV/0!</v>
      </c>
      <c r="AK213" s="5" t="e">
        <f>Обработка!$G209</f>
        <v>#DIV/0!</v>
      </c>
    </row>
    <row r="214" spans="1:37" x14ac:dyDescent="0.25">
      <c r="A214" s="11"/>
      <c r="B214" s="13"/>
      <c r="C214" s="80"/>
      <c r="D214" s="12"/>
      <c r="E214" s="11" t="str">
        <f t="shared" si="7"/>
        <v xml:space="preserve">0 лет 0 мес. </v>
      </c>
      <c r="F214" s="11"/>
      <c r="G214" s="11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8" t="e">
        <f>Обработка!$B210</f>
        <v>#DIV/0!</v>
      </c>
      <c r="AC214" s="8" t="e">
        <f>INDEX(Обработка!$J$11:$U$1011,'Тулуз-Пьерон'!$A214,$F214+1)</f>
        <v>#DIV/0!</v>
      </c>
      <c r="AD214" s="8" t="e">
        <f>Обработка!$C210</f>
        <v>#DIV/0!</v>
      </c>
      <c r="AE214" s="5" t="e">
        <f>Обработка!$D210</f>
        <v>#DIV/0!</v>
      </c>
      <c r="AF214" s="8" t="e">
        <f>INDEX(Обработка!$V$11:$AG$1011,'Тулуз-Пьерон'!$A214,'Тулуз-Пьерон'!$F214+1)</f>
        <v>#DIV/0!</v>
      </c>
      <c r="AG214" s="7" t="e">
        <f t="shared" si="6"/>
        <v>#DIV/0!</v>
      </c>
      <c r="AH214" s="6"/>
      <c r="AI214" s="5" t="e">
        <f>Обработка!$E210</f>
        <v>#DIV/0!</v>
      </c>
      <c r="AJ214" s="5" t="e">
        <f>Обработка!$F210</f>
        <v>#DIV/0!</v>
      </c>
      <c r="AK214" s="5" t="e">
        <f>Обработка!$G210</f>
        <v>#DIV/0!</v>
      </c>
    </row>
    <row r="215" spans="1:37" x14ac:dyDescent="0.25">
      <c r="A215" s="11"/>
      <c r="B215" s="13"/>
      <c r="C215" s="80"/>
      <c r="D215" s="12"/>
      <c r="E215" s="11" t="str">
        <f t="shared" si="7"/>
        <v xml:space="preserve">0 лет 0 мес. </v>
      </c>
      <c r="F215" s="11"/>
      <c r="G215" s="11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8" t="e">
        <f>Обработка!$B211</f>
        <v>#DIV/0!</v>
      </c>
      <c r="AC215" s="8" t="e">
        <f>INDEX(Обработка!$J$11:$U$1011,'Тулуз-Пьерон'!$A215,$F215+1)</f>
        <v>#DIV/0!</v>
      </c>
      <c r="AD215" s="8" t="e">
        <f>Обработка!$C211</f>
        <v>#DIV/0!</v>
      </c>
      <c r="AE215" s="5" t="e">
        <f>Обработка!$D211</f>
        <v>#DIV/0!</v>
      </c>
      <c r="AF215" s="8" t="e">
        <f>INDEX(Обработка!$V$11:$AG$1011,'Тулуз-Пьерон'!$A215,'Тулуз-Пьерон'!$F215+1)</f>
        <v>#DIV/0!</v>
      </c>
      <c r="AG215" s="7" t="e">
        <f t="shared" si="6"/>
        <v>#DIV/0!</v>
      </c>
      <c r="AH215" s="6"/>
      <c r="AI215" s="5" t="e">
        <f>Обработка!$E211</f>
        <v>#DIV/0!</v>
      </c>
      <c r="AJ215" s="5" t="e">
        <f>Обработка!$F211</f>
        <v>#DIV/0!</v>
      </c>
      <c r="AK215" s="5" t="e">
        <f>Обработка!$G211</f>
        <v>#DIV/0!</v>
      </c>
    </row>
    <row r="216" spans="1:37" x14ac:dyDescent="0.25">
      <c r="A216" s="11"/>
      <c r="B216" s="13"/>
      <c r="C216" s="80"/>
      <c r="D216" s="12"/>
      <c r="E216" s="11" t="str">
        <f t="shared" si="7"/>
        <v xml:space="preserve">0 лет 0 мес. </v>
      </c>
      <c r="F216" s="11"/>
      <c r="G216" s="11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8" t="e">
        <f>Обработка!$B212</f>
        <v>#DIV/0!</v>
      </c>
      <c r="AC216" s="8" t="e">
        <f>INDEX(Обработка!$J$11:$U$1011,'Тулуз-Пьерон'!$A216,$F216+1)</f>
        <v>#DIV/0!</v>
      </c>
      <c r="AD216" s="8" t="e">
        <f>Обработка!$C212</f>
        <v>#DIV/0!</v>
      </c>
      <c r="AE216" s="5" t="e">
        <f>Обработка!$D212</f>
        <v>#DIV/0!</v>
      </c>
      <c r="AF216" s="8" t="e">
        <f>INDEX(Обработка!$V$11:$AG$1011,'Тулуз-Пьерон'!$A216,'Тулуз-Пьерон'!$F216+1)</f>
        <v>#DIV/0!</v>
      </c>
      <c r="AG216" s="7" t="e">
        <f t="shared" si="6"/>
        <v>#DIV/0!</v>
      </c>
      <c r="AH216" s="6"/>
      <c r="AI216" s="5" t="e">
        <f>Обработка!$E212</f>
        <v>#DIV/0!</v>
      </c>
      <c r="AJ216" s="5" t="e">
        <f>Обработка!$F212</f>
        <v>#DIV/0!</v>
      </c>
      <c r="AK216" s="5" t="e">
        <f>Обработка!$G212</f>
        <v>#DIV/0!</v>
      </c>
    </row>
    <row r="217" spans="1:37" x14ac:dyDescent="0.25">
      <c r="A217" s="11"/>
      <c r="B217" s="13"/>
      <c r="C217" s="80"/>
      <c r="D217" s="12"/>
      <c r="E217" s="11" t="str">
        <f t="shared" si="7"/>
        <v xml:space="preserve">0 лет 0 мес. </v>
      </c>
      <c r="F217" s="11"/>
      <c r="G217" s="11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8" t="e">
        <f>Обработка!$B213</f>
        <v>#DIV/0!</v>
      </c>
      <c r="AC217" s="8" t="e">
        <f>INDEX(Обработка!$J$11:$U$1011,'Тулуз-Пьерон'!$A217,$F217+1)</f>
        <v>#DIV/0!</v>
      </c>
      <c r="AD217" s="8" t="e">
        <f>Обработка!$C213</f>
        <v>#DIV/0!</v>
      </c>
      <c r="AE217" s="5" t="e">
        <f>Обработка!$D213</f>
        <v>#DIV/0!</v>
      </c>
      <c r="AF217" s="8" t="e">
        <f>INDEX(Обработка!$V$11:$AG$1011,'Тулуз-Пьерон'!$A217,'Тулуз-Пьерон'!$F217+1)</f>
        <v>#DIV/0!</v>
      </c>
      <c r="AG217" s="7" t="e">
        <f t="shared" si="6"/>
        <v>#DIV/0!</v>
      </c>
      <c r="AH217" s="6"/>
      <c r="AI217" s="5" t="e">
        <f>Обработка!$E213</f>
        <v>#DIV/0!</v>
      </c>
      <c r="AJ217" s="5" t="e">
        <f>Обработка!$F213</f>
        <v>#DIV/0!</v>
      </c>
      <c r="AK217" s="5" t="e">
        <f>Обработка!$G213</f>
        <v>#DIV/0!</v>
      </c>
    </row>
    <row r="218" spans="1:37" x14ac:dyDescent="0.25">
      <c r="A218" s="11"/>
      <c r="B218" s="13"/>
      <c r="C218" s="80"/>
      <c r="D218" s="12"/>
      <c r="E218" s="11" t="str">
        <f t="shared" si="7"/>
        <v xml:space="preserve">0 лет 0 мес. </v>
      </c>
      <c r="F218" s="11"/>
      <c r="G218" s="11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8" t="e">
        <f>Обработка!$B214</f>
        <v>#DIV/0!</v>
      </c>
      <c r="AC218" s="8" t="e">
        <f>INDEX(Обработка!$J$11:$U$1011,'Тулуз-Пьерон'!$A218,$F218+1)</f>
        <v>#DIV/0!</v>
      </c>
      <c r="AD218" s="8" t="e">
        <f>Обработка!$C214</f>
        <v>#DIV/0!</v>
      </c>
      <c r="AE218" s="5" t="e">
        <f>Обработка!$D214</f>
        <v>#DIV/0!</v>
      </c>
      <c r="AF218" s="8" t="e">
        <f>INDEX(Обработка!$V$11:$AG$1011,'Тулуз-Пьерон'!$A218,'Тулуз-Пьерон'!$F218+1)</f>
        <v>#DIV/0!</v>
      </c>
      <c r="AG218" s="7" t="e">
        <f t="shared" si="6"/>
        <v>#DIV/0!</v>
      </c>
      <c r="AH218" s="6"/>
      <c r="AI218" s="5" t="e">
        <f>Обработка!$E214</f>
        <v>#DIV/0!</v>
      </c>
      <c r="AJ218" s="5" t="e">
        <f>Обработка!$F214</f>
        <v>#DIV/0!</v>
      </c>
      <c r="AK218" s="5" t="e">
        <f>Обработка!$G214</f>
        <v>#DIV/0!</v>
      </c>
    </row>
    <row r="219" spans="1:37" x14ac:dyDescent="0.25">
      <c r="A219" s="11"/>
      <c r="B219" s="13"/>
      <c r="C219" s="80"/>
      <c r="D219" s="12"/>
      <c r="E219" s="11" t="str">
        <f t="shared" si="7"/>
        <v xml:space="preserve">0 лет 0 мес. </v>
      </c>
      <c r="F219" s="11"/>
      <c r="G219" s="11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8" t="e">
        <f>Обработка!$B215</f>
        <v>#DIV/0!</v>
      </c>
      <c r="AC219" s="8" t="e">
        <f>INDEX(Обработка!$J$11:$U$1011,'Тулуз-Пьерон'!$A219,$F219+1)</f>
        <v>#DIV/0!</v>
      </c>
      <c r="AD219" s="8" t="e">
        <f>Обработка!$C215</f>
        <v>#DIV/0!</v>
      </c>
      <c r="AE219" s="5" t="e">
        <f>Обработка!$D215</f>
        <v>#DIV/0!</v>
      </c>
      <c r="AF219" s="8" t="e">
        <f>INDEX(Обработка!$V$11:$AG$1011,'Тулуз-Пьерон'!$A219,'Тулуз-Пьерон'!$F219+1)</f>
        <v>#DIV/0!</v>
      </c>
      <c r="AG219" s="7" t="e">
        <f t="shared" si="6"/>
        <v>#DIV/0!</v>
      </c>
      <c r="AH219" s="6"/>
      <c r="AI219" s="5" t="e">
        <f>Обработка!$E215</f>
        <v>#DIV/0!</v>
      </c>
      <c r="AJ219" s="5" t="e">
        <f>Обработка!$F215</f>
        <v>#DIV/0!</v>
      </c>
      <c r="AK219" s="5" t="e">
        <f>Обработка!$G215</f>
        <v>#DIV/0!</v>
      </c>
    </row>
    <row r="220" spans="1:37" x14ac:dyDescent="0.25">
      <c r="A220" s="11"/>
      <c r="B220" s="13"/>
      <c r="C220" s="80"/>
      <c r="D220" s="12"/>
      <c r="E220" s="11" t="str">
        <f t="shared" si="7"/>
        <v xml:space="preserve">0 лет 0 мес. </v>
      </c>
      <c r="F220" s="11"/>
      <c r="G220" s="11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8" t="e">
        <f>Обработка!$B216</f>
        <v>#DIV/0!</v>
      </c>
      <c r="AC220" s="8" t="e">
        <f>INDEX(Обработка!$J$11:$U$1011,'Тулуз-Пьерон'!$A220,$F220+1)</f>
        <v>#DIV/0!</v>
      </c>
      <c r="AD220" s="8" t="e">
        <f>Обработка!$C216</f>
        <v>#DIV/0!</v>
      </c>
      <c r="AE220" s="5" t="e">
        <f>Обработка!$D216</f>
        <v>#DIV/0!</v>
      </c>
      <c r="AF220" s="8" t="e">
        <f>INDEX(Обработка!$V$11:$AG$1011,'Тулуз-Пьерон'!$A220,'Тулуз-Пьерон'!$F220+1)</f>
        <v>#DIV/0!</v>
      </c>
      <c r="AG220" s="7" t="e">
        <f t="shared" si="6"/>
        <v>#DIV/0!</v>
      </c>
      <c r="AH220" s="6"/>
      <c r="AI220" s="5" t="e">
        <f>Обработка!$E216</f>
        <v>#DIV/0!</v>
      </c>
      <c r="AJ220" s="5" t="e">
        <f>Обработка!$F216</f>
        <v>#DIV/0!</v>
      </c>
      <c r="AK220" s="5" t="e">
        <f>Обработка!$G216</f>
        <v>#DIV/0!</v>
      </c>
    </row>
    <row r="221" spans="1:37" x14ac:dyDescent="0.25">
      <c r="A221" s="11"/>
      <c r="B221" s="13"/>
      <c r="C221" s="80"/>
      <c r="D221" s="12"/>
      <c r="E221" s="11" t="str">
        <f t="shared" si="7"/>
        <v xml:space="preserve">0 лет 0 мес. </v>
      </c>
      <c r="F221" s="11"/>
      <c r="G221" s="11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8" t="e">
        <f>Обработка!$B217</f>
        <v>#DIV/0!</v>
      </c>
      <c r="AC221" s="8" t="e">
        <f>INDEX(Обработка!$J$11:$U$1011,'Тулуз-Пьерон'!$A221,$F221+1)</f>
        <v>#DIV/0!</v>
      </c>
      <c r="AD221" s="8" t="e">
        <f>Обработка!$C217</f>
        <v>#DIV/0!</v>
      </c>
      <c r="AE221" s="5" t="e">
        <f>Обработка!$D217</f>
        <v>#DIV/0!</v>
      </c>
      <c r="AF221" s="8" t="e">
        <f>INDEX(Обработка!$V$11:$AG$1011,'Тулуз-Пьерон'!$A221,'Тулуз-Пьерон'!$F221+1)</f>
        <v>#DIV/0!</v>
      </c>
      <c r="AG221" s="7" t="e">
        <f t="shared" si="6"/>
        <v>#DIV/0!</v>
      </c>
      <c r="AH221" s="6"/>
      <c r="AI221" s="5" t="e">
        <f>Обработка!$E217</f>
        <v>#DIV/0!</v>
      </c>
      <c r="AJ221" s="5" t="e">
        <f>Обработка!$F217</f>
        <v>#DIV/0!</v>
      </c>
      <c r="AK221" s="5" t="e">
        <f>Обработка!$G217</f>
        <v>#DIV/0!</v>
      </c>
    </row>
    <row r="222" spans="1:37" x14ac:dyDescent="0.25">
      <c r="A222" s="11"/>
      <c r="B222" s="13"/>
      <c r="C222" s="80"/>
      <c r="D222" s="12"/>
      <c r="E222" s="11" t="str">
        <f t="shared" si="7"/>
        <v xml:space="preserve">0 лет 0 мес. </v>
      </c>
      <c r="F222" s="11"/>
      <c r="G222" s="11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8" t="e">
        <f>Обработка!$B218</f>
        <v>#DIV/0!</v>
      </c>
      <c r="AC222" s="8" t="e">
        <f>INDEX(Обработка!$J$11:$U$1011,'Тулуз-Пьерон'!$A222,$F222+1)</f>
        <v>#DIV/0!</v>
      </c>
      <c r="AD222" s="8" t="e">
        <f>Обработка!$C218</f>
        <v>#DIV/0!</v>
      </c>
      <c r="AE222" s="5" t="e">
        <f>Обработка!$D218</f>
        <v>#DIV/0!</v>
      </c>
      <c r="AF222" s="8" t="e">
        <f>INDEX(Обработка!$V$11:$AG$1011,'Тулуз-Пьерон'!$A222,'Тулуз-Пьерон'!$F222+1)</f>
        <v>#DIV/0!</v>
      </c>
      <c r="AG222" s="7" t="e">
        <f t="shared" si="6"/>
        <v>#DIV/0!</v>
      </c>
      <c r="AH222" s="6"/>
      <c r="AI222" s="5" t="e">
        <f>Обработка!$E218</f>
        <v>#DIV/0!</v>
      </c>
      <c r="AJ222" s="5" t="e">
        <f>Обработка!$F218</f>
        <v>#DIV/0!</v>
      </c>
      <c r="AK222" s="5" t="e">
        <f>Обработка!$G218</f>
        <v>#DIV/0!</v>
      </c>
    </row>
    <row r="223" spans="1:37" x14ac:dyDescent="0.25">
      <c r="A223" s="11"/>
      <c r="B223" s="13"/>
      <c r="C223" s="80"/>
      <c r="D223" s="12"/>
      <c r="E223" s="11" t="str">
        <f t="shared" si="7"/>
        <v xml:space="preserve">0 лет 0 мес. </v>
      </c>
      <c r="F223" s="11"/>
      <c r="G223" s="11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8" t="e">
        <f>Обработка!$B219</f>
        <v>#DIV/0!</v>
      </c>
      <c r="AC223" s="8" t="e">
        <f>INDEX(Обработка!$J$11:$U$1011,'Тулуз-Пьерон'!$A223,$F223+1)</f>
        <v>#DIV/0!</v>
      </c>
      <c r="AD223" s="8" t="e">
        <f>Обработка!$C219</f>
        <v>#DIV/0!</v>
      </c>
      <c r="AE223" s="5" t="e">
        <f>Обработка!$D219</f>
        <v>#DIV/0!</v>
      </c>
      <c r="AF223" s="8" t="e">
        <f>INDEX(Обработка!$V$11:$AG$1011,'Тулуз-Пьерон'!$A223,'Тулуз-Пьерон'!$F223+1)</f>
        <v>#DIV/0!</v>
      </c>
      <c r="AG223" s="7" t="e">
        <f t="shared" si="6"/>
        <v>#DIV/0!</v>
      </c>
      <c r="AH223" s="6"/>
      <c r="AI223" s="5" t="e">
        <f>Обработка!$E219</f>
        <v>#DIV/0!</v>
      </c>
      <c r="AJ223" s="5" t="e">
        <f>Обработка!$F219</f>
        <v>#DIV/0!</v>
      </c>
      <c r="AK223" s="5" t="e">
        <f>Обработка!$G219</f>
        <v>#DIV/0!</v>
      </c>
    </row>
    <row r="224" spans="1:37" x14ac:dyDescent="0.25">
      <c r="A224" s="11"/>
      <c r="B224" s="13"/>
      <c r="C224" s="80"/>
      <c r="D224" s="12"/>
      <c r="E224" s="11" t="str">
        <f t="shared" si="7"/>
        <v xml:space="preserve">0 лет 0 мес. </v>
      </c>
      <c r="F224" s="11"/>
      <c r="G224" s="11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8" t="e">
        <f>Обработка!$B220</f>
        <v>#DIV/0!</v>
      </c>
      <c r="AC224" s="8" t="e">
        <f>INDEX(Обработка!$J$11:$U$1011,'Тулуз-Пьерон'!$A224,$F224+1)</f>
        <v>#DIV/0!</v>
      </c>
      <c r="AD224" s="8" t="e">
        <f>Обработка!$C220</f>
        <v>#DIV/0!</v>
      </c>
      <c r="AE224" s="5" t="e">
        <f>Обработка!$D220</f>
        <v>#DIV/0!</v>
      </c>
      <c r="AF224" s="8" t="e">
        <f>INDEX(Обработка!$V$11:$AG$1011,'Тулуз-Пьерон'!$A224,'Тулуз-Пьерон'!$F224+1)</f>
        <v>#DIV/0!</v>
      </c>
      <c r="AG224" s="7" t="e">
        <f t="shared" si="6"/>
        <v>#DIV/0!</v>
      </c>
      <c r="AH224" s="6"/>
      <c r="AI224" s="5" t="e">
        <f>Обработка!$E220</f>
        <v>#DIV/0!</v>
      </c>
      <c r="AJ224" s="5" t="e">
        <f>Обработка!$F220</f>
        <v>#DIV/0!</v>
      </c>
      <c r="AK224" s="5" t="e">
        <f>Обработка!$G220</f>
        <v>#DIV/0!</v>
      </c>
    </row>
    <row r="225" spans="1:37" x14ac:dyDescent="0.25">
      <c r="A225" s="11"/>
      <c r="B225" s="13"/>
      <c r="C225" s="80"/>
      <c r="D225" s="12"/>
      <c r="E225" s="11" t="str">
        <f t="shared" si="7"/>
        <v xml:space="preserve">0 лет 0 мес. </v>
      </c>
      <c r="F225" s="11"/>
      <c r="G225" s="11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8" t="e">
        <f>Обработка!$B221</f>
        <v>#DIV/0!</v>
      </c>
      <c r="AC225" s="8" t="e">
        <f>INDEX(Обработка!$J$11:$U$1011,'Тулуз-Пьерон'!$A225,$F225+1)</f>
        <v>#DIV/0!</v>
      </c>
      <c r="AD225" s="8" t="e">
        <f>Обработка!$C221</f>
        <v>#DIV/0!</v>
      </c>
      <c r="AE225" s="5" t="e">
        <f>Обработка!$D221</f>
        <v>#DIV/0!</v>
      </c>
      <c r="AF225" s="8" t="e">
        <f>INDEX(Обработка!$V$11:$AG$1011,'Тулуз-Пьерон'!$A225,'Тулуз-Пьерон'!$F225+1)</f>
        <v>#DIV/0!</v>
      </c>
      <c r="AG225" s="7" t="e">
        <f t="shared" si="6"/>
        <v>#DIV/0!</v>
      </c>
      <c r="AH225" s="6"/>
      <c r="AI225" s="5" t="e">
        <f>Обработка!$E221</f>
        <v>#DIV/0!</v>
      </c>
      <c r="AJ225" s="5" t="e">
        <f>Обработка!$F221</f>
        <v>#DIV/0!</v>
      </c>
      <c r="AK225" s="5" t="e">
        <f>Обработка!$G221</f>
        <v>#DIV/0!</v>
      </c>
    </row>
    <row r="226" spans="1:37" x14ac:dyDescent="0.25">
      <c r="A226" s="11"/>
      <c r="B226" s="13"/>
      <c r="C226" s="80"/>
      <c r="D226" s="12"/>
      <c r="E226" s="11" t="str">
        <f t="shared" si="7"/>
        <v xml:space="preserve">0 лет 0 мес. </v>
      </c>
      <c r="F226" s="11"/>
      <c r="G226" s="11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8" t="e">
        <f>Обработка!$B222</f>
        <v>#DIV/0!</v>
      </c>
      <c r="AC226" s="8" t="e">
        <f>INDEX(Обработка!$J$11:$U$1011,'Тулуз-Пьерон'!$A226,$F226+1)</f>
        <v>#DIV/0!</v>
      </c>
      <c r="AD226" s="8" t="e">
        <f>Обработка!$C222</f>
        <v>#DIV/0!</v>
      </c>
      <c r="AE226" s="5" t="e">
        <f>Обработка!$D222</f>
        <v>#DIV/0!</v>
      </c>
      <c r="AF226" s="8" t="e">
        <f>INDEX(Обработка!$V$11:$AG$1011,'Тулуз-Пьерон'!$A226,'Тулуз-Пьерон'!$F226+1)</f>
        <v>#DIV/0!</v>
      </c>
      <c r="AG226" s="7" t="e">
        <f t="shared" si="6"/>
        <v>#DIV/0!</v>
      </c>
      <c r="AH226" s="6"/>
      <c r="AI226" s="5" t="e">
        <f>Обработка!$E222</f>
        <v>#DIV/0!</v>
      </c>
      <c r="AJ226" s="5" t="e">
        <f>Обработка!$F222</f>
        <v>#DIV/0!</v>
      </c>
      <c r="AK226" s="5" t="e">
        <f>Обработка!$G222</f>
        <v>#DIV/0!</v>
      </c>
    </row>
    <row r="227" spans="1:37" x14ac:dyDescent="0.25">
      <c r="A227" s="11"/>
      <c r="B227" s="13"/>
      <c r="C227" s="80"/>
      <c r="D227" s="12"/>
      <c r="E227" s="11" t="str">
        <f t="shared" si="7"/>
        <v xml:space="preserve">0 лет 0 мес. </v>
      </c>
      <c r="F227" s="11"/>
      <c r="G227" s="11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8" t="e">
        <f>Обработка!$B223</f>
        <v>#DIV/0!</v>
      </c>
      <c r="AC227" s="8" t="e">
        <f>INDEX(Обработка!$J$11:$U$1011,'Тулуз-Пьерон'!$A227,$F227+1)</f>
        <v>#DIV/0!</v>
      </c>
      <c r="AD227" s="8" t="e">
        <f>Обработка!$C223</f>
        <v>#DIV/0!</v>
      </c>
      <c r="AE227" s="5" t="e">
        <f>Обработка!$D223</f>
        <v>#DIV/0!</v>
      </c>
      <c r="AF227" s="8" t="e">
        <f>INDEX(Обработка!$V$11:$AG$1011,'Тулуз-Пьерон'!$A227,'Тулуз-Пьерон'!$F227+1)</f>
        <v>#DIV/0!</v>
      </c>
      <c r="AG227" s="7" t="e">
        <f t="shared" si="6"/>
        <v>#DIV/0!</v>
      </c>
      <c r="AH227" s="6"/>
      <c r="AI227" s="5" t="e">
        <f>Обработка!$E223</f>
        <v>#DIV/0!</v>
      </c>
      <c r="AJ227" s="5" t="e">
        <f>Обработка!$F223</f>
        <v>#DIV/0!</v>
      </c>
      <c r="AK227" s="5" t="e">
        <f>Обработка!$G223</f>
        <v>#DIV/0!</v>
      </c>
    </row>
    <row r="228" spans="1:37" x14ac:dyDescent="0.25">
      <c r="A228" s="11"/>
      <c r="B228" s="13"/>
      <c r="C228" s="80"/>
      <c r="D228" s="12"/>
      <c r="E228" s="11" t="str">
        <f t="shared" si="7"/>
        <v xml:space="preserve">0 лет 0 мес. </v>
      </c>
      <c r="F228" s="11"/>
      <c r="G228" s="11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8" t="e">
        <f>Обработка!$B224</f>
        <v>#DIV/0!</v>
      </c>
      <c r="AC228" s="8" t="e">
        <f>INDEX(Обработка!$J$11:$U$1011,'Тулуз-Пьерон'!$A228,$F228+1)</f>
        <v>#DIV/0!</v>
      </c>
      <c r="AD228" s="8" t="e">
        <f>Обработка!$C224</f>
        <v>#DIV/0!</v>
      </c>
      <c r="AE228" s="5" t="e">
        <f>Обработка!$D224</f>
        <v>#DIV/0!</v>
      </c>
      <c r="AF228" s="8" t="e">
        <f>INDEX(Обработка!$V$11:$AG$1011,'Тулуз-Пьерон'!$A228,'Тулуз-Пьерон'!$F228+1)</f>
        <v>#DIV/0!</v>
      </c>
      <c r="AG228" s="7" t="e">
        <f t="shared" si="6"/>
        <v>#DIV/0!</v>
      </c>
      <c r="AH228" s="6"/>
      <c r="AI228" s="5" t="e">
        <f>Обработка!$E224</f>
        <v>#DIV/0!</v>
      </c>
      <c r="AJ228" s="5" t="e">
        <f>Обработка!$F224</f>
        <v>#DIV/0!</v>
      </c>
      <c r="AK228" s="5" t="e">
        <f>Обработка!$G224</f>
        <v>#DIV/0!</v>
      </c>
    </row>
    <row r="229" spans="1:37" x14ac:dyDescent="0.25">
      <c r="A229" s="11"/>
      <c r="B229" s="13"/>
      <c r="C229" s="80"/>
      <c r="D229" s="12"/>
      <c r="E229" s="11" t="str">
        <f t="shared" si="7"/>
        <v xml:space="preserve">0 лет 0 мес. </v>
      </c>
      <c r="F229" s="11"/>
      <c r="G229" s="11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8" t="e">
        <f>Обработка!$B225</f>
        <v>#DIV/0!</v>
      </c>
      <c r="AC229" s="8" t="e">
        <f>INDEX(Обработка!$J$11:$U$1011,'Тулуз-Пьерон'!$A229,$F229+1)</f>
        <v>#DIV/0!</v>
      </c>
      <c r="AD229" s="8" t="e">
        <f>Обработка!$C225</f>
        <v>#DIV/0!</v>
      </c>
      <c r="AE229" s="5" t="e">
        <f>Обработка!$D225</f>
        <v>#DIV/0!</v>
      </c>
      <c r="AF229" s="8" t="e">
        <f>INDEX(Обработка!$V$11:$AG$1011,'Тулуз-Пьерон'!$A229,'Тулуз-Пьерон'!$F229+1)</f>
        <v>#DIV/0!</v>
      </c>
      <c r="AG229" s="7" t="e">
        <f t="shared" si="6"/>
        <v>#DIV/0!</v>
      </c>
      <c r="AH229" s="6"/>
      <c r="AI229" s="5" t="e">
        <f>Обработка!$E225</f>
        <v>#DIV/0!</v>
      </c>
      <c r="AJ229" s="5" t="e">
        <f>Обработка!$F225</f>
        <v>#DIV/0!</v>
      </c>
      <c r="AK229" s="5" t="e">
        <f>Обработка!$G225</f>
        <v>#DIV/0!</v>
      </c>
    </row>
    <row r="230" spans="1:37" x14ac:dyDescent="0.25">
      <c r="A230" s="11"/>
      <c r="B230" s="13"/>
      <c r="C230" s="80"/>
      <c r="D230" s="12"/>
      <c r="E230" s="11" t="str">
        <f t="shared" si="7"/>
        <v xml:space="preserve">0 лет 0 мес. </v>
      </c>
      <c r="F230" s="11"/>
      <c r="G230" s="11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8" t="e">
        <f>Обработка!$B226</f>
        <v>#DIV/0!</v>
      </c>
      <c r="AC230" s="8" t="e">
        <f>INDEX(Обработка!$J$11:$U$1011,'Тулуз-Пьерон'!$A230,$F230+1)</f>
        <v>#DIV/0!</v>
      </c>
      <c r="AD230" s="8" t="e">
        <f>Обработка!$C226</f>
        <v>#DIV/0!</v>
      </c>
      <c r="AE230" s="5" t="e">
        <f>Обработка!$D226</f>
        <v>#DIV/0!</v>
      </c>
      <c r="AF230" s="8" t="e">
        <f>INDEX(Обработка!$V$11:$AG$1011,'Тулуз-Пьерон'!$A230,'Тулуз-Пьерон'!$F230+1)</f>
        <v>#DIV/0!</v>
      </c>
      <c r="AG230" s="7" t="e">
        <f t="shared" si="6"/>
        <v>#DIV/0!</v>
      </c>
      <c r="AH230" s="6"/>
      <c r="AI230" s="5" t="e">
        <f>Обработка!$E226</f>
        <v>#DIV/0!</v>
      </c>
      <c r="AJ230" s="5" t="e">
        <f>Обработка!$F226</f>
        <v>#DIV/0!</v>
      </c>
      <c r="AK230" s="5" t="e">
        <f>Обработка!$G226</f>
        <v>#DIV/0!</v>
      </c>
    </row>
    <row r="231" spans="1:37" x14ac:dyDescent="0.25">
      <c r="A231" s="11"/>
      <c r="B231" s="13"/>
      <c r="C231" s="80"/>
      <c r="D231" s="12"/>
      <c r="E231" s="11" t="str">
        <f t="shared" si="7"/>
        <v xml:space="preserve">0 лет 0 мес. </v>
      </c>
      <c r="F231" s="11"/>
      <c r="G231" s="11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8" t="e">
        <f>Обработка!$B227</f>
        <v>#DIV/0!</v>
      </c>
      <c r="AC231" s="8" t="e">
        <f>INDEX(Обработка!$J$11:$U$1011,'Тулуз-Пьерон'!$A231,$F231+1)</f>
        <v>#DIV/0!</v>
      </c>
      <c r="AD231" s="8" t="e">
        <f>Обработка!$C227</f>
        <v>#DIV/0!</v>
      </c>
      <c r="AE231" s="5" t="e">
        <f>Обработка!$D227</f>
        <v>#DIV/0!</v>
      </c>
      <c r="AF231" s="8" t="e">
        <f>INDEX(Обработка!$V$11:$AG$1011,'Тулуз-Пьерон'!$A231,'Тулуз-Пьерон'!$F231+1)</f>
        <v>#DIV/0!</v>
      </c>
      <c r="AG231" s="7" t="e">
        <f t="shared" si="6"/>
        <v>#DIV/0!</v>
      </c>
      <c r="AH231" s="6"/>
      <c r="AI231" s="5" t="e">
        <f>Обработка!$E227</f>
        <v>#DIV/0!</v>
      </c>
      <c r="AJ231" s="5" t="e">
        <f>Обработка!$F227</f>
        <v>#DIV/0!</v>
      </c>
      <c r="AK231" s="5" t="e">
        <f>Обработка!$G227</f>
        <v>#DIV/0!</v>
      </c>
    </row>
    <row r="232" spans="1:37" x14ac:dyDescent="0.25">
      <c r="A232" s="11"/>
      <c r="B232" s="13"/>
      <c r="C232" s="80"/>
      <c r="D232" s="12"/>
      <c r="E232" s="11" t="str">
        <f t="shared" si="7"/>
        <v xml:space="preserve">0 лет 0 мес. </v>
      </c>
      <c r="F232" s="11"/>
      <c r="G232" s="11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8" t="e">
        <f>Обработка!$B228</f>
        <v>#DIV/0!</v>
      </c>
      <c r="AC232" s="8" t="e">
        <f>INDEX(Обработка!$J$11:$U$1011,'Тулуз-Пьерон'!$A232,$F232+1)</f>
        <v>#DIV/0!</v>
      </c>
      <c r="AD232" s="8" t="e">
        <f>Обработка!$C228</f>
        <v>#DIV/0!</v>
      </c>
      <c r="AE232" s="5" t="e">
        <f>Обработка!$D228</f>
        <v>#DIV/0!</v>
      </c>
      <c r="AF232" s="8" t="e">
        <f>INDEX(Обработка!$V$11:$AG$1011,'Тулуз-Пьерон'!$A232,'Тулуз-Пьерон'!$F232+1)</f>
        <v>#DIV/0!</v>
      </c>
      <c r="AG232" s="7" t="e">
        <f t="shared" si="6"/>
        <v>#DIV/0!</v>
      </c>
      <c r="AH232" s="6"/>
      <c r="AI232" s="5" t="e">
        <f>Обработка!$E228</f>
        <v>#DIV/0!</v>
      </c>
      <c r="AJ232" s="5" t="e">
        <f>Обработка!$F228</f>
        <v>#DIV/0!</v>
      </c>
      <c r="AK232" s="5" t="e">
        <f>Обработка!$G228</f>
        <v>#DIV/0!</v>
      </c>
    </row>
    <row r="233" spans="1:37" x14ac:dyDescent="0.25">
      <c r="A233" s="11"/>
      <c r="B233" s="13"/>
      <c r="C233" s="80"/>
      <c r="D233" s="12"/>
      <c r="E233" s="11" t="str">
        <f t="shared" si="7"/>
        <v xml:space="preserve">0 лет 0 мес. </v>
      </c>
      <c r="F233" s="11"/>
      <c r="G233" s="11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8" t="e">
        <f>Обработка!$B229</f>
        <v>#DIV/0!</v>
      </c>
      <c r="AC233" s="8" t="e">
        <f>INDEX(Обработка!$J$11:$U$1011,'Тулуз-Пьерон'!$A233,$F233+1)</f>
        <v>#DIV/0!</v>
      </c>
      <c r="AD233" s="8" t="e">
        <f>Обработка!$C229</f>
        <v>#DIV/0!</v>
      </c>
      <c r="AE233" s="5" t="e">
        <f>Обработка!$D229</f>
        <v>#DIV/0!</v>
      </c>
      <c r="AF233" s="8" t="e">
        <f>INDEX(Обработка!$V$11:$AG$1011,'Тулуз-Пьерон'!$A233,'Тулуз-Пьерон'!$F233+1)</f>
        <v>#DIV/0!</v>
      </c>
      <c r="AG233" s="7" t="e">
        <f t="shared" si="6"/>
        <v>#DIV/0!</v>
      </c>
      <c r="AH233" s="6"/>
      <c r="AI233" s="5" t="e">
        <f>Обработка!$E229</f>
        <v>#DIV/0!</v>
      </c>
      <c r="AJ233" s="5" t="e">
        <f>Обработка!$F229</f>
        <v>#DIV/0!</v>
      </c>
      <c r="AK233" s="5" t="e">
        <f>Обработка!$G229</f>
        <v>#DIV/0!</v>
      </c>
    </row>
    <row r="234" spans="1:37" x14ac:dyDescent="0.25">
      <c r="A234" s="11"/>
      <c r="B234" s="13"/>
      <c r="C234" s="80"/>
      <c r="D234" s="12"/>
      <c r="E234" s="11" t="str">
        <f t="shared" si="7"/>
        <v xml:space="preserve">0 лет 0 мес. </v>
      </c>
      <c r="F234" s="11"/>
      <c r="G234" s="11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8" t="e">
        <f>Обработка!$B230</f>
        <v>#DIV/0!</v>
      </c>
      <c r="AC234" s="8" t="e">
        <f>INDEX(Обработка!$J$11:$U$1011,'Тулуз-Пьерон'!$A234,$F234+1)</f>
        <v>#DIV/0!</v>
      </c>
      <c r="AD234" s="8" t="e">
        <f>Обработка!$C230</f>
        <v>#DIV/0!</v>
      </c>
      <c r="AE234" s="5" t="e">
        <f>Обработка!$D230</f>
        <v>#DIV/0!</v>
      </c>
      <c r="AF234" s="8" t="e">
        <f>INDEX(Обработка!$V$11:$AG$1011,'Тулуз-Пьерон'!$A234,'Тулуз-Пьерон'!$F234+1)</f>
        <v>#DIV/0!</v>
      </c>
      <c r="AG234" s="7" t="e">
        <f t="shared" si="6"/>
        <v>#DIV/0!</v>
      </c>
      <c r="AH234" s="6"/>
      <c r="AI234" s="5" t="e">
        <f>Обработка!$E230</f>
        <v>#DIV/0!</v>
      </c>
      <c r="AJ234" s="5" t="e">
        <f>Обработка!$F230</f>
        <v>#DIV/0!</v>
      </c>
      <c r="AK234" s="5" t="e">
        <f>Обработка!$G230</f>
        <v>#DIV/0!</v>
      </c>
    </row>
    <row r="235" spans="1:37" x14ac:dyDescent="0.25">
      <c r="A235" s="11"/>
      <c r="B235" s="13"/>
      <c r="C235" s="80"/>
      <c r="D235" s="12"/>
      <c r="E235" s="11" t="str">
        <f t="shared" si="7"/>
        <v xml:space="preserve">0 лет 0 мес. </v>
      </c>
      <c r="F235" s="11"/>
      <c r="G235" s="11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8" t="e">
        <f>Обработка!$B231</f>
        <v>#DIV/0!</v>
      </c>
      <c r="AC235" s="8" t="e">
        <f>INDEX(Обработка!$J$11:$U$1011,'Тулуз-Пьерон'!$A235,$F235+1)</f>
        <v>#DIV/0!</v>
      </c>
      <c r="AD235" s="8" t="e">
        <f>Обработка!$C231</f>
        <v>#DIV/0!</v>
      </c>
      <c r="AE235" s="5" t="e">
        <f>Обработка!$D231</f>
        <v>#DIV/0!</v>
      </c>
      <c r="AF235" s="8" t="e">
        <f>INDEX(Обработка!$V$11:$AG$1011,'Тулуз-Пьерон'!$A235,'Тулуз-Пьерон'!$F235+1)</f>
        <v>#DIV/0!</v>
      </c>
      <c r="AG235" s="7" t="e">
        <f t="shared" si="6"/>
        <v>#DIV/0!</v>
      </c>
      <c r="AH235" s="6"/>
      <c r="AI235" s="5" t="e">
        <f>Обработка!$E231</f>
        <v>#DIV/0!</v>
      </c>
      <c r="AJ235" s="5" t="e">
        <f>Обработка!$F231</f>
        <v>#DIV/0!</v>
      </c>
      <c r="AK235" s="5" t="e">
        <f>Обработка!$G231</f>
        <v>#DIV/0!</v>
      </c>
    </row>
    <row r="236" spans="1:37" x14ac:dyDescent="0.25">
      <c r="A236" s="11"/>
      <c r="B236" s="13"/>
      <c r="C236" s="80"/>
      <c r="D236" s="12"/>
      <c r="E236" s="11" t="str">
        <f t="shared" si="7"/>
        <v xml:space="preserve">0 лет 0 мес. </v>
      </c>
      <c r="F236" s="11"/>
      <c r="G236" s="11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8" t="e">
        <f>Обработка!$B232</f>
        <v>#DIV/0!</v>
      </c>
      <c r="AC236" s="8" t="e">
        <f>INDEX(Обработка!$J$11:$U$1011,'Тулуз-Пьерон'!$A236,$F236+1)</f>
        <v>#DIV/0!</v>
      </c>
      <c r="AD236" s="8" t="e">
        <f>Обработка!$C232</f>
        <v>#DIV/0!</v>
      </c>
      <c r="AE236" s="5" t="e">
        <f>Обработка!$D232</f>
        <v>#DIV/0!</v>
      </c>
      <c r="AF236" s="8" t="e">
        <f>INDEX(Обработка!$V$11:$AG$1011,'Тулуз-Пьерон'!$A236,'Тулуз-Пьерон'!$F236+1)</f>
        <v>#DIV/0!</v>
      </c>
      <c r="AG236" s="7" t="e">
        <f t="shared" si="6"/>
        <v>#DIV/0!</v>
      </c>
      <c r="AH236" s="6"/>
      <c r="AI236" s="5" t="e">
        <f>Обработка!$E232</f>
        <v>#DIV/0!</v>
      </c>
      <c r="AJ236" s="5" t="e">
        <f>Обработка!$F232</f>
        <v>#DIV/0!</v>
      </c>
      <c r="AK236" s="5" t="e">
        <f>Обработка!$G232</f>
        <v>#DIV/0!</v>
      </c>
    </row>
    <row r="237" spans="1:37" x14ac:dyDescent="0.25">
      <c r="A237" s="11"/>
      <c r="B237" s="13"/>
      <c r="C237" s="80"/>
      <c r="D237" s="12"/>
      <c r="E237" s="11" t="str">
        <f t="shared" si="7"/>
        <v xml:space="preserve">0 лет 0 мес. </v>
      </c>
      <c r="F237" s="11"/>
      <c r="G237" s="11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8" t="e">
        <f>Обработка!$B233</f>
        <v>#DIV/0!</v>
      </c>
      <c r="AC237" s="8" t="e">
        <f>INDEX(Обработка!$J$11:$U$1011,'Тулуз-Пьерон'!$A237,$F237+1)</f>
        <v>#DIV/0!</v>
      </c>
      <c r="AD237" s="8" t="e">
        <f>Обработка!$C233</f>
        <v>#DIV/0!</v>
      </c>
      <c r="AE237" s="5" t="e">
        <f>Обработка!$D233</f>
        <v>#DIV/0!</v>
      </c>
      <c r="AF237" s="8" t="e">
        <f>INDEX(Обработка!$V$11:$AG$1011,'Тулуз-Пьерон'!$A237,'Тулуз-Пьерон'!$F237+1)</f>
        <v>#DIV/0!</v>
      </c>
      <c r="AG237" s="7" t="e">
        <f t="shared" si="6"/>
        <v>#DIV/0!</v>
      </c>
      <c r="AH237" s="6"/>
      <c r="AI237" s="5" t="e">
        <f>Обработка!$E233</f>
        <v>#DIV/0!</v>
      </c>
      <c r="AJ237" s="5" t="e">
        <f>Обработка!$F233</f>
        <v>#DIV/0!</v>
      </c>
      <c r="AK237" s="5" t="e">
        <f>Обработка!$G233</f>
        <v>#DIV/0!</v>
      </c>
    </row>
    <row r="238" spans="1:37" x14ac:dyDescent="0.25">
      <c r="A238" s="11"/>
      <c r="B238" s="13"/>
      <c r="C238" s="80"/>
      <c r="D238" s="12"/>
      <c r="E238" s="11" t="str">
        <f t="shared" si="7"/>
        <v xml:space="preserve">0 лет 0 мес. </v>
      </c>
      <c r="F238" s="11"/>
      <c r="G238" s="11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8" t="e">
        <f>Обработка!$B234</f>
        <v>#DIV/0!</v>
      </c>
      <c r="AC238" s="8" t="e">
        <f>INDEX(Обработка!$J$11:$U$1011,'Тулуз-Пьерон'!$A238,$F238+1)</f>
        <v>#DIV/0!</v>
      </c>
      <c r="AD238" s="8" t="e">
        <f>Обработка!$C234</f>
        <v>#DIV/0!</v>
      </c>
      <c r="AE238" s="5" t="e">
        <f>Обработка!$D234</f>
        <v>#DIV/0!</v>
      </c>
      <c r="AF238" s="8" t="e">
        <f>INDEX(Обработка!$V$11:$AG$1011,'Тулуз-Пьерон'!$A238,'Тулуз-Пьерон'!$F238+1)</f>
        <v>#DIV/0!</v>
      </c>
      <c r="AG238" s="7" t="e">
        <f t="shared" si="6"/>
        <v>#DIV/0!</v>
      </c>
      <c r="AH238" s="6"/>
      <c r="AI238" s="5" t="e">
        <f>Обработка!$E234</f>
        <v>#DIV/0!</v>
      </c>
      <c r="AJ238" s="5" t="e">
        <f>Обработка!$F234</f>
        <v>#DIV/0!</v>
      </c>
      <c r="AK238" s="5" t="e">
        <f>Обработка!$G234</f>
        <v>#DIV/0!</v>
      </c>
    </row>
    <row r="239" spans="1:37" x14ac:dyDescent="0.25">
      <c r="A239" s="11"/>
      <c r="B239" s="13"/>
      <c r="C239" s="80"/>
      <c r="D239" s="12"/>
      <c r="E239" s="11" t="str">
        <f t="shared" si="7"/>
        <v xml:space="preserve">0 лет 0 мес. </v>
      </c>
      <c r="F239" s="11"/>
      <c r="G239" s="11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8" t="e">
        <f>Обработка!$B235</f>
        <v>#DIV/0!</v>
      </c>
      <c r="AC239" s="8" t="e">
        <f>INDEX(Обработка!$J$11:$U$1011,'Тулуз-Пьерон'!$A239,$F239+1)</f>
        <v>#DIV/0!</v>
      </c>
      <c r="AD239" s="8" t="e">
        <f>Обработка!$C235</f>
        <v>#DIV/0!</v>
      </c>
      <c r="AE239" s="5" t="e">
        <f>Обработка!$D235</f>
        <v>#DIV/0!</v>
      </c>
      <c r="AF239" s="8" t="e">
        <f>INDEX(Обработка!$V$11:$AG$1011,'Тулуз-Пьерон'!$A239,'Тулуз-Пьерон'!$F239+1)</f>
        <v>#DIV/0!</v>
      </c>
      <c r="AG239" s="7" t="e">
        <f t="shared" si="6"/>
        <v>#DIV/0!</v>
      </c>
      <c r="AH239" s="6"/>
      <c r="AI239" s="5" t="e">
        <f>Обработка!$E235</f>
        <v>#DIV/0!</v>
      </c>
      <c r="AJ239" s="5" t="e">
        <f>Обработка!$F235</f>
        <v>#DIV/0!</v>
      </c>
      <c r="AK239" s="5" t="e">
        <f>Обработка!$G235</f>
        <v>#DIV/0!</v>
      </c>
    </row>
    <row r="240" spans="1:37" x14ac:dyDescent="0.25">
      <c r="A240" s="11"/>
      <c r="B240" s="13"/>
      <c r="C240" s="80"/>
      <c r="D240" s="12"/>
      <c r="E240" s="11" t="str">
        <f t="shared" si="7"/>
        <v xml:space="preserve">0 лет 0 мес. </v>
      </c>
      <c r="F240" s="11"/>
      <c r="G240" s="11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8" t="e">
        <f>Обработка!$B236</f>
        <v>#DIV/0!</v>
      </c>
      <c r="AC240" s="8" t="e">
        <f>INDEX(Обработка!$J$11:$U$1011,'Тулуз-Пьерон'!$A240,$F240+1)</f>
        <v>#DIV/0!</v>
      </c>
      <c r="AD240" s="8" t="e">
        <f>Обработка!$C236</f>
        <v>#DIV/0!</v>
      </c>
      <c r="AE240" s="5" t="e">
        <f>Обработка!$D236</f>
        <v>#DIV/0!</v>
      </c>
      <c r="AF240" s="8" t="e">
        <f>INDEX(Обработка!$V$11:$AG$1011,'Тулуз-Пьерон'!$A240,'Тулуз-Пьерон'!$F240+1)</f>
        <v>#DIV/0!</v>
      </c>
      <c r="AG240" s="7" t="e">
        <f t="shared" si="6"/>
        <v>#DIV/0!</v>
      </c>
      <c r="AH240" s="6"/>
      <c r="AI240" s="5" t="e">
        <f>Обработка!$E236</f>
        <v>#DIV/0!</v>
      </c>
      <c r="AJ240" s="5" t="e">
        <f>Обработка!$F236</f>
        <v>#DIV/0!</v>
      </c>
      <c r="AK240" s="5" t="e">
        <f>Обработка!$G236</f>
        <v>#DIV/0!</v>
      </c>
    </row>
    <row r="241" spans="1:37" x14ac:dyDescent="0.25">
      <c r="A241" s="11"/>
      <c r="B241" s="13"/>
      <c r="C241" s="80"/>
      <c r="D241" s="12"/>
      <c r="E241" s="11" t="str">
        <f t="shared" si="7"/>
        <v xml:space="preserve">0 лет 0 мес. </v>
      </c>
      <c r="F241" s="11"/>
      <c r="G241" s="11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8" t="e">
        <f>Обработка!$B237</f>
        <v>#DIV/0!</v>
      </c>
      <c r="AC241" s="8" t="e">
        <f>INDEX(Обработка!$J$11:$U$1011,'Тулуз-Пьерон'!$A241,$F241+1)</f>
        <v>#DIV/0!</v>
      </c>
      <c r="AD241" s="8" t="e">
        <f>Обработка!$C237</f>
        <v>#DIV/0!</v>
      </c>
      <c r="AE241" s="5" t="e">
        <f>Обработка!$D237</f>
        <v>#DIV/0!</v>
      </c>
      <c r="AF241" s="8" t="e">
        <f>INDEX(Обработка!$V$11:$AG$1011,'Тулуз-Пьерон'!$A241,'Тулуз-Пьерон'!$F241+1)</f>
        <v>#DIV/0!</v>
      </c>
      <c r="AG241" s="7" t="e">
        <f t="shared" si="6"/>
        <v>#DIV/0!</v>
      </c>
      <c r="AH241" s="6"/>
      <c r="AI241" s="5" t="e">
        <f>Обработка!$E237</f>
        <v>#DIV/0!</v>
      </c>
      <c r="AJ241" s="5" t="e">
        <f>Обработка!$F237</f>
        <v>#DIV/0!</v>
      </c>
      <c r="AK241" s="5" t="e">
        <f>Обработка!$G237</f>
        <v>#DIV/0!</v>
      </c>
    </row>
    <row r="242" spans="1:37" x14ac:dyDescent="0.25">
      <c r="A242" s="11"/>
      <c r="B242" s="13"/>
      <c r="C242" s="80"/>
      <c r="D242" s="12"/>
      <c r="E242" s="11" t="str">
        <f t="shared" si="7"/>
        <v xml:space="preserve">0 лет 0 мес. </v>
      </c>
      <c r="F242" s="11"/>
      <c r="G242" s="11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8" t="e">
        <f>Обработка!$B238</f>
        <v>#DIV/0!</v>
      </c>
      <c r="AC242" s="8" t="e">
        <f>INDEX(Обработка!$J$11:$U$1011,'Тулуз-Пьерон'!$A242,$F242+1)</f>
        <v>#DIV/0!</v>
      </c>
      <c r="AD242" s="8" t="e">
        <f>Обработка!$C238</f>
        <v>#DIV/0!</v>
      </c>
      <c r="AE242" s="5" t="e">
        <f>Обработка!$D238</f>
        <v>#DIV/0!</v>
      </c>
      <c r="AF242" s="8" t="e">
        <f>INDEX(Обработка!$V$11:$AG$1011,'Тулуз-Пьерон'!$A242,'Тулуз-Пьерон'!$F242+1)</f>
        <v>#DIV/0!</v>
      </c>
      <c r="AG242" s="7" t="e">
        <f t="shared" si="6"/>
        <v>#DIV/0!</v>
      </c>
      <c r="AH242" s="6"/>
      <c r="AI242" s="5" t="e">
        <f>Обработка!$E238</f>
        <v>#DIV/0!</v>
      </c>
      <c r="AJ242" s="5" t="e">
        <f>Обработка!$F238</f>
        <v>#DIV/0!</v>
      </c>
      <c r="AK242" s="5" t="e">
        <f>Обработка!$G238</f>
        <v>#DIV/0!</v>
      </c>
    </row>
    <row r="243" spans="1:37" x14ac:dyDescent="0.25">
      <c r="A243" s="11"/>
      <c r="B243" s="13"/>
      <c r="C243" s="80"/>
      <c r="D243" s="12"/>
      <c r="E243" s="11" t="str">
        <f t="shared" si="7"/>
        <v xml:space="preserve">0 лет 0 мес. </v>
      </c>
      <c r="F243" s="11"/>
      <c r="G243" s="11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8" t="e">
        <f>Обработка!$B239</f>
        <v>#DIV/0!</v>
      </c>
      <c r="AC243" s="8" t="e">
        <f>INDEX(Обработка!$J$11:$U$1011,'Тулуз-Пьерон'!$A243,$F243+1)</f>
        <v>#DIV/0!</v>
      </c>
      <c r="AD243" s="8" t="e">
        <f>Обработка!$C239</f>
        <v>#DIV/0!</v>
      </c>
      <c r="AE243" s="5" t="e">
        <f>Обработка!$D239</f>
        <v>#DIV/0!</v>
      </c>
      <c r="AF243" s="8" t="e">
        <f>INDEX(Обработка!$V$11:$AG$1011,'Тулуз-Пьерон'!$A243,'Тулуз-Пьерон'!$F243+1)</f>
        <v>#DIV/0!</v>
      </c>
      <c r="AG243" s="7" t="e">
        <f t="shared" si="6"/>
        <v>#DIV/0!</v>
      </c>
      <c r="AH243" s="6"/>
      <c r="AI243" s="5" t="e">
        <f>Обработка!$E239</f>
        <v>#DIV/0!</v>
      </c>
      <c r="AJ243" s="5" t="e">
        <f>Обработка!$F239</f>
        <v>#DIV/0!</v>
      </c>
      <c r="AK243" s="5" t="e">
        <f>Обработка!$G239</f>
        <v>#DIV/0!</v>
      </c>
    </row>
    <row r="244" spans="1:37" x14ac:dyDescent="0.25">
      <c r="A244" s="11"/>
      <c r="B244" s="13"/>
      <c r="C244" s="80"/>
      <c r="D244" s="12"/>
      <c r="E244" s="11" t="str">
        <f t="shared" si="7"/>
        <v xml:space="preserve">0 лет 0 мес. </v>
      </c>
      <c r="F244" s="11"/>
      <c r="G244" s="11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8" t="e">
        <f>Обработка!$B240</f>
        <v>#DIV/0!</v>
      </c>
      <c r="AC244" s="8" t="e">
        <f>INDEX(Обработка!$J$11:$U$1011,'Тулуз-Пьерон'!$A244,$F244+1)</f>
        <v>#DIV/0!</v>
      </c>
      <c r="AD244" s="8" t="e">
        <f>Обработка!$C240</f>
        <v>#DIV/0!</v>
      </c>
      <c r="AE244" s="5" t="e">
        <f>Обработка!$D240</f>
        <v>#DIV/0!</v>
      </c>
      <c r="AF244" s="8" t="e">
        <f>INDEX(Обработка!$V$11:$AG$1011,'Тулуз-Пьерон'!$A244,'Тулуз-Пьерон'!$F244+1)</f>
        <v>#DIV/0!</v>
      </c>
      <c r="AG244" s="7" t="e">
        <f t="shared" si="6"/>
        <v>#DIV/0!</v>
      </c>
      <c r="AH244" s="6"/>
      <c r="AI244" s="5" t="e">
        <f>Обработка!$E240</f>
        <v>#DIV/0!</v>
      </c>
      <c r="AJ244" s="5" t="e">
        <f>Обработка!$F240</f>
        <v>#DIV/0!</v>
      </c>
      <c r="AK244" s="5" t="e">
        <f>Обработка!$G240</f>
        <v>#DIV/0!</v>
      </c>
    </row>
    <row r="245" spans="1:37" x14ac:dyDescent="0.25">
      <c r="A245" s="11"/>
      <c r="B245" s="13"/>
      <c r="C245" s="80"/>
      <c r="D245" s="12"/>
      <c r="E245" s="11" t="str">
        <f t="shared" si="7"/>
        <v xml:space="preserve">0 лет 0 мес. </v>
      </c>
      <c r="F245" s="11"/>
      <c r="G245" s="11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8" t="e">
        <f>Обработка!$B241</f>
        <v>#DIV/0!</v>
      </c>
      <c r="AC245" s="8" t="e">
        <f>INDEX(Обработка!$J$11:$U$1011,'Тулуз-Пьерон'!$A245,$F245+1)</f>
        <v>#DIV/0!</v>
      </c>
      <c r="AD245" s="8" t="e">
        <f>Обработка!$C241</f>
        <v>#DIV/0!</v>
      </c>
      <c r="AE245" s="5" t="e">
        <f>Обработка!$D241</f>
        <v>#DIV/0!</v>
      </c>
      <c r="AF245" s="8" t="e">
        <f>INDEX(Обработка!$V$11:$AG$1011,'Тулуз-Пьерон'!$A245,'Тулуз-Пьерон'!$F245+1)</f>
        <v>#DIV/0!</v>
      </c>
      <c r="AG245" s="7" t="e">
        <f t="shared" si="6"/>
        <v>#DIV/0!</v>
      </c>
      <c r="AH245" s="6"/>
      <c r="AI245" s="5" t="e">
        <f>Обработка!$E241</f>
        <v>#DIV/0!</v>
      </c>
      <c r="AJ245" s="5" t="e">
        <f>Обработка!$F241</f>
        <v>#DIV/0!</v>
      </c>
      <c r="AK245" s="5" t="e">
        <f>Обработка!$G241</f>
        <v>#DIV/0!</v>
      </c>
    </row>
    <row r="246" spans="1:37" x14ac:dyDescent="0.25">
      <c r="A246" s="11"/>
      <c r="B246" s="13"/>
      <c r="C246" s="80"/>
      <c r="D246" s="12"/>
      <c r="E246" s="11" t="str">
        <f t="shared" si="7"/>
        <v xml:space="preserve">0 лет 0 мес. </v>
      </c>
      <c r="F246" s="11"/>
      <c r="G246" s="11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8" t="e">
        <f>Обработка!$B242</f>
        <v>#DIV/0!</v>
      </c>
      <c r="AC246" s="8" t="e">
        <f>INDEX(Обработка!$J$11:$U$1011,'Тулуз-Пьерон'!$A246,$F246+1)</f>
        <v>#DIV/0!</v>
      </c>
      <c r="AD246" s="8" t="e">
        <f>Обработка!$C242</f>
        <v>#DIV/0!</v>
      </c>
      <c r="AE246" s="5" t="e">
        <f>Обработка!$D242</f>
        <v>#DIV/0!</v>
      </c>
      <c r="AF246" s="8" t="e">
        <f>INDEX(Обработка!$V$11:$AG$1011,'Тулуз-Пьерон'!$A246,'Тулуз-Пьерон'!$F246+1)</f>
        <v>#DIV/0!</v>
      </c>
      <c r="AG246" s="7" t="e">
        <f t="shared" si="6"/>
        <v>#DIV/0!</v>
      </c>
      <c r="AH246" s="6"/>
      <c r="AI246" s="5" t="e">
        <f>Обработка!$E242</f>
        <v>#DIV/0!</v>
      </c>
      <c r="AJ246" s="5" t="e">
        <f>Обработка!$F242</f>
        <v>#DIV/0!</v>
      </c>
      <c r="AK246" s="5" t="e">
        <f>Обработка!$G242</f>
        <v>#DIV/0!</v>
      </c>
    </row>
    <row r="247" spans="1:37" x14ac:dyDescent="0.25">
      <c r="A247" s="11"/>
      <c r="B247" s="13"/>
      <c r="C247" s="80"/>
      <c r="D247" s="12"/>
      <c r="E247" s="11" t="str">
        <f t="shared" si="7"/>
        <v xml:space="preserve">0 лет 0 мес. </v>
      </c>
      <c r="F247" s="11"/>
      <c r="G247" s="11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8" t="e">
        <f>Обработка!$B243</f>
        <v>#DIV/0!</v>
      </c>
      <c r="AC247" s="8" t="e">
        <f>INDEX(Обработка!$J$11:$U$1011,'Тулуз-Пьерон'!$A247,$F247+1)</f>
        <v>#DIV/0!</v>
      </c>
      <c r="AD247" s="8" t="e">
        <f>Обработка!$C243</f>
        <v>#DIV/0!</v>
      </c>
      <c r="AE247" s="5" t="e">
        <f>Обработка!$D243</f>
        <v>#DIV/0!</v>
      </c>
      <c r="AF247" s="8" t="e">
        <f>INDEX(Обработка!$V$11:$AG$1011,'Тулуз-Пьерон'!$A247,'Тулуз-Пьерон'!$F247+1)</f>
        <v>#DIV/0!</v>
      </c>
      <c r="AG247" s="7" t="e">
        <f t="shared" si="6"/>
        <v>#DIV/0!</v>
      </c>
      <c r="AH247" s="6"/>
      <c r="AI247" s="5" t="e">
        <f>Обработка!$E243</f>
        <v>#DIV/0!</v>
      </c>
      <c r="AJ247" s="5" t="e">
        <f>Обработка!$F243</f>
        <v>#DIV/0!</v>
      </c>
      <c r="AK247" s="5" t="e">
        <f>Обработка!$G243</f>
        <v>#DIV/0!</v>
      </c>
    </row>
    <row r="248" spans="1:37" x14ac:dyDescent="0.25">
      <c r="A248" s="11"/>
      <c r="B248" s="13"/>
      <c r="C248" s="80"/>
      <c r="D248" s="12"/>
      <c r="E248" s="11" t="str">
        <f t="shared" si="7"/>
        <v xml:space="preserve">0 лет 0 мес. </v>
      </c>
      <c r="F248" s="11"/>
      <c r="G248" s="11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8" t="e">
        <f>Обработка!$B244</f>
        <v>#DIV/0!</v>
      </c>
      <c r="AC248" s="8" t="e">
        <f>INDEX(Обработка!$J$11:$U$1011,'Тулуз-Пьерон'!$A248,$F248+1)</f>
        <v>#DIV/0!</v>
      </c>
      <c r="AD248" s="8" t="e">
        <f>Обработка!$C244</f>
        <v>#DIV/0!</v>
      </c>
      <c r="AE248" s="5" t="e">
        <f>Обработка!$D244</f>
        <v>#DIV/0!</v>
      </c>
      <c r="AF248" s="8" t="e">
        <f>INDEX(Обработка!$V$11:$AG$1011,'Тулуз-Пьерон'!$A248,'Тулуз-Пьерон'!$F248+1)</f>
        <v>#DIV/0!</v>
      </c>
      <c r="AG248" s="7" t="e">
        <f t="shared" si="6"/>
        <v>#DIV/0!</v>
      </c>
      <c r="AH248" s="6"/>
      <c r="AI248" s="5" t="e">
        <f>Обработка!$E244</f>
        <v>#DIV/0!</v>
      </c>
      <c r="AJ248" s="5" t="e">
        <f>Обработка!$F244</f>
        <v>#DIV/0!</v>
      </c>
      <c r="AK248" s="5" t="e">
        <f>Обработка!$G244</f>
        <v>#DIV/0!</v>
      </c>
    </row>
    <row r="249" spans="1:37" x14ac:dyDescent="0.25">
      <c r="A249" s="11"/>
      <c r="B249" s="13"/>
      <c r="C249" s="80"/>
      <c r="D249" s="12"/>
      <c r="E249" s="11" t="str">
        <f t="shared" si="7"/>
        <v xml:space="preserve">0 лет 0 мес. </v>
      </c>
      <c r="F249" s="11"/>
      <c r="G249" s="11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8" t="e">
        <f>Обработка!$B245</f>
        <v>#DIV/0!</v>
      </c>
      <c r="AC249" s="8" t="e">
        <f>INDEX(Обработка!$J$11:$U$1011,'Тулуз-Пьерон'!$A249,$F249+1)</f>
        <v>#DIV/0!</v>
      </c>
      <c r="AD249" s="8" t="e">
        <f>Обработка!$C245</f>
        <v>#DIV/0!</v>
      </c>
      <c r="AE249" s="5" t="e">
        <f>Обработка!$D245</f>
        <v>#DIV/0!</v>
      </c>
      <c r="AF249" s="8" t="e">
        <f>INDEX(Обработка!$V$11:$AG$1011,'Тулуз-Пьерон'!$A249,'Тулуз-Пьерон'!$F249+1)</f>
        <v>#DIV/0!</v>
      </c>
      <c r="AG249" s="7" t="e">
        <f t="shared" si="6"/>
        <v>#DIV/0!</v>
      </c>
      <c r="AH249" s="6"/>
      <c r="AI249" s="5" t="e">
        <f>Обработка!$E245</f>
        <v>#DIV/0!</v>
      </c>
      <c r="AJ249" s="5" t="e">
        <f>Обработка!$F245</f>
        <v>#DIV/0!</v>
      </c>
      <c r="AK249" s="5" t="e">
        <f>Обработка!$G245</f>
        <v>#DIV/0!</v>
      </c>
    </row>
    <row r="250" spans="1:37" x14ac:dyDescent="0.25">
      <c r="A250" s="11"/>
      <c r="B250" s="13"/>
      <c r="C250" s="80"/>
      <c r="D250" s="12"/>
      <c r="E250" s="11" t="str">
        <f t="shared" si="7"/>
        <v xml:space="preserve">0 лет 0 мес. </v>
      </c>
      <c r="F250" s="11"/>
      <c r="G250" s="11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8" t="e">
        <f>Обработка!$B246</f>
        <v>#DIV/0!</v>
      </c>
      <c r="AC250" s="8" t="e">
        <f>INDEX(Обработка!$J$11:$U$1011,'Тулуз-Пьерон'!$A250,$F250+1)</f>
        <v>#DIV/0!</v>
      </c>
      <c r="AD250" s="8" t="e">
        <f>Обработка!$C246</f>
        <v>#DIV/0!</v>
      </c>
      <c r="AE250" s="5" t="e">
        <f>Обработка!$D246</f>
        <v>#DIV/0!</v>
      </c>
      <c r="AF250" s="8" t="e">
        <f>INDEX(Обработка!$V$11:$AG$1011,'Тулуз-Пьерон'!$A250,'Тулуз-Пьерон'!$F250+1)</f>
        <v>#DIV/0!</v>
      </c>
      <c r="AG250" s="7" t="e">
        <f t="shared" si="6"/>
        <v>#DIV/0!</v>
      </c>
      <c r="AH250" s="6"/>
      <c r="AI250" s="5" t="e">
        <f>Обработка!$E246</f>
        <v>#DIV/0!</v>
      </c>
      <c r="AJ250" s="5" t="e">
        <f>Обработка!$F246</f>
        <v>#DIV/0!</v>
      </c>
      <c r="AK250" s="5" t="e">
        <f>Обработка!$G246</f>
        <v>#DIV/0!</v>
      </c>
    </row>
    <row r="251" spans="1:37" x14ac:dyDescent="0.25">
      <c r="A251" s="11"/>
      <c r="B251" s="13"/>
      <c r="C251" s="80"/>
      <c r="D251" s="12"/>
      <c r="E251" s="11" t="str">
        <f t="shared" si="7"/>
        <v xml:space="preserve">0 лет 0 мес. </v>
      </c>
      <c r="F251" s="11"/>
      <c r="G251" s="11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8" t="e">
        <f>Обработка!$B247</f>
        <v>#DIV/0!</v>
      </c>
      <c r="AC251" s="8" t="e">
        <f>INDEX(Обработка!$J$11:$U$1011,'Тулуз-Пьерон'!$A251,$F251+1)</f>
        <v>#DIV/0!</v>
      </c>
      <c r="AD251" s="8" t="e">
        <f>Обработка!$C247</f>
        <v>#DIV/0!</v>
      </c>
      <c r="AE251" s="5" t="e">
        <f>Обработка!$D247</f>
        <v>#DIV/0!</v>
      </c>
      <c r="AF251" s="8" t="e">
        <f>INDEX(Обработка!$V$11:$AG$1011,'Тулуз-Пьерон'!$A251,'Тулуз-Пьерон'!$F251+1)</f>
        <v>#DIV/0!</v>
      </c>
      <c r="AG251" s="7" t="e">
        <f t="shared" si="6"/>
        <v>#DIV/0!</v>
      </c>
      <c r="AH251" s="6"/>
      <c r="AI251" s="5" t="e">
        <f>Обработка!$E247</f>
        <v>#DIV/0!</v>
      </c>
      <c r="AJ251" s="5" t="e">
        <f>Обработка!$F247</f>
        <v>#DIV/0!</v>
      </c>
      <c r="AK251" s="5" t="e">
        <f>Обработка!$G247</f>
        <v>#DIV/0!</v>
      </c>
    </row>
    <row r="252" spans="1:37" x14ac:dyDescent="0.25">
      <c r="A252" s="11"/>
      <c r="B252" s="13"/>
      <c r="C252" s="80"/>
      <c r="D252" s="12"/>
      <c r="E252" s="11" t="str">
        <f t="shared" si="7"/>
        <v xml:space="preserve">0 лет 0 мес. </v>
      </c>
      <c r="F252" s="11"/>
      <c r="G252" s="11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8" t="e">
        <f>Обработка!$B248</f>
        <v>#DIV/0!</v>
      </c>
      <c r="AC252" s="8" t="e">
        <f>INDEX(Обработка!$J$11:$U$1011,'Тулуз-Пьерон'!$A252,$F252+1)</f>
        <v>#DIV/0!</v>
      </c>
      <c r="AD252" s="8" t="e">
        <f>Обработка!$C248</f>
        <v>#DIV/0!</v>
      </c>
      <c r="AE252" s="5" t="e">
        <f>Обработка!$D248</f>
        <v>#DIV/0!</v>
      </c>
      <c r="AF252" s="8" t="e">
        <f>INDEX(Обработка!$V$11:$AG$1011,'Тулуз-Пьерон'!$A252,'Тулуз-Пьерон'!$F252+1)</f>
        <v>#DIV/0!</v>
      </c>
      <c r="AG252" s="7" t="e">
        <f t="shared" si="6"/>
        <v>#DIV/0!</v>
      </c>
      <c r="AH252" s="6"/>
      <c r="AI252" s="5" t="e">
        <f>Обработка!$E248</f>
        <v>#DIV/0!</v>
      </c>
      <c r="AJ252" s="5" t="e">
        <f>Обработка!$F248</f>
        <v>#DIV/0!</v>
      </c>
      <c r="AK252" s="5" t="e">
        <f>Обработка!$G248</f>
        <v>#DIV/0!</v>
      </c>
    </row>
    <row r="253" spans="1:37" x14ac:dyDescent="0.25">
      <c r="A253" s="11"/>
      <c r="B253" s="13"/>
      <c r="C253" s="80"/>
      <c r="D253" s="12"/>
      <c r="E253" s="11" t="str">
        <f t="shared" si="7"/>
        <v xml:space="preserve">0 лет 0 мес. </v>
      </c>
      <c r="F253" s="11"/>
      <c r="G253" s="11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8" t="e">
        <f>Обработка!$B249</f>
        <v>#DIV/0!</v>
      </c>
      <c r="AC253" s="8" t="e">
        <f>INDEX(Обработка!$J$11:$U$1011,'Тулуз-Пьерон'!$A253,$F253+1)</f>
        <v>#DIV/0!</v>
      </c>
      <c r="AD253" s="8" t="e">
        <f>Обработка!$C249</f>
        <v>#DIV/0!</v>
      </c>
      <c r="AE253" s="5" t="e">
        <f>Обработка!$D249</f>
        <v>#DIV/0!</v>
      </c>
      <c r="AF253" s="8" t="e">
        <f>INDEX(Обработка!$V$11:$AG$1011,'Тулуз-Пьерон'!$A253,'Тулуз-Пьерон'!$F253+1)</f>
        <v>#DIV/0!</v>
      </c>
      <c r="AG253" s="7" t="e">
        <f t="shared" si="6"/>
        <v>#DIV/0!</v>
      </c>
      <c r="AH253" s="6"/>
      <c r="AI253" s="5" t="e">
        <f>Обработка!$E249</f>
        <v>#DIV/0!</v>
      </c>
      <c r="AJ253" s="5" t="e">
        <f>Обработка!$F249</f>
        <v>#DIV/0!</v>
      </c>
      <c r="AK253" s="5" t="e">
        <f>Обработка!$G249</f>
        <v>#DIV/0!</v>
      </c>
    </row>
    <row r="254" spans="1:37" x14ac:dyDescent="0.25">
      <c r="A254" s="11"/>
      <c r="B254" s="13"/>
      <c r="C254" s="80"/>
      <c r="D254" s="12"/>
      <c r="E254" s="11" t="str">
        <f t="shared" si="7"/>
        <v xml:space="preserve">0 лет 0 мес. </v>
      </c>
      <c r="F254" s="11"/>
      <c r="G254" s="11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8" t="e">
        <f>Обработка!$B250</f>
        <v>#DIV/0!</v>
      </c>
      <c r="AC254" s="8" t="e">
        <f>INDEX(Обработка!$J$11:$U$1011,'Тулуз-Пьерон'!$A254,$F254+1)</f>
        <v>#DIV/0!</v>
      </c>
      <c r="AD254" s="8" t="e">
        <f>Обработка!$C250</f>
        <v>#DIV/0!</v>
      </c>
      <c r="AE254" s="5" t="e">
        <f>Обработка!$D250</f>
        <v>#DIV/0!</v>
      </c>
      <c r="AF254" s="8" t="e">
        <f>INDEX(Обработка!$V$11:$AG$1011,'Тулуз-Пьерон'!$A254,'Тулуз-Пьерон'!$F254+1)</f>
        <v>#DIV/0!</v>
      </c>
      <c r="AG254" s="7" t="e">
        <f t="shared" si="6"/>
        <v>#DIV/0!</v>
      </c>
      <c r="AH254" s="6"/>
      <c r="AI254" s="5" t="e">
        <f>Обработка!$E250</f>
        <v>#DIV/0!</v>
      </c>
      <c r="AJ254" s="5" t="e">
        <f>Обработка!$F250</f>
        <v>#DIV/0!</v>
      </c>
      <c r="AK254" s="5" t="e">
        <f>Обработка!$G250</f>
        <v>#DIV/0!</v>
      </c>
    </row>
    <row r="255" spans="1:37" x14ac:dyDescent="0.25">
      <c r="A255" s="11"/>
      <c r="B255" s="13"/>
      <c r="C255" s="80"/>
      <c r="D255" s="12"/>
      <c r="E255" s="11" t="str">
        <f t="shared" si="7"/>
        <v xml:space="preserve">0 лет 0 мес. </v>
      </c>
      <c r="F255" s="11"/>
      <c r="G255" s="11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8" t="e">
        <f>Обработка!$B251</f>
        <v>#DIV/0!</v>
      </c>
      <c r="AC255" s="8" t="e">
        <f>INDEX(Обработка!$J$11:$U$1011,'Тулуз-Пьерон'!$A255,$F255+1)</f>
        <v>#DIV/0!</v>
      </c>
      <c r="AD255" s="8" t="e">
        <f>Обработка!$C251</f>
        <v>#DIV/0!</v>
      </c>
      <c r="AE255" s="5" t="e">
        <f>Обработка!$D251</f>
        <v>#DIV/0!</v>
      </c>
      <c r="AF255" s="8" t="e">
        <f>INDEX(Обработка!$V$11:$AG$1011,'Тулуз-Пьерон'!$A255,'Тулуз-Пьерон'!$F255+1)</f>
        <v>#DIV/0!</v>
      </c>
      <c r="AG255" s="7" t="e">
        <f t="shared" si="6"/>
        <v>#DIV/0!</v>
      </c>
      <c r="AH255" s="6"/>
      <c r="AI255" s="5" t="e">
        <f>Обработка!$E251</f>
        <v>#DIV/0!</v>
      </c>
      <c r="AJ255" s="5" t="e">
        <f>Обработка!$F251</f>
        <v>#DIV/0!</v>
      </c>
      <c r="AK255" s="5" t="e">
        <f>Обработка!$G251</f>
        <v>#DIV/0!</v>
      </c>
    </row>
    <row r="256" spans="1:37" x14ac:dyDescent="0.25">
      <c r="A256" s="11"/>
      <c r="B256" s="13"/>
      <c r="C256" s="80"/>
      <c r="D256" s="12"/>
      <c r="E256" s="11" t="str">
        <f t="shared" si="7"/>
        <v xml:space="preserve">0 лет 0 мес. </v>
      </c>
      <c r="F256" s="11"/>
      <c r="G256" s="11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8" t="e">
        <f>Обработка!$B252</f>
        <v>#DIV/0!</v>
      </c>
      <c r="AC256" s="8" t="e">
        <f>INDEX(Обработка!$J$11:$U$1011,'Тулуз-Пьерон'!$A256,$F256+1)</f>
        <v>#DIV/0!</v>
      </c>
      <c r="AD256" s="8" t="e">
        <f>Обработка!$C252</f>
        <v>#DIV/0!</v>
      </c>
      <c r="AE256" s="5" t="e">
        <f>Обработка!$D252</f>
        <v>#DIV/0!</v>
      </c>
      <c r="AF256" s="8" t="e">
        <f>INDEX(Обработка!$V$11:$AG$1011,'Тулуз-Пьерон'!$A256,'Тулуз-Пьерон'!$F256+1)</f>
        <v>#DIV/0!</v>
      </c>
      <c r="AG256" s="7" t="e">
        <f t="shared" si="6"/>
        <v>#DIV/0!</v>
      </c>
      <c r="AH256" s="6"/>
      <c r="AI256" s="5" t="e">
        <f>Обработка!$E252</f>
        <v>#DIV/0!</v>
      </c>
      <c r="AJ256" s="5" t="e">
        <f>Обработка!$F252</f>
        <v>#DIV/0!</v>
      </c>
      <c r="AK256" s="5" t="e">
        <f>Обработка!$G252</f>
        <v>#DIV/0!</v>
      </c>
    </row>
    <row r="257" spans="1:37" x14ac:dyDescent="0.25">
      <c r="A257" s="11"/>
      <c r="B257" s="13"/>
      <c r="C257" s="80"/>
      <c r="D257" s="12"/>
      <c r="E257" s="11" t="str">
        <f t="shared" si="7"/>
        <v xml:space="preserve">0 лет 0 мес. </v>
      </c>
      <c r="F257" s="11"/>
      <c r="G257" s="11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8" t="e">
        <f>Обработка!$B253</f>
        <v>#DIV/0!</v>
      </c>
      <c r="AC257" s="8" t="e">
        <f>INDEX(Обработка!$J$11:$U$1011,'Тулуз-Пьерон'!$A257,$F257+1)</f>
        <v>#DIV/0!</v>
      </c>
      <c r="AD257" s="8" t="e">
        <f>Обработка!$C253</f>
        <v>#DIV/0!</v>
      </c>
      <c r="AE257" s="5" t="e">
        <f>Обработка!$D253</f>
        <v>#DIV/0!</v>
      </c>
      <c r="AF257" s="8" t="e">
        <f>INDEX(Обработка!$V$11:$AG$1011,'Тулуз-Пьерон'!$A257,'Тулуз-Пьерон'!$F257+1)</f>
        <v>#DIV/0!</v>
      </c>
      <c r="AG257" s="7" t="e">
        <f t="shared" si="6"/>
        <v>#DIV/0!</v>
      </c>
      <c r="AH257" s="6"/>
      <c r="AI257" s="5" t="e">
        <f>Обработка!$E253</f>
        <v>#DIV/0!</v>
      </c>
      <c r="AJ257" s="5" t="e">
        <f>Обработка!$F253</f>
        <v>#DIV/0!</v>
      </c>
      <c r="AK257" s="5" t="e">
        <f>Обработка!$G253</f>
        <v>#DIV/0!</v>
      </c>
    </row>
    <row r="258" spans="1:37" x14ac:dyDescent="0.25">
      <c r="A258" s="11"/>
      <c r="B258" s="13"/>
      <c r="C258" s="80"/>
      <c r="D258" s="12"/>
      <c r="E258" s="11" t="str">
        <f t="shared" si="7"/>
        <v xml:space="preserve">0 лет 0 мес. </v>
      </c>
      <c r="F258" s="11"/>
      <c r="G258" s="11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8" t="e">
        <f>Обработка!$B254</f>
        <v>#DIV/0!</v>
      </c>
      <c r="AC258" s="8" t="e">
        <f>INDEX(Обработка!$J$11:$U$1011,'Тулуз-Пьерон'!$A258,$F258+1)</f>
        <v>#DIV/0!</v>
      </c>
      <c r="AD258" s="8" t="e">
        <f>Обработка!$C254</f>
        <v>#DIV/0!</v>
      </c>
      <c r="AE258" s="5" t="e">
        <f>Обработка!$D254</f>
        <v>#DIV/0!</v>
      </c>
      <c r="AF258" s="8" t="e">
        <f>INDEX(Обработка!$V$11:$AG$1011,'Тулуз-Пьерон'!$A258,'Тулуз-Пьерон'!$F258+1)</f>
        <v>#DIV/0!</v>
      </c>
      <c r="AG258" s="7" t="e">
        <f t="shared" si="6"/>
        <v>#DIV/0!</v>
      </c>
      <c r="AH258" s="6"/>
      <c r="AI258" s="5" t="e">
        <f>Обработка!$E254</f>
        <v>#DIV/0!</v>
      </c>
      <c r="AJ258" s="5" t="e">
        <f>Обработка!$F254</f>
        <v>#DIV/0!</v>
      </c>
      <c r="AK258" s="5" t="e">
        <f>Обработка!$G254</f>
        <v>#DIV/0!</v>
      </c>
    </row>
    <row r="259" spans="1:37" x14ac:dyDescent="0.25">
      <c r="A259" s="11"/>
      <c r="B259" s="13"/>
      <c r="C259" s="80"/>
      <c r="D259" s="12"/>
      <c r="E259" s="11" t="str">
        <f t="shared" si="7"/>
        <v xml:space="preserve">0 лет 0 мес. </v>
      </c>
      <c r="F259" s="11"/>
      <c r="G259" s="11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8" t="e">
        <f>Обработка!$B255</f>
        <v>#DIV/0!</v>
      </c>
      <c r="AC259" s="8" t="e">
        <f>INDEX(Обработка!$J$11:$U$1011,'Тулуз-Пьерон'!$A259,$F259+1)</f>
        <v>#DIV/0!</v>
      </c>
      <c r="AD259" s="8" t="e">
        <f>Обработка!$C255</f>
        <v>#DIV/0!</v>
      </c>
      <c r="AE259" s="5" t="e">
        <f>Обработка!$D255</f>
        <v>#DIV/0!</v>
      </c>
      <c r="AF259" s="8" t="e">
        <f>INDEX(Обработка!$V$11:$AG$1011,'Тулуз-Пьерон'!$A259,'Тулуз-Пьерон'!$F259+1)</f>
        <v>#DIV/0!</v>
      </c>
      <c r="AG259" s="7" t="e">
        <f t="shared" si="6"/>
        <v>#DIV/0!</v>
      </c>
      <c r="AH259" s="6"/>
      <c r="AI259" s="5" t="e">
        <f>Обработка!$E255</f>
        <v>#DIV/0!</v>
      </c>
      <c r="AJ259" s="5" t="e">
        <f>Обработка!$F255</f>
        <v>#DIV/0!</v>
      </c>
      <c r="AK259" s="5" t="e">
        <f>Обработка!$G255</f>
        <v>#DIV/0!</v>
      </c>
    </row>
    <row r="260" spans="1:37" x14ac:dyDescent="0.25">
      <c r="A260" s="11"/>
      <c r="B260" s="13"/>
      <c r="C260" s="80"/>
      <c r="D260" s="12"/>
      <c r="E260" s="11" t="str">
        <f t="shared" si="7"/>
        <v xml:space="preserve">0 лет 0 мес. </v>
      </c>
      <c r="F260" s="11"/>
      <c r="G260" s="11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8" t="e">
        <f>Обработка!$B256</f>
        <v>#DIV/0!</v>
      </c>
      <c r="AC260" s="8" t="e">
        <f>INDEX(Обработка!$J$11:$U$1011,'Тулуз-Пьерон'!$A260,$F260+1)</f>
        <v>#DIV/0!</v>
      </c>
      <c r="AD260" s="8" t="e">
        <f>Обработка!$C256</f>
        <v>#DIV/0!</v>
      </c>
      <c r="AE260" s="5" t="e">
        <f>Обработка!$D256</f>
        <v>#DIV/0!</v>
      </c>
      <c r="AF260" s="8" t="e">
        <f>INDEX(Обработка!$V$11:$AG$1011,'Тулуз-Пьерон'!$A260,'Тулуз-Пьерон'!$F260+1)</f>
        <v>#DIV/0!</v>
      </c>
      <c r="AG260" s="7" t="e">
        <f t="shared" si="6"/>
        <v>#DIV/0!</v>
      </c>
      <c r="AH260" s="6"/>
      <c r="AI260" s="5" t="e">
        <f>Обработка!$E256</f>
        <v>#DIV/0!</v>
      </c>
      <c r="AJ260" s="5" t="e">
        <f>Обработка!$F256</f>
        <v>#DIV/0!</v>
      </c>
      <c r="AK260" s="5" t="e">
        <f>Обработка!$G256</f>
        <v>#DIV/0!</v>
      </c>
    </row>
    <row r="261" spans="1:37" x14ac:dyDescent="0.25">
      <c r="A261" s="11"/>
      <c r="B261" s="13"/>
      <c r="C261" s="80"/>
      <c r="D261" s="12"/>
      <c r="E261" s="11" t="str">
        <f t="shared" si="7"/>
        <v xml:space="preserve">0 лет 0 мес. </v>
      </c>
      <c r="F261" s="11"/>
      <c r="G261" s="11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8" t="e">
        <f>Обработка!$B257</f>
        <v>#DIV/0!</v>
      </c>
      <c r="AC261" s="8" t="e">
        <f>INDEX(Обработка!$J$11:$U$1011,'Тулуз-Пьерон'!$A261,$F261+1)</f>
        <v>#DIV/0!</v>
      </c>
      <c r="AD261" s="8" t="e">
        <f>Обработка!$C257</f>
        <v>#DIV/0!</v>
      </c>
      <c r="AE261" s="5" t="e">
        <f>Обработка!$D257</f>
        <v>#DIV/0!</v>
      </c>
      <c r="AF261" s="8" t="e">
        <f>INDEX(Обработка!$V$11:$AG$1011,'Тулуз-Пьерон'!$A261,'Тулуз-Пьерон'!$F261+1)</f>
        <v>#DIV/0!</v>
      </c>
      <c r="AG261" s="7" t="e">
        <f t="shared" si="6"/>
        <v>#DIV/0!</v>
      </c>
      <c r="AH261" s="6"/>
      <c r="AI261" s="5" t="e">
        <f>Обработка!$E257</f>
        <v>#DIV/0!</v>
      </c>
      <c r="AJ261" s="5" t="e">
        <f>Обработка!$F257</f>
        <v>#DIV/0!</v>
      </c>
      <c r="AK261" s="5" t="e">
        <f>Обработка!$G257</f>
        <v>#DIV/0!</v>
      </c>
    </row>
    <row r="262" spans="1:37" x14ac:dyDescent="0.25">
      <c r="A262" s="11"/>
      <c r="B262" s="13"/>
      <c r="C262" s="80"/>
      <c r="D262" s="12"/>
      <c r="E262" s="11" t="str">
        <f t="shared" si="7"/>
        <v xml:space="preserve">0 лет 0 мес. </v>
      </c>
      <c r="F262" s="11"/>
      <c r="G262" s="11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8" t="e">
        <f>Обработка!$B258</f>
        <v>#DIV/0!</v>
      </c>
      <c r="AC262" s="8" t="e">
        <f>INDEX(Обработка!$J$11:$U$1011,'Тулуз-Пьерон'!$A262,$F262+1)</f>
        <v>#DIV/0!</v>
      </c>
      <c r="AD262" s="8" t="e">
        <f>Обработка!$C258</f>
        <v>#DIV/0!</v>
      </c>
      <c r="AE262" s="5" t="e">
        <f>Обработка!$D258</f>
        <v>#DIV/0!</v>
      </c>
      <c r="AF262" s="8" t="e">
        <f>INDEX(Обработка!$V$11:$AG$1011,'Тулуз-Пьерон'!$A262,'Тулуз-Пьерон'!$F262+1)</f>
        <v>#DIV/0!</v>
      </c>
      <c r="AG262" s="7" t="e">
        <f t="shared" si="6"/>
        <v>#DIV/0!</v>
      </c>
      <c r="AH262" s="6"/>
      <c r="AI262" s="5" t="e">
        <f>Обработка!$E258</f>
        <v>#DIV/0!</v>
      </c>
      <c r="AJ262" s="5" t="e">
        <f>Обработка!$F258</f>
        <v>#DIV/0!</v>
      </c>
      <c r="AK262" s="5" t="e">
        <f>Обработка!$G258</f>
        <v>#DIV/0!</v>
      </c>
    </row>
    <row r="263" spans="1:37" x14ac:dyDescent="0.25">
      <c r="A263" s="11"/>
      <c r="B263" s="13"/>
      <c r="C263" s="80"/>
      <c r="D263" s="12"/>
      <c r="E263" s="11" t="str">
        <f t="shared" si="7"/>
        <v xml:space="preserve">0 лет 0 мес. </v>
      </c>
      <c r="F263" s="11"/>
      <c r="G263" s="11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8" t="e">
        <f>Обработка!$B259</f>
        <v>#DIV/0!</v>
      </c>
      <c r="AC263" s="8" t="e">
        <f>INDEX(Обработка!$J$11:$U$1011,'Тулуз-Пьерон'!$A263,$F263+1)</f>
        <v>#DIV/0!</v>
      </c>
      <c r="AD263" s="8" t="e">
        <f>Обработка!$C259</f>
        <v>#DIV/0!</v>
      </c>
      <c r="AE263" s="5" t="e">
        <f>Обработка!$D259</f>
        <v>#DIV/0!</v>
      </c>
      <c r="AF263" s="8" t="e">
        <f>INDEX(Обработка!$V$11:$AG$1011,'Тулуз-Пьерон'!$A263,'Тулуз-Пьерон'!$F263+1)</f>
        <v>#DIV/0!</v>
      </c>
      <c r="AG263" s="7" t="e">
        <f t="shared" si="6"/>
        <v>#DIV/0!</v>
      </c>
      <c r="AH263" s="6"/>
      <c r="AI263" s="5" t="e">
        <f>Обработка!$E259</f>
        <v>#DIV/0!</v>
      </c>
      <c r="AJ263" s="5" t="e">
        <f>Обработка!$F259</f>
        <v>#DIV/0!</v>
      </c>
      <c r="AK263" s="5" t="e">
        <f>Обработка!$G259</f>
        <v>#DIV/0!</v>
      </c>
    </row>
    <row r="264" spans="1:37" x14ac:dyDescent="0.25">
      <c r="A264" s="11"/>
      <c r="B264" s="13"/>
      <c r="C264" s="80"/>
      <c r="D264" s="12"/>
      <c r="E264" s="11" t="str">
        <f t="shared" si="7"/>
        <v xml:space="preserve">0 лет 0 мес. </v>
      </c>
      <c r="F264" s="11"/>
      <c r="G264" s="11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8" t="e">
        <f>Обработка!$B260</f>
        <v>#DIV/0!</v>
      </c>
      <c r="AC264" s="8" t="e">
        <f>INDEX(Обработка!$J$11:$U$1011,'Тулуз-Пьерон'!$A264,$F264+1)</f>
        <v>#DIV/0!</v>
      </c>
      <c r="AD264" s="8" t="e">
        <f>Обработка!$C260</f>
        <v>#DIV/0!</v>
      </c>
      <c r="AE264" s="5" t="e">
        <f>Обработка!$D260</f>
        <v>#DIV/0!</v>
      </c>
      <c r="AF264" s="8" t="e">
        <f>INDEX(Обработка!$V$11:$AG$1011,'Тулуз-Пьерон'!$A264,'Тулуз-Пьерон'!$F264+1)</f>
        <v>#DIV/0!</v>
      </c>
      <c r="AG264" s="7" t="e">
        <f t="shared" si="6"/>
        <v>#DIV/0!</v>
      </c>
      <c r="AH264" s="6"/>
      <c r="AI264" s="5" t="e">
        <f>Обработка!$E260</f>
        <v>#DIV/0!</v>
      </c>
      <c r="AJ264" s="5" t="e">
        <f>Обработка!$F260</f>
        <v>#DIV/0!</v>
      </c>
      <c r="AK264" s="5" t="e">
        <f>Обработка!$G260</f>
        <v>#DIV/0!</v>
      </c>
    </row>
    <row r="265" spans="1:37" x14ac:dyDescent="0.25">
      <c r="A265" s="11"/>
      <c r="B265" s="13"/>
      <c r="C265" s="80"/>
      <c r="D265" s="12"/>
      <c r="E265" s="11" t="str">
        <f t="shared" si="7"/>
        <v xml:space="preserve">0 лет 0 мес. </v>
      </c>
      <c r="F265" s="11"/>
      <c r="G265" s="11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8" t="e">
        <f>Обработка!$B261</f>
        <v>#DIV/0!</v>
      </c>
      <c r="AC265" s="8" t="e">
        <f>INDEX(Обработка!$J$11:$U$1011,'Тулуз-Пьерон'!$A265,$F265+1)</f>
        <v>#DIV/0!</v>
      </c>
      <c r="AD265" s="8" t="e">
        <f>Обработка!$C261</f>
        <v>#DIV/0!</v>
      </c>
      <c r="AE265" s="5" t="e">
        <f>Обработка!$D261</f>
        <v>#DIV/0!</v>
      </c>
      <c r="AF265" s="8" t="e">
        <f>INDEX(Обработка!$V$11:$AG$1011,'Тулуз-Пьерон'!$A265,'Тулуз-Пьерон'!$F265+1)</f>
        <v>#DIV/0!</v>
      </c>
      <c r="AG265" s="7" t="e">
        <f t="shared" si="6"/>
        <v>#DIV/0!</v>
      </c>
      <c r="AH265" s="6"/>
      <c r="AI265" s="5" t="e">
        <f>Обработка!$E261</f>
        <v>#DIV/0!</v>
      </c>
      <c r="AJ265" s="5" t="e">
        <f>Обработка!$F261</f>
        <v>#DIV/0!</v>
      </c>
      <c r="AK265" s="5" t="e">
        <f>Обработка!$G261</f>
        <v>#DIV/0!</v>
      </c>
    </row>
    <row r="266" spans="1:37" x14ac:dyDescent="0.25">
      <c r="A266" s="11"/>
      <c r="B266" s="13"/>
      <c r="C266" s="80"/>
      <c r="D266" s="12"/>
      <c r="E266" s="11" t="str">
        <f t="shared" si="7"/>
        <v xml:space="preserve">0 лет 0 мес. </v>
      </c>
      <c r="F266" s="11"/>
      <c r="G266" s="11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8" t="e">
        <f>Обработка!$B262</f>
        <v>#DIV/0!</v>
      </c>
      <c r="AC266" s="8" t="e">
        <f>INDEX(Обработка!$J$11:$U$1011,'Тулуз-Пьерон'!$A266,$F266+1)</f>
        <v>#DIV/0!</v>
      </c>
      <c r="AD266" s="8" t="e">
        <f>Обработка!$C262</f>
        <v>#DIV/0!</v>
      </c>
      <c r="AE266" s="5" t="e">
        <f>Обработка!$D262</f>
        <v>#DIV/0!</v>
      </c>
      <c r="AF266" s="8" t="e">
        <f>INDEX(Обработка!$V$11:$AG$1011,'Тулуз-Пьерон'!$A266,'Тулуз-Пьерон'!$F266+1)</f>
        <v>#DIV/0!</v>
      </c>
      <c r="AG266" s="7" t="e">
        <f t="shared" si="6"/>
        <v>#DIV/0!</v>
      </c>
      <c r="AH266" s="6"/>
      <c r="AI266" s="5" t="e">
        <f>Обработка!$E262</f>
        <v>#DIV/0!</v>
      </c>
      <c r="AJ266" s="5" t="e">
        <f>Обработка!$F262</f>
        <v>#DIV/0!</v>
      </c>
      <c r="AK266" s="5" t="e">
        <f>Обработка!$G262</f>
        <v>#DIV/0!</v>
      </c>
    </row>
    <row r="267" spans="1:37" x14ac:dyDescent="0.25">
      <c r="A267" s="11"/>
      <c r="B267" s="13"/>
      <c r="C267" s="80"/>
      <c r="D267" s="12"/>
      <c r="E267" s="11" t="str">
        <f t="shared" si="7"/>
        <v xml:space="preserve">0 лет 0 мес. </v>
      </c>
      <c r="F267" s="11"/>
      <c r="G267" s="11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8" t="e">
        <f>Обработка!$B263</f>
        <v>#DIV/0!</v>
      </c>
      <c r="AC267" s="8" t="e">
        <f>INDEX(Обработка!$J$11:$U$1011,'Тулуз-Пьерон'!$A267,$F267+1)</f>
        <v>#DIV/0!</v>
      </c>
      <c r="AD267" s="8" t="e">
        <f>Обработка!$C263</f>
        <v>#DIV/0!</v>
      </c>
      <c r="AE267" s="5" t="e">
        <f>Обработка!$D263</f>
        <v>#DIV/0!</v>
      </c>
      <c r="AF267" s="8" t="e">
        <f>INDEX(Обработка!$V$11:$AG$1011,'Тулуз-Пьерон'!$A267,'Тулуз-Пьерон'!$F267+1)</f>
        <v>#DIV/0!</v>
      </c>
      <c r="AG267" s="7" t="e">
        <f t="shared" si="6"/>
        <v>#DIV/0!</v>
      </c>
      <c r="AH267" s="6"/>
      <c r="AI267" s="5" t="e">
        <f>Обработка!$E263</f>
        <v>#DIV/0!</v>
      </c>
      <c r="AJ267" s="5" t="e">
        <f>Обработка!$F263</f>
        <v>#DIV/0!</v>
      </c>
      <c r="AK267" s="5" t="e">
        <f>Обработка!$G263</f>
        <v>#DIV/0!</v>
      </c>
    </row>
    <row r="268" spans="1:37" x14ac:dyDescent="0.25">
      <c r="A268" s="11"/>
      <c r="B268" s="13"/>
      <c r="C268" s="80"/>
      <c r="D268" s="12"/>
      <c r="E268" s="11" t="str">
        <f t="shared" si="7"/>
        <v xml:space="preserve">0 лет 0 мес. </v>
      </c>
      <c r="F268" s="11"/>
      <c r="G268" s="11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8" t="e">
        <f>Обработка!$B264</f>
        <v>#DIV/0!</v>
      </c>
      <c r="AC268" s="8" t="e">
        <f>INDEX(Обработка!$J$11:$U$1011,'Тулуз-Пьерон'!$A268,$F268+1)</f>
        <v>#DIV/0!</v>
      </c>
      <c r="AD268" s="8" t="e">
        <f>Обработка!$C264</f>
        <v>#DIV/0!</v>
      </c>
      <c r="AE268" s="5" t="e">
        <f>Обработка!$D264</f>
        <v>#DIV/0!</v>
      </c>
      <c r="AF268" s="8" t="e">
        <f>INDEX(Обработка!$V$11:$AG$1011,'Тулуз-Пьерон'!$A268,'Тулуз-Пьерон'!$F268+1)</f>
        <v>#DIV/0!</v>
      </c>
      <c r="AG268" s="7" t="e">
        <f t="shared" si="6"/>
        <v>#DIV/0!</v>
      </c>
      <c r="AH268" s="6"/>
      <c r="AI268" s="5" t="e">
        <f>Обработка!$E264</f>
        <v>#DIV/0!</v>
      </c>
      <c r="AJ268" s="5" t="e">
        <f>Обработка!$F264</f>
        <v>#DIV/0!</v>
      </c>
      <c r="AK268" s="5" t="e">
        <f>Обработка!$G264</f>
        <v>#DIV/0!</v>
      </c>
    </row>
    <row r="269" spans="1:37" x14ac:dyDescent="0.25">
      <c r="A269" s="11"/>
      <c r="B269" s="13"/>
      <c r="C269" s="80"/>
      <c r="D269" s="12"/>
      <c r="E269" s="11" t="str">
        <f t="shared" si="7"/>
        <v xml:space="preserve">0 лет 0 мес. </v>
      </c>
      <c r="F269" s="11"/>
      <c r="G269" s="11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8" t="e">
        <f>Обработка!$B265</f>
        <v>#DIV/0!</v>
      </c>
      <c r="AC269" s="8" t="e">
        <f>INDEX(Обработка!$J$11:$U$1011,'Тулуз-Пьерон'!$A269,$F269+1)</f>
        <v>#DIV/0!</v>
      </c>
      <c r="AD269" s="8" t="e">
        <f>Обработка!$C265</f>
        <v>#DIV/0!</v>
      </c>
      <c r="AE269" s="5" t="e">
        <f>Обработка!$D265</f>
        <v>#DIV/0!</v>
      </c>
      <c r="AF269" s="8" t="e">
        <f>INDEX(Обработка!$V$11:$AG$1011,'Тулуз-Пьерон'!$A269,'Тулуз-Пьерон'!$F269+1)</f>
        <v>#DIV/0!</v>
      </c>
      <c r="AG269" s="7" t="e">
        <f t="shared" si="6"/>
        <v>#DIV/0!</v>
      </c>
      <c r="AH269" s="6"/>
      <c r="AI269" s="5" t="e">
        <f>Обработка!$E265</f>
        <v>#DIV/0!</v>
      </c>
      <c r="AJ269" s="5" t="e">
        <f>Обработка!$F265</f>
        <v>#DIV/0!</v>
      </c>
      <c r="AK269" s="5" t="e">
        <f>Обработка!$G265</f>
        <v>#DIV/0!</v>
      </c>
    </row>
    <row r="270" spans="1:37" x14ac:dyDescent="0.25">
      <c r="A270" s="11"/>
      <c r="B270" s="13"/>
      <c r="C270" s="80"/>
      <c r="D270" s="12"/>
      <c r="E270" s="11" t="str">
        <f t="shared" si="7"/>
        <v xml:space="preserve">0 лет 0 мес. </v>
      </c>
      <c r="F270" s="11"/>
      <c r="G270" s="11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8" t="e">
        <f>Обработка!$B266</f>
        <v>#DIV/0!</v>
      </c>
      <c r="AC270" s="8" t="e">
        <f>INDEX(Обработка!$J$11:$U$1011,'Тулуз-Пьерон'!$A270,$F270+1)</f>
        <v>#DIV/0!</v>
      </c>
      <c r="AD270" s="8" t="e">
        <f>Обработка!$C266</f>
        <v>#DIV/0!</v>
      </c>
      <c r="AE270" s="5" t="e">
        <f>Обработка!$D266</f>
        <v>#DIV/0!</v>
      </c>
      <c r="AF270" s="8" t="e">
        <f>INDEX(Обработка!$V$11:$AG$1011,'Тулуз-Пьерон'!$A270,'Тулуз-Пьерон'!$F270+1)</f>
        <v>#DIV/0!</v>
      </c>
      <c r="AG270" s="7" t="e">
        <f t="shared" si="6"/>
        <v>#DIV/0!</v>
      </c>
      <c r="AH270" s="6"/>
      <c r="AI270" s="5" t="e">
        <f>Обработка!$E266</f>
        <v>#DIV/0!</v>
      </c>
      <c r="AJ270" s="5" t="e">
        <f>Обработка!$F266</f>
        <v>#DIV/0!</v>
      </c>
      <c r="AK270" s="5" t="e">
        <f>Обработка!$G266</f>
        <v>#DIV/0!</v>
      </c>
    </row>
    <row r="271" spans="1:37" x14ac:dyDescent="0.25">
      <c r="A271" s="11"/>
      <c r="B271" s="13"/>
      <c r="C271" s="80"/>
      <c r="D271" s="12"/>
      <c r="E271" s="11" t="str">
        <f t="shared" si="7"/>
        <v xml:space="preserve">0 лет 0 мес. </v>
      </c>
      <c r="F271" s="11"/>
      <c r="G271" s="11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8" t="e">
        <f>Обработка!$B267</f>
        <v>#DIV/0!</v>
      </c>
      <c r="AC271" s="8" t="e">
        <f>INDEX(Обработка!$J$11:$U$1011,'Тулуз-Пьерон'!$A271,$F271+1)</f>
        <v>#DIV/0!</v>
      </c>
      <c r="AD271" s="8" t="e">
        <f>Обработка!$C267</f>
        <v>#DIV/0!</v>
      </c>
      <c r="AE271" s="5" t="e">
        <f>Обработка!$D267</f>
        <v>#DIV/0!</v>
      </c>
      <c r="AF271" s="8" t="e">
        <f>INDEX(Обработка!$V$11:$AG$1011,'Тулуз-Пьерон'!$A271,'Тулуз-Пьерон'!$F271+1)</f>
        <v>#DIV/0!</v>
      </c>
      <c r="AG271" s="7" t="e">
        <f t="shared" ref="AG271:AG334" si="8">IF($AF271="ПАТОЛОГИЯ","КРАЙНЕ ВЫСОКАЯ ВЕРОЯНОСТЬ ММД",IF(AND(OR($AC271="Слабая",$AC271="ПАТОЛОГИЯ"),$AF271="Слабая"),"ММД ВПОЛНЕ ВЕРОЯТНА",IF(AND(OR($AC271="Слабая",$AC271="ПАТОЛОГИЯ"),OR($AF271="Средняя",$AF271="Хорошая")),"ММД В СТАДИИ КОМПЕНСАЦИИ","ОТСУТСТВИЕ ММД")))</f>
        <v>#DIV/0!</v>
      </c>
      <c r="AH271" s="6"/>
      <c r="AI271" s="5" t="e">
        <f>Обработка!$E267</f>
        <v>#DIV/0!</v>
      </c>
      <c r="AJ271" s="5" t="e">
        <f>Обработка!$F267</f>
        <v>#DIV/0!</v>
      </c>
      <c r="AK271" s="5" t="e">
        <f>Обработка!$G267</f>
        <v>#DIV/0!</v>
      </c>
    </row>
    <row r="272" spans="1:37" x14ac:dyDescent="0.25">
      <c r="A272" s="11"/>
      <c r="B272" s="13"/>
      <c r="C272" s="80"/>
      <c r="D272" s="12"/>
      <c r="E272" s="11" t="str">
        <f t="shared" ref="E272:E335" si="9">DATEDIF(C272,D272,"y")&amp;" лет "&amp;
DATEDIF(C272,D272,"ym")&amp;" мес. "</f>
        <v xml:space="preserve">0 лет 0 мес. </v>
      </c>
      <c r="F272" s="11"/>
      <c r="G272" s="11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8" t="e">
        <f>Обработка!$B268</f>
        <v>#DIV/0!</v>
      </c>
      <c r="AC272" s="8" t="e">
        <f>INDEX(Обработка!$J$11:$U$1011,'Тулуз-Пьерон'!$A272,$F272+1)</f>
        <v>#DIV/0!</v>
      </c>
      <c r="AD272" s="8" t="e">
        <f>Обработка!$C268</f>
        <v>#DIV/0!</v>
      </c>
      <c r="AE272" s="5" t="e">
        <f>Обработка!$D268</f>
        <v>#DIV/0!</v>
      </c>
      <c r="AF272" s="8" t="e">
        <f>INDEX(Обработка!$V$11:$AG$1011,'Тулуз-Пьерон'!$A272,'Тулуз-Пьерон'!$F272+1)</f>
        <v>#DIV/0!</v>
      </c>
      <c r="AG272" s="7" t="e">
        <f t="shared" si="8"/>
        <v>#DIV/0!</v>
      </c>
      <c r="AH272" s="6"/>
      <c r="AI272" s="5" t="e">
        <f>Обработка!$E268</f>
        <v>#DIV/0!</v>
      </c>
      <c r="AJ272" s="5" t="e">
        <f>Обработка!$F268</f>
        <v>#DIV/0!</v>
      </c>
      <c r="AK272" s="5" t="e">
        <f>Обработка!$G268</f>
        <v>#DIV/0!</v>
      </c>
    </row>
    <row r="273" spans="1:37" x14ac:dyDescent="0.25">
      <c r="A273" s="11"/>
      <c r="B273" s="13"/>
      <c r="C273" s="80"/>
      <c r="D273" s="12"/>
      <c r="E273" s="11" t="str">
        <f t="shared" si="9"/>
        <v xml:space="preserve">0 лет 0 мес. </v>
      </c>
      <c r="F273" s="11"/>
      <c r="G273" s="11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8" t="e">
        <f>Обработка!$B269</f>
        <v>#DIV/0!</v>
      </c>
      <c r="AC273" s="8" t="e">
        <f>INDEX(Обработка!$J$11:$U$1011,'Тулуз-Пьерон'!$A273,$F273+1)</f>
        <v>#DIV/0!</v>
      </c>
      <c r="AD273" s="8" t="e">
        <f>Обработка!$C269</f>
        <v>#DIV/0!</v>
      </c>
      <c r="AE273" s="5" t="e">
        <f>Обработка!$D269</f>
        <v>#DIV/0!</v>
      </c>
      <c r="AF273" s="8" t="e">
        <f>INDEX(Обработка!$V$11:$AG$1011,'Тулуз-Пьерон'!$A273,'Тулуз-Пьерон'!$F273+1)</f>
        <v>#DIV/0!</v>
      </c>
      <c r="AG273" s="7" t="e">
        <f t="shared" si="8"/>
        <v>#DIV/0!</v>
      </c>
      <c r="AH273" s="6"/>
      <c r="AI273" s="5" t="e">
        <f>Обработка!$E269</f>
        <v>#DIV/0!</v>
      </c>
      <c r="AJ273" s="5" t="e">
        <f>Обработка!$F269</f>
        <v>#DIV/0!</v>
      </c>
      <c r="AK273" s="5" t="e">
        <f>Обработка!$G269</f>
        <v>#DIV/0!</v>
      </c>
    </row>
    <row r="274" spans="1:37" x14ac:dyDescent="0.25">
      <c r="A274" s="11"/>
      <c r="B274" s="13"/>
      <c r="C274" s="80"/>
      <c r="D274" s="12"/>
      <c r="E274" s="11" t="str">
        <f t="shared" si="9"/>
        <v xml:space="preserve">0 лет 0 мес. </v>
      </c>
      <c r="F274" s="11"/>
      <c r="G274" s="11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8" t="e">
        <f>Обработка!$B270</f>
        <v>#DIV/0!</v>
      </c>
      <c r="AC274" s="8" t="e">
        <f>INDEX(Обработка!$J$11:$U$1011,'Тулуз-Пьерон'!$A274,$F274+1)</f>
        <v>#DIV/0!</v>
      </c>
      <c r="AD274" s="8" t="e">
        <f>Обработка!$C270</f>
        <v>#DIV/0!</v>
      </c>
      <c r="AE274" s="5" t="e">
        <f>Обработка!$D270</f>
        <v>#DIV/0!</v>
      </c>
      <c r="AF274" s="8" t="e">
        <f>INDEX(Обработка!$V$11:$AG$1011,'Тулуз-Пьерон'!$A274,'Тулуз-Пьерон'!$F274+1)</f>
        <v>#DIV/0!</v>
      </c>
      <c r="AG274" s="7" t="e">
        <f t="shared" si="8"/>
        <v>#DIV/0!</v>
      </c>
      <c r="AH274" s="6"/>
      <c r="AI274" s="5" t="e">
        <f>Обработка!$E270</f>
        <v>#DIV/0!</v>
      </c>
      <c r="AJ274" s="5" t="e">
        <f>Обработка!$F270</f>
        <v>#DIV/0!</v>
      </c>
      <c r="AK274" s="5" t="e">
        <f>Обработка!$G270</f>
        <v>#DIV/0!</v>
      </c>
    </row>
    <row r="275" spans="1:37" x14ac:dyDescent="0.25">
      <c r="A275" s="11"/>
      <c r="B275" s="13"/>
      <c r="C275" s="80"/>
      <c r="D275" s="12"/>
      <c r="E275" s="11" t="str">
        <f t="shared" si="9"/>
        <v xml:space="preserve">0 лет 0 мес. </v>
      </c>
      <c r="F275" s="11"/>
      <c r="G275" s="11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8" t="e">
        <f>Обработка!$B271</f>
        <v>#DIV/0!</v>
      </c>
      <c r="AC275" s="8" t="e">
        <f>INDEX(Обработка!$J$11:$U$1011,'Тулуз-Пьерон'!$A275,$F275+1)</f>
        <v>#DIV/0!</v>
      </c>
      <c r="AD275" s="8" t="e">
        <f>Обработка!$C271</f>
        <v>#DIV/0!</v>
      </c>
      <c r="AE275" s="5" t="e">
        <f>Обработка!$D271</f>
        <v>#DIV/0!</v>
      </c>
      <c r="AF275" s="8" t="e">
        <f>INDEX(Обработка!$V$11:$AG$1011,'Тулуз-Пьерон'!$A275,'Тулуз-Пьерон'!$F275+1)</f>
        <v>#DIV/0!</v>
      </c>
      <c r="AG275" s="7" t="e">
        <f t="shared" si="8"/>
        <v>#DIV/0!</v>
      </c>
      <c r="AH275" s="6"/>
      <c r="AI275" s="5" t="e">
        <f>Обработка!$E271</f>
        <v>#DIV/0!</v>
      </c>
      <c r="AJ275" s="5" t="e">
        <f>Обработка!$F271</f>
        <v>#DIV/0!</v>
      </c>
      <c r="AK275" s="5" t="e">
        <f>Обработка!$G271</f>
        <v>#DIV/0!</v>
      </c>
    </row>
    <row r="276" spans="1:37" x14ac:dyDescent="0.25">
      <c r="A276" s="11"/>
      <c r="B276" s="13"/>
      <c r="C276" s="80"/>
      <c r="D276" s="12"/>
      <c r="E276" s="11" t="str">
        <f t="shared" si="9"/>
        <v xml:space="preserve">0 лет 0 мес. </v>
      </c>
      <c r="F276" s="11"/>
      <c r="G276" s="11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8" t="e">
        <f>Обработка!$B272</f>
        <v>#DIV/0!</v>
      </c>
      <c r="AC276" s="8" t="e">
        <f>INDEX(Обработка!$J$11:$U$1011,'Тулуз-Пьерон'!$A276,$F276+1)</f>
        <v>#DIV/0!</v>
      </c>
      <c r="AD276" s="8" t="e">
        <f>Обработка!$C272</f>
        <v>#DIV/0!</v>
      </c>
      <c r="AE276" s="5" t="e">
        <f>Обработка!$D272</f>
        <v>#DIV/0!</v>
      </c>
      <c r="AF276" s="8" t="e">
        <f>INDEX(Обработка!$V$11:$AG$1011,'Тулуз-Пьерон'!$A276,'Тулуз-Пьерон'!$F276+1)</f>
        <v>#DIV/0!</v>
      </c>
      <c r="AG276" s="7" t="e">
        <f t="shared" si="8"/>
        <v>#DIV/0!</v>
      </c>
      <c r="AH276" s="6"/>
      <c r="AI276" s="5" t="e">
        <f>Обработка!$E272</f>
        <v>#DIV/0!</v>
      </c>
      <c r="AJ276" s="5" t="e">
        <f>Обработка!$F272</f>
        <v>#DIV/0!</v>
      </c>
      <c r="AK276" s="5" t="e">
        <f>Обработка!$G272</f>
        <v>#DIV/0!</v>
      </c>
    </row>
    <row r="277" spans="1:37" x14ac:dyDescent="0.25">
      <c r="A277" s="11"/>
      <c r="B277" s="13"/>
      <c r="C277" s="80"/>
      <c r="D277" s="12"/>
      <c r="E277" s="11" t="str">
        <f t="shared" si="9"/>
        <v xml:space="preserve">0 лет 0 мес. </v>
      </c>
      <c r="F277" s="11"/>
      <c r="G277" s="11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8" t="e">
        <f>Обработка!$B273</f>
        <v>#DIV/0!</v>
      </c>
      <c r="AC277" s="8" t="e">
        <f>INDEX(Обработка!$J$11:$U$1011,'Тулуз-Пьерон'!$A277,$F277+1)</f>
        <v>#DIV/0!</v>
      </c>
      <c r="AD277" s="8" t="e">
        <f>Обработка!$C273</f>
        <v>#DIV/0!</v>
      </c>
      <c r="AE277" s="5" t="e">
        <f>Обработка!$D273</f>
        <v>#DIV/0!</v>
      </c>
      <c r="AF277" s="8" t="e">
        <f>INDEX(Обработка!$V$11:$AG$1011,'Тулуз-Пьерон'!$A277,'Тулуз-Пьерон'!$F277+1)</f>
        <v>#DIV/0!</v>
      </c>
      <c r="AG277" s="7" t="e">
        <f t="shared" si="8"/>
        <v>#DIV/0!</v>
      </c>
      <c r="AH277" s="6"/>
      <c r="AI277" s="5" t="e">
        <f>Обработка!$E273</f>
        <v>#DIV/0!</v>
      </c>
      <c r="AJ277" s="5" t="e">
        <f>Обработка!$F273</f>
        <v>#DIV/0!</v>
      </c>
      <c r="AK277" s="5" t="e">
        <f>Обработка!$G273</f>
        <v>#DIV/0!</v>
      </c>
    </row>
    <row r="278" spans="1:37" x14ac:dyDescent="0.25">
      <c r="A278" s="11"/>
      <c r="B278" s="13"/>
      <c r="C278" s="80"/>
      <c r="D278" s="12"/>
      <c r="E278" s="11" t="str">
        <f t="shared" si="9"/>
        <v xml:space="preserve">0 лет 0 мес. </v>
      </c>
      <c r="F278" s="11"/>
      <c r="G278" s="11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8" t="e">
        <f>Обработка!$B274</f>
        <v>#DIV/0!</v>
      </c>
      <c r="AC278" s="8" t="e">
        <f>INDEX(Обработка!$J$11:$U$1011,'Тулуз-Пьерон'!$A278,$F278+1)</f>
        <v>#DIV/0!</v>
      </c>
      <c r="AD278" s="8" t="e">
        <f>Обработка!$C274</f>
        <v>#DIV/0!</v>
      </c>
      <c r="AE278" s="5" t="e">
        <f>Обработка!$D274</f>
        <v>#DIV/0!</v>
      </c>
      <c r="AF278" s="8" t="e">
        <f>INDEX(Обработка!$V$11:$AG$1011,'Тулуз-Пьерон'!$A278,'Тулуз-Пьерон'!$F278+1)</f>
        <v>#DIV/0!</v>
      </c>
      <c r="AG278" s="7" t="e">
        <f t="shared" si="8"/>
        <v>#DIV/0!</v>
      </c>
      <c r="AH278" s="6"/>
      <c r="AI278" s="5" t="e">
        <f>Обработка!$E274</f>
        <v>#DIV/0!</v>
      </c>
      <c r="AJ278" s="5" t="e">
        <f>Обработка!$F274</f>
        <v>#DIV/0!</v>
      </c>
      <c r="AK278" s="5" t="e">
        <f>Обработка!$G274</f>
        <v>#DIV/0!</v>
      </c>
    </row>
    <row r="279" spans="1:37" x14ac:dyDescent="0.25">
      <c r="A279" s="11"/>
      <c r="B279" s="13"/>
      <c r="C279" s="80"/>
      <c r="D279" s="12"/>
      <c r="E279" s="11" t="str">
        <f t="shared" si="9"/>
        <v xml:space="preserve">0 лет 0 мес. </v>
      </c>
      <c r="F279" s="11"/>
      <c r="G279" s="11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8" t="e">
        <f>Обработка!$B275</f>
        <v>#DIV/0!</v>
      </c>
      <c r="AC279" s="8" t="e">
        <f>INDEX(Обработка!$J$11:$U$1011,'Тулуз-Пьерон'!$A279,$F279+1)</f>
        <v>#DIV/0!</v>
      </c>
      <c r="AD279" s="8" t="e">
        <f>Обработка!$C275</f>
        <v>#DIV/0!</v>
      </c>
      <c r="AE279" s="5" t="e">
        <f>Обработка!$D275</f>
        <v>#DIV/0!</v>
      </c>
      <c r="AF279" s="8" t="e">
        <f>INDEX(Обработка!$V$11:$AG$1011,'Тулуз-Пьерон'!$A279,'Тулуз-Пьерон'!$F279+1)</f>
        <v>#DIV/0!</v>
      </c>
      <c r="AG279" s="7" t="e">
        <f t="shared" si="8"/>
        <v>#DIV/0!</v>
      </c>
      <c r="AH279" s="6"/>
      <c r="AI279" s="5" t="e">
        <f>Обработка!$E275</f>
        <v>#DIV/0!</v>
      </c>
      <c r="AJ279" s="5" t="e">
        <f>Обработка!$F275</f>
        <v>#DIV/0!</v>
      </c>
      <c r="AK279" s="5" t="e">
        <f>Обработка!$G275</f>
        <v>#DIV/0!</v>
      </c>
    </row>
    <row r="280" spans="1:37" x14ac:dyDescent="0.25">
      <c r="A280" s="11"/>
      <c r="B280" s="13"/>
      <c r="C280" s="80"/>
      <c r="D280" s="12"/>
      <c r="E280" s="11" t="str">
        <f t="shared" si="9"/>
        <v xml:space="preserve">0 лет 0 мес. </v>
      </c>
      <c r="F280" s="11"/>
      <c r="G280" s="11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8" t="e">
        <f>Обработка!$B276</f>
        <v>#DIV/0!</v>
      </c>
      <c r="AC280" s="8" t="e">
        <f>INDEX(Обработка!$J$11:$U$1011,'Тулуз-Пьерон'!$A280,$F280+1)</f>
        <v>#DIV/0!</v>
      </c>
      <c r="AD280" s="8" t="e">
        <f>Обработка!$C276</f>
        <v>#DIV/0!</v>
      </c>
      <c r="AE280" s="5" t="e">
        <f>Обработка!$D276</f>
        <v>#DIV/0!</v>
      </c>
      <c r="AF280" s="8" t="e">
        <f>INDEX(Обработка!$V$11:$AG$1011,'Тулуз-Пьерон'!$A280,'Тулуз-Пьерон'!$F280+1)</f>
        <v>#DIV/0!</v>
      </c>
      <c r="AG280" s="7" t="e">
        <f t="shared" si="8"/>
        <v>#DIV/0!</v>
      </c>
      <c r="AH280" s="6"/>
      <c r="AI280" s="5" t="e">
        <f>Обработка!$E276</f>
        <v>#DIV/0!</v>
      </c>
      <c r="AJ280" s="5" t="e">
        <f>Обработка!$F276</f>
        <v>#DIV/0!</v>
      </c>
      <c r="AK280" s="5" t="e">
        <f>Обработка!$G276</f>
        <v>#DIV/0!</v>
      </c>
    </row>
    <row r="281" spans="1:37" x14ac:dyDescent="0.25">
      <c r="A281" s="11"/>
      <c r="B281" s="13"/>
      <c r="C281" s="80"/>
      <c r="D281" s="12"/>
      <c r="E281" s="11" t="str">
        <f t="shared" si="9"/>
        <v xml:space="preserve">0 лет 0 мес. </v>
      </c>
      <c r="F281" s="11"/>
      <c r="G281" s="11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8" t="e">
        <f>Обработка!$B277</f>
        <v>#DIV/0!</v>
      </c>
      <c r="AC281" s="8" t="e">
        <f>INDEX(Обработка!$J$11:$U$1011,'Тулуз-Пьерон'!$A281,$F281+1)</f>
        <v>#DIV/0!</v>
      </c>
      <c r="AD281" s="8" t="e">
        <f>Обработка!$C277</f>
        <v>#DIV/0!</v>
      </c>
      <c r="AE281" s="5" t="e">
        <f>Обработка!$D277</f>
        <v>#DIV/0!</v>
      </c>
      <c r="AF281" s="8" t="e">
        <f>INDEX(Обработка!$V$11:$AG$1011,'Тулуз-Пьерон'!$A281,'Тулуз-Пьерон'!$F281+1)</f>
        <v>#DIV/0!</v>
      </c>
      <c r="AG281" s="7" t="e">
        <f t="shared" si="8"/>
        <v>#DIV/0!</v>
      </c>
      <c r="AH281" s="6"/>
      <c r="AI281" s="5" t="e">
        <f>Обработка!$E277</f>
        <v>#DIV/0!</v>
      </c>
      <c r="AJ281" s="5" t="e">
        <f>Обработка!$F277</f>
        <v>#DIV/0!</v>
      </c>
      <c r="AK281" s="5" t="e">
        <f>Обработка!$G277</f>
        <v>#DIV/0!</v>
      </c>
    </row>
    <row r="282" spans="1:37" x14ac:dyDescent="0.25">
      <c r="A282" s="11"/>
      <c r="B282" s="13"/>
      <c r="C282" s="80"/>
      <c r="D282" s="12"/>
      <c r="E282" s="11" t="str">
        <f t="shared" si="9"/>
        <v xml:space="preserve">0 лет 0 мес. </v>
      </c>
      <c r="F282" s="11"/>
      <c r="G282" s="11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8" t="e">
        <f>Обработка!$B278</f>
        <v>#DIV/0!</v>
      </c>
      <c r="AC282" s="8" t="e">
        <f>INDEX(Обработка!$J$11:$U$1011,'Тулуз-Пьерон'!$A282,$F282+1)</f>
        <v>#DIV/0!</v>
      </c>
      <c r="AD282" s="8" t="e">
        <f>Обработка!$C278</f>
        <v>#DIV/0!</v>
      </c>
      <c r="AE282" s="5" t="e">
        <f>Обработка!$D278</f>
        <v>#DIV/0!</v>
      </c>
      <c r="AF282" s="8" t="e">
        <f>INDEX(Обработка!$V$11:$AG$1011,'Тулуз-Пьерон'!$A282,'Тулуз-Пьерон'!$F282+1)</f>
        <v>#DIV/0!</v>
      </c>
      <c r="AG282" s="7" t="e">
        <f t="shared" si="8"/>
        <v>#DIV/0!</v>
      </c>
      <c r="AH282" s="6"/>
      <c r="AI282" s="5" t="e">
        <f>Обработка!$E278</f>
        <v>#DIV/0!</v>
      </c>
      <c r="AJ282" s="5" t="e">
        <f>Обработка!$F278</f>
        <v>#DIV/0!</v>
      </c>
      <c r="AK282" s="5" t="e">
        <f>Обработка!$G278</f>
        <v>#DIV/0!</v>
      </c>
    </row>
    <row r="283" spans="1:37" x14ac:dyDescent="0.25">
      <c r="A283" s="11"/>
      <c r="B283" s="13"/>
      <c r="C283" s="80"/>
      <c r="D283" s="12"/>
      <c r="E283" s="11" t="str">
        <f t="shared" si="9"/>
        <v xml:space="preserve">0 лет 0 мес. </v>
      </c>
      <c r="F283" s="11"/>
      <c r="G283" s="11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8" t="e">
        <f>Обработка!$B279</f>
        <v>#DIV/0!</v>
      </c>
      <c r="AC283" s="8" t="e">
        <f>INDEX(Обработка!$J$11:$U$1011,'Тулуз-Пьерон'!$A283,$F283+1)</f>
        <v>#DIV/0!</v>
      </c>
      <c r="AD283" s="8" t="e">
        <f>Обработка!$C279</f>
        <v>#DIV/0!</v>
      </c>
      <c r="AE283" s="5" t="e">
        <f>Обработка!$D279</f>
        <v>#DIV/0!</v>
      </c>
      <c r="AF283" s="8" t="e">
        <f>INDEX(Обработка!$V$11:$AG$1011,'Тулуз-Пьерон'!$A283,'Тулуз-Пьерон'!$F283+1)</f>
        <v>#DIV/0!</v>
      </c>
      <c r="AG283" s="7" t="e">
        <f t="shared" si="8"/>
        <v>#DIV/0!</v>
      </c>
      <c r="AH283" s="6"/>
      <c r="AI283" s="5" t="e">
        <f>Обработка!$E279</f>
        <v>#DIV/0!</v>
      </c>
      <c r="AJ283" s="5" t="e">
        <f>Обработка!$F279</f>
        <v>#DIV/0!</v>
      </c>
      <c r="AK283" s="5" t="e">
        <f>Обработка!$G279</f>
        <v>#DIV/0!</v>
      </c>
    </row>
    <row r="284" spans="1:37" x14ac:dyDescent="0.25">
      <c r="A284" s="11"/>
      <c r="B284" s="13"/>
      <c r="C284" s="80"/>
      <c r="D284" s="12"/>
      <c r="E284" s="11" t="str">
        <f t="shared" si="9"/>
        <v xml:space="preserve">0 лет 0 мес. </v>
      </c>
      <c r="F284" s="11"/>
      <c r="G284" s="11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8" t="e">
        <f>Обработка!$B280</f>
        <v>#DIV/0!</v>
      </c>
      <c r="AC284" s="8" t="e">
        <f>INDEX(Обработка!$J$11:$U$1011,'Тулуз-Пьерон'!$A284,$F284+1)</f>
        <v>#DIV/0!</v>
      </c>
      <c r="AD284" s="8" t="e">
        <f>Обработка!$C280</f>
        <v>#DIV/0!</v>
      </c>
      <c r="AE284" s="5" t="e">
        <f>Обработка!$D280</f>
        <v>#DIV/0!</v>
      </c>
      <c r="AF284" s="8" t="e">
        <f>INDEX(Обработка!$V$11:$AG$1011,'Тулуз-Пьерон'!$A284,'Тулуз-Пьерон'!$F284+1)</f>
        <v>#DIV/0!</v>
      </c>
      <c r="AG284" s="7" t="e">
        <f t="shared" si="8"/>
        <v>#DIV/0!</v>
      </c>
      <c r="AH284" s="6"/>
      <c r="AI284" s="5" t="e">
        <f>Обработка!$E280</f>
        <v>#DIV/0!</v>
      </c>
      <c r="AJ284" s="5" t="e">
        <f>Обработка!$F280</f>
        <v>#DIV/0!</v>
      </c>
      <c r="AK284" s="5" t="e">
        <f>Обработка!$G280</f>
        <v>#DIV/0!</v>
      </c>
    </row>
    <row r="285" spans="1:37" x14ac:dyDescent="0.25">
      <c r="A285" s="11"/>
      <c r="B285" s="13"/>
      <c r="C285" s="80"/>
      <c r="D285" s="12"/>
      <c r="E285" s="11" t="str">
        <f t="shared" si="9"/>
        <v xml:space="preserve">0 лет 0 мес. </v>
      </c>
      <c r="F285" s="11"/>
      <c r="G285" s="11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8" t="e">
        <f>Обработка!$B281</f>
        <v>#DIV/0!</v>
      </c>
      <c r="AC285" s="8" t="e">
        <f>INDEX(Обработка!$J$11:$U$1011,'Тулуз-Пьерон'!$A285,$F285+1)</f>
        <v>#DIV/0!</v>
      </c>
      <c r="AD285" s="8" t="e">
        <f>Обработка!$C281</f>
        <v>#DIV/0!</v>
      </c>
      <c r="AE285" s="5" t="e">
        <f>Обработка!$D281</f>
        <v>#DIV/0!</v>
      </c>
      <c r="AF285" s="8" t="e">
        <f>INDEX(Обработка!$V$11:$AG$1011,'Тулуз-Пьерон'!$A285,'Тулуз-Пьерон'!$F285+1)</f>
        <v>#DIV/0!</v>
      </c>
      <c r="AG285" s="7" t="e">
        <f t="shared" si="8"/>
        <v>#DIV/0!</v>
      </c>
      <c r="AH285" s="6"/>
      <c r="AI285" s="5" t="e">
        <f>Обработка!$E281</f>
        <v>#DIV/0!</v>
      </c>
      <c r="AJ285" s="5" t="e">
        <f>Обработка!$F281</f>
        <v>#DIV/0!</v>
      </c>
      <c r="AK285" s="5" t="e">
        <f>Обработка!$G281</f>
        <v>#DIV/0!</v>
      </c>
    </row>
    <row r="286" spans="1:37" x14ac:dyDescent="0.25">
      <c r="A286" s="11"/>
      <c r="B286" s="13"/>
      <c r="C286" s="80"/>
      <c r="D286" s="12"/>
      <c r="E286" s="11" t="str">
        <f t="shared" si="9"/>
        <v xml:space="preserve">0 лет 0 мес. </v>
      </c>
      <c r="F286" s="11"/>
      <c r="G286" s="11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8" t="e">
        <f>Обработка!$B282</f>
        <v>#DIV/0!</v>
      </c>
      <c r="AC286" s="8" t="e">
        <f>INDEX(Обработка!$J$11:$U$1011,'Тулуз-Пьерон'!$A286,$F286+1)</f>
        <v>#DIV/0!</v>
      </c>
      <c r="AD286" s="8" t="e">
        <f>Обработка!$C282</f>
        <v>#DIV/0!</v>
      </c>
      <c r="AE286" s="5" t="e">
        <f>Обработка!$D282</f>
        <v>#DIV/0!</v>
      </c>
      <c r="AF286" s="8" t="e">
        <f>INDEX(Обработка!$V$11:$AG$1011,'Тулуз-Пьерон'!$A286,'Тулуз-Пьерон'!$F286+1)</f>
        <v>#DIV/0!</v>
      </c>
      <c r="AG286" s="7" t="e">
        <f t="shared" si="8"/>
        <v>#DIV/0!</v>
      </c>
      <c r="AH286" s="6"/>
      <c r="AI286" s="5" t="e">
        <f>Обработка!$E282</f>
        <v>#DIV/0!</v>
      </c>
      <c r="AJ286" s="5" t="e">
        <f>Обработка!$F282</f>
        <v>#DIV/0!</v>
      </c>
      <c r="AK286" s="5" t="e">
        <f>Обработка!$G282</f>
        <v>#DIV/0!</v>
      </c>
    </row>
    <row r="287" spans="1:37" x14ac:dyDescent="0.25">
      <c r="A287" s="11"/>
      <c r="B287" s="13"/>
      <c r="C287" s="80"/>
      <c r="D287" s="12"/>
      <c r="E287" s="11" t="str">
        <f t="shared" si="9"/>
        <v xml:space="preserve">0 лет 0 мес. </v>
      </c>
      <c r="F287" s="11"/>
      <c r="G287" s="11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8" t="e">
        <f>Обработка!$B283</f>
        <v>#DIV/0!</v>
      </c>
      <c r="AC287" s="8" t="e">
        <f>INDEX(Обработка!$J$11:$U$1011,'Тулуз-Пьерон'!$A287,$F287+1)</f>
        <v>#DIV/0!</v>
      </c>
      <c r="AD287" s="8" t="e">
        <f>Обработка!$C283</f>
        <v>#DIV/0!</v>
      </c>
      <c r="AE287" s="5" t="e">
        <f>Обработка!$D283</f>
        <v>#DIV/0!</v>
      </c>
      <c r="AF287" s="8" t="e">
        <f>INDEX(Обработка!$V$11:$AG$1011,'Тулуз-Пьерон'!$A287,'Тулуз-Пьерон'!$F287+1)</f>
        <v>#DIV/0!</v>
      </c>
      <c r="AG287" s="7" t="e">
        <f t="shared" si="8"/>
        <v>#DIV/0!</v>
      </c>
      <c r="AH287" s="6"/>
      <c r="AI287" s="5" t="e">
        <f>Обработка!$E283</f>
        <v>#DIV/0!</v>
      </c>
      <c r="AJ287" s="5" t="e">
        <f>Обработка!$F283</f>
        <v>#DIV/0!</v>
      </c>
      <c r="AK287" s="5" t="e">
        <f>Обработка!$G283</f>
        <v>#DIV/0!</v>
      </c>
    </row>
    <row r="288" spans="1:37" x14ac:dyDescent="0.25">
      <c r="A288" s="11"/>
      <c r="B288" s="13"/>
      <c r="C288" s="80"/>
      <c r="D288" s="12"/>
      <c r="E288" s="11" t="str">
        <f t="shared" si="9"/>
        <v xml:space="preserve">0 лет 0 мес. </v>
      </c>
      <c r="F288" s="11"/>
      <c r="G288" s="11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8" t="e">
        <f>Обработка!$B284</f>
        <v>#DIV/0!</v>
      </c>
      <c r="AC288" s="8" t="e">
        <f>INDEX(Обработка!$J$11:$U$1011,'Тулуз-Пьерон'!$A288,$F288+1)</f>
        <v>#DIV/0!</v>
      </c>
      <c r="AD288" s="8" t="e">
        <f>Обработка!$C284</f>
        <v>#DIV/0!</v>
      </c>
      <c r="AE288" s="5" t="e">
        <f>Обработка!$D284</f>
        <v>#DIV/0!</v>
      </c>
      <c r="AF288" s="8" t="e">
        <f>INDEX(Обработка!$V$11:$AG$1011,'Тулуз-Пьерон'!$A288,'Тулуз-Пьерон'!$F288+1)</f>
        <v>#DIV/0!</v>
      </c>
      <c r="AG288" s="7" t="e">
        <f t="shared" si="8"/>
        <v>#DIV/0!</v>
      </c>
      <c r="AH288" s="6"/>
      <c r="AI288" s="5" t="e">
        <f>Обработка!$E284</f>
        <v>#DIV/0!</v>
      </c>
      <c r="AJ288" s="5" t="e">
        <f>Обработка!$F284</f>
        <v>#DIV/0!</v>
      </c>
      <c r="AK288" s="5" t="e">
        <f>Обработка!$G284</f>
        <v>#DIV/0!</v>
      </c>
    </row>
    <row r="289" spans="1:37" x14ac:dyDescent="0.25">
      <c r="A289" s="11"/>
      <c r="B289" s="13"/>
      <c r="C289" s="80"/>
      <c r="D289" s="12"/>
      <c r="E289" s="11" t="str">
        <f t="shared" si="9"/>
        <v xml:space="preserve">0 лет 0 мес. </v>
      </c>
      <c r="F289" s="11"/>
      <c r="G289" s="11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8" t="e">
        <f>Обработка!$B285</f>
        <v>#DIV/0!</v>
      </c>
      <c r="AC289" s="8" t="e">
        <f>INDEX(Обработка!$J$11:$U$1011,'Тулуз-Пьерон'!$A289,$F289+1)</f>
        <v>#DIV/0!</v>
      </c>
      <c r="AD289" s="8" t="e">
        <f>Обработка!$C285</f>
        <v>#DIV/0!</v>
      </c>
      <c r="AE289" s="5" t="e">
        <f>Обработка!$D285</f>
        <v>#DIV/0!</v>
      </c>
      <c r="AF289" s="8" t="e">
        <f>INDEX(Обработка!$V$11:$AG$1011,'Тулуз-Пьерон'!$A289,'Тулуз-Пьерон'!$F289+1)</f>
        <v>#DIV/0!</v>
      </c>
      <c r="AG289" s="7" t="e">
        <f t="shared" si="8"/>
        <v>#DIV/0!</v>
      </c>
      <c r="AH289" s="6"/>
      <c r="AI289" s="5" t="e">
        <f>Обработка!$E285</f>
        <v>#DIV/0!</v>
      </c>
      <c r="AJ289" s="5" t="e">
        <f>Обработка!$F285</f>
        <v>#DIV/0!</v>
      </c>
      <c r="AK289" s="5" t="e">
        <f>Обработка!$G285</f>
        <v>#DIV/0!</v>
      </c>
    </row>
    <row r="290" spans="1:37" x14ac:dyDescent="0.25">
      <c r="A290" s="11"/>
      <c r="B290" s="13"/>
      <c r="C290" s="80"/>
      <c r="D290" s="12"/>
      <c r="E290" s="11" t="str">
        <f t="shared" si="9"/>
        <v xml:space="preserve">0 лет 0 мес. </v>
      </c>
      <c r="F290" s="11"/>
      <c r="G290" s="11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8" t="e">
        <f>Обработка!$B286</f>
        <v>#DIV/0!</v>
      </c>
      <c r="AC290" s="8" t="e">
        <f>INDEX(Обработка!$J$11:$U$1011,'Тулуз-Пьерон'!$A290,$F290+1)</f>
        <v>#DIV/0!</v>
      </c>
      <c r="AD290" s="8" t="e">
        <f>Обработка!$C286</f>
        <v>#DIV/0!</v>
      </c>
      <c r="AE290" s="5" t="e">
        <f>Обработка!$D286</f>
        <v>#DIV/0!</v>
      </c>
      <c r="AF290" s="8" t="e">
        <f>INDEX(Обработка!$V$11:$AG$1011,'Тулуз-Пьерон'!$A290,'Тулуз-Пьерон'!$F290+1)</f>
        <v>#DIV/0!</v>
      </c>
      <c r="AG290" s="7" t="e">
        <f t="shared" si="8"/>
        <v>#DIV/0!</v>
      </c>
      <c r="AH290" s="6"/>
      <c r="AI290" s="5" t="e">
        <f>Обработка!$E286</f>
        <v>#DIV/0!</v>
      </c>
      <c r="AJ290" s="5" t="e">
        <f>Обработка!$F286</f>
        <v>#DIV/0!</v>
      </c>
      <c r="AK290" s="5" t="e">
        <f>Обработка!$G286</f>
        <v>#DIV/0!</v>
      </c>
    </row>
    <row r="291" spans="1:37" x14ac:dyDescent="0.25">
      <c r="A291" s="11"/>
      <c r="B291" s="13"/>
      <c r="C291" s="80"/>
      <c r="D291" s="12"/>
      <c r="E291" s="11" t="str">
        <f t="shared" si="9"/>
        <v xml:space="preserve">0 лет 0 мес. </v>
      </c>
      <c r="F291" s="11"/>
      <c r="G291" s="11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8" t="e">
        <f>Обработка!$B287</f>
        <v>#DIV/0!</v>
      </c>
      <c r="AC291" s="8" t="e">
        <f>INDEX(Обработка!$J$11:$U$1011,'Тулуз-Пьерон'!$A291,$F291+1)</f>
        <v>#DIV/0!</v>
      </c>
      <c r="AD291" s="8" t="e">
        <f>Обработка!$C287</f>
        <v>#DIV/0!</v>
      </c>
      <c r="AE291" s="5" t="e">
        <f>Обработка!$D287</f>
        <v>#DIV/0!</v>
      </c>
      <c r="AF291" s="8" t="e">
        <f>INDEX(Обработка!$V$11:$AG$1011,'Тулуз-Пьерон'!$A291,'Тулуз-Пьерон'!$F291+1)</f>
        <v>#DIV/0!</v>
      </c>
      <c r="AG291" s="7" t="e">
        <f t="shared" si="8"/>
        <v>#DIV/0!</v>
      </c>
      <c r="AH291" s="6"/>
      <c r="AI291" s="5" t="e">
        <f>Обработка!$E287</f>
        <v>#DIV/0!</v>
      </c>
      <c r="AJ291" s="5" t="e">
        <f>Обработка!$F287</f>
        <v>#DIV/0!</v>
      </c>
      <c r="AK291" s="5" t="e">
        <f>Обработка!$G287</f>
        <v>#DIV/0!</v>
      </c>
    </row>
    <row r="292" spans="1:37" x14ac:dyDescent="0.25">
      <c r="A292" s="11"/>
      <c r="B292" s="13"/>
      <c r="C292" s="80"/>
      <c r="D292" s="12"/>
      <c r="E292" s="11" t="str">
        <f t="shared" si="9"/>
        <v xml:space="preserve">0 лет 0 мес. </v>
      </c>
      <c r="F292" s="11"/>
      <c r="G292" s="11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8" t="e">
        <f>Обработка!$B288</f>
        <v>#DIV/0!</v>
      </c>
      <c r="AC292" s="8" t="e">
        <f>INDEX(Обработка!$J$11:$U$1011,'Тулуз-Пьерон'!$A292,$F292+1)</f>
        <v>#DIV/0!</v>
      </c>
      <c r="AD292" s="8" t="e">
        <f>Обработка!$C288</f>
        <v>#DIV/0!</v>
      </c>
      <c r="AE292" s="5" t="e">
        <f>Обработка!$D288</f>
        <v>#DIV/0!</v>
      </c>
      <c r="AF292" s="8" t="e">
        <f>INDEX(Обработка!$V$11:$AG$1011,'Тулуз-Пьерон'!$A292,'Тулуз-Пьерон'!$F292+1)</f>
        <v>#DIV/0!</v>
      </c>
      <c r="AG292" s="7" t="e">
        <f t="shared" si="8"/>
        <v>#DIV/0!</v>
      </c>
      <c r="AH292" s="6"/>
      <c r="AI292" s="5" t="e">
        <f>Обработка!$E288</f>
        <v>#DIV/0!</v>
      </c>
      <c r="AJ292" s="5" t="e">
        <f>Обработка!$F288</f>
        <v>#DIV/0!</v>
      </c>
      <c r="AK292" s="5" t="e">
        <f>Обработка!$G288</f>
        <v>#DIV/0!</v>
      </c>
    </row>
    <row r="293" spans="1:37" x14ac:dyDescent="0.25">
      <c r="A293" s="11"/>
      <c r="B293" s="13"/>
      <c r="C293" s="80"/>
      <c r="D293" s="12"/>
      <c r="E293" s="11" t="str">
        <f t="shared" si="9"/>
        <v xml:space="preserve">0 лет 0 мес. </v>
      </c>
      <c r="F293" s="11"/>
      <c r="G293" s="11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8" t="e">
        <f>Обработка!$B289</f>
        <v>#DIV/0!</v>
      </c>
      <c r="AC293" s="8" t="e">
        <f>INDEX(Обработка!$J$11:$U$1011,'Тулуз-Пьерон'!$A293,$F293+1)</f>
        <v>#DIV/0!</v>
      </c>
      <c r="AD293" s="8" t="e">
        <f>Обработка!$C289</f>
        <v>#DIV/0!</v>
      </c>
      <c r="AE293" s="5" t="e">
        <f>Обработка!$D289</f>
        <v>#DIV/0!</v>
      </c>
      <c r="AF293" s="8" t="e">
        <f>INDEX(Обработка!$V$11:$AG$1011,'Тулуз-Пьерон'!$A293,'Тулуз-Пьерон'!$F293+1)</f>
        <v>#DIV/0!</v>
      </c>
      <c r="AG293" s="7" t="e">
        <f t="shared" si="8"/>
        <v>#DIV/0!</v>
      </c>
      <c r="AH293" s="6"/>
      <c r="AI293" s="5" t="e">
        <f>Обработка!$E289</f>
        <v>#DIV/0!</v>
      </c>
      <c r="AJ293" s="5" t="e">
        <f>Обработка!$F289</f>
        <v>#DIV/0!</v>
      </c>
      <c r="AK293" s="5" t="e">
        <f>Обработка!$G289</f>
        <v>#DIV/0!</v>
      </c>
    </row>
    <row r="294" spans="1:37" x14ac:dyDescent="0.25">
      <c r="A294" s="11"/>
      <c r="B294" s="13"/>
      <c r="C294" s="80"/>
      <c r="D294" s="12"/>
      <c r="E294" s="11" t="str">
        <f t="shared" si="9"/>
        <v xml:space="preserve">0 лет 0 мес. </v>
      </c>
      <c r="F294" s="11"/>
      <c r="G294" s="11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8" t="e">
        <f>Обработка!$B290</f>
        <v>#DIV/0!</v>
      </c>
      <c r="AC294" s="8" t="e">
        <f>INDEX(Обработка!$J$11:$U$1011,'Тулуз-Пьерон'!$A294,$F294+1)</f>
        <v>#DIV/0!</v>
      </c>
      <c r="AD294" s="8" t="e">
        <f>Обработка!$C290</f>
        <v>#DIV/0!</v>
      </c>
      <c r="AE294" s="5" t="e">
        <f>Обработка!$D290</f>
        <v>#DIV/0!</v>
      </c>
      <c r="AF294" s="8" t="e">
        <f>INDEX(Обработка!$V$11:$AG$1011,'Тулуз-Пьерон'!$A294,'Тулуз-Пьерон'!$F294+1)</f>
        <v>#DIV/0!</v>
      </c>
      <c r="AG294" s="7" t="e">
        <f t="shared" si="8"/>
        <v>#DIV/0!</v>
      </c>
      <c r="AH294" s="6"/>
      <c r="AI294" s="5" t="e">
        <f>Обработка!$E290</f>
        <v>#DIV/0!</v>
      </c>
      <c r="AJ294" s="5" t="e">
        <f>Обработка!$F290</f>
        <v>#DIV/0!</v>
      </c>
      <c r="AK294" s="5" t="e">
        <f>Обработка!$G290</f>
        <v>#DIV/0!</v>
      </c>
    </row>
    <row r="295" spans="1:37" x14ac:dyDescent="0.25">
      <c r="A295" s="11"/>
      <c r="B295" s="13"/>
      <c r="C295" s="80"/>
      <c r="D295" s="12"/>
      <c r="E295" s="11" t="str">
        <f t="shared" si="9"/>
        <v xml:space="preserve">0 лет 0 мес. </v>
      </c>
      <c r="F295" s="11"/>
      <c r="G295" s="11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8" t="e">
        <f>Обработка!$B291</f>
        <v>#DIV/0!</v>
      </c>
      <c r="AC295" s="8" t="e">
        <f>INDEX(Обработка!$J$11:$U$1011,'Тулуз-Пьерон'!$A295,$F295+1)</f>
        <v>#DIV/0!</v>
      </c>
      <c r="AD295" s="8" t="e">
        <f>Обработка!$C291</f>
        <v>#DIV/0!</v>
      </c>
      <c r="AE295" s="5" t="e">
        <f>Обработка!$D291</f>
        <v>#DIV/0!</v>
      </c>
      <c r="AF295" s="8" t="e">
        <f>INDEX(Обработка!$V$11:$AG$1011,'Тулуз-Пьерон'!$A295,'Тулуз-Пьерон'!$F295+1)</f>
        <v>#DIV/0!</v>
      </c>
      <c r="AG295" s="7" t="e">
        <f t="shared" si="8"/>
        <v>#DIV/0!</v>
      </c>
      <c r="AH295" s="6"/>
      <c r="AI295" s="5" t="e">
        <f>Обработка!$E291</f>
        <v>#DIV/0!</v>
      </c>
      <c r="AJ295" s="5" t="e">
        <f>Обработка!$F291</f>
        <v>#DIV/0!</v>
      </c>
      <c r="AK295" s="5" t="e">
        <f>Обработка!$G291</f>
        <v>#DIV/0!</v>
      </c>
    </row>
    <row r="296" spans="1:37" x14ac:dyDescent="0.25">
      <c r="A296" s="11"/>
      <c r="B296" s="13"/>
      <c r="C296" s="80"/>
      <c r="D296" s="12"/>
      <c r="E296" s="11" t="str">
        <f t="shared" si="9"/>
        <v xml:space="preserve">0 лет 0 мес. </v>
      </c>
      <c r="F296" s="11"/>
      <c r="G296" s="11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8" t="e">
        <f>Обработка!$B292</f>
        <v>#DIV/0!</v>
      </c>
      <c r="AC296" s="8" t="e">
        <f>INDEX(Обработка!$J$11:$U$1011,'Тулуз-Пьерон'!$A296,$F296+1)</f>
        <v>#DIV/0!</v>
      </c>
      <c r="AD296" s="8" t="e">
        <f>Обработка!$C292</f>
        <v>#DIV/0!</v>
      </c>
      <c r="AE296" s="5" t="e">
        <f>Обработка!$D292</f>
        <v>#DIV/0!</v>
      </c>
      <c r="AF296" s="8" t="e">
        <f>INDEX(Обработка!$V$11:$AG$1011,'Тулуз-Пьерон'!$A296,'Тулуз-Пьерон'!$F296+1)</f>
        <v>#DIV/0!</v>
      </c>
      <c r="AG296" s="7" t="e">
        <f t="shared" si="8"/>
        <v>#DIV/0!</v>
      </c>
      <c r="AH296" s="6"/>
      <c r="AI296" s="5" t="e">
        <f>Обработка!$E292</f>
        <v>#DIV/0!</v>
      </c>
      <c r="AJ296" s="5" t="e">
        <f>Обработка!$F292</f>
        <v>#DIV/0!</v>
      </c>
      <c r="AK296" s="5" t="e">
        <f>Обработка!$G292</f>
        <v>#DIV/0!</v>
      </c>
    </row>
    <row r="297" spans="1:37" x14ac:dyDescent="0.25">
      <c r="A297" s="11"/>
      <c r="B297" s="13"/>
      <c r="C297" s="80"/>
      <c r="D297" s="12"/>
      <c r="E297" s="11" t="str">
        <f t="shared" si="9"/>
        <v xml:space="preserve">0 лет 0 мес. </v>
      </c>
      <c r="F297" s="11"/>
      <c r="G297" s="11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8" t="e">
        <f>Обработка!$B293</f>
        <v>#DIV/0!</v>
      </c>
      <c r="AC297" s="8" t="e">
        <f>INDEX(Обработка!$J$11:$U$1011,'Тулуз-Пьерон'!$A297,$F297+1)</f>
        <v>#DIV/0!</v>
      </c>
      <c r="AD297" s="8" t="e">
        <f>Обработка!$C293</f>
        <v>#DIV/0!</v>
      </c>
      <c r="AE297" s="5" t="e">
        <f>Обработка!$D293</f>
        <v>#DIV/0!</v>
      </c>
      <c r="AF297" s="8" t="e">
        <f>INDEX(Обработка!$V$11:$AG$1011,'Тулуз-Пьерон'!$A297,'Тулуз-Пьерон'!$F297+1)</f>
        <v>#DIV/0!</v>
      </c>
      <c r="AG297" s="7" t="e">
        <f t="shared" si="8"/>
        <v>#DIV/0!</v>
      </c>
      <c r="AH297" s="6"/>
      <c r="AI297" s="5" t="e">
        <f>Обработка!$E293</f>
        <v>#DIV/0!</v>
      </c>
      <c r="AJ297" s="5" t="e">
        <f>Обработка!$F293</f>
        <v>#DIV/0!</v>
      </c>
      <c r="AK297" s="5" t="e">
        <f>Обработка!$G293</f>
        <v>#DIV/0!</v>
      </c>
    </row>
    <row r="298" spans="1:37" x14ac:dyDescent="0.25">
      <c r="A298" s="11"/>
      <c r="B298" s="13"/>
      <c r="C298" s="80"/>
      <c r="D298" s="12"/>
      <c r="E298" s="11" t="str">
        <f t="shared" si="9"/>
        <v xml:space="preserve">0 лет 0 мес. </v>
      </c>
      <c r="F298" s="11"/>
      <c r="G298" s="11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8" t="e">
        <f>Обработка!$B294</f>
        <v>#DIV/0!</v>
      </c>
      <c r="AC298" s="8" t="e">
        <f>INDEX(Обработка!$J$11:$U$1011,'Тулуз-Пьерон'!$A298,$F298+1)</f>
        <v>#DIV/0!</v>
      </c>
      <c r="AD298" s="8" t="e">
        <f>Обработка!$C294</f>
        <v>#DIV/0!</v>
      </c>
      <c r="AE298" s="5" t="e">
        <f>Обработка!$D294</f>
        <v>#DIV/0!</v>
      </c>
      <c r="AF298" s="8" t="e">
        <f>INDEX(Обработка!$V$11:$AG$1011,'Тулуз-Пьерон'!$A298,'Тулуз-Пьерон'!$F298+1)</f>
        <v>#DIV/0!</v>
      </c>
      <c r="AG298" s="7" t="e">
        <f t="shared" si="8"/>
        <v>#DIV/0!</v>
      </c>
      <c r="AH298" s="6"/>
      <c r="AI298" s="5" t="e">
        <f>Обработка!$E294</f>
        <v>#DIV/0!</v>
      </c>
      <c r="AJ298" s="5" t="e">
        <f>Обработка!$F294</f>
        <v>#DIV/0!</v>
      </c>
      <c r="AK298" s="5" t="e">
        <f>Обработка!$G294</f>
        <v>#DIV/0!</v>
      </c>
    </row>
    <row r="299" spans="1:37" x14ac:dyDescent="0.25">
      <c r="A299" s="11"/>
      <c r="B299" s="13"/>
      <c r="C299" s="80"/>
      <c r="D299" s="12"/>
      <c r="E299" s="11" t="str">
        <f t="shared" si="9"/>
        <v xml:space="preserve">0 лет 0 мес. </v>
      </c>
      <c r="F299" s="11"/>
      <c r="G299" s="11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8" t="e">
        <f>Обработка!$B295</f>
        <v>#DIV/0!</v>
      </c>
      <c r="AC299" s="8" t="e">
        <f>INDEX(Обработка!$J$11:$U$1011,'Тулуз-Пьерон'!$A299,$F299+1)</f>
        <v>#DIV/0!</v>
      </c>
      <c r="AD299" s="8" t="e">
        <f>Обработка!$C295</f>
        <v>#DIV/0!</v>
      </c>
      <c r="AE299" s="5" t="e">
        <f>Обработка!$D295</f>
        <v>#DIV/0!</v>
      </c>
      <c r="AF299" s="8" t="e">
        <f>INDEX(Обработка!$V$11:$AG$1011,'Тулуз-Пьерон'!$A299,'Тулуз-Пьерон'!$F299+1)</f>
        <v>#DIV/0!</v>
      </c>
      <c r="AG299" s="7" t="e">
        <f t="shared" si="8"/>
        <v>#DIV/0!</v>
      </c>
      <c r="AH299" s="6"/>
      <c r="AI299" s="5" t="e">
        <f>Обработка!$E295</f>
        <v>#DIV/0!</v>
      </c>
      <c r="AJ299" s="5" t="e">
        <f>Обработка!$F295</f>
        <v>#DIV/0!</v>
      </c>
      <c r="AK299" s="5" t="e">
        <f>Обработка!$G295</f>
        <v>#DIV/0!</v>
      </c>
    </row>
    <row r="300" spans="1:37" x14ac:dyDescent="0.25">
      <c r="A300" s="11"/>
      <c r="B300" s="13"/>
      <c r="C300" s="80"/>
      <c r="D300" s="12"/>
      <c r="E300" s="11" t="str">
        <f t="shared" si="9"/>
        <v xml:space="preserve">0 лет 0 мес. </v>
      </c>
      <c r="F300" s="11"/>
      <c r="G300" s="11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8" t="e">
        <f>Обработка!$B296</f>
        <v>#DIV/0!</v>
      </c>
      <c r="AC300" s="8" t="e">
        <f>INDEX(Обработка!$J$11:$U$1011,'Тулуз-Пьерон'!$A300,$F300+1)</f>
        <v>#DIV/0!</v>
      </c>
      <c r="AD300" s="8" t="e">
        <f>Обработка!$C296</f>
        <v>#DIV/0!</v>
      </c>
      <c r="AE300" s="5" t="e">
        <f>Обработка!$D296</f>
        <v>#DIV/0!</v>
      </c>
      <c r="AF300" s="8" t="e">
        <f>INDEX(Обработка!$V$11:$AG$1011,'Тулуз-Пьерон'!$A300,'Тулуз-Пьерон'!$F300+1)</f>
        <v>#DIV/0!</v>
      </c>
      <c r="AG300" s="7" t="e">
        <f t="shared" si="8"/>
        <v>#DIV/0!</v>
      </c>
      <c r="AH300" s="6"/>
      <c r="AI300" s="5" t="e">
        <f>Обработка!$E296</f>
        <v>#DIV/0!</v>
      </c>
      <c r="AJ300" s="5" t="e">
        <f>Обработка!$F296</f>
        <v>#DIV/0!</v>
      </c>
      <c r="AK300" s="5" t="e">
        <f>Обработка!$G296</f>
        <v>#DIV/0!</v>
      </c>
    </row>
    <row r="301" spans="1:37" x14ac:dyDescent="0.25">
      <c r="A301" s="11"/>
      <c r="B301" s="13"/>
      <c r="C301" s="80"/>
      <c r="D301" s="12"/>
      <c r="E301" s="11" t="str">
        <f t="shared" si="9"/>
        <v xml:space="preserve">0 лет 0 мес. </v>
      </c>
      <c r="F301" s="11"/>
      <c r="G301" s="11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8" t="e">
        <f>Обработка!$B297</f>
        <v>#DIV/0!</v>
      </c>
      <c r="AC301" s="8" t="e">
        <f>INDEX(Обработка!$J$11:$U$1011,'Тулуз-Пьерон'!$A301,$F301+1)</f>
        <v>#DIV/0!</v>
      </c>
      <c r="AD301" s="8" t="e">
        <f>Обработка!$C297</f>
        <v>#DIV/0!</v>
      </c>
      <c r="AE301" s="5" t="e">
        <f>Обработка!$D297</f>
        <v>#DIV/0!</v>
      </c>
      <c r="AF301" s="8" t="e">
        <f>INDEX(Обработка!$V$11:$AG$1011,'Тулуз-Пьерон'!$A301,'Тулуз-Пьерон'!$F301+1)</f>
        <v>#DIV/0!</v>
      </c>
      <c r="AG301" s="7" t="e">
        <f t="shared" si="8"/>
        <v>#DIV/0!</v>
      </c>
      <c r="AH301" s="6"/>
      <c r="AI301" s="5" t="e">
        <f>Обработка!$E297</f>
        <v>#DIV/0!</v>
      </c>
      <c r="AJ301" s="5" t="e">
        <f>Обработка!$F297</f>
        <v>#DIV/0!</v>
      </c>
      <c r="AK301" s="5" t="e">
        <f>Обработка!$G297</f>
        <v>#DIV/0!</v>
      </c>
    </row>
    <row r="302" spans="1:37" x14ac:dyDescent="0.25">
      <c r="A302" s="11"/>
      <c r="B302" s="13"/>
      <c r="C302" s="80"/>
      <c r="D302" s="12"/>
      <c r="E302" s="11" t="str">
        <f t="shared" si="9"/>
        <v xml:space="preserve">0 лет 0 мес. </v>
      </c>
      <c r="F302" s="11"/>
      <c r="G302" s="11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8" t="e">
        <f>Обработка!$B298</f>
        <v>#DIV/0!</v>
      </c>
      <c r="AC302" s="8" t="e">
        <f>INDEX(Обработка!$J$11:$U$1011,'Тулуз-Пьерон'!$A302,$F302+1)</f>
        <v>#DIV/0!</v>
      </c>
      <c r="AD302" s="8" t="e">
        <f>Обработка!$C298</f>
        <v>#DIV/0!</v>
      </c>
      <c r="AE302" s="5" t="e">
        <f>Обработка!$D298</f>
        <v>#DIV/0!</v>
      </c>
      <c r="AF302" s="8" t="e">
        <f>INDEX(Обработка!$V$11:$AG$1011,'Тулуз-Пьерон'!$A302,'Тулуз-Пьерон'!$F302+1)</f>
        <v>#DIV/0!</v>
      </c>
      <c r="AG302" s="7" t="e">
        <f t="shared" si="8"/>
        <v>#DIV/0!</v>
      </c>
      <c r="AH302" s="6"/>
      <c r="AI302" s="5" t="e">
        <f>Обработка!$E298</f>
        <v>#DIV/0!</v>
      </c>
      <c r="AJ302" s="5" t="e">
        <f>Обработка!$F298</f>
        <v>#DIV/0!</v>
      </c>
      <c r="AK302" s="5" t="e">
        <f>Обработка!$G298</f>
        <v>#DIV/0!</v>
      </c>
    </row>
    <row r="303" spans="1:37" x14ac:dyDescent="0.25">
      <c r="A303" s="11"/>
      <c r="B303" s="13"/>
      <c r="C303" s="80"/>
      <c r="D303" s="12"/>
      <c r="E303" s="11" t="str">
        <f t="shared" si="9"/>
        <v xml:space="preserve">0 лет 0 мес. </v>
      </c>
      <c r="F303" s="11"/>
      <c r="G303" s="11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8" t="e">
        <f>Обработка!$B299</f>
        <v>#DIV/0!</v>
      </c>
      <c r="AC303" s="8" t="e">
        <f>INDEX(Обработка!$J$11:$U$1011,'Тулуз-Пьерон'!$A303,$F303+1)</f>
        <v>#DIV/0!</v>
      </c>
      <c r="AD303" s="8" t="e">
        <f>Обработка!$C299</f>
        <v>#DIV/0!</v>
      </c>
      <c r="AE303" s="5" t="e">
        <f>Обработка!$D299</f>
        <v>#DIV/0!</v>
      </c>
      <c r="AF303" s="8" t="e">
        <f>INDEX(Обработка!$V$11:$AG$1011,'Тулуз-Пьерон'!$A303,'Тулуз-Пьерон'!$F303+1)</f>
        <v>#DIV/0!</v>
      </c>
      <c r="AG303" s="7" t="e">
        <f t="shared" si="8"/>
        <v>#DIV/0!</v>
      </c>
      <c r="AH303" s="6"/>
      <c r="AI303" s="5" t="e">
        <f>Обработка!$E299</f>
        <v>#DIV/0!</v>
      </c>
      <c r="AJ303" s="5" t="e">
        <f>Обработка!$F299</f>
        <v>#DIV/0!</v>
      </c>
      <c r="AK303" s="5" t="e">
        <f>Обработка!$G299</f>
        <v>#DIV/0!</v>
      </c>
    </row>
    <row r="304" spans="1:37" x14ac:dyDescent="0.25">
      <c r="A304" s="11"/>
      <c r="B304" s="13"/>
      <c r="C304" s="80"/>
      <c r="D304" s="12"/>
      <c r="E304" s="11" t="str">
        <f t="shared" si="9"/>
        <v xml:space="preserve">0 лет 0 мес. </v>
      </c>
      <c r="F304" s="11"/>
      <c r="G304" s="11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8" t="e">
        <f>Обработка!$B300</f>
        <v>#DIV/0!</v>
      </c>
      <c r="AC304" s="8" t="e">
        <f>INDEX(Обработка!$J$11:$U$1011,'Тулуз-Пьерон'!$A304,$F304+1)</f>
        <v>#DIV/0!</v>
      </c>
      <c r="AD304" s="8" t="e">
        <f>Обработка!$C300</f>
        <v>#DIV/0!</v>
      </c>
      <c r="AE304" s="5" t="e">
        <f>Обработка!$D300</f>
        <v>#DIV/0!</v>
      </c>
      <c r="AF304" s="8" t="e">
        <f>INDEX(Обработка!$V$11:$AG$1011,'Тулуз-Пьерон'!$A304,'Тулуз-Пьерон'!$F304+1)</f>
        <v>#DIV/0!</v>
      </c>
      <c r="AG304" s="7" t="e">
        <f t="shared" si="8"/>
        <v>#DIV/0!</v>
      </c>
      <c r="AH304" s="6"/>
      <c r="AI304" s="5" t="e">
        <f>Обработка!$E300</f>
        <v>#DIV/0!</v>
      </c>
      <c r="AJ304" s="5" t="e">
        <f>Обработка!$F300</f>
        <v>#DIV/0!</v>
      </c>
      <c r="AK304" s="5" t="e">
        <f>Обработка!$G300</f>
        <v>#DIV/0!</v>
      </c>
    </row>
    <row r="305" spans="1:37" x14ac:dyDescent="0.25">
      <c r="A305" s="11"/>
      <c r="B305" s="13"/>
      <c r="C305" s="80"/>
      <c r="D305" s="12"/>
      <c r="E305" s="11" t="str">
        <f t="shared" si="9"/>
        <v xml:space="preserve">0 лет 0 мес. </v>
      </c>
      <c r="F305" s="11"/>
      <c r="G305" s="11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8" t="e">
        <f>Обработка!$B301</f>
        <v>#DIV/0!</v>
      </c>
      <c r="AC305" s="8" t="e">
        <f>INDEX(Обработка!$J$11:$U$1011,'Тулуз-Пьерон'!$A305,$F305+1)</f>
        <v>#DIV/0!</v>
      </c>
      <c r="AD305" s="8" t="e">
        <f>Обработка!$C301</f>
        <v>#DIV/0!</v>
      </c>
      <c r="AE305" s="5" t="e">
        <f>Обработка!$D301</f>
        <v>#DIV/0!</v>
      </c>
      <c r="AF305" s="8" t="e">
        <f>INDEX(Обработка!$V$11:$AG$1011,'Тулуз-Пьерон'!$A305,'Тулуз-Пьерон'!$F305+1)</f>
        <v>#DIV/0!</v>
      </c>
      <c r="AG305" s="7" t="e">
        <f t="shared" si="8"/>
        <v>#DIV/0!</v>
      </c>
      <c r="AH305" s="6"/>
      <c r="AI305" s="5" t="e">
        <f>Обработка!$E301</f>
        <v>#DIV/0!</v>
      </c>
      <c r="AJ305" s="5" t="e">
        <f>Обработка!$F301</f>
        <v>#DIV/0!</v>
      </c>
      <c r="AK305" s="5" t="e">
        <f>Обработка!$G301</f>
        <v>#DIV/0!</v>
      </c>
    </row>
    <row r="306" spans="1:37" x14ac:dyDescent="0.25">
      <c r="A306" s="11"/>
      <c r="B306" s="13"/>
      <c r="C306" s="80"/>
      <c r="D306" s="12"/>
      <c r="E306" s="11" t="str">
        <f t="shared" si="9"/>
        <v xml:space="preserve">0 лет 0 мес. </v>
      </c>
      <c r="F306" s="11"/>
      <c r="G306" s="11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8" t="e">
        <f>Обработка!$B302</f>
        <v>#DIV/0!</v>
      </c>
      <c r="AC306" s="8" t="e">
        <f>INDEX(Обработка!$J$11:$U$1011,'Тулуз-Пьерон'!$A306,$F306+1)</f>
        <v>#DIV/0!</v>
      </c>
      <c r="AD306" s="8" t="e">
        <f>Обработка!$C302</f>
        <v>#DIV/0!</v>
      </c>
      <c r="AE306" s="5" t="e">
        <f>Обработка!$D302</f>
        <v>#DIV/0!</v>
      </c>
      <c r="AF306" s="8" t="e">
        <f>INDEX(Обработка!$V$11:$AG$1011,'Тулуз-Пьерон'!$A306,'Тулуз-Пьерон'!$F306+1)</f>
        <v>#DIV/0!</v>
      </c>
      <c r="AG306" s="7" t="e">
        <f t="shared" si="8"/>
        <v>#DIV/0!</v>
      </c>
      <c r="AH306" s="6"/>
      <c r="AI306" s="5" t="e">
        <f>Обработка!$E302</f>
        <v>#DIV/0!</v>
      </c>
      <c r="AJ306" s="5" t="e">
        <f>Обработка!$F302</f>
        <v>#DIV/0!</v>
      </c>
      <c r="AK306" s="5" t="e">
        <f>Обработка!$G302</f>
        <v>#DIV/0!</v>
      </c>
    </row>
    <row r="307" spans="1:37" x14ac:dyDescent="0.25">
      <c r="A307" s="11"/>
      <c r="B307" s="13"/>
      <c r="C307" s="80"/>
      <c r="D307" s="12"/>
      <c r="E307" s="11" t="str">
        <f t="shared" si="9"/>
        <v xml:space="preserve">0 лет 0 мес. </v>
      </c>
      <c r="F307" s="11"/>
      <c r="G307" s="11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8" t="e">
        <f>Обработка!$B303</f>
        <v>#DIV/0!</v>
      </c>
      <c r="AC307" s="8" t="e">
        <f>INDEX(Обработка!$J$11:$U$1011,'Тулуз-Пьерон'!$A307,$F307+1)</f>
        <v>#DIV/0!</v>
      </c>
      <c r="AD307" s="8" t="e">
        <f>Обработка!$C303</f>
        <v>#DIV/0!</v>
      </c>
      <c r="AE307" s="5" t="e">
        <f>Обработка!$D303</f>
        <v>#DIV/0!</v>
      </c>
      <c r="AF307" s="8" t="e">
        <f>INDEX(Обработка!$V$11:$AG$1011,'Тулуз-Пьерон'!$A307,'Тулуз-Пьерон'!$F307+1)</f>
        <v>#DIV/0!</v>
      </c>
      <c r="AG307" s="7" t="e">
        <f t="shared" si="8"/>
        <v>#DIV/0!</v>
      </c>
      <c r="AH307" s="6"/>
      <c r="AI307" s="5" t="e">
        <f>Обработка!$E303</f>
        <v>#DIV/0!</v>
      </c>
      <c r="AJ307" s="5" t="e">
        <f>Обработка!$F303</f>
        <v>#DIV/0!</v>
      </c>
      <c r="AK307" s="5" t="e">
        <f>Обработка!$G303</f>
        <v>#DIV/0!</v>
      </c>
    </row>
    <row r="308" spans="1:37" x14ac:dyDescent="0.25">
      <c r="A308" s="11"/>
      <c r="B308" s="13"/>
      <c r="C308" s="80"/>
      <c r="D308" s="12"/>
      <c r="E308" s="11" t="str">
        <f t="shared" si="9"/>
        <v xml:space="preserve">0 лет 0 мес. </v>
      </c>
      <c r="F308" s="11"/>
      <c r="G308" s="11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8" t="e">
        <f>Обработка!$B304</f>
        <v>#DIV/0!</v>
      </c>
      <c r="AC308" s="8" t="e">
        <f>INDEX(Обработка!$J$11:$U$1011,'Тулуз-Пьерон'!$A308,$F308+1)</f>
        <v>#DIV/0!</v>
      </c>
      <c r="AD308" s="8" t="e">
        <f>Обработка!$C304</f>
        <v>#DIV/0!</v>
      </c>
      <c r="AE308" s="5" t="e">
        <f>Обработка!$D304</f>
        <v>#DIV/0!</v>
      </c>
      <c r="AF308" s="8" t="e">
        <f>INDEX(Обработка!$V$11:$AG$1011,'Тулуз-Пьерон'!$A308,'Тулуз-Пьерон'!$F308+1)</f>
        <v>#DIV/0!</v>
      </c>
      <c r="AG308" s="7" t="e">
        <f t="shared" si="8"/>
        <v>#DIV/0!</v>
      </c>
      <c r="AH308" s="6"/>
      <c r="AI308" s="5" t="e">
        <f>Обработка!$E304</f>
        <v>#DIV/0!</v>
      </c>
      <c r="AJ308" s="5" t="e">
        <f>Обработка!$F304</f>
        <v>#DIV/0!</v>
      </c>
      <c r="AK308" s="5" t="e">
        <f>Обработка!$G304</f>
        <v>#DIV/0!</v>
      </c>
    </row>
    <row r="309" spans="1:37" x14ac:dyDescent="0.25">
      <c r="A309" s="11"/>
      <c r="B309" s="13"/>
      <c r="C309" s="80"/>
      <c r="D309" s="12"/>
      <c r="E309" s="11" t="str">
        <f t="shared" si="9"/>
        <v xml:space="preserve">0 лет 0 мес. </v>
      </c>
      <c r="F309" s="11"/>
      <c r="G309" s="11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8" t="e">
        <f>Обработка!$B305</f>
        <v>#DIV/0!</v>
      </c>
      <c r="AC309" s="8" t="e">
        <f>INDEX(Обработка!$J$11:$U$1011,'Тулуз-Пьерон'!$A309,$F309+1)</f>
        <v>#DIV/0!</v>
      </c>
      <c r="AD309" s="8" t="e">
        <f>Обработка!$C305</f>
        <v>#DIV/0!</v>
      </c>
      <c r="AE309" s="5" t="e">
        <f>Обработка!$D305</f>
        <v>#DIV/0!</v>
      </c>
      <c r="AF309" s="8" t="e">
        <f>INDEX(Обработка!$V$11:$AG$1011,'Тулуз-Пьерон'!$A309,'Тулуз-Пьерон'!$F309+1)</f>
        <v>#DIV/0!</v>
      </c>
      <c r="AG309" s="7" t="e">
        <f t="shared" si="8"/>
        <v>#DIV/0!</v>
      </c>
      <c r="AH309" s="6"/>
      <c r="AI309" s="5" t="e">
        <f>Обработка!$E305</f>
        <v>#DIV/0!</v>
      </c>
      <c r="AJ309" s="5" t="e">
        <f>Обработка!$F305</f>
        <v>#DIV/0!</v>
      </c>
      <c r="AK309" s="5" t="e">
        <f>Обработка!$G305</f>
        <v>#DIV/0!</v>
      </c>
    </row>
    <row r="310" spans="1:37" x14ac:dyDescent="0.25">
      <c r="A310" s="11"/>
      <c r="B310" s="13"/>
      <c r="C310" s="80"/>
      <c r="D310" s="12"/>
      <c r="E310" s="11" t="str">
        <f t="shared" si="9"/>
        <v xml:space="preserve">0 лет 0 мес. </v>
      </c>
      <c r="F310" s="11"/>
      <c r="G310" s="11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8" t="e">
        <f>Обработка!$B306</f>
        <v>#DIV/0!</v>
      </c>
      <c r="AC310" s="8" t="e">
        <f>INDEX(Обработка!$J$11:$U$1011,'Тулуз-Пьерон'!$A310,$F310+1)</f>
        <v>#DIV/0!</v>
      </c>
      <c r="AD310" s="8" t="e">
        <f>Обработка!$C306</f>
        <v>#DIV/0!</v>
      </c>
      <c r="AE310" s="5" t="e">
        <f>Обработка!$D306</f>
        <v>#DIV/0!</v>
      </c>
      <c r="AF310" s="8" t="e">
        <f>INDEX(Обработка!$V$11:$AG$1011,'Тулуз-Пьерон'!$A310,'Тулуз-Пьерон'!$F310+1)</f>
        <v>#DIV/0!</v>
      </c>
      <c r="AG310" s="7" t="e">
        <f t="shared" si="8"/>
        <v>#DIV/0!</v>
      </c>
      <c r="AH310" s="6"/>
      <c r="AI310" s="5" t="e">
        <f>Обработка!$E306</f>
        <v>#DIV/0!</v>
      </c>
      <c r="AJ310" s="5" t="e">
        <f>Обработка!$F306</f>
        <v>#DIV/0!</v>
      </c>
      <c r="AK310" s="5" t="e">
        <f>Обработка!$G306</f>
        <v>#DIV/0!</v>
      </c>
    </row>
    <row r="311" spans="1:37" x14ac:dyDescent="0.25">
      <c r="A311" s="11"/>
      <c r="B311" s="13"/>
      <c r="C311" s="80"/>
      <c r="D311" s="12"/>
      <c r="E311" s="11" t="str">
        <f t="shared" si="9"/>
        <v xml:space="preserve">0 лет 0 мес. </v>
      </c>
      <c r="F311" s="11"/>
      <c r="G311" s="11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8" t="e">
        <f>Обработка!$B307</f>
        <v>#DIV/0!</v>
      </c>
      <c r="AC311" s="8" t="e">
        <f>INDEX(Обработка!$J$11:$U$1011,'Тулуз-Пьерон'!$A311,$F311+1)</f>
        <v>#DIV/0!</v>
      </c>
      <c r="AD311" s="8" t="e">
        <f>Обработка!$C307</f>
        <v>#DIV/0!</v>
      </c>
      <c r="AE311" s="5" t="e">
        <f>Обработка!$D307</f>
        <v>#DIV/0!</v>
      </c>
      <c r="AF311" s="8" t="e">
        <f>INDEX(Обработка!$V$11:$AG$1011,'Тулуз-Пьерон'!$A311,'Тулуз-Пьерон'!$F311+1)</f>
        <v>#DIV/0!</v>
      </c>
      <c r="AG311" s="7" t="e">
        <f t="shared" si="8"/>
        <v>#DIV/0!</v>
      </c>
      <c r="AH311" s="6"/>
      <c r="AI311" s="5" t="e">
        <f>Обработка!$E307</f>
        <v>#DIV/0!</v>
      </c>
      <c r="AJ311" s="5" t="e">
        <f>Обработка!$F307</f>
        <v>#DIV/0!</v>
      </c>
      <c r="AK311" s="5" t="e">
        <f>Обработка!$G307</f>
        <v>#DIV/0!</v>
      </c>
    </row>
    <row r="312" spans="1:37" x14ac:dyDescent="0.25">
      <c r="A312" s="11"/>
      <c r="B312" s="13"/>
      <c r="C312" s="80"/>
      <c r="D312" s="12"/>
      <c r="E312" s="11" t="str">
        <f t="shared" si="9"/>
        <v xml:space="preserve">0 лет 0 мес. </v>
      </c>
      <c r="F312" s="11"/>
      <c r="G312" s="11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8" t="e">
        <f>Обработка!$B308</f>
        <v>#DIV/0!</v>
      </c>
      <c r="AC312" s="8" t="e">
        <f>INDEX(Обработка!$J$11:$U$1011,'Тулуз-Пьерон'!$A312,$F312+1)</f>
        <v>#DIV/0!</v>
      </c>
      <c r="AD312" s="8" t="e">
        <f>Обработка!$C308</f>
        <v>#DIV/0!</v>
      </c>
      <c r="AE312" s="5" t="e">
        <f>Обработка!$D308</f>
        <v>#DIV/0!</v>
      </c>
      <c r="AF312" s="8" t="e">
        <f>INDEX(Обработка!$V$11:$AG$1011,'Тулуз-Пьерон'!$A312,'Тулуз-Пьерон'!$F312+1)</f>
        <v>#DIV/0!</v>
      </c>
      <c r="AG312" s="7" t="e">
        <f t="shared" si="8"/>
        <v>#DIV/0!</v>
      </c>
      <c r="AH312" s="6"/>
      <c r="AI312" s="5" t="e">
        <f>Обработка!$E308</f>
        <v>#DIV/0!</v>
      </c>
      <c r="AJ312" s="5" t="e">
        <f>Обработка!$F308</f>
        <v>#DIV/0!</v>
      </c>
      <c r="AK312" s="5" t="e">
        <f>Обработка!$G308</f>
        <v>#DIV/0!</v>
      </c>
    </row>
    <row r="313" spans="1:37" x14ac:dyDescent="0.25">
      <c r="A313" s="11"/>
      <c r="B313" s="13"/>
      <c r="C313" s="80"/>
      <c r="D313" s="12"/>
      <c r="E313" s="11" t="str">
        <f t="shared" si="9"/>
        <v xml:space="preserve">0 лет 0 мес. </v>
      </c>
      <c r="F313" s="11"/>
      <c r="G313" s="11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8" t="e">
        <f>Обработка!$B309</f>
        <v>#DIV/0!</v>
      </c>
      <c r="AC313" s="8" t="e">
        <f>INDEX(Обработка!$J$11:$U$1011,'Тулуз-Пьерон'!$A313,$F313+1)</f>
        <v>#DIV/0!</v>
      </c>
      <c r="AD313" s="8" t="e">
        <f>Обработка!$C309</f>
        <v>#DIV/0!</v>
      </c>
      <c r="AE313" s="5" t="e">
        <f>Обработка!$D309</f>
        <v>#DIV/0!</v>
      </c>
      <c r="AF313" s="8" t="e">
        <f>INDEX(Обработка!$V$11:$AG$1011,'Тулуз-Пьерон'!$A313,'Тулуз-Пьерон'!$F313+1)</f>
        <v>#DIV/0!</v>
      </c>
      <c r="AG313" s="7" t="e">
        <f t="shared" si="8"/>
        <v>#DIV/0!</v>
      </c>
      <c r="AH313" s="6"/>
      <c r="AI313" s="5" t="e">
        <f>Обработка!$E309</f>
        <v>#DIV/0!</v>
      </c>
      <c r="AJ313" s="5" t="e">
        <f>Обработка!$F309</f>
        <v>#DIV/0!</v>
      </c>
      <c r="AK313" s="5" t="e">
        <f>Обработка!$G309</f>
        <v>#DIV/0!</v>
      </c>
    </row>
    <row r="314" spans="1:37" x14ac:dyDescent="0.25">
      <c r="A314" s="11"/>
      <c r="B314" s="13"/>
      <c r="C314" s="80"/>
      <c r="D314" s="12"/>
      <c r="E314" s="11" t="str">
        <f t="shared" si="9"/>
        <v xml:space="preserve">0 лет 0 мес. </v>
      </c>
      <c r="F314" s="11"/>
      <c r="G314" s="11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8" t="e">
        <f>Обработка!$B310</f>
        <v>#DIV/0!</v>
      </c>
      <c r="AC314" s="8" t="e">
        <f>INDEX(Обработка!$J$11:$U$1011,'Тулуз-Пьерон'!$A314,$F314+1)</f>
        <v>#DIV/0!</v>
      </c>
      <c r="AD314" s="8" t="e">
        <f>Обработка!$C310</f>
        <v>#DIV/0!</v>
      </c>
      <c r="AE314" s="5" t="e">
        <f>Обработка!$D310</f>
        <v>#DIV/0!</v>
      </c>
      <c r="AF314" s="8" t="e">
        <f>INDEX(Обработка!$V$11:$AG$1011,'Тулуз-Пьерон'!$A314,'Тулуз-Пьерон'!$F314+1)</f>
        <v>#DIV/0!</v>
      </c>
      <c r="AG314" s="7" t="e">
        <f t="shared" si="8"/>
        <v>#DIV/0!</v>
      </c>
      <c r="AH314" s="6"/>
      <c r="AI314" s="5" t="e">
        <f>Обработка!$E310</f>
        <v>#DIV/0!</v>
      </c>
      <c r="AJ314" s="5" t="e">
        <f>Обработка!$F310</f>
        <v>#DIV/0!</v>
      </c>
      <c r="AK314" s="5" t="e">
        <f>Обработка!$G310</f>
        <v>#DIV/0!</v>
      </c>
    </row>
    <row r="315" spans="1:37" x14ac:dyDescent="0.25">
      <c r="A315" s="11"/>
      <c r="B315" s="13"/>
      <c r="C315" s="80"/>
      <c r="D315" s="12"/>
      <c r="E315" s="11" t="str">
        <f t="shared" si="9"/>
        <v xml:space="preserve">0 лет 0 мес. </v>
      </c>
      <c r="F315" s="11"/>
      <c r="G315" s="11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8" t="e">
        <f>Обработка!$B311</f>
        <v>#DIV/0!</v>
      </c>
      <c r="AC315" s="8" t="e">
        <f>INDEX(Обработка!$J$11:$U$1011,'Тулуз-Пьерон'!$A315,$F315+1)</f>
        <v>#DIV/0!</v>
      </c>
      <c r="AD315" s="8" t="e">
        <f>Обработка!$C311</f>
        <v>#DIV/0!</v>
      </c>
      <c r="AE315" s="5" t="e">
        <f>Обработка!$D311</f>
        <v>#DIV/0!</v>
      </c>
      <c r="AF315" s="8" t="e">
        <f>INDEX(Обработка!$V$11:$AG$1011,'Тулуз-Пьерон'!$A315,'Тулуз-Пьерон'!$F315+1)</f>
        <v>#DIV/0!</v>
      </c>
      <c r="AG315" s="7" t="e">
        <f t="shared" si="8"/>
        <v>#DIV/0!</v>
      </c>
      <c r="AH315" s="6"/>
      <c r="AI315" s="5" t="e">
        <f>Обработка!$E311</f>
        <v>#DIV/0!</v>
      </c>
      <c r="AJ315" s="5" t="e">
        <f>Обработка!$F311</f>
        <v>#DIV/0!</v>
      </c>
      <c r="AK315" s="5" t="e">
        <f>Обработка!$G311</f>
        <v>#DIV/0!</v>
      </c>
    </row>
    <row r="316" spans="1:37" x14ac:dyDescent="0.25">
      <c r="A316" s="11"/>
      <c r="B316" s="13"/>
      <c r="C316" s="80"/>
      <c r="D316" s="12"/>
      <c r="E316" s="11" t="str">
        <f t="shared" si="9"/>
        <v xml:space="preserve">0 лет 0 мес. </v>
      </c>
      <c r="F316" s="11"/>
      <c r="G316" s="11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8" t="e">
        <f>Обработка!$B312</f>
        <v>#DIV/0!</v>
      </c>
      <c r="AC316" s="8" t="e">
        <f>INDEX(Обработка!$J$11:$U$1011,'Тулуз-Пьерон'!$A316,$F316+1)</f>
        <v>#DIV/0!</v>
      </c>
      <c r="AD316" s="8" t="e">
        <f>Обработка!$C312</f>
        <v>#DIV/0!</v>
      </c>
      <c r="AE316" s="5" t="e">
        <f>Обработка!$D312</f>
        <v>#DIV/0!</v>
      </c>
      <c r="AF316" s="8" t="e">
        <f>INDEX(Обработка!$V$11:$AG$1011,'Тулуз-Пьерон'!$A316,'Тулуз-Пьерон'!$F316+1)</f>
        <v>#DIV/0!</v>
      </c>
      <c r="AG316" s="7" t="e">
        <f t="shared" si="8"/>
        <v>#DIV/0!</v>
      </c>
      <c r="AH316" s="6"/>
      <c r="AI316" s="5" t="e">
        <f>Обработка!$E312</f>
        <v>#DIV/0!</v>
      </c>
      <c r="AJ316" s="5" t="e">
        <f>Обработка!$F312</f>
        <v>#DIV/0!</v>
      </c>
      <c r="AK316" s="5" t="e">
        <f>Обработка!$G312</f>
        <v>#DIV/0!</v>
      </c>
    </row>
    <row r="317" spans="1:37" x14ac:dyDescent="0.25">
      <c r="A317" s="11"/>
      <c r="B317" s="13"/>
      <c r="C317" s="80"/>
      <c r="D317" s="12"/>
      <c r="E317" s="11" t="str">
        <f t="shared" si="9"/>
        <v xml:space="preserve">0 лет 0 мес. </v>
      </c>
      <c r="F317" s="11"/>
      <c r="G317" s="11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8" t="e">
        <f>Обработка!$B313</f>
        <v>#DIV/0!</v>
      </c>
      <c r="AC317" s="8" t="e">
        <f>INDEX(Обработка!$J$11:$U$1011,'Тулуз-Пьерон'!$A317,$F317+1)</f>
        <v>#DIV/0!</v>
      </c>
      <c r="AD317" s="8" t="e">
        <f>Обработка!$C313</f>
        <v>#DIV/0!</v>
      </c>
      <c r="AE317" s="5" t="e">
        <f>Обработка!$D313</f>
        <v>#DIV/0!</v>
      </c>
      <c r="AF317" s="8" t="e">
        <f>INDEX(Обработка!$V$11:$AG$1011,'Тулуз-Пьерон'!$A317,'Тулуз-Пьерон'!$F317+1)</f>
        <v>#DIV/0!</v>
      </c>
      <c r="AG317" s="7" t="e">
        <f t="shared" si="8"/>
        <v>#DIV/0!</v>
      </c>
      <c r="AH317" s="6"/>
      <c r="AI317" s="5" t="e">
        <f>Обработка!$E313</f>
        <v>#DIV/0!</v>
      </c>
      <c r="AJ317" s="5" t="e">
        <f>Обработка!$F313</f>
        <v>#DIV/0!</v>
      </c>
      <c r="AK317" s="5" t="e">
        <f>Обработка!$G313</f>
        <v>#DIV/0!</v>
      </c>
    </row>
    <row r="318" spans="1:37" x14ac:dyDescent="0.25">
      <c r="A318" s="11"/>
      <c r="B318" s="13"/>
      <c r="C318" s="80"/>
      <c r="D318" s="12"/>
      <c r="E318" s="11" t="str">
        <f t="shared" si="9"/>
        <v xml:space="preserve">0 лет 0 мес. </v>
      </c>
      <c r="F318" s="11"/>
      <c r="G318" s="11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8" t="e">
        <f>Обработка!$B314</f>
        <v>#DIV/0!</v>
      </c>
      <c r="AC318" s="8" t="e">
        <f>INDEX(Обработка!$J$11:$U$1011,'Тулуз-Пьерон'!$A318,$F318+1)</f>
        <v>#DIV/0!</v>
      </c>
      <c r="AD318" s="8" t="e">
        <f>Обработка!$C314</f>
        <v>#DIV/0!</v>
      </c>
      <c r="AE318" s="5" t="e">
        <f>Обработка!$D314</f>
        <v>#DIV/0!</v>
      </c>
      <c r="AF318" s="8" t="e">
        <f>INDEX(Обработка!$V$11:$AG$1011,'Тулуз-Пьерон'!$A318,'Тулуз-Пьерон'!$F318+1)</f>
        <v>#DIV/0!</v>
      </c>
      <c r="AG318" s="7" t="e">
        <f t="shared" si="8"/>
        <v>#DIV/0!</v>
      </c>
      <c r="AH318" s="6"/>
      <c r="AI318" s="5" t="e">
        <f>Обработка!$E314</f>
        <v>#DIV/0!</v>
      </c>
      <c r="AJ318" s="5" t="e">
        <f>Обработка!$F314</f>
        <v>#DIV/0!</v>
      </c>
      <c r="AK318" s="5" t="e">
        <f>Обработка!$G314</f>
        <v>#DIV/0!</v>
      </c>
    </row>
    <row r="319" spans="1:37" x14ac:dyDescent="0.25">
      <c r="A319" s="11"/>
      <c r="B319" s="13"/>
      <c r="C319" s="80"/>
      <c r="D319" s="12"/>
      <c r="E319" s="11" t="str">
        <f t="shared" si="9"/>
        <v xml:space="preserve">0 лет 0 мес. </v>
      </c>
      <c r="F319" s="11"/>
      <c r="G319" s="11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8" t="e">
        <f>Обработка!$B315</f>
        <v>#DIV/0!</v>
      </c>
      <c r="AC319" s="8" t="e">
        <f>INDEX(Обработка!$J$11:$U$1011,'Тулуз-Пьерон'!$A319,$F319+1)</f>
        <v>#DIV/0!</v>
      </c>
      <c r="AD319" s="8" t="e">
        <f>Обработка!$C315</f>
        <v>#DIV/0!</v>
      </c>
      <c r="AE319" s="5" t="e">
        <f>Обработка!$D315</f>
        <v>#DIV/0!</v>
      </c>
      <c r="AF319" s="8" t="e">
        <f>INDEX(Обработка!$V$11:$AG$1011,'Тулуз-Пьерон'!$A319,'Тулуз-Пьерон'!$F319+1)</f>
        <v>#DIV/0!</v>
      </c>
      <c r="AG319" s="7" t="e">
        <f t="shared" si="8"/>
        <v>#DIV/0!</v>
      </c>
      <c r="AH319" s="6"/>
      <c r="AI319" s="5" t="e">
        <f>Обработка!$E315</f>
        <v>#DIV/0!</v>
      </c>
      <c r="AJ319" s="5" t="e">
        <f>Обработка!$F315</f>
        <v>#DIV/0!</v>
      </c>
      <c r="AK319" s="5" t="e">
        <f>Обработка!$G315</f>
        <v>#DIV/0!</v>
      </c>
    </row>
    <row r="320" spans="1:37" x14ac:dyDescent="0.25">
      <c r="A320" s="11"/>
      <c r="B320" s="13"/>
      <c r="C320" s="80"/>
      <c r="D320" s="12"/>
      <c r="E320" s="11" t="str">
        <f t="shared" si="9"/>
        <v xml:space="preserve">0 лет 0 мес. </v>
      </c>
      <c r="F320" s="11"/>
      <c r="G320" s="11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8" t="e">
        <f>Обработка!$B316</f>
        <v>#DIV/0!</v>
      </c>
      <c r="AC320" s="8" t="e">
        <f>INDEX(Обработка!$J$11:$U$1011,'Тулуз-Пьерон'!$A320,$F320+1)</f>
        <v>#DIV/0!</v>
      </c>
      <c r="AD320" s="8" t="e">
        <f>Обработка!$C316</f>
        <v>#DIV/0!</v>
      </c>
      <c r="AE320" s="5" t="e">
        <f>Обработка!$D316</f>
        <v>#DIV/0!</v>
      </c>
      <c r="AF320" s="8" t="e">
        <f>INDEX(Обработка!$V$11:$AG$1011,'Тулуз-Пьерон'!$A320,'Тулуз-Пьерон'!$F320+1)</f>
        <v>#DIV/0!</v>
      </c>
      <c r="AG320" s="7" t="e">
        <f t="shared" si="8"/>
        <v>#DIV/0!</v>
      </c>
      <c r="AH320" s="6"/>
      <c r="AI320" s="5" t="e">
        <f>Обработка!$E316</f>
        <v>#DIV/0!</v>
      </c>
      <c r="AJ320" s="5" t="e">
        <f>Обработка!$F316</f>
        <v>#DIV/0!</v>
      </c>
      <c r="AK320" s="5" t="e">
        <f>Обработка!$G316</f>
        <v>#DIV/0!</v>
      </c>
    </row>
    <row r="321" spans="1:37" x14ac:dyDescent="0.25">
      <c r="A321" s="11"/>
      <c r="B321" s="13"/>
      <c r="C321" s="80"/>
      <c r="D321" s="12"/>
      <c r="E321" s="11" t="str">
        <f t="shared" si="9"/>
        <v xml:space="preserve">0 лет 0 мес. </v>
      </c>
      <c r="F321" s="11"/>
      <c r="G321" s="11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8" t="e">
        <f>Обработка!$B317</f>
        <v>#DIV/0!</v>
      </c>
      <c r="AC321" s="8" t="e">
        <f>INDEX(Обработка!$J$11:$U$1011,'Тулуз-Пьерон'!$A321,$F321+1)</f>
        <v>#DIV/0!</v>
      </c>
      <c r="AD321" s="8" t="e">
        <f>Обработка!$C317</f>
        <v>#DIV/0!</v>
      </c>
      <c r="AE321" s="5" t="e">
        <f>Обработка!$D317</f>
        <v>#DIV/0!</v>
      </c>
      <c r="AF321" s="8" t="e">
        <f>INDEX(Обработка!$V$11:$AG$1011,'Тулуз-Пьерон'!$A321,'Тулуз-Пьерон'!$F321+1)</f>
        <v>#DIV/0!</v>
      </c>
      <c r="AG321" s="7" t="e">
        <f t="shared" si="8"/>
        <v>#DIV/0!</v>
      </c>
      <c r="AH321" s="6"/>
      <c r="AI321" s="5" t="e">
        <f>Обработка!$E317</f>
        <v>#DIV/0!</v>
      </c>
      <c r="AJ321" s="5" t="e">
        <f>Обработка!$F317</f>
        <v>#DIV/0!</v>
      </c>
      <c r="AK321" s="5" t="e">
        <f>Обработка!$G317</f>
        <v>#DIV/0!</v>
      </c>
    </row>
    <row r="322" spans="1:37" x14ac:dyDescent="0.25">
      <c r="A322" s="11"/>
      <c r="B322" s="13"/>
      <c r="C322" s="80"/>
      <c r="D322" s="12"/>
      <c r="E322" s="11" t="str">
        <f t="shared" si="9"/>
        <v xml:space="preserve">0 лет 0 мес. </v>
      </c>
      <c r="F322" s="11"/>
      <c r="G322" s="11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8" t="e">
        <f>Обработка!$B318</f>
        <v>#DIV/0!</v>
      </c>
      <c r="AC322" s="8" t="e">
        <f>INDEX(Обработка!$J$11:$U$1011,'Тулуз-Пьерон'!$A322,$F322+1)</f>
        <v>#DIV/0!</v>
      </c>
      <c r="AD322" s="8" t="e">
        <f>Обработка!$C318</f>
        <v>#DIV/0!</v>
      </c>
      <c r="AE322" s="5" t="e">
        <f>Обработка!$D318</f>
        <v>#DIV/0!</v>
      </c>
      <c r="AF322" s="8" t="e">
        <f>INDEX(Обработка!$V$11:$AG$1011,'Тулуз-Пьерон'!$A322,'Тулуз-Пьерон'!$F322+1)</f>
        <v>#DIV/0!</v>
      </c>
      <c r="AG322" s="7" t="e">
        <f t="shared" si="8"/>
        <v>#DIV/0!</v>
      </c>
      <c r="AH322" s="6"/>
      <c r="AI322" s="5" t="e">
        <f>Обработка!$E318</f>
        <v>#DIV/0!</v>
      </c>
      <c r="AJ322" s="5" t="e">
        <f>Обработка!$F318</f>
        <v>#DIV/0!</v>
      </c>
      <c r="AK322" s="5" t="e">
        <f>Обработка!$G318</f>
        <v>#DIV/0!</v>
      </c>
    </row>
    <row r="323" spans="1:37" x14ac:dyDescent="0.25">
      <c r="A323" s="11"/>
      <c r="B323" s="13"/>
      <c r="C323" s="80"/>
      <c r="D323" s="12"/>
      <c r="E323" s="11" t="str">
        <f t="shared" si="9"/>
        <v xml:space="preserve">0 лет 0 мес. </v>
      </c>
      <c r="F323" s="11"/>
      <c r="G323" s="11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8" t="e">
        <f>Обработка!$B319</f>
        <v>#DIV/0!</v>
      </c>
      <c r="AC323" s="8" t="e">
        <f>INDEX(Обработка!$J$11:$U$1011,'Тулуз-Пьерон'!$A323,$F323+1)</f>
        <v>#DIV/0!</v>
      </c>
      <c r="AD323" s="8" t="e">
        <f>Обработка!$C319</f>
        <v>#DIV/0!</v>
      </c>
      <c r="AE323" s="5" t="e">
        <f>Обработка!$D319</f>
        <v>#DIV/0!</v>
      </c>
      <c r="AF323" s="8" t="e">
        <f>INDEX(Обработка!$V$11:$AG$1011,'Тулуз-Пьерон'!$A323,'Тулуз-Пьерон'!$F323+1)</f>
        <v>#DIV/0!</v>
      </c>
      <c r="AG323" s="7" t="e">
        <f t="shared" si="8"/>
        <v>#DIV/0!</v>
      </c>
      <c r="AH323" s="6"/>
      <c r="AI323" s="5" t="e">
        <f>Обработка!$E319</f>
        <v>#DIV/0!</v>
      </c>
      <c r="AJ323" s="5" t="e">
        <f>Обработка!$F319</f>
        <v>#DIV/0!</v>
      </c>
      <c r="AK323" s="5" t="e">
        <f>Обработка!$G319</f>
        <v>#DIV/0!</v>
      </c>
    </row>
    <row r="324" spans="1:37" x14ac:dyDescent="0.25">
      <c r="A324" s="11"/>
      <c r="B324" s="13"/>
      <c r="C324" s="80"/>
      <c r="D324" s="12"/>
      <c r="E324" s="11" t="str">
        <f t="shared" si="9"/>
        <v xml:space="preserve">0 лет 0 мес. </v>
      </c>
      <c r="F324" s="11"/>
      <c r="G324" s="11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8" t="e">
        <f>Обработка!$B320</f>
        <v>#DIV/0!</v>
      </c>
      <c r="AC324" s="8" t="e">
        <f>INDEX(Обработка!$J$11:$U$1011,'Тулуз-Пьерон'!$A324,$F324+1)</f>
        <v>#DIV/0!</v>
      </c>
      <c r="AD324" s="8" t="e">
        <f>Обработка!$C320</f>
        <v>#DIV/0!</v>
      </c>
      <c r="AE324" s="5" t="e">
        <f>Обработка!$D320</f>
        <v>#DIV/0!</v>
      </c>
      <c r="AF324" s="8" t="e">
        <f>INDEX(Обработка!$V$11:$AG$1011,'Тулуз-Пьерон'!$A324,'Тулуз-Пьерон'!$F324+1)</f>
        <v>#DIV/0!</v>
      </c>
      <c r="AG324" s="7" t="e">
        <f t="shared" si="8"/>
        <v>#DIV/0!</v>
      </c>
      <c r="AH324" s="6"/>
      <c r="AI324" s="5" t="e">
        <f>Обработка!$E320</f>
        <v>#DIV/0!</v>
      </c>
      <c r="AJ324" s="5" t="e">
        <f>Обработка!$F320</f>
        <v>#DIV/0!</v>
      </c>
      <c r="AK324" s="5" t="e">
        <f>Обработка!$G320</f>
        <v>#DIV/0!</v>
      </c>
    </row>
    <row r="325" spans="1:37" x14ac:dyDescent="0.25">
      <c r="A325" s="11"/>
      <c r="B325" s="13"/>
      <c r="C325" s="80"/>
      <c r="D325" s="12"/>
      <c r="E325" s="11" t="str">
        <f t="shared" si="9"/>
        <v xml:space="preserve">0 лет 0 мес. </v>
      </c>
      <c r="F325" s="11"/>
      <c r="G325" s="11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8" t="e">
        <f>Обработка!$B321</f>
        <v>#DIV/0!</v>
      </c>
      <c r="AC325" s="8" t="e">
        <f>INDEX(Обработка!$J$11:$U$1011,'Тулуз-Пьерон'!$A325,$F325+1)</f>
        <v>#DIV/0!</v>
      </c>
      <c r="AD325" s="8" t="e">
        <f>Обработка!$C321</f>
        <v>#DIV/0!</v>
      </c>
      <c r="AE325" s="5" t="e">
        <f>Обработка!$D321</f>
        <v>#DIV/0!</v>
      </c>
      <c r="AF325" s="8" t="e">
        <f>INDEX(Обработка!$V$11:$AG$1011,'Тулуз-Пьерон'!$A325,'Тулуз-Пьерон'!$F325+1)</f>
        <v>#DIV/0!</v>
      </c>
      <c r="AG325" s="7" t="e">
        <f t="shared" si="8"/>
        <v>#DIV/0!</v>
      </c>
      <c r="AH325" s="6"/>
      <c r="AI325" s="5" t="e">
        <f>Обработка!$E321</f>
        <v>#DIV/0!</v>
      </c>
      <c r="AJ325" s="5" t="e">
        <f>Обработка!$F321</f>
        <v>#DIV/0!</v>
      </c>
      <c r="AK325" s="5" t="e">
        <f>Обработка!$G321</f>
        <v>#DIV/0!</v>
      </c>
    </row>
    <row r="326" spans="1:37" x14ac:dyDescent="0.25">
      <c r="A326" s="11"/>
      <c r="B326" s="13"/>
      <c r="C326" s="80"/>
      <c r="D326" s="12"/>
      <c r="E326" s="11" t="str">
        <f t="shared" si="9"/>
        <v xml:space="preserve">0 лет 0 мес. </v>
      </c>
      <c r="F326" s="11"/>
      <c r="G326" s="11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8" t="e">
        <f>Обработка!$B322</f>
        <v>#DIV/0!</v>
      </c>
      <c r="AC326" s="8" t="e">
        <f>INDEX(Обработка!$J$11:$U$1011,'Тулуз-Пьерон'!$A326,$F326+1)</f>
        <v>#DIV/0!</v>
      </c>
      <c r="AD326" s="8" t="e">
        <f>Обработка!$C322</f>
        <v>#DIV/0!</v>
      </c>
      <c r="AE326" s="5" t="e">
        <f>Обработка!$D322</f>
        <v>#DIV/0!</v>
      </c>
      <c r="AF326" s="8" t="e">
        <f>INDEX(Обработка!$V$11:$AG$1011,'Тулуз-Пьерон'!$A326,'Тулуз-Пьерон'!$F326+1)</f>
        <v>#DIV/0!</v>
      </c>
      <c r="AG326" s="7" t="e">
        <f t="shared" si="8"/>
        <v>#DIV/0!</v>
      </c>
      <c r="AH326" s="6"/>
      <c r="AI326" s="5" t="e">
        <f>Обработка!$E322</f>
        <v>#DIV/0!</v>
      </c>
      <c r="AJ326" s="5" t="e">
        <f>Обработка!$F322</f>
        <v>#DIV/0!</v>
      </c>
      <c r="AK326" s="5" t="e">
        <f>Обработка!$G322</f>
        <v>#DIV/0!</v>
      </c>
    </row>
    <row r="327" spans="1:37" x14ac:dyDescent="0.25">
      <c r="A327" s="11"/>
      <c r="B327" s="13"/>
      <c r="C327" s="80"/>
      <c r="D327" s="12"/>
      <c r="E327" s="11" t="str">
        <f t="shared" si="9"/>
        <v xml:space="preserve">0 лет 0 мес. </v>
      </c>
      <c r="F327" s="11"/>
      <c r="G327" s="11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8" t="e">
        <f>Обработка!$B323</f>
        <v>#DIV/0!</v>
      </c>
      <c r="AC327" s="8" t="e">
        <f>INDEX(Обработка!$J$11:$U$1011,'Тулуз-Пьерон'!$A327,$F327+1)</f>
        <v>#DIV/0!</v>
      </c>
      <c r="AD327" s="8" t="e">
        <f>Обработка!$C323</f>
        <v>#DIV/0!</v>
      </c>
      <c r="AE327" s="5" t="e">
        <f>Обработка!$D323</f>
        <v>#DIV/0!</v>
      </c>
      <c r="AF327" s="8" t="e">
        <f>INDEX(Обработка!$V$11:$AG$1011,'Тулуз-Пьерон'!$A327,'Тулуз-Пьерон'!$F327+1)</f>
        <v>#DIV/0!</v>
      </c>
      <c r="AG327" s="7" t="e">
        <f t="shared" si="8"/>
        <v>#DIV/0!</v>
      </c>
      <c r="AH327" s="6"/>
      <c r="AI327" s="5" t="e">
        <f>Обработка!$E323</f>
        <v>#DIV/0!</v>
      </c>
      <c r="AJ327" s="5" t="e">
        <f>Обработка!$F323</f>
        <v>#DIV/0!</v>
      </c>
      <c r="AK327" s="5" t="e">
        <f>Обработка!$G323</f>
        <v>#DIV/0!</v>
      </c>
    </row>
    <row r="328" spans="1:37" x14ac:dyDescent="0.25">
      <c r="A328" s="11"/>
      <c r="B328" s="13"/>
      <c r="C328" s="80"/>
      <c r="D328" s="12"/>
      <c r="E328" s="11" t="str">
        <f t="shared" si="9"/>
        <v xml:space="preserve">0 лет 0 мес. </v>
      </c>
      <c r="F328" s="11"/>
      <c r="G328" s="11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8" t="e">
        <f>Обработка!$B324</f>
        <v>#DIV/0!</v>
      </c>
      <c r="AC328" s="8" t="e">
        <f>INDEX(Обработка!$J$11:$U$1011,'Тулуз-Пьерон'!$A328,$F328+1)</f>
        <v>#DIV/0!</v>
      </c>
      <c r="AD328" s="8" t="e">
        <f>Обработка!$C324</f>
        <v>#DIV/0!</v>
      </c>
      <c r="AE328" s="5" t="e">
        <f>Обработка!$D324</f>
        <v>#DIV/0!</v>
      </c>
      <c r="AF328" s="8" t="e">
        <f>INDEX(Обработка!$V$11:$AG$1011,'Тулуз-Пьерон'!$A328,'Тулуз-Пьерон'!$F328+1)</f>
        <v>#DIV/0!</v>
      </c>
      <c r="AG328" s="7" t="e">
        <f t="shared" si="8"/>
        <v>#DIV/0!</v>
      </c>
      <c r="AH328" s="6"/>
      <c r="AI328" s="5" t="e">
        <f>Обработка!$E324</f>
        <v>#DIV/0!</v>
      </c>
      <c r="AJ328" s="5" t="e">
        <f>Обработка!$F324</f>
        <v>#DIV/0!</v>
      </c>
      <c r="AK328" s="5" t="e">
        <f>Обработка!$G324</f>
        <v>#DIV/0!</v>
      </c>
    </row>
    <row r="329" spans="1:37" x14ac:dyDescent="0.25">
      <c r="A329" s="11"/>
      <c r="B329" s="13"/>
      <c r="C329" s="80"/>
      <c r="D329" s="12"/>
      <c r="E329" s="11" t="str">
        <f t="shared" si="9"/>
        <v xml:space="preserve">0 лет 0 мес. </v>
      </c>
      <c r="F329" s="11"/>
      <c r="G329" s="11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8" t="e">
        <f>Обработка!$B325</f>
        <v>#DIV/0!</v>
      </c>
      <c r="AC329" s="8" t="e">
        <f>INDEX(Обработка!$J$11:$U$1011,'Тулуз-Пьерон'!$A329,$F329+1)</f>
        <v>#DIV/0!</v>
      </c>
      <c r="AD329" s="8" t="e">
        <f>Обработка!$C325</f>
        <v>#DIV/0!</v>
      </c>
      <c r="AE329" s="5" t="e">
        <f>Обработка!$D325</f>
        <v>#DIV/0!</v>
      </c>
      <c r="AF329" s="8" t="e">
        <f>INDEX(Обработка!$V$11:$AG$1011,'Тулуз-Пьерон'!$A329,'Тулуз-Пьерон'!$F329+1)</f>
        <v>#DIV/0!</v>
      </c>
      <c r="AG329" s="7" t="e">
        <f t="shared" si="8"/>
        <v>#DIV/0!</v>
      </c>
      <c r="AH329" s="6"/>
      <c r="AI329" s="5" t="e">
        <f>Обработка!$E325</f>
        <v>#DIV/0!</v>
      </c>
      <c r="AJ329" s="5" t="e">
        <f>Обработка!$F325</f>
        <v>#DIV/0!</v>
      </c>
      <c r="AK329" s="5" t="e">
        <f>Обработка!$G325</f>
        <v>#DIV/0!</v>
      </c>
    </row>
    <row r="330" spans="1:37" x14ac:dyDescent="0.25">
      <c r="A330" s="11"/>
      <c r="B330" s="13"/>
      <c r="C330" s="80"/>
      <c r="D330" s="12"/>
      <c r="E330" s="11" t="str">
        <f t="shared" si="9"/>
        <v xml:space="preserve">0 лет 0 мес. </v>
      </c>
      <c r="F330" s="11"/>
      <c r="G330" s="11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8" t="e">
        <f>Обработка!$B326</f>
        <v>#DIV/0!</v>
      </c>
      <c r="AC330" s="8" t="e">
        <f>INDEX(Обработка!$J$11:$U$1011,'Тулуз-Пьерон'!$A330,$F330+1)</f>
        <v>#DIV/0!</v>
      </c>
      <c r="AD330" s="8" t="e">
        <f>Обработка!$C326</f>
        <v>#DIV/0!</v>
      </c>
      <c r="AE330" s="5" t="e">
        <f>Обработка!$D326</f>
        <v>#DIV/0!</v>
      </c>
      <c r="AF330" s="8" t="e">
        <f>INDEX(Обработка!$V$11:$AG$1011,'Тулуз-Пьерон'!$A330,'Тулуз-Пьерон'!$F330+1)</f>
        <v>#DIV/0!</v>
      </c>
      <c r="AG330" s="7" t="e">
        <f t="shared" si="8"/>
        <v>#DIV/0!</v>
      </c>
      <c r="AH330" s="6"/>
      <c r="AI330" s="5" t="e">
        <f>Обработка!$E326</f>
        <v>#DIV/0!</v>
      </c>
      <c r="AJ330" s="5" t="e">
        <f>Обработка!$F326</f>
        <v>#DIV/0!</v>
      </c>
      <c r="AK330" s="5" t="e">
        <f>Обработка!$G326</f>
        <v>#DIV/0!</v>
      </c>
    </row>
    <row r="331" spans="1:37" x14ac:dyDescent="0.25">
      <c r="A331" s="11"/>
      <c r="B331" s="13"/>
      <c r="C331" s="80"/>
      <c r="D331" s="12"/>
      <c r="E331" s="11" t="str">
        <f t="shared" si="9"/>
        <v xml:space="preserve">0 лет 0 мес. </v>
      </c>
      <c r="F331" s="11"/>
      <c r="G331" s="11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8" t="e">
        <f>Обработка!$B327</f>
        <v>#DIV/0!</v>
      </c>
      <c r="AC331" s="8" t="e">
        <f>INDEX(Обработка!$J$11:$U$1011,'Тулуз-Пьерон'!$A331,$F331+1)</f>
        <v>#DIV/0!</v>
      </c>
      <c r="AD331" s="8" t="e">
        <f>Обработка!$C327</f>
        <v>#DIV/0!</v>
      </c>
      <c r="AE331" s="5" t="e">
        <f>Обработка!$D327</f>
        <v>#DIV/0!</v>
      </c>
      <c r="AF331" s="8" t="e">
        <f>INDEX(Обработка!$V$11:$AG$1011,'Тулуз-Пьерон'!$A331,'Тулуз-Пьерон'!$F331+1)</f>
        <v>#DIV/0!</v>
      </c>
      <c r="AG331" s="7" t="e">
        <f t="shared" si="8"/>
        <v>#DIV/0!</v>
      </c>
      <c r="AH331" s="6"/>
      <c r="AI331" s="5" t="e">
        <f>Обработка!$E327</f>
        <v>#DIV/0!</v>
      </c>
      <c r="AJ331" s="5" t="e">
        <f>Обработка!$F327</f>
        <v>#DIV/0!</v>
      </c>
      <c r="AK331" s="5" t="e">
        <f>Обработка!$G327</f>
        <v>#DIV/0!</v>
      </c>
    </row>
    <row r="332" spans="1:37" x14ac:dyDescent="0.25">
      <c r="A332" s="11"/>
      <c r="B332" s="13"/>
      <c r="C332" s="80"/>
      <c r="D332" s="12"/>
      <c r="E332" s="11" t="str">
        <f t="shared" si="9"/>
        <v xml:space="preserve">0 лет 0 мес. </v>
      </c>
      <c r="F332" s="11"/>
      <c r="G332" s="11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8" t="e">
        <f>Обработка!$B328</f>
        <v>#DIV/0!</v>
      </c>
      <c r="AC332" s="8" t="e">
        <f>INDEX(Обработка!$J$11:$U$1011,'Тулуз-Пьерон'!$A332,$F332+1)</f>
        <v>#DIV/0!</v>
      </c>
      <c r="AD332" s="8" t="e">
        <f>Обработка!$C328</f>
        <v>#DIV/0!</v>
      </c>
      <c r="AE332" s="5" t="e">
        <f>Обработка!$D328</f>
        <v>#DIV/0!</v>
      </c>
      <c r="AF332" s="8" t="e">
        <f>INDEX(Обработка!$V$11:$AG$1011,'Тулуз-Пьерон'!$A332,'Тулуз-Пьерон'!$F332+1)</f>
        <v>#DIV/0!</v>
      </c>
      <c r="AG332" s="7" t="e">
        <f t="shared" si="8"/>
        <v>#DIV/0!</v>
      </c>
      <c r="AH332" s="6"/>
      <c r="AI332" s="5" t="e">
        <f>Обработка!$E328</f>
        <v>#DIV/0!</v>
      </c>
      <c r="AJ332" s="5" t="e">
        <f>Обработка!$F328</f>
        <v>#DIV/0!</v>
      </c>
      <c r="AK332" s="5" t="e">
        <f>Обработка!$G328</f>
        <v>#DIV/0!</v>
      </c>
    </row>
    <row r="333" spans="1:37" x14ac:dyDescent="0.25">
      <c r="A333" s="11"/>
      <c r="B333" s="13"/>
      <c r="C333" s="80"/>
      <c r="D333" s="12"/>
      <c r="E333" s="11" t="str">
        <f t="shared" si="9"/>
        <v xml:space="preserve">0 лет 0 мес. </v>
      </c>
      <c r="F333" s="11"/>
      <c r="G333" s="11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8" t="e">
        <f>Обработка!$B329</f>
        <v>#DIV/0!</v>
      </c>
      <c r="AC333" s="8" t="e">
        <f>INDEX(Обработка!$J$11:$U$1011,'Тулуз-Пьерон'!$A333,$F333+1)</f>
        <v>#DIV/0!</v>
      </c>
      <c r="AD333" s="8" t="e">
        <f>Обработка!$C329</f>
        <v>#DIV/0!</v>
      </c>
      <c r="AE333" s="5" t="e">
        <f>Обработка!$D329</f>
        <v>#DIV/0!</v>
      </c>
      <c r="AF333" s="8" t="e">
        <f>INDEX(Обработка!$V$11:$AG$1011,'Тулуз-Пьерон'!$A333,'Тулуз-Пьерон'!$F333+1)</f>
        <v>#DIV/0!</v>
      </c>
      <c r="AG333" s="7" t="e">
        <f t="shared" si="8"/>
        <v>#DIV/0!</v>
      </c>
      <c r="AH333" s="6"/>
      <c r="AI333" s="5" t="e">
        <f>Обработка!$E329</f>
        <v>#DIV/0!</v>
      </c>
      <c r="AJ333" s="5" t="e">
        <f>Обработка!$F329</f>
        <v>#DIV/0!</v>
      </c>
      <c r="AK333" s="5" t="e">
        <f>Обработка!$G329</f>
        <v>#DIV/0!</v>
      </c>
    </row>
    <row r="334" spans="1:37" x14ac:dyDescent="0.25">
      <c r="A334" s="11"/>
      <c r="B334" s="13"/>
      <c r="C334" s="80"/>
      <c r="D334" s="12"/>
      <c r="E334" s="11" t="str">
        <f t="shared" si="9"/>
        <v xml:space="preserve">0 лет 0 мес. </v>
      </c>
      <c r="F334" s="11"/>
      <c r="G334" s="11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8" t="e">
        <f>Обработка!$B330</f>
        <v>#DIV/0!</v>
      </c>
      <c r="AC334" s="8" t="e">
        <f>INDEX(Обработка!$J$11:$U$1011,'Тулуз-Пьерон'!$A334,$F334+1)</f>
        <v>#DIV/0!</v>
      </c>
      <c r="AD334" s="8" t="e">
        <f>Обработка!$C330</f>
        <v>#DIV/0!</v>
      </c>
      <c r="AE334" s="5" t="e">
        <f>Обработка!$D330</f>
        <v>#DIV/0!</v>
      </c>
      <c r="AF334" s="8" t="e">
        <f>INDEX(Обработка!$V$11:$AG$1011,'Тулуз-Пьерон'!$A334,'Тулуз-Пьерон'!$F334+1)</f>
        <v>#DIV/0!</v>
      </c>
      <c r="AG334" s="7" t="e">
        <f t="shared" si="8"/>
        <v>#DIV/0!</v>
      </c>
      <c r="AH334" s="6"/>
      <c r="AI334" s="5" t="e">
        <f>Обработка!$E330</f>
        <v>#DIV/0!</v>
      </c>
      <c r="AJ334" s="5" t="e">
        <f>Обработка!$F330</f>
        <v>#DIV/0!</v>
      </c>
      <c r="AK334" s="5" t="e">
        <f>Обработка!$G330</f>
        <v>#DIV/0!</v>
      </c>
    </row>
    <row r="335" spans="1:37" x14ac:dyDescent="0.25">
      <c r="A335" s="11"/>
      <c r="B335" s="13"/>
      <c r="C335" s="80"/>
      <c r="D335" s="12"/>
      <c r="E335" s="11" t="str">
        <f t="shared" si="9"/>
        <v xml:space="preserve">0 лет 0 мес. </v>
      </c>
      <c r="F335" s="11"/>
      <c r="G335" s="11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8" t="e">
        <f>Обработка!$B331</f>
        <v>#DIV/0!</v>
      </c>
      <c r="AC335" s="8" t="e">
        <f>INDEX(Обработка!$J$11:$U$1011,'Тулуз-Пьерон'!$A335,$F335+1)</f>
        <v>#DIV/0!</v>
      </c>
      <c r="AD335" s="8" t="e">
        <f>Обработка!$C331</f>
        <v>#DIV/0!</v>
      </c>
      <c r="AE335" s="5" t="e">
        <f>Обработка!$D331</f>
        <v>#DIV/0!</v>
      </c>
      <c r="AF335" s="8" t="e">
        <f>INDEX(Обработка!$V$11:$AG$1011,'Тулуз-Пьерон'!$A335,'Тулуз-Пьерон'!$F335+1)</f>
        <v>#DIV/0!</v>
      </c>
      <c r="AG335" s="7" t="e">
        <f t="shared" ref="AG335:AG398" si="10">IF($AF335="ПАТОЛОГИЯ","КРАЙНЕ ВЫСОКАЯ ВЕРОЯНОСТЬ ММД",IF(AND(OR($AC335="Слабая",$AC335="ПАТОЛОГИЯ"),$AF335="Слабая"),"ММД ВПОЛНЕ ВЕРОЯТНА",IF(AND(OR($AC335="Слабая",$AC335="ПАТОЛОГИЯ"),OR($AF335="Средняя",$AF335="Хорошая")),"ММД В СТАДИИ КОМПЕНСАЦИИ","ОТСУТСТВИЕ ММД")))</f>
        <v>#DIV/0!</v>
      </c>
      <c r="AH335" s="6"/>
      <c r="AI335" s="5" t="e">
        <f>Обработка!$E331</f>
        <v>#DIV/0!</v>
      </c>
      <c r="AJ335" s="5" t="e">
        <f>Обработка!$F331</f>
        <v>#DIV/0!</v>
      </c>
      <c r="AK335" s="5" t="e">
        <f>Обработка!$G331</f>
        <v>#DIV/0!</v>
      </c>
    </row>
    <row r="336" spans="1:37" x14ac:dyDescent="0.25">
      <c r="A336" s="11"/>
      <c r="B336" s="13"/>
      <c r="C336" s="80"/>
      <c r="D336" s="12"/>
      <c r="E336" s="11" t="str">
        <f t="shared" ref="E336:E399" si="11">DATEDIF(C336,D336,"y")&amp;" лет "&amp;
DATEDIF(C336,D336,"ym")&amp;" мес. "</f>
        <v xml:space="preserve">0 лет 0 мес. </v>
      </c>
      <c r="F336" s="11"/>
      <c r="G336" s="11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8" t="e">
        <f>Обработка!$B332</f>
        <v>#DIV/0!</v>
      </c>
      <c r="AC336" s="8" t="e">
        <f>INDEX(Обработка!$J$11:$U$1011,'Тулуз-Пьерон'!$A336,$F336+1)</f>
        <v>#DIV/0!</v>
      </c>
      <c r="AD336" s="8" t="e">
        <f>Обработка!$C332</f>
        <v>#DIV/0!</v>
      </c>
      <c r="AE336" s="5" t="e">
        <f>Обработка!$D332</f>
        <v>#DIV/0!</v>
      </c>
      <c r="AF336" s="8" t="e">
        <f>INDEX(Обработка!$V$11:$AG$1011,'Тулуз-Пьерон'!$A336,'Тулуз-Пьерон'!$F336+1)</f>
        <v>#DIV/0!</v>
      </c>
      <c r="AG336" s="7" t="e">
        <f t="shared" si="10"/>
        <v>#DIV/0!</v>
      </c>
      <c r="AH336" s="6"/>
      <c r="AI336" s="5" t="e">
        <f>Обработка!$E332</f>
        <v>#DIV/0!</v>
      </c>
      <c r="AJ336" s="5" t="e">
        <f>Обработка!$F332</f>
        <v>#DIV/0!</v>
      </c>
      <c r="AK336" s="5" t="e">
        <f>Обработка!$G332</f>
        <v>#DIV/0!</v>
      </c>
    </row>
    <row r="337" spans="1:37" x14ac:dyDescent="0.25">
      <c r="A337" s="11"/>
      <c r="B337" s="13"/>
      <c r="C337" s="80"/>
      <c r="D337" s="12"/>
      <c r="E337" s="11" t="str">
        <f t="shared" si="11"/>
        <v xml:space="preserve">0 лет 0 мес. </v>
      </c>
      <c r="F337" s="11"/>
      <c r="G337" s="11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8" t="e">
        <f>Обработка!$B333</f>
        <v>#DIV/0!</v>
      </c>
      <c r="AC337" s="8" t="e">
        <f>INDEX(Обработка!$J$11:$U$1011,'Тулуз-Пьерон'!$A337,$F337+1)</f>
        <v>#DIV/0!</v>
      </c>
      <c r="AD337" s="8" t="e">
        <f>Обработка!$C333</f>
        <v>#DIV/0!</v>
      </c>
      <c r="AE337" s="5" t="e">
        <f>Обработка!$D333</f>
        <v>#DIV/0!</v>
      </c>
      <c r="AF337" s="8" t="e">
        <f>INDEX(Обработка!$V$11:$AG$1011,'Тулуз-Пьерон'!$A337,'Тулуз-Пьерон'!$F337+1)</f>
        <v>#DIV/0!</v>
      </c>
      <c r="AG337" s="7" t="e">
        <f t="shared" si="10"/>
        <v>#DIV/0!</v>
      </c>
      <c r="AH337" s="6"/>
      <c r="AI337" s="5" t="e">
        <f>Обработка!$E333</f>
        <v>#DIV/0!</v>
      </c>
      <c r="AJ337" s="5" t="e">
        <f>Обработка!$F333</f>
        <v>#DIV/0!</v>
      </c>
      <c r="AK337" s="5" t="e">
        <f>Обработка!$G333</f>
        <v>#DIV/0!</v>
      </c>
    </row>
    <row r="338" spans="1:37" x14ac:dyDescent="0.25">
      <c r="A338" s="11"/>
      <c r="B338" s="13"/>
      <c r="C338" s="80"/>
      <c r="D338" s="12"/>
      <c r="E338" s="11" t="str">
        <f t="shared" si="11"/>
        <v xml:space="preserve">0 лет 0 мес. </v>
      </c>
      <c r="F338" s="11"/>
      <c r="G338" s="11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8" t="e">
        <f>Обработка!$B334</f>
        <v>#DIV/0!</v>
      </c>
      <c r="AC338" s="8" t="e">
        <f>INDEX(Обработка!$J$11:$U$1011,'Тулуз-Пьерон'!$A338,$F338+1)</f>
        <v>#DIV/0!</v>
      </c>
      <c r="AD338" s="8" t="e">
        <f>Обработка!$C334</f>
        <v>#DIV/0!</v>
      </c>
      <c r="AE338" s="5" t="e">
        <f>Обработка!$D334</f>
        <v>#DIV/0!</v>
      </c>
      <c r="AF338" s="8" t="e">
        <f>INDEX(Обработка!$V$11:$AG$1011,'Тулуз-Пьерон'!$A338,'Тулуз-Пьерон'!$F338+1)</f>
        <v>#DIV/0!</v>
      </c>
      <c r="AG338" s="7" t="e">
        <f t="shared" si="10"/>
        <v>#DIV/0!</v>
      </c>
      <c r="AH338" s="6"/>
      <c r="AI338" s="5" t="e">
        <f>Обработка!$E334</f>
        <v>#DIV/0!</v>
      </c>
      <c r="AJ338" s="5" t="e">
        <f>Обработка!$F334</f>
        <v>#DIV/0!</v>
      </c>
      <c r="AK338" s="5" t="e">
        <f>Обработка!$G334</f>
        <v>#DIV/0!</v>
      </c>
    </row>
    <row r="339" spans="1:37" x14ac:dyDescent="0.25">
      <c r="A339" s="11"/>
      <c r="B339" s="13"/>
      <c r="C339" s="80"/>
      <c r="D339" s="12"/>
      <c r="E339" s="11" t="str">
        <f t="shared" si="11"/>
        <v xml:space="preserve">0 лет 0 мес. </v>
      </c>
      <c r="F339" s="11"/>
      <c r="G339" s="11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8" t="e">
        <f>Обработка!$B335</f>
        <v>#DIV/0!</v>
      </c>
      <c r="AC339" s="8" t="e">
        <f>INDEX(Обработка!$J$11:$U$1011,'Тулуз-Пьерон'!$A339,$F339+1)</f>
        <v>#DIV/0!</v>
      </c>
      <c r="AD339" s="8" t="e">
        <f>Обработка!$C335</f>
        <v>#DIV/0!</v>
      </c>
      <c r="AE339" s="5" t="e">
        <f>Обработка!$D335</f>
        <v>#DIV/0!</v>
      </c>
      <c r="AF339" s="8" t="e">
        <f>INDEX(Обработка!$V$11:$AG$1011,'Тулуз-Пьерон'!$A339,'Тулуз-Пьерон'!$F339+1)</f>
        <v>#DIV/0!</v>
      </c>
      <c r="AG339" s="7" t="e">
        <f t="shared" si="10"/>
        <v>#DIV/0!</v>
      </c>
      <c r="AH339" s="6"/>
      <c r="AI339" s="5" t="e">
        <f>Обработка!$E335</f>
        <v>#DIV/0!</v>
      </c>
      <c r="AJ339" s="5" t="e">
        <f>Обработка!$F335</f>
        <v>#DIV/0!</v>
      </c>
      <c r="AK339" s="5" t="e">
        <f>Обработка!$G335</f>
        <v>#DIV/0!</v>
      </c>
    </row>
    <row r="340" spans="1:37" x14ac:dyDescent="0.25">
      <c r="A340" s="11"/>
      <c r="B340" s="13"/>
      <c r="C340" s="80"/>
      <c r="D340" s="12"/>
      <c r="E340" s="11" t="str">
        <f t="shared" si="11"/>
        <v xml:space="preserve">0 лет 0 мес. </v>
      </c>
      <c r="F340" s="11"/>
      <c r="G340" s="11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8" t="e">
        <f>Обработка!$B336</f>
        <v>#DIV/0!</v>
      </c>
      <c r="AC340" s="8" t="e">
        <f>INDEX(Обработка!$J$11:$U$1011,'Тулуз-Пьерон'!$A340,$F340+1)</f>
        <v>#DIV/0!</v>
      </c>
      <c r="AD340" s="8" t="e">
        <f>Обработка!$C336</f>
        <v>#DIV/0!</v>
      </c>
      <c r="AE340" s="5" t="e">
        <f>Обработка!$D336</f>
        <v>#DIV/0!</v>
      </c>
      <c r="AF340" s="8" t="e">
        <f>INDEX(Обработка!$V$11:$AG$1011,'Тулуз-Пьерон'!$A340,'Тулуз-Пьерон'!$F340+1)</f>
        <v>#DIV/0!</v>
      </c>
      <c r="AG340" s="7" t="e">
        <f t="shared" si="10"/>
        <v>#DIV/0!</v>
      </c>
      <c r="AH340" s="6"/>
      <c r="AI340" s="5" t="e">
        <f>Обработка!$E336</f>
        <v>#DIV/0!</v>
      </c>
      <c r="AJ340" s="5" t="e">
        <f>Обработка!$F336</f>
        <v>#DIV/0!</v>
      </c>
      <c r="AK340" s="5" t="e">
        <f>Обработка!$G336</f>
        <v>#DIV/0!</v>
      </c>
    </row>
    <row r="341" spans="1:37" x14ac:dyDescent="0.25">
      <c r="A341" s="11"/>
      <c r="B341" s="13"/>
      <c r="C341" s="80"/>
      <c r="D341" s="12"/>
      <c r="E341" s="11" t="str">
        <f t="shared" si="11"/>
        <v xml:space="preserve">0 лет 0 мес. </v>
      </c>
      <c r="F341" s="11"/>
      <c r="G341" s="11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8" t="e">
        <f>Обработка!$B337</f>
        <v>#DIV/0!</v>
      </c>
      <c r="AC341" s="8" t="e">
        <f>INDEX(Обработка!$J$11:$U$1011,'Тулуз-Пьерон'!$A341,$F341+1)</f>
        <v>#DIV/0!</v>
      </c>
      <c r="AD341" s="8" t="e">
        <f>Обработка!$C337</f>
        <v>#DIV/0!</v>
      </c>
      <c r="AE341" s="5" t="e">
        <f>Обработка!$D337</f>
        <v>#DIV/0!</v>
      </c>
      <c r="AF341" s="8" t="e">
        <f>INDEX(Обработка!$V$11:$AG$1011,'Тулуз-Пьерон'!$A341,'Тулуз-Пьерон'!$F341+1)</f>
        <v>#DIV/0!</v>
      </c>
      <c r="AG341" s="7" t="e">
        <f t="shared" si="10"/>
        <v>#DIV/0!</v>
      </c>
      <c r="AH341" s="6"/>
      <c r="AI341" s="5" t="e">
        <f>Обработка!$E337</f>
        <v>#DIV/0!</v>
      </c>
      <c r="AJ341" s="5" t="e">
        <f>Обработка!$F337</f>
        <v>#DIV/0!</v>
      </c>
      <c r="AK341" s="5" t="e">
        <f>Обработка!$G337</f>
        <v>#DIV/0!</v>
      </c>
    </row>
    <row r="342" spans="1:37" x14ac:dyDescent="0.25">
      <c r="A342" s="11"/>
      <c r="B342" s="13"/>
      <c r="C342" s="80"/>
      <c r="D342" s="12"/>
      <c r="E342" s="11" t="str">
        <f t="shared" si="11"/>
        <v xml:space="preserve">0 лет 0 мес. </v>
      </c>
      <c r="F342" s="11"/>
      <c r="G342" s="11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8" t="e">
        <f>Обработка!$B338</f>
        <v>#DIV/0!</v>
      </c>
      <c r="AC342" s="8" t="e">
        <f>INDEX(Обработка!$J$11:$U$1011,'Тулуз-Пьерон'!$A342,$F342+1)</f>
        <v>#DIV/0!</v>
      </c>
      <c r="AD342" s="8" t="e">
        <f>Обработка!$C338</f>
        <v>#DIV/0!</v>
      </c>
      <c r="AE342" s="5" t="e">
        <f>Обработка!$D338</f>
        <v>#DIV/0!</v>
      </c>
      <c r="AF342" s="8" t="e">
        <f>INDEX(Обработка!$V$11:$AG$1011,'Тулуз-Пьерон'!$A342,'Тулуз-Пьерон'!$F342+1)</f>
        <v>#DIV/0!</v>
      </c>
      <c r="AG342" s="7" t="e">
        <f t="shared" si="10"/>
        <v>#DIV/0!</v>
      </c>
      <c r="AH342" s="6"/>
      <c r="AI342" s="5" t="e">
        <f>Обработка!$E338</f>
        <v>#DIV/0!</v>
      </c>
      <c r="AJ342" s="5" t="e">
        <f>Обработка!$F338</f>
        <v>#DIV/0!</v>
      </c>
      <c r="AK342" s="5" t="e">
        <f>Обработка!$G338</f>
        <v>#DIV/0!</v>
      </c>
    </row>
    <row r="343" spans="1:37" x14ac:dyDescent="0.25">
      <c r="A343" s="11"/>
      <c r="B343" s="13"/>
      <c r="C343" s="80"/>
      <c r="D343" s="12"/>
      <c r="E343" s="11" t="str">
        <f t="shared" si="11"/>
        <v xml:space="preserve">0 лет 0 мес. </v>
      </c>
      <c r="F343" s="11"/>
      <c r="G343" s="11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8" t="e">
        <f>Обработка!$B339</f>
        <v>#DIV/0!</v>
      </c>
      <c r="AC343" s="8" t="e">
        <f>INDEX(Обработка!$J$11:$U$1011,'Тулуз-Пьерон'!$A343,$F343+1)</f>
        <v>#DIV/0!</v>
      </c>
      <c r="AD343" s="8" t="e">
        <f>Обработка!$C339</f>
        <v>#DIV/0!</v>
      </c>
      <c r="AE343" s="5" t="e">
        <f>Обработка!$D339</f>
        <v>#DIV/0!</v>
      </c>
      <c r="AF343" s="8" t="e">
        <f>INDEX(Обработка!$V$11:$AG$1011,'Тулуз-Пьерон'!$A343,'Тулуз-Пьерон'!$F343+1)</f>
        <v>#DIV/0!</v>
      </c>
      <c r="AG343" s="7" t="e">
        <f t="shared" si="10"/>
        <v>#DIV/0!</v>
      </c>
      <c r="AH343" s="6"/>
      <c r="AI343" s="5" t="e">
        <f>Обработка!$E339</f>
        <v>#DIV/0!</v>
      </c>
      <c r="AJ343" s="5" t="e">
        <f>Обработка!$F339</f>
        <v>#DIV/0!</v>
      </c>
      <c r="AK343" s="5" t="e">
        <f>Обработка!$G339</f>
        <v>#DIV/0!</v>
      </c>
    </row>
    <row r="344" spans="1:37" x14ac:dyDescent="0.25">
      <c r="A344" s="11"/>
      <c r="B344" s="13"/>
      <c r="C344" s="80"/>
      <c r="D344" s="12"/>
      <c r="E344" s="11" t="str">
        <f t="shared" si="11"/>
        <v xml:space="preserve">0 лет 0 мес. </v>
      </c>
      <c r="F344" s="11"/>
      <c r="G344" s="11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8" t="e">
        <f>Обработка!$B340</f>
        <v>#DIV/0!</v>
      </c>
      <c r="AC344" s="8" t="e">
        <f>INDEX(Обработка!$J$11:$U$1011,'Тулуз-Пьерон'!$A344,$F344+1)</f>
        <v>#DIV/0!</v>
      </c>
      <c r="AD344" s="8" t="e">
        <f>Обработка!$C340</f>
        <v>#DIV/0!</v>
      </c>
      <c r="AE344" s="5" t="e">
        <f>Обработка!$D340</f>
        <v>#DIV/0!</v>
      </c>
      <c r="AF344" s="8" t="e">
        <f>INDEX(Обработка!$V$11:$AG$1011,'Тулуз-Пьерон'!$A344,'Тулуз-Пьерон'!$F344+1)</f>
        <v>#DIV/0!</v>
      </c>
      <c r="AG344" s="7" t="e">
        <f t="shared" si="10"/>
        <v>#DIV/0!</v>
      </c>
      <c r="AH344" s="6"/>
      <c r="AI344" s="5" t="e">
        <f>Обработка!$E340</f>
        <v>#DIV/0!</v>
      </c>
      <c r="AJ344" s="5" t="e">
        <f>Обработка!$F340</f>
        <v>#DIV/0!</v>
      </c>
      <c r="AK344" s="5" t="e">
        <f>Обработка!$G340</f>
        <v>#DIV/0!</v>
      </c>
    </row>
    <row r="345" spans="1:37" x14ac:dyDescent="0.25">
      <c r="A345" s="11"/>
      <c r="B345" s="13"/>
      <c r="C345" s="80"/>
      <c r="D345" s="12"/>
      <c r="E345" s="11" t="str">
        <f t="shared" si="11"/>
        <v xml:space="preserve">0 лет 0 мес. </v>
      </c>
      <c r="F345" s="11"/>
      <c r="G345" s="11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8" t="e">
        <f>Обработка!$B341</f>
        <v>#DIV/0!</v>
      </c>
      <c r="AC345" s="8" t="e">
        <f>INDEX(Обработка!$J$11:$U$1011,'Тулуз-Пьерон'!$A345,$F345+1)</f>
        <v>#DIV/0!</v>
      </c>
      <c r="AD345" s="8" t="e">
        <f>Обработка!$C341</f>
        <v>#DIV/0!</v>
      </c>
      <c r="AE345" s="5" t="e">
        <f>Обработка!$D341</f>
        <v>#DIV/0!</v>
      </c>
      <c r="AF345" s="8" t="e">
        <f>INDEX(Обработка!$V$11:$AG$1011,'Тулуз-Пьерон'!$A345,'Тулуз-Пьерон'!$F345+1)</f>
        <v>#DIV/0!</v>
      </c>
      <c r="AG345" s="7" t="e">
        <f t="shared" si="10"/>
        <v>#DIV/0!</v>
      </c>
      <c r="AH345" s="6"/>
      <c r="AI345" s="5" t="e">
        <f>Обработка!$E341</f>
        <v>#DIV/0!</v>
      </c>
      <c r="AJ345" s="5" t="e">
        <f>Обработка!$F341</f>
        <v>#DIV/0!</v>
      </c>
      <c r="AK345" s="5" t="e">
        <f>Обработка!$G341</f>
        <v>#DIV/0!</v>
      </c>
    </row>
    <row r="346" spans="1:37" x14ac:dyDescent="0.25">
      <c r="A346" s="11"/>
      <c r="B346" s="13"/>
      <c r="C346" s="80"/>
      <c r="D346" s="12"/>
      <c r="E346" s="11" t="str">
        <f t="shared" si="11"/>
        <v xml:space="preserve">0 лет 0 мес. </v>
      </c>
      <c r="F346" s="11"/>
      <c r="G346" s="11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8" t="e">
        <f>Обработка!$B342</f>
        <v>#DIV/0!</v>
      </c>
      <c r="AC346" s="8" t="e">
        <f>INDEX(Обработка!$J$11:$U$1011,'Тулуз-Пьерон'!$A346,$F346+1)</f>
        <v>#DIV/0!</v>
      </c>
      <c r="AD346" s="8" t="e">
        <f>Обработка!$C342</f>
        <v>#DIV/0!</v>
      </c>
      <c r="AE346" s="5" t="e">
        <f>Обработка!$D342</f>
        <v>#DIV/0!</v>
      </c>
      <c r="AF346" s="8" t="e">
        <f>INDEX(Обработка!$V$11:$AG$1011,'Тулуз-Пьерон'!$A346,'Тулуз-Пьерон'!$F346+1)</f>
        <v>#DIV/0!</v>
      </c>
      <c r="AG346" s="7" t="e">
        <f t="shared" si="10"/>
        <v>#DIV/0!</v>
      </c>
      <c r="AH346" s="6"/>
      <c r="AI346" s="5" t="e">
        <f>Обработка!$E342</f>
        <v>#DIV/0!</v>
      </c>
      <c r="AJ346" s="5" t="e">
        <f>Обработка!$F342</f>
        <v>#DIV/0!</v>
      </c>
      <c r="AK346" s="5" t="e">
        <f>Обработка!$G342</f>
        <v>#DIV/0!</v>
      </c>
    </row>
    <row r="347" spans="1:37" x14ac:dyDescent="0.25">
      <c r="A347" s="11"/>
      <c r="B347" s="13"/>
      <c r="C347" s="80"/>
      <c r="D347" s="12"/>
      <c r="E347" s="11" t="str">
        <f t="shared" si="11"/>
        <v xml:space="preserve">0 лет 0 мес. </v>
      </c>
      <c r="F347" s="11"/>
      <c r="G347" s="11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8" t="e">
        <f>Обработка!$B343</f>
        <v>#DIV/0!</v>
      </c>
      <c r="AC347" s="8" t="e">
        <f>INDEX(Обработка!$J$11:$U$1011,'Тулуз-Пьерон'!$A347,$F347+1)</f>
        <v>#DIV/0!</v>
      </c>
      <c r="AD347" s="8" t="e">
        <f>Обработка!$C343</f>
        <v>#DIV/0!</v>
      </c>
      <c r="AE347" s="5" t="e">
        <f>Обработка!$D343</f>
        <v>#DIV/0!</v>
      </c>
      <c r="AF347" s="8" t="e">
        <f>INDEX(Обработка!$V$11:$AG$1011,'Тулуз-Пьерон'!$A347,'Тулуз-Пьерон'!$F347+1)</f>
        <v>#DIV/0!</v>
      </c>
      <c r="AG347" s="7" t="e">
        <f t="shared" si="10"/>
        <v>#DIV/0!</v>
      </c>
      <c r="AH347" s="6"/>
      <c r="AI347" s="5" t="e">
        <f>Обработка!$E343</f>
        <v>#DIV/0!</v>
      </c>
      <c r="AJ347" s="5" t="e">
        <f>Обработка!$F343</f>
        <v>#DIV/0!</v>
      </c>
      <c r="AK347" s="5" t="e">
        <f>Обработка!$G343</f>
        <v>#DIV/0!</v>
      </c>
    </row>
    <row r="348" spans="1:37" x14ac:dyDescent="0.25">
      <c r="A348" s="11"/>
      <c r="B348" s="13"/>
      <c r="C348" s="80"/>
      <c r="D348" s="12"/>
      <c r="E348" s="11" t="str">
        <f t="shared" si="11"/>
        <v xml:space="preserve">0 лет 0 мес. </v>
      </c>
      <c r="F348" s="11"/>
      <c r="G348" s="11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8" t="e">
        <f>Обработка!$B344</f>
        <v>#DIV/0!</v>
      </c>
      <c r="AC348" s="8" t="e">
        <f>INDEX(Обработка!$J$11:$U$1011,'Тулуз-Пьерон'!$A348,$F348+1)</f>
        <v>#DIV/0!</v>
      </c>
      <c r="AD348" s="8" t="e">
        <f>Обработка!$C344</f>
        <v>#DIV/0!</v>
      </c>
      <c r="AE348" s="5" t="e">
        <f>Обработка!$D344</f>
        <v>#DIV/0!</v>
      </c>
      <c r="AF348" s="8" t="e">
        <f>INDEX(Обработка!$V$11:$AG$1011,'Тулуз-Пьерон'!$A348,'Тулуз-Пьерон'!$F348+1)</f>
        <v>#DIV/0!</v>
      </c>
      <c r="AG348" s="7" t="e">
        <f t="shared" si="10"/>
        <v>#DIV/0!</v>
      </c>
      <c r="AH348" s="6"/>
      <c r="AI348" s="5" t="e">
        <f>Обработка!$E344</f>
        <v>#DIV/0!</v>
      </c>
      <c r="AJ348" s="5" t="e">
        <f>Обработка!$F344</f>
        <v>#DIV/0!</v>
      </c>
      <c r="AK348" s="5" t="e">
        <f>Обработка!$G344</f>
        <v>#DIV/0!</v>
      </c>
    </row>
    <row r="349" spans="1:37" x14ac:dyDescent="0.25">
      <c r="A349" s="11"/>
      <c r="B349" s="13"/>
      <c r="C349" s="80"/>
      <c r="D349" s="12"/>
      <c r="E349" s="11" t="str">
        <f t="shared" si="11"/>
        <v xml:space="preserve">0 лет 0 мес. </v>
      </c>
      <c r="F349" s="11"/>
      <c r="G349" s="11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8" t="e">
        <f>Обработка!$B345</f>
        <v>#DIV/0!</v>
      </c>
      <c r="AC349" s="8" t="e">
        <f>INDEX(Обработка!$J$11:$U$1011,'Тулуз-Пьерон'!$A349,$F349+1)</f>
        <v>#DIV/0!</v>
      </c>
      <c r="AD349" s="8" t="e">
        <f>Обработка!$C345</f>
        <v>#DIV/0!</v>
      </c>
      <c r="AE349" s="5" t="e">
        <f>Обработка!$D345</f>
        <v>#DIV/0!</v>
      </c>
      <c r="AF349" s="8" t="e">
        <f>INDEX(Обработка!$V$11:$AG$1011,'Тулуз-Пьерон'!$A349,'Тулуз-Пьерон'!$F349+1)</f>
        <v>#DIV/0!</v>
      </c>
      <c r="AG349" s="7" t="e">
        <f t="shared" si="10"/>
        <v>#DIV/0!</v>
      </c>
      <c r="AH349" s="6"/>
      <c r="AI349" s="5" t="e">
        <f>Обработка!$E345</f>
        <v>#DIV/0!</v>
      </c>
      <c r="AJ349" s="5" t="e">
        <f>Обработка!$F345</f>
        <v>#DIV/0!</v>
      </c>
      <c r="AK349" s="5" t="e">
        <f>Обработка!$G345</f>
        <v>#DIV/0!</v>
      </c>
    </row>
    <row r="350" spans="1:37" x14ac:dyDescent="0.25">
      <c r="A350" s="11"/>
      <c r="B350" s="13"/>
      <c r="C350" s="80"/>
      <c r="D350" s="12"/>
      <c r="E350" s="11" t="str">
        <f t="shared" si="11"/>
        <v xml:space="preserve">0 лет 0 мес. </v>
      </c>
      <c r="F350" s="11"/>
      <c r="G350" s="11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8" t="e">
        <f>Обработка!$B346</f>
        <v>#DIV/0!</v>
      </c>
      <c r="AC350" s="8" t="e">
        <f>INDEX(Обработка!$J$11:$U$1011,'Тулуз-Пьерон'!$A350,$F350+1)</f>
        <v>#DIV/0!</v>
      </c>
      <c r="AD350" s="8" t="e">
        <f>Обработка!$C346</f>
        <v>#DIV/0!</v>
      </c>
      <c r="AE350" s="5" t="e">
        <f>Обработка!$D346</f>
        <v>#DIV/0!</v>
      </c>
      <c r="AF350" s="8" t="e">
        <f>INDEX(Обработка!$V$11:$AG$1011,'Тулуз-Пьерон'!$A350,'Тулуз-Пьерон'!$F350+1)</f>
        <v>#DIV/0!</v>
      </c>
      <c r="AG350" s="7" t="e">
        <f t="shared" si="10"/>
        <v>#DIV/0!</v>
      </c>
      <c r="AH350" s="6"/>
      <c r="AI350" s="5" t="e">
        <f>Обработка!$E346</f>
        <v>#DIV/0!</v>
      </c>
      <c r="AJ350" s="5" t="e">
        <f>Обработка!$F346</f>
        <v>#DIV/0!</v>
      </c>
      <c r="AK350" s="5" t="e">
        <f>Обработка!$G346</f>
        <v>#DIV/0!</v>
      </c>
    </row>
    <row r="351" spans="1:37" x14ac:dyDescent="0.25">
      <c r="A351" s="11"/>
      <c r="B351" s="13"/>
      <c r="C351" s="80"/>
      <c r="D351" s="12"/>
      <c r="E351" s="11" t="str">
        <f t="shared" si="11"/>
        <v xml:space="preserve">0 лет 0 мес. </v>
      </c>
      <c r="F351" s="11"/>
      <c r="G351" s="11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8" t="e">
        <f>Обработка!$B347</f>
        <v>#DIV/0!</v>
      </c>
      <c r="AC351" s="8" t="e">
        <f>INDEX(Обработка!$J$11:$U$1011,'Тулуз-Пьерон'!$A351,$F351+1)</f>
        <v>#DIV/0!</v>
      </c>
      <c r="AD351" s="8" t="e">
        <f>Обработка!$C347</f>
        <v>#DIV/0!</v>
      </c>
      <c r="AE351" s="5" t="e">
        <f>Обработка!$D347</f>
        <v>#DIV/0!</v>
      </c>
      <c r="AF351" s="8" t="e">
        <f>INDEX(Обработка!$V$11:$AG$1011,'Тулуз-Пьерон'!$A351,'Тулуз-Пьерон'!$F351+1)</f>
        <v>#DIV/0!</v>
      </c>
      <c r="AG351" s="7" t="e">
        <f t="shared" si="10"/>
        <v>#DIV/0!</v>
      </c>
      <c r="AH351" s="6"/>
      <c r="AI351" s="5" t="e">
        <f>Обработка!$E347</f>
        <v>#DIV/0!</v>
      </c>
      <c r="AJ351" s="5" t="e">
        <f>Обработка!$F347</f>
        <v>#DIV/0!</v>
      </c>
      <c r="AK351" s="5" t="e">
        <f>Обработка!$G347</f>
        <v>#DIV/0!</v>
      </c>
    </row>
    <row r="352" spans="1:37" x14ac:dyDescent="0.25">
      <c r="A352" s="11"/>
      <c r="B352" s="13"/>
      <c r="C352" s="80"/>
      <c r="D352" s="12"/>
      <c r="E352" s="11" t="str">
        <f t="shared" si="11"/>
        <v xml:space="preserve">0 лет 0 мес. </v>
      </c>
      <c r="F352" s="11"/>
      <c r="G352" s="11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8" t="e">
        <f>Обработка!$B348</f>
        <v>#DIV/0!</v>
      </c>
      <c r="AC352" s="8" t="e">
        <f>INDEX(Обработка!$J$11:$U$1011,'Тулуз-Пьерон'!$A352,$F352+1)</f>
        <v>#DIV/0!</v>
      </c>
      <c r="AD352" s="8" t="e">
        <f>Обработка!$C348</f>
        <v>#DIV/0!</v>
      </c>
      <c r="AE352" s="5" t="e">
        <f>Обработка!$D348</f>
        <v>#DIV/0!</v>
      </c>
      <c r="AF352" s="8" t="e">
        <f>INDEX(Обработка!$V$11:$AG$1011,'Тулуз-Пьерон'!$A352,'Тулуз-Пьерон'!$F352+1)</f>
        <v>#DIV/0!</v>
      </c>
      <c r="AG352" s="7" t="e">
        <f t="shared" si="10"/>
        <v>#DIV/0!</v>
      </c>
      <c r="AH352" s="6"/>
      <c r="AI352" s="5" t="e">
        <f>Обработка!$E348</f>
        <v>#DIV/0!</v>
      </c>
      <c r="AJ352" s="5" t="e">
        <f>Обработка!$F348</f>
        <v>#DIV/0!</v>
      </c>
      <c r="AK352" s="5" t="e">
        <f>Обработка!$G348</f>
        <v>#DIV/0!</v>
      </c>
    </row>
    <row r="353" spans="1:37" x14ac:dyDescent="0.25">
      <c r="A353" s="11"/>
      <c r="B353" s="13"/>
      <c r="C353" s="80"/>
      <c r="D353" s="12"/>
      <c r="E353" s="11" t="str">
        <f t="shared" si="11"/>
        <v xml:space="preserve">0 лет 0 мес. </v>
      </c>
      <c r="F353" s="11"/>
      <c r="G353" s="11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8" t="e">
        <f>Обработка!$B349</f>
        <v>#DIV/0!</v>
      </c>
      <c r="AC353" s="8" t="e">
        <f>INDEX(Обработка!$J$11:$U$1011,'Тулуз-Пьерон'!$A353,$F353+1)</f>
        <v>#DIV/0!</v>
      </c>
      <c r="AD353" s="8" t="e">
        <f>Обработка!$C349</f>
        <v>#DIV/0!</v>
      </c>
      <c r="AE353" s="5" t="e">
        <f>Обработка!$D349</f>
        <v>#DIV/0!</v>
      </c>
      <c r="AF353" s="8" t="e">
        <f>INDEX(Обработка!$V$11:$AG$1011,'Тулуз-Пьерон'!$A353,'Тулуз-Пьерон'!$F353+1)</f>
        <v>#DIV/0!</v>
      </c>
      <c r="AG353" s="7" t="e">
        <f t="shared" si="10"/>
        <v>#DIV/0!</v>
      </c>
      <c r="AH353" s="6"/>
      <c r="AI353" s="5" t="e">
        <f>Обработка!$E349</f>
        <v>#DIV/0!</v>
      </c>
      <c r="AJ353" s="5" t="e">
        <f>Обработка!$F349</f>
        <v>#DIV/0!</v>
      </c>
      <c r="AK353" s="5" t="e">
        <f>Обработка!$G349</f>
        <v>#DIV/0!</v>
      </c>
    </row>
    <row r="354" spans="1:37" x14ac:dyDescent="0.25">
      <c r="A354" s="11"/>
      <c r="B354" s="13"/>
      <c r="C354" s="80"/>
      <c r="D354" s="12"/>
      <c r="E354" s="11" t="str">
        <f t="shared" si="11"/>
        <v xml:space="preserve">0 лет 0 мес. </v>
      </c>
      <c r="F354" s="11"/>
      <c r="G354" s="11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8" t="e">
        <f>Обработка!$B350</f>
        <v>#DIV/0!</v>
      </c>
      <c r="AC354" s="8" t="e">
        <f>INDEX(Обработка!$J$11:$U$1011,'Тулуз-Пьерон'!$A354,$F354+1)</f>
        <v>#DIV/0!</v>
      </c>
      <c r="AD354" s="8" t="e">
        <f>Обработка!$C350</f>
        <v>#DIV/0!</v>
      </c>
      <c r="AE354" s="5" t="e">
        <f>Обработка!$D350</f>
        <v>#DIV/0!</v>
      </c>
      <c r="AF354" s="8" t="e">
        <f>INDEX(Обработка!$V$11:$AG$1011,'Тулуз-Пьерон'!$A354,'Тулуз-Пьерон'!$F354+1)</f>
        <v>#DIV/0!</v>
      </c>
      <c r="AG354" s="7" t="e">
        <f t="shared" si="10"/>
        <v>#DIV/0!</v>
      </c>
      <c r="AH354" s="6"/>
      <c r="AI354" s="5" t="e">
        <f>Обработка!$E350</f>
        <v>#DIV/0!</v>
      </c>
      <c r="AJ354" s="5" t="e">
        <f>Обработка!$F350</f>
        <v>#DIV/0!</v>
      </c>
      <c r="AK354" s="5" t="e">
        <f>Обработка!$G350</f>
        <v>#DIV/0!</v>
      </c>
    </row>
    <row r="355" spans="1:37" x14ac:dyDescent="0.25">
      <c r="A355" s="11"/>
      <c r="B355" s="13"/>
      <c r="C355" s="80"/>
      <c r="D355" s="12"/>
      <c r="E355" s="11" t="str">
        <f t="shared" si="11"/>
        <v xml:space="preserve">0 лет 0 мес. </v>
      </c>
      <c r="F355" s="11"/>
      <c r="G355" s="11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8" t="e">
        <f>Обработка!$B351</f>
        <v>#DIV/0!</v>
      </c>
      <c r="AC355" s="8" t="e">
        <f>INDEX(Обработка!$J$11:$U$1011,'Тулуз-Пьерон'!$A355,$F355+1)</f>
        <v>#DIV/0!</v>
      </c>
      <c r="AD355" s="8" t="e">
        <f>Обработка!$C351</f>
        <v>#DIV/0!</v>
      </c>
      <c r="AE355" s="5" t="e">
        <f>Обработка!$D351</f>
        <v>#DIV/0!</v>
      </c>
      <c r="AF355" s="8" t="e">
        <f>INDEX(Обработка!$V$11:$AG$1011,'Тулуз-Пьерон'!$A355,'Тулуз-Пьерон'!$F355+1)</f>
        <v>#DIV/0!</v>
      </c>
      <c r="AG355" s="7" t="e">
        <f t="shared" si="10"/>
        <v>#DIV/0!</v>
      </c>
      <c r="AH355" s="6"/>
      <c r="AI355" s="5" t="e">
        <f>Обработка!$E351</f>
        <v>#DIV/0!</v>
      </c>
      <c r="AJ355" s="5" t="e">
        <f>Обработка!$F351</f>
        <v>#DIV/0!</v>
      </c>
      <c r="AK355" s="5" t="e">
        <f>Обработка!$G351</f>
        <v>#DIV/0!</v>
      </c>
    </row>
    <row r="356" spans="1:37" x14ac:dyDescent="0.25">
      <c r="A356" s="11"/>
      <c r="B356" s="13"/>
      <c r="C356" s="80"/>
      <c r="D356" s="12"/>
      <c r="E356" s="11" t="str">
        <f t="shared" si="11"/>
        <v xml:space="preserve">0 лет 0 мес. </v>
      </c>
      <c r="F356" s="11"/>
      <c r="G356" s="11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8" t="e">
        <f>Обработка!$B352</f>
        <v>#DIV/0!</v>
      </c>
      <c r="AC356" s="8" t="e">
        <f>INDEX(Обработка!$J$11:$U$1011,'Тулуз-Пьерон'!$A356,$F356+1)</f>
        <v>#DIV/0!</v>
      </c>
      <c r="AD356" s="8" t="e">
        <f>Обработка!$C352</f>
        <v>#DIV/0!</v>
      </c>
      <c r="AE356" s="5" t="e">
        <f>Обработка!$D352</f>
        <v>#DIV/0!</v>
      </c>
      <c r="AF356" s="8" t="e">
        <f>INDEX(Обработка!$V$11:$AG$1011,'Тулуз-Пьерон'!$A356,'Тулуз-Пьерон'!$F356+1)</f>
        <v>#DIV/0!</v>
      </c>
      <c r="AG356" s="7" t="e">
        <f t="shared" si="10"/>
        <v>#DIV/0!</v>
      </c>
      <c r="AH356" s="6"/>
      <c r="AI356" s="5" t="e">
        <f>Обработка!$E352</f>
        <v>#DIV/0!</v>
      </c>
      <c r="AJ356" s="5" t="e">
        <f>Обработка!$F352</f>
        <v>#DIV/0!</v>
      </c>
      <c r="AK356" s="5" t="e">
        <f>Обработка!$G352</f>
        <v>#DIV/0!</v>
      </c>
    </row>
    <row r="357" spans="1:37" x14ac:dyDescent="0.25">
      <c r="A357" s="11"/>
      <c r="B357" s="13"/>
      <c r="C357" s="80"/>
      <c r="D357" s="12"/>
      <c r="E357" s="11" t="str">
        <f t="shared" si="11"/>
        <v xml:space="preserve">0 лет 0 мес. </v>
      </c>
      <c r="F357" s="11"/>
      <c r="G357" s="11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8" t="e">
        <f>Обработка!$B353</f>
        <v>#DIV/0!</v>
      </c>
      <c r="AC357" s="8" t="e">
        <f>INDEX(Обработка!$J$11:$U$1011,'Тулуз-Пьерон'!$A357,$F357+1)</f>
        <v>#DIV/0!</v>
      </c>
      <c r="AD357" s="8" t="e">
        <f>Обработка!$C353</f>
        <v>#DIV/0!</v>
      </c>
      <c r="AE357" s="5" t="e">
        <f>Обработка!$D353</f>
        <v>#DIV/0!</v>
      </c>
      <c r="AF357" s="8" t="e">
        <f>INDEX(Обработка!$V$11:$AG$1011,'Тулуз-Пьерон'!$A357,'Тулуз-Пьерон'!$F357+1)</f>
        <v>#DIV/0!</v>
      </c>
      <c r="AG357" s="7" t="e">
        <f t="shared" si="10"/>
        <v>#DIV/0!</v>
      </c>
      <c r="AH357" s="6"/>
      <c r="AI357" s="5" t="e">
        <f>Обработка!$E353</f>
        <v>#DIV/0!</v>
      </c>
      <c r="AJ357" s="5" t="e">
        <f>Обработка!$F353</f>
        <v>#DIV/0!</v>
      </c>
      <c r="AK357" s="5" t="e">
        <f>Обработка!$G353</f>
        <v>#DIV/0!</v>
      </c>
    </row>
    <row r="358" spans="1:37" x14ac:dyDescent="0.25">
      <c r="A358" s="11"/>
      <c r="B358" s="13"/>
      <c r="C358" s="80"/>
      <c r="D358" s="12"/>
      <c r="E358" s="11" t="str">
        <f t="shared" si="11"/>
        <v xml:space="preserve">0 лет 0 мес. </v>
      </c>
      <c r="F358" s="11"/>
      <c r="G358" s="11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8" t="e">
        <f>Обработка!$B354</f>
        <v>#DIV/0!</v>
      </c>
      <c r="AC358" s="8" t="e">
        <f>INDEX(Обработка!$J$11:$U$1011,'Тулуз-Пьерон'!$A358,$F358+1)</f>
        <v>#DIV/0!</v>
      </c>
      <c r="AD358" s="8" t="e">
        <f>Обработка!$C354</f>
        <v>#DIV/0!</v>
      </c>
      <c r="AE358" s="5" t="e">
        <f>Обработка!$D354</f>
        <v>#DIV/0!</v>
      </c>
      <c r="AF358" s="8" t="e">
        <f>INDEX(Обработка!$V$11:$AG$1011,'Тулуз-Пьерон'!$A358,'Тулуз-Пьерон'!$F358+1)</f>
        <v>#DIV/0!</v>
      </c>
      <c r="AG358" s="7" t="e">
        <f t="shared" si="10"/>
        <v>#DIV/0!</v>
      </c>
      <c r="AH358" s="6"/>
      <c r="AI358" s="5" t="e">
        <f>Обработка!$E354</f>
        <v>#DIV/0!</v>
      </c>
      <c r="AJ358" s="5" t="e">
        <f>Обработка!$F354</f>
        <v>#DIV/0!</v>
      </c>
      <c r="AK358" s="5" t="e">
        <f>Обработка!$G354</f>
        <v>#DIV/0!</v>
      </c>
    </row>
    <row r="359" spans="1:37" x14ac:dyDescent="0.25">
      <c r="A359" s="11"/>
      <c r="B359" s="13"/>
      <c r="C359" s="80"/>
      <c r="D359" s="12"/>
      <c r="E359" s="11" t="str">
        <f t="shared" si="11"/>
        <v xml:space="preserve">0 лет 0 мес. </v>
      </c>
      <c r="F359" s="11"/>
      <c r="G359" s="11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8" t="e">
        <f>Обработка!$B355</f>
        <v>#DIV/0!</v>
      </c>
      <c r="AC359" s="8" t="e">
        <f>INDEX(Обработка!$J$11:$U$1011,'Тулуз-Пьерон'!$A359,$F359+1)</f>
        <v>#DIV/0!</v>
      </c>
      <c r="AD359" s="8" t="e">
        <f>Обработка!$C355</f>
        <v>#DIV/0!</v>
      </c>
      <c r="AE359" s="5" t="e">
        <f>Обработка!$D355</f>
        <v>#DIV/0!</v>
      </c>
      <c r="AF359" s="8" t="e">
        <f>INDEX(Обработка!$V$11:$AG$1011,'Тулуз-Пьерон'!$A359,'Тулуз-Пьерон'!$F359+1)</f>
        <v>#DIV/0!</v>
      </c>
      <c r="AG359" s="7" t="e">
        <f t="shared" si="10"/>
        <v>#DIV/0!</v>
      </c>
      <c r="AH359" s="6"/>
      <c r="AI359" s="5" t="e">
        <f>Обработка!$E355</f>
        <v>#DIV/0!</v>
      </c>
      <c r="AJ359" s="5" t="e">
        <f>Обработка!$F355</f>
        <v>#DIV/0!</v>
      </c>
      <c r="AK359" s="5" t="e">
        <f>Обработка!$G355</f>
        <v>#DIV/0!</v>
      </c>
    </row>
    <row r="360" spans="1:37" x14ac:dyDescent="0.25">
      <c r="A360" s="11"/>
      <c r="B360" s="13"/>
      <c r="C360" s="80"/>
      <c r="D360" s="12"/>
      <c r="E360" s="11" t="str">
        <f t="shared" si="11"/>
        <v xml:space="preserve">0 лет 0 мес. </v>
      </c>
      <c r="F360" s="11"/>
      <c r="G360" s="11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8" t="e">
        <f>Обработка!$B356</f>
        <v>#DIV/0!</v>
      </c>
      <c r="AC360" s="8" t="e">
        <f>INDEX(Обработка!$J$11:$U$1011,'Тулуз-Пьерон'!$A360,$F360+1)</f>
        <v>#DIV/0!</v>
      </c>
      <c r="AD360" s="8" t="e">
        <f>Обработка!$C356</f>
        <v>#DIV/0!</v>
      </c>
      <c r="AE360" s="5" t="e">
        <f>Обработка!$D356</f>
        <v>#DIV/0!</v>
      </c>
      <c r="AF360" s="8" t="e">
        <f>INDEX(Обработка!$V$11:$AG$1011,'Тулуз-Пьерон'!$A360,'Тулуз-Пьерон'!$F360+1)</f>
        <v>#DIV/0!</v>
      </c>
      <c r="AG360" s="7" t="e">
        <f t="shared" si="10"/>
        <v>#DIV/0!</v>
      </c>
      <c r="AH360" s="6"/>
      <c r="AI360" s="5" t="e">
        <f>Обработка!$E356</f>
        <v>#DIV/0!</v>
      </c>
      <c r="AJ360" s="5" t="e">
        <f>Обработка!$F356</f>
        <v>#DIV/0!</v>
      </c>
      <c r="AK360" s="5" t="e">
        <f>Обработка!$G356</f>
        <v>#DIV/0!</v>
      </c>
    </row>
    <row r="361" spans="1:37" x14ac:dyDescent="0.25">
      <c r="A361" s="11"/>
      <c r="B361" s="13"/>
      <c r="C361" s="80"/>
      <c r="D361" s="12"/>
      <c r="E361" s="11" t="str">
        <f t="shared" si="11"/>
        <v xml:space="preserve">0 лет 0 мес. </v>
      </c>
      <c r="F361" s="11"/>
      <c r="G361" s="11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8" t="e">
        <f>Обработка!$B357</f>
        <v>#DIV/0!</v>
      </c>
      <c r="AC361" s="8" t="e">
        <f>INDEX(Обработка!$J$11:$U$1011,'Тулуз-Пьерон'!$A361,$F361+1)</f>
        <v>#DIV/0!</v>
      </c>
      <c r="AD361" s="8" t="e">
        <f>Обработка!$C357</f>
        <v>#DIV/0!</v>
      </c>
      <c r="AE361" s="5" t="e">
        <f>Обработка!$D357</f>
        <v>#DIV/0!</v>
      </c>
      <c r="AF361" s="8" t="e">
        <f>INDEX(Обработка!$V$11:$AG$1011,'Тулуз-Пьерон'!$A361,'Тулуз-Пьерон'!$F361+1)</f>
        <v>#DIV/0!</v>
      </c>
      <c r="AG361" s="7" t="e">
        <f t="shared" si="10"/>
        <v>#DIV/0!</v>
      </c>
      <c r="AH361" s="6"/>
      <c r="AI361" s="5" t="e">
        <f>Обработка!$E357</f>
        <v>#DIV/0!</v>
      </c>
      <c r="AJ361" s="5" t="e">
        <f>Обработка!$F357</f>
        <v>#DIV/0!</v>
      </c>
      <c r="AK361" s="5" t="e">
        <f>Обработка!$G357</f>
        <v>#DIV/0!</v>
      </c>
    </row>
    <row r="362" spans="1:37" x14ac:dyDescent="0.25">
      <c r="A362" s="11"/>
      <c r="B362" s="13"/>
      <c r="C362" s="80"/>
      <c r="D362" s="12"/>
      <c r="E362" s="11" t="str">
        <f t="shared" si="11"/>
        <v xml:space="preserve">0 лет 0 мес. </v>
      </c>
      <c r="F362" s="11"/>
      <c r="G362" s="11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8" t="e">
        <f>Обработка!$B358</f>
        <v>#DIV/0!</v>
      </c>
      <c r="AC362" s="8" t="e">
        <f>INDEX(Обработка!$J$11:$U$1011,'Тулуз-Пьерон'!$A362,$F362+1)</f>
        <v>#DIV/0!</v>
      </c>
      <c r="AD362" s="8" t="e">
        <f>Обработка!$C358</f>
        <v>#DIV/0!</v>
      </c>
      <c r="AE362" s="5" t="e">
        <f>Обработка!$D358</f>
        <v>#DIV/0!</v>
      </c>
      <c r="AF362" s="8" t="e">
        <f>INDEX(Обработка!$V$11:$AG$1011,'Тулуз-Пьерон'!$A362,'Тулуз-Пьерон'!$F362+1)</f>
        <v>#DIV/0!</v>
      </c>
      <c r="AG362" s="7" t="e">
        <f t="shared" si="10"/>
        <v>#DIV/0!</v>
      </c>
      <c r="AH362" s="6"/>
      <c r="AI362" s="5" t="e">
        <f>Обработка!$E358</f>
        <v>#DIV/0!</v>
      </c>
      <c r="AJ362" s="5" t="e">
        <f>Обработка!$F358</f>
        <v>#DIV/0!</v>
      </c>
      <c r="AK362" s="5" t="e">
        <f>Обработка!$G358</f>
        <v>#DIV/0!</v>
      </c>
    </row>
    <row r="363" spans="1:37" x14ac:dyDescent="0.25">
      <c r="A363" s="11"/>
      <c r="B363" s="13"/>
      <c r="C363" s="80"/>
      <c r="D363" s="12"/>
      <c r="E363" s="11" t="str">
        <f t="shared" si="11"/>
        <v xml:space="preserve">0 лет 0 мес. </v>
      </c>
      <c r="F363" s="11"/>
      <c r="G363" s="11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8" t="e">
        <f>Обработка!$B359</f>
        <v>#DIV/0!</v>
      </c>
      <c r="AC363" s="8" t="e">
        <f>INDEX(Обработка!$J$11:$U$1011,'Тулуз-Пьерон'!$A363,$F363+1)</f>
        <v>#DIV/0!</v>
      </c>
      <c r="AD363" s="8" t="e">
        <f>Обработка!$C359</f>
        <v>#DIV/0!</v>
      </c>
      <c r="AE363" s="5" t="e">
        <f>Обработка!$D359</f>
        <v>#DIV/0!</v>
      </c>
      <c r="AF363" s="8" t="e">
        <f>INDEX(Обработка!$V$11:$AG$1011,'Тулуз-Пьерон'!$A363,'Тулуз-Пьерон'!$F363+1)</f>
        <v>#DIV/0!</v>
      </c>
      <c r="AG363" s="7" t="e">
        <f t="shared" si="10"/>
        <v>#DIV/0!</v>
      </c>
      <c r="AH363" s="6"/>
      <c r="AI363" s="5" t="e">
        <f>Обработка!$E359</f>
        <v>#DIV/0!</v>
      </c>
      <c r="AJ363" s="5" t="e">
        <f>Обработка!$F359</f>
        <v>#DIV/0!</v>
      </c>
      <c r="AK363" s="5" t="e">
        <f>Обработка!$G359</f>
        <v>#DIV/0!</v>
      </c>
    </row>
    <row r="364" spans="1:37" x14ac:dyDescent="0.25">
      <c r="A364" s="11"/>
      <c r="B364" s="13"/>
      <c r="C364" s="80"/>
      <c r="D364" s="12"/>
      <c r="E364" s="11" t="str">
        <f t="shared" si="11"/>
        <v xml:space="preserve">0 лет 0 мес. </v>
      </c>
      <c r="F364" s="11"/>
      <c r="G364" s="11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8" t="e">
        <f>Обработка!$B360</f>
        <v>#DIV/0!</v>
      </c>
      <c r="AC364" s="8" t="e">
        <f>INDEX(Обработка!$J$11:$U$1011,'Тулуз-Пьерон'!$A364,$F364+1)</f>
        <v>#DIV/0!</v>
      </c>
      <c r="AD364" s="8" t="e">
        <f>Обработка!$C360</f>
        <v>#DIV/0!</v>
      </c>
      <c r="AE364" s="5" t="e">
        <f>Обработка!$D360</f>
        <v>#DIV/0!</v>
      </c>
      <c r="AF364" s="8" t="e">
        <f>INDEX(Обработка!$V$11:$AG$1011,'Тулуз-Пьерон'!$A364,'Тулуз-Пьерон'!$F364+1)</f>
        <v>#DIV/0!</v>
      </c>
      <c r="AG364" s="7" t="e">
        <f t="shared" si="10"/>
        <v>#DIV/0!</v>
      </c>
      <c r="AH364" s="6"/>
      <c r="AI364" s="5" t="e">
        <f>Обработка!$E360</f>
        <v>#DIV/0!</v>
      </c>
      <c r="AJ364" s="5" t="e">
        <f>Обработка!$F360</f>
        <v>#DIV/0!</v>
      </c>
      <c r="AK364" s="5" t="e">
        <f>Обработка!$G360</f>
        <v>#DIV/0!</v>
      </c>
    </row>
    <row r="365" spans="1:37" x14ac:dyDescent="0.25">
      <c r="A365" s="11"/>
      <c r="B365" s="13"/>
      <c r="C365" s="80"/>
      <c r="D365" s="12"/>
      <c r="E365" s="11" t="str">
        <f t="shared" si="11"/>
        <v xml:space="preserve">0 лет 0 мес. </v>
      </c>
      <c r="F365" s="11"/>
      <c r="G365" s="11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8" t="e">
        <f>Обработка!$B361</f>
        <v>#DIV/0!</v>
      </c>
      <c r="AC365" s="8" t="e">
        <f>INDEX(Обработка!$J$11:$U$1011,'Тулуз-Пьерон'!$A365,$F365+1)</f>
        <v>#DIV/0!</v>
      </c>
      <c r="AD365" s="8" t="e">
        <f>Обработка!$C361</f>
        <v>#DIV/0!</v>
      </c>
      <c r="AE365" s="5" t="e">
        <f>Обработка!$D361</f>
        <v>#DIV/0!</v>
      </c>
      <c r="AF365" s="8" t="e">
        <f>INDEX(Обработка!$V$11:$AG$1011,'Тулуз-Пьерон'!$A365,'Тулуз-Пьерон'!$F365+1)</f>
        <v>#DIV/0!</v>
      </c>
      <c r="AG365" s="7" t="e">
        <f t="shared" si="10"/>
        <v>#DIV/0!</v>
      </c>
      <c r="AH365" s="6"/>
      <c r="AI365" s="5" t="e">
        <f>Обработка!$E361</f>
        <v>#DIV/0!</v>
      </c>
      <c r="AJ365" s="5" t="e">
        <f>Обработка!$F361</f>
        <v>#DIV/0!</v>
      </c>
      <c r="AK365" s="5" t="e">
        <f>Обработка!$G361</f>
        <v>#DIV/0!</v>
      </c>
    </row>
    <row r="366" spans="1:37" x14ac:dyDescent="0.25">
      <c r="A366" s="11"/>
      <c r="B366" s="13"/>
      <c r="C366" s="80"/>
      <c r="D366" s="12"/>
      <c r="E366" s="11" t="str">
        <f t="shared" si="11"/>
        <v xml:space="preserve">0 лет 0 мес. </v>
      </c>
      <c r="F366" s="11"/>
      <c r="G366" s="11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8" t="e">
        <f>Обработка!$B362</f>
        <v>#DIV/0!</v>
      </c>
      <c r="AC366" s="8" t="e">
        <f>INDEX(Обработка!$J$11:$U$1011,'Тулуз-Пьерон'!$A366,$F366+1)</f>
        <v>#DIV/0!</v>
      </c>
      <c r="AD366" s="8" t="e">
        <f>Обработка!$C362</f>
        <v>#DIV/0!</v>
      </c>
      <c r="AE366" s="5" t="e">
        <f>Обработка!$D362</f>
        <v>#DIV/0!</v>
      </c>
      <c r="AF366" s="8" t="e">
        <f>INDEX(Обработка!$V$11:$AG$1011,'Тулуз-Пьерон'!$A366,'Тулуз-Пьерон'!$F366+1)</f>
        <v>#DIV/0!</v>
      </c>
      <c r="AG366" s="7" t="e">
        <f t="shared" si="10"/>
        <v>#DIV/0!</v>
      </c>
      <c r="AH366" s="6"/>
      <c r="AI366" s="5" t="e">
        <f>Обработка!$E362</f>
        <v>#DIV/0!</v>
      </c>
      <c r="AJ366" s="5" t="e">
        <f>Обработка!$F362</f>
        <v>#DIV/0!</v>
      </c>
      <c r="AK366" s="5" t="e">
        <f>Обработка!$G362</f>
        <v>#DIV/0!</v>
      </c>
    </row>
    <row r="367" spans="1:37" x14ac:dyDescent="0.25">
      <c r="A367" s="11"/>
      <c r="B367" s="13"/>
      <c r="C367" s="80"/>
      <c r="D367" s="12"/>
      <c r="E367" s="11" t="str">
        <f t="shared" si="11"/>
        <v xml:space="preserve">0 лет 0 мес. </v>
      </c>
      <c r="F367" s="11"/>
      <c r="G367" s="11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8" t="e">
        <f>Обработка!$B363</f>
        <v>#DIV/0!</v>
      </c>
      <c r="AC367" s="8" t="e">
        <f>INDEX(Обработка!$J$11:$U$1011,'Тулуз-Пьерон'!$A367,$F367+1)</f>
        <v>#DIV/0!</v>
      </c>
      <c r="AD367" s="8" t="e">
        <f>Обработка!$C363</f>
        <v>#DIV/0!</v>
      </c>
      <c r="AE367" s="5" t="e">
        <f>Обработка!$D363</f>
        <v>#DIV/0!</v>
      </c>
      <c r="AF367" s="8" t="e">
        <f>INDEX(Обработка!$V$11:$AG$1011,'Тулуз-Пьерон'!$A367,'Тулуз-Пьерон'!$F367+1)</f>
        <v>#DIV/0!</v>
      </c>
      <c r="AG367" s="7" t="e">
        <f t="shared" si="10"/>
        <v>#DIV/0!</v>
      </c>
      <c r="AH367" s="6"/>
      <c r="AI367" s="5" t="e">
        <f>Обработка!$E363</f>
        <v>#DIV/0!</v>
      </c>
      <c r="AJ367" s="5" t="e">
        <f>Обработка!$F363</f>
        <v>#DIV/0!</v>
      </c>
      <c r="AK367" s="5" t="e">
        <f>Обработка!$G363</f>
        <v>#DIV/0!</v>
      </c>
    </row>
    <row r="368" spans="1:37" x14ac:dyDescent="0.25">
      <c r="A368" s="11"/>
      <c r="B368" s="13"/>
      <c r="C368" s="80"/>
      <c r="D368" s="12"/>
      <c r="E368" s="11" t="str">
        <f t="shared" si="11"/>
        <v xml:space="preserve">0 лет 0 мес. </v>
      </c>
      <c r="F368" s="11"/>
      <c r="G368" s="11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8" t="e">
        <f>Обработка!$B364</f>
        <v>#DIV/0!</v>
      </c>
      <c r="AC368" s="8" t="e">
        <f>INDEX(Обработка!$J$11:$U$1011,'Тулуз-Пьерон'!$A368,$F368+1)</f>
        <v>#DIV/0!</v>
      </c>
      <c r="AD368" s="8" t="e">
        <f>Обработка!$C364</f>
        <v>#DIV/0!</v>
      </c>
      <c r="AE368" s="5" t="e">
        <f>Обработка!$D364</f>
        <v>#DIV/0!</v>
      </c>
      <c r="AF368" s="8" t="e">
        <f>INDEX(Обработка!$V$11:$AG$1011,'Тулуз-Пьерон'!$A368,'Тулуз-Пьерон'!$F368+1)</f>
        <v>#DIV/0!</v>
      </c>
      <c r="AG368" s="7" t="e">
        <f t="shared" si="10"/>
        <v>#DIV/0!</v>
      </c>
      <c r="AH368" s="6"/>
      <c r="AI368" s="5" t="e">
        <f>Обработка!$E364</f>
        <v>#DIV/0!</v>
      </c>
      <c r="AJ368" s="5" t="e">
        <f>Обработка!$F364</f>
        <v>#DIV/0!</v>
      </c>
      <c r="AK368" s="5" t="e">
        <f>Обработка!$G364</f>
        <v>#DIV/0!</v>
      </c>
    </row>
    <row r="369" spans="1:37" x14ac:dyDescent="0.25">
      <c r="A369" s="11"/>
      <c r="B369" s="13"/>
      <c r="C369" s="80"/>
      <c r="D369" s="12"/>
      <c r="E369" s="11" t="str">
        <f t="shared" si="11"/>
        <v xml:space="preserve">0 лет 0 мес. </v>
      </c>
      <c r="F369" s="11"/>
      <c r="G369" s="11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8" t="e">
        <f>Обработка!$B365</f>
        <v>#DIV/0!</v>
      </c>
      <c r="AC369" s="8" t="e">
        <f>INDEX(Обработка!$J$11:$U$1011,'Тулуз-Пьерон'!$A369,$F369+1)</f>
        <v>#DIV/0!</v>
      </c>
      <c r="AD369" s="8" t="e">
        <f>Обработка!$C365</f>
        <v>#DIV/0!</v>
      </c>
      <c r="AE369" s="5" t="e">
        <f>Обработка!$D365</f>
        <v>#DIV/0!</v>
      </c>
      <c r="AF369" s="8" t="e">
        <f>INDEX(Обработка!$V$11:$AG$1011,'Тулуз-Пьерон'!$A369,'Тулуз-Пьерон'!$F369+1)</f>
        <v>#DIV/0!</v>
      </c>
      <c r="AG369" s="7" t="e">
        <f t="shared" si="10"/>
        <v>#DIV/0!</v>
      </c>
      <c r="AH369" s="6"/>
      <c r="AI369" s="5" t="e">
        <f>Обработка!$E365</f>
        <v>#DIV/0!</v>
      </c>
      <c r="AJ369" s="5" t="e">
        <f>Обработка!$F365</f>
        <v>#DIV/0!</v>
      </c>
      <c r="AK369" s="5" t="e">
        <f>Обработка!$G365</f>
        <v>#DIV/0!</v>
      </c>
    </row>
    <row r="370" spans="1:37" x14ac:dyDescent="0.25">
      <c r="A370" s="11"/>
      <c r="B370" s="13"/>
      <c r="C370" s="80"/>
      <c r="D370" s="12"/>
      <c r="E370" s="11" t="str">
        <f t="shared" si="11"/>
        <v xml:space="preserve">0 лет 0 мес. </v>
      </c>
      <c r="F370" s="11"/>
      <c r="G370" s="11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8" t="e">
        <f>Обработка!$B366</f>
        <v>#DIV/0!</v>
      </c>
      <c r="AC370" s="8" t="e">
        <f>INDEX(Обработка!$J$11:$U$1011,'Тулуз-Пьерон'!$A370,$F370+1)</f>
        <v>#DIV/0!</v>
      </c>
      <c r="AD370" s="8" t="e">
        <f>Обработка!$C366</f>
        <v>#DIV/0!</v>
      </c>
      <c r="AE370" s="5" t="e">
        <f>Обработка!$D366</f>
        <v>#DIV/0!</v>
      </c>
      <c r="AF370" s="8" t="e">
        <f>INDEX(Обработка!$V$11:$AG$1011,'Тулуз-Пьерон'!$A370,'Тулуз-Пьерон'!$F370+1)</f>
        <v>#DIV/0!</v>
      </c>
      <c r="AG370" s="7" t="e">
        <f t="shared" si="10"/>
        <v>#DIV/0!</v>
      </c>
      <c r="AH370" s="6"/>
      <c r="AI370" s="5" t="e">
        <f>Обработка!$E366</f>
        <v>#DIV/0!</v>
      </c>
      <c r="AJ370" s="5" t="e">
        <f>Обработка!$F366</f>
        <v>#DIV/0!</v>
      </c>
      <c r="AK370" s="5" t="e">
        <f>Обработка!$G366</f>
        <v>#DIV/0!</v>
      </c>
    </row>
    <row r="371" spans="1:37" x14ac:dyDescent="0.25">
      <c r="A371" s="11"/>
      <c r="B371" s="13"/>
      <c r="C371" s="80"/>
      <c r="D371" s="12"/>
      <c r="E371" s="11" t="str">
        <f t="shared" si="11"/>
        <v xml:space="preserve">0 лет 0 мес. </v>
      </c>
      <c r="F371" s="11"/>
      <c r="G371" s="11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8" t="e">
        <f>Обработка!$B367</f>
        <v>#DIV/0!</v>
      </c>
      <c r="AC371" s="8" t="e">
        <f>INDEX(Обработка!$J$11:$U$1011,'Тулуз-Пьерон'!$A371,$F371+1)</f>
        <v>#DIV/0!</v>
      </c>
      <c r="AD371" s="8" t="e">
        <f>Обработка!$C367</f>
        <v>#DIV/0!</v>
      </c>
      <c r="AE371" s="5" t="e">
        <f>Обработка!$D367</f>
        <v>#DIV/0!</v>
      </c>
      <c r="AF371" s="8" t="e">
        <f>INDEX(Обработка!$V$11:$AG$1011,'Тулуз-Пьерон'!$A371,'Тулуз-Пьерон'!$F371+1)</f>
        <v>#DIV/0!</v>
      </c>
      <c r="AG371" s="7" t="e">
        <f t="shared" si="10"/>
        <v>#DIV/0!</v>
      </c>
      <c r="AH371" s="6"/>
      <c r="AI371" s="5" t="e">
        <f>Обработка!$E367</f>
        <v>#DIV/0!</v>
      </c>
      <c r="AJ371" s="5" t="e">
        <f>Обработка!$F367</f>
        <v>#DIV/0!</v>
      </c>
      <c r="AK371" s="5" t="e">
        <f>Обработка!$G367</f>
        <v>#DIV/0!</v>
      </c>
    </row>
    <row r="372" spans="1:37" x14ac:dyDescent="0.25">
      <c r="A372" s="11"/>
      <c r="B372" s="13"/>
      <c r="C372" s="80"/>
      <c r="D372" s="12"/>
      <c r="E372" s="11" t="str">
        <f t="shared" si="11"/>
        <v xml:space="preserve">0 лет 0 мес. </v>
      </c>
      <c r="F372" s="11"/>
      <c r="G372" s="11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8" t="e">
        <f>Обработка!$B368</f>
        <v>#DIV/0!</v>
      </c>
      <c r="AC372" s="8" t="e">
        <f>INDEX(Обработка!$J$11:$U$1011,'Тулуз-Пьерон'!$A372,$F372+1)</f>
        <v>#DIV/0!</v>
      </c>
      <c r="AD372" s="8" t="e">
        <f>Обработка!$C368</f>
        <v>#DIV/0!</v>
      </c>
      <c r="AE372" s="5" t="e">
        <f>Обработка!$D368</f>
        <v>#DIV/0!</v>
      </c>
      <c r="AF372" s="8" t="e">
        <f>INDEX(Обработка!$V$11:$AG$1011,'Тулуз-Пьерон'!$A372,'Тулуз-Пьерон'!$F372+1)</f>
        <v>#DIV/0!</v>
      </c>
      <c r="AG372" s="7" t="e">
        <f t="shared" si="10"/>
        <v>#DIV/0!</v>
      </c>
      <c r="AH372" s="6"/>
      <c r="AI372" s="5" t="e">
        <f>Обработка!$E368</f>
        <v>#DIV/0!</v>
      </c>
      <c r="AJ372" s="5" t="e">
        <f>Обработка!$F368</f>
        <v>#DIV/0!</v>
      </c>
      <c r="AK372" s="5" t="e">
        <f>Обработка!$G368</f>
        <v>#DIV/0!</v>
      </c>
    </row>
    <row r="373" spans="1:37" x14ac:dyDescent="0.25">
      <c r="A373" s="11"/>
      <c r="B373" s="13"/>
      <c r="C373" s="80"/>
      <c r="D373" s="12"/>
      <c r="E373" s="11" t="str">
        <f t="shared" si="11"/>
        <v xml:space="preserve">0 лет 0 мес. </v>
      </c>
      <c r="F373" s="11"/>
      <c r="G373" s="11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8" t="e">
        <f>Обработка!$B369</f>
        <v>#DIV/0!</v>
      </c>
      <c r="AC373" s="8" t="e">
        <f>INDEX(Обработка!$J$11:$U$1011,'Тулуз-Пьерон'!$A373,$F373+1)</f>
        <v>#DIV/0!</v>
      </c>
      <c r="AD373" s="8" t="e">
        <f>Обработка!$C369</f>
        <v>#DIV/0!</v>
      </c>
      <c r="AE373" s="5" t="e">
        <f>Обработка!$D369</f>
        <v>#DIV/0!</v>
      </c>
      <c r="AF373" s="8" t="e">
        <f>INDEX(Обработка!$V$11:$AG$1011,'Тулуз-Пьерон'!$A373,'Тулуз-Пьерон'!$F373+1)</f>
        <v>#DIV/0!</v>
      </c>
      <c r="AG373" s="7" t="e">
        <f t="shared" si="10"/>
        <v>#DIV/0!</v>
      </c>
      <c r="AH373" s="6"/>
      <c r="AI373" s="5" t="e">
        <f>Обработка!$E369</f>
        <v>#DIV/0!</v>
      </c>
      <c r="AJ373" s="5" t="e">
        <f>Обработка!$F369</f>
        <v>#DIV/0!</v>
      </c>
      <c r="AK373" s="5" t="e">
        <f>Обработка!$G369</f>
        <v>#DIV/0!</v>
      </c>
    </row>
    <row r="374" spans="1:37" x14ac:dyDescent="0.25">
      <c r="A374" s="11"/>
      <c r="B374" s="13"/>
      <c r="C374" s="80"/>
      <c r="D374" s="12"/>
      <c r="E374" s="11" t="str">
        <f t="shared" si="11"/>
        <v xml:space="preserve">0 лет 0 мес. </v>
      </c>
      <c r="F374" s="11"/>
      <c r="G374" s="11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8" t="e">
        <f>Обработка!$B370</f>
        <v>#DIV/0!</v>
      </c>
      <c r="AC374" s="8" t="e">
        <f>INDEX(Обработка!$J$11:$U$1011,'Тулуз-Пьерон'!$A374,$F374+1)</f>
        <v>#DIV/0!</v>
      </c>
      <c r="AD374" s="8" t="e">
        <f>Обработка!$C370</f>
        <v>#DIV/0!</v>
      </c>
      <c r="AE374" s="5" t="e">
        <f>Обработка!$D370</f>
        <v>#DIV/0!</v>
      </c>
      <c r="AF374" s="8" t="e">
        <f>INDEX(Обработка!$V$11:$AG$1011,'Тулуз-Пьерон'!$A374,'Тулуз-Пьерон'!$F374+1)</f>
        <v>#DIV/0!</v>
      </c>
      <c r="AG374" s="7" t="e">
        <f t="shared" si="10"/>
        <v>#DIV/0!</v>
      </c>
      <c r="AH374" s="6"/>
      <c r="AI374" s="5" t="e">
        <f>Обработка!$E370</f>
        <v>#DIV/0!</v>
      </c>
      <c r="AJ374" s="5" t="e">
        <f>Обработка!$F370</f>
        <v>#DIV/0!</v>
      </c>
      <c r="AK374" s="5" t="e">
        <f>Обработка!$G370</f>
        <v>#DIV/0!</v>
      </c>
    </row>
    <row r="375" spans="1:37" x14ac:dyDescent="0.25">
      <c r="A375" s="11"/>
      <c r="B375" s="13"/>
      <c r="C375" s="80"/>
      <c r="D375" s="12"/>
      <c r="E375" s="11" t="str">
        <f t="shared" si="11"/>
        <v xml:space="preserve">0 лет 0 мес. </v>
      </c>
      <c r="F375" s="11"/>
      <c r="G375" s="11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8" t="e">
        <f>Обработка!$B371</f>
        <v>#DIV/0!</v>
      </c>
      <c r="AC375" s="8" t="e">
        <f>INDEX(Обработка!$J$11:$U$1011,'Тулуз-Пьерон'!$A375,$F375+1)</f>
        <v>#DIV/0!</v>
      </c>
      <c r="AD375" s="8" t="e">
        <f>Обработка!$C371</f>
        <v>#DIV/0!</v>
      </c>
      <c r="AE375" s="5" t="e">
        <f>Обработка!$D371</f>
        <v>#DIV/0!</v>
      </c>
      <c r="AF375" s="8" t="e">
        <f>INDEX(Обработка!$V$11:$AG$1011,'Тулуз-Пьерон'!$A375,'Тулуз-Пьерон'!$F375+1)</f>
        <v>#DIV/0!</v>
      </c>
      <c r="AG375" s="7" t="e">
        <f t="shared" si="10"/>
        <v>#DIV/0!</v>
      </c>
      <c r="AH375" s="6"/>
      <c r="AI375" s="5" t="e">
        <f>Обработка!$E371</f>
        <v>#DIV/0!</v>
      </c>
      <c r="AJ375" s="5" t="e">
        <f>Обработка!$F371</f>
        <v>#DIV/0!</v>
      </c>
      <c r="AK375" s="5" t="e">
        <f>Обработка!$G371</f>
        <v>#DIV/0!</v>
      </c>
    </row>
    <row r="376" spans="1:37" x14ac:dyDescent="0.25">
      <c r="A376" s="11"/>
      <c r="B376" s="13"/>
      <c r="C376" s="80"/>
      <c r="D376" s="12"/>
      <c r="E376" s="11" t="str">
        <f t="shared" si="11"/>
        <v xml:space="preserve">0 лет 0 мес. </v>
      </c>
      <c r="F376" s="11"/>
      <c r="G376" s="11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8" t="e">
        <f>Обработка!$B372</f>
        <v>#DIV/0!</v>
      </c>
      <c r="AC376" s="8" t="e">
        <f>INDEX(Обработка!$J$11:$U$1011,'Тулуз-Пьерон'!$A376,$F376+1)</f>
        <v>#DIV/0!</v>
      </c>
      <c r="AD376" s="8" t="e">
        <f>Обработка!$C372</f>
        <v>#DIV/0!</v>
      </c>
      <c r="AE376" s="5" t="e">
        <f>Обработка!$D372</f>
        <v>#DIV/0!</v>
      </c>
      <c r="AF376" s="8" t="e">
        <f>INDEX(Обработка!$V$11:$AG$1011,'Тулуз-Пьерон'!$A376,'Тулуз-Пьерон'!$F376+1)</f>
        <v>#DIV/0!</v>
      </c>
      <c r="AG376" s="7" t="e">
        <f t="shared" si="10"/>
        <v>#DIV/0!</v>
      </c>
      <c r="AH376" s="6"/>
      <c r="AI376" s="5" t="e">
        <f>Обработка!$E372</f>
        <v>#DIV/0!</v>
      </c>
      <c r="AJ376" s="5" t="e">
        <f>Обработка!$F372</f>
        <v>#DIV/0!</v>
      </c>
      <c r="AK376" s="5" t="e">
        <f>Обработка!$G372</f>
        <v>#DIV/0!</v>
      </c>
    </row>
    <row r="377" spans="1:37" x14ac:dyDescent="0.25">
      <c r="A377" s="11"/>
      <c r="B377" s="13"/>
      <c r="C377" s="80"/>
      <c r="D377" s="12"/>
      <c r="E377" s="11" t="str">
        <f t="shared" si="11"/>
        <v xml:space="preserve">0 лет 0 мес. </v>
      </c>
      <c r="F377" s="11"/>
      <c r="G377" s="11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8" t="e">
        <f>Обработка!$B373</f>
        <v>#DIV/0!</v>
      </c>
      <c r="AC377" s="8" t="e">
        <f>INDEX(Обработка!$J$11:$U$1011,'Тулуз-Пьерон'!$A377,$F377+1)</f>
        <v>#DIV/0!</v>
      </c>
      <c r="AD377" s="8" t="e">
        <f>Обработка!$C373</f>
        <v>#DIV/0!</v>
      </c>
      <c r="AE377" s="5" t="e">
        <f>Обработка!$D373</f>
        <v>#DIV/0!</v>
      </c>
      <c r="AF377" s="8" t="e">
        <f>INDEX(Обработка!$V$11:$AG$1011,'Тулуз-Пьерон'!$A377,'Тулуз-Пьерон'!$F377+1)</f>
        <v>#DIV/0!</v>
      </c>
      <c r="AG377" s="7" t="e">
        <f t="shared" si="10"/>
        <v>#DIV/0!</v>
      </c>
      <c r="AH377" s="6"/>
      <c r="AI377" s="5" t="e">
        <f>Обработка!$E373</f>
        <v>#DIV/0!</v>
      </c>
      <c r="AJ377" s="5" t="e">
        <f>Обработка!$F373</f>
        <v>#DIV/0!</v>
      </c>
      <c r="AK377" s="5" t="e">
        <f>Обработка!$G373</f>
        <v>#DIV/0!</v>
      </c>
    </row>
    <row r="378" spans="1:37" x14ac:dyDescent="0.25">
      <c r="A378" s="11"/>
      <c r="B378" s="13"/>
      <c r="C378" s="80"/>
      <c r="D378" s="12"/>
      <c r="E378" s="11" t="str">
        <f t="shared" si="11"/>
        <v xml:space="preserve">0 лет 0 мес. </v>
      </c>
      <c r="F378" s="11"/>
      <c r="G378" s="11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8" t="e">
        <f>Обработка!$B374</f>
        <v>#DIV/0!</v>
      </c>
      <c r="AC378" s="8" t="e">
        <f>INDEX(Обработка!$J$11:$U$1011,'Тулуз-Пьерон'!$A378,$F378+1)</f>
        <v>#DIV/0!</v>
      </c>
      <c r="AD378" s="8" t="e">
        <f>Обработка!$C374</f>
        <v>#DIV/0!</v>
      </c>
      <c r="AE378" s="5" t="e">
        <f>Обработка!$D374</f>
        <v>#DIV/0!</v>
      </c>
      <c r="AF378" s="8" t="e">
        <f>INDEX(Обработка!$V$11:$AG$1011,'Тулуз-Пьерон'!$A378,'Тулуз-Пьерон'!$F378+1)</f>
        <v>#DIV/0!</v>
      </c>
      <c r="AG378" s="7" t="e">
        <f t="shared" si="10"/>
        <v>#DIV/0!</v>
      </c>
      <c r="AH378" s="6"/>
      <c r="AI378" s="5" t="e">
        <f>Обработка!$E374</f>
        <v>#DIV/0!</v>
      </c>
      <c r="AJ378" s="5" t="e">
        <f>Обработка!$F374</f>
        <v>#DIV/0!</v>
      </c>
      <c r="AK378" s="5" t="e">
        <f>Обработка!$G374</f>
        <v>#DIV/0!</v>
      </c>
    </row>
    <row r="379" spans="1:37" x14ac:dyDescent="0.25">
      <c r="A379" s="11"/>
      <c r="B379" s="13"/>
      <c r="C379" s="80"/>
      <c r="D379" s="12"/>
      <c r="E379" s="11" t="str">
        <f t="shared" si="11"/>
        <v xml:space="preserve">0 лет 0 мес. </v>
      </c>
      <c r="F379" s="11"/>
      <c r="G379" s="11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8" t="e">
        <f>Обработка!$B375</f>
        <v>#DIV/0!</v>
      </c>
      <c r="AC379" s="8" t="e">
        <f>INDEX(Обработка!$J$11:$U$1011,'Тулуз-Пьерон'!$A379,$F379+1)</f>
        <v>#DIV/0!</v>
      </c>
      <c r="AD379" s="8" t="e">
        <f>Обработка!$C375</f>
        <v>#DIV/0!</v>
      </c>
      <c r="AE379" s="5" t="e">
        <f>Обработка!$D375</f>
        <v>#DIV/0!</v>
      </c>
      <c r="AF379" s="8" t="e">
        <f>INDEX(Обработка!$V$11:$AG$1011,'Тулуз-Пьерон'!$A379,'Тулуз-Пьерон'!$F379+1)</f>
        <v>#DIV/0!</v>
      </c>
      <c r="AG379" s="7" t="e">
        <f t="shared" si="10"/>
        <v>#DIV/0!</v>
      </c>
      <c r="AH379" s="6"/>
      <c r="AI379" s="5" t="e">
        <f>Обработка!$E375</f>
        <v>#DIV/0!</v>
      </c>
      <c r="AJ379" s="5" t="e">
        <f>Обработка!$F375</f>
        <v>#DIV/0!</v>
      </c>
      <c r="AK379" s="5" t="e">
        <f>Обработка!$G375</f>
        <v>#DIV/0!</v>
      </c>
    </row>
    <row r="380" spans="1:37" x14ac:dyDescent="0.25">
      <c r="A380" s="11"/>
      <c r="B380" s="13"/>
      <c r="C380" s="80"/>
      <c r="D380" s="12"/>
      <c r="E380" s="11" t="str">
        <f t="shared" si="11"/>
        <v xml:space="preserve">0 лет 0 мес. </v>
      </c>
      <c r="F380" s="11"/>
      <c r="G380" s="11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8" t="e">
        <f>Обработка!$B376</f>
        <v>#DIV/0!</v>
      </c>
      <c r="AC380" s="8" t="e">
        <f>INDEX(Обработка!$J$11:$U$1011,'Тулуз-Пьерон'!$A380,$F380+1)</f>
        <v>#DIV/0!</v>
      </c>
      <c r="AD380" s="8" t="e">
        <f>Обработка!$C376</f>
        <v>#DIV/0!</v>
      </c>
      <c r="AE380" s="5" t="e">
        <f>Обработка!$D376</f>
        <v>#DIV/0!</v>
      </c>
      <c r="AF380" s="8" t="e">
        <f>INDEX(Обработка!$V$11:$AG$1011,'Тулуз-Пьерон'!$A380,'Тулуз-Пьерон'!$F380+1)</f>
        <v>#DIV/0!</v>
      </c>
      <c r="AG380" s="7" t="e">
        <f t="shared" si="10"/>
        <v>#DIV/0!</v>
      </c>
      <c r="AH380" s="6"/>
      <c r="AI380" s="5" t="e">
        <f>Обработка!$E376</f>
        <v>#DIV/0!</v>
      </c>
      <c r="AJ380" s="5" t="e">
        <f>Обработка!$F376</f>
        <v>#DIV/0!</v>
      </c>
      <c r="AK380" s="5" t="e">
        <f>Обработка!$G376</f>
        <v>#DIV/0!</v>
      </c>
    </row>
    <row r="381" spans="1:37" x14ac:dyDescent="0.25">
      <c r="A381" s="11"/>
      <c r="B381" s="13"/>
      <c r="C381" s="80"/>
      <c r="D381" s="12"/>
      <c r="E381" s="11" t="str">
        <f t="shared" si="11"/>
        <v xml:space="preserve">0 лет 0 мес. </v>
      </c>
      <c r="F381" s="11"/>
      <c r="G381" s="11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8" t="e">
        <f>Обработка!$B377</f>
        <v>#DIV/0!</v>
      </c>
      <c r="AC381" s="8" t="e">
        <f>INDEX(Обработка!$J$11:$U$1011,'Тулуз-Пьерон'!$A381,$F381+1)</f>
        <v>#DIV/0!</v>
      </c>
      <c r="AD381" s="8" t="e">
        <f>Обработка!$C377</f>
        <v>#DIV/0!</v>
      </c>
      <c r="AE381" s="5" t="e">
        <f>Обработка!$D377</f>
        <v>#DIV/0!</v>
      </c>
      <c r="AF381" s="8" t="e">
        <f>INDEX(Обработка!$V$11:$AG$1011,'Тулуз-Пьерон'!$A381,'Тулуз-Пьерон'!$F381+1)</f>
        <v>#DIV/0!</v>
      </c>
      <c r="AG381" s="7" t="e">
        <f t="shared" si="10"/>
        <v>#DIV/0!</v>
      </c>
      <c r="AH381" s="6"/>
      <c r="AI381" s="5" t="e">
        <f>Обработка!$E377</f>
        <v>#DIV/0!</v>
      </c>
      <c r="AJ381" s="5" t="e">
        <f>Обработка!$F377</f>
        <v>#DIV/0!</v>
      </c>
      <c r="AK381" s="5" t="e">
        <f>Обработка!$G377</f>
        <v>#DIV/0!</v>
      </c>
    </row>
    <row r="382" spans="1:37" x14ac:dyDescent="0.25">
      <c r="A382" s="11"/>
      <c r="B382" s="13"/>
      <c r="C382" s="80"/>
      <c r="D382" s="12"/>
      <c r="E382" s="11" t="str">
        <f t="shared" si="11"/>
        <v xml:space="preserve">0 лет 0 мес. </v>
      </c>
      <c r="F382" s="11"/>
      <c r="G382" s="11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8" t="e">
        <f>Обработка!$B378</f>
        <v>#DIV/0!</v>
      </c>
      <c r="AC382" s="8" t="e">
        <f>INDEX(Обработка!$J$11:$U$1011,'Тулуз-Пьерон'!$A382,$F382+1)</f>
        <v>#DIV/0!</v>
      </c>
      <c r="AD382" s="8" t="e">
        <f>Обработка!$C378</f>
        <v>#DIV/0!</v>
      </c>
      <c r="AE382" s="5" t="e">
        <f>Обработка!$D378</f>
        <v>#DIV/0!</v>
      </c>
      <c r="AF382" s="8" t="e">
        <f>INDEX(Обработка!$V$11:$AG$1011,'Тулуз-Пьерон'!$A382,'Тулуз-Пьерон'!$F382+1)</f>
        <v>#DIV/0!</v>
      </c>
      <c r="AG382" s="7" t="e">
        <f t="shared" si="10"/>
        <v>#DIV/0!</v>
      </c>
      <c r="AH382" s="6"/>
      <c r="AI382" s="5" t="e">
        <f>Обработка!$E378</f>
        <v>#DIV/0!</v>
      </c>
      <c r="AJ382" s="5" t="e">
        <f>Обработка!$F378</f>
        <v>#DIV/0!</v>
      </c>
      <c r="AK382" s="5" t="e">
        <f>Обработка!$G378</f>
        <v>#DIV/0!</v>
      </c>
    </row>
    <row r="383" spans="1:37" x14ac:dyDescent="0.25">
      <c r="A383" s="11"/>
      <c r="B383" s="13"/>
      <c r="C383" s="80"/>
      <c r="D383" s="12"/>
      <c r="E383" s="11" t="str">
        <f t="shared" si="11"/>
        <v xml:space="preserve">0 лет 0 мес. </v>
      </c>
      <c r="F383" s="11"/>
      <c r="G383" s="11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8" t="e">
        <f>Обработка!$B379</f>
        <v>#DIV/0!</v>
      </c>
      <c r="AC383" s="8" t="e">
        <f>INDEX(Обработка!$J$11:$U$1011,'Тулуз-Пьерон'!$A383,$F383+1)</f>
        <v>#DIV/0!</v>
      </c>
      <c r="AD383" s="8" t="e">
        <f>Обработка!$C379</f>
        <v>#DIV/0!</v>
      </c>
      <c r="AE383" s="5" t="e">
        <f>Обработка!$D379</f>
        <v>#DIV/0!</v>
      </c>
      <c r="AF383" s="8" t="e">
        <f>INDEX(Обработка!$V$11:$AG$1011,'Тулуз-Пьерон'!$A383,'Тулуз-Пьерон'!$F383+1)</f>
        <v>#DIV/0!</v>
      </c>
      <c r="AG383" s="7" t="e">
        <f t="shared" si="10"/>
        <v>#DIV/0!</v>
      </c>
      <c r="AH383" s="6"/>
      <c r="AI383" s="5" t="e">
        <f>Обработка!$E379</f>
        <v>#DIV/0!</v>
      </c>
      <c r="AJ383" s="5" t="e">
        <f>Обработка!$F379</f>
        <v>#DIV/0!</v>
      </c>
      <c r="AK383" s="5" t="e">
        <f>Обработка!$G379</f>
        <v>#DIV/0!</v>
      </c>
    </row>
    <row r="384" spans="1:37" x14ac:dyDescent="0.25">
      <c r="A384" s="11"/>
      <c r="B384" s="13"/>
      <c r="C384" s="80"/>
      <c r="D384" s="12"/>
      <c r="E384" s="11" t="str">
        <f t="shared" si="11"/>
        <v xml:space="preserve">0 лет 0 мес. </v>
      </c>
      <c r="F384" s="11"/>
      <c r="G384" s="11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8" t="e">
        <f>Обработка!$B380</f>
        <v>#DIV/0!</v>
      </c>
      <c r="AC384" s="8" t="e">
        <f>INDEX(Обработка!$J$11:$U$1011,'Тулуз-Пьерон'!$A384,$F384+1)</f>
        <v>#DIV/0!</v>
      </c>
      <c r="AD384" s="8" t="e">
        <f>Обработка!$C380</f>
        <v>#DIV/0!</v>
      </c>
      <c r="AE384" s="5" t="e">
        <f>Обработка!$D380</f>
        <v>#DIV/0!</v>
      </c>
      <c r="AF384" s="8" t="e">
        <f>INDEX(Обработка!$V$11:$AG$1011,'Тулуз-Пьерон'!$A384,'Тулуз-Пьерон'!$F384+1)</f>
        <v>#DIV/0!</v>
      </c>
      <c r="AG384" s="7" t="e">
        <f t="shared" si="10"/>
        <v>#DIV/0!</v>
      </c>
      <c r="AH384" s="6"/>
      <c r="AI384" s="5" t="e">
        <f>Обработка!$E380</f>
        <v>#DIV/0!</v>
      </c>
      <c r="AJ384" s="5" t="e">
        <f>Обработка!$F380</f>
        <v>#DIV/0!</v>
      </c>
      <c r="AK384" s="5" t="e">
        <f>Обработка!$G380</f>
        <v>#DIV/0!</v>
      </c>
    </row>
    <row r="385" spans="1:37" x14ac:dyDescent="0.25">
      <c r="A385" s="11"/>
      <c r="B385" s="13"/>
      <c r="C385" s="80"/>
      <c r="D385" s="12"/>
      <c r="E385" s="11" t="str">
        <f t="shared" si="11"/>
        <v xml:space="preserve">0 лет 0 мес. </v>
      </c>
      <c r="F385" s="11"/>
      <c r="G385" s="11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8" t="e">
        <f>Обработка!$B381</f>
        <v>#DIV/0!</v>
      </c>
      <c r="AC385" s="8" t="e">
        <f>INDEX(Обработка!$J$11:$U$1011,'Тулуз-Пьерон'!$A385,$F385+1)</f>
        <v>#DIV/0!</v>
      </c>
      <c r="AD385" s="8" t="e">
        <f>Обработка!$C381</f>
        <v>#DIV/0!</v>
      </c>
      <c r="AE385" s="5" t="e">
        <f>Обработка!$D381</f>
        <v>#DIV/0!</v>
      </c>
      <c r="AF385" s="8" t="e">
        <f>INDEX(Обработка!$V$11:$AG$1011,'Тулуз-Пьерон'!$A385,'Тулуз-Пьерон'!$F385+1)</f>
        <v>#DIV/0!</v>
      </c>
      <c r="AG385" s="7" t="e">
        <f t="shared" si="10"/>
        <v>#DIV/0!</v>
      </c>
      <c r="AH385" s="6"/>
      <c r="AI385" s="5" t="e">
        <f>Обработка!$E381</f>
        <v>#DIV/0!</v>
      </c>
      <c r="AJ385" s="5" t="e">
        <f>Обработка!$F381</f>
        <v>#DIV/0!</v>
      </c>
      <c r="AK385" s="5" t="e">
        <f>Обработка!$G381</f>
        <v>#DIV/0!</v>
      </c>
    </row>
    <row r="386" spans="1:37" x14ac:dyDescent="0.25">
      <c r="A386" s="11"/>
      <c r="B386" s="13"/>
      <c r="C386" s="80"/>
      <c r="D386" s="12"/>
      <c r="E386" s="11" t="str">
        <f t="shared" si="11"/>
        <v xml:space="preserve">0 лет 0 мес. </v>
      </c>
      <c r="F386" s="11"/>
      <c r="G386" s="11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8" t="e">
        <f>Обработка!$B382</f>
        <v>#DIV/0!</v>
      </c>
      <c r="AC386" s="8" t="e">
        <f>INDEX(Обработка!$J$11:$U$1011,'Тулуз-Пьерон'!$A386,$F386+1)</f>
        <v>#DIV/0!</v>
      </c>
      <c r="AD386" s="8" t="e">
        <f>Обработка!$C382</f>
        <v>#DIV/0!</v>
      </c>
      <c r="AE386" s="5" t="e">
        <f>Обработка!$D382</f>
        <v>#DIV/0!</v>
      </c>
      <c r="AF386" s="8" t="e">
        <f>INDEX(Обработка!$V$11:$AG$1011,'Тулуз-Пьерон'!$A386,'Тулуз-Пьерон'!$F386+1)</f>
        <v>#DIV/0!</v>
      </c>
      <c r="AG386" s="7" t="e">
        <f t="shared" si="10"/>
        <v>#DIV/0!</v>
      </c>
      <c r="AH386" s="6"/>
      <c r="AI386" s="5" t="e">
        <f>Обработка!$E382</f>
        <v>#DIV/0!</v>
      </c>
      <c r="AJ386" s="5" t="e">
        <f>Обработка!$F382</f>
        <v>#DIV/0!</v>
      </c>
      <c r="AK386" s="5" t="e">
        <f>Обработка!$G382</f>
        <v>#DIV/0!</v>
      </c>
    </row>
    <row r="387" spans="1:37" x14ac:dyDescent="0.25">
      <c r="A387" s="11"/>
      <c r="B387" s="13"/>
      <c r="C387" s="80"/>
      <c r="D387" s="12"/>
      <c r="E387" s="11" t="str">
        <f t="shared" si="11"/>
        <v xml:space="preserve">0 лет 0 мес. </v>
      </c>
      <c r="F387" s="11"/>
      <c r="G387" s="11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8" t="e">
        <f>Обработка!$B383</f>
        <v>#DIV/0!</v>
      </c>
      <c r="AC387" s="8" t="e">
        <f>INDEX(Обработка!$J$11:$U$1011,'Тулуз-Пьерон'!$A387,$F387+1)</f>
        <v>#DIV/0!</v>
      </c>
      <c r="AD387" s="8" t="e">
        <f>Обработка!$C383</f>
        <v>#DIV/0!</v>
      </c>
      <c r="AE387" s="5" t="e">
        <f>Обработка!$D383</f>
        <v>#DIV/0!</v>
      </c>
      <c r="AF387" s="8" t="e">
        <f>INDEX(Обработка!$V$11:$AG$1011,'Тулуз-Пьерон'!$A387,'Тулуз-Пьерон'!$F387+1)</f>
        <v>#DIV/0!</v>
      </c>
      <c r="AG387" s="7" t="e">
        <f t="shared" si="10"/>
        <v>#DIV/0!</v>
      </c>
      <c r="AH387" s="6"/>
      <c r="AI387" s="5" t="e">
        <f>Обработка!$E383</f>
        <v>#DIV/0!</v>
      </c>
      <c r="AJ387" s="5" t="e">
        <f>Обработка!$F383</f>
        <v>#DIV/0!</v>
      </c>
      <c r="AK387" s="5" t="e">
        <f>Обработка!$G383</f>
        <v>#DIV/0!</v>
      </c>
    </row>
    <row r="388" spans="1:37" x14ac:dyDescent="0.25">
      <c r="A388" s="11"/>
      <c r="B388" s="13"/>
      <c r="C388" s="80"/>
      <c r="D388" s="12"/>
      <c r="E388" s="11" t="str">
        <f t="shared" si="11"/>
        <v xml:space="preserve">0 лет 0 мес. </v>
      </c>
      <c r="F388" s="11"/>
      <c r="G388" s="11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8" t="e">
        <f>Обработка!$B384</f>
        <v>#DIV/0!</v>
      </c>
      <c r="AC388" s="8" t="e">
        <f>INDEX(Обработка!$J$11:$U$1011,'Тулуз-Пьерон'!$A388,$F388+1)</f>
        <v>#DIV/0!</v>
      </c>
      <c r="AD388" s="8" t="e">
        <f>Обработка!$C384</f>
        <v>#DIV/0!</v>
      </c>
      <c r="AE388" s="5" t="e">
        <f>Обработка!$D384</f>
        <v>#DIV/0!</v>
      </c>
      <c r="AF388" s="8" t="e">
        <f>INDEX(Обработка!$V$11:$AG$1011,'Тулуз-Пьерон'!$A388,'Тулуз-Пьерон'!$F388+1)</f>
        <v>#DIV/0!</v>
      </c>
      <c r="AG388" s="7" t="e">
        <f t="shared" si="10"/>
        <v>#DIV/0!</v>
      </c>
      <c r="AH388" s="6"/>
      <c r="AI388" s="5" t="e">
        <f>Обработка!$E384</f>
        <v>#DIV/0!</v>
      </c>
      <c r="AJ388" s="5" t="e">
        <f>Обработка!$F384</f>
        <v>#DIV/0!</v>
      </c>
      <c r="AK388" s="5" t="e">
        <f>Обработка!$G384</f>
        <v>#DIV/0!</v>
      </c>
    </row>
    <row r="389" spans="1:37" x14ac:dyDescent="0.25">
      <c r="A389" s="11"/>
      <c r="B389" s="13"/>
      <c r="C389" s="80"/>
      <c r="D389" s="12"/>
      <c r="E389" s="11" t="str">
        <f t="shared" si="11"/>
        <v xml:space="preserve">0 лет 0 мес. </v>
      </c>
      <c r="F389" s="11"/>
      <c r="G389" s="11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8" t="e">
        <f>Обработка!$B385</f>
        <v>#DIV/0!</v>
      </c>
      <c r="AC389" s="8" t="e">
        <f>INDEX(Обработка!$J$11:$U$1011,'Тулуз-Пьерон'!$A389,$F389+1)</f>
        <v>#DIV/0!</v>
      </c>
      <c r="AD389" s="8" t="e">
        <f>Обработка!$C385</f>
        <v>#DIV/0!</v>
      </c>
      <c r="AE389" s="5" t="e">
        <f>Обработка!$D385</f>
        <v>#DIV/0!</v>
      </c>
      <c r="AF389" s="8" t="e">
        <f>INDEX(Обработка!$V$11:$AG$1011,'Тулуз-Пьерон'!$A389,'Тулуз-Пьерон'!$F389+1)</f>
        <v>#DIV/0!</v>
      </c>
      <c r="AG389" s="7" t="e">
        <f t="shared" si="10"/>
        <v>#DIV/0!</v>
      </c>
      <c r="AH389" s="6"/>
      <c r="AI389" s="5" t="e">
        <f>Обработка!$E385</f>
        <v>#DIV/0!</v>
      </c>
      <c r="AJ389" s="5" t="e">
        <f>Обработка!$F385</f>
        <v>#DIV/0!</v>
      </c>
      <c r="AK389" s="5" t="e">
        <f>Обработка!$G385</f>
        <v>#DIV/0!</v>
      </c>
    </row>
    <row r="390" spans="1:37" x14ac:dyDescent="0.25">
      <c r="A390" s="11"/>
      <c r="B390" s="13"/>
      <c r="C390" s="80"/>
      <c r="D390" s="12"/>
      <c r="E390" s="11" t="str">
        <f t="shared" si="11"/>
        <v xml:space="preserve">0 лет 0 мес. </v>
      </c>
      <c r="F390" s="11"/>
      <c r="G390" s="11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8" t="e">
        <f>Обработка!$B386</f>
        <v>#DIV/0!</v>
      </c>
      <c r="AC390" s="8" t="e">
        <f>INDEX(Обработка!$J$11:$U$1011,'Тулуз-Пьерон'!$A390,$F390+1)</f>
        <v>#DIV/0!</v>
      </c>
      <c r="AD390" s="8" t="e">
        <f>Обработка!$C386</f>
        <v>#DIV/0!</v>
      </c>
      <c r="AE390" s="5" t="e">
        <f>Обработка!$D386</f>
        <v>#DIV/0!</v>
      </c>
      <c r="AF390" s="8" t="e">
        <f>INDEX(Обработка!$V$11:$AG$1011,'Тулуз-Пьерон'!$A390,'Тулуз-Пьерон'!$F390+1)</f>
        <v>#DIV/0!</v>
      </c>
      <c r="AG390" s="7" t="e">
        <f t="shared" si="10"/>
        <v>#DIV/0!</v>
      </c>
      <c r="AH390" s="6"/>
      <c r="AI390" s="5" t="e">
        <f>Обработка!$E386</f>
        <v>#DIV/0!</v>
      </c>
      <c r="AJ390" s="5" t="e">
        <f>Обработка!$F386</f>
        <v>#DIV/0!</v>
      </c>
      <c r="AK390" s="5" t="e">
        <f>Обработка!$G386</f>
        <v>#DIV/0!</v>
      </c>
    </row>
    <row r="391" spans="1:37" x14ac:dyDescent="0.25">
      <c r="A391" s="11"/>
      <c r="B391" s="13"/>
      <c r="C391" s="80"/>
      <c r="D391" s="12"/>
      <c r="E391" s="11" t="str">
        <f t="shared" si="11"/>
        <v xml:space="preserve">0 лет 0 мес. </v>
      </c>
      <c r="F391" s="11"/>
      <c r="G391" s="11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8" t="e">
        <f>Обработка!$B387</f>
        <v>#DIV/0!</v>
      </c>
      <c r="AC391" s="8" t="e">
        <f>INDEX(Обработка!$J$11:$U$1011,'Тулуз-Пьерон'!$A391,$F391+1)</f>
        <v>#DIV/0!</v>
      </c>
      <c r="AD391" s="8" t="e">
        <f>Обработка!$C387</f>
        <v>#DIV/0!</v>
      </c>
      <c r="AE391" s="5" t="e">
        <f>Обработка!$D387</f>
        <v>#DIV/0!</v>
      </c>
      <c r="AF391" s="8" t="e">
        <f>INDEX(Обработка!$V$11:$AG$1011,'Тулуз-Пьерон'!$A391,'Тулуз-Пьерон'!$F391+1)</f>
        <v>#DIV/0!</v>
      </c>
      <c r="AG391" s="7" t="e">
        <f t="shared" si="10"/>
        <v>#DIV/0!</v>
      </c>
      <c r="AH391" s="6"/>
      <c r="AI391" s="5" t="e">
        <f>Обработка!$E387</f>
        <v>#DIV/0!</v>
      </c>
      <c r="AJ391" s="5" t="e">
        <f>Обработка!$F387</f>
        <v>#DIV/0!</v>
      </c>
      <c r="AK391" s="5" t="e">
        <f>Обработка!$G387</f>
        <v>#DIV/0!</v>
      </c>
    </row>
    <row r="392" spans="1:37" x14ac:dyDescent="0.25">
      <c r="A392" s="11"/>
      <c r="B392" s="13"/>
      <c r="C392" s="80"/>
      <c r="D392" s="12"/>
      <c r="E392" s="11" t="str">
        <f t="shared" si="11"/>
        <v xml:space="preserve">0 лет 0 мес. </v>
      </c>
      <c r="F392" s="11"/>
      <c r="G392" s="11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8" t="e">
        <f>Обработка!$B388</f>
        <v>#DIV/0!</v>
      </c>
      <c r="AC392" s="8" t="e">
        <f>INDEX(Обработка!$J$11:$U$1011,'Тулуз-Пьерон'!$A392,$F392+1)</f>
        <v>#DIV/0!</v>
      </c>
      <c r="AD392" s="8" t="e">
        <f>Обработка!$C388</f>
        <v>#DIV/0!</v>
      </c>
      <c r="AE392" s="5" t="e">
        <f>Обработка!$D388</f>
        <v>#DIV/0!</v>
      </c>
      <c r="AF392" s="8" t="e">
        <f>INDEX(Обработка!$V$11:$AG$1011,'Тулуз-Пьерон'!$A392,'Тулуз-Пьерон'!$F392+1)</f>
        <v>#DIV/0!</v>
      </c>
      <c r="AG392" s="7" t="e">
        <f t="shared" si="10"/>
        <v>#DIV/0!</v>
      </c>
      <c r="AH392" s="6"/>
      <c r="AI392" s="5" t="e">
        <f>Обработка!$E388</f>
        <v>#DIV/0!</v>
      </c>
      <c r="AJ392" s="5" t="e">
        <f>Обработка!$F388</f>
        <v>#DIV/0!</v>
      </c>
      <c r="AK392" s="5" t="e">
        <f>Обработка!$G388</f>
        <v>#DIV/0!</v>
      </c>
    </row>
    <row r="393" spans="1:37" x14ac:dyDescent="0.25">
      <c r="A393" s="11"/>
      <c r="B393" s="13"/>
      <c r="C393" s="80"/>
      <c r="D393" s="12"/>
      <c r="E393" s="11" t="str">
        <f t="shared" si="11"/>
        <v xml:space="preserve">0 лет 0 мес. </v>
      </c>
      <c r="F393" s="11"/>
      <c r="G393" s="11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8" t="e">
        <f>Обработка!$B389</f>
        <v>#DIV/0!</v>
      </c>
      <c r="AC393" s="8" t="e">
        <f>INDEX(Обработка!$J$11:$U$1011,'Тулуз-Пьерон'!$A393,$F393+1)</f>
        <v>#DIV/0!</v>
      </c>
      <c r="AD393" s="8" t="e">
        <f>Обработка!$C389</f>
        <v>#DIV/0!</v>
      </c>
      <c r="AE393" s="5" t="e">
        <f>Обработка!$D389</f>
        <v>#DIV/0!</v>
      </c>
      <c r="AF393" s="8" t="e">
        <f>INDEX(Обработка!$V$11:$AG$1011,'Тулуз-Пьерон'!$A393,'Тулуз-Пьерон'!$F393+1)</f>
        <v>#DIV/0!</v>
      </c>
      <c r="AG393" s="7" t="e">
        <f t="shared" si="10"/>
        <v>#DIV/0!</v>
      </c>
      <c r="AH393" s="6"/>
      <c r="AI393" s="5" t="e">
        <f>Обработка!$E389</f>
        <v>#DIV/0!</v>
      </c>
      <c r="AJ393" s="5" t="e">
        <f>Обработка!$F389</f>
        <v>#DIV/0!</v>
      </c>
      <c r="AK393" s="5" t="e">
        <f>Обработка!$G389</f>
        <v>#DIV/0!</v>
      </c>
    </row>
    <row r="394" spans="1:37" x14ac:dyDescent="0.25">
      <c r="A394" s="11"/>
      <c r="B394" s="13"/>
      <c r="C394" s="80"/>
      <c r="D394" s="12"/>
      <c r="E394" s="11" t="str">
        <f t="shared" si="11"/>
        <v xml:space="preserve">0 лет 0 мес. </v>
      </c>
      <c r="F394" s="11"/>
      <c r="G394" s="11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8" t="e">
        <f>Обработка!$B390</f>
        <v>#DIV/0!</v>
      </c>
      <c r="AC394" s="8" t="e">
        <f>INDEX(Обработка!$J$11:$U$1011,'Тулуз-Пьерон'!$A394,$F394+1)</f>
        <v>#DIV/0!</v>
      </c>
      <c r="AD394" s="8" t="e">
        <f>Обработка!$C390</f>
        <v>#DIV/0!</v>
      </c>
      <c r="AE394" s="5" t="e">
        <f>Обработка!$D390</f>
        <v>#DIV/0!</v>
      </c>
      <c r="AF394" s="8" t="e">
        <f>INDEX(Обработка!$V$11:$AG$1011,'Тулуз-Пьерон'!$A394,'Тулуз-Пьерон'!$F394+1)</f>
        <v>#DIV/0!</v>
      </c>
      <c r="AG394" s="7" t="e">
        <f t="shared" si="10"/>
        <v>#DIV/0!</v>
      </c>
      <c r="AH394" s="6"/>
      <c r="AI394" s="5" t="e">
        <f>Обработка!$E390</f>
        <v>#DIV/0!</v>
      </c>
      <c r="AJ394" s="5" t="e">
        <f>Обработка!$F390</f>
        <v>#DIV/0!</v>
      </c>
      <c r="AK394" s="5" t="e">
        <f>Обработка!$G390</f>
        <v>#DIV/0!</v>
      </c>
    </row>
    <row r="395" spans="1:37" x14ac:dyDescent="0.25">
      <c r="A395" s="11"/>
      <c r="B395" s="13"/>
      <c r="C395" s="80"/>
      <c r="D395" s="12"/>
      <c r="E395" s="11" t="str">
        <f t="shared" si="11"/>
        <v xml:space="preserve">0 лет 0 мес. </v>
      </c>
      <c r="F395" s="11"/>
      <c r="G395" s="11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8" t="e">
        <f>Обработка!$B391</f>
        <v>#DIV/0!</v>
      </c>
      <c r="AC395" s="8" t="e">
        <f>INDEX(Обработка!$J$11:$U$1011,'Тулуз-Пьерон'!$A395,$F395+1)</f>
        <v>#DIV/0!</v>
      </c>
      <c r="AD395" s="8" t="e">
        <f>Обработка!$C391</f>
        <v>#DIV/0!</v>
      </c>
      <c r="AE395" s="5" t="e">
        <f>Обработка!$D391</f>
        <v>#DIV/0!</v>
      </c>
      <c r="AF395" s="8" t="e">
        <f>INDEX(Обработка!$V$11:$AG$1011,'Тулуз-Пьерон'!$A395,'Тулуз-Пьерон'!$F395+1)</f>
        <v>#DIV/0!</v>
      </c>
      <c r="AG395" s="7" t="e">
        <f t="shared" si="10"/>
        <v>#DIV/0!</v>
      </c>
      <c r="AH395" s="6"/>
      <c r="AI395" s="5" t="e">
        <f>Обработка!$E391</f>
        <v>#DIV/0!</v>
      </c>
      <c r="AJ395" s="5" t="e">
        <f>Обработка!$F391</f>
        <v>#DIV/0!</v>
      </c>
      <c r="AK395" s="5" t="e">
        <f>Обработка!$G391</f>
        <v>#DIV/0!</v>
      </c>
    </row>
    <row r="396" spans="1:37" x14ac:dyDescent="0.25">
      <c r="A396" s="11"/>
      <c r="B396" s="13"/>
      <c r="C396" s="80"/>
      <c r="D396" s="12"/>
      <c r="E396" s="11" t="str">
        <f t="shared" si="11"/>
        <v xml:space="preserve">0 лет 0 мес. </v>
      </c>
      <c r="F396" s="11"/>
      <c r="G396" s="11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8" t="e">
        <f>Обработка!$B392</f>
        <v>#DIV/0!</v>
      </c>
      <c r="AC396" s="8" t="e">
        <f>INDEX(Обработка!$J$11:$U$1011,'Тулуз-Пьерон'!$A396,$F396+1)</f>
        <v>#DIV/0!</v>
      </c>
      <c r="AD396" s="8" t="e">
        <f>Обработка!$C392</f>
        <v>#DIV/0!</v>
      </c>
      <c r="AE396" s="5" t="e">
        <f>Обработка!$D392</f>
        <v>#DIV/0!</v>
      </c>
      <c r="AF396" s="8" t="e">
        <f>INDEX(Обработка!$V$11:$AG$1011,'Тулуз-Пьерон'!$A396,'Тулуз-Пьерон'!$F396+1)</f>
        <v>#DIV/0!</v>
      </c>
      <c r="AG396" s="7" t="e">
        <f t="shared" si="10"/>
        <v>#DIV/0!</v>
      </c>
      <c r="AH396" s="6"/>
      <c r="AI396" s="5" t="e">
        <f>Обработка!$E392</f>
        <v>#DIV/0!</v>
      </c>
      <c r="AJ396" s="5" t="e">
        <f>Обработка!$F392</f>
        <v>#DIV/0!</v>
      </c>
      <c r="AK396" s="5" t="e">
        <f>Обработка!$G392</f>
        <v>#DIV/0!</v>
      </c>
    </row>
    <row r="397" spans="1:37" x14ac:dyDescent="0.25">
      <c r="A397" s="11"/>
      <c r="B397" s="13"/>
      <c r="C397" s="80"/>
      <c r="D397" s="12"/>
      <c r="E397" s="11" t="str">
        <f t="shared" si="11"/>
        <v xml:space="preserve">0 лет 0 мес. </v>
      </c>
      <c r="F397" s="11"/>
      <c r="G397" s="11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8" t="e">
        <f>Обработка!$B393</f>
        <v>#DIV/0!</v>
      </c>
      <c r="AC397" s="8" t="e">
        <f>INDEX(Обработка!$J$11:$U$1011,'Тулуз-Пьерон'!$A397,$F397+1)</f>
        <v>#DIV/0!</v>
      </c>
      <c r="AD397" s="8" t="e">
        <f>Обработка!$C393</f>
        <v>#DIV/0!</v>
      </c>
      <c r="AE397" s="5" t="e">
        <f>Обработка!$D393</f>
        <v>#DIV/0!</v>
      </c>
      <c r="AF397" s="8" t="e">
        <f>INDEX(Обработка!$V$11:$AG$1011,'Тулуз-Пьерон'!$A397,'Тулуз-Пьерон'!$F397+1)</f>
        <v>#DIV/0!</v>
      </c>
      <c r="AG397" s="7" t="e">
        <f t="shared" si="10"/>
        <v>#DIV/0!</v>
      </c>
      <c r="AH397" s="6"/>
      <c r="AI397" s="5" t="e">
        <f>Обработка!$E393</f>
        <v>#DIV/0!</v>
      </c>
      <c r="AJ397" s="5" t="e">
        <f>Обработка!$F393</f>
        <v>#DIV/0!</v>
      </c>
      <c r="AK397" s="5" t="e">
        <f>Обработка!$G393</f>
        <v>#DIV/0!</v>
      </c>
    </row>
    <row r="398" spans="1:37" x14ac:dyDescent="0.25">
      <c r="A398" s="11"/>
      <c r="B398" s="13"/>
      <c r="C398" s="80"/>
      <c r="D398" s="12"/>
      <c r="E398" s="11" t="str">
        <f t="shared" si="11"/>
        <v xml:space="preserve">0 лет 0 мес. </v>
      </c>
      <c r="F398" s="11"/>
      <c r="G398" s="11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8" t="e">
        <f>Обработка!$B394</f>
        <v>#DIV/0!</v>
      </c>
      <c r="AC398" s="8" t="e">
        <f>INDEX(Обработка!$J$11:$U$1011,'Тулуз-Пьерон'!$A398,$F398+1)</f>
        <v>#DIV/0!</v>
      </c>
      <c r="AD398" s="8" t="e">
        <f>Обработка!$C394</f>
        <v>#DIV/0!</v>
      </c>
      <c r="AE398" s="5" t="e">
        <f>Обработка!$D394</f>
        <v>#DIV/0!</v>
      </c>
      <c r="AF398" s="8" t="e">
        <f>INDEX(Обработка!$V$11:$AG$1011,'Тулуз-Пьерон'!$A398,'Тулуз-Пьерон'!$F398+1)</f>
        <v>#DIV/0!</v>
      </c>
      <c r="AG398" s="7" t="e">
        <f t="shared" si="10"/>
        <v>#DIV/0!</v>
      </c>
      <c r="AH398" s="6"/>
      <c r="AI398" s="5" t="e">
        <f>Обработка!$E394</f>
        <v>#DIV/0!</v>
      </c>
      <c r="AJ398" s="5" t="e">
        <f>Обработка!$F394</f>
        <v>#DIV/0!</v>
      </c>
      <c r="AK398" s="5" t="e">
        <f>Обработка!$G394</f>
        <v>#DIV/0!</v>
      </c>
    </row>
    <row r="399" spans="1:37" x14ac:dyDescent="0.25">
      <c r="A399" s="11"/>
      <c r="B399" s="13"/>
      <c r="C399" s="80"/>
      <c r="D399" s="12"/>
      <c r="E399" s="11" t="str">
        <f t="shared" si="11"/>
        <v xml:space="preserve">0 лет 0 мес. </v>
      </c>
      <c r="F399" s="11"/>
      <c r="G399" s="11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8" t="e">
        <f>Обработка!$B395</f>
        <v>#DIV/0!</v>
      </c>
      <c r="AC399" s="8" t="e">
        <f>INDEX(Обработка!$J$11:$U$1011,'Тулуз-Пьерон'!$A399,$F399+1)</f>
        <v>#DIV/0!</v>
      </c>
      <c r="AD399" s="8" t="e">
        <f>Обработка!$C395</f>
        <v>#DIV/0!</v>
      </c>
      <c r="AE399" s="5" t="e">
        <f>Обработка!$D395</f>
        <v>#DIV/0!</v>
      </c>
      <c r="AF399" s="8" t="e">
        <f>INDEX(Обработка!$V$11:$AG$1011,'Тулуз-Пьерон'!$A399,'Тулуз-Пьерон'!$F399+1)</f>
        <v>#DIV/0!</v>
      </c>
      <c r="AG399" s="7" t="e">
        <f t="shared" ref="AG399:AG462" si="12">IF($AF399="ПАТОЛОГИЯ","КРАЙНЕ ВЫСОКАЯ ВЕРОЯНОСТЬ ММД",IF(AND(OR($AC399="Слабая",$AC399="ПАТОЛОГИЯ"),$AF399="Слабая"),"ММД ВПОЛНЕ ВЕРОЯТНА",IF(AND(OR($AC399="Слабая",$AC399="ПАТОЛОГИЯ"),OR($AF399="Средняя",$AF399="Хорошая")),"ММД В СТАДИИ КОМПЕНСАЦИИ","ОТСУТСТВИЕ ММД")))</f>
        <v>#DIV/0!</v>
      </c>
      <c r="AH399" s="6"/>
      <c r="AI399" s="5" t="e">
        <f>Обработка!$E395</f>
        <v>#DIV/0!</v>
      </c>
      <c r="AJ399" s="5" t="e">
        <f>Обработка!$F395</f>
        <v>#DIV/0!</v>
      </c>
      <c r="AK399" s="5" t="e">
        <f>Обработка!$G395</f>
        <v>#DIV/0!</v>
      </c>
    </row>
    <row r="400" spans="1:37" x14ac:dyDescent="0.25">
      <c r="A400" s="11"/>
      <c r="B400" s="13"/>
      <c r="C400" s="80"/>
      <c r="D400" s="12"/>
      <c r="E400" s="11" t="str">
        <f t="shared" ref="E400:E463" si="13">DATEDIF(C400,D400,"y")&amp;" лет "&amp;
DATEDIF(C400,D400,"ym")&amp;" мес. "</f>
        <v xml:space="preserve">0 лет 0 мес. </v>
      </c>
      <c r="F400" s="11"/>
      <c r="G400" s="11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8" t="e">
        <f>Обработка!$B396</f>
        <v>#DIV/0!</v>
      </c>
      <c r="AC400" s="8" t="e">
        <f>INDEX(Обработка!$J$11:$U$1011,'Тулуз-Пьерон'!$A400,$F400+1)</f>
        <v>#DIV/0!</v>
      </c>
      <c r="AD400" s="8" t="e">
        <f>Обработка!$C396</f>
        <v>#DIV/0!</v>
      </c>
      <c r="AE400" s="5" t="e">
        <f>Обработка!$D396</f>
        <v>#DIV/0!</v>
      </c>
      <c r="AF400" s="8" t="e">
        <f>INDEX(Обработка!$V$11:$AG$1011,'Тулуз-Пьерон'!$A400,'Тулуз-Пьерон'!$F400+1)</f>
        <v>#DIV/0!</v>
      </c>
      <c r="AG400" s="7" t="e">
        <f t="shared" si="12"/>
        <v>#DIV/0!</v>
      </c>
      <c r="AH400" s="6"/>
      <c r="AI400" s="5" t="e">
        <f>Обработка!$E396</f>
        <v>#DIV/0!</v>
      </c>
      <c r="AJ400" s="5" t="e">
        <f>Обработка!$F396</f>
        <v>#DIV/0!</v>
      </c>
      <c r="AK400" s="5" t="e">
        <f>Обработка!$G396</f>
        <v>#DIV/0!</v>
      </c>
    </row>
    <row r="401" spans="1:37" x14ac:dyDescent="0.25">
      <c r="A401" s="11"/>
      <c r="B401" s="13"/>
      <c r="C401" s="80"/>
      <c r="D401" s="12"/>
      <c r="E401" s="11" t="str">
        <f t="shared" si="13"/>
        <v xml:space="preserve">0 лет 0 мес. </v>
      </c>
      <c r="F401" s="11"/>
      <c r="G401" s="11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8" t="e">
        <f>Обработка!$B397</f>
        <v>#DIV/0!</v>
      </c>
      <c r="AC401" s="8" t="e">
        <f>INDEX(Обработка!$J$11:$U$1011,'Тулуз-Пьерон'!$A401,$F401+1)</f>
        <v>#DIV/0!</v>
      </c>
      <c r="AD401" s="8" t="e">
        <f>Обработка!$C397</f>
        <v>#DIV/0!</v>
      </c>
      <c r="AE401" s="5" t="e">
        <f>Обработка!$D397</f>
        <v>#DIV/0!</v>
      </c>
      <c r="AF401" s="8" t="e">
        <f>INDEX(Обработка!$V$11:$AG$1011,'Тулуз-Пьерон'!$A401,'Тулуз-Пьерон'!$F401+1)</f>
        <v>#DIV/0!</v>
      </c>
      <c r="AG401" s="7" t="e">
        <f t="shared" si="12"/>
        <v>#DIV/0!</v>
      </c>
      <c r="AH401" s="6"/>
      <c r="AI401" s="5" t="e">
        <f>Обработка!$E397</f>
        <v>#DIV/0!</v>
      </c>
      <c r="AJ401" s="5" t="e">
        <f>Обработка!$F397</f>
        <v>#DIV/0!</v>
      </c>
      <c r="AK401" s="5" t="e">
        <f>Обработка!$G397</f>
        <v>#DIV/0!</v>
      </c>
    </row>
    <row r="402" spans="1:37" x14ac:dyDescent="0.25">
      <c r="A402" s="11"/>
      <c r="B402" s="13"/>
      <c r="C402" s="80"/>
      <c r="D402" s="12"/>
      <c r="E402" s="11" t="str">
        <f t="shared" si="13"/>
        <v xml:space="preserve">0 лет 0 мес. </v>
      </c>
      <c r="F402" s="11"/>
      <c r="G402" s="11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8" t="e">
        <f>Обработка!$B398</f>
        <v>#DIV/0!</v>
      </c>
      <c r="AC402" s="8" t="e">
        <f>INDEX(Обработка!$J$11:$U$1011,'Тулуз-Пьерон'!$A402,$F402+1)</f>
        <v>#DIV/0!</v>
      </c>
      <c r="AD402" s="8" t="e">
        <f>Обработка!$C398</f>
        <v>#DIV/0!</v>
      </c>
      <c r="AE402" s="5" t="e">
        <f>Обработка!$D398</f>
        <v>#DIV/0!</v>
      </c>
      <c r="AF402" s="8" t="e">
        <f>INDEX(Обработка!$V$11:$AG$1011,'Тулуз-Пьерон'!$A402,'Тулуз-Пьерон'!$F402+1)</f>
        <v>#DIV/0!</v>
      </c>
      <c r="AG402" s="7" t="e">
        <f t="shared" si="12"/>
        <v>#DIV/0!</v>
      </c>
      <c r="AH402" s="6"/>
      <c r="AI402" s="5" t="e">
        <f>Обработка!$E398</f>
        <v>#DIV/0!</v>
      </c>
      <c r="AJ402" s="5" t="e">
        <f>Обработка!$F398</f>
        <v>#DIV/0!</v>
      </c>
      <c r="AK402" s="5" t="e">
        <f>Обработка!$G398</f>
        <v>#DIV/0!</v>
      </c>
    </row>
    <row r="403" spans="1:37" x14ac:dyDescent="0.25">
      <c r="A403" s="11"/>
      <c r="B403" s="13"/>
      <c r="C403" s="80"/>
      <c r="D403" s="12"/>
      <c r="E403" s="11" t="str">
        <f t="shared" si="13"/>
        <v xml:space="preserve">0 лет 0 мес. </v>
      </c>
      <c r="F403" s="11"/>
      <c r="G403" s="11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8" t="e">
        <f>Обработка!$B399</f>
        <v>#DIV/0!</v>
      </c>
      <c r="AC403" s="8" t="e">
        <f>INDEX(Обработка!$J$11:$U$1011,'Тулуз-Пьерон'!$A403,$F403+1)</f>
        <v>#DIV/0!</v>
      </c>
      <c r="AD403" s="8" t="e">
        <f>Обработка!$C399</f>
        <v>#DIV/0!</v>
      </c>
      <c r="AE403" s="5" t="e">
        <f>Обработка!$D399</f>
        <v>#DIV/0!</v>
      </c>
      <c r="AF403" s="8" t="e">
        <f>INDEX(Обработка!$V$11:$AG$1011,'Тулуз-Пьерон'!$A403,'Тулуз-Пьерон'!$F403+1)</f>
        <v>#DIV/0!</v>
      </c>
      <c r="AG403" s="7" t="e">
        <f t="shared" si="12"/>
        <v>#DIV/0!</v>
      </c>
      <c r="AH403" s="6"/>
      <c r="AI403" s="5" t="e">
        <f>Обработка!$E399</f>
        <v>#DIV/0!</v>
      </c>
      <c r="AJ403" s="5" t="e">
        <f>Обработка!$F399</f>
        <v>#DIV/0!</v>
      </c>
      <c r="AK403" s="5" t="e">
        <f>Обработка!$G399</f>
        <v>#DIV/0!</v>
      </c>
    </row>
    <row r="404" spans="1:37" x14ac:dyDescent="0.25">
      <c r="A404" s="11"/>
      <c r="B404" s="13"/>
      <c r="C404" s="80"/>
      <c r="D404" s="12"/>
      <c r="E404" s="11" t="str">
        <f t="shared" si="13"/>
        <v xml:space="preserve">0 лет 0 мес. </v>
      </c>
      <c r="F404" s="11"/>
      <c r="G404" s="11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8" t="e">
        <f>Обработка!$B400</f>
        <v>#DIV/0!</v>
      </c>
      <c r="AC404" s="8" t="e">
        <f>INDEX(Обработка!$J$11:$U$1011,'Тулуз-Пьерон'!$A404,$F404+1)</f>
        <v>#DIV/0!</v>
      </c>
      <c r="AD404" s="8" t="e">
        <f>Обработка!$C400</f>
        <v>#DIV/0!</v>
      </c>
      <c r="AE404" s="5" t="e">
        <f>Обработка!$D400</f>
        <v>#DIV/0!</v>
      </c>
      <c r="AF404" s="8" t="e">
        <f>INDEX(Обработка!$V$11:$AG$1011,'Тулуз-Пьерон'!$A404,'Тулуз-Пьерон'!$F404+1)</f>
        <v>#DIV/0!</v>
      </c>
      <c r="AG404" s="7" t="e">
        <f t="shared" si="12"/>
        <v>#DIV/0!</v>
      </c>
      <c r="AH404" s="6"/>
      <c r="AI404" s="5" t="e">
        <f>Обработка!$E400</f>
        <v>#DIV/0!</v>
      </c>
      <c r="AJ404" s="5" t="e">
        <f>Обработка!$F400</f>
        <v>#DIV/0!</v>
      </c>
      <c r="AK404" s="5" t="e">
        <f>Обработка!$G400</f>
        <v>#DIV/0!</v>
      </c>
    </row>
    <row r="405" spans="1:37" x14ac:dyDescent="0.25">
      <c r="A405" s="11"/>
      <c r="B405" s="13"/>
      <c r="C405" s="80"/>
      <c r="D405" s="12"/>
      <c r="E405" s="11" t="str">
        <f t="shared" si="13"/>
        <v xml:space="preserve">0 лет 0 мес. </v>
      </c>
      <c r="F405" s="11"/>
      <c r="G405" s="11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8" t="e">
        <f>Обработка!$B401</f>
        <v>#DIV/0!</v>
      </c>
      <c r="AC405" s="8" t="e">
        <f>INDEX(Обработка!$J$11:$U$1011,'Тулуз-Пьерон'!$A405,$F405+1)</f>
        <v>#DIV/0!</v>
      </c>
      <c r="AD405" s="8" t="e">
        <f>Обработка!$C401</f>
        <v>#DIV/0!</v>
      </c>
      <c r="AE405" s="5" t="e">
        <f>Обработка!$D401</f>
        <v>#DIV/0!</v>
      </c>
      <c r="AF405" s="8" t="e">
        <f>INDEX(Обработка!$V$11:$AG$1011,'Тулуз-Пьерон'!$A405,'Тулуз-Пьерон'!$F405+1)</f>
        <v>#DIV/0!</v>
      </c>
      <c r="AG405" s="7" t="e">
        <f t="shared" si="12"/>
        <v>#DIV/0!</v>
      </c>
      <c r="AH405" s="6"/>
      <c r="AI405" s="5" t="e">
        <f>Обработка!$E401</f>
        <v>#DIV/0!</v>
      </c>
      <c r="AJ405" s="5" t="e">
        <f>Обработка!$F401</f>
        <v>#DIV/0!</v>
      </c>
      <c r="AK405" s="5" t="e">
        <f>Обработка!$G401</f>
        <v>#DIV/0!</v>
      </c>
    </row>
    <row r="406" spans="1:37" x14ac:dyDescent="0.25">
      <c r="A406" s="11"/>
      <c r="B406" s="13"/>
      <c r="C406" s="80"/>
      <c r="D406" s="12"/>
      <c r="E406" s="11" t="str">
        <f t="shared" si="13"/>
        <v xml:space="preserve">0 лет 0 мес. </v>
      </c>
      <c r="F406" s="11"/>
      <c r="G406" s="11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8" t="e">
        <f>Обработка!$B402</f>
        <v>#DIV/0!</v>
      </c>
      <c r="AC406" s="8" t="e">
        <f>INDEX(Обработка!$J$11:$U$1011,'Тулуз-Пьерон'!$A406,$F406+1)</f>
        <v>#DIV/0!</v>
      </c>
      <c r="AD406" s="8" t="e">
        <f>Обработка!$C402</f>
        <v>#DIV/0!</v>
      </c>
      <c r="AE406" s="5" t="e">
        <f>Обработка!$D402</f>
        <v>#DIV/0!</v>
      </c>
      <c r="AF406" s="8" t="e">
        <f>INDEX(Обработка!$V$11:$AG$1011,'Тулуз-Пьерон'!$A406,'Тулуз-Пьерон'!$F406+1)</f>
        <v>#DIV/0!</v>
      </c>
      <c r="AG406" s="7" t="e">
        <f t="shared" si="12"/>
        <v>#DIV/0!</v>
      </c>
      <c r="AH406" s="6"/>
      <c r="AI406" s="5" t="e">
        <f>Обработка!$E402</f>
        <v>#DIV/0!</v>
      </c>
      <c r="AJ406" s="5" t="e">
        <f>Обработка!$F402</f>
        <v>#DIV/0!</v>
      </c>
      <c r="AK406" s="5" t="e">
        <f>Обработка!$G402</f>
        <v>#DIV/0!</v>
      </c>
    </row>
    <row r="407" spans="1:37" x14ac:dyDescent="0.25">
      <c r="A407" s="11"/>
      <c r="B407" s="13"/>
      <c r="C407" s="80"/>
      <c r="D407" s="12"/>
      <c r="E407" s="11" t="str">
        <f t="shared" si="13"/>
        <v xml:space="preserve">0 лет 0 мес. </v>
      </c>
      <c r="F407" s="11"/>
      <c r="G407" s="11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8" t="e">
        <f>Обработка!$B403</f>
        <v>#DIV/0!</v>
      </c>
      <c r="AC407" s="8" t="e">
        <f>INDEX(Обработка!$J$11:$U$1011,'Тулуз-Пьерон'!$A407,$F407+1)</f>
        <v>#DIV/0!</v>
      </c>
      <c r="AD407" s="8" t="e">
        <f>Обработка!$C403</f>
        <v>#DIV/0!</v>
      </c>
      <c r="AE407" s="5" t="e">
        <f>Обработка!$D403</f>
        <v>#DIV/0!</v>
      </c>
      <c r="AF407" s="8" t="e">
        <f>INDEX(Обработка!$V$11:$AG$1011,'Тулуз-Пьерон'!$A407,'Тулуз-Пьерон'!$F407+1)</f>
        <v>#DIV/0!</v>
      </c>
      <c r="AG407" s="7" t="e">
        <f t="shared" si="12"/>
        <v>#DIV/0!</v>
      </c>
      <c r="AH407" s="6"/>
      <c r="AI407" s="5" t="e">
        <f>Обработка!$E403</f>
        <v>#DIV/0!</v>
      </c>
      <c r="AJ407" s="5" t="e">
        <f>Обработка!$F403</f>
        <v>#DIV/0!</v>
      </c>
      <c r="AK407" s="5" t="e">
        <f>Обработка!$G403</f>
        <v>#DIV/0!</v>
      </c>
    </row>
    <row r="408" spans="1:37" x14ac:dyDescent="0.25">
      <c r="A408" s="11"/>
      <c r="B408" s="13"/>
      <c r="C408" s="80"/>
      <c r="D408" s="12"/>
      <c r="E408" s="11" t="str">
        <f t="shared" si="13"/>
        <v xml:space="preserve">0 лет 0 мес. </v>
      </c>
      <c r="F408" s="11"/>
      <c r="G408" s="11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8" t="e">
        <f>Обработка!$B404</f>
        <v>#DIV/0!</v>
      </c>
      <c r="AC408" s="8" t="e">
        <f>INDEX(Обработка!$J$11:$U$1011,'Тулуз-Пьерон'!$A408,$F408+1)</f>
        <v>#DIV/0!</v>
      </c>
      <c r="AD408" s="8" t="e">
        <f>Обработка!$C404</f>
        <v>#DIV/0!</v>
      </c>
      <c r="AE408" s="5" t="e">
        <f>Обработка!$D404</f>
        <v>#DIV/0!</v>
      </c>
      <c r="AF408" s="8" t="e">
        <f>INDEX(Обработка!$V$11:$AG$1011,'Тулуз-Пьерон'!$A408,'Тулуз-Пьерон'!$F408+1)</f>
        <v>#DIV/0!</v>
      </c>
      <c r="AG408" s="7" t="e">
        <f t="shared" si="12"/>
        <v>#DIV/0!</v>
      </c>
      <c r="AH408" s="6"/>
      <c r="AI408" s="5" t="e">
        <f>Обработка!$E404</f>
        <v>#DIV/0!</v>
      </c>
      <c r="AJ408" s="5" t="e">
        <f>Обработка!$F404</f>
        <v>#DIV/0!</v>
      </c>
      <c r="AK408" s="5" t="e">
        <f>Обработка!$G404</f>
        <v>#DIV/0!</v>
      </c>
    </row>
    <row r="409" spans="1:37" x14ac:dyDescent="0.25">
      <c r="A409" s="11"/>
      <c r="B409" s="13"/>
      <c r="C409" s="80"/>
      <c r="D409" s="12"/>
      <c r="E409" s="11" t="str">
        <f t="shared" si="13"/>
        <v xml:space="preserve">0 лет 0 мес. </v>
      </c>
      <c r="F409" s="11"/>
      <c r="G409" s="11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8" t="e">
        <f>Обработка!$B405</f>
        <v>#DIV/0!</v>
      </c>
      <c r="AC409" s="8" t="e">
        <f>INDEX(Обработка!$J$11:$U$1011,'Тулуз-Пьерон'!$A409,$F409+1)</f>
        <v>#DIV/0!</v>
      </c>
      <c r="AD409" s="8" t="e">
        <f>Обработка!$C405</f>
        <v>#DIV/0!</v>
      </c>
      <c r="AE409" s="5" t="e">
        <f>Обработка!$D405</f>
        <v>#DIV/0!</v>
      </c>
      <c r="AF409" s="8" t="e">
        <f>INDEX(Обработка!$V$11:$AG$1011,'Тулуз-Пьерон'!$A409,'Тулуз-Пьерон'!$F409+1)</f>
        <v>#DIV/0!</v>
      </c>
      <c r="AG409" s="7" t="e">
        <f t="shared" si="12"/>
        <v>#DIV/0!</v>
      </c>
      <c r="AH409" s="6"/>
      <c r="AI409" s="5" t="e">
        <f>Обработка!$E405</f>
        <v>#DIV/0!</v>
      </c>
      <c r="AJ409" s="5" t="e">
        <f>Обработка!$F405</f>
        <v>#DIV/0!</v>
      </c>
      <c r="AK409" s="5" t="e">
        <f>Обработка!$G405</f>
        <v>#DIV/0!</v>
      </c>
    </row>
    <row r="410" spans="1:37" x14ac:dyDescent="0.25">
      <c r="A410" s="11"/>
      <c r="B410" s="13"/>
      <c r="C410" s="80"/>
      <c r="D410" s="12"/>
      <c r="E410" s="11" t="str">
        <f t="shared" si="13"/>
        <v xml:space="preserve">0 лет 0 мес. </v>
      </c>
      <c r="F410" s="11"/>
      <c r="G410" s="11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8" t="e">
        <f>Обработка!$B406</f>
        <v>#DIV/0!</v>
      </c>
      <c r="AC410" s="8" t="e">
        <f>INDEX(Обработка!$J$11:$U$1011,'Тулуз-Пьерон'!$A410,$F410+1)</f>
        <v>#DIV/0!</v>
      </c>
      <c r="AD410" s="8" t="e">
        <f>Обработка!$C406</f>
        <v>#DIV/0!</v>
      </c>
      <c r="AE410" s="5" t="e">
        <f>Обработка!$D406</f>
        <v>#DIV/0!</v>
      </c>
      <c r="AF410" s="8" t="e">
        <f>INDEX(Обработка!$V$11:$AG$1011,'Тулуз-Пьерон'!$A410,'Тулуз-Пьерон'!$F410+1)</f>
        <v>#DIV/0!</v>
      </c>
      <c r="AG410" s="7" t="e">
        <f t="shared" si="12"/>
        <v>#DIV/0!</v>
      </c>
      <c r="AH410" s="6"/>
      <c r="AI410" s="5" t="e">
        <f>Обработка!$E406</f>
        <v>#DIV/0!</v>
      </c>
      <c r="AJ410" s="5" t="e">
        <f>Обработка!$F406</f>
        <v>#DIV/0!</v>
      </c>
      <c r="AK410" s="5" t="e">
        <f>Обработка!$G406</f>
        <v>#DIV/0!</v>
      </c>
    </row>
    <row r="411" spans="1:37" x14ac:dyDescent="0.25">
      <c r="A411" s="11"/>
      <c r="B411" s="13"/>
      <c r="C411" s="80"/>
      <c r="D411" s="12"/>
      <c r="E411" s="11" t="str">
        <f t="shared" si="13"/>
        <v xml:space="preserve">0 лет 0 мес. </v>
      </c>
      <c r="F411" s="11"/>
      <c r="G411" s="11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8" t="e">
        <f>Обработка!$B407</f>
        <v>#DIV/0!</v>
      </c>
      <c r="AC411" s="8" t="e">
        <f>INDEX(Обработка!$J$11:$U$1011,'Тулуз-Пьерон'!$A411,$F411+1)</f>
        <v>#DIV/0!</v>
      </c>
      <c r="AD411" s="8" t="e">
        <f>Обработка!$C407</f>
        <v>#DIV/0!</v>
      </c>
      <c r="AE411" s="5" t="e">
        <f>Обработка!$D407</f>
        <v>#DIV/0!</v>
      </c>
      <c r="AF411" s="8" t="e">
        <f>INDEX(Обработка!$V$11:$AG$1011,'Тулуз-Пьерон'!$A411,'Тулуз-Пьерон'!$F411+1)</f>
        <v>#DIV/0!</v>
      </c>
      <c r="AG411" s="7" t="e">
        <f t="shared" si="12"/>
        <v>#DIV/0!</v>
      </c>
      <c r="AH411" s="6"/>
      <c r="AI411" s="5" t="e">
        <f>Обработка!$E407</f>
        <v>#DIV/0!</v>
      </c>
      <c r="AJ411" s="5" t="e">
        <f>Обработка!$F407</f>
        <v>#DIV/0!</v>
      </c>
      <c r="AK411" s="5" t="e">
        <f>Обработка!$G407</f>
        <v>#DIV/0!</v>
      </c>
    </row>
    <row r="412" spans="1:37" x14ac:dyDescent="0.25">
      <c r="A412" s="11"/>
      <c r="B412" s="13"/>
      <c r="C412" s="80"/>
      <c r="D412" s="12"/>
      <c r="E412" s="11" t="str">
        <f t="shared" si="13"/>
        <v xml:space="preserve">0 лет 0 мес. </v>
      </c>
      <c r="F412" s="11"/>
      <c r="G412" s="11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8" t="e">
        <f>Обработка!$B408</f>
        <v>#DIV/0!</v>
      </c>
      <c r="AC412" s="8" t="e">
        <f>INDEX(Обработка!$J$11:$U$1011,'Тулуз-Пьерон'!$A412,$F412+1)</f>
        <v>#DIV/0!</v>
      </c>
      <c r="AD412" s="8" t="e">
        <f>Обработка!$C408</f>
        <v>#DIV/0!</v>
      </c>
      <c r="AE412" s="5" t="e">
        <f>Обработка!$D408</f>
        <v>#DIV/0!</v>
      </c>
      <c r="AF412" s="8" t="e">
        <f>INDEX(Обработка!$V$11:$AG$1011,'Тулуз-Пьерон'!$A412,'Тулуз-Пьерон'!$F412+1)</f>
        <v>#DIV/0!</v>
      </c>
      <c r="AG412" s="7" t="e">
        <f t="shared" si="12"/>
        <v>#DIV/0!</v>
      </c>
      <c r="AH412" s="6"/>
      <c r="AI412" s="5" t="e">
        <f>Обработка!$E408</f>
        <v>#DIV/0!</v>
      </c>
      <c r="AJ412" s="5" t="e">
        <f>Обработка!$F408</f>
        <v>#DIV/0!</v>
      </c>
      <c r="AK412" s="5" t="e">
        <f>Обработка!$G408</f>
        <v>#DIV/0!</v>
      </c>
    </row>
    <row r="413" spans="1:37" x14ac:dyDescent="0.25">
      <c r="A413" s="11"/>
      <c r="B413" s="13"/>
      <c r="C413" s="80"/>
      <c r="D413" s="12"/>
      <c r="E413" s="11" t="str">
        <f t="shared" si="13"/>
        <v xml:space="preserve">0 лет 0 мес. </v>
      </c>
      <c r="F413" s="11"/>
      <c r="G413" s="11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8" t="e">
        <f>Обработка!$B409</f>
        <v>#DIV/0!</v>
      </c>
      <c r="AC413" s="8" t="e">
        <f>INDEX(Обработка!$J$11:$U$1011,'Тулуз-Пьерон'!$A413,$F413+1)</f>
        <v>#DIV/0!</v>
      </c>
      <c r="AD413" s="8" t="e">
        <f>Обработка!$C409</f>
        <v>#DIV/0!</v>
      </c>
      <c r="AE413" s="5" t="e">
        <f>Обработка!$D409</f>
        <v>#DIV/0!</v>
      </c>
      <c r="AF413" s="8" t="e">
        <f>INDEX(Обработка!$V$11:$AG$1011,'Тулуз-Пьерон'!$A413,'Тулуз-Пьерон'!$F413+1)</f>
        <v>#DIV/0!</v>
      </c>
      <c r="AG413" s="7" t="e">
        <f t="shared" si="12"/>
        <v>#DIV/0!</v>
      </c>
      <c r="AH413" s="6"/>
      <c r="AI413" s="5" t="e">
        <f>Обработка!$E409</f>
        <v>#DIV/0!</v>
      </c>
      <c r="AJ413" s="5" t="e">
        <f>Обработка!$F409</f>
        <v>#DIV/0!</v>
      </c>
      <c r="AK413" s="5" t="e">
        <f>Обработка!$G409</f>
        <v>#DIV/0!</v>
      </c>
    </row>
    <row r="414" spans="1:37" x14ac:dyDescent="0.25">
      <c r="A414" s="11"/>
      <c r="B414" s="13"/>
      <c r="C414" s="80"/>
      <c r="D414" s="12"/>
      <c r="E414" s="11" t="str">
        <f t="shared" si="13"/>
        <v xml:space="preserve">0 лет 0 мес. </v>
      </c>
      <c r="F414" s="11"/>
      <c r="G414" s="11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8" t="e">
        <f>Обработка!$B410</f>
        <v>#DIV/0!</v>
      </c>
      <c r="AC414" s="8" t="e">
        <f>INDEX(Обработка!$J$11:$U$1011,'Тулуз-Пьерон'!$A414,$F414+1)</f>
        <v>#DIV/0!</v>
      </c>
      <c r="AD414" s="8" t="e">
        <f>Обработка!$C410</f>
        <v>#DIV/0!</v>
      </c>
      <c r="AE414" s="5" t="e">
        <f>Обработка!$D410</f>
        <v>#DIV/0!</v>
      </c>
      <c r="AF414" s="8" t="e">
        <f>INDEX(Обработка!$V$11:$AG$1011,'Тулуз-Пьерон'!$A414,'Тулуз-Пьерон'!$F414+1)</f>
        <v>#DIV/0!</v>
      </c>
      <c r="AG414" s="7" t="e">
        <f t="shared" si="12"/>
        <v>#DIV/0!</v>
      </c>
      <c r="AH414" s="6"/>
      <c r="AI414" s="5" t="e">
        <f>Обработка!$E410</f>
        <v>#DIV/0!</v>
      </c>
      <c r="AJ414" s="5" t="e">
        <f>Обработка!$F410</f>
        <v>#DIV/0!</v>
      </c>
      <c r="AK414" s="5" t="e">
        <f>Обработка!$G410</f>
        <v>#DIV/0!</v>
      </c>
    </row>
    <row r="415" spans="1:37" x14ac:dyDescent="0.25">
      <c r="A415" s="11"/>
      <c r="B415" s="13"/>
      <c r="C415" s="80"/>
      <c r="D415" s="12"/>
      <c r="E415" s="11" t="str">
        <f t="shared" si="13"/>
        <v xml:space="preserve">0 лет 0 мес. </v>
      </c>
      <c r="F415" s="11"/>
      <c r="G415" s="11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8" t="e">
        <f>Обработка!$B411</f>
        <v>#DIV/0!</v>
      </c>
      <c r="AC415" s="8" t="e">
        <f>INDEX(Обработка!$J$11:$U$1011,'Тулуз-Пьерон'!$A415,$F415+1)</f>
        <v>#DIV/0!</v>
      </c>
      <c r="AD415" s="8" t="e">
        <f>Обработка!$C411</f>
        <v>#DIV/0!</v>
      </c>
      <c r="AE415" s="5" t="e">
        <f>Обработка!$D411</f>
        <v>#DIV/0!</v>
      </c>
      <c r="AF415" s="8" t="e">
        <f>INDEX(Обработка!$V$11:$AG$1011,'Тулуз-Пьерон'!$A415,'Тулуз-Пьерон'!$F415+1)</f>
        <v>#DIV/0!</v>
      </c>
      <c r="AG415" s="7" t="e">
        <f t="shared" si="12"/>
        <v>#DIV/0!</v>
      </c>
      <c r="AH415" s="6"/>
      <c r="AI415" s="5" t="e">
        <f>Обработка!$E411</f>
        <v>#DIV/0!</v>
      </c>
      <c r="AJ415" s="5" t="e">
        <f>Обработка!$F411</f>
        <v>#DIV/0!</v>
      </c>
      <c r="AK415" s="5" t="e">
        <f>Обработка!$G411</f>
        <v>#DIV/0!</v>
      </c>
    </row>
    <row r="416" spans="1:37" x14ac:dyDescent="0.25">
      <c r="A416" s="11"/>
      <c r="B416" s="13"/>
      <c r="C416" s="80"/>
      <c r="D416" s="12"/>
      <c r="E416" s="11" t="str">
        <f t="shared" si="13"/>
        <v xml:space="preserve">0 лет 0 мес. </v>
      </c>
      <c r="F416" s="11"/>
      <c r="G416" s="11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8" t="e">
        <f>Обработка!$B412</f>
        <v>#DIV/0!</v>
      </c>
      <c r="AC416" s="8" t="e">
        <f>INDEX(Обработка!$J$11:$U$1011,'Тулуз-Пьерон'!$A416,$F416+1)</f>
        <v>#DIV/0!</v>
      </c>
      <c r="AD416" s="8" t="e">
        <f>Обработка!$C412</f>
        <v>#DIV/0!</v>
      </c>
      <c r="AE416" s="5" t="e">
        <f>Обработка!$D412</f>
        <v>#DIV/0!</v>
      </c>
      <c r="AF416" s="8" t="e">
        <f>INDEX(Обработка!$V$11:$AG$1011,'Тулуз-Пьерон'!$A416,'Тулуз-Пьерон'!$F416+1)</f>
        <v>#DIV/0!</v>
      </c>
      <c r="AG416" s="7" t="e">
        <f t="shared" si="12"/>
        <v>#DIV/0!</v>
      </c>
      <c r="AH416" s="6"/>
      <c r="AI416" s="5" t="e">
        <f>Обработка!$E412</f>
        <v>#DIV/0!</v>
      </c>
      <c r="AJ416" s="5" t="e">
        <f>Обработка!$F412</f>
        <v>#DIV/0!</v>
      </c>
      <c r="AK416" s="5" t="e">
        <f>Обработка!$G412</f>
        <v>#DIV/0!</v>
      </c>
    </row>
    <row r="417" spans="1:37" x14ac:dyDescent="0.25">
      <c r="A417" s="11"/>
      <c r="B417" s="13"/>
      <c r="C417" s="80"/>
      <c r="D417" s="12"/>
      <c r="E417" s="11" t="str">
        <f t="shared" si="13"/>
        <v xml:space="preserve">0 лет 0 мес. </v>
      </c>
      <c r="F417" s="11"/>
      <c r="G417" s="11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8" t="e">
        <f>Обработка!$B413</f>
        <v>#DIV/0!</v>
      </c>
      <c r="AC417" s="8" t="e">
        <f>INDEX(Обработка!$J$11:$U$1011,'Тулуз-Пьерон'!$A417,$F417+1)</f>
        <v>#DIV/0!</v>
      </c>
      <c r="AD417" s="8" t="e">
        <f>Обработка!$C413</f>
        <v>#DIV/0!</v>
      </c>
      <c r="AE417" s="5" t="e">
        <f>Обработка!$D413</f>
        <v>#DIV/0!</v>
      </c>
      <c r="AF417" s="8" t="e">
        <f>INDEX(Обработка!$V$11:$AG$1011,'Тулуз-Пьерон'!$A417,'Тулуз-Пьерон'!$F417+1)</f>
        <v>#DIV/0!</v>
      </c>
      <c r="AG417" s="7" t="e">
        <f t="shared" si="12"/>
        <v>#DIV/0!</v>
      </c>
      <c r="AH417" s="6"/>
      <c r="AI417" s="5" t="e">
        <f>Обработка!$E413</f>
        <v>#DIV/0!</v>
      </c>
      <c r="AJ417" s="5" t="e">
        <f>Обработка!$F413</f>
        <v>#DIV/0!</v>
      </c>
      <c r="AK417" s="5" t="e">
        <f>Обработка!$G413</f>
        <v>#DIV/0!</v>
      </c>
    </row>
    <row r="418" spans="1:37" x14ac:dyDescent="0.25">
      <c r="A418" s="11"/>
      <c r="B418" s="13"/>
      <c r="C418" s="80"/>
      <c r="D418" s="12"/>
      <c r="E418" s="11" t="str">
        <f t="shared" si="13"/>
        <v xml:space="preserve">0 лет 0 мес. </v>
      </c>
      <c r="F418" s="11"/>
      <c r="G418" s="11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8" t="e">
        <f>Обработка!$B414</f>
        <v>#DIV/0!</v>
      </c>
      <c r="AC418" s="8" t="e">
        <f>INDEX(Обработка!$J$11:$U$1011,'Тулуз-Пьерон'!$A418,$F418+1)</f>
        <v>#DIV/0!</v>
      </c>
      <c r="AD418" s="8" t="e">
        <f>Обработка!$C414</f>
        <v>#DIV/0!</v>
      </c>
      <c r="AE418" s="5" t="e">
        <f>Обработка!$D414</f>
        <v>#DIV/0!</v>
      </c>
      <c r="AF418" s="8" t="e">
        <f>INDEX(Обработка!$V$11:$AG$1011,'Тулуз-Пьерон'!$A418,'Тулуз-Пьерон'!$F418+1)</f>
        <v>#DIV/0!</v>
      </c>
      <c r="AG418" s="7" t="e">
        <f t="shared" si="12"/>
        <v>#DIV/0!</v>
      </c>
      <c r="AH418" s="6"/>
      <c r="AI418" s="5" t="e">
        <f>Обработка!$E414</f>
        <v>#DIV/0!</v>
      </c>
      <c r="AJ418" s="5" t="e">
        <f>Обработка!$F414</f>
        <v>#DIV/0!</v>
      </c>
      <c r="AK418" s="5" t="e">
        <f>Обработка!$G414</f>
        <v>#DIV/0!</v>
      </c>
    </row>
    <row r="419" spans="1:37" x14ac:dyDescent="0.25">
      <c r="A419" s="11"/>
      <c r="B419" s="13"/>
      <c r="C419" s="80"/>
      <c r="D419" s="12"/>
      <c r="E419" s="11" t="str">
        <f t="shared" si="13"/>
        <v xml:space="preserve">0 лет 0 мес. </v>
      </c>
      <c r="F419" s="11"/>
      <c r="G419" s="11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8" t="e">
        <f>Обработка!$B415</f>
        <v>#DIV/0!</v>
      </c>
      <c r="AC419" s="8" t="e">
        <f>INDEX(Обработка!$J$11:$U$1011,'Тулуз-Пьерон'!$A419,$F419+1)</f>
        <v>#DIV/0!</v>
      </c>
      <c r="AD419" s="8" t="e">
        <f>Обработка!$C415</f>
        <v>#DIV/0!</v>
      </c>
      <c r="AE419" s="5" t="e">
        <f>Обработка!$D415</f>
        <v>#DIV/0!</v>
      </c>
      <c r="AF419" s="8" t="e">
        <f>INDEX(Обработка!$V$11:$AG$1011,'Тулуз-Пьерон'!$A419,'Тулуз-Пьерон'!$F419+1)</f>
        <v>#DIV/0!</v>
      </c>
      <c r="AG419" s="7" t="e">
        <f t="shared" si="12"/>
        <v>#DIV/0!</v>
      </c>
      <c r="AH419" s="6"/>
      <c r="AI419" s="5" t="e">
        <f>Обработка!$E415</f>
        <v>#DIV/0!</v>
      </c>
      <c r="AJ419" s="5" t="e">
        <f>Обработка!$F415</f>
        <v>#DIV/0!</v>
      </c>
      <c r="AK419" s="5" t="e">
        <f>Обработка!$G415</f>
        <v>#DIV/0!</v>
      </c>
    </row>
    <row r="420" spans="1:37" x14ac:dyDescent="0.25">
      <c r="A420" s="11"/>
      <c r="B420" s="13"/>
      <c r="C420" s="80"/>
      <c r="D420" s="12"/>
      <c r="E420" s="11" t="str">
        <f t="shared" si="13"/>
        <v xml:space="preserve">0 лет 0 мес. </v>
      </c>
      <c r="F420" s="11"/>
      <c r="G420" s="11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8" t="e">
        <f>Обработка!$B416</f>
        <v>#DIV/0!</v>
      </c>
      <c r="AC420" s="8" t="e">
        <f>INDEX(Обработка!$J$11:$U$1011,'Тулуз-Пьерон'!$A420,$F420+1)</f>
        <v>#DIV/0!</v>
      </c>
      <c r="AD420" s="8" t="e">
        <f>Обработка!$C416</f>
        <v>#DIV/0!</v>
      </c>
      <c r="AE420" s="5" t="e">
        <f>Обработка!$D416</f>
        <v>#DIV/0!</v>
      </c>
      <c r="AF420" s="8" t="e">
        <f>INDEX(Обработка!$V$11:$AG$1011,'Тулуз-Пьерон'!$A420,'Тулуз-Пьерон'!$F420+1)</f>
        <v>#DIV/0!</v>
      </c>
      <c r="AG420" s="7" t="e">
        <f t="shared" si="12"/>
        <v>#DIV/0!</v>
      </c>
      <c r="AH420" s="6"/>
      <c r="AI420" s="5" t="e">
        <f>Обработка!$E416</f>
        <v>#DIV/0!</v>
      </c>
      <c r="AJ420" s="5" t="e">
        <f>Обработка!$F416</f>
        <v>#DIV/0!</v>
      </c>
      <c r="AK420" s="5" t="e">
        <f>Обработка!$G416</f>
        <v>#DIV/0!</v>
      </c>
    </row>
    <row r="421" spans="1:37" x14ac:dyDescent="0.25">
      <c r="A421" s="11"/>
      <c r="B421" s="13"/>
      <c r="C421" s="80"/>
      <c r="D421" s="12"/>
      <c r="E421" s="11" t="str">
        <f t="shared" si="13"/>
        <v xml:space="preserve">0 лет 0 мес. </v>
      </c>
      <c r="F421" s="11"/>
      <c r="G421" s="11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8" t="e">
        <f>Обработка!$B417</f>
        <v>#DIV/0!</v>
      </c>
      <c r="AC421" s="8" t="e">
        <f>INDEX(Обработка!$J$11:$U$1011,'Тулуз-Пьерон'!$A421,$F421+1)</f>
        <v>#DIV/0!</v>
      </c>
      <c r="AD421" s="8" t="e">
        <f>Обработка!$C417</f>
        <v>#DIV/0!</v>
      </c>
      <c r="AE421" s="5" t="e">
        <f>Обработка!$D417</f>
        <v>#DIV/0!</v>
      </c>
      <c r="AF421" s="8" t="e">
        <f>INDEX(Обработка!$V$11:$AG$1011,'Тулуз-Пьерон'!$A421,'Тулуз-Пьерон'!$F421+1)</f>
        <v>#DIV/0!</v>
      </c>
      <c r="AG421" s="7" t="e">
        <f t="shared" si="12"/>
        <v>#DIV/0!</v>
      </c>
      <c r="AH421" s="6"/>
      <c r="AI421" s="5" t="e">
        <f>Обработка!$E417</f>
        <v>#DIV/0!</v>
      </c>
      <c r="AJ421" s="5" t="e">
        <f>Обработка!$F417</f>
        <v>#DIV/0!</v>
      </c>
      <c r="AK421" s="5" t="e">
        <f>Обработка!$G417</f>
        <v>#DIV/0!</v>
      </c>
    </row>
    <row r="422" spans="1:37" x14ac:dyDescent="0.25">
      <c r="A422" s="11"/>
      <c r="B422" s="13"/>
      <c r="C422" s="80"/>
      <c r="D422" s="12"/>
      <c r="E422" s="11" t="str">
        <f t="shared" si="13"/>
        <v xml:space="preserve">0 лет 0 мес. </v>
      </c>
      <c r="F422" s="11"/>
      <c r="G422" s="11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8" t="e">
        <f>Обработка!$B418</f>
        <v>#DIV/0!</v>
      </c>
      <c r="AC422" s="8" t="e">
        <f>INDEX(Обработка!$J$11:$U$1011,'Тулуз-Пьерон'!$A422,$F422+1)</f>
        <v>#DIV/0!</v>
      </c>
      <c r="AD422" s="8" t="e">
        <f>Обработка!$C418</f>
        <v>#DIV/0!</v>
      </c>
      <c r="AE422" s="5" t="e">
        <f>Обработка!$D418</f>
        <v>#DIV/0!</v>
      </c>
      <c r="AF422" s="8" t="e">
        <f>INDEX(Обработка!$V$11:$AG$1011,'Тулуз-Пьерон'!$A422,'Тулуз-Пьерон'!$F422+1)</f>
        <v>#DIV/0!</v>
      </c>
      <c r="AG422" s="7" t="e">
        <f t="shared" si="12"/>
        <v>#DIV/0!</v>
      </c>
      <c r="AH422" s="6"/>
      <c r="AI422" s="5" t="e">
        <f>Обработка!$E418</f>
        <v>#DIV/0!</v>
      </c>
      <c r="AJ422" s="5" t="e">
        <f>Обработка!$F418</f>
        <v>#DIV/0!</v>
      </c>
      <c r="AK422" s="5" t="e">
        <f>Обработка!$G418</f>
        <v>#DIV/0!</v>
      </c>
    </row>
    <row r="423" spans="1:37" x14ac:dyDescent="0.25">
      <c r="A423" s="11"/>
      <c r="B423" s="13"/>
      <c r="C423" s="80"/>
      <c r="D423" s="12"/>
      <c r="E423" s="11" t="str">
        <f t="shared" si="13"/>
        <v xml:space="preserve">0 лет 0 мес. </v>
      </c>
      <c r="F423" s="11"/>
      <c r="G423" s="11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8" t="e">
        <f>Обработка!$B419</f>
        <v>#DIV/0!</v>
      </c>
      <c r="AC423" s="8" t="e">
        <f>INDEX(Обработка!$J$11:$U$1011,'Тулуз-Пьерон'!$A423,$F423+1)</f>
        <v>#DIV/0!</v>
      </c>
      <c r="AD423" s="8" t="e">
        <f>Обработка!$C419</f>
        <v>#DIV/0!</v>
      </c>
      <c r="AE423" s="5" t="e">
        <f>Обработка!$D419</f>
        <v>#DIV/0!</v>
      </c>
      <c r="AF423" s="8" t="e">
        <f>INDEX(Обработка!$V$11:$AG$1011,'Тулуз-Пьерон'!$A423,'Тулуз-Пьерон'!$F423+1)</f>
        <v>#DIV/0!</v>
      </c>
      <c r="AG423" s="7" t="e">
        <f t="shared" si="12"/>
        <v>#DIV/0!</v>
      </c>
      <c r="AH423" s="6"/>
      <c r="AI423" s="5" t="e">
        <f>Обработка!$E419</f>
        <v>#DIV/0!</v>
      </c>
      <c r="AJ423" s="5" t="e">
        <f>Обработка!$F419</f>
        <v>#DIV/0!</v>
      </c>
      <c r="AK423" s="5" t="e">
        <f>Обработка!$G419</f>
        <v>#DIV/0!</v>
      </c>
    </row>
    <row r="424" spans="1:37" x14ac:dyDescent="0.25">
      <c r="A424" s="11"/>
      <c r="B424" s="13"/>
      <c r="C424" s="80"/>
      <c r="D424" s="12"/>
      <c r="E424" s="11" t="str">
        <f t="shared" si="13"/>
        <v xml:space="preserve">0 лет 0 мес. </v>
      </c>
      <c r="F424" s="11"/>
      <c r="G424" s="11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8" t="e">
        <f>Обработка!$B420</f>
        <v>#DIV/0!</v>
      </c>
      <c r="AC424" s="8" t="e">
        <f>INDEX(Обработка!$J$11:$U$1011,'Тулуз-Пьерон'!$A424,$F424+1)</f>
        <v>#DIV/0!</v>
      </c>
      <c r="AD424" s="8" t="e">
        <f>Обработка!$C420</f>
        <v>#DIV/0!</v>
      </c>
      <c r="AE424" s="5" t="e">
        <f>Обработка!$D420</f>
        <v>#DIV/0!</v>
      </c>
      <c r="AF424" s="8" t="e">
        <f>INDEX(Обработка!$V$11:$AG$1011,'Тулуз-Пьерон'!$A424,'Тулуз-Пьерон'!$F424+1)</f>
        <v>#DIV/0!</v>
      </c>
      <c r="AG424" s="7" t="e">
        <f t="shared" si="12"/>
        <v>#DIV/0!</v>
      </c>
      <c r="AH424" s="6"/>
      <c r="AI424" s="5" t="e">
        <f>Обработка!$E420</f>
        <v>#DIV/0!</v>
      </c>
      <c r="AJ424" s="5" t="e">
        <f>Обработка!$F420</f>
        <v>#DIV/0!</v>
      </c>
      <c r="AK424" s="5" t="e">
        <f>Обработка!$G420</f>
        <v>#DIV/0!</v>
      </c>
    </row>
    <row r="425" spans="1:37" x14ac:dyDescent="0.25">
      <c r="A425" s="11"/>
      <c r="B425" s="13"/>
      <c r="C425" s="80"/>
      <c r="D425" s="12"/>
      <c r="E425" s="11" t="str">
        <f t="shared" si="13"/>
        <v xml:space="preserve">0 лет 0 мес. </v>
      </c>
      <c r="F425" s="11"/>
      <c r="G425" s="11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8" t="e">
        <f>Обработка!$B421</f>
        <v>#DIV/0!</v>
      </c>
      <c r="AC425" s="8" t="e">
        <f>INDEX(Обработка!$J$11:$U$1011,'Тулуз-Пьерон'!$A425,$F425+1)</f>
        <v>#DIV/0!</v>
      </c>
      <c r="AD425" s="8" t="e">
        <f>Обработка!$C421</f>
        <v>#DIV/0!</v>
      </c>
      <c r="AE425" s="5" t="e">
        <f>Обработка!$D421</f>
        <v>#DIV/0!</v>
      </c>
      <c r="AF425" s="8" t="e">
        <f>INDEX(Обработка!$V$11:$AG$1011,'Тулуз-Пьерон'!$A425,'Тулуз-Пьерон'!$F425+1)</f>
        <v>#DIV/0!</v>
      </c>
      <c r="AG425" s="7" t="e">
        <f t="shared" si="12"/>
        <v>#DIV/0!</v>
      </c>
      <c r="AH425" s="6"/>
      <c r="AI425" s="5" t="e">
        <f>Обработка!$E421</f>
        <v>#DIV/0!</v>
      </c>
      <c r="AJ425" s="5" t="e">
        <f>Обработка!$F421</f>
        <v>#DIV/0!</v>
      </c>
      <c r="AK425" s="5" t="e">
        <f>Обработка!$G421</f>
        <v>#DIV/0!</v>
      </c>
    </row>
    <row r="426" spans="1:37" x14ac:dyDescent="0.25">
      <c r="A426" s="11"/>
      <c r="B426" s="13"/>
      <c r="C426" s="80"/>
      <c r="D426" s="12"/>
      <c r="E426" s="11" t="str">
        <f t="shared" si="13"/>
        <v xml:space="preserve">0 лет 0 мес. </v>
      </c>
      <c r="F426" s="11"/>
      <c r="G426" s="11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8" t="e">
        <f>Обработка!$B422</f>
        <v>#DIV/0!</v>
      </c>
      <c r="AC426" s="8" t="e">
        <f>INDEX(Обработка!$J$11:$U$1011,'Тулуз-Пьерон'!$A426,$F426+1)</f>
        <v>#DIV/0!</v>
      </c>
      <c r="AD426" s="8" t="e">
        <f>Обработка!$C422</f>
        <v>#DIV/0!</v>
      </c>
      <c r="AE426" s="5" t="e">
        <f>Обработка!$D422</f>
        <v>#DIV/0!</v>
      </c>
      <c r="AF426" s="8" t="e">
        <f>INDEX(Обработка!$V$11:$AG$1011,'Тулуз-Пьерон'!$A426,'Тулуз-Пьерон'!$F426+1)</f>
        <v>#DIV/0!</v>
      </c>
      <c r="AG426" s="7" t="e">
        <f t="shared" si="12"/>
        <v>#DIV/0!</v>
      </c>
      <c r="AH426" s="6"/>
      <c r="AI426" s="5" t="e">
        <f>Обработка!$E422</f>
        <v>#DIV/0!</v>
      </c>
      <c r="AJ426" s="5" t="e">
        <f>Обработка!$F422</f>
        <v>#DIV/0!</v>
      </c>
      <c r="AK426" s="5" t="e">
        <f>Обработка!$G422</f>
        <v>#DIV/0!</v>
      </c>
    </row>
    <row r="427" spans="1:37" x14ac:dyDescent="0.25">
      <c r="A427" s="11"/>
      <c r="B427" s="13"/>
      <c r="C427" s="80"/>
      <c r="D427" s="12"/>
      <c r="E427" s="11" t="str">
        <f t="shared" si="13"/>
        <v xml:space="preserve">0 лет 0 мес. </v>
      </c>
      <c r="F427" s="11"/>
      <c r="G427" s="11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8" t="e">
        <f>Обработка!$B423</f>
        <v>#DIV/0!</v>
      </c>
      <c r="AC427" s="8" t="e">
        <f>INDEX(Обработка!$J$11:$U$1011,'Тулуз-Пьерон'!$A427,$F427+1)</f>
        <v>#DIV/0!</v>
      </c>
      <c r="AD427" s="8" t="e">
        <f>Обработка!$C423</f>
        <v>#DIV/0!</v>
      </c>
      <c r="AE427" s="5" t="e">
        <f>Обработка!$D423</f>
        <v>#DIV/0!</v>
      </c>
      <c r="AF427" s="8" t="e">
        <f>INDEX(Обработка!$V$11:$AG$1011,'Тулуз-Пьерон'!$A427,'Тулуз-Пьерон'!$F427+1)</f>
        <v>#DIV/0!</v>
      </c>
      <c r="AG427" s="7" t="e">
        <f t="shared" si="12"/>
        <v>#DIV/0!</v>
      </c>
      <c r="AH427" s="6"/>
      <c r="AI427" s="5" t="e">
        <f>Обработка!$E423</f>
        <v>#DIV/0!</v>
      </c>
      <c r="AJ427" s="5" t="e">
        <f>Обработка!$F423</f>
        <v>#DIV/0!</v>
      </c>
      <c r="AK427" s="5" t="e">
        <f>Обработка!$G423</f>
        <v>#DIV/0!</v>
      </c>
    </row>
    <row r="428" spans="1:37" x14ac:dyDescent="0.25">
      <c r="A428" s="11"/>
      <c r="B428" s="13"/>
      <c r="C428" s="80"/>
      <c r="D428" s="12"/>
      <c r="E428" s="11" t="str">
        <f t="shared" si="13"/>
        <v xml:space="preserve">0 лет 0 мес. </v>
      </c>
      <c r="F428" s="11"/>
      <c r="G428" s="11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8" t="e">
        <f>Обработка!$B424</f>
        <v>#DIV/0!</v>
      </c>
      <c r="AC428" s="8" t="e">
        <f>INDEX(Обработка!$J$11:$U$1011,'Тулуз-Пьерон'!$A428,$F428+1)</f>
        <v>#DIV/0!</v>
      </c>
      <c r="AD428" s="8" t="e">
        <f>Обработка!$C424</f>
        <v>#DIV/0!</v>
      </c>
      <c r="AE428" s="5" t="e">
        <f>Обработка!$D424</f>
        <v>#DIV/0!</v>
      </c>
      <c r="AF428" s="8" t="e">
        <f>INDEX(Обработка!$V$11:$AG$1011,'Тулуз-Пьерон'!$A428,'Тулуз-Пьерон'!$F428+1)</f>
        <v>#DIV/0!</v>
      </c>
      <c r="AG428" s="7" t="e">
        <f t="shared" si="12"/>
        <v>#DIV/0!</v>
      </c>
      <c r="AH428" s="6"/>
      <c r="AI428" s="5" t="e">
        <f>Обработка!$E424</f>
        <v>#DIV/0!</v>
      </c>
      <c r="AJ428" s="5" t="e">
        <f>Обработка!$F424</f>
        <v>#DIV/0!</v>
      </c>
      <c r="AK428" s="5" t="e">
        <f>Обработка!$G424</f>
        <v>#DIV/0!</v>
      </c>
    </row>
    <row r="429" spans="1:37" x14ac:dyDescent="0.25">
      <c r="A429" s="11"/>
      <c r="B429" s="13"/>
      <c r="C429" s="80"/>
      <c r="D429" s="12"/>
      <c r="E429" s="11" t="str">
        <f t="shared" si="13"/>
        <v xml:space="preserve">0 лет 0 мес. </v>
      </c>
      <c r="F429" s="11"/>
      <c r="G429" s="11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8" t="e">
        <f>Обработка!$B425</f>
        <v>#DIV/0!</v>
      </c>
      <c r="AC429" s="8" t="e">
        <f>INDEX(Обработка!$J$11:$U$1011,'Тулуз-Пьерон'!$A429,$F429+1)</f>
        <v>#DIV/0!</v>
      </c>
      <c r="AD429" s="8" t="e">
        <f>Обработка!$C425</f>
        <v>#DIV/0!</v>
      </c>
      <c r="AE429" s="5" t="e">
        <f>Обработка!$D425</f>
        <v>#DIV/0!</v>
      </c>
      <c r="AF429" s="8" t="e">
        <f>INDEX(Обработка!$V$11:$AG$1011,'Тулуз-Пьерон'!$A429,'Тулуз-Пьерон'!$F429+1)</f>
        <v>#DIV/0!</v>
      </c>
      <c r="AG429" s="7" t="e">
        <f t="shared" si="12"/>
        <v>#DIV/0!</v>
      </c>
      <c r="AH429" s="6"/>
      <c r="AI429" s="5" t="e">
        <f>Обработка!$E425</f>
        <v>#DIV/0!</v>
      </c>
      <c r="AJ429" s="5" t="e">
        <f>Обработка!$F425</f>
        <v>#DIV/0!</v>
      </c>
      <c r="AK429" s="5" t="e">
        <f>Обработка!$G425</f>
        <v>#DIV/0!</v>
      </c>
    </row>
    <row r="430" spans="1:37" x14ac:dyDescent="0.25">
      <c r="A430" s="11"/>
      <c r="B430" s="13"/>
      <c r="C430" s="80"/>
      <c r="D430" s="12"/>
      <c r="E430" s="11" t="str">
        <f t="shared" si="13"/>
        <v xml:space="preserve">0 лет 0 мес. </v>
      </c>
      <c r="F430" s="11"/>
      <c r="G430" s="11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8" t="e">
        <f>Обработка!$B426</f>
        <v>#DIV/0!</v>
      </c>
      <c r="AC430" s="8" t="e">
        <f>INDEX(Обработка!$J$11:$U$1011,'Тулуз-Пьерон'!$A430,$F430+1)</f>
        <v>#DIV/0!</v>
      </c>
      <c r="AD430" s="8" t="e">
        <f>Обработка!$C426</f>
        <v>#DIV/0!</v>
      </c>
      <c r="AE430" s="5" t="e">
        <f>Обработка!$D426</f>
        <v>#DIV/0!</v>
      </c>
      <c r="AF430" s="8" t="e">
        <f>INDEX(Обработка!$V$11:$AG$1011,'Тулуз-Пьерон'!$A430,'Тулуз-Пьерон'!$F430+1)</f>
        <v>#DIV/0!</v>
      </c>
      <c r="AG430" s="7" t="e">
        <f t="shared" si="12"/>
        <v>#DIV/0!</v>
      </c>
      <c r="AH430" s="6"/>
      <c r="AI430" s="5" t="e">
        <f>Обработка!$E426</f>
        <v>#DIV/0!</v>
      </c>
      <c r="AJ430" s="5" t="e">
        <f>Обработка!$F426</f>
        <v>#DIV/0!</v>
      </c>
      <c r="AK430" s="5" t="e">
        <f>Обработка!$G426</f>
        <v>#DIV/0!</v>
      </c>
    </row>
    <row r="431" spans="1:37" x14ac:dyDescent="0.25">
      <c r="A431" s="11"/>
      <c r="B431" s="13"/>
      <c r="C431" s="80"/>
      <c r="D431" s="12"/>
      <c r="E431" s="11" t="str">
        <f t="shared" si="13"/>
        <v xml:space="preserve">0 лет 0 мес. </v>
      </c>
      <c r="F431" s="11"/>
      <c r="G431" s="11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8" t="e">
        <f>Обработка!$B427</f>
        <v>#DIV/0!</v>
      </c>
      <c r="AC431" s="8" t="e">
        <f>INDEX(Обработка!$J$11:$U$1011,'Тулуз-Пьерон'!$A431,$F431+1)</f>
        <v>#DIV/0!</v>
      </c>
      <c r="AD431" s="8" t="e">
        <f>Обработка!$C427</f>
        <v>#DIV/0!</v>
      </c>
      <c r="AE431" s="5" t="e">
        <f>Обработка!$D427</f>
        <v>#DIV/0!</v>
      </c>
      <c r="AF431" s="8" t="e">
        <f>INDEX(Обработка!$V$11:$AG$1011,'Тулуз-Пьерон'!$A431,'Тулуз-Пьерон'!$F431+1)</f>
        <v>#DIV/0!</v>
      </c>
      <c r="AG431" s="7" t="e">
        <f t="shared" si="12"/>
        <v>#DIV/0!</v>
      </c>
      <c r="AH431" s="6"/>
      <c r="AI431" s="5" t="e">
        <f>Обработка!$E427</f>
        <v>#DIV/0!</v>
      </c>
      <c r="AJ431" s="5" t="e">
        <f>Обработка!$F427</f>
        <v>#DIV/0!</v>
      </c>
      <c r="AK431" s="5" t="e">
        <f>Обработка!$G427</f>
        <v>#DIV/0!</v>
      </c>
    </row>
    <row r="432" spans="1:37" x14ac:dyDescent="0.25">
      <c r="A432" s="11"/>
      <c r="B432" s="13"/>
      <c r="C432" s="80"/>
      <c r="D432" s="12"/>
      <c r="E432" s="11" t="str">
        <f t="shared" si="13"/>
        <v xml:space="preserve">0 лет 0 мес. </v>
      </c>
      <c r="F432" s="11"/>
      <c r="G432" s="11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8" t="e">
        <f>Обработка!$B428</f>
        <v>#DIV/0!</v>
      </c>
      <c r="AC432" s="8" t="e">
        <f>INDEX(Обработка!$J$11:$U$1011,'Тулуз-Пьерон'!$A432,$F432+1)</f>
        <v>#DIV/0!</v>
      </c>
      <c r="AD432" s="8" t="e">
        <f>Обработка!$C428</f>
        <v>#DIV/0!</v>
      </c>
      <c r="AE432" s="5" t="e">
        <f>Обработка!$D428</f>
        <v>#DIV/0!</v>
      </c>
      <c r="AF432" s="8" t="e">
        <f>INDEX(Обработка!$V$11:$AG$1011,'Тулуз-Пьерон'!$A432,'Тулуз-Пьерон'!$F432+1)</f>
        <v>#DIV/0!</v>
      </c>
      <c r="AG432" s="7" t="e">
        <f t="shared" si="12"/>
        <v>#DIV/0!</v>
      </c>
      <c r="AH432" s="6"/>
      <c r="AI432" s="5" t="e">
        <f>Обработка!$E428</f>
        <v>#DIV/0!</v>
      </c>
      <c r="AJ432" s="5" t="e">
        <f>Обработка!$F428</f>
        <v>#DIV/0!</v>
      </c>
      <c r="AK432" s="5" t="e">
        <f>Обработка!$G428</f>
        <v>#DIV/0!</v>
      </c>
    </row>
    <row r="433" spans="1:37" x14ac:dyDescent="0.25">
      <c r="A433" s="11"/>
      <c r="B433" s="13"/>
      <c r="C433" s="80"/>
      <c r="D433" s="12"/>
      <c r="E433" s="11" t="str">
        <f t="shared" si="13"/>
        <v xml:space="preserve">0 лет 0 мес. </v>
      </c>
      <c r="F433" s="11"/>
      <c r="G433" s="11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8" t="e">
        <f>Обработка!$B429</f>
        <v>#DIV/0!</v>
      </c>
      <c r="AC433" s="8" t="e">
        <f>INDEX(Обработка!$J$11:$U$1011,'Тулуз-Пьерон'!$A433,$F433+1)</f>
        <v>#DIV/0!</v>
      </c>
      <c r="AD433" s="8" t="e">
        <f>Обработка!$C429</f>
        <v>#DIV/0!</v>
      </c>
      <c r="AE433" s="5" t="e">
        <f>Обработка!$D429</f>
        <v>#DIV/0!</v>
      </c>
      <c r="AF433" s="8" t="e">
        <f>INDEX(Обработка!$V$11:$AG$1011,'Тулуз-Пьерон'!$A433,'Тулуз-Пьерон'!$F433+1)</f>
        <v>#DIV/0!</v>
      </c>
      <c r="AG433" s="7" t="e">
        <f t="shared" si="12"/>
        <v>#DIV/0!</v>
      </c>
      <c r="AH433" s="6"/>
      <c r="AI433" s="5" t="e">
        <f>Обработка!$E429</f>
        <v>#DIV/0!</v>
      </c>
      <c r="AJ433" s="5" t="e">
        <f>Обработка!$F429</f>
        <v>#DIV/0!</v>
      </c>
      <c r="AK433" s="5" t="e">
        <f>Обработка!$G429</f>
        <v>#DIV/0!</v>
      </c>
    </row>
    <row r="434" spans="1:37" x14ac:dyDescent="0.25">
      <c r="A434" s="11"/>
      <c r="B434" s="13"/>
      <c r="C434" s="80"/>
      <c r="D434" s="12"/>
      <c r="E434" s="11" t="str">
        <f t="shared" si="13"/>
        <v xml:space="preserve">0 лет 0 мес. </v>
      </c>
      <c r="F434" s="11"/>
      <c r="G434" s="11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8" t="e">
        <f>Обработка!$B430</f>
        <v>#DIV/0!</v>
      </c>
      <c r="AC434" s="8" t="e">
        <f>INDEX(Обработка!$J$11:$U$1011,'Тулуз-Пьерон'!$A434,$F434+1)</f>
        <v>#DIV/0!</v>
      </c>
      <c r="AD434" s="8" t="e">
        <f>Обработка!$C430</f>
        <v>#DIV/0!</v>
      </c>
      <c r="AE434" s="5" t="e">
        <f>Обработка!$D430</f>
        <v>#DIV/0!</v>
      </c>
      <c r="AF434" s="8" t="e">
        <f>INDEX(Обработка!$V$11:$AG$1011,'Тулуз-Пьерон'!$A434,'Тулуз-Пьерон'!$F434+1)</f>
        <v>#DIV/0!</v>
      </c>
      <c r="AG434" s="7" t="e">
        <f t="shared" si="12"/>
        <v>#DIV/0!</v>
      </c>
      <c r="AH434" s="6"/>
      <c r="AI434" s="5" t="e">
        <f>Обработка!$E430</f>
        <v>#DIV/0!</v>
      </c>
      <c r="AJ434" s="5" t="e">
        <f>Обработка!$F430</f>
        <v>#DIV/0!</v>
      </c>
      <c r="AK434" s="5" t="e">
        <f>Обработка!$G430</f>
        <v>#DIV/0!</v>
      </c>
    </row>
    <row r="435" spans="1:37" x14ac:dyDescent="0.25">
      <c r="A435" s="11"/>
      <c r="B435" s="13"/>
      <c r="C435" s="80"/>
      <c r="D435" s="12"/>
      <c r="E435" s="11" t="str">
        <f t="shared" si="13"/>
        <v xml:space="preserve">0 лет 0 мес. </v>
      </c>
      <c r="F435" s="11"/>
      <c r="G435" s="11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8" t="e">
        <f>Обработка!$B431</f>
        <v>#DIV/0!</v>
      </c>
      <c r="AC435" s="8" t="e">
        <f>INDEX(Обработка!$J$11:$U$1011,'Тулуз-Пьерон'!$A435,$F435+1)</f>
        <v>#DIV/0!</v>
      </c>
      <c r="AD435" s="8" t="e">
        <f>Обработка!$C431</f>
        <v>#DIV/0!</v>
      </c>
      <c r="AE435" s="5" t="e">
        <f>Обработка!$D431</f>
        <v>#DIV/0!</v>
      </c>
      <c r="AF435" s="8" t="e">
        <f>INDEX(Обработка!$V$11:$AG$1011,'Тулуз-Пьерон'!$A435,'Тулуз-Пьерон'!$F435+1)</f>
        <v>#DIV/0!</v>
      </c>
      <c r="AG435" s="7" t="e">
        <f t="shared" si="12"/>
        <v>#DIV/0!</v>
      </c>
      <c r="AH435" s="6"/>
      <c r="AI435" s="5" t="e">
        <f>Обработка!$E431</f>
        <v>#DIV/0!</v>
      </c>
      <c r="AJ435" s="5" t="e">
        <f>Обработка!$F431</f>
        <v>#DIV/0!</v>
      </c>
      <c r="AK435" s="5" t="e">
        <f>Обработка!$G431</f>
        <v>#DIV/0!</v>
      </c>
    </row>
    <row r="436" spans="1:37" x14ac:dyDescent="0.25">
      <c r="A436" s="11"/>
      <c r="B436" s="13"/>
      <c r="C436" s="80"/>
      <c r="D436" s="12"/>
      <c r="E436" s="11" t="str">
        <f t="shared" si="13"/>
        <v xml:space="preserve">0 лет 0 мес. </v>
      </c>
      <c r="F436" s="11"/>
      <c r="G436" s="11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8" t="e">
        <f>Обработка!$B432</f>
        <v>#DIV/0!</v>
      </c>
      <c r="AC436" s="8" t="e">
        <f>INDEX(Обработка!$J$11:$U$1011,'Тулуз-Пьерон'!$A436,$F436+1)</f>
        <v>#DIV/0!</v>
      </c>
      <c r="AD436" s="8" t="e">
        <f>Обработка!$C432</f>
        <v>#DIV/0!</v>
      </c>
      <c r="AE436" s="5" t="e">
        <f>Обработка!$D432</f>
        <v>#DIV/0!</v>
      </c>
      <c r="AF436" s="8" t="e">
        <f>INDEX(Обработка!$V$11:$AG$1011,'Тулуз-Пьерон'!$A436,'Тулуз-Пьерон'!$F436+1)</f>
        <v>#DIV/0!</v>
      </c>
      <c r="AG436" s="7" t="e">
        <f t="shared" si="12"/>
        <v>#DIV/0!</v>
      </c>
      <c r="AH436" s="6"/>
      <c r="AI436" s="5" t="e">
        <f>Обработка!$E432</f>
        <v>#DIV/0!</v>
      </c>
      <c r="AJ436" s="5" t="e">
        <f>Обработка!$F432</f>
        <v>#DIV/0!</v>
      </c>
      <c r="AK436" s="5" t="e">
        <f>Обработка!$G432</f>
        <v>#DIV/0!</v>
      </c>
    </row>
    <row r="437" spans="1:37" x14ac:dyDescent="0.25">
      <c r="A437" s="11"/>
      <c r="B437" s="13"/>
      <c r="C437" s="80"/>
      <c r="D437" s="12"/>
      <c r="E437" s="11" t="str">
        <f t="shared" si="13"/>
        <v xml:space="preserve">0 лет 0 мес. </v>
      </c>
      <c r="F437" s="11"/>
      <c r="G437" s="11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8" t="e">
        <f>Обработка!$B433</f>
        <v>#DIV/0!</v>
      </c>
      <c r="AC437" s="8" t="e">
        <f>INDEX(Обработка!$J$11:$U$1011,'Тулуз-Пьерон'!$A437,$F437+1)</f>
        <v>#DIV/0!</v>
      </c>
      <c r="AD437" s="8" t="e">
        <f>Обработка!$C433</f>
        <v>#DIV/0!</v>
      </c>
      <c r="AE437" s="5" t="e">
        <f>Обработка!$D433</f>
        <v>#DIV/0!</v>
      </c>
      <c r="AF437" s="8" t="e">
        <f>INDEX(Обработка!$V$11:$AG$1011,'Тулуз-Пьерон'!$A437,'Тулуз-Пьерон'!$F437+1)</f>
        <v>#DIV/0!</v>
      </c>
      <c r="AG437" s="7" t="e">
        <f t="shared" si="12"/>
        <v>#DIV/0!</v>
      </c>
      <c r="AH437" s="6"/>
      <c r="AI437" s="5" t="e">
        <f>Обработка!$E433</f>
        <v>#DIV/0!</v>
      </c>
      <c r="AJ437" s="5" t="e">
        <f>Обработка!$F433</f>
        <v>#DIV/0!</v>
      </c>
      <c r="AK437" s="5" t="e">
        <f>Обработка!$G433</f>
        <v>#DIV/0!</v>
      </c>
    </row>
    <row r="438" spans="1:37" x14ac:dyDescent="0.25">
      <c r="A438" s="11"/>
      <c r="B438" s="13"/>
      <c r="C438" s="80"/>
      <c r="D438" s="12"/>
      <c r="E438" s="11" t="str">
        <f t="shared" si="13"/>
        <v xml:space="preserve">0 лет 0 мес. </v>
      </c>
      <c r="F438" s="11"/>
      <c r="G438" s="11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8" t="e">
        <f>Обработка!$B434</f>
        <v>#DIV/0!</v>
      </c>
      <c r="AC438" s="8" t="e">
        <f>INDEX(Обработка!$J$11:$U$1011,'Тулуз-Пьерон'!$A438,$F438+1)</f>
        <v>#DIV/0!</v>
      </c>
      <c r="AD438" s="8" t="e">
        <f>Обработка!$C434</f>
        <v>#DIV/0!</v>
      </c>
      <c r="AE438" s="5" t="e">
        <f>Обработка!$D434</f>
        <v>#DIV/0!</v>
      </c>
      <c r="AF438" s="8" t="e">
        <f>INDEX(Обработка!$V$11:$AG$1011,'Тулуз-Пьерон'!$A438,'Тулуз-Пьерон'!$F438+1)</f>
        <v>#DIV/0!</v>
      </c>
      <c r="AG438" s="7" t="e">
        <f t="shared" si="12"/>
        <v>#DIV/0!</v>
      </c>
      <c r="AH438" s="6"/>
      <c r="AI438" s="5" t="e">
        <f>Обработка!$E434</f>
        <v>#DIV/0!</v>
      </c>
      <c r="AJ438" s="5" t="e">
        <f>Обработка!$F434</f>
        <v>#DIV/0!</v>
      </c>
      <c r="AK438" s="5" t="e">
        <f>Обработка!$G434</f>
        <v>#DIV/0!</v>
      </c>
    </row>
    <row r="439" spans="1:37" x14ac:dyDescent="0.25">
      <c r="A439" s="11"/>
      <c r="B439" s="13"/>
      <c r="C439" s="80"/>
      <c r="D439" s="12"/>
      <c r="E439" s="11" t="str">
        <f t="shared" si="13"/>
        <v xml:space="preserve">0 лет 0 мес. </v>
      </c>
      <c r="F439" s="11"/>
      <c r="G439" s="11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8" t="e">
        <f>Обработка!$B435</f>
        <v>#DIV/0!</v>
      </c>
      <c r="AC439" s="8" t="e">
        <f>INDEX(Обработка!$J$11:$U$1011,'Тулуз-Пьерон'!$A439,$F439+1)</f>
        <v>#DIV/0!</v>
      </c>
      <c r="AD439" s="8" t="e">
        <f>Обработка!$C435</f>
        <v>#DIV/0!</v>
      </c>
      <c r="AE439" s="5" t="e">
        <f>Обработка!$D435</f>
        <v>#DIV/0!</v>
      </c>
      <c r="AF439" s="8" t="e">
        <f>INDEX(Обработка!$V$11:$AG$1011,'Тулуз-Пьерон'!$A439,'Тулуз-Пьерон'!$F439+1)</f>
        <v>#DIV/0!</v>
      </c>
      <c r="AG439" s="7" t="e">
        <f t="shared" si="12"/>
        <v>#DIV/0!</v>
      </c>
      <c r="AH439" s="6"/>
      <c r="AI439" s="5" t="e">
        <f>Обработка!$E435</f>
        <v>#DIV/0!</v>
      </c>
      <c r="AJ439" s="5" t="e">
        <f>Обработка!$F435</f>
        <v>#DIV/0!</v>
      </c>
      <c r="AK439" s="5" t="e">
        <f>Обработка!$G435</f>
        <v>#DIV/0!</v>
      </c>
    </row>
    <row r="440" spans="1:37" x14ac:dyDescent="0.25">
      <c r="A440" s="11"/>
      <c r="B440" s="13"/>
      <c r="C440" s="80"/>
      <c r="D440" s="12"/>
      <c r="E440" s="11" t="str">
        <f t="shared" si="13"/>
        <v xml:space="preserve">0 лет 0 мес. </v>
      </c>
      <c r="F440" s="11"/>
      <c r="G440" s="11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8" t="e">
        <f>Обработка!$B436</f>
        <v>#DIV/0!</v>
      </c>
      <c r="AC440" s="8" t="e">
        <f>INDEX(Обработка!$J$11:$U$1011,'Тулуз-Пьерон'!$A440,$F440+1)</f>
        <v>#DIV/0!</v>
      </c>
      <c r="AD440" s="8" t="e">
        <f>Обработка!$C436</f>
        <v>#DIV/0!</v>
      </c>
      <c r="AE440" s="5" t="e">
        <f>Обработка!$D436</f>
        <v>#DIV/0!</v>
      </c>
      <c r="AF440" s="8" t="e">
        <f>INDEX(Обработка!$V$11:$AG$1011,'Тулуз-Пьерон'!$A440,'Тулуз-Пьерон'!$F440+1)</f>
        <v>#DIV/0!</v>
      </c>
      <c r="AG440" s="7" t="e">
        <f t="shared" si="12"/>
        <v>#DIV/0!</v>
      </c>
      <c r="AH440" s="6"/>
      <c r="AI440" s="5" t="e">
        <f>Обработка!$E436</f>
        <v>#DIV/0!</v>
      </c>
      <c r="AJ440" s="5" t="e">
        <f>Обработка!$F436</f>
        <v>#DIV/0!</v>
      </c>
      <c r="AK440" s="5" t="e">
        <f>Обработка!$G436</f>
        <v>#DIV/0!</v>
      </c>
    </row>
    <row r="441" spans="1:37" x14ac:dyDescent="0.25">
      <c r="A441" s="11"/>
      <c r="B441" s="13"/>
      <c r="C441" s="80"/>
      <c r="D441" s="12"/>
      <c r="E441" s="11" t="str">
        <f t="shared" si="13"/>
        <v xml:space="preserve">0 лет 0 мес. </v>
      </c>
      <c r="F441" s="11"/>
      <c r="G441" s="11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8" t="e">
        <f>Обработка!$B437</f>
        <v>#DIV/0!</v>
      </c>
      <c r="AC441" s="8" t="e">
        <f>INDEX(Обработка!$J$11:$U$1011,'Тулуз-Пьерон'!$A441,$F441+1)</f>
        <v>#DIV/0!</v>
      </c>
      <c r="AD441" s="8" t="e">
        <f>Обработка!$C437</f>
        <v>#DIV/0!</v>
      </c>
      <c r="AE441" s="5" t="e">
        <f>Обработка!$D437</f>
        <v>#DIV/0!</v>
      </c>
      <c r="AF441" s="8" t="e">
        <f>INDEX(Обработка!$V$11:$AG$1011,'Тулуз-Пьерон'!$A441,'Тулуз-Пьерон'!$F441+1)</f>
        <v>#DIV/0!</v>
      </c>
      <c r="AG441" s="7" t="e">
        <f t="shared" si="12"/>
        <v>#DIV/0!</v>
      </c>
      <c r="AH441" s="6"/>
      <c r="AI441" s="5" t="e">
        <f>Обработка!$E437</f>
        <v>#DIV/0!</v>
      </c>
      <c r="AJ441" s="5" t="e">
        <f>Обработка!$F437</f>
        <v>#DIV/0!</v>
      </c>
      <c r="AK441" s="5" t="e">
        <f>Обработка!$G437</f>
        <v>#DIV/0!</v>
      </c>
    </row>
    <row r="442" spans="1:37" x14ac:dyDescent="0.25">
      <c r="A442" s="11"/>
      <c r="B442" s="13"/>
      <c r="C442" s="80"/>
      <c r="D442" s="12"/>
      <c r="E442" s="11" t="str">
        <f t="shared" si="13"/>
        <v xml:space="preserve">0 лет 0 мес. </v>
      </c>
      <c r="F442" s="11"/>
      <c r="G442" s="11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8" t="e">
        <f>Обработка!$B438</f>
        <v>#DIV/0!</v>
      </c>
      <c r="AC442" s="8" t="e">
        <f>INDEX(Обработка!$J$11:$U$1011,'Тулуз-Пьерон'!$A442,$F442+1)</f>
        <v>#DIV/0!</v>
      </c>
      <c r="AD442" s="8" t="e">
        <f>Обработка!$C438</f>
        <v>#DIV/0!</v>
      </c>
      <c r="AE442" s="5" t="e">
        <f>Обработка!$D438</f>
        <v>#DIV/0!</v>
      </c>
      <c r="AF442" s="8" t="e">
        <f>INDEX(Обработка!$V$11:$AG$1011,'Тулуз-Пьерон'!$A442,'Тулуз-Пьерон'!$F442+1)</f>
        <v>#DIV/0!</v>
      </c>
      <c r="AG442" s="7" t="e">
        <f t="shared" si="12"/>
        <v>#DIV/0!</v>
      </c>
      <c r="AH442" s="6"/>
      <c r="AI442" s="5" t="e">
        <f>Обработка!$E438</f>
        <v>#DIV/0!</v>
      </c>
      <c r="AJ442" s="5" t="e">
        <f>Обработка!$F438</f>
        <v>#DIV/0!</v>
      </c>
      <c r="AK442" s="5" t="e">
        <f>Обработка!$G438</f>
        <v>#DIV/0!</v>
      </c>
    </row>
    <row r="443" spans="1:37" x14ac:dyDescent="0.25">
      <c r="A443" s="11"/>
      <c r="B443" s="13"/>
      <c r="C443" s="80"/>
      <c r="D443" s="12"/>
      <c r="E443" s="11" t="str">
        <f t="shared" si="13"/>
        <v xml:space="preserve">0 лет 0 мес. </v>
      </c>
      <c r="F443" s="11"/>
      <c r="G443" s="11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8" t="e">
        <f>Обработка!$B439</f>
        <v>#DIV/0!</v>
      </c>
      <c r="AC443" s="8" t="e">
        <f>INDEX(Обработка!$J$11:$U$1011,'Тулуз-Пьерон'!$A443,$F443+1)</f>
        <v>#DIV/0!</v>
      </c>
      <c r="AD443" s="8" t="e">
        <f>Обработка!$C439</f>
        <v>#DIV/0!</v>
      </c>
      <c r="AE443" s="5" t="e">
        <f>Обработка!$D439</f>
        <v>#DIV/0!</v>
      </c>
      <c r="AF443" s="8" t="e">
        <f>INDEX(Обработка!$V$11:$AG$1011,'Тулуз-Пьерон'!$A443,'Тулуз-Пьерон'!$F443+1)</f>
        <v>#DIV/0!</v>
      </c>
      <c r="AG443" s="7" t="e">
        <f t="shared" si="12"/>
        <v>#DIV/0!</v>
      </c>
      <c r="AH443" s="6"/>
      <c r="AI443" s="5" t="e">
        <f>Обработка!$E439</f>
        <v>#DIV/0!</v>
      </c>
      <c r="AJ443" s="5" t="e">
        <f>Обработка!$F439</f>
        <v>#DIV/0!</v>
      </c>
      <c r="AK443" s="5" t="e">
        <f>Обработка!$G439</f>
        <v>#DIV/0!</v>
      </c>
    </row>
    <row r="444" spans="1:37" x14ac:dyDescent="0.25">
      <c r="A444" s="11"/>
      <c r="B444" s="13"/>
      <c r="C444" s="80"/>
      <c r="D444" s="12"/>
      <c r="E444" s="11" t="str">
        <f t="shared" si="13"/>
        <v xml:space="preserve">0 лет 0 мес. </v>
      </c>
      <c r="F444" s="11"/>
      <c r="G444" s="11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8" t="e">
        <f>Обработка!$B440</f>
        <v>#DIV/0!</v>
      </c>
      <c r="AC444" s="8" t="e">
        <f>INDEX(Обработка!$J$11:$U$1011,'Тулуз-Пьерон'!$A444,$F444+1)</f>
        <v>#DIV/0!</v>
      </c>
      <c r="AD444" s="8" t="e">
        <f>Обработка!$C440</f>
        <v>#DIV/0!</v>
      </c>
      <c r="AE444" s="5" t="e">
        <f>Обработка!$D440</f>
        <v>#DIV/0!</v>
      </c>
      <c r="AF444" s="8" t="e">
        <f>INDEX(Обработка!$V$11:$AG$1011,'Тулуз-Пьерон'!$A444,'Тулуз-Пьерон'!$F444+1)</f>
        <v>#DIV/0!</v>
      </c>
      <c r="AG444" s="7" t="e">
        <f t="shared" si="12"/>
        <v>#DIV/0!</v>
      </c>
      <c r="AH444" s="6"/>
      <c r="AI444" s="5" t="e">
        <f>Обработка!$E440</f>
        <v>#DIV/0!</v>
      </c>
      <c r="AJ444" s="5" t="e">
        <f>Обработка!$F440</f>
        <v>#DIV/0!</v>
      </c>
      <c r="AK444" s="5" t="e">
        <f>Обработка!$G440</f>
        <v>#DIV/0!</v>
      </c>
    </row>
    <row r="445" spans="1:37" x14ac:dyDescent="0.25">
      <c r="A445" s="11"/>
      <c r="B445" s="13"/>
      <c r="C445" s="80"/>
      <c r="D445" s="12"/>
      <c r="E445" s="11" t="str">
        <f t="shared" si="13"/>
        <v xml:space="preserve">0 лет 0 мес. </v>
      </c>
      <c r="F445" s="11"/>
      <c r="G445" s="11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8" t="e">
        <f>Обработка!$B441</f>
        <v>#DIV/0!</v>
      </c>
      <c r="AC445" s="8" t="e">
        <f>INDEX(Обработка!$J$11:$U$1011,'Тулуз-Пьерон'!$A445,$F445+1)</f>
        <v>#DIV/0!</v>
      </c>
      <c r="AD445" s="8" t="e">
        <f>Обработка!$C441</f>
        <v>#DIV/0!</v>
      </c>
      <c r="AE445" s="5" t="e">
        <f>Обработка!$D441</f>
        <v>#DIV/0!</v>
      </c>
      <c r="AF445" s="8" t="e">
        <f>INDEX(Обработка!$V$11:$AG$1011,'Тулуз-Пьерон'!$A445,'Тулуз-Пьерон'!$F445+1)</f>
        <v>#DIV/0!</v>
      </c>
      <c r="AG445" s="7" t="e">
        <f t="shared" si="12"/>
        <v>#DIV/0!</v>
      </c>
      <c r="AH445" s="6"/>
      <c r="AI445" s="5" t="e">
        <f>Обработка!$E441</f>
        <v>#DIV/0!</v>
      </c>
      <c r="AJ445" s="5" t="e">
        <f>Обработка!$F441</f>
        <v>#DIV/0!</v>
      </c>
      <c r="AK445" s="5" t="e">
        <f>Обработка!$G441</f>
        <v>#DIV/0!</v>
      </c>
    </row>
    <row r="446" spans="1:37" x14ac:dyDescent="0.25">
      <c r="A446" s="11"/>
      <c r="B446" s="13"/>
      <c r="C446" s="80"/>
      <c r="D446" s="12"/>
      <c r="E446" s="11" t="str">
        <f t="shared" si="13"/>
        <v xml:space="preserve">0 лет 0 мес. </v>
      </c>
      <c r="F446" s="11"/>
      <c r="G446" s="11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8" t="e">
        <f>Обработка!$B442</f>
        <v>#DIV/0!</v>
      </c>
      <c r="AC446" s="8" t="e">
        <f>INDEX(Обработка!$J$11:$U$1011,'Тулуз-Пьерон'!$A446,$F446+1)</f>
        <v>#DIV/0!</v>
      </c>
      <c r="AD446" s="8" t="e">
        <f>Обработка!$C442</f>
        <v>#DIV/0!</v>
      </c>
      <c r="AE446" s="5" t="e">
        <f>Обработка!$D442</f>
        <v>#DIV/0!</v>
      </c>
      <c r="AF446" s="8" t="e">
        <f>INDEX(Обработка!$V$11:$AG$1011,'Тулуз-Пьерон'!$A446,'Тулуз-Пьерон'!$F446+1)</f>
        <v>#DIV/0!</v>
      </c>
      <c r="AG446" s="7" t="e">
        <f t="shared" si="12"/>
        <v>#DIV/0!</v>
      </c>
      <c r="AH446" s="6"/>
      <c r="AI446" s="5" t="e">
        <f>Обработка!$E442</f>
        <v>#DIV/0!</v>
      </c>
      <c r="AJ446" s="5" t="e">
        <f>Обработка!$F442</f>
        <v>#DIV/0!</v>
      </c>
      <c r="AK446" s="5" t="e">
        <f>Обработка!$G442</f>
        <v>#DIV/0!</v>
      </c>
    </row>
    <row r="447" spans="1:37" x14ac:dyDescent="0.25">
      <c r="A447" s="11"/>
      <c r="B447" s="13"/>
      <c r="C447" s="80"/>
      <c r="D447" s="12"/>
      <c r="E447" s="11" t="str">
        <f t="shared" si="13"/>
        <v xml:space="preserve">0 лет 0 мес. </v>
      </c>
      <c r="F447" s="11"/>
      <c r="G447" s="11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8" t="e">
        <f>Обработка!$B443</f>
        <v>#DIV/0!</v>
      </c>
      <c r="AC447" s="8" t="e">
        <f>INDEX(Обработка!$J$11:$U$1011,'Тулуз-Пьерон'!$A447,$F447+1)</f>
        <v>#DIV/0!</v>
      </c>
      <c r="AD447" s="8" t="e">
        <f>Обработка!$C443</f>
        <v>#DIV/0!</v>
      </c>
      <c r="AE447" s="5" t="e">
        <f>Обработка!$D443</f>
        <v>#DIV/0!</v>
      </c>
      <c r="AF447" s="8" t="e">
        <f>INDEX(Обработка!$V$11:$AG$1011,'Тулуз-Пьерон'!$A447,'Тулуз-Пьерон'!$F447+1)</f>
        <v>#DIV/0!</v>
      </c>
      <c r="AG447" s="7" t="e">
        <f t="shared" si="12"/>
        <v>#DIV/0!</v>
      </c>
      <c r="AH447" s="6"/>
      <c r="AI447" s="5" t="e">
        <f>Обработка!$E443</f>
        <v>#DIV/0!</v>
      </c>
      <c r="AJ447" s="5" t="e">
        <f>Обработка!$F443</f>
        <v>#DIV/0!</v>
      </c>
      <c r="AK447" s="5" t="e">
        <f>Обработка!$G443</f>
        <v>#DIV/0!</v>
      </c>
    </row>
    <row r="448" spans="1:37" x14ac:dyDescent="0.25">
      <c r="A448" s="11"/>
      <c r="B448" s="13"/>
      <c r="C448" s="80"/>
      <c r="D448" s="12"/>
      <c r="E448" s="11" t="str">
        <f t="shared" si="13"/>
        <v xml:space="preserve">0 лет 0 мес. </v>
      </c>
      <c r="F448" s="11"/>
      <c r="G448" s="11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8" t="e">
        <f>Обработка!$B444</f>
        <v>#DIV/0!</v>
      </c>
      <c r="AC448" s="8" t="e">
        <f>INDEX(Обработка!$J$11:$U$1011,'Тулуз-Пьерон'!$A448,$F448+1)</f>
        <v>#DIV/0!</v>
      </c>
      <c r="AD448" s="8" t="e">
        <f>Обработка!$C444</f>
        <v>#DIV/0!</v>
      </c>
      <c r="AE448" s="5" t="e">
        <f>Обработка!$D444</f>
        <v>#DIV/0!</v>
      </c>
      <c r="AF448" s="8" t="e">
        <f>INDEX(Обработка!$V$11:$AG$1011,'Тулуз-Пьерон'!$A448,'Тулуз-Пьерон'!$F448+1)</f>
        <v>#DIV/0!</v>
      </c>
      <c r="AG448" s="7" t="e">
        <f t="shared" si="12"/>
        <v>#DIV/0!</v>
      </c>
      <c r="AH448" s="6"/>
      <c r="AI448" s="5" t="e">
        <f>Обработка!$E444</f>
        <v>#DIV/0!</v>
      </c>
      <c r="AJ448" s="5" t="e">
        <f>Обработка!$F444</f>
        <v>#DIV/0!</v>
      </c>
      <c r="AK448" s="5" t="e">
        <f>Обработка!$G444</f>
        <v>#DIV/0!</v>
      </c>
    </row>
    <row r="449" spans="1:37" x14ac:dyDescent="0.25">
      <c r="A449" s="11"/>
      <c r="B449" s="13"/>
      <c r="C449" s="80"/>
      <c r="D449" s="12"/>
      <c r="E449" s="11" t="str">
        <f t="shared" si="13"/>
        <v xml:space="preserve">0 лет 0 мес. </v>
      </c>
      <c r="F449" s="11"/>
      <c r="G449" s="11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8" t="e">
        <f>Обработка!$B445</f>
        <v>#DIV/0!</v>
      </c>
      <c r="AC449" s="8" t="e">
        <f>INDEX(Обработка!$J$11:$U$1011,'Тулуз-Пьерон'!$A449,$F449+1)</f>
        <v>#DIV/0!</v>
      </c>
      <c r="AD449" s="8" t="e">
        <f>Обработка!$C445</f>
        <v>#DIV/0!</v>
      </c>
      <c r="AE449" s="5" t="e">
        <f>Обработка!$D445</f>
        <v>#DIV/0!</v>
      </c>
      <c r="AF449" s="8" t="e">
        <f>INDEX(Обработка!$V$11:$AG$1011,'Тулуз-Пьерон'!$A449,'Тулуз-Пьерон'!$F449+1)</f>
        <v>#DIV/0!</v>
      </c>
      <c r="AG449" s="7" t="e">
        <f t="shared" si="12"/>
        <v>#DIV/0!</v>
      </c>
      <c r="AH449" s="6"/>
      <c r="AI449" s="5" t="e">
        <f>Обработка!$E445</f>
        <v>#DIV/0!</v>
      </c>
      <c r="AJ449" s="5" t="e">
        <f>Обработка!$F445</f>
        <v>#DIV/0!</v>
      </c>
      <c r="AK449" s="5" t="e">
        <f>Обработка!$G445</f>
        <v>#DIV/0!</v>
      </c>
    </row>
    <row r="450" spans="1:37" x14ac:dyDescent="0.25">
      <c r="A450" s="11"/>
      <c r="B450" s="13"/>
      <c r="C450" s="80"/>
      <c r="D450" s="12"/>
      <c r="E450" s="11" t="str">
        <f t="shared" si="13"/>
        <v xml:space="preserve">0 лет 0 мес. </v>
      </c>
      <c r="F450" s="11"/>
      <c r="G450" s="11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8" t="e">
        <f>Обработка!$B446</f>
        <v>#DIV/0!</v>
      </c>
      <c r="AC450" s="8" t="e">
        <f>INDEX(Обработка!$J$11:$U$1011,'Тулуз-Пьерон'!$A450,$F450+1)</f>
        <v>#DIV/0!</v>
      </c>
      <c r="AD450" s="8" t="e">
        <f>Обработка!$C446</f>
        <v>#DIV/0!</v>
      </c>
      <c r="AE450" s="5" t="e">
        <f>Обработка!$D446</f>
        <v>#DIV/0!</v>
      </c>
      <c r="AF450" s="8" t="e">
        <f>INDEX(Обработка!$V$11:$AG$1011,'Тулуз-Пьерон'!$A450,'Тулуз-Пьерон'!$F450+1)</f>
        <v>#DIV/0!</v>
      </c>
      <c r="AG450" s="7" t="e">
        <f t="shared" si="12"/>
        <v>#DIV/0!</v>
      </c>
      <c r="AH450" s="6"/>
      <c r="AI450" s="5" t="e">
        <f>Обработка!$E446</f>
        <v>#DIV/0!</v>
      </c>
      <c r="AJ450" s="5" t="e">
        <f>Обработка!$F446</f>
        <v>#DIV/0!</v>
      </c>
      <c r="AK450" s="5" t="e">
        <f>Обработка!$G446</f>
        <v>#DIV/0!</v>
      </c>
    </row>
    <row r="451" spans="1:37" x14ac:dyDescent="0.25">
      <c r="A451" s="11"/>
      <c r="B451" s="13"/>
      <c r="C451" s="80"/>
      <c r="D451" s="12"/>
      <c r="E451" s="11" t="str">
        <f t="shared" si="13"/>
        <v xml:space="preserve">0 лет 0 мес. </v>
      </c>
      <c r="F451" s="11"/>
      <c r="G451" s="11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8" t="e">
        <f>Обработка!$B447</f>
        <v>#DIV/0!</v>
      </c>
      <c r="AC451" s="8" t="e">
        <f>INDEX(Обработка!$J$11:$U$1011,'Тулуз-Пьерон'!$A451,$F451+1)</f>
        <v>#DIV/0!</v>
      </c>
      <c r="AD451" s="8" t="e">
        <f>Обработка!$C447</f>
        <v>#DIV/0!</v>
      </c>
      <c r="AE451" s="5" t="e">
        <f>Обработка!$D447</f>
        <v>#DIV/0!</v>
      </c>
      <c r="AF451" s="8" t="e">
        <f>INDEX(Обработка!$V$11:$AG$1011,'Тулуз-Пьерон'!$A451,'Тулуз-Пьерон'!$F451+1)</f>
        <v>#DIV/0!</v>
      </c>
      <c r="AG451" s="7" t="e">
        <f t="shared" si="12"/>
        <v>#DIV/0!</v>
      </c>
      <c r="AH451" s="6"/>
      <c r="AI451" s="5" t="e">
        <f>Обработка!$E447</f>
        <v>#DIV/0!</v>
      </c>
      <c r="AJ451" s="5" t="e">
        <f>Обработка!$F447</f>
        <v>#DIV/0!</v>
      </c>
      <c r="AK451" s="5" t="e">
        <f>Обработка!$G447</f>
        <v>#DIV/0!</v>
      </c>
    </row>
    <row r="452" spans="1:37" x14ac:dyDescent="0.25">
      <c r="A452" s="11"/>
      <c r="B452" s="13"/>
      <c r="C452" s="80"/>
      <c r="D452" s="12"/>
      <c r="E452" s="11" t="str">
        <f t="shared" si="13"/>
        <v xml:space="preserve">0 лет 0 мес. </v>
      </c>
      <c r="F452" s="11"/>
      <c r="G452" s="11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8" t="e">
        <f>Обработка!$B448</f>
        <v>#DIV/0!</v>
      </c>
      <c r="AC452" s="8" t="e">
        <f>INDEX(Обработка!$J$11:$U$1011,'Тулуз-Пьерон'!$A452,$F452+1)</f>
        <v>#DIV/0!</v>
      </c>
      <c r="AD452" s="8" t="e">
        <f>Обработка!$C448</f>
        <v>#DIV/0!</v>
      </c>
      <c r="AE452" s="5" t="e">
        <f>Обработка!$D448</f>
        <v>#DIV/0!</v>
      </c>
      <c r="AF452" s="8" t="e">
        <f>INDEX(Обработка!$V$11:$AG$1011,'Тулуз-Пьерон'!$A452,'Тулуз-Пьерон'!$F452+1)</f>
        <v>#DIV/0!</v>
      </c>
      <c r="AG452" s="7" t="e">
        <f t="shared" si="12"/>
        <v>#DIV/0!</v>
      </c>
      <c r="AH452" s="6"/>
      <c r="AI452" s="5" t="e">
        <f>Обработка!$E448</f>
        <v>#DIV/0!</v>
      </c>
      <c r="AJ452" s="5" t="e">
        <f>Обработка!$F448</f>
        <v>#DIV/0!</v>
      </c>
      <c r="AK452" s="5" t="e">
        <f>Обработка!$G448</f>
        <v>#DIV/0!</v>
      </c>
    </row>
    <row r="453" spans="1:37" x14ac:dyDescent="0.25">
      <c r="A453" s="11"/>
      <c r="B453" s="13"/>
      <c r="C453" s="80"/>
      <c r="D453" s="12"/>
      <c r="E453" s="11" t="str">
        <f t="shared" si="13"/>
        <v xml:space="preserve">0 лет 0 мес. </v>
      </c>
      <c r="F453" s="11"/>
      <c r="G453" s="11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8" t="e">
        <f>Обработка!$B449</f>
        <v>#DIV/0!</v>
      </c>
      <c r="AC453" s="8" t="e">
        <f>INDEX(Обработка!$J$11:$U$1011,'Тулуз-Пьерон'!$A453,$F453+1)</f>
        <v>#DIV/0!</v>
      </c>
      <c r="AD453" s="8" t="e">
        <f>Обработка!$C449</f>
        <v>#DIV/0!</v>
      </c>
      <c r="AE453" s="5" t="e">
        <f>Обработка!$D449</f>
        <v>#DIV/0!</v>
      </c>
      <c r="AF453" s="8" t="e">
        <f>INDEX(Обработка!$V$11:$AG$1011,'Тулуз-Пьерон'!$A453,'Тулуз-Пьерон'!$F453+1)</f>
        <v>#DIV/0!</v>
      </c>
      <c r="AG453" s="7" t="e">
        <f t="shared" si="12"/>
        <v>#DIV/0!</v>
      </c>
      <c r="AH453" s="6"/>
      <c r="AI453" s="5" t="e">
        <f>Обработка!$E449</f>
        <v>#DIV/0!</v>
      </c>
      <c r="AJ453" s="5" t="e">
        <f>Обработка!$F449</f>
        <v>#DIV/0!</v>
      </c>
      <c r="AK453" s="5" t="e">
        <f>Обработка!$G449</f>
        <v>#DIV/0!</v>
      </c>
    </row>
    <row r="454" spans="1:37" x14ac:dyDescent="0.25">
      <c r="A454" s="11"/>
      <c r="B454" s="13"/>
      <c r="C454" s="80"/>
      <c r="D454" s="12"/>
      <c r="E454" s="11" t="str">
        <f t="shared" si="13"/>
        <v xml:space="preserve">0 лет 0 мес. </v>
      </c>
      <c r="F454" s="11"/>
      <c r="G454" s="11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8" t="e">
        <f>Обработка!$B450</f>
        <v>#DIV/0!</v>
      </c>
      <c r="AC454" s="8" t="e">
        <f>INDEX(Обработка!$J$11:$U$1011,'Тулуз-Пьерон'!$A454,$F454+1)</f>
        <v>#DIV/0!</v>
      </c>
      <c r="AD454" s="8" t="e">
        <f>Обработка!$C450</f>
        <v>#DIV/0!</v>
      </c>
      <c r="AE454" s="5" t="e">
        <f>Обработка!$D450</f>
        <v>#DIV/0!</v>
      </c>
      <c r="AF454" s="8" t="e">
        <f>INDEX(Обработка!$V$11:$AG$1011,'Тулуз-Пьерон'!$A454,'Тулуз-Пьерон'!$F454+1)</f>
        <v>#DIV/0!</v>
      </c>
      <c r="AG454" s="7" t="e">
        <f t="shared" si="12"/>
        <v>#DIV/0!</v>
      </c>
      <c r="AH454" s="6"/>
      <c r="AI454" s="5" t="e">
        <f>Обработка!$E450</f>
        <v>#DIV/0!</v>
      </c>
      <c r="AJ454" s="5" t="e">
        <f>Обработка!$F450</f>
        <v>#DIV/0!</v>
      </c>
      <c r="AK454" s="5" t="e">
        <f>Обработка!$G450</f>
        <v>#DIV/0!</v>
      </c>
    </row>
    <row r="455" spans="1:37" x14ac:dyDescent="0.25">
      <c r="A455" s="11"/>
      <c r="B455" s="13"/>
      <c r="C455" s="80"/>
      <c r="D455" s="12"/>
      <c r="E455" s="11" t="str">
        <f t="shared" si="13"/>
        <v xml:space="preserve">0 лет 0 мес. </v>
      </c>
      <c r="F455" s="11"/>
      <c r="G455" s="11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8" t="e">
        <f>Обработка!$B451</f>
        <v>#DIV/0!</v>
      </c>
      <c r="AC455" s="8" t="e">
        <f>INDEX(Обработка!$J$11:$U$1011,'Тулуз-Пьерон'!$A455,$F455+1)</f>
        <v>#DIV/0!</v>
      </c>
      <c r="AD455" s="8" t="e">
        <f>Обработка!$C451</f>
        <v>#DIV/0!</v>
      </c>
      <c r="AE455" s="5" t="e">
        <f>Обработка!$D451</f>
        <v>#DIV/0!</v>
      </c>
      <c r="AF455" s="8" t="e">
        <f>INDEX(Обработка!$V$11:$AG$1011,'Тулуз-Пьерон'!$A455,'Тулуз-Пьерон'!$F455+1)</f>
        <v>#DIV/0!</v>
      </c>
      <c r="AG455" s="7" t="e">
        <f t="shared" si="12"/>
        <v>#DIV/0!</v>
      </c>
      <c r="AH455" s="6"/>
      <c r="AI455" s="5" t="e">
        <f>Обработка!$E451</f>
        <v>#DIV/0!</v>
      </c>
      <c r="AJ455" s="5" t="e">
        <f>Обработка!$F451</f>
        <v>#DIV/0!</v>
      </c>
      <c r="AK455" s="5" t="e">
        <f>Обработка!$G451</f>
        <v>#DIV/0!</v>
      </c>
    </row>
    <row r="456" spans="1:37" x14ac:dyDescent="0.25">
      <c r="A456" s="11"/>
      <c r="B456" s="13"/>
      <c r="C456" s="80"/>
      <c r="D456" s="12"/>
      <c r="E456" s="11" t="str">
        <f t="shared" si="13"/>
        <v xml:space="preserve">0 лет 0 мес. </v>
      </c>
      <c r="F456" s="11"/>
      <c r="G456" s="11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8" t="e">
        <f>Обработка!$B452</f>
        <v>#DIV/0!</v>
      </c>
      <c r="AC456" s="8" t="e">
        <f>INDEX(Обработка!$J$11:$U$1011,'Тулуз-Пьерон'!$A456,$F456+1)</f>
        <v>#DIV/0!</v>
      </c>
      <c r="AD456" s="8" t="e">
        <f>Обработка!$C452</f>
        <v>#DIV/0!</v>
      </c>
      <c r="AE456" s="5" t="e">
        <f>Обработка!$D452</f>
        <v>#DIV/0!</v>
      </c>
      <c r="AF456" s="8" t="e">
        <f>INDEX(Обработка!$V$11:$AG$1011,'Тулуз-Пьерон'!$A456,'Тулуз-Пьерон'!$F456+1)</f>
        <v>#DIV/0!</v>
      </c>
      <c r="AG456" s="7" t="e">
        <f t="shared" si="12"/>
        <v>#DIV/0!</v>
      </c>
      <c r="AH456" s="6"/>
      <c r="AI456" s="5" t="e">
        <f>Обработка!$E452</f>
        <v>#DIV/0!</v>
      </c>
      <c r="AJ456" s="5" t="e">
        <f>Обработка!$F452</f>
        <v>#DIV/0!</v>
      </c>
      <c r="AK456" s="5" t="e">
        <f>Обработка!$G452</f>
        <v>#DIV/0!</v>
      </c>
    </row>
    <row r="457" spans="1:37" x14ac:dyDescent="0.25">
      <c r="A457" s="11"/>
      <c r="B457" s="13"/>
      <c r="C457" s="80"/>
      <c r="D457" s="12"/>
      <c r="E457" s="11" t="str">
        <f t="shared" si="13"/>
        <v xml:space="preserve">0 лет 0 мес. </v>
      </c>
      <c r="F457" s="11"/>
      <c r="G457" s="11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8" t="e">
        <f>Обработка!$B453</f>
        <v>#DIV/0!</v>
      </c>
      <c r="AC457" s="8" t="e">
        <f>INDEX(Обработка!$J$11:$U$1011,'Тулуз-Пьерон'!$A457,$F457+1)</f>
        <v>#DIV/0!</v>
      </c>
      <c r="AD457" s="8" t="e">
        <f>Обработка!$C453</f>
        <v>#DIV/0!</v>
      </c>
      <c r="AE457" s="5" t="e">
        <f>Обработка!$D453</f>
        <v>#DIV/0!</v>
      </c>
      <c r="AF457" s="8" t="e">
        <f>INDEX(Обработка!$V$11:$AG$1011,'Тулуз-Пьерон'!$A457,'Тулуз-Пьерон'!$F457+1)</f>
        <v>#DIV/0!</v>
      </c>
      <c r="AG457" s="7" t="e">
        <f t="shared" si="12"/>
        <v>#DIV/0!</v>
      </c>
      <c r="AH457" s="6"/>
      <c r="AI457" s="5" t="e">
        <f>Обработка!$E453</f>
        <v>#DIV/0!</v>
      </c>
      <c r="AJ457" s="5" t="e">
        <f>Обработка!$F453</f>
        <v>#DIV/0!</v>
      </c>
      <c r="AK457" s="5" t="e">
        <f>Обработка!$G453</f>
        <v>#DIV/0!</v>
      </c>
    </row>
    <row r="458" spans="1:37" x14ac:dyDescent="0.25">
      <c r="A458" s="11"/>
      <c r="B458" s="13"/>
      <c r="C458" s="80"/>
      <c r="D458" s="12"/>
      <c r="E458" s="11" t="str">
        <f t="shared" si="13"/>
        <v xml:space="preserve">0 лет 0 мес. </v>
      </c>
      <c r="F458" s="11"/>
      <c r="G458" s="11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8" t="e">
        <f>Обработка!$B454</f>
        <v>#DIV/0!</v>
      </c>
      <c r="AC458" s="8" t="e">
        <f>INDEX(Обработка!$J$11:$U$1011,'Тулуз-Пьерон'!$A458,$F458+1)</f>
        <v>#DIV/0!</v>
      </c>
      <c r="AD458" s="8" t="e">
        <f>Обработка!$C454</f>
        <v>#DIV/0!</v>
      </c>
      <c r="AE458" s="5" t="e">
        <f>Обработка!$D454</f>
        <v>#DIV/0!</v>
      </c>
      <c r="AF458" s="8" t="e">
        <f>INDEX(Обработка!$V$11:$AG$1011,'Тулуз-Пьерон'!$A458,'Тулуз-Пьерон'!$F458+1)</f>
        <v>#DIV/0!</v>
      </c>
      <c r="AG458" s="7" t="e">
        <f t="shared" si="12"/>
        <v>#DIV/0!</v>
      </c>
      <c r="AH458" s="6"/>
      <c r="AI458" s="5" t="e">
        <f>Обработка!$E454</f>
        <v>#DIV/0!</v>
      </c>
      <c r="AJ458" s="5" t="e">
        <f>Обработка!$F454</f>
        <v>#DIV/0!</v>
      </c>
      <c r="AK458" s="5" t="e">
        <f>Обработка!$G454</f>
        <v>#DIV/0!</v>
      </c>
    </row>
    <row r="459" spans="1:37" x14ac:dyDescent="0.25">
      <c r="A459" s="11"/>
      <c r="B459" s="13"/>
      <c r="C459" s="80"/>
      <c r="D459" s="12"/>
      <c r="E459" s="11" t="str">
        <f t="shared" si="13"/>
        <v xml:space="preserve">0 лет 0 мес. </v>
      </c>
      <c r="F459" s="11"/>
      <c r="G459" s="11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8" t="e">
        <f>Обработка!$B455</f>
        <v>#DIV/0!</v>
      </c>
      <c r="AC459" s="8" t="e">
        <f>INDEX(Обработка!$J$11:$U$1011,'Тулуз-Пьерон'!$A459,$F459+1)</f>
        <v>#DIV/0!</v>
      </c>
      <c r="AD459" s="8" t="e">
        <f>Обработка!$C455</f>
        <v>#DIV/0!</v>
      </c>
      <c r="AE459" s="5" t="e">
        <f>Обработка!$D455</f>
        <v>#DIV/0!</v>
      </c>
      <c r="AF459" s="8" t="e">
        <f>INDEX(Обработка!$V$11:$AG$1011,'Тулуз-Пьерон'!$A459,'Тулуз-Пьерон'!$F459+1)</f>
        <v>#DIV/0!</v>
      </c>
      <c r="AG459" s="7" t="e">
        <f t="shared" si="12"/>
        <v>#DIV/0!</v>
      </c>
      <c r="AH459" s="6"/>
      <c r="AI459" s="5" t="e">
        <f>Обработка!$E455</f>
        <v>#DIV/0!</v>
      </c>
      <c r="AJ459" s="5" t="e">
        <f>Обработка!$F455</f>
        <v>#DIV/0!</v>
      </c>
      <c r="AK459" s="5" t="e">
        <f>Обработка!$G455</f>
        <v>#DIV/0!</v>
      </c>
    </row>
    <row r="460" spans="1:37" x14ac:dyDescent="0.25">
      <c r="A460" s="11"/>
      <c r="B460" s="13"/>
      <c r="C460" s="80"/>
      <c r="D460" s="12"/>
      <c r="E460" s="11" t="str">
        <f t="shared" si="13"/>
        <v xml:space="preserve">0 лет 0 мес. </v>
      </c>
      <c r="F460" s="11"/>
      <c r="G460" s="11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8" t="e">
        <f>Обработка!$B456</f>
        <v>#DIV/0!</v>
      </c>
      <c r="AC460" s="8" t="e">
        <f>INDEX(Обработка!$J$11:$U$1011,'Тулуз-Пьерон'!$A460,$F460+1)</f>
        <v>#DIV/0!</v>
      </c>
      <c r="AD460" s="8" t="e">
        <f>Обработка!$C456</f>
        <v>#DIV/0!</v>
      </c>
      <c r="AE460" s="5" t="e">
        <f>Обработка!$D456</f>
        <v>#DIV/0!</v>
      </c>
      <c r="AF460" s="8" t="e">
        <f>INDEX(Обработка!$V$11:$AG$1011,'Тулуз-Пьерон'!$A460,'Тулуз-Пьерон'!$F460+1)</f>
        <v>#DIV/0!</v>
      </c>
      <c r="AG460" s="7" t="e">
        <f t="shared" si="12"/>
        <v>#DIV/0!</v>
      </c>
      <c r="AH460" s="6"/>
      <c r="AI460" s="5" t="e">
        <f>Обработка!$E456</f>
        <v>#DIV/0!</v>
      </c>
      <c r="AJ460" s="5" t="e">
        <f>Обработка!$F456</f>
        <v>#DIV/0!</v>
      </c>
      <c r="AK460" s="5" t="e">
        <f>Обработка!$G456</f>
        <v>#DIV/0!</v>
      </c>
    </row>
    <row r="461" spans="1:37" x14ac:dyDescent="0.25">
      <c r="A461" s="11"/>
      <c r="B461" s="13"/>
      <c r="C461" s="80"/>
      <c r="D461" s="12"/>
      <c r="E461" s="11" t="str">
        <f t="shared" si="13"/>
        <v xml:space="preserve">0 лет 0 мес. </v>
      </c>
      <c r="F461" s="11"/>
      <c r="G461" s="11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8" t="e">
        <f>Обработка!$B457</f>
        <v>#DIV/0!</v>
      </c>
      <c r="AC461" s="8" t="e">
        <f>INDEX(Обработка!$J$11:$U$1011,'Тулуз-Пьерон'!$A461,$F461+1)</f>
        <v>#DIV/0!</v>
      </c>
      <c r="AD461" s="8" t="e">
        <f>Обработка!$C457</f>
        <v>#DIV/0!</v>
      </c>
      <c r="AE461" s="5" t="e">
        <f>Обработка!$D457</f>
        <v>#DIV/0!</v>
      </c>
      <c r="AF461" s="8" t="e">
        <f>INDEX(Обработка!$V$11:$AG$1011,'Тулуз-Пьерон'!$A461,'Тулуз-Пьерон'!$F461+1)</f>
        <v>#DIV/0!</v>
      </c>
      <c r="AG461" s="7" t="e">
        <f t="shared" si="12"/>
        <v>#DIV/0!</v>
      </c>
      <c r="AH461" s="6"/>
      <c r="AI461" s="5" t="e">
        <f>Обработка!$E457</f>
        <v>#DIV/0!</v>
      </c>
      <c r="AJ461" s="5" t="e">
        <f>Обработка!$F457</f>
        <v>#DIV/0!</v>
      </c>
      <c r="AK461" s="5" t="e">
        <f>Обработка!$G457</f>
        <v>#DIV/0!</v>
      </c>
    </row>
    <row r="462" spans="1:37" x14ac:dyDescent="0.25">
      <c r="A462" s="11"/>
      <c r="B462" s="13"/>
      <c r="C462" s="80"/>
      <c r="D462" s="12"/>
      <c r="E462" s="11" t="str">
        <f t="shared" si="13"/>
        <v xml:space="preserve">0 лет 0 мес. </v>
      </c>
      <c r="F462" s="11"/>
      <c r="G462" s="11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8" t="e">
        <f>Обработка!$B458</f>
        <v>#DIV/0!</v>
      </c>
      <c r="AC462" s="8" t="e">
        <f>INDEX(Обработка!$J$11:$U$1011,'Тулуз-Пьерон'!$A462,$F462+1)</f>
        <v>#DIV/0!</v>
      </c>
      <c r="AD462" s="8" t="e">
        <f>Обработка!$C458</f>
        <v>#DIV/0!</v>
      </c>
      <c r="AE462" s="5" t="e">
        <f>Обработка!$D458</f>
        <v>#DIV/0!</v>
      </c>
      <c r="AF462" s="8" t="e">
        <f>INDEX(Обработка!$V$11:$AG$1011,'Тулуз-Пьерон'!$A462,'Тулуз-Пьерон'!$F462+1)</f>
        <v>#DIV/0!</v>
      </c>
      <c r="AG462" s="7" t="e">
        <f t="shared" si="12"/>
        <v>#DIV/0!</v>
      </c>
      <c r="AH462" s="6"/>
      <c r="AI462" s="5" t="e">
        <f>Обработка!$E458</f>
        <v>#DIV/0!</v>
      </c>
      <c r="AJ462" s="5" t="e">
        <f>Обработка!$F458</f>
        <v>#DIV/0!</v>
      </c>
      <c r="AK462" s="5" t="e">
        <f>Обработка!$G458</f>
        <v>#DIV/0!</v>
      </c>
    </row>
    <row r="463" spans="1:37" x14ac:dyDescent="0.25">
      <c r="A463" s="11"/>
      <c r="B463" s="13"/>
      <c r="C463" s="80"/>
      <c r="D463" s="12"/>
      <c r="E463" s="11" t="str">
        <f t="shared" si="13"/>
        <v xml:space="preserve">0 лет 0 мес. </v>
      </c>
      <c r="F463" s="11"/>
      <c r="G463" s="11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8" t="e">
        <f>Обработка!$B459</f>
        <v>#DIV/0!</v>
      </c>
      <c r="AC463" s="8" t="e">
        <f>INDEX(Обработка!$J$11:$U$1011,'Тулуз-Пьерон'!$A463,$F463+1)</f>
        <v>#DIV/0!</v>
      </c>
      <c r="AD463" s="8" t="e">
        <f>Обработка!$C459</f>
        <v>#DIV/0!</v>
      </c>
      <c r="AE463" s="5" t="e">
        <f>Обработка!$D459</f>
        <v>#DIV/0!</v>
      </c>
      <c r="AF463" s="8" t="e">
        <f>INDEX(Обработка!$V$11:$AG$1011,'Тулуз-Пьерон'!$A463,'Тулуз-Пьерон'!$F463+1)</f>
        <v>#DIV/0!</v>
      </c>
      <c r="AG463" s="7" t="e">
        <f t="shared" ref="AG463:AG526" si="14">IF($AF463="ПАТОЛОГИЯ","КРАЙНЕ ВЫСОКАЯ ВЕРОЯНОСТЬ ММД",IF(AND(OR($AC463="Слабая",$AC463="ПАТОЛОГИЯ"),$AF463="Слабая"),"ММД ВПОЛНЕ ВЕРОЯТНА",IF(AND(OR($AC463="Слабая",$AC463="ПАТОЛОГИЯ"),OR($AF463="Средняя",$AF463="Хорошая")),"ММД В СТАДИИ КОМПЕНСАЦИИ","ОТСУТСТВИЕ ММД")))</f>
        <v>#DIV/0!</v>
      </c>
      <c r="AH463" s="6"/>
      <c r="AI463" s="5" t="e">
        <f>Обработка!$E459</f>
        <v>#DIV/0!</v>
      </c>
      <c r="AJ463" s="5" t="e">
        <f>Обработка!$F459</f>
        <v>#DIV/0!</v>
      </c>
      <c r="AK463" s="5" t="e">
        <f>Обработка!$G459</f>
        <v>#DIV/0!</v>
      </c>
    </row>
    <row r="464" spans="1:37" x14ac:dyDescent="0.25">
      <c r="A464" s="11"/>
      <c r="B464" s="13"/>
      <c r="C464" s="80"/>
      <c r="D464" s="12"/>
      <c r="E464" s="11" t="str">
        <f t="shared" ref="E464:E527" si="15">DATEDIF(C464,D464,"y")&amp;" лет "&amp;
DATEDIF(C464,D464,"ym")&amp;" мес. "</f>
        <v xml:space="preserve">0 лет 0 мес. </v>
      </c>
      <c r="F464" s="11"/>
      <c r="G464" s="11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8" t="e">
        <f>Обработка!$B460</f>
        <v>#DIV/0!</v>
      </c>
      <c r="AC464" s="8" t="e">
        <f>INDEX(Обработка!$J$11:$U$1011,'Тулуз-Пьерон'!$A464,$F464+1)</f>
        <v>#DIV/0!</v>
      </c>
      <c r="AD464" s="8" t="e">
        <f>Обработка!$C460</f>
        <v>#DIV/0!</v>
      </c>
      <c r="AE464" s="5" t="e">
        <f>Обработка!$D460</f>
        <v>#DIV/0!</v>
      </c>
      <c r="AF464" s="8" t="e">
        <f>INDEX(Обработка!$V$11:$AG$1011,'Тулуз-Пьерон'!$A464,'Тулуз-Пьерон'!$F464+1)</f>
        <v>#DIV/0!</v>
      </c>
      <c r="AG464" s="7" t="e">
        <f t="shared" si="14"/>
        <v>#DIV/0!</v>
      </c>
      <c r="AH464" s="6"/>
      <c r="AI464" s="5" t="e">
        <f>Обработка!$E460</f>
        <v>#DIV/0!</v>
      </c>
      <c r="AJ464" s="5" t="e">
        <f>Обработка!$F460</f>
        <v>#DIV/0!</v>
      </c>
      <c r="AK464" s="5" t="e">
        <f>Обработка!$G460</f>
        <v>#DIV/0!</v>
      </c>
    </row>
    <row r="465" spans="1:37" x14ac:dyDescent="0.25">
      <c r="A465" s="11"/>
      <c r="B465" s="13"/>
      <c r="C465" s="80"/>
      <c r="D465" s="12"/>
      <c r="E465" s="11" t="str">
        <f t="shared" si="15"/>
        <v xml:space="preserve">0 лет 0 мес. </v>
      </c>
      <c r="F465" s="11"/>
      <c r="G465" s="11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8" t="e">
        <f>Обработка!$B461</f>
        <v>#DIV/0!</v>
      </c>
      <c r="AC465" s="8" t="e">
        <f>INDEX(Обработка!$J$11:$U$1011,'Тулуз-Пьерон'!$A465,$F465+1)</f>
        <v>#DIV/0!</v>
      </c>
      <c r="AD465" s="8" t="e">
        <f>Обработка!$C461</f>
        <v>#DIV/0!</v>
      </c>
      <c r="AE465" s="5" t="e">
        <f>Обработка!$D461</f>
        <v>#DIV/0!</v>
      </c>
      <c r="AF465" s="8" t="e">
        <f>INDEX(Обработка!$V$11:$AG$1011,'Тулуз-Пьерон'!$A465,'Тулуз-Пьерон'!$F465+1)</f>
        <v>#DIV/0!</v>
      </c>
      <c r="AG465" s="7" t="e">
        <f t="shared" si="14"/>
        <v>#DIV/0!</v>
      </c>
      <c r="AH465" s="6"/>
      <c r="AI465" s="5" t="e">
        <f>Обработка!$E461</f>
        <v>#DIV/0!</v>
      </c>
      <c r="AJ465" s="5" t="e">
        <f>Обработка!$F461</f>
        <v>#DIV/0!</v>
      </c>
      <c r="AK465" s="5" t="e">
        <f>Обработка!$G461</f>
        <v>#DIV/0!</v>
      </c>
    </row>
    <row r="466" spans="1:37" x14ac:dyDescent="0.25">
      <c r="A466" s="11"/>
      <c r="B466" s="13"/>
      <c r="C466" s="80"/>
      <c r="D466" s="12"/>
      <c r="E466" s="11" t="str">
        <f t="shared" si="15"/>
        <v xml:space="preserve">0 лет 0 мес. </v>
      </c>
      <c r="F466" s="11"/>
      <c r="G466" s="11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8" t="e">
        <f>Обработка!$B462</f>
        <v>#DIV/0!</v>
      </c>
      <c r="AC466" s="8" t="e">
        <f>INDEX(Обработка!$J$11:$U$1011,'Тулуз-Пьерон'!$A466,$F466+1)</f>
        <v>#DIV/0!</v>
      </c>
      <c r="AD466" s="8" t="e">
        <f>Обработка!$C462</f>
        <v>#DIV/0!</v>
      </c>
      <c r="AE466" s="5" t="e">
        <f>Обработка!$D462</f>
        <v>#DIV/0!</v>
      </c>
      <c r="AF466" s="8" t="e">
        <f>INDEX(Обработка!$V$11:$AG$1011,'Тулуз-Пьерон'!$A466,'Тулуз-Пьерон'!$F466+1)</f>
        <v>#DIV/0!</v>
      </c>
      <c r="AG466" s="7" t="e">
        <f t="shared" si="14"/>
        <v>#DIV/0!</v>
      </c>
      <c r="AH466" s="6"/>
      <c r="AI466" s="5" t="e">
        <f>Обработка!$E462</f>
        <v>#DIV/0!</v>
      </c>
      <c r="AJ466" s="5" t="e">
        <f>Обработка!$F462</f>
        <v>#DIV/0!</v>
      </c>
      <c r="AK466" s="5" t="e">
        <f>Обработка!$G462</f>
        <v>#DIV/0!</v>
      </c>
    </row>
    <row r="467" spans="1:37" x14ac:dyDescent="0.25">
      <c r="A467" s="11"/>
      <c r="B467" s="13"/>
      <c r="C467" s="80"/>
      <c r="D467" s="12"/>
      <c r="E467" s="11" t="str">
        <f t="shared" si="15"/>
        <v xml:space="preserve">0 лет 0 мес. </v>
      </c>
      <c r="F467" s="11"/>
      <c r="G467" s="11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8" t="e">
        <f>Обработка!$B463</f>
        <v>#DIV/0!</v>
      </c>
      <c r="AC467" s="8" t="e">
        <f>INDEX(Обработка!$J$11:$U$1011,'Тулуз-Пьерон'!$A467,$F467+1)</f>
        <v>#DIV/0!</v>
      </c>
      <c r="AD467" s="8" t="e">
        <f>Обработка!$C463</f>
        <v>#DIV/0!</v>
      </c>
      <c r="AE467" s="5" t="e">
        <f>Обработка!$D463</f>
        <v>#DIV/0!</v>
      </c>
      <c r="AF467" s="8" t="e">
        <f>INDEX(Обработка!$V$11:$AG$1011,'Тулуз-Пьерон'!$A467,'Тулуз-Пьерон'!$F467+1)</f>
        <v>#DIV/0!</v>
      </c>
      <c r="AG467" s="7" t="e">
        <f t="shared" si="14"/>
        <v>#DIV/0!</v>
      </c>
      <c r="AH467" s="6"/>
      <c r="AI467" s="5" t="e">
        <f>Обработка!$E463</f>
        <v>#DIV/0!</v>
      </c>
      <c r="AJ467" s="5" t="e">
        <f>Обработка!$F463</f>
        <v>#DIV/0!</v>
      </c>
      <c r="AK467" s="5" t="e">
        <f>Обработка!$G463</f>
        <v>#DIV/0!</v>
      </c>
    </row>
    <row r="468" spans="1:37" x14ac:dyDescent="0.25">
      <c r="A468" s="11"/>
      <c r="B468" s="13"/>
      <c r="C468" s="80"/>
      <c r="D468" s="12"/>
      <c r="E468" s="11" t="str">
        <f t="shared" si="15"/>
        <v xml:space="preserve">0 лет 0 мес. </v>
      </c>
      <c r="F468" s="11"/>
      <c r="G468" s="11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8" t="e">
        <f>Обработка!$B464</f>
        <v>#DIV/0!</v>
      </c>
      <c r="AC468" s="8" t="e">
        <f>INDEX(Обработка!$J$11:$U$1011,'Тулуз-Пьерон'!$A468,$F468+1)</f>
        <v>#DIV/0!</v>
      </c>
      <c r="AD468" s="8" t="e">
        <f>Обработка!$C464</f>
        <v>#DIV/0!</v>
      </c>
      <c r="AE468" s="5" t="e">
        <f>Обработка!$D464</f>
        <v>#DIV/0!</v>
      </c>
      <c r="AF468" s="8" t="e">
        <f>INDEX(Обработка!$V$11:$AG$1011,'Тулуз-Пьерон'!$A468,'Тулуз-Пьерон'!$F468+1)</f>
        <v>#DIV/0!</v>
      </c>
      <c r="AG468" s="7" t="e">
        <f t="shared" si="14"/>
        <v>#DIV/0!</v>
      </c>
      <c r="AH468" s="6"/>
      <c r="AI468" s="5" t="e">
        <f>Обработка!$E464</f>
        <v>#DIV/0!</v>
      </c>
      <c r="AJ468" s="5" t="e">
        <f>Обработка!$F464</f>
        <v>#DIV/0!</v>
      </c>
      <c r="AK468" s="5" t="e">
        <f>Обработка!$G464</f>
        <v>#DIV/0!</v>
      </c>
    </row>
    <row r="469" spans="1:37" x14ac:dyDescent="0.25">
      <c r="A469" s="11"/>
      <c r="B469" s="13"/>
      <c r="C469" s="80"/>
      <c r="D469" s="12"/>
      <c r="E469" s="11" t="str">
        <f t="shared" si="15"/>
        <v xml:space="preserve">0 лет 0 мес. </v>
      </c>
      <c r="F469" s="11"/>
      <c r="G469" s="11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8" t="e">
        <f>Обработка!$B465</f>
        <v>#DIV/0!</v>
      </c>
      <c r="AC469" s="8" t="e">
        <f>INDEX(Обработка!$J$11:$U$1011,'Тулуз-Пьерон'!$A469,$F469+1)</f>
        <v>#DIV/0!</v>
      </c>
      <c r="AD469" s="8" t="e">
        <f>Обработка!$C465</f>
        <v>#DIV/0!</v>
      </c>
      <c r="AE469" s="5" t="e">
        <f>Обработка!$D465</f>
        <v>#DIV/0!</v>
      </c>
      <c r="AF469" s="8" t="e">
        <f>INDEX(Обработка!$V$11:$AG$1011,'Тулуз-Пьерон'!$A469,'Тулуз-Пьерон'!$F469+1)</f>
        <v>#DIV/0!</v>
      </c>
      <c r="AG469" s="7" t="e">
        <f t="shared" si="14"/>
        <v>#DIV/0!</v>
      </c>
      <c r="AH469" s="6"/>
      <c r="AI469" s="5" t="e">
        <f>Обработка!$E465</f>
        <v>#DIV/0!</v>
      </c>
      <c r="AJ469" s="5" t="e">
        <f>Обработка!$F465</f>
        <v>#DIV/0!</v>
      </c>
      <c r="AK469" s="5" t="e">
        <f>Обработка!$G465</f>
        <v>#DIV/0!</v>
      </c>
    </row>
    <row r="470" spans="1:37" x14ac:dyDescent="0.25">
      <c r="A470" s="11"/>
      <c r="B470" s="13"/>
      <c r="C470" s="80"/>
      <c r="D470" s="12"/>
      <c r="E470" s="11" t="str">
        <f t="shared" si="15"/>
        <v xml:space="preserve">0 лет 0 мес. </v>
      </c>
      <c r="F470" s="11"/>
      <c r="G470" s="11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8" t="e">
        <f>Обработка!$B466</f>
        <v>#DIV/0!</v>
      </c>
      <c r="AC470" s="8" t="e">
        <f>INDEX(Обработка!$J$11:$U$1011,'Тулуз-Пьерон'!$A470,$F470+1)</f>
        <v>#DIV/0!</v>
      </c>
      <c r="AD470" s="8" t="e">
        <f>Обработка!$C466</f>
        <v>#DIV/0!</v>
      </c>
      <c r="AE470" s="5" t="e">
        <f>Обработка!$D466</f>
        <v>#DIV/0!</v>
      </c>
      <c r="AF470" s="8" t="e">
        <f>INDEX(Обработка!$V$11:$AG$1011,'Тулуз-Пьерон'!$A470,'Тулуз-Пьерон'!$F470+1)</f>
        <v>#DIV/0!</v>
      </c>
      <c r="AG470" s="7" t="e">
        <f t="shared" si="14"/>
        <v>#DIV/0!</v>
      </c>
      <c r="AH470" s="6"/>
      <c r="AI470" s="5" t="e">
        <f>Обработка!$E466</f>
        <v>#DIV/0!</v>
      </c>
      <c r="AJ470" s="5" t="e">
        <f>Обработка!$F466</f>
        <v>#DIV/0!</v>
      </c>
      <c r="AK470" s="5" t="e">
        <f>Обработка!$G466</f>
        <v>#DIV/0!</v>
      </c>
    </row>
    <row r="471" spans="1:37" x14ac:dyDescent="0.25">
      <c r="A471" s="11"/>
      <c r="B471" s="13"/>
      <c r="C471" s="80"/>
      <c r="D471" s="12"/>
      <c r="E471" s="11" t="str">
        <f t="shared" si="15"/>
        <v xml:space="preserve">0 лет 0 мес. </v>
      </c>
      <c r="F471" s="11"/>
      <c r="G471" s="11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8" t="e">
        <f>Обработка!$B467</f>
        <v>#DIV/0!</v>
      </c>
      <c r="AC471" s="8" t="e">
        <f>INDEX(Обработка!$J$11:$U$1011,'Тулуз-Пьерон'!$A471,$F471+1)</f>
        <v>#DIV/0!</v>
      </c>
      <c r="AD471" s="8" t="e">
        <f>Обработка!$C467</f>
        <v>#DIV/0!</v>
      </c>
      <c r="AE471" s="5" t="e">
        <f>Обработка!$D467</f>
        <v>#DIV/0!</v>
      </c>
      <c r="AF471" s="8" t="e">
        <f>INDEX(Обработка!$V$11:$AG$1011,'Тулуз-Пьерон'!$A471,'Тулуз-Пьерон'!$F471+1)</f>
        <v>#DIV/0!</v>
      </c>
      <c r="AG471" s="7" t="e">
        <f t="shared" si="14"/>
        <v>#DIV/0!</v>
      </c>
      <c r="AH471" s="6"/>
      <c r="AI471" s="5" t="e">
        <f>Обработка!$E467</f>
        <v>#DIV/0!</v>
      </c>
      <c r="AJ471" s="5" t="e">
        <f>Обработка!$F467</f>
        <v>#DIV/0!</v>
      </c>
      <c r="AK471" s="5" t="e">
        <f>Обработка!$G467</f>
        <v>#DIV/0!</v>
      </c>
    </row>
    <row r="472" spans="1:37" x14ac:dyDescent="0.25">
      <c r="A472" s="11"/>
      <c r="B472" s="13"/>
      <c r="C472" s="80"/>
      <c r="D472" s="12"/>
      <c r="E472" s="11" t="str">
        <f t="shared" si="15"/>
        <v xml:space="preserve">0 лет 0 мес. </v>
      </c>
      <c r="F472" s="11"/>
      <c r="G472" s="11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8" t="e">
        <f>Обработка!$B468</f>
        <v>#DIV/0!</v>
      </c>
      <c r="AC472" s="8" t="e">
        <f>INDEX(Обработка!$J$11:$U$1011,'Тулуз-Пьерон'!$A472,$F472+1)</f>
        <v>#DIV/0!</v>
      </c>
      <c r="AD472" s="8" t="e">
        <f>Обработка!$C468</f>
        <v>#DIV/0!</v>
      </c>
      <c r="AE472" s="5" t="e">
        <f>Обработка!$D468</f>
        <v>#DIV/0!</v>
      </c>
      <c r="AF472" s="8" t="e">
        <f>INDEX(Обработка!$V$11:$AG$1011,'Тулуз-Пьерон'!$A472,'Тулуз-Пьерон'!$F472+1)</f>
        <v>#DIV/0!</v>
      </c>
      <c r="AG472" s="7" t="e">
        <f t="shared" si="14"/>
        <v>#DIV/0!</v>
      </c>
      <c r="AH472" s="6"/>
      <c r="AI472" s="5" t="e">
        <f>Обработка!$E468</f>
        <v>#DIV/0!</v>
      </c>
      <c r="AJ472" s="5" t="e">
        <f>Обработка!$F468</f>
        <v>#DIV/0!</v>
      </c>
      <c r="AK472" s="5" t="e">
        <f>Обработка!$G468</f>
        <v>#DIV/0!</v>
      </c>
    </row>
    <row r="473" spans="1:37" x14ac:dyDescent="0.25">
      <c r="A473" s="11"/>
      <c r="B473" s="13"/>
      <c r="C473" s="80"/>
      <c r="D473" s="12"/>
      <c r="E473" s="11" t="str">
        <f t="shared" si="15"/>
        <v xml:space="preserve">0 лет 0 мес. </v>
      </c>
      <c r="F473" s="11"/>
      <c r="G473" s="11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8" t="e">
        <f>Обработка!$B469</f>
        <v>#DIV/0!</v>
      </c>
      <c r="AC473" s="8" t="e">
        <f>INDEX(Обработка!$J$11:$U$1011,'Тулуз-Пьерон'!$A473,$F473+1)</f>
        <v>#DIV/0!</v>
      </c>
      <c r="AD473" s="8" t="e">
        <f>Обработка!$C469</f>
        <v>#DIV/0!</v>
      </c>
      <c r="AE473" s="5" t="e">
        <f>Обработка!$D469</f>
        <v>#DIV/0!</v>
      </c>
      <c r="AF473" s="8" t="e">
        <f>INDEX(Обработка!$V$11:$AG$1011,'Тулуз-Пьерон'!$A473,'Тулуз-Пьерон'!$F473+1)</f>
        <v>#DIV/0!</v>
      </c>
      <c r="AG473" s="7" t="e">
        <f t="shared" si="14"/>
        <v>#DIV/0!</v>
      </c>
      <c r="AH473" s="6"/>
      <c r="AI473" s="5" t="e">
        <f>Обработка!$E469</f>
        <v>#DIV/0!</v>
      </c>
      <c r="AJ473" s="5" t="e">
        <f>Обработка!$F469</f>
        <v>#DIV/0!</v>
      </c>
      <c r="AK473" s="5" t="e">
        <f>Обработка!$G469</f>
        <v>#DIV/0!</v>
      </c>
    </row>
    <row r="474" spans="1:37" x14ac:dyDescent="0.25">
      <c r="A474" s="11"/>
      <c r="B474" s="13"/>
      <c r="C474" s="80"/>
      <c r="D474" s="12"/>
      <c r="E474" s="11" t="str">
        <f t="shared" si="15"/>
        <v xml:space="preserve">0 лет 0 мес. </v>
      </c>
      <c r="F474" s="11"/>
      <c r="G474" s="11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8" t="e">
        <f>Обработка!$B470</f>
        <v>#DIV/0!</v>
      </c>
      <c r="AC474" s="8" t="e">
        <f>INDEX(Обработка!$J$11:$U$1011,'Тулуз-Пьерон'!$A474,$F474+1)</f>
        <v>#DIV/0!</v>
      </c>
      <c r="AD474" s="8" t="e">
        <f>Обработка!$C470</f>
        <v>#DIV/0!</v>
      </c>
      <c r="AE474" s="5" t="e">
        <f>Обработка!$D470</f>
        <v>#DIV/0!</v>
      </c>
      <c r="AF474" s="8" t="e">
        <f>INDEX(Обработка!$V$11:$AG$1011,'Тулуз-Пьерон'!$A474,'Тулуз-Пьерон'!$F474+1)</f>
        <v>#DIV/0!</v>
      </c>
      <c r="AG474" s="7" t="e">
        <f t="shared" si="14"/>
        <v>#DIV/0!</v>
      </c>
      <c r="AH474" s="6"/>
      <c r="AI474" s="5" t="e">
        <f>Обработка!$E470</f>
        <v>#DIV/0!</v>
      </c>
      <c r="AJ474" s="5" t="e">
        <f>Обработка!$F470</f>
        <v>#DIV/0!</v>
      </c>
      <c r="AK474" s="5" t="e">
        <f>Обработка!$G470</f>
        <v>#DIV/0!</v>
      </c>
    </row>
    <row r="475" spans="1:37" x14ac:dyDescent="0.25">
      <c r="A475" s="11"/>
      <c r="B475" s="13"/>
      <c r="C475" s="80"/>
      <c r="D475" s="12"/>
      <c r="E475" s="11" t="str">
        <f t="shared" si="15"/>
        <v xml:space="preserve">0 лет 0 мес. </v>
      </c>
      <c r="F475" s="11"/>
      <c r="G475" s="11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8" t="e">
        <f>Обработка!$B471</f>
        <v>#DIV/0!</v>
      </c>
      <c r="AC475" s="8" t="e">
        <f>INDEX(Обработка!$J$11:$U$1011,'Тулуз-Пьерон'!$A475,$F475+1)</f>
        <v>#DIV/0!</v>
      </c>
      <c r="AD475" s="8" t="e">
        <f>Обработка!$C471</f>
        <v>#DIV/0!</v>
      </c>
      <c r="AE475" s="5" t="e">
        <f>Обработка!$D471</f>
        <v>#DIV/0!</v>
      </c>
      <c r="AF475" s="8" t="e">
        <f>INDEX(Обработка!$V$11:$AG$1011,'Тулуз-Пьерон'!$A475,'Тулуз-Пьерон'!$F475+1)</f>
        <v>#DIV/0!</v>
      </c>
      <c r="AG475" s="7" t="e">
        <f t="shared" si="14"/>
        <v>#DIV/0!</v>
      </c>
      <c r="AH475" s="6"/>
      <c r="AI475" s="5" t="e">
        <f>Обработка!$E471</f>
        <v>#DIV/0!</v>
      </c>
      <c r="AJ475" s="5" t="e">
        <f>Обработка!$F471</f>
        <v>#DIV/0!</v>
      </c>
      <c r="AK475" s="5" t="e">
        <f>Обработка!$G471</f>
        <v>#DIV/0!</v>
      </c>
    </row>
    <row r="476" spans="1:37" x14ac:dyDescent="0.25">
      <c r="A476" s="11"/>
      <c r="B476" s="13"/>
      <c r="C476" s="80"/>
      <c r="D476" s="12"/>
      <c r="E476" s="11" t="str">
        <f t="shared" si="15"/>
        <v xml:space="preserve">0 лет 0 мес. </v>
      </c>
      <c r="F476" s="11"/>
      <c r="G476" s="11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8" t="e">
        <f>Обработка!$B472</f>
        <v>#DIV/0!</v>
      </c>
      <c r="AC476" s="8" t="e">
        <f>INDEX(Обработка!$J$11:$U$1011,'Тулуз-Пьерон'!$A476,$F476+1)</f>
        <v>#DIV/0!</v>
      </c>
      <c r="AD476" s="8" t="e">
        <f>Обработка!$C472</f>
        <v>#DIV/0!</v>
      </c>
      <c r="AE476" s="5" t="e">
        <f>Обработка!$D472</f>
        <v>#DIV/0!</v>
      </c>
      <c r="AF476" s="8" t="e">
        <f>INDEX(Обработка!$V$11:$AG$1011,'Тулуз-Пьерон'!$A476,'Тулуз-Пьерон'!$F476+1)</f>
        <v>#DIV/0!</v>
      </c>
      <c r="AG476" s="7" t="e">
        <f t="shared" si="14"/>
        <v>#DIV/0!</v>
      </c>
      <c r="AH476" s="6"/>
      <c r="AI476" s="5" t="e">
        <f>Обработка!$E472</f>
        <v>#DIV/0!</v>
      </c>
      <c r="AJ476" s="5" t="e">
        <f>Обработка!$F472</f>
        <v>#DIV/0!</v>
      </c>
      <c r="AK476" s="5" t="e">
        <f>Обработка!$G472</f>
        <v>#DIV/0!</v>
      </c>
    </row>
    <row r="477" spans="1:37" x14ac:dyDescent="0.25">
      <c r="A477" s="11"/>
      <c r="B477" s="13"/>
      <c r="C477" s="80"/>
      <c r="D477" s="12"/>
      <c r="E477" s="11" t="str">
        <f t="shared" si="15"/>
        <v xml:space="preserve">0 лет 0 мес. </v>
      </c>
      <c r="F477" s="11"/>
      <c r="G477" s="11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8" t="e">
        <f>Обработка!$B473</f>
        <v>#DIV/0!</v>
      </c>
      <c r="AC477" s="8" t="e">
        <f>INDEX(Обработка!$J$11:$U$1011,'Тулуз-Пьерон'!$A477,$F477+1)</f>
        <v>#DIV/0!</v>
      </c>
      <c r="AD477" s="8" t="e">
        <f>Обработка!$C473</f>
        <v>#DIV/0!</v>
      </c>
      <c r="AE477" s="5" t="e">
        <f>Обработка!$D473</f>
        <v>#DIV/0!</v>
      </c>
      <c r="AF477" s="8" t="e">
        <f>INDEX(Обработка!$V$11:$AG$1011,'Тулуз-Пьерон'!$A477,'Тулуз-Пьерон'!$F477+1)</f>
        <v>#DIV/0!</v>
      </c>
      <c r="AG477" s="7" t="e">
        <f t="shared" si="14"/>
        <v>#DIV/0!</v>
      </c>
      <c r="AH477" s="6"/>
      <c r="AI477" s="5" t="e">
        <f>Обработка!$E473</f>
        <v>#DIV/0!</v>
      </c>
      <c r="AJ477" s="5" t="e">
        <f>Обработка!$F473</f>
        <v>#DIV/0!</v>
      </c>
      <c r="AK477" s="5" t="e">
        <f>Обработка!$G473</f>
        <v>#DIV/0!</v>
      </c>
    </row>
    <row r="478" spans="1:37" x14ac:dyDescent="0.25">
      <c r="A478" s="11"/>
      <c r="B478" s="13"/>
      <c r="C478" s="80"/>
      <c r="D478" s="12"/>
      <c r="E478" s="11" t="str">
        <f t="shared" si="15"/>
        <v xml:space="preserve">0 лет 0 мес. </v>
      </c>
      <c r="F478" s="11"/>
      <c r="G478" s="11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8" t="e">
        <f>Обработка!$B474</f>
        <v>#DIV/0!</v>
      </c>
      <c r="AC478" s="8" t="e">
        <f>INDEX(Обработка!$J$11:$U$1011,'Тулуз-Пьерон'!$A478,$F478+1)</f>
        <v>#DIV/0!</v>
      </c>
      <c r="AD478" s="8" t="e">
        <f>Обработка!$C474</f>
        <v>#DIV/0!</v>
      </c>
      <c r="AE478" s="5" t="e">
        <f>Обработка!$D474</f>
        <v>#DIV/0!</v>
      </c>
      <c r="AF478" s="8" t="e">
        <f>INDEX(Обработка!$V$11:$AG$1011,'Тулуз-Пьерон'!$A478,'Тулуз-Пьерон'!$F478+1)</f>
        <v>#DIV/0!</v>
      </c>
      <c r="AG478" s="7" t="e">
        <f t="shared" si="14"/>
        <v>#DIV/0!</v>
      </c>
      <c r="AH478" s="6"/>
      <c r="AI478" s="5" t="e">
        <f>Обработка!$E474</f>
        <v>#DIV/0!</v>
      </c>
      <c r="AJ478" s="5" t="e">
        <f>Обработка!$F474</f>
        <v>#DIV/0!</v>
      </c>
      <c r="AK478" s="5" t="e">
        <f>Обработка!$G474</f>
        <v>#DIV/0!</v>
      </c>
    </row>
    <row r="479" spans="1:37" x14ac:dyDescent="0.25">
      <c r="A479" s="11"/>
      <c r="B479" s="13"/>
      <c r="C479" s="80"/>
      <c r="D479" s="12"/>
      <c r="E479" s="11" t="str">
        <f t="shared" si="15"/>
        <v xml:space="preserve">0 лет 0 мес. </v>
      </c>
      <c r="F479" s="11"/>
      <c r="G479" s="11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8" t="e">
        <f>Обработка!$B475</f>
        <v>#DIV/0!</v>
      </c>
      <c r="AC479" s="8" t="e">
        <f>INDEX(Обработка!$J$11:$U$1011,'Тулуз-Пьерон'!$A479,$F479+1)</f>
        <v>#DIV/0!</v>
      </c>
      <c r="AD479" s="8" t="e">
        <f>Обработка!$C475</f>
        <v>#DIV/0!</v>
      </c>
      <c r="AE479" s="5" t="e">
        <f>Обработка!$D475</f>
        <v>#DIV/0!</v>
      </c>
      <c r="AF479" s="8" t="e">
        <f>INDEX(Обработка!$V$11:$AG$1011,'Тулуз-Пьерон'!$A479,'Тулуз-Пьерон'!$F479+1)</f>
        <v>#DIV/0!</v>
      </c>
      <c r="AG479" s="7" t="e">
        <f t="shared" si="14"/>
        <v>#DIV/0!</v>
      </c>
      <c r="AH479" s="6"/>
      <c r="AI479" s="5" t="e">
        <f>Обработка!$E475</f>
        <v>#DIV/0!</v>
      </c>
      <c r="AJ479" s="5" t="e">
        <f>Обработка!$F475</f>
        <v>#DIV/0!</v>
      </c>
      <c r="AK479" s="5" t="e">
        <f>Обработка!$G475</f>
        <v>#DIV/0!</v>
      </c>
    </row>
    <row r="480" spans="1:37" x14ac:dyDescent="0.25">
      <c r="A480" s="11"/>
      <c r="B480" s="13"/>
      <c r="C480" s="80"/>
      <c r="D480" s="12"/>
      <c r="E480" s="11" t="str">
        <f t="shared" si="15"/>
        <v xml:space="preserve">0 лет 0 мес. </v>
      </c>
      <c r="F480" s="11"/>
      <c r="G480" s="11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8" t="e">
        <f>Обработка!$B476</f>
        <v>#DIV/0!</v>
      </c>
      <c r="AC480" s="8" t="e">
        <f>INDEX(Обработка!$J$11:$U$1011,'Тулуз-Пьерон'!$A480,$F480+1)</f>
        <v>#DIV/0!</v>
      </c>
      <c r="AD480" s="8" t="e">
        <f>Обработка!$C476</f>
        <v>#DIV/0!</v>
      </c>
      <c r="AE480" s="5" t="e">
        <f>Обработка!$D476</f>
        <v>#DIV/0!</v>
      </c>
      <c r="AF480" s="8" t="e">
        <f>INDEX(Обработка!$V$11:$AG$1011,'Тулуз-Пьерон'!$A480,'Тулуз-Пьерон'!$F480+1)</f>
        <v>#DIV/0!</v>
      </c>
      <c r="AG480" s="7" t="e">
        <f t="shared" si="14"/>
        <v>#DIV/0!</v>
      </c>
      <c r="AH480" s="6"/>
      <c r="AI480" s="5" t="e">
        <f>Обработка!$E476</f>
        <v>#DIV/0!</v>
      </c>
      <c r="AJ480" s="5" t="e">
        <f>Обработка!$F476</f>
        <v>#DIV/0!</v>
      </c>
      <c r="AK480" s="5" t="e">
        <f>Обработка!$G476</f>
        <v>#DIV/0!</v>
      </c>
    </row>
    <row r="481" spans="1:37" x14ac:dyDescent="0.25">
      <c r="A481" s="11"/>
      <c r="B481" s="13"/>
      <c r="C481" s="80"/>
      <c r="D481" s="12"/>
      <c r="E481" s="11" t="str">
        <f t="shared" si="15"/>
        <v xml:space="preserve">0 лет 0 мес. </v>
      </c>
      <c r="F481" s="11"/>
      <c r="G481" s="11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8" t="e">
        <f>Обработка!$B477</f>
        <v>#DIV/0!</v>
      </c>
      <c r="AC481" s="8" t="e">
        <f>INDEX(Обработка!$J$11:$U$1011,'Тулуз-Пьерон'!$A481,$F481+1)</f>
        <v>#DIV/0!</v>
      </c>
      <c r="AD481" s="8" t="e">
        <f>Обработка!$C477</f>
        <v>#DIV/0!</v>
      </c>
      <c r="AE481" s="5" t="e">
        <f>Обработка!$D477</f>
        <v>#DIV/0!</v>
      </c>
      <c r="AF481" s="8" t="e">
        <f>INDEX(Обработка!$V$11:$AG$1011,'Тулуз-Пьерон'!$A481,'Тулуз-Пьерон'!$F481+1)</f>
        <v>#DIV/0!</v>
      </c>
      <c r="AG481" s="7" t="e">
        <f t="shared" si="14"/>
        <v>#DIV/0!</v>
      </c>
      <c r="AH481" s="6"/>
      <c r="AI481" s="5" t="e">
        <f>Обработка!$E477</f>
        <v>#DIV/0!</v>
      </c>
      <c r="AJ481" s="5" t="e">
        <f>Обработка!$F477</f>
        <v>#DIV/0!</v>
      </c>
      <c r="AK481" s="5" t="e">
        <f>Обработка!$G477</f>
        <v>#DIV/0!</v>
      </c>
    </row>
    <row r="482" spans="1:37" x14ac:dyDescent="0.25">
      <c r="A482" s="11"/>
      <c r="B482" s="13"/>
      <c r="C482" s="80"/>
      <c r="D482" s="12"/>
      <c r="E482" s="11" t="str">
        <f t="shared" si="15"/>
        <v xml:space="preserve">0 лет 0 мес. </v>
      </c>
      <c r="F482" s="11"/>
      <c r="G482" s="11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8" t="e">
        <f>Обработка!$B478</f>
        <v>#DIV/0!</v>
      </c>
      <c r="AC482" s="8" t="e">
        <f>INDEX(Обработка!$J$11:$U$1011,'Тулуз-Пьерон'!$A482,$F482+1)</f>
        <v>#DIV/0!</v>
      </c>
      <c r="AD482" s="8" t="e">
        <f>Обработка!$C478</f>
        <v>#DIV/0!</v>
      </c>
      <c r="AE482" s="5" t="e">
        <f>Обработка!$D478</f>
        <v>#DIV/0!</v>
      </c>
      <c r="AF482" s="8" t="e">
        <f>INDEX(Обработка!$V$11:$AG$1011,'Тулуз-Пьерон'!$A482,'Тулуз-Пьерон'!$F482+1)</f>
        <v>#DIV/0!</v>
      </c>
      <c r="AG482" s="7" t="e">
        <f t="shared" si="14"/>
        <v>#DIV/0!</v>
      </c>
      <c r="AH482" s="6"/>
      <c r="AI482" s="5" t="e">
        <f>Обработка!$E478</f>
        <v>#DIV/0!</v>
      </c>
      <c r="AJ482" s="5" t="e">
        <f>Обработка!$F478</f>
        <v>#DIV/0!</v>
      </c>
      <c r="AK482" s="5" t="e">
        <f>Обработка!$G478</f>
        <v>#DIV/0!</v>
      </c>
    </row>
    <row r="483" spans="1:37" x14ac:dyDescent="0.25">
      <c r="A483" s="11"/>
      <c r="B483" s="13"/>
      <c r="C483" s="80"/>
      <c r="D483" s="12"/>
      <c r="E483" s="11" t="str">
        <f t="shared" si="15"/>
        <v xml:space="preserve">0 лет 0 мес. </v>
      </c>
      <c r="F483" s="11"/>
      <c r="G483" s="11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8" t="e">
        <f>Обработка!$B479</f>
        <v>#DIV/0!</v>
      </c>
      <c r="AC483" s="8" t="e">
        <f>INDEX(Обработка!$J$11:$U$1011,'Тулуз-Пьерон'!$A483,$F483+1)</f>
        <v>#DIV/0!</v>
      </c>
      <c r="AD483" s="8" t="e">
        <f>Обработка!$C479</f>
        <v>#DIV/0!</v>
      </c>
      <c r="AE483" s="5" t="e">
        <f>Обработка!$D479</f>
        <v>#DIV/0!</v>
      </c>
      <c r="AF483" s="8" t="e">
        <f>INDEX(Обработка!$V$11:$AG$1011,'Тулуз-Пьерон'!$A483,'Тулуз-Пьерон'!$F483+1)</f>
        <v>#DIV/0!</v>
      </c>
      <c r="AG483" s="7" t="e">
        <f t="shared" si="14"/>
        <v>#DIV/0!</v>
      </c>
      <c r="AH483" s="6"/>
      <c r="AI483" s="5" t="e">
        <f>Обработка!$E479</f>
        <v>#DIV/0!</v>
      </c>
      <c r="AJ483" s="5" t="e">
        <f>Обработка!$F479</f>
        <v>#DIV/0!</v>
      </c>
      <c r="AK483" s="5" t="e">
        <f>Обработка!$G479</f>
        <v>#DIV/0!</v>
      </c>
    </row>
    <row r="484" spans="1:37" x14ac:dyDescent="0.25">
      <c r="A484" s="11"/>
      <c r="B484" s="13"/>
      <c r="C484" s="80"/>
      <c r="D484" s="12"/>
      <c r="E484" s="11" t="str">
        <f t="shared" si="15"/>
        <v xml:space="preserve">0 лет 0 мес. </v>
      </c>
      <c r="F484" s="11"/>
      <c r="G484" s="11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8" t="e">
        <f>Обработка!$B480</f>
        <v>#DIV/0!</v>
      </c>
      <c r="AC484" s="8" t="e">
        <f>INDEX(Обработка!$J$11:$U$1011,'Тулуз-Пьерон'!$A484,$F484+1)</f>
        <v>#DIV/0!</v>
      </c>
      <c r="AD484" s="8" t="e">
        <f>Обработка!$C480</f>
        <v>#DIV/0!</v>
      </c>
      <c r="AE484" s="5" t="e">
        <f>Обработка!$D480</f>
        <v>#DIV/0!</v>
      </c>
      <c r="AF484" s="8" t="e">
        <f>INDEX(Обработка!$V$11:$AG$1011,'Тулуз-Пьерон'!$A484,'Тулуз-Пьерон'!$F484+1)</f>
        <v>#DIV/0!</v>
      </c>
      <c r="AG484" s="7" t="e">
        <f t="shared" si="14"/>
        <v>#DIV/0!</v>
      </c>
      <c r="AH484" s="6"/>
      <c r="AI484" s="5" t="e">
        <f>Обработка!$E480</f>
        <v>#DIV/0!</v>
      </c>
      <c r="AJ484" s="5" t="e">
        <f>Обработка!$F480</f>
        <v>#DIV/0!</v>
      </c>
      <c r="AK484" s="5" t="e">
        <f>Обработка!$G480</f>
        <v>#DIV/0!</v>
      </c>
    </row>
    <row r="485" spans="1:37" x14ac:dyDescent="0.25">
      <c r="A485" s="11"/>
      <c r="B485" s="13"/>
      <c r="C485" s="80"/>
      <c r="D485" s="12"/>
      <c r="E485" s="11" t="str">
        <f t="shared" si="15"/>
        <v xml:space="preserve">0 лет 0 мес. </v>
      </c>
      <c r="F485" s="11"/>
      <c r="G485" s="11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8" t="e">
        <f>Обработка!$B481</f>
        <v>#DIV/0!</v>
      </c>
      <c r="AC485" s="8" t="e">
        <f>INDEX(Обработка!$J$11:$U$1011,'Тулуз-Пьерон'!$A485,$F485+1)</f>
        <v>#DIV/0!</v>
      </c>
      <c r="AD485" s="8" t="e">
        <f>Обработка!$C481</f>
        <v>#DIV/0!</v>
      </c>
      <c r="AE485" s="5" t="e">
        <f>Обработка!$D481</f>
        <v>#DIV/0!</v>
      </c>
      <c r="AF485" s="8" t="e">
        <f>INDEX(Обработка!$V$11:$AG$1011,'Тулуз-Пьерон'!$A485,'Тулуз-Пьерон'!$F485+1)</f>
        <v>#DIV/0!</v>
      </c>
      <c r="AG485" s="7" t="e">
        <f t="shared" si="14"/>
        <v>#DIV/0!</v>
      </c>
      <c r="AH485" s="6"/>
      <c r="AI485" s="5" t="e">
        <f>Обработка!$E481</f>
        <v>#DIV/0!</v>
      </c>
      <c r="AJ485" s="5" t="e">
        <f>Обработка!$F481</f>
        <v>#DIV/0!</v>
      </c>
      <c r="AK485" s="5" t="e">
        <f>Обработка!$G481</f>
        <v>#DIV/0!</v>
      </c>
    </row>
    <row r="486" spans="1:37" x14ac:dyDescent="0.25">
      <c r="A486" s="11"/>
      <c r="B486" s="13"/>
      <c r="C486" s="80"/>
      <c r="D486" s="12"/>
      <c r="E486" s="11" t="str">
        <f t="shared" si="15"/>
        <v xml:space="preserve">0 лет 0 мес. </v>
      </c>
      <c r="F486" s="11"/>
      <c r="G486" s="11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8" t="e">
        <f>Обработка!$B482</f>
        <v>#DIV/0!</v>
      </c>
      <c r="AC486" s="8" t="e">
        <f>INDEX(Обработка!$J$11:$U$1011,'Тулуз-Пьерон'!$A486,$F486+1)</f>
        <v>#DIV/0!</v>
      </c>
      <c r="AD486" s="8" t="e">
        <f>Обработка!$C482</f>
        <v>#DIV/0!</v>
      </c>
      <c r="AE486" s="5" t="e">
        <f>Обработка!$D482</f>
        <v>#DIV/0!</v>
      </c>
      <c r="AF486" s="8" t="e">
        <f>INDEX(Обработка!$V$11:$AG$1011,'Тулуз-Пьерон'!$A486,'Тулуз-Пьерон'!$F486+1)</f>
        <v>#DIV/0!</v>
      </c>
      <c r="AG486" s="7" t="e">
        <f t="shared" si="14"/>
        <v>#DIV/0!</v>
      </c>
      <c r="AH486" s="6"/>
      <c r="AI486" s="5" t="e">
        <f>Обработка!$E482</f>
        <v>#DIV/0!</v>
      </c>
      <c r="AJ486" s="5" t="e">
        <f>Обработка!$F482</f>
        <v>#DIV/0!</v>
      </c>
      <c r="AK486" s="5" t="e">
        <f>Обработка!$G482</f>
        <v>#DIV/0!</v>
      </c>
    </row>
    <row r="487" spans="1:37" x14ac:dyDescent="0.25">
      <c r="A487" s="11"/>
      <c r="B487" s="13"/>
      <c r="C487" s="80"/>
      <c r="D487" s="12"/>
      <c r="E487" s="11" t="str">
        <f t="shared" si="15"/>
        <v xml:space="preserve">0 лет 0 мес. </v>
      </c>
      <c r="F487" s="11"/>
      <c r="G487" s="11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8" t="e">
        <f>Обработка!$B483</f>
        <v>#DIV/0!</v>
      </c>
      <c r="AC487" s="8" t="e">
        <f>INDEX(Обработка!$J$11:$U$1011,'Тулуз-Пьерон'!$A487,$F487+1)</f>
        <v>#DIV/0!</v>
      </c>
      <c r="AD487" s="8" t="e">
        <f>Обработка!$C483</f>
        <v>#DIV/0!</v>
      </c>
      <c r="AE487" s="5" t="e">
        <f>Обработка!$D483</f>
        <v>#DIV/0!</v>
      </c>
      <c r="AF487" s="8" t="e">
        <f>INDEX(Обработка!$V$11:$AG$1011,'Тулуз-Пьерон'!$A487,'Тулуз-Пьерон'!$F487+1)</f>
        <v>#DIV/0!</v>
      </c>
      <c r="AG487" s="7" t="e">
        <f t="shared" si="14"/>
        <v>#DIV/0!</v>
      </c>
      <c r="AH487" s="6"/>
      <c r="AI487" s="5" t="e">
        <f>Обработка!$E483</f>
        <v>#DIV/0!</v>
      </c>
      <c r="AJ487" s="5" t="e">
        <f>Обработка!$F483</f>
        <v>#DIV/0!</v>
      </c>
      <c r="AK487" s="5" t="e">
        <f>Обработка!$G483</f>
        <v>#DIV/0!</v>
      </c>
    </row>
    <row r="488" spans="1:37" x14ac:dyDescent="0.25">
      <c r="A488" s="11"/>
      <c r="B488" s="13"/>
      <c r="C488" s="80"/>
      <c r="D488" s="12"/>
      <c r="E488" s="11" t="str">
        <f t="shared" si="15"/>
        <v xml:space="preserve">0 лет 0 мес. </v>
      </c>
      <c r="F488" s="11"/>
      <c r="G488" s="11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8" t="e">
        <f>Обработка!$B484</f>
        <v>#DIV/0!</v>
      </c>
      <c r="AC488" s="8" t="e">
        <f>INDEX(Обработка!$J$11:$U$1011,'Тулуз-Пьерон'!$A488,$F488+1)</f>
        <v>#DIV/0!</v>
      </c>
      <c r="AD488" s="8" t="e">
        <f>Обработка!$C484</f>
        <v>#DIV/0!</v>
      </c>
      <c r="AE488" s="5" t="e">
        <f>Обработка!$D484</f>
        <v>#DIV/0!</v>
      </c>
      <c r="AF488" s="8" t="e">
        <f>INDEX(Обработка!$V$11:$AG$1011,'Тулуз-Пьерон'!$A488,'Тулуз-Пьерон'!$F488+1)</f>
        <v>#DIV/0!</v>
      </c>
      <c r="AG488" s="7" t="e">
        <f t="shared" si="14"/>
        <v>#DIV/0!</v>
      </c>
      <c r="AH488" s="6"/>
      <c r="AI488" s="5" t="e">
        <f>Обработка!$E484</f>
        <v>#DIV/0!</v>
      </c>
      <c r="AJ488" s="5" t="e">
        <f>Обработка!$F484</f>
        <v>#DIV/0!</v>
      </c>
      <c r="AK488" s="5" t="e">
        <f>Обработка!$G484</f>
        <v>#DIV/0!</v>
      </c>
    </row>
    <row r="489" spans="1:37" x14ac:dyDescent="0.25">
      <c r="A489" s="11"/>
      <c r="B489" s="13"/>
      <c r="C489" s="80"/>
      <c r="D489" s="12"/>
      <c r="E489" s="11" t="str">
        <f t="shared" si="15"/>
        <v xml:space="preserve">0 лет 0 мес. </v>
      </c>
      <c r="F489" s="11"/>
      <c r="G489" s="11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8" t="e">
        <f>Обработка!$B485</f>
        <v>#DIV/0!</v>
      </c>
      <c r="AC489" s="8" t="e">
        <f>INDEX(Обработка!$J$11:$U$1011,'Тулуз-Пьерон'!$A489,$F489+1)</f>
        <v>#DIV/0!</v>
      </c>
      <c r="AD489" s="8" t="e">
        <f>Обработка!$C485</f>
        <v>#DIV/0!</v>
      </c>
      <c r="AE489" s="5" t="e">
        <f>Обработка!$D485</f>
        <v>#DIV/0!</v>
      </c>
      <c r="AF489" s="8" t="e">
        <f>INDEX(Обработка!$V$11:$AG$1011,'Тулуз-Пьерон'!$A489,'Тулуз-Пьерон'!$F489+1)</f>
        <v>#DIV/0!</v>
      </c>
      <c r="AG489" s="7" t="e">
        <f t="shared" si="14"/>
        <v>#DIV/0!</v>
      </c>
      <c r="AH489" s="6"/>
      <c r="AI489" s="5" t="e">
        <f>Обработка!$E485</f>
        <v>#DIV/0!</v>
      </c>
      <c r="AJ489" s="5" t="e">
        <f>Обработка!$F485</f>
        <v>#DIV/0!</v>
      </c>
      <c r="AK489" s="5" t="e">
        <f>Обработка!$G485</f>
        <v>#DIV/0!</v>
      </c>
    </row>
    <row r="490" spans="1:37" x14ac:dyDescent="0.25">
      <c r="A490" s="11"/>
      <c r="B490" s="13"/>
      <c r="C490" s="80"/>
      <c r="D490" s="12"/>
      <c r="E490" s="11" t="str">
        <f t="shared" si="15"/>
        <v xml:space="preserve">0 лет 0 мес. </v>
      </c>
      <c r="F490" s="11"/>
      <c r="G490" s="11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8" t="e">
        <f>Обработка!$B486</f>
        <v>#DIV/0!</v>
      </c>
      <c r="AC490" s="8" t="e">
        <f>INDEX(Обработка!$J$11:$U$1011,'Тулуз-Пьерон'!$A490,$F490+1)</f>
        <v>#DIV/0!</v>
      </c>
      <c r="AD490" s="8" t="e">
        <f>Обработка!$C486</f>
        <v>#DIV/0!</v>
      </c>
      <c r="AE490" s="5" t="e">
        <f>Обработка!$D486</f>
        <v>#DIV/0!</v>
      </c>
      <c r="AF490" s="8" t="e">
        <f>INDEX(Обработка!$V$11:$AG$1011,'Тулуз-Пьерон'!$A490,'Тулуз-Пьерон'!$F490+1)</f>
        <v>#DIV/0!</v>
      </c>
      <c r="AG490" s="7" t="e">
        <f t="shared" si="14"/>
        <v>#DIV/0!</v>
      </c>
      <c r="AH490" s="6"/>
      <c r="AI490" s="5" t="e">
        <f>Обработка!$E486</f>
        <v>#DIV/0!</v>
      </c>
      <c r="AJ490" s="5" t="e">
        <f>Обработка!$F486</f>
        <v>#DIV/0!</v>
      </c>
      <c r="AK490" s="5" t="e">
        <f>Обработка!$G486</f>
        <v>#DIV/0!</v>
      </c>
    </row>
    <row r="491" spans="1:37" x14ac:dyDescent="0.25">
      <c r="A491" s="11"/>
      <c r="B491" s="13"/>
      <c r="C491" s="80"/>
      <c r="D491" s="12"/>
      <c r="E491" s="11" t="str">
        <f t="shared" si="15"/>
        <v xml:space="preserve">0 лет 0 мес. </v>
      </c>
      <c r="F491" s="11"/>
      <c r="G491" s="11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8" t="e">
        <f>Обработка!$B487</f>
        <v>#DIV/0!</v>
      </c>
      <c r="AC491" s="8" t="e">
        <f>INDEX(Обработка!$J$11:$U$1011,'Тулуз-Пьерон'!$A491,$F491+1)</f>
        <v>#DIV/0!</v>
      </c>
      <c r="AD491" s="8" t="e">
        <f>Обработка!$C487</f>
        <v>#DIV/0!</v>
      </c>
      <c r="AE491" s="5" t="e">
        <f>Обработка!$D487</f>
        <v>#DIV/0!</v>
      </c>
      <c r="AF491" s="8" t="e">
        <f>INDEX(Обработка!$V$11:$AG$1011,'Тулуз-Пьерон'!$A491,'Тулуз-Пьерон'!$F491+1)</f>
        <v>#DIV/0!</v>
      </c>
      <c r="AG491" s="7" t="e">
        <f t="shared" si="14"/>
        <v>#DIV/0!</v>
      </c>
      <c r="AH491" s="6"/>
      <c r="AI491" s="5" t="e">
        <f>Обработка!$E487</f>
        <v>#DIV/0!</v>
      </c>
      <c r="AJ491" s="5" t="e">
        <f>Обработка!$F487</f>
        <v>#DIV/0!</v>
      </c>
      <c r="AK491" s="5" t="e">
        <f>Обработка!$G487</f>
        <v>#DIV/0!</v>
      </c>
    </row>
    <row r="492" spans="1:37" x14ac:dyDescent="0.25">
      <c r="A492" s="11"/>
      <c r="B492" s="13"/>
      <c r="C492" s="80"/>
      <c r="D492" s="12"/>
      <c r="E492" s="11" t="str">
        <f t="shared" si="15"/>
        <v xml:space="preserve">0 лет 0 мес. </v>
      </c>
      <c r="F492" s="11"/>
      <c r="G492" s="11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8" t="e">
        <f>Обработка!$B488</f>
        <v>#DIV/0!</v>
      </c>
      <c r="AC492" s="8" t="e">
        <f>INDEX(Обработка!$J$11:$U$1011,'Тулуз-Пьерон'!$A492,$F492+1)</f>
        <v>#DIV/0!</v>
      </c>
      <c r="AD492" s="8" t="e">
        <f>Обработка!$C488</f>
        <v>#DIV/0!</v>
      </c>
      <c r="AE492" s="5" t="e">
        <f>Обработка!$D488</f>
        <v>#DIV/0!</v>
      </c>
      <c r="AF492" s="8" t="e">
        <f>INDEX(Обработка!$V$11:$AG$1011,'Тулуз-Пьерон'!$A492,'Тулуз-Пьерон'!$F492+1)</f>
        <v>#DIV/0!</v>
      </c>
      <c r="AG492" s="7" t="e">
        <f t="shared" si="14"/>
        <v>#DIV/0!</v>
      </c>
      <c r="AH492" s="6"/>
      <c r="AI492" s="5" t="e">
        <f>Обработка!$E488</f>
        <v>#DIV/0!</v>
      </c>
      <c r="AJ492" s="5" t="e">
        <f>Обработка!$F488</f>
        <v>#DIV/0!</v>
      </c>
      <c r="AK492" s="5" t="e">
        <f>Обработка!$G488</f>
        <v>#DIV/0!</v>
      </c>
    </row>
    <row r="493" spans="1:37" x14ac:dyDescent="0.25">
      <c r="A493" s="11"/>
      <c r="B493" s="13"/>
      <c r="C493" s="80"/>
      <c r="D493" s="12"/>
      <c r="E493" s="11" t="str">
        <f t="shared" si="15"/>
        <v xml:space="preserve">0 лет 0 мес. </v>
      </c>
      <c r="F493" s="11"/>
      <c r="G493" s="11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8" t="e">
        <f>Обработка!$B489</f>
        <v>#DIV/0!</v>
      </c>
      <c r="AC493" s="8" t="e">
        <f>INDEX(Обработка!$J$11:$U$1011,'Тулуз-Пьерон'!$A493,$F493+1)</f>
        <v>#DIV/0!</v>
      </c>
      <c r="AD493" s="8" t="e">
        <f>Обработка!$C489</f>
        <v>#DIV/0!</v>
      </c>
      <c r="AE493" s="5" t="e">
        <f>Обработка!$D489</f>
        <v>#DIV/0!</v>
      </c>
      <c r="AF493" s="8" t="e">
        <f>INDEX(Обработка!$V$11:$AG$1011,'Тулуз-Пьерон'!$A493,'Тулуз-Пьерон'!$F493+1)</f>
        <v>#DIV/0!</v>
      </c>
      <c r="AG493" s="7" t="e">
        <f t="shared" si="14"/>
        <v>#DIV/0!</v>
      </c>
      <c r="AH493" s="6"/>
      <c r="AI493" s="5" t="e">
        <f>Обработка!$E489</f>
        <v>#DIV/0!</v>
      </c>
      <c r="AJ493" s="5" t="e">
        <f>Обработка!$F489</f>
        <v>#DIV/0!</v>
      </c>
      <c r="AK493" s="5" t="e">
        <f>Обработка!$G489</f>
        <v>#DIV/0!</v>
      </c>
    </row>
    <row r="494" spans="1:37" x14ac:dyDescent="0.25">
      <c r="A494" s="11"/>
      <c r="B494" s="13"/>
      <c r="C494" s="80"/>
      <c r="D494" s="12"/>
      <c r="E494" s="11" t="str">
        <f t="shared" si="15"/>
        <v xml:space="preserve">0 лет 0 мес. </v>
      </c>
      <c r="F494" s="11"/>
      <c r="G494" s="11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8" t="e">
        <f>Обработка!$B490</f>
        <v>#DIV/0!</v>
      </c>
      <c r="AC494" s="8" t="e">
        <f>INDEX(Обработка!$J$11:$U$1011,'Тулуз-Пьерон'!$A494,$F494+1)</f>
        <v>#DIV/0!</v>
      </c>
      <c r="AD494" s="8" t="e">
        <f>Обработка!$C490</f>
        <v>#DIV/0!</v>
      </c>
      <c r="AE494" s="5" t="e">
        <f>Обработка!$D490</f>
        <v>#DIV/0!</v>
      </c>
      <c r="AF494" s="8" t="e">
        <f>INDEX(Обработка!$V$11:$AG$1011,'Тулуз-Пьерон'!$A494,'Тулуз-Пьерон'!$F494+1)</f>
        <v>#DIV/0!</v>
      </c>
      <c r="AG494" s="7" t="e">
        <f t="shared" si="14"/>
        <v>#DIV/0!</v>
      </c>
      <c r="AH494" s="6"/>
      <c r="AI494" s="5" t="e">
        <f>Обработка!$E490</f>
        <v>#DIV/0!</v>
      </c>
      <c r="AJ494" s="5" t="e">
        <f>Обработка!$F490</f>
        <v>#DIV/0!</v>
      </c>
      <c r="AK494" s="5" t="e">
        <f>Обработка!$G490</f>
        <v>#DIV/0!</v>
      </c>
    </row>
    <row r="495" spans="1:37" x14ac:dyDescent="0.25">
      <c r="A495" s="11"/>
      <c r="B495" s="13"/>
      <c r="C495" s="80"/>
      <c r="D495" s="12"/>
      <c r="E495" s="11" t="str">
        <f t="shared" si="15"/>
        <v xml:space="preserve">0 лет 0 мес. </v>
      </c>
      <c r="F495" s="11"/>
      <c r="G495" s="11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8" t="e">
        <f>Обработка!$B491</f>
        <v>#DIV/0!</v>
      </c>
      <c r="AC495" s="8" t="e">
        <f>INDEX(Обработка!$J$11:$U$1011,'Тулуз-Пьерон'!$A495,$F495+1)</f>
        <v>#DIV/0!</v>
      </c>
      <c r="AD495" s="8" t="e">
        <f>Обработка!$C491</f>
        <v>#DIV/0!</v>
      </c>
      <c r="AE495" s="5" t="e">
        <f>Обработка!$D491</f>
        <v>#DIV/0!</v>
      </c>
      <c r="AF495" s="8" t="e">
        <f>INDEX(Обработка!$V$11:$AG$1011,'Тулуз-Пьерон'!$A495,'Тулуз-Пьерон'!$F495+1)</f>
        <v>#DIV/0!</v>
      </c>
      <c r="AG495" s="7" t="e">
        <f t="shared" si="14"/>
        <v>#DIV/0!</v>
      </c>
      <c r="AH495" s="6"/>
      <c r="AI495" s="5" t="e">
        <f>Обработка!$E491</f>
        <v>#DIV/0!</v>
      </c>
      <c r="AJ495" s="5" t="e">
        <f>Обработка!$F491</f>
        <v>#DIV/0!</v>
      </c>
      <c r="AK495" s="5" t="e">
        <f>Обработка!$G491</f>
        <v>#DIV/0!</v>
      </c>
    </row>
    <row r="496" spans="1:37" x14ac:dyDescent="0.25">
      <c r="A496" s="11"/>
      <c r="B496" s="13"/>
      <c r="C496" s="80"/>
      <c r="D496" s="12"/>
      <c r="E496" s="11" t="str">
        <f t="shared" si="15"/>
        <v xml:space="preserve">0 лет 0 мес. </v>
      </c>
      <c r="F496" s="11"/>
      <c r="G496" s="11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8" t="e">
        <f>Обработка!$B492</f>
        <v>#DIV/0!</v>
      </c>
      <c r="AC496" s="8" t="e">
        <f>INDEX(Обработка!$J$11:$U$1011,'Тулуз-Пьерон'!$A496,$F496+1)</f>
        <v>#DIV/0!</v>
      </c>
      <c r="AD496" s="8" t="e">
        <f>Обработка!$C492</f>
        <v>#DIV/0!</v>
      </c>
      <c r="AE496" s="5" t="e">
        <f>Обработка!$D492</f>
        <v>#DIV/0!</v>
      </c>
      <c r="AF496" s="8" t="e">
        <f>INDEX(Обработка!$V$11:$AG$1011,'Тулуз-Пьерон'!$A496,'Тулуз-Пьерон'!$F496+1)</f>
        <v>#DIV/0!</v>
      </c>
      <c r="AG496" s="7" t="e">
        <f t="shared" si="14"/>
        <v>#DIV/0!</v>
      </c>
      <c r="AH496" s="6"/>
      <c r="AI496" s="5" t="e">
        <f>Обработка!$E492</f>
        <v>#DIV/0!</v>
      </c>
      <c r="AJ496" s="5" t="e">
        <f>Обработка!$F492</f>
        <v>#DIV/0!</v>
      </c>
      <c r="AK496" s="5" t="e">
        <f>Обработка!$G492</f>
        <v>#DIV/0!</v>
      </c>
    </row>
    <row r="497" spans="1:37" x14ac:dyDescent="0.25">
      <c r="A497" s="11"/>
      <c r="B497" s="13"/>
      <c r="C497" s="80"/>
      <c r="D497" s="12"/>
      <c r="E497" s="11" t="str">
        <f t="shared" si="15"/>
        <v xml:space="preserve">0 лет 0 мес. </v>
      </c>
      <c r="F497" s="11"/>
      <c r="G497" s="11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8" t="e">
        <f>Обработка!$B493</f>
        <v>#DIV/0!</v>
      </c>
      <c r="AC497" s="8" t="e">
        <f>INDEX(Обработка!$J$11:$U$1011,'Тулуз-Пьерон'!$A497,$F497+1)</f>
        <v>#DIV/0!</v>
      </c>
      <c r="AD497" s="8" t="e">
        <f>Обработка!$C493</f>
        <v>#DIV/0!</v>
      </c>
      <c r="AE497" s="5" t="e">
        <f>Обработка!$D493</f>
        <v>#DIV/0!</v>
      </c>
      <c r="AF497" s="8" t="e">
        <f>INDEX(Обработка!$V$11:$AG$1011,'Тулуз-Пьерон'!$A497,'Тулуз-Пьерон'!$F497+1)</f>
        <v>#DIV/0!</v>
      </c>
      <c r="AG497" s="7" t="e">
        <f t="shared" si="14"/>
        <v>#DIV/0!</v>
      </c>
      <c r="AH497" s="6"/>
      <c r="AI497" s="5" t="e">
        <f>Обработка!$E493</f>
        <v>#DIV/0!</v>
      </c>
      <c r="AJ497" s="5" t="e">
        <f>Обработка!$F493</f>
        <v>#DIV/0!</v>
      </c>
      <c r="AK497" s="5" t="e">
        <f>Обработка!$G493</f>
        <v>#DIV/0!</v>
      </c>
    </row>
    <row r="498" spans="1:37" x14ac:dyDescent="0.25">
      <c r="A498" s="11"/>
      <c r="B498" s="13"/>
      <c r="C498" s="80"/>
      <c r="D498" s="12"/>
      <c r="E498" s="11" t="str">
        <f t="shared" si="15"/>
        <v xml:space="preserve">0 лет 0 мес. </v>
      </c>
      <c r="F498" s="11"/>
      <c r="G498" s="11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8" t="e">
        <f>Обработка!$B494</f>
        <v>#DIV/0!</v>
      </c>
      <c r="AC498" s="8" t="e">
        <f>INDEX(Обработка!$J$11:$U$1011,'Тулуз-Пьерон'!$A498,$F498+1)</f>
        <v>#DIV/0!</v>
      </c>
      <c r="AD498" s="8" t="e">
        <f>Обработка!$C494</f>
        <v>#DIV/0!</v>
      </c>
      <c r="AE498" s="5" t="e">
        <f>Обработка!$D494</f>
        <v>#DIV/0!</v>
      </c>
      <c r="AF498" s="8" t="e">
        <f>INDEX(Обработка!$V$11:$AG$1011,'Тулуз-Пьерон'!$A498,'Тулуз-Пьерон'!$F498+1)</f>
        <v>#DIV/0!</v>
      </c>
      <c r="AG498" s="7" t="e">
        <f t="shared" si="14"/>
        <v>#DIV/0!</v>
      </c>
      <c r="AH498" s="6"/>
      <c r="AI498" s="5" t="e">
        <f>Обработка!$E494</f>
        <v>#DIV/0!</v>
      </c>
      <c r="AJ498" s="5" t="e">
        <f>Обработка!$F494</f>
        <v>#DIV/0!</v>
      </c>
      <c r="AK498" s="5" t="e">
        <f>Обработка!$G494</f>
        <v>#DIV/0!</v>
      </c>
    </row>
    <row r="499" spans="1:37" x14ac:dyDescent="0.25">
      <c r="A499" s="11"/>
      <c r="B499" s="13"/>
      <c r="C499" s="80"/>
      <c r="D499" s="12"/>
      <c r="E499" s="11" t="str">
        <f t="shared" si="15"/>
        <v xml:space="preserve">0 лет 0 мес. </v>
      </c>
      <c r="F499" s="11"/>
      <c r="G499" s="11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8" t="e">
        <f>Обработка!$B495</f>
        <v>#DIV/0!</v>
      </c>
      <c r="AC499" s="8" t="e">
        <f>INDEX(Обработка!$J$11:$U$1011,'Тулуз-Пьерон'!$A499,$F499+1)</f>
        <v>#DIV/0!</v>
      </c>
      <c r="AD499" s="8" t="e">
        <f>Обработка!$C495</f>
        <v>#DIV/0!</v>
      </c>
      <c r="AE499" s="5" t="e">
        <f>Обработка!$D495</f>
        <v>#DIV/0!</v>
      </c>
      <c r="AF499" s="8" t="e">
        <f>INDEX(Обработка!$V$11:$AG$1011,'Тулуз-Пьерон'!$A499,'Тулуз-Пьерон'!$F499+1)</f>
        <v>#DIV/0!</v>
      </c>
      <c r="AG499" s="7" t="e">
        <f t="shared" si="14"/>
        <v>#DIV/0!</v>
      </c>
      <c r="AH499" s="6"/>
      <c r="AI499" s="5" t="e">
        <f>Обработка!$E495</f>
        <v>#DIV/0!</v>
      </c>
      <c r="AJ499" s="5" t="e">
        <f>Обработка!$F495</f>
        <v>#DIV/0!</v>
      </c>
      <c r="AK499" s="5" t="e">
        <f>Обработка!$G495</f>
        <v>#DIV/0!</v>
      </c>
    </row>
    <row r="500" spans="1:37" x14ac:dyDescent="0.25">
      <c r="A500" s="11"/>
      <c r="B500" s="13"/>
      <c r="C500" s="80"/>
      <c r="D500" s="12"/>
      <c r="E500" s="11" t="str">
        <f t="shared" si="15"/>
        <v xml:space="preserve">0 лет 0 мес. </v>
      </c>
      <c r="F500" s="11"/>
      <c r="G500" s="11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8" t="e">
        <f>Обработка!$B496</f>
        <v>#DIV/0!</v>
      </c>
      <c r="AC500" s="8" t="e">
        <f>INDEX(Обработка!$J$11:$U$1011,'Тулуз-Пьерон'!$A500,$F500+1)</f>
        <v>#DIV/0!</v>
      </c>
      <c r="AD500" s="8" t="e">
        <f>Обработка!$C496</f>
        <v>#DIV/0!</v>
      </c>
      <c r="AE500" s="5" t="e">
        <f>Обработка!$D496</f>
        <v>#DIV/0!</v>
      </c>
      <c r="AF500" s="8" t="e">
        <f>INDEX(Обработка!$V$11:$AG$1011,'Тулуз-Пьерон'!$A500,'Тулуз-Пьерон'!$F500+1)</f>
        <v>#DIV/0!</v>
      </c>
      <c r="AG500" s="7" t="e">
        <f t="shared" si="14"/>
        <v>#DIV/0!</v>
      </c>
      <c r="AH500" s="6"/>
      <c r="AI500" s="5" t="e">
        <f>Обработка!$E496</f>
        <v>#DIV/0!</v>
      </c>
      <c r="AJ500" s="5" t="e">
        <f>Обработка!$F496</f>
        <v>#DIV/0!</v>
      </c>
      <c r="AK500" s="5" t="e">
        <f>Обработка!$G496</f>
        <v>#DIV/0!</v>
      </c>
    </row>
    <row r="501" spans="1:37" x14ac:dyDescent="0.25">
      <c r="A501" s="11"/>
      <c r="B501" s="13"/>
      <c r="C501" s="80"/>
      <c r="D501" s="12"/>
      <c r="E501" s="11" t="str">
        <f t="shared" si="15"/>
        <v xml:space="preserve">0 лет 0 мес. </v>
      </c>
      <c r="F501" s="11"/>
      <c r="G501" s="11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8" t="e">
        <f>Обработка!$B497</f>
        <v>#DIV/0!</v>
      </c>
      <c r="AC501" s="8" t="e">
        <f>INDEX(Обработка!$J$11:$U$1011,'Тулуз-Пьерон'!$A501,$F501+1)</f>
        <v>#DIV/0!</v>
      </c>
      <c r="AD501" s="8" t="e">
        <f>Обработка!$C497</f>
        <v>#DIV/0!</v>
      </c>
      <c r="AE501" s="5" t="e">
        <f>Обработка!$D497</f>
        <v>#DIV/0!</v>
      </c>
      <c r="AF501" s="8" t="e">
        <f>INDEX(Обработка!$V$11:$AG$1011,'Тулуз-Пьерон'!$A501,'Тулуз-Пьерон'!$F501+1)</f>
        <v>#DIV/0!</v>
      </c>
      <c r="AG501" s="7" t="e">
        <f t="shared" si="14"/>
        <v>#DIV/0!</v>
      </c>
      <c r="AH501" s="6"/>
      <c r="AI501" s="5" t="e">
        <f>Обработка!$E497</f>
        <v>#DIV/0!</v>
      </c>
      <c r="AJ501" s="5" t="e">
        <f>Обработка!$F497</f>
        <v>#DIV/0!</v>
      </c>
      <c r="AK501" s="5" t="e">
        <f>Обработка!$G497</f>
        <v>#DIV/0!</v>
      </c>
    </row>
    <row r="502" spans="1:37" x14ac:dyDescent="0.25">
      <c r="A502" s="11"/>
      <c r="B502" s="13"/>
      <c r="C502" s="80"/>
      <c r="D502" s="12"/>
      <c r="E502" s="11" t="str">
        <f t="shared" si="15"/>
        <v xml:space="preserve">0 лет 0 мес. </v>
      </c>
      <c r="F502" s="11"/>
      <c r="G502" s="11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8" t="e">
        <f>Обработка!$B498</f>
        <v>#DIV/0!</v>
      </c>
      <c r="AC502" s="8" t="e">
        <f>INDEX(Обработка!$J$11:$U$1011,'Тулуз-Пьерон'!$A502,$F502+1)</f>
        <v>#DIV/0!</v>
      </c>
      <c r="AD502" s="8" t="e">
        <f>Обработка!$C498</f>
        <v>#DIV/0!</v>
      </c>
      <c r="AE502" s="5" t="e">
        <f>Обработка!$D498</f>
        <v>#DIV/0!</v>
      </c>
      <c r="AF502" s="8" t="e">
        <f>INDEX(Обработка!$V$11:$AG$1011,'Тулуз-Пьерон'!$A502,'Тулуз-Пьерон'!$F502+1)</f>
        <v>#DIV/0!</v>
      </c>
      <c r="AG502" s="7" t="e">
        <f t="shared" si="14"/>
        <v>#DIV/0!</v>
      </c>
      <c r="AH502" s="6"/>
      <c r="AI502" s="5" t="e">
        <f>Обработка!$E498</f>
        <v>#DIV/0!</v>
      </c>
      <c r="AJ502" s="5" t="e">
        <f>Обработка!$F498</f>
        <v>#DIV/0!</v>
      </c>
      <c r="AK502" s="5" t="e">
        <f>Обработка!$G498</f>
        <v>#DIV/0!</v>
      </c>
    </row>
    <row r="503" spans="1:37" x14ac:dyDescent="0.25">
      <c r="A503" s="11"/>
      <c r="B503" s="13"/>
      <c r="C503" s="80"/>
      <c r="D503" s="12"/>
      <c r="E503" s="11" t="str">
        <f t="shared" si="15"/>
        <v xml:space="preserve">0 лет 0 мес. </v>
      </c>
      <c r="F503" s="11"/>
      <c r="G503" s="11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8" t="e">
        <f>Обработка!$B499</f>
        <v>#DIV/0!</v>
      </c>
      <c r="AC503" s="8" t="e">
        <f>INDEX(Обработка!$J$11:$U$1011,'Тулуз-Пьерон'!$A503,$F503+1)</f>
        <v>#DIV/0!</v>
      </c>
      <c r="AD503" s="8" t="e">
        <f>Обработка!$C499</f>
        <v>#DIV/0!</v>
      </c>
      <c r="AE503" s="5" t="e">
        <f>Обработка!$D499</f>
        <v>#DIV/0!</v>
      </c>
      <c r="AF503" s="8" t="e">
        <f>INDEX(Обработка!$V$11:$AG$1011,'Тулуз-Пьерон'!$A503,'Тулуз-Пьерон'!$F503+1)</f>
        <v>#DIV/0!</v>
      </c>
      <c r="AG503" s="7" t="e">
        <f t="shared" si="14"/>
        <v>#DIV/0!</v>
      </c>
      <c r="AH503" s="6"/>
      <c r="AI503" s="5" t="e">
        <f>Обработка!$E499</f>
        <v>#DIV/0!</v>
      </c>
      <c r="AJ503" s="5" t="e">
        <f>Обработка!$F499</f>
        <v>#DIV/0!</v>
      </c>
      <c r="AK503" s="5" t="e">
        <f>Обработка!$G499</f>
        <v>#DIV/0!</v>
      </c>
    </row>
    <row r="504" spans="1:37" x14ac:dyDescent="0.25">
      <c r="A504" s="11"/>
      <c r="B504" s="13"/>
      <c r="C504" s="80"/>
      <c r="D504" s="12"/>
      <c r="E504" s="11" t="str">
        <f t="shared" si="15"/>
        <v xml:space="preserve">0 лет 0 мес. </v>
      </c>
      <c r="F504" s="11"/>
      <c r="G504" s="11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8" t="e">
        <f>Обработка!$B500</f>
        <v>#DIV/0!</v>
      </c>
      <c r="AC504" s="8" t="e">
        <f>INDEX(Обработка!$J$11:$U$1011,'Тулуз-Пьерон'!$A504,$F504+1)</f>
        <v>#DIV/0!</v>
      </c>
      <c r="AD504" s="8" t="e">
        <f>Обработка!$C500</f>
        <v>#DIV/0!</v>
      </c>
      <c r="AE504" s="5" t="e">
        <f>Обработка!$D500</f>
        <v>#DIV/0!</v>
      </c>
      <c r="AF504" s="8" t="e">
        <f>INDEX(Обработка!$V$11:$AG$1011,'Тулуз-Пьерон'!$A504,'Тулуз-Пьерон'!$F504+1)</f>
        <v>#DIV/0!</v>
      </c>
      <c r="AG504" s="7" t="e">
        <f t="shared" si="14"/>
        <v>#DIV/0!</v>
      </c>
      <c r="AH504" s="6"/>
      <c r="AI504" s="5" t="e">
        <f>Обработка!$E500</f>
        <v>#DIV/0!</v>
      </c>
      <c r="AJ504" s="5" t="e">
        <f>Обработка!$F500</f>
        <v>#DIV/0!</v>
      </c>
      <c r="AK504" s="5" t="e">
        <f>Обработка!$G500</f>
        <v>#DIV/0!</v>
      </c>
    </row>
    <row r="505" spans="1:37" x14ac:dyDescent="0.25">
      <c r="A505" s="11"/>
      <c r="B505" s="13"/>
      <c r="C505" s="80"/>
      <c r="D505" s="12"/>
      <c r="E505" s="11" t="str">
        <f t="shared" si="15"/>
        <v xml:space="preserve">0 лет 0 мес. </v>
      </c>
      <c r="F505" s="11"/>
      <c r="G505" s="11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8" t="e">
        <f>Обработка!$B501</f>
        <v>#DIV/0!</v>
      </c>
      <c r="AC505" s="8" t="e">
        <f>INDEX(Обработка!$J$11:$U$1011,'Тулуз-Пьерон'!$A505,$F505+1)</f>
        <v>#DIV/0!</v>
      </c>
      <c r="AD505" s="8" t="e">
        <f>Обработка!$C501</f>
        <v>#DIV/0!</v>
      </c>
      <c r="AE505" s="5" t="e">
        <f>Обработка!$D501</f>
        <v>#DIV/0!</v>
      </c>
      <c r="AF505" s="8" t="e">
        <f>INDEX(Обработка!$V$11:$AG$1011,'Тулуз-Пьерон'!$A505,'Тулуз-Пьерон'!$F505+1)</f>
        <v>#DIV/0!</v>
      </c>
      <c r="AG505" s="7" t="e">
        <f t="shared" si="14"/>
        <v>#DIV/0!</v>
      </c>
      <c r="AH505" s="6"/>
      <c r="AI505" s="5" t="e">
        <f>Обработка!$E501</f>
        <v>#DIV/0!</v>
      </c>
      <c r="AJ505" s="5" t="e">
        <f>Обработка!$F501</f>
        <v>#DIV/0!</v>
      </c>
      <c r="AK505" s="5" t="e">
        <f>Обработка!$G501</f>
        <v>#DIV/0!</v>
      </c>
    </row>
    <row r="506" spans="1:37" x14ac:dyDescent="0.25">
      <c r="A506" s="11"/>
      <c r="B506" s="13"/>
      <c r="C506" s="80"/>
      <c r="D506" s="12"/>
      <c r="E506" s="11" t="str">
        <f t="shared" si="15"/>
        <v xml:space="preserve">0 лет 0 мес. </v>
      </c>
      <c r="F506" s="11"/>
      <c r="G506" s="11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8" t="e">
        <f>Обработка!$B502</f>
        <v>#DIV/0!</v>
      </c>
      <c r="AC506" s="8" t="e">
        <f>INDEX(Обработка!$J$11:$U$1011,'Тулуз-Пьерон'!$A506,$F506+1)</f>
        <v>#DIV/0!</v>
      </c>
      <c r="AD506" s="8" t="e">
        <f>Обработка!$C502</f>
        <v>#DIV/0!</v>
      </c>
      <c r="AE506" s="5" t="e">
        <f>Обработка!$D502</f>
        <v>#DIV/0!</v>
      </c>
      <c r="AF506" s="8" t="e">
        <f>INDEX(Обработка!$V$11:$AG$1011,'Тулуз-Пьерон'!$A506,'Тулуз-Пьерон'!$F506+1)</f>
        <v>#DIV/0!</v>
      </c>
      <c r="AG506" s="7" t="e">
        <f t="shared" si="14"/>
        <v>#DIV/0!</v>
      </c>
      <c r="AH506" s="6"/>
      <c r="AI506" s="5" t="e">
        <f>Обработка!$E502</f>
        <v>#DIV/0!</v>
      </c>
      <c r="AJ506" s="5" t="e">
        <f>Обработка!$F502</f>
        <v>#DIV/0!</v>
      </c>
      <c r="AK506" s="5" t="e">
        <f>Обработка!$G502</f>
        <v>#DIV/0!</v>
      </c>
    </row>
    <row r="507" spans="1:37" x14ac:dyDescent="0.25">
      <c r="A507" s="11"/>
      <c r="B507" s="13"/>
      <c r="C507" s="80"/>
      <c r="D507" s="12"/>
      <c r="E507" s="11" t="str">
        <f t="shared" si="15"/>
        <v xml:space="preserve">0 лет 0 мес. </v>
      </c>
      <c r="F507" s="11"/>
      <c r="G507" s="11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8" t="e">
        <f>Обработка!$B503</f>
        <v>#DIV/0!</v>
      </c>
      <c r="AC507" s="8" t="e">
        <f>INDEX(Обработка!$J$11:$U$1011,'Тулуз-Пьерон'!$A507,$F507+1)</f>
        <v>#DIV/0!</v>
      </c>
      <c r="AD507" s="8" t="e">
        <f>Обработка!$C503</f>
        <v>#DIV/0!</v>
      </c>
      <c r="AE507" s="5" t="e">
        <f>Обработка!$D503</f>
        <v>#DIV/0!</v>
      </c>
      <c r="AF507" s="8" t="e">
        <f>INDEX(Обработка!$V$11:$AG$1011,'Тулуз-Пьерон'!$A507,'Тулуз-Пьерон'!$F507+1)</f>
        <v>#DIV/0!</v>
      </c>
      <c r="AG507" s="7" t="e">
        <f t="shared" si="14"/>
        <v>#DIV/0!</v>
      </c>
      <c r="AH507" s="6"/>
      <c r="AI507" s="5" t="e">
        <f>Обработка!$E503</f>
        <v>#DIV/0!</v>
      </c>
      <c r="AJ507" s="5" t="e">
        <f>Обработка!$F503</f>
        <v>#DIV/0!</v>
      </c>
      <c r="AK507" s="5" t="e">
        <f>Обработка!$G503</f>
        <v>#DIV/0!</v>
      </c>
    </row>
    <row r="508" spans="1:37" x14ac:dyDescent="0.25">
      <c r="A508" s="11"/>
      <c r="B508" s="13"/>
      <c r="C508" s="80"/>
      <c r="D508" s="12"/>
      <c r="E508" s="11" t="str">
        <f t="shared" si="15"/>
        <v xml:space="preserve">0 лет 0 мес. </v>
      </c>
      <c r="F508" s="11"/>
      <c r="G508" s="11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8" t="e">
        <f>Обработка!$B504</f>
        <v>#DIV/0!</v>
      </c>
      <c r="AC508" s="8" t="e">
        <f>INDEX(Обработка!$J$11:$U$1011,'Тулуз-Пьерон'!$A508,$F508+1)</f>
        <v>#DIV/0!</v>
      </c>
      <c r="AD508" s="8" t="e">
        <f>Обработка!$C504</f>
        <v>#DIV/0!</v>
      </c>
      <c r="AE508" s="5" t="e">
        <f>Обработка!$D504</f>
        <v>#DIV/0!</v>
      </c>
      <c r="AF508" s="8" t="e">
        <f>INDEX(Обработка!$V$11:$AG$1011,'Тулуз-Пьерон'!$A508,'Тулуз-Пьерон'!$F508+1)</f>
        <v>#DIV/0!</v>
      </c>
      <c r="AG508" s="7" t="e">
        <f t="shared" si="14"/>
        <v>#DIV/0!</v>
      </c>
      <c r="AH508" s="6"/>
      <c r="AI508" s="5" t="e">
        <f>Обработка!$E504</f>
        <v>#DIV/0!</v>
      </c>
      <c r="AJ508" s="5" t="e">
        <f>Обработка!$F504</f>
        <v>#DIV/0!</v>
      </c>
      <c r="AK508" s="5" t="e">
        <f>Обработка!$G504</f>
        <v>#DIV/0!</v>
      </c>
    </row>
    <row r="509" spans="1:37" x14ac:dyDescent="0.25">
      <c r="A509" s="11"/>
      <c r="B509" s="13"/>
      <c r="C509" s="80"/>
      <c r="D509" s="12"/>
      <c r="E509" s="11" t="str">
        <f t="shared" si="15"/>
        <v xml:space="preserve">0 лет 0 мес. </v>
      </c>
      <c r="F509" s="11"/>
      <c r="G509" s="11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8" t="e">
        <f>Обработка!$B505</f>
        <v>#DIV/0!</v>
      </c>
      <c r="AC509" s="8" t="e">
        <f>INDEX(Обработка!$J$11:$U$1011,'Тулуз-Пьерон'!$A509,$F509+1)</f>
        <v>#DIV/0!</v>
      </c>
      <c r="AD509" s="8" t="e">
        <f>Обработка!$C505</f>
        <v>#DIV/0!</v>
      </c>
      <c r="AE509" s="5" t="e">
        <f>Обработка!$D505</f>
        <v>#DIV/0!</v>
      </c>
      <c r="AF509" s="8" t="e">
        <f>INDEX(Обработка!$V$11:$AG$1011,'Тулуз-Пьерон'!$A509,'Тулуз-Пьерон'!$F509+1)</f>
        <v>#DIV/0!</v>
      </c>
      <c r="AG509" s="7" t="e">
        <f t="shared" si="14"/>
        <v>#DIV/0!</v>
      </c>
      <c r="AH509" s="6"/>
      <c r="AI509" s="5" t="e">
        <f>Обработка!$E505</f>
        <v>#DIV/0!</v>
      </c>
      <c r="AJ509" s="5" t="e">
        <f>Обработка!$F505</f>
        <v>#DIV/0!</v>
      </c>
      <c r="AK509" s="5" t="e">
        <f>Обработка!$G505</f>
        <v>#DIV/0!</v>
      </c>
    </row>
    <row r="510" spans="1:37" x14ac:dyDescent="0.25">
      <c r="A510" s="11"/>
      <c r="B510" s="13"/>
      <c r="C510" s="80"/>
      <c r="D510" s="12"/>
      <c r="E510" s="11" t="str">
        <f t="shared" si="15"/>
        <v xml:space="preserve">0 лет 0 мес. </v>
      </c>
      <c r="F510" s="11"/>
      <c r="G510" s="11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8" t="e">
        <f>Обработка!$B506</f>
        <v>#DIV/0!</v>
      </c>
      <c r="AC510" s="8" t="e">
        <f>INDEX(Обработка!$J$11:$U$1011,'Тулуз-Пьерон'!$A510,$F510+1)</f>
        <v>#DIV/0!</v>
      </c>
      <c r="AD510" s="8" t="e">
        <f>Обработка!$C506</f>
        <v>#DIV/0!</v>
      </c>
      <c r="AE510" s="5" t="e">
        <f>Обработка!$D506</f>
        <v>#DIV/0!</v>
      </c>
      <c r="AF510" s="8" t="e">
        <f>INDEX(Обработка!$V$11:$AG$1011,'Тулуз-Пьерон'!$A510,'Тулуз-Пьерон'!$F510+1)</f>
        <v>#DIV/0!</v>
      </c>
      <c r="AG510" s="7" t="e">
        <f t="shared" si="14"/>
        <v>#DIV/0!</v>
      </c>
      <c r="AH510" s="6"/>
      <c r="AI510" s="5" t="e">
        <f>Обработка!$E506</f>
        <v>#DIV/0!</v>
      </c>
      <c r="AJ510" s="5" t="e">
        <f>Обработка!$F506</f>
        <v>#DIV/0!</v>
      </c>
      <c r="AK510" s="5" t="e">
        <f>Обработка!$G506</f>
        <v>#DIV/0!</v>
      </c>
    </row>
    <row r="511" spans="1:37" x14ac:dyDescent="0.25">
      <c r="A511" s="11"/>
      <c r="B511" s="13"/>
      <c r="C511" s="80"/>
      <c r="D511" s="12"/>
      <c r="E511" s="11" t="str">
        <f t="shared" si="15"/>
        <v xml:space="preserve">0 лет 0 мес. </v>
      </c>
      <c r="F511" s="11"/>
      <c r="G511" s="11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8" t="e">
        <f>Обработка!$B507</f>
        <v>#DIV/0!</v>
      </c>
      <c r="AC511" s="8" t="e">
        <f>INDEX(Обработка!$J$11:$U$1011,'Тулуз-Пьерон'!$A511,$F511+1)</f>
        <v>#DIV/0!</v>
      </c>
      <c r="AD511" s="8" t="e">
        <f>Обработка!$C507</f>
        <v>#DIV/0!</v>
      </c>
      <c r="AE511" s="5" t="e">
        <f>Обработка!$D507</f>
        <v>#DIV/0!</v>
      </c>
      <c r="AF511" s="8" t="e">
        <f>INDEX(Обработка!$V$11:$AG$1011,'Тулуз-Пьерон'!$A511,'Тулуз-Пьерон'!$F511+1)</f>
        <v>#DIV/0!</v>
      </c>
      <c r="AG511" s="7" t="e">
        <f t="shared" si="14"/>
        <v>#DIV/0!</v>
      </c>
      <c r="AH511" s="6"/>
      <c r="AI511" s="5" t="e">
        <f>Обработка!$E507</f>
        <v>#DIV/0!</v>
      </c>
      <c r="AJ511" s="5" t="e">
        <f>Обработка!$F507</f>
        <v>#DIV/0!</v>
      </c>
      <c r="AK511" s="5" t="e">
        <f>Обработка!$G507</f>
        <v>#DIV/0!</v>
      </c>
    </row>
    <row r="512" spans="1:37" x14ac:dyDescent="0.25">
      <c r="A512" s="11"/>
      <c r="B512" s="13"/>
      <c r="C512" s="80"/>
      <c r="D512" s="12"/>
      <c r="E512" s="11" t="str">
        <f t="shared" si="15"/>
        <v xml:space="preserve">0 лет 0 мес. </v>
      </c>
      <c r="F512" s="11"/>
      <c r="G512" s="11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8" t="e">
        <f>Обработка!$B508</f>
        <v>#DIV/0!</v>
      </c>
      <c r="AC512" s="8" t="e">
        <f>INDEX(Обработка!$J$11:$U$1011,'Тулуз-Пьерон'!$A512,$F512+1)</f>
        <v>#DIV/0!</v>
      </c>
      <c r="AD512" s="8" t="e">
        <f>Обработка!$C508</f>
        <v>#DIV/0!</v>
      </c>
      <c r="AE512" s="5" t="e">
        <f>Обработка!$D508</f>
        <v>#DIV/0!</v>
      </c>
      <c r="AF512" s="8" t="e">
        <f>INDEX(Обработка!$V$11:$AG$1011,'Тулуз-Пьерон'!$A512,'Тулуз-Пьерон'!$F512+1)</f>
        <v>#DIV/0!</v>
      </c>
      <c r="AG512" s="7" t="e">
        <f t="shared" si="14"/>
        <v>#DIV/0!</v>
      </c>
      <c r="AH512" s="6"/>
      <c r="AI512" s="5" t="e">
        <f>Обработка!$E508</f>
        <v>#DIV/0!</v>
      </c>
      <c r="AJ512" s="5" t="e">
        <f>Обработка!$F508</f>
        <v>#DIV/0!</v>
      </c>
      <c r="AK512" s="5" t="e">
        <f>Обработка!$G508</f>
        <v>#DIV/0!</v>
      </c>
    </row>
    <row r="513" spans="1:37" x14ac:dyDescent="0.25">
      <c r="A513" s="11"/>
      <c r="B513" s="13"/>
      <c r="C513" s="80"/>
      <c r="D513" s="12"/>
      <c r="E513" s="11" t="str">
        <f t="shared" si="15"/>
        <v xml:space="preserve">0 лет 0 мес. </v>
      </c>
      <c r="F513" s="11"/>
      <c r="G513" s="11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8" t="e">
        <f>Обработка!$B509</f>
        <v>#DIV/0!</v>
      </c>
      <c r="AC513" s="8" t="e">
        <f>INDEX(Обработка!$J$11:$U$1011,'Тулуз-Пьерон'!$A513,$F513+1)</f>
        <v>#DIV/0!</v>
      </c>
      <c r="AD513" s="8" t="e">
        <f>Обработка!$C509</f>
        <v>#DIV/0!</v>
      </c>
      <c r="AE513" s="5" t="e">
        <f>Обработка!$D509</f>
        <v>#DIV/0!</v>
      </c>
      <c r="AF513" s="8" t="e">
        <f>INDEX(Обработка!$V$11:$AG$1011,'Тулуз-Пьерон'!$A513,'Тулуз-Пьерон'!$F513+1)</f>
        <v>#DIV/0!</v>
      </c>
      <c r="AG513" s="7" t="e">
        <f t="shared" si="14"/>
        <v>#DIV/0!</v>
      </c>
      <c r="AH513" s="6"/>
      <c r="AI513" s="5" t="e">
        <f>Обработка!$E509</f>
        <v>#DIV/0!</v>
      </c>
      <c r="AJ513" s="5" t="e">
        <f>Обработка!$F509</f>
        <v>#DIV/0!</v>
      </c>
      <c r="AK513" s="5" t="e">
        <f>Обработка!$G509</f>
        <v>#DIV/0!</v>
      </c>
    </row>
    <row r="514" spans="1:37" x14ac:dyDescent="0.25">
      <c r="A514" s="11"/>
      <c r="B514" s="13"/>
      <c r="C514" s="80"/>
      <c r="D514" s="12"/>
      <c r="E514" s="11" t="str">
        <f t="shared" si="15"/>
        <v xml:space="preserve">0 лет 0 мес. </v>
      </c>
      <c r="F514" s="11"/>
      <c r="G514" s="11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8" t="e">
        <f>Обработка!$B510</f>
        <v>#DIV/0!</v>
      </c>
      <c r="AC514" s="8" t="e">
        <f>INDEX(Обработка!$J$11:$U$1011,'Тулуз-Пьерон'!$A514,$F514+1)</f>
        <v>#DIV/0!</v>
      </c>
      <c r="AD514" s="8" t="e">
        <f>Обработка!$C510</f>
        <v>#DIV/0!</v>
      </c>
      <c r="AE514" s="5" t="e">
        <f>Обработка!$D510</f>
        <v>#DIV/0!</v>
      </c>
      <c r="AF514" s="8" t="e">
        <f>INDEX(Обработка!$V$11:$AG$1011,'Тулуз-Пьерон'!$A514,'Тулуз-Пьерон'!$F514+1)</f>
        <v>#DIV/0!</v>
      </c>
      <c r="AG514" s="7" t="e">
        <f t="shared" si="14"/>
        <v>#DIV/0!</v>
      </c>
      <c r="AH514" s="6"/>
      <c r="AI514" s="5" t="e">
        <f>Обработка!$E510</f>
        <v>#DIV/0!</v>
      </c>
      <c r="AJ514" s="5" t="e">
        <f>Обработка!$F510</f>
        <v>#DIV/0!</v>
      </c>
      <c r="AK514" s="5" t="e">
        <f>Обработка!$G510</f>
        <v>#DIV/0!</v>
      </c>
    </row>
    <row r="515" spans="1:37" x14ac:dyDescent="0.25">
      <c r="A515" s="11"/>
      <c r="B515" s="13"/>
      <c r="C515" s="80"/>
      <c r="D515" s="12"/>
      <c r="E515" s="11" t="str">
        <f t="shared" si="15"/>
        <v xml:space="preserve">0 лет 0 мес. </v>
      </c>
      <c r="F515" s="11"/>
      <c r="G515" s="11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8" t="e">
        <f>Обработка!$B511</f>
        <v>#DIV/0!</v>
      </c>
      <c r="AC515" s="8" t="e">
        <f>INDEX(Обработка!$J$11:$U$1011,'Тулуз-Пьерон'!$A515,$F515+1)</f>
        <v>#DIV/0!</v>
      </c>
      <c r="AD515" s="8" t="e">
        <f>Обработка!$C511</f>
        <v>#DIV/0!</v>
      </c>
      <c r="AE515" s="5" t="e">
        <f>Обработка!$D511</f>
        <v>#DIV/0!</v>
      </c>
      <c r="AF515" s="8" t="e">
        <f>INDEX(Обработка!$V$11:$AG$1011,'Тулуз-Пьерон'!$A515,'Тулуз-Пьерон'!$F515+1)</f>
        <v>#DIV/0!</v>
      </c>
      <c r="AG515" s="7" t="e">
        <f t="shared" si="14"/>
        <v>#DIV/0!</v>
      </c>
      <c r="AH515" s="6"/>
      <c r="AI515" s="5" t="e">
        <f>Обработка!$E511</f>
        <v>#DIV/0!</v>
      </c>
      <c r="AJ515" s="5" t="e">
        <f>Обработка!$F511</f>
        <v>#DIV/0!</v>
      </c>
      <c r="AK515" s="5" t="e">
        <f>Обработка!$G511</f>
        <v>#DIV/0!</v>
      </c>
    </row>
    <row r="516" spans="1:37" x14ac:dyDescent="0.25">
      <c r="A516" s="11"/>
      <c r="B516" s="13"/>
      <c r="C516" s="80"/>
      <c r="D516" s="12"/>
      <c r="E516" s="11" t="str">
        <f t="shared" si="15"/>
        <v xml:space="preserve">0 лет 0 мес. </v>
      </c>
      <c r="F516" s="11"/>
      <c r="G516" s="11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8" t="e">
        <f>Обработка!$B512</f>
        <v>#DIV/0!</v>
      </c>
      <c r="AC516" s="8" t="e">
        <f>INDEX(Обработка!$J$11:$U$1011,'Тулуз-Пьерон'!$A516,$F516+1)</f>
        <v>#DIV/0!</v>
      </c>
      <c r="AD516" s="8" t="e">
        <f>Обработка!$C512</f>
        <v>#DIV/0!</v>
      </c>
      <c r="AE516" s="5" t="e">
        <f>Обработка!$D512</f>
        <v>#DIV/0!</v>
      </c>
      <c r="AF516" s="8" t="e">
        <f>INDEX(Обработка!$V$11:$AG$1011,'Тулуз-Пьерон'!$A516,'Тулуз-Пьерон'!$F516+1)</f>
        <v>#DIV/0!</v>
      </c>
      <c r="AG516" s="7" t="e">
        <f t="shared" si="14"/>
        <v>#DIV/0!</v>
      </c>
      <c r="AH516" s="6"/>
      <c r="AI516" s="5" t="e">
        <f>Обработка!$E512</f>
        <v>#DIV/0!</v>
      </c>
      <c r="AJ516" s="5" t="e">
        <f>Обработка!$F512</f>
        <v>#DIV/0!</v>
      </c>
      <c r="AK516" s="5" t="e">
        <f>Обработка!$G512</f>
        <v>#DIV/0!</v>
      </c>
    </row>
    <row r="517" spans="1:37" x14ac:dyDescent="0.25">
      <c r="A517" s="11"/>
      <c r="B517" s="13"/>
      <c r="C517" s="80"/>
      <c r="D517" s="12"/>
      <c r="E517" s="11" t="str">
        <f t="shared" si="15"/>
        <v xml:space="preserve">0 лет 0 мес. </v>
      </c>
      <c r="F517" s="11"/>
      <c r="G517" s="11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8" t="e">
        <f>Обработка!$B513</f>
        <v>#DIV/0!</v>
      </c>
      <c r="AC517" s="8" t="e">
        <f>INDEX(Обработка!$J$11:$U$1011,'Тулуз-Пьерон'!$A517,$F517+1)</f>
        <v>#DIV/0!</v>
      </c>
      <c r="AD517" s="8" t="e">
        <f>Обработка!$C513</f>
        <v>#DIV/0!</v>
      </c>
      <c r="AE517" s="5" t="e">
        <f>Обработка!$D513</f>
        <v>#DIV/0!</v>
      </c>
      <c r="AF517" s="8" t="e">
        <f>INDEX(Обработка!$V$11:$AG$1011,'Тулуз-Пьерон'!$A517,'Тулуз-Пьерон'!$F517+1)</f>
        <v>#DIV/0!</v>
      </c>
      <c r="AG517" s="7" t="e">
        <f t="shared" si="14"/>
        <v>#DIV/0!</v>
      </c>
      <c r="AH517" s="6"/>
      <c r="AI517" s="5" t="e">
        <f>Обработка!$E513</f>
        <v>#DIV/0!</v>
      </c>
      <c r="AJ517" s="5" t="e">
        <f>Обработка!$F513</f>
        <v>#DIV/0!</v>
      </c>
      <c r="AK517" s="5" t="e">
        <f>Обработка!$G513</f>
        <v>#DIV/0!</v>
      </c>
    </row>
    <row r="518" spans="1:37" x14ac:dyDescent="0.25">
      <c r="A518" s="11"/>
      <c r="B518" s="13"/>
      <c r="C518" s="80"/>
      <c r="D518" s="12"/>
      <c r="E518" s="11" t="str">
        <f t="shared" si="15"/>
        <v xml:space="preserve">0 лет 0 мес. </v>
      </c>
      <c r="F518" s="11"/>
      <c r="G518" s="11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8" t="e">
        <f>Обработка!$B514</f>
        <v>#DIV/0!</v>
      </c>
      <c r="AC518" s="8" t="e">
        <f>INDEX(Обработка!$J$11:$U$1011,'Тулуз-Пьерон'!$A518,$F518+1)</f>
        <v>#DIV/0!</v>
      </c>
      <c r="AD518" s="8" t="e">
        <f>Обработка!$C514</f>
        <v>#DIV/0!</v>
      </c>
      <c r="AE518" s="5" t="e">
        <f>Обработка!$D514</f>
        <v>#DIV/0!</v>
      </c>
      <c r="AF518" s="8" t="e">
        <f>INDEX(Обработка!$V$11:$AG$1011,'Тулуз-Пьерон'!$A518,'Тулуз-Пьерон'!$F518+1)</f>
        <v>#DIV/0!</v>
      </c>
      <c r="AG518" s="7" t="e">
        <f t="shared" si="14"/>
        <v>#DIV/0!</v>
      </c>
      <c r="AH518" s="6"/>
      <c r="AI518" s="5" t="e">
        <f>Обработка!$E514</f>
        <v>#DIV/0!</v>
      </c>
      <c r="AJ518" s="5" t="e">
        <f>Обработка!$F514</f>
        <v>#DIV/0!</v>
      </c>
      <c r="AK518" s="5" t="e">
        <f>Обработка!$G514</f>
        <v>#DIV/0!</v>
      </c>
    </row>
    <row r="519" spans="1:37" x14ac:dyDescent="0.25">
      <c r="A519" s="11"/>
      <c r="B519" s="13"/>
      <c r="C519" s="80"/>
      <c r="D519" s="12"/>
      <c r="E519" s="11" t="str">
        <f t="shared" si="15"/>
        <v xml:space="preserve">0 лет 0 мес. </v>
      </c>
      <c r="F519" s="11"/>
      <c r="G519" s="11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8" t="e">
        <f>Обработка!$B515</f>
        <v>#DIV/0!</v>
      </c>
      <c r="AC519" s="8" t="e">
        <f>INDEX(Обработка!$J$11:$U$1011,'Тулуз-Пьерон'!$A519,$F519+1)</f>
        <v>#DIV/0!</v>
      </c>
      <c r="AD519" s="8" t="e">
        <f>Обработка!$C515</f>
        <v>#DIV/0!</v>
      </c>
      <c r="AE519" s="5" t="e">
        <f>Обработка!$D515</f>
        <v>#DIV/0!</v>
      </c>
      <c r="AF519" s="8" t="e">
        <f>INDEX(Обработка!$V$11:$AG$1011,'Тулуз-Пьерон'!$A519,'Тулуз-Пьерон'!$F519+1)</f>
        <v>#DIV/0!</v>
      </c>
      <c r="AG519" s="7" t="e">
        <f t="shared" si="14"/>
        <v>#DIV/0!</v>
      </c>
      <c r="AH519" s="6"/>
      <c r="AI519" s="5" t="e">
        <f>Обработка!$E515</f>
        <v>#DIV/0!</v>
      </c>
      <c r="AJ519" s="5" t="e">
        <f>Обработка!$F515</f>
        <v>#DIV/0!</v>
      </c>
      <c r="AK519" s="5" t="e">
        <f>Обработка!$G515</f>
        <v>#DIV/0!</v>
      </c>
    </row>
    <row r="520" spans="1:37" x14ac:dyDescent="0.25">
      <c r="A520" s="11"/>
      <c r="B520" s="13"/>
      <c r="C520" s="80"/>
      <c r="D520" s="12"/>
      <c r="E520" s="11" t="str">
        <f t="shared" si="15"/>
        <v xml:space="preserve">0 лет 0 мес. </v>
      </c>
      <c r="F520" s="11"/>
      <c r="G520" s="11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8" t="e">
        <f>Обработка!$B516</f>
        <v>#DIV/0!</v>
      </c>
      <c r="AC520" s="8" t="e">
        <f>INDEX(Обработка!$J$11:$U$1011,'Тулуз-Пьерон'!$A520,$F520+1)</f>
        <v>#DIV/0!</v>
      </c>
      <c r="AD520" s="8" t="e">
        <f>Обработка!$C516</f>
        <v>#DIV/0!</v>
      </c>
      <c r="AE520" s="5" t="e">
        <f>Обработка!$D516</f>
        <v>#DIV/0!</v>
      </c>
      <c r="AF520" s="8" t="e">
        <f>INDEX(Обработка!$V$11:$AG$1011,'Тулуз-Пьерон'!$A520,'Тулуз-Пьерон'!$F520+1)</f>
        <v>#DIV/0!</v>
      </c>
      <c r="AG520" s="7" t="e">
        <f t="shared" si="14"/>
        <v>#DIV/0!</v>
      </c>
      <c r="AH520" s="6"/>
      <c r="AI520" s="5" t="e">
        <f>Обработка!$E516</f>
        <v>#DIV/0!</v>
      </c>
      <c r="AJ520" s="5" t="e">
        <f>Обработка!$F516</f>
        <v>#DIV/0!</v>
      </c>
      <c r="AK520" s="5" t="e">
        <f>Обработка!$G516</f>
        <v>#DIV/0!</v>
      </c>
    </row>
    <row r="521" spans="1:37" x14ac:dyDescent="0.25">
      <c r="A521" s="11"/>
      <c r="B521" s="13"/>
      <c r="C521" s="80"/>
      <c r="D521" s="12"/>
      <c r="E521" s="11" t="str">
        <f t="shared" si="15"/>
        <v xml:space="preserve">0 лет 0 мес. </v>
      </c>
      <c r="F521" s="11"/>
      <c r="G521" s="11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8" t="e">
        <f>Обработка!$B517</f>
        <v>#DIV/0!</v>
      </c>
      <c r="AC521" s="8" t="e">
        <f>INDEX(Обработка!$J$11:$U$1011,'Тулуз-Пьерон'!$A521,$F521+1)</f>
        <v>#DIV/0!</v>
      </c>
      <c r="AD521" s="8" t="e">
        <f>Обработка!$C517</f>
        <v>#DIV/0!</v>
      </c>
      <c r="AE521" s="5" t="e">
        <f>Обработка!$D517</f>
        <v>#DIV/0!</v>
      </c>
      <c r="AF521" s="8" t="e">
        <f>INDEX(Обработка!$V$11:$AG$1011,'Тулуз-Пьерон'!$A521,'Тулуз-Пьерон'!$F521+1)</f>
        <v>#DIV/0!</v>
      </c>
      <c r="AG521" s="7" t="e">
        <f t="shared" si="14"/>
        <v>#DIV/0!</v>
      </c>
      <c r="AH521" s="6"/>
      <c r="AI521" s="5" t="e">
        <f>Обработка!$E517</f>
        <v>#DIV/0!</v>
      </c>
      <c r="AJ521" s="5" t="e">
        <f>Обработка!$F517</f>
        <v>#DIV/0!</v>
      </c>
      <c r="AK521" s="5" t="e">
        <f>Обработка!$G517</f>
        <v>#DIV/0!</v>
      </c>
    </row>
    <row r="522" spans="1:37" x14ac:dyDescent="0.25">
      <c r="A522" s="11"/>
      <c r="B522" s="13"/>
      <c r="C522" s="80"/>
      <c r="D522" s="12"/>
      <c r="E522" s="11" t="str">
        <f t="shared" si="15"/>
        <v xml:space="preserve">0 лет 0 мес. </v>
      </c>
      <c r="F522" s="11"/>
      <c r="G522" s="11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8" t="e">
        <f>Обработка!$B518</f>
        <v>#DIV/0!</v>
      </c>
      <c r="AC522" s="8" t="e">
        <f>INDEX(Обработка!$J$11:$U$1011,'Тулуз-Пьерон'!$A522,$F522+1)</f>
        <v>#DIV/0!</v>
      </c>
      <c r="AD522" s="8" t="e">
        <f>Обработка!$C518</f>
        <v>#DIV/0!</v>
      </c>
      <c r="AE522" s="5" t="e">
        <f>Обработка!$D518</f>
        <v>#DIV/0!</v>
      </c>
      <c r="AF522" s="8" t="e">
        <f>INDEX(Обработка!$V$11:$AG$1011,'Тулуз-Пьерон'!$A522,'Тулуз-Пьерон'!$F522+1)</f>
        <v>#DIV/0!</v>
      </c>
      <c r="AG522" s="7" t="e">
        <f t="shared" si="14"/>
        <v>#DIV/0!</v>
      </c>
      <c r="AH522" s="6"/>
      <c r="AI522" s="5" t="e">
        <f>Обработка!$E518</f>
        <v>#DIV/0!</v>
      </c>
      <c r="AJ522" s="5" t="e">
        <f>Обработка!$F518</f>
        <v>#DIV/0!</v>
      </c>
      <c r="AK522" s="5" t="e">
        <f>Обработка!$G518</f>
        <v>#DIV/0!</v>
      </c>
    </row>
    <row r="523" spans="1:37" x14ac:dyDescent="0.25">
      <c r="A523" s="11"/>
      <c r="B523" s="13"/>
      <c r="C523" s="80"/>
      <c r="D523" s="12"/>
      <c r="E523" s="11" t="str">
        <f t="shared" si="15"/>
        <v xml:space="preserve">0 лет 0 мес. </v>
      </c>
      <c r="F523" s="11"/>
      <c r="G523" s="11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8" t="e">
        <f>Обработка!$B519</f>
        <v>#DIV/0!</v>
      </c>
      <c r="AC523" s="8" t="e">
        <f>INDEX(Обработка!$J$11:$U$1011,'Тулуз-Пьерон'!$A523,$F523+1)</f>
        <v>#DIV/0!</v>
      </c>
      <c r="AD523" s="8" t="e">
        <f>Обработка!$C519</f>
        <v>#DIV/0!</v>
      </c>
      <c r="AE523" s="5" t="e">
        <f>Обработка!$D519</f>
        <v>#DIV/0!</v>
      </c>
      <c r="AF523" s="8" t="e">
        <f>INDEX(Обработка!$V$11:$AG$1011,'Тулуз-Пьерон'!$A523,'Тулуз-Пьерон'!$F523+1)</f>
        <v>#DIV/0!</v>
      </c>
      <c r="AG523" s="7" t="e">
        <f t="shared" si="14"/>
        <v>#DIV/0!</v>
      </c>
      <c r="AH523" s="6"/>
      <c r="AI523" s="5" t="e">
        <f>Обработка!$E519</f>
        <v>#DIV/0!</v>
      </c>
      <c r="AJ523" s="5" t="e">
        <f>Обработка!$F519</f>
        <v>#DIV/0!</v>
      </c>
      <c r="AK523" s="5" t="e">
        <f>Обработка!$G519</f>
        <v>#DIV/0!</v>
      </c>
    </row>
    <row r="524" spans="1:37" x14ac:dyDescent="0.25">
      <c r="A524" s="11"/>
      <c r="B524" s="13"/>
      <c r="C524" s="80"/>
      <c r="D524" s="12"/>
      <c r="E524" s="11" t="str">
        <f t="shared" si="15"/>
        <v xml:space="preserve">0 лет 0 мес. </v>
      </c>
      <c r="F524" s="11"/>
      <c r="G524" s="11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8" t="e">
        <f>Обработка!$B520</f>
        <v>#DIV/0!</v>
      </c>
      <c r="AC524" s="8" t="e">
        <f>INDEX(Обработка!$J$11:$U$1011,'Тулуз-Пьерон'!$A524,$F524+1)</f>
        <v>#DIV/0!</v>
      </c>
      <c r="AD524" s="8" t="e">
        <f>Обработка!$C520</f>
        <v>#DIV/0!</v>
      </c>
      <c r="AE524" s="5" t="e">
        <f>Обработка!$D520</f>
        <v>#DIV/0!</v>
      </c>
      <c r="AF524" s="8" t="e">
        <f>INDEX(Обработка!$V$11:$AG$1011,'Тулуз-Пьерон'!$A524,'Тулуз-Пьерон'!$F524+1)</f>
        <v>#DIV/0!</v>
      </c>
      <c r="AG524" s="7" t="e">
        <f t="shared" si="14"/>
        <v>#DIV/0!</v>
      </c>
      <c r="AH524" s="6"/>
      <c r="AI524" s="5" t="e">
        <f>Обработка!$E520</f>
        <v>#DIV/0!</v>
      </c>
      <c r="AJ524" s="5" t="e">
        <f>Обработка!$F520</f>
        <v>#DIV/0!</v>
      </c>
      <c r="AK524" s="5" t="e">
        <f>Обработка!$G520</f>
        <v>#DIV/0!</v>
      </c>
    </row>
    <row r="525" spans="1:37" x14ac:dyDescent="0.25">
      <c r="A525" s="11"/>
      <c r="B525" s="13"/>
      <c r="C525" s="80"/>
      <c r="D525" s="12"/>
      <c r="E525" s="11" t="str">
        <f t="shared" si="15"/>
        <v xml:space="preserve">0 лет 0 мес. </v>
      </c>
      <c r="F525" s="11"/>
      <c r="G525" s="11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8" t="e">
        <f>Обработка!$B521</f>
        <v>#DIV/0!</v>
      </c>
      <c r="AC525" s="8" t="e">
        <f>INDEX(Обработка!$J$11:$U$1011,'Тулуз-Пьерон'!$A525,$F525+1)</f>
        <v>#DIV/0!</v>
      </c>
      <c r="AD525" s="8" t="e">
        <f>Обработка!$C521</f>
        <v>#DIV/0!</v>
      </c>
      <c r="AE525" s="5" t="e">
        <f>Обработка!$D521</f>
        <v>#DIV/0!</v>
      </c>
      <c r="AF525" s="8" t="e">
        <f>INDEX(Обработка!$V$11:$AG$1011,'Тулуз-Пьерон'!$A525,'Тулуз-Пьерон'!$F525+1)</f>
        <v>#DIV/0!</v>
      </c>
      <c r="AG525" s="7" t="e">
        <f t="shared" si="14"/>
        <v>#DIV/0!</v>
      </c>
      <c r="AH525" s="6"/>
      <c r="AI525" s="5" t="e">
        <f>Обработка!$E521</f>
        <v>#DIV/0!</v>
      </c>
      <c r="AJ525" s="5" t="e">
        <f>Обработка!$F521</f>
        <v>#DIV/0!</v>
      </c>
      <c r="AK525" s="5" t="e">
        <f>Обработка!$G521</f>
        <v>#DIV/0!</v>
      </c>
    </row>
    <row r="526" spans="1:37" x14ac:dyDescent="0.25">
      <c r="A526" s="11"/>
      <c r="B526" s="13"/>
      <c r="C526" s="80"/>
      <c r="D526" s="12"/>
      <c r="E526" s="11" t="str">
        <f t="shared" si="15"/>
        <v xml:space="preserve">0 лет 0 мес. </v>
      </c>
      <c r="F526" s="11"/>
      <c r="G526" s="11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8" t="e">
        <f>Обработка!$B522</f>
        <v>#DIV/0!</v>
      </c>
      <c r="AC526" s="8" t="e">
        <f>INDEX(Обработка!$J$11:$U$1011,'Тулуз-Пьерон'!$A526,$F526+1)</f>
        <v>#DIV/0!</v>
      </c>
      <c r="AD526" s="8" t="e">
        <f>Обработка!$C522</f>
        <v>#DIV/0!</v>
      </c>
      <c r="AE526" s="5" t="e">
        <f>Обработка!$D522</f>
        <v>#DIV/0!</v>
      </c>
      <c r="AF526" s="8" t="e">
        <f>INDEX(Обработка!$V$11:$AG$1011,'Тулуз-Пьерон'!$A526,'Тулуз-Пьерон'!$F526+1)</f>
        <v>#DIV/0!</v>
      </c>
      <c r="AG526" s="7" t="e">
        <f t="shared" si="14"/>
        <v>#DIV/0!</v>
      </c>
      <c r="AH526" s="6"/>
      <c r="AI526" s="5" t="e">
        <f>Обработка!$E522</f>
        <v>#DIV/0!</v>
      </c>
      <c r="AJ526" s="5" t="e">
        <f>Обработка!$F522</f>
        <v>#DIV/0!</v>
      </c>
      <c r="AK526" s="5" t="e">
        <f>Обработка!$G522</f>
        <v>#DIV/0!</v>
      </c>
    </row>
    <row r="527" spans="1:37" x14ac:dyDescent="0.25">
      <c r="A527" s="11"/>
      <c r="B527" s="13"/>
      <c r="C527" s="80"/>
      <c r="D527" s="12"/>
      <c r="E527" s="11" t="str">
        <f t="shared" si="15"/>
        <v xml:space="preserve">0 лет 0 мес. </v>
      </c>
      <c r="F527" s="11"/>
      <c r="G527" s="11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8" t="e">
        <f>Обработка!$B523</f>
        <v>#DIV/0!</v>
      </c>
      <c r="AC527" s="8" t="e">
        <f>INDEX(Обработка!$J$11:$U$1011,'Тулуз-Пьерон'!$A527,$F527+1)</f>
        <v>#DIV/0!</v>
      </c>
      <c r="AD527" s="8" t="e">
        <f>Обработка!$C523</f>
        <v>#DIV/0!</v>
      </c>
      <c r="AE527" s="5" t="e">
        <f>Обработка!$D523</f>
        <v>#DIV/0!</v>
      </c>
      <c r="AF527" s="8" t="e">
        <f>INDEX(Обработка!$V$11:$AG$1011,'Тулуз-Пьерон'!$A527,'Тулуз-Пьерон'!$F527+1)</f>
        <v>#DIV/0!</v>
      </c>
      <c r="AG527" s="7" t="e">
        <f t="shared" ref="AG527:AG590" si="16">IF($AF527="ПАТОЛОГИЯ","КРАЙНЕ ВЫСОКАЯ ВЕРОЯНОСТЬ ММД",IF(AND(OR($AC527="Слабая",$AC527="ПАТОЛОГИЯ"),$AF527="Слабая"),"ММД ВПОЛНЕ ВЕРОЯТНА",IF(AND(OR($AC527="Слабая",$AC527="ПАТОЛОГИЯ"),OR($AF527="Средняя",$AF527="Хорошая")),"ММД В СТАДИИ КОМПЕНСАЦИИ","ОТСУТСТВИЕ ММД")))</f>
        <v>#DIV/0!</v>
      </c>
      <c r="AH527" s="6"/>
      <c r="AI527" s="5" t="e">
        <f>Обработка!$E523</f>
        <v>#DIV/0!</v>
      </c>
      <c r="AJ527" s="5" t="e">
        <f>Обработка!$F523</f>
        <v>#DIV/0!</v>
      </c>
      <c r="AK527" s="5" t="e">
        <f>Обработка!$G523</f>
        <v>#DIV/0!</v>
      </c>
    </row>
    <row r="528" spans="1:37" x14ac:dyDescent="0.25">
      <c r="A528" s="11"/>
      <c r="B528" s="13"/>
      <c r="C528" s="80"/>
      <c r="D528" s="12"/>
      <c r="E528" s="11" t="str">
        <f t="shared" ref="E528:E591" si="17">DATEDIF(C528,D528,"y")&amp;" лет "&amp;
DATEDIF(C528,D528,"ym")&amp;" мес. "</f>
        <v xml:space="preserve">0 лет 0 мес. </v>
      </c>
      <c r="F528" s="11"/>
      <c r="G528" s="11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8" t="e">
        <f>Обработка!$B524</f>
        <v>#DIV/0!</v>
      </c>
      <c r="AC528" s="8" t="e">
        <f>INDEX(Обработка!$J$11:$U$1011,'Тулуз-Пьерон'!$A528,$F528+1)</f>
        <v>#DIV/0!</v>
      </c>
      <c r="AD528" s="8" t="e">
        <f>Обработка!$C524</f>
        <v>#DIV/0!</v>
      </c>
      <c r="AE528" s="5" t="e">
        <f>Обработка!$D524</f>
        <v>#DIV/0!</v>
      </c>
      <c r="AF528" s="8" t="e">
        <f>INDEX(Обработка!$V$11:$AG$1011,'Тулуз-Пьерон'!$A528,'Тулуз-Пьерон'!$F528+1)</f>
        <v>#DIV/0!</v>
      </c>
      <c r="AG528" s="7" t="e">
        <f t="shared" si="16"/>
        <v>#DIV/0!</v>
      </c>
      <c r="AH528" s="6"/>
      <c r="AI528" s="5" t="e">
        <f>Обработка!$E524</f>
        <v>#DIV/0!</v>
      </c>
      <c r="AJ528" s="5" t="e">
        <f>Обработка!$F524</f>
        <v>#DIV/0!</v>
      </c>
      <c r="AK528" s="5" t="e">
        <f>Обработка!$G524</f>
        <v>#DIV/0!</v>
      </c>
    </row>
    <row r="529" spans="1:37" x14ac:dyDescent="0.25">
      <c r="A529" s="11"/>
      <c r="B529" s="13"/>
      <c r="C529" s="80"/>
      <c r="D529" s="12"/>
      <c r="E529" s="11" t="str">
        <f t="shared" si="17"/>
        <v xml:space="preserve">0 лет 0 мес. </v>
      </c>
      <c r="F529" s="11"/>
      <c r="G529" s="11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8" t="e">
        <f>Обработка!$B525</f>
        <v>#DIV/0!</v>
      </c>
      <c r="AC529" s="8" t="e">
        <f>INDEX(Обработка!$J$11:$U$1011,'Тулуз-Пьерон'!$A529,$F529+1)</f>
        <v>#DIV/0!</v>
      </c>
      <c r="AD529" s="8" t="e">
        <f>Обработка!$C525</f>
        <v>#DIV/0!</v>
      </c>
      <c r="AE529" s="5" t="e">
        <f>Обработка!$D525</f>
        <v>#DIV/0!</v>
      </c>
      <c r="AF529" s="8" t="e">
        <f>INDEX(Обработка!$V$11:$AG$1011,'Тулуз-Пьерон'!$A529,'Тулуз-Пьерон'!$F529+1)</f>
        <v>#DIV/0!</v>
      </c>
      <c r="AG529" s="7" t="e">
        <f t="shared" si="16"/>
        <v>#DIV/0!</v>
      </c>
      <c r="AH529" s="6"/>
      <c r="AI529" s="5" t="e">
        <f>Обработка!$E525</f>
        <v>#DIV/0!</v>
      </c>
      <c r="AJ529" s="5" t="e">
        <f>Обработка!$F525</f>
        <v>#DIV/0!</v>
      </c>
      <c r="AK529" s="5" t="e">
        <f>Обработка!$G525</f>
        <v>#DIV/0!</v>
      </c>
    </row>
    <row r="530" spans="1:37" x14ac:dyDescent="0.25">
      <c r="A530" s="11"/>
      <c r="B530" s="13"/>
      <c r="C530" s="80"/>
      <c r="D530" s="12"/>
      <c r="E530" s="11" t="str">
        <f t="shared" si="17"/>
        <v xml:space="preserve">0 лет 0 мес. </v>
      </c>
      <c r="F530" s="11"/>
      <c r="G530" s="11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8" t="e">
        <f>Обработка!$B526</f>
        <v>#DIV/0!</v>
      </c>
      <c r="AC530" s="8" t="e">
        <f>INDEX(Обработка!$J$11:$U$1011,'Тулуз-Пьерон'!$A530,$F530+1)</f>
        <v>#DIV/0!</v>
      </c>
      <c r="AD530" s="8" t="e">
        <f>Обработка!$C526</f>
        <v>#DIV/0!</v>
      </c>
      <c r="AE530" s="5" t="e">
        <f>Обработка!$D526</f>
        <v>#DIV/0!</v>
      </c>
      <c r="AF530" s="8" t="e">
        <f>INDEX(Обработка!$V$11:$AG$1011,'Тулуз-Пьерон'!$A530,'Тулуз-Пьерон'!$F530+1)</f>
        <v>#DIV/0!</v>
      </c>
      <c r="AG530" s="7" t="e">
        <f t="shared" si="16"/>
        <v>#DIV/0!</v>
      </c>
      <c r="AH530" s="6"/>
      <c r="AI530" s="5" t="e">
        <f>Обработка!$E526</f>
        <v>#DIV/0!</v>
      </c>
      <c r="AJ530" s="5" t="e">
        <f>Обработка!$F526</f>
        <v>#DIV/0!</v>
      </c>
      <c r="AK530" s="5" t="e">
        <f>Обработка!$G526</f>
        <v>#DIV/0!</v>
      </c>
    </row>
    <row r="531" spans="1:37" x14ac:dyDescent="0.25">
      <c r="A531" s="11"/>
      <c r="B531" s="13"/>
      <c r="C531" s="80"/>
      <c r="D531" s="12"/>
      <c r="E531" s="11" t="str">
        <f t="shared" si="17"/>
        <v xml:space="preserve">0 лет 0 мес. </v>
      </c>
      <c r="F531" s="11"/>
      <c r="G531" s="11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8" t="e">
        <f>Обработка!$B527</f>
        <v>#DIV/0!</v>
      </c>
      <c r="AC531" s="8" t="e">
        <f>INDEX(Обработка!$J$11:$U$1011,'Тулуз-Пьерон'!$A531,$F531+1)</f>
        <v>#DIV/0!</v>
      </c>
      <c r="AD531" s="8" t="e">
        <f>Обработка!$C527</f>
        <v>#DIV/0!</v>
      </c>
      <c r="AE531" s="5" t="e">
        <f>Обработка!$D527</f>
        <v>#DIV/0!</v>
      </c>
      <c r="AF531" s="8" t="e">
        <f>INDEX(Обработка!$V$11:$AG$1011,'Тулуз-Пьерон'!$A531,'Тулуз-Пьерон'!$F531+1)</f>
        <v>#DIV/0!</v>
      </c>
      <c r="AG531" s="7" t="e">
        <f t="shared" si="16"/>
        <v>#DIV/0!</v>
      </c>
      <c r="AH531" s="6"/>
      <c r="AI531" s="5" t="e">
        <f>Обработка!$E527</f>
        <v>#DIV/0!</v>
      </c>
      <c r="AJ531" s="5" t="e">
        <f>Обработка!$F527</f>
        <v>#DIV/0!</v>
      </c>
      <c r="AK531" s="5" t="e">
        <f>Обработка!$G527</f>
        <v>#DIV/0!</v>
      </c>
    </row>
    <row r="532" spans="1:37" x14ac:dyDescent="0.25">
      <c r="A532" s="11"/>
      <c r="B532" s="13"/>
      <c r="C532" s="80"/>
      <c r="D532" s="12"/>
      <c r="E532" s="11" t="str">
        <f t="shared" si="17"/>
        <v xml:space="preserve">0 лет 0 мес. </v>
      </c>
      <c r="F532" s="11"/>
      <c r="G532" s="11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8" t="e">
        <f>Обработка!$B528</f>
        <v>#DIV/0!</v>
      </c>
      <c r="AC532" s="8" t="e">
        <f>INDEX(Обработка!$J$11:$U$1011,'Тулуз-Пьерон'!$A532,$F532+1)</f>
        <v>#DIV/0!</v>
      </c>
      <c r="AD532" s="8" t="e">
        <f>Обработка!$C528</f>
        <v>#DIV/0!</v>
      </c>
      <c r="AE532" s="5" t="e">
        <f>Обработка!$D528</f>
        <v>#DIV/0!</v>
      </c>
      <c r="AF532" s="8" t="e">
        <f>INDEX(Обработка!$V$11:$AG$1011,'Тулуз-Пьерон'!$A532,'Тулуз-Пьерон'!$F532+1)</f>
        <v>#DIV/0!</v>
      </c>
      <c r="AG532" s="7" t="e">
        <f t="shared" si="16"/>
        <v>#DIV/0!</v>
      </c>
      <c r="AH532" s="6"/>
      <c r="AI532" s="5" t="e">
        <f>Обработка!$E528</f>
        <v>#DIV/0!</v>
      </c>
      <c r="AJ532" s="5" t="e">
        <f>Обработка!$F528</f>
        <v>#DIV/0!</v>
      </c>
      <c r="AK532" s="5" t="e">
        <f>Обработка!$G528</f>
        <v>#DIV/0!</v>
      </c>
    </row>
    <row r="533" spans="1:37" x14ac:dyDescent="0.25">
      <c r="A533" s="11"/>
      <c r="B533" s="13"/>
      <c r="C533" s="80"/>
      <c r="D533" s="12"/>
      <c r="E533" s="11" t="str">
        <f t="shared" si="17"/>
        <v xml:space="preserve">0 лет 0 мес. </v>
      </c>
      <c r="F533" s="11"/>
      <c r="G533" s="11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8" t="e">
        <f>Обработка!$B529</f>
        <v>#DIV/0!</v>
      </c>
      <c r="AC533" s="8" t="e">
        <f>INDEX(Обработка!$J$11:$U$1011,'Тулуз-Пьерон'!$A533,$F533+1)</f>
        <v>#DIV/0!</v>
      </c>
      <c r="AD533" s="8" t="e">
        <f>Обработка!$C529</f>
        <v>#DIV/0!</v>
      </c>
      <c r="AE533" s="5" t="e">
        <f>Обработка!$D529</f>
        <v>#DIV/0!</v>
      </c>
      <c r="AF533" s="8" t="e">
        <f>INDEX(Обработка!$V$11:$AG$1011,'Тулуз-Пьерон'!$A533,'Тулуз-Пьерон'!$F533+1)</f>
        <v>#DIV/0!</v>
      </c>
      <c r="AG533" s="7" t="e">
        <f t="shared" si="16"/>
        <v>#DIV/0!</v>
      </c>
      <c r="AH533" s="6"/>
      <c r="AI533" s="5" t="e">
        <f>Обработка!$E529</f>
        <v>#DIV/0!</v>
      </c>
      <c r="AJ533" s="5" t="e">
        <f>Обработка!$F529</f>
        <v>#DIV/0!</v>
      </c>
      <c r="AK533" s="5" t="e">
        <f>Обработка!$G529</f>
        <v>#DIV/0!</v>
      </c>
    </row>
    <row r="534" spans="1:37" x14ac:dyDescent="0.25">
      <c r="A534" s="11"/>
      <c r="B534" s="13"/>
      <c r="C534" s="80"/>
      <c r="D534" s="12"/>
      <c r="E534" s="11" t="str">
        <f t="shared" si="17"/>
        <v xml:space="preserve">0 лет 0 мес. </v>
      </c>
      <c r="F534" s="11"/>
      <c r="G534" s="11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8" t="e">
        <f>Обработка!$B530</f>
        <v>#DIV/0!</v>
      </c>
      <c r="AC534" s="8" t="e">
        <f>INDEX(Обработка!$J$11:$U$1011,'Тулуз-Пьерон'!$A534,$F534+1)</f>
        <v>#DIV/0!</v>
      </c>
      <c r="AD534" s="8" t="e">
        <f>Обработка!$C530</f>
        <v>#DIV/0!</v>
      </c>
      <c r="AE534" s="5" t="e">
        <f>Обработка!$D530</f>
        <v>#DIV/0!</v>
      </c>
      <c r="AF534" s="8" t="e">
        <f>INDEX(Обработка!$V$11:$AG$1011,'Тулуз-Пьерон'!$A534,'Тулуз-Пьерон'!$F534+1)</f>
        <v>#DIV/0!</v>
      </c>
      <c r="AG534" s="7" t="e">
        <f t="shared" si="16"/>
        <v>#DIV/0!</v>
      </c>
      <c r="AH534" s="6"/>
      <c r="AI534" s="5" t="e">
        <f>Обработка!$E530</f>
        <v>#DIV/0!</v>
      </c>
      <c r="AJ534" s="5" t="e">
        <f>Обработка!$F530</f>
        <v>#DIV/0!</v>
      </c>
      <c r="AK534" s="5" t="e">
        <f>Обработка!$G530</f>
        <v>#DIV/0!</v>
      </c>
    </row>
    <row r="535" spans="1:37" x14ac:dyDescent="0.25">
      <c r="A535" s="11"/>
      <c r="B535" s="13"/>
      <c r="C535" s="80"/>
      <c r="D535" s="12"/>
      <c r="E535" s="11" t="str">
        <f t="shared" si="17"/>
        <v xml:space="preserve">0 лет 0 мес. </v>
      </c>
      <c r="F535" s="11"/>
      <c r="G535" s="11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8" t="e">
        <f>Обработка!$B531</f>
        <v>#DIV/0!</v>
      </c>
      <c r="AC535" s="8" t="e">
        <f>INDEX(Обработка!$J$11:$U$1011,'Тулуз-Пьерон'!$A535,$F535+1)</f>
        <v>#DIV/0!</v>
      </c>
      <c r="AD535" s="8" t="e">
        <f>Обработка!$C531</f>
        <v>#DIV/0!</v>
      </c>
      <c r="AE535" s="5" t="e">
        <f>Обработка!$D531</f>
        <v>#DIV/0!</v>
      </c>
      <c r="AF535" s="8" t="e">
        <f>INDEX(Обработка!$V$11:$AG$1011,'Тулуз-Пьерон'!$A535,'Тулуз-Пьерон'!$F535+1)</f>
        <v>#DIV/0!</v>
      </c>
      <c r="AG535" s="7" t="e">
        <f t="shared" si="16"/>
        <v>#DIV/0!</v>
      </c>
      <c r="AH535" s="6"/>
      <c r="AI535" s="5" t="e">
        <f>Обработка!$E531</f>
        <v>#DIV/0!</v>
      </c>
      <c r="AJ535" s="5" t="e">
        <f>Обработка!$F531</f>
        <v>#DIV/0!</v>
      </c>
      <c r="AK535" s="5" t="e">
        <f>Обработка!$G531</f>
        <v>#DIV/0!</v>
      </c>
    </row>
    <row r="536" spans="1:37" x14ac:dyDescent="0.25">
      <c r="A536" s="11"/>
      <c r="B536" s="13"/>
      <c r="C536" s="80"/>
      <c r="D536" s="12"/>
      <c r="E536" s="11" t="str">
        <f t="shared" si="17"/>
        <v xml:space="preserve">0 лет 0 мес. </v>
      </c>
      <c r="F536" s="11"/>
      <c r="G536" s="11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8" t="e">
        <f>Обработка!$B532</f>
        <v>#DIV/0!</v>
      </c>
      <c r="AC536" s="8" t="e">
        <f>INDEX(Обработка!$J$11:$U$1011,'Тулуз-Пьерон'!$A536,$F536+1)</f>
        <v>#DIV/0!</v>
      </c>
      <c r="AD536" s="8" t="e">
        <f>Обработка!$C532</f>
        <v>#DIV/0!</v>
      </c>
      <c r="AE536" s="5" t="e">
        <f>Обработка!$D532</f>
        <v>#DIV/0!</v>
      </c>
      <c r="AF536" s="8" t="e">
        <f>INDEX(Обработка!$V$11:$AG$1011,'Тулуз-Пьерон'!$A536,'Тулуз-Пьерон'!$F536+1)</f>
        <v>#DIV/0!</v>
      </c>
      <c r="AG536" s="7" t="e">
        <f t="shared" si="16"/>
        <v>#DIV/0!</v>
      </c>
      <c r="AH536" s="6"/>
      <c r="AI536" s="5" t="e">
        <f>Обработка!$E532</f>
        <v>#DIV/0!</v>
      </c>
      <c r="AJ536" s="5" t="e">
        <f>Обработка!$F532</f>
        <v>#DIV/0!</v>
      </c>
      <c r="AK536" s="5" t="e">
        <f>Обработка!$G532</f>
        <v>#DIV/0!</v>
      </c>
    </row>
    <row r="537" spans="1:37" x14ac:dyDescent="0.25">
      <c r="A537" s="11"/>
      <c r="B537" s="13"/>
      <c r="C537" s="80"/>
      <c r="D537" s="12"/>
      <c r="E537" s="11" t="str">
        <f t="shared" si="17"/>
        <v xml:space="preserve">0 лет 0 мес. </v>
      </c>
      <c r="F537" s="11"/>
      <c r="G537" s="11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8" t="e">
        <f>Обработка!$B533</f>
        <v>#DIV/0!</v>
      </c>
      <c r="AC537" s="8" t="e">
        <f>INDEX(Обработка!$J$11:$U$1011,'Тулуз-Пьерон'!$A537,$F537+1)</f>
        <v>#DIV/0!</v>
      </c>
      <c r="AD537" s="8" t="e">
        <f>Обработка!$C533</f>
        <v>#DIV/0!</v>
      </c>
      <c r="AE537" s="5" t="e">
        <f>Обработка!$D533</f>
        <v>#DIV/0!</v>
      </c>
      <c r="AF537" s="8" t="e">
        <f>INDEX(Обработка!$V$11:$AG$1011,'Тулуз-Пьерон'!$A537,'Тулуз-Пьерон'!$F537+1)</f>
        <v>#DIV/0!</v>
      </c>
      <c r="AG537" s="7" t="e">
        <f t="shared" si="16"/>
        <v>#DIV/0!</v>
      </c>
      <c r="AH537" s="6"/>
      <c r="AI537" s="5" t="e">
        <f>Обработка!$E533</f>
        <v>#DIV/0!</v>
      </c>
      <c r="AJ537" s="5" t="e">
        <f>Обработка!$F533</f>
        <v>#DIV/0!</v>
      </c>
      <c r="AK537" s="5" t="e">
        <f>Обработка!$G533</f>
        <v>#DIV/0!</v>
      </c>
    </row>
    <row r="538" spans="1:37" x14ac:dyDescent="0.25">
      <c r="A538" s="11"/>
      <c r="B538" s="13"/>
      <c r="C538" s="80"/>
      <c r="D538" s="12"/>
      <c r="E538" s="11" t="str">
        <f t="shared" si="17"/>
        <v xml:space="preserve">0 лет 0 мес. </v>
      </c>
      <c r="F538" s="11"/>
      <c r="G538" s="11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8" t="e">
        <f>Обработка!$B534</f>
        <v>#DIV/0!</v>
      </c>
      <c r="AC538" s="8" t="e">
        <f>INDEX(Обработка!$J$11:$U$1011,'Тулуз-Пьерон'!$A538,$F538+1)</f>
        <v>#DIV/0!</v>
      </c>
      <c r="AD538" s="8" t="e">
        <f>Обработка!$C534</f>
        <v>#DIV/0!</v>
      </c>
      <c r="AE538" s="5" t="e">
        <f>Обработка!$D534</f>
        <v>#DIV/0!</v>
      </c>
      <c r="AF538" s="8" t="e">
        <f>INDEX(Обработка!$V$11:$AG$1011,'Тулуз-Пьерон'!$A538,'Тулуз-Пьерон'!$F538+1)</f>
        <v>#DIV/0!</v>
      </c>
      <c r="AG538" s="7" t="e">
        <f t="shared" si="16"/>
        <v>#DIV/0!</v>
      </c>
      <c r="AH538" s="6"/>
      <c r="AI538" s="5" t="e">
        <f>Обработка!$E534</f>
        <v>#DIV/0!</v>
      </c>
      <c r="AJ538" s="5" t="e">
        <f>Обработка!$F534</f>
        <v>#DIV/0!</v>
      </c>
      <c r="AK538" s="5" t="e">
        <f>Обработка!$G534</f>
        <v>#DIV/0!</v>
      </c>
    </row>
    <row r="539" spans="1:37" x14ac:dyDescent="0.25">
      <c r="A539" s="11"/>
      <c r="B539" s="13"/>
      <c r="C539" s="80"/>
      <c r="D539" s="12"/>
      <c r="E539" s="11" t="str">
        <f t="shared" si="17"/>
        <v xml:space="preserve">0 лет 0 мес. </v>
      </c>
      <c r="F539" s="11"/>
      <c r="G539" s="11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8" t="e">
        <f>Обработка!$B535</f>
        <v>#DIV/0!</v>
      </c>
      <c r="AC539" s="8" t="e">
        <f>INDEX(Обработка!$J$11:$U$1011,'Тулуз-Пьерон'!$A539,$F539+1)</f>
        <v>#DIV/0!</v>
      </c>
      <c r="AD539" s="8" t="e">
        <f>Обработка!$C535</f>
        <v>#DIV/0!</v>
      </c>
      <c r="AE539" s="5" t="e">
        <f>Обработка!$D535</f>
        <v>#DIV/0!</v>
      </c>
      <c r="AF539" s="8" t="e">
        <f>INDEX(Обработка!$V$11:$AG$1011,'Тулуз-Пьерон'!$A539,'Тулуз-Пьерон'!$F539+1)</f>
        <v>#DIV/0!</v>
      </c>
      <c r="AG539" s="7" t="e">
        <f t="shared" si="16"/>
        <v>#DIV/0!</v>
      </c>
      <c r="AH539" s="6"/>
      <c r="AI539" s="5" t="e">
        <f>Обработка!$E535</f>
        <v>#DIV/0!</v>
      </c>
      <c r="AJ539" s="5" t="e">
        <f>Обработка!$F535</f>
        <v>#DIV/0!</v>
      </c>
      <c r="AK539" s="5" t="e">
        <f>Обработка!$G535</f>
        <v>#DIV/0!</v>
      </c>
    </row>
    <row r="540" spans="1:37" x14ac:dyDescent="0.25">
      <c r="A540" s="11"/>
      <c r="B540" s="13"/>
      <c r="C540" s="80"/>
      <c r="D540" s="12"/>
      <c r="E540" s="11" t="str">
        <f t="shared" si="17"/>
        <v xml:space="preserve">0 лет 0 мес. </v>
      </c>
      <c r="F540" s="11"/>
      <c r="G540" s="11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8" t="e">
        <f>Обработка!$B536</f>
        <v>#DIV/0!</v>
      </c>
      <c r="AC540" s="8" t="e">
        <f>INDEX(Обработка!$J$11:$U$1011,'Тулуз-Пьерон'!$A540,$F540+1)</f>
        <v>#DIV/0!</v>
      </c>
      <c r="AD540" s="8" t="e">
        <f>Обработка!$C536</f>
        <v>#DIV/0!</v>
      </c>
      <c r="AE540" s="5" t="e">
        <f>Обработка!$D536</f>
        <v>#DIV/0!</v>
      </c>
      <c r="AF540" s="8" t="e">
        <f>INDEX(Обработка!$V$11:$AG$1011,'Тулуз-Пьерон'!$A540,'Тулуз-Пьерон'!$F540+1)</f>
        <v>#DIV/0!</v>
      </c>
      <c r="AG540" s="7" t="e">
        <f t="shared" si="16"/>
        <v>#DIV/0!</v>
      </c>
      <c r="AH540" s="6"/>
      <c r="AI540" s="5" t="e">
        <f>Обработка!$E536</f>
        <v>#DIV/0!</v>
      </c>
      <c r="AJ540" s="5" t="e">
        <f>Обработка!$F536</f>
        <v>#DIV/0!</v>
      </c>
      <c r="AK540" s="5" t="e">
        <f>Обработка!$G536</f>
        <v>#DIV/0!</v>
      </c>
    </row>
    <row r="541" spans="1:37" x14ac:dyDescent="0.25">
      <c r="A541" s="11"/>
      <c r="B541" s="13"/>
      <c r="C541" s="80"/>
      <c r="D541" s="12"/>
      <c r="E541" s="11" t="str">
        <f t="shared" si="17"/>
        <v xml:space="preserve">0 лет 0 мес. </v>
      </c>
      <c r="F541" s="11"/>
      <c r="G541" s="11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8" t="e">
        <f>Обработка!$B537</f>
        <v>#DIV/0!</v>
      </c>
      <c r="AC541" s="8" t="e">
        <f>INDEX(Обработка!$J$11:$U$1011,'Тулуз-Пьерон'!$A541,$F541+1)</f>
        <v>#DIV/0!</v>
      </c>
      <c r="AD541" s="8" t="e">
        <f>Обработка!$C537</f>
        <v>#DIV/0!</v>
      </c>
      <c r="AE541" s="5" t="e">
        <f>Обработка!$D537</f>
        <v>#DIV/0!</v>
      </c>
      <c r="AF541" s="8" t="e">
        <f>INDEX(Обработка!$V$11:$AG$1011,'Тулуз-Пьерон'!$A541,'Тулуз-Пьерон'!$F541+1)</f>
        <v>#DIV/0!</v>
      </c>
      <c r="AG541" s="7" t="e">
        <f t="shared" si="16"/>
        <v>#DIV/0!</v>
      </c>
      <c r="AH541" s="6"/>
      <c r="AI541" s="5" t="e">
        <f>Обработка!$E537</f>
        <v>#DIV/0!</v>
      </c>
      <c r="AJ541" s="5" t="e">
        <f>Обработка!$F537</f>
        <v>#DIV/0!</v>
      </c>
      <c r="AK541" s="5" t="e">
        <f>Обработка!$G537</f>
        <v>#DIV/0!</v>
      </c>
    </row>
    <row r="542" spans="1:37" x14ac:dyDescent="0.25">
      <c r="A542" s="11"/>
      <c r="B542" s="13"/>
      <c r="C542" s="80"/>
      <c r="D542" s="12"/>
      <c r="E542" s="11" t="str">
        <f t="shared" si="17"/>
        <v xml:space="preserve">0 лет 0 мес. </v>
      </c>
      <c r="F542" s="11"/>
      <c r="G542" s="11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8" t="e">
        <f>Обработка!$B538</f>
        <v>#DIV/0!</v>
      </c>
      <c r="AC542" s="8" t="e">
        <f>INDEX(Обработка!$J$11:$U$1011,'Тулуз-Пьерон'!$A542,$F542+1)</f>
        <v>#DIV/0!</v>
      </c>
      <c r="AD542" s="8" t="e">
        <f>Обработка!$C538</f>
        <v>#DIV/0!</v>
      </c>
      <c r="AE542" s="5" t="e">
        <f>Обработка!$D538</f>
        <v>#DIV/0!</v>
      </c>
      <c r="AF542" s="8" t="e">
        <f>INDEX(Обработка!$V$11:$AG$1011,'Тулуз-Пьерон'!$A542,'Тулуз-Пьерон'!$F542+1)</f>
        <v>#DIV/0!</v>
      </c>
      <c r="AG542" s="7" t="e">
        <f t="shared" si="16"/>
        <v>#DIV/0!</v>
      </c>
      <c r="AH542" s="6"/>
      <c r="AI542" s="5" t="e">
        <f>Обработка!$E538</f>
        <v>#DIV/0!</v>
      </c>
      <c r="AJ542" s="5" t="e">
        <f>Обработка!$F538</f>
        <v>#DIV/0!</v>
      </c>
      <c r="AK542" s="5" t="e">
        <f>Обработка!$G538</f>
        <v>#DIV/0!</v>
      </c>
    </row>
    <row r="543" spans="1:37" x14ac:dyDescent="0.25">
      <c r="A543" s="11"/>
      <c r="B543" s="13"/>
      <c r="C543" s="80"/>
      <c r="D543" s="12"/>
      <c r="E543" s="11" t="str">
        <f t="shared" si="17"/>
        <v xml:space="preserve">0 лет 0 мес. </v>
      </c>
      <c r="F543" s="11"/>
      <c r="G543" s="11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8" t="e">
        <f>Обработка!$B539</f>
        <v>#DIV/0!</v>
      </c>
      <c r="AC543" s="8" t="e">
        <f>INDEX(Обработка!$J$11:$U$1011,'Тулуз-Пьерон'!$A543,$F543+1)</f>
        <v>#DIV/0!</v>
      </c>
      <c r="AD543" s="8" t="e">
        <f>Обработка!$C539</f>
        <v>#DIV/0!</v>
      </c>
      <c r="AE543" s="5" t="e">
        <f>Обработка!$D539</f>
        <v>#DIV/0!</v>
      </c>
      <c r="AF543" s="8" t="e">
        <f>INDEX(Обработка!$V$11:$AG$1011,'Тулуз-Пьерон'!$A543,'Тулуз-Пьерон'!$F543+1)</f>
        <v>#DIV/0!</v>
      </c>
      <c r="AG543" s="7" t="e">
        <f t="shared" si="16"/>
        <v>#DIV/0!</v>
      </c>
      <c r="AH543" s="6"/>
      <c r="AI543" s="5" t="e">
        <f>Обработка!$E539</f>
        <v>#DIV/0!</v>
      </c>
      <c r="AJ543" s="5" t="e">
        <f>Обработка!$F539</f>
        <v>#DIV/0!</v>
      </c>
      <c r="AK543" s="5" t="e">
        <f>Обработка!$G539</f>
        <v>#DIV/0!</v>
      </c>
    </row>
    <row r="544" spans="1:37" x14ac:dyDescent="0.25">
      <c r="A544" s="11"/>
      <c r="B544" s="13"/>
      <c r="C544" s="80"/>
      <c r="D544" s="12"/>
      <c r="E544" s="11" t="str">
        <f t="shared" si="17"/>
        <v xml:space="preserve">0 лет 0 мес. </v>
      </c>
      <c r="F544" s="11"/>
      <c r="G544" s="11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8" t="e">
        <f>Обработка!$B540</f>
        <v>#DIV/0!</v>
      </c>
      <c r="AC544" s="8" t="e">
        <f>INDEX(Обработка!$J$11:$U$1011,'Тулуз-Пьерон'!$A544,$F544+1)</f>
        <v>#DIV/0!</v>
      </c>
      <c r="AD544" s="8" t="e">
        <f>Обработка!$C540</f>
        <v>#DIV/0!</v>
      </c>
      <c r="AE544" s="5" t="e">
        <f>Обработка!$D540</f>
        <v>#DIV/0!</v>
      </c>
      <c r="AF544" s="8" t="e">
        <f>INDEX(Обработка!$V$11:$AG$1011,'Тулуз-Пьерон'!$A544,'Тулуз-Пьерон'!$F544+1)</f>
        <v>#DIV/0!</v>
      </c>
      <c r="AG544" s="7" t="e">
        <f t="shared" si="16"/>
        <v>#DIV/0!</v>
      </c>
      <c r="AH544" s="6"/>
      <c r="AI544" s="5" t="e">
        <f>Обработка!$E540</f>
        <v>#DIV/0!</v>
      </c>
      <c r="AJ544" s="5" t="e">
        <f>Обработка!$F540</f>
        <v>#DIV/0!</v>
      </c>
      <c r="AK544" s="5" t="e">
        <f>Обработка!$G540</f>
        <v>#DIV/0!</v>
      </c>
    </row>
    <row r="545" spans="1:37" x14ac:dyDescent="0.25">
      <c r="A545" s="11"/>
      <c r="B545" s="13"/>
      <c r="C545" s="80"/>
      <c r="D545" s="12"/>
      <c r="E545" s="11" t="str">
        <f t="shared" si="17"/>
        <v xml:space="preserve">0 лет 0 мес. </v>
      </c>
      <c r="F545" s="11"/>
      <c r="G545" s="11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8" t="e">
        <f>Обработка!$B541</f>
        <v>#DIV/0!</v>
      </c>
      <c r="AC545" s="8" t="e">
        <f>INDEX(Обработка!$J$11:$U$1011,'Тулуз-Пьерон'!$A545,$F545+1)</f>
        <v>#DIV/0!</v>
      </c>
      <c r="AD545" s="8" t="e">
        <f>Обработка!$C541</f>
        <v>#DIV/0!</v>
      </c>
      <c r="AE545" s="5" t="e">
        <f>Обработка!$D541</f>
        <v>#DIV/0!</v>
      </c>
      <c r="AF545" s="8" t="e">
        <f>INDEX(Обработка!$V$11:$AG$1011,'Тулуз-Пьерон'!$A545,'Тулуз-Пьерон'!$F545+1)</f>
        <v>#DIV/0!</v>
      </c>
      <c r="AG545" s="7" t="e">
        <f t="shared" si="16"/>
        <v>#DIV/0!</v>
      </c>
      <c r="AH545" s="6"/>
      <c r="AI545" s="5" t="e">
        <f>Обработка!$E541</f>
        <v>#DIV/0!</v>
      </c>
      <c r="AJ545" s="5" t="e">
        <f>Обработка!$F541</f>
        <v>#DIV/0!</v>
      </c>
      <c r="AK545" s="5" t="e">
        <f>Обработка!$G541</f>
        <v>#DIV/0!</v>
      </c>
    </row>
    <row r="546" spans="1:37" x14ac:dyDescent="0.25">
      <c r="A546" s="11"/>
      <c r="B546" s="13"/>
      <c r="C546" s="80"/>
      <c r="D546" s="12"/>
      <c r="E546" s="11" t="str">
        <f t="shared" si="17"/>
        <v xml:space="preserve">0 лет 0 мес. </v>
      </c>
      <c r="F546" s="11"/>
      <c r="G546" s="11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8" t="e">
        <f>Обработка!$B542</f>
        <v>#DIV/0!</v>
      </c>
      <c r="AC546" s="8" t="e">
        <f>INDEX(Обработка!$J$11:$U$1011,'Тулуз-Пьерон'!$A546,$F546+1)</f>
        <v>#DIV/0!</v>
      </c>
      <c r="AD546" s="8" t="e">
        <f>Обработка!$C542</f>
        <v>#DIV/0!</v>
      </c>
      <c r="AE546" s="5" t="e">
        <f>Обработка!$D542</f>
        <v>#DIV/0!</v>
      </c>
      <c r="AF546" s="8" t="e">
        <f>INDEX(Обработка!$V$11:$AG$1011,'Тулуз-Пьерон'!$A546,'Тулуз-Пьерон'!$F546+1)</f>
        <v>#DIV/0!</v>
      </c>
      <c r="AG546" s="7" t="e">
        <f t="shared" si="16"/>
        <v>#DIV/0!</v>
      </c>
      <c r="AH546" s="6"/>
      <c r="AI546" s="5" t="e">
        <f>Обработка!$E542</f>
        <v>#DIV/0!</v>
      </c>
      <c r="AJ546" s="5" t="e">
        <f>Обработка!$F542</f>
        <v>#DIV/0!</v>
      </c>
      <c r="AK546" s="5" t="e">
        <f>Обработка!$G542</f>
        <v>#DIV/0!</v>
      </c>
    </row>
    <row r="547" spans="1:37" x14ac:dyDescent="0.25">
      <c r="A547" s="11"/>
      <c r="B547" s="13"/>
      <c r="C547" s="80"/>
      <c r="D547" s="12"/>
      <c r="E547" s="11" t="str">
        <f t="shared" si="17"/>
        <v xml:space="preserve">0 лет 0 мес. </v>
      </c>
      <c r="F547" s="11"/>
      <c r="G547" s="11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8" t="e">
        <f>Обработка!$B543</f>
        <v>#DIV/0!</v>
      </c>
      <c r="AC547" s="8" t="e">
        <f>INDEX(Обработка!$J$11:$U$1011,'Тулуз-Пьерон'!$A547,$F547+1)</f>
        <v>#DIV/0!</v>
      </c>
      <c r="AD547" s="8" t="e">
        <f>Обработка!$C543</f>
        <v>#DIV/0!</v>
      </c>
      <c r="AE547" s="5" t="e">
        <f>Обработка!$D543</f>
        <v>#DIV/0!</v>
      </c>
      <c r="AF547" s="8" t="e">
        <f>INDEX(Обработка!$V$11:$AG$1011,'Тулуз-Пьерон'!$A547,'Тулуз-Пьерон'!$F547+1)</f>
        <v>#DIV/0!</v>
      </c>
      <c r="AG547" s="7" t="e">
        <f t="shared" si="16"/>
        <v>#DIV/0!</v>
      </c>
      <c r="AH547" s="6"/>
      <c r="AI547" s="5" t="e">
        <f>Обработка!$E543</f>
        <v>#DIV/0!</v>
      </c>
      <c r="AJ547" s="5" t="e">
        <f>Обработка!$F543</f>
        <v>#DIV/0!</v>
      </c>
      <c r="AK547" s="5" t="e">
        <f>Обработка!$G543</f>
        <v>#DIV/0!</v>
      </c>
    </row>
    <row r="548" spans="1:37" x14ac:dyDescent="0.25">
      <c r="A548" s="11"/>
      <c r="B548" s="13"/>
      <c r="C548" s="80"/>
      <c r="D548" s="12"/>
      <c r="E548" s="11" t="str">
        <f t="shared" si="17"/>
        <v xml:space="preserve">0 лет 0 мес. </v>
      </c>
      <c r="F548" s="11"/>
      <c r="G548" s="11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8" t="e">
        <f>Обработка!$B544</f>
        <v>#DIV/0!</v>
      </c>
      <c r="AC548" s="8" t="e">
        <f>INDEX(Обработка!$J$11:$U$1011,'Тулуз-Пьерон'!$A548,$F548+1)</f>
        <v>#DIV/0!</v>
      </c>
      <c r="AD548" s="8" t="e">
        <f>Обработка!$C544</f>
        <v>#DIV/0!</v>
      </c>
      <c r="AE548" s="5" t="e">
        <f>Обработка!$D544</f>
        <v>#DIV/0!</v>
      </c>
      <c r="AF548" s="8" t="e">
        <f>INDEX(Обработка!$V$11:$AG$1011,'Тулуз-Пьерон'!$A548,'Тулуз-Пьерон'!$F548+1)</f>
        <v>#DIV/0!</v>
      </c>
      <c r="AG548" s="7" t="e">
        <f t="shared" si="16"/>
        <v>#DIV/0!</v>
      </c>
      <c r="AH548" s="6"/>
      <c r="AI548" s="5" t="e">
        <f>Обработка!$E544</f>
        <v>#DIV/0!</v>
      </c>
      <c r="AJ548" s="5" t="e">
        <f>Обработка!$F544</f>
        <v>#DIV/0!</v>
      </c>
      <c r="AK548" s="5" t="e">
        <f>Обработка!$G544</f>
        <v>#DIV/0!</v>
      </c>
    </row>
    <row r="549" spans="1:37" x14ac:dyDescent="0.25">
      <c r="A549" s="11"/>
      <c r="B549" s="13"/>
      <c r="C549" s="80"/>
      <c r="D549" s="12"/>
      <c r="E549" s="11" t="str">
        <f t="shared" si="17"/>
        <v xml:space="preserve">0 лет 0 мес. </v>
      </c>
      <c r="F549" s="11"/>
      <c r="G549" s="11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8" t="e">
        <f>Обработка!$B545</f>
        <v>#DIV/0!</v>
      </c>
      <c r="AC549" s="8" t="e">
        <f>INDEX(Обработка!$J$11:$U$1011,'Тулуз-Пьерон'!$A549,$F549+1)</f>
        <v>#DIV/0!</v>
      </c>
      <c r="AD549" s="8" t="e">
        <f>Обработка!$C545</f>
        <v>#DIV/0!</v>
      </c>
      <c r="AE549" s="5" t="e">
        <f>Обработка!$D545</f>
        <v>#DIV/0!</v>
      </c>
      <c r="AF549" s="8" t="e">
        <f>INDEX(Обработка!$V$11:$AG$1011,'Тулуз-Пьерон'!$A549,'Тулуз-Пьерон'!$F549+1)</f>
        <v>#DIV/0!</v>
      </c>
      <c r="AG549" s="7" t="e">
        <f t="shared" si="16"/>
        <v>#DIV/0!</v>
      </c>
      <c r="AH549" s="6"/>
      <c r="AI549" s="5" t="e">
        <f>Обработка!$E545</f>
        <v>#DIV/0!</v>
      </c>
      <c r="AJ549" s="5" t="e">
        <f>Обработка!$F545</f>
        <v>#DIV/0!</v>
      </c>
      <c r="AK549" s="5" t="e">
        <f>Обработка!$G545</f>
        <v>#DIV/0!</v>
      </c>
    </row>
    <row r="550" spans="1:37" x14ac:dyDescent="0.25">
      <c r="A550" s="11"/>
      <c r="B550" s="13"/>
      <c r="C550" s="80"/>
      <c r="D550" s="12"/>
      <c r="E550" s="11" t="str">
        <f t="shared" si="17"/>
        <v xml:space="preserve">0 лет 0 мес. </v>
      </c>
      <c r="F550" s="11"/>
      <c r="G550" s="11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8" t="e">
        <f>Обработка!$B546</f>
        <v>#DIV/0!</v>
      </c>
      <c r="AC550" s="8" t="e">
        <f>INDEX(Обработка!$J$11:$U$1011,'Тулуз-Пьерон'!$A550,$F550+1)</f>
        <v>#DIV/0!</v>
      </c>
      <c r="AD550" s="8" t="e">
        <f>Обработка!$C546</f>
        <v>#DIV/0!</v>
      </c>
      <c r="AE550" s="5" t="e">
        <f>Обработка!$D546</f>
        <v>#DIV/0!</v>
      </c>
      <c r="AF550" s="8" t="e">
        <f>INDEX(Обработка!$V$11:$AG$1011,'Тулуз-Пьерон'!$A550,'Тулуз-Пьерон'!$F550+1)</f>
        <v>#DIV/0!</v>
      </c>
      <c r="AG550" s="7" t="e">
        <f t="shared" si="16"/>
        <v>#DIV/0!</v>
      </c>
      <c r="AH550" s="6"/>
      <c r="AI550" s="5" t="e">
        <f>Обработка!$E546</f>
        <v>#DIV/0!</v>
      </c>
      <c r="AJ550" s="5" t="e">
        <f>Обработка!$F546</f>
        <v>#DIV/0!</v>
      </c>
      <c r="AK550" s="5" t="e">
        <f>Обработка!$G546</f>
        <v>#DIV/0!</v>
      </c>
    </row>
    <row r="551" spans="1:37" x14ac:dyDescent="0.25">
      <c r="A551" s="11"/>
      <c r="B551" s="13"/>
      <c r="C551" s="80"/>
      <c r="D551" s="12"/>
      <c r="E551" s="11" t="str">
        <f t="shared" si="17"/>
        <v xml:space="preserve">0 лет 0 мес. </v>
      </c>
      <c r="F551" s="11"/>
      <c r="G551" s="11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8" t="e">
        <f>Обработка!$B547</f>
        <v>#DIV/0!</v>
      </c>
      <c r="AC551" s="8" t="e">
        <f>INDEX(Обработка!$J$11:$U$1011,'Тулуз-Пьерон'!$A551,$F551+1)</f>
        <v>#DIV/0!</v>
      </c>
      <c r="AD551" s="8" t="e">
        <f>Обработка!$C547</f>
        <v>#DIV/0!</v>
      </c>
      <c r="AE551" s="5" t="e">
        <f>Обработка!$D547</f>
        <v>#DIV/0!</v>
      </c>
      <c r="AF551" s="8" t="e">
        <f>INDEX(Обработка!$V$11:$AG$1011,'Тулуз-Пьерон'!$A551,'Тулуз-Пьерон'!$F551+1)</f>
        <v>#DIV/0!</v>
      </c>
      <c r="AG551" s="7" t="e">
        <f t="shared" si="16"/>
        <v>#DIV/0!</v>
      </c>
      <c r="AH551" s="6"/>
      <c r="AI551" s="5" t="e">
        <f>Обработка!$E547</f>
        <v>#DIV/0!</v>
      </c>
      <c r="AJ551" s="5" t="e">
        <f>Обработка!$F547</f>
        <v>#DIV/0!</v>
      </c>
      <c r="AK551" s="5" t="e">
        <f>Обработка!$G547</f>
        <v>#DIV/0!</v>
      </c>
    </row>
    <row r="552" spans="1:37" x14ac:dyDescent="0.25">
      <c r="A552" s="11"/>
      <c r="B552" s="13"/>
      <c r="C552" s="80"/>
      <c r="D552" s="12"/>
      <c r="E552" s="11" t="str">
        <f t="shared" si="17"/>
        <v xml:space="preserve">0 лет 0 мес. </v>
      </c>
      <c r="F552" s="11"/>
      <c r="G552" s="11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8" t="e">
        <f>Обработка!$B548</f>
        <v>#DIV/0!</v>
      </c>
      <c r="AC552" s="8" t="e">
        <f>INDEX(Обработка!$J$11:$U$1011,'Тулуз-Пьерон'!$A552,$F552+1)</f>
        <v>#DIV/0!</v>
      </c>
      <c r="AD552" s="8" t="e">
        <f>Обработка!$C548</f>
        <v>#DIV/0!</v>
      </c>
      <c r="AE552" s="5" t="e">
        <f>Обработка!$D548</f>
        <v>#DIV/0!</v>
      </c>
      <c r="AF552" s="8" t="e">
        <f>INDEX(Обработка!$V$11:$AG$1011,'Тулуз-Пьерон'!$A552,'Тулуз-Пьерон'!$F552+1)</f>
        <v>#DIV/0!</v>
      </c>
      <c r="AG552" s="7" t="e">
        <f t="shared" si="16"/>
        <v>#DIV/0!</v>
      </c>
      <c r="AH552" s="6"/>
      <c r="AI552" s="5" t="e">
        <f>Обработка!$E548</f>
        <v>#DIV/0!</v>
      </c>
      <c r="AJ552" s="5" t="e">
        <f>Обработка!$F548</f>
        <v>#DIV/0!</v>
      </c>
      <c r="AK552" s="5" t="e">
        <f>Обработка!$G548</f>
        <v>#DIV/0!</v>
      </c>
    </row>
    <row r="553" spans="1:37" x14ac:dyDescent="0.25">
      <c r="A553" s="11"/>
      <c r="B553" s="13"/>
      <c r="C553" s="80"/>
      <c r="D553" s="12"/>
      <c r="E553" s="11" t="str">
        <f t="shared" si="17"/>
        <v xml:space="preserve">0 лет 0 мес. </v>
      </c>
      <c r="F553" s="11"/>
      <c r="G553" s="11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8" t="e">
        <f>Обработка!$B549</f>
        <v>#DIV/0!</v>
      </c>
      <c r="AC553" s="8" t="e">
        <f>INDEX(Обработка!$J$11:$U$1011,'Тулуз-Пьерон'!$A553,$F553+1)</f>
        <v>#DIV/0!</v>
      </c>
      <c r="AD553" s="8" t="e">
        <f>Обработка!$C549</f>
        <v>#DIV/0!</v>
      </c>
      <c r="AE553" s="5" t="e">
        <f>Обработка!$D549</f>
        <v>#DIV/0!</v>
      </c>
      <c r="AF553" s="8" t="e">
        <f>INDEX(Обработка!$V$11:$AG$1011,'Тулуз-Пьерон'!$A553,'Тулуз-Пьерон'!$F553+1)</f>
        <v>#DIV/0!</v>
      </c>
      <c r="AG553" s="7" t="e">
        <f t="shared" si="16"/>
        <v>#DIV/0!</v>
      </c>
      <c r="AH553" s="6"/>
      <c r="AI553" s="5" t="e">
        <f>Обработка!$E549</f>
        <v>#DIV/0!</v>
      </c>
      <c r="AJ553" s="5" t="e">
        <f>Обработка!$F549</f>
        <v>#DIV/0!</v>
      </c>
      <c r="AK553" s="5" t="e">
        <f>Обработка!$G549</f>
        <v>#DIV/0!</v>
      </c>
    </row>
    <row r="554" spans="1:37" x14ac:dyDescent="0.25">
      <c r="A554" s="11"/>
      <c r="B554" s="13"/>
      <c r="C554" s="80"/>
      <c r="D554" s="12"/>
      <c r="E554" s="11" t="str">
        <f t="shared" si="17"/>
        <v xml:space="preserve">0 лет 0 мес. </v>
      </c>
      <c r="F554" s="11"/>
      <c r="G554" s="11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8" t="e">
        <f>Обработка!$B550</f>
        <v>#DIV/0!</v>
      </c>
      <c r="AC554" s="8" t="e">
        <f>INDEX(Обработка!$J$11:$U$1011,'Тулуз-Пьерон'!$A554,$F554+1)</f>
        <v>#DIV/0!</v>
      </c>
      <c r="AD554" s="8" t="e">
        <f>Обработка!$C550</f>
        <v>#DIV/0!</v>
      </c>
      <c r="AE554" s="5" t="e">
        <f>Обработка!$D550</f>
        <v>#DIV/0!</v>
      </c>
      <c r="AF554" s="8" t="e">
        <f>INDEX(Обработка!$V$11:$AG$1011,'Тулуз-Пьерон'!$A554,'Тулуз-Пьерон'!$F554+1)</f>
        <v>#DIV/0!</v>
      </c>
      <c r="AG554" s="7" t="e">
        <f t="shared" si="16"/>
        <v>#DIV/0!</v>
      </c>
      <c r="AH554" s="6"/>
      <c r="AI554" s="5" t="e">
        <f>Обработка!$E550</f>
        <v>#DIV/0!</v>
      </c>
      <c r="AJ554" s="5" t="e">
        <f>Обработка!$F550</f>
        <v>#DIV/0!</v>
      </c>
      <c r="AK554" s="5" t="e">
        <f>Обработка!$G550</f>
        <v>#DIV/0!</v>
      </c>
    </row>
    <row r="555" spans="1:37" x14ac:dyDescent="0.25">
      <c r="A555" s="11"/>
      <c r="B555" s="13"/>
      <c r="C555" s="80"/>
      <c r="D555" s="12"/>
      <c r="E555" s="11" t="str">
        <f t="shared" si="17"/>
        <v xml:space="preserve">0 лет 0 мес. </v>
      </c>
      <c r="F555" s="11"/>
      <c r="G555" s="11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8" t="e">
        <f>Обработка!$B551</f>
        <v>#DIV/0!</v>
      </c>
      <c r="AC555" s="8" t="e">
        <f>INDEX(Обработка!$J$11:$U$1011,'Тулуз-Пьерон'!$A555,$F555+1)</f>
        <v>#DIV/0!</v>
      </c>
      <c r="AD555" s="8" t="e">
        <f>Обработка!$C551</f>
        <v>#DIV/0!</v>
      </c>
      <c r="AE555" s="5" t="e">
        <f>Обработка!$D551</f>
        <v>#DIV/0!</v>
      </c>
      <c r="AF555" s="8" t="e">
        <f>INDEX(Обработка!$V$11:$AG$1011,'Тулуз-Пьерон'!$A555,'Тулуз-Пьерон'!$F555+1)</f>
        <v>#DIV/0!</v>
      </c>
      <c r="AG555" s="7" t="e">
        <f t="shared" si="16"/>
        <v>#DIV/0!</v>
      </c>
      <c r="AH555" s="6"/>
      <c r="AI555" s="5" t="e">
        <f>Обработка!$E551</f>
        <v>#DIV/0!</v>
      </c>
      <c r="AJ555" s="5" t="e">
        <f>Обработка!$F551</f>
        <v>#DIV/0!</v>
      </c>
      <c r="AK555" s="5" t="e">
        <f>Обработка!$G551</f>
        <v>#DIV/0!</v>
      </c>
    </row>
    <row r="556" spans="1:37" x14ac:dyDescent="0.25">
      <c r="A556" s="11"/>
      <c r="B556" s="13"/>
      <c r="C556" s="80"/>
      <c r="D556" s="12"/>
      <c r="E556" s="11" t="str">
        <f t="shared" si="17"/>
        <v xml:space="preserve">0 лет 0 мес. </v>
      </c>
      <c r="F556" s="11"/>
      <c r="G556" s="11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8" t="e">
        <f>Обработка!$B552</f>
        <v>#DIV/0!</v>
      </c>
      <c r="AC556" s="8" t="e">
        <f>INDEX(Обработка!$J$11:$U$1011,'Тулуз-Пьерон'!$A556,$F556+1)</f>
        <v>#DIV/0!</v>
      </c>
      <c r="AD556" s="8" t="e">
        <f>Обработка!$C552</f>
        <v>#DIV/0!</v>
      </c>
      <c r="AE556" s="5" t="e">
        <f>Обработка!$D552</f>
        <v>#DIV/0!</v>
      </c>
      <c r="AF556" s="8" t="e">
        <f>INDEX(Обработка!$V$11:$AG$1011,'Тулуз-Пьерон'!$A556,'Тулуз-Пьерон'!$F556+1)</f>
        <v>#DIV/0!</v>
      </c>
      <c r="AG556" s="7" t="e">
        <f t="shared" si="16"/>
        <v>#DIV/0!</v>
      </c>
      <c r="AH556" s="6"/>
      <c r="AI556" s="5" t="e">
        <f>Обработка!$E552</f>
        <v>#DIV/0!</v>
      </c>
      <c r="AJ556" s="5" t="e">
        <f>Обработка!$F552</f>
        <v>#DIV/0!</v>
      </c>
      <c r="AK556" s="5" t="e">
        <f>Обработка!$G552</f>
        <v>#DIV/0!</v>
      </c>
    </row>
    <row r="557" spans="1:37" x14ac:dyDescent="0.25">
      <c r="A557" s="11"/>
      <c r="B557" s="13"/>
      <c r="C557" s="80"/>
      <c r="D557" s="12"/>
      <c r="E557" s="11" t="str">
        <f t="shared" si="17"/>
        <v xml:space="preserve">0 лет 0 мес. </v>
      </c>
      <c r="F557" s="11"/>
      <c r="G557" s="11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8" t="e">
        <f>Обработка!$B553</f>
        <v>#DIV/0!</v>
      </c>
      <c r="AC557" s="8" t="e">
        <f>INDEX(Обработка!$J$11:$U$1011,'Тулуз-Пьерон'!$A557,$F557+1)</f>
        <v>#DIV/0!</v>
      </c>
      <c r="AD557" s="8" t="e">
        <f>Обработка!$C553</f>
        <v>#DIV/0!</v>
      </c>
      <c r="AE557" s="5" t="e">
        <f>Обработка!$D553</f>
        <v>#DIV/0!</v>
      </c>
      <c r="AF557" s="8" t="e">
        <f>INDEX(Обработка!$V$11:$AG$1011,'Тулуз-Пьерон'!$A557,'Тулуз-Пьерон'!$F557+1)</f>
        <v>#DIV/0!</v>
      </c>
      <c r="AG557" s="7" t="e">
        <f t="shared" si="16"/>
        <v>#DIV/0!</v>
      </c>
      <c r="AH557" s="6"/>
      <c r="AI557" s="5" t="e">
        <f>Обработка!$E553</f>
        <v>#DIV/0!</v>
      </c>
      <c r="AJ557" s="5" t="e">
        <f>Обработка!$F553</f>
        <v>#DIV/0!</v>
      </c>
      <c r="AK557" s="5" t="e">
        <f>Обработка!$G553</f>
        <v>#DIV/0!</v>
      </c>
    </row>
    <row r="558" spans="1:37" x14ac:dyDescent="0.25">
      <c r="A558" s="11"/>
      <c r="B558" s="13"/>
      <c r="C558" s="80"/>
      <c r="D558" s="12"/>
      <c r="E558" s="11" t="str">
        <f t="shared" si="17"/>
        <v xml:space="preserve">0 лет 0 мес. </v>
      </c>
      <c r="F558" s="11"/>
      <c r="G558" s="11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8" t="e">
        <f>Обработка!$B554</f>
        <v>#DIV/0!</v>
      </c>
      <c r="AC558" s="8" t="e">
        <f>INDEX(Обработка!$J$11:$U$1011,'Тулуз-Пьерон'!$A558,$F558+1)</f>
        <v>#DIV/0!</v>
      </c>
      <c r="AD558" s="8" t="e">
        <f>Обработка!$C554</f>
        <v>#DIV/0!</v>
      </c>
      <c r="AE558" s="5" t="e">
        <f>Обработка!$D554</f>
        <v>#DIV/0!</v>
      </c>
      <c r="AF558" s="8" t="e">
        <f>INDEX(Обработка!$V$11:$AG$1011,'Тулуз-Пьерон'!$A558,'Тулуз-Пьерон'!$F558+1)</f>
        <v>#DIV/0!</v>
      </c>
      <c r="AG558" s="7" t="e">
        <f t="shared" si="16"/>
        <v>#DIV/0!</v>
      </c>
      <c r="AH558" s="6"/>
      <c r="AI558" s="5" t="e">
        <f>Обработка!$E554</f>
        <v>#DIV/0!</v>
      </c>
      <c r="AJ558" s="5" t="e">
        <f>Обработка!$F554</f>
        <v>#DIV/0!</v>
      </c>
      <c r="AK558" s="5" t="e">
        <f>Обработка!$G554</f>
        <v>#DIV/0!</v>
      </c>
    </row>
    <row r="559" spans="1:37" x14ac:dyDescent="0.25">
      <c r="A559" s="11"/>
      <c r="B559" s="13"/>
      <c r="C559" s="80"/>
      <c r="D559" s="12"/>
      <c r="E559" s="11" t="str">
        <f t="shared" si="17"/>
        <v xml:space="preserve">0 лет 0 мес. </v>
      </c>
      <c r="F559" s="11"/>
      <c r="G559" s="11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8" t="e">
        <f>Обработка!$B555</f>
        <v>#DIV/0!</v>
      </c>
      <c r="AC559" s="8" t="e">
        <f>INDEX(Обработка!$J$11:$U$1011,'Тулуз-Пьерон'!$A559,$F559+1)</f>
        <v>#DIV/0!</v>
      </c>
      <c r="AD559" s="8" t="e">
        <f>Обработка!$C555</f>
        <v>#DIV/0!</v>
      </c>
      <c r="AE559" s="5" t="e">
        <f>Обработка!$D555</f>
        <v>#DIV/0!</v>
      </c>
      <c r="AF559" s="8" t="e">
        <f>INDEX(Обработка!$V$11:$AG$1011,'Тулуз-Пьерон'!$A559,'Тулуз-Пьерон'!$F559+1)</f>
        <v>#DIV/0!</v>
      </c>
      <c r="AG559" s="7" t="e">
        <f t="shared" si="16"/>
        <v>#DIV/0!</v>
      </c>
      <c r="AH559" s="6"/>
      <c r="AI559" s="5" t="e">
        <f>Обработка!$E555</f>
        <v>#DIV/0!</v>
      </c>
      <c r="AJ559" s="5" t="e">
        <f>Обработка!$F555</f>
        <v>#DIV/0!</v>
      </c>
      <c r="AK559" s="5" t="e">
        <f>Обработка!$G555</f>
        <v>#DIV/0!</v>
      </c>
    </row>
    <row r="560" spans="1:37" x14ac:dyDescent="0.25">
      <c r="A560" s="11"/>
      <c r="B560" s="13"/>
      <c r="C560" s="80"/>
      <c r="D560" s="12"/>
      <c r="E560" s="11" t="str">
        <f t="shared" si="17"/>
        <v xml:space="preserve">0 лет 0 мес. </v>
      </c>
      <c r="F560" s="11"/>
      <c r="G560" s="11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8" t="e">
        <f>Обработка!$B556</f>
        <v>#DIV/0!</v>
      </c>
      <c r="AC560" s="8" t="e">
        <f>INDEX(Обработка!$J$11:$U$1011,'Тулуз-Пьерон'!$A560,$F560+1)</f>
        <v>#DIV/0!</v>
      </c>
      <c r="AD560" s="8" t="e">
        <f>Обработка!$C556</f>
        <v>#DIV/0!</v>
      </c>
      <c r="AE560" s="5" t="e">
        <f>Обработка!$D556</f>
        <v>#DIV/0!</v>
      </c>
      <c r="AF560" s="8" t="e">
        <f>INDEX(Обработка!$V$11:$AG$1011,'Тулуз-Пьерон'!$A560,'Тулуз-Пьерон'!$F560+1)</f>
        <v>#DIV/0!</v>
      </c>
      <c r="AG560" s="7" t="e">
        <f t="shared" si="16"/>
        <v>#DIV/0!</v>
      </c>
      <c r="AH560" s="6"/>
      <c r="AI560" s="5" t="e">
        <f>Обработка!$E556</f>
        <v>#DIV/0!</v>
      </c>
      <c r="AJ560" s="5" t="e">
        <f>Обработка!$F556</f>
        <v>#DIV/0!</v>
      </c>
      <c r="AK560" s="5" t="e">
        <f>Обработка!$G556</f>
        <v>#DIV/0!</v>
      </c>
    </row>
    <row r="561" spans="1:37" x14ac:dyDescent="0.25">
      <c r="A561" s="11"/>
      <c r="B561" s="13"/>
      <c r="C561" s="80"/>
      <c r="D561" s="12"/>
      <c r="E561" s="11" t="str">
        <f t="shared" si="17"/>
        <v xml:space="preserve">0 лет 0 мес. </v>
      </c>
      <c r="F561" s="11"/>
      <c r="G561" s="11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8" t="e">
        <f>Обработка!$B557</f>
        <v>#DIV/0!</v>
      </c>
      <c r="AC561" s="8" t="e">
        <f>INDEX(Обработка!$J$11:$U$1011,'Тулуз-Пьерон'!$A561,$F561+1)</f>
        <v>#DIV/0!</v>
      </c>
      <c r="AD561" s="8" t="e">
        <f>Обработка!$C557</f>
        <v>#DIV/0!</v>
      </c>
      <c r="AE561" s="5" t="e">
        <f>Обработка!$D557</f>
        <v>#DIV/0!</v>
      </c>
      <c r="AF561" s="8" t="e">
        <f>INDEX(Обработка!$V$11:$AG$1011,'Тулуз-Пьерон'!$A561,'Тулуз-Пьерон'!$F561+1)</f>
        <v>#DIV/0!</v>
      </c>
      <c r="AG561" s="7" t="e">
        <f t="shared" si="16"/>
        <v>#DIV/0!</v>
      </c>
      <c r="AH561" s="6"/>
      <c r="AI561" s="5" t="e">
        <f>Обработка!$E557</f>
        <v>#DIV/0!</v>
      </c>
      <c r="AJ561" s="5" t="e">
        <f>Обработка!$F557</f>
        <v>#DIV/0!</v>
      </c>
      <c r="AK561" s="5" t="e">
        <f>Обработка!$G557</f>
        <v>#DIV/0!</v>
      </c>
    </row>
    <row r="562" spans="1:37" x14ac:dyDescent="0.25">
      <c r="A562" s="11"/>
      <c r="B562" s="13"/>
      <c r="C562" s="80"/>
      <c r="D562" s="12"/>
      <c r="E562" s="11" t="str">
        <f t="shared" si="17"/>
        <v xml:space="preserve">0 лет 0 мес. </v>
      </c>
      <c r="F562" s="11"/>
      <c r="G562" s="11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8" t="e">
        <f>Обработка!$B558</f>
        <v>#DIV/0!</v>
      </c>
      <c r="AC562" s="8" t="e">
        <f>INDEX(Обработка!$J$11:$U$1011,'Тулуз-Пьерон'!$A562,$F562+1)</f>
        <v>#DIV/0!</v>
      </c>
      <c r="AD562" s="8" t="e">
        <f>Обработка!$C558</f>
        <v>#DIV/0!</v>
      </c>
      <c r="AE562" s="5" t="e">
        <f>Обработка!$D558</f>
        <v>#DIV/0!</v>
      </c>
      <c r="AF562" s="8" t="e">
        <f>INDEX(Обработка!$V$11:$AG$1011,'Тулуз-Пьерон'!$A562,'Тулуз-Пьерон'!$F562+1)</f>
        <v>#DIV/0!</v>
      </c>
      <c r="AG562" s="7" t="e">
        <f t="shared" si="16"/>
        <v>#DIV/0!</v>
      </c>
      <c r="AH562" s="6"/>
      <c r="AI562" s="5" t="e">
        <f>Обработка!$E558</f>
        <v>#DIV/0!</v>
      </c>
      <c r="AJ562" s="5" t="e">
        <f>Обработка!$F558</f>
        <v>#DIV/0!</v>
      </c>
      <c r="AK562" s="5" t="e">
        <f>Обработка!$G558</f>
        <v>#DIV/0!</v>
      </c>
    </row>
    <row r="563" spans="1:37" x14ac:dyDescent="0.25">
      <c r="A563" s="11"/>
      <c r="B563" s="13"/>
      <c r="C563" s="80"/>
      <c r="D563" s="12"/>
      <c r="E563" s="11" t="str">
        <f t="shared" si="17"/>
        <v xml:space="preserve">0 лет 0 мес. </v>
      </c>
      <c r="F563" s="11"/>
      <c r="G563" s="11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8" t="e">
        <f>Обработка!$B559</f>
        <v>#DIV/0!</v>
      </c>
      <c r="AC563" s="8" t="e">
        <f>INDEX(Обработка!$J$11:$U$1011,'Тулуз-Пьерон'!$A563,$F563+1)</f>
        <v>#DIV/0!</v>
      </c>
      <c r="AD563" s="8" t="e">
        <f>Обработка!$C559</f>
        <v>#DIV/0!</v>
      </c>
      <c r="AE563" s="5" t="e">
        <f>Обработка!$D559</f>
        <v>#DIV/0!</v>
      </c>
      <c r="AF563" s="8" t="e">
        <f>INDEX(Обработка!$V$11:$AG$1011,'Тулуз-Пьерон'!$A563,'Тулуз-Пьерон'!$F563+1)</f>
        <v>#DIV/0!</v>
      </c>
      <c r="AG563" s="7" t="e">
        <f t="shared" si="16"/>
        <v>#DIV/0!</v>
      </c>
      <c r="AH563" s="6"/>
      <c r="AI563" s="5" t="e">
        <f>Обработка!$E559</f>
        <v>#DIV/0!</v>
      </c>
      <c r="AJ563" s="5" t="e">
        <f>Обработка!$F559</f>
        <v>#DIV/0!</v>
      </c>
      <c r="AK563" s="5" t="e">
        <f>Обработка!$G559</f>
        <v>#DIV/0!</v>
      </c>
    </row>
    <row r="564" spans="1:37" x14ac:dyDescent="0.25">
      <c r="A564" s="11"/>
      <c r="B564" s="13"/>
      <c r="C564" s="80"/>
      <c r="D564" s="12"/>
      <c r="E564" s="11" t="str">
        <f t="shared" si="17"/>
        <v xml:space="preserve">0 лет 0 мес. </v>
      </c>
      <c r="F564" s="11"/>
      <c r="G564" s="11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8" t="e">
        <f>Обработка!$B560</f>
        <v>#DIV/0!</v>
      </c>
      <c r="AC564" s="8" t="e">
        <f>INDEX(Обработка!$J$11:$U$1011,'Тулуз-Пьерон'!$A564,$F564+1)</f>
        <v>#DIV/0!</v>
      </c>
      <c r="AD564" s="8" t="e">
        <f>Обработка!$C560</f>
        <v>#DIV/0!</v>
      </c>
      <c r="AE564" s="5" t="e">
        <f>Обработка!$D560</f>
        <v>#DIV/0!</v>
      </c>
      <c r="AF564" s="8" t="e">
        <f>INDEX(Обработка!$V$11:$AG$1011,'Тулуз-Пьерон'!$A564,'Тулуз-Пьерон'!$F564+1)</f>
        <v>#DIV/0!</v>
      </c>
      <c r="AG564" s="7" t="e">
        <f t="shared" si="16"/>
        <v>#DIV/0!</v>
      </c>
      <c r="AH564" s="6"/>
      <c r="AI564" s="5" t="e">
        <f>Обработка!$E560</f>
        <v>#DIV/0!</v>
      </c>
      <c r="AJ564" s="5" t="e">
        <f>Обработка!$F560</f>
        <v>#DIV/0!</v>
      </c>
      <c r="AK564" s="5" t="e">
        <f>Обработка!$G560</f>
        <v>#DIV/0!</v>
      </c>
    </row>
    <row r="565" spans="1:37" x14ac:dyDescent="0.25">
      <c r="A565" s="11"/>
      <c r="B565" s="13"/>
      <c r="C565" s="80"/>
      <c r="D565" s="12"/>
      <c r="E565" s="11" t="str">
        <f t="shared" si="17"/>
        <v xml:space="preserve">0 лет 0 мес. </v>
      </c>
      <c r="F565" s="11"/>
      <c r="G565" s="11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8" t="e">
        <f>Обработка!$B561</f>
        <v>#DIV/0!</v>
      </c>
      <c r="AC565" s="8" t="e">
        <f>INDEX(Обработка!$J$11:$U$1011,'Тулуз-Пьерон'!$A565,$F565+1)</f>
        <v>#DIV/0!</v>
      </c>
      <c r="AD565" s="8" t="e">
        <f>Обработка!$C561</f>
        <v>#DIV/0!</v>
      </c>
      <c r="AE565" s="5" t="e">
        <f>Обработка!$D561</f>
        <v>#DIV/0!</v>
      </c>
      <c r="AF565" s="8" t="e">
        <f>INDEX(Обработка!$V$11:$AG$1011,'Тулуз-Пьерон'!$A565,'Тулуз-Пьерон'!$F565+1)</f>
        <v>#DIV/0!</v>
      </c>
      <c r="AG565" s="7" t="e">
        <f t="shared" si="16"/>
        <v>#DIV/0!</v>
      </c>
      <c r="AH565" s="6"/>
      <c r="AI565" s="5" t="e">
        <f>Обработка!$E561</f>
        <v>#DIV/0!</v>
      </c>
      <c r="AJ565" s="5" t="e">
        <f>Обработка!$F561</f>
        <v>#DIV/0!</v>
      </c>
      <c r="AK565" s="5" t="e">
        <f>Обработка!$G561</f>
        <v>#DIV/0!</v>
      </c>
    </row>
    <row r="566" spans="1:37" x14ac:dyDescent="0.25">
      <c r="A566" s="11"/>
      <c r="B566" s="13"/>
      <c r="C566" s="80"/>
      <c r="D566" s="12"/>
      <c r="E566" s="11" t="str">
        <f t="shared" si="17"/>
        <v xml:space="preserve">0 лет 0 мес. </v>
      </c>
      <c r="F566" s="11"/>
      <c r="G566" s="11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8" t="e">
        <f>Обработка!$B562</f>
        <v>#DIV/0!</v>
      </c>
      <c r="AC566" s="8" t="e">
        <f>INDEX(Обработка!$J$11:$U$1011,'Тулуз-Пьерон'!$A566,$F566+1)</f>
        <v>#DIV/0!</v>
      </c>
      <c r="AD566" s="8" t="e">
        <f>Обработка!$C562</f>
        <v>#DIV/0!</v>
      </c>
      <c r="AE566" s="5" t="e">
        <f>Обработка!$D562</f>
        <v>#DIV/0!</v>
      </c>
      <c r="AF566" s="8" t="e">
        <f>INDEX(Обработка!$V$11:$AG$1011,'Тулуз-Пьерон'!$A566,'Тулуз-Пьерон'!$F566+1)</f>
        <v>#DIV/0!</v>
      </c>
      <c r="AG566" s="7" t="e">
        <f t="shared" si="16"/>
        <v>#DIV/0!</v>
      </c>
      <c r="AH566" s="6"/>
      <c r="AI566" s="5" t="e">
        <f>Обработка!$E562</f>
        <v>#DIV/0!</v>
      </c>
      <c r="AJ566" s="5" t="e">
        <f>Обработка!$F562</f>
        <v>#DIV/0!</v>
      </c>
      <c r="AK566" s="5" t="e">
        <f>Обработка!$G562</f>
        <v>#DIV/0!</v>
      </c>
    </row>
    <row r="567" spans="1:37" x14ac:dyDescent="0.25">
      <c r="A567" s="11"/>
      <c r="B567" s="13"/>
      <c r="C567" s="80"/>
      <c r="D567" s="12"/>
      <c r="E567" s="11" t="str">
        <f t="shared" si="17"/>
        <v xml:space="preserve">0 лет 0 мес. </v>
      </c>
      <c r="F567" s="11"/>
      <c r="G567" s="11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8" t="e">
        <f>Обработка!$B563</f>
        <v>#DIV/0!</v>
      </c>
      <c r="AC567" s="8" t="e">
        <f>INDEX(Обработка!$J$11:$U$1011,'Тулуз-Пьерон'!$A567,$F567+1)</f>
        <v>#DIV/0!</v>
      </c>
      <c r="AD567" s="8" t="e">
        <f>Обработка!$C563</f>
        <v>#DIV/0!</v>
      </c>
      <c r="AE567" s="5" t="e">
        <f>Обработка!$D563</f>
        <v>#DIV/0!</v>
      </c>
      <c r="AF567" s="8" t="e">
        <f>INDEX(Обработка!$V$11:$AG$1011,'Тулуз-Пьерон'!$A567,'Тулуз-Пьерон'!$F567+1)</f>
        <v>#DIV/0!</v>
      </c>
      <c r="AG567" s="7" t="e">
        <f t="shared" si="16"/>
        <v>#DIV/0!</v>
      </c>
      <c r="AH567" s="6"/>
      <c r="AI567" s="5" t="e">
        <f>Обработка!$E563</f>
        <v>#DIV/0!</v>
      </c>
      <c r="AJ567" s="5" t="e">
        <f>Обработка!$F563</f>
        <v>#DIV/0!</v>
      </c>
      <c r="AK567" s="5" t="e">
        <f>Обработка!$G563</f>
        <v>#DIV/0!</v>
      </c>
    </row>
    <row r="568" spans="1:37" x14ac:dyDescent="0.25">
      <c r="A568" s="11"/>
      <c r="B568" s="13"/>
      <c r="C568" s="80"/>
      <c r="D568" s="12"/>
      <c r="E568" s="11" t="str">
        <f t="shared" si="17"/>
        <v xml:space="preserve">0 лет 0 мес. </v>
      </c>
      <c r="F568" s="11"/>
      <c r="G568" s="11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8" t="e">
        <f>Обработка!$B564</f>
        <v>#DIV/0!</v>
      </c>
      <c r="AC568" s="8" t="e">
        <f>INDEX(Обработка!$J$11:$U$1011,'Тулуз-Пьерон'!$A568,$F568+1)</f>
        <v>#DIV/0!</v>
      </c>
      <c r="AD568" s="8" t="e">
        <f>Обработка!$C564</f>
        <v>#DIV/0!</v>
      </c>
      <c r="AE568" s="5" t="e">
        <f>Обработка!$D564</f>
        <v>#DIV/0!</v>
      </c>
      <c r="AF568" s="8" t="e">
        <f>INDEX(Обработка!$V$11:$AG$1011,'Тулуз-Пьерон'!$A568,'Тулуз-Пьерон'!$F568+1)</f>
        <v>#DIV/0!</v>
      </c>
      <c r="AG568" s="7" t="e">
        <f t="shared" si="16"/>
        <v>#DIV/0!</v>
      </c>
      <c r="AH568" s="6"/>
      <c r="AI568" s="5" t="e">
        <f>Обработка!$E564</f>
        <v>#DIV/0!</v>
      </c>
      <c r="AJ568" s="5" t="e">
        <f>Обработка!$F564</f>
        <v>#DIV/0!</v>
      </c>
      <c r="AK568" s="5" t="e">
        <f>Обработка!$G564</f>
        <v>#DIV/0!</v>
      </c>
    </row>
    <row r="569" spans="1:37" x14ac:dyDescent="0.25">
      <c r="A569" s="11"/>
      <c r="B569" s="13"/>
      <c r="C569" s="80"/>
      <c r="D569" s="12"/>
      <c r="E569" s="11" t="str">
        <f t="shared" si="17"/>
        <v xml:space="preserve">0 лет 0 мес. </v>
      </c>
      <c r="F569" s="11"/>
      <c r="G569" s="11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8" t="e">
        <f>Обработка!$B565</f>
        <v>#DIV/0!</v>
      </c>
      <c r="AC569" s="8" t="e">
        <f>INDEX(Обработка!$J$11:$U$1011,'Тулуз-Пьерон'!$A569,$F569+1)</f>
        <v>#DIV/0!</v>
      </c>
      <c r="AD569" s="8" t="e">
        <f>Обработка!$C565</f>
        <v>#DIV/0!</v>
      </c>
      <c r="AE569" s="5" t="e">
        <f>Обработка!$D565</f>
        <v>#DIV/0!</v>
      </c>
      <c r="AF569" s="8" t="e">
        <f>INDEX(Обработка!$V$11:$AG$1011,'Тулуз-Пьерон'!$A569,'Тулуз-Пьерон'!$F569+1)</f>
        <v>#DIV/0!</v>
      </c>
      <c r="AG569" s="7" t="e">
        <f t="shared" si="16"/>
        <v>#DIV/0!</v>
      </c>
      <c r="AH569" s="6"/>
      <c r="AI569" s="5" t="e">
        <f>Обработка!$E565</f>
        <v>#DIV/0!</v>
      </c>
      <c r="AJ569" s="5" t="e">
        <f>Обработка!$F565</f>
        <v>#DIV/0!</v>
      </c>
      <c r="AK569" s="5" t="e">
        <f>Обработка!$G565</f>
        <v>#DIV/0!</v>
      </c>
    </row>
    <row r="570" spans="1:37" x14ac:dyDescent="0.25">
      <c r="A570" s="11"/>
      <c r="B570" s="13"/>
      <c r="C570" s="80"/>
      <c r="D570" s="12"/>
      <c r="E570" s="11" t="str">
        <f t="shared" si="17"/>
        <v xml:space="preserve">0 лет 0 мес. </v>
      </c>
      <c r="F570" s="11"/>
      <c r="G570" s="11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8" t="e">
        <f>Обработка!$B566</f>
        <v>#DIV/0!</v>
      </c>
      <c r="AC570" s="8" t="e">
        <f>INDEX(Обработка!$J$11:$U$1011,'Тулуз-Пьерон'!$A570,$F570+1)</f>
        <v>#DIV/0!</v>
      </c>
      <c r="AD570" s="8" t="e">
        <f>Обработка!$C566</f>
        <v>#DIV/0!</v>
      </c>
      <c r="AE570" s="5" t="e">
        <f>Обработка!$D566</f>
        <v>#DIV/0!</v>
      </c>
      <c r="AF570" s="8" t="e">
        <f>INDEX(Обработка!$V$11:$AG$1011,'Тулуз-Пьерон'!$A570,'Тулуз-Пьерон'!$F570+1)</f>
        <v>#DIV/0!</v>
      </c>
      <c r="AG570" s="7" t="e">
        <f t="shared" si="16"/>
        <v>#DIV/0!</v>
      </c>
      <c r="AH570" s="6"/>
      <c r="AI570" s="5" t="e">
        <f>Обработка!$E566</f>
        <v>#DIV/0!</v>
      </c>
      <c r="AJ570" s="5" t="e">
        <f>Обработка!$F566</f>
        <v>#DIV/0!</v>
      </c>
      <c r="AK570" s="5" t="e">
        <f>Обработка!$G566</f>
        <v>#DIV/0!</v>
      </c>
    </row>
    <row r="571" spans="1:37" x14ac:dyDescent="0.25">
      <c r="A571" s="11"/>
      <c r="B571" s="13"/>
      <c r="C571" s="80"/>
      <c r="D571" s="12"/>
      <c r="E571" s="11" t="str">
        <f t="shared" si="17"/>
        <v xml:space="preserve">0 лет 0 мес. </v>
      </c>
      <c r="F571" s="11"/>
      <c r="G571" s="11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8" t="e">
        <f>Обработка!$B567</f>
        <v>#DIV/0!</v>
      </c>
      <c r="AC571" s="8" t="e">
        <f>INDEX(Обработка!$J$11:$U$1011,'Тулуз-Пьерон'!$A571,$F571+1)</f>
        <v>#DIV/0!</v>
      </c>
      <c r="AD571" s="8" t="e">
        <f>Обработка!$C567</f>
        <v>#DIV/0!</v>
      </c>
      <c r="AE571" s="5" t="e">
        <f>Обработка!$D567</f>
        <v>#DIV/0!</v>
      </c>
      <c r="AF571" s="8" t="e">
        <f>INDEX(Обработка!$V$11:$AG$1011,'Тулуз-Пьерон'!$A571,'Тулуз-Пьерон'!$F571+1)</f>
        <v>#DIV/0!</v>
      </c>
      <c r="AG571" s="7" t="e">
        <f t="shared" si="16"/>
        <v>#DIV/0!</v>
      </c>
      <c r="AH571" s="6"/>
      <c r="AI571" s="5" t="e">
        <f>Обработка!$E567</f>
        <v>#DIV/0!</v>
      </c>
      <c r="AJ571" s="5" t="e">
        <f>Обработка!$F567</f>
        <v>#DIV/0!</v>
      </c>
      <c r="AK571" s="5" t="e">
        <f>Обработка!$G567</f>
        <v>#DIV/0!</v>
      </c>
    </row>
    <row r="572" spans="1:37" x14ac:dyDescent="0.25">
      <c r="A572" s="11"/>
      <c r="B572" s="13"/>
      <c r="C572" s="80"/>
      <c r="D572" s="12"/>
      <c r="E572" s="11" t="str">
        <f t="shared" si="17"/>
        <v xml:space="preserve">0 лет 0 мес. </v>
      </c>
      <c r="F572" s="11"/>
      <c r="G572" s="11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8" t="e">
        <f>Обработка!$B568</f>
        <v>#DIV/0!</v>
      </c>
      <c r="AC572" s="8" t="e">
        <f>INDEX(Обработка!$J$11:$U$1011,'Тулуз-Пьерон'!$A572,$F572+1)</f>
        <v>#DIV/0!</v>
      </c>
      <c r="AD572" s="8" t="e">
        <f>Обработка!$C568</f>
        <v>#DIV/0!</v>
      </c>
      <c r="AE572" s="5" t="e">
        <f>Обработка!$D568</f>
        <v>#DIV/0!</v>
      </c>
      <c r="AF572" s="8" t="e">
        <f>INDEX(Обработка!$V$11:$AG$1011,'Тулуз-Пьерон'!$A572,'Тулуз-Пьерон'!$F572+1)</f>
        <v>#DIV/0!</v>
      </c>
      <c r="AG572" s="7" t="e">
        <f t="shared" si="16"/>
        <v>#DIV/0!</v>
      </c>
      <c r="AH572" s="6"/>
      <c r="AI572" s="5" t="e">
        <f>Обработка!$E568</f>
        <v>#DIV/0!</v>
      </c>
      <c r="AJ572" s="5" t="e">
        <f>Обработка!$F568</f>
        <v>#DIV/0!</v>
      </c>
      <c r="AK572" s="5" t="e">
        <f>Обработка!$G568</f>
        <v>#DIV/0!</v>
      </c>
    </row>
    <row r="573" spans="1:37" x14ac:dyDescent="0.25">
      <c r="A573" s="11"/>
      <c r="B573" s="13"/>
      <c r="C573" s="80"/>
      <c r="D573" s="12"/>
      <c r="E573" s="11" t="str">
        <f t="shared" si="17"/>
        <v xml:space="preserve">0 лет 0 мес. </v>
      </c>
      <c r="F573" s="11"/>
      <c r="G573" s="11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8" t="e">
        <f>Обработка!$B569</f>
        <v>#DIV/0!</v>
      </c>
      <c r="AC573" s="8" t="e">
        <f>INDEX(Обработка!$J$11:$U$1011,'Тулуз-Пьерон'!$A573,$F573+1)</f>
        <v>#DIV/0!</v>
      </c>
      <c r="AD573" s="8" t="e">
        <f>Обработка!$C569</f>
        <v>#DIV/0!</v>
      </c>
      <c r="AE573" s="5" t="e">
        <f>Обработка!$D569</f>
        <v>#DIV/0!</v>
      </c>
      <c r="AF573" s="8" t="e">
        <f>INDEX(Обработка!$V$11:$AG$1011,'Тулуз-Пьерон'!$A573,'Тулуз-Пьерон'!$F573+1)</f>
        <v>#DIV/0!</v>
      </c>
      <c r="AG573" s="7" t="e">
        <f t="shared" si="16"/>
        <v>#DIV/0!</v>
      </c>
      <c r="AH573" s="6"/>
      <c r="AI573" s="5" t="e">
        <f>Обработка!$E569</f>
        <v>#DIV/0!</v>
      </c>
      <c r="AJ573" s="5" t="e">
        <f>Обработка!$F569</f>
        <v>#DIV/0!</v>
      </c>
      <c r="AK573" s="5" t="e">
        <f>Обработка!$G569</f>
        <v>#DIV/0!</v>
      </c>
    </row>
    <row r="574" spans="1:37" x14ac:dyDescent="0.25">
      <c r="A574" s="11"/>
      <c r="B574" s="13"/>
      <c r="C574" s="80"/>
      <c r="D574" s="12"/>
      <c r="E574" s="11" t="str">
        <f t="shared" si="17"/>
        <v xml:space="preserve">0 лет 0 мес. </v>
      </c>
      <c r="F574" s="11"/>
      <c r="G574" s="11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8" t="e">
        <f>Обработка!$B570</f>
        <v>#DIV/0!</v>
      </c>
      <c r="AC574" s="8" t="e">
        <f>INDEX(Обработка!$J$11:$U$1011,'Тулуз-Пьерон'!$A574,$F574+1)</f>
        <v>#DIV/0!</v>
      </c>
      <c r="AD574" s="8" t="e">
        <f>Обработка!$C570</f>
        <v>#DIV/0!</v>
      </c>
      <c r="AE574" s="5" t="e">
        <f>Обработка!$D570</f>
        <v>#DIV/0!</v>
      </c>
      <c r="AF574" s="8" t="e">
        <f>INDEX(Обработка!$V$11:$AG$1011,'Тулуз-Пьерон'!$A574,'Тулуз-Пьерон'!$F574+1)</f>
        <v>#DIV/0!</v>
      </c>
      <c r="AG574" s="7" t="e">
        <f t="shared" si="16"/>
        <v>#DIV/0!</v>
      </c>
      <c r="AH574" s="6"/>
      <c r="AI574" s="5" t="e">
        <f>Обработка!$E570</f>
        <v>#DIV/0!</v>
      </c>
      <c r="AJ574" s="5" t="e">
        <f>Обработка!$F570</f>
        <v>#DIV/0!</v>
      </c>
      <c r="AK574" s="5" t="e">
        <f>Обработка!$G570</f>
        <v>#DIV/0!</v>
      </c>
    </row>
    <row r="575" spans="1:37" x14ac:dyDescent="0.25">
      <c r="A575" s="11"/>
      <c r="B575" s="13"/>
      <c r="C575" s="80"/>
      <c r="D575" s="12"/>
      <c r="E575" s="11" t="str">
        <f t="shared" si="17"/>
        <v xml:space="preserve">0 лет 0 мес. </v>
      </c>
      <c r="F575" s="11"/>
      <c r="G575" s="11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8" t="e">
        <f>Обработка!$B571</f>
        <v>#DIV/0!</v>
      </c>
      <c r="AC575" s="8" t="e">
        <f>INDEX(Обработка!$J$11:$U$1011,'Тулуз-Пьерон'!$A575,$F575+1)</f>
        <v>#DIV/0!</v>
      </c>
      <c r="AD575" s="8" t="e">
        <f>Обработка!$C571</f>
        <v>#DIV/0!</v>
      </c>
      <c r="AE575" s="5" t="e">
        <f>Обработка!$D571</f>
        <v>#DIV/0!</v>
      </c>
      <c r="AF575" s="8" t="e">
        <f>INDEX(Обработка!$V$11:$AG$1011,'Тулуз-Пьерон'!$A575,'Тулуз-Пьерон'!$F575+1)</f>
        <v>#DIV/0!</v>
      </c>
      <c r="AG575" s="7" t="e">
        <f t="shared" si="16"/>
        <v>#DIV/0!</v>
      </c>
      <c r="AH575" s="6"/>
      <c r="AI575" s="5" t="e">
        <f>Обработка!$E571</f>
        <v>#DIV/0!</v>
      </c>
      <c r="AJ575" s="5" t="e">
        <f>Обработка!$F571</f>
        <v>#DIV/0!</v>
      </c>
      <c r="AK575" s="5" t="e">
        <f>Обработка!$G571</f>
        <v>#DIV/0!</v>
      </c>
    </row>
    <row r="576" spans="1:37" x14ac:dyDescent="0.25">
      <c r="A576" s="11"/>
      <c r="B576" s="13"/>
      <c r="C576" s="80"/>
      <c r="D576" s="12"/>
      <c r="E576" s="11" t="str">
        <f t="shared" si="17"/>
        <v xml:space="preserve">0 лет 0 мес. </v>
      </c>
      <c r="F576" s="11"/>
      <c r="G576" s="11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8" t="e">
        <f>Обработка!$B572</f>
        <v>#DIV/0!</v>
      </c>
      <c r="AC576" s="8" t="e">
        <f>INDEX(Обработка!$J$11:$U$1011,'Тулуз-Пьерон'!$A576,$F576+1)</f>
        <v>#DIV/0!</v>
      </c>
      <c r="AD576" s="8" t="e">
        <f>Обработка!$C572</f>
        <v>#DIV/0!</v>
      </c>
      <c r="AE576" s="5" t="e">
        <f>Обработка!$D572</f>
        <v>#DIV/0!</v>
      </c>
      <c r="AF576" s="8" t="e">
        <f>INDEX(Обработка!$V$11:$AG$1011,'Тулуз-Пьерон'!$A576,'Тулуз-Пьерон'!$F576+1)</f>
        <v>#DIV/0!</v>
      </c>
      <c r="AG576" s="7" t="e">
        <f t="shared" si="16"/>
        <v>#DIV/0!</v>
      </c>
      <c r="AH576" s="6"/>
      <c r="AI576" s="5" t="e">
        <f>Обработка!$E572</f>
        <v>#DIV/0!</v>
      </c>
      <c r="AJ576" s="5" t="e">
        <f>Обработка!$F572</f>
        <v>#DIV/0!</v>
      </c>
      <c r="AK576" s="5" t="e">
        <f>Обработка!$G572</f>
        <v>#DIV/0!</v>
      </c>
    </row>
    <row r="577" spans="1:37" x14ac:dyDescent="0.25">
      <c r="A577" s="11"/>
      <c r="B577" s="13"/>
      <c r="C577" s="80"/>
      <c r="D577" s="12"/>
      <c r="E577" s="11" t="str">
        <f t="shared" si="17"/>
        <v xml:space="preserve">0 лет 0 мес. </v>
      </c>
      <c r="F577" s="11"/>
      <c r="G577" s="11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8" t="e">
        <f>Обработка!$B573</f>
        <v>#DIV/0!</v>
      </c>
      <c r="AC577" s="8" t="e">
        <f>INDEX(Обработка!$J$11:$U$1011,'Тулуз-Пьерон'!$A577,$F577+1)</f>
        <v>#DIV/0!</v>
      </c>
      <c r="AD577" s="8" t="e">
        <f>Обработка!$C573</f>
        <v>#DIV/0!</v>
      </c>
      <c r="AE577" s="5" t="e">
        <f>Обработка!$D573</f>
        <v>#DIV/0!</v>
      </c>
      <c r="AF577" s="8" t="e">
        <f>INDEX(Обработка!$V$11:$AG$1011,'Тулуз-Пьерон'!$A577,'Тулуз-Пьерон'!$F577+1)</f>
        <v>#DIV/0!</v>
      </c>
      <c r="AG577" s="7" t="e">
        <f t="shared" si="16"/>
        <v>#DIV/0!</v>
      </c>
      <c r="AH577" s="6"/>
      <c r="AI577" s="5" t="e">
        <f>Обработка!$E573</f>
        <v>#DIV/0!</v>
      </c>
      <c r="AJ577" s="5" t="e">
        <f>Обработка!$F573</f>
        <v>#DIV/0!</v>
      </c>
      <c r="AK577" s="5" t="e">
        <f>Обработка!$G573</f>
        <v>#DIV/0!</v>
      </c>
    </row>
    <row r="578" spans="1:37" x14ac:dyDescent="0.25">
      <c r="A578" s="11"/>
      <c r="B578" s="13"/>
      <c r="C578" s="80"/>
      <c r="D578" s="12"/>
      <c r="E578" s="11" t="str">
        <f t="shared" si="17"/>
        <v xml:space="preserve">0 лет 0 мес. </v>
      </c>
      <c r="F578" s="11"/>
      <c r="G578" s="11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8" t="e">
        <f>Обработка!$B574</f>
        <v>#DIV/0!</v>
      </c>
      <c r="AC578" s="8" t="e">
        <f>INDEX(Обработка!$J$11:$U$1011,'Тулуз-Пьерон'!$A578,$F578+1)</f>
        <v>#DIV/0!</v>
      </c>
      <c r="AD578" s="8" t="e">
        <f>Обработка!$C574</f>
        <v>#DIV/0!</v>
      </c>
      <c r="AE578" s="5" t="e">
        <f>Обработка!$D574</f>
        <v>#DIV/0!</v>
      </c>
      <c r="AF578" s="8" t="e">
        <f>INDEX(Обработка!$V$11:$AG$1011,'Тулуз-Пьерон'!$A578,'Тулуз-Пьерон'!$F578+1)</f>
        <v>#DIV/0!</v>
      </c>
      <c r="AG578" s="7" t="e">
        <f t="shared" si="16"/>
        <v>#DIV/0!</v>
      </c>
      <c r="AH578" s="6"/>
      <c r="AI578" s="5" t="e">
        <f>Обработка!$E574</f>
        <v>#DIV/0!</v>
      </c>
      <c r="AJ578" s="5" t="e">
        <f>Обработка!$F574</f>
        <v>#DIV/0!</v>
      </c>
      <c r="AK578" s="5" t="e">
        <f>Обработка!$G574</f>
        <v>#DIV/0!</v>
      </c>
    </row>
    <row r="579" spans="1:37" x14ac:dyDescent="0.25">
      <c r="A579" s="11"/>
      <c r="B579" s="13"/>
      <c r="C579" s="80"/>
      <c r="D579" s="12"/>
      <c r="E579" s="11" t="str">
        <f t="shared" si="17"/>
        <v xml:space="preserve">0 лет 0 мес. </v>
      </c>
      <c r="F579" s="11"/>
      <c r="G579" s="11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8" t="e">
        <f>Обработка!$B575</f>
        <v>#DIV/0!</v>
      </c>
      <c r="AC579" s="8" t="e">
        <f>INDEX(Обработка!$J$11:$U$1011,'Тулуз-Пьерон'!$A579,$F579+1)</f>
        <v>#DIV/0!</v>
      </c>
      <c r="AD579" s="8" t="e">
        <f>Обработка!$C575</f>
        <v>#DIV/0!</v>
      </c>
      <c r="AE579" s="5" t="e">
        <f>Обработка!$D575</f>
        <v>#DIV/0!</v>
      </c>
      <c r="AF579" s="8" t="e">
        <f>INDEX(Обработка!$V$11:$AG$1011,'Тулуз-Пьерон'!$A579,'Тулуз-Пьерон'!$F579+1)</f>
        <v>#DIV/0!</v>
      </c>
      <c r="AG579" s="7" t="e">
        <f t="shared" si="16"/>
        <v>#DIV/0!</v>
      </c>
      <c r="AH579" s="6"/>
      <c r="AI579" s="5" t="e">
        <f>Обработка!$E575</f>
        <v>#DIV/0!</v>
      </c>
      <c r="AJ579" s="5" t="e">
        <f>Обработка!$F575</f>
        <v>#DIV/0!</v>
      </c>
      <c r="AK579" s="5" t="e">
        <f>Обработка!$G575</f>
        <v>#DIV/0!</v>
      </c>
    </row>
    <row r="580" spans="1:37" x14ac:dyDescent="0.25">
      <c r="A580" s="11"/>
      <c r="B580" s="13"/>
      <c r="C580" s="80"/>
      <c r="D580" s="12"/>
      <c r="E580" s="11" t="str">
        <f t="shared" si="17"/>
        <v xml:space="preserve">0 лет 0 мес. </v>
      </c>
      <c r="F580" s="11"/>
      <c r="G580" s="11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8" t="e">
        <f>Обработка!$B576</f>
        <v>#DIV/0!</v>
      </c>
      <c r="AC580" s="8" t="e">
        <f>INDEX(Обработка!$J$11:$U$1011,'Тулуз-Пьерон'!$A580,$F580+1)</f>
        <v>#DIV/0!</v>
      </c>
      <c r="AD580" s="8" t="e">
        <f>Обработка!$C576</f>
        <v>#DIV/0!</v>
      </c>
      <c r="AE580" s="5" t="e">
        <f>Обработка!$D576</f>
        <v>#DIV/0!</v>
      </c>
      <c r="AF580" s="8" t="e">
        <f>INDEX(Обработка!$V$11:$AG$1011,'Тулуз-Пьерон'!$A580,'Тулуз-Пьерон'!$F580+1)</f>
        <v>#DIV/0!</v>
      </c>
      <c r="AG580" s="7" t="e">
        <f t="shared" si="16"/>
        <v>#DIV/0!</v>
      </c>
      <c r="AH580" s="6"/>
      <c r="AI580" s="5" t="e">
        <f>Обработка!$E576</f>
        <v>#DIV/0!</v>
      </c>
      <c r="AJ580" s="5" t="e">
        <f>Обработка!$F576</f>
        <v>#DIV/0!</v>
      </c>
      <c r="AK580" s="5" t="e">
        <f>Обработка!$G576</f>
        <v>#DIV/0!</v>
      </c>
    </row>
    <row r="581" spans="1:37" x14ac:dyDescent="0.25">
      <c r="A581" s="11"/>
      <c r="B581" s="13"/>
      <c r="C581" s="80"/>
      <c r="D581" s="12"/>
      <c r="E581" s="11" t="str">
        <f t="shared" si="17"/>
        <v xml:space="preserve">0 лет 0 мес. </v>
      </c>
      <c r="F581" s="11"/>
      <c r="G581" s="11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8" t="e">
        <f>Обработка!$B577</f>
        <v>#DIV/0!</v>
      </c>
      <c r="AC581" s="8" t="e">
        <f>INDEX(Обработка!$J$11:$U$1011,'Тулуз-Пьерон'!$A581,$F581+1)</f>
        <v>#DIV/0!</v>
      </c>
      <c r="AD581" s="8" t="e">
        <f>Обработка!$C577</f>
        <v>#DIV/0!</v>
      </c>
      <c r="AE581" s="5" t="e">
        <f>Обработка!$D577</f>
        <v>#DIV/0!</v>
      </c>
      <c r="AF581" s="8" t="e">
        <f>INDEX(Обработка!$V$11:$AG$1011,'Тулуз-Пьерон'!$A581,'Тулуз-Пьерон'!$F581+1)</f>
        <v>#DIV/0!</v>
      </c>
      <c r="AG581" s="7" t="e">
        <f t="shared" si="16"/>
        <v>#DIV/0!</v>
      </c>
      <c r="AH581" s="6"/>
      <c r="AI581" s="5" t="e">
        <f>Обработка!$E577</f>
        <v>#DIV/0!</v>
      </c>
      <c r="AJ581" s="5" t="e">
        <f>Обработка!$F577</f>
        <v>#DIV/0!</v>
      </c>
      <c r="AK581" s="5" t="e">
        <f>Обработка!$G577</f>
        <v>#DIV/0!</v>
      </c>
    </row>
    <row r="582" spans="1:37" x14ac:dyDescent="0.25">
      <c r="A582" s="11"/>
      <c r="B582" s="13"/>
      <c r="C582" s="80"/>
      <c r="D582" s="12"/>
      <c r="E582" s="11" t="str">
        <f t="shared" si="17"/>
        <v xml:space="preserve">0 лет 0 мес. </v>
      </c>
      <c r="F582" s="11"/>
      <c r="G582" s="11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8" t="e">
        <f>Обработка!$B578</f>
        <v>#DIV/0!</v>
      </c>
      <c r="AC582" s="8" t="e">
        <f>INDEX(Обработка!$J$11:$U$1011,'Тулуз-Пьерон'!$A582,$F582+1)</f>
        <v>#DIV/0!</v>
      </c>
      <c r="AD582" s="8" t="e">
        <f>Обработка!$C578</f>
        <v>#DIV/0!</v>
      </c>
      <c r="AE582" s="5" t="e">
        <f>Обработка!$D578</f>
        <v>#DIV/0!</v>
      </c>
      <c r="AF582" s="8" t="e">
        <f>INDEX(Обработка!$V$11:$AG$1011,'Тулуз-Пьерон'!$A582,'Тулуз-Пьерон'!$F582+1)</f>
        <v>#DIV/0!</v>
      </c>
      <c r="AG582" s="7" t="e">
        <f t="shared" si="16"/>
        <v>#DIV/0!</v>
      </c>
      <c r="AH582" s="6"/>
      <c r="AI582" s="5" t="e">
        <f>Обработка!$E578</f>
        <v>#DIV/0!</v>
      </c>
      <c r="AJ582" s="5" t="e">
        <f>Обработка!$F578</f>
        <v>#DIV/0!</v>
      </c>
      <c r="AK582" s="5" t="e">
        <f>Обработка!$G578</f>
        <v>#DIV/0!</v>
      </c>
    </row>
    <row r="583" spans="1:37" x14ac:dyDescent="0.25">
      <c r="A583" s="11"/>
      <c r="B583" s="13"/>
      <c r="C583" s="80"/>
      <c r="D583" s="12"/>
      <c r="E583" s="11" t="str">
        <f t="shared" si="17"/>
        <v xml:space="preserve">0 лет 0 мес. </v>
      </c>
      <c r="F583" s="11"/>
      <c r="G583" s="11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8" t="e">
        <f>Обработка!$B579</f>
        <v>#DIV/0!</v>
      </c>
      <c r="AC583" s="8" t="e">
        <f>INDEX(Обработка!$J$11:$U$1011,'Тулуз-Пьерон'!$A583,$F583+1)</f>
        <v>#DIV/0!</v>
      </c>
      <c r="AD583" s="8" t="e">
        <f>Обработка!$C579</f>
        <v>#DIV/0!</v>
      </c>
      <c r="AE583" s="5" t="e">
        <f>Обработка!$D579</f>
        <v>#DIV/0!</v>
      </c>
      <c r="AF583" s="8" t="e">
        <f>INDEX(Обработка!$V$11:$AG$1011,'Тулуз-Пьерон'!$A583,'Тулуз-Пьерон'!$F583+1)</f>
        <v>#DIV/0!</v>
      </c>
      <c r="AG583" s="7" t="e">
        <f t="shared" si="16"/>
        <v>#DIV/0!</v>
      </c>
      <c r="AH583" s="6"/>
      <c r="AI583" s="5" t="e">
        <f>Обработка!$E579</f>
        <v>#DIV/0!</v>
      </c>
      <c r="AJ583" s="5" t="e">
        <f>Обработка!$F579</f>
        <v>#DIV/0!</v>
      </c>
      <c r="AK583" s="5" t="e">
        <f>Обработка!$G579</f>
        <v>#DIV/0!</v>
      </c>
    </row>
    <row r="584" spans="1:37" x14ac:dyDescent="0.25">
      <c r="A584" s="11"/>
      <c r="B584" s="13"/>
      <c r="C584" s="80"/>
      <c r="D584" s="12"/>
      <c r="E584" s="11" t="str">
        <f t="shared" si="17"/>
        <v xml:space="preserve">0 лет 0 мес. </v>
      </c>
      <c r="F584" s="11"/>
      <c r="G584" s="11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8" t="e">
        <f>Обработка!$B580</f>
        <v>#DIV/0!</v>
      </c>
      <c r="AC584" s="8" t="e">
        <f>INDEX(Обработка!$J$11:$U$1011,'Тулуз-Пьерон'!$A584,$F584+1)</f>
        <v>#DIV/0!</v>
      </c>
      <c r="AD584" s="8" t="e">
        <f>Обработка!$C580</f>
        <v>#DIV/0!</v>
      </c>
      <c r="AE584" s="5" t="e">
        <f>Обработка!$D580</f>
        <v>#DIV/0!</v>
      </c>
      <c r="AF584" s="8" t="e">
        <f>INDEX(Обработка!$V$11:$AG$1011,'Тулуз-Пьерон'!$A584,'Тулуз-Пьерон'!$F584+1)</f>
        <v>#DIV/0!</v>
      </c>
      <c r="AG584" s="7" t="e">
        <f t="shared" si="16"/>
        <v>#DIV/0!</v>
      </c>
      <c r="AH584" s="6"/>
      <c r="AI584" s="5" t="e">
        <f>Обработка!$E580</f>
        <v>#DIV/0!</v>
      </c>
      <c r="AJ584" s="5" t="e">
        <f>Обработка!$F580</f>
        <v>#DIV/0!</v>
      </c>
      <c r="AK584" s="5" t="e">
        <f>Обработка!$G580</f>
        <v>#DIV/0!</v>
      </c>
    </row>
    <row r="585" spans="1:37" x14ac:dyDescent="0.25">
      <c r="A585" s="11"/>
      <c r="B585" s="13"/>
      <c r="C585" s="80"/>
      <c r="D585" s="12"/>
      <c r="E585" s="11" t="str">
        <f t="shared" si="17"/>
        <v xml:space="preserve">0 лет 0 мес. </v>
      </c>
      <c r="F585" s="11"/>
      <c r="G585" s="11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8" t="e">
        <f>Обработка!$B581</f>
        <v>#DIV/0!</v>
      </c>
      <c r="AC585" s="8" t="e">
        <f>INDEX(Обработка!$J$11:$U$1011,'Тулуз-Пьерон'!$A585,$F585+1)</f>
        <v>#DIV/0!</v>
      </c>
      <c r="AD585" s="8" t="e">
        <f>Обработка!$C581</f>
        <v>#DIV/0!</v>
      </c>
      <c r="AE585" s="5" t="e">
        <f>Обработка!$D581</f>
        <v>#DIV/0!</v>
      </c>
      <c r="AF585" s="8" t="e">
        <f>INDEX(Обработка!$V$11:$AG$1011,'Тулуз-Пьерон'!$A585,'Тулуз-Пьерон'!$F585+1)</f>
        <v>#DIV/0!</v>
      </c>
      <c r="AG585" s="7" t="e">
        <f t="shared" si="16"/>
        <v>#DIV/0!</v>
      </c>
      <c r="AH585" s="6"/>
      <c r="AI585" s="5" t="e">
        <f>Обработка!$E581</f>
        <v>#DIV/0!</v>
      </c>
      <c r="AJ585" s="5" t="e">
        <f>Обработка!$F581</f>
        <v>#DIV/0!</v>
      </c>
      <c r="AK585" s="5" t="e">
        <f>Обработка!$G581</f>
        <v>#DIV/0!</v>
      </c>
    </row>
    <row r="586" spans="1:37" x14ac:dyDescent="0.25">
      <c r="A586" s="11"/>
      <c r="B586" s="13"/>
      <c r="C586" s="80"/>
      <c r="D586" s="12"/>
      <c r="E586" s="11" t="str">
        <f t="shared" si="17"/>
        <v xml:space="preserve">0 лет 0 мес. </v>
      </c>
      <c r="F586" s="11"/>
      <c r="G586" s="11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8" t="e">
        <f>Обработка!$B582</f>
        <v>#DIV/0!</v>
      </c>
      <c r="AC586" s="8" t="e">
        <f>INDEX(Обработка!$J$11:$U$1011,'Тулуз-Пьерон'!$A586,$F586+1)</f>
        <v>#DIV/0!</v>
      </c>
      <c r="AD586" s="8" t="e">
        <f>Обработка!$C582</f>
        <v>#DIV/0!</v>
      </c>
      <c r="AE586" s="5" t="e">
        <f>Обработка!$D582</f>
        <v>#DIV/0!</v>
      </c>
      <c r="AF586" s="8" t="e">
        <f>INDEX(Обработка!$V$11:$AG$1011,'Тулуз-Пьерон'!$A586,'Тулуз-Пьерон'!$F586+1)</f>
        <v>#DIV/0!</v>
      </c>
      <c r="AG586" s="7" t="e">
        <f t="shared" si="16"/>
        <v>#DIV/0!</v>
      </c>
      <c r="AH586" s="6"/>
      <c r="AI586" s="5" t="e">
        <f>Обработка!$E582</f>
        <v>#DIV/0!</v>
      </c>
      <c r="AJ586" s="5" t="e">
        <f>Обработка!$F582</f>
        <v>#DIV/0!</v>
      </c>
      <c r="AK586" s="5" t="e">
        <f>Обработка!$G582</f>
        <v>#DIV/0!</v>
      </c>
    </row>
    <row r="587" spans="1:37" x14ac:dyDescent="0.25">
      <c r="A587" s="11"/>
      <c r="B587" s="13"/>
      <c r="C587" s="80"/>
      <c r="D587" s="12"/>
      <c r="E587" s="11" t="str">
        <f t="shared" si="17"/>
        <v xml:space="preserve">0 лет 0 мес. </v>
      </c>
      <c r="F587" s="11"/>
      <c r="G587" s="11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8" t="e">
        <f>Обработка!$B583</f>
        <v>#DIV/0!</v>
      </c>
      <c r="AC587" s="8" t="e">
        <f>INDEX(Обработка!$J$11:$U$1011,'Тулуз-Пьерон'!$A587,$F587+1)</f>
        <v>#DIV/0!</v>
      </c>
      <c r="AD587" s="8" t="e">
        <f>Обработка!$C583</f>
        <v>#DIV/0!</v>
      </c>
      <c r="AE587" s="5" t="e">
        <f>Обработка!$D583</f>
        <v>#DIV/0!</v>
      </c>
      <c r="AF587" s="8" t="e">
        <f>INDEX(Обработка!$V$11:$AG$1011,'Тулуз-Пьерон'!$A587,'Тулуз-Пьерон'!$F587+1)</f>
        <v>#DIV/0!</v>
      </c>
      <c r="AG587" s="7" t="e">
        <f t="shared" si="16"/>
        <v>#DIV/0!</v>
      </c>
      <c r="AH587" s="6"/>
      <c r="AI587" s="5" t="e">
        <f>Обработка!$E583</f>
        <v>#DIV/0!</v>
      </c>
      <c r="AJ587" s="5" t="e">
        <f>Обработка!$F583</f>
        <v>#DIV/0!</v>
      </c>
      <c r="AK587" s="5" t="e">
        <f>Обработка!$G583</f>
        <v>#DIV/0!</v>
      </c>
    </row>
    <row r="588" spans="1:37" x14ac:dyDescent="0.25">
      <c r="A588" s="11"/>
      <c r="B588" s="13"/>
      <c r="C588" s="80"/>
      <c r="D588" s="12"/>
      <c r="E588" s="11" t="str">
        <f t="shared" si="17"/>
        <v xml:space="preserve">0 лет 0 мес. </v>
      </c>
      <c r="F588" s="11"/>
      <c r="G588" s="11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8" t="e">
        <f>Обработка!$B584</f>
        <v>#DIV/0!</v>
      </c>
      <c r="AC588" s="8" t="e">
        <f>INDEX(Обработка!$J$11:$U$1011,'Тулуз-Пьерон'!$A588,$F588+1)</f>
        <v>#DIV/0!</v>
      </c>
      <c r="AD588" s="8" t="e">
        <f>Обработка!$C584</f>
        <v>#DIV/0!</v>
      </c>
      <c r="AE588" s="5" t="e">
        <f>Обработка!$D584</f>
        <v>#DIV/0!</v>
      </c>
      <c r="AF588" s="8" t="e">
        <f>INDEX(Обработка!$V$11:$AG$1011,'Тулуз-Пьерон'!$A588,'Тулуз-Пьерон'!$F588+1)</f>
        <v>#DIV/0!</v>
      </c>
      <c r="AG588" s="7" t="e">
        <f t="shared" si="16"/>
        <v>#DIV/0!</v>
      </c>
      <c r="AH588" s="6"/>
      <c r="AI588" s="5" t="e">
        <f>Обработка!$E584</f>
        <v>#DIV/0!</v>
      </c>
      <c r="AJ588" s="5" t="e">
        <f>Обработка!$F584</f>
        <v>#DIV/0!</v>
      </c>
      <c r="AK588" s="5" t="e">
        <f>Обработка!$G584</f>
        <v>#DIV/0!</v>
      </c>
    </row>
    <row r="589" spans="1:37" x14ac:dyDescent="0.25">
      <c r="A589" s="11"/>
      <c r="B589" s="13"/>
      <c r="C589" s="80"/>
      <c r="D589" s="12"/>
      <c r="E589" s="11" t="str">
        <f t="shared" si="17"/>
        <v xml:space="preserve">0 лет 0 мес. </v>
      </c>
      <c r="F589" s="11"/>
      <c r="G589" s="11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8" t="e">
        <f>Обработка!$B585</f>
        <v>#DIV/0!</v>
      </c>
      <c r="AC589" s="8" t="e">
        <f>INDEX(Обработка!$J$11:$U$1011,'Тулуз-Пьерон'!$A589,$F589+1)</f>
        <v>#DIV/0!</v>
      </c>
      <c r="AD589" s="8" t="e">
        <f>Обработка!$C585</f>
        <v>#DIV/0!</v>
      </c>
      <c r="AE589" s="5" t="e">
        <f>Обработка!$D585</f>
        <v>#DIV/0!</v>
      </c>
      <c r="AF589" s="8" t="e">
        <f>INDEX(Обработка!$V$11:$AG$1011,'Тулуз-Пьерон'!$A589,'Тулуз-Пьерон'!$F589+1)</f>
        <v>#DIV/0!</v>
      </c>
      <c r="AG589" s="7" t="e">
        <f t="shared" si="16"/>
        <v>#DIV/0!</v>
      </c>
      <c r="AH589" s="6"/>
      <c r="AI589" s="5" t="e">
        <f>Обработка!$E585</f>
        <v>#DIV/0!</v>
      </c>
      <c r="AJ589" s="5" t="e">
        <f>Обработка!$F585</f>
        <v>#DIV/0!</v>
      </c>
      <c r="AK589" s="5" t="e">
        <f>Обработка!$G585</f>
        <v>#DIV/0!</v>
      </c>
    </row>
    <row r="590" spans="1:37" x14ac:dyDescent="0.25">
      <c r="A590" s="11"/>
      <c r="B590" s="13"/>
      <c r="C590" s="80"/>
      <c r="D590" s="12"/>
      <c r="E590" s="11" t="str">
        <f t="shared" si="17"/>
        <v xml:space="preserve">0 лет 0 мес. </v>
      </c>
      <c r="F590" s="11"/>
      <c r="G590" s="11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8" t="e">
        <f>Обработка!$B586</f>
        <v>#DIV/0!</v>
      </c>
      <c r="AC590" s="8" t="e">
        <f>INDEX(Обработка!$J$11:$U$1011,'Тулуз-Пьерон'!$A590,$F590+1)</f>
        <v>#DIV/0!</v>
      </c>
      <c r="AD590" s="8" t="e">
        <f>Обработка!$C586</f>
        <v>#DIV/0!</v>
      </c>
      <c r="AE590" s="5" t="e">
        <f>Обработка!$D586</f>
        <v>#DIV/0!</v>
      </c>
      <c r="AF590" s="8" t="e">
        <f>INDEX(Обработка!$V$11:$AG$1011,'Тулуз-Пьерон'!$A590,'Тулуз-Пьерон'!$F590+1)</f>
        <v>#DIV/0!</v>
      </c>
      <c r="AG590" s="7" t="e">
        <f t="shared" si="16"/>
        <v>#DIV/0!</v>
      </c>
      <c r="AH590" s="6"/>
      <c r="AI590" s="5" t="e">
        <f>Обработка!$E586</f>
        <v>#DIV/0!</v>
      </c>
      <c r="AJ590" s="5" t="e">
        <f>Обработка!$F586</f>
        <v>#DIV/0!</v>
      </c>
      <c r="AK590" s="5" t="e">
        <f>Обработка!$G586</f>
        <v>#DIV/0!</v>
      </c>
    </row>
    <row r="591" spans="1:37" x14ac:dyDescent="0.25">
      <c r="A591" s="11"/>
      <c r="B591" s="13"/>
      <c r="C591" s="80"/>
      <c r="D591" s="12"/>
      <c r="E591" s="11" t="str">
        <f t="shared" si="17"/>
        <v xml:space="preserve">0 лет 0 мес. </v>
      </c>
      <c r="F591" s="11"/>
      <c r="G591" s="11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8" t="e">
        <f>Обработка!$B587</f>
        <v>#DIV/0!</v>
      </c>
      <c r="AC591" s="8" t="e">
        <f>INDEX(Обработка!$J$11:$U$1011,'Тулуз-Пьерон'!$A591,$F591+1)</f>
        <v>#DIV/0!</v>
      </c>
      <c r="AD591" s="8" t="e">
        <f>Обработка!$C587</f>
        <v>#DIV/0!</v>
      </c>
      <c r="AE591" s="5" t="e">
        <f>Обработка!$D587</f>
        <v>#DIV/0!</v>
      </c>
      <c r="AF591" s="8" t="e">
        <f>INDEX(Обработка!$V$11:$AG$1011,'Тулуз-Пьерон'!$A591,'Тулуз-Пьерон'!$F591+1)</f>
        <v>#DIV/0!</v>
      </c>
      <c r="AG591" s="7" t="e">
        <f t="shared" ref="AG591:AG654" si="18">IF($AF591="ПАТОЛОГИЯ","КРАЙНЕ ВЫСОКАЯ ВЕРОЯНОСТЬ ММД",IF(AND(OR($AC591="Слабая",$AC591="ПАТОЛОГИЯ"),$AF591="Слабая"),"ММД ВПОЛНЕ ВЕРОЯТНА",IF(AND(OR($AC591="Слабая",$AC591="ПАТОЛОГИЯ"),OR($AF591="Средняя",$AF591="Хорошая")),"ММД В СТАДИИ КОМПЕНСАЦИИ","ОТСУТСТВИЕ ММД")))</f>
        <v>#DIV/0!</v>
      </c>
      <c r="AH591" s="6"/>
      <c r="AI591" s="5" t="e">
        <f>Обработка!$E587</f>
        <v>#DIV/0!</v>
      </c>
      <c r="AJ591" s="5" t="e">
        <f>Обработка!$F587</f>
        <v>#DIV/0!</v>
      </c>
      <c r="AK591" s="5" t="e">
        <f>Обработка!$G587</f>
        <v>#DIV/0!</v>
      </c>
    </row>
    <row r="592" spans="1:37" x14ac:dyDescent="0.25">
      <c r="A592" s="11"/>
      <c r="B592" s="13"/>
      <c r="C592" s="80"/>
      <c r="D592" s="12"/>
      <c r="E592" s="11" t="str">
        <f t="shared" ref="E592:E655" si="19">DATEDIF(C592,D592,"y")&amp;" лет "&amp;
DATEDIF(C592,D592,"ym")&amp;" мес. "</f>
        <v xml:space="preserve">0 лет 0 мес. </v>
      </c>
      <c r="F592" s="11"/>
      <c r="G592" s="11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8" t="e">
        <f>Обработка!$B588</f>
        <v>#DIV/0!</v>
      </c>
      <c r="AC592" s="8" t="e">
        <f>INDEX(Обработка!$J$11:$U$1011,'Тулуз-Пьерон'!$A592,$F592+1)</f>
        <v>#DIV/0!</v>
      </c>
      <c r="AD592" s="8" t="e">
        <f>Обработка!$C588</f>
        <v>#DIV/0!</v>
      </c>
      <c r="AE592" s="5" t="e">
        <f>Обработка!$D588</f>
        <v>#DIV/0!</v>
      </c>
      <c r="AF592" s="8" t="e">
        <f>INDEX(Обработка!$V$11:$AG$1011,'Тулуз-Пьерон'!$A592,'Тулуз-Пьерон'!$F592+1)</f>
        <v>#DIV/0!</v>
      </c>
      <c r="AG592" s="7" t="e">
        <f t="shared" si="18"/>
        <v>#DIV/0!</v>
      </c>
      <c r="AH592" s="6"/>
      <c r="AI592" s="5" t="e">
        <f>Обработка!$E588</f>
        <v>#DIV/0!</v>
      </c>
      <c r="AJ592" s="5" t="e">
        <f>Обработка!$F588</f>
        <v>#DIV/0!</v>
      </c>
      <c r="AK592" s="5" t="e">
        <f>Обработка!$G588</f>
        <v>#DIV/0!</v>
      </c>
    </row>
    <row r="593" spans="1:37" x14ac:dyDescent="0.25">
      <c r="A593" s="11"/>
      <c r="B593" s="13"/>
      <c r="C593" s="80"/>
      <c r="D593" s="12"/>
      <c r="E593" s="11" t="str">
        <f t="shared" si="19"/>
        <v xml:space="preserve">0 лет 0 мес. </v>
      </c>
      <c r="F593" s="11"/>
      <c r="G593" s="11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8" t="e">
        <f>Обработка!$B589</f>
        <v>#DIV/0!</v>
      </c>
      <c r="AC593" s="8" t="e">
        <f>INDEX(Обработка!$J$11:$U$1011,'Тулуз-Пьерон'!$A593,$F593+1)</f>
        <v>#DIV/0!</v>
      </c>
      <c r="AD593" s="8" t="e">
        <f>Обработка!$C589</f>
        <v>#DIV/0!</v>
      </c>
      <c r="AE593" s="5" t="e">
        <f>Обработка!$D589</f>
        <v>#DIV/0!</v>
      </c>
      <c r="AF593" s="8" t="e">
        <f>INDEX(Обработка!$V$11:$AG$1011,'Тулуз-Пьерон'!$A593,'Тулуз-Пьерон'!$F593+1)</f>
        <v>#DIV/0!</v>
      </c>
      <c r="AG593" s="7" t="e">
        <f t="shared" si="18"/>
        <v>#DIV/0!</v>
      </c>
      <c r="AH593" s="6"/>
      <c r="AI593" s="5" t="e">
        <f>Обработка!$E589</f>
        <v>#DIV/0!</v>
      </c>
      <c r="AJ593" s="5" t="e">
        <f>Обработка!$F589</f>
        <v>#DIV/0!</v>
      </c>
      <c r="AK593" s="5" t="e">
        <f>Обработка!$G589</f>
        <v>#DIV/0!</v>
      </c>
    </row>
    <row r="594" spans="1:37" x14ac:dyDescent="0.25">
      <c r="A594" s="11"/>
      <c r="B594" s="13"/>
      <c r="C594" s="80"/>
      <c r="D594" s="12"/>
      <c r="E594" s="11" t="str">
        <f t="shared" si="19"/>
        <v xml:space="preserve">0 лет 0 мес. </v>
      </c>
      <c r="F594" s="11"/>
      <c r="G594" s="11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8" t="e">
        <f>Обработка!$B590</f>
        <v>#DIV/0!</v>
      </c>
      <c r="AC594" s="8" t="e">
        <f>INDEX(Обработка!$J$11:$U$1011,'Тулуз-Пьерон'!$A594,$F594+1)</f>
        <v>#DIV/0!</v>
      </c>
      <c r="AD594" s="8" t="e">
        <f>Обработка!$C590</f>
        <v>#DIV/0!</v>
      </c>
      <c r="AE594" s="5" t="e">
        <f>Обработка!$D590</f>
        <v>#DIV/0!</v>
      </c>
      <c r="AF594" s="8" t="e">
        <f>INDEX(Обработка!$V$11:$AG$1011,'Тулуз-Пьерон'!$A594,'Тулуз-Пьерон'!$F594+1)</f>
        <v>#DIV/0!</v>
      </c>
      <c r="AG594" s="7" t="e">
        <f t="shared" si="18"/>
        <v>#DIV/0!</v>
      </c>
      <c r="AH594" s="6"/>
      <c r="AI594" s="5" t="e">
        <f>Обработка!$E590</f>
        <v>#DIV/0!</v>
      </c>
      <c r="AJ594" s="5" t="e">
        <f>Обработка!$F590</f>
        <v>#DIV/0!</v>
      </c>
      <c r="AK594" s="5" t="e">
        <f>Обработка!$G590</f>
        <v>#DIV/0!</v>
      </c>
    </row>
    <row r="595" spans="1:37" x14ac:dyDescent="0.25">
      <c r="A595" s="11"/>
      <c r="B595" s="13"/>
      <c r="C595" s="80"/>
      <c r="D595" s="12"/>
      <c r="E595" s="11" t="str">
        <f t="shared" si="19"/>
        <v xml:space="preserve">0 лет 0 мес. </v>
      </c>
      <c r="F595" s="11"/>
      <c r="G595" s="11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8" t="e">
        <f>Обработка!$B591</f>
        <v>#DIV/0!</v>
      </c>
      <c r="AC595" s="8" t="e">
        <f>INDEX(Обработка!$J$11:$U$1011,'Тулуз-Пьерон'!$A595,$F595+1)</f>
        <v>#DIV/0!</v>
      </c>
      <c r="AD595" s="8" t="e">
        <f>Обработка!$C591</f>
        <v>#DIV/0!</v>
      </c>
      <c r="AE595" s="5" t="e">
        <f>Обработка!$D591</f>
        <v>#DIV/0!</v>
      </c>
      <c r="AF595" s="8" t="e">
        <f>INDEX(Обработка!$V$11:$AG$1011,'Тулуз-Пьерон'!$A595,'Тулуз-Пьерон'!$F595+1)</f>
        <v>#DIV/0!</v>
      </c>
      <c r="AG595" s="7" t="e">
        <f t="shared" si="18"/>
        <v>#DIV/0!</v>
      </c>
      <c r="AH595" s="6"/>
      <c r="AI595" s="5" t="e">
        <f>Обработка!$E591</f>
        <v>#DIV/0!</v>
      </c>
      <c r="AJ595" s="5" t="e">
        <f>Обработка!$F591</f>
        <v>#DIV/0!</v>
      </c>
      <c r="AK595" s="5" t="e">
        <f>Обработка!$G591</f>
        <v>#DIV/0!</v>
      </c>
    </row>
    <row r="596" spans="1:37" x14ac:dyDescent="0.25">
      <c r="A596" s="11"/>
      <c r="B596" s="13"/>
      <c r="C596" s="80"/>
      <c r="D596" s="12"/>
      <c r="E596" s="11" t="str">
        <f t="shared" si="19"/>
        <v xml:space="preserve">0 лет 0 мес. </v>
      </c>
      <c r="F596" s="11"/>
      <c r="G596" s="11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8" t="e">
        <f>Обработка!$B592</f>
        <v>#DIV/0!</v>
      </c>
      <c r="AC596" s="8" t="e">
        <f>INDEX(Обработка!$J$11:$U$1011,'Тулуз-Пьерон'!$A596,$F596+1)</f>
        <v>#DIV/0!</v>
      </c>
      <c r="AD596" s="8" t="e">
        <f>Обработка!$C592</f>
        <v>#DIV/0!</v>
      </c>
      <c r="AE596" s="5" t="e">
        <f>Обработка!$D592</f>
        <v>#DIV/0!</v>
      </c>
      <c r="AF596" s="8" t="e">
        <f>INDEX(Обработка!$V$11:$AG$1011,'Тулуз-Пьерон'!$A596,'Тулуз-Пьерон'!$F596+1)</f>
        <v>#DIV/0!</v>
      </c>
      <c r="AG596" s="7" t="e">
        <f t="shared" si="18"/>
        <v>#DIV/0!</v>
      </c>
      <c r="AH596" s="6"/>
      <c r="AI596" s="5" t="e">
        <f>Обработка!$E592</f>
        <v>#DIV/0!</v>
      </c>
      <c r="AJ596" s="5" t="e">
        <f>Обработка!$F592</f>
        <v>#DIV/0!</v>
      </c>
      <c r="AK596" s="5" t="e">
        <f>Обработка!$G592</f>
        <v>#DIV/0!</v>
      </c>
    </row>
    <row r="597" spans="1:37" x14ac:dyDescent="0.25">
      <c r="A597" s="11"/>
      <c r="B597" s="13"/>
      <c r="C597" s="80"/>
      <c r="D597" s="12"/>
      <c r="E597" s="11" t="str">
        <f t="shared" si="19"/>
        <v xml:space="preserve">0 лет 0 мес. </v>
      </c>
      <c r="F597" s="11"/>
      <c r="G597" s="11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8" t="e">
        <f>Обработка!$B593</f>
        <v>#DIV/0!</v>
      </c>
      <c r="AC597" s="8" t="e">
        <f>INDEX(Обработка!$J$11:$U$1011,'Тулуз-Пьерон'!$A597,$F597+1)</f>
        <v>#DIV/0!</v>
      </c>
      <c r="AD597" s="8" t="e">
        <f>Обработка!$C593</f>
        <v>#DIV/0!</v>
      </c>
      <c r="AE597" s="5" t="e">
        <f>Обработка!$D593</f>
        <v>#DIV/0!</v>
      </c>
      <c r="AF597" s="8" t="e">
        <f>INDEX(Обработка!$V$11:$AG$1011,'Тулуз-Пьерон'!$A597,'Тулуз-Пьерон'!$F597+1)</f>
        <v>#DIV/0!</v>
      </c>
      <c r="AG597" s="7" t="e">
        <f t="shared" si="18"/>
        <v>#DIV/0!</v>
      </c>
      <c r="AH597" s="6"/>
      <c r="AI597" s="5" t="e">
        <f>Обработка!$E593</f>
        <v>#DIV/0!</v>
      </c>
      <c r="AJ597" s="5" t="e">
        <f>Обработка!$F593</f>
        <v>#DIV/0!</v>
      </c>
      <c r="AK597" s="5" t="e">
        <f>Обработка!$G593</f>
        <v>#DIV/0!</v>
      </c>
    </row>
    <row r="598" spans="1:37" x14ac:dyDescent="0.25">
      <c r="A598" s="11"/>
      <c r="B598" s="13"/>
      <c r="C598" s="80"/>
      <c r="D598" s="12"/>
      <c r="E598" s="11" t="str">
        <f t="shared" si="19"/>
        <v xml:space="preserve">0 лет 0 мес. </v>
      </c>
      <c r="F598" s="11"/>
      <c r="G598" s="11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8" t="e">
        <f>Обработка!$B594</f>
        <v>#DIV/0!</v>
      </c>
      <c r="AC598" s="8" t="e">
        <f>INDEX(Обработка!$J$11:$U$1011,'Тулуз-Пьерон'!$A598,$F598+1)</f>
        <v>#DIV/0!</v>
      </c>
      <c r="AD598" s="8" t="e">
        <f>Обработка!$C594</f>
        <v>#DIV/0!</v>
      </c>
      <c r="AE598" s="5" t="e">
        <f>Обработка!$D594</f>
        <v>#DIV/0!</v>
      </c>
      <c r="AF598" s="8" t="e">
        <f>INDEX(Обработка!$V$11:$AG$1011,'Тулуз-Пьерон'!$A598,'Тулуз-Пьерон'!$F598+1)</f>
        <v>#DIV/0!</v>
      </c>
      <c r="AG598" s="7" t="e">
        <f t="shared" si="18"/>
        <v>#DIV/0!</v>
      </c>
      <c r="AH598" s="6"/>
      <c r="AI598" s="5" t="e">
        <f>Обработка!$E594</f>
        <v>#DIV/0!</v>
      </c>
      <c r="AJ598" s="5" t="e">
        <f>Обработка!$F594</f>
        <v>#DIV/0!</v>
      </c>
      <c r="AK598" s="5" t="e">
        <f>Обработка!$G594</f>
        <v>#DIV/0!</v>
      </c>
    </row>
    <row r="599" spans="1:37" x14ac:dyDescent="0.25">
      <c r="A599" s="11"/>
      <c r="B599" s="13"/>
      <c r="C599" s="80"/>
      <c r="D599" s="12"/>
      <c r="E599" s="11" t="str">
        <f t="shared" si="19"/>
        <v xml:space="preserve">0 лет 0 мес. </v>
      </c>
      <c r="F599" s="11"/>
      <c r="G599" s="11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8" t="e">
        <f>Обработка!$B595</f>
        <v>#DIV/0!</v>
      </c>
      <c r="AC599" s="8" t="e">
        <f>INDEX(Обработка!$J$11:$U$1011,'Тулуз-Пьерон'!$A599,$F599+1)</f>
        <v>#DIV/0!</v>
      </c>
      <c r="AD599" s="8" t="e">
        <f>Обработка!$C595</f>
        <v>#DIV/0!</v>
      </c>
      <c r="AE599" s="5" t="e">
        <f>Обработка!$D595</f>
        <v>#DIV/0!</v>
      </c>
      <c r="AF599" s="8" t="e">
        <f>INDEX(Обработка!$V$11:$AG$1011,'Тулуз-Пьерон'!$A599,'Тулуз-Пьерон'!$F599+1)</f>
        <v>#DIV/0!</v>
      </c>
      <c r="AG599" s="7" t="e">
        <f t="shared" si="18"/>
        <v>#DIV/0!</v>
      </c>
      <c r="AH599" s="6"/>
      <c r="AI599" s="5" t="e">
        <f>Обработка!$E595</f>
        <v>#DIV/0!</v>
      </c>
      <c r="AJ599" s="5" t="e">
        <f>Обработка!$F595</f>
        <v>#DIV/0!</v>
      </c>
      <c r="AK599" s="5" t="e">
        <f>Обработка!$G595</f>
        <v>#DIV/0!</v>
      </c>
    </row>
    <row r="600" spans="1:37" x14ac:dyDescent="0.25">
      <c r="A600" s="11"/>
      <c r="B600" s="13"/>
      <c r="C600" s="80"/>
      <c r="D600" s="12"/>
      <c r="E600" s="11" t="str">
        <f t="shared" si="19"/>
        <v xml:space="preserve">0 лет 0 мес. </v>
      </c>
      <c r="F600" s="11"/>
      <c r="G600" s="11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8" t="e">
        <f>Обработка!$B596</f>
        <v>#DIV/0!</v>
      </c>
      <c r="AC600" s="8" t="e">
        <f>INDEX(Обработка!$J$11:$U$1011,'Тулуз-Пьерон'!$A600,$F600+1)</f>
        <v>#DIV/0!</v>
      </c>
      <c r="AD600" s="8" t="e">
        <f>Обработка!$C596</f>
        <v>#DIV/0!</v>
      </c>
      <c r="AE600" s="5" t="e">
        <f>Обработка!$D596</f>
        <v>#DIV/0!</v>
      </c>
      <c r="AF600" s="8" t="e">
        <f>INDEX(Обработка!$V$11:$AG$1011,'Тулуз-Пьерон'!$A600,'Тулуз-Пьерон'!$F600+1)</f>
        <v>#DIV/0!</v>
      </c>
      <c r="AG600" s="7" t="e">
        <f t="shared" si="18"/>
        <v>#DIV/0!</v>
      </c>
      <c r="AH600" s="6"/>
      <c r="AI600" s="5" t="e">
        <f>Обработка!$E596</f>
        <v>#DIV/0!</v>
      </c>
      <c r="AJ600" s="5" t="e">
        <f>Обработка!$F596</f>
        <v>#DIV/0!</v>
      </c>
      <c r="AK600" s="5" t="e">
        <f>Обработка!$G596</f>
        <v>#DIV/0!</v>
      </c>
    </row>
    <row r="601" spans="1:37" x14ac:dyDescent="0.25">
      <c r="A601" s="11"/>
      <c r="B601" s="13"/>
      <c r="C601" s="80"/>
      <c r="D601" s="12"/>
      <c r="E601" s="11" t="str">
        <f t="shared" si="19"/>
        <v xml:space="preserve">0 лет 0 мес. </v>
      </c>
      <c r="F601" s="11"/>
      <c r="G601" s="11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8" t="e">
        <f>Обработка!$B597</f>
        <v>#DIV/0!</v>
      </c>
      <c r="AC601" s="8" t="e">
        <f>INDEX(Обработка!$J$11:$U$1011,'Тулуз-Пьерон'!$A601,$F601+1)</f>
        <v>#DIV/0!</v>
      </c>
      <c r="AD601" s="8" t="e">
        <f>Обработка!$C597</f>
        <v>#DIV/0!</v>
      </c>
      <c r="AE601" s="5" t="e">
        <f>Обработка!$D597</f>
        <v>#DIV/0!</v>
      </c>
      <c r="AF601" s="8" t="e">
        <f>INDEX(Обработка!$V$11:$AG$1011,'Тулуз-Пьерон'!$A601,'Тулуз-Пьерон'!$F601+1)</f>
        <v>#DIV/0!</v>
      </c>
      <c r="AG601" s="7" t="e">
        <f t="shared" si="18"/>
        <v>#DIV/0!</v>
      </c>
      <c r="AH601" s="6"/>
      <c r="AI601" s="5" t="e">
        <f>Обработка!$E597</f>
        <v>#DIV/0!</v>
      </c>
      <c r="AJ601" s="5" t="e">
        <f>Обработка!$F597</f>
        <v>#DIV/0!</v>
      </c>
      <c r="AK601" s="5" t="e">
        <f>Обработка!$G597</f>
        <v>#DIV/0!</v>
      </c>
    </row>
    <row r="602" spans="1:37" x14ac:dyDescent="0.25">
      <c r="A602" s="11"/>
      <c r="B602" s="13"/>
      <c r="C602" s="80"/>
      <c r="D602" s="12"/>
      <c r="E602" s="11" t="str">
        <f t="shared" si="19"/>
        <v xml:space="preserve">0 лет 0 мес. </v>
      </c>
      <c r="F602" s="11"/>
      <c r="G602" s="11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8" t="e">
        <f>Обработка!$B598</f>
        <v>#DIV/0!</v>
      </c>
      <c r="AC602" s="8" t="e">
        <f>INDEX(Обработка!$J$11:$U$1011,'Тулуз-Пьерон'!$A602,$F602+1)</f>
        <v>#DIV/0!</v>
      </c>
      <c r="AD602" s="8" t="e">
        <f>Обработка!$C598</f>
        <v>#DIV/0!</v>
      </c>
      <c r="AE602" s="5" t="e">
        <f>Обработка!$D598</f>
        <v>#DIV/0!</v>
      </c>
      <c r="AF602" s="8" t="e">
        <f>INDEX(Обработка!$V$11:$AG$1011,'Тулуз-Пьерон'!$A602,'Тулуз-Пьерон'!$F602+1)</f>
        <v>#DIV/0!</v>
      </c>
      <c r="AG602" s="7" t="e">
        <f t="shared" si="18"/>
        <v>#DIV/0!</v>
      </c>
      <c r="AH602" s="6"/>
      <c r="AI602" s="5" t="e">
        <f>Обработка!$E598</f>
        <v>#DIV/0!</v>
      </c>
      <c r="AJ602" s="5" t="e">
        <f>Обработка!$F598</f>
        <v>#DIV/0!</v>
      </c>
      <c r="AK602" s="5" t="e">
        <f>Обработка!$G598</f>
        <v>#DIV/0!</v>
      </c>
    </row>
    <row r="603" spans="1:37" x14ac:dyDescent="0.25">
      <c r="A603" s="11"/>
      <c r="B603" s="13"/>
      <c r="C603" s="80"/>
      <c r="D603" s="12"/>
      <c r="E603" s="11" t="str">
        <f t="shared" si="19"/>
        <v xml:space="preserve">0 лет 0 мес. </v>
      </c>
      <c r="F603" s="11"/>
      <c r="G603" s="11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8" t="e">
        <f>Обработка!$B599</f>
        <v>#DIV/0!</v>
      </c>
      <c r="AC603" s="8" t="e">
        <f>INDEX(Обработка!$J$11:$U$1011,'Тулуз-Пьерон'!$A603,$F603+1)</f>
        <v>#DIV/0!</v>
      </c>
      <c r="AD603" s="8" t="e">
        <f>Обработка!$C599</f>
        <v>#DIV/0!</v>
      </c>
      <c r="AE603" s="5" t="e">
        <f>Обработка!$D599</f>
        <v>#DIV/0!</v>
      </c>
      <c r="AF603" s="8" t="e">
        <f>INDEX(Обработка!$V$11:$AG$1011,'Тулуз-Пьерон'!$A603,'Тулуз-Пьерон'!$F603+1)</f>
        <v>#DIV/0!</v>
      </c>
      <c r="AG603" s="7" t="e">
        <f t="shared" si="18"/>
        <v>#DIV/0!</v>
      </c>
      <c r="AH603" s="6"/>
      <c r="AI603" s="5" t="e">
        <f>Обработка!$E599</f>
        <v>#DIV/0!</v>
      </c>
      <c r="AJ603" s="5" t="e">
        <f>Обработка!$F599</f>
        <v>#DIV/0!</v>
      </c>
      <c r="AK603" s="5" t="e">
        <f>Обработка!$G599</f>
        <v>#DIV/0!</v>
      </c>
    </row>
    <row r="604" spans="1:37" x14ac:dyDescent="0.25">
      <c r="A604" s="11"/>
      <c r="B604" s="13"/>
      <c r="C604" s="80"/>
      <c r="D604" s="12"/>
      <c r="E604" s="11" t="str">
        <f t="shared" si="19"/>
        <v xml:space="preserve">0 лет 0 мес. </v>
      </c>
      <c r="F604" s="11"/>
      <c r="G604" s="11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8" t="e">
        <f>Обработка!$B600</f>
        <v>#DIV/0!</v>
      </c>
      <c r="AC604" s="8" t="e">
        <f>INDEX(Обработка!$J$11:$U$1011,'Тулуз-Пьерон'!$A604,$F604+1)</f>
        <v>#DIV/0!</v>
      </c>
      <c r="AD604" s="8" t="e">
        <f>Обработка!$C600</f>
        <v>#DIV/0!</v>
      </c>
      <c r="AE604" s="5" t="e">
        <f>Обработка!$D600</f>
        <v>#DIV/0!</v>
      </c>
      <c r="AF604" s="8" t="e">
        <f>INDEX(Обработка!$V$11:$AG$1011,'Тулуз-Пьерон'!$A604,'Тулуз-Пьерон'!$F604+1)</f>
        <v>#DIV/0!</v>
      </c>
      <c r="AG604" s="7" t="e">
        <f t="shared" si="18"/>
        <v>#DIV/0!</v>
      </c>
      <c r="AH604" s="6"/>
      <c r="AI604" s="5" t="e">
        <f>Обработка!$E600</f>
        <v>#DIV/0!</v>
      </c>
      <c r="AJ604" s="5" t="e">
        <f>Обработка!$F600</f>
        <v>#DIV/0!</v>
      </c>
      <c r="AK604" s="5" t="e">
        <f>Обработка!$G600</f>
        <v>#DIV/0!</v>
      </c>
    </row>
    <row r="605" spans="1:37" x14ac:dyDescent="0.25">
      <c r="A605" s="11"/>
      <c r="B605" s="13"/>
      <c r="C605" s="80"/>
      <c r="D605" s="12"/>
      <c r="E605" s="11" t="str">
        <f t="shared" si="19"/>
        <v xml:space="preserve">0 лет 0 мес. </v>
      </c>
      <c r="F605" s="11"/>
      <c r="G605" s="11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8" t="e">
        <f>Обработка!$B601</f>
        <v>#DIV/0!</v>
      </c>
      <c r="AC605" s="8" t="e">
        <f>INDEX(Обработка!$J$11:$U$1011,'Тулуз-Пьерон'!$A605,$F605+1)</f>
        <v>#DIV/0!</v>
      </c>
      <c r="AD605" s="8" t="e">
        <f>Обработка!$C601</f>
        <v>#DIV/0!</v>
      </c>
      <c r="AE605" s="5" t="e">
        <f>Обработка!$D601</f>
        <v>#DIV/0!</v>
      </c>
      <c r="AF605" s="8" t="e">
        <f>INDEX(Обработка!$V$11:$AG$1011,'Тулуз-Пьерон'!$A605,'Тулуз-Пьерон'!$F605+1)</f>
        <v>#DIV/0!</v>
      </c>
      <c r="AG605" s="7" t="e">
        <f t="shared" si="18"/>
        <v>#DIV/0!</v>
      </c>
      <c r="AH605" s="6"/>
      <c r="AI605" s="5" t="e">
        <f>Обработка!$E601</f>
        <v>#DIV/0!</v>
      </c>
      <c r="AJ605" s="5" t="e">
        <f>Обработка!$F601</f>
        <v>#DIV/0!</v>
      </c>
      <c r="AK605" s="5" t="e">
        <f>Обработка!$G601</f>
        <v>#DIV/0!</v>
      </c>
    </row>
    <row r="606" spans="1:37" x14ac:dyDescent="0.25">
      <c r="A606" s="11"/>
      <c r="B606" s="13"/>
      <c r="C606" s="80"/>
      <c r="D606" s="12"/>
      <c r="E606" s="11" t="str">
        <f t="shared" si="19"/>
        <v xml:space="preserve">0 лет 0 мес. </v>
      </c>
      <c r="F606" s="11"/>
      <c r="G606" s="11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8" t="e">
        <f>Обработка!$B602</f>
        <v>#DIV/0!</v>
      </c>
      <c r="AC606" s="8" t="e">
        <f>INDEX(Обработка!$J$11:$U$1011,'Тулуз-Пьерон'!$A606,$F606+1)</f>
        <v>#DIV/0!</v>
      </c>
      <c r="AD606" s="8" t="e">
        <f>Обработка!$C602</f>
        <v>#DIV/0!</v>
      </c>
      <c r="AE606" s="5" t="e">
        <f>Обработка!$D602</f>
        <v>#DIV/0!</v>
      </c>
      <c r="AF606" s="8" t="e">
        <f>INDEX(Обработка!$V$11:$AG$1011,'Тулуз-Пьерон'!$A606,'Тулуз-Пьерон'!$F606+1)</f>
        <v>#DIV/0!</v>
      </c>
      <c r="AG606" s="7" t="e">
        <f t="shared" si="18"/>
        <v>#DIV/0!</v>
      </c>
      <c r="AH606" s="6"/>
      <c r="AI606" s="5" t="e">
        <f>Обработка!$E602</f>
        <v>#DIV/0!</v>
      </c>
      <c r="AJ606" s="5" t="e">
        <f>Обработка!$F602</f>
        <v>#DIV/0!</v>
      </c>
      <c r="AK606" s="5" t="e">
        <f>Обработка!$G602</f>
        <v>#DIV/0!</v>
      </c>
    </row>
    <row r="607" spans="1:37" x14ac:dyDescent="0.25">
      <c r="A607" s="11"/>
      <c r="B607" s="13"/>
      <c r="C607" s="80"/>
      <c r="D607" s="12"/>
      <c r="E607" s="11" t="str">
        <f t="shared" si="19"/>
        <v xml:space="preserve">0 лет 0 мес. </v>
      </c>
      <c r="F607" s="11"/>
      <c r="G607" s="11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8" t="e">
        <f>Обработка!$B603</f>
        <v>#DIV/0!</v>
      </c>
      <c r="AC607" s="8" t="e">
        <f>INDEX(Обработка!$J$11:$U$1011,'Тулуз-Пьерон'!$A607,$F607+1)</f>
        <v>#DIV/0!</v>
      </c>
      <c r="AD607" s="8" t="e">
        <f>Обработка!$C603</f>
        <v>#DIV/0!</v>
      </c>
      <c r="AE607" s="5" t="e">
        <f>Обработка!$D603</f>
        <v>#DIV/0!</v>
      </c>
      <c r="AF607" s="8" t="e">
        <f>INDEX(Обработка!$V$11:$AG$1011,'Тулуз-Пьерон'!$A607,'Тулуз-Пьерон'!$F607+1)</f>
        <v>#DIV/0!</v>
      </c>
      <c r="AG607" s="7" t="e">
        <f t="shared" si="18"/>
        <v>#DIV/0!</v>
      </c>
      <c r="AH607" s="6"/>
      <c r="AI607" s="5" t="e">
        <f>Обработка!$E603</f>
        <v>#DIV/0!</v>
      </c>
      <c r="AJ607" s="5" t="e">
        <f>Обработка!$F603</f>
        <v>#DIV/0!</v>
      </c>
      <c r="AK607" s="5" t="e">
        <f>Обработка!$G603</f>
        <v>#DIV/0!</v>
      </c>
    </row>
    <row r="608" spans="1:37" x14ac:dyDescent="0.25">
      <c r="A608" s="11"/>
      <c r="B608" s="13"/>
      <c r="C608" s="80"/>
      <c r="D608" s="12"/>
      <c r="E608" s="11" t="str">
        <f t="shared" si="19"/>
        <v xml:space="preserve">0 лет 0 мес. </v>
      </c>
      <c r="F608" s="11"/>
      <c r="G608" s="11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8" t="e">
        <f>Обработка!$B604</f>
        <v>#DIV/0!</v>
      </c>
      <c r="AC608" s="8" t="e">
        <f>INDEX(Обработка!$J$11:$U$1011,'Тулуз-Пьерон'!$A608,$F608+1)</f>
        <v>#DIV/0!</v>
      </c>
      <c r="AD608" s="8" t="e">
        <f>Обработка!$C604</f>
        <v>#DIV/0!</v>
      </c>
      <c r="AE608" s="5" t="e">
        <f>Обработка!$D604</f>
        <v>#DIV/0!</v>
      </c>
      <c r="AF608" s="8" t="e">
        <f>INDEX(Обработка!$V$11:$AG$1011,'Тулуз-Пьерон'!$A608,'Тулуз-Пьерон'!$F608+1)</f>
        <v>#DIV/0!</v>
      </c>
      <c r="AG608" s="7" t="e">
        <f t="shared" si="18"/>
        <v>#DIV/0!</v>
      </c>
      <c r="AH608" s="6"/>
      <c r="AI608" s="5" t="e">
        <f>Обработка!$E604</f>
        <v>#DIV/0!</v>
      </c>
      <c r="AJ608" s="5" t="e">
        <f>Обработка!$F604</f>
        <v>#DIV/0!</v>
      </c>
      <c r="AK608" s="5" t="e">
        <f>Обработка!$G604</f>
        <v>#DIV/0!</v>
      </c>
    </row>
    <row r="609" spans="1:37" x14ac:dyDescent="0.25">
      <c r="A609" s="11"/>
      <c r="B609" s="13"/>
      <c r="C609" s="80"/>
      <c r="D609" s="12"/>
      <c r="E609" s="11" t="str">
        <f t="shared" si="19"/>
        <v xml:space="preserve">0 лет 0 мес. </v>
      </c>
      <c r="F609" s="11"/>
      <c r="G609" s="11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8" t="e">
        <f>Обработка!$B605</f>
        <v>#DIV/0!</v>
      </c>
      <c r="AC609" s="8" t="e">
        <f>INDEX(Обработка!$J$11:$U$1011,'Тулуз-Пьерон'!$A609,$F609+1)</f>
        <v>#DIV/0!</v>
      </c>
      <c r="AD609" s="8" t="e">
        <f>Обработка!$C605</f>
        <v>#DIV/0!</v>
      </c>
      <c r="AE609" s="5" t="e">
        <f>Обработка!$D605</f>
        <v>#DIV/0!</v>
      </c>
      <c r="AF609" s="8" t="e">
        <f>INDEX(Обработка!$V$11:$AG$1011,'Тулуз-Пьерон'!$A609,'Тулуз-Пьерон'!$F609+1)</f>
        <v>#DIV/0!</v>
      </c>
      <c r="AG609" s="7" t="e">
        <f t="shared" si="18"/>
        <v>#DIV/0!</v>
      </c>
      <c r="AH609" s="6"/>
      <c r="AI609" s="5" t="e">
        <f>Обработка!$E605</f>
        <v>#DIV/0!</v>
      </c>
      <c r="AJ609" s="5" t="e">
        <f>Обработка!$F605</f>
        <v>#DIV/0!</v>
      </c>
      <c r="AK609" s="5" t="e">
        <f>Обработка!$G605</f>
        <v>#DIV/0!</v>
      </c>
    </row>
    <row r="610" spans="1:37" x14ac:dyDescent="0.25">
      <c r="A610" s="11"/>
      <c r="B610" s="13"/>
      <c r="C610" s="80"/>
      <c r="D610" s="12"/>
      <c r="E610" s="11" t="str">
        <f t="shared" si="19"/>
        <v xml:space="preserve">0 лет 0 мес. </v>
      </c>
      <c r="F610" s="11"/>
      <c r="G610" s="11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8" t="e">
        <f>Обработка!$B606</f>
        <v>#DIV/0!</v>
      </c>
      <c r="AC610" s="8" t="e">
        <f>INDEX(Обработка!$J$11:$U$1011,'Тулуз-Пьерон'!$A610,$F610+1)</f>
        <v>#DIV/0!</v>
      </c>
      <c r="AD610" s="8" t="e">
        <f>Обработка!$C606</f>
        <v>#DIV/0!</v>
      </c>
      <c r="AE610" s="5" t="e">
        <f>Обработка!$D606</f>
        <v>#DIV/0!</v>
      </c>
      <c r="AF610" s="8" t="e">
        <f>INDEX(Обработка!$V$11:$AG$1011,'Тулуз-Пьерон'!$A610,'Тулуз-Пьерон'!$F610+1)</f>
        <v>#DIV/0!</v>
      </c>
      <c r="AG610" s="7" t="e">
        <f t="shared" si="18"/>
        <v>#DIV/0!</v>
      </c>
      <c r="AH610" s="6"/>
      <c r="AI610" s="5" t="e">
        <f>Обработка!$E606</f>
        <v>#DIV/0!</v>
      </c>
      <c r="AJ610" s="5" t="e">
        <f>Обработка!$F606</f>
        <v>#DIV/0!</v>
      </c>
      <c r="AK610" s="5" t="e">
        <f>Обработка!$G606</f>
        <v>#DIV/0!</v>
      </c>
    </row>
    <row r="611" spans="1:37" x14ac:dyDescent="0.25">
      <c r="A611" s="11"/>
      <c r="B611" s="13"/>
      <c r="C611" s="80"/>
      <c r="D611" s="12"/>
      <c r="E611" s="11" t="str">
        <f t="shared" si="19"/>
        <v xml:space="preserve">0 лет 0 мес. </v>
      </c>
      <c r="F611" s="11"/>
      <c r="G611" s="11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8" t="e">
        <f>Обработка!$B607</f>
        <v>#DIV/0!</v>
      </c>
      <c r="AC611" s="8" t="e">
        <f>INDEX(Обработка!$J$11:$U$1011,'Тулуз-Пьерон'!$A611,$F611+1)</f>
        <v>#DIV/0!</v>
      </c>
      <c r="AD611" s="8" t="e">
        <f>Обработка!$C607</f>
        <v>#DIV/0!</v>
      </c>
      <c r="AE611" s="5" t="e">
        <f>Обработка!$D607</f>
        <v>#DIV/0!</v>
      </c>
      <c r="AF611" s="8" t="e">
        <f>INDEX(Обработка!$V$11:$AG$1011,'Тулуз-Пьерон'!$A611,'Тулуз-Пьерон'!$F611+1)</f>
        <v>#DIV/0!</v>
      </c>
      <c r="AG611" s="7" t="e">
        <f t="shared" si="18"/>
        <v>#DIV/0!</v>
      </c>
      <c r="AH611" s="6"/>
      <c r="AI611" s="5" t="e">
        <f>Обработка!$E607</f>
        <v>#DIV/0!</v>
      </c>
      <c r="AJ611" s="5" t="e">
        <f>Обработка!$F607</f>
        <v>#DIV/0!</v>
      </c>
      <c r="AK611" s="5" t="e">
        <f>Обработка!$G607</f>
        <v>#DIV/0!</v>
      </c>
    </row>
    <row r="612" spans="1:37" x14ac:dyDescent="0.25">
      <c r="A612" s="11"/>
      <c r="B612" s="13"/>
      <c r="C612" s="80"/>
      <c r="D612" s="12"/>
      <c r="E612" s="11" t="str">
        <f t="shared" si="19"/>
        <v xml:space="preserve">0 лет 0 мес. </v>
      </c>
      <c r="F612" s="11"/>
      <c r="G612" s="11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8" t="e">
        <f>Обработка!$B608</f>
        <v>#DIV/0!</v>
      </c>
      <c r="AC612" s="8" t="e">
        <f>INDEX(Обработка!$J$11:$U$1011,'Тулуз-Пьерон'!$A612,$F612+1)</f>
        <v>#DIV/0!</v>
      </c>
      <c r="AD612" s="8" t="e">
        <f>Обработка!$C608</f>
        <v>#DIV/0!</v>
      </c>
      <c r="AE612" s="5" t="e">
        <f>Обработка!$D608</f>
        <v>#DIV/0!</v>
      </c>
      <c r="AF612" s="8" t="e">
        <f>INDEX(Обработка!$V$11:$AG$1011,'Тулуз-Пьерон'!$A612,'Тулуз-Пьерон'!$F612+1)</f>
        <v>#DIV/0!</v>
      </c>
      <c r="AG612" s="7" t="e">
        <f t="shared" si="18"/>
        <v>#DIV/0!</v>
      </c>
      <c r="AH612" s="6"/>
      <c r="AI612" s="5" t="e">
        <f>Обработка!$E608</f>
        <v>#DIV/0!</v>
      </c>
      <c r="AJ612" s="5" t="e">
        <f>Обработка!$F608</f>
        <v>#DIV/0!</v>
      </c>
      <c r="AK612" s="5" t="e">
        <f>Обработка!$G608</f>
        <v>#DIV/0!</v>
      </c>
    </row>
    <row r="613" spans="1:37" x14ac:dyDescent="0.25">
      <c r="A613" s="11"/>
      <c r="B613" s="13"/>
      <c r="C613" s="80"/>
      <c r="D613" s="12"/>
      <c r="E613" s="11" t="str">
        <f t="shared" si="19"/>
        <v xml:space="preserve">0 лет 0 мес. </v>
      </c>
      <c r="F613" s="11"/>
      <c r="G613" s="11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8" t="e">
        <f>Обработка!$B609</f>
        <v>#DIV/0!</v>
      </c>
      <c r="AC613" s="8" t="e">
        <f>INDEX(Обработка!$J$11:$U$1011,'Тулуз-Пьерон'!$A613,$F613+1)</f>
        <v>#DIV/0!</v>
      </c>
      <c r="AD613" s="8" t="e">
        <f>Обработка!$C609</f>
        <v>#DIV/0!</v>
      </c>
      <c r="AE613" s="5" t="e">
        <f>Обработка!$D609</f>
        <v>#DIV/0!</v>
      </c>
      <c r="AF613" s="8" t="e">
        <f>INDEX(Обработка!$V$11:$AG$1011,'Тулуз-Пьерон'!$A613,'Тулуз-Пьерон'!$F613+1)</f>
        <v>#DIV/0!</v>
      </c>
      <c r="AG613" s="7" t="e">
        <f t="shared" si="18"/>
        <v>#DIV/0!</v>
      </c>
      <c r="AH613" s="6"/>
      <c r="AI613" s="5" t="e">
        <f>Обработка!$E609</f>
        <v>#DIV/0!</v>
      </c>
      <c r="AJ613" s="5" t="e">
        <f>Обработка!$F609</f>
        <v>#DIV/0!</v>
      </c>
      <c r="AK613" s="5" t="e">
        <f>Обработка!$G609</f>
        <v>#DIV/0!</v>
      </c>
    </row>
    <row r="614" spans="1:37" x14ac:dyDescent="0.25">
      <c r="A614" s="11"/>
      <c r="B614" s="13"/>
      <c r="C614" s="80"/>
      <c r="D614" s="12"/>
      <c r="E614" s="11" t="str">
        <f t="shared" si="19"/>
        <v xml:space="preserve">0 лет 0 мес. </v>
      </c>
      <c r="F614" s="11"/>
      <c r="G614" s="11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8" t="e">
        <f>Обработка!$B610</f>
        <v>#DIV/0!</v>
      </c>
      <c r="AC614" s="8" t="e">
        <f>INDEX(Обработка!$J$11:$U$1011,'Тулуз-Пьерон'!$A614,$F614+1)</f>
        <v>#DIV/0!</v>
      </c>
      <c r="AD614" s="8" t="e">
        <f>Обработка!$C610</f>
        <v>#DIV/0!</v>
      </c>
      <c r="AE614" s="5" t="e">
        <f>Обработка!$D610</f>
        <v>#DIV/0!</v>
      </c>
      <c r="AF614" s="8" t="e">
        <f>INDEX(Обработка!$V$11:$AG$1011,'Тулуз-Пьерон'!$A614,'Тулуз-Пьерон'!$F614+1)</f>
        <v>#DIV/0!</v>
      </c>
      <c r="AG614" s="7" t="e">
        <f t="shared" si="18"/>
        <v>#DIV/0!</v>
      </c>
      <c r="AH614" s="6"/>
      <c r="AI614" s="5" t="e">
        <f>Обработка!$E610</f>
        <v>#DIV/0!</v>
      </c>
      <c r="AJ614" s="5" t="e">
        <f>Обработка!$F610</f>
        <v>#DIV/0!</v>
      </c>
      <c r="AK614" s="5" t="e">
        <f>Обработка!$G610</f>
        <v>#DIV/0!</v>
      </c>
    </row>
    <row r="615" spans="1:37" x14ac:dyDescent="0.25">
      <c r="A615" s="11"/>
      <c r="B615" s="13"/>
      <c r="C615" s="80"/>
      <c r="D615" s="12"/>
      <c r="E615" s="11" t="str">
        <f t="shared" si="19"/>
        <v xml:space="preserve">0 лет 0 мес. </v>
      </c>
      <c r="F615" s="11"/>
      <c r="G615" s="11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8" t="e">
        <f>Обработка!$B611</f>
        <v>#DIV/0!</v>
      </c>
      <c r="AC615" s="8" t="e">
        <f>INDEX(Обработка!$J$11:$U$1011,'Тулуз-Пьерон'!$A615,$F615+1)</f>
        <v>#DIV/0!</v>
      </c>
      <c r="AD615" s="8" t="e">
        <f>Обработка!$C611</f>
        <v>#DIV/0!</v>
      </c>
      <c r="AE615" s="5" t="e">
        <f>Обработка!$D611</f>
        <v>#DIV/0!</v>
      </c>
      <c r="AF615" s="8" t="e">
        <f>INDEX(Обработка!$V$11:$AG$1011,'Тулуз-Пьерон'!$A615,'Тулуз-Пьерон'!$F615+1)</f>
        <v>#DIV/0!</v>
      </c>
      <c r="AG615" s="7" t="e">
        <f t="shared" si="18"/>
        <v>#DIV/0!</v>
      </c>
      <c r="AH615" s="6"/>
      <c r="AI615" s="5" t="e">
        <f>Обработка!$E611</f>
        <v>#DIV/0!</v>
      </c>
      <c r="AJ615" s="5" t="e">
        <f>Обработка!$F611</f>
        <v>#DIV/0!</v>
      </c>
      <c r="AK615" s="5" t="e">
        <f>Обработка!$G611</f>
        <v>#DIV/0!</v>
      </c>
    </row>
    <row r="616" spans="1:37" x14ac:dyDescent="0.25">
      <c r="A616" s="11"/>
      <c r="B616" s="13"/>
      <c r="C616" s="80"/>
      <c r="D616" s="12"/>
      <c r="E616" s="11" t="str">
        <f t="shared" si="19"/>
        <v xml:space="preserve">0 лет 0 мес. </v>
      </c>
      <c r="F616" s="11"/>
      <c r="G616" s="11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8" t="e">
        <f>Обработка!$B612</f>
        <v>#DIV/0!</v>
      </c>
      <c r="AC616" s="8" t="e">
        <f>INDEX(Обработка!$J$11:$U$1011,'Тулуз-Пьерон'!$A616,$F616+1)</f>
        <v>#DIV/0!</v>
      </c>
      <c r="AD616" s="8" t="e">
        <f>Обработка!$C612</f>
        <v>#DIV/0!</v>
      </c>
      <c r="AE616" s="5" t="e">
        <f>Обработка!$D612</f>
        <v>#DIV/0!</v>
      </c>
      <c r="AF616" s="8" t="e">
        <f>INDEX(Обработка!$V$11:$AG$1011,'Тулуз-Пьерон'!$A616,'Тулуз-Пьерон'!$F616+1)</f>
        <v>#DIV/0!</v>
      </c>
      <c r="AG616" s="7" t="e">
        <f t="shared" si="18"/>
        <v>#DIV/0!</v>
      </c>
      <c r="AH616" s="6"/>
      <c r="AI616" s="5" t="e">
        <f>Обработка!$E612</f>
        <v>#DIV/0!</v>
      </c>
      <c r="AJ616" s="5" t="e">
        <f>Обработка!$F612</f>
        <v>#DIV/0!</v>
      </c>
      <c r="AK616" s="5" t="e">
        <f>Обработка!$G612</f>
        <v>#DIV/0!</v>
      </c>
    </row>
    <row r="617" spans="1:37" x14ac:dyDescent="0.25">
      <c r="A617" s="11"/>
      <c r="B617" s="13"/>
      <c r="C617" s="80"/>
      <c r="D617" s="12"/>
      <c r="E617" s="11" t="str">
        <f t="shared" si="19"/>
        <v xml:space="preserve">0 лет 0 мес. </v>
      </c>
      <c r="F617" s="11"/>
      <c r="G617" s="11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8" t="e">
        <f>Обработка!$B613</f>
        <v>#DIV/0!</v>
      </c>
      <c r="AC617" s="8" t="e">
        <f>INDEX(Обработка!$J$11:$U$1011,'Тулуз-Пьерон'!$A617,$F617+1)</f>
        <v>#DIV/0!</v>
      </c>
      <c r="AD617" s="8" t="e">
        <f>Обработка!$C613</f>
        <v>#DIV/0!</v>
      </c>
      <c r="AE617" s="5" t="e">
        <f>Обработка!$D613</f>
        <v>#DIV/0!</v>
      </c>
      <c r="AF617" s="8" t="e">
        <f>INDEX(Обработка!$V$11:$AG$1011,'Тулуз-Пьерон'!$A617,'Тулуз-Пьерон'!$F617+1)</f>
        <v>#DIV/0!</v>
      </c>
      <c r="AG617" s="7" t="e">
        <f t="shared" si="18"/>
        <v>#DIV/0!</v>
      </c>
      <c r="AH617" s="6"/>
      <c r="AI617" s="5" t="e">
        <f>Обработка!$E613</f>
        <v>#DIV/0!</v>
      </c>
      <c r="AJ617" s="5" t="e">
        <f>Обработка!$F613</f>
        <v>#DIV/0!</v>
      </c>
      <c r="AK617" s="5" t="e">
        <f>Обработка!$G613</f>
        <v>#DIV/0!</v>
      </c>
    </row>
    <row r="618" spans="1:37" x14ac:dyDescent="0.25">
      <c r="A618" s="11"/>
      <c r="B618" s="13"/>
      <c r="C618" s="80"/>
      <c r="D618" s="12"/>
      <c r="E618" s="11" t="str">
        <f t="shared" si="19"/>
        <v xml:space="preserve">0 лет 0 мес. </v>
      </c>
      <c r="F618" s="11"/>
      <c r="G618" s="11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8" t="e">
        <f>Обработка!$B614</f>
        <v>#DIV/0!</v>
      </c>
      <c r="AC618" s="8" t="e">
        <f>INDEX(Обработка!$J$11:$U$1011,'Тулуз-Пьерон'!$A618,$F618+1)</f>
        <v>#DIV/0!</v>
      </c>
      <c r="AD618" s="8" t="e">
        <f>Обработка!$C614</f>
        <v>#DIV/0!</v>
      </c>
      <c r="AE618" s="5" t="e">
        <f>Обработка!$D614</f>
        <v>#DIV/0!</v>
      </c>
      <c r="AF618" s="8" t="e">
        <f>INDEX(Обработка!$V$11:$AG$1011,'Тулуз-Пьерон'!$A618,'Тулуз-Пьерон'!$F618+1)</f>
        <v>#DIV/0!</v>
      </c>
      <c r="AG618" s="7" t="e">
        <f t="shared" si="18"/>
        <v>#DIV/0!</v>
      </c>
      <c r="AH618" s="6"/>
      <c r="AI618" s="5" t="e">
        <f>Обработка!$E614</f>
        <v>#DIV/0!</v>
      </c>
      <c r="AJ618" s="5" t="e">
        <f>Обработка!$F614</f>
        <v>#DIV/0!</v>
      </c>
      <c r="AK618" s="5" t="e">
        <f>Обработка!$G614</f>
        <v>#DIV/0!</v>
      </c>
    </row>
    <row r="619" spans="1:37" x14ac:dyDescent="0.25">
      <c r="A619" s="11"/>
      <c r="B619" s="13"/>
      <c r="C619" s="80"/>
      <c r="D619" s="12"/>
      <c r="E619" s="11" t="str">
        <f t="shared" si="19"/>
        <v xml:space="preserve">0 лет 0 мес. </v>
      </c>
      <c r="F619" s="11"/>
      <c r="G619" s="11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8" t="e">
        <f>Обработка!$B615</f>
        <v>#DIV/0!</v>
      </c>
      <c r="AC619" s="8" t="e">
        <f>INDEX(Обработка!$J$11:$U$1011,'Тулуз-Пьерон'!$A619,$F619+1)</f>
        <v>#DIV/0!</v>
      </c>
      <c r="AD619" s="8" t="e">
        <f>Обработка!$C615</f>
        <v>#DIV/0!</v>
      </c>
      <c r="AE619" s="5" t="e">
        <f>Обработка!$D615</f>
        <v>#DIV/0!</v>
      </c>
      <c r="AF619" s="8" t="e">
        <f>INDEX(Обработка!$V$11:$AG$1011,'Тулуз-Пьерон'!$A619,'Тулуз-Пьерон'!$F619+1)</f>
        <v>#DIV/0!</v>
      </c>
      <c r="AG619" s="7" t="e">
        <f t="shared" si="18"/>
        <v>#DIV/0!</v>
      </c>
      <c r="AH619" s="6"/>
      <c r="AI619" s="5" t="e">
        <f>Обработка!$E615</f>
        <v>#DIV/0!</v>
      </c>
      <c r="AJ619" s="5" t="e">
        <f>Обработка!$F615</f>
        <v>#DIV/0!</v>
      </c>
      <c r="AK619" s="5" t="e">
        <f>Обработка!$G615</f>
        <v>#DIV/0!</v>
      </c>
    </row>
    <row r="620" spans="1:37" x14ac:dyDescent="0.25">
      <c r="A620" s="11"/>
      <c r="B620" s="13"/>
      <c r="C620" s="80"/>
      <c r="D620" s="12"/>
      <c r="E620" s="11" t="str">
        <f t="shared" si="19"/>
        <v xml:space="preserve">0 лет 0 мес. </v>
      </c>
      <c r="F620" s="11"/>
      <c r="G620" s="11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8" t="e">
        <f>Обработка!$B616</f>
        <v>#DIV/0!</v>
      </c>
      <c r="AC620" s="8" t="e">
        <f>INDEX(Обработка!$J$11:$U$1011,'Тулуз-Пьерон'!$A620,$F620+1)</f>
        <v>#DIV/0!</v>
      </c>
      <c r="AD620" s="8" t="e">
        <f>Обработка!$C616</f>
        <v>#DIV/0!</v>
      </c>
      <c r="AE620" s="5" t="e">
        <f>Обработка!$D616</f>
        <v>#DIV/0!</v>
      </c>
      <c r="AF620" s="8" t="e">
        <f>INDEX(Обработка!$V$11:$AG$1011,'Тулуз-Пьерон'!$A620,'Тулуз-Пьерон'!$F620+1)</f>
        <v>#DIV/0!</v>
      </c>
      <c r="AG620" s="7" t="e">
        <f t="shared" si="18"/>
        <v>#DIV/0!</v>
      </c>
      <c r="AH620" s="6"/>
      <c r="AI620" s="5" t="e">
        <f>Обработка!$E616</f>
        <v>#DIV/0!</v>
      </c>
      <c r="AJ620" s="5" t="e">
        <f>Обработка!$F616</f>
        <v>#DIV/0!</v>
      </c>
      <c r="AK620" s="5" t="e">
        <f>Обработка!$G616</f>
        <v>#DIV/0!</v>
      </c>
    </row>
    <row r="621" spans="1:37" x14ac:dyDescent="0.25">
      <c r="A621" s="11"/>
      <c r="B621" s="13"/>
      <c r="C621" s="80"/>
      <c r="D621" s="12"/>
      <c r="E621" s="11" t="str">
        <f t="shared" si="19"/>
        <v xml:space="preserve">0 лет 0 мес. </v>
      </c>
      <c r="F621" s="11"/>
      <c r="G621" s="11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8" t="e">
        <f>Обработка!$B617</f>
        <v>#DIV/0!</v>
      </c>
      <c r="AC621" s="8" t="e">
        <f>INDEX(Обработка!$J$11:$U$1011,'Тулуз-Пьерон'!$A621,$F621+1)</f>
        <v>#DIV/0!</v>
      </c>
      <c r="AD621" s="8" t="e">
        <f>Обработка!$C617</f>
        <v>#DIV/0!</v>
      </c>
      <c r="AE621" s="5" t="e">
        <f>Обработка!$D617</f>
        <v>#DIV/0!</v>
      </c>
      <c r="AF621" s="8" t="e">
        <f>INDEX(Обработка!$V$11:$AG$1011,'Тулуз-Пьерон'!$A621,'Тулуз-Пьерон'!$F621+1)</f>
        <v>#DIV/0!</v>
      </c>
      <c r="AG621" s="7" t="e">
        <f t="shared" si="18"/>
        <v>#DIV/0!</v>
      </c>
      <c r="AH621" s="6"/>
      <c r="AI621" s="5" t="e">
        <f>Обработка!$E617</f>
        <v>#DIV/0!</v>
      </c>
      <c r="AJ621" s="5" t="e">
        <f>Обработка!$F617</f>
        <v>#DIV/0!</v>
      </c>
      <c r="AK621" s="5" t="e">
        <f>Обработка!$G617</f>
        <v>#DIV/0!</v>
      </c>
    </row>
    <row r="622" spans="1:37" x14ac:dyDescent="0.25">
      <c r="A622" s="11"/>
      <c r="B622" s="13"/>
      <c r="C622" s="80"/>
      <c r="D622" s="12"/>
      <c r="E622" s="11" t="str">
        <f t="shared" si="19"/>
        <v xml:space="preserve">0 лет 0 мес. </v>
      </c>
      <c r="F622" s="11"/>
      <c r="G622" s="11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8" t="e">
        <f>Обработка!$B618</f>
        <v>#DIV/0!</v>
      </c>
      <c r="AC622" s="8" t="e">
        <f>INDEX(Обработка!$J$11:$U$1011,'Тулуз-Пьерон'!$A622,$F622+1)</f>
        <v>#DIV/0!</v>
      </c>
      <c r="AD622" s="8" t="e">
        <f>Обработка!$C618</f>
        <v>#DIV/0!</v>
      </c>
      <c r="AE622" s="5" t="e">
        <f>Обработка!$D618</f>
        <v>#DIV/0!</v>
      </c>
      <c r="AF622" s="8" t="e">
        <f>INDEX(Обработка!$V$11:$AG$1011,'Тулуз-Пьерон'!$A622,'Тулуз-Пьерон'!$F622+1)</f>
        <v>#DIV/0!</v>
      </c>
      <c r="AG622" s="7" t="e">
        <f t="shared" si="18"/>
        <v>#DIV/0!</v>
      </c>
      <c r="AH622" s="6"/>
      <c r="AI622" s="5" t="e">
        <f>Обработка!$E618</f>
        <v>#DIV/0!</v>
      </c>
      <c r="AJ622" s="5" t="e">
        <f>Обработка!$F618</f>
        <v>#DIV/0!</v>
      </c>
      <c r="AK622" s="5" t="e">
        <f>Обработка!$G618</f>
        <v>#DIV/0!</v>
      </c>
    </row>
    <row r="623" spans="1:37" x14ac:dyDescent="0.25">
      <c r="A623" s="11"/>
      <c r="B623" s="13"/>
      <c r="C623" s="80"/>
      <c r="D623" s="12"/>
      <c r="E623" s="11" t="str">
        <f t="shared" si="19"/>
        <v xml:space="preserve">0 лет 0 мес. </v>
      </c>
      <c r="F623" s="11"/>
      <c r="G623" s="11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8" t="e">
        <f>Обработка!$B619</f>
        <v>#DIV/0!</v>
      </c>
      <c r="AC623" s="8" t="e">
        <f>INDEX(Обработка!$J$11:$U$1011,'Тулуз-Пьерон'!$A623,$F623+1)</f>
        <v>#DIV/0!</v>
      </c>
      <c r="AD623" s="8" t="e">
        <f>Обработка!$C619</f>
        <v>#DIV/0!</v>
      </c>
      <c r="AE623" s="5" t="e">
        <f>Обработка!$D619</f>
        <v>#DIV/0!</v>
      </c>
      <c r="AF623" s="8" t="e">
        <f>INDEX(Обработка!$V$11:$AG$1011,'Тулуз-Пьерон'!$A623,'Тулуз-Пьерон'!$F623+1)</f>
        <v>#DIV/0!</v>
      </c>
      <c r="AG623" s="7" t="e">
        <f t="shared" si="18"/>
        <v>#DIV/0!</v>
      </c>
      <c r="AH623" s="6"/>
      <c r="AI623" s="5" t="e">
        <f>Обработка!$E619</f>
        <v>#DIV/0!</v>
      </c>
      <c r="AJ623" s="5" t="e">
        <f>Обработка!$F619</f>
        <v>#DIV/0!</v>
      </c>
      <c r="AK623" s="5" t="e">
        <f>Обработка!$G619</f>
        <v>#DIV/0!</v>
      </c>
    </row>
    <row r="624" spans="1:37" x14ac:dyDescent="0.25">
      <c r="A624" s="11"/>
      <c r="B624" s="13"/>
      <c r="C624" s="80"/>
      <c r="D624" s="12"/>
      <c r="E624" s="11" t="str">
        <f t="shared" si="19"/>
        <v xml:space="preserve">0 лет 0 мес. </v>
      </c>
      <c r="F624" s="11"/>
      <c r="G624" s="11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8" t="e">
        <f>Обработка!$B620</f>
        <v>#DIV/0!</v>
      </c>
      <c r="AC624" s="8" t="e">
        <f>INDEX(Обработка!$J$11:$U$1011,'Тулуз-Пьерон'!$A624,$F624+1)</f>
        <v>#DIV/0!</v>
      </c>
      <c r="AD624" s="8" t="e">
        <f>Обработка!$C620</f>
        <v>#DIV/0!</v>
      </c>
      <c r="AE624" s="5" t="e">
        <f>Обработка!$D620</f>
        <v>#DIV/0!</v>
      </c>
      <c r="AF624" s="8" t="e">
        <f>INDEX(Обработка!$V$11:$AG$1011,'Тулуз-Пьерон'!$A624,'Тулуз-Пьерон'!$F624+1)</f>
        <v>#DIV/0!</v>
      </c>
      <c r="AG624" s="7" t="e">
        <f t="shared" si="18"/>
        <v>#DIV/0!</v>
      </c>
      <c r="AH624" s="6"/>
      <c r="AI624" s="5" t="e">
        <f>Обработка!$E620</f>
        <v>#DIV/0!</v>
      </c>
      <c r="AJ624" s="5" t="e">
        <f>Обработка!$F620</f>
        <v>#DIV/0!</v>
      </c>
      <c r="AK624" s="5" t="e">
        <f>Обработка!$G620</f>
        <v>#DIV/0!</v>
      </c>
    </row>
    <row r="625" spans="1:37" x14ac:dyDescent="0.25">
      <c r="A625" s="11"/>
      <c r="B625" s="13"/>
      <c r="C625" s="80"/>
      <c r="D625" s="12"/>
      <c r="E625" s="11" t="str">
        <f t="shared" si="19"/>
        <v xml:space="preserve">0 лет 0 мес. </v>
      </c>
      <c r="F625" s="11"/>
      <c r="G625" s="11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8" t="e">
        <f>Обработка!$B621</f>
        <v>#DIV/0!</v>
      </c>
      <c r="AC625" s="8" t="e">
        <f>INDEX(Обработка!$J$11:$U$1011,'Тулуз-Пьерон'!$A625,$F625+1)</f>
        <v>#DIV/0!</v>
      </c>
      <c r="AD625" s="8" t="e">
        <f>Обработка!$C621</f>
        <v>#DIV/0!</v>
      </c>
      <c r="AE625" s="5" t="e">
        <f>Обработка!$D621</f>
        <v>#DIV/0!</v>
      </c>
      <c r="AF625" s="8" t="e">
        <f>INDEX(Обработка!$V$11:$AG$1011,'Тулуз-Пьерон'!$A625,'Тулуз-Пьерон'!$F625+1)</f>
        <v>#DIV/0!</v>
      </c>
      <c r="AG625" s="7" t="e">
        <f t="shared" si="18"/>
        <v>#DIV/0!</v>
      </c>
      <c r="AH625" s="6"/>
      <c r="AI625" s="5" t="e">
        <f>Обработка!$E621</f>
        <v>#DIV/0!</v>
      </c>
      <c r="AJ625" s="5" t="e">
        <f>Обработка!$F621</f>
        <v>#DIV/0!</v>
      </c>
      <c r="AK625" s="5" t="e">
        <f>Обработка!$G621</f>
        <v>#DIV/0!</v>
      </c>
    </row>
    <row r="626" spans="1:37" x14ac:dyDescent="0.25">
      <c r="A626" s="11"/>
      <c r="B626" s="13"/>
      <c r="C626" s="80"/>
      <c r="D626" s="12"/>
      <c r="E626" s="11" t="str">
        <f t="shared" si="19"/>
        <v xml:space="preserve">0 лет 0 мес. </v>
      </c>
      <c r="F626" s="11"/>
      <c r="G626" s="11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8" t="e">
        <f>Обработка!$B622</f>
        <v>#DIV/0!</v>
      </c>
      <c r="AC626" s="8" t="e">
        <f>INDEX(Обработка!$J$11:$U$1011,'Тулуз-Пьерон'!$A626,$F626+1)</f>
        <v>#DIV/0!</v>
      </c>
      <c r="AD626" s="8" t="e">
        <f>Обработка!$C622</f>
        <v>#DIV/0!</v>
      </c>
      <c r="AE626" s="5" t="e">
        <f>Обработка!$D622</f>
        <v>#DIV/0!</v>
      </c>
      <c r="AF626" s="8" t="e">
        <f>INDEX(Обработка!$V$11:$AG$1011,'Тулуз-Пьерон'!$A626,'Тулуз-Пьерон'!$F626+1)</f>
        <v>#DIV/0!</v>
      </c>
      <c r="AG626" s="7" t="e">
        <f t="shared" si="18"/>
        <v>#DIV/0!</v>
      </c>
      <c r="AH626" s="6"/>
      <c r="AI626" s="5" t="e">
        <f>Обработка!$E622</f>
        <v>#DIV/0!</v>
      </c>
      <c r="AJ626" s="5" t="e">
        <f>Обработка!$F622</f>
        <v>#DIV/0!</v>
      </c>
      <c r="AK626" s="5" t="e">
        <f>Обработка!$G622</f>
        <v>#DIV/0!</v>
      </c>
    </row>
    <row r="627" spans="1:37" x14ac:dyDescent="0.25">
      <c r="A627" s="11"/>
      <c r="B627" s="13"/>
      <c r="C627" s="80"/>
      <c r="D627" s="12"/>
      <c r="E627" s="11" t="str">
        <f t="shared" si="19"/>
        <v xml:space="preserve">0 лет 0 мес. </v>
      </c>
      <c r="F627" s="11"/>
      <c r="G627" s="11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8" t="e">
        <f>Обработка!$B623</f>
        <v>#DIV/0!</v>
      </c>
      <c r="AC627" s="8" t="e">
        <f>INDEX(Обработка!$J$11:$U$1011,'Тулуз-Пьерон'!$A627,$F627+1)</f>
        <v>#DIV/0!</v>
      </c>
      <c r="AD627" s="8" t="e">
        <f>Обработка!$C623</f>
        <v>#DIV/0!</v>
      </c>
      <c r="AE627" s="5" t="e">
        <f>Обработка!$D623</f>
        <v>#DIV/0!</v>
      </c>
      <c r="AF627" s="8" t="e">
        <f>INDEX(Обработка!$V$11:$AG$1011,'Тулуз-Пьерон'!$A627,'Тулуз-Пьерон'!$F627+1)</f>
        <v>#DIV/0!</v>
      </c>
      <c r="AG627" s="7" t="e">
        <f t="shared" si="18"/>
        <v>#DIV/0!</v>
      </c>
      <c r="AH627" s="6"/>
      <c r="AI627" s="5" t="e">
        <f>Обработка!$E623</f>
        <v>#DIV/0!</v>
      </c>
      <c r="AJ627" s="5" t="e">
        <f>Обработка!$F623</f>
        <v>#DIV/0!</v>
      </c>
      <c r="AK627" s="5" t="e">
        <f>Обработка!$G623</f>
        <v>#DIV/0!</v>
      </c>
    </row>
    <row r="628" spans="1:37" x14ac:dyDescent="0.25">
      <c r="A628" s="11"/>
      <c r="B628" s="13"/>
      <c r="C628" s="80"/>
      <c r="D628" s="12"/>
      <c r="E628" s="11" t="str">
        <f t="shared" si="19"/>
        <v xml:space="preserve">0 лет 0 мес. </v>
      </c>
      <c r="F628" s="11"/>
      <c r="G628" s="11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8" t="e">
        <f>Обработка!$B624</f>
        <v>#DIV/0!</v>
      </c>
      <c r="AC628" s="8" t="e">
        <f>INDEX(Обработка!$J$11:$U$1011,'Тулуз-Пьерон'!$A628,$F628+1)</f>
        <v>#DIV/0!</v>
      </c>
      <c r="AD628" s="8" t="e">
        <f>Обработка!$C624</f>
        <v>#DIV/0!</v>
      </c>
      <c r="AE628" s="5" t="e">
        <f>Обработка!$D624</f>
        <v>#DIV/0!</v>
      </c>
      <c r="AF628" s="8" t="e">
        <f>INDEX(Обработка!$V$11:$AG$1011,'Тулуз-Пьерон'!$A628,'Тулуз-Пьерон'!$F628+1)</f>
        <v>#DIV/0!</v>
      </c>
      <c r="AG628" s="7" t="e">
        <f t="shared" si="18"/>
        <v>#DIV/0!</v>
      </c>
      <c r="AH628" s="6"/>
      <c r="AI628" s="5" t="e">
        <f>Обработка!$E624</f>
        <v>#DIV/0!</v>
      </c>
      <c r="AJ628" s="5" t="e">
        <f>Обработка!$F624</f>
        <v>#DIV/0!</v>
      </c>
      <c r="AK628" s="5" t="e">
        <f>Обработка!$G624</f>
        <v>#DIV/0!</v>
      </c>
    </row>
    <row r="629" spans="1:37" x14ac:dyDescent="0.25">
      <c r="A629" s="11"/>
      <c r="B629" s="13"/>
      <c r="C629" s="80"/>
      <c r="D629" s="12"/>
      <c r="E629" s="11" t="str">
        <f t="shared" si="19"/>
        <v xml:space="preserve">0 лет 0 мес. </v>
      </c>
      <c r="F629" s="11"/>
      <c r="G629" s="11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8" t="e">
        <f>Обработка!$B625</f>
        <v>#DIV/0!</v>
      </c>
      <c r="AC629" s="8" t="e">
        <f>INDEX(Обработка!$J$11:$U$1011,'Тулуз-Пьерон'!$A629,$F629+1)</f>
        <v>#DIV/0!</v>
      </c>
      <c r="AD629" s="8" t="e">
        <f>Обработка!$C625</f>
        <v>#DIV/0!</v>
      </c>
      <c r="AE629" s="5" t="e">
        <f>Обработка!$D625</f>
        <v>#DIV/0!</v>
      </c>
      <c r="AF629" s="8" t="e">
        <f>INDEX(Обработка!$V$11:$AG$1011,'Тулуз-Пьерон'!$A629,'Тулуз-Пьерон'!$F629+1)</f>
        <v>#DIV/0!</v>
      </c>
      <c r="AG629" s="7" t="e">
        <f t="shared" si="18"/>
        <v>#DIV/0!</v>
      </c>
      <c r="AH629" s="6"/>
      <c r="AI629" s="5" t="e">
        <f>Обработка!$E625</f>
        <v>#DIV/0!</v>
      </c>
      <c r="AJ629" s="5" t="e">
        <f>Обработка!$F625</f>
        <v>#DIV/0!</v>
      </c>
      <c r="AK629" s="5" t="e">
        <f>Обработка!$G625</f>
        <v>#DIV/0!</v>
      </c>
    </row>
    <row r="630" spans="1:37" x14ac:dyDescent="0.25">
      <c r="A630" s="11"/>
      <c r="B630" s="13"/>
      <c r="C630" s="80"/>
      <c r="D630" s="12"/>
      <c r="E630" s="11" t="str">
        <f t="shared" si="19"/>
        <v xml:space="preserve">0 лет 0 мес. </v>
      </c>
      <c r="F630" s="11"/>
      <c r="G630" s="11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8" t="e">
        <f>Обработка!$B626</f>
        <v>#DIV/0!</v>
      </c>
      <c r="AC630" s="8" t="e">
        <f>INDEX(Обработка!$J$11:$U$1011,'Тулуз-Пьерон'!$A630,$F630+1)</f>
        <v>#DIV/0!</v>
      </c>
      <c r="AD630" s="8" t="e">
        <f>Обработка!$C626</f>
        <v>#DIV/0!</v>
      </c>
      <c r="AE630" s="5" t="e">
        <f>Обработка!$D626</f>
        <v>#DIV/0!</v>
      </c>
      <c r="AF630" s="8" t="e">
        <f>INDEX(Обработка!$V$11:$AG$1011,'Тулуз-Пьерон'!$A630,'Тулуз-Пьерон'!$F630+1)</f>
        <v>#DIV/0!</v>
      </c>
      <c r="AG630" s="7" t="e">
        <f t="shared" si="18"/>
        <v>#DIV/0!</v>
      </c>
      <c r="AH630" s="6"/>
      <c r="AI630" s="5" t="e">
        <f>Обработка!$E626</f>
        <v>#DIV/0!</v>
      </c>
      <c r="AJ630" s="5" t="e">
        <f>Обработка!$F626</f>
        <v>#DIV/0!</v>
      </c>
      <c r="AK630" s="5" t="e">
        <f>Обработка!$G626</f>
        <v>#DIV/0!</v>
      </c>
    </row>
    <row r="631" spans="1:37" x14ac:dyDescent="0.25">
      <c r="A631" s="11"/>
      <c r="B631" s="13"/>
      <c r="C631" s="80"/>
      <c r="D631" s="12"/>
      <c r="E631" s="11" t="str">
        <f t="shared" si="19"/>
        <v xml:space="preserve">0 лет 0 мес. </v>
      </c>
      <c r="F631" s="11"/>
      <c r="G631" s="11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8" t="e">
        <f>Обработка!$B627</f>
        <v>#DIV/0!</v>
      </c>
      <c r="AC631" s="8" t="e">
        <f>INDEX(Обработка!$J$11:$U$1011,'Тулуз-Пьерон'!$A631,$F631+1)</f>
        <v>#DIV/0!</v>
      </c>
      <c r="AD631" s="8" t="e">
        <f>Обработка!$C627</f>
        <v>#DIV/0!</v>
      </c>
      <c r="AE631" s="5" t="e">
        <f>Обработка!$D627</f>
        <v>#DIV/0!</v>
      </c>
      <c r="AF631" s="8" t="e">
        <f>INDEX(Обработка!$V$11:$AG$1011,'Тулуз-Пьерон'!$A631,'Тулуз-Пьерон'!$F631+1)</f>
        <v>#DIV/0!</v>
      </c>
      <c r="AG631" s="7" t="e">
        <f t="shared" si="18"/>
        <v>#DIV/0!</v>
      </c>
      <c r="AH631" s="6"/>
      <c r="AI631" s="5" t="e">
        <f>Обработка!$E627</f>
        <v>#DIV/0!</v>
      </c>
      <c r="AJ631" s="5" t="e">
        <f>Обработка!$F627</f>
        <v>#DIV/0!</v>
      </c>
      <c r="AK631" s="5" t="e">
        <f>Обработка!$G627</f>
        <v>#DIV/0!</v>
      </c>
    </row>
    <row r="632" spans="1:37" x14ac:dyDescent="0.25">
      <c r="A632" s="11"/>
      <c r="B632" s="13"/>
      <c r="C632" s="80"/>
      <c r="D632" s="12"/>
      <c r="E632" s="11" t="str">
        <f t="shared" si="19"/>
        <v xml:space="preserve">0 лет 0 мес. </v>
      </c>
      <c r="F632" s="11"/>
      <c r="G632" s="11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8" t="e">
        <f>Обработка!$B628</f>
        <v>#DIV/0!</v>
      </c>
      <c r="AC632" s="8" t="e">
        <f>INDEX(Обработка!$J$11:$U$1011,'Тулуз-Пьерон'!$A632,$F632+1)</f>
        <v>#DIV/0!</v>
      </c>
      <c r="AD632" s="8" t="e">
        <f>Обработка!$C628</f>
        <v>#DIV/0!</v>
      </c>
      <c r="AE632" s="5" t="e">
        <f>Обработка!$D628</f>
        <v>#DIV/0!</v>
      </c>
      <c r="AF632" s="8" t="e">
        <f>INDEX(Обработка!$V$11:$AG$1011,'Тулуз-Пьерон'!$A632,'Тулуз-Пьерон'!$F632+1)</f>
        <v>#DIV/0!</v>
      </c>
      <c r="AG632" s="7" t="e">
        <f t="shared" si="18"/>
        <v>#DIV/0!</v>
      </c>
      <c r="AH632" s="6"/>
      <c r="AI632" s="5" t="e">
        <f>Обработка!$E628</f>
        <v>#DIV/0!</v>
      </c>
      <c r="AJ632" s="5" t="e">
        <f>Обработка!$F628</f>
        <v>#DIV/0!</v>
      </c>
      <c r="AK632" s="5" t="e">
        <f>Обработка!$G628</f>
        <v>#DIV/0!</v>
      </c>
    </row>
    <row r="633" spans="1:37" x14ac:dyDescent="0.25">
      <c r="A633" s="11"/>
      <c r="B633" s="13"/>
      <c r="C633" s="80"/>
      <c r="D633" s="12"/>
      <c r="E633" s="11" t="str">
        <f t="shared" si="19"/>
        <v xml:space="preserve">0 лет 0 мес. </v>
      </c>
      <c r="F633" s="11"/>
      <c r="G633" s="11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8" t="e">
        <f>Обработка!$B629</f>
        <v>#DIV/0!</v>
      </c>
      <c r="AC633" s="8" t="e">
        <f>INDEX(Обработка!$J$11:$U$1011,'Тулуз-Пьерон'!$A633,$F633+1)</f>
        <v>#DIV/0!</v>
      </c>
      <c r="AD633" s="8" t="e">
        <f>Обработка!$C629</f>
        <v>#DIV/0!</v>
      </c>
      <c r="AE633" s="5" t="e">
        <f>Обработка!$D629</f>
        <v>#DIV/0!</v>
      </c>
      <c r="AF633" s="8" t="e">
        <f>INDEX(Обработка!$V$11:$AG$1011,'Тулуз-Пьерон'!$A633,'Тулуз-Пьерон'!$F633+1)</f>
        <v>#DIV/0!</v>
      </c>
      <c r="AG633" s="7" t="e">
        <f t="shared" si="18"/>
        <v>#DIV/0!</v>
      </c>
      <c r="AH633" s="6"/>
      <c r="AI633" s="5" t="e">
        <f>Обработка!$E629</f>
        <v>#DIV/0!</v>
      </c>
      <c r="AJ633" s="5" t="e">
        <f>Обработка!$F629</f>
        <v>#DIV/0!</v>
      </c>
      <c r="AK633" s="5" t="e">
        <f>Обработка!$G629</f>
        <v>#DIV/0!</v>
      </c>
    </row>
    <row r="634" spans="1:37" x14ac:dyDescent="0.25">
      <c r="A634" s="11"/>
      <c r="B634" s="13"/>
      <c r="C634" s="80"/>
      <c r="D634" s="12"/>
      <c r="E634" s="11" t="str">
        <f t="shared" si="19"/>
        <v xml:space="preserve">0 лет 0 мес. </v>
      </c>
      <c r="F634" s="11"/>
      <c r="G634" s="11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8" t="e">
        <f>Обработка!$B630</f>
        <v>#DIV/0!</v>
      </c>
      <c r="AC634" s="8" t="e">
        <f>INDEX(Обработка!$J$11:$U$1011,'Тулуз-Пьерон'!$A634,$F634+1)</f>
        <v>#DIV/0!</v>
      </c>
      <c r="AD634" s="8" t="e">
        <f>Обработка!$C630</f>
        <v>#DIV/0!</v>
      </c>
      <c r="AE634" s="5" t="e">
        <f>Обработка!$D630</f>
        <v>#DIV/0!</v>
      </c>
      <c r="AF634" s="8" t="e">
        <f>INDEX(Обработка!$V$11:$AG$1011,'Тулуз-Пьерон'!$A634,'Тулуз-Пьерон'!$F634+1)</f>
        <v>#DIV/0!</v>
      </c>
      <c r="AG634" s="7" t="e">
        <f t="shared" si="18"/>
        <v>#DIV/0!</v>
      </c>
      <c r="AH634" s="6"/>
      <c r="AI634" s="5" t="e">
        <f>Обработка!$E630</f>
        <v>#DIV/0!</v>
      </c>
      <c r="AJ634" s="5" t="e">
        <f>Обработка!$F630</f>
        <v>#DIV/0!</v>
      </c>
      <c r="AK634" s="5" t="e">
        <f>Обработка!$G630</f>
        <v>#DIV/0!</v>
      </c>
    </row>
    <row r="635" spans="1:37" x14ac:dyDescent="0.25">
      <c r="A635" s="11"/>
      <c r="B635" s="13"/>
      <c r="C635" s="80"/>
      <c r="D635" s="12"/>
      <c r="E635" s="11" t="str">
        <f t="shared" si="19"/>
        <v xml:space="preserve">0 лет 0 мес. </v>
      </c>
      <c r="F635" s="11"/>
      <c r="G635" s="11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8" t="e">
        <f>Обработка!$B631</f>
        <v>#DIV/0!</v>
      </c>
      <c r="AC635" s="8" t="e">
        <f>INDEX(Обработка!$J$11:$U$1011,'Тулуз-Пьерон'!$A635,$F635+1)</f>
        <v>#DIV/0!</v>
      </c>
      <c r="AD635" s="8" t="e">
        <f>Обработка!$C631</f>
        <v>#DIV/0!</v>
      </c>
      <c r="AE635" s="5" t="e">
        <f>Обработка!$D631</f>
        <v>#DIV/0!</v>
      </c>
      <c r="AF635" s="8" t="e">
        <f>INDEX(Обработка!$V$11:$AG$1011,'Тулуз-Пьерон'!$A635,'Тулуз-Пьерон'!$F635+1)</f>
        <v>#DIV/0!</v>
      </c>
      <c r="AG635" s="7" t="e">
        <f t="shared" si="18"/>
        <v>#DIV/0!</v>
      </c>
      <c r="AH635" s="6"/>
      <c r="AI635" s="5" t="e">
        <f>Обработка!$E631</f>
        <v>#DIV/0!</v>
      </c>
      <c r="AJ635" s="5" t="e">
        <f>Обработка!$F631</f>
        <v>#DIV/0!</v>
      </c>
      <c r="AK635" s="5" t="e">
        <f>Обработка!$G631</f>
        <v>#DIV/0!</v>
      </c>
    </row>
    <row r="636" spans="1:37" x14ac:dyDescent="0.25">
      <c r="A636" s="11"/>
      <c r="B636" s="13"/>
      <c r="C636" s="80"/>
      <c r="D636" s="12"/>
      <c r="E636" s="11" t="str">
        <f t="shared" si="19"/>
        <v xml:space="preserve">0 лет 0 мес. </v>
      </c>
      <c r="F636" s="11"/>
      <c r="G636" s="11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8" t="e">
        <f>Обработка!$B632</f>
        <v>#DIV/0!</v>
      </c>
      <c r="AC636" s="8" t="e">
        <f>INDEX(Обработка!$J$11:$U$1011,'Тулуз-Пьерон'!$A636,$F636+1)</f>
        <v>#DIV/0!</v>
      </c>
      <c r="AD636" s="8" t="e">
        <f>Обработка!$C632</f>
        <v>#DIV/0!</v>
      </c>
      <c r="AE636" s="5" t="e">
        <f>Обработка!$D632</f>
        <v>#DIV/0!</v>
      </c>
      <c r="AF636" s="8" t="e">
        <f>INDEX(Обработка!$V$11:$AG$1011,'Тулуз-Пьерон'!$A636,'Тулуз-Пьерон'!$F636+1)</f>
        <v>#DIV/0!</v>
      </c>
      <c r="AG636" s="7" t="e">
        <f t="shared" si="18"/>
        <v>#DIV/0!</v>
      </c>
      <c r="AH636" s="6"/>
      <c r="AI636" s="5" t="e">
        <f>Обработка!$E632</f>
        <v>#DIV/0!</v>
      </c>
      <c r="AJ636" s="5" t="e">
        <f>Обработка!$F632</f>
        <v>#DIV/0!</v>
      </c>
      <c r="AK636" s="5" t="e">
        <f>Обработка!$G632</f>
        <v>#DIV/0!</v>
      </c>
    </row>
    <row r="637" spans="1:37" x14ac:dyDescent="0.25">
      <c r="A637" s="11"/>
      <c r="B637" s="13"/>
      <c r="C637" s="80"/>
      <c r="D637" s="12"/>
      <c r="E637" s="11" t="str">
        <f t="shared" si="19"/>
        <v xml:space="preserve">0 лет 0 мес. </v>
      </c>
      <c r="F637" s="11"/>
      <c r="G637" s="11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8" t="e">
        <f>Обработка!$B633</f>
        <v>#DIV/0!</v>
      </c>
      <c r="AC637" s="8" t="e">
        <f>INDEX(Обработка!$J$11:$U$1011,'Тулуз-Пьерон'!$A637,$F637+1)</f>
        <v>#DIV/0!</v>
      </c>
      <c r="AD637" s="8" t="e">
        <f>Обработка!$C633</f>
        <v>#DIV/0!</v>
      </c>
      <c r="AE637" s="5" t="e">
        <f>Обработка!$D633</f>
        <v>#DIV/0!</v>
      </c>
      <c r="AF637" s="8" t="e">
        <f>INDEX(Обработка!$V$11:$AG$1011,'Тулуз-Пьерон'!$A637,'Тулуз-Пьерон'!$F637+1)</f>
        <v>#DIV/0!</v>
      </c>
      <c r="AG637" s="7" t="e">
        <f t="shared" si="18"/>
        <v>#DIV/0!</v>
      </c>
      <c r="AH637" s="6"/>
      <c r="AI637" s="5" t="e">
        <f>Обработка!$E633</f>
        <v>#DIV/0!</v>
      </c>
      <c r="AJ637" s="5" t="e">
        <f>Обработка!$F633</f>
        <v>#DIV/0!</v>
      </c>
      <c r="AK637" s="5" t="e">
        <f>Обработка!$G633</f>
        <v>#DIV/0!</v>
      </c>
    </row>
    <row r="638" spans="1:37" x14ac:dyDescent="0.25">
      <c r="A638" s="11"/>
      <c r="B638" s="13"/>
      <c r="C638" s="80"/>
      <c r="D638" s="12"/>
      <c r="E638" s="11" t="str">
        <f t="shared" si="19"/>
        <v xml:space="preserve">0 лет 0 мес. </v>
      </c>
      <c r="F638" s="11"/>
      <c r="G638" s="11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8" t="e">
        <f>Обработка!$B634</f>
        <v>#DIV/0!</v>
      </c>
      <c r="AC638" s="8" t="e">
        <f>INDEX(Обработка!$J$11:$U$1011,'Тулуз-Пьерон'!$A638,$F638+1)</f>
        <v>#DIV/0!</v>
      </c>
      <c r="AD638" s="8" t="e">
        <f>Обработка!$C634</f>
        <v>#DIV/0!</v>
      </c>
      <c r="AE638" s="5" t="e">
        <f>Обработка!$D634</f>
        <v>#DIV/0!</v>
      </c>
      <c r="AF638" s="8" t="e">
        <f>INDEX(Обработка!$V$11:$AG$1011,'Тулуз-Пьерон'!$A638,'Тулуз-Пьерон'!$F638+1)</f>
        <v>#DIV/0!</v>
      </c>
      <c r="AG638" s="7" t="e">
        <f t="shared" si="18"/>
        <v>#DIV/0!</v>
      </c>
      <c r="AH638" s="6"/>
      <c r="AI638" s="5" t="e">
        <f>Обработка!$E634</f>
        <v>#DIV/0!</v>
      </c>
      <c r="AJ638" s="5" t="e">
        <f>Обработка!$F634</f>
        <v>#DIV/0!</v>
      </c>
      <c r="AK638" s="5" t="e">
        <f>Обработка!$G634</f>
        <v>#DIV/0!</v>
      </c>
    </row>
    <row r="639" spans="1:37" x14ac:dyDescent="0.25">
      <c r="A639" s="11"/>
      <c r="B639" s="13"/>
      <c r="C639" s="80"/>
      <c r="D639" s="12"/>
      <c r="E639" s="11" t="str">
        <f t="shared" si="19"/>
        <v xml:space="preserve">0 лет 0 мес. </v>
      </c>
      <c r="F639" s="11"/>
      <c r="G639" s="11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8" t="e">
        <f>Обработка!$B635</f>
        <v>#DIV/0!</v>
      </c>
      <c r="AC639" s="8" t="e">
        <f>INDEX(Обработка!$J$11:$U$1011,'Тулуз-Пьерон'!$A639,$F639+1)</f>
        <v>#DIV/0!</v>
      </c>
      <c r="AD639" s="8" t="e">
        <f>Обработка!$C635</f>
        <v>#DIV/0!</v>
      </c>
      <c r="AE639" s="5" t="e">
        <f>Обработка!$D635</f>
        <v>#DIV/0!</v>
      </c>
      <c r="AF639" s="8" t="e">
        <f>INDEX(Обработка!$V$11:$AG$1011,'Тулуз-Пьерон'!$A639,'Тулуз-Пьерон'!$F639+1)</f>
        <v>#DIV/0!</v>
      </c>
      <c r="AG639" s="7" t="e">
        <f t="shared" si="18"/>
        <v>#DIV/0!</v>
      </c>
      <c r="AH639" s="6"/>
      <c r="AI639" s="5" t="e">
        <f>Обработка!$E635</f>
        <v>#DIV/0!</v>
      </c>
      <c r="AJ639" s="5" t="e">
        <f>Обработка!$F635</f>
        <v>#DIV/0!</v>
      </c>
      <c r="AK639" s="5" t="e">
        <f>Обработка!$G635</f>
        <v>#DIV/0!</v>
      </c>
    </row>
    <row r="640" spans="1:37" x14ac:dyDescent="0.25">
      <c r="A640" s="11"/>
      <c r="B640" s="13"/>
      <c r="C640" s="80"/>
      <c r="D640" s="12"/>
      <c r="E640" s="11" t="str">
        <f t="shared" si="19"/>
        <v xml:space="preserve">0 лет 0 мес. </v>
      </c>
      <c r="F640" s="11"/>
      <c r="G640" s="11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8" t="e">
        <f>Обработка!$B636</f>
        <v>#DIV/0!</v>
      </c>
      <c r="AC640" s="8" t="e">
        <f>INDEX(Обработка!$J$11:$U$1011,'Тулуз-Пьерон'!$A640,$F640+1)</f>
        <v>#DIV/0!</v>
      </c>
      <c r="AD640" s="8" t="e">
        <f>Обработка!$C636</f>
        <v>#DIV/0!</v>
      </c>
      <c r="AE640" s="5" t="e">
        <f>Обработка!$D636</f>
        <v>#DIV/0!</v>
      </c>
      <c r="AF640" s="8" t="e">
        <f>INDEX(Обработка!$V$11:$AG$1011,'Тулуз-Пьерон'!$A640,'Тулуз-Пьерон'!$F640+1)</f>
        <v>#DIV/0!</v>
      </c>
      <c r="AG640" s="7" t="e">
        <f t="shared" si="18"/>
        <v>#DIV/0!</v>
      </c>
      <c r="AH640" s="6"/>
      <c r="AI640" s="5" t="e">
        <f>Обработка!$E636</f>
        <v>#DIV/0!</v>
      </c>
      <c r="AJ640" s="5" t="e">
        <f>Обработка!$F636</f>
        <v>#DIV/0!</v>
      </c>
      <c r="AK640" s="5" t="e">
        <f>Обработка!$G636</f>
        <v>#DIV/0!</v>
      </c>
    </row>
    <row r="641" spans="1:37" x14ac:dyDescent="0.25">
      <c r="A641" s="11"/>
      <c r="B641" s="13"/>
      <c r="C641" s="80"/>
      <c r="D641" s="12"/>
      <c r="E641" s="11" t="str">
        <f t="shared" si="19"/>
        <v xml:space="preserve">0 лет 0 мес. </v>
      </c>
      <c r="F641" s="11"/>
      <c r="G641" s="11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8" t="e">
        <f>Обработка!$B637</f>
        <v>#DIV/0!</v>
      </c>
      <c r="AC641" s="8" t="e">
        <f>INDEX(Обработка!$J$11:$U$1011,'Тулуз-Пьерон'!$A641,$F641+1)</f>
        <v>#DIV/0!</v>
      </c>
      <c r="AD641" s="8" t="e">
        <f>Обработка!$C637</f>
        <v>#DIV/0!</v>
      </c>
      <c r="AE641" s="5" t="e">
        <f>Обработка!$D637</f>
        <v>#DIV/0!</v>
      </c>
      <c r="AF641" s="8" t="e">
        <f>INDEX(Обработка!$V$11:$AG$1011,'Тулуз-Пьерон'!$A641,'Тулуз-Пьерон'!$F641+1)</f>
        <v>#DIV/0!</v>
      </c>
      <c r="AG641" s="7" t="e">
        <f t="shared" si="18"/>
        <v>#DIV/0!</v>
      </c>
      <c r="AH641" s="6"/>
      <c r="AI641" s="5" t="e">
        <f>Обработка!$E637</f>
        <v>#DIV/0!</v>
      </c>
      <c r="AJ641" s="5" t="e">
        <f>Обработка!$F637</f>
        <v>#DIV/0!</v>
      </c>
      <c r="AK641" s="5" t="e">
        <f>Обработка!$G637</f>
        <v>#DIV/0!</v>
      </c>
    </row>
    <row r="642" spans="1:37" x14ac:dyDescent="0.25">
      <c r="A642" s="11"/>
      <c r="B642" s="13"/>
      <c r="C642" s="80"/>
      <c r="D642" s="12"/>
      <c r="E642" s="11" t="str">
        <f t="shared" si="19"/>
        <v xml:space="preserve">0 лет 0 мес. </v>
      </c>
      <c r="F642" s="11"/>
      <c r="G642" s="11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8" t="e">
        <f>Обработка!$B638</f>
        <v>#DIV/0!</v>
      </c>
      <c r="AC642" s="8" t="e">
        <f>INDEX(Обработка!$J$11:$U$1011,'Тулуз-Пьерон'!$A642,$F642+1)</f>
        <v>#DIV/0!</v>
      </c>
      <c r="AD642" s="8" t="e">
        <f>Обработка!$C638</f>
        <v>#DIV/0!</v>
      </c>
      <c r="AE642" s="5" t="e">
        <f>Обработка!$D638</f>
        <v>#DIV/0!</v>
      </c>
      <c r="AF642" s="8" t="e">
        <f>INDEX(Обработка!$V$11:$AG$1011,'Тулуз-Пьерон'!$A642,'Тулуз-Пьерон'!$F642+1)</f>
        <v>#DIV/0!</v>
      </c>
      <c r="AG642" s="7" t="e">
        <f t="shared" si="18"/>
        <v>#DIV/0!</v>
      </c>
      <c r="AH642" s="6"/>
      <c r="AI642" s="5" t="e">
        <f>Обработка!$E638</f>
        <v>#DIV/0!</v>
      </c>
      <c r="AJ642" s="5" t="e">
        <f>Обработка!$F638</f>
        <v>#DIV/0!</v>
      </c>
      <c r="AK642" s="5" t="e">
        <f>Обработка!$G638</f>
        <v>#DIV/0!</v>
      </c>
    </row>
    <row r="643" spans="1:37" x14ac:dyDescent="0.25">
      <c r="A643" s="11"/>
      <c r="B643" s="13"/>
      <c r="C643" s="80"/>
      <c r="D643" s="12"/>
      <c r="E643" s="11" t="str">
        <f t="shared" si="19"/>
        <v xml:space="preserve">0 лет 0 мес. </v>
      </c>
      <c r="F643" s="11"/>
      <c r="G643" s="11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8" t="e">
        <f>Обработка!$B639</f>
        <v>#DIV/0!</v>
      </c>
      <c r="AC643" s="8" t="e">
        <f>INDEX(Обработка!$J$11:$U$1011,'Тулуз-Пьерон'!$A643,$F643+1)</f>
        <v>#DIV/0!</v>
      </c>
      <c r="AD643" s="8" t="e">
        <f>Обработка!$C639</f>
        <v>#DIV/0!</v>
      </c>
      <c r="AE643" s="5" t="e">
        <f>Обработка!$D639</f>
        <v>#DIV/0!</v>
      </c>
      <c r="AF643" s="8" t="e">
        <f>INDEX(Обработка!$V$11:$AG$1011,'Тулуз-Пьерон'!$A643,'Тулуз-Пьерон'!$F643+1)</f>
        <v>#DIV/0!</v>
      </c>
      <c r="AG643" s="7" t="e">
        <f t="shared" si="18"/>
        <v>#DIV/0!</v>
      </c>
      <c r="AH643" s="6"/>
      <c r="AI643" s="5" t="e">
        <f>Обработка!$E639</f>
        <v>#DIV/0!</v>
      </c>
      <c r="AJ643" s="5" t="e">
        <f>Обработка!$F639</f>
        <v>#DIV/0!</v>
      </c>
      <c r="AK643" s="5" t="e">
        <f>Обработка!$G639</f>
        <v>#DIV/0!</v>
      </c>
    </row>
    <row r="644" spans="1:37" x14ac:dyDescent="0.25">
      <c r="A644" s="11"/>
      <c r="B644" s="13"/>
      <c r="C644" s="80"/>
      <c r="D644" s="12"/>
      <c r="E644" s="11" t="str">
        <f t="shared" si="19"/>
        <v xml:space="preserve">0 лет 0 мес. </v>
      </c>
      <c r="F644" s="11"/>
      <c r="G644" s="11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8" t="e">
        <f>Обработка!$B640</f>
        <v>#DIV/0!</v>
      </c>
      <c r="AC644" s="8" t="e">
        <f>INDEX(Обработка!$J$11:$U$1011,'Тулуз-Пьерон'!$A644,$F644+1)</f>
        <v>#DIV/0!</v>
      </c>
      <c r="AD644" s="8" t="e">
        <f>Обработка!$C640</f>
        <v>#DIV/0!</v>
      </c>
      <c r="AE644" s="5" t="e">
        <f>Обработка!$D640</f>
        <v>#DIV/0!</v>
      </c>
      <c r="AF644" s="8" t="e">
        <f>INDEX(Обработка!$V$11:$AG$1011,'Тулуз-Пьерон'!$A644,'Тулуз-Пьерон'!$F644+1)</f>
        <v>#DIV/0!</v>
      </c>
      <c r="AG644" s="7" t="e">
        <f t="shared" si="18"/>
        <v>#DIV/0!</v>
      </c>
      <c r="AH644" s="6"/>
      <c r="AI644" s="5" t="e">
        <f>Обработка!$E640</f>
        <v>#DIV/0!</v>
      </c>
      <c r="AJ644" s="5" t="e">
        <f>Обработка!$F640</f>
        <v>#DIV/0!</v>
      </c>
      <c r="AK644" s="5" t="e">
        <f>Обработка!$G640</f>
        <v>#DIV/0!</v>
      </c>
    </row>
    <row r="645" spans="1:37" x14ac:dyDescent="0.25">
      <c r="A645" s="11"/>
      <c r="B645" s="13"/>
      <c r="C645" s="80"/>
      <c r="D645" s="12"/>
      <c r="E645" s="11" t="str">
        <f t="shared" si="19"/>
        <v xml:space="preserve">0 лет 0 мес. </v>
      </c>
      <c r="F645" s="11"/>
      <c r="G645" s="11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8" t="e">
        <f>Обработка!$B641</f>
        <v>#DIV/0!</v>
      </c>
      <c r="AC645" s="8" t="e">
        <f>INDEX(Обработка!$J$11:$U$1011,'Тулуз-Пьерон'!$A645,$F645+1)</f>
        <v>#DIV/0!</v>
      </c>
      <c r="AD645" s="8" t="e">
        <f>Обработка!$C641</f>
        <v>#DIV/0!</v>
      </c>
      <c r="AE645" s="5" t="e">
        <f>Обработка!$D641</f>
        <v>#DIV/0!</v>
      </c>
      <c r="AF645" s="8" t="e">
        <f>INDEX(Обработка!$V$11:$AG$1011,'Тулуз-Пьерон'!$A645,'Тулуз-Пьерон'!$F645+1)</f>
        <v>#DIV/0!</v>
      </c>
      <c r="AG645" s="7" t="e">
        <f t="shared" si="18"/>
        <v>#DIV/0!</v>
      </c>
      <c r="AH645" s="6"/>
      <c r="AI645" s="5" t="e">
        <f>Обработка!$E641</f>
        <v>#DIV/0!</v>
      </c>
      <c r="AJ645" s="5" t="e">
        <f>Обработка!$F641</f>
        <v>#DIV/0!</v>
      </c>
      <c r="AK645" s="5" t="e">
        <f>Обработка!$G641</f>
        <v>#DIV/0!</v>
      </c>
    </row>
    <row r="646" spans="1:37" x14ac:dyDescent="0.25">
      <c r="A646" s="11"/>
      <c r="B646" s="13"/>
      <c r="C646" s="80"/>
      <c r="D646" s="12"/>
      <c r="E646" s="11" t="str">
        <f t="shared" si="19"/>
        <v xml:space="preserve">0 лет 0 мес. </v>
      </c>
      <c r="F646" s="11"/>
      <c r="G646" s="11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8" t="e">
        <f>Обработка!$B642</f>
        <v>#DIV/0!</v>
      </c>
      <c r="AC646" s="8" t="e">
        <f>INDEX(Обработка!$J$11:$U$1011,'Тулуз-Пьерон'!$A646,$F646+1)</f>
        <v>#DIV/0!</v>
      </c>
      <c r="AD646" s="8" t="e">
        <f>Обработка!$C642</f>
        <v>#DIV/0!</v>
      </c>
      <c r="AE646" s="5" t="e">
        <f>Обработка!$D642</f>
        <v>#DIV/0!</v>
      </c>
      <c r="AF646" s="8" t="e">
        <f>INDEX(Обработка!$V$11:$AG$1011,'Тулуз-Пьерон'!$A646,'Тулуз-Пьерон'!$F646+1)</f>
        <v>#DIV/0!</v>
      </c>
      <c r="AG646" s="7" t="e">
        <f t="shared" si="18"/>
        <v>#DIV/0!</v>
      </c>
      <c r="AH646" s="6"/>
      <c r="AI646" s="5" t="e">
        <f>Обработка!$E642</f>
        <v>#DIV/0!</v>
      </c>
      <c r="AJ646" s="5" t="e">
        <f>Обработка!$F642</f>
        <v>#DIV/0!</v>
      </c>
      <c r="AK646" s="5" t="e">
        <f>Обработка!$G642</f>
        <v>#DIV/0!</v>
      </c>
    </row>
    <row r="647" spans="1:37" x14ac:dyDescent="0.25">
      <c r="A647" s="11"/>
      <c r="B647" s="13"/>
      <c r="C647" s="80"/>
      <c r="D647" s="12"/>
      <c r="E647" s="11" t="str">
        <f t="shared" si="19"/>
        <v xml:space="preserve">0 лет 0 мес. </v>
      </c>
      <c r="F647" s="11"/>
      <c r="G647" s="11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8" t="e">
        <f>Обработка!$B643</f>
        <v>#DIV/0!</v>
      </c>
      <c r="AC647" s="8" t="e">
        <f>INDEX(Обработка!$J$11:$U$1011,'Тулуз-Пьерон'!$A647,$F647+1)</f>
        <v>#DIV/0!</v>
      </c>
      <c r="AD647" s="8" t="e">
        <f>Обработка!$C643</f>
        <v>#DIV/0!</v>
      </c>
      <c r="AE647" s="5" t="e">
        <f>Обработка!$D643</f>
        <v>#DIV/0!</v>
      </c>
      <c r="AF647" s="8" t="e">
        <f>INDEX(Обработка!$V$11:$AG$1011,'Тулуз-Пьерон'!$A647,'Тулуз-Пьерон'!$F647+1)</f>
        <v>#DIV/0!</v>
      </c>
      <c r="AG647" s="7" t="e">
        <f t="shared" si="18"/>
        <v>#DIV/0!</v>
      </c>
      <c r="AH647" s="6"/>
      <c r="AI647" s="5" t="e">
        <f>Обработка!$E643</f>
        <v>#DIV/0!</v>
      </c>
      <c r="AJ647" s="5" t="e">
        <f>Обработка!$F643</f>
        <v>#DIV/0!</v>
      </c>
      <c r="AK647" s="5" t="e">
        <f>Обработка!$G643</f>
        <v>#DIV/0!</v>
      </c>
    </row>
    <row r="648" spans="1:37" x14ac:dyDescent="0.25">
      <c r="A648" s="11"/>
      <c r="B648" s="13"/>
      <c r="C648" s="80"/>
      <c r="D648" s="12"/>
      <c r="E648" s="11" t="str">
        <f t="shared" si="19"/>
        <v xml:space="preserve">0 лет 0 мес. </v>
      </c>
      <c r="F648" s="11"/>
      <c r="G648" s="11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8" t="e">
        <f>Обработка!$B644</f>
        <v>#DIV/0!</v>
      </c>
      <c r="AC648" s="8" t="e">
        <f>INDEX(Обработка!$J$11:$U$1011,'Тулуз-Пьерон'!$A648,$F648+1)</f>
        <v>#DIV/0!</v>
      </c>
      <c r="AD648" s="8" t="e">
        <f>Обработка!$C644</f>
        <v>#DIV/0!</v>
      </c>
      <c r="AE648" s="5" t="e">
        <f>Обработка!$D644</f>
        <v>#DIV/0!</v>
      </c>
      <c r="AF648" s="8" t="e">
        <f>INDEX(Обработка!$V$11:$AG$1011,'Тулуз-Пьерон'!$A648,'Тулуз-Пьерон'!$F648+1)</f>
        <v>#DIV/0!</v>
      </c>
      <c r="AG648" s="7" t="e">
        <f t="shared" si="18"/>
        <v>#DIV/0!</v>
      </c>
      <c r="AH648" s="6"/>
      <c r="AI648" s="5" t="e">
        <f>Обработка!$E644</f>
        <v>#DIV/0!</v>
      </c>
      <c r="AJ648" s="5" t="e">
        <f>Обработка!$F644</f>
        <v>#DIV/0!</v>
      </c>
      <c r="AK648" s="5" t="e">
        <f>Обработка!$G644</f>
        <v>#DIV/0!</v>
      </c>
    </row>
    <row r="649" spans="1:37" x14ac:dyDescent="0.25">
      <c r="A649" s="11"/>
      <c r="B649" s="13"/>
      <c r="C649" s="80"/>
      <c r="D649" s="12"/>
      <c r="E649" s="11" t="str">
        <f t="shared" si="19"/>
        <v xml:space="preserve">0 лет 0 мес. </v>
      </c>
      <c r="F649" s="11"/>
      <c r="G649" s="11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8" t="e">
        <f>Обработка!$B645</f>
        <v>#DIV/0!</v>
      </c>
      <c r="AC649" s="8" t="e">
        <f>INDEX(Обработка!$J$11:$U$1011,'Тулуз-Пьерон'!$A649,$F649+1)</f>
        <v>#DIV/0!</v>
      </c>
      <c r="AD649" s="8" t="e">
        <f>Обработка!$C645</f>
        <v>#DIV/0!</v>
      </c>
      <c r="AE649" s="5" t="e">
        <f>Обработка!$D645</f>
        <v>#DIV/0!</v>
      </c>
      <c r="AF649" s="8" t="e">
        <f>INDEX(Обработка!$V$11:$AG$1011,'Тулуз-Пьерон'!$A649,'Тулуз-Пьерон'!$F649+1)</f>
        <v>#DIV/0!</v>
      </c>
      <c r="AG649" s="7" t="e">
        <f t="shared" si="18"/>
        <v>#DIV/0!</v>
      </c>
      <c r="AH649" s="6"/>
      <c r="AI649" s="5" t="e">
        <f>Обработка!$E645</f>
        <v>#DIV/0!</v>
      </c>
      <c r="AJ649" s="5" t="e">
        <f>Обработка!$F645</f>
        <v>#DIV/0!</v>
      </c>
      <c r="AK649" s="5" t="e">
        <f>Обработка!$G645</f>
        <v>#DIV/0!</v>
      </c>
    </row>
    <row r="650" spans="1:37" x14ac:dyDescent="0.25">
      <c r="A650" s="11"/>
      <c r="B650" s="13"/>
      <c r="C650" s="80"/>
      <c r="D650" s="12"/>
      <c r="E650" s="11" t="str">
        <f t="shared" si="19"/>
        <v xml:space="preserve">0 лет 0 мес. </v>
      </c>
      <c r="F650" s="11"/>
      <c r="G650" s="11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8" t="e">
        <f>Обработка!$B646</f>
        <v>#DIV/0!</v>
      </c>
      <c r="AC650" s="8" t="e">
        <f>INDEX(Обработка!$J$11:$U$1011,'Тулуз-Пьерон'!$A650,$F650+1)</f>
        <v>#DIV/0!</v>
      </c>
      <c r="AD650" s="8" t="e">
        <f>Обработка!$C646</f>
        <v>#DIV/0!</v>
      </c>
      <c r="AE650" s="5" t="e">
        <f>Обработка!$D646</f>
        <v>#DIV/0!</v>
      </c>
      <c r="AF650" s="8" t="e">
        <f>INDEX(Обработка!$V$11:$AG$1011,'Тулуз-Пьерон'!$A650,'Тулуз-Пьерон'!$F650+1)</f>
        <v>#DIV/0!</v>
      </c>
      <c r="AG650" s="7" t="e">
        <f t="shared" si="18"/>
        <v>#DIV/0!</v>
      </c>
      <c r="AH650" s="6"/>
      <c r="AI650" s="5" t="e">
        <f>Обработка!$E646</f>
        <v>#DIV/0!</v>
      </c>
      <c r="AJ650" s="5" t="e">
        <f>Обработка!$F646</f>
        <v>#DIV/0!</v>
      </c>
      <c r="AK650" s="5" t="e">
        <f>Обработка!$G646</f>
        <v>#DIV/0!</v>
      </c>
    </row>
    <row r="651" spans="1:37" x14ac:dyDescent="0.25">
      <c r="A651" s="11"/>
      <c r="B651" s="13"/>
      <c r="C651" s="80"/>
      <c r="D651" s="12"/>
      <c r="E651" s="11" t="str">
        <f t="shared" si="19"/>
        <v xml:space="preserve">0 лет 0 мес. </v>
      </c>
      <c r="F651" s="11"/>
      <c r="G651" s="11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8" t="e">
        <f>Обработка!$B647</f>
        <v>#DIV/0!</v>
      </c>
      <c r="AC651" s="8" t="e">
        <f>INDEX(Обработка!$J$11:$U$1011,'Тулуз-Пьерон'!$A651,$F651+1)</f>
        <v>#DIV/0!</v>
      </c>
      <c r="AD651" s="8" t="e">
        <f>Обработка!$C647</f>
        <v>#DIV/0!</v>
      </c>
      <c r="AE651" s="5" t="e">
        <f>Обработка!$D647</f>
        <v>#DIV/0!</v>
      </c>
      <c r="AF651" s="8" t="e">
        <f>INDEX(Обработка!$V$11:$AG$1011,'Тулуз-Пьерон'!$A651,'Тулуз-Пьерон'!$F651+1)</f>
        <v>#DIV/0!</v>
      </c>
      <c r="AG651" s="7" t="e">
        <f t="shared" si="18"/>
        <v>#DIV/0!</v>
      </c>
      <c r="AH651" s="6"/>
      <c r="AI651" s="5" t="e">
        <f>Обработка!$E647</f>
        <v>#DIV/0!</v>
      </c>
      <c r="AJ651" s="5" t="e">
        <f>Обработка!$F647</f>
        <v>#DIV/0!</v>
      </c>
      <c r="AK651" s="5" t="e">
        <f>Обработка!$G647</f>
        <v>#DIV/0!</v>
      </c>
    </row>
    <row r="652" spans="1:37" x14ac:dyDescent="0.25">
      <c r="A652" s="11"/>
      <c r="B652" s="13"/>
      <c r="C652" s="80"/>
      <c r="D652" s="12"/>
      <c r="E652" s="11" t="str">
        <f t="shared" si="19"/>
        <v xml:space="preserve">0 лет 0 мес. </v>
      </c>
      <c r="F652" s="11"/>
      <c r="G652" s="11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8" t="e">
        <f>Обработка!$B648</f>
        <v>#DIV/0!</v>
      </c>
      <c r="AC652" s="8" t="e">
        <f>INDEX(Обработка!$J$11:$U$1011,'Тулуз-Пьерон'!$A652,$F652+1)</f>
        <v>#DIV/0!</v>
      </c>
      <c r="AD652" s="8" t="e">
        <f>Обработка!$C648</f>
        <v>#DIV/0!</v>
      </c>
      <c r="AE652" s="5" t="e">
        <f>Обработка!$D648</f>
        <v>#DIV/0!</v>
      </c>
      <c r="AF652" s="8" t="e">
        <f>INDEX(Обработка!$V$11:$AG$1011,'Тулуз-Пьерон'!$A652,'Тулуз-Пьерон'!$F652+1)</f>
        <v>#DIV/0!</v>
      </c>
      <c r="AG652" s="7" t="e">
        <f t="shared" si="18"/>
        <v>#DIV/0!</v>
      </c>
      <c r="AH652" s="6"/>
      <c r="AI652" s="5" t="e">
        <f>Обработка!$E648</f>
        <v>#DIV/0!</v>
      </c>
      <c r="AJ652" s="5" t="e">
        <f>Обработка!$F648</f>
        <v>#DIV/0!</v>
      </c>
      <c r="AK652" s="5" t="e">
        <f>Обработка!$G648</f>
        <v>#DIV/0!</v>
      </c>
    </row>
    <row r="653" spans="1:37" x14ac:dyDescent="0.25">
      <c r="A653" s="11"/>
      <c r="B653" s="13"/>
      <c r="C653" s="80"/>
      <c r="D653" s="12"/>
      <c r="E653" s="11" t="str">
        <f t="shared" si="19"/>
        <v xml:space="preserve">0 лет 0 мес. </v>
      </c>
      <c r="F653" s="11"/>
      <c r="G653" s="11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8" t="e">
        <f>Обработка!$B649</f>
        <v>#DIV/0!</v>
      </c>
      <c r="AC653" s="8" t="e">
        <f>INDEX(Обработка!$J$11:$U$1011,'Тулуз-Пьерон'!$A653,$F653+1)</f>
        <v>#DIV/0!</v>
      </c>
      <c r="AD653" s="8" t="e">
        <f>Обработка!$C649</f>
        <v>#DIV/0!</v>
      </c>
      <c r="AE653" s="5" t="e">
        <f>Обработка!$D649</f>
        <v>#DIV/0!</v>
      </c>
      <c r="AF653" s="8" t="e">
        <f>INDEX(Обработка!$V$11:$AG$1011,'Тулуз-Пьерон'!$A653,'Тулуз-Пьерон'!$F653+1)</f>
        <v>#DIV/0!</v>
      </c>
      <c r="AG653" s="7" t="e">
        <f t="shared" si="18"/>
        <v>#DIV/0!</v>
      </c>
      <c r="AH653" s="6"/>
      <c r="AI653" s="5" t="e">
        <f>Обработка!$E649</f>
        <v>#DIV/0!</v>
      </c>
      <c r="AJ653" s="5" t="e">
        <f>Обработка!$F649</f>
        <v>#DIV/0!</v>
      </c>
      <c r="AK653" s="5" t="e">
        <f>Обработка!$G649</f>
        <v>#DIV/0!</v>
      </c>
    </row>
    <row r="654" spans="1:37" x14ac:dyDescent="0.25">
      <c r="A654" s="11"/>
      <c r="B654" s="13"/>
      <c r="C654" s="80"/>
      <c r="D654" s="12"/>
      <c r="E654" s="11" t="str">
        <f t="shared" si="19"/>
        <v xml:space="preserve">0 лет 0 мес. </v>
      </c>
      <c r="F654" s="11"/>
      <c r="G654" s="11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8" t="e">
        <f>Обработка!$B650</f>
        <v>#DIV/0!</v>
      </c>
      <c r="AC654" s="8" t="e">
        <f>INDEX(Обработка!$J$11:$U$1011,'Тулуз-Пьерон'!$A654,$F654+1)</f>
        <v>#DIV/0!</v>
      </c>
      <c r="AD654" s="8" t="e">
        <f>Обработка!$C650</f>
        <v>#DIV/0!</v>
      </c>
      <c r="AE654" s="5" t="e">
        <f>Обработка!$D650</f>
        <v>#DIV/0!</v>
      </c>
      <c r="AF654" s="8" t="e">
        <f>INDEX(Обработка!$V$11:$AG$1011,'Тулуз-Пьерон'!$A654,'Тулуз-Пьерон'!$F654+1)</f>
        <v>#DIV/0!</v>
      </c>
      <c r="AG654" s="7" t="e">
        <f t="shared" si="18"/>
        <v>#DIV/0!</v>
      </c>
      <c r="AH654" s="6"/>
      <c r="AI654" s="5" t="e">
        <f>Обработка!$E650</f>
        <v>#DIV/0!</v>
      </c>
      <c r="AJ654" s="5" t="e">
        <f>Обработка!$F650</f>
        <v>#DIV/0!</v>
      </c>
      <c r="AK654" s="5" t="e">
        <f>Обработка!$G650</f>
        <v>#DIV/0!</v>
      </c>
    </row>
    <row r="655" spans="1:37" x14ac:dyDescent="0.25">
      <c r="A655" s="11"/>
      <c r="B655" s="13"/>
      <c r="C655" s="80"/>
      <c r="D655" s="12"/>
      <c r="E655" s="11" t="str">
        <f t="shared" si="19"/>
        <v xml:space="preserve">0 лет 0 мес. </v>
      </c>
      <c r="F655" s="11"/>
      <c r="G655" s="11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8" t="e">
        <f>Обработка!$B651</f>
        <v>#DIV/0!</v>
      </c>
      <c r="AC655" s="8" t="e">
        <f>INDEX(Обработка!$J$11:$U$1011,'Тулуз-Пьерон'!$A655,$F655+1)</f>
        <v>#DIV/0!</v>
      </c>
      <c r="AD655" s="8" t="e">
        <f>Обработка!$C651</f>
        <v>#DIV/0!</v>
      </c>
      <c r="AE655" s="5" t="e">
        <f>Обработка!$D651</f>
        <v>#DIV/0!</v>
      </c>
      <c r="AF655" s="8" t="e">
        <f>INDEX(Обработка!$V$11:$AG$1011,'Тулуз-Пьерон'!$A655,'Тулуз-Пьерон'!$F655+1)</f>
        <v>#DIV/0!</v>
      </c>
      <c r="AG655" s="7" t="e">
        <f t="shared" ref="AG655:AG718" si="20">IF($AF655="ПАТОЛОГИЯ","КРАЙНЕ ВЫСОКАЯ ВЕРОЯНОСТЬ ММД",IF(AND(OR($AC655="Слабая",$AC655="ПАТОЛОГИЯ"),$AF655="Слабая"),"ММД ВПОЛНЕ ВЕРОЯТНА",IF(AND(OR($AC655="Слабая",$AC655="ПАТОЛОГИЯ"),OR($AF655="Средняя",$AF655="Хорошая")),"ММД В СТАДИИ КОМПЕНСАЦИИ","ОТСУТСТВИЕ ММД")))</f>
        <v>#DIV/0!</v>
      </c>
      <c r="AH655" s="6"/>
      <c r="AI655" s="5" t="e">
        <f>Обработка!$E651</f>
        <v>#DIV/0!</v>
      </c>
      <c r="AJ655" s="5" t="e">
        <f>Обработка!$F651</f>
        <v>#DIV/0!</v>
      </c>
      <c r="AK655" s="5" t="e">
        <f>Обработка!$G651</f>
        <v>#DIV/0!</v>
      </c>
    </row>
    <row r="656" spans="1:37" x14ac:dyDescent="0.25">
      <c r="A656" s="11"/>
      <c r="B656" s="13"/>
      <c r="C656" s="80"/>
      <c r="D656" s="12"/>
      <c r="E656" s="11" t="str">
        <f t="shared" ref="E656:E719" si="21">DATEDIF(C656,D656,"y")&amp;" лет "&amp;
DATEDIF(C656,D656,"ym")&amp;" мес. "</f>
        <v xml:space="preserve">0 лет 0 мес. </v>
      </c>
      <c r="F656" s="11"/>
      <c r="G656" s="11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8" t="e">
        <f>Обработка!$B652</f>
        <v>#DIV/0!</v>
      </c>
      <c r="AC656" s="8" t="e">
        <f>INDEX(Обработка!$J$11:$U$1011,'Тулуз-Пьерон'!$A656,$F656+1)</f>
        <v>#DIV/0!</v>
      </c>
      <c r="AD656" s="8" t="e">
        <f>Обработка!$C652</f>
        <v>#DIV/0!</v>
      </c>
      <c r="AE656" s="5" t="e">
        <f>Обработка!$D652</f>
        <v>#DIV/0!</v>
      </c>
      <c r="AF656" s="8" t="e">
        <f>INDEX(Обработка!$V$11:$AG$1011,'Тулуз-Пьерон'!$A656,'Тулуз-Пьерон'!$F656+1)</f>
        <v>#DIV/0!</v>
      </c>
      <c r="AG656" s="7" t="e">
        <f t="shared" si="20"/>
        <v>#DIV/0!</v>
      </c>
      <c r="AH656" s="6"/>
      <c r="AI656" s="5" t="e">
        <f>Обработка!$E652</f>
        <v>#DIV/0!</v>
      </c>
      <c r="AJ656" s="5" t="e">
        <f>Обработка!$F652</f>
        <v>#DIV/0!</v>
      </c>
      <c r="AK656" s="5" t="e">
        <f>Обработка!$G652</f>
        <v>#DIV/0!</v>
      </c>
    </row>
    <row r="657" spans="1:37" x14ac:dyDescent="0.25">
      <c r="A657" s="11"/>
      <c r="B657" s="13"/>
      <c r="C657" s="80"/>
      <c r="D657" s="12"/>
      <c r="E657" s="11" t="str">
        <f t="shared" si="21"/>
        <v xml:space="preserve">0 лет 0 мес. </v>
      </c>
      <c r="F657" s="11"/>
      <c r="G657" s="11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8" t="e">
        <f>Обработка!$B653</f>
        <v>#DIV/0!</v>
      </c>
      <c r="AC657" s="8" t="e">
        <f>INDEX(Обработка!$J$11:$U$1011,'Тулуз-Пьерон'!$A657,$F657+1)</f>
        <v>#DIV/0!</v>
      </c>
      <c r="AD657" s="8" t="e">
        <f>Обработка!$C653</f>
        <v>#DIV/0!</v>
      </c>
      <c r="AE657" s="5" t="e">
        <f>Обработка!$D653</f>
        <v>#DIV/0!</v>
      </c>
      <c r="AF657" s="8" t="e">
        <f>INDEX(Обработка!$V$11:$AG$1011,'Тулуз-Пьерон'!$A657,'Тулуз-Пьерон'!$F657+1)</f>
        <v>#DIV/0!</v>
      </c>
      <c r="AG657" s="7" t="e">
        <f t="shared" si="20"/>
        <v>#DIV/0!</v>
      </c>
      <c r="AH657" s="6"/>
      <c r="AI657" s="5" t="e">
        <f>Обработка!$E653</f>
        <v>#DIV/0!</v>
      </c>
      <c r="AJ657" s="5" t="e">
        <f>Обработка!$F653</f>
        <v>#DIV/0!</v>
      </c>
      <c r="AK657" s="5" t="e">
        <f>Обработка!$G653</f>
        <v>#DIV/0!</v>
      </c>
    </row>
    <row r="658" spans="1:37" x14ac:dyDescent="0.25">
      <c r="A658" s="11"/>
      <c r="B658" s="13"/>
      <c r="C658" s="80"/>
      <c r="D658" s="12"/>
      <c r="E658" s="11" t="str">
        <f t="shared" si="21"/>
        <v xml:space="preserve">0 лет 0 мес. </v>
      </c>
      <c r="F658" s="11"/>
      <c r="G658" s="11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8" t="e">
        <f>Обработка!$B654</f>
        <v>#DIV/0!</v>
      </c>
      <c r="AC658" s="8" t="e">
        <f>INDEX(Обработка!$J$11:$U$1011,'Тулуз-Пьерон'!$A658,$F658+1)</f>
        <v>#DIV/0!</v>
      </c>
      <c r="AD658" s="8" t="e">
        <f>Обработка!$C654</f>
        <v>#DIV/0!</v>
      </c>
      <c r="AE658" s="5" t="e">
        <f>Обработка!$D654</f>
        <v>#DIV/0!</v>
      </c>
      <c r="AF658" s="8" t="e">
        <f>INDEX(Обработка!$V$11:$AG$1011,'Тулуз-Пьерон'!$A658,'Тулуз-Пьерон'!$F658+1)</f>
        <v>#DIV/0!</v>
      </c>
      <c r="AG658" s="7" t="e">
        <f t="shared" si="20"/>
        <v>#DIV/0!</v>
      </c>
      <c r="AH658" s="6"/>
      <c r="AI658" s="5" t="e">
        <f>Обработка!$E654</f>
        <v>#DIV/0!</v>
      </c>
      <c r="AJ658" s="5" t="e">
        <f>Обработка!$F654</f>
        <v>#DIV/0!</v>
      </c>
      <c r="AK658" s="5" t="e">
        <f>Обработка!$G654</f>
        <v>#DIV/0!</v>
      </c>
    </row>
    <row r="659" spans="1:37" x14ac:dyDescent="0.25">
      <c r="A659" s="11"/>
      <c r="B659" s="13"/>
      <c r="C659" s="80"/>
      <c r="D659" s="12"/>
      <c r="E659" s="11" t="str">
        <f t="shared" si="21"/>
        <v xml:space="preserve">0 лет 0 мес. </v>
      </c>
      <c r="F659" s="11"/>
      <c r="G659" s="11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8" t="e">
        <f>Обработка!$B655</f>
        <v>#DIV/0!</v>
      </c>
      <c r="AC659" s="8" t="e">
        <f>INDEX(Обработка!$J$11:$U$1011,'Тулуз-Пьерон'!$A659,$F659+1)</f>
        <v>#DIV/0!</v>
      </c>
      <c r="AD659" s="8" t="e">
        <f>Обработка!$C655</f>
        <v>#DIV/0!</v>
      </c>
      <c r="AE659" s="5" t="e">
        <f>Обработка!$D655</f>
        <v>#DIV/0!</v>
      </c>
      <c r="AF659" s="8" t="e">
        <f>INDEX(Обработка!$V$11:$AG$1011,'Тулуз-Пьерон'!$A659,'Тулуз-Пьерон'!$F659+1)</f>
        <v>#DIV/0!</v>
      </c>
      <c r="AG659" s="7" t="e">
        <f t="shared" si="20"/>
        <v>#DIV/0!</v>
      </c>
      <c r="AH659" s="6"/>
      <c r="AI659" s="5" t="e">
        <f>Обработка!$E655</f>
        <v>#DIV/0!</v>
      </c>
      <c r="AJ659" s="5" t="e">
        <f>Обработка!$F655</f>
        <v>#DIV/0!</v>
      </c>
      <c r="AK659" s="5" t="e">
        <f>Обработка!$G655</f>
        <v>#DIV/0!</v>
      </c>
    </row>
    <row r="660" spans="1:37" x14ac:dyDescent="0.25">
      <c r="A660" s="11"/>
      <c r="B660" s="13"/>
      <c r="C660" s="80"/>
      <c r="D660" s="12"/>
      <c r="E660" s="11" t="str">
        <f t="shared" si="21"/>
        <v xml:space="preserve">0 лет 0 мес. </v>
      </c>
      <c r="F660" s="11"/>
      <c r="G660" s="11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8" t="e">
        <f>Обработка!$B656</f>
        <v>#DIV/0!</v>
      </c>
      <c r="AC660" s="8" t="e">
        <f>INDEX(Обработка!$J$11:$U$1011,'Тулуз-Пьерон'!$A660,$F660+1)</f>
        <v>#DIV/0!</v>
      </c>
      <c r="AD660" s="8" t="e">
        <f>Обработка!$C656</f>
        <v>#DIV/0!</v>
      </c>
      <c r="AE660" s="5" t="e">
        <f>Обработка!$D656</f>
        <v>#DIV/0!</v>
      </c>
      <c r="AF660" s="8" t="e">
        <f>INDEX(Обработка!$V$11:$AG$1011,'Тулуз-Пьерон'!$A660,'Тулуз-Пьерон'!$F660+1)</f>
        <v>#DIV/0!</v>
      </c>
      <c r="AG660" s="7" t="e">
        <f t="shared" si="20"/>
        <v>#DIV/0!</v>
      </c>
      <c r="AH660" s="6"/>
      <c r="AI660" s="5" t="e">
        <f>Обработка!$E656</f>
        <v>#DIV/0!</v>
      </c>
      <c r="AJ660" s="5" t="e">
        <f>Обработка!$F656</f>
        <v>#DIV/0!</v>
      </c>
      <c r="AK660" s="5" t="e">
        <f>Обработка!$G656</f>
        <v>#DIV/0!</v>
      </c>
    </row>
    <row r="661" spans="1:37" x14ac:dyDescent="0.25">
      <c r="A661" s="11"/>
      <c r="B661" s="13"/>
      <c r="C661" s="80"/>
      <c r="D661" s="12"/>
      <c r="E661" s="11" t="str">
        <f t="shared" si="21"/>
        <v xml:space="preserve">0 лет 0 мес. </v>
      </c>
      <c r="F661" s="11"/>
      <c r="G661" s="11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8" t="e">
        <f>Обработка!$B657</f>
        <v>#DIV/0!</v>
      </c>
      <c r="AC661" s="8" t="e">
        <f>INDEX(Обработка!$J$11:$U$1011,'Тулуз-Пьерон'!$A661,$F661+1)</f>
        <v>#DIV/0!</v>
      </c>
      <c r="AD661" s="8" t="e">
        <f>Обработка!$C657</f>
        <v>#DIV/0!</v>
      </c>
      <c r="AE661" s="5" t="e">
        <f>Обработка!$D657</f>
        <v>#DIV/0!</v>
      </c>
      <c r="AF661" s="8" t="e">
        <f>INDEX(Обработка!$V$11:$AG$1011,'Тулуз-Пьерон'!$A661,'Тулуз-Пьерон'!$F661+1)</f>
        <v>#DIV/0!</v>
      </c>
      <c r="AG661" s="7" t="e">
        <f t="shared" si="20"/>
        <v>#DIV/0!</v>
      </c>
      <c r="AH661" s="6"/>
      <c r="AI661" s="5" t="e">
        <f>Обработка!$E657</f>
        <v>#DIV/0!</v>
      </c>
      <c r="AJ661" s="5" t="e">
        <f>Обработка!$F657</f>
        <v>#DIV/0!</v>
      </c>
      <c r="AK661" s="5" t="e">
        <f>Обработка!$G657</f>
        <v>#DIV/0!</v>
      </c>
    </row>
    <row r="662" spans="1:37" x14ac:dyDescent="0.25">
      <c r="A662" s="11"/>
      <c r="B662" s="13"/>
      <c r="C662" s="80"/>
      <c r="D662" s="12"/>
      <c r="E662" s="11" t="str">
        <f t="shared" si="21"/>
        <v xml:space="preserve">0 лет 0 мес. </v>
      </c>
      <c r="F662" s="11"/>
      <c r="G662" s="11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8" t="e">
        <f>Обработка!$B658</f>
        <v>#DIV/0!</v>
      </c>
      <c r="AC662" s="8" t="e">
        <f>INDEX(Обработка!$J$11:$U$1011,'Тулуз-Пьерон'!$A662,$F662+1)</f>
        <v>#DIV/0!</v>
      </c>
      <c r="AD662" s="8" t="e">
        <f>Обработка!$C658</f>
        <v>#DIV/0!</v>
      </c>
      <c r="AE662" s="5" t="e">
        <f>Обработка!$D658</f>
        <v>#DIV/0!</v>
      </c>
      <c r="AF662" s="8" t="e">
        <f>INDEX(Обработка!$V$11:$AG$1011,'Тулуз-Пьерон'!$A662,'Тулуз-Пьерон'!$F662+1)</f>
        <v>#DIV/0!</v>
      </c>
      <c r="AG662" s="7" t="e">
        <f t="shared" si="20"/>
        <v>#DIV/0!</v>
      </c>
      <c r="AH662" s="6"/>
      <c r="AI662" s="5" t="e">
        <f>Обработка!$E658</f>
        <v>#DIV/0!</v>
      </c>
      <c r="AJ662" s="5" t="e">
        <f>Обработка!$F658</f>
        <v>#DIV/0!</v>
      </c>
      <c r="AK662" s="5" t="e">
        <f>Обработка!$G658</f>
        <v>#DIV/0!</v>
      </c>
    </row>
    <row r="663" spans="1:37" x14ac:dyDescent="0.25">
      <c r="A663" s="11"/>
      <c r="B663" s="13"/>
      <c r="C663" s="80"/>
      <c r="D663" s="12"/>
      <c r="E663" s="11" t="str">
        <f t="shared" si="21"/>
        <v xml:space="preserve">0 лет 0 мес. </v>
      </c>
      <c r="F663" s="11"/>
      <c r="G663" s="11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8" t="e">
        <f>Обработка!$B659</f>
        <v>#DIV/0!</v>
      </c>
      <c r="AC663" s="8" t="e">
        <f>INDEX(Обработка!$J$11:$U$1011,'Тулуз-Пьерон'!$A663,$F663+1)</f>
        <v>#DIV/0!</v>
      </c>
      <c r="AD663" s="8" t="e">
        <f>Обработка!$C659</f>
        <v>#DIV/0!</v>
      </c>
      <c r="AE663" s="5" t="e">
        <f>Обработка!$D659</f>
        <v>#DIV/0!</v>
      </c>
      <c r="AF663" s="8" t="e">
        <f>INDEX(Обработка!$V$11:$AG$1011,'Тулуз-Пьерон'!$A663,'Тулуз-Пьерон'!$F663+1)</f>
        <v>#DIV/0!</v>
      </c>
      <c r="AG663" s="7" t="e">
        <f t="shared" si="20"/>
        <v>#DIV/0!</v>
      </c>
      <c r="AH663" s="6"/>
      <c r="AI663" s="5" t="e">
        <f>Обработка!$E659</f>
        <v>#DIV/0!</v>
      </c>
      <c r="AJ663" s="5" t="e">
        <f>Обработка!$F659</f>
        <v>#DIV/0!</v>
      </c>
      <c r="AK663" s="5" t="e">
        <f>Обработка!$G659</f>
        <v>#DIV/0!</v>
      </c>
    </row>
    <row r="664" spans="1:37" x14ac:dyDescent="0.25">
      <c r="A664" s="11"/>
      <c r="B664" s="13"/>
      <c r="C664" s="80"/>
      <c r="D664" s="12"/>
      <c r="E664" s="11" t="str">
        <f t="shared" si="21"/>
        <v xml:space="preserve">0 лет 0 мес. </v>
      </c>
      <c r="F664" s="11"/>
      <c r="G664" s="11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8" t="e">
        <f>Обработка!$B660</f>
        <v>#DIV/0!</v>
      </c>
      <c r="AC664" s="8" t="e">
        <f>INDEX(Обработка!$J$11:$U$1011,'Тулуз-Пьерон'!$A664,$F664+1)</f>
        <v>#DIV/0!</v>
      </c>
      <c r="AD664" s="8" t="e">
        <f>Обработка!$C660</f>
        <v>#DIV/0!</v>
      </c>
      <c r="AE664" s="5" t="e">
        <f>Обработка!$D660</f>
        <v>#DIV/0!</v>
      </c>
      <c r="AF664" s="8" t="e">
        <f>INDEX(Обработка!$V$11:$AG$1011,'Тулуз-Пьерон'!$A664,'Тулуз-Пьерон'!$F664+1)</f>
        <v>#DIV/0!</v>
      </c>
      <c r="AG664" s="7" t="e">
        <f t="shared" si="20"/>
        <v>#DIV/0!</v>
      </c>
      <c r="AH664" s="6"/>
      <c r="AI664" s="5" t="e">
        <f>Обработка!$E660</f>
        <v>#DIV/0!</v>
      </c>
      <c r="AJ664" s="5" t="e">
        <f>Обработка!$F660</f>
        <v>#DIV/0!</v>
      </c>
      <c r="AK664" s="5" t="e">
        <f>Обработка!$G660</f>
        <v>#DIV/0!</v>
      </c>
    </row>
    <row r="665" spans="1:37" x14ac:dyDescent="0.25">
      <c r="A665" s="11"/>
      <c r="B665" s="13"/>
      <c r="C665" s="80"/>
      <c r="D665" s="12"/>
      <c r="E665" s="11" t="str">
        <f t="shared" si="21"/>
        <v xml:space="preserve">0 лет 0 мес. </v>
      </c>
      <c r="F665" s="11"/>
      <c r="G665" s="11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8" t="e">
        <f>Обработка!$B661</f>
        <v>#DIV/0!</v>
      </c>
      <c r="AC665" s="8" t="e">
        <f>INDEX(Обработка!$J$11:$U$1011,'Тулуз-Пьерон'!$A665,$F665+1)</f>
        <v>#DIV/0!</v>
      </c>
      <c r="AD665" s="8" t="e">
        <f>Обработка!$C661</f>
        <v>#DIV/0!</v>
      </c>
      <c r="AE665" s="5" t="e">
        <f>Обработка!$D661</f>
        <v>#DIV/0!</v>
      </c>
      <c r="AF665" s="8" t="e">
        <f>INDEX(Обработка!$V$11:$AG$1011,'Тулуз-Пьерон'!$A665,'Тулуз-Пьерон'!$F665+1)</f>
        <v>#DIV/0!</v>
      </c>
      <c r="AG665" s="7" t="e">
        <f t="shared" si="20"/>
        <v>#DIV/0!</v>
      </c>
      <c r="AH665" s="6"/>
      <c r="AI665" s="5" t="e">
        <f>Обработка!$E661</f>
        <v>#DIV/0!</v>
      </c>
      <c r="AJ665" s="5" t="e">
        <f>Обработка!$F661</f>
        <v>#DIV/0!</v>
      </c>
      <c r="AK665" s="5" t="e">
        <f>Обработка!$G661</f>
        <v>#DIV/0!</v>
      </c>
    </row>
    <row r="666" spans="1:37" x14ac:dyDescent="0.25">
      <c r="A666" s="11"/>
      <c r="B666" s="13"/>
      <c r="C666" s="80"/>
      <c r="D666" s="12"/>
      <c r="E666" s="11" t="str">
        <f t="shared" si="21"/>
        <v xml:space="preserve">0 лет 0 мес. </v>
      </c>
      <c r="F666" s="11"/>
      <c r="G666" s="11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8" t="e">
        <f>Обработка!$B662</f>
        <v>#DIV/0!</v>
      </c>
      <c r="AC666" s="8" t="e">
        <f>INDEX(Обработка!$J$11:$U$1011,'Тулуз-Пьерон'!$A666,$F666+1)</f>
        <v>#DIV/0!</v>
      </c>
      <c r="AD666" s="8" t="e">
        <f>Обработка!$C662</f>
        <v>#DIV/0!</v>
      </c>
      <c r="AE666" s="5" t="e">
        <f>Обработка!$D662</f>
        <v>#DIV/0!</v>
      </c>
      <c r="AF666" s="8" t="e">
        <f>INDEX(Обработка!$V$11:$AG$1011,'Тулуз-Пьерон'!$A666,'Тулуз-Пьерон'!$F666+1)</f>
        <v>#DIV/0!</v>
      </c>
      <c r="AG666" s="7" t="e">
        <f t="shared" si="20"/>
        <v>#DIV/0!</v>
      </c>
      <c r="AH666" s="6"/>
      <c r="AI666" s="5" t="e">
        <f>Обработка!$E662</f>
        <v>#DIV/0!</v>
      </c>
      <c r="AJ666" s="5" t="e">
        <f>Обработка!$F662</f>
        <v>#DIV/0!</v>
      </c>
      <c r="AK666" s="5" t="e">
        <f>Обработка!$G662</f>
        <v>#DIV/0!</v>
      </c>
    </row>
    <row r="667" spans="1:37" x14ac:dyDescent="0.25">
      <c r="A667" s="11"/>
      <c r="B667" s="13"/>
      <c r="C667" s="80"/>
      <c r="D667" s="12"/>
      <c r="E667" s="11" t="str">
        <f t="shared" si="21"/>
        <v xml:space="preserve">0 лет 0 мес. </v>
      </c>
      <c r="F667" s="11"/>
      <c r="G667" s="11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8" t="e">
        <f>Обработка!$B663</f>
        <v>#DIV/0!</v>
      </c>
      <c r="AC667" s="8" t="e">
        <f>INDEX(Обработка!$J$11:$U$1011,'Тулуз-Пьерон'!$A667,$F667+1)</f>
        <v>#DIV/0!</v>
      </c>
      <c r="AD667" s="8" t="e">
        <f>Обработка!$C663</f>
        <v>#DIV/0!</v>
      </c>
      <c r="AE667" s="5" t="e">
        <f>Обработка!$D663</f>
        <v>#DIV/0!</v>
      </c>
      <c r="AF667" s="8" t="e">
        <f>INDEX(Обработка!$V$11:$AG$1011,'Тулуз-Пьерон'!$A667,'Тулуз-Пьерон'!$F667+1)</f>
        <v>#DIV/0!</v>
      </c>
      <c r="AG667" s="7" t="e">
        <f t="shared" si="20"/>
        <v>#DIV/0!</v>
      </c>
      <c r="AH667" s="6"/>
      <c r="AI667" s="5" t="e">
        <f>Обработка!$E663</f>
        <v>#DIV/0!</v>
      </c>
      <c r="AJ667" s="5" t="e">
        <f>Обработка!$F663</f>
        <v>#DIV/0!</v>
      </c>
      <c r="AK667" s="5" t="e">
        <f>Обработка!$G663</f>
        <v>#DIV/0!</v>
      </c>
    </row>
    <row r="668" spans="1:37" x14ac:dyDescent="0.25">
      <c r="A668" s="11"/>
      <c r="B668" s="13"/>
      <c r="C668" s="80"/>
      <c r="D668" s="12"/>
      <c r="E668" s="11" t="str">
        <f t="shared" si="21"/>
        <v xml:space="preserve">0 лет 0 мес. </v>
      </c>
      <c r="F668" s="11"/>
      <c r="G668" s="11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8" t="e">
        <f>Обработка!$B664</f>
        <v>#DIV/0!</v>
      </c>
      <c r="AC668" s="8" t="e">
        <f>INDEX(Обработка!$J$11:$U$1011,'Тулуз-Пьерон'!$A668,$F668+1)</f>
        <v>#DIV/0!</v>
      </c>
      <c r="AD668" s="8" t="e">
        <f>Обработка!$C664</f>
        <v>#DIV/0!</v>
      </c>
      <c r="AE668" s="5" t="e">
        <f>Обработка!$D664</f>
        <v>#DIV/0!</v>
      </c>
      <c r="AF668" s="8" t="e">
        <f>INDEX(Обработка!$V$11:$AG$1011,'Тулуз-Пьерон'!$A668,'Тулуз-Пьерон'!$F668+1)</f>
        <v>#DIV/0!</v>
      </c>
      <c r="AG668" s="7" t="e">
        <f t="shared" si="20"/>
        <v>#DIV/0!</v>
      </c>
      <c r="AH668" s="6"/>
      <c r="AI668" s="5" t="e">
        <f>Обработка!$E664</f>
        <v>#DIV/0!</v>
      </c>
      <c r="AJ668" s="5" t="e">
        <f>Обработка!$F664</f>
        <v>#DIV/0!</v>
      </c>
      <c r="AK668" s="5" t="e">
        <f>Обработка!$G664</f>
        <v>#DIV/0!</v>
      </c>
    </row>
    <row r="669" spans="1:37" x14ac:dyDescent="0.25">
      <c r="A669" s="11"/>
      <c r="B669" s="13"/>
      <c r="C669" s="80"/>
      <c r="D669" s="12"/>
      <c r="E669" s="11" t="str">
        <f t="shared" si="21"/>
        <v xml:space="preserve">0 лет 0 мес. </v>
      </c>
      <c r="F669" s="11"/>
      <c r="G669" s="11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8" t="e">
        <f>Обработка!$B665</f>
        <v>#DIV/0!</v>
      </c>
      <c r="AC669" s="8" t="e">
        <f>INDEX(Обработка!$J$11:$U$1011,'Тулуз-Пьерон'!$A669,$F669+1)</f>
        <v>#DIV/0!</v>
      </c>
      <c r="AD669" s="8" t="e">
        <f>Обработка!$C665</f>
        <v>#DIV/0!</v>
      </c>
      <c r="AE669" s="5" t="e">
        <f>Обработка!$D665</f>
        <v>#DIV/0!</v>
      </c>
      <c r="AF669" s="8" t="e">
        <f>INDEX(Обработка!$V$11:$AG$1011,'Тулуз-Пьерон'!$A669,'Тулуз-Пьерон'!$F669+1)</f>
        <v>#DIV/0!</v>
      </c>
      <c r="AG669" s="7" t="e">
        <f t="shared" si="20"/>
        <v>#DIV/0!</v>
      </c>
      <c r="AH669" s="6"/>
      <c r="AI669" s="5" t="e">
        <f>Обработка!$E665</f>
        <v>#DIV/0!</v>
      </c>
      <c r="AJ669" s="5" t="e">
        <f>Обработка!$F665</f>
        <v>#DIV/0!</v>
      </c>
      <c r="AK669" s="5" t="e">
        <f>Обработка!$G665</f>
        <v>#DIV/0!</v>
      </c>
    </row>
    <row r="670" spans="1:37" x14ac:dyDescent="0.25">
      <c r="A670" s="11"/>
      <c r="B670" s="13"/>
      <c r="C670" s="80"/>
      <c r="D670" s="12"/>
      <c r="E670" s="11" t="str">
        <f t="shared" si="21"/>
        <v xml:space="preserve">0 лет 0 мес. </v>
      </c>
      <c r="F670" s="11"/>
      <c r="G670" s="11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8" t="e">
        <f>Обработка!$B666</f>
        <v>#DIV/0!</v>
      </c>
      <c r="AC670" s="8" t="e">
        <f>INDEX(Обработка!$J$11:$U$1011,'Тулуз-Пьерон'!$A670,$F670+1)</f>
        <v>#DIV/0!</v>
      </c>
      <c r="AD670" s="8" t="e">
        <f>Обработка!$C666</f>
        <v>#DIV/0!</v>
      </c>
      <c r="AE670" s="5" t="e">
        <f>Обработка!$D666</f>
        <v>#DIV/0!</v>
      </c>
      <c r="AF670" s="8" t="e">
        <f>INDEX(Обработка!$V$11:$AG$1011,'Тулуз-Пьерон'!$A670,'Тулуз-Пьерон'!$F670+1)</f>
        <v>#DIV/0!</v>
      </c>
      <c r="AG670" s="7" t="e">
        <f t="shared" si="20"/>
        <v>#DIV/0!</v>
      </c>
      <c r="AH670" s="6"/>
      <c r="AI670" s="5" t="e">
        <f>Обработка!$E666</f>
        <v>#DIV/0!</v>
      </c>
      <c r="AJ670" s="5" t="e">
        <f>Обработка!$F666</f>
        <v>#DIV/0!</v>
      </c>
      <c r="AK670" s="5" t="e">
        <f>Обработка!$G666</f>
        <v>#DIV/0!</v>
      </c>
    </row>
    <row r="671" spans="1:37" x14ac:dyDescent="0.25">
      <c r="A671" s="11"/>
      <c r="B671" s="13"/>
      <c r="C671" s="80"/>
      <c r="D671" s="12"/>
      <c r="E671" s="11" t="str">
        <f t="shared" si="21"/>
        <v xml:space="preserve">0 лет 0 мес. </v>
      </c>
      <c r="F671" s="11"/>
      <c r="G671" s="11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8" t="e">
        <f>Обработка!$B667</f>
        <v>#DIV/0!</v>
      </c>
      <c r="AC671" s="8" t="e">
        <f>INDEX(Обработка!$J$11:$U$1011,'Тулуз-Пьерон'!$A671,$F671+1)</f>
        <v>#DIV/0!</v>
      </c>
      <c r="AD671" s="8" t="e">
        <f>Обработка!$C667</f>
        <v>#DIV/0!</v>
      </c>
      <c r="AE671" s="5" t="e">
        <f>Обработка!$D667</f>
        <v>#DIV/0!</v>
      </c>
      <c r="AF671" s="8" t="e">
        <f>INDEX(Обработка!$V$11:$AG$1011,'Тулуз-Пьерон'!$A671,'Тулуз-Пьерон'!$F671+1)</f>
        <v>#DIV/0!</v>
      </c>
      <c r="AG671" s="7" t="e">
        <f t="shared" si="20"/>
        <v>#DIV/0!</v>
      </c>
      <c r="AH671" s="6"/>
      <c r="AI671" s="5" t="e">
        <f>Обработка!$E667</f>
        <v>#DIV/0!</v>
      </c>
      <c r="AJ671" s="5" t="e">
        <f>Обработка!$F667</f>
        <v>#DIV/0!</v>
      </c>
      <c r="AK671" s="5" t="e">
        <f>Обработка!$G667</f>
        <v>#DIV/0!</v>
      </c>
    </row>
    <row r="672" spans="1:37" x14ac:dyDescent="0.25">
      <c r="A672" s="11"/>
      <c r="B672" s="13"/>
      <c r="C672" s="80"/>
      <c r="D672" s="12"/>
      <c r="E672" s="11" t="str">
        <f t="shared" si="21"/>
        <v xml:space="preserve">0 лет 0 мес. </v>
      </c>
      <c r="F672" s="11"/>
      <c r="G672" s="11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8" t="e">
        <f>Обработка!$B668</f>
        <v>#DIV/0!</v>
      </c>
      <c r="AC672" s="8" t="e">
        <f>INDEX(Обработка!$J$11:$U$1011,'Тулуз-Пьерон'!$A672,$F672+1)</f>
        <v>#DIV/0!</v>
      </c>
      <c r="AD672" s="8" t="e">
        <f>Обработка!$C668</f>
        <v>#DIV/0!</v>
      </c>
      <c r="AE672" s="5" t="e">
        <f>Обработка!$D668</f>
        <v>#DIV/0!</v>
      </c>
      <c r="AF672" s="8" t="e">
        <f>INDEX(Обработка!$V$11:$AG$1011,'Тулуз-Пьерон'!$A672,'Тулуз-Пьерон'!$F672+1)</f>
        <v>#DIV/0!</v>
      </c>
      <c r="AG672" s="7" t="e">
        <f t="shared" si="20"/>
        <v>#DIV/0!</v>
      </c>
      <c r="AH672" s="6"/>
      <c r="AI672" s="5" t="e">
        <f>Обработка!$E668</f>
        <v>#DIV/0!</v>
      </c>
      <c r="AJ672" s="5" t="e">
        <f>Обработка!$F668</f>
        <v>#DIV/0!</v>
      </c>
      <c r="AK672" s="5" t="e">
        <f>Обработка!$G668</f>
        <v>#DIV/0!</v>
      </c>
    </row>
    <row r="673" spans="1:37" x14ac:dyDescent="0.25">
      <c r="A673" s="11"/>
      <c r="B673" s="13"/>
      <c r="C673" s="80"/>
      <c r="D673" s="12"/>
      <c r="E673" s="11" t="str">
        <f t="shared" si="21"/>
        <v xml:space="preserve">0 лет 0 мес. </v>
      </c>
      <c r="F673" s="11"/>
      <c r="G673" s="11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8" t="e">
        <f>Обработка!$B669</f>
        <v>#DIV/0!</v>
      </c>
      <c r="AC673" s="8" t="e">
        <f>INDEX(Обработка!$J$11:$U$1011,'Тулуз-Пьерон'!$A673,$F673+1)</f>
        <v>#DIV/0!</v>
      </c>
      <c r="AD673" s="8" t="e">
        <f>Обработка!$C669</f>
        <v>#DIV/0!</v>
      </c>
      <c r="AE673" s="5" t="e">
        <f>Обработка!$D669</f>
        <v>#DIV/0!</v>
      </c>
      <c r="AF673" s="8" t="e">
        <f>INDEX(Обработка!$V$11:$AG$1011,'Тулуз-Пьерон'!$A673,'Тулуз-Пьерон'!$F673+1)</f>
        <v>#DIV/0!</v>
      </c>
      <c r="AG673" s="7" t="e">
        <f t="shared" si="20"/>
        <v>#DIV/0!</v>
      </c>
      <c r="AH673" s="6"/>
      <c r="AI673" s="5" t="e">
        <f>Обработка!$E669</f>
        <v>#DIV/0!</v>
      </c>
      <c r="AJ673" s="5" t="e">
        <f>Обработка!$F669</f>
        <v>#DIV/0!</v>
      </c>
      <c r="AK673" s="5" t="e">
        <f>Обработка!$G669</f>
        <v>#DIV/0!</v>
      </c>
    </row>
    <row r="674" spans="1:37" x14ac:dyDescent="0.25">
      <c r="A674" s="11"/>
      <c r="B674" s="13"/>
      <c r="C674" s="80"/>
      <c r="D674" s="12"/>
      <c r="E674" s="11" t="str">
        <f t="shared" si="21"/>
        <v xml:space="preserve">0 лет 0 мес. </v>
      </c>
      <c r="F674" s="11"/>
      <c r="G674" s="11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8" t="e">
        <f>Обработка!$B670</f>
        <v>#DIV/0!</v>
      </c>
      <c r="AC674" s="8" t="e">
        <f>INDEX(Обработка!$J$11:$U$1011,'Тулуз-Пьерон'!$A674,$F674+1)</f>
        <v>#DIV/0!</v>
      </c>
      <c r="AD674" s="8" t="e">
        <f>Обработка!$C670</f>
        <v>#DIV/0!</v>
      </c>
      <c r="AE674" s="5" t="e">
        <f>Обработка!$D670</f>
        <v>#DIV/0!</v>
      </c>
      <c r="AF674" s="8" t="e">
        <f>INDEX(Обработка!$V$11:$AG$1011,'Тулуз-Пьерон'!$A674,'Тулуз-Пьерон'!$F674+1)</f>
        <v>#DIV/0!</v>
      </c>
      <c r="AG674" s="7" t="e">
        <f t="shared" si="20"/>
        <v>#DIV/0!</v>
      </c>
      <c r="AH674" s="6"/>
      <c r="AI674" s="5" t="e">
        <f>Обработка!$E670</f>
        <v>#DIV/0!</v>
      </c>
      <c r="AJ674" s="5" t="e">
        <f>Обработка!$F670</f>
        <v>#DIV/0!</v>
      </c>
      <c r="AK674" s="5" t="e">
        <f>Обработка!$G670</f>
        <v>#DIV/0!</v>
      </c>
    </row>
    <row r="675" spans="1:37" x14ac:dyDescent="0.25">
      <c r="A675" s="11"/>
      <c r="B675" s="13"/>
      <c r="C675" s="80"/>
      <c r="D675" s="12"/>
      <c r="E675" s="11" t="str">
        <f t="shared" si="21"/>
        <v xml:space="preserve">0 лет 0 мес. </v>
      </c>
      <c r="F675" s="11"/>
      <c r="G675" s="11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8" t="e">
        <f>Обработка!$B671</f>
        <v>#DIV/0!</v>
      </c>
      <c r="AC675" s="8" t="e">
        <f>INDEX(Обработка!$J$11:$U$1011,'Тулуз-Пьерон'!$A675,$F675+1)</f>
        <v>#DIV/0!</v>
      </c>
      <c r="AD675" s="8" t="e">
        <f>Обработка!$C671</f>
        <v>#DIV/0!</v>
      </c>
      <c r="AE675" s="5" t="e">
        <f>Обработка!$D671</f>
        <v>#DIV/0!</v>
      </c>
      <c r="AF675" s="8" t="e">
        <f>INDEX(Обработка!$V$11:$AG$1011,'Тулуз-Пьерон'!$A675,'Тулуз-Пьерон'!$F675+1)</f>
        <v>#DIV/0!</v>
      </c>
      <c r="AG675" s="7" t="e">
        <f t="shared" si="20"/>
        <v>#DIV/0!</v>
      </c>
      <c r="AH675" s="6"/>
      <c r="AI675" s="5" t="e">
        <f>Обработка!$E671</f>
        <v>#DIV/0!</v>
      </c>
      <c r="AJ675" s="5" t="e">
        <f>Обработка!$F671</f>
        <v>#DIV/0!</v>
      </c>
      <c r="AK675" s="5" t="e">
        <f>Обработка!$G671</f>
        <v>#DIV/0!</v>
      </c>
    </row>
    <row r="676" spans="1:37" x14ac:dyDescent="0.25">
      <c r="A676" s="11"/>
      <c r="B676" s="13"/>
      <c r="C676" s="80"/>
      <c r="D676" s="12"/>
      <c r="E676" s="11" t="str">
        <f t="shared" si="21"/>
        <v xml:space="preserve">0 лет 0 мес. </v>
      </c>
      <c r="F676" s="11"/>
      <c r="G676" s="11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8" t="e">
        <f>Обработка!$B672</f>
        <v>#DIV/0!</v>
      </c>
      <c r="AC676" s="8" t="e">
        <f>INDEX(Обработка!$J$11:$U$1011,'Тулуз-Пьерон'!$A676,$F676+1)</f>
        <v>#DIV/0!</v>
      </c>
      <c r="AD676" s="8" t="e">
        <f>Обработка!$C672</f>
        <v>#DIV/0!</v>
      </c>
      <c r="AE676" s="5" t="e">
        <f>Обработка!$D672</f>
        <v>#DIV/0!</v>
      </c>
      <c r="AF676" s="8" t="e">
        <f>INDEX(Обработка!$V$11:$AG$1011,'Тулуз-Пьерон'!$A676,'Тулуз-Пьерон'!$F676+1)</f>
        <v>#DIV/0!</v>
      </c>
      <c r="AG676" s="7" t="e">
        <f t="shared" si="20"/>
        <v>#DIV/0!</v>
      </c>
      <c r="AH676" s="6"/>
      <c r="AI676" s="5" t="e">
        <f>Обработка!$E672</f>
        <v>#DIV/0!</v>
      </c>
      <c r="AJ676" s="5" t="e">
        <f>Обработка!$F672</f>
        <v>#DIV/0!</v>
      </c>
      <c r="AK676" s="5" t="e">
        <f>Обработка!$G672</f>
        <v>#DIV/0!</v>
      </c>
    </row>
    <row r="677" spans="1:37" x14ac:dyDescent="0.25">
      <c r="A677" s="11"/>
      <c r="B677" s="13"/>
      <c r="C677" s="80"/>
      <c r="D677" s="12"/>
      <c r="E677" s="11" t="str">
        <f t="shared" si="21"/>
        <v xml:space="preserve">0 лет 0 мес. </v>
      </c>
      <c r="F677" s="11"/>
      <c r="G677" s="11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8" t="e">
        <f>Обработка!$B673</f>
        <v>#DIV/0!</v>
      </c>
      <c r="AC677" s="8" t="e">
        <f>INDEX(Обработка!$J$11:$U$1011,'Тулуз-Пьерон'!$A677,$F677+1)</f>
        <v>#DIV/0!</v>
      </c>
      <c r="AD677" s="8" t="e">
        <f>Обработка!$C673</f>
        <v>#DIV/0!</v>
      </c>
      <c r="AE677" s="5" t="e">
        <f>Обработка!$D673</f>
        <v>#DIV/0!</v>
      </c>
      <c r="AF677" s="8" t="e">
        <f>INDEX(Обработка!$V$11:$AG$1011,'Тулуз-Пьерон'!$A677,'Тулуз-Пьерон'!$F677+1)</f>
        <v>#DIV/0!</v>
      </c>
      <c r="AG677" s="7" t="e">
        <f t="shared" si="20"/>
        <v>#DIV/0!</v>
      </c>
      <c r="AH677" s="6"/>
      <c r="AI677" s="5" t="e">
        <f>Обработка!$E673</f>
        <v>#DIV/0!</v>
      </c>
      <c r="AJ677" s="5" t="e">
        <f>Обработка!$F673</f>
        <v>#DIV/0!</v>
      </c>
      <c r="AK677" s="5" t="e">
        <f>Обработка!$G673</f>
        <v>#DIV/0!</v>
      </c>
    </row>
    <row r="678" spans="1:37" x14ac:dyDescent="0.25">
      <c r="A678" s="11"/>
      <c r="B678" s="13"/>
      <c r="C678" s="80"/>
      <c r="D678" s="12"/>
      <c r="E678" s="11" t="str">
        <f t="shared" si="21"/>
        <v xml:space="preserve">0 лет 0 мес. </v>
      </c>
      <c r="F678" s="11"/>
      <c r="G678" s="11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8" t="e">
        <f>Обработка!$B674</f>
        <v>#DIV/0!</v>
      </c>
      <c r="AC678" s="8" t="e">
        <f>INDEX(Обработка!$J$11:$U$1011,'Тулуз-Пьерон'!$A678,$F678+1)</f>
        <v>#DIV/0!</v>
      </c>
      <c r="AD678" s="8" t="e">
        <f>Обработка!$C674</f>
        <v>#DIV/0!</v>
      </c>
      <c r="AE678" s="5" t="e">
        <f>Обработка!$D674</f>
        <v>#DIV/0!</v>
      </c>
      <c r="AF678" s="8" t="e">
        <f>INDEX(Обработка!$V$11:$AG$1011,'Тулуз-Пьерон'!$A678,'Тулуз-Пьерон'!$F678+1)</f>
        <v>#DIV/0!</v>
      </c>
      <c r="AG678" s="7" t="e">
        <f t="shared" si="20"/>
        <v>#DIV/0!</v>
      </c>
      <c r="AH678" s="6"/>
      <c r="AI678" s="5" t="e">
        <f>Обработка!$E674</f>
        <v>#DIV/0!</v>
      </c>
      <c r="AJ678" s="5" t="e">
        <f>Обработка!$F674</f>
        <v>#DIV/0!</v>
      </c>
      <c r="AK678" s="5" t="e">
        <f>Обработка!$G674</f>
        <v>#DIV/0!</v>
      </c>
    </row>
    <row r="679" spans="1:37" x14ac:dyDescent="0.25">
      <c r="A679" s="11"/>
      <c r="B679" s="13"/>
      <c r="C679" s="80"/>
      <c r="D679" s="12"/>
      <c r="E679" s="11" t="str">
        <f t="shared" si="21"/>
        <v xml:space="preserve">0 лет 0 мес. </v>
      </c>
      <c r="F679" s="11"/>
      <c r="G679" s="11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8" t="e">
        <f>Обработка!$B675</f>
        <v>#DIV/0!</v>
      </c>
      <c r="AC679" s="8" t="e">
        <f>INDEX(Обработка!$J$11:$U$1011,'Тулуз-Пьерон'!$A679,$F679+1)</f>
        <v>#DIV/0!</v>
      </c>
      <c r="AD679" s="8" t="e">
        <f>Обработка!$C675</f>
        <v>#DIV/0!</v>
      </c>
      <c r="AE679" s="5" t="e">
        <f>Обработка!$D675</f>
        <v>#DIV/0!</v>
      </c>
      <c r="AF679" s="8" t="e">
        <f>INDEX(Обработка!$V$11:$AG$1011,'Тулуз-Пьерон'!$A679,'Тулуз-Пьерон'!$F679+1)</f>
        <v>#DIV/0!</v>
      </c>
      <c r="AG679" s="7" t="e">
        <f t="shared" si="20"/>
        <v>#DIV/0!</v>
      </c>
      <c r="AH679" s="6"/>
      <c r="AI679" s="5" t="e">
        <f>Обработка!$E675</f>
        <v>#DIV/0!</v>
      </c>
      <c r="AJ679" s="5" t="e">
        <f>Обработка!$F675</f>
        <v>#DIV/0!</v>
      </c>
      <c r="AK679" s="5" t="e">
        <f>Обработка!$G675</f>
        <v>#DIV/0!</v>
      </c>
    </row>
    <row r="680" spans="1:37" x14ac:dyDescent="0.25">
      <c r="A680" s="11"/>
      <c r="B680" s="13"/>
      <c r="C680" s="80"/>
      <c r="D680" s="12"/>
      <c r="E680" s="11" t="str">
        <f t="shared" si="21"/>
        <v xml:space="preserve">0 лет 0 мес. </v>
      </c>
      <c r="F680" s="11"/>
      <c r="G680" s="11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8" t="e">
        <f>Обработка!$B676</f>
        <v>#DIV/0!</v>
      </c>
      <c r="AC680" s="8" t="e">
        <f>INDEX(Обработка!$J$11:$U$1011,'Тулуз-Пьерон'!$A680,$F680+1)</f>
        <v>#DIV/0!</v>
      </c>
      <c r="AD680" s="8" t="e">
        <f>Обработка!$C676</f>
        <v>#DIV/0!</v>
      </c>
      <c r="AE680" s="5" t="e">
        <f>Обработка!$D676</f>
        <v>#DIV/0!</v>
      </c>
      <c r="AF680" s="8" t="e">
        <f>INDEX(Обработка!$V$11:$AG$1011,'Тулуз-Пьерон'!$A680,'Тулуз-Пьерон'!$F680+1)</f>
        <v>#DIV/0!</v>
      </c>
      <c r="AG680" s="7" t="e">
        <f t="shared" si="20"/>
        <v>#DIV/0!</v>
      </c>
      <c r="AH680" s="6"/>
      <c r="AI680" s="5" t="e">
        <f>Обработка!$E676</f>
        <v>#DIV/0!</v>
      </c>
      <c r="AJ680" s="5" t="e">
        <f>Обработка!$F676</f>
        <v>#DIV/0!</v>
      </c>
      <c r="AK680" s="5" t="e">
        <f>Обработка!$G676</f>
        <v>#DIV/0!</v>
      </c>
    </row>
    <row r="681" spans="1:37" x14ac:dyDescent="0.25">
      <c r="A681" s="11"/>
      <c r="B681" s="13"/>
      <c r="C681" s="80"/>
      <c r="D681" s="12"/>
      <c r="E681" s="11" t="str">
        <f t="shared" si="21"/>
        <v xml:space="preserve">0 лет 0 мес. </v>
      </c>
      <c r="F681" s="11"/>
      <c r="G681" s="11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8" t="e">
        <f>Обработка!$B677</f>
        <v>#DIV/0!</v>
      </c>
      <c r="AC681" s="8" t="e">
        <f>INDEX(Обработка!$J$11:$U$1011,'Тулуз-Пьерон'!$A681,$F681+1)</f>
        <v>#DIV/0!</v>
      </c>
      <c r="AD681" s="8" t="e">
        <f>Обработка!$C677</f>
        <v>#DIV/0!</v>
      </c>
      <c r="AE681" s="5" t="e">
        <f>Обработка!$D677</f>
        <v>#DIV/0!</v>
      </c>
      <c r="AF681" s="8" t="e">
        <f>INDEX(Обработка!$V$11:$AG$1011,'Тулуз-Пьерон'!$A681,'Тулуз-Пьерон'!$F681+1)</f>
        <v>#DIV/0!</v>
      </c>
      <c r="AG681" s="7" t="e">
        <f t="shared" si="20"/>
        <v>#DIV/0!</v>
      </c>
      <c r="AH681" s="6"/>
      <c r="AI681" s="5" t="e">
        <f>Обработка!$E677</f>
        <v>#DIV/0!</v>
      </c>
      <c r="AJ681" s="5" t="e">
        <f>Обработка!$F677</f>
        <v>#DIV/0!</v>
      </c>
      <c r="AK681" s="5" t="e">
        <f>Обработка!$G677</f>
        <v>#DIV/0!</v>
      </c>
    </row>
    <row r="682" spans="1:37" x14ac:dyDescent="0.25">
      <c r="A682" s="11"/>
      <c r="B682" s="13"/>
      <c r="C682" s="80"/>
      <c r="D682" s="12"/>
      <c r="E682" s="11" t="str">
        <f t="shared" si="21"/>
        <v xml:space="preserve">0 лет 0 мес. </v>
      </c>
      <c r="F682" s="11"/>
      <c r="G682" s="11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8" t="e">
        <f>Обработка!$B678</f>
        <v>#DIV/0!</v>
      </c>
      <c r="AC682" s="8" t="e">
        <f>INDEX(Обработка!$J$11:$U$1011,'Тулуз-Пьерон'!$A682,$F682+1)</f>
        <v>#DIV/0!</v>
      </c>
      <c r="AD682" s="8" t="e">
        <f>Обработка!$C678</f>
        <v>#DIV/0!</v>
      </c>
      <c r="AE682" s="5" t="e">
        <f>Обработка!$D678</f>
        <v>#DIV/0!</v>
      </c>
      <c r="AF682" s="8" t="e">
        <f>INDEX(Обработка!$V$11:$AG$1011,'Тулуз-Пьерон'!$A682,'Тулуз-Пьерон'!$F682+1)</f>
        <v>#DIV/0!</v>
      </c>
      <c r="AG682" s="7" t="e">
        <f t="shared" si="20"/>
        <v>#DIV/0!</v>
      </c>
      <c r="AH682" s="6"/>
      <c r="AI682" s="5" t="e">
        <f>Обработка!$E678</f>
        <v>#DIV/0!</v>
      </c>
      <c r="AJ682" s="5" t="e">
        <f>Обработка!$F678</f>
        <v>#DIV/0!</v>
      </c>
      <c r="AK682" s="5" t="e">
        <f>Обработка!$G678</f>
        <v>#DIV/0!</v>
      </c>
    </row>
    <row r="683" spans="1:37" x14ac:dyDescent="0.25">
      <c r="A683" s="11"/>
      <c r="B683" s="13"/>
      <c r="C683" s="80"/>
      <c r="D683" s="12"/>
      <c r="E683" s="11" t="str">
        <f t="shared" si="21"/>
        <v xml:space="preserve">0 лет 0 мес. </v>
      </c>
      <c r="F683" s="11"/>
      <c r="G683" s="11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8" t="e">
        <f>Обработка!$B679</f>
        <v>#DIV/0!</v>
      </c>
      <c r="AC683" s="8" t="e">
        <f>INDEX(Обработка!$J$11:$U$1011,'Тулуз-Пьерон'!$A683,$F683+1)</f>
        <v>#DIV/0!</v>
      </c>
      <c r="AD683" s="8" t="e">
        <f>Обработка!$C679</f>
        <v>#DIV/0!</v>
      </c>
      <c r="AE683" s="5" t="e">
        <f>Обработка!$D679</f>
        <v>#DIV/0!</v>
      </c>
      <c r="AF683" s="8" t="e">
        <f>INDEX(Обработка!$V$11:$AG$1011,'Тулуз-Пьерон'!$A683,'Тулуз-Пьерон'!$F683+1)</f>
        <v>#DIV/0!</v>
      </c>
      <c r="AG683" s="7" t="e">
        <f t="shared" si="20"/>
        <v>#DIV/0!</v>
      </c>
      <c r="AH683" s="6"/>
      <c r="AI683" s="5" t="e">
        <f>Обработка!$E679</f>
        <v>#DIV/0!</v>
      </c>
      <c r="AJ683" s="5" t="e">
        <f>Обработка!$F679</f>
        <v>#DIV/0!</v>
      </c>
      <c r="AK683" s="5" t="e">
        <f>Обработка!$G679</f>
        <v>#DIV/0!</v>
      </c>
    </row>
    <row r="684" spans="1:37" x14ac:dyDescent="0.25">
      <c r="A684" s="11"/>
      <c r="B684" s="13"/>
      <c r="C684" s="80"/>
      <c r="D684" s="12"/>
      <c r="E684" s="11" t="str">
        <f t="shared" si="21"/>
        <v xml:space="preserve">0 лет 0 мес. </v>
      </c>
      <c r="F684" s="11"/>
      <c r="G684" s="11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8" t="e">
        <f>Обработка!$B680</f>
        <v>#DIV/0!</v>
      </c>
      <c r="AC684" s="8" t="e">
        <f>INDEX(Обработка!$J$11:$U$1011,'Тулуз-Пьерон'!$A684,$F684+1)</f>
        <v>#DIV/0!</v>
      </c>
      <c r="AD684" s="8" t="e">
        <f>Обработка!$C680</f>
        <v>#DIV/0!</v>
      </c>
      <c r="AE684" s="5" t="e">
        <f>Обработка!$D680</f>
        <v>#DIV/0!</v>
      </c>
      <c r="AF684" s="8" t="e">
        <f>INDEX(Обработка!$V$11:$AG$1011,'Тулуз-Пьерон'!$A684,'Тулуз-Пьерон'!$F684+1)</f>
        <v>#DIV/0!</v>
      </c>
      <c r="AG684" s="7" t="e">
        <f t="shared" si="20"/>
        <v>#DIV/0!</v>
      </c>
      <c r="AH684" s="6"/>
      <c r="AI684" s="5" t="e">
        <f>Обработка!$E680</f>
        <v>#DIV/0!</v>
      </c>
      <c r="AJ684" s="5" t="e">
        <f>Обработка!$F680</f>
        <v>#DIV/0!</v>
      </c>
      <c r="AK684" s="5" t="e">
        <f>Обработка!$G680</f>
        <v>#DIV/0!</v>
      </c>
    </row>
    <row r="685" spans="1:37" x14ac:dyDescent="0.25">
      <c r="A685" s="11"/>
      <c r="B685" s="13"/>
      <c r="C685" s="80"/>
      <c r="D685" s="12"/>
      <c r="E685" s="11" t="str">
        <f t="shared" si="21"/>
        <v xml:space="preserve">0 лет 0 мес. </v>
      </c>
      <c r="F685" s="11"/>
      <c r="G685" s="11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8" t="e">
        <f>Обработка!$B681</f>
        <v>#DIV/0!</v>
      </c>
      <c r="AC685" s="8" t="e">
        <f>INDEX(Обработка!$J$11:$U$1011,'Тулуз-Пьерон'!$A685,$F685+1)</f>
        <v>#DIV/0!</v>
      </c>
      <c r="AD685" s="8" t="e">
        <f>Обработка!$C681</f>
        <v>#DIV/0!</v>
      </c>
      <c r="AE685" s="5" t="e">
        <f>Обработка!$D681</f>
        <v>#DIV/0!</v>
      </c>
      <c r="AF685" s="8" t="e">
        <f>INDEX(Обработка!$V$11:$AG$1011,'Тулуз-Пьерон'!$A685,'Тулуз-Пьерон'!$F685+1)</f>
        <v>#DIV/0!</v>
      </c>
      <c r="AG685" s="7" t="e">
        <f t="shared" si="20"/>
        <v>#DIV/0!</v>
      </c>
      <c r="AH685" s="6"/>
      <c r="AI685" s="5" t="e">
        <f>Обработка!$E681</f>
        <v>#DIV/0!</v>
      </c>
      <c r="AJ685" s="5" t="e">
        <f>Обработка!$F681</f>
        <v>#DIV/0!</v>
      </c>
      <c r="AK685" s="5" t="e">
        <f>Обработка!$G681</f>
        <v>#DIV/0!</v>
      </c>
    </row>
    <row r="686" spans="1:37" x14ac:dyDescent="0.25">
      <c r="A686" s="11"/>
      <c r="B686" s="13"/>
      <c r="C686" s="80"/>
      <c r="D686" s="12"/>
      <c r="E686" s="11" t="str">
        <f t="shared" si="21"/>
        <v xml:space="preserve">0 лет 0 мес. </v>
      </c>
      <c r="F686" s="11"/>
      <c r="G686" s="11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8" t="e">
        <f>Обработка!$B682</f>
        <v>#DIV/0!</v>
      </c>
      <c r="AC686" s="8" t="e">
        <f>INDEX(Обработка!$J$11:$U$1011,'Тулуз-Пьерон'!$A686,$F686+1)</f>
        <v>#DIV/0!</v>
      </c>
      <c r="AD686" s="8" t="e">
        <f>Обработка!$C682</f>
        <v>#DIV/0!</v>
      </c>
      <c r="AE686" s="5" t="e">
        <f>Обработка!$D682</f>
        <v>#DIV/0!</v>
      </c>
      <c r="AF686" s="8" t="e">
        <f>INDEX(Обработка!$V$11:$AG$1011,'Тулуз-Пьерон'!$A686,'Тулуз-Пьерон'!$F686+1)</f>
        <v>#DIV/0!</v>
      </c>
      <c r="AG686" s="7" t="e">
        <f t="shared" si="20"/>
        <v>#DIV/0!</v>
      </c>
      <c r="AH686" s="6"/>
      <c r="AI686" s="5" t="e">
        <f>Обработка!$E682</f>
        <v>#DIV/0!</v>
      </c>
      <c r="AJ686" s="5" t="e">
        <f>Обработка!$F682</f>
        <v>#DIV/0!</v>
      </c>
      <c r="AK686" s="5" t="e">
        <f>Обработка!$G682</f>
        <v>#DIV/0!</v>
      </c>
    </row>
    <row r="687" spans="1:37" x14ac:dyDescent="0.25">
      <c r="A687" s="11"/>
      <c r="B687" s="13"/>
      <c r="C687" s="80"/>
      <c r="D687" s="12"/>
      <c r="E687" s="11" t="str">
        <f t="shared" si="21"/>
        <v xml:space="preserve">0 лет 0 мес. </v>
      </c>
      <c r="F687" s="11"/>
      <c r="G687" s="11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8" t="e">
        <f>Обработка!$B683</f>
        <v>#DIV/0!</v>
      </c>
      <c r="AC687" s="8" t="e">
        <f>INDEX(Обработка!$J$11:$U$1011,'Тулуз-Пьерон'!$A687,$F687+1)</f>
        <v>#DIV/0!</v>
      </c>
      <c r="AD687" s="8" t="e">
        <f>Обработка!$C683</f>
        <v>#DIV/0!</v>
      </c>
      <c r="AE687" s="5" t="e">
        <f>Обработка!$D683</f>
        <v>#DIV/0!</v>
      </c>
      <c r="AF687" s="8" t="e">
        <f>INDEX(Обработка!$V$11:$AG$1011,'Тулуз-Пьерон'!$A687,'Тулуз-Пьерон'!$F687+1)</f>
        <v>#DIV/0!</v>
      </c>
      <c r="AG687" s="7" t="e">
        <f t="shared" si="20"/>
        <v>#DIV/0!</v>
      </c>
      <c r="AH687" s="6"/>
      <c r="AI687" s="5" t="e">
        <f>Обработка!$E683</f>
        <v>#DIV/0!</v>
      </c>
      <c r="AJ687" s="5" t="e">
        <f>Обработка!$F683</f>
        <v>#DIV/0!</v>
      </c>
      <c r="AK687" s="5" t="e">
        <f>Обработка!$G683</f>
        <v>#DIV/0!</v>
      </c>
    </row>
    <row r="688" spans="1:37" x14ac:dyDescent="0.25">
      <c r="A688" s="11"/>
      <c r="B688" s="13"/>
      <c r="C688" s="80"/>
      <c r="D688" s="12"/>
      <c r="E688" s="11" t="str">
        <f t="shared" si="21"/>
        <v xml:space="preserve">0 лет 0 мес. </v>
      </c>
      <c r="F688" s="11"/>
      <c r="G688" s="11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8" t="e">
        <f>Обработка!$B684</f>
        <v>#DIV/0!</v>
      </c>
      <c r="AC688" s="8" t="e">
        <f>INDEX(Обработка!$J$11:$U$1011,'Тулуз-Пьерон'!$A688,$F688+1)</f>
        <v>#DIV/0!</v>
      </c>
      <c r="AD688" s="8" t="e">
        <f>Обработка!$C684</f>
        <v>#DIV/0!</v>
      </c>
      <c r="AE688" s="5" t="e">
        <f>Обработка!$D684</f>
        <v>#DIV/0!</v>
      </c>
      <c r="AF688" s="8" t="e">
        <f>INDEX(Обработка!$V$11:$AG$1011,'Тулуз-Пьерон'!$A688,'Тулуз-Пьерон'!$F688+1)</f>
        <v>#DIV/0!</v>
      </c>
      <c r="AG688" s="7" t="e">
        <f t="shared" si="20"/>
        <v>#DIV/0!</v>
      </c>
      <c r="AH688" s="6"/>
      <c r="AI688" s="5" t="e">
        <f>Обработка!$E684</f>
        <v>#DIV/0!</v>
      </c>
      <c r="AJ688" s="5" t="e">
        <f>Обработка!$F684</f>
        <v>#DIV/0!</v>
      </c>
      <c r="AK688" s="5" t="e">
        <f>Обработка!$G684</f>
        <v>#DIV/0!</v>
      </c>
    </row>
    <row r="689" spans="1:37" x14ac:dyDescent="0.25">
      <c r="A689" s="11"/>
      <c r="B689" s="13"/>
      <c r="C689" s="80"/>
      <c r="D689" s="12"/>
      <c r="E689" s="11" t="str">
        <f t="shared" si="21"/>
        <v xml:space="preserve">0 лет 0 мес. </v>
      </c>
      <c r="F689" s="11"/>
      <c r="G689" s="11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8" t="e">
        <f>Обработка!$B685</f>
        <v>#DIV/0!</v>
      </c>
      <c r="AC689" s="8" t="e">
        <f>INDEX(Обработка!$J$11:$U$1011,'Тулуз-Пьерон'!$A689,$F689+1)</f>
        <v>#DIV/0!</v>
      </c>
      <c r="AD689" s="8" t="e">
        <f>Обработка!$C685</f>
        <v>#DIV/0!</v>
      </c>
      <c r="AE689" s="5" t="e">
        <f>Обработка!$D685</f>
        <v>#DIV/0!</v>
      </c>
      <c r="AF689" s="8" t="e">
        <f>INDEX(Обработка!$V$11:$AG$1011,'Тулуз-Пьерон'!$A689,'Тулуз-Пьерон'!$F689+1)</f>
        <v>#DIV/0!</v>
      </c>
      <c r="AG689" s="7" t="e">
        <f t="shared" si="20"/>
        <v>#DIV/0!</v>
      </c>
      <c r="AH689" s="6"/>
      <c r="AI689" s="5" t="e">
        <f>Обработка!$E685</f>
        <v>#DIV/0!</v>
      </c>
      <c r="AJ689" s="5" t="e">
        <f>Обработка!$F685</f>
        <v>#DIV/0!</v>
      </c>
      <c r="AK689" s="5" t="e">
        <f>Обработка!$G685</f>
        <v>#DIV/0!</v>
      </c>
    </row>
    <row r="690" spans="1:37" x14ac:dyDescent="0.25">
      <c r="A690" s="11"/>
      <c r="B690" s="13"/>
      <c r="C690" s="80"/>
      <c r="D690" s="12"/>
      <c r="E690" s="11" t="str">
        <f t="shared" si="21"/>
        <v xml:space="preserve">0 лет 0 мес. </v>
      </c>
      <c r="F690" s="11"/>
      <c r="G690" s="11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8" t="e">
        <f>Обработка!$B686</f>
        <v>#DIV/0!</v>
      </c>
      <c r="AC690" s="8" t="e">
        <f>INDEX(Обработка!$J$11:$U$1011,'Тулуз-Пьерон'!$A690,$F690+1)</f>
        <v>#DIV/0!</v>
      </c>
      <c r="AD690" s="8" t="e">
        <f>Обработка!$C686</f>
        <v>#DIV/0!</v>
      </c>
      <c r="AE690" s="5" t="e">
        <f>Обработка!$D686</f>
        <v>#DIV/0!</v>
      </c>
      <c r="AF690" s="8" t="e">
        <f>INDEX(Обработка!$V$11:$AG$1011,'Тулуз-Пьерон'!$A690,'Тулуз-Пьерон'!$F690+1)</f>
        <v>#DIV/0!</v>
      </c>
      <c r="AG690" s="7" t="e">
        <f t="shared" si="20"/>
        <v>#DIV/0!</v>
      </c>
      <c r="AH690" s="6"/>
      <c r="AI690" s="5" t="e">
        <f>Обработка!$E686</f>
        <v>#DIV/0!</v>
      </c>
      <c r="AJ690" s="5" t="e">
        <f>Обработка!$F686</f>
        <v>#DIV/0!</v>
      </c>
      <c r="AK690" s="5" t="e">
        <f>Обработка!$G686</f>
        <v>#DIV/0!</v>
      </c>
    </row>
    <row r="691" spans="1:37" x14ac:dyDescent="0.25">
      <c r="A691" s="11"/>
      <c r="B691" s="13"/>
      <c r="C691" s="80"/>
      <c r="D691" s="12"/>
      <c r="E691" s="11" t="str">
        <f t="shared" si="21"/>
        <v xml:space="preserve">0 лет 0 мес. </v>
      </c>
      <c r="F691" s="11"/>
      <c r="G691" s="11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8" t="e">
        <f>Обработка!$B687</f>
        <v>#DIV/0!</v>
      </c>
      <c r="AC691" s="8" t="e">
        <f>INDEX(Обработка!$J$11:$U$1011,'Тулуз-Пьерон'!$A691,$F691+1)</f>
        <v>#DIV/0!</v>
      </c>
      <c r="AD691" s="8" t="e">
        <f>Обработка!$C687</f>
        <v>#DIV/0!</v>
      </c>
      <c r="AE691" s="5" t="e">
        <f>Обработка!$D687</f>
        <v>#DIV/0!</v>
      </c>
      <c r="AF691" s="8" t="e">
        <f>INDEX(Обработка!$V$11:$AG$1011,'Тулуз-Пьерон'!$A691,'Тулуз-Пьерон'!$F691+1)</f>
        <v>#DIV/0!</v>
      </c>
      <c r="AG691" s="7" t="e">
        <f t="shared" si="20"/>
        <v>#DIV/0!</v>
      </c>
      <c r="AH691" s="6"/>
      <c r="AI691" s="5" t="e">
        <f>Обработка!$E687</f>
        <v>#DIV/0!</v>
      </c>
      <c r="AJ691" s="5" t="e">
        <f>Обработка!$F687</f>
        <v>#DIV/0!</v>
      </c>
      <c r="AK691" s="5" t="e">
        <f>Обработка!$G687</f>
        <v>#DIV/0!</v>
      </c>
    </row>
    <row r="692" spans="1:37" x14ac:dyDescent="0.25">
      <c r="A692" s="11"/>
      <c r="B692" s="13"/>
      <c r="C692" s="80"/>
      <c r="D692" s="12"/>
      <c r="E692" s="11" t="str">
        <f t="shared" si="21"/>
        <v xml:space="preserve">0 лет 0 мес. </v>
      </c>
      <c r="F692" s="11"/>
      <c r="G692" s="11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8" t="e">
        <f>Обработка!$B688</f>
        <v>#DIV/0!</v>
      </c>
      <c r="AC692" s="8" t="e">
        <f>INDEX(Обработка!$J$11:$U$1011,'Тулуз-Пьерон'!$A692,$F692+1)</f>
        <v>#DIV/0!</v>
      </c>
      <c r="AD692" s="8" t="e">
        <f>Обработка!$C688</f>
        <v>#DIV/0!</v>
      </c>
      <c r="AE692" s="5" t="e">
        <f>Обработка!$D688</f>
        <v>#DIV/0!</v>
      </c>
      <c r="AF692" s="8" t="e">
        <f>INDEX(Обработка!$V$11:$AG$1011,'Тулуз-Пьерон'!$A692,'Тулуз-Пьерон'!$F692+1)</f>
        <v>#DIV/0!</v>
      </c>
      <c r="AG692" s="7" t="e">
        <f t="shared" si="20"/>
        <v>#DIV/0!</v>
      </c>
      <c r="AH692" s="6"/>
      <c r="AI692" s="5" t="e">
        <f>Обработка!$E688</f>
        <v>#DIV/0!</v>
      </c>
      <c r="AJ692" s="5" t="e">
        <f>Обработка!$F688</f>
        <v>#DIV/0!</v>
      </c>
      <c r="AK692" s="5" t="e">
        <f>Обработка!$G688</f>
        <v>#DIV/0!</v>
      </c>
    </row>
    <row r="693" spans="1:37" x14ac:dyDescent="0.25">
      <c r="A693" s="11"/>
      <c r="B693" s="13"/>
      <c r="C693" s="80"/>
      <c r="D693" s="12"/>
      <c r="E693" s="11" t="str">
        <f t="shared" si="21"/>
        <v xml:space="preserve">0 лет 0 мес. </v>
      </c>
      <c r="F693" s="11"/>
      <c r="G693" s="11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8" t="e">
        <f>Обработка!$B689</f>
        <v>#DIV/0!</v>
      </c>
      <c r="AC693" s="8" t="e">
        <f>INDEX(Обработка!$J$11:$U$1011,'Тулуз-Пьерон'!$A693,$F693+1)</f>
        <v>#DIV/0!</v>
      </c>
      <c r="AD693" s="8" t="e">
        <f>Обработка!$C689</f>
        <v>#DIV/0!</v>
      </c>
      <c r="AE693" s="5" t="e">
        <f>Обработка!$D689</f>
        <v>#DIV/0!</v>
      </c>
      <c r="AF693" s="8" t="e">
        <f>INDEX(Обработка!$V$11:$AG$1011,'Тулуз-Пьерон'!$A693,'Тулуз-Пьерон'!$F693+1)</f>
        <v>#DIV/0!</v>
      </c>
      <c r="AG693" s="7" t="e">
        <f t="shared" si="20"/>
        <v>#DIV/0!</v>
      </c>
      <c r="AH693" s="6"/>
      <c r="AI693" s="5" t="e">
        <f>Обработка!$E689</f>
        <v>#DIV/0!</v>
      </c>
      <c r="AJ693" s="5" t="e">
        <f>Обработка!$F689</f>
        <v>#DIV/0!</v>
      </c>
      <c r="AK693" s="5" t="e">
        <f>Обработка!$G689</f>
        <v>#DIV/0!</v>
      </c>
    </row>
    <row r="694" spans="1:37" x14ac:dyDescent="0.25">
      <c r="A694" s="11"/>
      <c r="B694" s="13"/>
      <c r="C694" s="80"/>
      <c r="D694" s="12"/>
      <c r="E694" s="11" t="str">
        <f t="shared" si="21"/>
        <v xml:space="preserve">0 лет 0 мес. </v>
      </c>
      <c r="F694" s="11"/>
      <c r="G694" s="11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8" t="e">
        <f>Обработка!$B690</f>
        <v>#DIV/0!</v>
      </c>
      <c r="AC694" s="8" t="e">
        <f>INDEX(Обработка!$J$11:$U$1011,'Тулуз-Пьерон'!$A694,$F694+1)</f>
        <v>#DIV/0!</v>
      </c>
      <c r="AD694" s="8" t="e">
        <f>Обработка!$C690</f>
        <v>#DIV/0!</v>
      </c>
      <c r="AE694" s="5" t="e">
        <f>Обработка!$D690</f>
        <v>#DIV/0!</v>
      </c>
      <c r="AF694" s="8" t="e">
        <f>INDEX(Обработка!$V$11:$AG$1011,'Тулуз-Пьерон'!$A694,'Тулуз-Пьерон'!$F694+1)</f>
        <v>#DIV/0!</v>
      </c>
      <c r="AG694" s="7" t="e">
        <f t="shared" si="20"/>
        <v>#DIV/0!</v>
      </c>
      <c r="AH694" s="6"/>
      <c r="AI694" s="5" t="e">
        <f>Обработка!$E690</f>
        <v>#DIV/0!</v>
      </c>
      <c r="AJ694" s="5" t="e">
        <f>Обработка!$F690</f>
        <v>#DIV/0!</v>
      </c>
      <c r="AK694" s="5" t="e">
        <f>Обработка!$G690</f>
        <v>#DIV/0!</v>
      </c>
    </row>
    <row r="695" spans="1:37" x14ac:dyDescent="0.25">
      <c r="A695" s="11"/>
      <c r="B695" s="13"/>
      <c r="C695" s="80"/>
      <c r="D695" s="12"/>
      <c r="E695" s="11" t="str">
        <f t="shared" si="21"/>
        <v xml:space="preserve">0 лет 0 мес. </v>
      </c>
      <c r="F695" s="11"/>
      <c r="G695" s="11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8" t="e">
        <f>Обработка!$B691</f>
        <v>#DIV/0!</v>
      </c>
      <c r="AC695" s="8" t="e">
        <f>INDEX(Обработка!$J$11:$U$1011,'Тулуз-Пьерон'!$A695,$F695+1)</f>
        <v>#DIV/0!</v>
      </c>
      <c r="AD695" s="8" t="e">
        <f>Обработка!$C691</f>
        <v>#DIV/0!</v>
      </c>
      <c r="AE695" s="5" t="e">
        <f>Обработка!$D691</f>
        <v>#DIV/0!</v>
      </c>
      <c r="AF695" s="8" t="e">
        <f>INDEX(Обработка!$V$11:$AG$1011,'Тулуз-Пьерон'!$A695,'Тулуз-Пьерон'!$F695+1)</f>
        <v>#DIV/0!</v>
      </c>
      <c r="AG695" s="7" t="e">
        <f t="shared" si="20"/>
        <v>#DIV/0!</v>
      </c>
      <c r="AH695" s="6"/>
      <c r="AI695" s="5" t="e">
        <f>Обработка!$E691</f>
        <v>#DIV/0!</v>
      </c>
      <c r="AJ695" s="5" t="e">
        <f>Обработка!$F691</f>
        <v>#DIV/0!</v>
      </c>
      <c r="AK695" s="5" t="e">
        <f>Обработка!$G691</f>
        <v>#DIV/0!</v>
      </c>
    </row>
    <row r="696" spans="1:37" x14ac:dyDescent="0.25">
      <c r="A696" s="11"/>
      <c r="B696" s="13"/>
      <c r="C696" s="80"/>
      <c r="D696" s="12"/>
      <c r="E696" s="11" t="str">
        <f t="shared" si="21"/>
        <v xml:space="preserve">0 лет 0 мес. </v>
      </c>
      <c r="F696" s="11"/>
      <c r="G696" s="11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8" t="e">
        <f>Обработка!$B692</f>
        <v>#DIV/0!</v>
      </c>
      <c r="AC696" s="8" t="e">
        <f>INDEX(Обработка!$J$11:$U$1011,'Тулуз-Пьерон'!$A696,$F696+1)</f>
        <v>#DIV/0!</v>
      </c>
      <c r="AD696" s="8" t="e">
        <f>Обработка!$C692</f>
        <v>#DIV/0!</v>
      </c>
      <c r="AE696" s="5" t="e">
        <f>Обработка!$D692</f>
        <v>#DIV/0!</v>
      </c>
      <c r="AF696" s="8" t="e">
        <f>INDEX(Обработка!$V$11:$AG$1011,'Тулуз-Пьерон'!$A696,'Тулуз-Пьерон'!$F696+1)</f>
        <v>#DIV/0!</v>
      </c>
      <c r="AG696" s="7" t="e">
        <f t="shared" si="20"/>
        <v>#DIV/0!</v>
      </c>
      <c r="AH696" s="6"/>
      <c r="AI696" s="5" t="e">
        <f>Обработка!$E692</f>
        <v>#DIV/0!</v>
      </c>
      <c r="AJ696" s="5" t="e">
        <f>Обработка!$F692</f>
        <v>#DIV/0!</v>
      </c>
      <c r="AK696" s="5" t="e">
        <f>Обработка!$G692</f>
        <v>#DIV/0!</v>
      </c>
    </row>
    <row r="697" spans="1:37" x14ac:dyDescent="0.25">
      <c r="A697" s="11"/>
      <c r="B697" s="13"/>
      <c r="C697" s="80"/>
      <c r="D697" s="12"/>
      <c r="E697" s="11" t="str">
        <f t="shared" si="21"/>
        <v xml:space="preserve">0 лет 0 мес. </v>
      </c>
      <c r="F697" s="11"/>
      <c r="G697" s="11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8" t="e">
        <f>Обработка!$B693</f>
        <v>#DIV/0!</v>
      </c>
      <c r="AC697" s="8" t="e">
        <f>INDEX(Обработка!$J$11:$U$1011,'Тулуз-Пьерон'!$A697,$F697+1)</f>
        <v>#DIV/0!</v>
      </c>
      <c r="AD697" s="8" t="e">
        <f>Обработка!$C693</f>
        <v>#DIV/0!</v>
      </c>
      <c r="AE697" s="5" t="e">
        <f>Обработка!$D693</f>
        <v>#DIV/0!</v>
      </c>
      <c r="AF697" s="8" t="e">
        <f>INDEX(Обработка!$V$11:$AG$1011,'Тулуз-Пьерон'!$A697,'Тулуз-Пьерон'!$F697+1)</f>
        <v>#DIV/0!</v>
      </c>
      <c r="AG697" s="7" t="e">
        <f t="shared" si="20"/>
        <v>#DIV/0!</v>
      </c>
      <c r="AH697" s="6"/>
      <c r="AI697" s="5" t="e">
        <f>Обработка!$E693</f>
        <v>#DIV/0!</v>
      </c>
      <c r="AJ697" s="5" t="e">
        <f>Обработка!$F693</f>
        <v>#DIV/0!</v>
      </c>
      <c r="AK697" s="5" t="e">
        <f>Обработка!$G693</f>
        <v>#DIV/0!</v>
      </c>
    </row>
    <row r="698" spans="1:37" x14ac:dyDescent="0.25">
      <c r="A698" s="11"/>
      <c r="B698" s="13"/>
      <c r="C698" s="80"/>
      <c r="D698" s="12"/>
      <c r="E698" s="11" t="str">
        <f t="shared" si="21"/>
        <v xml:space="preserve">0 лет 0 мес. </v>
      </c>
      <c r="F698" s="11"/>
      <c r="G698" s="11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8" t="e">
        <f>Обработка!$B694</f>
        <v>#DIV/0!</v>
      </c>
      <c r="AC698" s="8" t="e">
        <f>INDEX(Обработка!$J$11:$U$1011,'Тулуз-Пьерон'!$A698,$F698+1)</f>
        <v>#DIV/0!</v>
      </c>
      <c r="AD698" s="8" t="e">
        <f>Обработка!$C694</f>
        <v>#DIV/0!</v>
      </c>
      <c r="AE698" s="5" t="e">
        <f>Обработка!$D694</f>
        <v>#DIV/0!</v>
      </c>
      <c r="AF698" s="8" t="e">
        <f>INDEX(Обработка!$V$11:$AG$1011,'Тулуз-Пьерон'!$A698,'Тулуз-Пьерон'!$F698+1)</f>
        <v>#DIV/0!</v>
      </c>
      <c r="AG698" s="7" t="e">
        <f t="shared" si="20"/>
        <v>#DIV/0!</v>
      </c>
      <c r="AH698" s="6"/>
      <c r="AI698" s="5" t="e">
        <f>Обработка!$E694</f>
        <v>#DIV/0!</v>
      </c>
      <c r="AJ698" s="5" t="e">
        <f>Обработка!$F694</f>
        <v>#DIV/0!</v>
      </c>
      <c r="AK698" s="5" t="e">
        <f>Обработка!$G694</f>
        <v>#DIV/0!</v>
      </c>
    </row>
    <row r="699" spans="1:37" x14ac:dyDescent="0.25">
      <c r="A699" s="11"/>
      <c r="B699" s="13"/>
      <c r="C699" s="80"/>
      <c r="D699" s="12"/>
      <c r="E699" s="11" t="str">
        <f t="shared" si="21"/>
        <v xml:space="preserve">0 лет 0 мес. </v>
      </c>
      <c r="F699" s="11"/>
      <c r="G699" s="11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8" t="e">
        <f>Обработка!$B695</f>
        <v>#DIV/0!</v>
      </c>
      <c r="AC699" s="8" t="e">
        <f>INDEX(Обработка!$J$11:$U$1011,'Тулуз-Пьерон'!$A699,$F699+1)</f>
        <v>#DIV/0!</v>
      </c>
      <c r="AD699" s="8" t="e">
        <f>Обработка!$C695</f>
        <v>#DIV/0!</v>
      </c>
      <c r="AE699" s="5" t="e">
        <f>Обработка!$D695</f>
        <v>#DIV/0!</v>
      </c>
      <c r="AF699" s="8" t="e">
        <f>INDEX(Обработка!$V$11:$AG$1011,'Тулуз-Пьерон'!$A699,'Тулуз-Пьерон'!$F699+1)</f>
        <v>#DIV/0!</v>
      </c>
      <c r="AG699" s="7" t="e">
        <f t="shared" si="20"/>
        <v>#DIV/0!</v>
      </c>
      <c r="AH699" s="6"/>
      <c r="AI699" s="5" t="e">
        <f>Обработка!$E695</f>
        <v>#DIV/0!</v>
      </c>
      <c r="AJ699" s="5" t="e">
        <f>Обработка!$F695</f>
        <v>#DIV/0!</v>
      </c>
      <c r="AK699" s="5" t="e">
        <f>Обработка!$G695</f>
        <v>#DIV/0!</v>
      </c>
    </row>
    <row r="700" spans="1:37" x14ac:dyDescent="0.25">
      <c r="A700" s="11"/>
      <c r="B700" s="13"/>
      <c r="C700" s="80"/>
      <c r="D700" s="12"/>
      <c r="E700" s="11" t="str">
        <f t="shared" si="21"/>
        <v xml:space="preserve">0 лет 0 мес. </v>
      </c>
      <c r="F700" s="11"/>
      <c r="G700" s="11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8" t="e">
        <f>Обработка!$B696</f>
        <v>#DIV/0!</v>
      </c>
      <c r="AC700" s="8" t="e">
        <f>INDEX(Обработка!$J$11:$U$1011,'Тулуз-Пьерон'!$A700,$F700+1)</f>
        <v>#DIV/0!</v>
      </c>
      <c r="AD700" s="8" t="e">
        <f>Обработка!$C696</f>
        <v>#DIV/0!</v>
      </c>
      <c r="AE700" s="5" t="e">
        <f>Обработка!$D696</f>
        <v>#DIV/0!</v>
      </c>
      <c r="AF700" s="8" t="e">
        <f>INDEX(Обработка!$V$11:$AG$1011,'Тулуз-Пьерон'!$A700,'Тулуз-Пьерон'!$F700+1)</f>
        <v>#DIV/0!</v>
      </c>
      <c r="AG700" s="7" t="e">
        <f t="shared" si="20"/>
        <v>#DIV/0!</v>
      </c>
      <c r="AH700" s="6"/>
      <c r="AI700" s="5" t="e">
        <f>Обработка!$E696</f>
        <v>#DIV/0!</v>
      </c>
      <c r="AJ700" s="5" t="e">
        <f>Обработка!$F696</f>
        <v>#DIV/0!</v>
      </c>
      <c r="AK700" s="5" t="e">
        <f>Обработка!$G696</f>
        <v>#DIV/0!</v>
      </c>
    </row>
    <row r="701" spans="1:37" x14ac:dyDescent="0.25">
      <c r="A701" s="11"/>
      <c r="B701" s="13"/>
      <c r="C701" s="80"/>
      <c r="D701" s="12"/>
      <c r="E701" s="11" t="str">
        <f t="shared" si="21"/>
        <v xml:space="preserve">0 лет 0 мес. </v>
      </c>
      <c r="F701" s="11"/>
      <c r="G701" s="11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8" t="e">
        <f>Обработка!$B697</f>
        <v>#DIV/0!</v>
      </c>
      <c r="AC701" s="8" t="e">
        <f>INDEX(Обработка!$J$11:$U$1011,'Тулуз-Пьерон'!$A701,$F701+1)</f>
        <v>#DIV/0!</v>
      </c>
      <c r="AD701" s="8" t="e">
        <f>Обработка!$C697</f>
        <v>#DIV/0!</v>
      </c>
      <c r="AE701" s="5" t="e">
        <f>Обработка!$D697</f>
        <v>#DIV/0!</v>
      </c>
      <c r="AF701" s="8" t="e">
        <f>INDEX(Обработка!$V$11:$AG$1011,'Тулуз-Пьерон'!$A701,'Тулуз-Пьерон'!$F701+1)</f>
        <v>#DIV/0!</v>
      </c>
      <c r="AG701" s="7" t="e">
        <f t="shared" si="20"/>
        <v>#DIV/0!</v>
      </c>
      <c r="AH701" s="6"/>
      <c r="AI701" s="5" t="e">
        <f>Обработка!$E697</f>
        <v>#DIV/0!</v>
      </c>
      <c r="AJ701" s="5" t="e">
        <f>Обработка!$F697</f>
        <v>#DIV/0!</v>
      </c>
      <c r="AK701" s="5" t="e">
        <f>Обработка!$G697</f>
        <v>#DIV/0!</v>
      </c>
    </row>
    <row r="702" spans="1:37" x14ac:dyDescent="0.25">
      <c r="A702" s="11"/>
      <c r="B702" s="13"/>
      <c r="C702" s="80"/>
      <c r="D702" s="12"/>
      <c r="E702" s="11" t="str">
        <f t="shared" si="21"/>
        <v xml:space="preserve">0 лет 0 мес. </v>
      </c>
      <c r="F702" s="11"/>
      <c r="G702" s="11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8" t="e">
        <f>Обработка!$B698</f>
        <v>#DIV/0!</v>
      </c>
      <c r="AC702" s="8" t="e">
        <f>INDEX(Обработка!$J$11:$U$1011,'Тулуз-Пьерон'!$A702,$F702+1)</f>
        <v>#DIV/0!</v>
      </c>
      <c r="AD702" s="8" t="e">
        <f>Обработка!$C698</f>
        <v>#DIV/0!</v>
      </c>
      <c r="AE702" s="5" t="e">
        <f>Обработка!$D698</f>
        <v>#DIV/0!</v>
      </c>
      <c r="AF702" s="8" t="e">
        <f>INDEX(Обработка!$V$11:$AG$1011,'Тулуз-Пьерон'!$A702,'Тулуз-Пьерон'!$F702+1)</f>
        <v>#DIV/0!</v>
      </c>
      <c r="AG702" s="7" t="e">
        <f t="shared" si="20"/>
        <v>#DIV/0!</v>
      </c>
      <c r="AH702" s="6"/>
      <c r="AI702" s="5" t="e">
        <f>Обработка!$E698</f>
        <v>#DIV/0!</v>
      </c>
      <c r="AJ702" s="5" t="e">
        <f>Обработка!$F698</f>
        <v>#DIV/0!</v>
      </c>
      <c r="AK702" s="5" t="e">
        <f>Обработка!$G698</f>
        <v>#DIV/0!</v>
      </c>
    </row>
    <row r="703" spans="1:37" x14ac:dyDescent="0.25">
      <c r="A703" s="11"/>
      <c r="B703" s="13"/>
      <c r="C703" s="80"/>
      <c r="D703" s="12"/>
      <c r="E703" s="11" t="str">
        <f t="shared" si="21"/>
        <v xml:space="preserve">0 лет 0 мес. </v>
      </c>
      <c r="F703" s="11"/>
      <c r="G703" s="11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8" t="e">
        <f>Обработка!$B699</f>
        <v>#DIV/0!</v>
      </c>
      <c r="AC703" s="8" t="e">
        <f>INDEX(Обработка!$J$11:$U$1011,'Тулуз-Пьерон'!$A703,$F703+1)</f>
        <v>#DIV/0!</v>
      </c>
      <c r="AD703" s="8" t="e">
        <f>Обработка!$C699</f>
        <v>#DIV/0!</v>
      </c>
      <c r="AE703" s="5" t="e">
        <f>Обработка!$D699</f>
        <v>#DIV/0!</v>
      </c>
      <c r="AF703" s="8" t="e">
        <f>INDEX(Обработка!$V$11:$AG$1011,'Тулуз-Пьерон'!$A703,'Тулуз-Пьерон'!$F703+1)</f>
        <v>#DIV/0!</v>
      </c>
      <c r="AG703" s="7" t="e">
        <f t="shared" si="20"/>
        <v>#DIV/0!</v>
      </c>
      <c r="AH703" s="6"/>
      <c r="AI703" s="5" t="e">
        <f>Обработка!$E699</f>
        <v>#DIV/0!</v>
      </c>
      <c r="AJ703" s="5" t="e">
        <f>Обработка!$F699</f>
        <v>#DIV/0!</v>
      </c>
      <c r="AK703" s="5" t="e">
        <f>Обработка!$G699</f>
        <v>#DIV/0!</v>
      </c>
    </row>
    <row r="704" spans="1:37" x14ac:dyDescent="0.25">
      <c r="A704" s="11"/>
      <c r="B704" s="13"/>
      <c r="C704" s="80"/>
      <c r="D704" s="12"/>
      <c r="E704" s="11" t="str">
        <f t="shared" si="21"/>
        <v xml:space="preserve">0 лет 0 мес. </v>
      </c>
      <c r="F704" s="11"/>
      <c r="G704" s="11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8" t="e">
        <f>Обработка!$B700</f>
        <v>#DIV/0!</v>
      </c>
      <c r="AC704" s="8" t="e">
        <f>INDEX(Обработка!$J$11:$U$1011,'Тулуз-Пьерон'!$A704,$F704+1)</f>
        <v>#DIV/0!</v>
      </c>
      <c r="AD704" s="8" t="e">
        <f>Обработка!$C700</f>
        <v>#DIV/0!</v>
      </c>
      <c r="AE704" s="5" t="e">
        <f>Обработка!$D700</f>
        <v>#DIV/0!</v>
      </c>
      <c r="AF704" s="8" t="e">
        <f>INDEX(Обработка!$V$11:$AG$1011,'Тулуз-Пьерон'!$A704,'Тулуз-Пьерон'!$F704+1)</f>
        <v>#DIV/0!</v>
      </c>
      <c r="AG704" s="7" t="e">
        <f t="shared" si="20"/>
        <v>#DIV/0!</v>
      </c>
      <c r="AH704" s="6"/>
      <c r="AI704" s="5" t="e">
        <f>Обработка!$E700</f>
        <v>#DIV/0!</v>
      </c>
      <c r="AJ704" s="5" t="e">
        <f>Обработка!$F700</f>
        <v>#DIV/0!</v>
      </c>
      <c r="AK704" s="5" t="e">
        <f>Обработка!$G700</f>
        <v>#DIV/0!</v>
      </c>
    </row>
    <row r="705" spans="1:37" x14ac:dyDescent="0.25">
      <c r="A705" s="11"/>
      <c r="B705" s="13"/>
      <c r="C705" s="80"/>
      <c r="D705" s="12"/>
      <c r="E705" s="11" t="str">
        <f t="shared" si="21"/>
        <v xml:space="preserve">0 лет 0 мес. </v>
      </c>
      <c r="F705" s="11"/>
      <c r="G705" s="11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8" t="e">
        <f>Обработка!$B701</f>
        <v>#DIV/0!</v>
      </c>
      <c r="AC705" s="8" t="e">
        <f>INDEX(Обработка!$J$11:$U$1011,'Тулуз-Пьерон'!$A705,$F705+1)</f>
        <v>#DIV/0!</v>
      </c>
      <c r="AD705" s="8" t="e">
        <f>Обработка!$C701</f>
        <v>#DIV/0!</v>
      </c>
      <c r="AE705" s="5" t="e">
        <f>Обработка!$D701</f>
        <v>#DIV/0!</v>
      </c>
      <c r="AF705" s="8" t="e">
        <f>INDEX(Обработка!$V$11:$AG$1011,'Тулуз-Пьерон'!$A705,'Тулуз-Пьерон'!$F705+1)</f>
        <v>#DIV/0!</v>
      </c>
      <c r="AG705" s="7" t="e">
        <f t="shared" si="20"/>
        <v>#DIV/0!</v>
      </c>
      <c r="AH705" s="6"/>
      <c r="AI705" s="5" t="e">
        <f>Обработка!$E701</f>
        <v>#DIV/0!</v>
      </c>
      <c r="AJ705" s="5" t="e">
        <f>Обработка!$F701</f>
        <v>#DIV/0!</v>
      </c>
      <c r="AK705" s="5" t="e">
        <f>Обработка!$G701</f>
        <v>#DIV/0!</v>
      </c>
    </row>
    <row r="706" spans="1:37" x14ac:dyDescent="0.25">
      <c r="A706" s="11"/>
      <c r="B706" s="13"/>
      <c r="C706" s="80"/>
      <c r="D706" s="12"/>
      <c r="E706" s="11" t="str">
        <f t="shared" si="21"/>
        <v xml:space="preserve">0 лет 0 мес. </v>
      </c>
      <c r="F706" s="11"/>
      <c r="G706" s="11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8" t="e">
        <f>Обработка!$B702</f>
        <v>#DIV/0!</v>
      </c>
      <c r="AC706" s="8" t="e">
        <f>INDEX(Обработка!$J$11:$U$1011,'Тулуз-Пьерон'!$A706,$F706+1)</f>
        <v>#DIV/0!</v>
      </c>
      <c r="AD706" s="8" t="e">
        <f>Обработка!$C702</f>
        <v>#DIV/0!</v>
      </c>
      <c r="AE706" s="5" t="e">
        <f>Обработка!$D702</f>
        <v>#DIV/0!</v>
      </c>
      <c r="AF706" s="8" t="e">
        <f>INDEX(Обработка!$V$11:$AG$1011,'Тулуз-Пьерон'!$A706,'Тулуз-Пьерон'!$F706+1)</f>
        <v>#DIV/0!</v>
      </c>
      <c r="AG706" s="7" t="e">
        <f t="shared" si="20"/>
        <v>#DIV/0!</v>
      </c>
      <c r="AH706" s="6"/>
      <c r="AI706" s="5" t="e">
        <f>Обработка!$E702</f>
        <v>#DIV/0!</v>
      </c>
      <c r="AJ706" s="5" t="e">
        <f>Обработка!$F702</f>
        <v>#DIV/0!</v>
      </c>
      <c r="AK706" s="5" t="e">
        <f>Обработка!$G702</f>
        <v>#DIV/0!</v>
      </c>
    </row>
    <row r="707" spans="1:37" x14ac:dyDescent="0.25">
      <c r="A707" s="11"/>
      <c r="B707" s="13"/>
      <c r="C707" s="80"/>
      <c r="D707" s="12"/>
      <c r="E707" s="11" t="str">
        <f t="shared" si="21"/>
        <v xml:space="preserve">0 лет 0 мес. </v>
      </c>
      <c r="F707" s="11"/>
      <c r="G707" s="11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8" t="e">
        <f>Обработка!$B703</f>
        <v>#DIV/0!</v>
      </c>
      <c r="AC707" s="8" t="e">
        <f>INDEX(Обработка!$J$11:$U$1011,'Тулуз-Пьерон'!$A707,$F707+1)</f>
        <v>#DIV/0!</v>
      </c>
      <c r="AD707" s="8" t="e">
        <f>Обработка!$C703</f>
        <v>#DIV/0!</v>
      </c>
      <c r="AE707" s="5" t="e">
        <f>Обработка!$D703</f>
        <v>#DIV/0!</v>
      </c>
      <c r="AF707" s="8" t="e">
        <f>INDEX(Обработка!$V$11:$AG$1011,'Тулуз-Пьерон'!$A707,'Тулуз-Пьерон'!$F707+1)</f>
        <v>#DIV/0!</v>
      </c>
      <c r="AG707" s="7" t="e">
        <f t="shared" si="20"/>
        <v>#DIV/0!</v>
      </c>
      <c r="AH707" s="6"/>
      <c r="AI707" s="5" t="e">
        <f>Обработка!$E703</f>
        <v>#DIV/0!</v>
      </c>
      <c r="AJ707" s="5" t="e">
        <f>Обработка!$F703</f>
        <v>#DIV/0!</v>
      </c>
      <c r="AK707" s="5" t="e">
        <f>Обработка!$G703</f>
        <v>#DIV/0!</v>
      </c>
    </row>
    <row r="708" spans="1:37" x14ac:dyDescent="0.25">
      <c r="A708" s="11"/>
      <c r="B708" s="13"/>
      <c r="C708" s="80"/>
      <c r="D708" s="12"/>
      <c r="E708" s="11" t="str">
        <f t="shared" si="21"/>
        <v xml:space="preserve">0 лет 0 мес. </v>
      </c>
      <c r="F708" s="11"/>
      <c r="G708" s="11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8" t="e">
        <f>Обработка!$B704</f>
        <v>#DIV/0!</v>
      </c>
      <c r="AC708" s="8" t="e">
        <f>INDEX(Обработка!$J$11:$U$1011,'Тулуз-Пьерон'!$A708,$F708+1)</f>
        <v>#DIV/0!</v>
      </c>
      <c r="AD708" s="8" t="e">
        <f>Обработка!$C704</f>
        <v>#DIV/0!</v>
      </c>
      <c r="AE708" s="5" t="e">
        <f>Обработка!$D704</f>
        <v>#DIV/0!</v>
      </c>
      <c r="AF708" s="8" t="e">
        <f>INDEX(Обработка!$V$11:$AG$1011,'Тулуз-Пьерон'!$A708,'Тулуз-Пьерон'!$F708+1)</f>
        <v>#DIV/0!</v>
      </c>
      <c r="AG708" s="7" t="e">
        <f t="shared" si="20"/>
        <v>#DIV/0!</v>
      </c>
      <c r="AH708" s="6"/>
      <c r="AI708" s="5" t="e">
        <f>Обработка!$E704</f>
        <v>#DIV/0!</v>
      </c>
      <c r="AJ708" s="5" t="e">
        <f>Обработка!$F704</f>
        <v>#DIV/0!</v>
      </c>
      <c r="AK708" s="5" t="e">
        <f>Обработка!$G704</f>
        <v>#DIV/0!</v>
      </c>
    </row>
    <row r="709" spans="1:37" x14ac:dyDescent="0.25">
      <c r="A709" s="11"/>
      <c r="B709" s="13"/>
      <c r="C709" s="80"/>
      <c r="D709" s="12"/>
      <c r="E709" s="11" t="str">
        <f t="shared" si="21"/>
        <v xml:space="preserve">0 лет 0 мес. </v>
      </c>
      <c r="F709" s="11"/>
      <c r="G709" s="11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8" t="e">
        <f>Обработка!$B705</f>
        <v>#DIV/0!</v>
      </c>
      <c r="AC709" s="8" t="e">
        <f>INDEX(Обработка!$J$11:$U$1011,'Тулуз-Пьерон'!$A709,$F709+1)</f>
        <v>#DIV/0!</v>
      </c>
      <c r="AD709" s="8" t="e">
        <f>Обработка!$C705</f>
        <v>#DIV/0!</v>
      </c>
      <c r="AE709" s="5" t="e">
        <f>Обработка!$D705</f>
        <v>#DIV/0!</v>
      </c>
      <c r="AF709" s="8" t="e">
        <f>INDEX(Обработка!$V$11:$AG$1011,'Тулуз-Пьерон'!$A709,'Тулуз-Пьерон'!$F709+1)</f>
        <v>#DIV/0!</v>
      </c>
      <c r="AG709" s="7" t="e">
        <f t="shared" si="20"/>
        <v>#DIV/0!</v>
      </c>
      <c r="AH709" s="6"/>
      <c r="AI709" s="5" t="e">
        <f>Обработка!$E705</f>
        <v>#DIV/0!</v>
      </c>
      <c r="AJ709" s="5" t="e">
        <f>Обработка!$F705</f>
        <v>#DIV/0!</v>
      </c>
      <c r="AK709" s="5" t="e">
        <f>Обработка!$G705</f>
        <v>#DIV/0!</v>
      </c>
    </row>
    <row r="710" spans="1:37" x14ac:dyDescent="0.25">
      <c r="A710" s="11"/>
      <c r="B710" s="13"/>
      <c r="C710" s="80"/>
      <c r="D710" s="12"/>
      <c r="E710" s="11" t="str">
        <f t="shared" si="21"/>
        <v xml:space="preserve">0 лет 0 мес. </v>
      </c>
      <c r="F710" s="11"/>
      <c r="G710" s="11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8" t="e">
        <f>Обработка!$B706</f>
        <v>#DIV/0!</v>
      </c>
      <c r="AC710" s="8" t="e">
        <f>INDEX(Обработка!$J$11:$U$1011,'Тулуз-Пьерон'!$A710,$F710+1)</f>
        <v>#DIV/0!</v>
      </c>
      <c r="AD710" s="8" t="e">
        <f>Обработка!$C706</f>
        <v>#DIV/0!</v>
      </c>
      <c r="AE710" s="5" t="e">
        <f>Обработка!$D706</f>
        <v>#DIV/0!</v>
      </c>
      <c r="AF710" s="8" t="e">
        <f>INDEX(Обработка!$V$11:$AG$1011,'Тулуз-Пьерон'!$A710,'Тулуз-Пьерон'!$F710+1)</f>
        <v>#DIV/0!</v>
      </c>
      <c r="AG710" s="7" t="e">
        <f t="shared" si="20"/>
        <v>#DIV/0!</v>
      </c>
      <c r="AH710" s="6"/>
      <c r="AI710" s="5" t="e">
        <f>Обработка!$E706</f>
        <v>#DIV/0!</v>
      </c>
      <c r="AJ710" s="5" t="e">
        <f>Обработка!$F706</f>
        <v>#DIV/0!</v>
      </c>
      <c r="AK710" s="5" t="e">
        <f>Обработка!$G706</f>
        <v>#DIV/0!</v>
      </c>
    </row>
    <row r="711" spans="1:37" x14ac:dyDescent="0.25">
      <c r="A711" s="11"/>
      <c r="B711" s="13"/>
      <c r="C711" s="80"/>
      <c r="D711" s="12"/>
      <c r="E711" s="11" t="str">
        <f t="shared" si="21"/>
        <v xml:space="preserve">0 лет 0 мес. </v>
      </c>
      <c r="F711" s="11"/>
      <c r="G711" s="11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8" t="e">
        <f>Обработка!$B707</f>
        <v>#DIV/0!</v>
      </c>
      <c r="AC711" s="8" t="e">
        <f>INDEX(Обработка!$J$11:$U$1011,'Тулуз-Пьерон'!$A711,$F711+1)</f>
        <v>#DIV/0!</v>
      </c>
      <c r="AD711" s="8" t="e">
        <f>Обработка!$C707</f>
        <v>#DIV/0!</v>
      </c>
      <c r="AE711" s="5" t="e">
        <f>Обработка!$D707</f>
        <v>#DIV/0!</v>
      </c>
      <c r="AF711" s="8" t="e">
        <f>INDEX(Обработка!$V$11:$AG$1011,'Тулуз-Пьерон'!$A711,'Тулуз-Пьерон'!$F711+1)</f>
        <v>#DIV/0!</v>
      </c>
      <c r="AG711" s="7" t="e">
        <f t="shared" si="20"/>
        <v>#DIV/0!</v>
      </c>
      <c r="AH711" s="6"/>
      <c r="AI711" s="5" t="e">
        <f>Обработка!$E707</f>
        <v>#DIV/0!</v>
      </c>
      <c r="AJ711" s="5" t="e">
        <f>Обработка!$F707</f>
        <v>#DIV/0!</v>
      </c>
      <c r="AK711" s="5" t="e">
        <f>Обработка!$G707</f>
        <v>#DIV/0!</v>
      </c>
    </row>
    <row r="712" spans="1:37" x14ac:dyDescent="0.25">
      <c r="A712" s="11"/>
      <c r="B712" s="13"/>
      <c r="C712" s="80"/>
      <c r="D712" s="12"/>
      <c r="E712" s="11" t="str">
        <f t="shared" si="21"/>
        <v xml:space="preserve">0 лет 0 мес. </v>
      </c>
      <c r="F712" s="11"/>
      <c r="G712" s="11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8" t="e">
        <f>Обработка!$B708</f>
        <v>#DIV/0!</v>
      </c>
      <c r="AC712" s="8" t="e">
        <f>INDEX(Обработка!$J$11:$U$1011,'Тулуз-Пьерон'!$A712,$F712+1)</f>
        <v>#DIV/0!</v>
      </c>
      <c r="AD712" s="8" t="e">
        <f>Обработка!$C708</f>
        <v>#DIV/0!</v>
      </c>
      <c r="AE712" s="5" t="e">
        <f>Обработка!$D708</f>
        <v>#DIV/0!</v>
      </c>
      <c r="AF712" s="8" t="e">
        <f>INDEX(Обработка!$V$11:$AG$1011,'Тулуз-Пьерон'!$A712,'Тулуз-Пьерон'!$F712+1)</f>
        <v>#DIV/0!</v>
      </c>
      <c r="AG712" s="7" t="e">
        <f t="shared" si="20"/>
        <v>#DIV/0!</v>
      </c>
      <c r="AH712" s="6"/>
      <c r="AI712" s="5" t="e">
        <f>Обработка!$E708</f>
        <v>#DIV/0!</v>
      </c>
      <c r="AJ712" s="5" t="e">
        <f>Обработка!$F708</f>
        <v>#DIV/0!</v>
      </c>
      <c r="AK712" s="5" t="e">
        <f>Обработка!$G708</f>
        <v>#DIV/0!</v>
      </c>
    </row>
    <row r="713" spans="1:37" x14ac:dyDescent="0.25">
      <c r="A713" s="11"/>
      <c r="B713" s="13"/>
      <c r="C713" s="80"/>
      <c r="D713" s="12"/>
      <c r="E713" s="11" t="str">
        <f t="shared" si="21"/>
        <v xml:space="preserve">0 лет 0 мес. </v>
      </c>
      <c r="F713" s="11"/>
      <c r="G713" s="11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8" t="e">
        <f>Обработка!$B709</f>
        <v>#DIV/0!</v>
      </c>
      <c r="AC713" s="8" t="e">
        <f>INDEX(Обработка!$J$11:$U$1011,'Тулуз-Пьерон'!$A713,$F713+1)</f>
        <v>#DIV/0!</v>
      </c>
      <c r="AD713" s="8" t="e">
        <f>Обработка!$C709</f>
        <v>#DIV/0!</v>
      </c>
      <c r="AE713" s="5" t="e">
        <f>Обработка!$D709</f>
        <v>#DIV/0!</v>
      </c>
      <c r="AF713" s="8" t="e">
        <f>INDEX(Обработка!$V$11:$AG$1011,'Тулуз-Пьерон'!$A713,'Тулуз-Пьерон'!$F713+1)</f>
        <v>#DIV/0!</v>
      </c>
      <c r="AG713" s="7" t="e">
        <f t="shared" si="20"/>
        <v>#DIV/0!</v>
      </c>
      <c r="AH713" s="6"/>
      <c r="AI713" s="5" t="e">
        <f>Обработка!$E709</f>
        <v>#DIV/0!</v>
      </c>
      <c r="AJ713" s="5" t="e">
        <f>Обработка!$F709</f>
        <v>#DIV/0!</v>
      </c>
      <c r="AK713" s="5" t="e">
        <f>Обработка!$G709</f>
        <v>#DIV/0!</v>
      </c>
    </row>
    <row r="714" spans="1:37" x14ac:dyDescent="0.25">
      <c r="A714" s="11"/>
      <c r="B714" s="13"/>
      <c r="C714" s="80"/>
      <c r="D714" s="12"/>
      <c r="E714" s="11" t="str">
        <f t="shared" si="21"/>
        <v xml:space="preserve">0 лет 0 мес. </v>
      </c>
      <c r="F714" s="11"/>
      <c r="G714" s="11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8" t="e">
        <f>Обработка!$B710</f>
        <v>#DIV/0!</v>
      </c>
      <c r="AC714" s="8" t="e">
        <f>INDEX(Обработка!$J$11:$U$1011,'Тулуз-Пьерон'!$A714,$F714+1)</f>
        <v>#DIV/0!</v>
      </c>
      <c r="AD714" s="8" t="e">
        <f>Обработка!$C710</f>
        <v>#DIV/0!</v>
      </c>
      <c r="AE714" s="5" t="e">
        <f>Обработка!$D710</f>
        <v>#DIV/0!</v>
      </c>
      <c r="AF714" s="8" t="e">
        <f>INDEX(Обработка!$V$11:$AG$1011,'Тулуз-Пьерон'!$A714,'Тулуз-Пьерон'!$F714+1)</f>
        <v>#DIV/0!</v>
      </c>
      <c r="AG714" s="7" t="e">
        <f t="shared" si="20"/>
        <v>#DIV/0!</v>
      </c>
      <c r="AH714" s="6"/>
      <c r="AI714" s="5" t="e">
        <f>Обработка!$E710</f>
        <v>#DIV/0!</v>
      </c>
      <c r="AJ714" s="5" t="e">
        <f>Обработка!$F710</f>
        <v>#DIV/0!</v>
      </c>
      <c r="AK714" s="5" t="e">
        <f>Обработка!$G710</f>
        <v>#DIV/0!</v>
      </c>
    </row>
    <row r="715" spans="1:37" x14ac:dyDescent="0.25">
      <c r="A715" s="11"/>
      <c r="B715" s="13"/>
      <c r="C715" s="80"/>
      <c r="D715" s="12"/>
      <c r="E715" s="11" t="str">
        <f t="shared" si="21"/>
        <v xml:space="preserve">0 лет 0 мес. </v>
      </c>
      <c r="F715" s="11"/>
      <c r="G715" s="11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8" t="e">
        <f>Обработка!$B711</f>
        <v>#DIV/0!</v>
      </c>
      <c r="AC715" s="8" t="e">
        <f>INDEX(Обработка!$J$11:$U$1011,'Тулуз-Пьерон'!$A715,$F715+1)</f>
        <v>#DIV/0!</v>
      </c>
      <c r="AD715" s="8" t="e">
        <f>Обработка!$C711</f>
        <v>#DIV/0!</v>
      </c>
      <c r="AE715" s="5" t="e">
        <f>Обработка!$D711</f>
        <v>#DIV/0!</v>
      </c>
      <c r="AF715" s="8" t="e">
        <f>INDEX(Обработка!$V$11:$AG$1011,'Тулуз-Пьерон'!$A715,'Тулуз-Пьерон'!$F715+1)</f>
        <v>#DIV/0!</v>
      </c>
      <c r="AG715" s="7" t="e">
        <f t="shared" si="20"/>
        <v>#DIV/0!</v>
      </c>
      <c r="AH715" s="6"/>
      <c r="AI715" s="5" t="e">
        <f>Обработка!$E711</f>
        <v>#DIV/0!</v>
      </c>
      <c r="AJ715" s="5" t="e">
        <f>Обработка!$F711</f>
        <v>#DIV/0!</v>
      </c>
      <c r="AK715" s="5" t="e">
        <f>Обработка!$G711</f>
        <v>#DIV/0!</v>
      </c>
    </row>
    <row r="716" spans="1:37" x14ac:dyDescent="0.25">
      <c r="A716" s="11"/>
      <c r="B716" s="13"/>
      <c r="C716" s="80"/>
      <c r="D716" s="12"/>
      <c r="E716" s="11" t="str">
        <f t="shared" si="21"/>
        <v xml:space="preserve">0 лет 0 мес. </v>
      </c>
      <c r="F716" s="11"/>
      <c r="G716" s="11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8" t="e">
        <f>Обработка!$B712</f>
        <v>#DIV/0!</v>
      </c>
      <c r="AC716" s="8" t="e">
        <f>INDEX(Обработка!$J$11:$U$1011,'Тулуз-Пьерон'!$A716,$F716+1)</f>
        <v>#DIV/0!</v>
      </c>
      <c r="AD716" s="8" t="e">
        <f>Обработка!$C712</f>
        <v>#DIV/0!</v>
      </c>
      <c r="AE716" s="5" t="e">
        <f>Обработка!$D712</f>
        <v>#DIV/0!</v>
      </c>
      <c r="AF716" s="8" t="e">
        <f>INDEX(Обработка!$V$11:$AG$1011,'Тулуз-Пьерон'!$A716,'Тулуз-Пьерон'!$F716+1)</f>
        <v>#DIV/0!</v>
      </c>
      <c r="AG716" s="7" t="e">
        <f t="shared" si="20"/>
        <v>#DIV/0!</v>
      </c>
      <c r="AH716" s="6"/>
      <c r="AI716" s="5" t="e">
        <f>Обработка!$E712</f>
        <v>#DIV/0!</v>
      </c>
      <c r="AJ716" s="5" t="e">
        <f>Обработка!$F712</f>
        <v>#DIV/0!</v>
      </c>
      <c r="AK716" s="5" t="e">
        <f>Обработка!$G712</f>
        <v>#DIV/0!</v>
      </c>
    </row>
    <row r="717" spans="1:37" x14ac:dyDescent="0.25">
      <c r="A717" s="11"/>
      <c r="B717" s="13"/>
      <c r="C717" s="80"/>
      <c r="D717" s="12"/>
      <c r="E717" s="11" t="str">
        <f t="shared" si="21"/>
        <v xml:space="preserve">0 лет 0 мес. </v>
      </c>
      <c r="F717" s="11"/>
      <c r="G717" s="11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8" t="e">
        <f>Обработка!$B713</f>
        <v>#DIV/0!</v>
      </c>
      <c r="AC717" s="8" t="e">
        <f>INDEX(Обработка!$J$11:$U$1011,'Тулуз-Пьерон'!$A717,$F717+1)</f>
        <v>#DIV/0!</v>
      </c>
      <c r="AD717" s="8" t="e">
        <f>Обработка!$C713</f>
        <v>#DIV/0!</v>
      </c>
      <c r="AE717" s="5" t="e">
        <f>Обработка!$D713</f>
        <v>#DIV/0!</v>
      </c>
      <c r="AF717" s="8" t="e">
        <f>INDEX(Обработка!$V$11:$AG$1011,'Тулуз-Пьерон'!$A717,'Тулуз-Пьерон'!$F717+1)</f>
        <v>#DIV/0!</v>
      </c>
      <c r="AG717" s="7" t="e">
        <f t="shared" si="20"/>
        <v>#DIV/0!</v>
      </c>
      <c r="AH717" s="6"/>
      <c r="AI717" s="5" t="e">
        <f>Обработка!$E713</f>
        <v>#DIV/0!</v>
      </c>
      <c r="AJ717" s="5" t="e">
        <f>Обработка!$F713</f>
        <v>#DIV/0!</v>
      </c>
      <c r="AK717" s="5" t="e">
        <f>Обработка!$G713</f>
        <v>#DIV/0!</v>
      </c>
    </row>
    <row r="718" spans="1:37" x14ac:dyDescent="0.25">
      <c r="A718" s="11"/>
      <c r="B718" s="13"/>
      <c r="C718" s="80"/>
      <c r="D718" s="12"/>
      <c r="E718" s="11" t="str">
        <f t="shared" si="21"/>
        <v xml:space="preserve">0 лет 0 мес. </v>
      </c>
      <c r="F718" s="11"/>
      <c r="G718" s="11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8" t="e">
        <f>Обработка!$B714</f>
        <v>#DIV/0!</v>
      </c>
      <c r="AC718" s="8" t="e">
        <f>INDEX(Обработка!$J$11:$U$1011,'Тулуз-Пьерон'!$A718,$F718+1)</f>
        <v>#DIV/0!</v>
      </c>
      <c r="AD718" s="8" t="e">
        <f>Обработка!$C714</f>
        <v>#DIV/0!</v>
      </c>
      <c r="AE718" s="5" t="e">
        <f>Обработка!$D714</f>
        <v>#DIV/0!</v>
      </c>
      <c r="AF718" s="8" t="e">
        <f>INDEX(Обработка!$V$11:$AG$1011,'Тулуз-Пьерон'!$A718,'Тулуз-Пьерон'!$F718+1)</f>
        <v>#DIV/0!</v>
      </c>
      <c r="AG718" s="7" t="e">
        <f t="shared" si="20"/>
        <v>#DIV/0!</v>
      </c>
      <c r="AH718" s="6"/>
      <c r="AI718" s="5" t="e">
        <f>Обработка!$E714</f>
        <v>#DIV/0!</v>
      </c>
      <c r="AJ718" s="5" t="e">
        <f>Обработка!$F714</f>
        <v>#DIV/0!</v>
      </c>
      <c r="AK718" s="5" t="e">
        <f>Обработка!$G714</f>
        <v>#DIV/0!</v>
      </c>
    </row>
    <row r="719" spans="1:37" x14ac:dyDescent="0.25">
      <c r="A719" s="11"/>
      <c r="B719" s="13"/>
      <c r="C719" s="80"/>
      <c r="D719" s="12"/>
      <c r="E719" s="11" t="str">
        <f t="shared" si="21"/>
        <v xml:space="preserve">0 лет 0 мес. </v>
      </c>
      <c r="F719" s="11"/>
      <c r="G719" s="11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8" t="e">
        <f>Обработка!$B715</f>
        <v>#DIV/0!</v>
      </c>
      <c r="AC719" s="8" t="e">
        <f>INDEX(Обработка!$J$11:$U$1011,'Тулуз-Пьерон'!$A719,$F719+1)</f>
        <v>#DIV/0!</v>
      </c>
      <c r="AD719" s="8" t="e">
        <f>Обработка!$C715</f>
        <v>#DIV/0!</v>
      </c>
      <c r="AE719" s="5" t="e">
        <f>Обработка!$D715</f>
        <v>#DIV/0!</v>
      </c>
      <c r="AF719" s="8" t="e">
        <f>INDEX(Обработка!$V$11:$AG$1011,'Тулуз-Пьерон'!$A719,'Тулуз-Пьерон'!$F719+1)</f>
        <v>#DIV/0!</v>
      </c>
      <c r="AG719" s="7" t="e">
        <f t="shared" ref="AG719:AG782" si="22">IF($AF719="ПАТОЛОГИЯ","КРАЙНЕ ВЫСОКАЯ ВЕРОЯНОСТЬ ММД",IF(AND(OR($AC719="Слабая",$AC719="ПАТОЛОГИЯ"),$AF719="Слабая"),"ММД ВПОЛНЕ ВЕРОЯТНА",IF(AND(OR($AC719="Слабая",$AC719="ПАТОЛОГИЯ"),OR($AF719="Средняя",$AF719="Хорошая")),"ММД В СТАДИИ КОМПЕНСАЦИИ","ОТСУТСТВИЕ ММД")))</f>
        <v>#DIV/0!</v>
      </c>
      <c r="AH719" s="6"/>
      <c r="AI719" s="5" t="e">
        <f>Обработка!$E715</f>
        <v>#DIV/0!</v>
      </c>
      <c r="AJ719" s="5" t="e">
        <f>Обработка!$F715</f>
        <v>#DIV/0!</v>
      </c>
      <c r="AK719" s="5" t="e">
        <f>Обработка!$G715</f>
        <v>#DIV/0!</v>
      </c>
    </row>
    <row r="720" spans="1:37" x14ac:dyDescent="0.25">
      <c r="A720" s="11"/>
      <c r="B720" s="13"/>
      <c r="C720" s="80"/>
      <c r="D720" s="12"/>
      <c r="E720" s="11" t="str">
        <f t="shared" ref="E720:E783" si="23">DATEDIF(C720,D720,"y")&amp;" лет "&amp;
DATEDIF(C720,D720,"ym")&amp;" мес. "</f>
        <v xml:space="preserve">0 лет 0 мес. </v>
      </c>
      <c r="F720" s="11"/>
      <c r="G720" s="11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8" t="e">
        <f>Обработка!$B716</f>
        <v>#DIV/0!</v>
      </c>
      <c r="AC720" s="8" t="e">
        <f>INDEX(Обработка!$J$11:$U$1011,'Тулуз-Пьерон'!$A720,$F720+1)</f>
        <v>#DIV/0!</v>
      </c>
      <c r="AD720" s="8" t="e">
        <f>Обработка!$C716</f>
        <v>#DIV/0!</v>
      </c>
      <c r="AE720" s="5" t="e">
        <f>Обработка!$D716</f>
        <v>#DIV/0!</v>
      </c>
      <c r="AF720" s="8" t="e">
        <f>INDEX(Обработка!$V$11:$AG$1011,'Тулуз-Пьерон'!$A720,'Тулуз-Пьерон'!$F720+1)</f>
        <v>#DIV/0!</v>
      </c>
      <c r="AG720" s="7" t="e">
        <f t="shared" si="22"/>
        <v>#DIV/0!</v>
      </c>
      <c r="AH720" s="6"/>
      <c r="AI720" s="5" t="e">
        <f>Обработка!$E716</f>
        <v>#DIV/0!</v>
      </c>
      <c r="AJ720" s="5" t="e">
        <f>Обработка!$F716</f>
        <v>#DIV/0!</v>
      </c>
      <c r="AK720" s="5" t="e">
        <f>Обработка!$G716</f>
        <v>#DIV/0!</v>
      </c>
    </row>
    <row r="721" spans="1:37" x14ac:dyDescent="0.25">
      <c r="A721" s="11"/>
      <c r="B721" s="13"/>
      <c r="C721" s="80"/>
      <c r="D721" s="12"/>
      <c r="E721" s="11" t="str">
        <f t="shared" si="23"/>
        <v xml:space="preserve">0 лет 0 мес. </v>
      </c>
      <c r="F721" s="11"/>
      <c r="G721" s="11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8" t="e">
        <f>Обработка!$B717</f>
        <v>#DIV/0!</v>
      </c>
      <c r="AC721" s="8" t="e">
        <f>INDEX(Обработка!$J$11:$U$1011,'Тулуз-Пьерон'!$A721,$F721+1)</f>
        <v>#DIV/0!</v>
      </c>
      <c r="AD721" s="8" t="e">
        <f>Обработка!$C717</f>
        <v>#DIV/0!</v>
      </c>
      <c r="AE721" s="5" t="e">
        <f>Обработка!$D717</f>
        <v>#DIV/0!</v>
      </c>
      <c r="AF721" s="8" t="e">
        <f>INDEX(Обработка!$V$11:$AG$1011,'Тулуз-Пьерон'!$A721,'Тулуз-Пьерон'!$F721+1)</f>
        <v>#DIV/0!</v>
      </c>
      <c r="AG721" s="7" t="e">
        <f t="shared" si="22"/>
        <v>#DIV/0!</v>
      </c>
      <c r="AH721" s="6"/>
      <c r="AI721" s="5" t="e">
        <f>Обработка!$E717</f>
        <v>#DIV/0!</v>
      </c>
      <c r="AJ721" s="5" t="e">
        <f>Обработка!$F717</f>
        <v>#DIV/0!</v>
      </c>
      <c r="AK721" s="5" t="e">
        <f>Обработка!$G717</f>
        <v>#DIV/0!</v>
      </c>
    </row>
    <row r="722" spans="1:37" x14ac:dyDescent="0.25">
      <c r="A722" s="11"/>
      <c r="B722" s="13"/>
      <c r="C722" s="80"/>
      <c r="D722" s="12"/>
      <c r="E722" s="11" t="str">
        <f t="shared" si="23"/>
        <v xml:space="preserve">0 лет 0 мес. </v>
      </c>
      <c r="F722" s="11"/>
      <c r="G722" s="11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8" t="e">
        <f>Обработка!$B718</f>
        <v>#DIV/0!</v>
      </c>
      <c r="AC722" s="8" t="e">
        <f>INDEX(Обработка!$J$11:$U$1011,'Тулуз-Пьерон'!$A722,$F722+1)</f>
        <v>#DIV/0!</v>
      </c>
      <c r="AD722" s="8" t="e">
        <f>Обработка!$C718</f>
        <v>#DIV/0!</v>
      </c>
      <c r="AE722" s="5" t="e">
        <f>Обработка!$D718</f>
        <v>#DIV/0!</v>
      </c>
      <c r="AF722" s="8" t="e">
        <f>INDEX(Обработка!$V$11:$AG$1011,'Тулуз-Пьерон'!$A722,'Тулуз-Пьерон'!$F722+1)</f>
        <v>#DIV/0!</v>
      </c>
      <c r="AG722" s="7" t="e">
        <f t="shared" si="22"/>
        <v>#DIV/0!</v>
      </c>
      <c r="AH722" s="6"/>
      <c r="AI722" s="5" t="e">
        <f>Обработка!$E718</f>
        <v>#DIV/0!</v>
      </c>
      <c r="AJ722" s="5" t="e">
        <f>Обработка!$F718</f>
        <v>#DIV/0!</v>
      </c>
      <c r="AK722" s="5" t="e">
        <f>Обработка!$G718</f>
        <v>#DIV/0!</v>
      </c>
    </row>
    <row r="723" spans="1:37" x14ac:dyDescent="0.25">
      <c r="A723" s="11"/>
      <c r="B723" s="13"/>
      <c r="C723" s="80"/>
      <c r="D723" s="12"/>
      <c r="E723" s="11" t="str">
        <f t="shared" si="23"/>
        <v xml:space="preserve">0 лет 0 мес. </v>
      </c>
      <c r="F723" s="11"/>
      <c r="G723" s="11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8" t="e">
        <f>Обработка!$B719</f>
        <v>#DIV/0!</v>
      </c>
      <c r="AC723" s="8" t="e">
        <f>INDEX(Обработка!$J$11:$U$1011,'Тулуз-Пьерон'!$A723,$F723+1)</f>
        <v>#DIV/0!</v>
      </c>
      <c r="AD723" s="8" t="e">
        <f>Обработка!$C719</f>
        <v>#DIV/0!</v>
      </c>
      <c r="AE723" s="5" t="e">
        <f>Обработка!$D719</f>
        <v>#DIV/0!</v>
      </c>
      <c r="AF723" s="8" t="e">
        <f>INDEX(Обработка!$V$11:$AG$1011,'Тулуз-Пьерон'!$A723,'Тулуз-Пьерон'!$F723+1)</f>
        <v>#DIV/0!</v>
      </c>
      <c r="AG723" s="7" t="e">
        <f t="shared" si="22"/>
        <v>#DIV/0!</v>
      </c>
      <c r="AH723" s="6"/>
      <c r="AI723" s="5" t="e">
        <f>Обработка!$E719</f>
        <v>#DIV/0!</v>
      </c>
      <c r="AJ723" s="5" t="e">
        <f>Обработка!$F719</f>
        <v>#DIV/0!</v>
      </c>
      <c r="AK723" s="5" t="e">
        <f>Обработка!$G719</f>
        <v>#DIV/0!</v>
      </c>
    </row>
    <row r="724" spans="1:37" x14ac:dyDescent="0.25">
      <c r="A724" s="11"/>
      <c r="B724" s="13"/>
      <c r="C724" s="80"/>
      <c r="D724" s="12"/>
      <c r="E724" s="11" t="str">
        <f t="shared" si="23"/>
        <v xml:space="preserve">0 лет 0 мес. </v>
      </c>
      <c r="F724" s="11"/>
      <c r="G724" s="11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8" t="e">
        <f>Обработка!$B720</f>
        <v>#DIV/0!</v>
      </c>
      <c r="AC724" s="8" t="e">
        <f>INDEX(Обработка!$J$11:$U$1011,'Тулуз-Пьерон'!$A724,$F724+1)</f>
        <v>#DIV/0!</v>
      </c>
      <c r="AD724" s="8" t="e">
        <f>Обработка!$C720</f>
        <v>#DIV/0!</v>
      </c>
      <c r="AE724" s="5" t="e">
        <f>Обработка!$D720</f>
        <v>#DIV/0!</v>
      </c>
      <c r="AF724" s="8" t="e">
        <f>INDEX(Обработка!$V$11:$AG$1011,'Тулуз-Пьерон'!$A724,'Тулуз-Пьерон'!$F724+1)</f>
        <v>#DIV/0!</v>
      </c>
      <c r="AG724" s="7" t="e">
        <f t="shared" si="22"/>
        <v>#DIV/0!</v>
      </c>
      <c r="AH724" s="6"/>
      <c r="AI724" s="5" t="e">
        <f>Обработка!$E720</f>
        <v>#DIV/0!</v>
      </c>
      <c r="AJ724" s="5" t="e">
        <f>Обработка!$F720</f>
        <v>#DIV/0!</v>
      </c>
      <c r="AK724" s="5" t="e">
        <f>Обработка!$G720</f>
        <v>#DIV/0!</v>
      </c>
    </row>
    <row r="725" spans="1:37" x14ac:dyDescent="0.25">
      <c r="A725" s="11"/>
      <c r="B725" s="13"/>
      <c r="C725" s="80"/>
      <c r="D725" s="12"/>
      <c r="E725" s="11" t="str">
        <f t="shared" si="23"/>
        <v xml:space="preserve">0 лет 0 мес. </v>
      </c>
      <c r="F725" s="11"/>
      <c r="G725" s="11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8" t="e">
        <f>Обработка!$B721</f>
        <v>#DIV/0!</v>
      </c>
      <c r="AC725" s="8" t="e">
        <f>INDEX(Обработка!$J$11:$U$1011,'Тулуз-Пьерон'!$A725,$F725+1)</f>
        <v>#DIV/0!</v>
      </c>
      <c r="AD725" s="8" t="e">
        <f>Обработка!$C721</f>
        <v>#DIV/0!</v>
      </c>
      <c r="AE725" s="5" t="e">
        <f>Обработка!$D721</f>
        <v>#DIV/0!</v>
      </c>
      <c r="AF725" s="8" t="e">
        <f>INDEX(Обработка!$V$11:$AG$1011,'Тулуз-Пьерон'!$A725,'Тулуз-Пьерон'!$F725+1)</f>
        <v>#DIV/0!</v>
      </c>
      <c r="AG725" s="7" t="e">
        <f t="shared" si="22"/>
        <v>#DIV/0!</v>
      </c>
      <c r="AH725" s="6"/>
      <c r="AI725" s="5" t="e">
        <f>Обработка!$E721</f>
        <v>#DIV/0!</v>
      </c>
      <c r="AJ725" s="5" t="e">
        <f>Обработка!$F721</f>
        <v>#DIV/0!</v>
      </c>
      <c r="AK725" s="5" t="e">
        <f>Обработка!$G721</f>
        <v>#DIV/0!</v>
      </c>
    </row>
    <row r="726" spans="1:37" x14ac:dyDescent="0.25">
      <c r="A726" s="11"/>
      <c r="B726" s="13"/>
      <c r="C726" s="80"/>
      <c r="D726" s="12"/>
      <c r="E726" s="11" t="str">
        <f t="shared" si="23"/>
        <v xml:space="preserve">0 лет 0 мес. </v>
      </c>
      <c r="F726" s="11"/>
      <c r="G726" s="11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8" t="e">
        <f>Обработка!$B722</f>
        <v>#DIV/0!</v>
      </c>
      <c r="AC726" s="8" t="e">
        <f>INDEX(Обработка!$J$11:$U$1011,'Тулуз-Пьерон'!$A726,$F726+1)</f>
        <v>#DIV/0!</v>
      </c>
      <c r="AD726" s="8" t="e">
        <f>Обработка!$C722</f>
        <v>#DIV/0!</v>
      </c>
      <c r="AE726" s="5" t="e">
        <f>Обработка!$D722</f>
        <v>#DIV/0!</v>
      </c>
      <c r="AF726" s="8" t="e">
        <f>INDEX(Обработка!$V$11:$AG$1011,'Тулуз-Пьерон'!$A726,'Тулуз-Пьерон'!$F726+1)</f>
        <v>#DIV/0!</v>
      </c>
      <c r="AG726" s="7" t="e">
        <f t="shared" si="22"/>
        <v>#DIV/0!</v>
      </c>
      <c r="AH726" s="6"/>
      <c r="AI726" s="5" t="e">
        <f>Обработка!$E722</f>
        <v>#DIV/0!</v>
      </c>
      <c r="AJ726" s="5" t="e">
        <f>Обработка!$F722</f>
        <v>#DIV/0!</v>
      </c>
      <c r="AK726" s="5" t="e">
        <f>Обработка!$G722</f>
        <v>#DIV/0!</v>
      </c>
    </row>
    <row r="727" spans="1:37" x14ac:dyDescent="0.25">
      <c r="A727" s="11"/>
      <c r="B727" s="13"/>
      <c r="C727" s="80"/>
      <c r="D727" s="12"/>
      <c r="E727" s="11" t="str">
        <f t="shared" si="23"/>
        <v xml:space="preserve">0 лет 0 мес. </v>
      </c>
      <c r="F727" s="11"/>
      <c r="G727" s="11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8" t="e">
        <f>Обработка!$B723</f>
        <v>#DIV/0!</v>
      </c>
      <c r="AC727" s="8" t="e">
        <f>INDEX(Обработка!$J$11:$U$1011,'Тулуз-Пьерон'!$A727,$F727+1)</f>
        <v>#DIV/0!</v>
      </c>
      <c r="AD727" s="8" t="e">
        <f>Обработка!$C723</f>
        <v>#DIV/0!</v>
      </c>
      <c r="AE727" s="5" t="e">
        <f>Обработка!$D723</f>
        <v>#DIV/0!</v>
      </c>
      <c r="AF727" s="8" t="e">
        <f>INDEX(Обработка!$V$11:$AG$1011,'Тулуз-Пьерон'!$A727,'Тулуз-Пьерон'!$F727+1)</f>
        <v>#DIV/0!</v>
      </c>
      <c r="AG727" s="7" t="e">
        <f t="shared" si="22"/>
        <v>#DIV/0!</v>
      </c>
      <c r="AH727" s="6"/>
      <c r="AI727" s="5" t="e">
        <f>Обработка!$E723</f>
        <v>#DIV/0!</v>
      </c>
      <c r="AJ727" s="5" t="e">
        <f>Обработка!$F723</f>
        <v>#DIV/0!</v>
      </c>
      <c r="AK727" s="5" t="e">
        <f>Обработка!$G723</f>
        <v>#DIV/0!</v>
      </c>
    </row>
    <row r="728" spans="1:37" x14ac:dyDescent="0.25">
      <c r="A728" s="11"/>
      <c r="B728" s="13"/>
      <c r="C728" s="80"/>
      <c r="D728" s="12"/>
      <c r="E728" s="11" t="str">
        <f t="shared" si="23"/>
        <v xml:space="preserve">0 лет 0 мес. </v>
      </c>
      <c r="F728" s="11"/>
      <c r="G728" s="11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8" t="e">
        <f>Обработка!$B724</f>
        <v>#DIV/0!</v>
      </c>
      <c r="AC728" s="8" t="e">
        <f>INDEX(Обработка!$J$11:$U$1011,'Тулуз-Пьерон'!$A728,$F728+1)</f>
        <v>#DIV/0!</v>
      </c>
      <c r="AD728" s="8" t="e">
        <f>Обработка!$C724</f>
        <v>#DIV/0!</v>
      </c>
      <c r="AE728" s="5" t="e">
        <f>Обработка!$D724</f>
        <v>#DIV/0!</v>
      </c>
      <c r="AF728" s="8" t="e">
        <f>INDEX(Обработка!$V$11:$AG$1011,'Тулуз-Пьерон'!$A728,'Тулуз-Пьерон'!$F728+1)</f>
        <v>#DIV/0!</v>
      </c>
      <c r="AG728" s="7" t="e">
        <f t="shared" si="22"/>
        <v>#DIV/0!</v>
      </c>
      <c r="AH728" s="6"/>
      <c r="AI728" s="5" t="e">
        <f>Обработка!$E724</f>
        <v>#DIV/0!</v>
      </c>
      <c r="AJ728" s="5" t="e">
        <f>Обработка!$F724</f>
        <v>#DIV/0!</v>
      </c>
      <c r="AK728" s="5" t="e">
        <f>Обработка!$G724</f>
        <v>#DIV/0!</v>
      </c>
    </row>
    <row r="729" spans="1:37" x14ac:dyDescent="0.25">
      <c r="A729" s="11"/>
      <c r="B729" s="13"/>
      <c r="C729" s="80"/>
      <c r="D729" s="12"/>
      <c r="E729" s="11" t="str">
        <f t="shared" si="23"/>
        <v xml:space="preserve">0 лет 0 мес. </v>
      </c>
      <c r="F729" s="11"/>
      <c r="G729" s="11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8" t="e">
        <f>Обработка!$B725</f>
        <v>#DIV/0!</v>
      </c>
      <c r="AC729" s="8" t="e">
        <f>INDEX(Обработка!$J$11:$U$1011,'Тулуз-Пьерон'!$A729,$F729+1)</f>
        <v>#DIV/0!</v>
      </c>
      <c r="AD729" s="8" t="e">
        <f>Обработка!$C725</f>
        <v>#DIV/0!</v>
      </c>
      <c r="AE729" s="5" t="e">
        <f>Обработка!$D725</f>
        <v>#DIV/0!</v>
      </c>
      <c r="AF729" s="8" t="e">
        <f>INDEX(Обработка!$V$11:$AG$1011,'Тулуз-Пьерон'!$A729,'Тулуз-Пьерон'!$F729+1)</f>
        <v>#DIV/0!</v>
      </c>
      <c r="AG729" s="7" t="e">
        <f t="shared" si="22"/>
        <v>#DIV/0!</v>
      </c>
      <c r="AH729" s="6"/>
      <c r="AI729" s="5" t="e">
        <f>Обработка!$E725</f>
        <v>#DIV/0!</v>
      </c>
      <c r="AJ729" s="5" t="e">
        <f>Обработка!$F725</f>
        <v>#DIV/0!</v>
      </c>
      <c r="AK729" s="5" t="e">
        <f>Обработка!$G725</f>
        <v>#DIV/0!</v>
      </c>
    </row>
    <row r="730" spans="1:37" x14ac:dyDescent="0.25">
      <c r="A730" s="11"/>
      <c r="B730" s="13"/>
      <c r="C730" s="80"/>
      <c r="D730" s="12"/>
      <c r="E730" s="11" t="str">
        <f t="shared" si="23"/>
        <v xml:space="preserve">0 лет 0 мес. </v>
      </c>
      <c r="F730" s="11"/>
      <c r="G730" s="11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8" t="e">
        <f>Обработка!$B726</f>
        <v>#DIV/0!</v>
      </c>
      <c r="AC730" s="8" t="e">
        <f>INDEX(Обработка!$J$11:$U$1011,'Тулуз-Пьерон'!$A730,$F730+1)</f>
        <v>#DIV/0!</v>
      </c>
      <c r="AD730" s="8" t="e">
        <f>Обработка!$C726</f>
        <v>#DIV/0!</v>
      </c>
      <c r="AE730" s="5" t="e">
        <f>Обработка!$D726</f>
        <v>#DIV/0!</v>
      </c>
      <c r="AF730" s="8" t="e">
        <f>INDEX(Обработка!$V$11:$AG$1011,'Тулуз-Пьерон'!$A730,'Тулуз-Пьерон'!$F730+1)</f>
        <v>#DIV/0!</v>
      </c>
      <c r="AG730" s="7" t="e">
        <f t="shared" si="22"/>
        <v>#DIV/0!</v>
      </c>
      <c r="AH730" s="6"/>
      <c r="AI730" s="5" t="e">
        <f>Обработка!$E726</f>
        <v>#DIV/0!</v>
      </c>
      <c r="AJ730" s="5" t="e">
        <f>Обработка!$F726</f>
        <v>#DIV/0!</v>
      </c>
      <c r="AK730" s="5" t="e">
        <f>Обработка!$G726</f>
        <v>#DIV/0!</v>
      </c>
    </row>
    <row r="731" spans="1:37" x14ac:dyDescent="0.25">
      <c r="A731" s="11"/>
      <c r="B731" s="13"/>
      <c r="C731" s="80"/>
      <c r="D731" s="12"/>
      <c r="E731" s="11" t="str">
        <f t="shared" si="23"/>
        <v xml:space="preserve">0 лет 0 мес. </v>
      </c>
      <c r="F731" s="11"/>
      <c r="G731" s="11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8" t="e">
        <f>Обработка!$B727</f>
        <v>#DIV/0!</v>
      </c>
      <c r="AC731" s="8" t="e">
        <f>INDEX(Обработка!$J$11:$U$1011,'Тулуз-Пьерон'!$A731,$F731+1)</f>
        <v>#DIV/0!</v>
      </c>
      <c r="AD731" s="8" t="e">
        <f>Обработка!$C727</f>
        <v>#DIV/0!</v>
      </c>
      <c r="AE731" s="5" t="e">
        <f>Обработка!$D727</f>
        <v>#DIV/0!</v>
      </c>
      <c r="AF731" s="8" t="e">
        <f>INDEX(Обработка!$V$11:$AG$1011,'Тулуз-Пьерон'!$A731,'Тулуз-Пьерон'!$F731+1)</f>
        <v>#DIV/0!</v>
      </c>
      <c r="AG731" s="7" t="e">
        <f t="shared" si="22"/>
        <v>#DIV/0!</v>
      </c>
      <c r="AH731" s="6"/>
      <c r="AI731" s="5" t="e">
        <f>Обработка!$E727</f>
        <v>#DIV/0!</v>
      </c>
      <c r="AJ731" s="5" t="e">
        <f>Обработка!$F727</f>
        <v>#DIV/0!</v>
      </c>
      <c r="AK731" s="5" t="e">
        <f>Обработка!$G727</f>
        <v>#DIV/0!</v>
      </c>
    </row>
    <row r="732" spans="1:37" x14ac:dyDescent="0.25">
      <c r="A732" s="11"/>
      <c r="B732" s="13"/>
      <c r="C732" s="80"/>
      <c r="D732" s="12"/>
      <c r="E732" s="11" t="str">
        <f t="shared" si="23"/>
        <v xml:space="preserve">0 лет 0 мес. </v>
      </c>
      <c r="F732" s="11"/>
      <c r="G732" s="11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8" t="e">
        <f>Обработка!$B728</f>
        <v>#DIV/0!</v>
      </c>
      <c r="AC732" s="8" t="e">
        <f>INDEX(Обработка!$J$11:$U$1011,'Тулуз-Пьерон'!$A732,$F732+1)</f>
        <v>#DIV/0!</v>
      </c>
      <c r="AD732" s="8" t="e">
        <f>Обработка!$C728</f>
        <v>#DIV/0!</v>
      </c>
      <c r="AE732" s="5" t="e">
        <f>Обработка!$D728</f>
        <v>#DIV/0!</v>
      </c>
      <c r="AF732" s="8" t="e">
        <f>INDEX(Обработка!$V$11:$AG$1011,'Тулуз-Пьерон'!$A732,'Тулуз-Пьерон'!$F732+1)</f>
        <v>#DIV/0!</v>
      </c>
      <c r="AG732" s="7" t="e">
        <f t="shared" si="22"/>
        <v>#DIV/0!</v>
      </c>
      <c r="AH732" s="6"/>
      <c r="AI732" s="5" t="e">
        <f>Обработка!$E728</f>
        <v>#DIV/0!</v>
      </c>
      <c r="AJ732" s="5" t="e">
        <f>Обработка!$F728</f>
        <v>#DIV/0!</v>
      </c>
      <c r="AK732" s="5" t="e">
        <f>Обработка!$G728</f>
        <v>#DIV/0!</v>
      </c>
    </row>
    <row r="733" spans="1:37" x14ac:dyDescent="0.25">
      <c r="A733" s="11"/>
      <c r="B733" s="13"/>
      <c r="C733" s="80"/>
      <c r="D733" s="12"/>
      <c r="E733" s="11" t="str">
        <f t="shared" si="23"/>
        <v xml:space="preserve">0 лет 0 мес. </v>
      </c>
      <c r="F733" s="11"/>
      <c r="G733" s="11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8" t="e">
        <f>Обработка!$B729</f>
        <v>#DIV/0!</v>
      </c>
      <c r="AC733" s="8" t="e">
        <f>INDEX(Обработка!$J$11:$U$1011,'Тулуз-Пьерон'!$A733,$F733+1)</f>
        <v>#DIV/0!</v>
      </c>
      <c r="AD733" s="8" t="e">
        <f>Обработка!$C729</f>
        <v>#DIV/0!</v>
      </c>
      <c r="AE733" s="5" t="e">
        <f>Обработка!$D729</f>
        <v>#DIV/0!</v>
      </c>
      <c r="AF733" s="8" t="e">
        <f>INDEX(Обработка!$V$11:$AG$1011,'Тулуз-Пьерон'!$A733,'Тулуз-Пьерон'!$F733+1)</f>
        <v>#DIV/0!</v>
      </c>
      <c r="AG733" s="7" t="e">
        <f t="shared" si="22"/>
        <v>#DIV/0!</v>
      </c>
      <c r="AH733" s="6"/>
      <c r="AI733" s="5" t="e">
        <f>Обработка!$E729</f>
        <v>#DIV/0!</v>
      </c>
      <c r="AJ733" s="5" t="e">
        <f>Обработка!$F729</f>
        <v>#DIV/0!</v>
      </c>
      <c r="AK733" s="5" t="e">
        <f>Обработка!$G729</f>
        <v>#DIV/0!</v>
      </c>
    </row>
    <row r="734" spans="1:37" x14ac:dyDescent="0.25">
      <c r="A734" s="11"/>
      <c r="B734" s="13"/>
      <c r="C734" s="80"/>
      <c r="D734" s="12"/>
      <c r="E734" s="11" t="str">
        <f t="shared" si="23"/>
        <v xml:space="preserve">0 лет 0 мес. </v>
      </c>
      <c r="F734" s="11"/>
      <c r="G734" s="11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8" t="e">
        <f>Обработка!$B730</f>
        <v>#DIV/0!</v>
      </c>
      <c r="AC734" s="8" t="e">
        <f>INDEX(Обработка!$J$11:$U$1011,'Тулуз-Пьерон'!$A734,$F734+1)</f>
        <v>#DIV/0!</v>
      </c>
      <c r="AD734" s="8" t="e">
        <f>Обработка!$C730</f>
        <v>#DIV/0!</v>
      </c>
      <c r="AE734" s="5" t="e">
        <f>Обработка!$D730</f>
        <v>#DIV/0!</v>
      </c>
      <c r="AF734" s="8" t="e">
        <f>INDEX(Обработка!$V$11:$AG$1011,'Тулуз-Пьерон'!$A734,'Тулуз-Пьерон'!$F734+1)</f>
        <v>#DIV/0!</v>
      </c>
      <c r="AG734" s="7" t="e">
        <f t="shared" si="22"/>
        <v>#DIV/0!</v>
      </c>
      <c r="AH734" s="6"/>
      <c r="AI734" s="5" t="e">
        <f>Обработка!$E730</f>
        <v>#DIV/0!</v>
      </c>
      <c r="AJ734" s="5" t="e">
        <f>Обработка!$F730</f>
        <v>#DIV/0!</v>
      </c>
      <c r="AK734" s="5" t="e">
        <f>Обработка!$G730</f>
        <v>#DIV/0!</v>
      </c>
    </row>
    <row r="735" spans="1:37" x14ac:dyDescent="0.25">
      <c r="A735" s="11"/>
      <c r="B735" s="13"/>
      <c r="C735" s="80"/>
      <c r="D735" s="12"/>
      <c r="E735" s="11" t="str">
        <f t="shared" si="23"/>
        <v xml:space="preserve">0 лет 0 мес. </v>
      </c>
      <c r="F735" s="11"/>
      <c r="G735" s="11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8" t="e">
        <f>Обработка!$B731</f>
        <v>#DIV/0!</v>
      </c>
      <c r="AC735" s="8" t="e">
        <f>INDEX(Обработка!$J$11:$U$1011,'Тулуз-Пьерон'!$A735,$F735+1)</f>
        <v>#DIV/0!</v>
      </c>
      <c r="AD735" s="8" t="e">
        <f>Обработка!$C731</f>
        <v>#DIV/0!</v>
      </c>
      <c r="AE735" s="5" t="e">
        <f>Обработка!$D731</f>
        <v>#DIV/0!</v>
      </c>
      <c r="AF735" s="8" t="e">
        <f>INDEX(Обработка!$V$11:$AG$1011,'Тулуз-Пьерон'!$A735,'Тулуз-Пьерон'!$F735+1)</f>
        <v>#DIV/0!</v>
      </c>
      <c r="AG735" s="7" t="e">
        <f t="shared" si="22"/>
        <v>#DIV/0!</v>
      </c>
      <c r="AH735" s="6"/>
      <c r="AI735" s="5" t="e">
        <f>Обработка!$E731</f>
        <v>#DIV/0!</v>
      </c>
      <c r="AJ735" s="5" t="e">
        <f>Обработка!$F731</f>
        <v>#DIV/0!</v>
      </c>
      <c r="AK735" s="5" t="e">
        <f>Обработка!$G731</f>
        <v>#DIV/0!</v>
      </c>
    </row>
    <row r="736" spans="1:37" x14ac:dyDescent="0.25">
      <c r="A736" s="11"/>
      <c r="B736" s="13"/>
      <c r="C736" s="80"/>
      <c r="D736" s="12"/>
      <c r="E736" s="11" t="str">
        <f t="shared" si="23"/>
        <v xml:space="preserve">0 лет 0 мес. </v>
      </c>
      <c r="F736" s="11"/>
      <c r="G736" s="11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8" t="e">
        <f>Обработка!$B732</f>
        <v>#DIV/0!</v>
      </c>
      <c r="AC736" s="8" t="e">
        <f>INDEX(Обработка!$J$11:$U$1011,'Тулуз-Пьерон'!$A736,$F736+1)</f>
        <v>#DIV/0!</v>
      </c>
      <c r="AD736" s="8" t="e">
        <f>Обработка!$C732</f>
        <v>#DIV/0!</v>
      </c>
      <c r="AE736" s="5" t="e">
        <f>Обработка!$D732</f>
        <v>#DIV/0!</v>
      </c>
      <c r="AF736" s="8" t="e">
        <f>INDEX(Обработка!$V$11:$AG$1011,'Тулуз-Пьерон'!$A736,'Тулуз-Пьерон'!$F736+1)</f>
        <v>#DIV/0!</v>
      </c>
      <c r="AG736" s="7" t="e">
        <f t="shared" si="22"/>
        <v>#DIV/0!</v>
      </c>
      <c r="AH736" s="6"/>
      <c r="AI736" s="5" t="e">
        <f>Обработка!$E732</f>
        <v>#DIV/0!</v>
      </c>
      <c r="AJ736" s="5" t="e">
        <f>Обработка!$F732</f>
        <v>#DIV/0!</v>
      </c>
      <c r="AK736" s="5" t="e">
        <f>Обработка!$G732</f>
        <v>#DIV/0!</v>
      </c>
    </row>
    <row r="737" spans="1:37" x14ac:dyDescent="0.25">
      <c r="A737" s="11"/>
      <c r="B737" s="13"/>
      <c r="C737" s="80"/>
      <c r="D737" s="12"/>
      <c r="E737" s="11" t="str">
        <f t="shared" si="23"/>
        <v xml:space="preserve">0 лет 0 мес. </v>
      </c>
      <c r="F737" s="11"/>
      <c r="G737" s="11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8" t="e">
        <f>Обработка!$B733</f>
        <v>#DIV/0!</v>
      </c>
      <c r="AC737" s="8" t="e">
        <f>INDEX(Обработка!$J$11:$U$1011,'Тулуз-Пьерон'!$A737,$F737+1)</f>
        <v>#DIV/0!</v>
      </c>
      <c r="AD737" s="8" t="e">
        <f>Обработка!$C733</f>
        <v>#DIV/0!</v>
      </c>
      <c r="AE737" s="5" t="e">
        <f>Обработка!$D733</f>
        <v>#DIV/0!</v>
      </c>
      <c r="AF737" s="8" t="e">
        <f>INDEX(Обработка!$V$11:$AG$1011,'Тулуз-Пьерон'!$A737,'Тулуз-Пьерон'!$F737+1)</f>
        <v>#DIV/0!</v>
      </c>
      <c r="AG737" s="7" t="e">
        <f t="shared" si="22"/>
        <v>#DIV/0!</v>
      </c>
      <c r="AH737" s="6"/>
      <c r="AI737" s="5" t="e">
        <f>Обработка!$E733</f>
        <v>#DIV/0!</v>
      </c>
      <c r="AJ737" s="5" t="e">
        <f>Обработка!$F733</f>
        <v>#DIV/0!</v>
      </c>
      <c r="AK737" s="5" t="e">
        <f>Обработка!$G733</f>
        <v>#DIV/0!</v>
      </c>
    </row>
    <row r="738" spans="1:37" x14ac:dyDescent="0.25">
      <c r="A738" s="11"/>
      <c r="B738" s="13"/>
      <c r="C738" s="80"/>
      <c r="D738" s="12"/>
      <c r="E738" s="11" t="str">
        <f t="shared" si="23"/>
        <v xml:space="preserve">0 лет 0 мес. </v>
      </c>
      <c r="F738" s="11"/>
      <c r="G738" s="11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8" t="e">
        <f>Обработка!$B734</f>
        <v>#DIV/0!</v>
      </c>
      <c r="AC738" s="8" t="e">
        <f>INDEX(Обработка!$J$11:$U$1011,'Тулуз-Пьерон'!$A738,$F738+1)</f>
        <v>#DIV/0!</v>
      </c>
      <c r="AD738" s="8" t="e">
        <f>Обработка!$C734</f>
        <v>#DIV/0!</v>
      </c>
      <c r="AE738" s="5" t="e">
        <f>Обработка!$D734</f>
        <v>#DIV/0!</v>
      </c>
      <c r="AF738" s="8" t="e">
        <f>INDEX(Обработка!$V$11:$AG$1011,'Тулуз-Пьерон'!$A738,'Тулуз-Пьерон'!$F738+1)</f>
        <v>#DIV/0!</v>
      </c>
      <c r="AG738" s="7" t="e">
        <f t="shared" si="22"/>
        <v>#DIV/0!</v>
      </c>
      <c r="AH738" s="6"/>
      <c r="AI738" s="5" t="e">
        <f>Обработка!$E734</f>
        <v>#DIV/0!</v>
      </c>
      <c r="AJ738" s="5" t="e">
        <f>Обработка!$F734</f>
        <v>#DIV/0!</v>
      </c>
      <c r="AK738" s="5" t="e">
        <f>Обработка!$G734</f>
        <v>#DIV/0!</v>
      </c>
    </row>
    <row r="739" spans="1:37" x14ac:dyDescent="0.25">
      <c r="A739" s="11"/>
      <c r="B739" s="13"/>
      <c r="C739" s="80"/>
      <c r="D739" s="12"/>
      <c r="E739" s="11" t="str">
        <f t="shared" si="23"/>
        <v xml:space="preserve">0 лет 0 мес. </v>
      </c>
      <c r="F739" s="11"/>
      <c r="G739" s="11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8" t="e">
        <f>Обработка!$B735</f>
        <v>#DIV/0!</v>
      </c>
      <c r="AC739" s="8" t="e">
        <f>INDEX(Обработка!$J$11:$U$1011,'Тулуз-Пьерон'!$A739,$F739+1)</f>
        <v>#DIV/0!</v>
      </c>
      <c r="AD739" s="8" t="e">
        <f>Обработка!$C735</f>
        <v>#DIV/0!</v>
      </c>
      <c r="AE739" s="5" t="e">
        <f>Обработка!$D735</f>
        <v>#DIV/0!</v>
      </c>
      <c r="AF739" s="8" t="e">
        <f>INDEX(Обработка!$V$11:$AG$1011,'Тулуз-Пьерон'!$A739,'Тулуз-Пьерон'!$F739+1)</f>
        <v>#DIV/0!</v>
      </c>
      <c r="AG739" s="7" t="e">
        <f t="shared" si="22"/>
        <v>#DIV/0!</v>
      </c>
      <c r="AH739" s="6"/>
      <c r="AI739" s="5" t="e">
        <f>Обработка!$E735</f>
        <v>#DIV/0!</v>
      </c>
      <c r="AJ739" s="5" t="e">
        <f>Обработка!$F735</f>
        <v>#DIV/0!</v>
      </c>
      <c r="AK739" s="5" t="e">
        <f>Обработка!$G735</f>
        <v>#DIV/0!</v>
      </c>
    </row>
    <row r="740" spans="1:37" x14ac:dyDescent="0.25">
      <c r="A740" s="11"/>
      <c r="B740" s="13"/>
      <c r="C740" s="80"/>
      <c r="D740" s="12"/>
      <c r="E740" s="11" t="str">
        <f t="shared" si="23"/>
        <v xml:space="preserve">0 лет 0 мес. </v>
      </c>
      <c r="F740" s="11"/>
      <c r="G740" s="11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8" t="e">
        <f>Обработка!$B736</f>
        <v>#DIV/0!</v>
      </c>
      <c r="AC740" s="8" t="e">
        <f>INDEX(Обработка!$J$11:$U$1011,'Тулуз-Пьерон'!$A740,$F740+1)</f>
        <v>#DIV/0!</v>
      </c>
      <c r="AD740" s="8" t="e">
        <f>Обработка!$C736</f>
        <v>#DIV/0!</v>
      </c>
      <c r="AE740" s="5" t="e">
        <f>Обработка!$D736</f>
        <v>#DIV/0!</v>
      </c>
      <c r="AF740" s="8" t="e">
        <f>INDEX(Обработка!$V$11:$AG$1011,'Тулуз-Пьерон'!$A740,'Тулуз-Пьерон'!$F740+1)</f>
        <v>#DIV/0!</v>
      </c>
      <c r="AG740" s="7" t="e">
        <f t="shared" si="22"/>
        <v>#DIV/0!</v>
      </c>
      <c r="AH740" s="6"/>
      <c r="AI740" s="5" t="e">
        <f>Обработка!$E736</f>
        <v>#DIV/0!</v>
      </c>
      <c r="AJ740" s="5" t="e">
        <f>Обработка!$F736</f>
        <v>#DIV/0!</v>
      </c>
      <c r="AK740" s="5" t="e">
        <f>Обработка!$G736</f>
        <v>#DIV/0!</v>
      </c>
    </row>
    <row r="741" spans="1:37" x14ac:dyDescent="0.25">
      <c r="A741" s="11"/>
      <c r="B741" s="13"/>
      <c r="C741" s="80"/>
      <c r="D741" s="12"/>
      <c r="E741" s="11" t="str">
        <f t="shared" si="23"/>
        <v xml:space="preserve">0 лет 0 мес. </v>
      </c>
      <c r="F741" s="11"/>
      <c r="G741" s="11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8" t="e">
        <f>Обработка!$B737</f>
        <v>#DIV/0!</v>
      </c>
      <c r="AC741" s="8" t="e">
        <f>INDEX(Обработка!$J$11:$U$1011,'Тулуз-Пьерон'!$A741,$F741+1)</f>
        <v>#DIV/0!</v>
      </c>
      <c r="AD741" s="8" t="e">
        <f>Обработка!$C737</f>
        <v>#DIV/0!</v>
      </c>
      <c r="AE741" s="5" t="e">
        <f>Обработка!$D737</f>
        <v>#DIV/0!</v>
      </c>
      <c r="AF741" s="8" t="e">
        <f>INDEX(Обработка!$V$11:$AG$1011,'Тулуз-Пьерон'!$A741,'Тулуз-Пьерон'!$F741+1)</f>
        <v>#DIV/0!</v>
      </c>
      <c r="AG741" s="7" t="e">
        <f t="shared" si="22"/>
        <v>#DIV/0!</v>
      </c>
      <c r="AH741" s="6"/>
      <c r="AI741" s="5" t="e">
        <f>Обработка!$E737</f>
        <v>#DIV/0!</v>
      </c>
      <c r="AJ741" s="5" t="e">
        <f>Обработка!$F737</f>
        <v>#DIV/0!</v>
      </c>
      <c r="AK741" s="5" t="e">
        <f>Обработка!$G737</f>
        <v>#DIV/0!</v>
      </c>
    </row>
    <row r="742" spans="1:37" x14ac:dyDescent="0.25">
      <c r="A742" s="11"/>
      <c r="B742" s="13"/>
      <c r="C742" s="80"/>
      <c r="D742" s="12"/>
      <c r="E742" s="11" t="str">
        <f t="shared" si="23"/>
        <v xml:space="preserve">0 лет 0 мес. </v>
      </c>
      <c r="F742" s="11"/>
      <c r="G742" s="11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8" t="e">
        <f>Обработка!$B738</f>
        <v>#DIV/0!</v>
      </c>
      <c r="AC742" s="8" t="e">
        <f>INDEX(Обработка!$J$11:$U$1011,'Тулуз-Пьерон'!$A742,$F742+1)</f>
        <v>#DIV/0!</v>
      </c>
      <c r="AD742" s="8" t="e">
        <f>Обработка!$C738</f>
        <v>#DIV/0!</v>
      </c>
      <c r="AE742" s="5" t="e">
        <f>Обработка!$D738</f>
        <v>#DIV/0!</v>
      </c>
      <c r="AF742" s="8" t="e">
        <f>INDEX(Обработка!$V$11:$AG$1011,'Тулуз-Пьерон'!$A742,'Тулуз-Пьерон'!$F742+1)</f>
        <v>#DIV/0!</v>
      </c>
      <c r="AG742" s="7" t="e">
        <f t="shared" si="22"/>
        <v>#DIV/0!</v>
      </c>
      <c r="AH742" s="6"/>
      <c r="AI742" s="5" t="e">
        <f>Обработка!$E738</f>
        <v>#DIV/0!</v>
      </c>
      <c r="AJ742" s="5" t="e">
        <f>Обработка!$F738</f>
        <v>#DIV/0!</v>
      </c>
      <c r="AK742" s="5" t="e">
        <f>Обработка!$G738</f>
        <v>#DIV/0!</v>
      </c>
    </row>
    <row r="743" spans="1:37" x14ac:dyDescent="0.25">
      <c r="A743" s="11"/>
      <c r="B743" s="13"/>
      <c r="C743" s="80"/>
      <c r="D743" s="12"/>
      <c r="E743" s="11" t="str">
        <f t="shared" si="23"/>
        <v xml:space="preserve">0 лет 0 мес. </v>
      </c>
      <c r="F743" s="11"/>
      <c r="G743" s="11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8" t="e">
        <f>Обработка!$B739</f>
        <v>#DIV/0!</v>
      </c>
      <c r="AC743" s="8" t="e">
        <f>INDEX(Обработка!$J$11:$U$1011,'Тулуз-Пьерон'!$A743,$F743+1)</f>
        <v>#DIV/0!</v>
      </c>
      <c r="AD743" s="8" t="e">
        <f>Обработка!$C739</f>
        <v>#DIV/0!</v>
      </c>
      <c r="AE743" s="5" t="e">
        <f>Обработка!$D739</f>
        <v>#DIV/0!</v>
      </c>
      <c r="AF743" s="8" t="e">
        <f>INDEX(Обработка!$V$11:$AG$1011,'Тулуз-Пьерон'!$A743,'Тулуз-Пьерон'!$F743+1)</f>
        <v>#DIV/0!</v>
      </c>
      <c r="AG743" s="7" t="e">
        <f t="shared" si="22"/>
        <v>#DIV/0!</v>
      </c>
      <c r="AH743" s="6"/>
      <c r="AI743" s="5" t="e">
        <f>Обработка!$E739</f>
        <v>#DIV/0!</v>
      </c>
      <c r="AJ743" s="5" t="e">
        <f>Обработка!$F739</f>
        <v>#DIV/0!</v>
      </c>
      <c r="AK743" s="5" t="e">
        <f>Обработка!$G739</f>
        <v>#DIV/0!</v>
      </c>
    </row>
    <row r="744" spans="1:37" x14ac:dyDescent="0.25">
      <c r="A744" s="11"/>
      <c r="B744" s="13"/>
      <c r="C744" s="80"/>
      <c r="D744" s="12"/>
      <c r="E744" s="11" t="str">
        <f t="shared" si="23"/>
        <v xml:space="preserve">0 лет 0 мес. </v>
      </c>
      <c r="F744" s="11"/>
      <c r="G744" s="11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8" t="e">
        <f>Обработка!$B740</f>
        <v>#DIV/0!</v>
      </c>
      <c r="AC744" s="8" t="e">
        <f>INDEX(Обработка!$J$11:$U$1011,'Тулуз-Пьерон'!$A744,$F744+1)</f>
        <v>#DIV/0!</v>
      </c>
      <c r="AD744" s="8" t="e">
        <f>Обработка!$C740</f>
        <v>#DIV/0!</v>
      </c>
      <c r="AE744" s="5" t="e">
        <f>Обработка!$D740</f>
        <v>#DIV/0!</v>
      </c>
      <c r="AF744" s="8" t="e">
        <f>INDEX(Обработка!$V$11:$AG$1011,'Тулуз-Пьерон'!$A744,'Тулуз-Пьерон'!$F744+1)</f>
        <v>#DIV/0!</v>
      </c>
      <c r="AG744" s="7" t="e">
        <f t="shared" si="22"/>
        <v>#DIV/0!</v>
      </c>
      <c r="AH744" s="6"/>
      <c r="AI744" s="5" t="e">
        <f>Обработка!$E740</f>
        <v>#DIV/0!</v>
      </c>
      <c r="AJ744" s="5" t="e">
        <f>Обработка!$F740</f>
        <v>#DIV/0!</v>
      </c>
      <c r="AK744" s="5" t="e">
        <f>Обработка!$G740</f>
        <v>#DIV/0!</v>
      </c>
    </row>
    <row r="745" spans="1:37" x14ac:dyDescent="0.25">
      <c r="A745" s="11"/>
      <c r="B745" s="13"/>
      <c r="C745" s="80"/>
      <c r="D745" s="12"/>
      <c r="E745" s="11" t="str">
        <f t="shared" si="23"/>
        <v xml:space="preserve">0 лет 0 мес. </v>
      </c>
      <c r="F745" s="11"/>
      <c r="G745" s="11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8" t="e">
        <f>Обработка!$B741</f>
        <v>#DIV/0!</v>
      </c>
      <c r="AC745" s="8" t="e">
        <f>INDEX(Обработка!$J$11:$U$1011,'Тулуз-Пьерон'!$A745,$F745+1)</f>
        <v>#DIV/0!</v>
      </c>
      <c r="AD745" s="8" t="e">
        <f>Обработка!$C741</f>
        <v>#DIV/0!</v>
      </c>
      <c r="AE745" s="5" t="e">
        <f>Обработка!$D741</f>
        <v>#DIV/0!</v>
      </c>
      <c r="AF745" s="8" t="e">
        <f>INDEX(Обработка!$V$11:$AG$1011,'Тулуз-Пьерон'!$A745,'Тулуз-Пьерон'!$F745+1)</f>
        <v>#DIV/0!</v>
      </c>
      <c r="AG745" s="7" t="e">
        <f t="shared" si="22"/>
        <v>#DIV/0!</v>
      </c>
      <c r="AH745" s="6"/>
      <c r="AI745" s="5" t="e">
        <f>Обработка!$E741</f>
        <v>#DIV/0!</v>
      </c>
      <c r="AJ745" s="5" t="e">
        <f>Обработка!$F741</f>
        <v>#DIV/0!</v>
      </c>
      <c r="AK745" s="5" t="e">
        <f>Обработка!$G741</f>
        <v>#DIV/0!</v>
      </c>
    </row>
    <row r="746" spans="1:37" x14ac:dyDescent="0.25">
      <c r="A746" s="11"/>
      <c r="B746" s="13"/>
      <c r="C746" s="80"/>
      <c r="D746" s="12"/>
      <c r="E746" s="11" t="str">
        <f t="shared" si="23"/>
        <v xml:space="preserve">0 лет 0 мес. </v>
      </c>
      <c r="F746" s="11"/>
      <c r="G746" s="11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8" t="e">
        <f>Обработка!$B742</f>
        <v>#DIV/0!</v>
      </c>
      <c r="AC746" s="8" t="e">
        <f>INDEX(Обработка!$J$11:$U$1011,'Тулуз-Пьерон'!$A746,$F746+1)</f>
        <v>#DIV/0!</v>
      </c>
      <c r="AD746" s="8" t="e">
        <f>Обработка!$C742</f>
        <v>#DIV/0!</v>
      </c>
      <c r="AE746" s="5" t="e">
        <f>Обработка!$D742</f>
        <v>#DIV/0!</v>
      </c>
      <c r="AF746" s="8" t="e">
        <f>INDEX(Обработка!$V$11:$AG$1011,'Тулуз-Пьерон'!$A746,'Тулуз-Пьерон'!$F746+1)</f>
        <v>#DIV/0!</v>
      </c>
      <c r="AG746" s="7" t="e">
        <f t="shared" si="22"/>
        <v>#DIV/0!</v>
      </c>
      <c r="AH746" s="6"/>
      <c r="AI746" s="5" t="e">
        <f>Обработка!$E742</f>
        <v>#DIV/0!</v>
      </c>
      <c r="AJ746" s="5" t="e">
        <f>Обработка!$F742</f>
        <v>#DIV/0!</v>
      </c>
      <c r="AK746" s="5" t="e">
        <f>Обработка!$G742</f>
        <v>#DIV/0!</v>
      </c>
    </row>
    <row r="747" spans="1:37" x14ac:dyDescent="0.25">
      <c r="A747" s="11"/>
      <c r="B747" s="13"/>
      <c r="C747" s="80"/>
      <c r="D747" s="12"/>
      <c r="E747" s="11" t="str">
        <f t="shared" si="23"/>
        <v xml:space="preserve">0 лет 0 мес. </v>
      </c>
      <c r="F747" s="11"/>
      <c r="G747" s="11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8" t="e">
        <f>Обработка!$B743</f>
        <v>#DIV/0!</v>
      </c>
      <c r="AC747" s="8" t="e">
        <f>INDEX(Обработка!$J$11:$U$1011,'Тулуз-Пьерон'!$A747,$F747+1)</f>
        <v>#DIV/0!</v>
      </c>
      <c r="AD747" s="8" t="e">
        <f>Обработка!$C743</f>
        <v>#DIV/0!</v>
      </c>
      <c r="AE747" s="5" t="e">
        <f>Обработка!$D743</f>
        <v>#DIV/0!</v>
      </c>
      <c r="AF747" s="8" t="e">
        <f>INDEX(Обработка!$V$11:$AG$1011,'Тулуз-Пьерон'!$A747,'Тулуз-Пьерон'!$F747+1)</f>
        <v>#DIV/0!</v>
      </c>
      <c r="AG747" s="7" t="e">
        <f t="shared" si="22"/>
        <v>#DIV/0!</v>
      </c>
      <c r="AH747" s="6"/>
      <c r="AI747" s="5" t="e">
        <f>Обработка!$E743</f>
        <v>#DIV/0!</v>
      </c>
      <c r="AJ747" s="5" t="e">
        <f>Обработка!$F743</f>
        <v>#DIV/0!</v>
      </c>
      <c r="AK747" s="5" t="e">
        <f>Обработка!$G743</f>
        <v>#DIV/0!</v>
      </c>
    </row>
    <row r="748" spans="1:37" x14ac:dyDescent="0.25">
      <c r="A748" s="11"/>
      <c r="B748" s="13"/>
      <c r="C748" s="80"/>
      <c r="D748" s="12"/>
      <c r="E748" s="11" t="str">
        <f t="shared" si="23"/>
        <v xml:space="preserve">0 лет 0 мес. </v>
      </c>
      <c r="F748" s="11"/>
      <c r="G748" s="11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8" t="e">
        <f>Обработка!$B744</f>
        <v>#DIV/0!</v>
      </c>
      <c r="AC748" s="8" t="e">
        <f>INDEX(Обработка!$J$11:$U$1011,'Тулуз-Пьерон'!$A748,$F748+1)</f>
        <v>#DIV/0!</v>
      </c>
      <c r="AD748" s="8" t="e">
        <f>Обработка!$C744</f>
        <v>#DIV/0!</v>
      </c>
      <c r="AE748" s="5" t="e">
        <f>Обработка!$D744</f>
        <v>#DIV/0!</v>
      </c>
      <c r="AF748" s="8" t="e">
        <f>INDEX(Обработка!$V$11:$AG$1011,'Тулуз-Пьерон'!$A748,'Тулуз-Пьерон'!$F748+1)</f>
        <v>#DIV/0!</v>
      </c>
      <c r="AG748" s="7" t="e">
        <f t="shared" si="22"/>
        <v>#DIV/0!</v>
      </c>
      <c r="AH748" s="6"/>
      <c r="AI748" s="5" t="e">
        <f>Обработка!$E744</f>
        <v>#DIV/0!</v>
      </c>
      <c r="AJ748" s="5" t="e">
        <f>Обработка!$F744</f>
        <v>#DIV/0!</v>
      </c>
      <c r="AK748" s="5" t="e">
        <f>Обработка!$G744</f>
        <v>#DIV/0!</v>
      </c>
    </row>
    <row r="749" spans="1:37" x14ac:dyDescent="0.25">
      <c r="A749" s="11"/>
      <c r="B749" s="13"/>
      <c r="C749" s="80"/>
      <c r="D749" s="12"/>
      <c r="E749" s="11" t="str">
        <f t="shared" si="23"/>
        <v xml:space="preserve">0 лет 0 мес. </v>
      </c>
      <c r="F749" s="11"/>
      <c r="G749" s="11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8" t="e">
        <f>Обработка!$B745</f>
        <v>#DIV/0!</v>
      </c>
      <c r="AC749" s="8" t="e">
        <f>INDEX(Обработка!$J$11:$U$1011,'Тулуз-Пьерон'!$A749,$F749+1)</f>
        <v>#DIV/0!</v>
      </c>
      <c r="AD749" s="8" t="e">
        <f>Обработка!$C745</f>
        <v>#DIV/0!</v>
      </c>
      <c r="AE749" s="5" t="e">
        <f>Обработка!$D745</f>
        <v>#DIV/0!</v>
      </c>
      <c r="AF749" s="8" t="e">
        <f>INDEX(Обработка!$V$11:$AG$1011,'Тулуз-Пьерон'!$A749,'Тулуз-Пьерон'!$F749+1)</f>
        <v>#DIV/0!</v>
      </c>
      <c r="AG749" s="7" t="e">
        <f t="shared" si="22"/>
        <v>#DIV/0!</v>
      </c>
      <c r="AH749" s="6"/>
      <c r="AI749" s="5" t="e">
        <f>Обработка!$E745</f>
        <v>#DIV/0!</v>
      </c>
      <c r="AJ749" s="5" t="e">
        <f>Обработка!$F745</f>
        <v>#DIV/0!</v>
      </c>
      <c r="AK749" s="5" t="e">
        <f>Обработка!$G745</f>
        <v>#DIV/0!</v>
      </c>
    </row>
    <row r="750" spans="1:37" x14ac:dyDescent="0.25">
      <c r="A750" s="11"/>
      <c r="B750" s="13"/>
      <c r="C750" s="80"/>
      <c r="D750" s="12"/>
      <c r="E750" s="11" t="str">
        <f t="shared" si="23"/>
        <v xml:space="preserve">0 лет 0 мес. </v>
      </c>
      <c r="F750" s="11"/>
      <c r="G750" s="11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8" t="e">
        <f>Обработка!$B746</f>
        <v>#DIV/0!</v>
      </c>
      <c r="AC750" s="8" t="e">
        <f>INDEX(Обработка!$J$11:$U$1011,'Тулуз-Пьерон'!$A750,$F750+1)</f>
        <v>#DIV/0!</v>
      </c>
      <c r="AD750" s="8" t="e">
        <f>Обработка!$C746</f>
        <v>#DIV/0!</v>
      </c>
      <c r="AE750" s="5" t="e">
        <f>Обработка!$D746</f>
        <v>#DIV/0!</v>
      </c>
      <c r="AF750" s="8" t="e">
        <f>INDEX(Обработка!$V$11:$AG$1011,'Тулуз-Пьерон'!$A750,'Тулуз-Пьерон'!$F750+1)</f>
        <v>#DIV/0!</v>
      </c>
      <c r="AG750" s="7" t="e">
        <f t="shared" si="22"/>
        <v>#DIV/0!</v>
      </c>
      <c r="AH750" s="6"/>
      <c r="AI750" s="5" t="e">
        <f>Обработка!$E746</f>
        <v>#DIV/0!</v>
      </c>
      <c r="AJ750" s="5" t="e">
        <f>Обработка!$F746</f>
        <v>#DIV/0!</v>
      </c>
      <c r="AK750" s="5" t="e">
        <f>Обработка!$G746</f>
        <v>#DIV/0!</v>
      </c>
    </row>
    <row r="751" spans="1:37" x14ac:dyDescent="0.25">
      <c r="A751" s="11"/>
      <c r="B751" s="13"/>
      <c r="C751" s="80"/>
      <c r="D751" s="12"/>
      <c r="E751" s="11" t="str">
        <f t="shared" si="23"/>
        <v xml:space="preserve">0 лет 0 мес. </v>
      </c>
      <c r="F751" s="11"/>
      <c r="G751" s="11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8" t="e">
        <f>Обработка!$B747</f>
        <v>#DIV/0!</v>
      </c>
      <c r="AC751" s="8" t="e">
        <f>INDEX(Обработка!$J$11:$U$1011,'Тулуз-Пьерон'!$A751,$F751+1)</f>
        <v>#DIV/0!</v>
      </c>
      <c r="AD751" s="8" t="e">
        <f>Обработка!$C747</f>
        <v>#DIV/0!</v>
      </c>
      <c r="AE751" s="5" t="e">
        <f>Обработка!$D747</f>
        <v>#DIV/0!</v>
      </c>
      <c r="AF751" s="8" t="e">
        <f>INDEX(Обработка!$V$11:$AG$1011,'Тулуз-Пьерон'!$A751,'Тулуз-Пьерон'!$F751+1)</f>
        <v>#DIV/0!</v>
      </c>
      <c r="AG751" s="7" t="e">
        <f t="shared" si="22"/>
        <v>#DIV/0!</v>
      </c>
      <c r="AH751" s="6"/>
      <c r="AI751" s="5" t="e">
        <f>Обработка!$E747</f>
        <v>#DIV/0!</v>
      </c>
      <c r="AJ751" s="5" t="e">
        <f>Обработка!$F747</f>
        <v>#DIV/0!</v>
      </c>
      <c r="AK751" s="5" t="e">
        <f>Обработка!$G747</f>
        <v>#DIV/0!</v>
      </c>
    </row>
    <row r="752" spans="1:37" x14ac:dyDescent="0.25">
      <c r="A752" s="11"/>
      <c r="B752" s="13"/>
      <c r="C752" s="80"/>
      <c r="D752" s="12"/>
      <c r="E752" s="11" t="str">
        <f t="shared" si="23"/>
        <v xml:space="preserve">0 лет 0 мес. </v>
      </c>
      <c r="F752" s="11"/>
      <c r="G752" s="11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8" t="e">
        <f>Обработка!$B748</f>
        <v>#DIV/0!</v>
      </c>
      <c r="AC752" s="8" t="e">
        <f>INDEX(Обработка!$J$11:$U$1011,'Тулуз-Пьерон'!$A752,$F752+1)</f>
        <v>#DIV/0!</v>
      </c>
      <c r="AD752" s="8" t="e">
        <f>Обработка!$C748</f>
        <v>#DIV/0!</v>
      </c>
      <c r="AE752" s="5" t="e">
        <f>Обработка!$D748</f>
        <v>#DIV/0!</v>
      </c>
      <c r="AF752" s="8" t="e">
        <f>INDEX(Обработка!$V$11:$AG$1011,'Тулуз-Пьерон'!$A752,'Тулуз-Пьерон'!$F752+1)</f>
        <v>#DIV/0!</v>
      </c>
      <c r="AG752" s="7" t="e">
        <f t="shared" si="22"/>
        <v>#DIV/0!</v>
      </c>
      <c r="AH752" s="6"/>
      <c r="AI752" s="5" t="e">
        <f>Обработка!$E748</f>
        <v>#DIV/0!</v>
      </c>
      <c r="AJ752" s="5" t="e">
        <f>Обработка!$F748</f>
        <v>#DIV/0!</v>
      </c>
      <c r="AK752" s="5" t="e">
        <f>Обработка!$G748</f>
        <v>#DIV/0!</v>
      </c>
    </row>
    <row r="753" spans="1:37" x14ac:dyDescent="0.25">
      <c r="A753" s="11"/>
      <c r="B753" s="13"/>
      <c r="C753" s="80"/>
      <c r="D753" s="12"/>
      <c r="E753" s="11" t="str">
        <f t="shared" si="23"/>
        <v xml:space="preserve">0 лет 0 мес. </v>
      </c>
      <c r="F753" s="11"/>
      <c r="G753" s="11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8" t="e">
        <f>Обработка!$B749</f>
        <v>#DIV/0!</v>
      </c>
      <c r="AC753" s="8" t="e">
        <f>INDEX(Обработка!$J$11:$U$1011,'Тулуз-Пьерон'!$A753,$F753+1)</f>
        <v>#DIV/0!</v>
      </c>
      <c r="AD753" s="8" t="e">
        <f>Обработка!$C749</f>
        <v>#DIV/0!</v>
      </c>
      <c r="AE753" s="5" t="e">
        <f>Обработка!$D749</f>
        <v>#DIV/0!</v>
      </c>
      <c r="AF753" s="8" t="e">
        <f>INDEX(Обработка!$V$11:$AG$1011,'Тулуз-Пьерон'!$A753,'Тулуз-Пьерон'!$F753+1)</f>
        <v>#DIV/0!</v>
      </c>
      <c r="AG753" s="7" t="e">
        <f t="shared" si="22"/>
        <v>#DIV/0!</v>
      </c>
      <c r="AH753" s="6"/>
      <c r="AI753" s="5" t="e">
        <f>Обработка!$E749</f>
        <v>#DIV/0!</v>
      </c>
      <c r="AJ753" s="5" t="e">
        <f>Обработка!$F749</f>
        <v>#DIV/0!</v>
      </c>
      <c r="AK753" s="5" t="e">
        <f>Обработка!$G749</f>
        <v>#DIV/0!</v>
      </c>
    </row>
    <row r="754" spans="1:37" x14ac:dyDescent="0.25">
      <c r="A754" s="11"/>
      <c r="B754" s="13"/>
      <c r="C754" s="80"/>
      <c r="D754" s="12"/>
      <c r="E754" s="11" t="str">
        <f t="shared" si="23"/>
        <v xml:space="preserve">0 лет 0 мес. </v>
      </c>
      <c r="F754" s="11"/>
      <c r="G754" s="11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8" t="e">
        <f>Обработка!$B750</f>
        <v>#DIV/0!</v>
      </c>
      <c r="AC754" s="8" t="e">
        <f>INDEX(Обработка!$J$11:$U$1011,'Тулуз-Пьерон'!$A754,$F754+1)</f>
        <v>#DIV/0!</v>
      </c>
      <c r="AD754" s="8" t="e">
        <f>Обработка!$C750</f>
        <v>#DIV/0!</v>
      </c>
      <c r="AE754" s="5" t="e">
        <f>Обработка!$D750</f>
        <v>#DIV/0!</v>
      </c>
      <c r="AF754" s="8" t="e">
        <f>INDEX(Обработка!$V$11:$AG$1011,'Тулуз-Пьерон'!$A754,'Тулуз-Пьерон'!$F754+1)</f>
        <v>#DIV/0!</v>
      </c>
      <c r="AG754" s="7" t="e">
        <f t="shared" si="22"/>
        <v>#DIV/0!</v>
      </c>
      <c r="AH754" s="6"/>
      <c r="AI754" s="5" t="e">
        <f>Обработка!$E750</f>
        <v>#DIV/0!</v>
      </c>
      <c r="AJ754" s="5" t="e">
        <f>Обработка!$F750</f>
        <v>#DIV/0!</v>
      </c>
      <c r="AK754" s="5" t="e">
        <f>Обработка!$G750</f>
        <v>#DIV/0!</v>
      </c>
    </row>
    <row r="755" spans="1:37" x14ac:dyDescent="0.25">
      <c r="A755" s="11"/>
      <c r="B755" s="13"/>
      <c r="C755" s="80"/>
      <c r="D755" s="12"/>
      <c r="E755" s="11" t="str">
        <f t="shared" si="23"/>
        <v xml:space="preserve">0 лет 0 мес. </v>
      </c>
      <c r="F755" s="11"/>
      <c r="G755" s="11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8" t="e">
        <f>Обработка!$B751</f>
        <v>#DIV/0!</v>
      </c>
      <c r="AC755" s="8" t="e">
        <f>INDEX(Обработка!$J$11:$U$1011,'Тулуз-Пьерон'!$A755,$F755+1)</f>
        <v>#DIV/0!</v>
      </c>
      <c r="AD755" s="8" t="e">
        <f>Обработка!$C751</f>
        <v>#DIV/0!</v>
      </c>
      <c r="AE755" s="5" t="e">
        <f>Обработка!$D751</f>
        <v>#DIV/0!</v>
      </c>
      <c r="AF755" s="8" t="e">
        <f>INDEX(Обработка!$V$11:$AG$1011,'Тулуз-Пьерон'!$A755,'Тулуз-Пьерон'!$F755+1)</f>
        <v>#DIV/0!</v>
      </c>
      <c r="AG755" s="7" t="e">
        <f t="shared" si="22"/>
        <v>#DIV/0!</v>
      </c>
      <c r="AH755" s="6"/>
      <c r="AI755" s="5" t="e">
        <f>Обработка!$E751</f>
        <v>#DIV/0!</v>
      </c>
      <c r="AJ755" s="5" t="e">
        <f>Обработка!$F751</f>
        <v>#DIV/0!</v>
      </c>
      <c r="AK755" s="5" t="e">
        <f>Обработка!$G751</f>
        <v>#DIV/0!</v>
      </c>
    </row>
    <row r="756" spans="1:37" x14ac:dyDescent="0.25">
      <c r="A756" s="11"/>
      <c r="B756" s="13"/>
      <c r="C756" s="80"/>
      <c r="D756" s="12"/>
      <c r="E756" s="11" t="str">
        <f t="shared" si="23"/>
        <v xml:space="preserve">0 лет 0 мес. </v>
      </c>
      <c r="F756" s="11"/>
      <c r="G756" s="11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8" t="e">
        <f>Обработка!$B752</f>
        <v>#DIV/0!</v>
      </c>
      <c r="AC756" s="8" t="e">
        <f>INDEX(Обработка!$J$11:$U$1011,'Тулуз-Пьерон'!$A756,$F756+1)</f>
        <v>#DIV/0!</v>
      </c>
      <c r="AD756" s="8" t="e">
        <f>Обработка!$C752</f>
        <v>#DIV/0!</v>
      </c>
      <c r="AE756" s="5" t="e">
        <f>Обработка!$D752</f>
        <v>#DIV/0!</v>
      </c>
      <c r="AF756" s="8" t="e">
        <f>INDEX(Обработка!$V$11:$AG$1011,'Тулуз-Пьерон'!$A756,'Тулуз-Пьерон'!$F756+1)</f>
        <v>#DIV/0!</v>
      </c>
      <c r="AG756" s="7" t="e">
        <f t="shared" si="22"/>
        <v>#DIV/0!</v>
      </c>
      <c r="AH756" s="6"/>
      <c r="AI756" s="5" t="e">
        <f>Обработка!$E752</f>
        <v>#DIV/0!</v>
      </c>
      <c r="AJ756" s="5" t="e">
        <f>Обработка!$F752</f>
        <v>#DIV/0!</v>
      </c>
      <c r="AK756" s="5" t="e">
        <f>Обработка!$G752</f>
        <v>#DIV/0!</v>
      </c>
    </row>
    <row r="757" spans="1:37" x14ac:dyDescent="0.25">
      <c r="A757" s="11"/>
      <c r="B757" s="13"/>
      <c r="C757" s="80"/>
      <c r="D757" s="12"/>
      <c r="E757" s="11" t="str">
        <f t="shared" si="23"/>
        <v xml:space="preserve">0 лет 0 мес. </v>
      </c>
      <c r="F757" s="11"/>
      <c r="G757" s="11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8" t="e">
        <f>Обработка!$B753</f>
        <v>#DIV/0!</v>
      </c>
      <c r="AC757" s="8" t="e">
        <f>INDEX(Обработка!$J$11:$U$1011,'Тулуз-Пьерон'!$A757,$F757+1)</f>
        <v>#DIV/0!</v>
      </c>
      <c r="AD757" s="8" t="e">
        <f>Обработка!$C753</f>
        <v>#DIV/0!</v>
      </c>
      <c r="AE757" s="5" t="e">
        <f>Обработка!$D753</f>
        <v>#DIV/0!</v>
      </c>
      <c r="AF757" s="8" t="e">
        <f>INDEX(Обработка!$V$11:$AG$1011,'Тулуз-Пьерон'!$A757,'Тулуз-Пьерон'!$F757+1)</f>
        <v>#DIV/0!</v>
      </c>
      <c r="AG757" s="7" t="e">
        <f t="shared" si="22"/>
        <v>#DIV/0!</v>
      </c>
      <c r="AH757" s="6"/>
      <c r="AI757" s="5" t="e">
        <f>Обработка!$E753</f>
        <v>#DIV/0!</v>
      </c>
      <c r="AJ757" s="5" t="e">
        <f>Обработка!$F753</f>
        <v>#DIV/0!</v>
      </c>
      <c r="AK757" s="5" t="e">
        <f>Обработка!$G753</f>
        <v>#DIV/0!</v>
      </c>
    </row>
    <row r="758" spans="1:37" x14ac:dyDescent="0.25">
      <c r="A758" s="11"/>
      <c r="B758" s="13"/>
      <c r="C758" s="80"/>
      <c r="D758" s="12"/>
      <c r="E758" s="11" t="str">
        <f t="shared" si="23"/>
        <v xml:space="preserve">0 лет 0 мес. </v>
      </c>
      <c r="F758" s="11"/>
      <c r="G758" s="11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8" t="e">
        <f>Обработка!$B754</f>
        <v>#DIV/0!</v>
      </c>
      <c r="AC758" s="8" t="e">
        <f>INDEX(Обработка!$J$11:$U$1011,'Тулуз-Пьерон'!$A758,$F758+1)</f>
        <v>#DIV/0!</v>
      </c>
      <c r="AD758" s="8" t="e">
        <f>Обработка!$C754</f>
        <v>#DIV/0!</v>
      </c>
      <c r="AE758" s="5" t="e">
        <f>Обработка!$D754</f>
        <v>#DIV/0!</v>
      </c>
      <c r="AF758" s="8" t="e">
        <f>INDEX(Обработка!$V$11:$AG$1011,'Тулуз-Пьерон'!$A758,'Тулуз-Пьерон'!$F758+1)</f>
        <v>#DIV/0!</v>
      </c>
      <c r="AG758" s="7" t="e">
        <f t="shared" si="22"/>
        <v>#DIV/0!</v>
      </c>
      <c r="AH758" s="6"/>
      <c r="AI758" s="5" t="e">
        <f>Обработка!$E754</f>
        <v>#DIV/0!</v>
      </c>
      <c r="AJ758" s="5" t="e">
        <f>Обработка!$F754</f>
        <v>#DIV/0!</v>
      </c>
      <c r="AK758" s="5" t="e">
        <f>Обработка!$G754</f>
        <v>#DIV/0!</v>
      </c>
    </row>
    <row r="759" spans="1:37" x14ac:dyDescent="0.25">
      <c r="A759" s="11"/>
      <c r="B759" s="13"/>
      <c r="C759" s="80"/>
      <c r="D759" s="12"/>
      <c r="E759" s="11" t="str">
        <f t="shared" si="23"/>
        <v xml:space="preserve">0 лет 0 мес. </v>
      </c>
      <c r="F759" s="11"/>
      <c r="G759" s="11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8" t="e">
        <f>Обработка!$B755</f>
        <v>#DIV/0!</v>
      </c>
      <c r="AC759" s="8" t="e">
        <f>INDEX(Обработка!$J$11:$U$1011,'Тулуз-Пьерон'!$A759,$F759+1)</f>
        <v>#DIV/0!</v>
      </c>
      <c r="AD759" s="8" t="e">
        <f>Обработка!$C755</f>
        <v>#DIV/0!</v>
      </c>
      <c r="AE759" s="5" t="e">
        <f>Обработка!$D755</f>
        <v>#DIV/0!</v>
      </c>
      <c r="AF759" s="8" t="e">
        <f>INDEX(Обработка!$V$11:$AG$1011,'Тулуз-Пьерон'!$A759,'Тулуз-Пьерон'!$F759+1)</f>
        <v>#DIV/0!</v>
      </c>
      <c r="AG759" s="7" t="e">
        <f t="shared" si="22"/>
        <v>#DIV/0!</v>
      </c>
      <c r="AH759" s="6"/>
      <c r="AI759" s="5" t="e">
        <f>Обработка!$E755</f>
        <v>#DIV/0!</v>
      </c>
      <c r="AJ759" s="5" t="e">
        <f>Обработка!$F755</f>
        <v>#DIV/0!</v>
      </c>
      <c r="AK759" s="5" t="e">
        <f>Обработка!$G755</f>
        <v>#DIV/0!</v>
      </c>
    </row>
    <row r="760" spans="1:37" x14ac:dyDescent="0.25">
      <c r="A760" s="11"/>
      <c r="B760" s="13"/>
      <c r="C760" s="80"/>
      <c r="D760" s="12"/>
      <c r="E760" s="11" t="str">
        <f t="shared" si="23"/>
        <v xml:space="preserve">0 лет 0 мес. </v>
      </c>
      <c r="F760" s="11"/>
      <c r="G760" s="11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8" t="e">
        <f>Обработка!$B756</f>
        <v>#DIV/0!</v>
      </c>
      <c r="AC760" s="8" t="e">
        <f>INDEX(Обработка!$J$11:$U$1011,'Тулуз-Пьерон'!$A760,$F760+1)</f>
        <v>#DIV/0!</v>
      </c>
      <c r="AD760" s="8" t="e">
        <f>Обработка!$C756</f>
        <v>#DIV/0!</v>
      </c>
      <c r="AE760" s="5" t="e">
        <f>Обработка!$D756</f>
        <v>#DIV/0!</v>
      </c>
      <c r="AF760" s="8" t="e">
        <f>INDEX(Обработка!$V$11:$AG$1011,'Тулуз-Пьерон'!$A760,'Тулуз-Пьерон'!$F760+1)</f>
        <v>#DIV/0!</v>
      </c>
      <c r="AG760" s="7" t="e">
        <f t="shared" si="22"/>
        <v>#DIV/0!</v>
      </c>
      <c r="AH760" s="6"/>
      <c r="AI760" s="5" t="e">
        <f>Обработка!$E756</f>
        <v>#DIV/0!</v>
      </c>
      <c r="AJ760" s="5" t="e">
        <f>Обработка!$F756</f>
        <v>#DIV/0!</v>
      </c>
      <c r="AK760" s="5" t="e">
        <f>Обработка!$G756</f>
        <v>#DIV/0!</v>
      </c>
    </row>
    <row r="761" spans="1:37" x14ac:dyDescent="0.25">
      <c r="A761" s="11"/>
      <c r="B761" s="13"/>
      <c r="C761" s="80"/>
      <c r="D761" s="12"/>
      <c r="E761" s="11" t="str">
        <f t="shared" si="23"/>
        <v xml:space="preserve">0 лет 0 мес. </v>
      </c>
      <c r="F761" s="11"/>
      <c r="G761" s="11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8" t="e">
        <f>Обработка!$B757</f>
        <v>#DIV/0!</v>
      </c>
      <c r="AC761" s="8" t="e">
        <f>INDEX(Обработка!$J$11:$U$1011,'Тулуз-Пьерон'!$A761,$F761+1)</f>
        <v>#DIV/0!</v>
      </c>
      <c r="AD761" s="8" t="e">
        <f>Обработка!$C757</f>
        <v>#DIV/0!</v>
      </c>
      <c r="AE761" s="5" t="e">
        <f>Обработка!$D757</f>
        <v>#DIV/0!</v>
      </c>
      <c r="AF761" s="8" t="e">
        <f>INDEX(Обработка!$V$11:$AG$1011,'Тулуз-Пьерон'!$A761,'Тулуз-Пьерон'!$F761+1)</f>
        <v>#DIV/0!</v>
      </c>
      <c r="AG761" s="7" t="e">
        <f t="shared" si="22"/>
        <v>#DIV/0!</v>
      </c>
      <c r="AH761" s="6"/>
      <c r="AI761" s="5" t="e">
        <f>Обработка!$E757</f>
        <v>#DIV/0!</v>
      </c>
      <c r="AJ761" s="5" t="e">
        <f>Обработка!$F757</f>
        <v>#DIV/0!</v>
      </c>
      <c r="AK761" s="5" t="e">
        <f>Обработка!$G757</f>
        <v>#DIV/0!</v>
      </c>
    </row>
    <row r="762" spans="1:37" x14ac:dyDescent="0.25">
      <c r="A762" s="11"/>
      <c r="B762" s="13"/>
      <c r="C762" s="80"/>
      <c r="D762" s="12"/>
      <c r="E762" s="11" t="str">
        <f t="shared" si="23"/>
        <v xml:space="preserve">0 лет 0 мес. </v>
      </c>
      <c r="F762" s="11"/>
      <c r="G762" s="11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8" t="e">
        <f>Обработка!$B758</f>
        <v>#DIV/0!</v>
      </c>
      <c r="AC762" s="8" t="e">
        <f>INDEX(Обработка!$J$11:$U$1011,'Тулуз-Пьерон'!$A762,$F762+1)</f>
        <v>#DIV/0!</v>
      </c>
      <c r="AD762" s="8" t="e">
        <f>Обработка!$C758</f>
        <v>#DIV/0!</v>
      </c>
      <c r="AE762" s="5" t="e">
        <f>Обработка!$D758</f>
        <v>#DIV/0!</v>
      </c>
      <c r="AF762" s="8" t="e">
        <f>INDEX(Обработка!$V$11:$AG$1011,'Тулуз-Пьерон'!$A762,'Тулуз-Пьерон'!$F762+1)</f>
        <v>#DIV/0!</v>
      </c>
      <c r="AG762" s="7" t="e">
        <f t="shared" si="22"/>
        <v>#DIV/0!</v>
      </c>
      <c r="AH762" s="6"/>
      <c r="AI762" s="5" t="e">
        <f>Обработка!$E758</f>
        <v>#DIV/0!</v>
      </c>
      <c r="AJ762" s="5" t="e">
        <f>Обработка!$F758</f>
        <v>#DIV/0!</v>
      </c>
      <c r="AK762" s="5" t="e">
        <f>Обработка!$G758</f>
        <v>#DIV/0!</v>
      </c>
    </row>
    <row r="763" spans="1:37" x14ac:dyDescent="0.25">
      <c r="A763" s="11"/>
      <c r="B763" s="13"/>
      <c r="C763" s="80"/>
      <c r="D763" s="12"/>
      <c r="E763" s="11" t="str">
        <f t="shared" si="23"/>
        <v xml:space="preserve">0 лет 0 мес. </v>
      </c>
      <c r="F763" s="11"/>
      <c r="G763" s="11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8" t="e">
        <f>Обработка!$B759</f>
        <v>#DIV/0!</v>
      </c>
      <c r="AC763" s="8" t="e">
        <f>INDEX(Обработка!$J$11:$U$1011,'Тулуз-Пьерон'!$A763,$F763+1)</f>
        <v>#DIV/0!</v>
      </c>
      <c r="AD763" s="8" t="e">
        <f>Обработка!$C759</f>
        <v>#DIV/0!</v>
      </c>
      <c r="AE763" s="5" t="e">
        <f>Обработка!$D759</f>
        <v>#DIV/0!</v>
      </c>
      <c r="AF763" s="8" t="e">
        <f>INDEX(Обработка!$V$11:$AG$1011,'Тулуз-Пьерон'!$A763,'Тулуз-Пьерон'!$F763+1)</f>
        <v>#DIV/0!</v>
      </c>
      <c r="AG763" s="7" t="e">
        <f t="shared" si="22"/>
        <v>#DIV/0!</v>
      </c>
      <c r="AH763" s="6"/>
      <c r="AI763" s="5" t="e">
        <f>Обработка!$E759</f>
        <v>#DIV/0!</v>
      </c>
      <c r="AJ763" s="5" t="e">
        <f>Обработка!$F759</f>
        <v>#DIV/0!</v>
      </c>
      <c r="AK763" s="5" t="e">
        <f>Обработка!$G759</f>
        <v>#DIV/0!</v>
      </c>
    </row>
    <row r="764" spans="1:37" x14ac:dyDescent="0.25">
      <c r="A764" s="11"/>
      <c r="B764" s="13"/>
      <c r="C764" s="80"/>
      <c r="D764" s="12"/>
      <c r="E764" s="11" t="str">
        <f t="shared" si="23"/>
        <v xml:space="preserve">0 лет 0 мес. </v>
      </c>
      <c r="F764" s="11"/>
      <c r="G764" s="11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8" t="e">
        <f>Обработка!$B760</f>
        <v>#DIV/0!</v>
      </c>
      <c r="AC764" s="8" t="e">
        <f>INDEX(Обработка!$J$11:$U$1011,'Тулуз-Пьерон'!$A764,$F764+1)</f>
        <v>#DIV/0!</v>
      </c>
      <c r="AD764" s="8" t="e">
        <f>Обработка!$C760</f>
        <v>#DIV/0!</v>
      </c>
      <c r="AE764" s="5" t="e">
        <f>Обработка!$D760</f>
        <v>#DIV/0!</v>
      </c>
      <c r="AF764" s="8" t="e">
        <f>INDEX(Обработка!$V$11:$AG$1011,'Тулуз-Пьерон'!$A764,'Тулуз-Пьерон'!$F764+1)</f>
        <v>#DIV/0!</v>
      </c>
      <c r="AG764" s="7" t="e">
        <f t="shared" si="22"/>
        <v>#DIV/0!</v>
      </c>
      <c r="AH764" s="6"/>
      <c r="AI764" s="5" t="e">
        <f>Обработка!$E760</f>
        <v>#DIV/0!</v>
      </c>
      <c r="AJ764" s="5" t="e">
        <f>Обработка!$F760</f>
        <v>#DIV/0!</v>
      </c>
      <c r="AK764" s="5" t="e">
        <f>Обработка!$G760</f>
        <v>#DIV/0!</v>
      </c>
    </row>
    <row r="765" spans="1:37" x14ac:dyDescent="0.25">
      <c r="A765" s="11"/>
      <c r="B765" s="13"/>
      <c r="C765" s="80"/>
      <c r="D765" s="12"/>
      <c r="E765" s="11" t="str">
        <f t="shared" si="23"/>
        <v xml:space="preserve">0 лет 0 мес. </v>
      </c>
      <c r="F765" s="11"/>
      <c r="G765" s="11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8" t="e">
        <f>Обработка!$B761</f>
        <v>#DIV/0!</v>
      </c>
      <c r="AC765" s="8" t="e">
        <f>INDEX(Обработка!$J$11:$U$1011,'Тулуз-Пьерон'!$A765,$F765+1)</f>
        <v>#DIV/0!</v>
      </c>
      <c r="AD765" s="8" t="e">
        <f>Обработка!$C761</f>
        <v>#DIV/0!</v>
      </c>
      <c r="AE765" s="5" t="e">
        <f>Обработка!$D761</f>
        <v>#DIV/0!</v>
      </c>
      <c r="AF765" s="8" t="e">
        <f>INDEX(Обработка!$V$11:$AG$1011,'Тулуз-Пьерон'!$A765,'Тулуз-Пьерон'!$F765+1)</f>
        <v>#DIV/0!</v>
      </c>
      <c r="AG765" s="7" t="e">
        <f t="shared" si="22"/>
        <v>#DIV/0!</v>
      </c>
      <c r="AH765" s="6"/>
      <c r="AI765" s="5" t="e">
        <f>Обработка!$E761</f>
        <v>#DIV/0!</v>
      </c>
      <c r="AJ765" s="5" t="e">
        <f>Обработка!$F761</f>
        <v>#DIV/0!</v>
      </c>
      <c r="AK765" s="5" t="e">
        <f>Обработка!$G761</f>
        <v>#DIV/0!</v>
      </c>
    </row>
    <row r="766" spans="1:37" x14ac:dyDescent="0.25">
      <c r="A766" s="11"/>
      <c r="B766" s="13"/>
      <c r="C766" s="80"/>
      <c r="D766" s="12"/>
      <c r="E766" s="11" t="str">
        <f t="shared" si="23"/>
        <v xml:space="preserve">0 лет 0 мес. </v>
      </c>
      <c r="F766" s="11"/>
      <c r="G766" s="11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8" t="e">
        <f>Обработка!$B762</f>
        <v>#DIV/0!</v>
      </c>
      <c r="AC766" s="8" t="e">
        <f>INDEX(Обработка!$J$11:$U$1011,'Тулуз-Пьерон'!$A766,$F766+1)</f>
        <v>#DIV/0!</v>
      </c>
      <c r="AD766" s="8" t="e">
        <f>Обработка!$C762</f>
        <v>#DIV/0!</v>
      </c>
      <c r="AE766" s="5" t="e">
        <f>Обработка!$D762</f>
        <v>#DIV/0!</v>
      </c>
      <c r="AF766" s="8" t="e">
        <f>INDEX(Обработка!$V$11:$AG$1011,'Тулуз-Пьерон'!$A766,'Тулуз-Пьерон'!$F766+1)</f>
        <v>#DIV/0!</v>
      </c>
      <c r="AG766" s="7" t="e">
        <f t="shared" si="22"/>
        <v>#DIV/0!</v>
      </c>
      <c r="AH766" s="6"/>
      <c r="AI766" s="5" t="e">
        <f>Обработка!$E762</f>
        <v>#DIV/0!</v>
      </c>
      <c r="AJ766" s="5" t="e">
        <f>Обработка!$F762</f>
        <v>#DIV/0!</v>
      </c>
      <c r="AK766" s="5" t="e">
        <f>Обработка!$G762</f>
        <v>#DIV/0!</v>
      </c>
    </row>
    <row r="767" spans="1:37" x14ac:dyDescent="0.25">
      <c r="A767" s="11"/>
      <c r="B767" s="13"/>
      <c r="C767" s="80"/>
      <c r="D767" s="12"/>
      <c r="E767" s="11" t="str">
        <f t="shared" si="23"/>
        <v xml:space="preserve">0 лет 0 мес. </v>
      </c>
      <c r="F767" s="11"/>
      <c r="G767" s="11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8" t="e">
        <f>Обработка!$B763</f>
        <v>#DIV/0!</v>
      </c>
      <c r="AC767" s="8" t="e">
        <f>INDEX(Обработка!$J$11:$U$1011,'Тулуз-Пьерон'!$A767,$F767+1)</f>
        <v>#DIV/0!</v>
      </c>
      <c r="AD767" s="8" t="e">
        <f>Обработка!$C763</f>
        <v>#DIV/0!</v>
      </c>
      <c r="AE767" s="5" t="e">
        <f>Обработка!$D763</f>
        <v>#DIV/0!</v>
      </c>
      <c r="AF767" s="8" t="e">
        <f>INDEX(Обработка!$V$11:$AG$1011,'Тулуз-Пьерон'!$A767,'Тулуз-Пьерон'!$F767+1)</f>
        <v>#DIV/0!</v>
      </c>
      <c r="AG767" s="7" t="e">
        <f t="shared" si="22"/>
        <v>#DIV/0!</v>
      </c>
      <c r="AH767" s="6"/>
      <c r="AI767" s="5" t="e">
        <f>Обработка!$E763</f>
        <v>#DIV/0!</v>
      </c>
      <c r="AJ767" s="5" t="e">
        <f>Обработка!$F763</f>
        <v>#DIV/0!</v>
      </c>
      <c r="AK767" s="5" t="e">
        <f>Обработка!$G763</f>
        <v>#DIV/0!</v>
      </c>
    </row>
    <row r="768" spans="1:37" x14ac:dyDescent="0.25">
      <c r="A768" s="11"/>
      <c r="B768" s="13"/>
      <c r="C768" s="80"/>
      <c r="D768" s="12"/>
      <c r="E768" s="11" t="str">
        <f t="shared" si="23"/>
        <v xml:space="preserve">0 лет 0 мес. </v>
      </c>
      <c r="F768" s="11"/>
      <c r="G768" s="11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8" t="e">
        <f>Обработка!$B764</f>
        <v>#DIV/0!</v>
      </c>
      <c r="AC768" s="8" t="e">
        <f>INDEX(Обработка!$J$11:$U$1011,'Тулуз-Пьерон'!$A768,$F768+1)</f>
        <v>#DIV/0!</v>
      </c>
      <c r="AD768" s="8" t="e">
        <f>Обработка!$C764</f>
        <v>#DIV/0!</v>
      </c>
      <c r="AE768" s="5" t="e">
        <f>Обработка!$D764</f>
        <v>#DIV/0!</v>
      </c>
      <c r="AF768" s="8" t="e">
        <f>INDEX(Обработка!$V$11:$AG$1011,'Тулуз-Пьерон'!$A768,'Тулуз-Пьерон'!$F768+1)</f>
        <v>#DIV/0!</v>
      </c>
      <c r="AG768" s="7" t="e">
        <f t="shared" si="22"/>
        <v>#DIV/0!</v>
      </c>
      <c r="AH768" s="6"/>
      <c r="AI768" s="5" t="e">
        <f>Обработка!$E764</f>
        <v>#DIV/0!</v>
      </c>
      <c r="AJ768" s="5" t="e">
        <f>Обработка!$F764</f>
        <v>#DIV/0!</v>
      </c>
      <c r="AK768" s="5" t="e">
        <f>Обработка!$G764</f>
        <v>#DIV/0!</v>
      </c>
    </row>
    <row r="769" spans="1:37" x14ac:dyDescent="0.25">
      <c r="A769" s="11"/>
      <c r="B769" s="13"/>
      <c r="C769" s="80"/>
      <c r="D769" s="12"/>
      <c r="E769" s="11" t="str">
        <f t="shared" si="23"/>
        <v xml:space="preserve">0 лет 0 мес. </v>
      </c>
      <c r="F769" s="11"/>
      <c r="G769" s="11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8" t="e">
        <f>Обработка!$B765</f>
        <v>#DIV/0!</v>
      </c>
      <c r="AC769" s="8" t="e">
        <f>INDEX(Обработка!$J$11:$U$1011,'Тулуз-Пьерон'!$A769,$F769+1)</f>
        <v>#DIV/0!</v>
      </c>
      <c r="AD769" s="8" t="e">
        <f>Обработка!$C765</f>
        <v>#DIV/0!</v>
      </c>
      <c r="AE769" s="5" t="e">
        <f>Обработка!$D765</f>
        <v>#DIV/0!</v>
      </c>
      <c r="AF769" s="8" t="e">
        <f>INDEX(Обработка!$V$11:$AG$1011,'Тулуз-Пьерон'!$A769,'Тулуз-Пьерон'!$F769+1)</f>
        <v>#DIV/0!</v>
      </c>
      <c r="AG769" s="7" t="e">
        <f t="shared" si="22"/>
        <v>#DIV/0!</v>
      </c>
      <c r="AH769" s="6"/>
      <c r="AI769" s="5" t="e">
        <f>Обработка!$E765</f>
        <v>#DIV/0!</v>
      </c>
      <c r="AJ769" s="5" t="e">
        <f>Обработка!$F765</f>
        <v>#DIV/0!</v>
      </c>
      <c r="AK769" s="5" t="e">
        <f>Обработка!$G765</f>
        <v>#DIV/0!</v>
      </c>
    </row>
    <row r="770" spans="1:37" x14ac:dyDescent="0.25">
      <c r="A770" s="11"/>
      <c r="B770" s="13"/>
      <c r="C770" s="80"/>
      <c r="D770" s="12"/>
      <c r="E770" s="11" t="str">
        <f t="shared" si="23"/>
        <v xml:space="preserve">0 лет 0 мес. </v>
      </c>
      <c r="F770" s="11"/>
      <c r="G770" s="11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8" t="e">
        <f>Обработка!$B766</f>
        <v>#DIV/0!</v>
      </c>
      <c r="AC770" s="8" t="e">
        <f>INDEX(Обработка!$J$11:$U$1011,'Тулуз-Пьерон'!$A770,$F770+1)</f>
        <v>#DIV/0!</v>
      </c>
      <c r="AD770" s="8" t="e">
        <f>Обработка!$C766</f>
        <v>#DIV/0!</v>
      </c>
      <c r="AE770" s="5" t="e">
        <f>Обработка!$D766</f>
        <v>#DIV/0!</v>
      </c>
      <c r="AF770" s="8" t="e">
        <f>INDEX(Обработка!$V$11:$AG$1011,'Тулуз-Пьерон'!$A770,'Тулуз-Пьерон'!$F770+1)</f>
        <v>#DIV/0!</v>
      </c>
      <c r="AG770" s="7" t="e">
        <f t="shared" si="22"/>
        <v>#DIV/0!</v>
      </c>
      <c r="AH770" s="6"/>
      <c r="AI770" s="5" t="e">
        <f>Обработка!$E766</f>
        <v>#DIV/0!</v>
      </c>
      <c r="AJ770" s="5" t="e">
        <f>Обработка!$F766</f>
        <v>#DIV/0!</v>
      </c>
      <c r="AK770" s="5" t="e">
        <f>Обработка!$G766</f>
        <v>#DIV/0!</v>
      </c>
    </row>
    <row r="771" spans="1:37" x14ac:dyDescent="0.25">
      <c r="A771" s="11"/>
      <c r="B771" s="13"/>
      <c r="C771" s="80"/>
      <c r="D771" s="12"/>
      <c r="E771" s="11" t="str">
        <f t="shared" si="23"/>
        <v xml:space="preserve">0 лет 0 мес. </v>
      </c>
      <c r="F771" s="11"/>
      <c r="G771" s="11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8" t="e">
        <f>Обработка!$B767</f>
        <v>#DIV/0!</v>
      </c>
      <c r="AC771" s="8" t="e">
        <f>INDEX(Обработка!$J$11:$U$1011,'Тулуз-Пьерон'!$A771,$F771+1)</f>
        <v>#DIV/0!</v>
      </c>
      <c r="AD771" s="8" t="e">
        <f>Обработка!$C767</f>
        <v>#DIV/0!</v>
      </c>
      <c r="AE771" s="5" t="e">
        <f>Обработка!$D767</f>
        <v>#DIV/0!</v>
      </c>
      <c r="AF771" s="8" t="e">
        <f>INDEX(Обработка!$V$11:$AG$1011,'Тулуз-Пьерон'!$A771,'Тулуз-Пьерон'!$F771+1)</f>
        <v>#DIV/0!</v>
      </c>
      <c r="AG771" s="7" t="e">
        <f t="shared" si="22"/>
        <v>#DIV/0!</v>
      </c>
      <c r="AH771" s="6"/>
      <c r="AI771" s="5" t="e">
        <f>Обработка!$E767</f>
        <v>#DIV/0!</v>
      </c>
      <c r="AJ771" s="5" t="e">
        <f>Обработка!$F767</f>
        <v>#DIV/0!</v>
      </c>
      <c r="AK771" s="5" t="e">
        <f>Обработка!$G767</f>
        <v>#DIV/0!</v>
      </c>
    </row>
    <row r="772" spans="1:37" x14ac:dyDescent="0.25">
      <c r="A772" s="11"/>
      <c r="B772" s="13"/>
      <c r="C772" s="80"/>
      <c r="D772" s="12"/>
      <c r="E772" s="11" t="str">
        <f t="shared" si="23"/>
        <v xml:space="preserve">0 лет 0 мес. </v>
      </c>
      <c r="F772" s="11"/>
      <c r="G772" s="11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8" t="e">
        <f>Обработка!$B768</f>
        <v>#DIV/0!</v>
      </c>
      <c r="AC772" s="8" t="e">
        <f>INDEX(Обработка!$J$11:$U$1011,'Тулуз-Пьерон'!$A772,$F772+1)</f>
        <v>#DIV/0!</v>
      </c>
      <c r="AD772" s="8" t="e">
        <f>Обработка!$C768</f>
        <v>#DIV/0!</v>
      </c>
      <c r="AE772" s="5" t="e">
        <f>Обработка!$D768</f>
        <v>#DIV/0!</v>
      </c>
      <c r="AF772" s="8" t="e">
        <f>INDEX(Обработка!$V$11:$AG$1011,'Тулуз-Пьерон'!$A772,'Тулуз-Пьерон'!$F772+1)</f>
        <v>#DIV/0!</v>
      </c>
      <c r="AG772" s="7" t="e">
        <f t="shared" si="22"/>
        <v>#DIV/0!</v>
      </c>
      <c r="AH772" s="6"/>
      <c r="AI772" s="5" t="e">
        <f>Обработка!$E768</f>
        <v>#DIV/0!</v>
      </c>
      <c r="AJ772" s="5" t="e">
        <f>Обработка!$F768</f>
        <v>#DIV/0!</v>
      </c>
      <c r="AK772" s="5" t="e">
        <f>Обработка!$G768</f>
        <v>#DIV/0!</v>
      </c>
    </row>
    <row r="773" spans="1:37" x14ac:dyDescent="0.25">
      <c r="A773" s="11"/>
      <c r="B773" s="13"/>
      <c r="C773" s="80"/>
      <c r="D773" s="12"/>
      <c r="E773" s="11" t="str">
        <f t="shared" si="23"/>
        <v xml:space="preserve">0 лет 0 мес. </v>
      </c>
      <c r="F773" s="11"/>
      <c r="G773" s="11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8" t="e">
        <f>Обработка!$B769</f>
        <v>#DIV/0!</v>
      </c>
      <c r="AC773" s="8" t="e">
        <f>INDEX(Обработка!$J$11:$U$1011,'Тулуз-Пьерон'!$A773,$F773+1)</f>
        <v>#DIV/0!</v>
      </c>
      <c r="AD773" s="8" t="e">
        <f>Обработка!$C769</f>
        <v>#DIV/0!</v>
      </c>
      <c r="AE773" s="5" t="e">
        <f>Обработка!$D769</f>
        <v>#DIV/0!</v>
      </c>
      <c r="AF773" s="8" t="e">
        <f>INDEX(Обработка!$V$11:$AG$1011,'Тулуз-Пьерон'!$A773,'Тулуз-Пьерон'!$F773+1)</f>
        <v>#DIV/0!</v>
      </c>
      <c r="AG773" s="7" t="e">
        <f t="shared" si="22"/>
        <v>#DIV/0!</v>
      </c>
      <c r="AH773" s="6"/>
      <c r="AI773" s="5" t="e">
        <f>Обработка!$E769</f>
        <v>#DIV/0!</v>
      </c>
      <c r="AJ773" s="5" t="e">
        <f>Обработка!$F769</f>
        <v>#DIV/0!</v>
      </c>
      <c r="AK773" s="5" t="e">
        <f>Обработка!$G769</f>
        <v>#DIV/0!</v>
      </c>
    </row>
    <row r="774" spans="1:37" x14ac:dyDescent="0.25">
      <c r="A774" s="11"/>
      <c r="B774" s="13"/>
      <c r="C774" s="80"/>
      <c r="D774" s="12"/>
      <c r="E774" s="11" t="str">
        <f t="shared" si="23"/>
        <v xml:space="preserve">0 лет 0 мес. </v>
      </c>
      <c r="F774" s="11"/>
      <c r="G774" s="11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8" t="e">
        <f>Обработка!$B770</f>
        <v>#DIV/0!</v>
      </c>
      <c r="AC774" s="8" t="e">
        <f>INDEX(Обработка!$J$11:$U$1011,'Тулуз-Пьерон'!$A774,$F774+1)</f>
        <v>#DIV/0!</v>
      </c>
      <c r="AD774" s="8" t="e">
        <f>Обработка!$C770</f>
        <v>#DIV/0!</v>
      </c>
      <c r="AE774" s="5" t="e">
        <f>Обработка!$D770</f>
        <v>#DIV/0!</v>
      </c>
      <c r="AF774" s="8" t="e">
        <f>INDEX(Обработка!$V$11:$AG$1011,'Тулуз-Пьерон'!$A774,'Тулуз-Пьерон'!$F774+1)</f>
        <v>#DIV/0!</v>
      </c>
      <c r="AG774" s="7" t="e">
        <f t="shared" si="22"/>
        <v>#DIV/0!</v>
      </c>
      <c r="AH774" s="6"/>
      <c r="AI774" s="5" t="e">
        <f>Обработка!$E770</f>
        <v>#DIV/0!</v>
      </c>
      <c r="AJ774" s="5" t="e">
        <f>Обработка!$F770</f>
        <v>#DIV/0!</v>
      </c>
      <c r="AK774" s="5" t="e">
        <f>Обработка!$G770</f>
        <v>#DIV/0!</v>
      </c>
    </row>
    <row r="775" spans="1:37" x14ac:dyDescent="0.25">
      <c r="A775" s="11"/>
      <c r="B775" s="13"/>
      <c r="C775" s="80"/>
      <c r="D775" s="12"/>
      <c r="E775" s="11" t="str">
        <f t="shared" si="23"/>
        <v xml:space="preserve">0 лет 0 мес. </v>
      </c>
      <c r="F775" s="11"/>
      <c r="G775" s="11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8" t="e">
        <f>Обработка!$B771</f>
        <v>#DIV/0!</v>
      </c>
      <c r="AC775" s="8" t="e">
        <f>INDEX(Обработка!$J$11:$U$1011,'Тулуз-Пьерон'!$A775,$F775+1)</f>
        <v>#DIV/0!</v>
      </c>
      <c r="AD775" s="8" t="e">
        <f>Обработка!$C771</f>
        <v>#DIV/0!</v>
      </c>
      <c r="AE775" s="5" t="e">
        <f>Обработка!$D771</f>
        <v>#DIV/0!</v>
      </c>
      <c r="AF775" s="8" t="e">
        <f>INDEX(Обработка!$V$11:$AG$1011,'Тулуз-Пьерон'!$A775,'Тулуз-Пьерон'!$F775+1)</f>
        <v>#DIV/0!</v>
      </c>
      <c r="AG775" s="7" t="e">
        <f t="shared" si="22"/>
        <v>#DIV/0!</v>
      </c>
      <c r="AH775" s="6"/>
      <c r="AI775" s="5" t="e">
        <f>Обработка!$E771</f>
        <v>#DIV/0!</v>
      </c>
      <c r="AJ775" s="5" t="e">
        <f>Обработка!$F771</f>
        <v>#DIV/0!</v>
      </c>
      <c r="AK775" s="5" t="e">
        <f>Обработка!$G771</f>
        <v>#DIV/0!</v>
      </c>
    </row>
    <row r="776" spans="1:37" x14ac:dyDescent="0.25">
      <c r="A776" s="11"/>
      <c r="B776" s="13"/>
      <c r="C776" s="80"/>
      <c r="D776" s="12"/>
      <c r="E776" s="11" t="str">
        <f t="shared" si="23"/>
        <v xml:space="preserve">0 лет 0 мес. </v>
      </c>
      <c r="F776" s="11"/>
      <c r="G776" s="11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8" t="e">
        <f>Обработка!$B772</f>
        <v>#DIV/0!</v>
      </c>
      <c r="AC776" s="8" t="e">
        <f>INDEX(Обработка!$J$11:$U$1011,'Тулуз-Пьерон'!$A776,$F776+1)</f>
        <v>#DIV/0!</v>
      </c>
      <c r="AD776" s="8" t="e">
        <f>Обработка!$C772</f>
        <v>#DIV/0!</v>
      </c>
      <c r="AE776" s="5" t="e">
        <f>Обработка!$D772</f>
        <v>#DIV/0!</v>
      </c>
      <c r="AF776" s="8" t="e">
        <f>INDEX(Обработка!$V$11:$AG$1011,'Тулуз-Пьерон'!$A776,'Тулуз-Пьерон'!$F776+1)</f>
        <v>#DIV/0!</v>
      </c>
      <c r="AG776" s="7" t="e">
        <f t="shared" si="22"/>
        <v>#DIV/0!</v>
      </c>
      <c r="AH776" s="6"/>
      <c r="AI776" s="5" t="e">
        <f>Обработка!$E772</f>
        <v>#DIV/0!</v>
      </c>
      <c r="AJ776" s="5" t="e">
        <f>Обработка!$F772</f>
        <v>#DIV/0!</v>
      </c>
      <c r="AK776" s="5" t="e">
        <f>Обработка!$G772</f>
        <v>#DIV/0!</v>
      </c>
    </row>
    <row r="777" spans="1:37" x14ac:dyDescent="0.25">
      <c r="A777" s="11"/>
      <c r="B777" s="13"/>
      <c r="C777" s="80"/>
      <c r="D777" s="12"/>
      <c r="E777" s="11" t="str">
        <f t="shared" si="23"/>
        <v xml:space="preserve">0 лет 0 мес. </v>
      </c>
      <c r="F777" s="11"/>
      <c r="G777" s="11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8" t="e">
        <f>Обработка!$B773</f>
        <v>#DIV/0!</v>
      </c>
      <c r="AC777" s="8" t="e">
        <f>INDEX(Обработка!$J$11:$U$1011,'Тулуз-Пьерон'!$A777,$F777+1)</f>
        <v>#DIV/0!</v>
      </c>
      <c r="AD777" s="8" t="e">
        <f>Обработка!$C773</f>
        <v>#DIV/0!</v>
      </c>
      <c r="AE777" s="5" t="e">
        <f>Обработка!$D773</f>
        <v>#DIV/0!</v>
      </c>
      <c r="AF777" s="8" t="e">
        <f>INDEX(Обработка!$V$11:$AG$1011,'Тулуз-Пьерон'!$A777,'Тулуз-Пьерон'!$F777+1)</f>
        <v>#DIV/0!</v>
      </c>
      <c r="AG777" s="7" t="e">
        <f t="shared" si="22"/>
        <v>#DIV/0!</v>
      </c>
      <c r="AH777" s="6"/>
      <c r="AI777" s="5" t="e">
        <f>Обработка!$E773</f>
        <v>#DIV/0!</v>
      </c>
      <c r="AJ777" s="5" t="e">
        <f>Обработка!$F773</f>
        <v>#DIV/0!</v>
      </c>
      <c r="AK777" s="5" t="e">
        <f>Обработка!$G773</f>
        <v>#DIV/0!</v>
      </c>
    </row>
    <row r="778" spans="1:37" x14ac:dyDescent="0.25">
      <c r="A778" s="11"/>
      <c r="B778" s="13"/>
      <c r="C778" s="80"/>
      <c r="D778" s="12"/>
      <c r="E778" s="11" t="str">
        <f t="shared" si="23"/>
        <v xml:space="preserve">0 лет 0 мес. </v>
      </c>
      <c r="F778" s="11"/>
      <c r="G778" s="11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8" t="e">
        <f>Обработка!$B774</f>
        <v>#DIV/0!</v>
      </c>
      <c r="AC778" s="8" t="e">
        <f>INDEX(Обработка!$J$11:$U$1011,'Тулуз-Пьерон'!$A778,$F778+1)</f>
        <v>#DIV/0!</v>
      </c>
      <c r="AD778" s="8" t="e">
        <f>Обработка!$C774</f>
        <v>#DIV/0!</v>
      </c>
      <c r="AE778" s="5" t="e">
        <f>Обработка!$D774</f>
        <v>#DIV/0!</v>
      </c>
      <c r="AF778" s="8" t="e">
        <f>INDEX(Обработка!$V$11:$AG$1011,'Тулуз-Пьерон'!$A778,'Тулуз-Пьерон'!$F778+1)</f>
        <v>#DIV/0!</v>
      </c>
      <c r="AG778" s="7" t="e">
        <f t="shared" si="22"/>
        <v>#DIV/0!</v>
      </c>
      <c r="AH778" s="6"/>
      <c r="AI778" s="5" t="e">
        <f>Обработка!$E774</f>
        <v>#DIV/0!</v>
      </c>
      <c r="AJ778" s="5" t="e">
        <f>Обработка!$F774</f>
        <v>#DIV/0!</v>
      </c>
      <c r="AK778" s="5" t="e">
        <f>Обработка!$G774</f>
        <v>#DIV/0!</v>
      </c>
    </row>
    <row r="779" spans="1:37" x14ac:dyDescent="0.25">
      <c r="A779" s="11"/>
      <c r="B779" s="13"/>
      <c r="C779" s="80"/>
      <c r="D779" s="12"/>
      <c r="E779" s="11" t="str">
        <f t="shared" si="23"/>
        <v xml:space="preserve">0 лет 0 мес. </v>
      </c>
      <c r="F779" s="11"/>
      <c r="G779" s="11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8" t="e">
        <f>Обработка!$B775</f>
        <v>#DIV/0!</v>
      </c>
      <c r="AC779" s="8" t="e">
        <f>INDEX(Обработка!$J$11:$U$1011,'Тулуз-Пьерон'!$A779,$F779+1)</f>
        <v>#DIV/0!</v>
      </c>
      <c r="AD779" s="8" t="e">
        <f>Обработка!$C775</f>
        <v>#DIV/0!</v>
      </c>
      <c r="AE779" s="5" t="e">
        <f>Обработка!$D775</f>
        <v>#DIV/0!</v>
      </c>
      <c r="AF779" s="8" t="e">
        <f>INDEX(Обработка!$V$11:$AG$1011,'Тулуз-Пьерон'!$A779,'Тулуз-Пьерон'!$F779+1)</f>
        <v>#DIV/0!</v>
      </c>
      <c r="AG779" s="7" t="e">
        <f t="shared" si="22"/>
        <v>#DIV/0!</v>
      </c>
      <c r="AH779" s="6"/>
      <c r="AI779" s="5" t="e">
        <f>Обработка!$E775</f>
        <v>#DIV/0!</v>
      </c>
      <c r="AJ779" s="5" t="e">
        <f>Обработка!$F775</f>
        <v>#DIV/0!</v>
      </c>
      <c r="AK779" s="5" t="e">
        <f>Обработка!$G775</f>
        <v>#DIV/0!</v>
      </c>
    </row>
    <row r="780" spans="1:37" x14ac:dyDescent="0.25">
      <c r="A780" s="11"/>
      <c r="B780" s="13"/>
      <c r="C780" s="80"/>
      <c r="D780" s="12"/>
      <c r="E780" s="11" t="str">
        <f t="shared" si="23"/>
        <v xml:space="preserve">0 лет 0 мес. </v>
      </c>
      <c r="F780" s="11"/>
      <c r="G780" s="11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8" t="e">
        <f>Обработка!$B776</f>
        <v>#DIV/0!</v>
      </c>
      <c r="AC780" s="8" t="e">
        <f>INDEX(Обработка!$J$11:$U$1011,'Тулуз-Пьерон'!$A780,$F780+1)</f>
        <v>#DIV/0!</v>
      </c>
      <c r="AD780" s="8" t="e">
        <f>Обработка!$C776</f>
        <v>#DIV/0!</v>
      </c>
      <c r="AE780" s="5" t="e">
        <f>Обработка!$D776</f>
        <v>#DIV/0!</v>
      </c>
      <c r="AF780" s="8" t="e">
        <f>INDEX(Обработка!$V$11:$AG$1011,'Тулуз-Пьерон'!$A780,'Тулуз-Пьерон'!$F780+1)</f>
        <v>#DIV/0!</v>
      </c>
      <c r="AG780" s="7" t="e">
        <f t="shared" si="22"/>
        <v>#DIV/0!</v>
      </c>
      <c r="AH780" s="6"/>
      <c r="AI780" s="5" t="e">
        <f>Обработка!$E776</f>
        <v>#DIV/0!</v>
      </c>
      <c r="AJ780" s="5" t="e">
        <f>Обработка!$F776</f>
        <v>#DIV/0!</v>
      </c>
      <c r="AK780" s="5" t="e">
        <f>Обработка!$G776</f>
        <v>#DIV/0!</v>
      </c>
    </row>
    <row r="781" spans="1:37" x14ac:dyDescent="0.25">
      <c r="A781" s="11"/>
      <c r="B781" s="13"/>
      <c r="C781" s="80"/>
      <c r="D781" s="12"/>
      <c r="E781" s="11" t="str">
        <f t="shared" si="23"/>
        <v xml:space="preserve">0 лет 0 мес. </v>
      </c>
      <c r="F781" s="11"/>
      <c r="G781" s="11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8" t="e">
        <f>Обработка!$B777</f>
        <v>#DIV/0!</v>
      </c>
      <c r="AC781" s="8" t="e">
        <f>INDEX(Обработка!$J$11:$U$1011,'Тулуз-Пьерон'!$A781,$F781+1)</f>
        <v>#DIV/0!</v>
      </c>
      <c r="AD781" s="8" t="e">
        <f>Обработка!$C777</f>
        <v>#DIV/0!</v>
      </c>
      <c r="AE781" s="5" t="e">
        <f>Обработка!$D777</f>
        <v>#DIV/0!</v>
      </c>
      <c r="AF781" s="8" t="e">
        <f>INDEX(Обработка!$V$11:$AG$1011,'Тулуз-Пьерон'!$A781,'Тулуз-Пьерон'!$F781+1)</f>
        <v>#DIV/0!</v>
      </c>
      <c r="AG781" s="7" t="e">
        <f t="shared" si="22"/>
        <v>#DIV/0!</v>
      </c>
      <c r="AH781" s="6"/>
      <c r="AI781" s="5" t="e">
        <f>Обработка!$E777</f>
        <v>#DIV/0!</v>
      </c>
      <c r="AJ781" s="5" t="e">
        <f>Обработка!$F777</f>
        <v>#DIV/0!</v>
      </c>
      <c r="AK781" s="5" t="e">
        <f>Обработка!$G777</f>
        <v>#DIV/0!</v>
      </c>
    </row>
    <row r="782" spans="1:37" x14ac:dyDescent="0.25">
      <c r="A782" s="11"/>
      <c r="B782" s="13"/>
      <c r="C782" s="80"/>
      <c r="D782" s="12"/>
      <c r="E782" s="11" t="str">
        <f t="shared" si="23"/>
        <v xml:space="preserve">0 лет 0 мес. </v>
      </c>
      <c r="F782" s="11"/>
      <c r="G782" s="11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8" t="e">
        <f>Обработка!$B778</f>
        <v>#DIV/0!</v>
      </c>
      <c r="AC782" s="8" t="e">
        <f>INDEX(Обработка!$J$11:$U$1011,'Тулуз-Пьерон'!$A782,$F782+1)</f>
        <v>#DIV/0!</v>
      </c>
      <c r="AD782" s="8" t="e">
        <f>Обработка!$C778</f>
        <v>#DIV/0!</v>
      </c>
      <c r="AE782" s="5" t="e">
        <f>Обработка!$D778</f>
        <v>#DIV/0!</v>
      </c>
      <c r="AF782" s="8" t="e">
        <f>INDEX(Обработка!$V$11:$AG$1011,'Тулуз-Пьерон'!$A782,'Тулуз-Пьерон'!$F782+1)</f>
        <v>#DIV/0!</v>
      </c>
      <c r="AG782" s="7" t="e">
        <f t="shared" si="22"/>
        <v>#DIV/0!</v>
      </c>
      <c r="AH782" s="6"/>
      <c r="AI782" s="5" t="e">
        <f>Обработка!$E778</f>
        <v>#DIV/0!</v>
      </c>
      <c r="AJ782" s="5" t="e">
        <f>Обработка!$F778</f>
        <v>#DIV/0!</v>
      </c>
      <c r="AK782" s="5" t="e">
        <f>Обработка!$G778</f>
        <v>#DIV/0!</v>
      </c>
    </row>
    <row r="783" spans="1:37" x14ac:dyDescent="0.25">
      <c r="A783" s="11"/>
      <c r="B783" s="13"/>
      <c r="C783" s="80"/>
      <c r="D783" s="12"/>
      <c r="E783" s="11" t="str">
        <f t="shared" si="23"/>
        <v xml:space="preserve">0 лет 0 мес. </v>
      </c>
      <c r="F783" s="11"/>
      <c r="G783" s="11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8" t="e">
        <f>Обработка!$B779</f>
        <v>#DIV/0!</v>
      </c>
      <c r="AC783" s="8" t="e">
        <f>INDEX(Обработка!$J$11:$U$1011,'Тулуз-Пьерон'!$A783,$F783+1)</f>
        <v>#DIV/0!</v>
      </c>
      <c r="AD783" s="8" t="e">
        <f>Обработка!$C779</f>
        <v>#DIV/0!</v>
      </c>
      <c r="AE783" s="5" t="e">
        <f>Обработка!$D779</f>
        <v>#DIV/0!</v>
      </c>
      <c r="AF783" s="8" t="e">
        <f>INDEX(Обработка!$V$11:$AG$1011,'Тулуз-Пьерон'!$A783,'Тулуз-Пьерон'!$F783+1)</f>
        <v>#DIV/0!</v>
      </c>
      <c r="AG783" s="7" t="e">
        <f t="shared" ref="AG783:AG846" si="24">IF($AF783="ПАТОЛОГИЯ","КРАЙНЕ ВЫСОКАЯ ВЕРОЯНОСТЬ ММД",IF(AND(OR($AC783="Слабая",$AC783="ПАТОЛОГИЯ"),$AF783="Слабая"),"ММД ВПОЛНЕ ВЕРОЯТНА",IF(AND(OR($AC783="Слабая",$AC783="ПАТОЛОГИЯ"),OR($AF783="Средняя",$AF783="Хорошая")),"ММД В СТАДИИ КОМПЕНСАЦИИ","ОТСУТСТВИЕ ММД")))</f>
        <v>#DIV/0!</v>
      </c>
      <c r="AH783" s="6"/>
      <c r="AI783" s="5" t="e">
        <f>Обработка!$E779</f>
        <v>#DIV/0!</v>
      </c>
      <c r="AJ783" s="5" t="e">
        <f>Обработка!$F779</f>
        <v>#DIV/0!</v>
      </c>
      <c r="AK783" s="5" t="e">
        <f>Обработка!$G779</f>
        <v>#DIV/0!</v>
      </c>
    </row>
    <row r="784" spans="1:37" x14ac:dyDescent="0.25">
      <c r="A784" s="11"/>
      <c r="B784" s="13"/>
      <c r="C784" s="80"/>
      <c r="D784" s="12"/>
      <c r="E784" s="11" t="str">
        <f t="shared" ref="E784:E847" si="25">DATEDIF(C784,D784,"y")&amp;" лет "&amp;
DATEDIF(C784,D784,"ym")&amp;" мес. "</f>
        <v xml:space="preserve">0 лет 0 мес. </v>
      </c>
      <c r="F784" s="11"/>
      <c r="G784" s="11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8" t="e">
        <f>Обработка!$B780</f>
        <v>#DIV/0!</v>
      </c>
      <c r="AC784" s="8" t="e">
        <f>INDEX(Обработка!$J$11:$U$1011,'Тулуз-Пьерон'!$A784,$F784+1)</f>
        <v>#DIV/0!</v>
      </c>
      <c r="AD784" s="8" t="e">
        <f>Обработка!$C780</f>
        <v>#DIV/0!</v>
      </c>
      <c r="AE784" s="5" t="e">
        <f>Обработка!$D780</f>
        <v>#DIV/0!</v>
      </c>
      <c r="AF784" s="8" t="e">
        <f>INDEX(Обработка!$V$11:$AG$1011,'Тулуз-Пьерон'!$A784,'Тулуз-Пьерон'!$F784+1)</f>
        <v>#DIV/0!</v>
      </c>
      <c r="AG784" s="7" t="e">
        <f t="shared" si="24"/>
        <v>#DIV/0!</v>
      </c>
      <c r="AH784" s="6"/>
      <c r="AI784" s="5" t="e">
        <f>Обработка!$E780</f>
        <v>#DIV/0!</v>
      </c>
      <c r="AJ784" s="5" t="e">
        <f>Обработка!$F780</f>
        <v>#DIV/0!</v>
      </c>
      <c r="AK784" s="5" t="e">
        <f>Обработка!$G780</f>
        <v>#DIV/0!</v>
      </c>
    </row>
    <row r="785" spans="1:37" x14ac:dyDescent="0.25">
      <c r="A785" s="11"/>
      <c r="B785" s="13"/>
      <c r="C785" s="80"/>
      <c r="D785" s="12"/>
      <c r="E785" s="11" t="str">
        <f t="shared" si="25"/>
        <v xml:space="preserve">0 лет 0 мес. </v>
      </c>
      <c r="F785" s="11"/>
      <c r="G785" s="11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8" t="e">
        <f>Обработка!$B781</f>
        <v>#DIV/0!</v>
      </c>
      <c r="AC785" s="8" t="e">
        <f>INDEX(Обработка!$J$11:$U$1011,'Тулуз-Пьерон'!$A785,$F785+1)</f>
        <v>#DIV/0!</v>
      </c>
      <c r="AD785" s="8" t="e">
        <f>Обработка!$C781</f>
        <v>#DIV/0!</v>
      </c>
      <c r="AE785" s="5" t="e">
        <f>Обработка!$D781</f>
        <v>#DIV/0!</v>
      </c>
      <c r="AF785" s="8" t="e">
        <f>INDEX(Обработка!$V$11:$AG$1011,'Тулуз-Пьерон'!$A785,'Тулуз-Пьерон'!$F785+1)</f>
        <v>#DIV/0!</v>
      </c>
      <c r="AG785" s="7" t="e">
        <f t="shared" si="24"/>
        <v>#DIV/0!</v>
      </c>
      <c r="AH785" s="6"/>
      <c r="AI785" s="5" t="e">
        <f>Обработка!$E781</f>
        <v>#DIV/0!</v>
      </c>
      <c r="AJ785" s="5" t="e">
        <f>Обработка!$F781</f>
        <v>#DIV/0!</v>
      </c>
      <c r="AK785" s="5" t="e">
        <f>Обработка!$G781</f>
        <v>#DIV/0!</v>
      </c>
    </row>
    <row r="786" spans="1:37" x14ac:dyDescent="0.25">
      <c r="A786" s="11"/>
      <c r="B786" s="13"/>
      <c r="C786" s="80"/>
      <c r="D786" s="12"/>
      <c r="E786" s="11" t="str">
        <f t="shared" si="25"/>
        <v xml:space="preserve">0 лет 0 мес. </v>
      </c>
      <c r="F786" s="11"/>
      <c r="G786" s="11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8" t="e">
        <f>Обработка!$B782</f>
        <v>#DIV/0!</v>
      </c>
      <c r="AC786" s="8" t="e">
        <f>INDEX(Обработка!$J$11:$U$1011,'Тулуз-Пьерон'!$A786,$F786+1)</f>
        <v>#DIV/0!</v>
      </c>
      <c r="AD786" s="8" t="e">
        <f>Обработка!$C782</f>
        <v>#DIV/0!</v>
      </c>
      <c r="AE786" s="5" t="e">
        <f>Обработка!$D782</f>
        <v>#DIV/0!</v>
      </c>
      <c r="AF786" s="8" t="e">
        <f>INDEX(Обработка!$V$11:$AG$1011,'Тулуз-Пьерон'!$A786,'Тулуз-Пьерон'!$F786+1)</f>
        <v>#DIV/0!</v>
      </c>
      <c r="AG786" s="7" t="e">
        <f t="shared" si="24"/>
        <v>#DIV/0!</v>
      </c>
      <c r="AH786" s="6"/>
      <c r="AI786" s="5" t="e">
        <f>Обработка!$E782</f>
        <v>#DIV/0!</v>
      </c>
      <c r="AJ786" s="5" t="e">
        <f>Обработка!$F782</f>
        <v>#DIV/0!</v>
      </c>
      <c r="AK786" s="5" t="e">
        <f>Обработка!$G782</f>
        <v>#DIV/0!</v>
      </c>
    </row>
    <row r="787" spans="1:37" x14ac:dyDescent="0.25">
      <c r="A787" s="11"/>
      <c r="B787" s="13"/>
      <c r="C787" s="80"/>
      <c r="D787" s="12"/>
      <c r="E787" s="11" t="str">
        <f t="shared" si="25"/>
        <v xml:space="preserve">0 лет 0 мес. </v>
      </c>
      <c r="F787" s="11"/>
      <c r="G787" s="11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8" t="e">
        <f>Обработка!$B783</f>
        <v>#DIV/0!</v>
      </c>
      <c r="AC787" s="8" t="e">
        <f>INDEX(Обработка!$J$11:$U$1011,'Тулуз-Пьерон'!$A787,$F787+1)</f>
        <v>#DIV/0!</v>
      </c>
      <c r="AD787" s="8" t="e">
        <f>Обработка!$C783</f>
        <v>#DIV/0!</v>
      </c>
      <c r="AE787" s="5" t="e">
        <f>Обработка!$D783</f>
        <v>#DIV/0!</v>
      </c>
      <c r="AF787" s="8" t="e">
        <f>INDEX(Обработка!$V$11:$AG$1011,'Тулуз-Пьерон'!$A787,'Тулуз-Пьерон'!$F787+1)</f>
        <v>#DIV/0!</v>
      </c>
      <c r="AG787" s="7" t="e">
        <f t="shared" si="24"/>
        <v>#DIV/0!</v>
      </c>
      <c r="AH787" s="6"/>
      <c r="AI787" s="5" t="e">
        <f>Обработка!$E783</f>
        <v>#DIV/0!</v>
      </c>
      <c r="AJ787" s="5" t="e">
        <f>Обработка!$F783</f>
        <v>#DIV/0!</v>
      </c>
      <c r="AK787" s="5" t="e">
        <f>Обработка!$G783</f>
        <v>#DIV/0!</v>
      </c>
    </row>
    <row r="788" spans="1:37" x14ac:dyDescent="0.25">
      <c r="A788" s="11"/>
      <c r="B788" s="13"/>
      <c r="C788" s="80"/>
      <c r="D788" s="12"/>
      <c r="E788" s="11" t="str">
        <f t="shared" si="25"/>
        <v xml:space="preserve">0 лет 0 мес. </v>
      </c>
      <c r="F788" s="11"/>
      <c r="G788" s="11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8" t="e">
        <f>Обработка!$B784</f>
        <v>#DIV/0!</v>
      </c>
      <c r="AC788" s="8" t="e">
        <f>INDEX(Обработка!$J$11:$U$1011,'Тулуз-Пьерон'!$A788,$F788+1)</f>
        <v>#DIV/0!</v>
      </c>
      <c r="AD788" s="8" t="e">
        <f>Обработка!$C784</f>
        <v>#DIV/0!</v>
      </c>
      <c r="AE788" s="5" t="e">
        <f>Обработка!$D784</f>
        <v>#DIV/0!</v>
      </c>
      <c r="AF788" s="8" t="e">
        <f>INDEX(Обработка!$V$11:$AG$1011,'Тулуз-Пьерон'!$A788,'Тулуз-Пьерон'!$F788+1)</f>
        <v>#DIV/0!</v>
      </c>
      <c r="AG788" s="7" t="e">
        <f t="shared" si="24"/>
        <v>#DIV/0!</v>
      </c>
      <c r="AH788" s="6"/>
      <c r="AI788" s="5" t="e">
        <f>Обработка!$E784</f>
        <v>#DIV/0!</v>
      </c>
      <c r="AJ788" s="5" t="e">
        <f>Обработка!$F784</f>
        <v>#DIV/0!</v>
      </c>
      <c r="AK788" s="5" t="e">
        <f>Обработка!$G784</f>
        <v>#DIV/0!</v>
      </c>
    </row>
    <row r="789" spans="1:37" x14ac:dyDescent="0.25">
      <c r="A789" s="11"/>
      <c r="B789" s="13"/>
      <c r="C789" s="80"/>
      <c r="D789" s="12"/>
      <c r="E789" s="11" t="str">
        <f t="shared" si="25"/>
        <v xml:space="preserve">0 лет 0 мес. </v>
      </c>
      <c r="F789" s="11"/>
      <c r="G789" s="11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8" t="e">
        <f>Обработка!$B785</f>
        <v>#DIV/0!</v>
      </c>
      <c r="AC789" s="8" t="e">
        <f>INDEX(Обработка!$J$11:$U$1011,'Тулуз-Пьерон'!$A789,$F789+1)</f>
        <v>#DIV/0!</v>
      </c>
      <c r="AD789" s="8" t="e">
        <f>Обработка!$C785</f>
        <v>#DIV/0!</v>
      </c>
      <c r="AE789" s="5" t="e">
        <f>Обработка!$D785</f>
        <v>#DIV/0!</v>
      </c>
      <c r="AF789" s="8" t="e">
        <f>INDEX(Обработка!$V$11:$AG$1011,'Тулуз-Пьерон'!$A789,'Тулуз-Пьерон'!$F789+1)</f>
        <v>#DIV/0!</v>
      </c>
      <c r="AG789" s="7" t="e">
        <f t="shared" si="24"/>
        <v>#DIV/0!</v>
      </c>
      <c r="AH789" s="6"/>
      <c r="AI789" s="5" t="e">
        <f>Обработка!$E785</f>
        <v>#DIV/0!</v>
      </c>
      <c r="AJ789" s="5" t="e">
        <f>Обработка!$F785</f>
        <v>#DIV/0!</v>
      </c>
      <c r="AK789" s="5" t="e">
        <f>Обработка!$G785</f>
        <v>#DIV/0!</v>
      </c>
    </row>
    <row r="790" spans="1:37" x14ac:dyDescent="0.25">
      <c r="A790" s="11"/>
      <c r="B790" s="13"/>
      <c r="C790" s="80"/>
      <c r="D790" s="12"/>
      <c r="E790" s="11" t="str">
        <f t="shared" si="25"/>
        <v xml:space="preserve">0 лет 0 мес. </v>
      </c>
      <c r="F790" s="11"/>
      <c r="G790" s="11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8" t="e">
        <f>Обработка!$B786</f>
        <v>#DIV/0!</v>
      </c>
      <c r="AC790" s="8" t="e">
        <f>INDEX(Обработка!$J$11:$U$1011,'Тулуз-Пьерон'!$A790,$F790+1)</f>
        <v>#DIV/0!</v>
      </c>
      <c r="AD790" s="8" t="e">
        <f>Обработка!$C786</f>
        <v>#DIV/0!</v>
      </c>
      <c r="AE790" s="5" t="e">
        <f>Обработка!$D786</f>
        <v>#DIV/0!</v>
      </c>
      <c r="AF790" s="8" t="e">
        <f>INDEX(Обработка!$V$11:$AG$1011,'Тулуз-Пьерон'!$A790,'Тулуз-Пьерон'!$F790+1)</f>
        <v>#DIV/0!</v>
      </c>
      <c r="AG790" s="7" t="e">
        <f t="shared" si="24"/>
        <v>#DIV/0!</v>
      </c>
      <c r="AH790" s="6"/>
      <c r="AI790" s="5" t="e">
        <f>Обработка!$E786</f>
        <v>#DIV/0!</v>
      </c>
      <c r="AJ790" s="5" t="e">
        <f>Обработка!$F786</f>
        <v>#DIV/0!</v>
      </c>
      <c r="AK790" s="5" t="e">
        <f>Обработка!$G786</f>
        <v>#DIV/0!</v>
      </c>
    </row>
    <row r="791" spans="1:37" x14ac:dyDescent="0.25">
      <c r="A791" s="11"/>
      <c r="B791" s="13"/>
      <c r="C791" s="80"/>
      <c r="D791" s="12"/>
      <c r="E791" s="11" t="str">
        <f t="shared" si="25"/>
        <v xml:space="preserve">0 лет 0 мес. </v>
      </c>
      <c r="F791" s="11"/>
      <c r="G791" s="11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8" t="e">
        <f>Обработка!$B787</f>
        <v>#DIV/0!</v>
      </c>
      <c r="AC791" s="8" t="e">
        <f>INDEX(Обработка!$J$11:$U$1011,'Тулуз-Пьерон'!$A791,$F791+1)</f>
        <v>#DIV/0!</v>
      </c>
      <c r="AD791" s="8" t="e">
        <f>Обработка!$C787</f>
        <v>#DIV/0!</v>
      </c>
      <c r="AE791" s="5" t="e">
        <f>Обработка!$D787</f>
        <v>#DIV/0!</v>
      </c>
      <c r="AF791" s="8" t="e">
        <f>INDEX(Обработка!$V$11:$AG$1011,'Тулуз-Пьерон'!$A791,'Тулуз-Пьерон'!$F791+1)</f>
        <v>#DIV/0!</v>
      </c>
      <c r="AG791" s="7" t="e">
        <f t="shared" si="24"/>
        <v>#DIV/0!</v>
      </c>
      <c r="AH791" s="6"/>
      <c r="AI791" s="5" t="e">
        <f>Обработка!$E787</f>
        <v>#DIV/0!</v>
      </c>
      <c r="AJ791" s="5" t="e">
        <f>Обработка!$F787</f>
        <v>#DIV/0!</v>
      </c>
      <c r="AK791" s="5" t="e">
        <f>Обработка!$G787</f>
        <v>#DIV/0!</v>
      </c>
    </row>
    <row r="792" spans="1:37" x14ac:dyDescent="0.25">
      <c r="A792" s="11"/>
      <c r="B792" s="13"/>
      <c r="C792" s="80"/>
      <c r="D792" s="12"/>
      <c r="E792" s="11" t="str">
        <f t="shared" si="25"/>
        <v xml:space="preserve">0 лет 0 мес. </v>
      </c>
      <c r="F792" s="11"/>
      <c r="G792" s="11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8" t="e">
        <f>Обработка!$B788</f>
        <v>#DIV/0!</v>
      </c>
      <c r="AC792" s="8" t="e">
        <f>INDEX(Обработка!$J$11:$U$1011,'Тулуз-Пьерон'!$A792,$F792+1)</f>
        <v>#DIV/0!</v>
      </c>
      <c r="AD792" s="8" t="e">
        <f>Обработка!$C788</f>
        <v>#DIV/0!</v>
      </c>
      <c r="AE792" s="5" t="e">
        <f>Обработка!$D788</f>
        <v>#DIV/0!</v>
      </c>
      <c r="AF792" s="8" t="e">
        <f>INDEX(Обработка!$V$11:$AG$1011,'Тулуз-Пьерон'!$A792,'Тулуз-Пьерон'!$F792+1)</f>
        <v>#DIV/0!</v>
      </c>
      <c r="AG792" s="7" t="e">
        <f t="shared" si="24"/>
        <v>#DIV/0!</v>
      </c>
      <c r="AH792" s="6"/>
      <c r="AI792" s="5" t="e">
        <f>Обработка!$E788</f>
        <v>#DIV/0!</v>
      </c>
      <c r="AJ792" s="5" t="e">
        <f>Обработка!$F788</f>
        <v>#DIV/0!</v>
      </c>
      <c r="AK792" s="5" t="e">
        <f>Обработка!$G788</f>
        <v>#DIV/0!</v>
      </c>
    </row>
    <row r="793" spans="1:37" x14ac:dyDescent="0.25">
      <c r="A793" s="11"/>
      <c r="B793" s="13"/>
      <c r="C793" s="80"/>
      <c r="D793" s="12"/>
      <c r="E793" s="11" t="str">
        <f t="shared" si="25"/>
        <v xml:space="preserve">0 лет 0 мес. </v>
      </c>
      <c r="F793" s="11"/>
      <c r="G793" s="11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8" t="e">
        <f>Обработка!$B789</f>
        <v>#DIV/0!</v>
      </c>
      <c r="AC793" s="8" t="e">
        <f>INDEX(Обработка!$J$11:$U$1011,'Тулуз-Пьерон'!$A793,$F793+1)</f>
        <v>#DIV/0!</v>
      </c>
      <c r="AD793" s="8" t="e">
        <f>Обработка!$C789</f>
        <v>#DIV/0!</v>
      </c>
      <c r="AE793" s="5" t="e">
        <f>Обработка!$D789</f>
        <v>#DIV/0!</v>
      </c>
      <c r="AF793" s="8" t="e">
        <f>INDEX(Обработка!$V$11:$AG$1011,'Тулуз-Пьерон'!$A793,'Тулуз-Пьерон'!$F793+1)</f>
        <v>#DIV/0!</v>
      </c>
      <c r="AG793" s="7" t="e">
        <f t="shared" si="24"/>
        <v>#DIV/0!</v>
      </c>
      <c r="AH793" s="6"/>
      <c r="AI793" s="5" t="e">
        <f>Обработка!$E789</f>
        <v>#DIV/0!</v>
      </c>
      <c r="AJ793" s="5" t="e">
        <f>Обработка!$F789</f>
        <v>#DIV/0!</v>
      </c>
      <c r="AK793" s="5" t="e">
        <f>Обработка!$G789</f>
        <v>#DIV/0!</v>
      </c>
    </row>
    <row r="794" spans="1:37" x14ac:dyDescent="0.25">
      <c r="A794" s="11"/>
      <c r="B794" s="13"/>
      <c r="C794" s="80"/>
      <c r="D794" s="12"/>
      <c r="E794" s="11" t="str">
        <f t="shared" si="25"/>
        <v xml:space="preserve">0 лет 0 мес. </v>
      </c>
      <c r="F794" s="11"/>
      <c r="G794" s="11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8" t="e">
        <f>Обработка!$B790</f>
        <v>#DIV/0!</v>
      </c>
      <c r="AC794" s="8" t="e">
        <f>INDEX(Обработка!$J$11:$U$1011,'Тулуз-Пьерон'!$A794,$F794+1)</f>
        <v>#DIV/0!</v>
      </c>
      <c r="AD794" s="8" t="e">
        <f>Обработка!$C790</f>
        <v>#DIV/0!</v>
      </c>
      <c r="AE794" s="5" t="e">
        <f>Обработка!$D790</f>
        <v>#DIV/0!</v>
      </c>
      <c r="AF794" s="8" t="e">
        <f>INDEX(Обработка!$V$11:$AG$1011,'Тулуз-Пьерон'!$A794,'Тулуз-Пьерон'!$F794+1)</f>
        <v>#DIV/0!</v>
      </c>
      <c r="AG794" s="7" t="e">
        <f t="shared" si="24"/>
        <v>#DIV/0!</v>
      </c>
      <c r="AH794" s="6"/>
      <c r="AI794" s="5" t="e">
        <f>Обработка!$E790</f>
        <v>#DIV/0!</v>
      </c>
      <c r="AJ794" s="5" t="e">
        <f>Обработка!$F790</f>
        <v>#DIV/0!</v>
      </c>
      <c r="AK794" s="5" t="e">
        <f>Обработка!$G790</f>
        <v>#DIV/0!</v>
      </c>
    </row>
    <row r="795" spans="1:37" x14ac:dyDescent="0.25">
      <c r="A795" s="11"/>
      <c r="B795" s="13"/>
      <c r="C795" s="80"/>
      <c r="D795" s="12"/>
      <c r="E795" s="11" t="str">
        <f t="shared" si="25"/>
        <v xml:space="preserve">0 лет 0 мес. </v>
      </c>
      <c r="F795" s="11"/>
      <c r="G795" s="11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8" t="e">
        <f>Обработка!$B791</f>
        <v>#DIV/0!</v>
      </c>
      <c r="AC795" s="8" t="e">
        <f>INDEX(Обработка!$J$11:$U$1011,'Тулуз-Пьерон'!$A795,$F795+1)</f>
        <v>#DIV/0!</v>
      </c>
      <c r="AD795" s="8" t="e">
        <f>Обработка!$C791</f>
        <v>#DIV/0!</v>
      </c>
      <c r="AE795" s="5" t="e">
        <f>Обработка!$D791</f>
        <v>#DIV/0!</v>
      </c>
      <c r="AF795" s="8" t="e">
        <f>INDEX(Обработка!$V$11:$AG$1011,'Тулуз-Пьерон'!$A795,'Тулуз-Пьерон'!$F795+1)</f>
        <v>#DIV/0!</v>
      </c>
      <c r="AG795" s="7" t="e">
        <f t="shared" si="24"/>
        <v>#DIV/0!</v>
      </c>
      <c r="AH795" s="6"/>
      <c r="AI795" s="5" t="e">
        <f>Обработка!$E791</f>
        <v>#DIV/0!</v>
      </c>
      <c r="AJ795" s="5" t="e">
        <f>Обработка!$F791</f>
        <v>#DIV/0!</v>
      </c>
      <c r="AK795" s="5" t="e">
        <f>Обработка!$G791</f>
        <v>#DIV/0!</v>
      </c>
    </row>
    <row r="796" spans="1:37" x14ac:dyDescent="0.25">
      <c r="A796" s="11"/>
      <c r="B796" s="13"/>
      <c r="C796" s="80"/>
      <c r="D796" s="12"/>
      <c r="E796" s="11" t="str">
        <f t="shared" si="25"/>
        <v xml:space="preserve">0 лет 0 мес. </v>
      </c>
      <c r="F796" s="11"/>
      <c r="G796" s="11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8" t="e">
        <f>Обработка!$B792</f>
        <v>#DIV/0!</v>
      </c>
      <c r="AC796" s="8" t="e">
        <f>INDEX(Обработка!$J$11:$U$1011,'Тулуз-Пьерон'!$A796,$F796+1)</f>
        <v>#DIV/0!</v>
      </c>
      <c r="AD796" s="8" t="e">
        <f>Обработка!$C792</f>
        <v>#DIV/0!</v>
      </c>
      <c r="AE796" s="5" t="e">
        <f>Обработка!$D792</f>
        <v>#DIV/0!</v>
      </c>
      <c r="AF796" s="8" t="e">
        <f>INDEX(Обработка!$V$11:$AG$1011,'Тулуз-Пьерон'!$A796,'Тулуз-Пьерон'!$F796+1)</f>
        <v>#DIV/0!</v>
      </c>
      <c r="AG796" s="7" t="e">
        <f t="shared" si="24"/>
        <v>#DIV/0!</v>
      </c>
      <c r="AH796" s="6"/>
      <c r="AI796" s="5" t="e">
        <f>Обработка!$E792</f>
        <v>#DIV/0!</v>
      </c>
      <c r="AJ796" s="5" t="e">
        <f>Обработка!$F792</f>
        <v>#DIV/0!</v>
      </c>
      <c r="AK796" s="5" t="e">
        <f>Обработка!$G792</f>
        <v>#DIV/0!</v>
      </c>
    </row>
    <row r="797" spans="1:37" x14ac:dyDescent="0.25">
      <c r="A797" s="11"/>
      <c r="B797" s="13"/>
      <c r="C797" s="80"/>
      <c r="D797" s="12"/>
      <c r="E797" s="11" t="str">
        <f t="shared" si="25"/>
        <v xml:space="preserve">0 лет 0 мес. </v>
      </c>
      <c r="F797" s="11"/>
      <c r="G797" s="11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8" t="e">
        <f>Обработка!$B793</f>
        <v>#DIV/0!</v>
      </c>
      <c r="AC797" s="8" t="e">
        <f>INDEX(Обработка!$J$11:$U$1011,'Тулуз-Пьерон'!$A797,$F797+1)</f>
        <v>#DIV/0!</v>
      </c>
      <c r="AD797" s="8" t="e">
        <f>Обработка!$C793</f>
        <v>#DIV/0!</v>
      </c>
      <c r="AE797" s="5" t="e">
        <f>Обработка!$D793</f>
        <v>#DIV/0!</v>
      </c>
      <c r="AF797" s="8" t="e">
        <f>INDEX(Обработка!$V$11:$AG$1011,'Тулуз-Пьерон'!$A797,'Тулуз-Пьерон'!$F797+1)</f>
        <v>#DIV/0!</v>
      </c>
      <c r="AG797" s="7" t="e">
        <f t="shared" si="24"/>
        <v>#DIV/0!</v>
      </c>
      <c r="AH797" s="6"/>
      <c r="AI797" s="5" t="e">
        <f>Обработка!$E793</f>
        <v>#DIV/0!</v>
      </c>
      <c r="AJ797" s="5" t="e">
        <f>Обработка!$F793</f>
        <v>#DIV/0!</v>
      </c>
      <c r="AK797" s="5" t="e">
        <f>Обработка!$G793</f>
        <v>#DIV/0!</v>
      </c>
    </row>
    <row r="798" spans="1:37" x14ac:dyDescent="0.25">
      <c r="A798" s="11"/>
      <c r="B798" s="13"/>
      <c r="C798" s="80"/>
      <c r="D798" s="12"/>
      <c r="E798" s="11" t="str">
        <f t="shared" si="25"/>
        <v xml:space="preserve">0 лет 0 мес. </v>
      </c>
      <c r="F798" s="11"/>
      <c r="G798" s="11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8" t="e">
        <f>Обработка!$B794</f>
        <v>#DIV/0!</v>
      </c>
      <c r="AC798" s="8" t="e">
        <f>INDEX(Обработка!$J$11:$U$1011,'Тулуз-Пьерон'!$A798,$F798+1)</f>
        <v>#DIV/0!</v>
      </c>
      <c r="AD798" s="8" t="e">
        <f>Обработка!$C794</f>
        <v>#DIV/0!</v>
      </c>
      <c r="AE798" s="5" t="e">
        <f>Обработка!$D794</f>
        <v>#DIV/0!</v>
      </c>
      <c r="AF798" s="8" t="e">
        <f>INDEX(Обработка!$V$11:$AG$1011,'Тулуз-Пьерон'!$A798,'Тулуз-Пьерон'!$F798+1)</f>
        <v>#DIV/0!</v>
      </c>
      <c r="AG798" s="7" t="e">
        <f t="shared" si="24"/>
        <v>#DIV/0!</v>
      </c>
      <c r="AH798" s="6"/>
      <c r="AI798" s="5" t="e">
        <f>Обработка!$E794</f>
        <v>#DIV/0!</v>
      </c>
      <c r="AJ798" s="5" t="e">
        <f>Обработка!$F794</f>
        <v>#DIV/0!</v>
      </c>
      <c r="AK798" s="5" t="e">
        <f>Обработка!$G794</f>
        <v>#DIV/0!</v>
      </c>
    </row>
    <row r="799" spans="1:37" x14ac:dyDescent="0.25">
      <c r="A799" s="11"/>
      <c r="B799" s="13"/>
      <c r="C799" s="80"/>
      <c r="D799" s="12"/>
      <c r="E799" s="11" t="str">
        <f t="shared" si="25"/>
        <v xml:space="preserve">0 лет 0 мес. </v>
      </c>
      <c r="F799" s="11"/>
      <c r="G799" s="11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8" t="e">
        <f>Обработка!$B795</f>
        <v>#DIV/0!</v>
      </c>
      <c r="AC799" s="8" t="e">
        <f>INDEX(Обработка!$J$11:$U$1011,'Тулуз-Пьерон'!$A799,$F799+1)</f>
        <v>#DIV/0!</v>
      </c>
      <c r="AD799" s="8" t="e">
        <f>Обработка!$C795</f>
        <v>#DIV/0!</v>
      </c>
      <c r="AE799" s="5" t="e">
        <f>Обработка!$D795</f>
        <v>#DIV/0!</v>
      </c>
      <c r="AF799" s="8" t="e">
        <f>INDEX(Обработка!$V$11:$AG$1011,'Тулуз-Пьерон'!$A799,'Тулуз-Пьерон'!$F799+1)</f>
        <v>#DIV/0!</v>
      </c>
      <c r="AG799" s="7" t="e">
        <f t="shared" si="24"/>
        <v>#DIV/0!</v>
      </c>
      <c r="AH799" s="6"/>
      <c r="AI799" s="5" t="e">
        <f>Обработка!$E795</f>
        <v>#DIV/0!</v>
      </c>
      <c r="AJ799" s="5" t="e">
        <f>Обработка!$F795</f>
        <v>#DIV/0!</v>
      </c>
      <c r="AK799" s="5" t="e">
        <f>Обработка!$G795</f>
        <v>#DIV/0!</v>
      </c>
    </row>
    <row r="800" spans="1:37" x14ac:dyDescent="0.25">
      <c r="A800" s="11"/>
      <c r="B800" s="13"/>
      <c r="C800" s="80"/>
      <c r="D800" s="12"/>
      <c r="E800" s="11" t="str">
        <f t="shared" si="25"/>
        <v xml:space="preserve">0 лет 0 мес. </v>
      </c>
      <c r="F800" s="11"/>
      <c r="G800" s="11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8" t="e">
        <f>Обработка!$B796</f>
        <v>#DIV/0!</v>
      </c>
      <c r="AC800" s="8" t="e">
        <f>INDEX(Обработка!$J$11:$U$1011,'Тулуз-Пьерон'!$A800,$F800+1)</f>
        <v>#DIV/0!</v>
      </c>
      <c r="AD800" s="8" t="e">
        <f>Обработка!$C796</f>
        <v>#DIV/0!</v>
      </c>
      <c r="AE800" s="5" t="e">
        <f>Обработка!$D796</f>
        <v>#DIV/0!</v>
      </c>
      <c r="AF800" s="8" t="e">
        <f>INDEX(Обработка!$V$11:$AG$1011,'Тулуз-Пьерон'!$A800,'Тулуз-Пьерон'!$F800+1)</f>
        <v>#DIV/0!</v>
      </c>
      <c r="AG800" s="7" t="e">
        <f t="shared" si="24"/>
        <v>#DIV/0!</v>
      </c>
      <c r="AH800" s="6"/>
      <c r="AI800" s="5" t="e">
        <f>Обработка!$E796</f>
        <v>#DIV/0!</v>
      </c>
      <c r="AJ800" s="5" t="e">
        <f>Обработка!$F796</f>
        <v>#DIV/0!</v>
      </c>
      <c r="AK800" s="5" t="e">
        <f>Обработка!$G796</f>
        <v>#DIV/0!</v>
      </c>
    </row>
    <row r="801" spans="1:37" x14ac:dyDescent="0.25">
      <c r="A801" s="11"/>
      <c r="B801" s="13"/>
      <c r="C801" s="80"/>
      <c r="D801" s="12"/>
      <c r="E801" s="11" t="str">
        <f t="shared" si="25"/>
        <v xml:space="preserve">0 лет 0 мес. </v>
      </c>
      <c r="F801" s="11"/>
      <c r="G801" s="11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8" t="e">
        <f>Обработка!$B797</f>
        <v>#DIV/0!</v>
      </c>
      <c r="AC801" s="8" t="e">
        <f>INDEX(Обработка!$J$11:$U$1011,'Тулуз-Пьерон'!$A801,$F801+1)</f>
        <v>#DIV/0!</v>
      </c>
      <c r="AD801" s="8" t="e">
        <f>Обработка!$C797</f>
        <v>#DIV/0!</v>
      </c>
      <c r="AE801" s="5" t="e">
        <f>Обработка!$D797</f>
        <v>#DIV/0!</v>
      </c>
      <c r="AF801" s="8" t="e">
        <f>INDEX(Обработка!$V$11:$AG$1011,'Тулуз-Пьерон'!$A801,'Тулуз-Пьерон'!$F801+1)</f>
        <v>#DIV/0!</v>
      </c>
      <c r="AG801" s="7" t="e">
        <f t="shared" si="24"/>
        <v>#DIV/0!</v>
      </c>
      <c r="AH801" s="6"/>
      <c r="AI801" s="5" t="e">
        <f>Обработка!$E797</f>
        <v>#DIV/0!</v>
      </c>
      <c r="AJ801" s="5" t="e">
        <f>Обработка!$F797</f>
        <v>#DIV/0!</v>
      </c>
      <c r="AK801" s="5" t="e">
        <f>Обработка!$G797</f>
        <v>#DIV/0!</v>
      </c>
    </row>
    <row r="802" spans="1:37" x14ac:dyDescent="0.25">
      <c r="A802" s="11"/>
      <c r="B802" s="13"/>
      <c r="C802" s="80"/>
      <c r="D802" s="12"/>
      <c r="E802" s="11" t="str">
        <f t="shared" si="25"/>
        <v xml:space="preserve">0 лет 0 мес. </v>
      </c>
      <c r="F802" s="11"/>
      <c r="G802" s="11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8" t="e">
        <f>Обработка!$B798</f>
        <v>#DIV/0!</v>
      </c>
      <c r="AC802" s="8" t="e">
        <f>INDEX(Обработка!$J$11:$U$1011,'Тулуз-Пьерон'!$A802,$F802+1)</f>
        <v>#DIV/0!</v>
      </c>
      <c r="AD802" s="8" t="e">
        <f>Обработка!$C798</f>
        <v>#DIV/0!</v>
      </c>
      <c r="AE802" s="5" t="e">
        <f>Обработка!$D798</f>
        <v>#DIV/0!</v>
      </c>
      <c r="AF802" s="8" t="e">
        <f>INDEX(Обработка!$V$11:$AG$1011,'Тулуз-Пьерон'!$A802,'Тулуз-Пьерон'!$F802+1)</f>
        <v>#DIV/0!</v>
      </c>
      <c r="AG802" s="7" t="e">
        <f t="shared" si="24"/>
        <v>#DIV/0!</v>
      </c>
      <c r="AH802" s="6"/>
      <c r="AI802" s="5" t="e">
        <f>Обработка!$E798</f>
        <v>#DIV/0!</v>
      </c>
      <c r="AJ802" s="5" t="e">
        <f>Обработка!$F798</f>
        <v>#DIV/0!</v>
      </c>
      <c r="AK802" s="5" t="e">
        <f>Обработка!$G798</f>
        <v>#DIV/0!</v>
      </c>
    </row>
    <row r="803" spans="1:37" x14ac:dyDescent="0.25">
      <c r="A803" s="11"/>
      <c r="B803" s="13"/>
      <c r="C803" s="80"/>
      <c r="D803" s="12"/>
      <c r="E803" s="11" t="str">
        <f t="shared" si="25"/>
        <v xml:space="preserve">0 лет 0 мес. </v>
      </c>
      <c r="F803" s="11"/>
      <c r="G803" s="11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8" t="e">
        <f>Обработка!$B799</f>
        <v>#DIV/0!</v>
      </c>
      <c r="AC803" s="8" t="e">
        <f>INDEX(Обработка!$J$11:$U$1011,'Тулуз-Пьерон'!$A803,$F803+1)</f>
        <v>#DIV/0!</v>
      </c>
      <c r="AD803" s="8" t="e">
        <f>Обработка!$C799</f>
        <v>#DIV/0!</v>
      </c>
      <c r="AE803" s="5" t="e">
        <f>Обработка!$D799</f>
        <v>#DIV/0!</v>
      </c>
      <c r="AF803" s="8" t="e">
        <f>INDEX(Обработка!$V$11:$AG$1011,'Тулуз-Пьерон'!$A803,'Тулуз-Пьерон'!$F803+1)</f>
        <v>#DIV/0!</v>
      </c>
      <c r="AG803" s="7" t="e">
        <f t="shared" si="24"/>
        <v>#DIV/0!</v>
      </c>
      <c r="AH803" s="6"/>
      <c r="AI803" s="5" t="e">
        <f>Обработка!$E799</f>
        <v>#DIV/0!</v>
      </c>
      <c r="AJ803" s="5" t="e">
        <f>Обработка!$F799</f>
        <v>#DIV/0!</v>
      </c>
      <c r="AK803" s="5" t="e">
        <f>Обработка!$G799</f>
        <v>#DIV/0!</v>
      </c>
    </row>
    <row r="804" spans="1:37" x14ac:dyDescent="0.25">
      <c r="A804" s="11"/>
      <c r="B804" s="13"/>
      <c r="C804" s="80"/>
      <c r="D804" s="12"/>
      <c r="E804" s="11" t="str">
        <f t="shared" si="25"/>
        <v xml:space="preserve">0 лет 0 мес. </v>
      </c>
      <c r="F804" s="11"/>
      <c r="G804" s="11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8" t="e">
        <f>Обработка!$B800</f>
        <v>#DIV/0!</v>
      </c>
      <c r="AC804" s="8" t="e">
        <f>INDEX(Обработка!$J$11:$U$1011,'Тулуз-Пьерон'!$A804,$F804+1)</f>
        <v>#DIV/0!</v>
      </c>
      <c r="AD804" s="8" t="e">
        <f>Обработка!$C800</f>
        <v>#DIV/0!</v>
      </c>
      <c r="AE804" s="5" t="e">
        <f>Обработка!$D800</f>
        <v>#DIV/0!</v>
      </c>
      <c r="AF804" s="8" t="e">
        <f>INDEX(Обработка!$V$11:$AG$1011,'Тулуз-Пьерон'!$A804,'Тулуз-Пьерон'!$F804+1)</f>
        <v>#DIV/0!</v>
      </c>
      <c r="AG804" s="7" t="e">
        <f t="shared" si="24"/>
        <v>#DIV/0!</v>
      </c>
      <c r="AH804" s="6"/>
      <c r="AI804" s="5" t="e">
        <f>Обработка!$E800</f>
        <v>#DIV/0!</v>
      </c>
      <c r="AJ804" s="5" t="e">
        <f>Обработка!$F800</f>
        <v>#DIV/0!</v>
      </c>
      <c r="AK804" s="5" t="e">
        <f>Обработка!$G800</f>
        <v>#DIV/0!</v>
      </c>
    </row>
    <row r="805" spans="1:37" x14ac:dyDescent="0.25">
      <c r="A805" s="11"/>
      <c r="B805" s="13"/>
      <c r="C805" s="80"/>
      <c r="D805" s="12"/>
      <c r="E805" s="11" t="str">
        <f t="shared" si="25"/>
        <v xml:space="preserve">0 лет 0 мес. </v>
      </c>
      <c r="F805" s="11"/>
      <c r="G805" s="11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8" t="e">
        <f>Обработка!$B801</f>
        <v>#DIV/0!</v>
      </c>
      <c r="AC805" s="8" t="e">
        <f>INDEX(Обработка!$J$11:$U$1011,'Тулуз-Пьерон'!$A805,$F805+1)</f>
        <v>#DIV/0!</v>
      </c>
      <c r="AD805" s="8" t="e">
        <f>Обработка!$C801</f>
        <v>#DIV/0!</v>
      </c>
      <c r="AE805" s="5" t="e">
        <f>Обработка!$D801</f>
        <v>#DIV/0!</v>
      </c>
      <c r="AF805" s="8" t="e">
        <f>INDEX(Обработка!$V$11:$AG$1011,'Тулуз-Пьерон'!$A805,'Тулуз-Пьерон'!$F805+1)</f>
        <v>#DIV/0!</v>
      </c>
      <c r="AG805" s="7" t="e">
        <f t="shared" si="24"/>
        <v>#DIV/0!</v>
      </c>
      <c r="AH805" s="6"/>
      <c r="AI805" s="5" t="e">
        <f>Обработка!$E801</f>
        <v>#DIV/0!</v>
      </c>
      <c r="AJ805" s="5" t="e">
        <f>Обработка!$F801</f>
        <v>#DIV/0!</v>
      </c>
      <c r="AK805" s="5" t="e">
        <f>Обработка!$G801</f>
        <v>#DIV/0!</v>
      </c>
    </row>
    <row r="806" spans="1:37" x14ac:dyDescent="0.25">
      <c r="A806" s="11"/>
      <c r="B806" s="13"/>
      <c r="C806" s="80"/>
      <c r="D806" s="12"/>
      <c r="E806" s="11" t="str">
        <f t="shared" si="25"/>
        <v xml:space="preserve">0 лет 0 мес. </v>
      </c>
      <c r="F806" s="11"/>
      <c r="G806" s="11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8" t="e">
        <f>Обработка!$B802</f>
        <v>#DIV/0!</v>
      </c>
      <c r="AC806" s="8" t="e">
        <f>INDEX(Обработка!$J$11:$U$1011,'Тулуз-Пьерон'!$A806,$F806+1)</f>
        <v>#DIV/0!</v>
      </c>
      <c r="AD806" s="8" t="e">
        <f>Обработка!$C802</f>
        <v>#DIV/0!</v>
      </c>
      <c r="AE806" s="5" t="e">
        <f>Обработка!$D802</f>
        <v>#DIV/0!</v>
      </c>
      <c r="AF806" s="8" t="e">
        <f>INDEX(Обработка!$V$11:$AG$1011,'Тулуз-Пьерон'!$A806,'Тулуз-Пьерон'!$F806+1)</f>
        <v>#DIV/0!</v>
      </c>
      <c r="AG806" s="7" t="e">
        <f t="shared" si="24"/>
        <v>#DIV/0!</v>
      </c>
      <c r="AH806" s="6"/>
      <c r="AI806" s="5" t="e">
        <f>Обработка!$E802</f>
        <v>#DIV/0!</v>
      </c>
      <c r="AJ806" s="5" t="e">
        <f>Обработка!$F802</f>
        <v>#DIV/0!</v>
      </c>
      <c r="AK806" s="5" t="e">
        <f>Обработка!$G802</f>
        <v>#DIV/0!</v>
      </c>
    </row>
    <row r="807" spans="1:37" x14ac:dyDescent="0.25">
      <c r="A807" s="11"/>
      <c r="B807" s="13"/>
      <c r="C807" s="80"/>
      <c r="D807" s="12"/>
      <c r="E807" s="11" t="str">
        <f t="shared" si="25"/>
        <v xml:space="preserve">0 лет 0 мес. </v>
      </c>
      <c r="F807" s="11"/>
      <c r="G807" s="11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8" t="e">
        <f>Обработка!$B803</f>
        <v>#DIV/0!</v>
      </c>
      <c r="AC807" s="8" t="e">
        <f>INDEX(Обработка!$J$11:$U$1011,'Тулуз-Пьерон'!$A807,$F807+1)</f>
        <v>#DIV/0!</v>
      </c>
      <c r="AD807" s="8" t="e">
        <f>Обработка!$C803</f>
        <v>#DIV/0!</v>
      </c>
      <c r="AE807" s="5" t="e">
        <f>Обработка!$D803</f>
        <v>#DIV/0!</v>
      </c>
      <c r="AF807" s="8" t="e">
        <f>INDEX(Обработка!$V$11:$AG$1011,'Тулуз-Пьерон'!$A807,'Тулуз-Пьерон'!$F807+1)</f>
        <v>#DIV/0!</v>
      </c>
      <c r="AG807" s="7" t="e">
        <f t="shared" si="24"/>
        <v>#DIV/0!</v>
      </c>
      <c r="AH807" s="6"/>
      <c r="AI807" s="5" t="e">
        <f>Обработка!$E803</f>
        <v>#DIV/0!</v>
      </c>
      <c r="AJ807" s="5" t="e">
        <f>Обработка!$F803</f>
        <v>#DIV/0!</v>
      </c>
      <c r="AK807" s="5" t="e">
        <f>Обработка!$G803</f>
        <v>#DIV/0!</v>
      </c>
    </row>
    <row r="808" spans="1:37" x14ac:dyDescent="0.25">
      <c r="A808" s="11"/>
      <c r="B808" s="13"/>
      <c r="C808" s="80"/>
      <c r="D808" s="12"/>
      <c r="E808" s="11" t="str">
        <f t="shared" si="25"/>
        <v xml:space="preserve">0 лет 0 мес. </v>
      </c>
      <c r="F808" s="11"/>
      <c r="G808" s="11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8" t="e">
        <f>Обработка!$B804</f>
        <v>#DIV/0!</v>
      </c>
      <c r="AC808" s="8" t="e">
        <f>INDEX(Обработка!$J$11:$U$1011,'Тулуз-Пьерон'!$A808,$F808+1)</f>
        <v>#DIV/0!</v>
      </c>
      <c r="AD808" s="8" t="e">
        <f>Обработка!$C804</f>
        <v>#DIV/0!</v>
      </c>
      <c r="AE808" s="5" t="e">
        <f>Обработка!$D804</f>
        <v>#DIV/0!</v>
      </c>
      <c r="AF808" s="8" t="e">
        <f>INDEX(Обработка!$V$11:$AG$1011,'Тулуз-Пьерон'!$A808,'Тулуз-Пьерон'!$F808+1)</f>
        <v>#DIV/0!</v>
      </c>
      <c r="AG808" s="7" t="e">
        <f t="shared" si="24"/>
        <v>#DIV/0!</v>
      </c>
      <c r="AH808" s="6"/>
      <c r="AI808" s="5" t="e">
        <f>Обработка!$E804</f>
        <v>#DIV/0!</v>
      </c>
      <c r="AJ808" s="5" t="e">
        <f>Обработка!$F804</f>
        <v>#DIV/0!</v>
      </c>
      <c r="AK808" s="5" t="e">
        <f>Обработка!$G804</f>
        <v>#DIV/0!</v>
      </c>
    </row>
    <row r="809" spans="1:37" x14ac:dyDescent="0.25">
      <c r="A809" s="11"/>
      <c r="B809" s="13"/>
      <c r="C809" s="80"/>
      <c r="D809" s="12"/>
      <c r="E809" s="11" t="str">
        <f t="shared" si="25"/>
        <v xml:space="preserve">0 лет 0 мес. </v>
      </c>
      <c r="F809" s="11"/>
      <c r="G809" s="11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8" t="e">
        <f>Обработка!$B805</f>
        <v>#DIV/0!</v>
      </c>
      <c r="AC809" s="8" t="e">
        <f>INDEX(Обработка!$J$11:$U$1011,'Тулуз-Пьерон'!$A809,$F809+1)</f>
        <v>#DIV/0!</v>
      </c>
      <c r="AD809" s="8" t="e">
        <f>Обработка!$C805</f>
        <v>#DIV/0!</v>
      </c>
      <c r="AE809" s="5" t="e">
        <f>Обработка!$D805</f>
        <v>#DIV/0!</v>
      </c>
      <c r="AF809" s="8" t="e">
        <f>INDEX(Обработка!$V$11:$AG$1011,'Тулуз-Пьерон'!$A809,'Тулуз-Пьерон'!$F809+1)</f>
        <v>#DIV/0!</v>
      </c>
      <c r="AG809" s="7" t="e">
        <f t="shared" si="24"/>
        <v>#DIV/0!</v>
      </c>
      <c r="AH809" s="6"/>
      <c r="AI809" s="5" t="e">
        <f>Обработка!$E805</f>
        <v>#DIV/0!</v>
      </c>
      <c r="AJ809" s="5" t="e">
        <f>Обработка!$F805</f>
        <v>#DIV/0!</v>
      </c>
      <c r="AK809" s="5" t="e">
        <f>Обработка!$G805</f>
        <v>#DIV/0!</v>
      </c>
    </row>
    <row r="810" spans="1:37" x14ac:dyDescent="0.25">
      <c r="A810" s="11"/>
      <c r="B810" s="13"/>
      <c r="C810" s="80"/>
      <c r="D810" s="12"/>
      <c r="E810" s="11" t="str">
        <f t="shared" si="25"/>
        <v xml:space="preserve">0 лет 0 мес. </v>
      </c>
      <c r="F810" s="11"/>
      <c r="G810" s="11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8" t="e">
        <f>Обработка!$B806</f>
        <v>#DIV/0!</v>
      </c>
      <c r="AC810" s="8" t="e">
        <f>INDEX(Обработка!$J$11:$U$1011,'Тулуз-Пьерон'!$A810,$F810+1)</f>
        <v>#DIV/0!</v>
      </c>
      <c r="AD810" s="8" t="e">
        <f>Обработка!$C806</f>
        <v>#DIV/0!</v>
      </c>
      <c r="AE810" s="5" t="e">
        <f>Обработка!$D806</f>
        <v>#DIV/0!</v>
      </c>
      <c r="AF810" s="8" t="e">
        <f>INDEX(Обработка!$V$11:$AG$1011,'Тулуз-Пьерон'!$A810,'Тулуз-Пьерон'!$F810+1)</f>
        <v>#DIV/0!</v>
      </c>
      <c r="AG810" s="7" t="e">
        <f t="shared" si="24"/>
        <v>#DIV/0!</v>
      </c>
      <c r="AH810" s="6"/>
      <c r="AI810" s="5" t="e">
        <f>Обработка!$E806</f>
        <v>#DIV/0!</v>
      </c>
      <c r="AJ810" s="5" t="e">
        <f>Обработка!$F806</f>
        <v>#DIV/0!</v>
      </c>
      <c r="AK810" s="5" t="e">
        <f>Обработка!$G806</f>
        <v>#DIV/0!</v>
      </c>
    </row>
    <row r="811" spans="1:37" x14ac:dyDescent="0.25">
      <c r="A811" s="11"/>
      <c r="B811" s="13"/>
      <c r="C811" s="80"/>
      <c r="D811" s="12"/>
      <c r="E811" s="11" t="str">
        <f t="shared" si="25"/>
        <v xml:space="preserve">0 лет 0 мес. </v>
      </c>
      <c r="F811" s="11"/>
      <c r="G811" s="11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8" t="e">
        <f>Обработка!$B807</f>
        <v>#DIV/0!</v>
      </c>
      <c r="AC811" s="8" t="e">
        <f>INDEX(Обработка!$J$11:$U$1011,'Тулуз-Пьерон'!$A811,$F811+1)</f>
        <v>#DIV/0!</v>
      </c>
      <c r="AD811" s="8" t="e">
        <f>Обработка!$C807</f>
        <v>#DIV/0!</v>
      </c>
      <c r="AE811" s="5" t="e">
        <f>Обработка!$D807</f>
        <v>#DIV/0!</v>
      </c>
      <c r="AF811" s="8" t="e">
        <f>INDEX(Обработка!$V$11:$AG$1011,'Тулуз-Пьерон'!$A811,'Тулуз-Пьерон'!$F811+1)</f>
        <v>#DIV/0!</v>
      </c>
      <c r="AG811" s="7" t="e">
        <f t="shared" si="24"/>
        <v>#DIV/0!</v>
      </c>
      <c r="AH811" s="6"/>
      <c r="AI811" s="5" t="e">
        <f>Обработка!$E807</f>
        <v>#DIV/0!</v>
      </c>
      <c r="AJ811" s="5" t="e">
        <f>Обработка!$F807</f>
        <v>#DIV/0!</v>
      </c>
      <c r="AK811" s="5" t="e">
        <f>Обработка!$G807</f>
        <v>#DIV/0!</v>
      </c>
    </row>
    <row r="812" spans="1:37" x14ac:dyDescent="0.25">
      <c r="A812" s="11"/>
      <c r="B812" s="13"/>
      <c r="C812" s="80"/>
      <c r="D812" s="12"/>
      <c r="E812" s="11" t="str">
        <f t="shared" si="25"/>
        <v xml:space="preserve">0 лет 0 мес. </v>
      </c>
      <c r="F812" s="11"/>
      <c r="G812" s="11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8" t="e">
        <f>Обработка!$B808</f>
        <v>#DIV/0!</v>
      </c>
      <c r="AC812" s="8" t="e">
        <f>INDEX(Обработка!$J$11:$U$1011,'Тулуз-Пьерон'!$A812,$F812+1)</f>
        <v>#DIV/0!</v>
      </c>
      <c r="AD812" s="8" t="e">
        <f>Обработка!$C808</f>
        <v>#DIV/0!</v>
      </c>
      <c r="AE812" s="5" t="e">
        <f>Обработка!$D808</f>
        <v>#DIV/0!</v>
      </c>
      <c r="AF812" s="8" t="e">
        <f>INDEX(Обработка!$V$11:$AG$1011,'Тулуз-Пьерон'!$A812,'Тулуз-Пьерон'!$F812+1)</f>
        <v>#DIV/0!</v>
      </c>
      <c r="AG812" s="7" t="e">
        <f t="shared" si="24"/>
        <v>#DIV/0!</v>
      </c>
      <c r="AH812" s="6"/>
      <c r="AI812" s="5" t="e">
        <f>Обработка!$E808</f>
        <v>#DIV/0!</v>
      </c>
      <c r="AJ812" s="5" t="e">
        <f>Обработка!$F808</f>
        <v>#DIV/0!</v>
      </c>
      <c r="AK812" s="5" t="e">
        <f>Обработка!$G808</f>
        <v>#DIV/0!</v>
      </c>
    </row>
    <row r="813" spans="1:37" x14ac:dyDescent="0.25">
      <c r="A813" s="11"/>
      <c r="B813" s="13"/>
      <c r="C813" s="80"/>
      <c r="D813" s="12"/>
      <c r="E813" s="11" t="str">
        <f t="shared" si="25"/>
        <v xml:space="preserve">0 лет 0 мес. </v>
      </c>
      <c r="F813" s="11"/>
      <c r="G813" s="11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8" t="e">
        <f>Обработка!$B809</f>
        <v>#DIV/0!</v>
      </c>
      <c r="AC813" s="8" t="e">
        <f>INDEX(Обработка!$J$11:$U$1011,'Тулуз-Пьерон'!$A813,$F813+1)</f>
        <v>#DIV/0!</v>
      </c>
      <c r="AD813" s="8" t="e">
        <f>Обработка!$C809</f>
        <v>#DIV/0!</v>
      </c>
      <c r="AE813" s="5" t="e">
        <f>Обработка!$D809</f>
        <v>#DIV/0!</v>
      </c>
      <c r="AF813" s="8" t="e">
        <f>INDEX(Обработка!$V$11:$AG$1011,'Тулуз-Пьерон'!$A813,'Тулуз-Пьерон'!$F813+1)</f>
        <v>#DIV/0!</v>
      </c>
      <c r="AG813" s="7" t="e">
        <f t="shared" si="24"/>
        <v>#DIV/0!</v>
      </c>
      <c r="AH813" s="6"/>
      <c r="AI813" s="5" t="e">
        <f>Обработка!$E809</f>
        <v>#DIV/0!</v>
      </c>
      <c r="AJ813" s="5" t="e">
        <f>Обработка!$F809</f>
        <v>#DIV/0!</v>
      </c>
      <c r="AK813" s="5" t="e">
        <f>Обработка!$G809</f>
        <v>#DIV/0!</v>
      </c>
    </row>
    <row r="814" spans="1:37" x14ac:dyDescent="0.25">
      <c r="A814" s="11"/>
      <c r="B814" s="13"/>
      <c r="C814" s="80"/>
      <c r="D814" s="12"/>
      <c r="E814" s="11" t="str">
        <f t="shared" si="25"/>
        <v xml:space="preserve">0 лет 0 мес. </v>
      </c>
      <c r="F814" s="11"/>
      <c r="G814" s="11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8" t="e">
        <f>Обработка!$B810</f>
        <v>#DIV/0!</v>
      </c>
      <c r="AC814" s="8" t="e">
        <f>INDEX(Обработка!$J$11:$U$1011,'Тулуз-Пьерон'!$A814,$F814+1)</f>
        <v>#DIV/0!</v>
      </c>
      <c r="AD814" s="8" t="e">
        <f>Обработка!$C810</f>
        <v>#DIV/0!</v>
      </c>
      <c r="AE814" s="5" t="e">
        <f>Обработка!$D810</f>
        <v>#DIV/0!</v>
      </c>
      <c r="AF814" s="8" t="e">
        <f>INDEX(Обработка!$V$11:$AG$1011,'Тулуз-Пьерон'!$A814,'Тулуз-Пьерон'!$F814+1)</f>
        <v>#DIV/0!</v>
      </c>
      <c r="AG814" s="7" t="e">
        <f t="shared" si="24"/>
        <v>#DIV/0!</v>
      </c>
      <c r="AH814" s="6"/>
      <c r="AI814" s="5" t="e">
        <f>Обработка!$E810</f>
        <v>#DIV/0!</v>
      </c>
      <c r="AJ814" s="5" t="e">
        <f>Обработка!$F810</f>
        <v>#DIV/0!</v>
      </c>
      <c r="AK814" s="5" t="e">
        <f>Обработка!$G810</f>
        <v>#DIV/0!</v>
      </c>
    </row>
    <row r="815" spans="1:37" x14ac:dyDescent="0.25">
      <c r="A815" s="11"/>
      <c r="B815" s="13"/>
      <c r="C815" s="80"/>
      <c r="D815" s="12"/>
      <c r="E815" s="11" t="str">
        <f t="shared" si="25"/>
        <v xml:space="preserve">0 лет 0 мес. </v>
      </c>
      <c r="F815" s="11"/>
      <c r="G815" s="11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8" t="e">
        <f>Обработка!$B811</f>
        <v>#DIV/0!</v>
      </c>
      <c r="AC815" s="8" t="e">
        <f>INDEX(Обработка!$J$11:$U$1011,'Тулуз-Пьерон'!$A815,$F815+1)</f>
        <v>#DIV/0!</v>
      </c>
      <c r="AD815" s="8" t="e">
        <f>Обработка!$C811</f>
        <v>#DIV/0!</v>
      </c>
      <c r="AE815" s="5" t="e">
        <f>Обработка!$D811</f>
        <v>#DIV/0!</v>
      </c>
      <c r="AF815" s="8" t="e">
        <f>INDEX(Обработка!$V$11:$AG$1011,'Тулуз-Пьерон'!$A815,'Тулуз-Пьерон'!$F815+1)</f>
        <v>#DIV/0!</v>
      </c>
      <c r="AG815" s="7" t="e">
        <f t="shared" si="24"/>
        <v>#DIV/0!</v>
      </c>
      <c r="AH815" s="6"/>
      <c r="AI815" s="5" t="e">
        <f>Обработка!$E811</f>
        <v>#DIV/0!</v>
      </c>
      <c r="AJ815" s="5" t="e">
        <f>Обработка!$F811</f>
        <v>#DIV/0!</v>
      </c>
      <c r="AK815" s="5" t="e">
        <f>Обработка!$G811</f>
        <v>#DIV/0!</v>
      </c>
    </row>
    <row r="816" spans="1:37" x14ac:dyDescent="0.25">
      <c r="A816" s="11"/>
      <c r="B816" s="13"/>
      <c r="C816" s="80"/>
      <c r="D816" s="12"/>
      <c r="E816" s="11" t="str">
        <f t="shared" si="25"/>
        <v xml:space="preserve">0 лет 0 мес. </v>
      </c>
      <c r="F816" s="11"/>
      <c r="G816" s="11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8" t="e">
        <f>Обработка!$B812</f>
        <v>#DIV/0!</v>
      </c>
      <c r="AC816" s="8" t="e">
        <f>INDEX(Обработка!$J$11:$U$1011,'Тулуз-Пьерон'!$A816,$F816+1)</f>
        <v>#DIV/0!</v>
      </c>
      <c r="AD816" s="8" t="e">
        <f>Обработка!$C812</f>
        <v>#DIV/0!</v>
      </c>
      <c r="AE816" s="5" t="e">
        <f>Обработка!$D812</f>
        <v>#DIV/0!</v>
      </c>
      <c r="AF816" s="8" t="e">
        <f>INDEX(Обработка!$V$11:$AG$1011,'Тулуз-Пьерон'!$A816,'Тулуз-Пьерон'!$F816+1)</f>
        <v>#DIV/0!</v>
      </c>
      <c r="AG816" s="7" t="e">
        <f t="shared" si="24"/>
        <v>#DIV/0!</v>
      </c>
      <c r="AH816" s="6"/>
      <c r="AI816" s="5" t="e">
        <f>Обработка!$E812</f>
        <v>#DIV/0!</v>
      </c>
      <c r="AJ816" s="5" t="e">
        <f>Обработка!$F812</f>
        <v>#DIV/0!</v>
      </c>
      <c r="AK816" s="5" t="e">
        <f>Обработка!$G812</f>
        <v>#DIV/0!</v>
      </c>
    </row>
    <row r="817" spans="1:37" x14ac:dyDescent="0.25">
      <c r="A817" s="11"/>
      <c r="B817" s="13"/>
      <c r="C817" s="80"/>
      <c r="D817" s="12"/>
      <c r="E817" s="11" t="str">
        <f t="shared" si="25"/>
        <v xml:space="preserve">0 лет 0 мес. </v>
      </c>
      <c r="F817" s="11"/>
      <c r="G817" s="11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8" t="e">
        <f>Обработка!$B813</f>
        <v>#DIV/0!</v>
      </c>
      <c r="AC817" s="8" t="e">
        <f>INDEX(Обработка!$J$11:$U$1011,'Тулуз-Пьерон'!$A817,$F817+1)</f>
        <v>#DIV/0!</v>
      </c>
      <c r="AD817" s="8" t="e">
        <f>Обработка!$C813</f>
        <v>#DIV/0!</v>
      </c>
      <c r="AE817" s="5" t="e">
        <f>Обработка!$D813</f>
        <v>#DIV/0!</v>
      </c>
      <c r="AF817" s="8" t="e">
        <f>INDEX(Обработка!$V$11:$AG$1011,'Тулуз-Пьерон'!$A817,'Тулуз-Пьерон'!$F817+1)</f>
        <v>#DIV/0!</v>
      </c>
      <c r="AG817" s="7" t="e">
        <f t="shared" si="24"/>
        <v>#DIV/0!</v>
      </c>
      <c r="AH817" s="6"/>
      <c r="AI817" s="5" t="e">
        <f>Обработка!$E813</f>
        <v>#DIV/0!</v>
      </c>
      <c r="AJ817" s="5" t="e">
        <f>Обработка!$F813</f>
        <v>#DIV/0!</v>
      </c>
      <c r="AK817" s="5" t="e">
        <f>Обработка!$G813</f>
        <v>#DIV/0!</v>
      </c>
    </row>
    <row r="818" spans="1:37" x14ac:dyDescent="0.25">
      <c r="A818" s="11"/>
      <c r="B818" s="13"/>
      <c r="C818" s="80"/>
      <c r="D818" s="12"/>
      <c r="E818" s="11" t="str">
        <f t="shared" si="25"/>
        <v xml:space="preserve">0 лет 0 мес. </v>
      </c>
      <c r="F818" s="11"/>
      <c r="G818" s="11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8" t="e">
        <f>Обработка!$B814</f>
        <v>#DIV/0!</v>
      </c>
      <c r="AC818" s="8" t="e">
        <f>INDEX(Обработка!$J$11:$U$1011,'Тулуз-Пьерон'!$A818,$F818+1)</f>
        <v>#DIV/0!</v>
      </c>
      <c r="AD818" s="8" t="e">
        <f>Обработка!$C814</f>
        <v>#DIV/0!</v>
      </c>
      <c r="AE818" s="5" t="e">
        <f>Обработка!$D814</f>
        <v>#DIV/0!</v>
      </c>
      <c r="AF818" s="8" t="e">
        <f>INDEX(Обработка!$V$11:$AG$1011,'Тулуз-Пьерон'!$A818,'Тулуз-Пьерон'!$F818+1)</f>
        <v>#DIV/0!</v>
      </c>
      <c r="AG818" s="7" t="e">
        <f t="shared" si="24"/>
        <v>#DIV/0!</v>
      </c>
      <c r="AH818" s="6"/>
      <c r="AI818" s="5" t="e">
        <f>Обработка!$E814</f>
        <v>#DIV/0!</v>
      </c>
      <c r="AJ818" s="5" t="e">
        <f>Обработка!$F814</f>
        <v>#DIV/0!</v>
      </c>
      <c r="AK818" s="5" t="e">
        <f>Обработка!$G814</f>
        <v>#DIV/0!</v>
      </c>
    </row>
    <row r="819" spans="1:37" x14ac:dyDescent="0.25">
      <c r="A819" s="11"/>
      <c r="B819" s="13"/>
      <c r="C819" s="80"/>
      <c r="D819" s="12"/>
      <c r="E819" s="11" t="str">
        <f t="shared" si="25"/>
        <v xml:space="preserve">0 лет 0 мес. </v>
      </c>
      <c r="F819" s="11"/>
      <c r="G819" s="11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8" t="e">
        <f>Обработка!$B815</f>
        <v>#DIV/0!</v>
      </c>
      <c r="AC819" s="8" t="e">
        <f>INDEX(Обработка!$J$11:$U$1011,'Тулуз-Пьерон'!$A819,$F819+1)</f>
        <v>#DIV/0!</v>
      </c>
      <c r="AD819" s="8" t="e">
        <f>Обработка!$C815</f>
        <v>#DIV/0!</v>
      </c>
      <c r="AE819" s="5" t="e">
        <f>Обработка!$D815</f>
        <v>#DIV/0!</v>
      </c>
      <c r="AF819" s="8" t="e">
        <f>INDEX(Обработка!$V$11:$AG$1011,'Тулуз-Пьерон'!$A819,'Тулуз-Пьерон'!$F819+1)</f>
        <v>#DIV/0!</v>
      </c>
      <c r="AG819" s="7" t="e">
        <f t="shared" si="24"/>
        <v>#DIV/0!</v>
      </c>
      <c r="AH819" s="6"/>
      <c r="AI819" s="5" t="e">
        <f>Обработка!$E815</f>
        <v>#DIV/0!</v>
      </c>
      <c r="AJ819" s="5" t="e">
        <f>Обработка!$F815</f>
        <v>#DIV/0!</v>
      </c>
      <c r="AK819" s="5" t="e">
        <f>Обработка!$G815</f>
        <v>#DIV/0!</v>
      </c>
    </row>
    <row r="820" spans="1:37" x14ac:dyDescent="0.25">
      <c r="A820" s="11"/>
      <c r="B820" s="13"/>
      <c r="C820" s="80"/>
      <c r="D820" s="12"/>
      <c r="E820" s="11" t="str">
        <f t="shared" si="25"/>
        <v xml:space="preserve">0 лет 0 мес. </v>
      </c>
      <c r="F820" s="11"/>
      <c r="G820" s="11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8" t="e">
        <f>Обработка!$B816</f>
        <v>#DIV/0!</v>
      </c>
      <c r="AC820" s="8" t="e">
        <f>INDEX(Обработка!$J$11:$U$1011,'Тулуз-Пьерон'!$A820,$F820+1)</f>
        <v>#DIV/0!</v>
      </c>
      <c r="AD820" s="8" t="e">
        <f>Обработка!$C816</f>
        <v>#DIV/0!</v>
      </c>
      <c r="AE820" s="5" t="e">
        <f>Обработка!$D816</f>
        <v>#DIV/0!</v>
      </c>
      <c r="AF820" s="8" t="e">
        <f>INDEX(Обработка!$V$11:$AG$1011,'Тулуз-Пьерон'!$A820,'Тулуз-Пьерон'!$F820+1)</f>
        <v>#DIV/0!</v>
      </c>
      <c r="AG820" s="7" t="e">
        <f t="shared" si="24"/>
        <v>#DIV/0!</v>
      </c>
      <c r="AH820" s="6"/>
      <c r="AI820" s="5" t="e">
        <f>Обработка!$E816</f>
        <v>#DIV/0!</v>
      </c>
      <c r="AJ820" s="5" t="e">
        <f>Обработка!$F816</f>
        <v>#DIV/0!</v>
      </c>
      <c r="AK820" s="5" t="e">
        <f>Обработка!$G816</f>
        <v>#DIV/0!</v>
      </c>
    </row>
    <row r="821" spans="1:37" x14ac:dyDescent="0.25">
      <c r="A821" s="11"/>
      <c r="B821" s="13"/>
      <c r="C821" s="80"/>
      <c r="D821" s="12"/>
      <c r="E821" s="11" t="str">
        <f t="shared" si="25"/>
        <v xml:space="preserve">0 лет 0 мес. </v>
      </c>
      <c r="F821" s="11"/>
      <c r="G821" s="11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8" t="e">
        <f>Обработка!$B817</f>
        <v>#DIV/0!</v>
      </c>
      <c r="AC821" s="8" t="e">
        <f>INDEX(Обработка!$J$11:$U$1011,'Тулуз-Пьерон'!$A821,$F821+1)</f>
        <v>#DIV/0!</v>
      </c>
      <c r="AD821" s="8" t="e">
        <f>Обработка!$C817</f>
        <v>#DIV/0!</v>
      </c>
      <c r="AE821" s="5" t="e">
        <f>Обработка!$D817</f>
        <v>#DIV/0!</v>
      </c>
      <c r="AF821" s="8" t="e">
        <f>INDEX(Обработка!$V$11:$AG$1011,'Тулуз-Пьерон'!$A821,'Тулуз-Пьерон'!$F821+1)</f>
        <v>#DIV/0!</v>
      </c>
      <c r="AG821" s="7" t="e">
        <f t="shared" si="24"/>
        <v>#DIV/0!</v>
      </c>
      <c r="AH821" s="6"/>
      <c r="AI821" s="5" t="e">
        <f>Обработка!$E817</f>
        <v>#DIV/0!</v>
      </c>
      <c r="AJ821" s="5" t="e">
        <f>Обработка!$F817</f>
        <v>#DIV/0!</v>
      </c>
      <c r="AK821" s="5" t="e">
        <f>Обработка!$G817</f>
        <v>#DIV/0!</v>
      </c>
    </row>
    <row r="822" spans="1:37" x14ac:dyDescent="0.25">
      <c r="A822" s="11"/>
      <c r="B822" s="13"/>
      <c r="C822" s="80"/>
      <c r="D822" s="12"/>
      <c r="E822" s="11" t="str">
        <f t="shared" si="25"/>
        <v xml:space="preserve">0 лет 0 мес. </v>
      </c>
      <c r="F822" s="11"/>
      <c r="G822" s="11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8" t="e">
        <f>Обработка!$B818</f>
        <v>#DIV/0!</v>
      </c>
      <c r="AC822" s="8" t="e">
        <f>INDEX(Обработка!$J$11:$U$1011,'Тулуз-Пьерон'!$A822,$F822+1)</f>
        <v>#DIV/0!</v>
      </c>
      <c r="AD822" s="8" t="e">
        <f>Обработка!$C818</f>
        <v>#DIV/0!</v>
      </c>
      <c r="AE822" s="5" t="e">
        <f>Обработка!$D818</f>
        <v>#DIV/0!</v>
      </c>
      <c r="AF822" s="8" t="e">
        <f>INDEX(Обработка!$V$11:$AG$1011,'Тулуз-Пьерон'!$A822,'Тулуз-Пьерон'!$F822+1)</f>
        <v>#DIV/0!</v>
      </c>
      <c r="AG822" s="7" t="e">
        <f t="shared" si="24"/>
        <v>#DIV/0!</v>
      </c>
      <c r="AH822" s="6"/>
      <c r="AI822" s="5" t="e">
        <f>Обработка!$E818</f>
        <v>#DIV/0!</v>
      </c>
      <c r="AJ822" s="5" t="e">
        <f>Обработка!$F818</f>
        <v>#DIV/0!</v>
      </c>
      <c r="AK822" s="5" t="e">
        <f>Обработка!$G818</f>
        <v>#DIV/0!</v>
      </c>
    </row>
    <row r="823" spans="1:37" x14ac:dyDescent="0.25">
      <c r="A823" s="11"/>
      <c r="B823" s="13"/>
      <c r="C823" s="80"/>
      <c r="D823" s="12"/>
      <c r="E823" s="11" t="str">
        <f t="shared" si="25"/>
        <v xml:space="preserve">0 лет 0 мес. </v>
      </c>
      <c r="F823" s="11"/>
      <c r="G823" s="11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8" t="e">
        <f>Обработка!$B819</f>
        <v>#DIV/0!</v>
      </c>
      <c r="AC823" s="8" t="e">
        <f>INDEX(Обработка!$J$11:$U$1011,'Тулуз-Пьерон'!$A823,$F823+1)</f>
        <v>#DIV/0!</v>
      </c>
      <c r="AD823" s="8" t="e">
        <f>Обработка!$C819</f>
        <v>#DIV/0!</v>
      </c>
      <c r="AE823" s="5" t="e">
        <f>Обработка!$D819</f>
        <v>#DIV/0!</v>
      </c>
      <c r="AF823" s="8" t="e">
        <f>INDEX(Обработка!$V$11:$AG$1011,'Тулуз-Пьерон'!$A823,'Тулуз-Пьерон'!$F823+1)</f>
        <v>#DIV/0!</v>
      </c>
      <c r="AG823" s="7" t="e">
        <f t="shared" si="24"/>
        <v>#DIV/0!</v>
      </c>
      <c r="AH823" s="6"/>
      <c r="AI823" s="5" t="e">
        <f>Обработка!$E819</f>
        <v>#DIV/0!</v>
      </c>
      <c r="AJ823" s="5" t="e">
        <f>Обработка!$F819</f>
        <v>#DIV/0!</v>
      </c>
      <c r="AK823" s="5" t="e">
        <f>Обработка!$G819</f>
        <v>#DIV/0!</v>
      </c>
    </row>
    <row r="824" spans="1:37" x14ac:dyDescent="0.25">
      <c r="A824" s="11"/>
      <c r="B824" s="13"/>
      <c r="C824" s="80"/>
      <c r="D824" s="12"/>
      <c r="E824" s="11" t="str">
        <f t="shared" si="25"/>
        <v xml:space="preserve">0 лет 0 мес. </v>
      </c>
      <c r="F824" s="11"/>
      <c r="G824" s="11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8" t="e">
        <f>Обработка!$B820</f>
        <v>#DIV/0!</v>
      </c>
      <c r="AC824" s="8" t="e">
        <f>INDEX(Обработка!$J$11:$U$1011,'Тулуз-Пьерон'!$A824,$F824+1)</f>
        <v>#DIV/0!</v>
      </c>
      <c r="AD824" s="8" t="e">
        <f>Обработка!$C820</f>
        <v>#DIV/0!</v>
      </c>
      <c r="AE824" s="5" t="e">
        <f>Обработка!$D820</f>
        <v>#DIV/0!</v>
      </c>
      <c r="AF824" s="8" t="e">
        <f>INDEX(Обработка!$V$11:$AG$1011,'Тулуз-Пьерон'!$A824,'Тулуз-Пьерон'!$F824+1)</f>
        <v>#DIV/0!</v>
      </c>
      <c r="AG824" s="7" t="e">
        <f t="shared" si="24"/>
        <v>#DIV/0!</v>
      </c>
      <c r="AH824" s="6"/>
      <c r="AI824" s="5" t="e">
        <f>Обработка!$E820</f>
        <v>#DIV/0!</v>
      </c>
      <c r="AJ824" s="5" t="e">
        <f>Обработка!$F820</f>
        <v>#DIV/0!</v>
      </c>
      <c r="AK824" s="5" t="e">
        <f>Обработка!$G820</f>
        <v>#DIV/0!</v>
      </c>
    </row>
    <row r="825" spans="1:37" x14ac:dyDescent="0.25">
      <c r="A825" s="11"/>
      <c r="B825" s="13"/>
      <c r="C825" s="80"/>
      <c r="D825" s="12"/>
      <c r="E825" s="11" t="str">
        <f t="shared" si="25"/>
        <v xml:space="preserve">0 лет 0 мес. </v>
      </c>
      <c r="F825" s="11"/>
      <c r="G825" s="11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8" t="e">
        <f>Обработка!$B821</f>
        <v>#DIV/0!</v>
      </c>
      <c r="AC825" s="8" t="e">
        <f>INDEX(Обработка!$J$11:$U$1011,'Тулуз-Пьерон'!$A825,$F825+1)</f>
        <v>#DIV/0!</v>
      </c>
      <c r="AD825" s="8" t="e">
        <f>Обработка!$C821</f>
        <v>#DIV/0!</v>
      </c>
      <c r="AE825" s="5" t="e">
        <f>Обработка!$D821</f>
        <v>#DIV/0!</v>
      </c>
      <c r="AF825" s="8" t="e">
        <f>INDEX(Обработка!$V$11:$AG$1011,'Тулуз-Пьерон'!$A825,'Тулуз-Пьерон'!$F825+1)</f>
        <v>#DIV/0!</v>
      </c>
      <c r="AG825" s="7" t="e">
        <f t="shared" si="24"/>
        <v>#DIV/0!</v>
      </c>
      <c r="AH825" s="6"/>
      <c r="AI825" s="5" t="e">
        <f>Обработка!$E821</f>
        <v>#DIV/0!</v>
      </c>
      <c r="AJ825" s="5" t="e">
        <f>Обработка!$F821</f>
        <v>#DIV/0!</v>
      </c>
      <c r="AK825" s="5" t="e">
        <f>Обработка!$G821</f>
        <v>#DIV/0!</v>
      </c>
    </row>
    <row r="826" spans="1:37" x14ac:dyDescent="0.25">
      <c r="A826" s="11"/>
      <c r="B826" s="13"/>
      <c r="C826" s="80"/>
      <c r="D826" s="12"/>
      <c r="E826" s="11" t="str">
        <f t="shared" si="25"/>
        <v xml:space="preserve">0 лет 0 мес. </v>
      </c>
      <c r="F826" s="11"/>
      <c r="G826" s="11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8" t="e">
        <f>Обработка!$B822</f>
        <v>#DIV/0!</v>
      </c>
      <c r="AC826" s="8" t="e">
        <f>INDEX(Обработка!$J$11:$U$1011,'Тулуз-Пьерон'!$A826,$F826+1)</f>
        <v>#DIV/0!</v>
      </c>
      <c r="AD826" s="8" t="e">
        <f>Обработка!$C822</f>
        <v>#DIV/0!</v>
      </c>
      <c r="AE826" s="5" t="e">
        <f>Обработка!$D822</f>
        <v>#DIV/0!</v>
      </c>
      <c r="AF826" s="8" t="e">
        <f>INDEX(Обработка!$V$11:$AG$1011,'Тулуз-Пьерон'!$A826,'Тулуз-Пьерон'!$F826+1)</f>
        <v>#DIV/0!</v>
      </c>
      <c r="AG826" s="7" t="e">
        <f t="shared" si="24"/>
        <v>#DIV/0!</v>
      </c>
      <c r="AH826" s="6"/>
      <c r="AI826" s="5" t="e">
        <f>Обработка!$E822</f>
        <v>#DIV/0!</v>
      </c>
      <c r="AJ826" s="5" t="e">
        <f>Обработка!$F822</f>
        <v>#DIV/0!</v>
      </c>
      <c r="AK826" s="5" t="e">
        <f>Обработка!$G822</f>
        <v>#DIV/0!</v>
      </c>
    </row>
    <row r="827" spans="1:37" x14ac:dyDescent="0.25">
      <c r="A827" s="11"/>
      <c r="B827" s="13"/>
      <c r="C827" s="80"/>
      <c r="D827" s="12"/>
      <c r="E827" s="11" t="str">
        <f t="shared" si="25"/>
        <v xml:space="preserve">0 лет 0 мес. </v>
      </c>
      <c r="F827" s="11"/>
      <c r="G827" s="11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8" t="e">
        <f>Обработка!$B823</f>
        <v>#DIV/0!</v>
      </c>
      <c r="AC827" s="8" t="e">
        <f>INDEX(Обработка!$J$11:$U$1011,'Тулуз-Пьерон'!$A827,$F827+1)</f>
        <v>#DIV/0!</v>
      </c>
      <c r="AD827" s="8" t="e">
        <f>Обработка!$C823</f>
        <v>#DIV/0!</v>
      </c>
      <c r="AE827" s="5" t="e">
        <f>Обработка!$D823</f>
        <v>#DIV/0!</v>
      </c>
      <c r="AF827" s="8" t="e">
        <f>INDEX(Обработка!$V$11:$AG$1011,'Тулуз-Пьерон'!$A827,'Тулуз-Пьерон'!$F827+1)</f>
        <v>#DIV/0!</v>
      </c>
      <c r="AG827" s="7" t="e">
        <f t="shared" si="24"/>
        <v>#DIV/0!</v>
      </c>
      <c r="AH827" s="6"/>
      <c r="AI827" s="5" t="e">
        <f>Обработка!$E823</f>
        <v>#DIV/0!</v>
      </c>
      <c r="AJ827" s="5" t="e">
        <f>Обработка!$F823</f>
        <v>#DIV/0!</v>
      </c>
      <c r="AK827" s="5" t="e">
        <f>Обработка!$G823</f>
        <v>#DIV/0!</v>
      </c>
    </row>
    <row r="828" spans="1:37" x14ac:dyDescent="0.25">
      <c r="A828" s="11"/>
      <c r="B828" s="13"/>
      <c r="C828" s="80"/>
      <c r="D828" s="12"/>
      <c r="E828" s="11" t="str">
        <f t="shared" si="25"/>
        <v xml:space="preserve">0 лет 0 мес. </v>
      </c>
      <c r="F828" s="11"/>
      <c r="G828" s="11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8" t="e">
        <f>Обработка!$B824</f>
        <v>#DIV/0!</v>
      </c>
      <c r="AC828" s="8" t="e">
        <f>INDEX(Обработка!$J$11:$U$1011,'Тулуз-Пьерон'!$A828,$F828+1)</f>
        <v>#DIV/0!</v>
      </c>
      <c r="AD828" s="8" t="e">
        <f>Обработка!$C824</f>
        <v>#DIV/0!</v>
      </c>
      <c r="AE828" s="5" t="e">
        <f>Обработка!$D824</f>
        <v>#DIV/0!</v>
      </c>
      <c r="AF828" s="8" t="e">
        <f>INDEX(Обработка!$V$11:$AG$1011,'Тулуз-Пьерон'!$A828,'Тулуз-Пьерон'!$F828+1)</f>
        <v>#DIV/0!</v>
      </c>
      <c r="AG828" s="7" t="e">
        <f t="shared" si="24"/>
        <v>#DIV/0!</v>
      </c>
      <c r="AH828" s="6"/>
      <c r="AI828" s="5" t="e">
        <f>Обработка!$E824</f>
        <v>#DIV/0!</v>
      </c>
      <c r="AJ828" s="5" t="e">
        <f>Обработка!$F824</f>
        <v>#DIV/0!</v>
      </c>
      <c r="AK828" s="5" t="e">
        <f>Обработка!$G824</f>
        <v>#DIV/0!</v>
      </c>
    </row>
    <row r="829" spans="1:37" x14ac:dyDescent="0.25">
      <c r="A829" s="11"/>
      <c r="B829" s="13"/>
      <c r="C829" s="80"/>
      <c r="D829" s="12"/>
      <c r="E829" s="11" t="str">
        <f t="shared" si="25"/>
        <v xml:space="preserve">0 лет 0 мес. </v>
      </c>
      <c r="F829" s="11"/>
      <c r="G829" s="11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8" t="e">
        <f>Обработка!$B825</f>
        <v>#DIV/0!</v>
      </c>
      <c r="AC829" s="8" t="e">
        <f>INDEX(Обработка!$J$11:$U$1011,'Тулуз-Пьерон'!$A829,$F829+1)</f>
        <v>#DIV/0!</v>
      </c>
      <c r="AD829" s="8" t="e">
        <f>Обработка!$C825</f>
        <v>#DIV/0!</v>
      </c>
      <c r="AE829" s="5" t="e">
        <f>Обработка!$D825</f>
        <v>#DIV/0!</v>
      </c>
      <c r="AF829" s="8" t="e">
        <f>INDEX(Обработка!$V$11:$AG$1011,'Тулуз-Пьерон'!$A829,'Тулуз-Пьерон'!$F829+1)</f>
        <v>#DIV/0!</v>
      </c>
      <c r="AG829" s="7" t="e">
        <f t="shared" si="24"/>
        <v>#DIV/0!</v>
      </c>
      <c r="AH829" s="6"/>
      <c r="AI829" s="5" t="e">
        <f>Обработка!$E825</f>
        <v>#DIV/0!</v>
      </c>
      <c r="AJ829" s="5" t="e">
        <f>Обработка!$F825</f>
        <v>#DIV/0!</v>
      </c>
      <c r="AK829" s="5" t="e">
        <f>Обработка!$G825</f>
        <v>#DIV/0!</v>
      </c>
    </row>
    <row r="830" spans="1:37" x14ac:dyDescent="0.25">
      <c r="A830" s="11"/>
      <c r="B830" s="13"/>
      <c r="C830" s="80"/>
      <c r="D830" s="12"/>
      <c r="E830" s="11" t="str">
        <f t="shared" si="25"/>
        <v xml:space="preserve">0 лет 0 мес. </v>
      </c>
      <c r="F830" s="11"/>
      <c r="G830" s="11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8" t="e">
        <f>Обработка!$B826</f>
        <v>#DIV/0!</v>
      </c>
      <c r="AC830" s="8" t="e">
        <f>INDEX(Обработка!$J$11:$U$1011,'Тулуз-Пьерон'!$A830,$F830+1)</f>
        <v>#DIV/0!</v>
      </c>
      <c r="AD830" s="8" t="e">
        <f>Обработка!$C826</f>
        <v>#DIV/0!</v>
      </c>
      <c r="AE830" s="5" t="e">
        <f>Обработка!$D826</f>
        <v>#DIV/0!</v>
      </c>
      <c r="AF830" s="8" t="e">
        <f>INDEX(Обработка!$V$11:$AG$1011,'Тулуз-Пьерон'!$A830,'Тулуз-Пьерон'!$F830+1)</f>
        <v>#DIV/0!</v>
      </c>
      <c r="AG830" s="7" t="e">
        <f t="shared" si="24"/>
        <v>#DIV/0!</v>
      </c>
      <c r="AH830" s="6"/>
      <c r="AI830" s="5" t="e">
        <f>Обработка!$E826</f>
        <v>#DIV/0!</v>
      </c>
      <c r="AJ830" s="5" t="e">
        <f>Обработка!$F826</f>
        <v>#DIV/0!</v>
      </c>
      <c r="AK830" s="5" t="e">
        <f>Обработка!$G826</f>
        <v>#DIV/0!</v>
      </c>
    </row>
    <row r="831" spans="1:37" x14ac:dyDescent="0.25">
      <c r="A831" s="11"/>
      <c r="B831" s="13"/>
      <c r="C831" s="80"/>
      <c r="D831" s="12"/>
      <c r="E831" s="11" t="str">
        <f t="shared" si="25"/>
        <v xml:space="preserve">0 лет 0 мес. </v>
      </c>
      <c r="F831" s="11"/>
      <c r="G831" s="11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8" t="e">
        <f>Обработка!$B827</f>
        <v>#DIV/0!</v>
      </c>
      <c r="AC831" s="8" t="e">
        <f>INDEX(Обработка!$J$11:$U$1011,'Тулуз-Пьерон'!$A831,$F831+1)</f>
        <v>#DIV/0!</v>
      </c>
      <c r="AD831" s="8" t="e">
        <f>Обработка!$C827</f>
        <v>#DIV/0!</v>
      </c>
      <c r="AE831" s="5" t="e">
        <f>Обработка!$D827</f>
        <v>#DIV/0!</v>
      </c>
      <c r="AF831" s="8" t="e">
        <f>INDEX(Обработка!$V$11:$AG$1011,'Тулуз-Пьерон'!$A831,'Тулуз-Пьерон'!$F831+1)</f>
        <v>#DIV/0!</v>
      </c>
      <c r="AG831" s="7" t="e">
        <f t="shared" si="24"/>
        <v>#DIV/0!</v>
      </c>
      <c r="AH831" s="6"/>
      <c r="AI831" s="5" t="e">
        <f>Обработка!$E827</f>
        <v>#DIV/0!</v>
      </c>
      <c r="AJ831" s="5" t="e">
        <f>Обработка!$F827</f>
        <v>#DIV/0!</v>
      </c>
      <c r="AK831" s="5" t="e">
        <f>Обработка!$G827</f>
        <v>#DIV/0!</v>
      </c>
    </row>
    <row r="832" spans="1:37" x14ac:dyDescent="0.25">
      <c r="A832" s="11"/>
      <c r="B832" s="13"/>
      <c r="C832" s="80"/>
      <c r="D832" s="12"/>
      <c r="E832" s="11" t="str">
        <f t="shared" si="25"/>
        <v xml:space="preserve">0 лет 0 мес. </v>
      </c>
      <c r="F832" s="11"/>
      <c r="G832" s="11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8" t="e">
        <f>Обработка!$B828</f>
        <v>#DIV/0!</v>
      </c>
      <c r="AC832" s="8" t="e">
        <f>INDEX(Обработка!$J$11:$U$1011,'Тулуз-Пьерон'!$A832,$F832+1)</f>
        <v>#DIV/0!</v>
      </c>
      <c r="AD832" s="8" t="e">
        <f>Обработка!$C828</f>
        <v>#DIV/0!</v>
      </c>
      <c r="AE832" s="5" t="e">
        <f>Обработка!$D828</f>
        <v>#DIV/0!</v>
      </c>
      <c r="AF832" s="8" t="e">
        <f>INDEX(Обработка!$V$11:$AG$1011,'Тулуз-Пьерон'!$A832,'Тулуз-Пьерон'!$F832+1)</f>
        <v>#DIV/0!</v>
      </c>
      <c r="AG832" s="7" t="e">
        <f t="shared" si="24"/>
        <v>#DIV/0!</v>
      </c>
      <c r="AH832" s="6"/>
      <c r="AI832" s="5" t="e">
        <f>Обработка!$E828</f>
        <v>#DIV/0!</v>
      </c>
      <c r="AJ832" s="5" t="e">
        <f>Обработка!$F828</f>
        <v>#DIV/0!</v>
      </c>
      <c r="AK832" s="5" t="e">
        <f>Обработка!$G828</f>
        <v>#DIV/0!</v>
      </c>
    </row>
    <row r="833" spans="1:37" x14ac:dyDescent="0.25">
      <c r="A833" s="11"/>
      <c r="B833" s="13"/>
      <c r="C833" s="80"/>
      <c r="D833" s="12"/>
      <c r="E833" s="11" t="str">
        <f t="shared" si="25"/>
        <v xml:space="preserve">0 лет 0 мес. </v>
      </c>
      <c r="F833" s="11"/>
      <c r="G833" s="11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8" t="e">
        <f>Обработка!$B829</f>
        <v>#DIV/0!</v>
      </c>
      <c r="AC833" s="8" t="e">
        <f>INDEX(Обработка!$J$11:$U$1011,'Тулуз-Пьерон'!$A833,$F833+1)</f>
        <v>#DIV/0!</v>
      </c>
      <c r="AD833" s="8" t="e">
        <f>Обработка!$C829</f>
        <v>#DIV/0!</v>
      </c>
      <c r="AE833" s="5" t="e">
        <f>Обработка!$D829</f>
        <v>#DIV/0!</v>
      </c>
      <c r="AF833" s="8" t="e">
        <f>INDEX(Обработка!$V$11:$AG$1011,'Тулуз-Пьерон'!$A833,'Тулуз-Пьерон'!$F833+1)</f>
        <v>#DIV/0!</v>
      </c>
      <c r="AG833" s="7" t="e">
        <f t="shared" si="24"/>
        <v>#DIV/0!</v>
      </c>
      <c r="AH833" s="6"/>
      <c r="AI833" s="5" t="e">
        <f>Обработка!$E829</f>
        <v>#DIV/0!</v>
      </c>
      <c r="AJ833" s="5" t="e">
        <f>Обработка!$F829</f>
        <v>#DIV/0!</v>
      </c>
      <c r="AK833" s="5" t="e">
        <f>Обработка!$G829</f>
        <v>#DIV/0!</v>
      </c>
    </row>
    <row r="834" spans="1:37" x14ac:dyDescent="0.25">
      <c r="A834" s="11"/>
      <c r="B834" s="13"/>
      <c r="C834" s="80"/>
      <c r="D834" s="12"/>
      <c r="E834" s="11" t="str">
        <f t="shared" si="25"/>
        <v xml:space="preserve">0 лет 0 мес. </v>
      </c>
      <c r="F834" s="11"/>
      <c r="G834" s="11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8" t="e">
        <f>Обработка!$B830</f>
        <v>#DIV/0!</v>
      </c>
      <c r="AC834" s="8" t="e">
        <f>INDEX(Обработка!$J$11:$U$1011,'Тулуз-Пьерон'!$A834,$F834+1)</f>
        <v>#DIV/0!</v>
      </c>
      <c r="AD834" s="8" t="e">
        <f>Обработка!$C830</f>
        <v>#DIV/0!</v>
      </c>
      <c r="AE834" s="5" t="e">
        <f>Обработка!$D830</f>
        <v>#DIV/0!</v>
      </c>
      <c r="AF834" s="8" t="e">
        <f>INDEX(Обработка!$V$11:$AG$1011,'Тулуз-Пьерон'!$A834,'Тулуз-Пьерон'!$F834+1)</f>
        <v>#DIV/0!</v>
      </c>
      <c r="AG834" s="7" t="e">
        <f t="shared" si="24"/>
        <v>#DIV/0!</v>
      </c>
      <c r="AH834" s="6"/>
      <c r="AI834" s="5" t="e">
        <f>Обработка!$E830</f>
        <v>#DIV/0!</v>
      </c>
      <c r="AJ834" s="5" t="e">
        <f>Обработка!$F830</f>
        <v>#DIV/0!</v>
      </c>
      <c r="AK834" s="5" t="e">
        <f>Обработка!$G830</f>
        <v>#DIV/0!</v>
      </c>
    </row>
    <row r="835" spans="1:37" x14ac:dyDescent="0.25">
      <c r="A835" s="11"/>
      <c r="B835" s="13"/>
      <c r="C835" s="80"/>
      <c r="D835" s="12"/>
      <c r="E835" s="11" t="str">
        <f t="shared" si="25"/>
        <v xml:space="preserve">0 лет 0 мес. </v>
      </c>
      <c r="F835" s="11"/>
      <c r="G835" s="11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8" t="e">
        <f>Обработка!$B831</f>
        <v>#DIV/0!</v>
      </c>
      <c r="AC835" s="8" t="e">
        <f>INDEX(Обработка!$J$11:$U$1011,'Тулуз-Пьерон'!$A835,$F835+1)</f>
        <v>#DIV/0!</v>
      </c>
      <c r="AD835" s="8" t="e">
        <f>Обработка!$C831</f>
        <v>#DIV/0!</v>
      </c>
      <c r="AE835" s="5" t="e">
        <f>Обработка!$D831</f>
        <v>#DIV/0!</v>
      </c>
      <c r="AF835" s="8" t="e">
        <f>INDEX(Обработка!$V$11:$AG$1011,'Тулуз-Пьерон'!$A835,'Тулуз-Пьерон'!$F835+1)</f>
        <v>#DIV/0!</v>
      </c>
      <c r="AG835" s="7" t="e">
        <f t="shared" si="24"/>
        <v>#DIV/0!</v>
      </c>
      <c r="AH835" s="6"/>
      <c r="AI835" s="5" t="e">
        <f>Обработка!$E831</f>
        <v>#DIV/0!</v>
      </c>
      <c r="AJ835" s="5" t="e">
        <f>Обработка!$F831</f>
        <v>#DIV/0!</v>
      </c>
      <c r="AK835" s="5" t="e">
        <f>Обработка!$G831</f>
        <v>#DIV/0!</v>
      </c>
    </row>
    <row r="836" spans="1:37" x14ac:dyDescent="0.25">
      <c r="A836" s="11"/>
      <c r="B836" s="13"/>
      <c r="C836" s="80"/>
      <c r="D836" s="12"/>
      <c r="E836" s="11" t="str">
        <f t="shared" si="25"/>
        <v xml:space="preserve">0 лет 0 мес. </v>
      </c>
      <c r="F836" s="11"/>
      <c r="G836" s="11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8" t="e">
        <f>Обработка!$B832</f>
        <v>#DIV/0!</v>
      </c>
      <c r="AC836" s="8" t="e">
        <f>INDEX(Обработка!$J$11:$U$1011,'Тулуз-Пьерон'!$A836,$F836+1)</f>
        <v>#DIV/0!</v>
      </c>
      <c r="AD836" s="8" t="e">
        <f>Обработка!$C832</f>
        <v>#DIV/0!</v>
      </c>
      <c r="AE836" s="5" t="e">
        <f>Обработка!$D832</f>
        <v>#DIV/0!</v>
      </c>
      <c r="AF836" s="8" t="e">
        <f>INDEX(Обработка!$V$11:$AG$1011,'Тулуз-Пьерон'!$A836,'Тулуз-Пьерон'!$F836+1)</f>
        <v>#DIV/0!</v>
      </c>
      <c r="AG836" s="7" t="e">
        <f t="shared" si="24"/>
        <v>#DIV/0!</v>
      </c>
      <c r="AH836" s="6"/>
      <c r="AI836" s="5" t="e">
        <f>Обработка!$E832</f>
        <v>#DIV/0!</v>
      </c>
      <c r="AJ836" s="5" t="e">
        <f>Обработка!$F832</f>
        <v>#DIV/0!</v>
      </c>
      <c r="AK836" s="5" t="e">
        <f>Обработка!$G832</f>
        <v>#DIV/0!</v>
      </c>
    </row>
    <row r="837" spans="1:37" x14ac:dyDescent="0.25">
      <c r="A837" s="11"/>
      <c r="B837" s="13"/>
      <c r="C837" s="80"/>
      <c r="D837" s="12"/>
      <c r="E837" s="11" t="str">
        <f t="shared" si="25"/>
        <v xml:space="preserve">0 лет 0 мес. </v>
      </c>
      <c r="F837" s="11"/>
      <c r="G837" s="11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8" t="e">
        <f>Обработка!$B833</f>
        <v>#DIV/0!</v>
      </c>
      <c r="AC837" s="8" t="e">
        <f>INDEX(Обработка!$J$11:$U$1011,'Тулуз-Пьерон'!$A837,$F837+1)</f>
        <v>#DIV/0!</v>
      </c>
      <c r="AD837" s="8" t="e">
        <f>Обработка!$C833</f>
        <v>#DIV/0!</v>
      </c>
      <c r="AE837" s="5" t="e">
        <f>Обработка!$D833</f>
        <v>#DIV/0!</v>
      </c>
      <c r="AF837" s="8" t="e">
        <f>INDEX(Обработка!$V$11:$AG$1011,'Тулуз-Пьерон'!$A837,'Тулуз-Пьерон'!$F837+1)</f>
        <v>#DIV/0!</v>
      </c>
      <c r="AG837" s="7" t="e">
        <f t="shared" si="24"/>
        <v>#DIV/0!</v>
      </c>
      <c r="AH837" s="6"/>
      <c r="AI837" s="5" t="e">
        <f>Обработка!$E833</f>
        <v>#DIV/0!</v>
      </c>
      <c r="AJ837" s="5" t="e">
        <f>Обработка!$F833</f>
        <v>#DIV/0!</v>
      </c>
      <c r="AK837" s="5" t="e">
        <f>Обработка!$G833</f>
        <v>#DIV/0!</v>
      </c>
    </row>
    <row r="838" spans="1:37" x14ac:dyDescent="0.25">
      <c r="A838" s="11"/>
      <c r="B838" s="13"/>
      <c r="C838" s="80"/>
      <c r="D838" s="12"/>
      <c r="E838" s="11" t="str">
        <f t="shared" si="25"/>
        <v xml:space="preserve">0 лет 0 мес. </v>
      </c>
      <c r="F838" s="11"/>
      <c r="G838" s="11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8" t="e">
        <f>Обработка!$B834</f>
        <v>#DIV/0!</v>
      </c>
      <c r="AC838" s="8" t="e">
        <f>INDEX(Обработка!$J$11:$U$1011,'Тулуз-Пьерон'!$A838,$F838+1)</f>
        <v>#DIV/0!</v>
      </c>
      <c r="AD838" s="8" t="e">
        <f>Обработка!$C834</f>
        <v>#DIV/0!</v>
      </c>
      <c r="AE838" s="5" t="e">
        <f>Обработка!$D834</f>
        <v>#DIV/0!</v>
      </c>
      <c r="AF838" s="8" t="e">
        <f>INDEX(Обработка!$V$11:$AG$1011,'Тулуз-Пьерон'!$A838,'Тулуз-Пьерон'!$F838+1)</f>
        <v>#DIV/0!</v>
      </c>
      <c r="AG838" s="7" t="e">
        <f t="shared" si="24"/>
        <v>#DIV/0!</v>
      </c>
      <c r="AH838" s="6"/>
      <c r="AI838" s="5" t="e">
        <f>Обработка!$E834</f>
        <v>#DIV/0!</v>
      </c>
      <c r="AJ838" s="5" t="e">
        <f>Обработка!$F834</f>
        <v>#DIV/0!</v>
      </c>
      <c r="AK838" s="5" t="e">
        <f>Обработка!$G834</f>
        <v>#DIV/0!</v>
      </c>
    </row>
    <row r="839" spans="1:37" x14ac:dyDescent="0.25">
      <c r="A839" s="11"/>
      <c r="B839" s="13"/>
      <c r="C839" s="80"/>
      <c r="D839" s="12"/>
      <c r="E839" s="11" t="str">
        <f t="shared" si="25"/>
        <v xml:space="preserve">0 лет 0 мес. </v>
      </c>
      <c r="F839" s="11"/>
      <c r="G839" s="11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8" t="e">
        <f>Обработка!$B835</f>
        <v>#DIV/0!</v>
      </c>
      <c r="AC839" s="8" t="e">
        <f>INDEX(Обработка!$J$11:$U$1011,'Тулуз-Пьерон'!$A839,$F839+1)</f>
        <v>#DIV/0!</v>
      </c>
      <c r="AD839" s="8" t="e">
        <f>Обработка!$C835</f>
        <v>#DIV/0!</v>
      </c>
      <c r="AE839" s="5" t="e">
        <f>Обработка!$D835</f>
        <v>#DIV/0!</v>
      </c>
      <c r="AF839" s="8" t="e">
        <f>INDEX(Обработка!$V$11:$AG$1011,'Тулуз-Пьерон'!$A839,'Тулуз-Пьерон'!$F839+1)</f>
        <v>#DIV/0!</v>
      </c>
      <c r="AG839" s="7" t="e">
        <f t="shared" si="24"/>
        <v>#DIV/0!</v>
      </c>
      <c r="AH839" s="6"/>
      <c r="AI839" s="5" t="e">
        <f>Обработка!$E835</f>
        <v>#DIV/0!</v>
      </c>
      <c r="AJ839" s="5" t="e">
        <f>Обработка!$F835</f>
        <v>#DIV/0!</v>
      </c>
      <c r="AK839" s="5" t="e">
        <f>Обработка!$G835</f>
        <v>#DIV/0!</v>
      </c>
    </row>
    <row r="840" spans="1:37" x14ac:dyDescent="0.25">
      <c r="A840" s="11"/>
      <c r="B840" s="13"/>
      <c r="C840" s="80"/>
      <c r="D840" s="12"/>
      <c r="E840" s="11" t="str">
        <f t="shared" si="25"/>
        <v xml:space="preserve">0 лет 0 мес. </v>
      </c>
      <c r="F840" s="11"/>
      <c r="G840" s="11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8" t="e">
        <f>Обработка!$B836</f>
        <v>#DIV/0!</v>
      </c>
      <c r="AC840" s="8" t="e">
        <f>INDEX(Обработка!$J$11:$U$1011,'Тулуз-Пьерон'!$A840,$F840+1)</f>
        <v>#DIV/0!</v>
      </c>
      <c r="AD840" s="8" t="e">
        <f>Обработка!$C836</f>
        <v>#DIV/0!</v>
      </c>
      <c r="AE840" s="5" t="e">
        <f>Обработка!$D836</f>
        <v>#DIV/0!</v>
      </c>
      <c r="AF840" s="8" t="e">
        <f>INDEX(Обработка!$V$11:$AG$1011,'Тулуз-Пьерон'!$A840,'Тулуз-Пьерон'!$F840+1)</f>
        <v>#DIV/0!</v>
      </c>
      <c r="AG840" s="7" t="e">
        <f t="shared" si="24"/>
        <v>#DIV/0!</v>
      </c>
      <c r="AH840" s="6"/>
      <c r="AI840" s="5" t="e">
        <f>Обработка!$E836</f>
        <v>#DIV/0!</v>
      </c>
      <c r="AJ840" s="5" t="e">
        <f>Обработка!$F836</f>
        <v>#DIV/0!</v>
      </c>
      <c r="AK840" s="5" t="e">
        <f>Обработка!$G836</f>
        <v>#DIV/0!</v>
      </c>
    </row>
    <row r="841" spans="1:37" x14ac:dyDescent="0.25">
      <c r="A841" s="11"/>
      <c r="B841" s="13"/>
      <c r="C841" s="80"/>
      <c r="D841" s="12"/>
      <c r="E841" s="11" t="str">
        <f t="shared" si="25"/>
        <v xml:space="preserve">0 лет 0 мес. </v>
      </c>
      <c r="F841" s="11"/>
      <c r="G841" s="11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8" t="e">
        <f>Обработка!$B837</f>
        <v>#DIV/0!</v>
      </c>
      <c r="AC841" s="8" t="e">
        <f>INDEX(Обработка!$J$11:$U$1011,'Тулуз-Пьерон'!$A841,$F841+1)</f>
        <v>#DIV/0!</v>
      </c>
      <c r="AD841" s="8" t="e">
        <f>Обработка!$C837</f>
        <v>#DIV/0!</v>
      </c>
      <c r="AE841" s="5" t="e">
        <f>Обработка!$D837</f>
        <v>#DIV/0!</v>
      </c>
      <c r="AF841" s="8" t="e">
        <f>INDEX(Обработка!$V$11:$AG$1011,'Тулуз-Пьерон'!$A841,'Тулуз-Пьерон'!$F841+1)</f>
        <v>#DIV/0!</v>
      </c>
      <c r="AG841" s="7" t="e">
        <f t="shared" si="24"/>
        <v>#DIV/0!</v>
      </c>
      <c r="AH841" s="6"/>
      <c r="AI841" s="5" t="e">
        <f>Обработка!$E837</f>
        <v>#DIV/0!</v>
      </c>
      <c r="AJ841" s="5" t="e">
        <f>Обработка!$F837</f>
        <v>#DIV/0!</v>
      </c>
      <c r="AK841" s="5" t="e">
        <f>Обработка!$G837</f>
        <v>#DIV/0!</v>
      </c>
    </row>
    <row r="842" spans="1:37" x14ac:dyDescent="0.25">
      <c r="A842" s="11"/>
      <c r="B842" s="13"/>
      <c r="C842" s="80"/>
      <c r="D842" s="12"/>
      <c r="E842" s="11" t="str">
        <f t="shared" si="25"/>
        <v xml:space="preserve">0 лет 0 мес. </v>
      </c>
      <c r="F842" s="11"/>
      <c r="G842" s="11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8" t="e">
        <f>Обработка!$B838</f>
        <v>#DIV/0!</v>
      </c>
      <c r="AC842" s="8" t="e">
        <f>INDEX(Обработка!$J$11:$U$1011,'Тулуз-Пьерон'!$A842,$F842+1)</f>
        <v>#DIV/0!</v>
      </c>
      <c r="AD842" s="8" t="e">
        <f>Обработка!$C838</f>
        <v>#DIV/0!</v>
      </c>
      <c r="AE842" s="5" t="e">
        <f>Обработка!$D838</f>
        <v>#DIV/0!</v>
      </c>
      <c r="AF842" s="8" t="e">
        <f>INDEX(Обработка!$V$11:$AG$1011,'Тулуз-Пьерон'!$A842,'Тулуз-Пьерон'!$F842+1)</f>
        <v>#DIV/0!</v>
      </c>
      <c r="AG842" s="7" t="e">
        <f t="shared" si="24"/>
        <v>#DIV/0!</v>
      </c>
      <c r="AH842" s="6"/>
      <c r="AI842" s="5" t="e">
        <f>Обработка!$E838</f>
        <v>#DIV/0!</v>
      </c>
      <c r="AJ842" s="5" t="e">
        <f>Обработка!$F838</f>
        <v>#DIV/0!</v>
      </c>
      <c r="AK842" s="5" t="e">
        <f>Обработка!$G838</f>
        <v>#DIV/0!</v>
      </c>
    </row>
    <row r="843" spans="1:37" x14ac:dyDescent="0.25">
      <c r="A843" s="11"/>
      <c r="B843" s="13"/>
      <c r="C843" s="80"/>
      <c r="D843" s="12"/>
      <c r="E843" s="11" t="str">
        <f t="shared" si="25"/>
        <v xml:space="preserve">0 лет 0 мес. </v>
      </c>
      <c r="F843" s="11"/>
      <c r="G843" s="11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8" t="e">
        <f>Обработка!$B839</f>
        <v>#DIV/0!</v>
      </c>
      <c r="AC843" s="8" t="e">
        <f>INDEX(Обработка!$J$11:$U$1011,'Тулуз-Пьерон'!$A843,$F843+1)</f>
        <v>#DIV/0!</v>
      </c>
      <c r="AD843" s="8" t="e">
        <f>Обработка!$C839</f>
        <v>#DIV/0!</v>
      </c>
      <c r="AE843" s="5" t="e">
        <f>Обработка!$D839</f>
        <v>#DIV/0!</v>
      </c>
      <c r="AF843" s="8" t="e">
        <f>INDEX(Обработка!$V$11:$AG$1011,'Тулуз-Пьерон'!$A843,'Тулуз-Пьерон'!$F843+1)</f>
        <v>#DIV/0!</v>
      </c>
      <c r="AG843" s="7" t="e">
        <f t="shared" si="24"/>
        <v>#DIV/0!</v>
      </c>
      <c r="AH843" s="6"/>
      <c r="AI843" s="5" t="e">
        <f>Обработка!$E839</f>
        <v>#DIV/0!</v>
      </c>
      <c r="AJ843" s="5" t="e">
        <f>Обработка!$F839</f>
        <v>#DIV/0!</v>
      </c>
      <c r="AK843" s="5" t="e">
        <f>Обработка!$G839</f>
        <v>#DIV/0!</v>
      </c>
    </row>
    <row r="844" spans="1:37" x14ac:dyDescent="0.25">
      <c r="A844" s="11"/>
      <c r="B844" s="13"/>
      <c r="C844" s="80"/>
      <c r="D844" s="12"/>
      <c r="E844" s="11" t="str">
        <f t="shared" si="25"/>
        <v xml:space="preserve">0 лет 0 мес. </v>
      </c>
      <c r="F844" s="11"/>
      <c r="G844" s="11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8" t="e">
        <f>Обработка!$B840</f>
        <v>#DIV/0!</v>
      </c>
      <c r="AC844" s="8" t="e">
        <f>INDEX(Обработка!$J$11:$U$1011,'Тулуз-Пьерон'!$A844,$F844+1)</f>
        <v>#DIV/0!</v>
      </c>
      <c r="AD844" s="8" t="e">
        <f>Обработка!$C840</f>
        <v>#DIV/0!</v>
      </c>
      <c r="AE844" s="5" t="e">
        <f>Обработка!$D840</f>
        <v>#DIV/0!</v>
      </c>
      <c r="AF844" s="8" t="e">
        <f>INDEX(Обработка!$V$11:$AG$1011,'Тулуз-Пьерон'!$A844,'Тулуз-Пьерон'!$F844+1)</f>
        <v>#DIV/0!</v>
      </c>
      <c r="AG844" s="7" t="e">
        <f t="shared" si="24"/>
        <v>#DIV/0!</v>
      </c>
      <c r="AH844" s="6"/>
      <c r="AI844" s="5" t="e">
        <f>Обработка!$E840</f>
        <v>#DIV/0!</v>
      </c>
      <c r="AJ844" s="5" t="e">
        <f>Обработка!$F840</f>
        <v>#DIV/0!</v>
      </c>
      <c r="AK844" s="5" t="e">
        <f>Обработка!$G840</f>
        <v>#DIV/0!</v>
      </c>
    </row>
    <row r="845" spans="1:37" x14ac:dyDescent="0.25">
      <c r="A845" s="11"/>
      <c r="B845" s="13"/>
      <c r="C845" s="80"/>
      <c r="D845" s="12"/>
      <c r="E845" s="11" t="str">
        <f t="shared" si="25"/>
        <v xml:space="preserve">0 лет 0 мес. </v>
      </c>
      <c r="F845" s="11"/>
      <c r="G845" s="11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8" t="e">
        <f>Обработка!$B841</f>
        <v>#DIV/0!</v>
      </c>
      <c r="AC845" s="8" t="e">
        <f>INDEX(Обработка!$J$11:$U$1011,'Тулуз-Пьерон'!$A845,$F845+1)</f>
        <v>#DIV/0!</v>
      </c>
      <c r="AD845" s="8" t="e">
        <f>Обработка!$C841</f>
        <v>#DIV/0!</v>
      </c>
      <c r="AE845" s="5" t="e">
        <f>Обработка!$D841</f>
        <v>#DIV/0!</v>
      </c>
      <c r="AF845" s="8" t="e">
        <f>INDEX(Обработка!$V$11:$AG$1011,'Тулуз-Пьерон'!$A845,'Тулуз-Пьерон'!$F845+1)</f>
        <v>#DIV/0!</v>
      </c>
      <c r="AG845" s="7" t="e">
        <f t="shared" si="24"/>
        <v>#DIV/0!</v>
      </c>
      <c r="AH845" s="6"/>
      <c r="AI845" s="5" t="e">
        <f>Обработка!$E841</f>
        <v>#DIV/0!</v>
      </c>
      <c r="AJ845" s="5" t="e">
        <f>Обработка!$F841</f>
        <v>#DIV/0!</v>
      </c>
      <c r="AK845" s="5" t="e">
        <f>Обработка!$G841</f>
        <v>#DIV/0!</v>
      </c>
    </row>
    <row r="846" spans="1:37" x14ac:dyDescent="0.25">
      <c r="A846" s="11"/>
      <c r="B846" s="13"/>
      <c r="C846" s="80"/>
      <c r="D846" s="12"/>
      <c r="E846" s="11" t="str">
        <f t="shared" si="25"/>
        <v xml:space="preserve">0 лет 0 мес. </v>
      </c>
      <c r="F846" s="11"/>
      <c r="G846" s="11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8" t="e">
        <f>Обработка!$B842</f>
        <v>#DIV/0!</v>
      </c>
      <c r="AC846" s="8" t="e">
        <f>INDEX(Обработка!$J$11:$U$1011,'Тулуз-Пьерон'!$A846,$F846+1)</f>
        <v>#DIV/0!</v>
      </c>
      <c r="AD846" s="8" t="e">
        <f>Обработка!$C842</f>
        <v>#DIV/0!</v>
      </c>
      <c r="AE846" s="5" t="e">
        <f>Обработка!$D842</f>
        <v>#DIV/0!</v>
      </c>
      <c r="AF846" s="8" t="e">
        <f>INDEX(Обработка!$V$11:$AG$1011,'Тулуз-Пьерон'!$A846,'Тулуз-Пьерон'!$F846+1)</f>
        <v>#DIV/0!</v>
      </c>
      <c r="AG846" s="7" t="e">
        <f t="shared" si="24"/>
        <v>#DIV/0!</v>
      </c>
      <c r="AH846" s="6"/>
      <c r="AI846" s="5" t="e">
        <f>Обработка!$E842</f>
        <v>#DIV/0!</v>
      </c>
      <c r="AJ846" s="5" t="e">
        <f>Обработка!$F842</f>
        <v>#DIV/0!</v>
      </c>
      <c r="AK846" s="5" t="e">
        <f>Обработка!$G842</f>
        <v>#DIV/0!</v>
      </c>
    </row>
    <row r="847" spans="1:37" x14ac:dyDescent="0.25">
      <c r="A847" s="11"/>
      <c r="B847" s="13"/>
      <c r="C847" s="80"/>
      <c r="D847" s="12"/>
      <c r="E847" s="11" t="str">
        <f t="shared" si="25"/>
        <v xml:space="preserve">0 лет 0 мес. </v>
      </c>
      <c r="F847" s="11"/>
      <c r="G847" s="11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8" t="e">
        <f>Обработка!$B843</f>
        <v>#DIV/0!</v>
      </c>
      <c r="AC847" s="8" t="e">
        <f>INDEX(Обработка!$J$11:$U$1011,'Тулуз-Пьерон'!$A847,$F847+1)</f>
        <v>#DIV/0!</v>
      </c>
      <c r="AD847" s="8" t="e">
        <f>Обработка!$C843</f>
        <v>#DIV/0!</v>
      </c>
      <c r="AE847" s="5" t="e">
        <f>Обработка!$D843</f>
        <v>#DIV/0!</v>
      </c>
      <c r="AF847" s="8" t="e">
        <f>INDEX(Обработка!$V$11:$AG$1011,'Тулуз-Пьерон'!$A847,'Тулуз-Пьерон'!$F847+1)</f>
        <v>#DIV/0!</v>
      </c>
      <c r="AG847" s="7" t="e">
        <f t="shared" ref="AG847:AG910" si="26">IF($AF847="ПАТОЛОГИЯ","КРАЙНЕ ВЫСОКАЯ ВЕРОЯНОСТЬ ММД",IF(AND(OR($AC847="Слабая",$AC847="ПАТОЛОГИЯ"),$AF847="Слабая"),"ММД ВПОЛНЕ ВЕРОЯТНА",IF(AND(OR($AC847="Слабая",$AC847="ПАТОЛОГИЯ"),OR($AF847="Средняя",$AF847="Хорошая")),"ММД В СТАДИИ КОМПЕНСАЦИИ","ОТСУТСТВИЕ ММД")))</f>
        <v>#DIV/0!</v>
      </c>
      <c r="AH847" s="6"/>
      <c r="AI847" s="5" t="e">
        <f>Обработка!$E843</f>
        <v>#DIV/0!</v>
      </c>
      <c r="AJ847" s="5" t="e">
        <f>Обработка!$F843</f>
        <v>#DIV/0!</v>
      </c>
      <c r="AK847" s="5" t="e">
        <f>Обработка!$G843</f>
        <v>#DIV/0!</v>
      </c>
    </row>
    <row r="848" spans="1:37" x14ac:dyDescent="0.25">
      <c r="A848" s="11"/>
      <c r="B848" s="13"/>
      <c r="C848" s="80"/>
      <c r="D848" s="12"/>
      <c r="E848" s="11" t="str">
        <f t="shared" ref="E848:E911" si="27">DATEDIF(C848,D848,"y")&amp;" лет "&amp;
DATEDIF(C848,D848,"ym")&amp;" мес. "</f>
        <v xml:space="preserve">0 лет 0 мес. </v>
      </c>
      <c r="F848" s="11"/>
      <c r="G848" s="11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8" t="e">
        <f>Обработка!$B844</f>
        <v>#DIV/0!</v>
      </c>
      <c r="AC848" s="8" t="e">
        <f>INDEX(Обработка!$J$11:$U$1011,'Тулуз-Пьерон'!$A848,$F848+1)</f>
        <v>#DIV/0!</v>
      </c>
      <c r="AD848" s="8" t="e">
        <f>Обработка!$C844</f>
        <v>#DIV/0!</v>
      </c>
      <c r="AE848" s="5" t="e">
        <f>Обработка!$D844</f>
        <v>#DIV/0!</v>
      </c>
      <c r="AF848" s="8" t="e">
        <f>INDEX(Обработка!$V$11:$AG$1011,'Тулуз-Пьерон'!$A848,'Тулуз-Пьерон'!$F848+1)</f>
        <v>#DIV/0!</v>
      </c>
      <c r="AG848" s="7" t="e">
        <f t="shared" si="26"/>
        <v>#DIV/0!</v>
      </c>
      <c r="AH848" s="6"/>
      <c r="AI848" s="5" t="e">
        <f>Обработка!$E844</f>
        <v>#DIV/0!</v>
      </c>
      <c r="AJ848" s="5" t="e">
        <f>Обработка!$F844</f>
        <v>#DIV/0!</v>
      </c>
      <c r="AK848" s="5" t="e">
        <f>Обработка!$G844</f>
        <v>#DIV/0!</v>
      </c>
    </row>
    <row r="849" spans="1:37" x14ac:dyDescent="0.25">
      <c r="A849" s="11"/>
      <c r="B849" s="13"/>
      <c r="C849" s="80"/>
      <c r="D849" s="12"/>
      <c r="E849" s="11" t="str">
        <f t="shared" si="27"/>
        <v xml:space="preserve">0 лет 0 мес. </v>
      </c>
      <c r="F849" s="11"/>
      <c r="G849" s="11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8" t="e">
        <f>Обработка!$B845</f>
        <v>#DIV/0!</v>
      </c>
      <c r="AC849" s="8" t="e">
        <f>INDEX(Обработка!$J$11:$U$1011,'Тулуз-Пьерон'!$A849,$F849+1)</f>
        <v>#DIV/0!</v>
      </c>
      <c r="AD849" s="8" t="e">
        <f>Обработка!$C845</f>
        <v>#DIV/0!</v>
      </c>
      <c r="AE849" s="5" t="e">
        <f>Обработка!$D845</f>
        <v>#DIV/0!</v>
      </c>
      <c r="AF849" s="8" t="e">
        <f>INDEX(Обработка!$V$11:$AG$1011,'Тулуз-Пьерон'!$A849,'Тулуз-Пьерон'!$F849+1)</f>
        <v>#DIV/0!</v>
      </c>
      <c r="AG849" s="7" t="e">
        <f t="shared" si="26"/>
        <v>#DIV/0!</v>
      </c>
      <c r="AH849" s="6"/>
      <c r="AI849" s="5" t="e">
        <f>Обработка!$E845</f>
        <v>#DIV/0!</v>
      </c>
      <c r="AJ849" s="5" t="e">
        <f>Обработка!$F845</f>
        <v>#DIV/0!</v>
      </c>
      <c r="AK849" s="5" t="e">
        <f>Обработка!$G845</f>
        <v>#DIV/0!</v>
      </c>
    </row>
    <row r="850" spans="1:37" x14ac:dyDescent="0.25">
      <c r="A850" s="11"/>
      <c r="B850" s="13"/>
      <c r="C850" s="80"/>
      <c r="D850" s="12"/>
      <c r="E850" s="11" t="str">
        <f t="shared" si="27"/>
        <v xml:space="preserve">0 лет 0 мес. </v>
      </c>
      <c r="F850" s="11"/>
      <c r="G850" s="11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8" t="e">
        <f>Обработка!$B846</f>
        <v>#DIV/0!</v>
      </c>
      <c r="AC850" s="8" t="e">
        <f>INDEX(Обработка!$J$11:$U$1011,'Тулуз-Пьерон'!$A850,$F850+1)</f>
        <v>#DIV/0!</v>
      </c>
      <c r="AD850" s="8" t="e">
        <f>Обработка!$C846</f>
        <v>#DIV/0!</v>
      </c>
      <c r="AE850" s="5" t="e">
        <f>Обработка!$D846</f>
        <v>#DIV/0!</v>
      </c>
      <c r="AF850" s="8" t="e">
        <f>INDEX(Обработка!$V$11:$AG$1011,'Тулуз-Пьерон'!$A850,'Тулуз-Пьерон'!$F850+1)</f>
        <v>#DIV/0!</v>
      </c>
      <c r="AG850" s="7" t="e">
        <f t="shared" si="26"/>
        <v>#DIV/0!</v>
      </c>
      <c r="AH850" s="6"/>
      <c r="AI850" s="5" t="e">
        <f>Обработка!$E846</f>
        <v>#DIV/0!</v>
      </c>
      <c r="AJ850" s="5" t="e">
        <f>Обработка!$F846</f>
        <v>#DIV/0!</v>
      </c>
      <c r="AK850" s="5" t="e">
        <f>Обработка!$G846</f>
        <v>#DIV/0!</v>
      </c>
    </row>
    <row r="851" spans="1:37" x14ac:dyDescent="0.25">
      <c r="A851" s="11"/>
      <c r="B851" s="13"/>
      <c r="C851" s="80"/>
      <c r="D851" s="12"/>
      <c r="E851" s="11" t="str">
        <f t="shared" si="27"/>
        <v xml:space="preserve">0 лет 0 мес. </v>
      </c>
      <c r="F851" s="11"/>
      <c r="G851" s="11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8" t="e">
        <f>Обработка!$B847</f>
        <v>#DIV/0!</v>
      </c>
      <c r="AC851" s="8" t="e">
        <f>INDEX(Обработка!$J$11:$U$1011,'Тулуз-Пьерон'!$A851,$F851+1)</f>
        <v>#DIV/0!</v>
      </c>
      <c r="AD851" s="8" t="e">
        <f>Обработка!$C847</f>
        <v>#DIV/0!</v>
      </c>
      <c r="AE851" s="5" t="e">
        <f>Обработка!$D847</f>
        <v>#DIV/0!</v>
      </c>
      <c r="AF851" s="8" t="e">
        <f>INDEX(Обработка!$V$11:$AG$1011,'Тулуз-Пьерон'!$A851,'Тулуз-Пьерон'!$F851+1)</f>
        <v>#DIV/0!</v>
      </c>
      <c r="AG851" s="7" t="e">
        <f t="shared" si="26"/>
        <v>#DIV/0!</v>
      </c>
      <c r="AH851" s="6"/>
      <c r="AI851" s="5" t="e">
        <f>Обработка!$E847</f>
        <v>#DIV/0!</v>
      </c>
      <c r="AJ851" s="5" t="e">
        <f>Обработка!$F847</f>
        <v>#DIV/0!</v>
      </c>
      <c r="AK851" s="5" t="e">
        <f>Обработка!$G847</f>
        <v>#DIV/0!</v>
      </c>
    </row>
    <row r="852" spans="1:37" x14ac:dyDescent="0.25">
      <c r="A852" s="11"/>
      <c r="B852" s="13"/>
      <c r="C852" s="80"/>
      <c r="D852" s="12"/>
      <c r="E852" s="11" t="str">
        <f t="shared" si="27"/>
        <v xml:space="preserve">0 лет 0 мес. </v>
      </c>
      <c r="F852" s="11"/>
      <c r="G852" s="11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8" t="e">
        <f>Обработка!$B848</f>
        <v>#DIV/0!</v>
      </c>
      <c r="AC852" s="8" t="e">
        <f>INDEX(Обработка!$J$11:$U$1011,'Тулуз-Пьерон'!$A852,$F852+1)</f>
        <v>#DIV/0!</v>
      </c>
      <c r="AD852" s="8" t="e">
        <f>Обработка!$C848</f>
        <v>#DIV/0!</v>
      </c>
      <c r="AE852" s="5" t="e">
        <f>Обработка!$D848</f>
        <v>#DIV/0!</v>
      </c>
      <c r="AF852" s="8" t="e">
        <f>INDEX(Обработка!$V$11:$AG$1011,'Тулуз-Пьерон'!$A852,'Тулуз-Пьерон'!$F852+1)</f>
        <v>#DIV/0!</v>
      </c>
      <c r="AG852" s="7" t="e">
        <f t="shared" si="26"/>
        <v>#DIV/0!</v>
      </c>
      <c r="AH852" s="6"/>
      <c r="AI852" s="5" t="e">
        <f>Обработка!$E848</f>
        <v>#DIV/0!</v>
      </c>
      <c r="AJ852" s="5" t="e">
        <f>Обработка!$F848</f>
        <v>#DIV/0!</v>
      </c>
      <c r="AK852" s="5" t="e">
        <f>Обработка!$G848</f>
        <v>#DIV/0!</v>
      </c>
    </row>
    <row r="853" spans="1:37" x14ac:dyDescent="0.25">
      <c r="A853" s="11"/>
      <c r="B853" s="13"/>
      <c r="C853" s="80"/>
      <c r="D853" s="12"/>
      <c r="E853" s="11" t="str">
        <f t="shared" si="27"/>
        <v xml:space="preserve">0 лет 0 мес. </v>
      </c>
      <c r="F853" s="11"/>
      <c r="G853" s="11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8" t="e">
        <f>Обработка!$B849</f>
        <v>#DIV/0!</v>
      </c>
      <c r="AC853" s="8" t="e">
        <f>INDEX(Обработка!$J$11:$U$1011,'Тулуз-Пьерон'!$A853,$F853+1)</f>
        <v>#DIV/0!</v>
      </c>
      <c r="AD853" s="8" t="e">
        <f>Обработка!$C849</f>
        <v>#DIV/0!</v>
      </c>
      <c r="AE853" s="5" t="e">
        <f>Обработка!$D849</f>
        <v>#DIV/0!</v>
      </c>
      <c r="AF853" s="8" t="e">
        <f>INDEX(Обработка!$V$11:$AG$1011,'Тулуз-Пьерон'!$A853,'Тулуз-Пьерон'!$F853+1)</f>
        <v>#DIV/0!</v>
      </c>
      <c r="AG853" s="7" t="e">
        <f t="shared" si="26"/>
        <v>#DIV/0!</v>
      </c>
      <c r="AH853" s="6"/>
      <c r="AI853" s="5" t="e">
        <f>Обработка!$E849</f>
        <v>#DIV/0!</v>
      </c>
      <c r="AJ853" s="5" t="e">
        <f>Обработка!$F849</f>
        <v>#DIV/0!</v>
      </c>
      <c r="AK853" s="5" t="e">
        <f>Обработка!$G849</f>
        <v>#DIV/0!</v>
      </c>
    </row>
    <row r="854" spans="1:37" x14ac:dyDescent="0.25">
      <c r="A854" s="11"/>
      <c r="B854" s="13"/>
      <c r="C854" s="80"/>
      <c r="D854" s="12"/>
      <c r="E854" s="11" t="str">
        <f t="shared" si="27"/>
        <v xml:space="preserve">0 лет 0 мес. </v>
      </c>
      <c r="F854" s="11"/>
      <c r="G854" s="11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8" t="e">
        <f>Обработка!$B850</f>
        <v>#DIV/0!</v>
      </c>
      <c r="AC854" s="8" t="e">
        <f>INDEX(Обработка!$J$11:$U$1011,'Тулуз-Пьерон'!$A854,$F854+1)</f>
        <v>#DIV/0!</v>
      </c>
      <c r="AD854" s="8" t="e">
        <f>Обработка!$C850</f>
        <v>#DIV/0!</v>
      </c>
      <c r="AE854" s="5" t="e">
        <f>Обработка!$D850</f>
        <v>#DIV/0!</v>
      </c>
      <c r="AF854" s="8" t="e">
        <f>INDEX(Обработка!$V$11:$AG$1011,'Тулуз-Пьерон'!$A854,'Тулуз-Пьерон'!$F854+1)</f>
        <v>#DIV/0!</v>
      </c>
      <c r="AG854" s="7" t="e">
        <f t="shared" si="26"/>
        <v>#DIV/0!</v>
      </c>
      <c r="AH854" s="6"/>
      <c r="AI854" s="5" t="e">
        <f>Обработка!$E850</f>
        <v>#DIV/0!</v>
      </c>
      <c r="AJ854" s="5" t="e">
        <f>Обработка!$F850</f>
        <v>#DIV/0!</v>
      </c>
      <c r="AK854" s="5" t="e">
        <f>Обработка!$G850</f>
        <v>#DIV/0!</v>
      </c>
    </row>
    <row r="855" spans="1:37" x14ac:dyDescent="0.25">
      <c r="A855" s="11"/>
      <c r="B855" s="13"/>
      <c r="C855" s="80"/>
      <c r="D855" s="12"/>
      <c r="E855" s="11" t="str">
        <f t="shared" si="27"/>
        <v xml:space="preserve">0 лет 0 мес. </v>
      </c>
      <c r="F855" s="11"/>
      <c r="G855" s="11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8" t="e">
        <f>Обработка!$B851</f>
        <v>#DIV/0!</v>
      </c>
      <c r="AC855" s="8" t="e">
        <f>INDEX(Обработка!$J$11:$U$1011,'Тулуз-Пьерон'!$A855,$F855+1)</f>
        <v>#DIV/0!</v>
      </c>
      <c r="AD855" s="8" t="e">
        <f>Обработка!$C851</f>
        <v>#DIV/0!</v>
      </c>
      <c r="AE855" s="5" t="e">
        <f>Обработка!$D851</f>
        <v>#DIV/0!</v>
      </c>
      <c r="AF855" s="8" t="e">
        <f>INDEX(Обработка!$V$11:$AG$1011,'Тулуз-Пьерон'!$A855,'Тулуз-Пьерон'!$F855+1)</f>
        <v>#DIV/0!</v>
      </c>
      <c r="AG855" s="7" t="e">
        <f t="shared" si="26"/>
        <v>#DIV/0!</v>
      </c>
      <c r="AH855" s="6"/>
      <c r="AI855" s="5" t="e">
        <f>Обработка!$E851</f>
        <v>#DIV/0!</v>
      </c>
      <c r="AJ855" s="5" t="e">
        <f>Обработка!$F851</f>
        <v>#DIV/0!</v>
      </c>
      <c r="AK855" s="5" t="e">
        <f>Обработка!$G851</f>
        <v>#DIV/0!</v>
      </c>
    </row>
    <row r="856" spans="1:37" x14ac:dyDescent="0.25">
      <c r="A856" s="11"/>
      <c r="B856" s="13"/>
      <c r="C856" s="80"/>
      <c r="D856" s="12"/>
      <c r="E856" s="11" t="str">
        <f t="shared" si="27"/>
        <v xml:space="preserve">0 лет 0 мес. </v>
      </c>
      <c r="F856" s="11"/>
      <c r="G856" s="11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8" t="e">
        <f>Обработка!$B852</f>
        <v>#DIV/0!</v>
      </c>
      <c r="AC856" s="8" t="e">
        <f>INDEX(Обработка!$J$11:$U$1011,'Тулуз-Пьерон'!$A856,$F856+1)</f>
        <v>#DIV/0!</v>
      </c>
      <c r="AD856" s="8" t="e">
        <f>Обработка!$C852</f>
        <v>#DIV/0!</v>
      </c>
      <c r="AE856" s="5" t="e">
        <f>Обработка!$D852</f>
        <v>#DIV/0!</v>
      </c>
      <c r="AF856" s="8" t="e">
        <f>INDEX(Обработка!$V$11:$AG$1011,'Тулуз-Пьерон'!$A856,'Тулуз-Пьерон'!$F856+1)</f>
        <v>#DIV/0!</v>
      </c>
      <c r="AG856" s="7" t="e">
        <f t="shared" si="26"/>
        <v>#DIV/0!</v>
      </c>
      <c r="AH856" s="6"/>
      <c r="AI856" s="5" t="e">
        <f>Обработка!$E852</f>
        <v>#DIV/0!</v>
      </c>
      <c r="AJ856" s="5" t="e">
        <f>Обработка!$F852</f>
        <v>#DIV/0!</v>
      </c>
      <c r="AK856" s="5" t="e">
        <f>Обработка!$G852</f>
        <v>#DIV/0!</v>
      </c>
    </row>
    <row r="857" spans="1:37" x14ac:dyDescent="0.25">
      <c r="A857" s="11"/>
      <c r="B857" s="13"/>
      <c r="C857" s="80"/>
      <c r="D857" s="12"/>
      <c r="E857" s="11" t="str">
        <f t="shared" si="27"/>
        <v xml:space="preserve">0 лет 0 мес. </v>
      </c>
      <c r="F857" s="11"/>
      <c r="G857" s="11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8" t="e">
        <f>Обработка!$B853</f>
        <v>#DIV/0!</v>
      </c>
      <c r="AC857" s="8" t="e">
        <f>INDEX(Обработка!$J$11:$U$1011,'Тулуз-Пьерон'!$A857,$F857+1)</f>
        <v>#DIV/0!</v>
      </c>
      <c r="AD857" s="8" t="e">
        <f>Обработка!$C853</f>
        <v>#DIV/0!</v>
      </c>
      <c r="AE857" s="5" t="e">
        <f>Обработка!$D853</f>
        <v>#DIV/0!</v>
      </c>
      <c r="AF857" s="8" t="e">
        <f>INDEX(Обработка!$V$11:$AG$1011,'Тулуз-Пьерон'!$A857,'Тулуз-Пьерон'!$F857+1)</f>
        <v>#DIV/0!</v>
      </c>
      <c r="AG857" s="7" t="e">
        <f t="shared" si="26"/>
        <v>#DIV/0!</v>
      </c>
      <c r="AH857" s="6"/>
      <c r="AI857" s="5" t="e">
        <f>Обработка!$E853</f>
        <v>#DIV/0!</v>
      </c>
      <c r="AJ857" s="5" t="e">
        <f>Обработка!$F853</f>
        <v>#DIV/0!</v>
      </c>
      <c r="AK857" s="5" t="e">
        <f>Обработка!$G853</f>
        <v>#DIV/0!</v>
      </c>
    </row>
    <row r="858" spans="1:37" x14ac:dyDescent="0.25">
      <c r="A858" s="11"/>
      <c r="B858" s="13"/>
      <c r="C858" s="80"/>
      <c r="D858" s="12"/>
      <c r="E858" s="11" t="str">
        <f t="shared" si="27"/>
        <v xml:space="preserve">0 лет 0 мес. </v>
      </c>
      <c r="F858" s="11"/>
      <c r="G858" s="11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8" t="e">
        <f>Обработка!$B854</f>
        <v>#DIV/0!</v>
      </c>
      <c r="AC858" s="8" t="e">
        <f>INDEX(Обработка!$J$11:$U$1011,'Тулуз-Пьерон'!$A858,$F858+1)</f>
        <v>#DIV/0!</v>
      </c>
      <c r="AD858" s="8" t="e">
        <f>Обработка!$C854</f>
        <v>#DIV/0!</v>
      </c>
      <c r="AE858" s="5" t="e">
        <f>Обработка!$D854</f>
        <v>#DIV/0!</v>
      </c>
      <c r="AF858" s="8" t="e">
        <f>INDEX(Обработка!$V$11:$AG$1011,'Тулуз-Пьерон'!$A858,'Тулуз-Пьерон'!$F858+1)</f>
        <v>#DIV/0!</v>
      </c>
      <c r="AG858" s="7" t="e">
        <f t="shared" si="26"/>
        <v>#DIV/0!</v>
      </c>
      <c r="AH858" s="6"/>
      <c r="AI858" s="5" t="e">
        <f>Обработка!$E854</f>
        <v>#DIV/0!</v>
      </c>
      <c r="AJ858" s="5" t="e">
        <f>Обработка!$F854</f>
        <v>#DIV/0!</v>
      </c>
      <c r="AK858" s="5" t="e">
        <f>Обработка!$G854</f>
        <v>#DIV/0!</v>
      </c>
    </row>
    <row r="859" spans="1:37" x14ac:dyDescent="0.25">
      <c r="A859" s="11"/>
      <c r="B859" s="13"/>
      <c r="C859" s="80"/>
      <c r="D859" s="12"/>
      <c r="E859" s="11" t="str">
        <f t="shared" si="27"/>
        <v xml:space="preserve">0 лет 0 мес. </v>
      </c>
      <c r="F859" s="11"/>
      <c r="G859" s="11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8" t="e">
        <f>Обработка!$B855</f>
        <v>#DIV/0!</v>
      </c>
      <c r="AC859" s="8" t="e">
        <f>INDEX(Обработка!$J$11:$U$1011,'Тулуз-Пьерон'!$A859,$F859+1)</f>
        <v>#DIV/0!</v>
      </c>
      <c r="AD859" s="8" t="e">
        <f>Обработка!$C855</f>
        <v>#DIV/0!</v>
      </c>
      <c r="AE859" s="5" t="e">
        <f>Обработка!$D855</f>
        <v>#DIV/0!</v>
      </c>
      <c r="AF859" s="8" t="e">
        <f>INDEX(Обработка!$V$11:$AG$1011,'Тулуз-Пьерон'!$A859,'Тулуз-Пьерон'!$F859+1)</f>
        <v>#DIV/0!</v>
      </c>
      <c r="AG859" s="7" t="e">
        <f t="shared" si="26"/>
        <v>#DIV/0!</v>
      </c>
      <c r="AH859" s="6"/>
      <c r="AI859" s="5" t="e">
        <f>Обработка!$E855</f>
        <v>#DIV/0!</v>
      </c>
      <c r="AJ859" s="5" t="e">
        <f>Обработка!$F855</f>
        <v>#DIV/0!</v>
      </c>
      <c r="AK859" s="5" t="e">
        <f>Обработка!$G855</f>
        <v>#DIV/0!</v>
      </c>
    </row>
    <row r="860" spans="1:37" x14ac:dyDescent="0.25">
      <c r="A860" s="11"/>
      <c r="B860" s="13"/>
      <c r="C860" s="80"/>
      <c r="D860" s="12"/>
      <c r="E860" s="11" t="str">
        <f t="shared" si="27"/>
        <v xml:space="preserve">0 лет 0 мес. </v>
      </c>
      <c r="F860" s="11"/>
      <c r="G860" s="11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8" t="e">
        <f>Обработка!$B856</f>
        <v>#DIV/0!</v>
      </c>
      <c r="AC860" s="8" t="e">
        <f>INDEX(Обработка!$J$11:$U$1011,'Тулуз-Пьерон'!$A860,$F860+1)</f>
        <v>#DIV/0!</v>
      </c>
      <c r="AD860" s="8" t="e">
        <f>Обработка!$C856</f>
        <v>#DIV/0!</v>
      </c>
      <c r="AE860" s="5" t="e">
        <f>Обработка!$D856</f>
        <v>#DIV/0!</v>
      </c>
      <c r="AF860" s="8" t="e">
        <f>INDEX(Обработка!$V$11:$AG$1011,'Тулуз-Пьерон'!$A860,'Тулуз-Пьерон'!$F860+1)</f>
        <v>#DIV/0!</v>
      </c>
      <c r="AG860" s="7" t="e">
        <f t="shared" si="26"/>
        <v>#DIV/0!</v>
      </c>
      <c r="AH860" s="6"/>
      <c r="AI860" s="5" t="e">
        <f>Обработка!$E856</f>
        <v>#DIV/0!</v>
      </c>
      <c r="AJ860" s="5" t="e">
        <f>Обработка!$F856</f>
        <v>#DIV/0!</v>
      </c>
      <c r="AK860" s="5" t="e">
        <f>Обработка!$G856</f>
        <v>#DIV/0!</v>
      </c>
    </row>
    <row r="861" spans="1:37" x14ac:dyDescent="0.25">
      <c r="A861" s="11"/>
      <c r="B861" s="13"/>
      <c r="C861" s="80"/>
      <c r="D861" s="12"/>
      <c r="E861" s="11" t="str">
        <f t="shared" si="27"/>
        <v xml:space="preserve">0 лет 0 мес. </v>
      </c>
      <c r="F861" s="11"/>
      <c r="G861" s="11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8" t="e">
        <f>Обработка!$B857</f>
        <v>#DIV/0!</v>
      </c>
      <c r="AC861" s="8" t="e">
        <f>INDEX(Обработка!$J$11:$U$1011,'Тулуз-Пьерон'!$A861,$F861+1)</f>
        <v>#DIV/0!</v>
      </c>
      <c r="AD861" s="8" t="e">
        <f>Обработка!$C857</f>
        <v>#DIV/0!</v>
      </c>
      <c r="AE861" s="5" t="e">
        <f>Обработка!$D857</f>
        <v>#DIV/0!</v>
      </c>
      <c r="AF861" s="8" t="e">
        <f>INDEX(Обработка!$V$11:$AG$1011,'Тулуз-Пьерон'!$A861,'Тулуз-Пьерон'!$F861+1)</f>
        <v>#DIV/0!</v>
      </c>
      <c r="AG861" s="7" t="e">
        <f t="shared" si="26"/>
        <v>#DIV/0!</v>
      </c>
      <c r="AH861" s="6"/>
      <c r="AI861" s="5" t="e">
        <f>Обработка!$E857</f>
        <v>#DIV/0!</v>
      </c>
      <c r="AJ861" s="5" t="e">
        <f>Обработка!$F857</f>
        <v>#DIV/0!</v>
      </c>
      <c r="AK861" s="5" t="e">
        <f>Обработка!$G857</f>
        <v>#DIV/0!</v>
      </c>
    </row>
    <row r="862" spans="1:37" x14ac:dyDescent="0.25">
      <c r="A862" s="11"/>
      <c r="B862" s="13"/>
      <c r="C862" s="80"/>
      <c r="D862" s="12"/>
      <c r="E862" s="11" t="str">
        <f t="shared" si="27"/>
        <v xml:space="preserve">0 лет 0 мес. </v>
      </c>
      <c r="F862" s="11"/>
      <c r="G862" s="11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8" t="e">
        <f>Обработка!$B858</f>
        <v>#DIV/0!</v>
      </c>
      <c r="AC862" s="8" t="e">
        <f>INDEX(Обработка!$J$11:$U$1011,'Тулуз-Пьерон'!$A862,$F862+1)</f>
        <v>#DIV/0!</v>
      </c>
      <c r="AD862" s="8" t="e">
        <f>Обработка!$C858</f>
        <v>#DIV/0!</v>
      </c>
      <c r="AE862" s="5" t="e">
        <f>Обработка!$D858</f>
        <v>#DIV/0!</v>
      </c>
      <c r="AF862" s="8" t="e">
        <f>INDEX(Обработка!$V$11:$AG$1011,'Тулуз-Пьерон'!$A862,'Тулуз-Пьерон'!$F862+1)</f>
        <v>#DIV/0!</v>
      </c>
      <c r="AG862" s="7" t="e">
        <f t="shared" si="26"/>
        <v>#DIV/0!</v>
      </c>
      <c r="AH862" s="6"/>
      <c r="AI862" s="5" t="e">
        <f>Обработка!$E858</f>
        <v>#DIV/0!</v>
      </c>
      <c r="AJ862" s="5" t="e">
        <f>Обработка!$F858</f>
        <v>#DIV/0!</v>
      </c>
      <c r="AK862" s="5" t="e">
        <f>Обработка!$G858</f>
        <v>#DIV/0!</v>
      </c>
    </row>
    <row r="863" spans="1:37" x14ac:dyDescent="0.25">
      <c r="A863" s="11"/>
      <c r="B863" s="13"/>
      <c r="C863" s="80"/>
      <c r="D863" s="12"/>
      <c r="E863" s="11" t="str">
        <f t="shared" si="27"/>
        <v xml:space="preserve">0 лет 0 мес. </v>
      </c>
      <c r="F863" s="11"/>
      <c r="G863" s="11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8" t="e">
        <f>Обработка!$B859</f>
        <v>#DIV/0!</v>
      </c>
      <c r="AC863" s="8" t="e">
        <f>INDEX(Обработка!$J$11:$U$1011,'Тулуз-Пьерон'!$A863,$F863+1)</f>
        <v>#DIV/0!</v>
      </c>
      <c r="AD863" s="8" t="e">
        <f>Обработка!$C859</f>
        <v>#DIV/0!</v>
      </c>
      <c r="AE863" s="5" t="e">
        <f>Обработка!$D859</f>
        <v>#DIV/0!</v>
      </c>
      <c r="AF863" s="8" t="e">
        <f>INDEX(Обработка!$V$11:$AG$1011,'Тулуз-Пьерон'!$A863,'Тулуз-Пьерон'!$F863+1)</f>
        <v>#DIV/0!</v>
      </c>
      <c r="AG863" s="7" t="e">
        <f t="shared" si="26"/>
        <v>#DIV/0!</v>
      </c>
      <c r="AH863" s="6"/>
      <c r="AI863" s="5" t="e">
        <f>Обработка!$E859</f>
        <v>#DIV/0!</v>
      </c>
      <c r="AJ863" s="5" t="e">
        <f>Обработка!$F859</f>
        <v>#DIV/0!</v>
      </c>
      <c r="AK863" s="5" t="e">
        <f>Обработка!$G859</f>
        <v>#DIV/0!</v>
      </c>
    </row>
    <row r="864" spans="1:37" x14ac:dyDescent="0.25">
      <c r="A864" s="11"/>
      <c r="B864" s="13"/>
      <c r="C864" s="80"/>
      <c r="D864" s="12"/>
      <c r="E864" s="11" t="str">
        <f t="shared" si="27"/>
        <v xml:space="preserve">0 лет 0 мес. </v>
      </c>
      <c r="F864" s="11"/>
      <c r="G864" s="11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8" t="e">
        <f>Обработка!$B860</f>
        <v>#DIV/0!</v>
      </c>
      <c r="AC864" s="8" t="e">
        <f>INDEX(Обработка!$J$11:$U$1011,'Тулуз-Пьерон'!$A864,$F864+1)</f>
        <v>#DIV/0!</v>
      </c>
      <c r="AD864" s="8" t="e">
        <f>Обработка!$C860</f>
        <v>#DIV/0!</v>
      </c>
      <c r="AE864" s="5" t="e">
        <f>Обработка!$D860</f>
        <v>#DIV/0!</v>
      </c>
      <c r="AF864" s="8" t="e">
        <f>INDEX(Обработка!$V$11:$AG$1011,'Тулуз-Пьерон'!$A864,'Тулуз-Пьерон'!$F864+1)</f>
        <v>#DIV/0!</v>
      </c>
      <c r="AG864" s="7" t="e">
        <f t="shared" si="26"/>
        <v>#DIV/0!</v>
      </c>
      <c r="AH864" s="6"/>
      <c r="AI864" s="5" t="e">
        <f>Обработка!$E860</f>
        <v>#DIV/0!</v>
      </c>
      <c r="AJ864" s="5" t="e">
        <f>Обработка!$F860</f>
        <v>#DIV/0!</v>
      </c>
      <c r="AK864" s="5" t="e">
        <f>Обработка!$G860</f>
        <v>#DIV/0!</v>
      </c>
    </row>
    <row r="865" spans="1:37" x14ac:dyDescent="0.25">
      <c r="A865" s="11"/>
      <c r="B865" s="13"/>
      <c r="C865" s="80"/>
      <c r="D865" s="12"/>
      <c r="E865" s="11" t="str">
        <f t="shared" si="27"/>
        <v xml:space="preserve">0 лет 0 мес. </v>
      </c>
      <c r="F865" s="11"/>
      <c r="G865" s="11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8" t="e">
        <f>Обработка!$B861</f>
        <v>#DIV/0!</v>
      </c>
      <c r="AC865" s="8" t="e">
        <f>INDEX(Обработка!$J$11:$U$1011,'Тулуз-Пьерон'!$A865,$F865+1)</f>
        <v>#DIV/0!</v>
      </c>
      <c r="AD865" s="8" t="e">
        <f>Обработка!$C861</f>
        <v>#DIV/0!</v>
      </c>
      <c r="AE865" s="5" t="e">
        <f>Обработка!$D861</f>
        <v>#DIV/0!</v>
      </c>
      <c r="AF865" s="8" t="e">
        <f>INDEX(Обработка!$V$11:$AG$1011,'Тулуз-Пьерон'!$A865,'Тулуз-Пьерон'!$F865+1)</f>
        <v>#DIV/0!</v>
      </c>
      <c r="AG865" s="7" t="e">
        <f t="shared" si="26"/>
        <v>#DIV/0!</v>
      </c>
      <c r="AH865" s="6"/>
      <c r="AI865" s="5" t="e">
        <f>Обработка!$E861</f>
        <v>#DIV/0!</v>
      </c>
      <c r="AJ865" s="5" t="e">
        <f>Обработка!$F861</f>
        <v>#DIV/0!</v>
      </c>
      <c r="AK865" s="5" t="e">
        <f>Обработка!$G861</f>
        <v>#DIV/0!</v>
      </c>
    </row>
    <row r="866" spans="1:37" x14ac:dyDescent="0.25">
      <c r="A866" s="11"/>
      <c r="B866" s="13"/>
      <c r="C866" s="80"/>
      <c r="D866" s="12"/>
      <c r="E866" s="11" t="str">
        <f t="shared" si="27"/>
        <v xml:space="preserve">0 лет 0 мес. </v>
      </c>
      <c r="F866" s="11"/>
      <c r="G866" s="11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8" t="e">
        <f>Обработка!$B862</f>
        <v>#DIV/0!</v>
      </c>
      <c r="AC866" s="8" t="e">
        <f>INDEX(Обработка!$J$11:$U$1011,'Тулуз-Пьерон'!$A866,$F866+1)</f>
        <v>#DIV/0!</v>
      </c>
      <c r="AD866" s="8" t="e">
        <f>Обработка!$C862</f>
        <v>#DIV/0!</v>
      </c>
      <c r="AE866" s="5" t="e">
        <f>Обработка!$D862</f>
        <v>#DIV/0!</v>
      </c>
      <c r="AF866" s="8" t="e">
        <f>INDEX(Обработка!$V$11:$AG$1011,'Тулуз-Пьерон'!$A866,'Тулуз-Пьерон'!$F866+1)</f>
        <v>#DIV/0!</v>
      </c>
      <c r="AG866" s="7" t="e">
        <f t="shared" si="26"/>
        <v>#DIV/0!</v>
      </c>
      <c r="AH866" s="6"/>
      <c r="AI866" s="5" t="e">
        <f>Обработка!$E862</f>
        <v>#DIV/0!</v>
      </c>
      <c r="AJ866" s="5" t="e">
        <f>Обработка!$F862</f>
        <v>#DIV/0!</v>
      </c>
      <c r="AK866" s="5" t="e">
        <f>Обработка!$G862</f>
        <v>#DIV/0!</v>
      </c>
    </row>
    <row r="867" spans="1:37" x14ac:dyDescent="0.25">
      <c r="A867" s="11"/>
      <c r="B867" s="13"/>
      <c r="C867" s="80"/>
      <c r="D867" s="12"/>
      <c r="E867" s="11" t="str">
        <f t="shared" si="27"/>
        <v xml:space="preserve">0 лет 0 мес. </v>
      </c>
      <c r="F867" s="11"/>
      <c r="G867" s="11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8" t="e">
        <f>Обработка!$B863</f>
        <v>#DIV/0!</v>
      </c>
      <c r="AC867" s="8" t="e">
        <f>INDEX(Обработка!$J$11:$U$1011,'Тулуз-Пьерон'!$A867,$F867+1)</f>
        <v>#DIV/0!</v>
      </c>
      <c r="AD867" s="8" t="e">
        <f>Обработка!$C863</f>
        <v>#DIV/0!</v>
      </c>
      <c r="AE867" s="5" t="e">
        <f>Обработка!$D863</f>
        <v>#DIV/0!</v>
      </c>
      <c r="AF867" s="8" t="e">
        <f>INDEX(Обработка!$V$11:$AG$1011,'Тулуз-Пьерон'!$A867,'Тулуз-Пьерон'!$F867+1)</f>
        <v>#DIV/0!</v>
      </c>
      <c r="AG867" s="7" t="e">
        <f t="shared" si="26"/>
        <v>#DIV/0!</v>
      </c>
      <c r="AH867" s="6"/>
      <c r="AI867" s="5" t="e">
        <f>Обработка!$E863</f>
        <v>#DIV/0!</v>
      </c>
      <c r="AJ867" s="5" t="e">
        <f>Обработка!$F863</f>
        <v>#DIV/0!</v>
      </c>
      <c r="AK867" s="5" t="e">
        <f>Обработка!$G863</f>
        <v>#DIV/0!</v>
      </c>
    </row>
    <row r="868" spans="1:37" x14ac:dyDescent="0.25">
      <c r="A868" s="11"/>
      <c r="B868" s="13"/>
      <c r="C868" s="80"/>
      <c r="D868" s="12"/>
      <c r="E868" s="11" t="str">
        <f t="shared" si="27"/>
        <v xml:space="preserve">0 лет 0 мес. </v>
      </c>
      <c r="F868" s="11"/>
      <c r="G868" s="11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8" t="e">
        <f>Обработка!$B864</f>
        <v>#DIV/0!</v>
      </c>
      <c r="AC868" s="8" t="e">
        <f>INDEX(Обработка!$J$11:$U$1011,'Тулуз-Пьерон'!$A868,$F868+1)</f>
        <v>#DIV/0!</v>
      </c>
      <c r="AD868" s="8" t="e">
        <f>Обработка!$C864</f>
        <v>#DIV/0!</v>
      </c>
      <c r="AE868" s="5" t="e">
        <f>Обработка!$D864</f>
        <v>#DIV/0!</v>
      </c>
      <c r="AF868" s="8" t="e">
        <f>INDEX(Обработка!$V$11:$AG$1011,'Тулуз-Пьерон'!$A868,'Тулуз-Пьерон'!$F868+1)</f>
        <v>#DIV/0!</v>
      </c>
      <c r="AG868" s="7" t="e">
        <f t="shared" si="26"/>
        <v>#DIV/0!</v>
      </c>
      <c r="AH868" s="6"/>
      <c r="AI868" s="5" t="e">
        <f>Обработка!$E864</f>
        <v>#DIV/0!</v>
      </c>
      <c r="AJ868" s="5" t="e">
        <f>Обработка!$F864</f>
        <v>#DIV/0!</v>
      </c>
      <c r="AK868" s="5" t="e">
        <f>Обработка!$G864</f>
        <v>#DIV/0!</v>
      </c>
    </row>
    <row r="869" spans="1:37" x14ac:dyDescent="0.25">
      <c r="A869" s="11"/>
      <c r="B869" s="13"/>
      <c r="C869" s="80"/>
      <c r="D869" s="12"/>
      <c r="E869" s="11" t="str">
        <f t="shared" si="27"/>
        <v xml:space="preserve">0 лет 0 мес. </v>
      </c>
      <c r="F869" s="11"/>
      <c r="G869" s="11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8" t="e">
        <f>Обработка!$B865</f>
        <v>#DIV/0!</v>
      </c>
      <c r="AC869" s="8" t="e">
        <f>INDEX(Обработка!$J$11:$U$1011,'Тулуз-Пьерон'!$A869,$F869+1)</f>
        <v>#DIV/0!</v>
      </c>
      <c r="AD869" s="8" t="e">
        <f>Обработка!$C865</f>
        <v>#DIV/0!</v>
      </c>
      <c r="AE869" s="5" t="e">
        <f>Обработка!$D865</f>
        <v>#DIV/0!</v>
      </c>
      <c r="AF869" s="8" t="e">
        <f>INDEX(Обработка!$V$11:$AG$1011,'Тулуз-Пьерон'!$A869,'Тулуз-Пьерон'!$F869+1)</f>
        <v>#DIV/0!</v>
      </c>
      <c r="AG869" s="7" t="e">
        <f t="shared" si="26"/>
        <v>#DIV/0!</v>
      </c>
      <c r="AH869" s="6"/>
      <c r="AI869" s="5" t="e">
        <f>Обработка!$E865</f>
        <v>#DIV/0!</v>
      </c>
      <c r="AJ869" s="5" t="e">
        <f>Обработка!$F865</f>
        <v>#DIV/0!</v>
      </c>
      <c r="AK869" s="5" t="e">
        <f>Обработка!$G865</f>
        <v>#DIV/0!</v>
      </c>
    </row>
    <row r="870" spans="1:37" x14ac:dyDescent="0.25">
      <c r="A870" s="11"/>
      <c r="B870" s="13"/>
      <c r="C870" s="80"/>
      <c r="D870" s="12"/>
      <c r="E870" s="11" t="str">
        <f t="shared" si="27"/>
        <v xml:space="preserve">0 лет 0 мес. </v>
      </c>
      <c r="F870" s="11"/>
      <c r="G870" s="11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8" t="e">
        <f>Обработка!$B866</f>
        <v>#DIV/0!</v>
      </c>
      <c r="AC870" s="8" t="e">
        <f>INDEX(Обработка!$J$11:$U$1011,'Тулуз-Пьерон'!$A870,$F870+1)</f>
        <v>#DIV/0!</v>
      </c>
      <c r="AD870" s="8" t="e">
        <f>Обработка!$C866</f>
        <v>#DIV/0!</v>
      </c>
      <c r="AE870" s="5" t="e">
        <f>Обработка!$D866</f>
        <v>#DIV/0!</v>
      </c>
      <c r="AF870" s="8" t="e">
        <f>INDEX(Обработка!$V$11:$AG$1011,'Тулуз-Пьерон'!$A870,'Тулуз-Пьерон'!$F870+1)</f>
        <v>#DIV/0!</v>
      </c>
      <c r="AG870" s="7" t="e">
        <f t="shared" si="26"/>
        <v>#DIV/0!</v>
      </c>
      <c r="AH870" s="6"/>
      <c r="AI870" s="5" t="e">
        <f>Обработка!$E866</f>
        <v>#DIV/0!</v>
      </c>
      <c r="AJ870" s="5" t="e">
        <f>Обработка!$F866</f>
        <v>#DIV/0!</v>
      </c>
      <c r="AK870" s="5" t="e">
        <f>Обработка!$G866</f>
        <v>#DIV/0!</v>
      </c>
    </row>
    <row r="871" spans="1:37" x14ac:dyDescent="0.25">
      <c r="A871" s="11"/>
      <c r="B871" s="13"/>
      <c r="C871" s="80"/>
      <c r="D871" s="12"/>
      <c r="E871" s="11" t="str">
        <f t="shared" si="27"/>
        <v xml:space="preserve">0 лет 0 мес. </v>
      </c>
      <c r="F871" s="11"/>
      <c r="G871" s="11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8" t="e">
        <f>Обработка!$B867</f>
        <v>#DIV/0!</v>
      </c>
      <c r="AC871" s="8" t="e">
        <f>INDEX(Обработка!$J$11:$U$1011,'Тулуз-Пьерон'!$A871,$F871+1)</f>
        <v>#DIV/0!</v>
      </c>
      <c r="AD871" s="8" t="e">
        <f>Обработка!$C867</f>
        <v>#DIV/0!</v>
      </c>
      <c r="AE871" s="5" t="e">
        <f>Обработка!$D867</f>
        <v>#DIV/0!</v>
      </c>
      <c r="AF871" s="8" t="e">
        <f>INDEX(Обработка!$V$11:$AG$1011,'Тулуз-Пьерон'!$A871,'Тулуз-Пьерон'!$F871+1)</f>
        <v>#DIV/0!</v>
      </c>
      <c r="AG871" s="7" t="e">
        <f t="shared" si="26"/>
        <v>#DIV/0!</v>
      </c>
      <c r="AH871" s="6"/>
      <c r="AI871" s="5" t="e">
        <f>Обработка!$E867</f>
        <v>#DIV/0!</v>
      </c>
      <c r="AJ871" s="5" t="e">
        <f>Обработка!$F867</f>
        <v>#DIV/0!</v>
      </c>
      <c r="AK871" s="5" t="e">
        <f>Обработка!$G867</f>
        <v>#DIV/0!</v>
      </c>
    </row>
    <row r="872" spans="1:37" x14ac:dyDescent="0.25">
      <c r="A872" s="11"/>
      <c r="B872" s="13"/>
      <c r="C872" s="80"/>
      <c r="D872" s="12"/>
      <c r="E872" s="11" t="str">
        <f t="shared" si="27"/>
        <v xml:space="preserve">0 лет 0 мес. </v>
      </c>
      <c r="F872" s="11"/>
      <c r="G872" s="11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8" t="e">
        <f>Обработка!$B868</f>
        <v>#DIV/0!</v>
      </c>
      <c r="AC872" s="8" t="e">
        <f>INDEX(Обработка!$J$11:$U$1011,'Тулуз-Пьерон'!$A872,$F872+1)</f>
        <v>#DIV/0!</v>
      </c>
      <c r="AD872" s="8" t="e">
        <f>Обработка!$C868</f>
        <v>#DIV/0!</v>
      </c>
      <c r="AE872" s="5" t="e">
        <f>Обработка!$D868</f>
        <v>#DIV/0!</v>
      </c>
      <c r="AF872" s="8" t="e">
        <f>INDEX(Обработка!$V$11:$AG$1011,'Тулуз-Пьерон'!$A872,'Тулуз-Пьерон'!$F872+1)</f>
        <v>#DIV/0!</v>
      </c>
      <c r="AG872" s="7" t="e">
        <f t="shared" si="26"/>
        <v>#DIV/0!</v>
      </c>
      <c r="AH872" s="6"/>
      <c r="AI872" s="5" t="e">
        <f>Обработка!$E868</f>
        <v>#DIV/0!</v>
      </c>
      <c r="AJ872" s="5" t="e">
        <f>Обработка!$F868</f>
        <v>#DIV/0!</v>
      </c>
      <c r="AK872" s="5" t="e">
        <f>Обработка!$G868</f>
        <v>#DIV/0!</v>
      </c>
    </row>
    <row r="873" spans="1:37" x14ac:dyDescent="0.25">
      <c r="A873" s="11"/>
      <c r="B873" s="13"/>
      <c r="C873" s="80"/>
      <c r="D873" s="12"/>
      <c r="E873" s="11" t="str">
        <f t="shared" si="27"/>
        <v xml:space="preserve">0 лет 0 мес. </v>
      </c>
      <c r="F873" s="11"/>
      <c r="G873" s="11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8" t="e">
        <f>Обработка!$B869</f>
        <v>#DIV/0!</v>
      </c>
      <c r="AC873" s="8" t="e">
        <f>INDEX(Обработка!$J$11:$U$1011,'Тулуз-Пьерон'!$A873,$F873+1)</f>
        <v>#DIV/0!</v>
      </c>
      <c r="AD873" s="8" t="e">
        <f>Обработка!$C869</f>
        <v>#DIV/0!</v>
      </c>
      <c r="AE873" s="5" t="e">
        <f>Обработка!$D869</f>
        <v>#DIV/0!</v>
      </c>
      <c r="AF873" s="8" t="e">
        <f>INDEX(Обработка!$V$11:$AG$1011,'Тулуз-Пьерон'!$A873,'Тулуз-Пьерон'!$F873+1)</f>
        <v>#DIV/0!</v>
      </c>
      <c r="AG873" s="7" t="e">
        <f t="shared" si="26"/>
        <v>#DIV/0!</v>
      </c>
      <c r="AH873" s="6"/>
      <c r="AI873" s="5" t="e">
        <f>Обработка!$E869</f>
        <v>#DIV/0!</v>
      </c>
      <c r="AJ873" s="5" t="e">
        <f>Обработка!$F869</f>
        <v>#DIV/0!</v>
      </c>
      <c r="AK873" s="5" t="e">
        <f>Обработка!$G869</f>
        <v>#DIV/0!</v>
      </c>
    </row>
    <row r="874" spans="1:37" x14ac:dyDescent="0.25">
      <c r="A874" s="11"/>
      <c r="B874" s="13"/>
      <c r="C874" s="80"/>
      <c r="D874" s="12"/>
      <c r="E874" s="11" t="str">
        <f t="shared" si="27"/>
        <v xml:space="preserve">0 лет 0 мес. </v>
      </c>
      <c r="F874" s="11"/>
      <c r="G874" s="11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8" t="e">
        <f>Обработка!$B870</f>
        <v>#DIV/0!</v>
      </c>
      <c r="AC874" s="8" t="e">
        <f>INDEX(Обработка!$J$11:$U$1011,'Тулуз-Пьерон'!$A874,$F874+1)</f>
        <v>#DIV/0!</v>
      </c>
      <c r="AD874" s="8" t="e">
        <f>Обработка!$C870</f>
        <v>#DIV/0!</v>
      </c>
      <c r="AE874" s="5" t="e">
        <f>Обработка!$D870</f>
        <v>#DIV/0!</v>
      </c>
      <c r="AF874" s="8" t="e">
        <f>INDEX(Обработка!$V$11:$AG$1011,'Тулуз-Пьерон'!$A874,'Тулуз-Пьерон'!$F874+1)</f>
        <v>#DIV/0!</v>
      </c>
      <c r="AG874" s="7" t="e">
        <f t="shared" si="26"/>
        <v>#DIV/0!</v>
      </c>
      <c r="AH874" s="6"/>
      <c r="AI874" s="5" t="e">
        <f>Обработка!$E870</f>
        <v>#DIV/0!</v>
      </c>
      <c r="AJ874" s="5" t="e">
        <f>Обработка!$F870</f>
        <v>#DIV/0!</v>
      </c>
      <c r="AK874" s="5" t="e">
        <f>Обработка!$G870</f>
        <v>#DIV/0!</v>
      </c>
    </row>
    <row r="875" spans="1:37" x14ac:dyDescent="0.25">
      <c r="A875" s="11"/>
      <c r="B875" s="13"/>
      <c r="C875" s="80"/>
      <c r="D875" s="12"/>
      <c r="E875" s="11" t="str">
        <f t="shared" si="27"/>
        <v xml:space="preserve">0 лет 0 мес. </v>
      </c>
      <c r="F875" s="11"/>
      <c r="G875" s="11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8" t="e">
        <f>Обработка!$B871</f>
        <v>#DIV/0!</v>
      </c>
      <c r="AC875" s="8" t="e">
        <f>INDEX(Обработка!$J$11:$U$1011,'Тулуз-Пьерон'!$A875,$F875+1)</f>
        <v>#DIV/0!</v>
      </c>
      <c r="AD875" s="8" t="e">
        <f>Обработка!$C871</f>
        <v>#DIV/0!</v>
      </c>
      <c r="AE875" s="5" t="e">
        <f>Обработка!$D871</f>
        <v>#DIV/0!</v>
      </c>
      <c r="AF875" s="8" t="e">
        <f>INDEX(Обработка!$V$11:$AG$1011,'Тулуз-Пьерон'!$A875,'Тулуз-Пьерон'!$F875+1)</f>
        <v>#DIV/0!</v>
      </c>
      <c r="AG875" s="7" t="e">
        <f t="shared" si="26"/>
        <v>#DIV/0!</v>
      </c>
      <c r="AH875" s="6"/>
      <c r="AI875" s="5" t="e">
        <f>Обработка!$E871</f>
        <v>#DIV/0!</v>
      </c>
      <c r="AJ875" s="5" t="e">
        <f>Обработка!$F871</f>
        <v>#DIV/0!</v>
      </c>
      <c r="AK875" s="5" t="e">
        <f>Обработка!$G871</f>
        <v>#DIV/0!</v>
      </c>
    </row>
    <row r="876" spans="1:37" x14ac:dyDescent="0.25">
      <c r="A876" s="11"/>
      <c r="B876" s="13"/>
      <c r="C876" s="80"/>
      <c r="D876" s="12"/>
      <c r="E876" s="11" t="str">
        <f t="shared" si="27"/>
        <v xml:space="preserve">0 лет 0 мес. </v>
      </c>
      <c r="F876" s="11"/>
      <c r="G876" s="11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8" t="e">
        <f>Обработка!$B872</f>
        <v>#DIV/0!</v>
      </c>
      <c r="AC876" s="8" t="e">
        <f>INDEX(Обработка!$J$11:$U$1011,'Тулуз-Пьерон'!$A876,$F876+1)</f>
        <v>#DIV/0!</v>
      </c>
      <c r="AD876" s="8" t="e">
        <f>Обработка!$C872</f>
        <v>#DIV/0!</v>
      </c>
      <c r="AE876" s="5" t="e">
        <f>Обработка!$D872</f>
        <v>#DIV/0!</v>
      </c>
      <c r="AF876" s="8" t="e">
        <f>INDEX(Обработка!$V$11:$AG$1011,'Тулуз-Пьерон'!$A876,'Тулуз-Пьерон'!$F876+1)</f>
        <v>#DIV/0!</v>
      </c>
      <c r="AG876" s="7" t="e">
        <f t="shared" si="26"/>
        <v>#DIV/0!</v>
      </c>
      <c r="AH876" s="6"/>
      <c r="AI876" s="5" t="e">
        <f>Обработка!$E872</f>
        <v>#DIV/0!</v>
      </c>
      <c r="AJ876" s="5" t="e">
        <f>Обработка!$F872</f>
        <v>#DIV/0!</v>
      </c>
      <c r="AK876" s="5" t="e">
        <f>Обработка!$G872</f>
        <v>#DIV/0!</v>
      </c>
    </row>
    <row r="877" spans="1:37" x14ac:dyDescent="0.25">
      <c r="A877" s="11"/>
      <c r="B877" s="13"/>
      <c r="C877" s="80"/>
      <c r="D877" s="12"/>
      <c r="E877" s="11" t="str">
        <f t="shared" si="27"/>
        <v xml:space="preserve">0 лет 0 мес. </v>
      </c>
      <c r="F877" s="11"/>
      <c r="G877" s="11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8" t="e">
        <f>Обработка!$B873</f>
        <v>#DIV/0!</v>
      </c>
      <c r="AC877" s="8" t="e">
        <f>INDEX(Обработка!$J$11:$U$1011,'Тулуз-Пьерон'!$A877,$F877+1)</f>
        <v>#DIV/0!</v>
      </c>
      <c r="AD877" s="8" t="e">
        <f>Обработка!$C873</f>
        <v>#DIV/0!</v>
      </c>
      <c r="AE877" s="5" t="e">
        <f>Обработка!$D873</f>
        <v>#DIV/0!</v>
      </c>
      <c r="AF877" s="8" t="e">
        <f>INDEX(Обработка!$V$11:$AG$1011,'Тулуз-Пьерон'!$A877,'Тулуз-Пьерон'!$F877+1)</f>
        <v>#DIV/0!</v>
      </c>
      <c r="AG877" s="7" t="e">
        <f t="shared" si="26"/>
        <v>#DIV/0!</v>
      </c>
      <c r="AH877" s="6"/>
      <c r="AI877" s="5" t="e">
        <f>Обработка!$E873</f>
        <v>#DIV/0!</v>
      </c>
      <c r="AJ877" s="5" t="e">
        <f>Обработка!$F873</f>
        <v>#DIV/0!</v>
      </c>
      <c r="AK877" s="5" t="e">
        <f>Обработка!$G873</f>
        <v>#DIV/0!</v>
      </c>
    </row>
    <row r="878" spans="1:37" x14ac:dyDescent="0.25">
      <c r="A878" s="11"/>
      <c r="B878" s="13"/>
      <c r="C878" s="80"/>
      <c r="D878" s="12"/>
      <c r="E878" s="11" t="str">
        <f t="shared" si="27"/>
        <v xml:space="preserve">0 лет 0 мес. </v>
      </c>
      <c r="F878" s="11"/>
      <c r="G878" s="11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8" t="e">
        <f>Обработка!$B874</f>
        <v>#DIV/0!</v>
      </c>
      <c r="AC878" s="8" t="e">
        <f>INDEX(Обработка!$J$11:$U$1011,'Тулуз-Пьерон'!$A878,$F878+1)</f>
        <v>#DIV/0!</v>
      </c>
      <c r="AD878" s="8" t="e">
        <f>Обработка!$C874</f>
        <v>#DIV/0!</v>
      </c>
      <c r="AE878" s="5" t="e">
        <f>Обработка!$D874</f>
        <v>#DIV/0!</v>
      </c>
      <c r="AF878" s="8" t="e">
        <f>INDEX(Обработка!$V$11:$AG$1011,'Тулуз-Пьерон'!$A878,'Тулуз-Пьерон'!$F878+1)</f>
        <v>#DIV/0!</v>
      </c>
      <c r="AG878" s="7" t="e">
        <f t="shared" si="26"/>
        <v>#DIV/0!</v>
      </c>
      <c r="AH878" s="6"/>
      <c r="AI878" s="5" t="e">
        <f>Обработка!$E874</f>
        <v>#DIV/0!</v>
      </c>
      <c r="AJ878" s="5" t="e">
        <f>Обработка!$F874</f>
        <v>#DIV/0!</v>
      </c>
      <c r="AK878" s="5" t="e">
        <f>Обработка!$G874</f>
        <v>#DIV/0!</v>
      </c>
    </row>
    <row r="879" spans="1:37" x14ac:dyDescent="0.25">
      <c r="A879" s="11"/>
      <c r="B879" s="13"/>
      <c r="C879" s="80"/>
      <c r="D879" s="12"/>
      <c r="E879" s="11" t="str">
        <f t="shared" si="27"/>
        <v xml:space="preserve">0 лет 0 мес. </v>
      </c>
      <c r="F879" s="11"/>
      <c r="G879" s="11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8" t="e">
        <f>Обработка!$B875</f>
        <v>#DIV/0!</v>
      </c>
      <c r="AC879" s="8" t="e">
        <f>INDEX(Обработка!$J$11:$U$1011,'Тулуз-Пьерон'!$A879,$F879+1)</f>
        <v>#DIV/0!</v>
      </c>
      <c r="AD879" s="8" t="e">
        <f>Обработка!$C875</f>
        <v>#DIV/0!</v>
      </c>
      <c r="AE879" s="5" t="e">
        <f>Обработка!$D875</f>
        <v>#DIV/0!</v>
      </c>
      <c r="AF879" s="8" t="e">
        <f>INDEX(Обработка!$V$11:$AG$1011,'Тулуз-Пьерон'!$A879,'Тулуз-Пьерон'!$F879+1)</f>
        <v>#DIV/0!</v>
      </c>
      <c r="AG879" s="7" t="e">
        <f t="shared" si="26"/>
        <v>#DIV/0!</v>
      </c>
      <c r="AH879" s="6"/>
      <c r="AI879" s="5" t="e">
        <f>Обработка!$E875</f>
        <v>#DIV/0!</v>
      </c>
      <c r="AJ879" s="5" t="e">
        <f>Обработка!$F875</f>
        <v>#DIV/0!</v>
      </c>
      <c r="AK879" s="5" t="e">
        <f>Обработка!$G875</f>
        <v>#DIV/0!</v>
      </c>
    </row>
    <row r="880" spans="1:37" x14ac:dyDescent="0.25">
      <c r="A880" s="11"/>
      <c r="B880" s="13"/>
      <c r="C880" s="80"/>
      <c r="D880" s="12"/>
      <c r="E880" s="11" t="str">
        <f t="shared" si="27"/>
        <v xml:space="preserve">0 лет 0 мес. </v>
      </c>
      <c r="F880" s="11"/>
      <c r="G880" s="11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8" t="e">
        <f>Обработка!$B876</f>
        <v>#DIV/0!</v>
      </c>
      <c r="AC880" s="8" t="e">
        <f>INDEX(Обработка!$J$11:$U$1011,'Тулуз-Пьерон'!$A880,$F880+1)</f>
        <v>#DIV/0!</v>
      </c>
      <c r="AD880" s="8" t="e">
        <f>Обработка!$C876</f>
        <v>#DIV/0!</v>
      </c>
      <c r="AE880" s="5" t="e">
        <f>Обработка!$D876</f>
        <v>#DIV/0!</v>
      </c>
      <c r="AF880" s="8" t="e">
        <f>INDEX(Обработка!$V$11:$AG$1011,'Тулуз-Пьерон'!$A880,'Тулуз-Пьерон'!$F880+1)</f>
        <v>#DIV/0!</v>
      </c>
      <c r="AG880" s="7" t="e">
        <f t="shared" si="26"/>
        <v>#DIV/0!</v>
      </c>
      <c r="AH880" s="6"/>
      <c r="AI880" s="5" t="e">
        <f>Обработка!$E876</f>
        <v>#DIV/0!</v>
      </c>
      <c r="AJ880" s="5" t="e">
        <f>Обработка!$F876</f>
        <v>#DIV/0!</v>
      </c>
      <c r="AK880" s="5" t="e">
        <f>Обработка!$G876</f>
        <v>#DIV/0!</v>
      </c>
    </row>
    <row r="881" spans="1:37" x14ac:dyDescent="0.25">
      <c r="A881" s="11"/>
      <c r="B881" s="13"/>
      <c r="C881" s="80"/>
      <c r="D881" s="12"/>
      <c r="E881" s="11" t="str">
        <f t="shared" si="27"/>
        <v xml:space="preserve">0 лет 0 мес. </v>
      </c>
      <c r="F881" s="11"/>
      <c r="G881" s="11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8" t="e">
        <f>Обработка!$B877</f>
        <v>#DIV/0!</v>
      </c>
      <c r="AC881" s="8" t="e">
        <f>INDEX(Обработка!$J$11:$U$1011,'Тулуз-Пьерон'!$A881,$F881+1)</f>
        <v>#DIV/0!</v>
      </c>
      <c r="AD881" s="8" t="e">
        <f>Обработка!$C877</f>
        <v>#DIV/0!</v>
      </c>
      <c r="AE881" s="5" t="e">
        <f>Обработка!$D877</f>
        <v>#DIV/0!</v>
      </c>
      <c r="AF881" s="8" t="e">
        <f>INDEX(Обработка!$V$11:$AG$1011,'Тулуз-Пьерон'!$A881,'Тулуз-Пьерон'!$F881+1)</f>
        <v>#DIV/0!</v>
      </c>
      <c r="AG881" s="7" t="e">
        <f t="shared" si="26"/>
        <v>#DIV/0!</v>
      </c>
      <c r="AH881" s="6"/>
      <c r="AI881" s="5" t="e">
        <f>Обработка!$E877</f>
        <v>#DIV/0!</v>
      </c>
      <c r="AJ881" s="5" t="e">
        <f>Обработка!$F877</f>
        <v>#DIV/0!</v>
      </c>
      <c r="AK881" s="5" t="e">
        <f>Обработка!$G877</f>
        <v>#DIV/0!</v>
      </c>
    </row>
    <row r="882" spans="1:37" x14ac:dyDescent="0.25">
      <c r="A882" s="11"/>
      <c r="B882" s="13"/>
      <c r="C882" s="80"/>
      <c r="D882" s="12"/>
      <c r="E882" s="11" t="str">
        <f t="shared" si="27"/>
        <v xml:space="preserve">0 лет 0 мес. </v>
      </c>
      <c r="F882" s="11"/>
      <c r="G882" s="11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8" t="e">
        <f>Обработка!$B878</f>
        <v>#DIV/0!</v>
      </c>
      <c r="AC882" s="8" t="e">
        <f>INDEX(Обработка!$J$11:$U$1011,'Тулуз-Пьерон'!$A882,$F882+1)</f>
        <v>#DIV/0!</v>
      </c>
      <c r="AD882" s="8" t="e">
        <f>Обработка!$C878</f>
        <v>#DIV/0!</v>
      </c>
      <c r="AE882" s="5" t="e">
        <f>Обработка!$D878</f>
        <v>#DIV/0!</v>
      </c>
      <c r="AF882" s="8" t="e">
        <f>INDEX(Обработка!$V$11:$AG$1011,'Тулуз-Пьерон'!$A882,'Тулуз-Пьерон'!$F882+1)</f>
        <v>#DIV/0!</v>
      </c>
      <c r="AG882" s="7" t="e">
        <f t="shared" si="26"/>
        <v>#DIV/0!</v>
      </c>
      <c r="AH882" s="6"/>
      <c r="AI882" s="5" t="e">
        <f>Обработка!$E878</f>
        <v>#DIV/0!</v>
      </c>
      <c r="AJ882" s="5" t="e">
        <f>Обработка!$F878</f>
        <v>#DIV/0!</v>
      </c>
      <c r="AK882" s="5" t="e">
        <f>Обработка!$G878</f>
        <v>#DIV/0!</v>
      </c>
    </row>
    <row r="883" spans="1:37" x14ac:dyDescent="0.25">
      <c r="A883" s="11"/>
      <c r="B883" s="13"/>
      <c r="C883" s="80"/>
      <c r="D883" s="12"/>
      <c r="E883" s="11" t="str">
        <f t="shared" si="27"/>
        <v xml:space="preserve">0 лет 0 мес. </v>
      </c>
      <c r="F883" s="11"/>
      <c r="G883" s="11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8" t="e">
        <f>Обработка!$B879</f>
        <v>#DIV/0!</v>
      </c>
      <c r="AC883" s="8" t="e">
        <f>INDEX(Обработка!$J$11:$U$1011,'Тулуз-Пьерон'!$A883,$F883+1)</f>
        <v>#DIV/0!</v>
      </c>
      <c r="AD883" s="8" t="e">
        <f>Обработка!$C879</f>
        <v>#DIV/0!</v>
      </c>
      <c r="AE883" s="5" t="e">
        <f>Обработка!$D879</f>
        <v>#DIV/0!</v>
      </c>
      <c r="AF883" s="8" t="e">
        <f>INDEX(Обработка!$V$11:$AG$1011,'Тулуз-Пьерон'!$A883,'Тулуз-Пьерон'!$F883+1)</f>
        <v>#DIV/0!</v>
      </c>
      <c r="AG883" s="7" t="e">
        <f t="shared" si="26"/>
        <v>#DIV/0!</v>
      </c>
      <c r="AH883" s="6"/>
      <c r="AI883" s="5" t="e">
        <f>Обработка!$E879</f>
        <v>#DIV/0!</v>
      </c>
      <c r="AJ883" s="5" t="e">
        <f>Обработка!$F879</f>
        <v>#DIV/0!</v>
      </c>
      <c r="AK883" s="5" t="e">
        <f>Обработка!$G879</f>
        <v>#DIV/0!</v>
      </c>
    </row>
    <row r="884" spans="1:37" x14ac:dyDescent="0.25">
      <c r="A884" s="11"/>
      <c r="B884" s="13"/>
      <c r="C884" s="80"/>
      <c r="D884" s="12"/>
      <c r="E884" s="11" t="str">
        <f t="shared" si="27"/>
        <v xml:space="preserve">0 лет 0 мес. </v>
      </c>
      <c r="F884" s="11"/>
      <c r="G884" s="11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8" t="e">
        <f>Обработка!$B880</f>
        <v>#DIV/0!</v>
      </c>
      <c r="AC884" s="8" t="e">
        <f>INDEX(Обработка!$J$11:$U$1011,'Тулуз-Пьерон'!$A884,$F884+1)</f>
        <v>#DIV/0!</v>
      </c>
      <c r="AD884" s="8" t="e">
        <f>Обработка!$C880</f>
        <v>#DIV/0!</v>
      </c>
      <c r="AE884" s="5" t="e">
        <f>Обработка!$D880</f>
        <v>#DIV/0!</v>
      </c>
      <c r="AF884" s="8" t="e">
        <f>INDEX(Обработка!$V$11:$AG$1011,'Тулуз-Пьерон'!$A884,'Тулуз-Пьерон'!$F884+1)</f>
        <v>#DIV/0!</v>
      </c>
      <c r="AG884" s="7" t="e">
        <f t="shared" si="26"/>
        <v>#DIV/0!</v>
      </c>
      <c r="AH884" s="6"/>
      <c r="AI884" s="5" t="e">
        <f>Обработка!$E880</f>
        <v>#DIV/0!</v>
      </c>
      <c r="AJ884" s="5" t="e">
        <f>Обработка!$F880</f>
        <v>#DIV/0!</v>
      </c>
      <c r="AK884" s="5" t="e">
        <f>Обработка!$G880</f>
        <v>#DIV/0!</v>
      </c>
    </row>
    <row r="885" spans="1:37" x14ac:dyDescent="0.25">
      <c r="A885" s="11"/>
      <c r="B885" s="13"/>
      <c r="C885" s="80"/>
      <c r="D885" s="12"/>
      <c r="E885" s="11" t="str">
        <f t="shared" si="27"/>
        <v xml:space="preserve">0 лет 0 мес. </v>
      </c>
      <c r="F885" s="11"/>
      <c r="G885" s="11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8" t="e">
        <f>Обработка!$B881</f>
        <v>#DIV/0!</v>
      </c>
      <c r="AC885" s="8" t="e">
        <f>INDEX(Обработка!$J$11:$U$1011,'Тулуз-Пьерон'!$A885,$F885+1)</f>
        <v>#DIV/0!</v>
      </c>
      <c r="AD885" s="8" t="e">
        <f>Обработка!$C881</f>
        <v>#DIV/0!</v>
      </c>
      <c r="AE885" s="5" t="e">
        <f>Обработка!$D881</f>
        <v>#DIV/0!</v>
      </c>
      <c r="AF885" s="8" t="e">
        <f>INDEX(Обработка!$V$11:$AG$1011,'Тулуз-Пьерон'!$A885,'Тулуз-Пьерон'!$F885+1)</f>
        <v>#DIV/0!</v>
      </c>
      <c r="AG885" s="7" t="e">
        <f t="shared" si="26"/>
        <v>#DIV/0!</v>
      </c>
      <c r="AH885" s="6"/>
      <c r="AI885" s="5" t="e">
        <f>Обработка!$E881</f>
        <v>#DIV/0!</v>
      </c>
      <c r="AJ885" s="5" t="e">
        <f>Обработка!$F881</f>
        <v>#DIV/0!</v>
      </c>
      <c r="AK885" s="5" t="e">
        <f>Обработка!$G881</f>
        <v>#DIV/0!</v>
      </c>
    </row>
    <row r="886" spans="1:37" x14ac:dyDescent="0.25">
      <c r="A886" s="11"/>
      <c r="B886" s="13"/>
      <c r="C886" s="80"/>
      <c r="D886" s="12"/>
      <c r="E886" s="11" t="str">
        <f t="shared" si="27"/>
        <v xml:space="preserve">0 лет 0 мес. </v>
      </c>
      <c r="F886" s="11"/>
      <c r="G886" s="11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8" t="e">
        <f>Обработка!$B882</f>
        <v>#DIV/0!</v>
      </c>
      <c r="AC886" s="8" t="e">
        <f>INDEX(Обработка!$J$11:$U$1011,'Тулуз-Пьерон'!$A886,$F886+1)</f>
        <v>#DIV/0!</v>
      </c>
      <c r="AD886" s="8" t="e">
        <f>Обработка!$C882</f>
        <v>#DIV/0!</v>
      </c>
      <c r="AE886" s="5" t="e">
        <f>Обработка!$D882</f>
        <v>#DIV/0!</v>
      </c>
      <c r="AF886" s="8" t="e">
        <f>INDEX(Обработка!$V$11:$AG$1011,'Тулуз-Пьерон'!$A886,'Тулуз-Пьерон'!$F886+1)</f>
        <v>#DIV/0!</v>
      </c>
      <c r="AG886" s="7" t="e">
        <f t="shared" si="26"/>
        <v>#DIV/0!</v>
      </c>
      <c r="AH886" s="6"/>
      <c r="AI886" s="5" t="e">
        <f>Обработка!$E882</f>
        <v>#DIV/0!</v>
      </c>
      <c r="AJ886" s="5" t="e">
        <f>Обработка!$F882</f>
        <v>#DIV/0!</v>
      </c>
      <c r="AK886" s="5" t="e">
        <f>Обработка!$G882</f>
        <v>#DIV/0!</v>
      </c>
    </row>
    <row r="887" spans="1:37" x14ac:dyDescent="0.25">
      <c r="A887" s="11"/>
      <c r="B887" s="13"/>
      <c r="C887" s="80"/>
      <c r="D887" s="12"/>
      <c r="E887" s="11" t="str">
        <f t="shared" si="27"/>
        <v xml:space="preserve">0 лет 0 мес. </v>
      </c>
      <c r="F887" s="11"/>
      <c r="G887" s="11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8" t="e">
        <f>Обработка!$B883</f>
        <v>#DIV/0!</v>
      </c>
      <c r="AC887" s="8" t="e">
        <f>INDEX(Обработка!$J$11:$U$1011,'Тулуз-Пьерон'!$A887,$F887+1)</f>
        <v>#DIV/0!</v>
      </c>
      <c r="AD887" s="8" t="e">
        <f>Обработка!$C883</f>
        <v>#DIV/0!</v>
      </c>
      <c r="AE887" s="5" t="e">
        <f>Обработка!$D883</f>
        <v>#DIV/0!</v>
      </c>
      <c r="AF887" s="8" t="e">
        <f>INDEX(Обработка!$V$11:$AG$1011,'Тулуз-Пьерон'!$A887,'Тулуз-Пьерон'!$F887+1)</f>
        <v>#DIV/0!</v>
      </c>
      <c r="AG887" s="7" t="e">
        <f t="shared" si="26"/>
        <v>#DIV/0!</v>
      </c>
      <c r="AH887" s="6"/>
      <c r="AI887" s="5" t="e">
        <f>Обработка!$E883</f>
        <v>#DIV/0!</v>
      </c>
      <c r="AJ887" s="5" t="e">
        <f>Обработка!$F883</f>
        <v>#DIV/0!</v>
      </c>
      <c r="AK887" s="5" t="e">
        <f>Обработка!$G883</f>
        <v>#DIV/0!</v>
      </c>
    </row>
    <row r="888" spans="1:37" x14ac:dyDescent="0.25">
      <c r="A888" s="11"/>
      <c r="B888" s="13"/>
      <c r="C888" s="80"/>
      <c r="D888" s="12"/>
      <c r="E888" s="11" t="str">
        <f t="shared" si="27"/>
        <v xml:space="preserve">0 лет 0 мес. </v>
      </c>
      <c r="F888" s="11"/>
      <c r="G888" s="11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8" t="e">
        <f>Обработка!$B884</f>
        <v>#DIV/0!</v>
      </c>
      <c r="AC888" s="8" t="e">
        <f>INDEX(Обработка!$J$11:$U$1011,'Тулуз-Пьерон'!$A888,$F888+1)</f>
        <v>#DIV/0!</v>
      </c>
      <c r="AD888" s="8" t="e">
        <f>Обработка!$C884</f>
        <v>#DIV/0!</v>
      </c>
      <c r="AE888" s="5" t="e">
        <f>Обработка!$D884</f>
        <v>#DIV/0!</v>
      </c>
      <c r="AF888" s="8" t="e">
        <f>INDEX(Обработка!$V$11:$AG$1011,'Тулуз-Пьерон'!$A888,'Тулуз-Пьерон'!$F888+1)</f>
        <v>#DIV/0!</v>
      </c>
      <c r="AG888" s="7" t="e">
        <f t="shared" si="26"/>
        <v>#DIV/0!</v>
      </c>
      <c r="AH888" s="6"/>
      <c r="AI888" s="5" t="e">
        <f>Обработка!$E884</f>
        <v>#DIV/0!</v>
      </c>
      <c r="AJ888" s="5" t="e">
        <f>Обработка!$F884</f>
        <v>#DIV/0!</v>
      </c>
      <c r="AK888" s="5" t="e">
        <f>Обработка!$G884</f>
        <v>#DIV/0!</v>
      </c>
    </row>
    <row r="889" spans="1:37" x14ac:dyDescent="0.25">
      <c r="A889" s="11"/>
      <c r="B889" s="13"/>
      <c r="C889" s="80"/>
      <c r="D889" s="12"/>
      <c r="E889" s="11" t="str">
        <f t="shared" si="27"/>
        <v xml:space="preserve">0 лет 0 мес. </v>
      </c>
      <c r="F889" s="11"/>
      <c r="G889" s="11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8" t="e">
        <f>Обработка!$B885</f>
        <v>#DIV/0!</v>
      </c>
      <c r="AC889" s="8" t="e">
        <f>INDEX(Обработка!$J$11:$U$1011,'Тулуз-Пьерон'!$A889,$F889+1)</f>
        <v>#DIV/0!</v>
      </c>
      <c r="AD889" s="8" t="e">
        <f>Обработка!$C885</f>
        <v>#DIV/0!</v>
      </c>
      <c r="AE889" s="5" t="e">
        <f>Обработка!$D885</f>
        <v>#DIV/0!</v>
      </c>
      <c r="AF889" s="8" t="e">
        <f>INDEX(Обработка!$V$11:$AG$1011,'Тулуз-Пьерон'!$A889,'Тулуз-Пьерон'!$F889+1)</f>
        <v>#DIV/0!</v>
      </c>
      <c r="AG889" s="7" t="e">
        <f t="shared" si="26"/>
        <v>#DIV/0!</v>
      </c>
      <c r="AH889" s="6"/>
      <c r="AI889" s="5" t="e">
        <f>Обработка!$E885</f>
        <v>#DIV/0!</v>
      </c>
      <c r="AJ889" s="5" t="e">
        <f>Обработка!$F885</f>
        <v>#DIV/0!</v>
      </c>
      <c r="AK889" s="5" t="e">
        <f>Обработка!$G885</f>
        <v>#DIV/0!</v>
      </c>
    </row>
    <row r="890" spans="1:37" x14ac:dyDescent="0.25">
      <c r="A890" s="11"/>
      <c r="B890" s="13"/>
      <c r="C890" s="80"/>
      <c r="D890" s="12"/>
      <c r="E890" s="11" t="str">
        <f t="shared" si="27"/>
        <v xml:space="preserve">0 лет 0 мес. </v>
      </c>
      <c r="F890" s="11"/>
      <c r="G890" s="11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8" t="e">
        <f>Обработка!$B886</f>
        <v>#DIV/0!</v>
      </c>
      <c r="AC890" s="8" t="e">
        <f>INDEX(Обработка!$J$11:$U$1011,'Тулуз-Пьерон'!$A890,$F890+1)</f>
        <v>#DIV/0!</v>
      </c>
      <c r="AD890" s="8" t="e">
        <f>Обработка!$C886</f>
        <v>#DIV/0!</v>
      </c>
      <c r="AE890" s="5" t="e">
        <f>Обработка!$D886</f>
        <v>#DIV/0!</v>
      </c>
      <c r="AF890" s="8" t="e">
        <f>INDEX(Обработка!$V$11:$AG$1011,'Тулуз-Пьерон'!$A890,'Тулуз-Пьерон'!$F890+1)</f>
        <v>#DIV/0!</v>
      </c>
      <c r="AG890" s="7" t="e">
        <f t="shared" si="26"/>
        <v>#DIV/0!</v>
      </c>
      <c r="AH890" s="6"/>
      <c r="AI890" s="5" t="e">
        <f>Обработка!$E886</f>
        <v>#DIV/0!</v>
      </c>
      <c r="AJ890" s="5" t="e">
        <f>Обработка!$F886</f>
        <v>#DIV/0!</v>
      </c>
      <c r="AK890" s="5" t="e">
        <f>Обработка!$G886</f>
        <v>#DIV/0!</v>
      </c>
    </row>
    <row r="891" spans="1:37" x14ac:dyDescent="0.25">
      <c r="A891" s="11"/>
      <c r="B891" s="13"/>
      <c r="C891" s="80"/>
      <c r="D891" s="12"/>
      <c r="E891" s="11" t="str">
        <f t="shared" si="27"/>
        <v xml:space="preserve">0 лет 0 мес. </v>
      </c>
      <c r="F891" s="11"/>
      <c r="G891" s="11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8" t="e">
        <f>Обработка!$B887</f>
        <v>#DIV/0!</v>
      </c>
      <c r="AC891" s="8" t="e">
        <f>INDEX(Обработка!$J$11:$U$1011,'Тулуз-Пьерон'!$A891,$F891+1)</f>
        <v>#DIV/0!</v>
      </c>
      <c r="AD891" s="8" t="e">
        <f>Обработка!$C887</f>
        <v>#DIV/0!</v>
      </c>
      <c r="AE891" s="5" t="e">
        <f>Обработка!$D887</f>
        <v>#DIV/0!</v>
      </c>
      <c r="AF891" s="8" t="e">
        <f>INDEX(Обработка!$V$11:$AG$1011,'Тулуз-Пьерон'!$A891,'Тулуз-Пьерон'!$F891+1)</f>
        <v>#DIV/0!</v>
      </c>
      <c r="AG891" s="7" t="e">
        <f t="shared" si="26"/>
        <v>#DIV/0!</v>
      </c>
      <c r="AH891" s="6"/>
      <c r="AI891" s="5" t="e">
        <f>Обработка!$E887</f>
        <v>#DIV/0!</v>
      </c>
      <c r="AJ891" s="5" t="e">
        <f>Обработка!$F887</f>
        <v>#DIV/0!</v>
      </c>
      <c r="AK891" s="5" t="e">
        <f>Обработка!$G887</f>
        <v>#DIV/0!</v>
      </c>
    </row>
    <row r="892" spans="1:37" x14ac:dyDescent="0.25">
      <c r="A892" s="11"/>
      <c r="B892" s="13"/>
      <c r="C892" s="80"/>
      <c r="D892" s="12"/>
      <c r="E892" s="11" t="str">
        <f t="shared" si="27"/>
        <v xml:space="preserve">0 лет 0 мес. </v>
      </c>
      <c r="F892" s="11"/>
      <c r="G892" s="11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8" t="e">
        <f>Обработка!$B888</f>
        <v>#DIV/0!</v>
      </c>
      <c r="AC892" s="8" t="e">
        <f>INDEX(Обработка!$J$11:$U$1011,'Тулуз-Пьерон'!$A892,$F892+1)</f>
        <v>#DIV/0!</v>
      </c>
      <c r="AD892" s="8" t="e">
        <f>Обработка!$C888</f>
        <v>#DIV/0!</v>
      </c>
      <c r="AE892" s="5" t="e">
        <f>Обработка!$D888</f>
        <v>#DIV/0!</v>
      </c>
      <c r="AF892" s="8" t="e">
        <f>INDEX(Обработка!$V$11:$AG$1011,'Тулуз-Пьерон'!$A892,'Тулуз-Пьерон'!$F892+1)</f>
        <v>#DIV/0!</v>
      </c>
      <c r="AG892" s="7" t="e">
        <f t="shared" si="26"/>
        <v>#DIV/0!</v>
      </c>
      <c r="AH892" s="6"/>
      <c r="AI892" s="5" t="e">
        <f>Обработка!$E888</f>
        <v>#DIV/0!</v>
      </c>
      <c r="AJ892" s="5" t="e">
        <f>Обработка!$F888</f>
        <v>#DIV/0!</v>
      </c>
      <c r="AK892" s="5" t="e">
        <f>Обработка!$G888</f>
        <v>#DIV/0!</v>
      </c>
    </row>
    <row r="893" spans="1:37" x14ac:dyDescent="0.25">
      <c r="A893" s="11"/>
      <c r="B893" s="13"/>
      <c r="C893" s="80"/>
      <c r="D893" s="12"/>
      <c r="E893" s="11" t="str">
        <f t="shared" si="27"/>
        <v xml:space="preserve">0 лет 0 мес. </v>
      </c>
      <c r="F893" s="11"/>
      <c r="G893" s="11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8" t="e">
        <f>Обработка!$B889</f>
        <v>#DIV/0!</v>
      </c>
      <c r="AC893" s="8" t="e">
        <f>INDEX(Обработка!$J$11:$U$1011,'Тулуз-Пьерон'!$A893,$F893+1)</f>
        <v>#DIV/0!</v>
      </c>
      <c r="AD893" s="8" t="e">
        <f>Обработка!$C889</f>
        <v>#DIV/0!</v>
      </c>
      <c r="AE893" s="5" t="e">
        <f>Обработка!$D889</f>
        <v>#DIV/0!</v>
      </c>
      <c r="AF893" s="8" t="e">
        <f>INDEX(Обработка!$V$11:$AG$1011,'Тулуз-Пьерон'!$A893,'Тулуз-Пьерон'!$F893+1)</f>
        <v>#DIV/0!</v>
      </c>
      <c r="AG893" s="7" t="e">
        <f t="shared" si="26"/>
        <v>#DIV/0!</v>
      </c>
      <c r="AH893" s="6"/>
      <c r="AI893" s="5" t="e">
        <f>Обработка!$E889</f>
        <v>#DIV/0!</v>
      </c>
      <c r="AJ893" s="5" t="e">
        <f>Обработка!$F889</f>
        <v>#DIV/0!</v>
      </c>
      <c r="AK893" s="5" t="e">
        <f>Обработка!$G889</f>
        <v>#DIV/0!</v>
      </c>
    </row>
    <row r="894" spans="1:37" x14ac:dyDescent="0.25">
      <c r="A894" s="11"/>
      <c r="B894" s="13"/>
      <c r="C894" s="80"/>
      <c r="D894" s="12"/>
      <c r="E894" s="11" t="str">
        <f t="shared" si="27"/>
        <v xml:space="preserve">0 лет 0 мес. </v>
      </c>
      <c r="F894" s="11"/>
      <c r="G894" s="11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8" t="e">
        <f>Обработка!$B890</f>
        <v>#DIV/0!</v>
      </c>
      <c r="AC894" s="8" t="e">
        <f>INDEX(Обработка!$J$11:$U$1011,'Тулуз-Пьерон'!$A894,$F894+1)</f>
        <v>#DIV/0!</v>
      </c>
      <c r="AD894" s="8" t="e">
        <f>Обработка!$C890</f>
        <v>#DIV/0!</v>
      </c>
      <c r="AE894" s="5" t="e">
        <f>Обработка!$D890</f>
        <v>#DIV/0!</v>
      </c>
      <c r="AF894" s="8" t="e">
        <f>INDEX(Обработка!$V$11:$AG$1011,'Тулуз-Пьерон'!$A894,'Тулуз-Пьерон'!$F894+1)</f>
        <v>#DIV/0!</v>
      </c>
      <c r="AG894" s="7" t="e">
        <f t="shared" si="26"/>
        <v>#DIV/0!</v>
      </c>
      <c r="AH894" s="6"/>
      <c r="AI894" s="5" t="e">
        <f>Обработка!$E890</f>
        <v>#DIV/0!</v>
      </c>
      <c r="AJ894" s="5" t="e">
        <f>Обработка!$F890</f>
        <v>#DIV/0!</v>
      </c>
      <c r="AK894" s="5" t="e">
        <f>Обработка!$G890</f>
        <v>#DIV/0!</v>
      </c>
    </row>
    <row r="895" spans="1:37" x14ac:dyDescent="0.25">
      <c r="A895" s="11"/>
      <c r="B895" s="13"/>
      <c r="C895" s="80"/>
      <c r="D895" s="12"/>
      <c r="E895" s="11" t="str">
        <f t="shared" si="27"/>
        <v xml:space="preserve">0 лет 0 мес. </v>
      </c>
      <c r="F895" s="11"/>
      <c r="G895" s="11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8" t="e">
        <f>Обработка!$B891</f>
        <v>#DIV/0!</v>
      </c>
      <c r="AC895" s="8" t="e">
        <f>INDEX(Обработка!$J$11:$U$1011,'Тулуз-Пьерон'!$A895,$F895+1)</f>
        <v>#DIV/0!</v>
      </c>
      <c r="AD895" s="8" t="e">
        <f>Обработка!$C891</f>
        <v>#DIV/0!</v>
      </c>
      <c r="AE895" s="5" t="e">
        <f>Обработка!$D891</f>
        <v>#DIV/0!</v>
      </c>
      <c r="AF895" s="8" t="e">
        <f>INDEX(Обработка!$V$11:$AG$1011,'Тулуз-Пьерон'!$A895,'Тулуз-Пьерон'!$F895+1)</f>
        <v>#DIV/0!</v>
      </c>
      <c r="AG895" s="7" t="e">
        <f t="shared" si="26"/>
        <v>#DIV/0!</v>
      </c>
      <c r="AH895" s="6"/>
      <c r="AI895" s="5" t="e">
        <f>Обработка!$E891</f>
        <v>#DIV/0!</v>
      </c>
      <c r="AJ895" s="5" t="e">
        <f>Обработка!$F891</f>
        <v>#DIV/0!</v>
      </c>
      <c r="AK895" s="5" t="e">
        <f>Обработка!$G891</f>
        <v>#DIV/0!</v>
      </c>
    </row>
    <row r="896" spans="1:37" x14ac:dyDescent="0.25">
      <c r="A896" s="11"/>
      <c r="B896" s="13"/>
      <c r="C896" s="80"/>
      <c r="D896" s="12"/>
      <c r="E896" s="11" t="str">
        <f t="shared" si="27"/>
        <v xml:space="preserve">0 лет 0 мес. </v>
      </c>
      <c r="F896" s="11"/>
      <c r="G896" s="11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8" t="e">
        <f>Обработка!$B892</f>
        <v>#DIV/0!</v>
      </c>
      <c r="AC896" s="8" t="e">
        <f>INDEX(Обработка!$J$11:$U$1011,'Тулуз-Пьерон'!$A896,$F896+1)</f>
        <v>#DIV/0!</v>
      </c>
      <c r="AD896" s="8" t="e">
        <f>Обработка!$C892</f>
        <v>#DIV/0!</v>
      </c>
      <c r="AE896" s="5" t="e">
        <f>Обработка!$D892</f>
        <v>#DIV/0!</v>
      </c>
      <c r="AF896" s="8" t="e">
        <f>INDEX(Обработка!$V$11:$AG$1011,'Тулуз-Пьерон'!$A896,'Тулуз-Пьерон'!$F896+1)</f>
        <v>#DIV/0!</v>
      </c>
      <c r="AG896" s="7" t="e">
        <f t="shared" si="26"/>
        <v>#DIV/0!</v>
      </c>
      <c r="AH896" s="6"/>
      <c r="AI896" s="5" t="e">
        <f>Обработка!$E892</f>
        <v>#DIV/0!</v>
      </c>
      <c r="AJ896" s="5" t="e">
        <f>Обработка!$F892</f>
        <v>#DIV/0!</v>
      </c>
      <c r="AK896" s="5" t="e">
        <f>Обработка!$G892</f>
        <v>#DIV/0!</v>
      </c>
    </row>
    <row r="897" spans="1:37" x14ac:dyDescent="0.25">
      <c r="A897" s="11"/>
      <c r="B897" s="13"/>
      <c r="C897" s="80"/>
      <c r="D897" s="12"/>
      <c r="E897" s="11" t="str">
        <f t="shared" si="27"/>
        <v xml:space="preserve">0 лет 0 мес. </v>
      </c>
      <c r="F897" s="11"/>
      <c r="G897" s="11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8" t="e">
        <f>Обработка!$B893</f>
        <v>#DIV/0!</v>
      </c>
      <c r="AC897" s="8" t="e">
        <f>INDEX(Обработка!$J$11:$U$1011,'Тулуз-Пьерон'!$A897,$F897+1)</f>
        <v>#DIV/0!</v>
      </c>
      <c r="AD897" s="8" t="e">
        <f>Обработка!$C893</f>
        <v>#DIV/0!</v>
      </c>
      <c r="AE897" s="5" t="e">
        <f>Обработка!$D893</f>
        <v>#DIV/0!</v>
      </c>
      <c r="AF897" s="8" t="e">
        <f>INDEX(Обработка!$V$11:$AG$1011,'Тулуз-Пьерон'!$A897,'Тулуз-Пьерон'!$F897+1)</f>
        <v>#DIV/0!</v>
      </c>
      <c r="AG897" s="7" t="e">
        <f t="shared" si="26"/>
        <v>#DIV/0!</v>
      </c>
      <c r="AH897" s="6"/>
      <c r="AI897" s="5" t="e">
        <f>Обработка!$E893</f>
        <v>#DIV/0!</v>
      </c>
      <c r="AJ897" s="5" t="e">
        <f>Обработка!$F893</f>
        <v>#DIV/0!</v>
      </c>
      <c r="AK897" s="5" t="e">
        <f>Обработка!$G893</f>
        <v>#DIV/0!</v>
      </c>
    </row>
    <row r="898" spans="1:37" x14ac:dyDescent="0.25">
      <c r="A898" s="11"/>
      <c r="B898" s="13"/>
      <c r="C898" s="80"/>
      <c r="D898" s="12"/>
      <c r="E898" s="11" t="str">
        <f t="shared" si="27"/>
        <v xml:space="preserve">0 лет 0 мес. </v>
      </c>
      <c r="F898" s="11"/>
      <c r="G898" s="11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8" t="e">
        <f>Обработка!$B894</f>
        <v>#DIV/0!</v>
      </c>
      <c r="AC898" s="8" t="e">
        <f>INDEX(Обработка!$J$11:$U$1011,'Тулуз-Пьерон'!$A898,$F898+1)</f>
        <v>#DIV/0!</v>
      </c>
      <c r="AD898" s="8" t="e">
        <f>Обработка!$C894</f>
        <v>#DIV/0!</v>
      </c>
      <c r="AE898" s="5" t="e">
        <f>Обработка!$D894</f>
        <v>#DIV/0!</v>
      </c>
      <c r="AF898" s="8" t="e">
        <f>INDEX(Обработка!$V$11:$AG$1011,'Тулуз-Пьерон'!$A898,'Тулуз-Пьерон'!$F898+1)</f>
        <v>#DIV/0!</v>
      </c>
      <c r="AG898" s="7" t="e">
        <f t="shared" si="26"/>
        <v>#DIV/0!</v>
      </c>
      <c r="AH898" s="6"/>
      <c r="AI898" s="5" t="e">
        <f>Обработка!$E894</f>
        <v>#DIV/0!</v>
      </c>
      <c r="AJ898" s="5" t="e">
        <f>Обработка!$F894</f>
        <v>#DIV/0!</v>
      </c>
      <c r="AK898" s="5" t="e">
        <f>Обработка!$G894</f>
        <v>#DIV/0!</v>
      </c>
    </row>
    <row r="899" spans="1:37" x14ac:dyDescent="0.25">
      <c r="A899" s="11"/>
      <c r="B899" s="13"/>
      <c r="C899" s="80"/>
      <c r="D899" s="12"/>
      <c r="E899" s="11" t="str">
        <f t="shared" si="27"/>
        <v xml:space="preserve">0 лет 0 мес. </v>
      </c>
      <c r="F899" s="11"/>
      <c r="G899" s="11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8" t="e">
        <f>Обработка!$B895</f>
        <v>#DIV/0!</v>
      </c>
      <c r="AC899" s="8" t="e">
        <f>INDEX(Обработка!$J$11:$U$1011,'Тулуз-Пьерон'!$A899,$F899+1)</f>
        <v>#DIV/0!</v>
      </c>
      <c r="AD899" s="8" t="e">
        <f>Обработка!$C895</f>
        <v>#DIV/0!</v>
      </c>
      <c r="AE899" s="5" t="e">
        <f>Обработка!$D895</f>
        <v>#DIV/0!</v>
      </c>
      <c r="AF899" s="8" t="e">
        <f>INDEX(Обработка!$V$11:$AG$1011,'Тулуз-Пьерон'!$A899,'Тулуз-Пьерон'!$F899+1)</f>
        <v>#DIV/0!</v>
      </c>
      <c r="AG899" s="7" t="e">
        <f t="shared" si="26"/>
        <v>#DIV/0!</v>
      </c>
      <c r="AH899" s="6"/>
      <c r="AI899" s="5" t="e">
        <f>Обработка!$E895</f>
        <v>#DIV/0!</v>
      </c>
      <c r="AJ899" s="5" t="e">
        <f>Обработка!$F895</f>
        <v>#DIV/0!</v>
      </c>
      <c r="AK899" s="5" t="e">
        <f>Обработка!$G895</f>
        <v>#DIV/0!</v>
      </c>
    </row>
    <row r="900" spans="1:37" x14ac:dyDescent="0.25">
      <c r="A900" s="11"/>
      <c r="B900" s="13"/>
      <c r="C900" s="80"/>
      <c r="D900" s="12"/>
      <c r="E900" s="11" t="str">
        <f t="shared" si="27"/>
        <v xml:space="preserve">0 лет 0 мес. </v>
      </c>
      <c r="F900" s="11"/>
      <c r="G900" s="11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8" t="e">
        <f>Обработка!$B896</f>
        <v>#DIV/0!</v>
      </c>
      <c r="AC900" s="8" t="e">
        <f>INDEX(Обработка!$J$11:$U$1011,'Тулуз-Пьерон'!$A900,$F900+1)</f>
        <v>#DIV/0!</v>
      </c>
      <c r="AD900" s="8" t="e">
        <f>Обработка!$C896</f>
        <v>#DIV/0!</v>
      </c>
      <c r="AE900" s="5" t="e">
        <f>Обработка!$D896</f>
        <v>#DIV/0!</v>
      </c>
      <c r="AF900" s="8" t="e">
        <f>INDEX(Обработка!$V$11:$AG$1011,'Тулуз-Пьерон'!$A900,'Тулуз-Пьерон'!$F900+1)</f>
        <v>#DIV/0!</v>
      </c>
      <c r="AG900" s="7" t="e">
        <f t="shared" si="26"/>
        <v>#DIV/0!</v>
      </c>
      <c r="AH900" s="6"/>
      <c r="AI900" s="5" t="e">
        <f>Обработка!$E896</f>
        <v>#DIV/0!</v>
      </c>
      <c r="AJ900" s="5" t="e">
        <f>Обработка!$F896</f>
        <v>#DIV/0!</v>
      </c>
      <c r="AK900" s="5" t="e">
        <f>Обработка!$G896</f>
        <v>#DIV/0!</v>
      </c>
    </row>
    <row r="901" spans="1:37" x14ac:dyDescent="0.25">
      <c r="A901" s="11"/>
      <c r="B901" s="13"/>
      <c r="C901" s="80"/>
      <c r="D901" s="12"/>
      <c r="E901" s="11" t="str">
        <f t="shared" si="27"/>
        <v xml:space="preserve">0 лет 0 мес. </v>
      </c>
      <c r="F901" s="11"/>
      <c r="G901" s="11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8" t="e">
        <f>Обработка!$B897</f>
        <v>#DIV/0!</v>
      </c>
      <c r="AC901" s="8" t="e">
        <f>INDEX(Обработка!$J$11:$U$1011,'Тулуз-Пьерон'!$A901,$F901+1)</f>
        <v>#DIV/0!</v>
      </c>
      <c r="AD901" s="8" t="e">
        <f>Обработка!$C897</f>
        <v>#DIV/0!</v>
      </c>
      <c r="AE901" s="5" t="e">
        <f>Обработка!$D897</f>
        <v>#DIV/0!</v>
      </c>
      <c r="AF901" s="8" t="e">
        <f>INDEX(Обработка!$V$11:$AG$1011,'Тулуз-Пьерон'!$A901,'Тулуз-Пьерон'!$F901+1)</f>
        <v>#DIV/0!</v>
      </c>
      <c r="AG901" s="7" t="e">
        <f t="shared" si="26"/>
        <v>#DIV/0!</v>
      </c>
      <c r="AH901" s="6"/>
      <c r="AI901" s="5" t="e">
        <f>Обработка!$E897</f>
        <v>#DIV/0!</v>
      </c>
      <c r="AJ901" s="5" t="e">
        <f>Обработка!$F897</f>
        <v>#DIV/0!</v>
      </c>
      <c r="AK901" s="5" t="e">
        <f>Обработка!$G897</f>
        <v>#DIV/0!</v>
      </c>
    </row>
    <row r="902" spans="1:37" x14ac:dyDescent="0.25">
      <c r="A902" s="11"/>
      <c r="B902" s="13"/>
      <c r="C902" s="80"/>
      <c r="D902" s="12"/>
      <c r="E902" s="11" t="str">
        <f t="shared" si="27"/>
        <v xml:space="preserve">0 лет 0 мес. </v>
      </c>
      <c r="F902" s="11"/>
      <c r="G902" s="11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8" t="e">
        <f>Обработка!$B898</f>
        <v>#DIV/0!</v>
      </c>
      <c r="AC902" s="8" t="e">
        <f>INDEX(Обработка!$J$11:$U$1011,'Тулуз-Пьерон'!$A902,$F902+1)</f>
        <v>#DIV/0!</v>
      </c>
      <c r="AD902" s="8" t="e">
        <f>Обработка!$C898</f>
        <v>#DIV/0!</v>
      </c>
      <c r="AE902" s="5" t="e">
        <f>Обработка!$D898</f>
        <v>#DIV/0!</v>
      </c>
      <c r="AF902" s="8" t="e">
        <f>INDEX(Обработка!$V$11:$AG$1011,'Тулуз-Пьерон'!$A902,'Тулуз-Пьерон'!$F902+1)</f>
        <v>#DIV/0!</v>
      </c>
      <c r="AG902" s="7" t="e">
        <f t="shared" si="26"/>
        <v>#DIV/0!</v>
      </c>
      <c r="AH902" s="6"/>
      <c r="AI902" s="5" t="e">
        <f>Обработка!$E898</f>
        <v>#DIV/0!</v>
      </c>
      <c r="AJ902" s="5" t="e">
        <f>Обработка!$F898</f>
        <v>#DIV/0!</v>
      </c>
      <c r="AK902" s="5" t="e">
        <f>Обработка!$G898</f>
        <v>#DIV/0!</v>
      </c>
    </row>
    <row r="903" spans="1:37" x14ac:dyDescent="0.25">
      <c r="A903" s="11"/>
      <c r="B903" s="13"/>
      <c r="C903" s="80"/>
      <c r="D903" s="12"/>
      <c r="E903" s="11" t="str">
        <f t="shared" si="27"/>
        <v xml:space="preserve">0 лет 0 мес. </v>
      </c>
      <c r="F903" s="11"/>
      <c r="G903" s="11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8" t="e">
        <f>Обработка!$B899</f>
        <v>#DIV/0!</v>
      </c>
      <c r="AC903" s="8" t="e">
        <f>INDEX(Обработка!$J$11:$U$1011,'Тулуз-Пьерон'!$A903,$F903+1)</f>
        <v>#DIV/0!</v>
      </c>
      <c r="AD903" s="8" t="e">
        <f>Обработка!$C899</f>
        <v>#DIV/0!</v>
      </c>
      <c r="AE903" s="5" t="e">
        <f>Обработка!$D899</f>
        <v>#DIV/0!</v>
      </c>
      <c r="AF903" s="8" t="e">
        <f>INDEX(Обработка!$V$11:$AG$1011,'Тулуз-Пьерон'!$A903,'Тулуз-Пьерон'!$F903+1)</f>
        <v>#DIV/0!</v>
      </c>
      <c r="AG903" s="7" t="e">
        <f t="shared" si="26"/>
        <v>#DIV/0!</v>
      </c>
      <c r="AH903" s="6"/>
      <c r="AI903" s="5" t="e">
        <f>Обработка!$E899</f>
        <v>#DIV/0!</v>
      </c>
      <c r="AJ903" s="5" t="e">
        <f>Обработка!$F899</f>
        <v>#DIV/0!</v>
      </c>
      <c r="AK903" s="5" t="e">
        <f>Обработка!$G899</f>
        <v>#DIV/0!</v>
      </c>
    </row>
    <row r="904" spans="1:37" x14ac:dyDescent="0.25">
      <c r="A904" s="11"/>
      <c r="B904" s="13"/>
      <c r="C904" s="80"/>
      <c r="D904" s="12"/>
      <c r="E904" s="11" t="str">
        <f t="shared" si="27"/>
        <v xml:space="preserve">0 лет 0 мес. </v>
      </c>
      <c r="F904" s="11"/>
      <c r="G904" s="11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8" t="e">
        <f>Обработка!$B900</f>
        <v>#DIV/0!</v>
      </c>
      <c r="AC904" s="8" t="e">
        <f>INDEX(Обработка!$J$11:$U$1011,'Тулуз-Пьерон'!$A904,$F904+1)</f>
        <v>#DIV/0!</v>
      </c>
      <c r="AD904" s="8" t="e">
        <f>Обработка!$C900</f>
        <v>#DIV/0!</v>
      </c>
      <c r="AE904" s="5" t="e">
        <f>Обработка!$D900</f>
        <v>#DIV/0!</v>
      </c>
      <c r="AF904" s="8" t="e">
        <f>INDEX(Обработка!$V$11:$AG$1011,'Тулуз-Пьерон'!$A904,'Тулуз-Пьерон'!$F904+1)</f>
        <v>#DIV/0!</v>
      </c>
      <c r="AG904" s="7" t="e">
        <f t="shared" si="26"/>
        <v>#DIV/0!</v>
      </c>
      <c r="AH904" s="6"/>
      <c r="AI904" s="5" t="e">
        <f>Обработка!$E900</f>
        <v>#DIV/0!</v>
      </c>
      <c r="AJ904" s="5" t="e">
        <f>Обработка!$F900</f>
        <v>#DIV/0!</v>
      </c>
      <c r="AK904" s="5" t="e">
        <f>Обработка!$G900</f>
        <v>#DIV/0!</v>
      </c>
    </row>
    <row r="905" spans="1:37" x14ac:dyDescent="0.25">
      <c r="A905" s="11"/>
      <c r="B905" s="13"/>
      <c r="C905" s="80"/>
      <c r="D905" s="12"/>
      <c r="E905" s="11" t="str">
        <f t="shared" si="27"/>
        <v xml:space="preserve">0 лет 0 мес. </v>
      </c>
      <c r="F905" s="11"/>
      <c r="G905" s="11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8" t="e">
        <f>Обработка!$B901</f>
        <v>#DIV/0!</v>
      </c>
      <c r="AC905" s="8" t="e">
        <f>INDEX(Обработка!$J$11:$U$1011,'Тулуз-Пьерон'!$A905,$F905+1)</f>
        <v>#DIV/0!</v>
      </c>
      <c r="AD905" s="8" t="e">
        <f>Обработка!$C901</f>
        <v>#DIV/0!</v>
      </c>
      <c r="AE905" s="5" t="e">
        <f>Обработка!$D901</f>
        <v>#DIV/0!</v>
      </c>
      <c r="AF905" s="8" t="e">
        <f>INDEX(Обработка!$V$11:$AG$1011,'Тулуз-Пьерон'!$A905,'Тулуз-Пьерон'!$F905+1)</f>
        <v>#DIV/0!</v>
      </c>
      <c r="AG905" s="7" t="e">
        <f t="shared" si="26"/>
        <v>#DIV/0!</v>
      </c>
      <c r="AH905" s="6"/>
      <c r="AI905" s="5" t="e">
        <f>Обработка!$E901</f>
        <v>#DIV/0!</v>
      </c>
      <c r="AJ905" s="5" t="e">
        <f>Обработка!$F901</f>
        <v>#DIV/0!</v>
      </c>
      <c r="AK905" s="5" t="e">
        <f>Обработка!$G901</f>
        <v>#DIV/0!</v>
      </c>
    </row>
    <row r="906" spans="1:37" x14ac:dyDescent="0.25">
      <c r="A906" s="11"/>
      <c r="B906" s="13"/>
      <c r="C906" s="80"/>
      <c r="D906" s="12"/>
      <c r="E906" s="11" t="str">
        <f t="shared" si="27"/>
        <v xml:space="preserve">0 лет 0 мес. </v>
      </c>
      <c r="F906" s="11"/>
      <c r="G906" s="11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8" t="e">
        <f>Обработка!$B902</f>
        <v>#DIV/0!</v>
      </c>
      <c r="AC906" s="8" t="e">
        <f>INDEX(Обработка!$J$11:$U$1011,'Тулуз-Пьерон'!$A906,$F906+1)</f>
        <v>#DIV/0!</v>
      </c>
      <c r="AD906" s="8" t="e">
        <f>Обработка!$C902</f>
        <v>#DIV/0!</v>
      </c>
      <c r="AE906" s="5" t="e">
        <f>Обработка!$D902</f>
        <v>#DIV/0!</v>
      </c>
      <c r="AF906" s="8" t="e">
        <f>INDEX(Обработка!$V$11:$AG$1011,'Тулуз-Пьерон'!$A906,'Тулуз-Пьерон'!$F906+1)</f>
        <v>#DIV/0!</v>
      </c>
      <c r="AG906" s="7" t="e">
        <f t="shared" si="26"/>
        <v>#DIV/0!</v>
      </c>
      <c r="AH906" s="6"/>
      <c r="AI906" s="5" t="e">
        <f>Обработка!$E902</f>
        <v>#DIV/0!</v>
      </c>
      <c r="AJ906" s="5" t="e">
        <f>Обработка!$F902</f>
        <v>#DIV/0!</v>
      </c>
      <c r="AK906" s="5" t="e">
        <f>Обработка!$G902</f>
        <v>#DIV/0!</v>
      </c>
    </row>
    <row r="907" spans="1:37" x14ac:dyDescent="0.25">
      <c r="A907" s="11"/>
      <c r="B907" s="13"/>
      <c r="C907" s="80"/>
      <c r="D907" s="12"/>
      <c r="E907" s="11" t="str">
        <f t="shared" si="27"/>
        <v xml:space="preserve">0 лет 0 мес. </v>
      </c>
      <c r="F907" s="11"/>
      <c r="G907" s="11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8" t="e">
        <f>Обработка!$B903</f>
        <v>#DIV/0!</v>
      </c>
      <c r="AC907" s="8" t="e">
        <f>INDEX(Обработка!$J$11:$U$1011,'Тулуз-Пьерон'!$A907,$F907+1)</f>
        <v>#DIV/0!</v>
      </c>
      <c r="AD907" s="8" t="e">
        <f>Обработка!$C903</f>
        <v>#DIV/0!</v>
      </c>
      <c r="AE907" s="5" t="e">
        <f>Обработка!$D903</f>
        <v>#DIV/0!</v>
      </c>
      <c r="AF907" s="8" t="e">
        <f>INDEX(Обработка!$V$11:$AG$1011,'Тулуз-Пьерон'!$A907,'Тулуз-Пьерон'!$F907+1)</f>
        <v>#DIV/0!</v>
      </c>
      <c r="AG907" s="7" t="e">
        <f t="shared" si="26"/>
        <v>#DIV/0!</v>
      </c>
      <c r="AH907" s="6"/>
      <c r="AI907" s="5" t="e">
        <f>Обработка!$E903</f>
        <v>#DIV/0!</v>
      </c>
      <c r="AJ907" s="5" t="e">
        <f>Обработка!$F903</f>
        <v>#DIV/0!</v>
      </c>
      <c r="AK907" s="5" t="e">
        <f>Обработка!$G903</f>
        <v>#DIV/0!</v>
      </c>
    </row>
    <row r="908" spans="1:37" x14ac:dyDescent="0.25">
      <c r="A908" s="11"/>
      <c r="B908" s="13"/>
      <c r="C908" s="80"/>
      <c r="D908" s="12"/>
      <c r="E908" s="11" t="str">
        <f t="shared" si="27"/>
        <v xml:space="preserve">0 лет 0 мес. </v>
      </c>
      <c r="F908" s="11"/>
      <c r="G908" s="11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8" t="e">
        <f>Обработка!$B904</f>
        <v>#DIV/0!</v>
      </c>
      <c r="AC908" s="8" t="e">
        <f>INDEX(Обработка!$J$11:$U$1011,'Тулуз-Пьерон'!$A908,$F908+1)</f>
        <v>#DIV/0!</v>
      </c>
      <c r="AD908" s="8" t="e">
        <f>Обработка!$C904</f>
        <v>#DIV/0!</v>
      </c>
      <c r="AE908" s="5" t="e">
        <f>Обработка!$D904</f>
        <v>#DIV/0!</v>
      </c>
      <c r="AF908" s="8" t="e">
        <f>INDEX(Обработка!$V$11:$AG$1011,'Тулуз-Пьерон'!$A908,'Тулуз-Пьерон'!$F908+1)</f>
        <v>#DIV/0!</v>
      </c>
      <c r="AG908" s="7" t="e">
        <f t="shared" si="26"/>
        <v>#DIV/0!</v>
      </c>
      <c r="AH908" s="6"/>
      <c r="AI908" s="5" t="e">
        <f>Обработка!$E904</f>
        <v>#DIV/0!</v>
      </c>
      <c r="AJ908" s="5" t="e">
        <f>Обработка!$F904</f>
        <v>#DIV/0!</v>
      </c>
      <c r="AK908" s="5" t="e">
        <f>Обработка!$G904</f>
        <v>#DIV/0!</v>
      </c>
    </row>
    <row r="909" spans="1:37" x14ac:dyDescent="0.25">
      <c r="A909" s="11"/>
      <c r="B909" s="13"/>
      <c r="C909" s="80"/>
      <c r="D909" s="12"/>
      <c r="E909" s="11" t="str">
        <f t="shared" si="27"/>
        <v xml:space="preserve">0 лет 0 мес. </v>
      </c>
      <c r="F909" s="11"/>
      <c r="G909" s="11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8" t="e">
        <f>Обработка!$B905</f>
        <v>#DIV/0!</v>
      </c>
      <c r="AC909" s="8" t="e">
        <f>INDEX(Обработка!$J$11:$U$1011,'Тулуз-Пьерон'!$A909,$F909+1)</f>
        <v>#DIV/0!</v>
      </c>
      <c r="AD909" s="8" t="e">
        <f>Обработка!$C905</f>
        <v>#DIV/0!</v>
      </c>
      <c r="AE909" s="5" t="e">
        <f>Обработка!$D905</f>
        <v>#DIV/0!</v>
      </c>
      <c r="AF909" s="8" t="e">
        <f>INDEX(Обработка!$V$11:$AG$1011,'Тулуз-Пьерон'!$A909,'Тулуз-Пьерон'!$F909+1)</f>
        <v>#DIV/0!</v>
      </c>
      <c r="AG909" s="7" t="e">
        <f t="shared" si="26"/>
        <v>#DIV/0!</v>
      </c>
      <c r="AH909" s="6"/>
      <c r="AI909" s="5" t="e">
        <f>Обработка!$E905</f>
        <v>#DIV/0!</v>
      </c>
      <c r="AJ909" s="5" t="e">
        <f>Обработка!$F905</f>
        <v>#DIV/0!</v>
      </c>
      <c r="AK909" s="5" t="e">
        <f>Обработка!$G905</f>
        <v>#DIV/0!</v>
      </c>
    </row>
    <row r="910" spans="1:37" x14ac:dyDescent="0.25">
      <c r="A910" s="11"/>
      <c r="B910" s="13"/>
      <c r="C910" s="80"/>
      <c r="D910" s="12"/>
      <c r="E910" s="11" t="str">
        <f t="shared" si="27"/>
        <v xml:space="preserve">0 лет 0 мес. </v>
      </c>
      <c r="F910" s="11"/>
      <c r="G910" s="11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8" t="e">
        <f>Обработка!$B906</f>
        <v>#DIV/0!</v>
      </c>
      <c r="AC910" s="8" t="e">
        <f>INDEX(Обработка!$J$11:$U$1011,'Тулуз-Пьерон'!$A910,$F910+1)</f>
        <v>#DIV/0!</v>
      </c>
      <c r="AD910" s="8" t="e">
        <f>Обработка!$C906</f>
        <v>#DIV/0!</v>
      </c>
      <c r="AE910" s="5" t="e">
        <f>Обработка!$D906</f>
        <v>#DIV/0!</v>
      </c>
      <c r="AF910" s="8" t="e">
        <f>INDEX(Обработка!$V$11:$AG$1011,'Тулуз-Пьерон'!$A910,'Тулуз-Пьерон'!$F910+1)</f>
        <v>#DIV/0!</v>
      </c>
      <c r="AG910" s="7" t="e">
        <f t="shared" si="26"/>
        <v>#DIV/0!</v>
      </c>
      <c r="AH910" s="6"/>
      <c r="AI910" s="5" t="e">
        <f>Обработка!$E906</f>
        <v>#DIV/0!</v>
      </c>
      <c r="AJ910" s="5" t="e">
        <f>Обработка!$F906</f>
        <v>#DIV/0!</v>
      </c>
      <c r="AK910" s="5" t="e">
        <f>Обработка!$G906</f>
        <v>#DIV/0!</v>
      </c>
    </row>
    <row r="911" spans="1:37" x14ac:dyDescent="0.25">
      <c r="A911" s="11"/>
      <c r="B911" s="13"/>
      <c r="C911" s="80"/>
      <c r="D911" s="12"/>
      <c r="E911" s="11" t="str">
        <f t="shared" si="27"/>
        <v xml:space="preserve">0 лет 0 мес. </v>
      </c>
      <c r="F911" s="11"/>
      <c r="G911" s="11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8" t="e">
        <f>Обработка!$B907</f>
        <v>#DIV/0!</v>
      </c>
      <c r="AC911" s="8" t="e">
        <f>INDEX(Обработка!$J$11:$U$1011,'Тулуз-Пьерон'!$A911,$F911+1)</f>
        <v>#DIV/0!</v>
      </c>
      <c r="AD911" s="8" t="e">
        <f>Обработка!$C907</f>
        <v>#DIV/0!</v>
      </c>
      <c r="AE911" s="5" t="e">
        <f>Обработка!$D907</f>
        <v>#DIV/0!</v>
      </c>
      <c r="AF911" s="8" t="e">
        <f>INDEX(Обработка!$V$11:$AG$1011,'Тулуз-Пьерон'!$A911,'Тулуз-Пьерон'!$F911+1)</f>
        <v>#DIV/0!</v>
      </c>
      <c r="AG911" s="7" t="e">
        <f t="shared" ref="AG911:AG974" si="28">IF($AF911="ПАТОЛОГИЯ","КРАЙНЕ ВЫСОКАЯ ВЕРОЯНОСТЬ ММД",IF(AND(OR($AC911="Слабая",$AC911="ПАТОЛОГИЯ"),$AF911="Слабая"),"ММД ВПОЛНЕ ВЕРОЯТНА",IF(AND(OR($AC911="Слабая",$AC911="ПАТОЛОГИЯ"),OR($AF911="Средняя",$AF911="Хорошая")),"ММД В СТАДИИ КОМПЕНСАЦИИ","ОТСУТСТВИЕ ММД")))</f>
        <v>#DIV/0!</v>
      </c>
      <c r="AH911" s="6"/>
      <c r="AI911" s="5" t="e">
        <f>Обработка!$E907</f>
        <v>#DIV/0!</v>
      </c>
      <c r="AJ911" s="5" t="e">
        <f>Обработка!$F907</f>
        <v>#DIV/0!</v>
      </c>
      <c r="AK911" s="5" t="e">
        <f>Обработка!$G907</f>
        <v>#DIV/0!</v>
      </c>
    </row>
    <row r="912" spans="1:37" x14ac:dyDescent="0.25">
      <c r="A912" s="11"/>
      <c r="B912" s="13"/>
      <c r="C912" s="80"/>
      <c r="D912" s="12"/>
      <c r="E912" s="11" t="str">
        <f t="shared" ref="E912:E975" si="29">DATEDIF(C912,D912,"y")&amp;" лет "&amp;
DATEDIF(C912,D912,"ym")&amp;" мес. "</f>
        <v xml:space="preserve">0 лет 0 мес. </v>
      </c>
      <c r="F912" s="11"/>
      <c r="G912" s="11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8" t="e">
        <f>Обработка!$B908</f>
        <v>#DIV/0!</v>
      </c>
      <c r="AC912" s="8" t="e">
        <f>INDEX(Обработка!$J$11:$U$1011,'Тулуз-Пьерон'!$A912,$F912+1)</f>
        <v>#DIV/0!</v>
      </c>
      <c r="AD912" s="8" t="e">
        <f>Обработка!$C908</f>
        <v>#DIV/0!</v>
      </c>
      <c r="AE912" s="5" t="e">
        <f>Обработка!$D908</f>
        <v>#DIV/0!</v>
      </c>
      <c r="AF912" s="8" t="e">
        <f>INDEX(Обработка!$V$11:$AG$1011,'Тулуз-Пьерон'!$A912,'Тулуз-Пьерон'!$F912+1)</f>
        <v>#DIV/0!</v>
      </c>
      <c r="AG912" s="7" t="e">
        <f t="shared" si="28"/>
        <v>#DIV/0!</v>
      </c>
      <c r="AH912" s="6"/>
      <c r="AI912" s="5" t="e">
        <f>Обработка!$E908</f>
        <v>#DIV/0!</v>
      </c>
      <c r="AJ912" s="5" t="e">
        <f>Обработка!$F908</f>
        <v>#DIV/0!</v>
      </c>
      <c r="AK912" s="5" t="e">
        <f>Обработка!$G908</f>
        <v>#DIV/0!</v>
      </c>
    </row>
    <row r="913" spans="1:37" x14ac:dyDescent="0.25">
      <c r="A913" s="11"/>
      <c r="B913" s="13"/>
      <c r="C913" s="80"/>
      <c r="D913" s="12"/>
      <c r="E913" s="11" t="str">
        <f t="shared" si="29"/>
        <v xml:space="preserve">0 лет 0 мес. </v>
      </c>
      <c r="F913" s="11"/>
      <c r="G913" s="11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8" t="e">
        <f>Обработка!$B909</f>
        <v>#DIV/0!</v>
      </c>
      <c r="AC913" s="8" t="e">
        <f>INDEX(Обработка!$J$11:$U$1011,'Тулуз-Пьерон'!$A913,$F913+1)</f>
        <v>#DIV/0!</v>
      </c>
      <c r="AD913" s="8" t="e">
        <f>Обработка!$C909</f>
        <v>#DIV/0!</v>
      </c>
      <c r="AE913" s="5" t="e">
        <f>Обработка!$D909</f>
        <v>#DIV/0!</v>
      </c>
      <c r="AF913" s="8" t="e">
        <f>INDEX(Обработка!$V$11:$AG$1011,'Тулуз-Пьерон'!$A913,'Тулуз-Пьерон'!$F913+1)</f>
        <v>#DIV/0!</v>
      </c>
      <c r="AG913" s="7" t="e">
        <f t="shared" si="28"/>
        <v>#DIV/0!</v>
      </c>
      <c r="AH913" s="6"/>
      <c r="AI913" s="5" t="e">
        <f>Обработка!$E909</f>
        <v>#DIV/0!</v>
      </c>
      <c r="AJ913" s="5" t="e">
        <f>Обработка!$F909</f>
        <v>#DIV/0!</v>
      </c>
      <c r="AK913" s="5" t="e">
        <f>Обработка!$G909</f>
        <v>#DIV/0!</v>
      </c>
    </row>
    <row r="914" spans="1:37" x14ac:dyDescent="0.25">
      <c r="A914" s="11"/>
      <c r="B914" s="13"/>
      <c r="C914" s="80"/>
      <c r="D914" s="12"/>
      <c r="E914" s="11" t="str">
        <f t="shared" si="29"/>
        <v xml:space="preserve">0 лет 0 мес. </v>
      </c>
      <c r="F914" s="11"/>
      <c r="G914" s="11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8" t="e">
        <f>Обработка!$B910</f>
        <v>#DIV/0!</v>
      </c>
      <c r="AC914" s="8" t="e">
        <f>INDEX(Обработка!$J$11:$U$1011,'Тулуз-Пьерон'!$A914,$F914+1)</f>
        <v>#DIV/0!</v>
      </c>
      <c r="AD914" s="8" t="e">
        <f>Обработка!$C910</f>
        <v>#DIV/0!</v>
      </c>
      <c r="AE914" s="5" t="e">
        <f>Обработка!$D910</f>
        <v>#DIV/0!</v>
      </c>
      <c r="AF914" s="8" t="e">
        <f>INDEX(Обработка!$V$11:$AG$1011,'Тулуз-Пьерон'!$A914,'Тулуз-Пьерон'!$F914+1)</f>
        <v>#DIV/0!</v>
      </c>
      <c r="AG914" s="7" t="e">
        <f t="shared" si="28"/>
        <v>#DIV/0!</v>
      </c>
      <c r="AH914" s="6"/>
      <c r="AI914" s="5" t="e">
        <f>Обработка!$E910</f>
        <v>#DIV/0!</v>
      </c>
      <c r="AJ914" s="5" t="e">
        <f>Обработка!$F910</f>
        <v>#DIV/0!</v>
      </c>
      <c r="AK914" s="5" t="e">
        <f>Обработка!$G910</f>
        <v>#DIV/0!</v>
      </c>
    </row>
    <row r="915" spans="1:37" x14ac:dyDescent="0.25">
      <c r="A915" s="11"/>
      <c r="B915" s="13"/>
      <c r="C915" s="80"/>
      <c r="D915" s="12"/>
      <c r="E915" s="11" t="str">
        <f t="shared" si="29"/>
        <v xml:space="preserve">0 лет 0 мес. </v>
      </c>
      <c r="F915" s="11"/>
      <c r="G915" s="11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8" t="e">
        <f>Обработка!$B911</f>
        <v>#DIV/0!</v>
      </c>
      <c r="AC915" s="8" t="e">
        <f>INDEX(Обработка!$J$11:$U$1011,'Тулуз-Пьерон'!$A915,$F915+1)</f>
        <v>#DIV/0!</v>
      </c>
      <c r="AD915" s="8" t="e">
        <f>Обработка!$C911</f>
        <v>#DIV/0!</v>
      </c>
      <c r="AE915" s="5" t="e">
        <f>Обработка!$D911</f>
        <v>#DIV/0!</v>
      </c>
      <c r="AF915" s="8" t="e">
        <f>INDEX(Обработка!$V$11:$AG$1011,'Тулуз-Пьерон'!$A915,'Тулуз-Пьерон'!$F915+1)</f>
        <v>#DIV/0!</v>
      </c>
      <c r="AG915" s="7" t="e">
        <f t="shared" si="28"/>
        <v>#DIV/0!</v>
      </c>
      <c r="AH915" s="6"/>
      <c r="AI915" s="5" t="e">
        <f>Обработка!$E911</f>
        <v>#DIV/0!</v>
      </c>
      <c r="AJ915" s="5" t="e">
        <f>Обработка!$F911</f>
        <v>#DIV/0!</v>
      </c>
      <c r="AK915" s="5" t="e">
        <f>Обработка!$G911</f>
        <v>#DIV/0!</v>
      </c>
    </row>
    <row r="916" spans="1:37" x14ac:dyDescent="0.25">
      <c r="A916" s="11"/>
      <c r="B916" s="13"/>
      <c r="C916" s="80"/>
      <c r="D916" s="12"/>
      <c r="E916" s="11" t="str">
        <f t="shared" si="29"/>
        <v xml:space="preserve">0 лет 0 мес. </v>
      </c>
      <c r="F916" s="11"/>
      <c r="G916" s="11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8" t="e">
        <f>Обработка!$B912</f>
        <v>#DIV/0!</v>
      </c>
      <c r="AC916" s="8" t="e">
        <f>INDEX(Обработка!$J$11:$U$1011,'Тулуз-Пьерон'!$A916,$F916+1)</f>
        <v>#DIV/0!</v>
      </c>
      <c r="AD916" s="8" t="e">
        <f>Обработка!$C912</f>
        <v>#DIV/0!</v>
      </c>
      <c r="AE916" s="5" t="e">
        <f>Обработка!$D912</f>
        <v>#DIV/0!</v>
      </c>
      <c r="AF916" s="8" t="e">
        <f>INDEX(Обработка!$V$11:$AG$1011,'Тулуз-Пьерон'!$A916,'Тулуз-Пьерон'!$F916+1)</f>
        <v>#DIV/0!</v>
      </c>
      <c r="AG916" s="7" t="e">
        <f t="shared" si="28"/>
        <v>#DIV/0!</v>
      </c>
      <c r="AH916" s="6"/>
      <c r="AI916" s="5" t="e">
        <f>Обработка!$E912</f>
        <v>#DIV/0!</v>
      </c>
      <c r="AJ916" s="5" t="e">
        <f>Обработка!$F912</f>
        <v>#DIV/0!</v>
      </c>
      <c r="AK916" s="5" t="e">
        <f>Обработка!$G912</f>
        <v>#DIV/0!</v>
      </c>
    </row>
    <row r="917" spans="1:37" x14ac:dyDescent="0.25">
      <c r="A917" s="11"/>
      <c r="B917" s="13"/>
      <c r="C917" s="80"/>
      <c r="D917" s="12"/>
      <c r="E917" s="11" t="str">
        <f t="shared" si="29"/>
        <v xml:space="preserve">0 лет 0 мес. </v>
      </c>
      <c r="F917" s="11"/>
      <c r="G917" s="11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8" t="e">
        <f>Обработка!$B913</f>
        <v>#DIV/0!</v>
      </c>
      <c r="AC917" s="8" t="e">
        <f>INDEX(Обработка!$J$11:$U$1011,'Тулуз-Пьерон'!$A917,$F917+1)</f>
        <v>#DIV/0!</v>
      </c>
      <c r="AD917" s="8" t="e">
        <f>Обработка!$C913</f>
        <v>#DIV/0!</v>
      </c>
      <c r="AE917" s="5" t="e">
        <f>Обработка!$D913</f>
        <v>#DIV/0!</v>
      </c>
      <c r="AF917" s="8" t="e">
        <f>INDEX(Обработка!$V$11:$AG$1011,'Тулуз-Пьерон'!$A917,'Тулуз-Пьерон'!$F917+1)</f>
        <v>#DIV/0!</v>
      </c>
      <c r="AG917" s="7" t="e">
        <f t="shared" si="28"/>
        <v>#DIV/0!</v>
      </c>
      <c r="AH917" s="6"/>
      <c r="AI917" s="5" t="e">
        <f>Обработка!$E913</f>
        <v>#DIV/0!</v>
      </c>
      <c r="AJ917" s="5" t="e">
        <f>Обработка!$F913</f>
        <v>#DIV/0!</v>
      </c>
      <c r="AK917" s="5" t="e">
        <f>Обработка!$G913</f>
        <v>#DIV/0!</v>
      </c>
    </row>
    <row r="918" spans="1:37" x14ac:dyDescent="0.25">
      <c r="A918" s="11"/>
      <c r="B918" s="13"/>
      <c r="C918" s="80"/>
      <c r="D918" s="12"/>
      <c r="E918" s="11" t="str">
        <f t="shared" si="29"/>
        <v xml:space="preserve">0 лет 0 мес. </v>
      </c>
      <c r="F918" s="11"/>
      <c r="G918" s="11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8" t="e">
        <f>Обработка!$B914</f>
        <v>#DIV/0!</v>
      </c>
      <c r="AC918" s="8" t="e">
        <f>INDEX(Обработка!$J$11:$U$1011,'Тулуз-Пьерон'!$A918,$F918+1)</f>
        <v>#DIV/0!</v>
      </c>
      <c r="AD918" s="8" t="e">
        <f>Обработка!$C914</f>
        <v>#DIV/0!</v>
      </c>
      <c r="AE918" s="5" t="e">
        <f>Обработка!$D914</f>
        <v>#DIV/0!</v>
      </c>
      <c r="AF918" s="8" t="e">
        <f>INDEX(Обработка!$V$11:$AG$1011,'Тулуз-Пьерон'!$A918,'Тулуз-Пьерон'!$F918+1)</f>
        <v>#DIV/0!</v>
      </c>
      <c r="AG918" s="7" t="e">
        <f t="shared" si="28"/>
        <v>#DIV/0!</v>
      </c>
      <c r="AH918" s="6"/>
      <c r="AI918" s="5" t="e">
        <f>Обработка!$E914</f>
        <v>#DIV/0!</v>
      </c>
      <c r="AJ918" s="5" t="e">
        <f>Обработка!$F914</f>
        <v>#DIV/0!</v>
      </c>
      <c r="AK918" s="5" t="e">
        <f>Обработка!$G914</f>
        <v>#DIV/0!</v>
      </c>
    </row>
    <row r="919" spans="1:37" x14ac:dyDescent="0.25">
      <c r="A919" s="11"/>
      <c r="B919" s="13"/>
      <c r="C919" s="80"/>
      <c r="D919" s="12"/>
      <c r="E919" s="11" t="str">
        <f t="shared" si="29"/>
        <v xml:space="preserve">0 лет 0 мес. </v>
      </c>
      <c r="F919" s="11"/>
      <c r="G919" s="11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8" t="e">
        <f>Обработка!$B915</f>
        <v>#DIV/0!</v>
      </c>
      <c r="AC919" s="8" t="e">
        <f>INDEX(Обработка!$J$11:$U$1011,'Тулуз-Пьерон'!$A919,$F919+1)</f>
        <v>#DIV/0!</v>
      </c>
      <c r="AD919" s="8" t="e">
        <f>Обработка!$C915</f>
        <v>#DIV/0!</v>
      </c>
      <c r="AE919" s="5" t="e">
        <f>Обработка!$D915</f>
        <v>#DIV/0!</v>
      </c>
      <c r="AF919" s="8" t="e">
        <f>INDEX(Обработка!$V$11:$AG$1011,'Тулуз-Пьерон'!$A919,'Тулуз-Пьерон'!$F919+1)</f>
        <v>#DIV/0!</v>
      </c>
      <c r="AG919" s="7" t="e">
        <f t="shared" si="28"/>
        <v>#DIV/0!</v>
      </c>
      <c r="AH919" s="6"/>
      <c r="AI919" s="5" t="e">
        <f>Обработка!$E915</f>
        <v>#DIV/0!</v>
      </c>
      <c r="AJ919" s="5" t="e">
        <f>Обработка!$F915</f>
        <v>#DIV/0!</v>
      </c>
      <c r="AK919" s="5" t="e">
        <f>Обработка!$G915</f>
        <v>#DIV/0!</v>
      </c>
    </row>
    <row r="920" spans="1:37" x14ac:dyDescent="0.25">
      <c r="A920" s="11"/>
      <c r="B920" s="13"/>
      <c r="C920" s="80"/>
      <c r="D920" s="12"/>
      <c r="E920" s="11" t="str">
        <f t="shared" si="29"/>
        <v xml:space="preserve">0 лет 0 мес. </v>
      </c>
      <c r="F920" s="11"/>
      <c r="G920" s="11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8" t="e">
        <f>Обработка!$B916</f>
        <v>#DIV/0!</v>
      </c>
      <c r="AC920" s="8" t="e">
        <f>INDEX(Обработка!$J$11:$U$1011,'Тулуз-Пьерон'!$A920,$F920+1)</f>
        <v>#DIV/0!</v>
      </c>
      <c r="AD920" s="8" t="e">
        <f>Обработка!$C916</f>
        <v>#DIV/0!</v>
      </c>
      <c r="AE920" s="5" t="e">
        <f>Обработка!$D916</f>
        <v>#DIV/0!</v>
      </c>
      <c r="AF920" s="8" t="e">
        <f>INDEX(Обработка!$V$11:$AG$1011,'Тулуз-Пьерон'!$A920,'Тулуз-Пьерон'!$F920+1)</f>
        <v>#DIV/0!</v>
      </c>
      <c r="AG920" s="7" t="e">
        <f t="shared" si="28"/>
        <v>#DIV/0!</v>
      </c>
      <c r="AH920" s="6"/>
      <c r="AI920" s="5" t="e">
        <f>Обработка!$E916</f>
        <v>#DIV/0!</v>
      </c>
      <c r="AJ920" s="5" t="e">
        <f>Обработка!$F916</f>
        <v>#DIV/0!</v>
      </c>
      <c r="AK920" s="5" t="e">
        <f>Обработка!$G916</f>
        <v>#DIV/0!</v>
      </c>
    </row>
    <row r="921" spans="1:37" x14ac:dyDescent="0.25">
      <c r="A921" s="11"/>
      <c r="B921" s="13"/>
      <c r="C921" s="80"/>
      <c r="D921" s="12"/>
      <c r="E921" s="11" t="str">
        <f t="shared" si="29"/>
        <v xml:space="preserve">0 лет 0 мес. </v>
      </c>
      <c r="F921" s="11"/>
      <c r="G921" s="11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8" t="e">
        <f>Обработка!$B917</f>
        <v>#DIV/0!</v>
      </c>
      <c r="AC921" s="8" t="e">
        <f>INDEX(Обработка!$J$11:$U$1011,'Тулуз-Пьерон'!$A921,$F921+1)</f>
        <v>#DIV/0!</v>
      </c>
      <c r="AD921" s="8" t="e">
        <f>Обработка!$C917</f>
        <v>#DIV/0!</v>
      </c>
      <c r="AE921" s="5" t="e">
        <f>Обработка!$D917</f>
        <v>#DIV/0!</v>
      </c>
      <c r="AF921" s="8" t="e">
        <f>INDEX(Обработка!$V$11:$AG$1011,'Тулуз-Пьерон'!$A921,'Тулуз-Пьерон'!$F921+1)</f>
        <v>#DIV/0!</v>
      </c>
      <c r="AG921" s="7" t="e">
        <f t="shared" si="28"/>
        <v>#DIV/0!</v>
      </c>
      <c r="AH921" s="6"/>
      <c r="AI921" s="5" t="e">
        <f>Обработка!$E917</f>
        <v>#DIV/0!</v>
      </c>
      <c r="AJ921" s="5" t="e">
        <f>Обработка!$F917</f>
        <v>#DIV/0!</v>
      </c>
      <c r="AK921" s="5" t="e">
        <f>Обработка!$G917</f>
        <v>#DIV/0!</v>
      </c>
    </row>
    <row r="922" spans="1:37" x14ac:dyDescent="0.25">
      <c r="A922" s="11"/>
      <c r="B922" s="13"/>
      <c r="C922" s="80"/>
      <c r="D922" s="12"/>
      <c r="E922" s="11" t="str">
        <f t="shared" si="29"/>
        <v xml:space="preserve">0 лет 0 мес. </v>
      </c>
      <c r="F922" s="11"/>
      <c r="G922" s="11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8" t="e">
        <f>Обработка!$B918</f>
        <v>#DIV/0!</v>
      </c>
      <c r="AC922" s="8" t="e">
        <f>INDEX(Обработка!$J$11:$U$1011,'Тулуз-Пьерон'!$A922,$F922+1)</f>
        <v>#DIV/0!</v>
      </c>
      <c r="AD922" s="8" t="e">
        <f>Обработка!$C918</f>
        <v>#DIV/0!</v>
      </c>
      <c r="AE922" s="5" t="e">
        <f>Обработка!$D918</f>
        <v>#DIV/0!</v>
      </c>
      <c r="AF922" s="8" t="e">
        <f>INDEX(Обработка!$V$11:$AG$1011,'Тулуз-Пьерон'!$A922,'Тулуз-Пьерон'!$F922+1)</f>
        <v>#DIV/0!</v>
      </c>
      <c r="AG922" s="7" t="e">
        <f t="shared" si="28"/>
        <v>#DIV/0!</v>
      </c>
      <c r="AH922" s="6"/>
      <c r="AI922" s="5" t="e">
        <f>Обработка!$E918</f>
        <v>#DIV/0!</v>
      </c>
      <c r="AJ922" s="5" t="e">
        <f>Обработка!$F918</f>
        <v>#DIV/0!</v>
      </c>
      <c r="AK922" s="5" t="e">
        <f>Обработка!$G918</f>
        <v>#DIV/0!</v>
      </c>
    </row>
    <row r="923" spans="1:37" x14ac:dyDescent="0.25">
      <c r="A923" s="11"/>
      <c r="B923" s="13"/>
      <c r="C923" s="80"/>
      <c r="D923" s="12"/>
      <c r="E923" s="11" t="str">
        <f t="shared" si="29"/>
        <v xml:space="preserve">0 лет 0 мес. </v>
      </c>
      <c r="F923" s="11"/>
      <c r="G923" s="11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8" t="e">
        <f>Обработка!$B919</f>
        <v>#DIV/0!</v>
      </c>
      <c r="AC923" s="8" t="e">
        <f>INDEX(Обработка!$J$11:$U$1011,'Тулуз-Пьерон'!$A923,$F923+1)</f>
        <v>#DIV/0!</v>
      </c>
      <c r="AD923" s="8" t="e">
        <f>Обработка!$C919</f>
        <v>#DIV/0!</v>
      </c>
      <c r="AE923" s="5" t="e">
        <f>Обработка!$D919</f>
        <v>#DIV/0!</v>
      </c>
      <c r="AF923" s="8" t="e">
        <f>INDEX(Обработка!$V$11:$AG$1011,'Тулуз-Пьерон'!$A923,'Тулуз-Пьерон'!$F923+1)</f>
        <v>#DIV/0!</v>
      </c>
      <c r="AG923" s="7" t="e">
        <f t="shared" si="28"/>
        <v>#DIV/0!</v>
      </c>
      <c r="AH923" s="6"/>
      <c r="AI923" s="5" t="e">
        <f>Обработка!$E919</f>
        <v>#DIV/0!</v>
      </c>
      <c r="AJ923" s="5" t="e">
        <f>Обработка!$F919</f>
        <v>#DIV/0!</v>
      </c>
      <c r="AK923" s="5" t="e">
        <f>Обработка!$G919</f>
        <v>#DIV/0!</v>
      </c>
    </row>
    <row r="924" spans="1:37" x14ac:dyDescent="0.25">
      <c r="A924" s="11"/>
      <c r="B924" s="13"/>
      <c r="C924" s="80"/>
      <c r="D924" s="12"/>
      <c r="E924" s="11" t="str">
        <f t="shared" si="29"/>
        <v xml:space="preserve">0 лет 0 мес. </v>
      </c>
      <c r="F924" s="11"/>
      <c r="G924" s="11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8" t="e">
        <f>Обработка!$B920</f>
        <v>#DIV/0!</v>
      </c>
      <c r="AC924" s="8" t="e">
        <f>INDEX(Обработка!$J$11:$U$1011,'Тулуз-Пьерон'!$A924,$F924+1)</f>
        <v>#DIV/0!</v>
      </c>
      <c r="AD924" s="8" t="e">
        <f>Обработка!$C920</f>
        <v>#DIV/0!</v>
      </c>
      <c r="AE924" s="5" t="e">
        <f>Обработка!$D920</f>
        <v>#DIV/0!</v>
      </c>
      <c r="AF924" s="8" t="e">
        <f>INDEX(Обработка!$V$11:$AG$1011,'Тулуз-Пьерон'!$A924,'Тулуз-Пьерон'!$F924+1)</f>
        <v>#DIV/0!</v>
      </c>
      <c r="AG924" s="7" t="e">
        <f t="shared" si="28"/>
        <v>#DIV/0!</v>
      </c>
      <c r="AH924" s="6"/>
      <c r="AI924" s="5" t="e">
        <f>Обработка!$E920</f>
        <v>#DIV/0!</v>
      </c>
      <c r="AJ924" s="5" t="e">
        <f>Обработка!$F920</f>
        <v>#DIV/0!</v>
      </c>
      <c r="AK924" s="5" t="e">
        <f>Обработка!$G920</f>
        <v>#DIV/0!</v>
      </c>
    </row>
    <row r="925" spans="1:37" x14ac:dyDescent="0.25">
      <c r="A925" s="11"/>
      <c r="B925" s="13"/>
      <c r="C925" s="80"/>
      <c r="D925" s="12"/>
      <c r="E925" s="11" t="str">
        <f t="shared" si="29"/>
        <v xml:space="preserve">0 лет 0 мес. </v>
      </c>
      <c r="F925" s="11"/>
      <c r="G925" s="11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8" t="e">
        <f>Обработка!$B921</f>
        <v>#DIV/0!</v>
      </c>
      <c r="AC925" s="8" t="e">
        <f>INDEX(Обработка!$J$11:$U$1011,'Тулуз-Пьерон'!$A925,$F925+1)</f>
        <v>#DIV/0!</v>
      </c>
      <c r="AD925" s="8" t="e">
        <f>Обработка!$C921</f>
        <v>#DIV/0!</v>
      </c>
      <c r="AE925" s="5" t="e">
        <f>Обработка!$D921</f>
        <v>#DIV/0!</v>
      </c>
      <c r="AF925" s="8" t="e">
        <f>INDEX(Обработка!$V$11:$AG$1011,'Тулуз-Пьерон'!$A925,'Тулуз-Пьерон'!$F925+1)</f>
        <v>#DIV/0!</v>
      </c>
      <c r="AG925" s="7" t="e">
        <f t="shared" si="28"/>
        <v>#DIV/0!</v>
      </c>
      <c r="AH925" s="6"/>
      <c r="AI925" s="5" t="e">
        <f>Обработка!$E921</f>
        <v>#DIV/0!</v>
      </c>
      <c r="AJ925" s="5" t="e">
        <f>Обработка!$F921</f>
        <v>#DIV/0!</v>
      </c>
      <c r="AK925" s="5" t="e">
        <f>Обработка!$G921</f>
        <v>#DIV/0!</v>
      </c>
    </row>
    <row r="926" spans="1:37" x14ac:dyDescent="0.25">
      <c r="A926" s="11"/>
      <c r="B926" s="13"/>
      <c r="C926" s="80"/>
      <c r="D926" s="12"/>
      <c r="E926" s="11" t="str">
        <f t="shared" si="29"/>
        <v xml:space="preserve">0 лет 0 мес. </v>
      </c>
      <c r="F926" s="11"/>
      <c r="G926" s="11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8" t="e">
        <f>Обработка!$B922</f>
        <v>#DIV/0!</v>
      </c>
      <c r="AC926" s="8" t="e">
        <f>INDEX(Обработка!$J$11:$U$1011,'Тулуз-Пьерон'!$A926,$F926+1)</f>
        <v>#DIV/0!</v>
      </c>
      <c r="AD926" s="8" t="e">
        <f>Обработка!$C922</f>
        <v>#DIV/0!</v>
      </c>
      <c r="AE926" s="5" t="e">
        <f>Обработка!$D922</f>
        <v>#DIV/0!</v>
      </c>
      <c r="AF926" s="8" t="e">
        <f>INDEX(Обработка!$V$11:$AG$1011,'Тулуз-Пьерон'!$A926,'Тулуз-Пьерон'!$F926+1)</f>
        <v>#DIV/0!</v>
      </c>
      <c r="AG926" s="7" t="e">
        <f t="shared" si="28"/>
        <v>#DIV/0!</v>
      </c>
      <c r="AH926" s="6"/>
      <c r="AI926" s="5" t="e">
        <f>Обработка!$E922</f>
        <v>#DIV/0!</v>
      </c>
      <c r="AJ926" s="5" t="e">
        <f>Обработка!$F922</f>
        <v>#DIV/0!</v>
      </c>
      <c r="AK926" s="5" t="e">
        <f>Обработка!$G922</f>
        <v>#DIV/0!</v>
      </c>
    </row>
    <row r="927" spans="1:37" x14ac:dyDescent="0.25">
      <c r="A927" s="11"/>
      <c r="B927" s="13"/>
      <c r="C927" s="80"/>
      <c r="D927" s="12"/>
      <c r="E927" s="11" t="str">
        <f t="shared" si="29"/>
        <v xml:space="preserve">0 лет 0 мес. </v>
      </c>
      <c r="F927" s="11"/>
      <c r="G927" s="11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8" t="e">
        <f>Обработка!$B923</f>
        <v>#DIV/0!</v>
      </c>
      <c r="AC927" s="8" t="e">
        <f>INDEX(Обработка!$J$11:$U$1011,'Тулуз-Пьерон'!$A927,$F927+1)</f>
        <v>#DIV/0!</v>
      </c>
      <c r="AD927" s="8" t="e">
        <f>Обработка!$C923</f>
        <v>#DIV/0!</v>
      </c>
      <c r="AE927" s="5" t="e">
        <f>Обработка!$D923</f>
        <v>#DIV/0!</v>
      </c>
      <c r="AF927" s="8" t="e">
        <f>INDEX(Обработка!$V$11:$AG$1011,'Тулуз-Пьерон'!$A927,'Тулуз-Пьерон'!$F927+1)</f>
        <v>#DIV/0!</v>
      </c>
      <c r="AG927" s="7" t="e">
        <f t="shared" si="28"/>
        <v>#DIV/0!</v>
      </c>
      <c r="AH927" s="6"/>
      <c r="AI927" s="5" t="e">
        <f>Обработка!$E923</f>
        <v>#DIV/0!</v>
      </c>
      <c r="AJ927" s="5" t="e">
        <f>Обработка!$F923</f>
        <v>#DIV/0!</v>
      </c>
      <c r="AK927" s="5" t="e">
        <f>Обработка!$G923</f>
        <v>#DIV/0!</v>
      </c>
    </row>
    <row r="928" spans="1:37" x14ac:dyDescent="0.25">
      <c r="A928" s="11"/>
      <c r="B928" s="13"/>
      <c r="C928" s="80"/>
      <c r="D928" s="12"/>
      <c r="E928" s="11" t="str">
        <f t="shared" si="29"/>
        <v xml:space="preserve">0 лет 0 мес. </v>
      </c>
      <c r="F928" s="11"/>
      <c r="G928" s="11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8" t="e">
        <f>Обработка!$B924</f>
        <v>#DIV/0!</v>
      </c>
      <c r="AC928" s="8" t="e">
        <f>INDEX(Обработка!$J$11:$U$1011,'Тулуз-Пьерон'!$A928,$F928+1)</f>
        <v>#DIV/0!</v>
      </c>
      <c r="AD928" s="8" t="e">
        <f>Обработка!$C924</f>
        <v>#DIV/0!</v>
      </c>
      <c r="AE928" s="5" t="e">
        <f>Обработка!$D924</f>
        <v>#DIV/0!</v>
      </c>
      <c r="AF928" s="8" t="e">
        <f>INDEX(Обработка!$V$11:$AG$1011,'Тулуз-Пьерон'!$A928,'Тулуз-Пьерон'!$F928+1)</f>
        <v>#DIV/0!</v>
      </c>
      <c r="AG928" s="7" t="e">
        <f t="shared" si="28"/>
        <v>#DIV/0!</v>
      </c>
      <c r="AH928" s="6"/>
      <c r="AI928" s="5" t="e">
        <f>Обработка!$E924</f>
        <v>#DIV/0!</v>
      </c>
      <c r="AJ928" s="5" t="e">
        <f>Обработка!$F924</f>
        <v>#DIV/0!</v>
      </c>
      <c r="AK928" s="5" t="e">
        <f>Обработка!$G924</f>
        <v>#DIV/0!</v>
      </c>
    </row>
    <row r="929" spans="1:37" x14ac:dyDescent="0.25">
      <c r="A929" s="11"/>
      <c r="B929" s="13"/>
      <c r="C929" s="80"/>
      <c r="D929" s="12"/>
      <c r="E929" s="11" t="str">
        <f t="shared" si="29"/>
        <v xml:space="preserve">0 лет 0 мес. </v>
      </c>
      <c r="F929" s="11"/>
      <c r="G929" s="11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8" t="e">
        <f>Обработка!$B925</f>
        <v>#DIV/0!</v>
      </c>
      <c r="AC929" s="8" t="e">
        <f>INDEX(Обработка!$J$11:$U$1011,'Тулуз-Пьерон'!$A929,$F929+1)</f>
        <v>#DIV/0!</v>
      </c>
      <c r="AD929" s="8" t="e">
        <f>Обработка!$C925</f>
        <v>#DIV/0!</v>
      </c>
      <c r="AE929" s="5" t="e">
        <f>Обработка!$D925</f>
        <v>#DIV/0!</v>
      </c>
      <c r="AF929" s="8" t="e">
        <f>INDEX(Обработка!$V$11:$AG$1011,'Тулуз-Пьерон'!$A929,'Тулуз-Пьерон'!$F929+1)</f>
        <v>#DIV/0!</v>
      </c>
      <c r="AG929" s="7" t="e">
        <f t="shared" si="28"/>
        <v>#DIV/0!</v>
      </c>
      <c r="AH929" s="6"/>
      <c r="AI929" s="5" t="e">
        <f>Обработка!$E925</f>
        <v>#DIV/0!</v>
      </c>
      <c r="AJ929" s="5" t="e">
        <f>Обработка!$F925</f>
        <v>#DIV/0!</v>
      </c>
      <c r="AK929" s="5" t="e">
        <f>Обработка!$G925</f>
        <v>#DIV/0!</v>
      </c>
    </row>
    <row r="930" spans="1:37" x14ac:dyDescent="0.25">
      <c r="A930" s="11"/>
      <c r="B930" s="13"/>
      <c r="C930" s="80"/>
      <c r="D930" s="12"/>
      <c r="E930" s="11" t="str">
        <f t="shared" si="29"/>
        <v xml:space="preserve">0 лет 0 мес. </v>
      </c>
      <c r="F930" s="11"/>
      <c r="G930" s="11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8" t="e">
        <f>Обработка!$B926</f>
        <v>#DIV/0!</v>
      </c>
      <c r="AC930" s="8" t="e">
        <f>INDEX(Обработка!$J$11:$U$1011,'Тулуз-Пьерон'!$A930,$F930+1)</f>
        <v>#DIV/0!</v>
      </c>
      <c r="AD930" s="8" t="e">
        <f>Обработка!$C926</f>
        <v>#DIV/0!</v>
      </c>
      <c r="AE930" s="5" t="e">
        <f>Обработка!$D926</f>
        <v>#DIV/0!</v>
      </c>
      <c r="AF930" s="8" t="e">
        <f>INDEX(Обработка!$V$11:$AG$1011,'Тулуз-Пьерон'!$A930,'Тулуз-Пьерон'!$F930+1)</f>
        <v>#DIV/0!</v>
      </c>
      <c r="AG930" s="7" t="e">
        <f t="shared" si="28"/>
        <v>#DIV/0!</v>
      </c>
      <c r="AH930" s="6"/>
      <c r="AI930" s="5" t="e">
        <f>Обработка!$E926</f>
        <v>#DIV/0!</v>
      </c>
      <c r="AJ930" s="5" t="e">
        <f>Обработка!$F926</f>
        <v>#DIV/0!</v>
      </c>
      <c r="AK930" s="5" t="e">
        <f>Обработка!$G926</f>
        <v>#DIV/0!</v>
      </c>
    </row>
    <row r="931" spans="1:37" x14ac:dyDescent="0.25">
      <c r="A931" s="11"/>
      <c r="B931" s="13"/>
      <c r="C931" s="80"/>
      <c r="D931" s="12"/>
      <c r="E931" s="11" t="str">
        <f t="shared" si="29"/>
        <v xml:space="preserve">0 лет 0 мес. </v>
      </c>
      <c r="F931" s="11"/>
      <c r="G931" s="11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8" t="e">
        <f>Обработка!$B927</f>
        <v>#DIV/0!</v>
      </c>
      <c r="AC931" s="8" t="e">
        <f>INDEX(Обработка!$J$11:$U$1011,'Тулуз-Пьерон'!$A931,$F931+1)</f>
        <v>#DIV/0!</v>
      </c>
      <c r="AD931" s="8" t="e">
        <f>Обработка!$C927</f>
        <v>#DIV/0!</v>
      </c>
      <c r="AE931" s="5" t="e">
        <f>Обработка!$D927</f>
        <v>#DIV/0!</v>
      </c>
      <c r="AF931" s="8" t="e">
        <f>INDEX(Обработка!$V$11:$AG$1011,'Тулуз-Пьерон'!$A931,'Тулуз-Пьерон'!$F931+1)</f>
        <v>#DIV/0!</v>
      </c>
      <c r="AG931" s="7" t="e">
        <f t="shared" si="28"/>
        <v>#DIV/0!</v>
      </c>
      <c r="AH931" s="6"/>
      <c r="AI931" s="5" t="e">
        <f>Обработка!$E927</f>
        <v>#DIV/0!</v>
      </c>
      <c r="AJ931" s="5" t="e">
        <f>Обработка!$F927</f>
        <v>#DIV/0!</v>
      </c>
      <c r="AK931" s="5" t="e">
        <f>Обработка!$G927</f>
        <v>#DIV/0!</v>
      </c>
    </row>
    <row r="932" spans="1:37" x14ac:dyDescent="0.25">
      <c r="A932" s="11"/>
      <c r="B932" s="13"/>
      <c r="C932" s="80"/>
      <c r="D932" s="12"/>
      <c r="E932" s="11" t="str">
        <f t="shared" si="29"/>
        <v xml:space="preserve">0 лет 0 мес. </v>
      </c>
      <c r="F932" s="11"/>
      <c r="G932" s="11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8" t="e">
        <f>Обработка!$B928</f>
        <v>#DIV/0!</v>
      </c>
      <c r="AC932" s="8" t="e">
        <f>INDEX(Обработка!$J$11:$U$1011,'Тулуз-Пьерон'!$A932,$F932+1)</f>
        <v>#DIV/0!</v>
      </c>
      <c r="AD932" s="8" t="e">
        <f>Обработка!$C928</f>
        <v>#DIV/0!</v>
      </c>
      <c r="AE932" s="5" t="e">
        <f>Обработка!$D928</f>
        <v>#DIV/0!</v>
      </c>
      <c r="AF932" s="8" t="e">
        <f>INDEX(Обработка!$V$11:$AG$1011,'Тулуз-Пьерон'!$A932,'Тулуз-Пьерон'!$F932+1)</f>
        <v>#DIV/0!</v>
      </c>
      <c r="AG932" s="7" t="e">
        <f t="shared" si="28"/>
        <v>#DIV/0!</v>
      </c>
      <c r="AH932" s="6"/>
      <c r="AI932" s="5" t="e">
        <f>Обработка!$E928</f>
        <v>#DIV/0!</v>
      </c>
      <c r="AJ932" s="5" t="e">
        <f>Обработка!$F928</f>
        <v>#DIV/0!</v>
      </c>
      <c r="AK932" s="5" t="e">
        <f>Обработка!$G928</f>
        <v>#DIV/0!</v>
      </c>
    </row>
    <row r="933" spans="1:37" x14ac:dyDescent="0.25">
      <c r="A933" s="11"/>
      <c r="B933" s="13"/>
      <c r="C933" s="80"/>
      <c r="D933" s="12"/>
      <c r="E933" s="11" t="str">
        <f t="shared" si="29"/>
        <v xml:space="preserve">0 лет 0 мес. </v>
      </c>
      <c r="F933" s="11"/>
      <c r="G933" s="11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8" t="e">
        <f>Обработка!$B929</f>
        <v>#DIV/0!</v>
      </c>
      <c r="AC933" s="8" t="e">
        <f>INDEX(Обработка!$J$11:$U$1011,'Тулуз-Пьерон'!$A933,$F933+1)</f>
        <v>#DIV/0!</v>
      </c>
      <c r="AD933" s="8" t="e">
        <f>Обработка!$C929</f>
        <v>#DIV/0!</v>
      </c>
      <c r="AE933" s="5" t="e">
        <f>Обработка!$D929</f>
        <v>#DIV/0!</v>
      </c>
      <c r="AF933" s="8" t="e">
        <f>INDEX(Обработка!$V$11:$AG$1011,'Тулуз-Пьерон'!$A933,'Тулуз-Пьерон'!$F933+1)</f>
        <v>#DIV/0!</v>
      </c>
      <c r="AG933" s="7" t="e">
        <f t="shared" si="28"/>
        <v>#DIV/0!</v>
      </c>
      <c r="AH933" s="6"/>
      <c r="AI933" s="5" t="e">
        <f>Обработка!$E929</f>
        <v>#DIV/0!</v>
      </c>
      <c r="AJ933" s="5" t="e">
        <f>Обработка!$F929</f>
        <v>#DIV/0!</v>
      </c>
      <c r="AK933" s="5" t="e">
        <f>Обработка!$G929</f>
        <v>#DIV/0!</v>
      </c>
    </row>
    <row r="934" spans="1:37" x14ac:dyDescent="0.25">
      <c r="A934" s="11"/>
      <c r="B934" s="13"/>
      <c r="C934" s="80"/>
      <c r="D934" s="12"/>
      <c r="E934" s="11" t="str">
        <f t="shared" si="29"/>
        <v xml:space="preserve">0 лет 0 мес. </v>
      </c>
      <c r="F934" s="11"/>
      <c r="G934" s="11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8" t="e">
        <f>Обработка!$B930</f>
        <v>#DIV/0!</v>
      </c>
      <c r="AC934" s="8" t="e">
        <f>INDEX(Обработка!$J$11:$U$1011,'Тулуз-Пьерон'!$A934,$F934+1)</f>
        <v>#DIV/0!</v>
      </c>
      <c r="AD934" s="8" t="e">
        <f>Обработка!$C930</f>
        <v>#DIV/0!</v>
      </c>
      <c r="AE934" s="5" t="e">
        <f>Обработка!$D930</f>
        <v>#DIV/0!</v>
      </c>
      <c r="AF934" s="8" t="e">
        <f>INDEX(Обработка!$V$11:$AG$1011,'Тулуз-Пьерон'!$A934,'Тулуз-Пьерон'!$F934+1)</f>
        <v>#DIV/0!</v>
      </c>
      <c r="AG934" s="7" t="e">
        <f t="shared" si="28"/>
        <v>#DIV/0!</v>
      </c>
      <c r="AH934" s="6"/>
      <c r="AI934" s="5" t="e">
        <f>Обработка!$E930</f>
        <v>#DIV/0!</v>
      </c>
      <c r="AJ934" s="5" t="e">
        <f>Обработка!$F930</f>
        <v>#DIV/0!</v>
      </c>
      <c r="AK934" s="5" t="e">
        <f>Обработка!$G930</f>
        <v>#DIV/0!</v>
      </c>
    </row>
    <row r="935" spans="1:37" x14ac:dyDescent="0.25">
      <c r="A935" s="11"/>
      <c r="B935" s="13"/>
      <c r="C935" s="80"/>
      <c r="D935" s="12"/>
      <c r="E935" s="11" t="str">
        <f t="shared" si="29"/>
        <v xml:space="preserve">0 лет 0 мес. </v>
      </c>
      <c r="F935" s="11"/>
      <c r="G935" s="11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8" t="e">
        <f>Обработка!$B931</f>
        <v>#DIV/0!</v>
      </c>
      <c r="AC935" s="8" t="e">
        <f>INDEX(Обработка!$J$11:$U$1011,'Тулуз-Пьерон'!$A935,$F935+1)</f>
        <v>#DIV/0!</v>
      </c>
      <c r="AD935" s="8" t="e">
        <f>Обработка!$C931</f>
        <v>#DIV/0!</v>
      </c>
      <c r="AE935" s="5" t="e">
        <f>Обработка!$D931</f>
        <v>#DIV/0!</v>
      </c>
      <c r="AF935" s="8" t="e">
        <f>INDEX(Обработка!$V$11:$AG$1011,'Тулуз-Пьерон'!$A935,'Тулуз-Пьерон'!$F935+1)</f>
        <v>#DIV/0!</v>
      </c>
      <c r="AG935" s="7" t="e">
        <f t="shared" si="28"/>
        <v>#DIV/0!</v>
      </c>
      <c r="AH935" s="6"/>
      <c r="AI935" s="5" t="e">
        <f>Обработка!$E931</f>
        <v>#DIV/0!</v>
      </c>
      <c r="AJ935" s="5" t="e">
        <f>Обработка!$F931</f>
        <v>#DIV/0!</v>
      </c>
      <c r="AK935" s="5" t="e">
        <f>Обработка!$G931</f>
        <v>#DIV/0!</v>
      </c>
    </row>
    <row r="936" spans="1:37" x14ac:dyDescent="0.25">
      <c r="A936" s="11"/>
      <c r="B936" s="13"/>
      <c r="C936" s="80"/>
      <c r="D936" s="12"/>
      <c r="E936" s="11" t="str">
        <f t="shared" si="29"/>
        <v xml:space="preserve">0 лет 0 мес. </v>
      </c>
      <c r="F936" s="11"/>
      <c r="G936" s="11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8" t="e">
        <f>Обработка!$B932</f>
        <v>#DIV/0!</v>
      </c>
      <c r="AC936" s="8" t="e">
        <f>INDEX(Обработка!$J$11:$U$1011,'Тулуз-Пьерон'!$A936,$F936+1)</f>
        <v>#DIV/0!</v>
      </c>
      <c r="AD936" s="8" t="e">
        <f>Обработка!$C932</f>
        <v>#DIV/0!</v>
      </c>
      <c r="AE936" s="5" t="e">
        <f>Обработка!$D932</f>
        <v>#DIV/0!</v>
      </c>
      <c r="AF936" s="8" t="e">
        <f>INDEX(Обработка!$V$11:$AG$1011,'Тулуз-Пьерон'!$A936,'Тулуз-Пьерон'!$F936+1)</f>
        <v>#DIV/0!</v>
      </c>
      <c r="AG936" s="7" t="e">
        <f t="shared" si="28"/>
        <v>#DIV/0!</v>
      </c>
      <c r="AH936" s="6"/>
      <c r="AI936" s="5" t="e">
        <f>Обработка!$E932</f>
        <v>#DIV/0!</v>
      </c>
      <c r="AJ936" s="5" t="e">
        <f>Обработка!$F932</f>
        <v>#DIV/0!</v>
      </c>
      <c r="AK936" s="5" t="e">
        <f>Обработка!$G932</f>
        <v>#DIV/0!</v>
      </c>
    </row>
    <row r="937" spans="1:37" x14ac:dyDescent="0.25">
      <c r="A937" s="11"/>
      <c r="B937" s="13"/>
      <c r="C937" s="80"/>
      <c r="D937" s="12"/>
      <c r="E937" s="11" t="str">
        <f t="shared" si="29"/>
        <v xml:space="preserve">0 лет 0 мес. </v>
      </c>
      <c r="F937" s="11"/>
      <c r="G937" s="11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8" t="e">
        <f>Обработка!$B933</f>
        <v>#DIV/0!</v>
      </c>
      <c r="AC937" s="8" t="e">
        <f>INDEX(Обработка!$J$11:$U$1011,'Тулуз-Пьерон'!$A937,$F937+1)</f>
        <v>#DIV/0!</v>
      </c>
      <c r="AD937" s="8" t="e">
        <f>Обработка!$C933</f>
        <v>#DIV/0!</v>
      </c>
      <c r="AE937" s="5" t="e">
        <f>Обработка!$D933</f>
        <v>#DIV/0!</v>
      </c>
      <c r="AF937" s="8" t="e">
        <f>INDEX(Обработка!$V$11:$AG$1011,'Тулуз-Пьерон'!$A937,'Тулуз-Пьерон'!$F937+1)</f>
        <v>#DIV/0!</v>
      </c>
      <c r="AG937" s="7" t="e">
        <f t="shared" si="28"/>
        <v>#DIV/0!</v>
      </c>
      <c r="AH937" s="6"/>
      <c r="AI937" s="5" t="e">
        <f>Обработка!$E933</f>
        <v>#DIV/0!</v>
      </c>
      <c r="AJ937" s="5" t="e">
        <f>Обработка!$F933</f>
        <v>#DIV/0!</v>
      </c>
      <c r="AK937" s="5" t="e">
        <f>Обработка!$G933</f>
        <v>#DIV/0!</v>
      </c>
    </row>
    <row r="938" spans="1:37" x14ac:dyDescent="0.25">
      <c r="A938" s="11"/>
      <c r="B938" s="13"/>
      <c r="C938" s="80"/>
      <c r="D938" s="12"/>
      <c r="E938" s="11" t="str">
        <f t="shared" si="29"/>
        <v xml:space="preserve">0 лет 0 мес. </v>
      </c>
      <c r="F938" s="11"/>
      <c r="G938" s="11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8" t="e">
        <f>Обработка!$B934</f>
        <v>#DIV/0!</v>
      </c>
      <c r="AC938" s="8" t="e">
        <f>INDEX(Обработка!$J$11:$U$1011,'Тулуз-Пьерон'!$A938,$F938+1)</f>
        <v>#DIV/0!</v>
      </c>
      <c r="AD938" s="8" t="e">
        <f>Обработка!$C934</f>
        <v>#DIV/0!</v>
      </c>
      <c r="AE938" s="5" t="e">
        <f>Обработка!$D934</f>
        <v>#DIV/0!</v>
      </c>
      <c r="AF938" s="8" t="e">
        <f>INDEX(Обработка!$V$11:$AG$1011,'Тулуз-Пьерон'!$A938,'Тулуз-Пьерон'!$F938+1)</f>
        <v>#DIV/0!</v>
      </c>
      <c r="AG938" s="7" t="e">
        <f t="shared" si="28"/>
        <v>#DIV/0!</v>
      </c>
      <c r="AH938" s="6"/>
      <c r="AI938" s="5" t="e">
        <f>Обработка!$E934</f>
        <v>#DIV/0!</v>
      </c>
      <c r="AJ938" s="5" t="e">
        <f>Обработка!$F934</f>
        <v>#DIV/0!</v>
      </c>
      <c r="AK938" s="5" t="e">
        <f>Обработка!$G934</f>
        <v>#DIV/0!</v>
      </c>
    </row>
    <row r="939" spans="1:37" x14ac:dyDescent="0.25">
      <c r="A939" s="11"/>
      <c r="B939" s="13"/>
      <c r="C939" s="80"/>
      <c r="D939" s="12"/>
      <c r="E939" s="11" t="str">
        <f t="shared" si="29"/>
        <v xml:space="preserve">0 лет 0 мес. </v>
      </c>
      <c r="F939" s="11"/>
      <c r="G939" s="11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8" t="e">
        <f>Обработка!$B935</f>
        <v>#DIV/0!</v>
      </c>
      <c r="AC939" s="8" t="e">
        <f>INDEX(Обработка!$J$11:$U$1011,'Тулуз-Пьерон'!$A939,$F939+1)</f>
        <v>#DIV/0!</v>
      </c>
      <c r="AD939" s="8" t="e">
        <f>Обработка!$C935</f>
        <v>#DIV/0!</v>
      </c>
      <c r="AE939" s="5" t="e">
        <f>Обработка!$D935</f>
        <v>#DIV/0!</v>
      </c>
      <c r="AF939" s="8" t="e">
        <f>INDEX(Обработка!$V$11:$AG$1011,'Тулуз-Пьерон'!$A939,'Тулуз-Пьерон'!$F939+1)</f>
        <v>#DIV/0!</v>
      </c>
      <c r="AG939" s="7" t="e">
        <f t="shared" si="28"/>
        <v>#DIV/0!</v>
      </c>
      <c r="AH939" s="6"/>
      <c r="AI939" s="5" t="e">
        <f>Обработка!$E935</f>
        <v>#DIV/0!</v>
      </c>
      <c r="AJ939" s="5" t="e">
        <f>Обработка!$F935</f>
        <v>#DIV/0!</v>
      </c>
      <c r="AK939" s="5" t="e">
        <f>Обработка!$G935</f>
        <v>#DIV/0!</v>
      </c>
    </row>
    <row r="940" spans="1:37" x14ac:dyDescent="0.25">
      <c r="A940" s="11"/>
      <c r="B940" s="13"/>
      <c r="C940" s="80"/>
      <c r="D940" s="12"/>
      <c r="E940" s="11" t="str">
        <f t="shared" si="29"/>
        <v xml:space="preserve">0 лет 0 мес. </v>
      </c>
      <c r="F940" s="11"/>
      <c r="G940" s="11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8" t="e">
        <f>Обработка!$B936</f>
        <v>#DIV/0!</v>
      </c>
      <c r="AC940" s="8" t="e">
        <f>INDEX(Обработка!$J$11:$U$1011,'Тулуз-Пьерон'!$A940,$F940+1)</f>
        <v>#DIV/0!</v>
      </c>
      <c r="AD940" s="8" t="e">
        <f>Обработка!$C936</f>
        <v>#DIV/0!</v>
      </c>
      <c r="AE940" s="5" t="e">
        <f>Обработка!$D936</f>
        <v>#DIV/0!</v>
      </c>
      <c r="AF940" s="8" t="e">
        <f>INDEX(Обработка!$V$11:$AG$1011,'Тулуз-Пьерон'!$A940,'Тулуз-Пьерон'!$F940+1)</f>
        <v>#DIV/0!</v>
      </c>
      <c r="AG940" s="7" t="e">
        <f t="shared" si="28"/>
        <v>#DIV/0!</v>
      </c>
      <c r="AH940" s="6"/>
      <c r="AI940" s="5" t="e">
        <f>Обработка!$E936</f>
        <v>#DIV/0!</v>
      </c>
      <c r="AJ940" s="5" t="e">
        <f>Обработка!$F936</f>
        <v>#DIV/0!</v>
      </c>
      <c r="AK940" s="5" t="e">
        <f>Обработка!$G936</f>
        <v>#DIV/0!</v>
      </c>
    </row>
    <row r="941" spans="1:37" x14ac:dyDescent="0.25">
      <c r="A941" s="11"/>
      <c r="B941" s="13"/>
      <c r="C941" s="80"/>
      <c r="D941" s="12"/>
      <c r="E941" s="11" t="str">
        <f t="shared" si="29"/>
        <v xml:space="preserve">0 лет 0 мес. </v>
      </c>
      <c r="F941" s="11"/>
      <c r="G941" s="11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8" t="e">
        <f>Обработка!$B937</f>
        <v>#DIV/0!</v>
      </c>
      <c r="AC941" s="8" t="e">
        <f>INDEX(Обработка!$J$11:$U$1011,'Тулуз-Пьерон'!$A941,$F941+1)</f>
        <v>#DIV/0!</v>
      </c>
      <c r="AD941" s="8" t="e">
        <f>Обработка!$C937</f>
        <v>#DIV/0!</v>
      </c>
      <c r="AE941" s="5" t="e">
        <f>Обработка!$D937</f>
        <v>#DIV/0!</v>
      </c>
      <c r="AF941" s="8" t="e">
        <f>INDEX(Обработка!$V$11:$AG$1011,'Тулуз-Пьерон'!$A941,'Тулуз-Пьерон'!$F941+1)</f>
        <v>#DIV/0!</v>
      </c>
      <c r="AG941" s="7" t="e">
        <f t="shared" si="28"/>
        <v>#DIV/0!</v>
      </c>
      <c r="AH941" s="6"/>
      <c r="AI941" s="5" t="e">
        <f>Обработка!$E937</f>
        <v>#DIV/0!</v>
      </c>
      <c r="AJ941" s="5" t="e">
        <f>Обработка!$F937</f>
        <v>#DIV/0!</v>
      </c>
      <c r="AK941" s="5" t="e">
        <f>Обработка!$G937</f>
        <v>#DIV/0!</v>
      </c>
    </row>
    <row r="942" spans="1:37" x14ac:dyDescent="0.25">
      <c r="A942" s="11"/>
      <c r="B942" s="13"/>
      <c r="C942" s="80"/>
      <c r="D942" s="12"/>
      <c r="E942" s="11" t="str">
        <f t="shared" si="29"/>
        <v xml:space="preserve">0 лет 0 мес. </v>
      </c>
      <c r="F942" s="11"/>
      <c r="G942" s="11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8" t="e">
        <f>Обработка!$B938</f>
        <v>#DIV/0!</v>
      </c>
      <c r="AC942" s="8" t="e">
        <f>INDEX(Обработка!$J$11:$U$1011,'Тулуз-Пьерон'!$A942,$F942+1)</f>
        <v>#DIV/0!</v>
      </c>
      <c r="AD942" s="8" t="e">
        <f>Обработка!$C938</f>
        <v>#DIV/0!</v>
      </c>
      <c r="AE942" s="5" t="e">
        <f>Обработка!$D938</f>
        <v>#DIV/0!</v>
      </c>
      <c r="AF942" s="8" t="e">
        <f>INDEX(Обработка!$V$11:$AG$1011,'Тулуз-Пьерон'!$A942,'Тулуз-Пьерон'!$F942+1)</f>
        <v>#DIV/0!</v>
      </c>
      <c r="AG942" s="7" t="e">
        <f t="shared" si="28"/>
        <v>#DIV/0!</v>
      </c>
      <c r="AH942" s="6"/>
      <c r="AI942" s="5" t="e">
        <f>Обработка!$E938</f>
        <v>#DIV/0!</v>
      </c>
      <c r="AJ942" s="5" t="e">
        <f>Обработка!$F938</f>
        <v>#DIV/0!</v>
      </c>
      <c r="AK942" s="5" t="e">
        <f>Обработка!$G938</f>
        <v>#DIV/0!</v>
      </c>
    </row>
    <row r="943" spans="1:37" x14ac:dyDescent="0.25">
      <c r="A943" s="11"/>
      <c r="B943" s="13"/>
      <c r="C943" s="80"/>
      <c r="D943" s="12"/>
      <c r="E943" s="11" t="str">
        <f t="shared" si="29"/>
        <v xml:space="preserve">0 лет 0 мес. </v>
      </c>
      <c r="F943" s="11"/>
      <c r="G943" s="11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8" t="e">
        <f>Обработка!$B939</f>
        <v>#DIV/0!</v>
      </c>
      <c r="AC943" s="8" t="e">
        <f>INDEX(Обработка!$J$11:$U$1011,'Тулуз-Пьерон'!$A943,$F943+1)</f>
        <v>#DIV/0!</v>
      </c>
      <c r="AD943" s="8" t="e">
        <f>Обработка!$C939</f>
        <v>#DIV/0!</v>
      </c>
      <c r="AE943" s="5" t="e">
        <f>Обработка!$D939</f>
        <v>#DIV/0!</v>
      </c>
      <c r="AF943" s="8" t="e">
        <f>INDEX(Обработка!$V$11:$AG$1011,'Тулуз-Пьерон'!$A943,'Тулуз-Пьерон'!$F943+1)</f>
        <v>#DIV/0!</v>
      </c>
      <c r="AG943" s="7" t="e">
        <f t="shared" si="28"/>
        <v>#DIV/0!</v>
      </c>
      <c r="AH943" s="6"/>
      <c r="AI943" s="5" t="e">
        <f>Обработка!$E939</f>
        <v>#DIV/0!</v>
      </c>
      <c r="AJ943" s="5" t="e">
        <f>Обработка!$F939</f>
        <v>#DIV/0!</v>
      </c>
      <c r="AK943" s="5" t="e">
        <f>Обработка!$G939</f>
        <v>#DIV/0!</v>
      </c>
    </row>
    <row r="944" spans="1:37" x14ac:dyDescent="0.25">
      <c r="A944" s="11"/>
      <c r="B944" s="13"/>
      <c r="C944" s="80"/>
      <c r="D944" s="12"/>
      <c r="E944" s="11" t="str">
        <f t="shared" si="29"/>
        <v xml:space="preserve">0 лет 0 мес. </v>
      </c>
      <c r="F944" s="11"/>
      <c r="G944" s="11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8" t="e">
        <f>Обработка!$B940</f>
        <v>#DIV/0!</v>
      </c>
      <c r="AC944" s="8" t="e">
        <f>INDEX(Обработка!$J$11:$U$1011,'Тулуз-Пьерон'!$A944,$F944+1)</f>
        <v>#DIV/0!</v>
      </c>
      <c r="AD944" s="8" t="e">
        <f>Обработка!$C940</f>
        <v>#DIV/0!</v>
      </c>
      <c r="AE944" s="5" t="e">
        <f>Обработка!$D940</f>
        <v>#DIV/0!</v>
      </c>
      <c r="AF944" s="8" t="e">
        <f>INDEX(Обработка!$V$11:$AG$1011,'Тулуз-Пьерон'!$A944,'Тулуз-Пьерон'!$F944+1)</f>
        <v>#DIV/0!</v>
      </c>
      <c r="AG944" s="7" t="e">
        <f t="shared" si="28"/>
        <v>#DIV/0!</v>
      </c>
      <c r="AH944" s="6"/>
      <c r="AI944" s="5" t="e">
        <f>Обработка!$E940</f>
        <v>#DIV/0!</v>
      </c>
      <c r="AJ944" s="5" t="e">
        <f>Обработка!$F940</f>
        <v>#DIV/0!</v>
      </c>
      <c r="AK944" s="5" t="e">
        <f>Обработка!$G940</f>
        <v>#DIV/0!</v>
      </c>
    </row>
    <row r="945" spans="1:37" x14ac:dyDescent="0.25">
      <c r="A945" s="11"/>
      <c r="B945" s="13"/>
      <c r="C945" s="80"/>
      <c r="D945" s="12"/>
      <c r="E945" s="11" t="str">
        <f t="shared" si="29"/>
        <v xml:space="preserve">0 лет 0 мес. </v>
      </c>
      <c r="F945" s="11"/>
      <c r="G945" s="11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8" t="e">
        <f>Обработка!$B941</f>
        <v>#DIV/0!</v>
      </c>
      <c r="AC945" s="8" t="e">
        <f>INDEX(Обработка!$J$11:$U$1011,'Тулуз-Пьерон'!$A945,$F945+1)</f>
        <v>#DIV/0!</v>
      </c>
      <c r="AD945" s="8" t="e">
        <f>Обработка!$C941</f>
        <v>#DIV/0!</v>
      </c>
      <c r="AE945" s="5" t="e">
        <f>Обработка!$D941</f>
        <v>#DIV/0!</v>
      </c>
      <c r="AF945" s="8" t="e">
        <f>INDEX(Обработка!$V$11:$AG$1011,'Тулуз-Пьерон'!$A945,'Тулуз-Пьерон'!$F945+1)</f>
        <v>#DIV/0!</v>
      </c>
      <c r="AG945" s="7" t="e">
        <f t="shared" si="28"/>
        <v>#DIV/0!</v>
      </c>
      <c r="AH945" s="6"/>
      <c r="AI945" s="5" t="e">
        <f>Обработка!$E941</f>
        <v>#DIV/0!</v>
      </c>
      <c r="AJ945" s="5" t="e">
        <f>Обработка!$F941</f>
        <v>#DIV/0!</v>
      </c>
      <c r="AK945" s="5" t="e">
        <f>Обработка!$G941</f>
        <v>#DIV/0!</v>
      </c>
    </row>
    <row r="946" spans="1:37" x14ac:dyDescent="0.25">
      <c r="A946" s="11"/>
      <c r="B946" s="13"/>
      <c r="C946" s="80"/>
      <c r="D946" s="12"/>
      <c r="E946" s="11" t="str">
        <f t="shared" si="29"/>
        <v xml:space="preserve">0 лет 0 мес. </v>
      </c>
      <c r="F946" s="11"/>
      <c r="G946" s="11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8" t="e">
        <f>Обработка!$B942</f>
        <v>#DIV/0!</v>
      </c>
      <c r="AC946" s="8" t="e">
        <f>INDEX(Обработка!$J$11:$U$1011,'Тулуз-Пьерон'!$A946,$F946+1)</f>
        <v>#DIV/0!</v>
      </c>
      <c r="AD946" s="8" t="e">
        <f>Обработка!$C942</f>
        <v>#DIV/0!</v>
      </c>
      <c r="AE946" s="5" t="e">
        <f>Обработка!$D942</f>
        <v>#DIV/0!</v>
      </c>
      <c r="AF946" s="8" t="e">
        <f>INDEX(Обработка!$V$11:$AG$1011,'Тулуз-Пьерон'!$A946,'Тулуз-Пьерон'!$F946+1)</f>
        <v>#DIV/0!</v>
      </c>
      <c r="AG946" s="7" t="e">
        <f t="shared" si="28"/>
        <v>#DIV/0!</v>
      </c>
      <c r="AH946" s="6"/>
      <c r="AI946" s="5" t="e">
        <f>Обработка!$E942</f>
        <v>#DIV/0!</v>
      </c>
      <c r="AJ946" s="5" t="e">
        <f>Обработка!$F942</f>
        <v>#DIV/0!</v>
      </c>
      <c r="AK946" s="5" t="e">
        <f>Обработка!$G942</f>
        <v>#DIV/0!</v>
      </c>
    </row>
    <row r="947" spans="1:37" x14ac:dyDescent="0.25">
      <c r="A947" s="11"/>
      <c r="B947" s="13"/>
      <c r="C947" s="80"/>
      <c r="D947" s="12"/>
      <c r="E947" s="11" t="str">
        <f t="shared" si="29"/>
        <v xml:space="preserve">0 лет 0 мес. </v>
      </c>
      <c r="F947" s="11"/>
      <c r="G947" s="11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8" t="e">
        <f>Обработка!$B943</f>
        <v>#DIV/0!</v>
      </c>
      <c r="AC947" s="8" t="e">
        <f>INDEX(Обработка!$J$11:$U$1011,'Тулуз-Пьерон'!$A947,$F947+1)</f>
        <v>#DIV/0!</v>
      </c>
      <c r="AD947" s="8" t="e">
        <f>Обработка!$C943</f>
        <v>#DIV/0!</v>
      </c>
      <c r="AE947" s="5" t="e">
        <f>Обработка!$D943</f>
        <v>#DIV/0!</v>
      </c>
      <c r="AF947" s="8" t="e">
        <f>INDEX(Обработка!$V$11:$AG$1011,'Тулуз-Пьерон'!$A947,'Тулуз-Пьерон'!$F947+1)</f>
        <v>#DIV/0!</v>
      </c>
      <c r="AG947" s="7" t="e">
        <f t="shared" si="28"/>
        <v>#DIV/0!</v>
      </c>
      <c r="AH947" s="6"/>
      <c r="AI947" s="5" t="e">
        <f>Обработка!$E943</f>
        <v>#DIV/0!</v>
      </c>
      <c r="AJ947" s="5" t="e">
        <f>Обработка!$F943</f>
        <v>#DIV/0!</v>
      </c>
      <c r="AK947" s="5" t="e">
        <f>Обработка!$G943</f>
        <v>#DIV/0!</v>
      </c>
    </row>
    <row r="948" spans="1:37" x14ac:dyDescent="0.25">
      <c r="A948" s="11"/>
      <c r="B948" s="13"/>
      <c r="C948" s="80"/>
      <c r="D948" s="12"/>
      <c r="E948" s="11" t="str">
        <f t="shared" si="29"/>
        <v xml:space="preserve">0 лет 0 мес. </v>
      </c>
      <c r="F948" s="11"/>
      <c r="G948" s="11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8" t="e">
        <f>Обработка!$B944</f>
        <v>#DIV/0!</v>
      </c>
      <c r="AC948" s="8" t="e">
        <f>INDEX(Обработка!$J$11:$U$1011,'Тулуз-Пьерон'!$A948,$F948+1)</f>
        <v>#DIV/0!</v>
      </c>
      <c r="AD948" s="8" t="e">
        <f>Обработка!$C944</f>
        <v>#DIV/0!</v>
      </c>
      <c r="AE948" s="5" t="e">
        <f>Обработка!$D944</f>
        <v>#DIV/0!</v>
      </c>
      <c r="AF948" s="8" t="e">
        <f>INDEX(Обработка!$V$11:$AG$1011,'Тулуз-Пьерон'!$A948,'Тулуз-Пьерон'!$F948+1)</f>
        <v>#DIV/0!</v>
      </c>
      <c r="AG948" s="7" t="e">
        <f t="shared" si="28"/>
        <v>#DIV/0!</v>
      </c>
      <c r="AH948" s="6"/>
      <c r="AI948" s="5" t="e">
        <f>Обработка!$E944</f>
        <v>#DIV/0!</v>
      </c>
      <c r="AJ948" s="5" t="e">
        <f>Обработка!$F944</f>
        <v>#DIV/0!</v>
      </c>
      <c r="AK948" s="5" t="e">
        <f>Обработка!$G944</f>
        <v>#DIV/0!</v>
      </c>
    </row>
    <row r="949" spans="1:37" x14ac:dyDescent="0.25">
      <c r="A949" s="11"/>
      <c r="B949" s="13"/>
      <c r="C949" s="80"/>
      <c r="D949" s="12"/>
      <c r="E949" s="11" t="str">
        <f t="shared" si="29"/>
        <v xml:space="preserve">0 лет 0 мес. </v>
      </c>
      <c r="F949" s="11"/>
      <c r="G949" s="11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8" t="e">
        <f>Обработка!$B945</f>
        <v>#DIV/0!</v>
      </c>
      <c r="AC949" s="8" t="e">
        <f>INDEX(Обработка!$J$11:$U$1011,'Тулуз-Пьерон'!$A949,$F949+1)</f>
        <v>#DIV/0!</v>
      </c>
      <c r="AD949" s="8" t="e">
        <f>Обработка!$C945</f>
        <v>#DIV/0!</v>
      </c>
      <c r="AE949" s="5" t="e">
        <f>Обработка!$D945</f>
        <v>#DIV/0!</v>
      </c>
      <c r="AF949" s="8" t="e">
        <f>INDEX(Обработка!$V$11:$AG$1011,'Тулуз-Пьерон'!$A949,'Тулуз-Пьерон'!$F949+1)</f>
        <v>#DIV/0!</v>
      </c>
      <c r="AG949" s="7" t="e">
        <f t="shared" si="28"/>
        <v>#DIV/0!</v>
      </c>
      <c r="AH949" s="6"/>
      <c r="AI949" s="5" t="e">
        <f>Обработка!$E945</f>
        <v>#DIV/0!</v>
      </c>
      <c r="AJ949" s="5" t="e">
        <f>Обработка!$F945</f>
        <v>#DIV/0!</v>
      </c>
      <c r="AK949" s="5" t="e">
        <f>Обработка!$G945</f>
        <v>#DIV/0!</v>
      </c>
    </row>
    <row r="950" spans="1:37" x14ac:dyDescent="0.25">
      <c r="A950" s="11"/>
      <c r="B950" s="13"/>
      <c r="C950" s="80"/>
      <c r="D950" s="12"/>
      <c r="E950" s="11" t="str">
        <f t="shared" si="29"/>
        <v xml:space="preserve">0 лет 0 мес. </v>
      </c>
      <c r="F950" s="11"/>
      <c r="G950" s="11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8" t="e">
        <f>Обработка!$B946</f>
        <v>#DIV/0!</v>
      </c>
      <c r="AC950" s="8" t="e">
        <f>INDEX(Обработка!$J$11:$U$1011,'Тулуз-Пьерон'!$A950,$F950+1)</f>
        <v>#DIV/0!</v>
      </c>
      <c r="AD950" s="8" t="e">
        <f>Обработка!$C946</f>
        <v>#DIV/0!</v>
      </c>
      <c r="AE950" s="5" t="e">
        <f>Обработка!$D946</f>
        <v>#DIV/0!</v>
      </c>
      <c r="AF950" s="8" t="e">
        <f>INDEX(Обработка!$V$11:$AG$1011,'Тулуз-Пьерон'!$A950,'Тулуз-Пьерон'!$F950+1)</f>
        <v>#DIV/0!</v>
      </c>
      <c r="AG950" s="7" t="e">
        <f t="shared" si="28"/>
        <v>#DIV/0!</v>
      </c>
      <c r="AH950" s="6"/>
      <c r="AI950" s="5" t="e">
        <f>Обработка!$E946</f>
        <v>#DIV/0!</v>
      </c>
      <c r="AJ950" s="5" t="e">
        <f>Обработка!$F946</f>
        <v>#DIV/0!</v>
      </c>
      <c r="AK950" s="5" t="e">
        <f>Обработка!$G946</f>
        <v>#DIV/0!</v>
      </c>
    </row>
    <row r="951" spans="1:37" x14ac:dyDescent="0.25">
      <c r="A951" s="11"/>
      <c r="B951" s="13"/>
      <c r="C951" s="80"/>
      <c r="D951" s="12"/>
      <c r="E951" s="11" t="str">
        <f t="shared" si="29"/>
        <v xml:space="preserve">0 лет 0 мес. </v>
      </c>
      <c r="F951" s="11"/>
      <c r="G951" s="11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8" t="e">
        <f>Обработка!$B947</f>
        <v>#DIV/0!</v>
      </c>
      <c r="AC951" s="8" t="e">
        <f>INDEX(Обработка!$J$11:$U$1011,'Тулуз-Пьерон'!$A951,$F951+1)</f>
        <v>#DIV/0!</v>
      </c>
      <c r="AD951" s="8" t="e">
        <f>Обработка!$C947</f>
        <v>#DIV/0!</v>
      </c>
      <c r="AE951" s="5" t="e">
        <f>Обработка!$D947</f>
        <v>#DIV/0!</v>
      </c>
      <c r="AF951" s="8" t="e">
        <f>INDEX(Обработка!$V$11:$AG$1011,'Тулуз-Пьерон'!$A951,'Тулуз-Пьерон'!$F951+1)</f>
        <v>#DIV/0!</v>
      </c>
      <c r="AG951" s="7" t="e">
        <f t="shared" si="28"/>
        <v>#DIV/0!</v>
      </c>
      <c r="AH951" s="6"/>
      <c r="AI951" s="5" t="e">
        <f>Обработка!$E947</f>
        <v>#DIV/0!</v>
      </c>
      <c r="AJ951" s="5" t="e">
        <f>Обработка!$F947</f>
        <v>#DIV/0!</v>
      </c>
      <c r="AK951" s="5" t="e">
        <f>Обработка!$G947</f>
        <v>#DIV/0!</v>
      </c>
    </row>
    <row r="952" spans="1:37" x14ac:dyDescent="0.25">
      <c r="A952" s="11"/>
      <c r="B952" s="13"/>
      <c r="C952" s="80"/>
      <c r="D952" s="12"/>
      <c r="E952" s="11" t="str">
        <f t="shared" si="29"/>
        <v xml:space="preserve">0 лет 0 мес. </v>
      </c>
      <c r="F952" s="11"/>
      <c r="G952" s="11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8" t="e">
        <f>Обработка!$B948</f>
        <v>#DIV/0!</v>
      </c>
      <c r="AC952" s="8" t="e">
        <f>INDEX(Обработка!$J$11:$U$1011,'Тулуз-Пьерон'!$A952,$F952+1)</f>
        <v>#DIV/0!</v>
      </c>
      <c r="AD952" s="8" t="e">
        <f>Обработка!$C948</f>
        <v>#DIV/0!</v>
      </c>
      <c r="AE952" s="5" t="e">
        <f>Обработка!$D948</f>
        <v>#DIV/0!</v>
      </c>
      <c r="AF952" s="8" t="e">
        <f>INDEX(Обработка!$V$11:$AG$1011,'Тулуз-Пьерон'!$A952,'Тулуз-Пьерон'!$F952+1)</f>
        <v>#DIV/0!</v>
      </c>
      <c r="AG952" s="7" t="e">
        <f t="shared" si="28"/>
        <v>#DIV/0!</v>
      </c>
      <c r="AH952" s="6"/>
      <c r="AI952" s="5" t="e">
        <f>Обработка!$E948</f>
        <v>#DIV/0!</v>
      </c>
      <c r="AJ952" s="5" t="e">
        <f>Обработка!$F948</f>
        <v>#DIV/0!</v>
      </c>
      <c r="AK952" s="5" t="e">
        <f>Обработка!$G948</f>
        <v>#DIV/0!</v>
      </c>
    </row>
    <row r="953" spans="1:37" x14ac:dyDescent="0.25">
      <c r="A953" s="11"/>
      <c r="B953" s="13"/>
      <c r="C953" s="80"/>
      <c r="D953" s="12"/>
      <c r="E953" s="11" t="str">
        <f t="shared" si="29"/>
        <v xml:space="preserve">0 лет 0 мес. </v>
      </c>
      <c r="F953" s="11"/>
      <c r="G953" s="11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8" t="e">
        <f>Обработка!$B949</f>
        <v>#DIV/0!</v>
      </c>
      <c r="AC953" s="8" t="e">
        <f>INDEX(Обработка!$J$11:$U$1011,'Тулуз-Пьерон'!$A953,$F953+1)</f>
        <v>#DIV/0!</v>
      </c>
      <c r="AD953" s="8" t="e">
        <f>Обработка!$C949</f>
        <v>#DIV/0!</v>
      </c>
      <c r="AE953" s="5" t="e">
        <f>Обработка!$D949</f>
        <v>#DIV/0!</v>
      </c>
      <c r="AF953" s="8" t="e">
        <f>INDEX(Обработка!$V$11:$AG$1011,'Тулуз-Пьерон'!$A953,'Тулуз-Пьерон'!$F953+1)</f>
        <v>#DIV/0!</v>
      </c>
      <c r="AG953" s="7" t="e">
        <f t="shared" si="28"/>
        <v>#DIV/0!</v>
      </c>
      <c r="AH953" s="6"/>
      <c r="AI953" s="5" t="e">
        <f>Обработка!$E949</f>
        <v>#DIV/0!</v>
      </c>
      <c r="AJ953" s="5" t="e">
        <f>Обработка!$F949</f>
        <v>#DIV/0!</v>
      </c>
      <c r="AK953" s="5" t="e">
        <f>Обработка!$G949</f>
        <v>#DIV/0!</v>
      </c>
    </row>
    <row r="954" spans="1:37" x14ac:dyDescent="0.25">
      <c r="A954" s="11"/>
      <c r="B954" s="13"/>
      <c r="C954" s="80"/>
      <c r="D954" s="12"/>
      <c r="E954" s="11" t="str">
        <f t="shared" si="29"/>
        <v xml:space="preserve">0 лет 0 мес. </v>
      </c>
      <c r="F954" s="11"/>
      <c r="G954" s="11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8" t="e">
        <f>Обработка!$B950</f>
        <v>#DIV/0!</v>
      </c>
      <c r="AC954" s="8" t="e">
        <f>INDEX(Обработка!$J$11:$U$1011,'Тулуз-Пьерон'!$A954,$F954+1)</f>
        <v>#DIV/0!</v>
      </c>
      <c r="AD954" s="8" t="e">
        <f>Обработка!$C950</f>
        <v>#DIV/0!</v>
      </c>
      <c r="AE954" s="5" t="e">
        <f>Обработка!$D950</f>
        <v>#DIV/0!</v>
      </c>
      <c r="AF954" s="8" t="e">
        <f>INDEX(Обработка!$V$11:$AG$1011,'Тулуз-Пьерон'!$A954,'Тулуз-Пьерон'!$F954+1)</f>
        <v>#DIV/0!</v>
      </c>
      <c r="AG954" s="7" t="e">
        <f t="shared" si="28"/>
        <v>#DIV/0!</v>
      </c>
      <c r="AH954" s="6"/>
      <c r="AI954" s="5" t="e">
        <f>Обработка!$E950</f>
        <v>#DIV/0!</v>
      </c>
      <c r="AJ954" s="5" t="e">
        <f>Обработка!$F950</f>
        <v>#DIV/0!</v>
      </c>
      <c r="AK954" s="5" t="e">
        <f>Обработка!$G950</f>
        <v>#DIV/0!</v>
      </c>
    </row>
    <row r="955" spans="1:37" x14ac:dyDescent="0.25">
      <c r="A955" s="11"/>
      <c r="B955" s="13"/>
      <c r="C955" s="80"/>
      <c r="D955" s="12"/>
      <c r="E955" s="11" t="str">
        <f t="shared" si="29"/>
        <v xml:space="preserve">0 лет 0 мес. </v>
      </c>
      <c r="F955" s="11"/>
      <c r="G955" s="11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8" t="e">
        <f>Обработка!$B951</f>
        <v>#DIV/0!</v>
      </c>
      <c r="AC955" s="8" t="e">
        <f>INDEX(Обработка!$J$11:$U$1011,'Тулуз-Пьерон'!$A955,$F955+1)</f>
        <v>#DIV/0!</v>
      </c>
      <c r="AD955" s="8" t="e">
        <f>Обработка!$C951</f>
        <v>#DIV/0!</v>
      </c>
      <c r="AE955" s="5" t="e">
        <f>Обработка!$D951</f>
        <v>#DIV/0!</v>
      </c>
      <c r="AF955" s="8" t="e">
        <f>INDEX(Обработка!$V$11:$AG$1011,'Тулуз-Пьерон'!$A955,'Тулуз-Пьерон'!$F955+1)</f>
        <v>#DIV/0!</v>
      </c>
      <c r="AG955" s="7" t="e">
        <f t="shared" si="28"/>
        <v>#DIV/0!</v>
      </c>
      <c r="AH955" s="6"/>
      <c r="AI955" s="5" t="e">
        <f>Обработка!$E951</f>
        <v>#DIV/0!</v>
      </c>
      <c r="AJ955" s="5" t="e">
        <f>Обработка!$F951</f>
        <v>#DIV/0!</v>
      </c>
      <c r="AK955" s="5" t="e">
        <f>Обработка!$G951</f>
        <v>#DIV/0!</v>
      </c>
    </row>
    <row r="956" spans="1:37" x14ac:dyDescent="0.25">
      <c r="A956" s="11"/>
      <c r="B956" s="13"/>
      <c r="C956" s="80"/>
      <c r="D956" s="12"/>
      <c r="E956" s="11" t="str">
        <f t="shared" si="29"/>
        <v xml:space="preserve">0 лет 0 мес. </v>
      </c>
      <c r="F956" s="11"/>
      <c r="G956" s="11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8" t="e">
        <f>Обработка!$B952</f>
        <v>#DIV/0!</v>
      </c>
      <c r="AC956" s="8" t="e">
        <f>INDEX(Обработка!$J$11:$U$1011,'Тулуз-Пьерон'!$A956,$F956+1)</f>
        <v>#DIV/0!</v>
      </c>
      <c r="AD956" s="8" t="e">
        <f>Обработка!$C952</f>
        <v>#DIV/0!</v>
      </c>
      <c r="AE956" s="5" t="e">
        <f>Обработка!$D952</f>
        <v>#DIV/0!</v>
      </c>
      <c r="AF956" s="8" t="e">
        <f>INDEX(Обработка!$V$11:$AG$1011,'Тулуз-Пьерон'!$A956,'Тулуз-Пьерон'!$F956+1)</f>
        <v>#DIV/0!</v>
      </c>
      <c r="AG956" s="7" t="e">
        <f t="shared" si="28"/>
        <v>#DIV/0!</v>
      </c>
      <c r="AH956" s="6"/>
      <c r="AI956" s="5" t="e">
        <f>Обработка!$E952</f>
        <v>#DIV/0!</v>
      </c>
      <c r="AJ956" s="5" t="e">
        <f>Обработка!$F952</f>
        <v>#DIV/0!</v>
      </c>
      <c r="AK956" s="5" t="e">
        <f>Обработка!$G952</f>
        <v>#DIV/0!</v>
      </c>
    </row>
    <row r="957" spans="1:37" x14ac:dyDescent="0.25">
      <c r="A957" s="11"/>
      <c r="B957" s="13"/>
      <c r="C957" s="80"/>
      <c r="D957" s="12"/>
      <c r="E957" s="11" t="str">
        <f t="shared" si="29"/>
        <v xml:space="preserve">0 лет 0 мес. </v>
      </c>
      <c r="F957" s="11"/>
      <c r="G957" s="11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8" t="e">
        <f>Обработка!$B953</f>
        <v>#DIV/0!</v>
      </c>
      <c r="AC957" s="8" t="e">
        <f>INDEX(Обработка!$J$11:$U$1011,'Тулуз-Пьерон'!$A957,$F957+1)</f>
        <v>#DIV/0!</v>
      </c>
      <c r="AD957" s="8" t="e">
        <f>Обработка!$C953</f>
        <v>#DIV/0!</v>
      </c>
      <c r="AE957" s="5" t="e">
        <f>Обработка!$D953</f>
        <v>#DIV/0!</v>
      </c>
      <c r="AF957" s="8" t="e">
        <f>INDEX(Обработка!$V$11:$AG$1011,'Тулуз-Пьерон'!$A957,'Тулуз-Пьерон'!$F957+1)</f>
        <v>#DIV/0!</v>
      </c>
      <c r="AG957" s="7" t="e">
        <f t="shared" si="28"/>
        <v>#DIV/0!</v>
      </c>
      <c r="AH957" s="6"/>
      <c r="AI957" s="5" t="e">
        <f>Обработка!$E953</f>
        <v>#DIV/0!</v>
      </c>
      <c r="AJ957" s="5" t="e">
        <f>Обработка!$F953</f>
        <v>#DIV/0!</v>
      </c>
      <c r="AK957" s="5" t="e">
        <f>Обработка!$G953</f>
        <v>#DIV/0!</v>
      </c>
    </row>
    <row r="958" spans="1:37" x14ac:dyDescent="0.25">
      <c r="A958" s="11"/>
      <c r="B958" s="13"/>
      <c r="C958" s="80"/>
      <c r="D958" s="12"/>
      <c r="E958" s="11" t="str">
        <f t="shared" si="29"/>
        <v xml:space="preserve">0 лет 0 мес. </v>
      </c>
      <c r="F958" s="11"/>
      <c r="G958" s="11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8" t="e">
        <f>Обработка!$B954</f>
        <v>#DIV/0!</v>
      </c>
      <c r="AC958" s="8" t="e">
        <f>INDEX(Обработка!$J$11:$U$1011,'Тулуз-Пьерон'!$A958,$F958+1)</f>
        <v>#DIV/0!</v>
      </c>
      <c r="AD958" s="8" t="e">
        <f>Обработка!$C954</f>
        <v>#DIV/0!</v>
      </c>
      <c r="AE958" s="5" t="e">
        <f>Обработка!$D954</f>
        <v>#DIV/0!</v>
      </c>
      <c r="AF958" s="8" t="e">
        <f>INDEX(Обработка!$V$11:$AG$1011,'Тулуз-Пьерон'!$A958,'Тулуз-Пьерон'!$F958+1)</f>
        <v>#DIV/0!</v>
      </c>
      <c r="AG958" s="7" t="e">
        <f t="shared" si="28"/>
        <v>#DIV/0!</v>
      </c>
      <c r="AH958" s="6"/>
      <c r="AI958" s="5" t="e">
        <f>Обработка!$E954</f>
        <v>#DIV/0!</v>
      </c>
      <c r="AJ958" s="5" t="e">
        <f>Обработка!$F954</f>
        <v>#DIV/0!</v>
      </c>
      <c r="AK958" s="5" t="e">
        <f>Обработка!$G954</f>
        <v>#DIV/0!</v>
      </c>
    </row>
    <row r="959" spans="1:37" x14ac:dyDescent="0.25">
      <c r="A959" s="11"/>
      <c r="B959" s="13"/>
      <c r="C959" s="80"/>
      <c r="D959" s="12"/>
      <c r="E959" s="11" t="str">
        <f t="shared" si="29"/>
        <v xml:space="preserve">0 лет 0 мес. </v>
      </c>
      <c r="F959" s="11"/>
      <c r="G959" s="11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8" t="e">
        <f>Обработка!$B955</f>
        <v>#DIV/0!</v>
      </c>
      <c r="AC959" s="8" t="e">
        <f>INDEX(Обработка!$J$11:$U$1011,'Тулуз-Пьерон'!$A959,$F959+1)</f>
        <v>#DIV/0!</v>
      </c>
      <c r="AD959" s="8" t="e">
        <f>Обработка!$C955</f>
        <v>#DIV/0!</v>
      </c>
      <c r="AE959" s="5" t="e">
        <f>Обработка!$D955</f>
        <v>#DIV/0!</v>
      </c>
      <c r="AF959" s="8" t="e">
        <f>INDEX(Обработка!$V$11:$AG$1011,'Тулуз-Пьерон'!$A959,'Тулуз-Пьерон'!$F959+1)</f>
        <v>#DIV/0!</v>
      </c>
      <c r="AG959" s="7" t="e">
        <f t="shared" si="28"/>
        <v>#DIV/0!</v>
      </c>
      <c r="AH959" s="6"/>
      <c r="AI959" s="5" t="e">
        <f>Обработка!$E955</f>
        <v>#DIV/0!</v>
      </c>
      <c r="AJ959" s="5" t="e">
        <f>Обработка!$F955</f>
        <v>#DIV/0!</v>
      </c>
      <c r="AK959" s="5" t="e">
        <f>Обработка!$G955</f>
        <v>#DIV/0!</v>
      </c>
    </row>
    <row r="960" spans="1:37" x14ac:dyDescent="0.25">
      <c r="A960" s="11"/>
      <c r="B960" s="13"/>
      <c r="C960" s="80"/>
      <c r="D960" s="12"/>
      <c r="E960" s="11" t="str">
        <f t="shared" si="29"/>
        <v xml:space="preserve">0 лет 0 мес. </v>
      </c>
      <c r="F960" s="11"/>
      <c r="G960" s="11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8" t="e">
        <f>Обработка!$B956</f>
        <v>#DIV/0!</v>
      </c>
      <c r="AC960" s="8" t="e">
        <f>INDEX(Обработка!$J$11:$U$1011,'Тулуз-Пьерон'!$A960,$F960+1)</f>
        <v>#DIV/0!</v>
      </c>
      <c r="AD960" s="8" t="e">
        <f>Обработка!$C956</f>
        <v>#DIV/0!</v>
      </c>
      <c r="AE960" s="5" t="e">
        <f>Обработка!$D956</f>
        <v>#DIV/0!</v>
      </c>
      <c r="AF960" s="8" t="e">
        <f>INDEX(Обработка!$V$11:$AG$1011,'Тулуз-Пьерон'!$A960,'Тулуз-Пьерон'!$F960+1)</f>
        <v>#DIV/0!</v>
      </c>
      <c r="AG960" s="7" t="e">
        <f t="shared" si="28"/>
        <v>#DIV/0!</v>
      </c>
      <c r="AH960" s="6"/>
      <c r="AI960" s="5" t="e">
        <f>Обработка!$E956</f>
        <v>#DIV/0!</v>
      </c>
      <c r="AJ960" s="5" t="e">
        <f>Обработка!$F956</f>
        <v>#DIV/0!</v>
      </c>
      <c r="AK960" s="5" t="e">
        <f>Обработка!$G956</f>
        <v>#DIV/0!</v>
      </c>
    </row>
    <row r="961" spans="1:37" x14ac:dyDescent="0.25">
      <c r="A961" s="11"/>
      <c r="B961" s="13"/>
      <c r="C961" s="80"/>
      <c r="D961" s="12"/>
      <c r="E961" s="11" t="str">
        <f t="shared" si="29"/>
        <v xml:space="preserve">0 лет 0 мес. </v>
      </c>
      <c r="F961" s="11"/>
      <c r="G961" s="11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8" t="e">
        <f>Обработка!$B957</f>
        <v>#DIV/0!</v>
      </c>
      <c r="AC961" s="8" t="e">
        <f>INDEX(Обработка!$J$11:$U$1011,'Тулуз-Пьерон'!$A961,$F961+1)</f>
        <v>#DIV/0!</v>
      </c>
      <c r="AD961" s="8" t="e">
        <f>Обработка!$C957</f>
        <v>#DIV/0!</v>
      </c>
      <c r="AE961" s="5" t="e">
        <f>Обработка!$D957</f>
        <v>#DIV/0!</v>
      </c>
      <c r="AF961" s="8" t="e">
        <f>INDEX(Обработка!$V$11:$AG$1011,'Тулуз-Пьерон'!$A961,'Тулуз-Пьерон'!$F961+1)</f>
        <v>#DIV/0!</v>
      </c>
      <c r="AG961" s="7" t="e">
        <f t="shared" si="28"/>
        <v>#DIV/0!</v>
      </c>
      <c r="AH961" s="6"/>
      <c r="AI961" s="5" t="e">
        <f>Обработка!$E957</f>
        <v>#DIV/0!</v>
      </c>
      <c r="AJ961" s="5" t="e">
        <f>Обработка!$F957</f>
        <v>#DIV/0!</v>
      </c>
      <c r="AK961" s="5" t="e">
        <f>Обработка!$G957</f>
        <v>#DIV/0!</v>
      </c>
    </row>
    <row r="962" spans="1:37" x14ac:dyDescent="0.25">
      <c r="A962" s="11"/>
      <c r="B962" s="13"/>
      <c r="C962" s="80"/>
      <c r="D962" s="12"/>
      <c r="E962" s="11" t="str">
        <f t="shared" si="29"/>
        <v xml:space="preserve">0 лет 0 мес. </v>
      </c>
      <c r="F962" s="11"/>
      <c r="G962" s="11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8" t="e">
        <f>Обработка!$B958</f>
        <v>#DIV/0!</v>
      </c>
      <c r="AC962" s="8" t="e">
        <f>INDEX(Обработка!$J$11:$U$1011,'Тулуз-Пьерон'!$A962,$F962+1)</f>
        <v>#DIV/0!</v>
      </c>
      <c r="AD962" s="8" t="e">
        <f>Обработка!$C958</f>
        <v>#DIV/0!</v>
      </c>
      <c r="AE962" s="5" t="e">
        <f>Обработка!$D958</f>
        <v>#DIV/0!</v>
      </c>
      <c r="AF962" s="8" t="e">
        <f>INDEX(Обработка!$V$11:$AG$1011,'Тулуз-Пьерон'!$A962,'Тулуз-Пьерон'!$F962+1)</f>
        <v>#DIV/0!</v>
      </c>
      <c r="AG962" s="7" t="e">
        <f t="shared" si="28"/>
        <v>#DIV/0!</v>
      </c>
      <c r="AH962" s="6"/>
      <c r="AI962" s="5" t="e">
        <f>Обработка!$E958</f>
        <v>#DIV/0!</v>
      </c>
      <c r="AJ962" s="5" t="e">
        <f>Обработка!$F958</f>
        <v>#DIV/0!</v>
      </c>
      <c r="AK962" s="5" t="e">
        <f>Обработка!$G958</f>
        <v>#DIV/0!</v>
      </c>
    </row>
    <row r="963" spans="1:37" x14ac:dyDescent="0.25">
      <c r="A963" s="11"/>
      <c r="B963" s="13"/>
      <c r="C963" s="80"/>
      <c r="D963" s="12"/>
      <c r="E963" s="11" t="str">
        <f t="shared" si="29"/>
        <v xml:space="preserve">0 лет 0 мес. </v>
      </c>
      <c r="F963" s="11"/>
      <c r="G963" s="11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8" t="e">
        <f>Обработка!$B959</f>
        <v>#DIV/0!</v>
      </c>
      <c r="AC963" s="8" t="e">
        <f>INDEX(Обработка!$J$11:$U$1011,'Тулуз-Пьерон'!$A963,$F963+1)</f>
        <v>#DIV/0!</v>
      </c>
      <c r="AD963" s="8" t="e">
        <f>Обработка!$C959</f>
        <v>#DIV/0!</v>
      </c>
      <c r="AE963" s="5" t="e">
        <f>Обработка!$D959</f>
        <v>#DIV/0!</v>
      </c>
      <c r="AF963" s="8" t="e">
        <f>INDEX(Обработка!$V$11:$AG$1011,'Тулуз-Пьерон'!$A963,'Тулуз-Пьерон'!$F963+1)</f>
        <v>#DIV/0!</v>
      </c>
      <c r="AG963" s="7" t="e">
        <f t="shared" si="28"/>
        <v>#DIV/0!</v>
      </c>
      <c r="AH963" s="6"/>
      <c r="AI963" s="5" t="e">
        <f>Обработка!$E959</f>
        <v>#DIV/0!</v>
      </c>
      <c r="AJ963" s="5" t="e">
        <f>Обработка!$F959</f>
        <v>#DIV/0!</v>
      </c>
      <c r="AK963" s="5" t="e">
        <f>Обработка!$G959</f>
        <v>#DIV/0!</v>
      </c>
    </row>
    <row r="964" spans="1:37" x14ac:dyDescent="0.25">
      <c r="A964" s="11"/>
      <c r="B964" s="13"/>
      <c r="C964" s="80"/>
      <c r="D964" s="12"/>
      <c r="E964" s="11" t="str">
        <f t="shared" si="29"/>
        <v xml:space="preserve">0 лет 0 мес. </v>
      </c>
      <c r="F964" s="11"/>
      <c r="G964" s="11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8" t="e">
        <f>Обработка!$B960</f>
        <v>#DIV/0!</v>
      </c>
      <c r="AC964" s="8" t="e">
        <f>INDEX(Обработка!$J$11:$U$1011,'Тулуз-Пьерон'!$A964,$F964+1)</f>
        <v>#DIV/0!</v>
      </c>
      <c r="AD964" s="8" t="e">
        <f>Обработка!$C960</f>
        <v>#DIV/0!</v>
      </c>
      <c r="AE964" s="5" t="e">
        <f>Обработка!$D960</f>
        <v>#DIV/0!</v>
      </c>
      <c r="AF964" s="8" t="e">
        <f>INDEX(Обработка!$V$11:$AG$1011,'Тулуз-Пьерон'!$A964,'Тулуз-Пьерон'!$F964+1)</f>
        <v>#DIV/0!</v>
      </c>
      <c r="AG964" s="7" t="e">
        <f t="shared" si="28"/>
        <v>#DIV/0!</v>
      </c>
      <c r="AH964" s="6"/>
      <c r="AI964" s="5" t="e">
        <f>Обработка!$E960</f>
        <v>#DIV/0!</v>
      </c>
      <c r="AJ964" s="5" t="e">
        <f>Обработка!$F960</f>
        <v>#DIV/0!</v>
      </c>
      <c r="AK964" s="5" t="e">
        <f>Обработка!$G960</f>
        <v>#DIV/0!</v>
      </c>
    </row>
    <row r="965" spans="1:37" x14ac:dyDescent="0.25">
      <c r="A965" s="11"/>
      <c r="B965" s="13"/>
      <c r="C965" s="80"/>
      <c r="D965" s="12"/>
      <c r="E965" s="11" t="str">
        <f t="shared" si="29"/>
        <v xml:space="preserve">0 лет 0 мес. </v>
      </c>
      <c r="F965" s="11"/>
      <c r="G965" s="11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8" t="e">
        <f>Обработка!$B961</f>
        <v>#DIV/0!</v>
      </c>
      <c r="AC965" s="8" t="e">
        <f>INDEX(Обработка!$J$11:$U$1011,'Тулуз-Пьерон'!$A965,$F965+1)</f>
        <v>#DIV/0!</v>
      </c>
      <c r="AD965" s="8" t="e">
        <f>Обработка!$C961</f>
        <v>#DIV/0!</v>
      </c>
      <c r="AE965" s="5" t="e">
        <f>Обработка!$D961</f>
        <v>#DIV/0!</v>
      </c>
      <c r="AF965" s="8" t="e">
        <f>INDEX(Обработка!$V$11:$AG$1011,'Тулуз-Пьерон'!$A965,'Тулуз-Пьерон'!$F965+1)</f>
        <v>#DIV/0!</v>
      </c>
      <c r="AG965" s="7" t="e">
        <f t="shared" si="28"/>
        <v>#DIV/0!</v>
      </c>
      <c r="AH965" s="6"/>
      <c r="AI965" s="5" t="e">
        <f>Обработка!$E961</f>
        <v>#DIV/0!</v>
      </c>
      <c r="AJ965" s="5" t="e">
        <f>Обработка!$F961</f>
        <v>#DIV/0!</v>
      </c>
      <c r="AK965" s="5" t="e">
        <f>Обработка!$G961</f>
        <v>#DIV/0!</v>
      </c>
    </row>
    <row r="966" spans="1:37" x14ac:dyDescent="0.25">
      <c r="A966" s="11"/>
      <c r="B966" s="13"/>
      <c r="C966" s="80"/>
      <c r="D966" s="12"/>
      <c r="E966" s="11" t="str">
        <f t="shared" si="29"/>
        <v xml:space="preserve">0 лет 0 мес. </v>
      </c>
      <c r="F966" s="11"/>
      <c r="G966" s="11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8" t="e">
        <f>Обработка!$B962</f>
        <v>#DIV/0!</v>
      </c>
      <c r="AC966" s="8" t="e">
        <f>INDEX(Обработка!$J$11:$U$1011,'Тулуз-Пьерон'!$A966,$F966+1)</f>
        <v>#DIV/0!</v>
      </c>
      <c r="AD966" s="8" t="e">
        <f>Обработка!$C962</f>
        <v>#DIV/0!</v>
      </c>
      <c r="AE966" s="5" t="e">
        <f>Обработка!$D962</f>
        <v>#DIV/0!</v>
      </c>
      <c r="AF966" s="8" t="e">
        <f>INDEX(Обработка!$V$11:$AG$1011,'Тулуз-Пьерон'!$A966,'Тулуз-Пьерон'!$F966+1)</f>
        <v>#DIV/0!</v>
      </c>
      <c r="AG966" s="7" t="e">
        <f t="shared" si="28"/>
        <v>#DIV/0!</v>
      </c>
      <c r="AH966" s="6"/>
      <c r="AI966" s="5" t="e">
        <f>Обработка!$E962</f>
        <v>#DIV/0!</v>
      </c>
      <c r="AJ966" s="5" t="e">
        <f>Обработка!$F962</f>
        <v>#DIV/0!</v>
      </c>
      <c r="AK966" s="5" t="e">
        <f>Обработка!$G962</f>
        <v>#DIV/0!</v>
      </c>
    </row>
    <row r="967" spans="1:37" x14ac:dyDescent="0.25">
      <c r="A967" s="11"/>
      <c r="B967" s="13"/>
      <c r="C967" s="80"/>
      <c r="D967" s="12"/>
      <c r="E967" s="11" t="str">
        <f t="shared" si="29"/>
        <v xml:space="preserve">0 лет 0 мес. </v>
      </c>
      <c r="F967" s="11"/>
      <c r="G967" s="11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8" t="e">
        <f>Обработка!$B963</f>
        <v>#DIV/0!</v>
      </c>
      <c r="AC967" s="8" t="e">
        <f>INDEX(Обработка!$J$11:$U$1011,'Тулуз-Пьерон'!$A967,$F967+1)</f>
        <v>#DIV/0!</v>
      </c>
      <c r="AD967" s="8" t="e">
        <f>Обработка!$C963</f>
        <v>#DIV/0!</v>
      </c>
      <c r="AE967" s="5" t="e">
        <f>Обработка!$D963</f>
        <v>#DIV/0!</v>
      </c>
      <c r="AF967" s="8" t="e">
        <f>INDEX(Обработка!$V$11:$AG$1011,'Тулуз-Пьерон'!$A967,'Тулуз-Пьерон'!$F967+1)</f>
        <v>#DIV/0!</v>
      </c>
      <c r="AG967" s="7" t="e">
        <f t="shared" si="28"/>
        <v>#DIV/0!</v>
      </c>
      <c r="AH967" s="6"/>
      <c r="AI967" s="5" t="e">
        <f>Обработка!$E963</f>
        <v>#DIV/0!</v>
      </c>
      <c r="AJ967" s="5" t="e">
        <f>Обработка!$F963</f>
        <v>#DIV/0!</v>
      </c>
      <c r="AK967" s="5" t="e">
        <f>Обработка!$G963</f>
        <v>#DIV/0!</v>
      </c>
    </row>
    <row r="968" spans="1:37" x14ac:dyDescent="0.25">
      <c r="A968" s="11"/>
      <c r="B968" s="13"/>
      <c r="C968" s="80"/>
      <c r="D968" s="12"/>
      <c r="E968" s="11" t="str">
        <f t="shared" si="29"/>
        <v xml:space="preserve">0 лет 0 мес. </v>
      </c>
      <c r="F968" s="11"/>
      <c r="G968" s="11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8" t="e">
        <f>Обработка!$B964</f>
        <v>#DIV/0!</v>
      </c>
      <c r="AC968" s="8" t="e">
        <f>INDEX(Обработка!$J$11:$U$1011,'Тулуз-Пьерон'!$A968,$F968+1)</f>
        <v>#DIV/0!</v>
      </c>
      <c r="AD968" s="8" t="e">
        <f>Обработка!$C964</f>
        <v>#DIV/0!</v>
      </c>
      <c r="AE968" s="5" t="e">
        <f>Обработка!$D964</f>
        <v>#DIV/0!</v>
      </c>
      <c r="AF968" s="8" t="e">
        <f>INDEX(Обработка!$V$11:$AG$1011,'Тулуз-Пьерон'!$A968,'Тулуз-Пьерон'!$F968+1)</f>
        <v>#DIV/0!</v>
      </c>
      <c r="AG968" s="7" t="e">
        <f t="shared" si="28"/>
        <v>#DIV/0!</v>
      </c>
      <c r="AH968" s="6"/>
      <c r="AI968" s="5" t="e">
        <f>Обработка!$E964</f>
        <v>#DIV/0!</v>
      </c>
      <c r="AJ968" s="5" t="e">
        <f>Обработка!$F964</f>
        <v>#DIV/0!</v>
      </c>
      <c r="AK968" s="5" t="e">
        <f>Обработка!$G964</f>
        <v>#DIV/0!</v>
      </c>
    </row>
    <row r="969" spans="1:37" x14ac:dyDescent="0.25">
      <c r="A969" s="11"/>
      <c r="B969" s="13"/>
      <c r="C969" s="80"/>
      <c r="D969" s="12"/>
      <c r="E969" s="11" t="str">
        <f t="shared" si="29"/>
        <v xml:space="preserve">0 лет 0 мес. </v>
      </c>
      <c r="F969" s="11"/>
      <c r="G969" s="11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8" t="e">
        <f>Обработка!$B965</f>
        <v>#DIV/0!</v>
      </c>
      <c r="AC969" s="8" t="e">
        <f>INDEX(Обработка!$J$11:$U$1011,'Тулуз-Пьерон'!$A969,$F969+1)</f>
        <v>#DIV/0!</v>
      </c>
      <c r="AD969" s="8" t="e">
        <f>Обработка!$C965</f>
        <v>#DIV/0!</v>
      </c>
      <c r="AE969" s="5" t="e">
        <f>Обработка!$D965</f>
        <v>#DIV/0!</v>
      </c>
      <c r="AF969" s="8" t="e">
        <f>INDEX(Обработка!$V$11:$AG$1011,'Тулуз-Пьерон'!$A969,'Тулуз-Пьерон'!$F969+1)</f>
        <v>#DIV/0!</v>
      </c>
      <c r="AG969" s="7" t="e">
        <f t="shared" si="28"/>
        <v>#DIV/0!</v>
      </c>
      <c r="AH969" s="6"/>
      <c r="AI969" s="5" t="e">
        <f>Обработка!$E965</f>
        <v>#DIV/0!</v>
      </c>
      <c r="AJ969" s="5" t="e">
        <f>Обработка!$F965</f>
        <v>#DIV/0!</v>
      </c>
      <c r="AK969" s="5" t="e">
        <f>Обработка!$G965</f>
        <v>#DIV/0!</v>
      </c>
    </row>
    <row r="970" spans="1:37" x14ac:dyDescent="0.25">
      <c r="A970" s="11"/>
      <c r="B970" s="13"/>
      <c r="C970" s="80"/>
      <c r="D970" s="12"/>
      <c r="E970" s="11" t="str">
        <f t="shared" si="29"/>
        <v xml:space="preserve">0 лет 0 мес. </v>
      </c>
      <c r="F970" s="11"/>
      <c r="G970" s="11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8" t="e">
        <f>Обработка!$B966</f>
        <v>#DIV/0!</v>
      </c>
      <c r="AC970" s="8" t="e">
        <f>INDEX(Обработка!$J$11:$U$1011,'Тулуз-Пьерон'!$A970,$F970+1)</f>
        <v>#DIV/0!</v>
      </c>
      <c r="AD970" s="8" t="e">
        <f>Обработка!$C966</f>
        <v>#DIV/0!</v>
      </c>
      <c r="AE970" s="5" t="e">
        <f>Обработка!$D966</f>
        <v>#DIV/0!</v>
      </c>
      <c r="AF970" s="8" t="e">
        <f>INDEX(Обработка!$V$11:$AG$1011,'Тулуз-Пьерон'!$A970,'Тулуз-Пьерон'!$F970+1)</f>
        <v>#DIV/0!</v>
      </c>
      <c r="AG970" s="7" t="e">
        <f t="shared" si="28"/>
        <v>#DIV/0!</v>
      </c>
      <c r="AH970" s="6"/>
      <c r="AI970" s="5" t="e">
        <f>Обработка!$E966</f>
        <v>#DIV/0!</v>
      </c>
      <c r="AJ970" s="5" t="e">
        <f>Обработка!$F966</f>
        <v>#DIV/0!</v>
      </c>
      <c r="AK970" s="5" t="e">
        <f>Обработка!$G966</f>
        <v>#DIV/0!</v>
      </c>
    </row>
    <row r="971" spans="1:37" x14ac:dyDescent="0.25">
      <c r="A971" s="11"/>
      <c r="B971" s="13"/>
      <c r="C971" s="80"/>
      <c r="D971" s="12"/>
      <c r="E971" s="11" t="str">
        <f t="shared" si="29"/>
        <v xml:space="preserve">0 лет 0 мес. </v>
      </c>
      <c r="F971" s="11"/>
      <c r="G971" s="11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8" t="e">
        <f>Обработка!$B967</f>
        <v>#DIV/0!</v>
      </c>
      <c r="AC971" s="8" t="e">
        <f>INDEX(Обработка!$J$11:$U$1011,'Тулуз-Пьерон'!$A971,$F971+1)</f>
        <v>#DIV/0!</v>
      </c>
      <c r="AD971" s="8" t="e">
        <f>Обработка!$C967</f>
        <v>#DIV/0!</v>
      </c>
      <c r="AE971" s="5" t="e">
        <f>Обработка!$D967</f>
        <v>#DIV/0!</v>
      </c>
      <c r="AF971" s="8" t="e">
        <f>INDEX(Обработка!$V$11:$AG$1011,'Тулуз-Пьерон'!$A971,'Тулуз-Пьерон'!$F971+1)</f>
        <v>#DIV/0!</v>
      </c>
      <c r="AG971" s="7" t="e">
        <f t="shared" si="28"/>
        <v>#DIV/0!</v>
      </c>
      <c r="AH971" s="6"/>
      <c r="AI971" s="5" t="e">
        <f>Обработка!$E967</f>
        <v>#DIV/0!</v>
      </c>
      <c r="AJ971" s="5" t="e">
        <f>Обработка!$F967</f>
        <v>#DIV/0!</v>
      </c>
      <c r="AK971" s="5" t="e">
        <f>Обработка!$G967</f>
        <v>#DIV/0!</v>
      </c>
    </row>
    <row r="972" spans="1:37" x14ac:dyDescent="0.25">
      <c r="A972" s="11"/>
      <c r="B972" s="13"/>
      <c r="C972" s="80"/>
      <c r="D972" s="12"/>
      <c r="E972" s="11" t="str">
        <f t="shared" si="29"/>
        <v xml:space="preserve">0 лет 0 мес. </v>
      </c>
      <c r="F972" s="11"/>
      <c r="G972" s="11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8" t="e">
        <f>Обработка!$B968</f>
        <v>#DIV/0!</v>
      </c>
      <c r="AC972" s="8" t="e">
        <f>INDEX(Обработка!$J$11:$U$1011,'Тулуз-Пьерон'!$A972,$F972+1)</f>
        <v>#DIV/0!</v>
      </c>
      <c r="AD972" s="8" t="e">
        <f>Обработка!$C968</f>
        <v>#DIV/0!</v>
      </c>
      <c r="AE972" s="5" t="e">
        <f>Обработка!$D968</f>
        <v>#DIV/0!</v>
      </c>
      <c r="AF972" s="8" t="e">
        <f>INDEX(Обработка!$V$11:$AG$1011,'Тулуз-Пьерон'!$A972,'Тулуз-Пьерон'!$F972+1)</f>
        <v>#DIV/0!</v>
      </c>
      <c r="AG972" s="7" t="e">
        <f t="shared" si="28"/>
        <v>#DIV/0!</v>
      </c>
      <c r="AH972" s="6"/>
      <c r="AI972" s="5" t="e">
        <f>Обработка!$E968</f>
        <v>#DIV/0!</v>
      </c>
      <c r="AJ972" s="5" t="e">
        <f>Обработка!$F968</f>
        <v>#DIV/0!</v>
      </c>
      <c r="AK972" s="5" t="e">
        <f>Обработка!$G968</f>
        <v>#DIV/0!</v>
      </c>
    </row>
    <row r="973" spans="1:37" x14ac:dyDescent="0.25">
      <c r="A973" s="11"/>
      <c r="B973" s="13"/>
      <c r="C973" s="80"/>
      <c r="D973" s="12"/>
      <c r="E973" s="11" t="str">
        <f t="shared" si="29"/>
        <v xml:space="preserve">0 лет 0 мес. </v>
      </c>
      <c r="F973" s="11"/>
      <c r="G973" s="11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8" t="e">
        <f>Обработка!$B969</f>
        <v>#DIV/0!</v>
      </c>
      <c r="AC973" s="8" t="e">
        <f>INDEX(Обработка!$J$11:$U$1011,'Тулуз-Пьерон'!$A973,$F973+1)</f>
        <v>#DIV/0!</v>
      </c>
      <c r="AD973" s="8" t="e">
        <f>Обработка!$C969</f>
        <v>#DIV/0!</v>
      </c>
      <c r="AE973" s="5" t="e">
        <f>Обработка!$D969</f>
        <v>#DIV/0!</v>
      </c>
      <c r="AF973" s="8" t="e">
        <f>INDEX(Обработка!$V$11:$AG$1011,'Тулуз-Пьерон'!$A973,'Тулуз-Пьерон'!$F973+1)</f>
        <v>#DIV/0!</v>
      </c>
      <c r="AG973" s="7" t="e">
        <f t="shared" si="28"/>
        <v>#DIV/0!</v>
      </c>
      <c r="AH973" s="6"/>
      <c r="AI973" s="5" t="e">
        <f>Обработка!$E969</f>
        <v>#DIV/0!</v>
      </c>
      <c r="AJ973" s="5" t="e">
        <f>Обработка!$F969</f>
        <v>#DIV/0!</v>
      </c>
      <c r="AK973" s="5" t="e">
        <f>Обработка!$G969</f>
        <v>#DIV/0!</v>
      </c>
    </row>
    <row r="974" spans="1:37" x14ac:dyDescent="0.25">
      <c r="A974" s="11"/>
      <c r="B974" s="13"/>
      <c r="C974" s="80"/>
      <c r="D974" s="12"/>
      <c r="E974" s="11" t="str">
        <f t="shared" si="29"/>
        <v xml:space="preserve">0 лет 0 мес. </v>
      </c>
      <c r="F974" s="11"/>
      <c r="G974" s="11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8" t="e">
        <f>Обработка!$B970</f>
        <v>#DIV/0!</v>
      </c>
      <c r="AC974" s="8" t="e">
        <f>INDEX(Обработка!$J$11:$U$1011,'Тулуз-Пьерон'!$A974,$F974+1)</f>
        <v>#DIV/0!</v>
      </c>
      <c r="AD974" s="8" t="e">
        <f>Обработка!$C970</f>
        <v>#DIV/0!</v>
      </c>
      <c r="AE974" s="5" t="e">
        <f>Обработка!$D970</f>
        <v>#DIV/0!</v>
      </c>
      <c r="AF974" s="8" t="e">
        <f>INDEX(Обработка!$V$11:$AG$1011,'Тулуз-Пьерон'!$A974,'Тулуз-Пьерон'!$F974+1)</f>
        <v>#DIV/0!</v>
      </c>
      <c r="AG974" s="7" t="e">
        <f t="shared" si="28"/>
        <v>#DIV/0!</v>
      </c>
      <c r="AH974" s="6"/>
      <c r="AI974" s="5" t="e">
        <f>Обработка!$E970</f>
        <v>#DIV/0!</v>
      </c>
      <c r="AJ974" s="5" t="e">
        <f>Обработка!$F970</f>
        <v>#DIV/0!</v>
      </c>
      <c r="AK974" s="5" t="e">
        <f>Обработка!$G970</f>
        <v>#DIV/0!</v>
      </c>
    </row>
    <row r="975" spans="1:37" x14ac:dyDescent="0.25">
      <c r="A975" s="11"/>
      <c r="B975" s="13"/>
      <c r="C975" s="80"/>
      <c r="D975" s="12"/>
      <c r="E975" s="11" t="str">
        <f t="shared" si="29"/>
        <v xml:space="preserve">0 лет 0 мес. </v>
      </c>
      <c r="F975" s="11"/>
      <c r="G975" s="11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8" t="e">
        <f>Обработка!$B971</f>
        <v>#DIV/0!</v>
      </c>
      <c r="AC975" s="8" t="e">
        <f>INDEX(Обработка!$J$11:$U$1011,'Тулуз-Пьерон'!$A975,$F975+1)</f>
        <v>#DIV/0!</v>
      </c>
      <c r="AD975" s="8" t="e">
        <f>Обработка!$C971</f>
        <v>#DIV/0!</v>
      </c>
      <c r="AE975" s="5" t="e">
        <f>Обработка!$D971</f>
        <v>#DIV/0!</v>
      </c>
      <c r="AF975" s="8" t="e">
        <f>INDEX(Обработка!$V$11:$AG$1011,'Тулуз-Пьерон'!$A975,'Тулуз-Пьерон'!$F975+1)</f>
        <v>#DIV/0!</v>
      </c>
      <c r="AG975" s="7" t="e">
        <f t="shared" ref="AG975:AG1015" si="30">IF($AF975="ПАТОЛОГИЯ","КРАЙНЕ ВЫСОКАЯ ВЕРОЯНОСТЬ ММД",IF(AND(OR($AC975="Слабая",$AC975="ПАТОЛОГИЯ"),$AF975="Слабая"),"ММД ВПОЛНЕ ВЕРОЯТНА",IF(AND(OR($AC975="Слабая",$AC975="ПАТОЛОГИЯ"),OR($AF975="Средняя",$AF975="Хорошая")),"ММД В СТАДИИ КОМПЕНСАЦИИ","ОТСУТСТВИЕ ММД")))</f>
        <v>#DIV/0!</v>
      </c>
      <c r="AH975" s="6"/>
      <c r="AI975" s="5" t="e">
        <f>Обработка!$E971</f>
        <v>#DIV/0!</v>
      </c>
      <c r="AJ975" s="5" t="e">
        <f>Обработка!$F971</f>
        <v>#DIV/0!</v>
      </c>
      <c r="AK975" s="5" t="e">
        <f>Обработка!$G971</f>
        <v>#DIV/0!</v>
      </c>
    </row>
    <row r="976" spans="1:37" x14ac:dyDescent="0.25">
      <c r="A976" s="11"/>
      <c r="B976" s="13"/>
      <c r="C976" s="80"/>
      <c r="D976" s="12"/>
      <c r="E976" s="11" t="str">
        <f t="shared" ref="E976:E1015" si="31">DATEDIF(C976,D976,"y")&amp;" лет "&amp;
DATEDIF(C976,D976,"ym")&amp;" мес. "</f>
        <v xml:space="preserve">0 лет 0 мес. </v>
      </c>
      <c r="F976" s="11"/>
      <c r="G976" s="11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8" t="e">
        <f>Обработка!$B972</f>
        <v>#DIV/0!</v>
      </c>
      <c r="AC976" s="8" t="e">
        <f>INDEX(Обработка!$J$11:$U$1011,'Тулуз-Пьерон'!$A976,$F976+1)</f>
        <v>#DIV/0!</v>
      </c>
      <c r="AD976" s="8" t="e">
        <f>Обработка!$C972</f>
        <v>#DIV/0!</v>
      </c>
      <c r="AE976" s="5" t="e">
        <f>Обработка!$D972</f>
        <v>#DIV/0!</v>
      </c>
      <c r="AF976" s="8" t="e">
        <f>INDEX(Обработка!$V$11:$AG$1011,'Тулуз-Пьерон'!$A976,'Тулуз-Пьерон'!$F976+1)</f>
        <v>#DIV/0!</v>
      </c>
      <c r="AG976" s="7" t="e">
        <f t="shared" si="30"/>
        <v>#DIV/0!</v>
      </c>
      <c r="AH976" s="6"/>
      <c r="AI976" s="5" t="e">
        <f>Обработка!$E972</f>
        <v>#DIV/0!</v>
      </c>
      <c r="AJ976" s="5" t="e">
        <f>Обработка!$F972</f>
        <v>#DIV/0!</v>
      </c>
      <c r="AK976" s="5" t="e">
        <f>Обработка!$G972</f>
        <v>#DIV/0!</v>
      </c>
    </row>
    <row r="977" spans="1:37" x14ac:dyDescent="0.25">
      <c r="A977" s="11"/>
      <c r="B977" s="13"/>
      <c r="C977" s="80"/>
      <c r="D977" s="12"/>
      <c r="E977" s="11" t="str">
        <f t="shared" si="31"/>
        <v xml:space="preserve">0 лет 0 мес. </v>
      </c>
      <c r="F977" s="11"/>
      <c r="G977" s="11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8" t="e">
        <f>Обработка!$B973</f>
        <v>#DIV/0!</v>
      </c>
      <c r="AC977" s="8" t="e">
        <f>INDEX(Обработка!$J$11:$U$1011,'Тулуз-Пьерон'!$A977,$F977+1)</f>
        <v>#DIV/0!</v>
      </c>
      <c r="AD977" s="8" t="e">
        <f>Обработка!$C973</f>
        <v>#DIV/0!</v>
      </c>
      <c r="AE977" s="5" t="e">
        <f>Обработка!$D973</f>
        <v>#DIV/0!</v>
      </c>
      <c r="AF977" s="8" t="e">
        <f>INDEX(Обработка!$V$11:$AG$1011,'Тулуз-Пьерон'!$A977,'Тулуз-Пьерон'!$F977+1)</f>
        <v>#DIV/0!</v>
      </c>
      <c r="AG977" s="7" t="e">
        <f t="shared" si="30"/>
        <v>#DIV/0!</v>
      </c>
      <c r="AH977" s="6"/>
      <c r="AI977" s="5" t="e">
        <f>Обработка!$E973</f>
        <v>#DIV/0!</v>
      </c>
      <c r="AJ977" s="5" t="e">
        <f>Обработка!$F973</f>
        <v>#DIV/0!</v>
      </c>
      <c r="AK977" s="5" t="e">
        <f>Обработка!$G973</f>
        <v>#DIV/0!</v>
      </c>
    </row>
    <row r="978" spans="1:37" x14ac:dyDescent="0.25">
      <c r="A978" s="11"/>
      <c r="B978" s="13"/>
      <c r="C978" s="80"/>
      <c r="D978" s="12"/>
      <c r="E978" s="11" t="str">
        <f t="shared" si="31"/>
        <v xml:space="preserve">0 лет 0 мес. </v>
      </c>
      <c r="F978" s="11"/>
      <c r="G978" s="11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8" t="e">
        <f>Обработка!$B974</f>
        <v>#DIV/0!</v>
      </c>
      <c r="AC978" s="8" t="e">
        <f>INDEX(Обработка!$J$11:$U$1011,'Тулуз-Пьерон'!$A978,$F978+1)</f>
        <v>#DIV/0!</v>
      </c>
      <c r="AD978" s="8" t="e">
        <f>Обработка!$C974</f>
        <v>#DIV/0!</v>
      </c>
      <c r="AE978" s="5" t="e">
        <f>Обработка!$D974</f>
        <v>#DIV/0!</v>
      </c>
      <c r="AF978" s="8" t="e">
        <f>INDEX(Обработка!$V$11:$AG$1011,'Тулуз-Пьерон'!$A978,'Тулуз-Пьерон'!$F978+1)</f>
        <v>#DIV/0!</v>
      </c>
      <c r="AG978" s="7" t="e">
        <f t="shared" si="30"/>
        <v>#DIV/0!</v>
      </c>
      <c r="AH978" s="6"/>
      <c r="AI978" s="5" t="e">
        <f>Обработка!$E974</f>
        <v>#DIV/0!</v>
      </c>
      <c r="AJ978" s="5" t="e">
        <f>Обработка!$F974</f>
        <v>#DIV/0!</v>
      </c>
      <c r="AK978" s="5" t="e">
        <f>Обработка!$G974</f>
        <v>#DIV/0!</v>
      </c>
    </row>
    <row r="979" spans="1:37" x14ac:dyDescent="0.25">
      <c r="A979" s="11"/>
      <c r="B979" s="13"/>
      <c r="C979" s="80"/>
      <c r="D979" s="12"/>
      <c r="E979" s="11" t="str">
        <f t="shared" si="31"/>
        <v xml:space="preserve">0 лет 0 мес. </v>
      </c>
      <c r="F979" s="11"/>
      <c r="G979" s="11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8" t="e">
        <f>Обработка!$B975</f>
        <v>#DIV/0!</v>
      </c>
      <c r="AC979" s="8" t="e">
        <f>INDEX(Обработка!$J$11:$U$1011,'Тулуз-Пьерон'!$A979,$F979+1)</f>
        <v>#DIV/0!</v>
      </c>
      <c r="AD979" s="8" t="e">
        <f>Обработка!$C975</f>
        <v>#DIV/0!</v>
      </c>
      <c r="AE979" s="5" t="e">
        <f>Обработка!$D975</f>
        <v>#DIV/0!</v>
      </c>
      <c r="AF979" s="8" t="e">
        <f>INDEX(Обработка!$V$11:$AG$1011,'Тулуз-Пьерон'!$A979,'Тулуз-Пьерон'!$F979+1)</f>
        <v>#DIV/0!</v>
      </c>
      <c r="AG979" s="7" t="e">
        <f t="shared" si="30"/>
        <v>#DIV/0!</v>
      </c>
      <c r="AH979" s="6"/>
      <c r="AI979" s="5" t="e">
        <f>Обработка!$E975</f>
        <v>#DIV/0!</v>
      </c>
      <c r="AJ979" s="5" t="e">
        <f>Обработка!$F975</f>
        <v>#DIV/0!</v>
      </c>
      <c r="AK979" s="5" t="e">
        <f>Обработка!$G975</f>
        <v>#DIV/0!</v>
      </c>
    </row>
    <row r="980" spans="1:37" x14ac:dyDescent="0.25">
      <c r="A980" s="11"/>
      <c r="B980" s="13"/>
      <c r="C980" s="80"/>
      <c r="D980" s="12"/>
      <c r="E980" s="11" t="str">
        <f t="shared" si="31"/>
        <v xml:space="preserve">0 лет 0 мес. </v>
      </c>
      <c r="F980" s="11"/>
      <c r="G980" s="11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8" t="e">
        <f>Обработка!$B976</f>
        <v>#DIV/0!</v>
      </c>
      <c r="AC980" s="8" t="e">
        <f>INDEX(Обработка!$J$11:$U$1011,'Тулуз-Пьерон'!$A980,$F980+1)</f>
        <v>#DIV/0!</v>
      </c>
      <c r="AD980" s="8" t="e">
        <f>Обработка!$C976</f>
        <v>#DIV/0!</v>
      </c>
      <c r="AE980" s="5" t="e">
        <f>Обработка!$D976</f>
        <v>#DIV/0!</v>
      </c>
      <c r="AF980" s="8" t="e">
        <f>INDEX(Обработка!$V$11:$AG$1011,'Тулуз-Пьерон'!$A980,'Тулуз-Пьерон'!$F980+1)</f>
        <v>#DIV/0!</v>
      </c>
      <c r="AG980" s="7" t="e">
        <f t="shared" si="30"/>
        <v>#DIV/0!</v>
      </c>
      <c r="AH980" s="6"/>
      <c r="AI980" s="5" t="e">
        <f>Обработка!$E976</f>
        <v>#DIV/0!</v>
      </c>
      <c r="AJ980" s="5" t="e">
        <f>Обработка!$F976</f>
        <v>#DIV/0!</v>
      </c>
      <c r="AK980" s="5" t="e">
        <f>Обработка!$G976</f>
        <v>#DIV/0!</v>
      </c>
    </row>
    <row r="981" spans="1:37" x14ac:dyDescent="0.25">
      <c r="A981" s="11"/>
      <c r="B981" s="13"/>
      <c r="C981" s="80"/>
      <c r="D981" s="12"/>
      <c r="E981" s="11" t="str">
        <f t="shared" si="31"/>
        <v xml:space="preserve">0 лет 0 мес. </v>
      </c>
      <c r="F981" s="11"/>
      <c r="G981" s="11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8" t="e">
        <f>Обработка!$B977</f>
        <v>#DIV/0!</v>
      </c>
      <c r="AC981" s="8" t="e">
        <f>INDEX(Обработка!$J$11:$U$1011,'Тулуз-Пьерон'!$A981,$F981+1)</f>
        <v>#DIV/0!</v>
      </c>
      <c r="AD981" s="8" t="e">
        <f>Обработка!$C977</f>
        <v>#DIV/0!</v>
      </c>
      <c r="AE981" s="5" t="e">
        <f>Обработка!$D977</f>
        <v>#DIV/0!</v>
      </c>
      <c r="AF981" s="8" t="e">
        <f>INDEX(Обработка!$V$11:$AG$1011,'Тулуз-Пьерон'!$A981,'Тулуз-Пьерон'!$F981+1)</f>
        <v>#DIV/0!</v>
      </c>
      <c r="AG981" s="7" t="e">
        <f t="shared" si="30"/>
        <v>#DIV/0!</v>
      </c>
      <c r="AH981" s="6"/>
      <c r="AI981" s="5" t="e">
        <f>Обработка!$E977</f>
        <v>#DIV/0!</v>
      </c>
      <c r="AJ981" s="5" t="e">
        <f>Обработка!$F977</f>
        <v>#DIV/0!</v>
      </c>
      <c r="AK981" s="5" t="e">
        <f>Обработка!$G977</f>
        <v>#DIV/0!</v>
      </c>
    </row>
    <row r="982" spans="1:37" x14ac:dyDescent="0.25">
      <c r="A982" s="11"/>
      <c r="B982" s="13"/>
      <c r="C982" s="80"/>
      <c r="D982" s="12"/>
      <c r="E982" s="11" t="str">
        <f t="shared" si="31"/>
        <v xml:space="preserve">0 лет 0 мес. </v>
      </c>
      <c r="F982" s="11"/>
      <c r="G982" s="11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8" t="e">
        <f>Обработка!$B978</f>
        <v>#DIV/0!</v>
      </c>
      <c r="AC982" s="8" t="e">
        <f>INDEX(Обработка!$J$11:$U$1011,'Тулуз-Пьерон'!$A982,$F982+1)</f>
        <v>#DIV/0!</v>
      </c>
      <c r="AD982" s="8" t="e">
        <f>Обработка!$C978</f>
        <v>#DIV/0!</v>
      </c>
      <c r="AE982" s="5" t="e">
        <f>Обработка!$D978</f>
        <v>#DIV/0!</v>
      </c>
      <c r="AF982" s="8" t="e">
        <f>INDEX(Обработка!$V$11:$AG$1011,'Тулуз-Пьерон'!$A982,'Тулуз-Пьерон'!$F982+1)</f>
        <v>#DIV/0!</v>
      </c>
      <c r="AG982" s="7" t="e">
        <f t="shared" si="30"/>
        <v>#DIV/0!</v>
      </c>
      <c r="AH982" s="6"/>
      <c r="AI982" s="5" t="e">
        <f>Обработка!$E978</f>
        <v>#DIV/0!</v>
      </c>
      <c r="AJ982" s="5" t="e">
        <f>Обработка!$F978</f>
        <v>#DIV/0!</v>
      </c>
      <c r="AK982" s="5" t="e">
        <f>Обработка!$G978</f>
        <v>#DIV/0!</v>
      </c>
    </row>
    <row r="983" spans="1:37" x14ac:dyDescent="0.25">
      <c r="A983" s="11"/>
      <c r="B983" s="13"/>
      <c r="C983" s="80"/>
      <c r="D983" s="12"/>
      <c r="E983" s="11" t="str">
        <f t="shared" si="31"/>
        <v xml:space="preserve">0 лет 0 мес. </v>
      </c>
      <c r="F983" s="11"/>
      <c r="G983" s="11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8" t="e">
        <f>Обработка!$B979</f>
        <v>#DIV/0!</v>
      </c>
      <c r="AC983" s="8" t="e">
        <f>INDEX(Обработка!$J$11:$U$1011,'Тулуз-Пьерон'!$A983,$F983+1)</f>
        <v>#DIV/0!</v>
      </c>
      <c r="AD983" s="8" t="e">
        <f>Обработка!$C979</f>
        <v>#DIV/0!</v>
      </c>
      <c r="AE983" s="5" t="e">
        <f>Обработка!$D979</f>
        <v>#DIV/0!</v>
      </c>
      <c r="AF983" s="8" t="e">
        <f>INDEX(Обработка!$V$11:$AG$1011,'Тулуз-Пьерон'!$A983,'Тулуз-Пьерон'!$F983+1)</f>
        <v>#DIV/0!</v>
      </c>
      <c r="AG983" s="7" t="e">
        <f t="shared" si="30"/>
        <v>#DIV/0!</v>
      </c>
      <c r="AH983" s="6"/>
      <c r="AI983" s="5" t="e">
        <f>Обработка!$E979</f>
        <v>#DIV/0!</v>
      </c>
      <c r="AJ983" s="5" t="e">
        <f>Обработка!$F979</f>
        <v>#DIV/0!</v>
      </c>
      <c r="AK983" s="5" t="e">
        <f>Обработка!$G979</f>
        <v>#DIV/0!</v>
      </c>
    </row>
    <row r="984" spans="1:37" x14ac:dyDescent="0.25">
      <c r="A984" s="11"/>
      <c r="B984" s="13"/>
      <c r="C984" s="80"/>
      <c r="D984" s="12"/>
      <c r="E984" s="11" t="str">
        <f t="shared" si="31"/>
        <v xml:space="preserve">0 лет 0 мес. </v>
      </c>
      <c r="F984" s="11"/>
      <c r="G984" s="11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8" t="e">
        <f>Обработка!$B980</f>
        <v>#DIV/0!</v>
      </c>
      <c r="AC984" s="8" t="e">
        <f>INDEX(Обработка!$J$11:$U$1011,'Тулуз-Пьерон'!$A984,$F984+1)</f>
        <v>#DIV/0!</v>
      </c>
      <c r="AD984" s="8" t="e">
        <f>Обработка!$C980</f>
        <v>#DIV/0!</v>
      </c>
      <c r="AE984" s="5" t="e">
        <f>Обработка!$D980</f>
        <v>#DIV/0!</v>
      </c>
      <c r="AF984" s="8" t="e">
        <f>INDEX(Обработка!$V$11:$AG$1011,'Тулуз-Пьерон'!$A984,'Тулуз-Пьерон'!$F984+1)</f>
        <v>#DIV/0!</v>
      </c>
      <c r="AG984" s="7" t="e">
        <f t="shared" si="30"/>
        <v>#DIV/0!</v>
      </c>
      <c r="AH984" s="6"/>
      <c r="AI984" s="5" t="e">
        <f>Обработка!$E980</f>
        <v>#DIV/0!</v>
      </c>
      <c r="AJ984" s="5" t="e">
        <f>Обработка!$F980</f>
        <v>#DIV/0!</v>
      </c>
      <c r="AK984" s="5" t="e">
        <f>Обработка!$G980</f>
        <v>#DIV/0!</v>
      </c>
    </row>
    <row r="985" spans="1:37" x14ac:dyDescent="0.25">
      <c r="A985" s="11"/>
      <c r="B985" s="13"/>
      <c r="C985" s="80"/>
      <c r="D985" s="12"/>
      <c r="E985" s="11" t="str">
        <f t="shared" si="31"/>
        <v xml:space="preserve">0 лет 0 мес. </v>
      </c>
      <c r="F985" s="11"/>
      <c r="G985" s="11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8" t="e">
        <f>Обработка!$B981</f>
        <v>#DIV/0!</v>
      </c>
      <c r="AC985" s="8" t="e">
        <f>INDEX(Обработка!$J$11:$U$1011,'Тулуз-Пьерон'!$A985,$F985+1)</f>
        <v>#DIV/0!</v>
      </c>
      <c r="AD985" s="8" t="e">
        <f>Обработка!$C981</f>
        <v>#DIV/0!</v>
      </c>
      <c r="AE985" s="5" t="e">
        <f>Обработка!$D981</f>
        <v>#DIV/0!</v>
      </c>
      <c r="AF985" s="8" t="e">
        <f>INDEX(Обработка!$V$11:$AG$1011,'Тулуз-Пьерон'!$A985,'Тулуз-Пьерон'!$F985+1)</f>
        <v>#DIV/0!</v>
      </c>
      <c r="AG985" s="7" t="e">
        <f t="shared" si="30"/>
        <v>#DIV/0!</v>
      </c>
      <c r="AH985" s="6"/>
      <c r="AI985" s="5" t="e">
        <f>Обработка!$E981</f>
        <v>#DIV/0!</v>
      </c>
      <c r="AJ985" s="5" t="e">
        <f>Обработка!$F981</f>
        <v>#DIV/0!</v>
      </c>
      <c r="AK985" s="5" t="e">
        <f>Обработка!$G981</f>
        <v>#DIV/0!</v>
      </c>
    </row>
    <row r="986" spans="1:37" x14ac:dyDescent="0.25">
      <c r="A986" s="11"/>
      <c r="B986" s="13"/>
      <c r="C986" s="80"/>
      <c r="D986" s="12"/>
      <c r="E986" s="11" t="str">
        <f t="shared" si="31"/>
        <v xml:space="preserve">0 лет 0 мес. </v>
      </c>
      <c r="F986" s="11"/>
      <c r="G986" s="11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8" t="e">
        <f>Обработка!$B982</f>
        <v>#DIV/0!</v>
      </c>
      <c r="AC986" s="8" t="e">
        <f>INDEX(Обработка!$J$11:$U$1011,'Тулуз-Пьерон'!$A986,$F986+1)</f>
        <v>#DIV/0!</v>
      </c>
      <c r="AD986" s="8" t="e">
        <f>Обработка!$C982</f>
        <v>#DIV/0!</v>
      </c>
      <c r="AE986" s="5" t="e">
        <f>Обработка!$D982</f>
        <v>#DIV/0!</v>
      </c>
      <c r="AF986" s="8" t="e">
        <f>INDEX(Обработка!$V$11:$AG$1011,'Тулуз-Пьерон'!$A986,'Тулуз-Пьерон'!$F986+1)</f>
        <v>#DIV/0!</v>
      </c>
      <c r="AG986" s="7" t="e">
        <f t="shared" si="30"/>
        <v>#DIV/0!</v>
      </c>
      <c r="AH986" s="6"/>
      <c r="AI986" s="5" t="e">
        <f>Обработка!$E982</f>
        <v>#DIV/0!</v>
      </c>
      <c r="AJ986" s="5" t="e">
        <f>Обработка!$F982</f>
        <v>#DIV/0!</v>
      </c>
      <c r="AK986" s="5" t="e">
        <f>Обработка!$G982</f>
        <v>#DIV/0!</v>
      </c>
    </row>
    <row r="987" spans="1:37" x14ac:dyDescent="0.25">
      <c r="A987" s="11"/>
      <c r="B987" s="13"/>
      <c r="C987" s="80"/>
      <c r="D987" s="12"/>
      <c r="E987" s="11" t="str">
        <f t="shared" si="31"/>
        <v xml:space="preserve">0 лет 0 мес. </v>
      </c>
      <c r="F987" s="11"/>
      <c r="G987" s="11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8" t="e">
        <f>Обработка!$B983</f>
        <v>#DIV/0!</v>
      </c>
      <c r="AC987" s="8" t="e">
        <f>INDEX(Обработка!$J$11:$U$1011,'Тулуз-Пьерон'!$A987,$F987+1)</f>
        <v>#DIV/0!</v>
      </c>
      <c r="AD987" s="8" t="e">
        <f>Обработка!$C983</f>
        <v>#DIV/0!</v>
      </c>
      <c r="AE987" s="5" t="e">
        <f>Обработка!$D983</f>
        <v>#DIV/0!</v>
      </c>
      <c r="AF987" s="8" t="e">
        <f>INDEX(Обработка!$V$11:$AG$1011,'Тулуз-Пьерон'!$A987,'Тулуз-Пьерон'!$F987+1)</f>
        <v>#DIV/0!</v>
      </c>
      <c r="AG987" s="7" t="e">
        <f t="shared" si="30"/>
        <v>#DIV/0!</v>
      </c>
      <c r="AH987" s="6"/>
      <c r="AI987" s="5" t="e">
        <f>Обработка!$E983</f>
        <v>#DIV/0!</v>
      </c>
      <c r="AJ987" s="5" t="e">
        <f>Обработка!$F983</f>
        <v>#DIV/0!</v>
      </c>
      <c r="AK987" s="5" t="e">
        <f>Обработка!$G983</f>
        <v>#DIV/0!</v>
      </c>
    </row>
    <row r="988" spans="1:37" x14ac:dyDescent="0.25">
      <c r="A988" s="11"/>
      <c r="B988" s="13"/>
      <c r="C988" s="80"/>
      <c r="D988" s="12"/>
      <c r="E988" s="11" t="str">
        <f t="shared" si="31"/>
        <v xml:space="preserve">0 лет 0 мес. </v>
      </c>
      <c r="F988" s="11"/>
      <c r="G988" s="11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8" t="e">
        <f>Обработка!$B984</f>
        <v>#DIV/0!</v>
      </c>
      <c r="AC988" s="8" t="e">
        <f>INDEX(Обработка!$J$11:$U$1011,'Тулуз-Пьерон'!$A988,$F988+1)</f>
        <v>#DIV/0!</v>
      </c>
      <c r="AD988" s="8" t="e">
        <f>Обработка!$C984</f>
        <v>#DIV/0!</v>
      </c>
      <c r="AE988" s="5" t="e">
        <f>Обработка!$D984</f>
        <v>#DIV/0!</v>
      </c>
      <c r="AF988" s="8" t="e">
        <f>INDEX(Обработка!$V$11:$AG$1011,'Тулуз-Пьерон'!$A988,'Тулуз-Пьерон'!$F988+1)</f>
        <v>#DIV/0!</v>
      </c>
      <c r="AG988" s="7" t="e">
        <f t="shared" si="30"/>
        <v>#DIV/0!</v>
      </c>
      <c r="AH988" s="6"/>
      <c r="AI988" s="5" t="e">
        <f>Обработка!$E984</f>
        <v>#DIV/0!</v>
      </c>
      <c r="AJ988" s="5" t="e">
        <f>Обработка!$F984</f>
        <v>#DIV/0!</v>
      </c>
      <c r="AK988" s="5" t="e">
        <f>Обработка!$G984</f>
        <v>#DIV/0!</v>
      </c>
    </row>
    <row r="989" spans="1:37" x14ac:dyDescent="0.25">
      <c r="A989" s="11"/>
      <c r="B989" s="13"/>
      <c r="C989" s="80"/>
      <c r="D989" s="12"/>
      <c r="E989" s="11" t="str">
        <f t="shared" si="31"/>
        <v xml:space="preserve">0 лет 0 мес. </v>
      </c>
      <c r="F989" s="11"/>
      <c r="G989" s="11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8" t="e">
        <f>Обработка!$B985</f>
        <v>#DIV/0!</v>
      </c>
      <c r="AC989" s="8" t="e">
        <f>INDEX(Обработка!$J$11:$U$1011,'Тулуз-Пьерон'!$A989,$F989+1)</f>
        <v>#DIV/0!</v>
      </c>
      <c r="AD989" s="8" t="e">
        <f>Обработка!$C985</f>
        <v>#DIV/0!</v>
      </c>
      <c r="AE989" s="5" t="e">
        <f>Обработка!$D985</f>
        <v>#DIV/0!</v>
      </c>
      <c r="AF989" s="8" t="e">
        <f>INDEX(Обработка!$V$11:$AG$1011,'Тулуз-Пьерон'!$A989,'Тулуз-Пьерон'!$F989+1)</f>
        <v>#DIV/0!</v>
      </c>
      <c r="AG989" s="7" t="e">
        <f t="shared" si="30"/>
        <v>#DIV/0!</v>
      </c>
      <c r="AH989" s="6"/>
      <c r="AI989" s="5" t="e">
        <f>Обработка!$E985</f>
        <v>#DIV/0!</v>
      </c>
      <c r="AJ989" s="5" t="e">
        <f>Обработка!$F985</f>
        <v>#DIV/0!</v>
      </c>
      <c r="AK989" s="5" t="e">
        <f>Обработка!$G985</f>
        <v>#DIV/0!</v>
      </c>
    </row>
    <row r="990" spans="1:37" x14ac:dyDescent="0.25">
      <c r="A990" s="11"/>
      <c r="B990" s="13"/>
      <c r="C990" s="80"/>
      <c r="D990" s="12"/>
      <c r="E990" s="11" t="str">
        <f t="shared" si="31"/>
        <v xml:space="preserve">0 лет 0 мес. </v>
      </c>
      <c r="F990" s="11"/>
      <c r="G990" s="11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8" t="e">
        <f>Обработка!$B986</f>
        <v>#DIV/0!</v>
      </c>
      <c r="AC990" s="8" t="e">
        <f>INDEX(Обработка!$J$11:$U$1011,'Тулуз-Пьерон'!$A990,$F990+1)</f>
        <v>#DIV/0!</v>
      </c>
      <c r="AD990" s="8" t="e">
        <f>Обработка!$C986</f>
        <v>#DIV/0!</v>
      </c>
      <c r="AE990" s="5" t="e">
        <f>Обработка!$D986</f>
        <v>#DIV/0!</v>
      </c>
      <c r="AF990" s="8" t="e">
        <f>INDEX(Обработка!$V$11:$AG$1011,'Тулуз-Пьерон'!$A990,'Тулуз-Пьерон'!$F990+1)</f>
        <v>#DIV/0!</v>
      </c>
      <c r="AG990" s="7" t="e">
        <f t="shared" si="30"/>
        <v>#DIV/0!</v>
      </c>
      <c r="AH990" s="6"/>
      <c r="AI990" s="5" t="e">
        <f>Обработка!$E986</f>
        <v>#DIV/0!</v>
      </c>
      <c r="AJ990" s="5" t="e">
        <f>Обработка!$F986</f>
        <v>#DIV/0!</v>
      </c>
      <c r="AK990" s="5" t="e">
        <f>Обработка!$G986</f>
        <v>#DIV/0!</v>
      </c>
    </row>
    <row r="991" spans="1:37" x14ac:dyDescent="0.25">
      <c r="A991" s="11"/>
      <c r="B991" s="13"/>
      <c r="C991" s="80"/>
      <c r="D991" s="12"/>
      <c r="E991" s="11" t="str">
        <f t="shared" si="31"/>
        <v xml:space="preserve">0 лет 0 мес. </v>
      </c>
      <c r="F991" s="11"/>
      <c r="G991" s="11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8" t="e">
        <f>Обработка!$B987</f>
        <v>#DIV/0!</v>
      </c>
      <c r="AC991" s="8" t="e">
        <f>INDEX(Обработка!$J$11:$U$1011,'Тулуз-Пьерон'!$A991,$F991+1)</f>
        <v>#DIV/0!</v>
      </c>
      <c r="AD991" s="8" t="e">
        <f>Обработка!$C987</f>
        <v>#DIV/0!</v>
      </c>
      <c r="AE991" s="5" t="e">
        <f>Обработка!$D987</f>
        <v>#DIV/0!</v>
      </c>
      <c r="AF991" s="8" t="e">
        <f>INDEX(Обработка!$V$11:$AG$1011,'Тулуз-Пьерон'!$A991,'Тулуз-Пьерон'!$F991+1)</f>
        <v>#DIV/0!</v>
      </c>
      <c r="AG991" s="7" t="e">
        <f t="shared" si="30"/>
        <v>#DIV/0!</v>
      </c>
      <c r="AH991" s="6"/>
      <c r="AI991" s="5" t="e">
        <f>Обработка!$E987</f>
        <v>#DIV/0!</v>
      </c>
      <c r="AJ991" s="5" t="e">
        <f>Обработка!$F987</f>
        <v>#DIV/0!</v>
      </c>
      <c r="AK991" s="5" t="e">
        <f>Обработка!$G987</f>
        <v>#DIV/0!</v>
      </c>
    </row>
    <row r="992" spans="1:37" x14ac:dyDescent="0.25">
      <c r="A992" s="11"/>
      <c r="B992" s="13"/>
      <c r="C992" s="80"/>
      <c r="D992" s="12"/>
      <c r="E992" s="11" t="str">
        <f t="shared" si="31"/>
        <v xml:space="preserve">0 лет 0 мес. </v>
      </c>
      <c r="F992" s="11"/>
      <c r="G992" s="11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8" t="e">
        <f>Обработка!$B988</f>
        <v>#DIV/0!</v>
      </c>
      <c r="AC992" s="8" t="e">
        <f>INDEX(Обработка!$J$11:$U$1011,'Тулуз-Пьерон'!$A992,$F992+1)</f>
        <v>#DIV/0!</v>
      </c>
      <c r="AD992" s="8" t="e">
        <f>Обработка!$C988</f>
        <v>#DIV/0!</v>
      </c>
      <c r="AE992" s="5" t="e">
        <f>Обработка!$D988</f>
        <v>#DIV/0!</v>
      </c>
      <c r="AF992" s="8" t="e">
        <f>INDEX(Обработка!$V$11:$AG$1011,'Тулуз-Пьерон'!$A992,'Тулуз-Пьерон'!$F992+1)</f>
        <v>#DIV/0!</v>
      </c>
      <c r="AG992" s="7" t="e">
        <f t="shared" si="30"/>
        <v>#DIV/0!</v>
      </c>
      <c r="AH992" s="6"/>
      <c r="AI992" s="5" t="e">
        <f>Обработка!$E988</f>
        <v>#DIV/0!</v>
      </c>
      <c r="AJ992" s="5" t="e">
        <f>Обработка!$F988</f>
        <v>#DIV/0!</v>
      </c>
      <c r="AK992" s="5" t="e">
        <f>Обработка!$G988</f>
        <v>#DIV/0!</v>
      </c>
    </row>
    <row r="993" spans="1:37" x14ac:dyDescent="0.25">
      <c r="A993" s="11"/>
      <c r="B993" s="13"/>
      <c r="C993" s="80"/>
      <c r="D993" s="12"/>
      <c r="E993" s="11" t="str">
        <f t="shared" si="31"/>
        <v xml:space="preserve">0 лет 0 мес. </v>
      </c>
      <c r="F993" s="11"/>
      <c r="G993" s="11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8" t="e">
        <f>Обработка!$B989</f>
        <v>#DIV/0!</v>
      </c>
      <c r="AC993" s="8" t="e">
        <f>INDEX(Обработка!$J$11:$U$1011,'Тулуз-Пьерон'!$A993,$F993+1)</f>
        <v>#DIV/0!</v>
      </c>
      <c r="AD993" s="8" t="e">
        <f>Обработка!$C989</f>
        <v>#DIV/0!</v>
      </c>
      <c r="AE993" s="5" t="e">
        <f>Обработка!$D989</f>
        <v>#DIV/0!</v>
      </c>
      <c r="AF993" s="8" t="e">
        <f>INDEX(Обработка!$V$11:$AG$1011,'Тулуз-Пьерон'!$A993,'Тулуз-Пьерон'!$F993+1)</f>
        <v>#DIV/0!</v>
      </c>
      <c r="AG993" s="7" t="e">
        <f t="shared" si="30"/>
        <v>#DIV/0!</v>
      </c>
      <c r="AH993" s="6"/>
      <c r="AI993" s="5" t="e">
        <f>Обработка!$E989</f>
        <v>#DIV/0!</v>
      </c>
      <c r="AJ993" s="5" t="e">
        <f>Обработка!$F989</f>
        <v>#DIV/0!</v>
      </c>
      <c r="AK993" s="5" t="e">
        <f>Обработка!$G989</f>
        <v>#DIV/0!</v>
      </c>
    </row>
    <row r="994" spans="1:37" x14ac:dyDescent="0.25">
      <c r="A994" s="11"/>
      <c r="B994" s="13"/>
      <c r="C994" s="80"/>
      <c r="D994" s="12"/>
      <c r="E994" s="11" t="str">
        <f t="shared" si="31"/>
        <v xml:space="preserve">0 лет 0 мес. </v>
      </c>
      <c r="F994" s="11"/>
      <c r="G994" s="11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8" t="e">
        <f>Обработка!$B990</f>
        <v>#DIV/0!</v>
      </c>
      <c r="AC994" s="8" t="e">
        <f>INDEX(Обработка!$J$11:$U$1011,'Тулуз-Пьерон'!$A994,$F994+1)</f>
        <v>#DIV/0!</v>
      </c>
      <c r="AD994" s="8" t="e">
        <f>Обработка!$C990</f>
        <v>#DIV/0!</v>
      </c>
      <c r="AE994" s="5" t="e">
        <f>Обработка!$D990</f>
        <v>#DIV/0!</v>
      </c>
      <c r="AF994" s="8" t="e">
        <f>INDEX(Обработка!$V$11:$AG$1011,'Тулуз-Пьерон'!$A994,'Тулуз-Пьерон'!$F994+1)</f>
        <v>#DIV/0!</v>
      </c>
      <c r="AG994" s="7" t="e">
        <f t="shared" si="30"/>
        <v>#DIV/0!</v>
      </c>
      <c r="AH994" s="6"/>
      <c r="AI994" s="5" t="e">
        <f>Обработка!$E990</f>
        <v>#DIV/0!</v>
      </c>
      <c r="AJ994" s="5" t="e">
        <f>Обработка!$F990</f>
        <v>#DIV/0!</v>
      </c>
      <c r="AK994" s="5" t="e">
        <f>Обработка!$G990</f>
        <v>#DIV/0!</v>
      </c>
    </row>
    <row r="995" spans="1:37" x14ac:dyDescent="0.25">
      <c r="A995" s="11"/>
      <c r="B995" s="13"/>
      <c r="C995" s="80"/>
      <c r="D995" s="12"/>
      <c r="E995" s="11" t="str">
        <f t="shared" si="31"/>
        <v xml:space="preserve">0 лет 0 мес. </v>
      </c>
      <c r="F995" s="11"/>
      <c r="G995" s="11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8" t="e">
        <f>Обработка!$B991</f>
        <v>#DIV/0!</v>
      </c>
      <c r="AC995" s="8" t="e">
        <f>INDEX(Обработка!$J$11:$U$1011,'Тулуз-Пьерон'!$A995,$F995+1)</f>
        <v>#DIV/0!</v>
      </c>
      <c r="AD995" s="8" t="e">
        <f>Обработка!$C991</f>
        <v>#DIV/0!</v>
      </c>
      <c r="AE995" s="5" t="e">
        <f>Обработка!$D991</f>
        <v>#DIV/0!</v>
      </c>
      <c r="AF995" s="8" t="e">
        <f>INDEX(Обработка!$V$11:$AG$1011,'Тулуз-Пьерон'!$A995,'Тулуз-Пьерон'!$F995+1)</f>
        <v>#DIV/0!</v>
      </c>
      <c r="AG995" s="7" t="e">
        <f t="shared" si="30"/>
        <v>#DIV/0!</v>
      </c>
      <c r="AH995" s="6"/>
      <c r="AI995" s="5" t="e">
        <f>Обработка!$E991</f>
        <v>#DIV/0!</v>
      </c>
      <c r="AJ995" s="5" t="e">
        <f>Обработка!$F991</f>
        <v>#DIV/0!</v>
      </c>
      <c r="AK995" s="5" t="e">
        <f>Обработка!$G991</f>
        <v>#DIV/0!</v>
      </c>
    </row>
    <row r="996" spans="1:37" x14ac:dyDescent="0.25">
      <c r="A996" s="11"/>
      <c r="B996" s="13"/>
      <c r="C996" s="80"/>
      <c r="D996" s="12"/>
      <c r="E996" s="11" t="str">
        <f t="shared" si="31"/>
        <v xml:space="preserve">0 лет 0 мес. </v>
      </c>
      <c r="F996" s="11"/>
      <c r="G996" s="11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8" t="e">
        <f>Обработка!$B992</f>
        <v>#DIV/0!</v>
      </c>
      <c r="AC996" s="8" t="e">
        <f>INDEX(Обработка!$J$11:$U$1011,'Тулуз-Пьерон'!$A996,$F996+1)</f>
        <v>#DIV/0!</v>
      </c>
      <c r="AD996" s="8" t="e">
        <f>Обработка!$C992</f>
        <v>#DIV/0!</v>
      </c>
      <c r="AE996" s="5" t="e">
        <f>Обработка!$D992</f>
        <v>#DIV/0!</v>
      </c>
      <c r="AF996" s="8" t="e">
        <f>INDEX(Обработка!$V$11:$AG$1011,'Тулуз-Пьерон'!$A996,'Тулуз-Пьерон'!$F996+1)</f>
        <v>#DIV/0!</v>
      </c>
      <c r="AG996" s="7" t="e">
        <f t="shared" si="30"/>
        <v>#DIV/0!</v>
      </c>
      <c r="AH996" s="6"/>
      <c r="AI996" s="5" t="e">
        <f>Обработка!$E992</f>
        <v>#DIV/0!</v>
      </c>
      <c r="AJ996" s="5" t="e">
        <f>Обработка!$F992</f>
        <v>#DIV/0!</v>
      </c>
      <c r="AK996" s="5" t="e">
        <f>Обработка!$G992</f>
        <v>#DIV/0!</v>
      </c>
    </row>
    <row r="997" spans="1:37" x14ac:dyDescent="0.25">
      <c r="A997" s="11"/>
      <c r="B997" s="13"/>
      <c r="C997" s="80"/>
      <c r="D997" s="12"/>
      <c r="E997" s="11" t="str">
        <f t="shared" si="31"/>
        <v xml:space="preserve">0 лет 0 мес. </v>
      </c>
      <c r="F997" s="11"/>
      <c r="G997" s="11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8" t="e">
        <f>Обработка!$B993</f>
        <v>#DIV/0!</v>
      </c>
      <c r="AC997" s="8" t="e">
        <f>INDEX(Обработка!$J$11:$U$1011,'Тулуз-Пьерон'!$A997,$F997+1)</f>
        <v>#DIV/0!</v>
      </c>
      <c r="AD997" s="8" t="e">
        <f>Обработка!$C993</f>
        <v>#DIV/0!</v>
      </c>
      <c r="AE997" s="5" t="e">
        <f>Обработка!$D993</f>
        <v>#DIV/0!</v>
      </c>
      <c r="AF997" s="8" t="e">
        <f>INDEX(Обработка!$V$11:$AG$1011,'Тулуз-Пьерон'!$A997,'Тулуз-Пьерон'!$F997+1)</f>
        <v>#DIV/0!</v>
      </c>
      <c r="AG997" s="7" t="e">
        <f t="shared" si="30"/>
        <v>#DIV/0!</v>
      </c>
      <c r="AH997" s="6"/>
      <c r="AI997" s="5" t="e">
        <f>Обработка!$E993</f>
        <v>#DIV/0!</v>
      </c>
      <c r="AJ997" s="5" t="e">
        <f>Обработка!$F993</f>
        <v>#DIV/0!</v>
      </c>
      <c r="AK997" s="5" t="e">
        <f>Обработка!$G993</f>
        <v>#DIV/0!</v>
      </c>
    </row>
    <row r="998" spans="1:37" x14ac:dyDescent="0.25">
      <c r="A998" s="11"/>
      <c r="B998" s="13"/>
      <c r="C998" s="80"/>
      <c r="D998" s="12"/>
      <c r="E998" s="11" t="str">
        <f t="shared" si="31"/>
        <v xml:space="preserve">0 лет 0 мес. </v>
      </c>
      <c r="F998" s="11"/>
      <c r="G998" s="11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8" t="e">
        <f>Обработка!$B994</f>
        <v>#DIV/0!</v>
      </c>
      <c r="AC998" s="8" t="e">
        <f>INDEX(Обработка!$J$11:$U$1011,'Тулуз-Пьерон'!$A998,$F998+1)</f>
        <v>#DIV/0!</v>
      </c>
      <c r="AD998" s="8" t="e">
        <f>Обработка!$C994</f>
        <v>#DIV/0!</v>
      </c>
      <c r="AE998" s="5" t="e">
        <f>Обработка!$D994</f>
        <v>#DIV/0!</v>
      </c>
      <c r="AF998" s="8" t="e">
        <f>INDEX(Обработка!$V$11:$AG$1011,'Тулуз-Пьерон'!$A998,'Тулуз-Пьерон'!$F998+1)</f>
        <v>#DIV/0!</v>
      </c>
      <c r="AG998" s="7" t="e">
        <f t="shared" si="30"/>
        <v>#DIV/0!</v>
      </c>
      <c r="AH998" s="6"/>
      <c r="AI998" s="5" t="e">
        <f>Обработка!$E994</f>
        <v>#DIV/0!</v>
      </c>
      <c r="AJ998" s="5" t="e">
        <f>Обработка!$F994</f>
        <v>#DIV/0!</v>
      </c>
      <c r="AK998" s="5" t="e">
        <f>Обработка!$G994</f>
        <v>#DIV/0!</v>
      </c>
    </row>
    <row r="999" spans="1:37" x14ac:dyDescent="0.25">
      <c r="A999" s="11"/>
      <c r="B999" s="13"/>
      <c r="C999" s="80"/>
      <c r="D999" s="12"/>
      <c r="E999" s="11" t="str">
        <f t="shared" si="31"/>
        <v xml:space="preserve">0 лет 0 мес. </v>
      </c>
      <c r="F999" s="11"/>
      <c r="G999" s="11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8" t="e">
        <f>Обработка!$B995</f>
        <v>#DIV/0!</v>
      </c>
      <c r="AC999" s="8" t="e">
        <f>INDEX(Обработка!$J$11:$U$1011,'Тулуз-Пьерон'!$A999,$F999+1)</f>
        <v>#DIV/0!</v>
      </c>
      <c r="AD999" s="8" t="e">
        <f>Обработка!$C995</f>
        <v>#DIV/0!</v>
      </c>
      <c r="AE999" s="5" t="e">
        <f>Обработка!$D995</f>
        <v>#DIV/0!</v>
      </c>
      <c r="AF999" s="8" t="e">
        <f>INDEX(Обработка!$V$11:$AG$1011,'Тулуз-Пьерон'!$A999,'Тулуз-Пьерон'!$F999+1)</f>
        <v>#DIV/0!</v>
      </c>
      <c r="AG999" s="7" t="e">
        <f t="shared" si="30"/>
        <v>#DIV/0!</v>
      </c>
      <c r="AH999" s="6"/>
      <c r="AI999" s="5" t="e">
        <f>Обработка!$E995</f>
        <v>#DIV/0!</v>
      </c>
      <c r="AJ999" s="5" t="e">
        <f>Обработка!$F995</f>
        <v>#DIV/0!</v>
      </c>
      <c r="AK999" s="5" t="e">
        <f>Обработка!$G995</f>
        <v>#DIV/0!</v>
      </c>
    </row>
    <row r="1000" spans="1:37" x14ac:dyDescent="0.25">
      <c r="A1000" s="11"/>
      <c r="B1000" s="13"/>
      <c r="C1000" s="80"/>
      <c r="D1000" s="12"/>
      <c r="E1000" s="11" t="str">
        <f t="shared" si="31"/>
        <v xml:space="preserve">0 лет 0 мес. </v>
      </c>
      <c r="F1000" s="11"/>
      <c r="G1000" s="11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8" t="e">
        <f>Обработка!$B996</f>
        <v>#DIV/0!</v>
      </c>
      <c r="AC1000" s="8" t="e">
        <f>INDEX(Обработка!$J$11:$U$1011,'Тулуз-Пьерон'!$A1000,$F1000+1)</f>
        <v>#DIV/0!</v>
      </c>
      <c r="AD1000" s="8" t="e">
        <f>Обработка!$C996</f>
        <v>#DIV/0!</v>
      </c>
      <c r="AE1000" s="5" t="e">
        <f>Обработка!$D996</f>
        <v>#DIV/0!</v>
      </c>
      <c r="AF1000" s="8" t="e">
        <f>INDEX(Обработка!$V$11:$AG$1011,'Тулуз-Пьерон'!$A1000,'Тулуз-Пьерон'!$F1000+1)</f>
        <v>#DIV/0!</v>
      </c>
      <c r="AG1000" s="7" t="e">
        <f t="shared" si="30"/>
        <v>#DIV/0!</v>
      </c>
      <c r="AH1000" s="6"/>
      <c r="AI1000" s="5" t="e">
        <f>Обработка!$E996</f>
        <v>#DIV/0!</v>
      </c>
      <c r="AJ1000" s="5" t="e">
        <f>Обработка!$F996</f>
        <v>#DIV/0!</v>
      </c>
      <c r="AK1000" s="5" t="e">
        <f>Обработка!$G996</f>
        <v>#DIV/0!</v>
      </c>
    </row>
    <row r="1001" spans="1:37" x14ac:dyDescent="0.25">
      <c r="A1001" s="11"/>
      <c r="B1001" s="13"/>
      <c r="C1001" s="80"/>
      <c r="D1001" s="12"/>
      <c r="E1001" s="11" t="str">
        <f t="shared" si="31"/>
        <v xml:space="preserve">0 лет 0 мес. </v>
      </c>
      <c r="F1001" s="11"/>
      <c r="G1001" s="11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8" t="e">
        <f>Обработка!$B997</f>
        <v>#DIV/0!</v>
      </c>
      <c r="AC1001" s="8" t="e">
        <f>INDEX(Обработка!$J$11:$U$1011,'Тулуз-Пьерон'!$A1001,$F1001+1)</f>
        <v>#DIV/0!</v>
      </c>
      <c r="AD1001" s="8" t="e">
        <f>Обработка!$C997</f>
        <v>#DIV/0!</v>
      </c>
      <c r="AE1001" s="5" t="e">
        <f>Обработка!$D997</f>
        <v>#DIV/0!</v>
      </c>
      <c r="AF1001" s="8" t="e">
        <f>INDEX(Обработка!$V$11:$AG$1011,'Тулуз-Пьерон'!$A1001,'Тулуз-Пьерон'!$F1001+1)</f>
        <v>#DIV/0!</v>
      </c>
      <c r="AG1001" s="7" t="e">
        <f t="shared" si="30"/>
        <v>#DIV/0!</v>
      </c>
      <c r="AH1001" s="6"/>
      <c r="AI1001" s="5" t="e">
        <f>Обработка!$E997</f>
        <v>#DIV/0!</v>
      </c>
      <c r="AJ1001" s="5" t="e">
        <f>Обработка!$F997</f>
        <v>#DIV/0!</v>
      </c>
      <c r="AK1001" s="5" t="e">
        <f>Обработка!$G997</f>
        <v>#DIV/0!</v>
      </c>
    </row>
    <row r="1002" spans="1:37" x14ac:dyDescent="0.25">
      <c r="A1002" s="11"/>
      <c r="B1002" s="13"/>
      <c r="C1002" s="80"/>
      <c r="D1002" s="12"/>
      <c r="E1002" s="11" t="str">
        <f t="shared" si="31"/>
        <v xml:space="preserve">0 лет 0 мес. </v>
      </c>
      <c r="F1002" s="11"/>
      <c r="G1002" s="11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8" t="e">
        <f>Обработка!$B998</f>
        <v>#DIV/0!</v>
      </c>
      <c r="AC1002" s="8" t="e">
        <f>INDEX(Обработка!$J$11:$U$1011,'Тулуз-Пьерон'!$A1002,$F1002+1)</f>
        <v>#DIV/0!</v>
      </c>
      <c r="AD1002" s="8" t="e">
        <f>Обработка!$C998</f>
        <v>#DIV/0!</v>
      </c>
      <c r="AE1002" s="5" t="e">
        <f>Обработка!$D998</f>
        <v>#DIV/0!</v>
      </c>
      <c r="AF1002" s="8" t="e">
        <f>INDEX(Обработка!$V$11:$AG$1011,'Тулуз-Пьерон'!$A1002,'Тулуз-Пьерон'!$F1002+1)</f>
        <v>#DIV/0!</v>
      </c>
      <c r="AG1002" s="7" t="e">
        <f t="shared" si="30"/>
        <v>#DIV/0!</v>
      </c>
      <c r="AH1002" s="6"/>
      <c r="AI1002" s="5" t="e">
        <f>Обработка!$E998</f>
        <v>#DIV/0!</v>
      </c>
      <c r="AJ1002" s="5" t="e">
        <f>Обработка!$F998</f>
        <v>#DIV/0!</v>
      </c>
      <c r="AK1002" s="5" t="e">
        <f>Обработка!$G998</f>
        <v>#DIV/0!</v>
      </c>
    </row>
    <row r="1003" spans="1:37" x14ac:dyDescent="0.25">
      <c r="A1003" s="11"/>
      <c r="B1003" s="13"/>
      <c r="C1003" s="80"/>
      <c r="D1003" s="12"/>
      <c r="E1003" s="11" t="str">
        <f t="shared" si="31"/>
        <v xml:space="preserve">0 лет 0 мес. </v>
      </c>
      <c r="F1003" s="11"/>
      <c r="G1003" s="11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8" t="e">
        <f>Обработка!$B999</f>
        <v>#DIV/0!</v>
      </c>
      <c r="AC1003" s="8" t="e">
        <f>INDEX(Обработка!$J$11:$U$1011,'Тулуз-Пьерон'!$A1003,$F1003+1)</f>
        <v>#DIV/0!</v>
      </c>
      <c r="AD1003" s="8" t="e">
        <f>Обработка!$C999</f>
        <v>#DIV/0!</v>
      </c>
      <c r="AE1003" s="5" t="e">
        <f>Обработка!$D999</f>
        <v>#DIV/0!</v>
      </c>
      <c r="AF1003" s="8" t="e">
        <f>INDEX(Обработка!$V$11:$AG$1011,'Тулуз-Пьерон'!$A1003,'Тулуз-Пьерон'!$F1003+1)</f>
        <v>#DIV/0!</v>
      </c>
      <c r="AG1003" s="7" t="e">
        <f t="shared" si="30"/>
        <v>#DIV/0!</v>
      </c>
      <c r="AH1003" s="6"/>
      <c r="AI1003" s="5" t="e">
        <f>Обработка!$E999</f>
        <v>#DIV/0!</v>
      </c>
      <c r="AJ1003" s="5" t="e">
        <f>Обработка!$F999</f>
        <v>#DIV/0!</v>
      </c>
      <c r="AK1003" s="5" t="e">
        <f>Обработка!$G999</f>
        <v>#DIV/0!</v>
      </c>
    </row>
    <row r="1004" spans="1:37" x14ac:dyDescent="0.25">
      <c r="A1004" s="11"/>
      <c r="B1004" s="13"/>
      <c r="C1004" s="80"/>
      <c r="D1004" s="12"/>
      <c r="E1004" s="11" t="str">
        <f t="shared" si="31"/>
        <v xml:space="preserve">0 лет 0 мес. </v>
      </c>
      <c r="F1004" s="11"/>
      <c r="G1004" s="11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8" t="e">
        <f>Обработка!$B1000</f>
        <v>#DIV/0!</v>
      </c>
      <c r="AC1004" s="8" t="e">
        <f>INDEX(Обработка!$J$11:$U$1011,'Тулуз-Пьерон'!$A1004,$F1004+1)</f>
        <v>#DIV/0!</v>
      </c>
      <c r="AD1004" s="8" t="e">
        <f>Обработка!$C1000</f>
        <v>#DIV/0!</v>
      </c>
      <c r="AE1004" s="5" t="e">
        <f>Обработка!$D1000</f>
        <v>#DIV/0!</v>
      </c>
      <c r="AF1004" s="8" t="e">
        <f>INDEX(Обработка!$V$11:$AG$1011,'Тулуз-Пьерон'!$A1004,'Тулуз-Пьерон'!$F1004+1)</f>
        <v>#DIV/0!</v>
      </c>
      <c r="AG1004" s="7" t="e">
        <f t="shared" si="30"/>
        <v>#DIV/0!</v>
      </c>
      <c r="AH1004" s="6"/>
      <c r="AI1004" s="5" t="e">
        <f>Обработка!$E1000</f>
        <v>#DIV/0!</v>
      </c>
      <c r="AJ1004" s="5" t="e">
        <f>Обработка!$F1000</f>
        <v>#DIV/0!</v>
      </c>
      <c r="AK1004" s="5" t="e">
        <f>Обработка!$G1000</f>
        <v>#DIV/0!</v>
      </c>
    </row>
    <row r="1005" spans="1:37" x14ac:dyDescent="0.25">
      <c r="A1005" s="11"/>
      <c r="B1005" s="13"/>
      <c r="C1005" s="80"/>
      <c r="D1005" s="12"/>
      <c r="E1005" s="11" t="str">
        <f t="shared" si="31"/>
        <v xml:space="preserve">0 лет 0 мес. </v>
      </c>
      <c r="F1005" s="11"/>
      <c r="G1005" s="11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8" t="e">
        <f>Обработка!$B1001</f>
        <v>#DIV/0!</v>
      </c>
      <c r="AC1005" s="8" t="e">
        <f>INDEX(Обработка!$J$11:$U$1011,'Тулуз-Пьерон'!$A1005,$F1005+1)</f>
        <v>#DIV/0!</v>
      </c>
      <c r="AD1005" s="8" t="e">
        <f>Обработка!$C1001</f>
        <v>#DIV/0!</v>
      </c>
      <c r="AE1005" s="5" t="e">
        <f>Обработка!$D1001</f>
        <v>#DIV/0!</v>
      </c>
      <c r="AF1005" s="8" t="e">
        <f>INDEX(Обработка!$V$11:$AG$1011,'Тулуз-Пьерон'!$A1005,'Тулуз-Пьерон'!$F1005+1)</f>
        <v>#DIV/0!</v>
      </c>
      <c r="AG1005" s="7" t="e">
        <f t="shared" si="30"/>
        <v>#DIV/0!</v>
      </c>
      <c r="AH1005" s="6"/>
      <c r="AI1005" s="5" t="e">
        <f>Обработка!$E1001</f>
        <v>#DIV/0!</v>
      </c>
      <c r="AJ1005" s="5" t="e">
        <f>Обработка!$F1001</f>
        <v>#DIV/0!</v>
      </c>
      <c r="AK1005" s="5" t="e">
        <f>Обработка!$G1001</f>
        <v>#DIV/0!</v>
      </c>
    </row>
    <row r="1006" spans="1:37" x14ac:dyDescent="0.25">
      <c r="A1006" s="11"/>
      <c r="B1006" s="13"/>
      <c r="C1006" s="80"/>
      <c r="D1006" s="12"/>
      <c r="E1006" s="11" t="str">
        <f t="shared" si="31"/>
        <v xml:space="preserve">0 лет 0 мес. </v>
      </c>
      <c r="F1006" s="11"/>
      <c r="G1006" s="11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8" t="e">
        <f>Обработка!$B1002</f>
        <v>#DIV/0!</v>
      </c>
      <c r="AC1006" s="8" t="e">
        <f>INDEX(Обработка!$J$11:$U$1011,'Тулуз-Пьерон'!$A1006,$F1006+1)</f>
        <v>#DIV/0!</v>
      </c>
      <c r="AD1006" s="8" t="e">
        <f>Обработка!$C1002</f>
        <v>#DIV/0!</v>
      </c>
      <c r="AE1006" s="5" t="e">
        <f>Обработка!$D1002</f>
        <v>#DIV/0!</v>
      </c>
      <c r="AF1006" s="8" t="e">
        <f>INDEX(Обработка!$V$11:$AG$1011,'Тулуз-Пьерон'!$A1006,'Тулуз-Пьерон'!$F1006+1)</f>
        <v>#DIV/0!</v>
      </c>
      <c r="AG1006" s="7" t="e">
        <f t="shared" si="30"/>
        <v>#DIV/0!</v>
      </c>
      <c r="AH1006" s="6"/>
      <c r="AI1006" s="5" t="e">
        <f>Обработка!$E1002</f>
        <v>#DIV/0!</v>
      </c>
      <c r="AJ1006" s="5" t="e">
        <f>Обработка!$F1002</f>
        <v>#DIV/0!</v>
      </c>
      <c r="AK1006" s="5" t="e">
        <f>Обработка!$G1002</f>
        <v>#DIV/0!</v>
      </c>
    </row>
    <row r="1007" spans="1:37" x14ac:dyDescent="0.25">
      <c r="A1007" s="11"/>
      <c r="B1007" s="13"/>
      <c r="C1007" s="80"/>
      <c r="D1007" s="12"/>
      <c r="E1007" s="11" t="str">
        <f t="shared" si="31"/>
        <v xml:space="preserve">0 лет 0 мес. </v>
      </c>
      <c r="F1007" s="11"/>
      <c r="G1007" s="11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8" t="e">
        <f>Обработка!$B1003</f>
        <v>#DIV/0!</v>
      </c>
      <c r="AC1007" s="8" t="e">
        <f>INDEX(Обработка!$J$11:$U$1011,'Тулуз-Пьерон'!$A1007,$F1007+1)</f>
        <v>#DIV/0!</v>
      </c>
      <c r="AD1007" s="8" t="e">
        <f>Обработка!$C1003</f>
        <v>#DIV/0!</v>
      </c>
      <c r="AE1007" s="5" t="e">
        <f>Обработка!$D1003</f>
        <v>#DIV/0!</v>
      </c>
      <c r="AF1007" s="8" t="e">
        <f>INDEX(Обработка!$V$11:$AG$1011,'Тулуз-Пьерон'!$A1007,'Тулуз-Пьерон'!$F1007+1)</f>
        <v>#DIV/0!</v>
      </c>
      <c r="AG1007" s="7" t="e">
        <f t="shared" si="30"/>
        <v>#DIV/0!</v>
      </c>
      <c r="AH1007" s="6"/>
      <c r="AI1007" s="5" t="e">
        <f>Обработка!$E1003</f>
        <v>#DIV/0!</v>
      </c>
      <c r="AJ1007" s="5" t="e">
        <f>Обработка!$F1003</f>
        <v>#DIV/0!</v>
      </c>
      <c r="AK1007" s="5" t="e">
        <f>Обработка!$G1003</f>
        <v>#DIV/0!</v>
      </c>
    </row>
    <row r="1008" spans="1:37" x14ac:dyDescent="0.25">
      <c r="A1008" s="11"/>
      <c r="B1008" s="13"/>
      <c r="C1008" s="80"/>
      <c r="D1008" s="12"/>
      <c r="E1008" s="11" t="str">
        <f t="shared" si="31"/>
        <v xml:space="preserve">0 лет 0 мес. </v>
      </c>
      <c r="F1008" s="11"/>
      <c r="G1008" s="11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8" t="e">
        <f>Обработка!$B1004</f>
        <v>#DIV/0!</v>
      </c>
      <c r="AC1008" s="8" t="e">
        <f>INDEX(Обработка!$J$11:$U$1011,'Тулуз-Пьерон'!$A1008,$F1008+1)</f>
        <v>#DIV/0!</v>
      </c>
      <c r="AD1008" s="8" t="e">
        <f>Обработка!$C1004</f>
        <v>#DIV/0!</v>
      </c>
      <c r="AE1008" s="5" t="e">
        <f>Обработка!$D1004</f>
        <v>#DIV/0!</v>
      </c>
      <c r="AF1008" s="8" t="e">
        <f>INDEX(Обработка!$V$11:$AG$1011,'Тулуз-Пьерон'!$A1008,'Тулуз-Пьерон'!$F1008+1)</f>
        <v>#DIV/0!</v>
      </c>
      <c r="AG1008" s="7" t="e">
        <f t="shared" si="30"/>
        <v>#DIV/0!</v>
      </c>
      <c r="AH1008" s="6"/>
      <c r="AI1008" s="5" t="e">
        <f>Обработка!$E1004</f>
        <v>#DIV/0!</v>
      </c>
      <c r="AJ1008" s="5" t="e">
        <f>Обработка!$F1004</f>
        <v>#DIV/0!</v>
      </c>
      <c r="AK1008" s="5" t="e">
        <f>Обработка!$G1004</f>
        <v>#DIV/0!</v>
      </c>
    </row>
    <row r="1009" spans="1:37" x14ac:dyDescent="0.25">
      <c r="A1009" s="11"/>
      <c r="B1009" s="13"/>
      <c r="C1009" s="80"/>
      <c r="D1009" s="12"/>
      <c r="E1009" s="11" t="str">
        <f t="shared" si="31"/>
        <v xml:space="preserve">0 лет 0 мес. </v>
      </c>
      <c r="F1009" s="11"/>
      <c r="G1009" s="11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8" t="e">
        <f>Обработка!$B1005</f>
        <v>#DIV/0!</v>
      </c>
      <c r="AC1009" s="8" t="e">
        <f>INDEX(Обработка!$J$11:$U$1011,'Тулуз-Пьерон'!$A1009,$F1009+1)</f>
        <v>#DIV/0!</v>
      </c>
      <c r="AD1009" s="8" t="e">
        <f>Обработка!$C1005</f>
        <v>#DIV/0!</v>
      </c>
      <c r="AE1009" s="5" t="e">
        <f>Обработка!$D1005</f>
        <v>#DIV/0!</v>
      </c>
      <c r="AF1009" s="8" t="e">
        <f>INDEX(Обработка!$V$11:$AG$1011,'Тулуз-Пьерон'!$A1009,'Тулуз-Пьерон'!$F1009+1)</f>
        <v>#DIV/0!</v>
      </c>
      <c r="AG1009" s="7" t="e">
        <f t="shared" si="30"/>
        <v>#DIV/0!</v>
      </c>
      <c r="AH1009" s="6"/>
      <c r="AI1009" s="5" t="e">
        <f>Обработка!$E1005</f>
        <v>#DIV/0!</v>
      </c>
      <c r="AJ1009" s="5" t="e">
        <f>Обработка!$F1005</f>
        <v>#DIV/0!</v>
      </c>
      <c r="AK1009" s="5" t="e">
        <f>Обработка!$G1005</f>
        <v>#DIV/0!</v>
      </c>
    </row>
    <row r="1010" spans="1:37" x14ac:dyDescent="0.25">
      <c r="A1010" s="11"/>
      <c r="B1010" s="13"/>
      <c r="C1010" s="80"/>
      <c r="D1010" s="12"/>
      <c r="E1010" s="11" t="str">
        <f t="shared" si="31"/>
        <v xml:space="preserve">0 лет 0 мес. </v>
      </c>
      <c r="F1010" s="11"/>
      <c r="G1010" s="11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8" t="e">
        <f>Обработка!$B1006</f>
        <v>#DIV/0!</v>
      </c>
      <c r="AC1010" s="8" t="e">
        <f>INDEX(Обработка!$J$11:$U$1011,'Тулуз-Пьерон'!$A1010,$F1010+1)</f>
        <v>#DIV/0!</v>
      </c>
      <c r="AD1010" s="8" t="e">
        <f>Обработка!$C1006</f>
        <v>#DIV/0!</v>
      </c>
      <c r="AE1010" s="5" t="e">
        <f>Обработка!$D1006</f>
        <v>#DIV/0!</v>
      </c>
      <c r="AF1010" s="8" t="e">
        <f>INDEX(Обработка!$V$11:$AG$1011,'Тулуз-Пьерон'!$A1010,'Тулуз-Пьерон'!$F1010+1)</f>
        <v>#DIV/0!</v>
      </c>
      <c r="AG1010" s="7" t="e">
        <f t="shared" si="30"/>
        <v>#DIV/0!</v>
      </c>
      <c r="AH1010" s="6"/>
      <c r="AI1010" s="5" t="e">
        <f>Обработка!$E1006</f>
        <v>#DIV/0!</v>
      </c>
      <c r="AJ1010" s="5" t="e">
        <f>Обработка!$F1006</f>
        <v>#DIV/0!</v>
      </c>
      <c r="AK1010" s="5" t="e">
        <f>Обработка!$G1006</f>
        <v>#DIV/0!</v>
      </c>
    </row>
    <row r="1011" spans="1:37" x14ac:dyDescent="0.25">
      <c r="A1011" s="11"/>
      <c r="B1011" s="13"/>
      <c r="C1011" s="80"/>
      <c r="D1011" s="12"/>
      <c r="E1011" s="11" t="str">
        <f t="shared" si="31"/>
        <v xml:space="preserve">0 лет 0 мес. </v>
      </c>
      <c r="F1011" s="11"/>
      <c r="G1011" s="11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8" t="e">
        <f>Обработка!$B1007</f>
        <v>#DIV/0!</v>
      </c>
      <c r="AC1011" s="8" t="e">
        <f>INDEX(Обработка!$J$11:$U$1011,'Тулуз-Пьерон'!$A1011,$F1011+1)</f>
        <v>#DIV/0!</v>
      </c>
      <c r="AD1011" s="8" t="e">
        <f>Обработка!$C1007</f>
        <v>#DIV/0!</v>
      </c>
      <c r="AE1011" s="5" t="e">
        <f>Обработка!$D1007</f>
        <v>#DIV/0!</v>
      </c>
      <c r="AF1011" s="8" t="e">
        <f>INDEX(Обработка!$V$11:$AG$1011,'Тулуз-Пьерон'!$A1011,'Тулуз-Пьерон'!$F1011+1)</f>
        <v>#DIV/0!</v>
      </c>
      <c r="AG1011" s="7" t="e">
        <f t="shared" si="30"/>
        <v>#DIV/0!</v>
      </c>
      <c r="AH1011" s="6"/>
      <c r="AI1011" s="5" t="e">
        <f>Обработка!$E1007</f>
        <v>#DIV/0!</v>
      </c>
      <c r="AJ1011" s="5" t="e">
        <f>Обработка!$F1007</f>
        <v>#DIV/0!</v>
      </c>
      <c r="AK1011" s="5" t="e">
        <f>Обработка!$G1007</f>
        <v>#DIV/0!</v>
      </c>
    </row>
    <row r="1012" spans="1:37" x14ac:dyDescent="0.25">
      <c r="A1012" s="11"/>
      <c r="B1012" s="13"/>
      <c r="C1012" s="80"/>
      <c r="D1012" s="12"/>
      <c r="E1012" s="11" t="str">
        <f t="shared" si="31"/>
        <v xml:space="preserve">0 лет 0 мес. </v>
      </c>
      <c r="F1012" s="11"/>
      <c r="G1012" s="11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8" t="e">
        <f>Обработка!$B1008</f>
        <v>#DIV/0!</v>
      </c>
      <c r="AC1012" s="8" t="e">
        <f>INDEX(Обработка!$J$11:$U$1011,'Тулуз-Пьерон'!$A1012,$F1012+1)</f>
        <v>#VALUE!</v>
      </c>
      <c r="AD1012" s="8" t="e">
        <f>Обработка!$C1008</f>
        <v>#DIV/0!</v>
      </c>
      <c r="AE1012" s="5" t="e">
        <f>Обработка!$D1008</f>
        <v>#DIV/0!</v>
      </c>
      <c r="AF1012" s="8" t="e">
        <f>INDEX(Обработка!$V$11:$AG$1011,'Тулуз-Пьерон'!$A1012,'Тулуз-Пьерон'!$F1012+1)</f>
        <v>#VALUE!</v>
      </c>
      <c r="AG1012" s="7" t="e">
        <f t="shared" si="30"/>
        <v>#VALUE!</v>
      </c>
      <c r="AH1012" s="6"/>
      <c r="AI1012" s="5" t="e">
        <f>Обработка!$E1008</f>
        <v>#DIV/0!</v>
      </c>
      <c r="AJ1012" s="5" t="e">
        <f>Обработка!$F1008</f>
        <v>#DIV/0!</v>
      </c>
      <c r="AK1012" s="5" t="e">
        <f>Обработка!$G1008</f>
        <v>#DIV/0!</v>
      </c>
    </row>
    <row r="1013" spans="1:37" x14ac:dyDescent="0.25">
      <c r="A1013" s="11"/>
      <c r="B1013" s="13"/>
      <c r="C1013" s="80"/>
      <c r="D1013" s="12"/>
      <c r="E1013" s="11" t="str">
        <f t="shared" si="31"/>
        <v xml:space="preserve">0 лет 0 мес. </v>
      </c>
      <c r="F1013" s="11"/>
      <c r="G1013" s="11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8" t="e">
        <f>Обработка!$B1009</f>
        <v>#DIV/0!</v>
      </c>
      <c r="AC1013" s="8" t="e">
        <f>INDEX(Обработка!$J$11:$U$1011,'Тулуз-Пьерон'!$A1013,$F1013+1)</f>
        <v>#VALUE!</v>
      </c>
      <c r="AD1013" s="8" t="e">
        <f>Обработка!$C1009</f>
        <v>#DIV/0!</v>
      </c>
      <c r="AE1013" s="5" t="e">
        <f>Обработка!$D1009</f>
        <v>#DIV/0!</v>
      </c>
      <c r="AF1013" s="8" t="e">
        <f>INDEX(Обработка!$V$11:$AG$1011,'Тулуз-Пьерон'!$A1013,'Тулуз-Пьерон'!$F1013+1)</f>
        <v>#VALUE!</v>
      </c>
      <c r="AG1013" s="7" t="e">
        <f t="shared" si="30"/>
        <v>#VALUE!</v>
      </c>
      <c r="AH1013" s="6"/>
      <c r="AI1013" s="5" t="e">
        <f>Обработка!$E1009</f>
        <v>#DIV/0!</v>
      </c>
      <c r="AJ1013" s="5" t="e">
        <f>Обработка!$F1009</f>
        <v>#DIV/0!</v>
      </c>
      <c r="AK1013" s="5" t="e">
        <f>Обработка!$G1009</f>
        <v>#DIV/0!</v>
      </c>
    </row>
    <row r="1014" spans="1:37" x14ac:dyDescent="0.25">
      <c r="A1014" s="11"/>
      <c r="B1014" s="13"/>
      <c r="C1014" s="80"/>
      <c r="D1014" s="12"/>
      <c r="E1014" s="11" t="str">
        <f t="shared" si="31"/>
        <v xml:space="preserve">0 лет 0 мес. </v>
      </c>
      <c r="F1014" s="11"/>
      <c r="G1014" s="11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8" t="e">
        <f>Обработка!$B1010</f>
        <v>#DIV/0!</v>
      </c>
      <c r="AC1014" s="8" t="e">
        <f>INDEX(Обработка!$J$11:$U$1011,'Тулуз-Пьерон'!$A1014,$F1014+1)</f>
        <v>#VALUE!</v>
      </c>
      <c r="AD1014" s="8" t="e">
        <f>Обработка!$C1010</f>
        <v>#DIV/0!</v>
      </c>
      <c r="AE1014" s="5" t="e">
        <f>Обработка!$D1010</f>
        <v>#DIV/0!</v>
      </c>
      <c r="AF1014" s="8" t="e">
        <f>INDEX(Обработка!$V$11:$AG$1011,'Тулуз-Пьерон'!$A1014,'Тулуз-Пьерон'!$F1014+1)</f>
        <v>#VALUE!</v>
      </c>
      <c r="AG1014" s="7" t="e">
        <f t="shared" si="30"/>
        <v>#VALUE!</v>
      </c>
      <c r="AH1014" s="6"/>
      <c r="AI1014" s="5" t="e">
        <f>Обработка!$E1010</f>
        <v>#DIV/0!</v>
      </c>
      <c r="AJ1014" s="5" t="e">
        <f>Обработка!$F1010</f>
        <v>#DIV/0!</v>
      </c>
      <c r="AK1014" s="5" t="e">
        <f>Обработка!$G1010</f>
        <v>#DIV/0!</v>
      </c>
    </row>
    <row r="1015" spans="1:37" x14ac:dyDescent="0.25">
      <c r="A1015" s="11"/>
      <c r="B1015" s="13"/>
      <c r="C1015" s="80"/>
      <c r="D1015" s="12"/>
      <c r="E1015" s="11" t="str">
        <f t="shared" si="31"/>
        <v xml:space="preserve">0 лет 0 мес. </v>
      </c>
      <c r="F1015" s="11"/>
      <c r="G1015" s="11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8" t="e">
        <f>Обработка!$B1011</f>
        <v>#DIV/0!</v>
      </c>
      <c r="AC1015" s="8" t="e">
        <f>INDEX(Обработка!$J$11:$U$1011,'Тулуз-Пьерон'!$A1015,$F1015+1)</f>
        <v>#VALUE!</v>
      </c>
      <c r="AD1015" s="8" t="e">
        <f>Обработка!$C1011</f>
        <v>#DIV/0!</v>
      </c>
      <c r="AE1015" s="5" t="e">
        <f>Обработка!$D1011</f>
        <v>#DIV/0!</v>
      </c>
      <c r="AF1015" s="8" t="e">
        <f>INDEX(Обработка!$V$11:$AG$1011,'Тулуз-Пьерон'!$A1015,'Тулуз-Пьерон'!$F1015+1)</f>
        <v>#VALUE!</v>
      </c>
      <c r="AG1015" s="7" t="e">
        <f t="shared" si="30"/>
        <v>#VALUE!</v>
      </c>
      <c r="AH1015" s="6"/>
      <c r="AI1015" s="5" t="e">
        <f>Обработка!$E1011</f>
        <v>#DIV/0!</v>
      </c>
      <c r="AJ1015" s="5" t="e">
        <f>Обработка!$F1011</f>
        <v>#DIV/0!</v>
      </c>
      <c r="AK1015" s="5" t="e">
        <f>Обработка!$G1011</f>
        <v>#DIV/0!</v>
      </c>
    </row>
  </sheetData>
  <sheetProtection password="C4E1" sheet="1" objects="1" scenarios="1"/>
  <mergeCells count="2">
    <mergeCell ref="H13:Q13"/>
    <mergeCell ref="R13:AA13"/>
  </mergeCells>
  <dataValidations count="3">
    <dataValidation type="list" allowBlank="1" showInputMessage="1" showErrorMessage="1" sqref="AH15:AH1015">
      <formula1>$AH$1:$AH$6</formula1>
    </dataValidation>
    <dataValidation type="list" allowBlank="1" showInputMessage="1" showErrorMessage="1" sqref="G15:G1015">
      <formula1>$G$1:$G$2</formula1>
    </dataValidation>
    <dataValidation type="list" allowBlank="1" showInputMessage="1" showErrorMessage="1" sqref="F15:F1015">
      <formula1>$F$1:$F$12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14"/>
  <sheetViews>
    <sheetView topLeftCell="A43" workbookViewId="0">
      <selection activeCell="I6" sqref="I6"/>
    </sheetView>
  </sheetViews>
  <sheetFormatPr defaultRowHeight="15" x14ac:dyDescent="0.25"/>
  <cols>
    <col min="1" max="1" width="9.42578125" style="1" customWidth="1"/>
    <col min="2" max="2" width="12.42578125" style="1" customWidth="1"/>
    <col min="3" max="3" width="11.28515625" style="1" customWidth="1"/>
    <col min="4" max="4" width="13.140625" style="1" customWidth="1"/>
    <col min="5" max="6" width="14.28515625" style="1" customWidth="1"/>
    <col min="7" max="7" width="15.5703125" style="1" customWidth="1"/>
    <col min="8" max="8" width="5.42578125" style="1" customWidth="1"/>
    <col min="9" max="9" width="6" bestFit="1" customWidth="1"/>
    <col min="10" max="10" width="8.7109375" bestFit="1" customWidth="1"/>
    <col min="11" max="12" width="12.140625" bestFit="1" customWidth="1"/>
    <col min="13" max="14" width="8.28515625" bestFit="1" customWidth="1"/>
    <col min="15" max="16" width="12.140625" bestFit="1" customWidth="1"/>
    <col min="17" max="21" width="8.28515625" bestFit="1" customWidth="1"/>
    <col min="22" max="22" width="12.140625" bestFit="1" customWidth="1"/>
    <col min="23" max="29" width="8.28515625" bestFit="1" customWidth="1"/>
    <col min="30" max="31" width="8.7109375" bestFit="1" customWidth="1"/>
    <col min="32" max="33" width="8.28515625" bestFit="1" customWidth="1"/>
  </cols>
  <sheetData>
    <row r="1" spans="1:33" x14ac:dyDescent="0.25">
      <c r="B1" s="29" t="s">
        <v>108</v>
      </c>
    </row>
    <row r="2" spans="1:33" x14ac:dyDescent="0.25">
      <c r="B2" s="29" t="s">
        <v>107</v>
      </c>
    </row>
    <row r="9" spans="1:33" x14ac:dyDescent="0.25">
      <c r="J9" s="206" t="s">
        <v>106</v>
      </c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 t="s">
        <v>105</v>
      </c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</row>
    <row r="10" spans="1:33" ht="31.5" customHeight="1" x14ac:dyDescent="0.25">
      <c r="A10" s="28" t="s">
        <v>96</v>
      </c>
      <c r="B10" s="28" t="s">
        <v>104</v>
      </c>
      <c r="C10" s="28" t="s">
        <v>103</v>
      </c>
      <c r="D10" s="28" t="s">
        <v>102</v>
      </c>
      <c r="E10" s="28" t="s">
        <v>83</v>
      </c>
      <c r="F10" s="28" t="s">
        <v>82</v>
      </c>
      <c r="G10" s="28" t="s">
        <v>101</v>
      </c>
      <c r="I10" s="28" t="s">
        <v>92</v>
      </c>
      <c r="J10" s="27">
        <v>0</v>
      </c>
      <c r="K10" s="27">
        <v>1</v>
      </c>
      <c r="L10" s="27">
        <v>2</v>
      </c>
      <c r="M10" s="27">
        <v>3</v>
      </c>
      <c r="N10" s="27">
        <v>4</v>
      </c>
      <c r="O10" s="27">
        <v>5</v>
      </c>
      <c r="P10" s="27">
        <v>6</v>
      </c>
      <c r="Q10" s="27">
        <v>7</v>
      </c>
      <c r="R10" s="27">
        <v>8</v>
      </c>
      <c r="S10" s="27">
        <v>9</v>
      </c>
      <c r="T10" s="27">
        <v>10</v>
      </c>
      <c r="U10" s="27">
        <v>11</v>
      </c>
      <c r="V10" s="27">
        <v>0</v>
      </c>
      <c r="W10" s="27">
        <v>1</v>
      </c>
      <c r="X10" s="27">
        <v>2</v>
      </c>
      <c r="Y10" s="27">
        <v>3</v>
      </c>
      <c r="Z10" s="27">
        <v>4</v>
      </c>
      <c r="AA10" s="27">
        <v>5</v>
      </c>
      <c r="AB10" s="27">
        <v>6</v>
      </c>
      <c r="AC10" s="27">
        <v>7</v>
      </c>
      <c r="AD10" s="27">
        <v>8</v>
      </c>
      <c r="AE10" s="27">
        <v>9</v>
      </c>
      <c r="AF10" s="27">
        <v>10</v>
      </c>
      <c r="AG10" s="27">
        <v>11</v>
      </c>
    </row>
    <row r="11" spans="1:33" x14ac:dyDescent="0.25">
      <c r="A11" s="1">
        <f>'Тулуз-Пьерон'!A15</f>
        <v>1</v>
      </c>
      <c r="B11" s="1">
        <f>AVERAGE('Тулуз-Пьерон'!H15:Q15)</f>
        <v>41.1</v>
      </c>
      <c r="C11" s="1">
        <f>AVERAGE('Тулуз-Пьерон'!R15:AA15)</f>
        <v>2.1</v>
      </c>
      <c r="D11" s="26">
        <f t="shared" ref="D11:D74" si="0">(B11-C11)/B11</f>
        <v>0.94890510948905105</v>
      </c>
      <c r="E11" s="26">
        <f>STDEV('Тулуз-Пьерон'!H15:Q15)</f>
        <v>2.8067379246694517</v>
      </c>
      <c r="F11" s="26">
        <f>STDEV('Тулуз-Пьерон'!R15:AA15)</f>
        <v>1.2866839377079189</v>
      </c>
      <c r="G11" s="26">
        <f>SQRT(RSQ('Тулуз-Пьерон'!H15:Q15,'Тулуз-Пьерон'!R15:AA15))</f>
        <v>0.42765991810848331</v>
      </c>
      <c r="J11" s="25" t="str">
        <f t="shared" ref="J11:J74" si="1">IF(AND($B11&gt;0,$B11&lt;=14),"ПАТОЛОГИЯ",IF(AND($B11&gt;14,$B11&lt;=17),"Слабая",IF(AND($B11&gt;17,$B11&lt;=29),"Средняя",IF(AND($B11&gt;29,$B11&lt;=39),"Хорошая",IF($B11&gt;39,"Высокая","ОШИБКА")))))</f>
        <v>Высокая</v>
      </c>
      <c r="K11" s="25" t="str">
        <f t="shared" ref="K11:K74" si="2">IF(AND($B11&gt;0,$B11&lt;=19),"ПАТОЛОГИЯ",IF(AND($B11&gt;19,$B11&lt;=27),"Слабая",IF(AND($B11&gt;27,$B11&lt;=36),"Средняя",IF(AND($B11&gt;36,$B11&lt;=44),"Хорошая",IF($B11&gt;44,"Высокая","ОШИБКА")))))</f>
        <v>Хорошая</v>
      </c>
      <c r="L11" s="25" t="str">
        <f t="shared" ref="L11:L74" si="3">IF(AND($B11&gt;0,$B11&lt;=22),"ПАТОЛОГИЯ",IF(AND($B11&gt;22,$B11&lt;=32),"Слабая",IF(AND($B11&gt;32,$B11&lt;=41),"Средняя",IF(AND($B11&gt;41,$B11&lt;=57),"Хорошая",IF($B11&gt;57,"Высокая","ОШИБКА")))))</f>
        <v>Хорошая</v>
      </c>
      <c r="M11" s="25" t="str">
        <f t="shared" ref="M11:N30" si="4">IF(AND($B11&gt;0,$B11&lt;=15),"ПАТОЛОГИЯ",IF(AND($B11&gt;15,$B11&lt;=25),"Слабая",IF(AND($B11&gt;25,$B11&lt;=36),"Средняя",IF(AND($B11&gt;36,$B11&lt;=48),"Хорошая",IF($B11&gt;48,"Высокая","ОШИБКА")))))</f>
        <v>Хорошая</v>
      </c>
      <c r="N11" s="25" t="str">
        <f t="shared" si="4"/>
        <v>Хорошая</v>
      </c>
      <c r="O11" s="25" t="str">
        <f t="shared" ref="O11:O74" si="5">IF(AND($B11&gt;0,$B11&lt;=19),"ПАТОЛОГИЯ",IF(AND($B11&gt;19,$B11&lt;=29),"Слабая",IF(AND($B11&gt;29,$B11&lt;=39),"Средняя",IF(AND($B11&gt;39,$B11&lt;=50),"Хорошая",IF($B11&gt;50,"Высокая","ОШИБКА")))))</f>
        <v>Хорошая</v>
      </c>
      <c r="P11" s="25" t="str">
        <f t="shared" ref="P11:P74" si="6">IF(AND($B11&gt;0,$B11&lt;=24),"ПАТОЛОГИЯ",IF(AND($B11&gt;24,$B11&lt;=31),"Слабая",IF(AND($B11&gt;31,$B11&lt;=41),"Средняя",IF(AND($B11&gt;41,$B11&lt;=55),"Хорошая",IF($B11&gt;55,"Высокая","ОШИБКА")))))</f>
        <v>Хорошая</v>
      </c>
      <c r="Q11" s="25" t="str">
        <f t="shared" ref="Q11:Q74" si="7">IF(AND($B11&gt;0,$B11&lt;=36),"Слабая",IF(AND($B11&gt;36,$B11&lt;=45),"Средняя",IF(AND($B11&gt;45,$B11&lt;=57),"Хорошая",IF($B11&gt;57,"Высокая","ОШИБКА"))))</f>
        <v>Средняя</v>
      </c>
      <c r="R11" s="25" t="str">
        <f t="shared" ref="R11:R74" si="8">IF(AND($B11&gt;0,$B11&lt;=38),"Слабая",IF(AND($B11&gt;38,$B11&lt;=48),"Средняя",IF(AND($B11&gt;48,$B11&lt;=59),"Хорошая",IF($B11&gt;59,"Высокая","ОШИБКА"))))</f>
        <v>Средняя</v>
      </c>
      <c r="S11" s="25" t="str">
        <f t="shared" ref="S11:S74" si="9">IF(AND($B11&gt;0,$B11&lt;=40),"Слабая",IF(AND($B11&gt;40,$B11&lt;=50),"Средняя",IF(AND($B11&gt;50,$B11&lt;=64),"Хорошая",IF($B11&gt;64,"Высокая","ОШИБКА"))))</f>
        <v>Средняя</v>
      </c>
      <c r="T11" s="25" t="str">
        <f t="shared" ref="T11:T74" si="10">IF(AND($B11&gt;0,$B11&lt;=44),"Слабая",IF(AND($B11&gt;44,$B11&lt;=54),"Средняя",IF(AND($B11&gt;54,$B11&lt;=69),"Хорошая",IF($B11&gt;69,"Высокая","ОШИБКА"))))</f>
        <v>Слабая</v>
      </c>
      <c r="U11" s="25" t="str">
        <f t="shared" ref="U11:U74" si="11">IF(AND($B11&gt;0,$B11&lt;=49),"Слабая",IF(AND($B11&gt;49,$B11&lt;=62),"Средняя",IF(AND($B11&gt;62,$B11&lt;=77),"Хорошая",IF($B11&gt;77,"Высокая","ОШИБКА"))))</f>
        <v>Слабая</v>
      </c>
      <c r="V11" s="25" t="str">
        <f t="shared" ref="V11:W30" si="12">IF(AND($D11&gt;0,$D11&lt;=0.88),"ПАТОЛОГИЯ",IF(AND($D11&gt;0.88,$D11&lt;=0.91),"Слабая",IF(AND($D11&gt;0.91,$D11&lt;=0.95),"Средняя",IF(AND($D11&gt;0.95,$D11&lt;=0.97),"Хорошая",IF(AND($D11&gt;0.97,$D11&lt;=1),"Высокая","ОШИБКА")))))</f>
        <v>Средняя</v>
      </c>
      <c r="W11" s="25" t="str">
        <f t="shared" si="12"/>
        <v>Средняя</v>
      </c>
      <c r="X11" s="25" t="str">
        <f t="shared" ref="X11:X74" si="13">IF(AND($D11&gt;0,$D11&lt;=0.89),"ПАТОЛОГИЯ",IF(AND($D11&gt;0.89,$D11&lt;=0.91),"Слабая",IF(AND($D11&gt;91,$D11&lt;=0.95),"Средняя",IF(AND($D11&gt;0.95,$D11&lt;=0.97),"Хорошая",IF(AND($D11&gt;0.97,$D11&lt;=1),"Высокая","ОШИБКА")))))</f>
        <v>ОШИБКА</v>
      </c>
      <c r="Y11" s="25" t="str">
        <f t="shared" ref="Y11:AC20" si="14">IF(AND($D11&gt;0,$D11&lt;=0.89),"ПАТОЛОГИЯ",IF(AND($D11&gt;0.89,$D11&lt;=0.91),"Слабая",IF(AND($D11&gt;91,$D11&lt;=0.93),"Средняя",IF(AND($D11&gt;0.93,$D11&lt;=0.96),"Хорошая",IF(AND($D11&gt;0.96,$D11&lt;=1),"Высокая","ОШИБКА")))))</f>
        <v>Хорошая</v>
      </c>
      <c r="Z11" s="25" t="str">
        <f t="shared" si="14"/>
        <v>Хорошая</v>
      </c>
      <c r="AA11" s="25" t="str">
        <f t="shared" si="14"/>
        <v>Хорошая</v>
      </c>
      <c r="AB11" s="25" t="str">
        <f t="shared" si="14"/>
        <v>Хорошая</v>
      </c>
      <c r="AC11" s="25" t="str">
        <f t="shared" si="14"/>
        <v>Хорошая</v>
      </c>
      <c r="AD11" s="25" t="str">
        <f t="shared" ref="AD11:AE30" si="15">IF(AND($D11&gt;0,$D11&lt;=0.9),"ПАТОЛОГИЯ",IF($D11=0.91,"Слабая",IF(AND($D11&gt;0.91,$D11&lt;=0.94),"Средняя",IF(AND($D11&gt;0.94,$D11&lt;=0.97),"Хорошая",IF(AND($D11&gt;0.97,$D11&lt;=1),"Высокая","ОШИБКА")))))</f>
        <v>Хорошая</v>
      </c>
      <c r="AE11" s="25" t="str">
        <f t="shared" si="15"/>
        <v>Хорошая</v>
      </c>
      <c r="AF11" s="25" t="str">
        <f t="shared" ref="AF11:AG30" si="16">IF(AND($D11&gt;0,$D11&lt;=0.9),"ПАТОЛОГИЯ",IF(AND($D11&gt;0.9,$D11&lt;=92),"Слабая",IF(AND($D11&gt;92,$D11&lt;=0.95),"Средняя",IF(AND($D11&gt;0.95,$D11&lt;=0.97),"Хорошая",IF(AND($D11&gt;0.97,$D11&lt;=1),"Высокая","ОШИБКА")))))</f>
        <v>Слабая</v>
      </c>
      <c r="AG11" s="25" t="str">
        <f t="shared" si="16"/>
        <v>Слабая</v>
      </c>
    </row>
    <row r="12" spans="1:33" x14ac:dyDescent="0.25">
      <c r="A12" s="1">
        <f>'Тулуз-Пьерон'!A16</f>
        <v>2</v>
      </c>
      <c r="B12" s="1">
        <f>AVERAGE('Тулуз-Пьерон'!H16:Q16)</f>
        <v>26.9</v>
      </c>
      <c r="C12" s="1">
        <f>AVERAGE('Тулуз-Пьерон'!R16:AA16)</f>
        <v>0.5</v>
      </c>
      <c r="D12" s="26">
        <f t="shared" si="0"/>
        <v>0.98141263940520451</v>
      </c>
      <c r="E12" s="26">
        <f>STDEV('Тулуз-Пьерон'!H16:Q16)</f>
        <v>5.3427001080394181</v>
      </c>
      <c r="F12" s="26">
        <f>STDEV('Тулуз-Пьерон'!R16:AA16)</f>
        <v>0.52704627669472992</v>
      </c>
      <c r="G12" s="26">
        <f>SQRT(RSQ('Тулуз-Пьерон'!H16:Q16,'Тулуз-Пьерон'!R16:AA16))</f>
        <v>0.13810709425039985</v>
      </c>
      <c r="J12" s="25" t="str">
        <f t="shared" si="1"/>
        <v>Средняя</v>
      </c>
      <c r="K12" s="25" t="str">
        <f t="shared" si="2"/>
        <v>Слабая</v>
      </c>
      <c r="L12" s="25" t="str">
        <f t="shared" si="3"/>
        <v>Слабая</v>
      </c>
      <c r="M12" s="25" t="str">
        <f t="shared" si="4"/>
        <v>Средняя</v>
      </c>
      <c r="N12" s="25" t="str">
        <f t="shared" si="4"/>
        <v>Средняя</v>
      </c>
      <c r="O12" s="25" t="str">
        <f t="shared" si="5"/>
        <v>Слабая</v>
      </c>
      <c r="P12" s="25" t="str">
        <f t="shared" si="6"/>
        <v>Слабая</v>
      </c>
      <c r="Q12" s="25" t="str">
        <f t="shared" si="7"/>
        <v>Слабая</v>
      </c>
      <c r="R12" s="25" t="str">
        <f t="shared" si="8"/>
        <v>Слабая</v>
      </c>
      <c r="S12" s="25" t="str">
        <f t="shared" si="9"/>
        <v>Слабая</v>
      </c>
      <c r="T12" s="25" t="str">
        <f t="shared" si="10"/>
        <v>Слабая</v>
      </c>
      <c r="U12" s="25" t="str">
        <f t="shared" si="11"/>
        <v>Слабая</v>
      </c>
      <c r="V12" s="25" t="str">
        <f t="shared" si="12"/>
        <v>Высокая</v>
      </c>
      <c r="W12" s="25" t="str">
        <f t="shared" si="12"/>
        <v>Высокая</v>
      </c>
      <c r="X12" s="25" t="str">
        <f t="shared" si="13"/>
        <v>Высокая</v>
      </c>
      <c r="Y12" s="25" t="str">
        <f t="shared" si="14"/>
        <v>Высокая</v>
      </c>
      <c r="Z12" s="25" t="str">
        <f t="shared" si="14"/>
        <v>Высокая</v>
      </c>
      <c r="AA12" s="25" t="str">
        <f t="shared" si="14"/>
        <v>Высокая</v>
      </c>
      <c r="AB12" s="25" t="str">
        <f t="shared" si="14"/>
        <v>Высокая</v>
      </c>
      <c r="AC12" s="25" t="str">
        <f t="shared" si="14"/>
        <v>Высокая</v>
      </c>
      <c r="AD12" s="25" t="str">
        <f t="shared" si="15"/>
        <v>Высокая</v>
      </c>
      <c r="AE12" s="25" t="str">
        <f t="shared" si="15"/>
        <v>Высокая</v>
      </c>
      <c r="AF12" s="25" t="str">
        <f t="shared" si="16"/>
        <v>Слабая</v>
      </c>
      <c r="AG12" s="25" t="str">
        <f t="shared" si="16"/>
        <v>Слабая</v>
      </c>
    </row>
    <row r="13" spans="1:33" x14ac:dyDescent="0.25">
      <c r="A13" s="1">
        <f>'Тулуз-Пьерон'!A17</f>
        <v>3</v>
      </c>
      <c r="B13" s="1">
        <f>AVERAGE('Тулуз-Пьерон'!H17:Q17)</f>
        <v>23.4</v>
      </c>
      <c r="C13" s="1">
        <f>AVERAGE('Тулуз-Пьерон'!R17:AA17)</f>
        <v>4.3</v>
      </c>
      <c r="D13" s="26">
        <f t="shared" si="0"/>
        <v>0.81623931623931623</v>
      </c>
      <c r="E13" s="26">
        <f>STDEV('Тулуз-Пьерон'!H17:Q17)</f>
        <v>8.3426614458456818</v>
      </c>
      <c r="F13" s="26">
        <f>STDEV('Тулуз-Пьерон'!R17:AA17)</f>
        <v>1.6363916944844767</v>
      </c>
      <c r="G13" s="26">
        <f>SQRT(RSQ('Тулуз-Пьерон'!H17:Q17,'Тулуз-Пьерон'!R17:AA17))</f>
        <v>0.82853981340174643</v>
      </c>
      <c r="J13" s="25" t="str">
        <f t="shared" si="1"/>
        <v>Средняя</v>
      </c>
      <c r="K13" s="25" t="str">
        <f t="shared" si="2"/>
        <v>Слабая</v>
      </c>
      <c r="L13" s="25" t="str">
        <f t="shared" si="3"/>
        <v>Слабая</v>
      </c>
      <c r="M13" s="25" t="str">
        <f t="shared" si="4"/>
        <v>Слабая</v>
      </c>
      <c r="N13" s="25" t="str">
        <f t="shared" si="4"/>
        <v>Слабая</v>
      </c>
      <c r="O13" s="25" t="str">
        <f t="shared" si="5"/>
        <v>Слабая</v>
      </c>
      <c r="P13" s="25" t="str">
        <f t="shared" si="6"/>
        <v>ПАТОЛОГИЯ</v>
      </c>
      <c r="Q13" s="25" t="str">
        <f t="shared" si="7"/>
        <v>Слабая</v>
      </c>
      <c r="R13" s="25" t="str">
        <f t="shared" si="8"/>
        <v>Слабая</v>
      </c>
      <c r="S13" s="25" t="str">
        <f t="shared" si="9"/>
        <v>Слабая</v>
      </c>
      <c r="T13" s="25" t="str">
        <f t="shared" si="10"/>
        <v>Слабая</v>
      </c>
      <c r="U13" s="25" t="str">
        <f t="shared" si="11"/>
        <v>Слабая</v>
      </c>
      <c r="V13" s="25" t="str">
        <f t="shared" si="12"/>
        <v>ПАТОЛОГИЯ</v>
      </c>
      <c r="W13" s="25" t="str">
        <f t="shared" si="12"/>
        <v>ПАТОЛОГИЯ</v>
      </c>
      <c r="X13" s="25" t="str">
        <f t="shared" si="13"/>
        <v>ПАТОЛОГИЯ</v>
      </c>
      <c r="Y13" s="25" t="str">
        <f t="shared" si="14"/>
        <v>ПАТОЛОГИЯ</v>
      </c>
      <c r="Z13" s="25" t="str">
        <f t="shared" si="14"/>
        <v>ПАТОЛОГИЯ</v>
      </c>
      <c r="AA13" s="25" t="str">
        <f t="shared" si="14"/>
        <v>ПАТОЛОГИЯ</v>
      </c>
      <c r="AB13" s="25" t="str">
        <f t="shared" si="14"/>
        <v>ПАТОЛОГИЯ</v>
      </c>
      <c r="AC13" s="25" t="str">
        <f t="shared" si="14"/>
        <v>ПАТОЛОГИЯ</v>
      </c>
      <c r="AD13" s="25" t="str">
        <f t="shared" si="15"/>
        <v>ПАТОЛОГИЯ</v>
      </c>
      <c r="AE13" s="25" t="str">
        <f t="shared" si="15"/>
        <v>ПАТОЛОГИЯ</v>
      </c>
      <c r="AF13" s="25" t="str">
        <f t="shared" si="16"/>
        <v>ПАТОЛОГИЯ</v>
      </c>
      <c r="AG13" s="25" t="str">
        <f t="shared" si="16"/>
        <v>ПАТОЛОГИЯ</v>
      </c>
    </row>
    <row r="14" spans="1:33" x14ac:dyDescent="0.25">
      <c r="A14" s="1">
        <f>'Тулуз-Пьерон'!A18</f>
        <v>4</v>
      </c>
      <c r="B14" s="1">
        <f>AVERAGE('Тулуз-Пьерон'!H18:Q18)</f>
        <v>0.1</v>
      </c>
      <c r="C14" s="1">
        <f>AVERAGE('Тулуз-Пьерон'!R18:AA18)</f>
        <v>0.1</v>
      </c>
      <c r="D14" s="26">
        <f t="shared" si="0"/>
        <v>0</v>
      </c>
      <c r="E14" s="26">
        <f>STDEV('Тулуз-Пьерон'!H18:Q18)</f>
        <v>0.31622776601683794</v>
      </c>
      <c r="F14" s="26">
        <f>STDEV('Тулуз-Пьерон'!R18:AA18)</f>
        <v>0.31622776601683794</v>
      </c>
      <c r="G14" s="26">
        <f>SQRT(RSQ('Тулуз-Пьерон'!H18:Q18,'Тулуз-Пьерон'!R18:AA18))</f>
        <v>1.0000000000000002</v>
      </c>
      <c r="J14" s="25" t="str">
        <f t="shared" si="1"/>
        <v>ПАТОЛОГИЯ</v>
      </c>
      <c r="K14" s="25" t="str">
        <f t="shared" si="2"/>
        <v>ПАТОЛОГИЯ</v>
      </c>
      <c r="L14" s="25" t="str">
        <f t="shared" si="3"/>
        <v>ПАТОЛОГИЯ</v>
      </c>
      <c r="M14" s="25" t="str">
        <f t="shared" si="4"/>
        <v>ПАТОЛОГИЯ</v>
      </c>
      <c r="N14" s="25" t="str">
        <f t="shared" si="4"/>
        <v>ПАТОЛОГИЯ</v>
      </c>
      <c r="O14" s="25" t="str">
        <f t="shared" si="5"/>
        <v>ПАТОЛОГИЯ</v>
      </c>
      <c r="P14" s="25" t="str">
        <f t="shared" si="6"/>
        <v>ПАТОЛОГИЯ</v>
      </c>
      <c r="Q14" s="25" t="str">
        <f t="shared" si="7"/>
        <v>Слабая</v>
      </c>
      <c r="R14" s="25" t="str">
        <f t="shared" si="8"/>
        <v>Слабая</v>
      </c>
      <c r="S14" s="25" t="str">
        <f t="shared" si="9"/>
        <v>Слабая</v>
      </c>
      <c r="T14" s="25" t="str">
        <f t="shared" si="10"/>
        <v>Слабая</v>
      </c>
      <c r="U14" s="25" t="str">
        <f t="shared" si="11"/>
        <v>Слабая</v>
      </c>
      <c r="V14" s="25" t="str">
        <f t="shared" si="12"/>
        <v>ОШИБКА</v>
      </c>
      <c r="W14" s="25" t="str">
        <f t="shared" si="12"/>
        <v>ОШИБКА</v>
      </c>
      <c r="X14" s="25" t="str">
        <f t="shared" si="13"/>
        <v>ОШИБКА</v>
      </c>
      <c r="Y14" s="25" t="str">
        <f t="shared" si="14"/>
        <v>ОШИБКА</v>
      </c>
      <c r="Z14" s="25" t="str">
        <f t="shared" si="14"/>
        <v>ОШИБКА</v>
      </c>
      <c r="AA14" s="25" t="str">
        <f t="shared" si="14"/>
        <v>ОШИБКА</v>
      </c>
      <c r="AB14" s="25" t="str">
        <f t="shared" si="14"/>
        <v>ОШИБКА</v>
      </c>
      <c r="AC14" s="25" t="str">
        <f t="shared" si="14"/>
        <v>ОШИБКА</v>
      </c>
      <c r="AD14" s="25" t="str">
        <f t="shared" si="15"/>
        <v>ОШИБКА</v>
      </c>
      <c r="AE14" s="25" t="str">
        <f t="shared" si="15"/>
        <v>ОШИБКА</v>
      </c>
      <c r="AF14" s="25" t="str">
        <f t="shared" si="16"/>
        <v>ОШИБКА</v>
      </c>
      <c r="AG14" s="25" t="str">
        <f t="shared" si="16"/>
        <v>ОШИБКА</v>
      </c>
    </row>
    <row r="15" spans="1:33" x14ac:dyDescent="0.25">
      <c r="A15" s="1">
        <f>'Тулуз-Пьерон'!A19</f>
        <v>5</v>
      </c>
      <c r="B15" s="1">
        <f>AVERAGE('Тулуз-Пьерон'!H19:Q19)</f>
        <v>26.8</v>
      </c>
      <c r="C15" s="1">
        <f>AVERAGE('Тулуз-Пьерон'!R19:AA19)</f>
        <v>0.3</v>
      </c>
      <c r="D15" s="26">
        <f t="shared" si="0"/>
        <v>0.98880597014925375</v>
      </c>
      <c r="E15" s="26">
        <f>STDEV('Тулуз-Пьерон'!H19:Q19)</f>
        <v>2.2997584414213783</v>
      </c>
      <c r="F15" s="26">
        <f>STDEV('Тулуз-Пьерон'!R19:AA19)</f>
        <v>0.67494855771055284</v>
      </c>
      <c r="G15" s="26">
        <f>SQRT(RSQ('Тулуз-Пьерон'!H19:Q19,'Тулуз-Пьерон'!R19:AA19))</f>
        <v>0.45812560895528615</v>
      </c>
      <c r="J15" s="25" t="str">
        <f t="shared" si="1"/>
        <v>Средняя</v>
      </c>
      <c r="K15" s="25" t="str">
        <f t="shared" si="2"/>
        <v>Слабая</v>
      </c>
      <c r="L15" s="25" t="str">
        <f t="shared" si="3"/>
        <v>Слабая</v>
      </c>
      <c r="M15" s="25" t="str">
        <f t="shared" si="4"/>
        <v>Средняя</v>
      </c>
      <c r="N15" s="25" t="str">
        <f t="shared" si="4"/>
        <v>Средняя</v>
      </c>
      <c r="O15" s="25" t="str">
        <f t="shared" si="5"/>
        <v>Слабая</v>
      </c>
      <c r="P15" s="25" t="str">
        <f t="shared" si="6"/>
        <v>Слабая</v>
      </c>
      <c r="Q15" s="25" t="str">
        <f t="shared" si="7"/>
        <v>Слабая</v>
      </c>
      <c r="R15" s="25" t="str">
        <f t="shared" si="8"/>
        <v>Слабая</v>
      </c>
      <c r="S15" s="25" t="str">
        <f t="shared" si="9"/>
        <v>Слабая</v>
      </c>
      <c r="T15" s="25" t="str">
        <f t="shared" si="10"/>
        <v>Слабая</v>
      </c>
      <c r="U15" s="25" t="str">
        <f t="shared" si="11"/>
        <v>Слабая</v>
      </c>
      <c r="V15" s="25" t="str">
        <f t="shared" si="12"/>
        <v>Высокая</v>
      </c>
      <c r="W15" s="25" t="str">
        <f t="shared" si="12"/>
        <v>Высокая</v>
      </c>
      <c r="X15" s="25" t="str">
        <f t="shared" si="13"/>
        <v>Высокая</v>
      </c>
      <c r="Y15" s="25" t="str">
        <f t="shared" si="14"/>
        <v>Высокая</v>
      </c>
      <c r="Z15" s="25" t="str">
        <f t="shared" si="14"/>
        <v>Высокая</v>
      </c>
      <c r="AA15" s="25" t="str">
        <f t="shared" si="14"/>
        <v>Высокая</v>
      </c>
      <c r="AB15" s="25" t="str">
        <f t="shared" si="14"/>
        <v>Высокая</v>
      </c>
      <c r="AC15" s="25" t="str">
        <f t="shared" si="14"/>
        <v>Высокая</v>
      </c>
      <c r="AD15" s="25" t="str">
        <f t="shared" si="15"/>
        <v>Высокая</v>
      </c>
      <c r="AE15" s="25" t="str">
        <f t="shared" si="15"/>
        <v>Высокая</v>
      </c>
      <c r="AF15" s="25" t="str">
        <f t="shared" si="16"/>
        <v>Слабая</v>
      </c>
      <c r="AG15" s="25" t="str">
        <f t="shared" si="16"/>
        <v>Слабая</v>
      </c>
    </row>
    <row r="16" spans="1:33" x14ac:dyDescent="0.25">
      <c r="A16" s="1">
        <f>'Тулуз-Пьерон'!A20</f>
        <v>6</v>
      </c>
      <c r="B16" s="1">
        <f>AVERAGE('Тулуз-Пьерон'!H20:Q20)</f>
        <v>33.4</v>
      </c>
      <c r="C16" s="1">
        <f>AVERAGE('Тулуз-Пьерон'!R20:AA20)</f>
        <v>1.6</v>
      </c>
      <c r="D16" s="26">
        <f t="shared" si="0"/>
        <v>0.95209580838323349</v>
      </c>
      <c r="E16" s="26">
        <f>STDEV('Тулуз-Пьерон'!H20:Q20)</f>
        <v>6.432556084308767</v>
      </c>
      <c r="F16" s="26">
        <f>STDEV('Тулуз-Пьерон'!R20:AA20)</f>
        <v>0.8432740427115677</v>
      </c>
      <c r="G16" s="26">
        <f>SQRT(RSQ('Тулуз-Пьерон'!H20:Q20,'Тулуз-Пьерон'!R20:AA20))</f>
        <v>0.21712560527035313</v>
      </c>
      <c r="J16" s="25" t="str">
        <f t="shared" si="1"/>
        <v>Хорошая</v>
      </c>
      <c r="K16" s="25" t="str">
        <f t="shared" si="2"/>
        <v>Средняя</v>
      </c>
      <c r="L16" s="25" t="str">
        <f t="shared" si="3"/>
        <v>Средняя</v>
      </c>
      <c r="M16" s="25" t="str">
        <f t="shared" si="4"/>
        <v>Средняя</v>
      </c>
      <c r="N16" s="25" t="str">
        <f t="shared" si="4"/>
        <v>Средняя</v>
      </c>
      <c r="O16" s="25" t="str">
        <f t="shared" si="5"/>
        <v>Средняя</v>
      </c>
      <c r="P16" s="25" t="str">
        <f t="shared" si="6"/>
        <v>Средняя</v>
      </c>
      <c r="Q16" s="25" t="str">
        <f t="shared" si="7"/>
        <v>Слабая</v>
      </c>
      <c r="R16" s="25" t="str">
        <f t="shared" si="8"/>
        <v>Слабая</v>
      </c>
      <c r="S16" s="25" t="str">
        <f t="shared" si="9"/>
        <v>Слабая</v>
      </c>
      <c r="T16" s="25" t="str">
        <f t="shared" si="10"/>
        <v>Слабая</v>
      </c>
      <c r="U16" s="25" t="str">
        <f t="shared" si="11"/>
        <v>Слабая</v>
      </c>
      <c r="V16" s="25" t="str">
        <f t="shared" si="12"/>
        <v>Хорошая</v>
      </c>
      <c r="W16" s="25" t="str">
        <f t="shared" si="12"/>
        <v>Хорошая</v>
      </c>
      <c r="X16" s="25" t="str">
        <f t="shared" si="13"/>
        <v>Хорошая</v>
      </c>
      <c r="Y16" s="25" t="str">
        <f t="shared" si="14"/>
        <v>Хорошая</v>
      </c>
      <c r="Z16" s="25" t="str">
        <f t="shared" si="14"/>
        <v>Хорошая</v>
      </c>
      <c r="AA16" s="25" t="str">
        <f t="shared" si="14"/>
        <v>Хорошая</v>
      </c>
      <c r="AB16" s="25" t="str">
        <f t="shared" si="14"/>
        <v>Хорошая</v>
      </c>
      <c r="AC16" s="25" t="str">
        <f t="shared" si="14"/>
        <v>Хорошая</v>
      </c>
      <c r="AD16" s="25" t="str">
        <f t="shared" si="15"/>
        <v>Хорошая</v>
      </c>
      <c r="AE16" s="25" t="str">
        <f t="shared" si="15"/>
        <v>Хорошая</v>
      </c>
      <c r="AF16" s="25" t="str">
        <f t="shared" si="16"/>
        <v>Слабая</v>
      </c>
      <c r="AG16" s="25" t="str">
        <f t="shared" si="16"/>
        <v>Слабая</v>
      </c>
    </row>
    <row r="17" spans="1:33" x14ac:dyDescent="0.25">
      <c r="A17" s="1">
        <f>'Тулуз-Пьерон'!A21</f>
        <v>7</v>
      </c>
      <c r="B17" s="1">
        <f>AVERAGE('Тулуз-Пьерон'!H21:Q21)</f>
        <v>36.5</v>
      </c>
      <c r="C17" s="1">
        <f>AVERAGE('Тулуз-Пьерон'!R21:AA21)</f>
        <v>1.1000000000000001</v>
      </c>
      <c r="D17" s="26">
        <f t="shared" si="0"/>
        <v>0.96986301369863015</v>
      </c>
      <c r="E17" s="26">
        <f>STDEV('Тулуз-Пьерон'!H21:Q21)</f>
        <v>1.9002923751652301</v>
      </c>
      <c r="F17" s="26">
        <f>STDEV('Тулуз-Пьерон'!R21:AA21)</f>
        <v>1.5238839267549946</v>
      </c>
      <c r="G17" s="26">
        <f>SQRT(RSQ('Тулуз-Пьерон'!H21:Q21,'Тулуз-Пьерон'!R21:AA21))</f>
        <v>0.51798710093175981</v>
      </c>
      <c r="J17" s="25" t="str">
        <f t="shared" si="1"/>
        <v>Хорошая</v>
      </c>
      <c r="K17" s="25" t="str">
        <f t="shared" si="2"/>
        <v>Хорошая</v>
      </c>
      <c r="L17" s="25" t="str">
        <f t="shared" si="3"/>
        <v>Средняя</v>
      </c>
      <c r="M17" s="25" t="str">
        <f t="shared" si="4"/>
        <v>Хорошая</v>
      </c>
      <c r="N17" s="25" t="str">
        <f t="shared" si="4"/>
        <v>Хорошая</v>
      </c>
      <c r="O17" s="25" t="str">
        <f t="shared" si="5"/>
        <v>Средняя</v>
      </c>
      <c r="P17" s="25" t="str">
        <f t="shared" si="6"/>
        <v>Средняя</v>
      </c>
      <c r="Q17" s="25" t="str">
        <f t="shared" si="7"/>
        <v>Средняя</v>
      </c>
      <c r="R17" s="25" t="str">
        <f t="shared" si="8"/>
        <v>Слабая</v>
      </c>
      <c r="S17" s="25" t="str">
        <f t="shared" si="9"/>
        <v>Слабая</v>
      </c>
      <c r="T17" s="25" t="str">
        <f t="shared" si="10"/>
        <v>Слабая</v>
      </c>
      <c r="U17" s="25" t="str">
        <f t="shared" si="11"/>
        <v>Слабая</v>
      </c>
      <c r="V17" s="25" t="str">
        <f t="shared" si="12"/>
        <v>Хорошая</v>
      </c>
      <c r="W17" s="25" t="str">
        <f t="shared" si="12"/>
        <v>Хорошая</v>
      </c>
      <c r="X17" s="25" t="str">
        <f t="shared" si="13"/>
        <v>Хорошая</v>
      </c>
      <c r="Y17" s="25" t="str">
        <f t="shared" si="14"/>
        <v>Высокая</v>
      </c>
      <c r="Z17" s="25" t="str">
        <f t="shared" si="14"/>
        <v>Высокая</v>
      </c>
      <c r="AA17" s="25" t="str">
        <f t="shared" si="14"/>
        <v>Высокая</v>
      </c>
      <c r="AB17" s="25" t="str">
        <f t="shared" si="14"/>
        <v>Высокая</v>
      </c>
      <c r="AC17" s="25" t="str">
        <f t="shared" si="14"/>
        <v>Высокая</v>
      </c>
      <c r="AD17" s="25" t="str">
        <f t="shared" si="15"/>
        <v>Хорошая</v>
      </c>
      <c r="AE17" s="25" t="str">
        <f t="shared" si="15"/>
        <v>Хорошая</v>
      </c>
      <c r="AF17" s="25" t="str">
        <f t="shared" si="16"/>
        <v>Слабая</v>
      </c>
      <c r="AG17" s="25" t="str">
        <f t="shared" si="16"/>
        <v>Слабая</v>
      </c>
    </row>
    <row r="18" spans="1:33" x14ac:dyDescent="0.25">
      <c r="A18" s="1">
        <f>'Тулуз-Пьерон'!A22</f>
        <v>8</v>
      </c>
      <c r="B18" s="1">
        <f>AVERAGE('Тулуз-Пьерон'!H22:Q22)</f>
        <v>3.8</v>
      </c>
      <c r="C18" s="1">
        <f>AVERAGE('Тулуз-Пьерон'!R22:AA22)</f>
        <v>0.8</v>
      </c>
      <c r="D18" s="26">
        <f t="shared" si="0"/>
        <v>0.78947368421052633</v>
      </c>
      <c r="E18" s="26">
        <f>STDEV('Тулуз-Пьерон'!H22:Q22)</f>
        <v>0.42163702135578318</v>
      </c>
      <c r="F18" s="26">
        <f>STDEV('Тулуз-Пьерон'!R22:AA22)</f>
        <v>0.63245553203367588</v>
      </c>
      <c r="G18" s="26">
        <f>SQRT(RSQ('Тулуз-Пьерон'!H22:Q22,'Тулуз-Пьерон'!R22:AA22))</f>
        <v>0.58333333333333348</v>
      </c>
      <c r="J18" s="25" t="str">
        <f t="shared" si="1"/>
        <v>ПАТОЛОГИЯ</v>
      </c>
      <c r="K18" s="25" t="str">
        <f t="shared" si="2"/>
        <v>ПАТОЛОГИЯ</v>
      </c>
      <c r="L18" s="25" t="str">
        <f t="shared" si="3"/>
        <v>ПАТОЛОГИЯ</v>
      </c>
      <c r="M18" s="25" t="str">
        <f t="shared" si="4"/>
        <v>ПАТОЛОГИЯ</v>
      </c>
      <c r="N18" s="25" t="str">
        <f t="shared" si="4"/>
        <v>ПАТОЛОГИЯ</v>
      </c>
      <c r="O18" s="25" t="str">
        <f t="shared" si="5"/>
        <v>ПАТОЛОГИЯ</v>
      </c>
      <c r="P18" s="25" t="str">
        <f t="shared" si="6"/>
        <v>ПАТОЛОГИЯ</v>
      </c>
      <c r="Q18" s="25" t="str">
        <f t="shared" si="7"/>
        <v>Слабая</v>
      </c>
      <c r="R18" s="25" t="str">
        <f t="shared" si="8"/>
        <v>Слабая</v>
      </c>
      <c r="S18" s="25" t="str">
        <f t="shared" si="9"/>
        <v>Слабая</v>
      </c>
      <c r="T18" s="25" t="str">
        <f t="shared" si="10"/>
        <v>Слабая</v>
      </c>
      <c r="U18" s="25" t="str">
        <f t="shared" si="11"/>
        <v>Слабая</v>
      </c>
      <c r="V18" s="25" t="str">
        <f t="shared" si="12"/>
        <v>ПАТОЛОГИЯ</v>
      </c>
      <c r="W18" s="25" t="str">
        <f t="shared" si="12"/>
        <v>ПАТОЛОГИЯ</v>
      </c>
      <c r="X18" s="25" t="str">
        <f t="shared" si="13"/>
        <v>ПАТОЛОГИЯ</v>
      </c>
      <c r="Y18" s="25" t="str">
        <f t="shared" si="14"/>
        <v>ПАТОЛОГИЯ</v>
      </c>
      <c r="Z18" s="25" t="str">
        <f t="shared" si="14"/>
        <v>ПАТОЛОГИЯ</v>
      </c>
      <c r="AA18" s="25" t="str">
        <f t="shared" si="14"/>
        <v>ПАТОЛОГИЯ</v>
      </c>
      <c r="AB18" s="25" t="str">
        <f t="shared" si="14"/>
        <v>ПАТОЛОГИЯ</v>
      </c>
      <c r="AC18" s="25" t="str">
        <f t="shared" si="14"/>
        <v>ПАТОЛОГИЯ</v>
      </c>
      <c r="AD18" s="25" t="str">
        <f t="shared" si="15"/>
        <v>ПАТОЛОГИЯ</v>
      </c>
      <c r="AE18" s="25" t="str">
        <f t="shared" si="15"/>
        <v>ПАТОЛОГИЯ</v>
      </c>
      <c r="AF18" s="25" t="str">
        <f t="shared" si="16"/>
        <v>ПАТОЛОГИЯ</v>
      </c>
      <c r="AG18" s="25" t="str">
        <f t="shared" si="16"/>
        <v>ПАТОЛОГИЯ</v>
      </c>
    </row>
    <row r="19" spans="1:33" x14ac:dyDescent="0.25">
      <c r="A19" s="1">
        <f>'Тулуз-Пьерон'!A23</f>
        <v>9</v>
      </c>
      <c r="B19" s="1">
        <f>AVERAGE('Тулуз-Пьерон'!H23:Q23)</f>
        <v>33.4</v>
      </c>
      <c r="C19" s="1">
        <f>AVERAGE('Тулуз-Пьерон'!R23:AA23)</f>
        <v>2.7</v>
      </c>
      <c r="D19" s="26">
        <f t="shared" si="0"/>
        <v>0.91916167664670656</v>
      </c>
      <c r="E19" s="26">
        <f>STDEV('Тулуз-Пьерон'!H23:Q23)</f>
        <v>4.8120219820316192</v>
      </c>
      <c r="F19" s="26">
        <f>STDEV('Тулуз-Пьерон'!R23:AA23)</f>
        <v>1.6363916944844767</v>
      </c>
      <c r="G19" s="26">
        <f>SQRT(RSQ('Тулуз-Пьерон'!H23:Q23,'Тулуз-Пьерон'!R23:AA23))</f>
        <v>0.35558477875108896</v>
      </c>
      <c r="J19" s="25" t="str">
        <f t="shared" si="1"/>
        <v>Хорошая</v>
      </c>
      <c r="K19" s="25" t="str">
        <f t="shared" si="2"/>
        <v>Средняя</v>
      </c>
      <c r="L19" s="25" t="str">
        <f t="shared" si="3"/>
        <v>Средняя</v>
      </c>
      <c r="M19" s="25" t="str">
        <f t="shared" si="4"/>
        <v>Средняя</v>
      </c>
      <c r="N19" s="25" t="str">
        <f t="shared" si="4"/>
        <v>Средняя</v>
      </c>
      <c r="O19" s="25" t="str">
        <f t="shared" si="5"/>
        <v>Средняя</v>
      </c>
      <c r="P19" s="25" t="str">
        <f t="shared" si="6"/>
        <v>Средняя</v>
      </c>
      <c r="Q19" s="25" t="str">
        <f t="shared" si="7"/>
        <v>Слабая</v>
      </c>
      <c r="R19" s="25" t="str">
        <f t="shared" si="8"/>
        <v>Слабая</v>
      </c>
      <c r="S19" s="25" t="str">
        <f t="shared" si="9"/>
        <v>Слабая</v>
      </c>
      <c r="T19" s="25" t="str">
        <f t="shared" si="10"/>
        <v>Слабая</v>
      </c>
      <c r="U19" s="25" t="str">
        <f t="shared" si="11"/>
        <v>Слабая</v>
      </c>
      <c r="V19" s="25" t="str">
        <f t="shared" si="12"/>
        <v>Средняя</v>
      </c>
      <c r="W19" s="25" t="str">
        <f t="shared" si="12"/>
        <v>Средняя</v>
      </c>
      <c r="X19" s="25" t="str">
        <f t="shared" si="13"/>
        <v>ОШИБКА</v>
      </c>
      <c r="Y19" s="25" t="str">
        <f t="shared" si="14"/>
        <v>ОШИБКА</v>
      </c>
      <c r="Z19" s="25" t="str">
        <f t="shared" si="14"/>
        <v>ОШИБКА</v>
      </c>
      <c r="AA19" s="25" t="str">
        <f t="shared" si="14"/>
        <v>ОШИБКА</v>
      </c>
      <c r="AB19" s="25" t="str">
        <f t="shared" si="14"/>
        <v>ОШИБКА</v>
      </c>
      <c r="AC19" s="25" t="str">
        <f t="shared" si="14"/>
        <v>ОШИБКА</v>
      </c>
      <c r="AD19" s="25" t="str">
        <f t="shared" si="15"/>
        <v>Средняя</v>
      </c>
      <c r="AE19" s="25" t="str">
        <f t="shared" si="15"/>
        <v>Средняя</v>
      </c>
      <c r="AF19" s="25" t="str">
        <f t="shared" si="16"/>
        <v>Слабая</v>
      </c>
      <c r="AG19" s="25" t="str">
        <f t="shared" si="16"/>
        <v>Слабая</v>
      </c>
    </row>
    <row r="20" spans="1:33" x14ac:dyDescent="0.25">
      <c r="A20" s="1">
        <f>'Тулуз-Пьерон'!A24</f>
        <v>10</v>
      </c>
      <c r="B20" s="1">
        <f>AVERAGE('Тулуз-Пьерон'!H24:Q24)</f>
        <v>13.2</v>
      </c>
      <c r="C20" s="1">
        <f>AVERAGE('Тулуз-Пьерон'!R24:AA24)</f>
        <v>0.5</v>
      </c>
      <c r="D20" s="26">
        <f t="shared" si="0"/>
        <v>0.96212121212121215</v>
      </c>
      <c r="E20" s="26">
        <f>STDEV('Тулуз-Пьерон'!H24:Q24)</f>
        <v>5.0066622281382891</v>
      </c>
      <c r="F20" s="26">
        <f>STDEV('Тулуз-Пьерон'!R24:AA24)</f>
        <v>0.84983658559879749</v>
      </c>
      <c r="G20" s="26">
        <f>SQRT(RSQ('Тулуз-Пьерон'!H24:Q24,'Тулуз-Пьерон'!R24:AA24))</f>
        <v>0.49616642756306911</v>
      </c>
      <c r="J20" s="25" t="str">
        <f t="shared" si="1"/>
        <v>ПАТОЛОГИЯ</v>
      </c>
      <c r="K20" s="25" t="str">
        <f t="shared" si="2"/>
        <v>ПАТОЛОГИЯ</v>
      </c>
      <c r="L20" s="25" t="str">
        <f t="shared" si="3"/>
        <v>ПАТОЛОГИЯ</v>
      </c>
      <c r="M20" s="25" t="str">
        <f t="shared" si="4"/>
        <v>ПАТОЛОГИЯ</v>
      </c>
      <c r="N20" s="25" t="str">
        <f t="shared" si="4"/>
        <v>ПАТОЛОГИЯ</v>
      </c>
      <c r="O20" s="25" t="str">
        <f t="shared" si="5"/>
        <v>ПАТОЛОГИЯ</v>
      </c>
      <c r="P20" s="25" t="str">
        <f t="shared" si="6"/>
        <v>ПАТОЛОГИЯ</v>
      </c>
      <c r="Q20" s="25" t="str">
        <f t="shared" si="7"/>
        <v>Слабая</v>
      </c>
      <c r="R20" s="25" t="str">
        <f t="shared" si="8"/>
        <v>Слабая</v>
      </c>
      <c r="S20" s="25" t="str">
        <f t="shared" si="9"/>
        <v>Слабая</v>
      </c>
      <c r="T20" s="25" t="str">
        <f t="shared" si="10"/>
        <v>Слабая</v>
      </c>
      <c r="U20" s="25" t="str">
        <f t="shared" si="11"/>
        <v>Слабая</v>
      </c>
      <c r="V20" s="25" t="str">
        <f t="shared" si="12"/>
        <v>Хорошая</v>
      </c>
      <c r="W20" s="25" t="str">
        <f t="shared" si="12"/>
        <v>Хорошая</v>
      </c>
      <c r="X20" s="25" t="str">
        <f t="shared" si="13"/>
        <v>Хорошая</v>
      </c>
      <c r="Y20" s="25" t="str">
        <f t="shared" si="14"/>
        <v>Высокая</v>
      </c>
      <c r="Z20" s="25" t="str">
        <f t="shared" si="14"/>
        <v>Высокая</v>
      </c>
      <c r="AA20" s="25" t="str">
        <f t="shared" si="14"/>
        <v>Высокая</v>
      </c>
      <c r="AB20" s="25" t="str">
        <f t="shared" si="14"/>
        <v>Высокая</v>
      </c>
      <c r="AC20" s="25" t="str">
        <f t="shared" si="14"/>
        <v>Высокая</v>
      </c>
      <c r="AD20" s="25" t="str">
        <f t="shared" si="15"/>
        <v>Хорошая</v>
      </c>
      <c r="AE20" s="25" t="str">
        <f t="shared" si="15"/>
        <v>Хорошая</v>
      </c>
      <c r="AF20" s="25" t="str">
        <f t="shared" si="16"/>
        <v>Слабая</v>
      </c>
      <c r="AG20" s="25" t="str">
        <f t="shared" si="16"/>
        <v>Слабая</v>
      </c>
    </row>
    <row r="21" spans="1:33" x14ac:dyDescent="0.25">
      <c r="A21" s="1">
        <f>'Тулуз-Пьерон'!A25</f>
        <v>11</v>
      </c>
      <c r="B21" s="1">
        <f>AVERAGE('Тулуз-Пьерон'!H25:Q25)</f>
        <v>7</v>
      </c>
      <c r="C21" s="1">
        <f>AVERAGE('Тулуз-Пьерон'!R25:AA25)</f>
        <v>0.6</v>
      </c>
      <c r="D21" s="26">
        <f t="shared" si="0"/>
        <v>0.91428571428571437</v>
      </c>
      <c r="E21" s="26">
        <f>STDEV('Тулуз-Пьерон'!H25:Q25)</f>
        <v>1.247219128924647</v>
      </c>
      <c r="F21" s="26">
        <f>STDEV('Тулуз-Пьерон'!R25:AA25)</f>
        <v>0.5163977794943222</v>
      </c>
      <c r="G21" s="26">
        <f>SQRT(RSQ('Тулуз-Пьерон'!H25:Q25,'Тулуз-Пьерон'!R25:AA25))</f>
        <v>0.34503277967117707</v>
      </c>
      <c r="J21" s="25" t="str">
        <f t="shared" si="1"/>
        <v>ПАТОЛОГИЯ</v>
      </c>
      <c r="K21" s="25" t="str">
        <f t="shared" si="2"/>
        <v>ПАТОЛОГИЯ</v>
      </c>
      <c r="L21" s="25" t="str">
        <f t="shared" si="3"/>
        <v>ПАТОЛОГИЯ</v>
      </c>
      <c r="M21" s="25" t="str">
        <f t="shared" si="4"/>
        <v>ПАТОЛОГИЯ</v>
      </c>
      <c r="N21" s="25" t="str">
        <f t="shared" si="4"/>
        <v>ПАТОЛОГИЯ</v>
      </c>
      <c r="O21" s="25" t="str">
        <f t="shared" si="5"/>
        <v>ПАТОЛОГИЯ</v>
      </c>
      <c r="P21" s="25" t="str">
        <f t="shared" si="6"/>
        <v>ПАТОЛОГИЯ</v>
      </c>
      <c r="Q21" s="25" t="str">
        <f t="shared" si="7"/>
        <v>Слабая</v>
      </c>
      <c r="R21" s="25" t="str">
        <f t="shared" si="8"/>
        <v>Слабая</v>
      </c>
      <c r="S21" s="25" t="str">
        <f t="shared" si="9"/>
        <v>Слабая</v>
      </c>
      <c r="T21" s="25" t="str">
        <f t="shared" si="10"/>
        <v>Слабая</v>
      </c>
      <c r="U21" s="25" t="str">
        <f t="shared" si="11"/>
        <v>Слабая</v>
      </c>
      <c r="V21" s="25" t="str">
        <f t="shared" si="12"/>
        <v>Средняя</v>
      </c>
      <c r="W21" s="25" t="str">
        <f t="shared" si="12"/>
        <v>Средняя</v>
      </c>
      <c r="X21" s="25" t="str">
        <f t="shared" si="13"/>
        <v>ОШИБКА</v>
      </c>
      <c r="Y21" s="25" t="str">
        <f t="shared" ref="Y21:AC30" si="17">IF(AND($D21&gt;0,$D21&lt;=0.89),"ПАТОЛОГИЯ",IF(AND($D21&gt;0.89,$D21&lt;=0.91),"Слабая",IF(AND($D21&gt;91,$D21&lt;=0.93),"Средняя",IF(AND($D21&gt;0.93,$D21&lt;=0.96),"Хорошая",IF(AND($D21&gt;0.96,$D21&lt;=1),"Высокая","ОШИБКА")))))</f>
        <v>ОШИБКА</v>
      </c>
      <c r="Z21" s="25" t="str">
        <f t="shared" si="17"/>
        <v>ОШИБКА</v>
      </c>
      <c r="AA21" s="25" t="str">
        <f t="shared" si="17"/>
        <v>ОШИБКА</v>
      </c>
      <c r="AB21" s="25" t="str">
        <f t="shared" si="17"/>
        <v>ОШИБКА</v>
      </c>
      <c r="AC21" s="25" t="str">
        <f t="shared" si="17"/>
        <v>ОШИБКА</v>
      </c>
      <c r="AD21" s="25" t="str">
        <f t="shared" si="15"/>
        <v>Средняя</v>
      </c>
      <c r="AE21" s="25" t="str">
        <f t="shared" si="15"/>
        <v>Средняя</v>
      </c>
      <c r="AF21" s="25" t="str">
        <f t="shared" si="16"/>
        <v>Слабая</v>
      </c>
      <c r="AG21" s="25" t="str">
        <f t="shared" si="16"/>
        <v>Слабая</v>
      </c>
    </row>
    <row r="22" spans="1:33" x14ac:dyDescent="0.25">
      <c r="A22" s="1">
        <f>'Тулуз-Пьерон'!A26</f>
        <v>12</v>
      </c>
      <c r="B22" s="1">
        <f>AVERAGE('Тулуз-Пьерон'!H26:Q26)</f>
        <v>21.5</v>
      </c>
      <c r="C22" s="1">
        <f>AVERAGE('Тулуз-Пьерон'!R26:AA26)</f>
        <v>2.6</v>
      </c>
      <c r="D22" s="26">
        <f t="shared" si="0"/>
        <v>0.87906976744186038</v>
      </c>
      <c r="E22" s="26">
        <f>STDEV('Тулуз-Пьерон'!H26:Q26)</f>
        <v>4.4534630719624619</v>
      </c>
      <c r="F22" s="26">
        <f>STDEV('Тулуз-Пьерон'!R26:AA26)</f>
        <v>1.4298407059684815</v>
      </c>
      <c r="G22" s="26">
        <f>SQRT(RSQ('Тулуз-Пьерон'!H26:Q26,'Тулуз-Пьерон'!R26:AA26))</f>
        <v>0.57581890345187936</v>
      </c>
      <c r="J22" s="25" t="str">
        <f t="shared" si="1"/>
        <v>Средняя</v>
      </c>
      <c r="K22" s="25" t="str">
        <f t="shared" si="2"/>
        <v>Слабая</v>
      </c>
      <c r="L22" s="25" t="str">
        <f t="shared" si="3"/>
        <v>ПАТОЛОГИЯ</v>
      </c>
      <c r="M22" s="25" t="str">
        <f t="shared" si="4"/>
        <v>Слабая</v>
      </c>
      <c r="N22" s="25" t="str">
        <f t="shared" si="4"/>
        <v>Слабая</v>
      </c>
      <c r="O22" s="25" t="str">
        <f t="shared" si="5"/>
        <v>Слабая</v>
      </c>
      <c r="P22" s="25" t="str">
        <f t="shared" si="6"/>
        <v>ПАТОЛОГИЯ</v>
      </c>
      <c r="Q22" s="25" t="str">
        <f t="shared" si="7"/>
        <v>Слабая</v>
      </c>
      <c r="R22" s="25" t="str">
        <f t="shared" si="8"/>
        <v>Слабая</v>
      </c>
      <c r="S22" s="25" t="str">
        <f t="shared" si="9"/>
        <v>Слабая</v>
      </c>
      <c r="T22" s="25" t="str">
        <f t="shared" si="10"/>
        <v>Слабая</v>
      </c>
      <c r="U22" s="25" t="str">
        <f t="shared" si="11"/>
        <v>Слабая</v>
      </c>
      <c r="V22" s="25" t="str">
        <f t="shared" si="12"/>
        <v>ПАТОЛОГИЯ</v>
      </c>
      <c r="W22" s="25" t="str">
        <f t="shared" si="12"/>
        <v>ПАТОЛОГИЯ</v>
      </c>
      <c r="X22" s="25" t="str">
        <f t="shared" si="13"/>
        <v>ПАТОЛОГИЯ</v>
      </c>
      <c r="Y22" s="25" t="str">
        <f t="shared" si="17"/>
        <v>ПАТОЛОГИЯ</v>
      </c>
      <c r="Z22" s="25" t="str">
        <f t="shared" si="17"/>
        <v>ПАТОЛОГИЯ</v>
      </c>
      <c r="AA22" s="25" t="str">
        <f t="shared" si="17"/>
        <v>ПАТОЛОГИЯ</v>
      </c>
      <c r="AB22" s="25" t="str">
        <f t="shared" si="17"/>
        <v>ПАТОЛОГИЯ</v>
      </c>
      <c r="AC22" s="25" t="str">
        <f t="shared" si="17"/>
        <v>ПАТОЛОГИЯ</v>
      </c>
      <c r="AD22" s="25" t="str">
        <f t="shared" si="15"/>
        <v>ПАТОЛОГИЯ</v>
      </c>
      <c r="AE22" s="25" t="str">
        <f t="shared" si="15"/>
        <v>ПАТОЛОГИЯ</v>
      </c>
      <c r="AF22" s="25" t="str">
        <f t="shared" si="16"/>
        <v>ПАТОЛОГИЯ</v>
      </c>
      <c r="AG22" s="25" t="str">
        <f t="shared" si="16"/>
        <v>ПАТОЛОГИЯ</v>
      </c>
    </row>
    <row r="23" spans="1:33" x14ac:dyDescent="0.25">
      <c r="A23" s="1">
        <f>'Тулуз-Пьерон'!A27</f>
        <v>13</v>
      </c>
      <c r="B23" s="1">
        <f>AVERAGE('Тулуз-Пьерон'!H27:Q27)</f>
        <v>12.2</v>
      </c>
      <c r="C23" s="1">
        <f>AVERAGE('Тулуз-Пьерон'!R27:AA27)</f>
        <v>0.5</v>
      </c>
      <c r="D23" s="26">
        <f t="shared" si="0"/>
        <v>0.95901639344262291</v>
      </c>
      <c r="E23" s="26">
        <f>STDEV('Тулуз-Пьерон'!H27:Q27)</f>
        <v>1.9888578520235038</v>
      </c>
      <c r="F23" s="26">
        <f>STDEV('Тулуз-Пьерон'!R27:AA27)</f>
        <v>0.84983658559879749</v>
      </c>
      <c r="G23" s="26">
        <f>SQRT(RSQ('Тулуз-Пьерон'!H27:Q27,'Тулуз-Пьерон'!R27:AA27))</f>
        <v>0.32869138927928121</v>
      </c>
      <c r="J23" s="25" t="str">
        <f t="shared" si="1"/>
        <v>ПАТОЛОГИЯ</v>
      </c>
      <c r="K23" s="25" t="str">
        <f t="shared" si="2"/>
        <v>ПАТОЛОГИЯ</v>
      </c>
      <c r="L23" s="25" t="str">
        <f t="shared" si="3"/>
        <v>ПАТОЛОГИЯ</v>
      </c>
      <c r="M23" s="25" t="str">
        <f t="shared" si="4"/>
        <v>ПАТОЛОГИЯ</v>
      </c>
      <c r="N23" s="25" t="str">
        <f t="shared" si="4"/>
        <v>ПАТОЛОГИЯ</v>
      </c>
      <c r="O23" s="25" t="str">
        <f t="shared" si="5"/>
        <v>ПАТОЛОГИЯ</v>
      </c>
      <c r="P23" s="25" t="str">
        <f t="shared" si="6"/>
        <v>ПАТОЛОГИЯ</v>
      </c>
      <c r="Q23" s="25" t="str">
        <f t="shared" si="7"/>
        <v>Слабая</v>
      </c>
      <c r="R23" s="25" t="str">
        <f t="shared" si="8"/>
        <v>Слабая</v>
      </c>
      <c r="S23" s="25" t="str">
        <f t="shared" si="9"/>
        <v>Слабая</v>
      </c>
      <c r="T23" s="25" t="str">
        <f t="shared" si="10"/>
        <v>Слабая</v>
      </c>
      <c r="U23" s="25" t="str">
        <f t="shared" si="11"/>
        <v>Слабая</v>
      </c>
      <c r="V23" s="25" t="str">
        <f t="shared" si="12"/>
        <v>Хорошая</v>
      </c>
      <c r="W23" s="25" t="str">
        <f t="shared" si="12"/>
        <v>Хорошая</v>
      </c>
      <c r="X23" s="25" t="str">
        <f t="shared" si="13"/>
        <v>Хорошая</v>
      </c>
      <c r="Y23" s="25" t="str">
        <f t="shared" si="17"/>
        <v>Хорошая</v>
      </c>
      <c r="Z23" s="25" t="str">
        <f t="shared" si="17"/>
        <v>Хорошая</v>
      </c>
      <c r="AA23" s="25" t="str">
        <f t="shared" si="17"/>
        <v>Хорошая</v>
      </c>
      <c r="AB23" s="25" t="str">
        <f t="shared" si="17"/>
        <v>Хорошая</v>
      </c>
      <c r="AC23" s="25" t="str">
        <f t="shared" si="17"/>
        <v>Хорошая</v>
      </c>
      <c r="AD23" s="25" t="str">
        <f t="shared" si="15"/>
        <v>Хорошая</v>
      </c>
      <c r="AE23" s="25" t="str">
        <f t="shared" si="15"/>
        <v>Хорошая</v>
      </c>
      <c r="AF23" s="25" t="str">
        <f t="shared" si="16"/>
        <v>Слабая</v>
      </c>
      <c r="AG23" s="25" t="str">
        <f t="shared" si="16"/>
        <v>Слабая</v>
      </c>
    </row>
    <row r="24" spans="1:33" x14ac:dyDescent="0.25">
      <c r="A24" s="1">
        <f>'Тулуз-Пьерон'!A28</f>
        <v>14</v>
      </c>
      <c r="B24" s="1">
        <f>AVERAGE('Тулуз-Пьерон'!H28:Q28)</f>
        <v>23.6</v>
      </c>
      <c r="C24" s="1">
        <f>AVERAGE('Тулуз-Пьерон'!R28:AA28)</f>
        <v>1</v>
      </c>
      <c r="D24" s="26">
        <f t="shared" si="0"/>
        <v>0.9576271186440678</v>
      </c>
      <c r="E24" s="26">
        <f>STDEV('Тулуз-Пьерон'!H28:Q28)</f>
        <v>1.8378731669453632</v>
      </c>
      <c r="F24" s="26">
        <f>STDEV('Тулуз-Пьерон'!R28:AA28)</f>
        <v>0.66666666666666663</v>
      </c>
      <c r="G24" s="26">
        <f>SQRT(RSQ('Тулуз-Пьерон'!H28:Q28,'Тулуз-Пьерон'!R28:AA28))</f>
        <v>0.72547625011001149</v>
      </c>
      <c r="J24" s="25" t="str">
        <f t="shared" si="1"/>
        <v>Средняя</v>
      </c>
      <c r="K24" s="25" t="str">
        <f t="shared" si="2"/>
        <v>Слабая</v>
      </c>
      <c r="L24" s="25" t="str">
        <f t="shared" si="3"/>
        <v>Слабая</v>
      </c>
      <c r="M24" s="25" t="str">
        <f t="shared" si="4"/>
        <v>Слабая</v>
      </c>
      <c r="N24" s="25" t="str">
        <f t="shared" si="4"/>
        <v>Слабая</v>
      </c>
      <c r="O24" s="25" t="str">
        <f t="shared" si="5"/>
        <v>Слабая</v>
      </c>
      <c r="P24" s="25" t="str">
        <f t="shared" si="6"/>
        <v>ПАТОЛОГИЯ</v>
      </c>
      <c r="Q24" s="25" t="str">
        <f t="shared" si="7"/>
        <v>Слабая</v>
      </c>
      <c r="R24" s="25" t="str">
        <f t="shared" si="8"/>
        <v>Слабая</v>
      </c>
      <c r="S24" s="25" t="str">
        <f t="shared" si="9"/>
        <v>Слабая</v>
      </c>
      <c r="T24" s="25" t="str">
        <f t="shared" si="10"/>
        <v>Слабая</v>
      </c>
      <c r="U24" s="25" t="str">
        <f t="shared" si="11"/>
        <v>Слабая</v>
      </c>
      <c r="V24" s="25" t="str">
        <f t="shared" si="12"/>
        <v>Хорошая</v>
      </c>
      <c r="W24" s="25" t="str">
        <f t="shared" si="12"/>
        <v>Хорошая</v>
      </c>
      <c r="X24" s="25" t="str">
        <f t="shared" si="13"/>
        <v>Хорошая</v>
      </c>
      <c r="Y24" s="25" t="str">
        <f t="shared" si="17"/>
        <v>Хорошая</v>
      </c>
      <c r="Z24" s="25" t="str">
        <f t="shared" si="17"/>
        <v>Хорошая</v>
      </c>
      <c r="AA24" s="25" t="str">
        <f t="shared" si="17"/>
        <v>Хорошая</v>
      </c>
      <c r="AB24" s="25" t="str">
        <f t="shared" si="17"/>
        <v>Хорошая</v>
      </c>
      <c r="AC24" s="25" t="str">
        <f t="shared" si="17"/>
        <v>Хорошая</v>
      </c>
      <c r="AD24" s="25" t="str">
        <f t="shared" si="15"/>
        <v>Хорошая</v>
      </c>
      <c r="AE24" s="25" t="str">
        <f t="shared" si="15"/>
        <v>Хорошая</v>
      </c>
      <c r="AF24" s="25" t="str">
        <f t="shared" si="16"/>
        <v>Слабая</v>
      </c>
      <c r="AG24" s="25" t="str">
        <f t="shared" si="16"/>
        <v>Слабая</v>
      </c>
    </row>
    <row r="25" spans="1:33" x14ac:dyDescent="0.25">
      <c r="A25" s="1">
        <f>'Тулуз-Пьерон'!A29</f>
        <v>15</v>
      </c>
      <c r="B25" s="1">
        <f>AVERAGE('Тулуз-Пьерон'!H29:Q29)</f>
        <v>26.7</v>
      </c>
      <c r="C25" s="1">
        <f>AVERAGE('Тулуз-Пьерон'!R29:AA29)</f>
        <v>0.4</v>
      </c>
      <c r="D25" s="26">
        <f t="shared" si="0"/>
        <v>0.98501872659176037</v>
      </c>
      <c r="E25" s="26">
        <f>STDEV('Тулуз-Пьерон'!H29:Q29)</f>
        <v>3.7431418769679508</v>
      </c>
      <c r="F25" s="26">
        <f>STDEV('Тулуз-Пьерон'!R29:AA29)</f>
        <v>0.69920589878010109</v>
      </c>
      <c r="G25" s="26">
        <f>SQRT(RSQ('Тулуз-Пьерон'!H29:Q29,'Тулуз-Пьерон'!R29:AA29))</f>
        <v>0.60284333376887356</v>
      </c>
      <c r="J25" s="25" t="str">
        <f t="shared" si="1"/>
        <v>Средняя</v>
      </c>
      <c r="K25" s="25" t="str">
        <f t="shared" si="2"/>
        <v>Слабая</v>
      </c>
      <c r="L25" s="25" t="str">
        <f t="shared" si="3"/>
        <v>Слабая</v>
      </c>
      <c r="M25" s="25" t="str">
        <f t="shared" si="4"/>
        <v>Средняя</v>
      </c>
      <c r="N25" s="25" t="str">
        <f t="shared" si="4"/>
        <v>Средняя</v>
      </c>
      <c r="O25" s="25" t="str">
        <f t="shared" si="5"/>
        <v>Слабая</v>
      </c>
      <c r="P25" s="25" t="str">
        <f t="shared" si="6"/>
        <v>Слабая</v>
      </c>
      <c r="Q25" s="25" t="str">
        <f t="shared" si="7"/>
        <v>Слабая</v>
      </c>
      <c r="R25" s="25" t="str">
        <f t="shared" si="8"/>
        <v>Слабая</v>
      </c>
      <c r="S25" s="25" t="str">
        <f t="shared" si="9"/>
        <v>Слабая</v>
      </c>
      <c r="T25" s="25" t="str">
        <f t="shared" si="10"/>
        <v>Слабая</v>
      </c>
      <c r="U25" s="25" t="str">
        <f t="shared" si="11"/>
        <v>Слабая</v>
      </c>
      <c r="V25" s="25" t="str">
        <f t="shared" si="12"/>
        <v>Высокая</v>
      </c>
      <c r="W25" s="25" t="str">
        <f t="shared" si="12"/>
        <v>Высокая</v>
      </c>
      <c r="X25" s="25" t="str">
        <f t="shared" si="13"/>
        <v>Высокая</v>
      </c>
      <c r="Y25" s="25" t="str">
        <f t="shared" si="17"/>
        <v>Высокая</v>
      </c>
      <c r="Z25" s="25" t="str">
        <f t="shared" si="17"/>
        <v>Высокая</v>
      </c>
      <c r="AA25" s="25" t="str">
        <f t="shared" si="17"/>
        <v>Высокая</v>
      </c>
      <c r="AB25" s="25" t="str">
        <f t="shared" si="17"/>
        <v>Высокая</v>
      </c>
      <c r="AC25" s="25" t="str">
        <f t="shared" si="17"/>
        <v>Высокая</v>
      </c>
      <c r="AD25" s="25" t="str">
        <f t="shared" si="15"/>
        <v>Высокая</v>
      </c>
      <c r="AE25" s="25" t="str">
        <f t="shared" si="15"/>
        <v>Высокая</v>
      </c>
      <c r="AF25" s="25" t="str">
        <f t="shared" si="16"/>
        <v>Слабая</v>
      </c>
      <c r="AG25" s="25" t="str">
        <f t="shared" si="16"/>
        <v>Слабая</v>
      </c>
    </row>
    <row r="26" spans="1:33" x14ac:dyDescent="0.25">
      <c r="A26" s="1">
        <f>'Тулуз-Пьерон'!A30</f>
        <v>16</v>
      </c>
      <c r="B26" s="1">
        <f>AVERAGE('Тулуз-Пьерон'!H30:Q30)</f>
        <v>22.4</v>
      </c>
      <c r="C26" s="1">
        <f>AVERAGE('Тулуз-Пьерон'!R30:AA30)</f>
        <v>0</v>
      </c>
      <c r="D26" s="26">
        <f t="shared" si="0"/>
        <v>1</v>
      </c>
      <c r="E26" s="26">
        <f>STDEV('Тулуз-Пьерон'!H30:Q30)</f>
        <v>2.0110804171997807</v>
      </c>
      <c r="F26" s="26">
        <f>STDEV('Тулуз-Пьерон'!R30:AA30)</f>
        <v>0</v>
      </c>
      <c r="G26" s="26" t="e">
        <f>SQRT(RSQ('Тулуз-Пьерон'!H30:Q30,'Тулуз-Пьерон'!R30:AA30))</f>
        <v>#DIV/0!</v>
      </c>
      <c r="J26" s="25" t="str">
        <f t="shared" si="1"/>
        <v>Средняя</v>
      </c>
      <c r="K26" s="25" t="str">
        <f t="shared" si="2"/>
        <v>Слабая</v>
      </c>
      <c r="L26" s="25" t="str">
        <f t="shared" si="3"/>
        <v>Слабая</v>
      </c>
      <c r="M26" s="25" t="str">
        <f t="shared" si="4"/>
        <v>Слабая</v>
      </c>
      <c r="N26" s="25" t="str">
        <f t="shared" si="4"/>
        <v>Слабая</v>
      </c>
      <c r="O26" s="25" t="str">
        <f t="shared" si="5"/>
        <v>Слабая</v>
      </c>
      <c r="P26" s="25" t="str">
        <f t="shared" si="6"/>
        <v>ПАТОЛОГИЯ</v>
      </c>
      <c r="Q26" s="25" t="str">
        <f t="shared" si="7"/>
        <v>Слабая</v>
      </c>
      <c r="R26" s="25" t="str">
        <f t="shared" si="8"/>
        <v>Слабая</v>
      </c>
      <c r="S26" s="25" t="str">
        <f t="shared" si="9"/>
        <v>Слабая</v>
      </c>
      <c r="T26" s="25" t="str">
        <f t="shared" si="10"/>
        <v>Слабая</v>
      </c>
      <c r="U26" s="25" t="str">
        <f t="shared" si="11"/>
        <v>Слабая</v>
      </c>
      <c r="V26" s="25" t="str">
        <f t="shared" si="12"/>
        <v>Высокая</v>
      </c>
      <c r="W26" s="25" t="str">
        <f t="shared" si="12"/>
        <v>Высокая</v>
      </c>
      <c r="X26" s="25" t="str">
        <f t="shared" si="13"/>
        <v>Высокая</v>
      </c>
      <c r="Y26" s="25" t="str">
        <f t="shared" si="17"/>
        <v>Высокая</v>
      </c>
      <c r="Z26" s="25" t="str">
        <f t="shared" si="17"/>
        <v>Высокая</v>
      </c>
      <c r="AA26" s="25" t="str">
        <f t="shared" si="17"/>
        <v>Высокая</v>
      </c>
      <c r="AB26" s="25" t="str">
        <f t="shared" si="17"/>
        <v>Высокая</v>
      </c>
      <c r="AC26" s="25" t="str">
        <f t="shared" si="17"/>
        <v>Высокая</v>
      </c>
      <c r="AD26" s="25" t="str">
        <f t="shared" si="15"/>
        <v>Высокая</v>
      </c>
      <c r="AE26" s="25" t="str">
        <f t="shared" si="15"/>
        <v>Высокая</v>
      </c>
      <c r="AF26" s="25" t="str">
        <f t="shared" si="16"/>
        <v>Слабая</v>
      </c>
      <c r="AG26" s="25" t="str">
        <f t="shared" si="16"/>
        <v>Слабая</v>
      </c>
    </row>
    <row r="27" spans="1:33" x14ac:dyDescent="0.25">
      <c r="A27" s="1">
        <f>'Тулуз-Пьерон'!A31</f>
        <v>17</v>
      </c>
      <c r="B27" s="1">
        <f>AVERAGE('Тулуз-Пьерон'!H31:Q31)</f>
        <v>17.899999999999999</v>
      </c>
      <c r="C27" s="1">
        <f>AVERAGE('Тулуз-Пьерон'!R31:AA31)</f>
        <v>0.2</v>
      </c>
      <c r="D27" s="26">
        <f t="shared" si="0"/>
        <v>0.98882681564245811</v>
      </c>
      <c r="E27" s="26">
        <f>STDEV('Тулуз-Пьерон'!H31:Q31)</f>
        <v>2.5582111805799879</v>
      </c>
      <c r="F27" s="26">
        <f>STDEV('Тулуз-Пьерон'!R31:AA31)</f>
        <v>0.4216370213557839</v>
      </c>
      <c r="G27" s="26">
        <f>SQRT(RSQ('Тулуз-Пьерон'!H31:Q31,'Тулуз-Пьерон'!R31:AA31))</f>
        <v>0.22662355194334058</v>
      </c>
      <c r="J27" s="25" t="str">
        <f t="shared" si="1"/>
        <v>Средняя</v>
      </c>
      <c r="K27" s="25" t="str">
        <f t="shared" si="2"/>
        <v>ПАТОЛОГИЯ</v>
      </c>
      <c r="L27" s="25" t="str">
        <f t="shared" si="3"/>
        <v>ПАТОЛОГИЯ</v>
      </c>
      <c r="M27" s="25" t="str">
        <f t="shared" si="4"/>
        <v>Слабая</v>
      </c>
      <c r="N27" s="25" t="str">
        <f t="shared" si="4"/>
        <v>Слабая</v>
      </c>
      <c r="O27" s="25" t="str">
        <f t="shared" si="5"/>
        <v>ПАТОЛОГИЯ</v>
      </c>
      <c r="P27" s="25" t="str">
        <f t="shared" si="6"/>
        <v>ПАТОЛОГИЯ</v>
      </c>
      <c r="Q27" s="25" t="str">
        <f t="shared" si="7"/>
        <v>Слабая</v>
      </c>
      <c r="R27" s="25" t="str">
        <f t="shared" si="8"/>
        <v>Слабая</v>
      </c>
      <c r="S27" s="25" t="str">
        <f t="shared" si="9"/>
        <v>Слабая</v>
      </c>
      <c r="T27" s="25" t="str">
        <f t="shared" si="10"/>
        <v>Слабая</v>
      </c>
      <c r="U27" s="25" t="str">
        <f t="shared" si="11"/>
        <v>Слабая</v>
      </c>
      <c r="V27" s="25" t="str">
        <f t="shared" si="12"/>
        <v>Высокая</v>
      </c>
      <c r="W27" s="25" t="str">
        <f t="shared" si="12"/>
        <v>Высокая</v>
      </c>
      <c r="X27" s="25" t="str">
        <f t="shared" si="13"/>
        <v>Высокая</v>
      </c>
      <c r="Y27" s="25" t="str">
        <f t="shared" si="17"/>
        <v>Высокая</v>
      </c>
      <c r="Z27" s="25" t="str">
        <f t="shared" si="17"/>
        <v>Высокая</v>
      </c>
      <c r="AA27" s="25" t="str">
        <f t="shared" si="17"/>
        <v>Высокая</v>
      </c>
      <c r="AB27" s="25" t="str">
        <f t="shared" si="17"/>
        <v>Высокая</v>
      </c>
      <c r="AC27" s="25" t="str">
        <f t="shared" si="17"/>
        <v>Высокая</v>
      </c>
      <c r="AD27" s="25" t="str">
        <f t="shared" si="15"/>
        <v>Высокая</v>
      </c>
      <c r="AE27" s="25" t="str">
        <f t="shared" si="15"/>
        <v>Высокая</v>
      </c>
      <c r="AF27" s="25" t="str">
        <f t="shared" si="16"/>
        <v>Слабая</v>
      </c>
      <c r="AG27" s="25" t="str">
        <f t="shared" si="16"/>
        <v>Слабая</v>
      </c>
    </row>
    <row r="28" spans="1:33" x14ac:dyDescent="0.25">
      <c r="A28" s="1">
        <f>'Тулуз-Пьерон'!A32</f>
        <v>18</v>
      </c>
      <c r="B28" s="1">
        <f>AVERAGE('Тулуз-Пьерон'!H32:Q32)</f>
        <v>15.8</v>
      </c>
      <c r="C28" s="1">
        <f>AVERAGE('Тулуз-Пьерон'!R32:AA32)</f>
        <v>0.2</v>
      </c>
      <c r="D28" s="26">
        <f t="shared" si="0"/>
        <v>0.98734177215189878</v>
      </c>
      <c r="E28" s="26">
        <f>STDEV('Тулуз-Пьерон'!H32:Q32)</f>
        <v>3.583914681524162</v>
      </c>
      <c r="F28" s="26">
        <f>STDEV('Тулуз-Пьерон'!R32:AA32)</f>
        <v>0.4216370213557839</v>
      </c>
      <c r="G28" s="26">
        <f>SQRT(RSQ('Тулуз-Пьерон'!H32:Q32,'Тулуз-Пьерон'!R32:AA32))</f>
        <v>2.9411764705882335E-2</v>
      </c>
      <c r="J28" s="25" t="str">
        <f t="shared" si="1"/>
        <v>Слабая</v>
      </c>
      <c r="K28" s="25" t="str">
        <f t="shared" si="2"/>
        <v>ПАТОЛОГИЯ</v>
      </c>
      <c r="L28" s="25" t="str">
        <f t="shared" si="3"/>
        <v>ПАТОЛОГИЯ</v>
      </c>
      <c r="M28" s="25" t="str">
        <f t="shared" si="4"/>
        <v>Слабая</v>
      </c>
      <c r="N28" s="25" t="str">
        <f t="shared" si="4"/>
        <v>Слабая</v>
      </c>
      <c r="O28" s="25" t="str">
        <f t="shared" si="5"/>
        <v>ПАТОЛОГИЯ</v>
      </c>
      <c r="P28" s="25" t="str">
        <f t="shared" si="6"/>
        <v>ПАТОЛОГИЯ</v>
      </c>
      <c r="Q28" s="25" t="str">
        <f t="shared" si="7"/>
        <v>Слабая</v>
      </c>
      <c r="R28" s="25" t="str">
        <f t="shared" si="8"/>
        <v>Слабая</v>
      </c>
      <c r="S28" s="25" t="str">
        <f t="shared" si="9"/>
        <v>Слабая</v>
      </c>
      <c r="T28" s="25" t="str">
        <f t="shared" si="10"/>
        <v>Слабая</v>
      </c>
      <c r="U28" s="25" t="str">
        <f t="shared" si="11"/>
        <v>Слабая</v>
      </c>
      <c r="V28" s="25" t="str">
        <f t="shared" si="12"/>
        <v>Высокая</v>
      </c>
      <c r="W28" s="25" t="str">
        <f t="shared" si="12"/>
        <v>Высокая</v>
      </c>
      <c r="X28" s="25" t="str">
        <f t="shared" si="13"/>
        <v>Высокая</v>
      </c>
      <c r="Y28" s="25" t="str">
        <f t="shared" si="17"/>
        <v>Высокая</v>
      </c>
      <c r="Z28" s="25" t="str">
        <f t="shared" si="17"/>
        <v>Высокая</v>
      </c>
      <c r="AA28" s="25" t="str">
        <f t="shared" si="17"/>
        <v>Высокая</v>
      </c>
      <c r="AB28" s="25" t="str">
        <f t="shared" si="17"/>
        <v>Высокая</v>
      </c>
      <c r="AC28" s="25" t="str">
        <f t="shared" si="17"/>
        <v>Высокая</v>
      </c>
      <c r="AD28" s="25" t="str">
        <f t="shared" si="15"/>
        <v>Высокая</v>
      </c>
      <c r="AE28" s="25" t="str">
        <f t="shared" si="15"/>
        <v>Высокая</v>
      </c>
      <c r="AF28" s="25" t="str">
        <f t="shared" si="16"/>
        <v>Слабая</v>
      </c>
      <c r="AG28" s="25" t="str">
        <f t="shared" si="16"/>
        <v>Слабая</v>
      </c>
    </row>
    <row r="29" spans="1:33" x14ac:dyDescent="0.25">
      <c r="A29" s="1">
        <f>'Тулуз-Пьерон'!A33</f>
        <v>19</v>
      </c>
      <c r="B29" s="1">
        <f>AVERAGE('Тулуз-Пьерон'!H33:Q33)</f>
        <v>3.7</v>
      </c>
      <c r="C29" s="1">
        <f>AVERAGE('Тулуз-Пьерон'!R33:AA33)</f>
        <v>0.2</v>
      </c>
      <c r="D29" s="26">
        <f t="shared" si="0"/>
        <v>0.94594594594594594</v>
      </c>
      <c r="E29" s="26">
        <f>STDEV('Тулуз-Пьерон'!H33:Q33)</f>
        <v>2.1628170930011112</v>
      </c>
      <c r="F29" s="26">
        <f>STDEV('Тулуз-Пьерон'!R33:AA33)</f>
        <v>0.4216370213557839</v>
      </c>
      <c r="G29" s="26">
        <f>SQRT(RSQ('Тулуз-Пьерон'!H33:Q33,'Тулуз-Пьерон'!R33:AA33))</f>
        <v>0.17057956259000276</v>
      </c>
      <c r="J29" s="25" t="str">
        <f t="shared" si="1"/>
        <v>ПАТОЛОГИЯ</v>
      </c>
      <c r="K29" s="25" t="str">
        <f t="shared" si="2"/>
        <v>ПАТОЛОГИЯ</v>
      </c>
      <c r="L29" s="25" t="str">
        <f t="shared" si="3"/>
        <v>ПАТОЛОГИЯ</v>
      </c>
      <c r="M29" s="25" t="str">
        <f t="shared" si="4"/>
        <v>ПАТОЛОГИЯ</v>
      </c>
      <c r="N29" s="25" t="str">
        <f t="shared" si="4"/>
        <v>ПАТОЛОГИЯ</v>
      </c>
      <c r="O29" s="25" t="str">
        <f t="shared" si="5"/>
        <v>ПАТОЛОГИЯ</v>
      </c>
      <c r="P29" s="25" t="str">
        <f t="shared" si="6"/>
        <v>ПАТОЛОГИЯ</v>
      </c>
      <c r="Q29" s="25" t="str">
        <f t="shared" si="7"/>
        <v>Слабая</v>
      </c>
      <c r="R29" s="25" t="str">
        <f t="shared" si="8"/>
        <v>Слабая</v>
      </c>
      <c r="S29" s="25" t="str">
        <f t="shared" si="9"/>
        <v>Слабая</v>
      </c>
      <c r="T29" s="25" t="str">
        <f t="shared" si="10"/>
        <v>Слабая</v>
      </c>
      <c r="U29" s="25" t="str">
        <f t="shared" si="11"/>
        <v>Слабая</v>
      </c>
      <c r="V29" s="25" t="str">
        <f t="shared" si="12"/>
        <v>Средняя</v>
      </c>
      <c r="W29" s="25" t="str">
        <f t="shared" si="12"/>
        <v>Средняя</v>
      </c>
      <c r="X29" s="25" t="str">
        <f t="shared" si="13"/>
        <v>ОШИБКА</v>
      </c>
      <c r="Y29" s="25" t="str">
        <f t="shared" si="17"/>
        <v>Хорошая</v>
      </c>
      <c r="Z29" s="25" t="str">
        <f t="shared" si="17"/>
        <v>Хорошая</v>
      </c>
      <c r="AA29" s="25" t="str">
        <f t="shared" si="17"/>
        <v>Хорошая</v>
      </c>
      <c r="AB29" s="25" t="str">
        <f t="shared" si="17"/>
        <v>Хорошая</v>
      </c>
      <c r="AC29" s="25" t="str">
        <f t="shared" si="17"/>
        <v>Хорошая</v>
      </c>
      <c r="AD29" s="25" t="str">
        <f t="shared" si="15"/>
        <v>Хорошая</v>
      </c>
      <c r="AE29" s="25" t="str">
        <f t="shared" si="15"/>
        <v>Хорошая</v>
      </c>
      <c r="AF29" s="25" t="str">
        <f t="shared" si="16"/>
        <v>Слабая</v>
      </c>
      <c r="AG29" s="25" t="str">
        <f t="shared" si="16"/>
        <v>Слабая</v>
      </c>
    </row>
    <row r="30" spans="1:33" x14ac:dyDescent="0.25">
      <c r="A30" s="1">
        <f>'Тулуз-Пьерон'!A34</f>
        <v>20</v>
      </c>
      <c r="B30" s="1">
        <f>AVERAGE('Тулуз-Пьерон'!H34:Q34)</f>
        <v>23</v>
      </c>
      <c r="C30" s="1">
        <f>AVERAGE('Тулуз-Пьерон'!R34:AA34)</f>
        <v>0.5</v>
      </c>
      <c r="D30" s="26">
        <f t="shared" si="0"/>
        <v>0.97826086956521741</v>
      </c>
      <c r="E30" s="26">
        <f>STDEV('Тулуз-Пьерон'!H34:Q34)</f>
        <v>2.3570226039551585</v>
      </c>
      <c r="F30" s="26">
        <f>STDEV('Тулуз-Пьерон'!R34:AA34)</f>
        <v>0.70710678118654757</v>
      </c>
      <c r="G30" s="26">
        <f>SQRT(RSQ('Тулуз-Пьерон'!H34:Q34,'Тулуз-Пьерон'!R34:AA34))</f>
        <v>0.13333333333333333</v>
      </c>
      <c r="J30" s="25" t="str">
        <f t="shared" si="1"/>
        <v>Средняя</v>
      </c>
      <c r="K30" s="25" t="str">
        <f t="shared" si="2"/>
        <v>Слабая</v>
      </c>
      <c r="L30" s="25" t="str">
        <f t="shared" si="3"/>
        <v>Слабая</v>
      </c>
      <c r="M30" s="25" t="str">
        <f t="shared" si="4"/>
        <v>Слабая</v>
      </c>
      <c r="N30" s="25" t="str">
        <f t="shared" si="4"/>
        <v>Слабая</v>
      </c>
      <c r="O30" s="25" t="str">
        <f t="shared" si="5"/>
        <v>Слабая</v>
      </c>
      <c r="P30" s="25" t="str">
        <f t="shared" si="6"/>
        <v>ПАТОЛОГИЯ</v>
      </c>
      <c r="Q30" s="25" t="str">
        <f t="shared" si="7"/>
        <v>Слабая</v>
      </c>
      <c r="R30" s="25" t="str">
        <f t="shared" si="8"/>
        <v>Слабая</v>
      </c>
      <c r="S30" s="25" t="str">
        <f t="shared" si="9"/>
        <v>Слабая</v>
      </c>
      <c r="T30" s="25" t="str">
        <f t="shared" si="10"/>
        <v>Слабая</v>
      </c>
      <c r="U30" s="25" t="str">
        <f t="shared" si="11"/>
        <v>Слабая</v>
      </c>
      <c r="V30" s="25" t="str">
        <f t="shared" si="12"/>
        <v>Высокая</v>
      </c>
      <c r="W30" s="25" t="str">
        <f t="shared" si="12"/>
        <v>Высокая</v>
      </c>
      <c r="X30" s="25" t="str">
        <f t="shared" si="13"/>
        <v>Высокая</v>
      </c>
      <c r="Y30" s="25" t="str">
        <f t="shared" si="17"/>
        <v>Высокая</v>
      </c>
      <c r="Z30" s="25" t="str">
        <f t="shared" si="17"/>
        <v>Высокая</v>
      </c>
      <c r="AA30" s="25" t="str">
        <f t="shared" si="17"/>
        <v>Высокая</v>
      </c>
      <c r="AB30" s="25" t="str">
        <f t="shared" si="17"/>
        <v>Высокая</v>
      </c>
      <c r="AC30" s="25" t="str">
        <f t="shared" si="17"/>
        <v>Высокая</v>
      </c>
      <c r="AD30" s="25" t="str">
        <f t="shared" si="15"/>
        <v>Высокая</v>
      </c>
      <c r="AE30" s="25" t="str">
        <f t="shared" si="15"/>
        <v>Высокая</v>
      </c>
      <c r="AF30" s="25" t="str">
        <f t="shared" si="16"/>
        <v>Слабая</v>
      </c>
      <c r="AG30" s="25" t="str">
        <f t="shared" si="16"/>
        <v>Слабая</v>
      </c>
    </row>
    <row r="31" spans="1:33" x14ac:dyDescent="0.25">
      <c r="A31" s="1">
        <f>'Тулуз-Пьерон'!A35</f>
        <v>21</v>
      </c>
      <c r="B31" s="1">
        <f>AVERAGE('Тулуз-Пьерон'!H35:Q35)</f>
        <v>17.7</v>
      </c>
      <c r="C31" s="1">
        <f>AVERAGE('Тулуз-Пьерон'!R35:AA35)</f>
        <v>0.1</v>
      </c>
      <c r="D31" s="26">
        <f t="shared" si="0"/>
        <v>0.99435028248587565</v>
      </c>
      <c r="E31" s="26">
        <f>STDEV('Тулуз-Пьерон'!H35:Q35)</f>
        <v>5.1218486246016024</v>
      </c>
      <c r="F31" s="26">
        <f>STDEV('Тулуз-Пьерон'!R35:AA35)</f>
        <v>0.31622776601683794</v>
      </c>
      <c r="G31" s="26">
        <f>SQRT(RSQ('Тулуз-Пьерон'!H35:Q35,'Тулуз-Пьерон'!R35:AA35))</f>
        <v>0.11662178197111836</v>
      </c>
      <c r="J31" s="25" t="str">
        <f t="shared" si="1"/>
        <v>Средняя</v>
      </c>
      <c r="K31" s="25" t="str">
        <f t="shared" si="2"/>
        <v>ПАТОЛОГИЯ</v>
      </c>
      <c r="L31" s="25" t="str">
        <f t="shared" si="3"/>
        <v>ПАТОЛОГИЯ</v>
      </c>
      <c r="M31" s="25" t="str">
        <f t="shared" ref="M31:N50" si="18">IF(AND($B31&gt;0,$B31&lt;=15),"ПАТОЛОГИЯ",IF(AND($B31&gt;15,$B31&lt;=25),"Слабая",IF(AND($B31&gt;25,$B31&lt;=36),"Средняя",IF(AND($B31&gt;36,$B31&lt;=48),"Хорошая",IF($B31&gt;48,"Высокая","ОШИБКА")))))</f>
        <v>Слабая</v>
      </c>
      <c r="N31" s="25" t="str">
        <f t="shared" si="18"/>
        <v>Слабая</v>
      </c>
      <c r="O31" s="25" t="str">
        <f t="shared" si="5"/>
        <v>ПАТОЛОГИЯ</v>
      </c>
      <c r="P31" s="25" t="str">
        <f t="shared" si="6"/>
        <v>ПАТОЛОГИЯ</v>
      </c>
      <c r="Q31" s="25" t="str">
        <f t="shared" si="7"/>
        <v>Слабая</v>
      </c>
      <c r="R31" s="25" t="str">
        <f t="shared" si="8"/>
        <v>Слабая</v>
      </c>
      <c r="S31" s="25" t="str">
        <f t="shared" si="9"/>
        <v>Слабая</v>
      </c>
      <c r="T31" s="25" t="str">
        <f t="shared" si="10"/>
        <v>Слабая</v>
      </c>
      <c r="U31" s="25" t="str">
        <f t="shared" si="11"/>
        <v>Слабая</v>
      </c>
      <c r="V31" s="25" t="str">
        <f t="shared" ref="V31:W50" si="19">IF(AND($D31&gt;0,$D31&lt;=0.88),"ПАТОЛОГИЯ",IF(AND($D31&gt;0.88,$D31&lt;=0.91),"Слабая",IF(AND($D31&gt;0.91,$D31&lt;=0.95),"Средняя",IF(AND($D31&gt;0.95,$D31&lt;=0.97),"Хорошая",IF(AND($D31&gt;0.97,$D31&lt;=1),"Высокая","ОШИБКА")))))</f>
        <v>Высокая</v>
      </c>
      <c r="W31" s="25" t="str">
        <f t="shared" si="19"/>
        <v>Высокая</v>
      </c>
      <c r="X31" s="25" t="str">
        <f t="shared" si="13"/>
        <v>Высокая</v>
      </c>
      <c r="Y31" s="25" t="str">
        <f t="shared" ref="Y31:AC40" si="20">IF(AND($D31&gt;0,$D31&lt;=0.89),"ПАТОЛОГИЯ",IF(AND($D31&gt;0.89,$D31&lt;=0.91),"Слабая",IF(AND($D31&gt;91,$D31&lt;=0.93),"Средняя",IF(AND($D31&gt;0.93,$D31&lt;=0.96),"Хорошая",IF(AND($D31&gt;0.96,$D31&lt;=1),"Высокая","ОШИБКА")))))</f>
        <v>Высокая</v>
      </c>
      <c r="Z31" s="25" t="str">
        <f t="shared" si="20"/>
        <v>Высокая</v>
      </c>
      <c r="AA31" s="25" t="str">
        <f t="shared" si="20"/>
        <v>Высокая</v>
      </c>
      <c r="AB31" s="25" t="str">
        <f t="shared" si="20"/>
        <v>Высокая</v>
      </c>
      <c r="AC31" s="25" t="str">
        <f t="shared" si="20"/>
        <v>Высокая</v>
      </c>
      <c r="AD31" s="25" t="str">
        <f t="shared" ref="AD31:AE50" si="21">IF(AND($D31&gt;0,$D31&lt;=0.9),"ПАТОЛОГИЯ",IF($D31=0.91,"Слабая",IF(AND($D31&gt;0.91,$D31&lt;=0.94),"Средняя",IF(AND($D31&gt;0.94,$D31&lt;=0.97),"Хорошая",IF(AND($D31&gt;0.97,$D31&lt;=1),"Высокая","ОШИБКА")))))</f>
        <v>Высокая</v>
      </c>
      <c r="AE31" s="25" t="str">
        <f t="shared" si="21"/>
        <v>Высокая</v>
      </c>
      <c r="AF31" s="25" t="str">
        <f t="shared" ref="AF31:AG50" si="22">IF(AND($D31&gt;0,$D31&lt;=0.9),"ПАТОЛОГИЯ",IF(AND($D31&gt;0.9,$D31&lt;=92),"Слабая",IF(AND($D31&gt;92,$D31&lt;=0.95),"Средняя",IF(AND($D31&gt;0.95,$D31&lt;=0.97),"Хорошая",IF(AND($D31&gt;0.97,$D31&lt;=1),"Высокая","ОШИБКА")))))</f>
        <v>Слабая</v>
      </c>
      <c r="AG31" s="25" t="str">
        <f t="shared" si="22"/>
        <v>Слабая</v>
      </c>
    </row>
    <row r="32" spans="1:33" x14ac:dyDescent="0.25">
      <c r="A32" s="1">
        <f>'Тулуз-Пьерон'!A36</f>
        <v>22</v>
      </c>
      <c r="B32" s="1">
        <f>AVERAGE('Тулуз-Пьерон'!H36:Q36)</f>
        <v>18.7</v>
      </c>
      <c r="C32" s="1">
        <f>AVERAGE('Тулуз-Пьерон'!R36:AA36)</f>
        <v>2.1</v>
      </c>
      <c r="D32" s="26">
        <f t="shared" si="0"/>
        <v>0.88770053475935817</v>
      </c>
      <c r="E32" s="26">
        <f>STDEV('Тулуз-Пьерон'!H36:Q36)</f>
        <v>3.3015148038438338</v>
      </c>
      <c r="F32" s="26">
        <f>STDEV('Тулуз-Пьерон'!R36:AA36)</f>
        <v>1.6633299933166199</v>
      </c>
      <c r="G32" s="26">
        <f>SQRT(RSQ('Тулуз-Пьерон'!H36:Q36,'Тулуз-Пьерон'!R36:AA36))</f>
        <v>0.59283446402394913</v>
      </c>
      <c r="J32" s="25" t="str">
        <f t="shared" si="1"/>
        <v>Средняя</v>
      </c>
      <c r="K32" s="25" t="str">
        <f t="shared" si="2"/>
        <v>ПАТОЛОГИЯ</v>
      </c>
      <c r="L32" s="25" t="str">
        <f t="shared" si="3"/>
        <v>ПАТОЛОГИЯ</v>
      </c>
      <c r="M32" s="25" t="str">
        <f t="shared" si="18"/>
        <v>Слабая</v>
      </c>
      <c r="N32" s="25" t="str">
        <f t="shared" si="18"/>
        <v>Слабая</v>
      </c>
      <c r="O32" s="25" t="str">
        <f t="shared" si="5"/>
        <v>ПАТОЛОГИЯ</v>
      </c>
      <c r="P32" s="25" t="str">
        <f t="shared" si="6"/>
        <v>ПАТОЛОГИЯ</v>
      </c>
      <c r="Q32" s="25" t="str">
        <f t="shared" si="7"/>
        <v>Слабая</v>
      </c>
      <c r="R32" s="25" t="str">
        <f t="shared" si="8"/>
        <v>Слабая</v>
      </c>
      <c r="S32" s="25" t="str">
        <f t="shared" si="9"/>
        <v>Слабая</v>
      </c>
      <c r="T32" s="25" t="str">
        <f t="shared" si="10"/>
        <v>Слабая</v>
      </c>
      <c r="U32" s="25" t="str">
        <f t="shared" si="11"/>
        <v>Слабая</v>
      </c>
      <c r="V32" s="25" t="str">
        <f t="shared" si="19"/>
        <v>Слабая</v>
      </c>
      <c r="W32" s="25" t="str">
        <f t="shared" si="19"/>
        <v>Слабая</v>
      </c>
      <c r="X32" s="25" t="str">
        <f t="shared" si="13"/>
        <v>ПАТОЛОГИЯ</v>
      </c>
      <c r="Y32" s="25" t="str">
        <f t="shared" si="20"/>
        <v>ПАТОЛОГИЯ</v>
      </c>
      <c r="Z32" s="25" t="str">
        <f t="shared" si="20"/>
        <v>ПАТОЛОГИЯ</v>
      </c>
      <c r="AA32" s="25" t="str">
        <f t="shared" si="20"/>
        <v>ПАТОЛОГИЯ</v>
      </c>
      <c r="AB32" s="25" t="str">
        <f t="shared" si="20"/>
        <v>ПАТОЛОГИЯ</v>
      </c>
      <c r="AC32" s="25" t="str">
        <f t="shared" si="20"/>
        <v>ПАТОЛОГИЯ</v>
      </c>
      <c r="AD32" s="25" t="str">
        <f t="shared" si="21"/>
        <v>ПАТОЛОГИЯ</v>
      </c>
      <c r="AE32" s="25" t="str">
        <f t="shared" si="21"/>
        <v>ПАТОЛОГИЯ</v>
      </c>
      <c r="AF32" s="25" t="str">
        <f t="shared" si="22"/>
        <v>ПАТОЛОГИЯ</v>
      </c>
      <c r="AG32" s="25" t="str">
        <f t="shared" si="22"/>
        <v>ПАТОЛОГИЯ</v>
      </c>
    </row>
    <row r="33" spans="1:33" x14ac:dyDescent="0.25">
      <c r="A33" s="1">
        <f>'Тулуз-Пьерон'!A37</f>
        <v>23</v>
      </c>
      <c r="B33" s="1">
        <f>AVERAGE('Тулуз-Пьерон'!H37:Q37)</f>
        <v>18.399999999999999</v>
      </c>
      <c r="C33" s="1">
        <f>AVERAGE('Тулуз-Пьерон'!R37:AA37)</f>
        <v>3.2</v>
      </c>
      <c r="D33" s="26">
        <f t="shared" si="0"/>
        <v>0.82608695652173914</v>
      </c>
      <c r="E33" s="26">
        <f>STDEV('Тулуз-Пьерон'!H37:Q37)</f>
        <v>4.0606512887576169</v>
      </c>
      <c r="F33" s="26">
        <f>STDEV('Тулуз-Пьерон'!R37:AA37)</f>
        <v>2.6997942308422114</v>
      </c>
      <c r="G33" s="26">
        <f>SQRT(RSQ('Тулуз-Пьерон'!H37:Q37,'Тулуз-Пьерон'!R37:AA37))</f>
        <v>0.67094839645588644</v>
      </c>
      <c r="J33" s="25" t="str">
        <f t="shared" si="1"/>
        <v>Средняя</v>
      </c>
      <c r="K33" s="25" t="str">
        <f t="shared" si="2"/>
        <v>ПАТОЛОГИЯ</v>
      </c>
      <c r="L33" s="25" t="str">
        <f t="shared" si="3"/>
        <v>ПАТОЛОГИЯ</v>
      </c>
      <c r="M33" s="25" t="str">
        <f t="shared" si="18"/>
        <v>Слабая</v>
      </c>
      <c r="N33" s="25" t="str">
        <f t="shared" si="18"/>
        <v>Слабая</v>
      </c>
      <c r="O33" s="25" t="str">
        <f t="shared" si="5"/>
        <v>ПАТОЛОГИЯ</v>
      </c>
      <c r="P33" s="25" t="str">
        <f t="shared" si="6"/>
        <v>ПАТОЛОГИЯ</v>
      </c>
      <c r="Q33" s="25" t="str">
        <f t="shared" si="7"/>
        <v>Слабая</v>
      </c>
      <c r="R33" s="25" t="str">
        <f t="shared" si="8"/>
        <v>Слабая</v>
      </c>
      <c r="S33" s="25" t="str">
        <f t="shared" si="9"/>
        <v>Слабая</v>
      </c>
      <c r="T33" s="25" t="str">
        <f t="shared" si="10"/>
        <v>Слабая</v>
      </c>
      <c r="U33" s="25" t="str">
        <f t="shared" si="11"/>
        <v>Слабая</v>
      </c>
      <c r="V33" s="25" t="str">
        <f t="shared" si="19"/>
        <v>ПАТОЛОГИЯ</v>
      </c>
      <c r="W33" s="25" t="str">
        <f t="shared" si="19"/>
        <v>ПАТОЛОГИЯ</v>
      </c>
      <c r="X33" s="25" t="str">
        <f t="shared" si="13"/>
        <v>ПАТОЛОГИЯ</v>
      </c>
      <c r="Y33" s="25" t="str">
        <f t="shared" si="20"/>
        <v>ПАТОЛОГИЯ</v>
      </c>
      <c r="Z33" s="25" t="str">
        <f t="shared" si="20"/>
        <v>ПАТОЛОГИЯ</v>
      </c>
      <c r="AA33" s="25" t="str">
        <f t="shared" si="20"/>
        <v>ПАТОЛОГИЯ</v>
      </c>
      <c r="AB33" s="25" t="str">
        <f t="shared" si="20"/>
        <v>ПАТОЛОГИЯ</v>
      </c>
      <c r="AC33" s="25" t="str">
        <f t="shared" si="20"/>
        <v>ПАТОЛОГИЯ</v>
      </c>
      <c r="AD33" s="25" t="str">
        <f t="shared" si="21"/>
        <v>ПАТОЛОГИЯ</v>
      </c>
      <c r="AE33" s="25" t="str">
        <f t="shared" si="21"/>
        <v>ПАТОЛОГИЯ</v>
      </c>
      <c r="AF33" s="25" t="str">
        <f t="shared" si="22"/>
        <v>ПАТОЛОГИЯ</v>
      </c>
      <c r="AG33" s="25" t="str">
        <f t="shared" si="22"/>
        <v>ПАТОЛОГИЯ</v>
      </c>
    </row>
    <row r="34" spans="1:33" x14ac:dyDescent="0.25">
      <c r="A34" s="1">
        <f>'Тулуз-Пьерон'!A38</f>
        <v>24</v>
      </c>
      <c r="B34" s="1">
        <f>AVERAGE('Тулуз-Пьерон'!H38:Q38)</f>
        <v>14.3</v>
      </c>
      <c r="C34" s="1">
        <f>AVERAGE('Тулуз-Пьерон'!R38:AA38)</f>
        <v>0.7</v>
      </c>
      <c r="D34" s="26">
        <f t="shared" si="0"/>
        <v>0.95104895104895115</v>
      </c>
      <c r="E34" s="26">
        <f>STDEV('Тулуз-Пьерон'!H38:Q38)</f>
        <v>4.0013886478460323</v>
      </c>
      <c r="F34" s="26">
        <f>STDEV('Тулуз-Пьерон'!R38:AA38)</f>
        <v>0.82327260234856459</v>
      </c>
      <c r="G34" s="26">
        <f>SQRT(RSQ('Тулуз-Пьерон'!H38:Q38,'Тулуз-Пьерон'!R38:AA38))</f>
        <v>3.035607390754794E-2</v>
      </c>
      <c r="J34" s="25" t="str">
        <f t="shared" si="1"/>
        <v>Слабая</v>
      </c>
      <c r="K34" s="25" t="str">
        <f t="shared" si="2"/>
        <v>ПАТОЛОГИЯ</v>
      </c>
      <c r="L34" s="25" t="str">
        <f t="shared" si="3"/>
        <v>ПАТОЛОГИЯ</v>
      </c>
      <c r="M34" s="25" t="str">
        <f t="shared" si="18"/>
        <v>ПАТОЛОГИЯ</v>
      </c>
      <c r="N34" s="25" t="str">
        <f t="shared" si="18"/>
        <v>ПАТОЛОГИЯ</v>
      </c>
      <c r="O34" s="25" t="str">
        <f t="shared" si="5"/>
        <v>ПАТОЛОГИЯ</v>
      </c>
      <c r="P34" s="25" t="str">
        <f t="shared" si="6"/>
        <v>ПАТОЛОГИЯ</v>
      </c>
      <c r="Q34" s="25" t="str">
        <f t="shared" si="7"/>
        <v>Слабая</v>
      </c>
      <c r="R34" s="25" t="str">
        <f t="shared" si="8"/>
        <v>Слабая</v>
      </c>
      <c r="S34" s="25" t="str">
        <f t="shared" si="9"/>
        <v>Слабая</v>
      </c>
      <c r="T34" s="25" t="str">
        <f t="shared" si="10"/>
        <v>Слабая</v>
      </c>
      <c r="U34" s="25" t="str">
        <f t="shared" si="11"/>
        <v>Слабая</v>
      </c>
      <c r="V34" s="25" t="str">
        <f t="shared" si="19"/>
        <v>Хорошая</v>
      </c>
      <c r="W34" s="25" t="str">
        <f t="shared" si="19"/>
        <v>Хорошая</v>
      </c>
      <c r="X34" s="25" t="str">
        <f t="shared" si="13"/>
        <v>Хорошая</v>
      </c>
      <c r="Y34" s="25" t="str">
        <f t="shared" si="20"/>
        <v>Хорошая</v>
      </c>
      <c r="Z34" s="25" t="str">
        <f t="shared" si="20"/>
        <v>Хорошая</v>
      </c>
      <c r="AA34" s="25" t="str">
        <f t="shared" si="20"/>
        <v>Хорошая</v>
      </c>
      <c r="AB34" s="25" t="str">
        <f t="shared" si="20"/>
        <v>Хорошая</v>
      </c>
      <c r="AC34" s="25" t="str">
        <f t="shared" si="20"/>
        <v>Хорошая</v>
      </c>
      <c r="AD34" s="25" t="str">
        <f t="shared" si="21"/>
        <v>Хорошая</v>
      </c>
      <c r="AE34" s="25" t="str">
        <f t="shared" si="21"/>
        <v>Хорошая</v>
      </c>
      <c r="AF34" s="25" t="str">
        <f t="shared" si="22"/>
        <v>Слабая</v>
      </c>
      <c r="AG34" s="25" t="str">
        <f t="shared" si="22"/>
        <v>Слабая</v>
      </c>
    </row>
    <row r="35" spans="1:33" x14ac:dyDescent="0.25">
      <c r="A35" s="1">
        <f>'Тулуз-Пьерон'!A39</f>
        <v>25</v>
      </c>
      <c r="B35" s="1">
        <f>AVERAGE('Тулуз-Пьерон'!H39:Q39)</f>
        <v>24.8</v>
      </c>
      <c r="C35" s="1">
        <f>AVERAGE('Тулуз-Пьерон'!R39:AA39)</f>
        <v>0.7</v>
      </c>
      <c r="D35" s="26">
        <f t="shared" si="0"/>
        <v>0.97177419354838712</v>
      </c>
      <c r="E35" s="26">
        <f>STDEV('Тулуз-Пьерон'!H39:Q39)</f>
        <v>3.5839146815241687</v>
      </c>
      <c r="F35" s="26">
        <f>STDEV('Тулуз-Пьерон'!R39:AA39)</f>
        <v>0.94868329805051377</v>
      </c>
      <c r="G35" s="26">
        <f>SQRT(RSQ('Тулуз-Пьерон'!H39:Q39,'Тулуз-Пьерон'!R39:AA39))</f>
        <v>0.31372549019607832</v>
      </c>
      <c r="J35" s="25" t="str">
        <f t="shared" si="1"/>
        <v>Средняя</v>
      </c>
      <c r="K35" s="25" t="str">
        <f t="shared" si="2"/>
        <v>Слабая</v>
      </c>
      <c r="L35" s="25" t="str">
        <f t="shared" si="3"/>
        <v>Слабая</v>
      </c>
      <c r="M35" s="25" t="str">
        <f t="shared" si="18"/>
        <v>Слабая</v>
      </c>
      <c r="N35" s="25" t="str">
        <f t="shared" si="18"/>
        <v>Слабая</v>
      </c>
      <c r="O35" s="25" t="str">
        <f t="shared" si="5"/>
        <v>Слабая</v>
      </c>
      <c r="P35" s="25" t="str">
        <f t="shared" si="6"/>
        <v>Слабая</v>
      </c>
      <c r="Q35" s="25" t="str">
        <f t="shared" si="7"/>
        <v>Слабая</v>
      </c>
      <c r="R35" s="25" t="str">
        <f t="shared" si="8"/>
        <v>Слабая</v>
      </c>
      <c r="S35" s="25" t="str">
        <f t="shared" si="9"/>
        <v>Слабая</v>
      </c>
      <c r="T35" s="25" t="str">
        <f t="shared" si="10"/>
        <v>Слабая</v>
      </c>
      <c r="U35" s="25" t="str">
        <f t="shared" si="11"/>
        <v>Слабая</v>
      </c>
      <c r="V35" s="25" t="str">
        <f t="shared" si="19"/>
        <v>Высокая</v>
      </c>
      <c r="W35" s="25" t="str">
        <f t="shared" si="19"/>
        <v>Высокая</v>
      </c>
      <c r="X35" s="25" t="str">
        <f t="shared" si="13"/>
        <v>Высокая</v>
      </c>
      <c r="Y35" s="25" t="str">
        <f t="shared" si="20"/>
        <v>Высокая</v>
      </c>
      <c r="Z35" s="25" t="str">
        <f t="shared" si="20"/>
        <v>Высокая</v>
      </c>
      <c r="AA35" s="25" t="str">
        <f t="shared" si="20"/>
        <v>Высокая</v>
      </c>
      <c r="AB35" s="25" t="str">
        <f t="shared" si="20"/>
        <v>Высокая</v>
      </c>
      <c r="AC35" s="25" t="str">
        <f t="shared" si="20"/>
        <v>Высокая</v>
      </c>
      <c r="AD35" s="25" t="str">
        <f t="shared" si="21"/>
        <v>Высокая</v>
      </c>
      <c r="AE35" s="25" t="str">
        <f t="shared" si="21"/>
        <v>Высокая</v>
      </c>
      <c r="AF35" s="25" t="str">
        <f t="shared" si="22"/>
        <v>Слабая</v>
      </c>
      <c r="AG35" s="25" t="str">
        <f t="shared" si="22"/>
        <v>Слабая</v>
      </c>
    </row>
    <row r="36" spans="1:33" x14ac:dyDescent="0.25">
      <c r="A36" s="1">
        <f>'Тулуз-Пьерон'!A40</f>
        <v>26</v>
      </c>
      <c r="B36" s="1">
        <f>AVERAGE('Тулуз-Пьерон'!H40:Q40)</f>
        <v>18.100000000000001</v>
      </c>
      <c r="C36" s="1">
        <f>AVERAGE('Тулуз-Пьерон'!R40:AA40)</f>
        <v>3.8</v>
      </c>
      <c r="D36" s="26">
        <f t="shared" si="0"/>
        <v>0.79005524861878451</v>
      </c>
      <c r="E36" s="26">
        <f>STDEV('Тулуз-Пьерон'!H40:Q40)</f>
        <v>2.8460498941515433</v>
      </c>
      <c r="F36" s="26">
        <f>STDEV('Тулуз-Пьерон'!R40:AA40)</f>
        <v>1.3984117975602017</v>
      </c>
      <c r="G36" s="26">
        <f>SQRT(RSQ('Тулуз-Пьерон'!H40:Q40,'Тулуз-Пьерон'!R40:AA40))</f>
        <v>6.1418977599174043E-2</v>
      </c>
      <c r="J36" s="25" t="str">
        <f t="shared" si="1"/>
        <v>Средняя</v>
      </c>
      <c r="K36" s="25" t="str">
        <f t="shared" si="2"/>
        <v>ПАТОЛОГИЯ</v>
      </c>
      <c r="L36" s="25" t="str">
        <f t="shared" si="3"/>
        <v>ПАТОЛОГИЯ</v>
      </c>
      <c r="M36" s="25" t="str">
        <f t="shared" si="18"/>
        <v>Слабая</v>
      </c>
      <c r="N36" s="25" t="str">
        <f t="shared" si="18"/>
        <v>Слабая</v>
      </c>
      <c r="O36" s="25" t="str">
        <f t="shared" si="5"/>
        <v>ПАТОЛОГИЯ</v>
      </c>
      <c r="P36" s="25" t="str">
        <f t="shared" si="6"/>
        <v>ПАТОЛОГИЯ</v>
      </c>
      <c r="Q36" s="25" t="str">
        <f t="shared" si="7"/>
        <v>Слабая</v>
      </c>
      <c r="R36" s="25" t="str">
        <f t="shared" si="8"/>
        <v>Слабая</v>
      </c>
      <c r="S36" s="25" t="str">
        <f t="shared" si="9"/>
        <v>Слабая</v>
      </c>
      <c r="T36" s="25" t="str">
        <f t="shared" si="10"/>
        <v>Слабая</v>
      </c>
      <c r="U36" s="25" t="str">
        <f t="shared" si="11"/>
        <v>Слабая</v>
      </c>
      <c r="V36" s="25" t="str">
        <f t="shared" si="19"/>
        <v>ПАТОЛОГИЯ</v>
      </c>
      <c r="W36" s="25" t="str">
        <f t="shared" si="19"/>
        <v>ПАТОЛОГИЯ</v>
      </c>
      <c r="X36" s="25" t="str">
        <f t="shared" si="13"/>
        <v>ПАТОЛОГИЯ</v>
      </c>
      <c r="Y36" s="25" t="str">
        <f t="shared" si="20"/>
        <v>ПАТОЛОГИЯ</v>
      </c>
      <c r="Z36" s="25" t="str">
        <f t="shared" si="20"/>
        <v>ПАТОЛОГИЯ</v>
      </c>
      <c r="AA36" s="25" t="str">
        <f t="shared" si="20"/>
        <v>ПАТОЛОГИЯ</v>
      </c>
      <c r="AB36" s="25" t="str">
        <f t="shared" si="20"/>
        <v>ПАТОЛОГИЯ</v>
      </c>
      <c r="AC36" s="25" t="str">
        <f t="shared" si="20"/>
        <v>ПАТОЛОГИЯ</v>
      </c>
      <c r="AD36" s="25" t="str">
        <f t="shared" si="21"/>
        <v>ПАТОЛОГИЯ</v>
      </c>
      <c r="AE36" s="25" t="str">
        <f t="shared" si="21"/>
        <v>ПАТОЛОГИЯ</v>
      </c>
      <c r="AF36" s="25" t="str">
        <f t="shared" si="22"/>
        <v>ПАТОЛОГИЯ</v>
      </c>
      <c r="AG36" s="25" t="str">
        <f t="shared" si="22"/>
        <v>ПАТОЛОГИЯ</v>
      </c>
    </row>
    <row r="37" spans="1:33" x14ac:dyDescent="0.25">
      <c r="A37" s="1">
        <f>'Тулуз-Пьерон'!A41</f>
        <v>27</v>
      </c>
      <c r="B37" s="1">
        <f>AVERAGE('Тулуз-Пьерон'!H41:Q41)</f>
        <v>27.8</v>
      </c>
      <c r="C37" s="1">
        <f>AVERAGE('Тулуз-Пьерон'!R41:AA41)</f>
        <v>4.4000000000000004</v>
      </c>
      <c r="D37" s="26">
        <f t="shared" si="0"/>
        <v>0.84172661870503585</v>
      </c>
      <c r="E37" s="26">
        <f>STDEV('Тулуз-Пьерон'!H41:Q41)</f>
        <v>4.3919117578668327</v>
      </c>
      <c r="F37" s="26">
        <f>STDEV('Тулуз-Пьерон'!R41:AA41)</f>
        <v>1.5055453054181622</v>
      </c>
      <c r="G37" s="26">
        <f>SQRT(RSQ('Тулуз-Пьерон'!H41:Q41,'Тулуз-Пьерон'!R41:AA41))</f>
        <v>0.34952109382735419</v>
      </c>
      <c r="J37" s="25" t="str">
        <f t="shared" si="1"/>
        <v>Средняя</v>
      </c>
      <c r="K37" s="25" t="str">
        <f t="shared" si="2"/>
        <v>Средняя</v>
      </c>
      <c r="L37" s="25" t="str">
        <f t="shared" si="3"/>
        <v>Слабая</v>
      </c>
      <c r="M37" s="25" t="str">
        <f t="shared" si="18"/>
        <v>Средняя</v>
      </c>
      <c r="N37" s="25" t="str">
        <f t="shared" si="18"/>
        <v>Средняя</v>
      </c>
      <c r="O37" s="25" t="str">
        <f t="shared" si="5"/>
        <v>Слабая</v>
      </c>
      <c r="P37" s="25" t="str">
        <f t="shared" si="6"/>
        <v>Слабая</v>
      </c>
      <c r="Q37" s="25" t="str">
        <f t="shared" si="7"/>
        <v>Слабая</v>
      </c>
      <c r="R37" s="25" t="str">
        <f t="shared" si="8"/>
        <v>Слабая</v>
      </c>
      <c r="S37" s="25" t="str">
        <f t="shared" si="9"/>
        <v>Слабая</v>
      </c>
      <c r="T37" s="25" t="str">
        <f t="shared" si="10"/>
        <v>Слабая</v>
      </c>
      <c r="U37" s="25" t="str">
        <f t="shared" si="11"/>
        <v>Слабая</v>
      </c>
      <c r="V37" s="25" t="str">
        <f t="shared" si="19"/>
        <v>ПАТОЛОГИЯ</v>
      </c>
      <c r="W37" s="25" t="str">
        <f t="shared" si="19"/>
        <v>ПАТОЛОГИЯ</v>
      </c>
      <c r="X37" s="25" t="str">
        <f t="shared" si="13"/>
        <v>ПАТОЛОГИЯ</v>
      </c>
      <c r="Y37" s="25" t="str">
        <f t="shared" si="20"/>
        <v>ПАТОЛОГИЯ</v>
      </c>
      <c r="Z37" s="25" t="str">
        <f t="shared" si="20"/>
        <v>ПАТОЛОГИЯ</v>
      </c>
      <c r="AA37" s="25" t="str">
        <f t="shared" si="20"/>
        <v>ПАТОЛОГИЯ</v>
      </c>
      <c r="AB37" s="25" t="str">
        <f t="shared" si="20"/>
        <v>ПАТОЛОГИЯ</v>
      </c>
      <c r="AC37" s="25" t="str">
        <f t="shared" si="20"/>
        <v>ПАТОЛОГИЯ</v>
      </c>
      <c r="AD37" s="25" t="str">
        <f t="shared" si="21"/>
        <v>ПАТОЛОГИЯ</v>
      </c>
      <c r="AE37" s="25" t="str">
        <f t="shared" si="21"/>
        <v>ПАТОЛОГИЯ</v>
      </c>
      <c r="AF37" s="25" t="str">
        <f t="shared" si="22"/>
        <v>ПАТОЛОГИЯ</v>
      </c>
      <c r="AG37" s="25" t="str">
        <f t="shared" si="22"/>
        <v>ПАТОЛОГИЯ</v>
      </c>
    </row>
    <row r="38" spans="1:33" x14ac:dyDescent="0.25">
      <c r="A38" s="1">
        <f>'Тулуз-Пьерон'!A42</f>
        <v>28</v>
      </c>
      <c r="B38" s="1">
        <f>AVERAGE('Тулуз-Пьерон'!H42:Q42)</f>
        <v>30.8</v>
      </c>
      <c r="C38" s="1">
        <f>AVERAGE('Тулуз-Пьерон'!R42:AA42)</f>
        <v>1.2</v>
      </c>
      <c r="D38" s="26">
        <f t="shared" si="0"/>
        <v>0.96103896103896103</v>
      </c>
      <c r="E38" s="26">
        <f>STDEV('Тулуз-Пьерон'!H42:Q42)</f>
        <v>3.6757463338907312</v>
      </c>
      <c r="F38" s="26">
        <f>STDEV('Тулуз-Пьерон'!R42:AA42)</f>
        <v>1.5491933384829668</v>
      </c>
      <c r="G38" s="26">
        <f>SQRT(RSQ('Тулуз-Пьерон'!H42:Q42,'Тулуз-Пьерон'!R42:AA42))</f>
        <v>0.65561006810718581</v>
      </c>
      <c r="J38" s="25" t="str">
        <f t="shared" si="1"/>
        <v>Хорошая</v>
      </c>
      <c r="K38" s="25" t="str">
        <f t="shared" si="2"/>
        <v>Средняя</v>
      </c>
      <c r="L38" s="25" t="str">
        <f t="shared" si="3"/>
        <v>Слабая</v>
      </c>
      <c r="M38" s="25" t="str">
        <f t="shared" si="18"/>
        <v>Средняя</v>
      </c>
      <c r="N38" s="25" t="str">
        <f t="shared" si="18"/>
        <v>Средняя</v>
      </c>
      <c r="O38" s="25" t="str">
        <f t="shared" si="5"/>
        <v>Средняя</v>
      </c>
      <c r="P38" s="25" t="str">
        <f t="shared" si="6"/>
        <v>Слабая</v>
      </c>
      <c r="Q38" s="25" t="str">
        <f t="shared" si="7"/>
        <v>Слабая</v>
      </c>
      <c r="R38" s="25" t="str">
        <f t="shared" si="8"/>
        <v>Слабая</v>
      </c>
      <c r="S38" s="25" t="str">
        <f t="shared" si="9"/>
        <v>Слабая</v>
      </c>
      <c r="T38" s="25" t="str">
        <f t="shared" si="10"/>
        <v>Слабая</v>
      </c>
      <c r="U38" s="25" t="str">
        <f t="shared" si="11"/>
        <v>Слабая</v>
      </c>
      <c r="V38" s="25" t="str">
        <f t="shared" si="19"/>
        <v>Хорошая</v>
      </c>
      <c r="W38" s="25" t="str">
        <f t="shared" si="19"/>
        <v>Хорошая</v>
      </c>
      <c r="X38" s="25" t="str">
        <f t="shared" si="13"/>
        <v>Хорошая</v>
      </c>
      <c r="Y38" s="25" t="str">
        <f t="shared" si="20"/>
        <v>Высокая</v>
      </c>
      <c r="Z38" s="25" t="str">
        <f t="shared" si="20"/>
        <v>Высокая</v>
      </c>
      <c r="AA38" s="25" t="str">
        <f t="shared" si="20"/>
        <v>Высокая</v>
      </c>
      <c r="AB38" s="25" t="str">
        <f t="shared" si="20"/>
        <v>Высокая</v>
      </c>
      <c r="AC38" s="25" t="str">
        <f t="shared" si="20"/>
        <v>Высокая</v>
      </c>
      <c r="AD38" s="25" t="str">
        <f t="shared" si="21"/>
        <v>Хорошая</v>
      </c>
      <c r="AE38" s="25" t="str">
        <f t="shared" si="21"/>
        <v>Хорошая</v>
      </c>
      <c r="AF38" s="25" t="str">
        <f t="shared" si="22"/>
        <v>Слабая</v>
      </c>
      <c r="AG38" s="25" t="str">
        <f t="shared" si="22"/>
        <v>Слабая</v>
      </c>
    </row>
    <row r="39" spans="1:33" x14ac:dyDescent="0.25">
      <c r="A39" s="1">
        <f>'Тулуз-Пьерон'!A43</f>
        <v>29</v>
      </c>
      <c r="B39" s="1">
        <f>AVERAGE('Тулуз-Пьерон'!H43:Q43)</f>
        <v>33.799999999999997</v>
      </c>
      <c r="C39" s="1">
        <f>AVERAGE('Тулуз-Пьерон'!R43:AA43)</f>
        <v>3.8</v>
      </c>
      <c r="D39" s="26">
        <f t="shared" si="0"/>
        <v>0.8875739644970414</v>
      </c>
      <c r="E39" s="26">
        <f>STDEV('Тулуз-Пьерон'!H43:Q43)</f>
        <v>2.2509257354845507</v>
      </c>
      <c r="F39" s="26">
        <f>STDEV('Тулуз-Пьерон'!R43:AA43)</f>
        <v>1.5491933384829666</v>
      </c>
      <c r="G39" s="26">
        <f>SQRT(RSQ('Тулуз-Пьерон'!H43:Q43,'Тулуз-Пьерон'!R43:AA43))</f>
        <v>0.46520412701530567</v>
      </c>
      <c r="J39" s="25" t="str">
        <f t="shared" si="1"/>
        <v>Хорошая</v>
      </c>
      <c r="K39" s="25" t="str">
        <f t="shared" si="2"/>
        <v>Средняя</v>
      </c>
      <c r="L39" s="25" t="str">
        <f t="shared" si="3"/>
        <v>Средняя</v>
      </c>
      <c r="M39" s="25" t="str">
        <f t="shared" si="18"/>
        <v>Средняя</v>
      </c>
      <c r="N39" s="25" t="str">
        <f t="shared" si="18"/>
        <v>Средняя</v>
      </c>
      <c r="O39" s="25" t="str">
        <f t="shared" si="5"/>
        <v>Средняя</v>
      </c>
      <c r="P39" s="25" t="str">
        <f t="shared" si="6"/>
        <v>Средняя</v>
      </c>
      <c r="Q39" s="25" t="str">
        <f t="shared" si="7"/>
        <v>Слабая</v>
      </c>
      <c r="R39" s="25" t="str">
        <f t="shared" si="8"/>
        <v>Слабая</v>
      </c>
      <c r="S39" s="25" t="str">
        <f t="shared" si="9"/>
        <v>Слабая</v>
      </c>
      <c r="T39" s="25" t="str">
        <f t="shared" si="10"/>
        <v>Слабая</v>
      </c>
      <c r="U39" s="25" t="str">
        <f t="shared" si="11"/>
        <v>Слабая</v>
      </c>
      <c r="V39" s="25" t="str">
        <f t="shared" si="19"/>
        <v>Слабая</v>
      </c>
      <c r="W39" s="25" t="str">
        <f t="shared" si="19"/>
        <v>Слабая</v>
      </c>
      <c r="X39" s="25" t="str">
        <f t="shared" si="13"/>
        <v>ПАТОЛОГИЯ</v>
      </c>
      <c r="Y39" s="25" t="str">
        <f t="shared" si="20"/>
        <v>ПАТОЛОГИЯ</v>
      </c>
      <c r="Z39" s="25" t="str">
        <f t="shared" si="20"/>
        <v>ПАТОЛОГИЯ</v>
      </c>
      <c r="AA39" s="25" t="str">
        <f t="shared" si="20"/>
        <v>ПАТОЛОГИЯ</v>
      </c>
      <c r="AB39" s="25" t="str">
        <f t="shared" si="20"/>
        <v>ПАТОЛОГИЯ</v>
      </c>
      <c r="AC39" s="25" t="str">
        <f t="shared" si="20"/>
        <v>ПАТОЛОГИЯ</v>
      </c>
      <c r="AD39" s="25" t="str">
        <f t="shared" si="21"/>
        <v>ПАТОЛОГИЯ</v>
      </c>
      <c r="AE39" s="25" t="str">
        <f t="shared" si="21"/>
        <v>ПАТОЛОГИЯ</v>
      </c>
      <c r="AF39" s="25" t="str">
        <f t="shared" si="22"/>
        <v>ПАТОЛОГИЯ</v>
      </c>
      <c r="AG39" s="25" t="str">
        <f t="shared" si="22"/>
        <v>ПАТОЛОГИЯ</v>
      </c>
    </row>
    <row r="40" spans="1:33" x14ac:dyDescent="0.25">
      <c r="A40" s="1">
        <f>'Тулуз-Пьерон'!A44</f>
        <v>30</v>
      </c>
      <c r="B40" s="1">
        <f>AVERAGE('Тулуз-Пьерон'!H44:Q44)</f>
        <v>33.4</v>
      </c>
      <c r="C40" s="1">
        <f>AVERAGE('Тулуз-Пьерон'!R44:AA44)</f>
        <v>1.6</v>
      </c>
      <c r="D40" s="26">
        <f t="shared" si="0"/>
        <v>0.95209580838323349</v>
      </c>
      <c r="E40" s="26">
        <f>STDEV('Тулуз-Пьерон'!H44:Q44)</f>
        <v>6.432556084308767</v>
      </c>
      <c r="F40" s="26">
        <f>STDEV('Тулуз-Пьерон'!R44:AA44)</f>
        <v>0.8432740427115677</v>
      </c>
      <c r="G40" s="26">
        <f>SQRT(RSQ('Тулуз-Пьерон'!H44:Q44,'Тулуз-Пьерон'!R44:AA44))</f>
        <v>0.21712560527035313</v>
      </c>
      <c r="J40" s="25" t="str">
        <f t="shared" si="1"/>
        <v>Хорошая</v>
      </c>
      <c r="K40" s="25" t="str">
        <f t="shared" si="2"/>
        <v>Средняя</v>
      </c>
      <c r="L40" s="25" t="str">
        <f t="shared" si="3"/>
        <v>Средняя</v>
      </c>
      <c r="M40" s="25" t="str">
        <f t="shared" si="18"/>
        <v>Средняя</v>
      </c>
      <c r="N40" s="25" t="str">
        <f t="shared" si="18"/>
        <v>Средняя</v>
      </c>
      <c r="O40" s="25" t="str">
        <f t="shared" si="5"/>
        <v>Средняя</v>
      </c>
      <c r="P40" s="25" t="str">
        <f t="shared" si="6"/>
        <v>Средняя</v>
      </c>
      <c r="Q40" s="25" t="str">
        <f t="shared" si="7"/>
        <v>Слабая</v>
      </c>
      <c r="R40" s="25" t="str">
        <f t="shared" si="8"/>
        <v>Слабая</v>
      </c>
      <c r="S40" s="25" t="str">
        <f t="shared" si="9"/>
        <v>Слабая</v>
      </c>
      <c r="T40" s="25" t="str">
        <f t="shared" si="10"/>
        <v>Слабая</v>
      </c>
      <c r="U40" s="25" t="str">
        <f t="shared" si="11"/>
        <v>Слабая</v>
      </c>
      <c r="V40" s="25" t="str">
        <f t="shared" si="19"/>
        <v>Хорошая</v>
      </c>
      <c r="W40" s="25" t="str">
        <f t="shared" si="19"/>
        <v>Хорошая</v>
      </c>
      <c r="X40" s="25" t="str">
        <f t="shared" si="13"/>
        <v>Хорошая</v>
      </c>
      <c r="Y40" s="25" t="str">
        <f t="shared" si="20"/>
        <v>Хорошая</v>
      </c>
      <c r="Z40" s="25" t="str">
        <f t="shared" si="20"/>
        <v>Хорошая</v>
      </c>
      <c r="AA40" s="25" t="str">
        <f t="shared" si="20"/>
        <v>Хорошая</v>
      </c>
      <c r="AB40" s="25" t="str">
        <f t="shared" si="20"/>
        <v>Хорошая</v>
      </c>
      <c r="AC40" s="25" t="str">
        <f t="shared" si="20"/>
        <v>Хорошая</v>
      </c>
      <c r="AD40" s="25" t="str">
        <f t="shared" si="21"/>
        <v>Хорошая</v>
      </c>
      <c r="AE40" s="25" t="str">
        <f t="shared" si="21"/>
        <v>Хорошая</v>
      </c>
      <c r="AF40" s="25" t="str">
        <f t="shared" si="22"/>
        <v>Слабая</v>
      </c>
      <c r="AG40" s="25" t="str">
        <f t="shared" si="22"/>
        <v>Слабая</v>
      </c>
    </row>
    <row r="41" spans="1:33" x14ac:dyDescent="0.25">
      <c r="A41" s="1">
        <f>'Тулуз-Пьерон'!A45</f>
        <v>31</v>
      </c>
      <c r="B41" s="1">
        <f>AVERAGE('Тулуз-Пьерон'!H45:Q45)</f>
        <v>13.6</v>
      </c>
      <c r="C41" s="1">
        <f>AVERAGE('Тулуз-Пьерон'!R45:AA45)</f>
        <v>0.8</v>
      </c>
      <c r="D41" s="26">
        <f t="shared" si="0"/>
        <v>0.94117647058823528</v>
      </c>
      <c r="E41" s="26">
        <f>STDEV('Тулуз-Пьерон'!H45:Q45)</f>
        <v>2.1705094128132965</v>
      </c>
      <c r="F41" s="26">
        <f>STDEV('Тулуз-Пьерон'!R45:AA45)</f>
        <v>0.91893658347268148</v>
      </c>
      <c r="G41" s="26">
        <f>SQRT(RSQ('Тулуз-Пьерон'!H45:Q45,'Тулуз-Пьерон'!R45:AA45))</f>
        <v>0.17826260712863456</v>
      </c>
      <c r="J41" s="25" t="str">
        <f t="shared" si="1"/>
        <v>ПАТОЛОГИЯ</v>
      </c>
      <c r="K41" s="25" t="str">
        <f t="shared" si="2"/>
        <v>ПАТОЛОГИЯ</v>
      </c>
      <c r="L41" s="25" t="str">
        <f t="shared" si="3"/>
        <v>ПАТОЛОГИЯ</v>
      </c>
      <c r="M41" s="25" t="str">
        <f t="shared" si="18"/>
        <v>ПАТОЛОГИЯ</v>
      </c>
      <c r="N41" s="25" t="str">
        <f t="shared" si="18"/>
        <v>ПАТОЛОГИЯ</v>
      </c>
      <c r="O41" s="25" t="str">
        <f t="shared" si="5"/>
        <v>ПАТОЛОГИЯ</v>
      </c>
      <c r="P41" s="25" t="str">
        <f t="shared" si="6"/>
        <v>ПАТОЛОГИЯ</v>
      </c>
      <c r="Q41" s="25" t="str">
        <f t="shared" si="7"/>
        <v>Слабая</v>
      </c>
      <c r="R41" s="25" t="str">
        <f t="shared" si="8"/>
        <v>Слабая</v>
      </c>
      <c r="S41" s="25" t="str">
        <f t="shared" si="9"/>
        <v>Слабая</v>
      </c>
      <c r="T41" s="25" t="str">
        <f t="shared" si="10"/>
        <v>Слабая</v>
      </c>
      <c r="U41" s="25" t="str">
        <f t="shared" si="11"/>
        <v>Слабая</v>
      </c>
      <c r="V41" s="25" t="str">
        <f t="shared" si="19"/>
        <v>Средняя</v>
      </c>
      <c r="W41" s="25" t="str">
        <f t="shared" si="19"/>
        <v>Средняя</v>
      </c>
      <c r="X41" s="25" t="str">
        <f t="shared" si="13"/>
        <v>ОШИБКА</v>
      </c>
      <c r="Y41" s="25" t="str">
        <f t="shared" ref="Y41:AC50" si="23">IF(AND($D41&gt;0,$D41&lt;=0.89),"ПАТОЛОГИЯ",IF(AND($D41&gt;0.89,$D41&lt;=0.91),"Слабая",IF(AND($D41&gt;91,$D41&lt;=0.93),"Средняя",IF(AND($D41&gt;0.93,$D41&lt;=0.96),"Хорошая",IF(AND($D41&gt;0.96,$D41&lt;=1),"Высокая","ОШИБКА")))))</f>
        <v>Хорошая</v>
      </c>
      <c r="Z41" s="25" t="str">
        <f t="shared" si="23"/>
        <v>Хорошая</v>
      </c>
      <c r="AA41" s="25" t="str">
        <f t="shared" si="23"/>
        <v>Хорошая</v>
      </c>
      <c r="AB41" s="25" t="str">
        <f t="shared" si="23"/>
        <v>Хорошая</v>
      </c>
      <c r="AC41" s="25" t="str">
        <f t="shared" si="23"/>
        <v>Хорошая</v>
      </c>
      <c r="AD41" s="25" t="str">
        <f t="shared" si="21"/>
        <v>Хорошая</v>
      </c>
      <c r="AE41" s="25" t="str">
        <f t="shared" si="21"/>
        <v>Хорошая</v>
      </c>
      <c r="AF41" s="25" t="str">
        <f t="shared" si="22"/>
        <v>Слабая</v>
      </c>
      <c r="AG41" s="25" t="str">
        <f t="shared" si="22"/>
        <v>Слабая</v>
      </c>
    </row>
    <row r="42" spans="1:33" x14ac:dyDescent="0.25">
      <c r="A42" s="1">
        <f>'Тулуз-Пьерон'!A46</f>
        <v>32</v>
      </c>
      <c r="B42" s="1">
        <f>AVERAGE('Тулуз-Пьерон'!H46:Q46)</f>
        <v>0.1</v>
      </c>
      <c r="C42" s="1">
        <f>AVERAGE('Тулуз-Пьерон'!R46:AA46)</f>
        <v>0.1</v>
      </c>
      <c r="D42" s="26">
        <f t="shared" si="0"/>
        <v>0</v>
      </c>
      <c r="E42" s="26">
        <f>STDEV('Тулуз-Пьерон'!H46:Q46)</f>
        <v>0.31622776601683794</v>
      </c>
      <c r="F42" s="26">
        <f>STDEV('Тулуз-Пьерон'!R46:AA46)</f>
        <v>0.31622776601683794</v>
      </c>
      <c r="G42" s="26">
        <f>SQRT(RSQ('Тулуз-Пьерон'!H46:Q46,'Тулуз-Пьерон'!R46:AA46))</f>
        <v>1.0000000000000002</v>
      </c>
      <c r="J42" s="25" t="str">
        <f t="shared" si="1"/>
        <v>ПАТОЛОГИЯ</v>
      </c>
      <c r="K42" s="25" t="str">
        <f t="shared" si="2"/>
        <v>ПАТОЛОГИЯ</v>
      </c>
      <c r="L42" s="25" t="str">
        <f t="shared" si="3"/>
        <v>ПАТОЛОГИЯ</v>
      </c>
      <c r="M42" s="25" t="str">
        <f t="shared" si="18"/>
        <v>ПАТОЛОГИЯ</v>
      </c>
      <c r="N42" s="25" t="str">
        <f t="shared" si="18"/>
        <v>ПАТОЛОГИЯ</v>
      </c>
      <c r="O42" s="25" t="str">
        <f t="shared" si="5"/>
        <v>ПАТОЛОГИЯ</v>
      </c>
      <c r="P42" s="25" t="str">
        <f t="shared" si="6"/>
        <v>ПАТОЛОГИЯ</v>
      </c>
      <c r="Q42" s="25" t="str">
        <f t="shared" si="7"/>
        <v>Слабая</v>
      </c>
      <c r="R42" s="25" t="str">
        <f t="shared" si="8"/>
        <v>Слабая</v>
      </c>
      <c r="S42" s="25" t="str">
        <f t="shared" si="9"/>
        <v>Слабая</v>
      </c>
      <c r="T42" s="25" t="str">
        <f t="shared" si="10"/>
        <v>Слабая</v>
      </c>
      <c r="U42" s="25" t="str">
        <f t="shared" si="11"/>
        <v>Слабая</v>
      </c>
      <c r="V42" s="25" t="str">
        <f t="shared" si="19"/>
        <v>ОШИБКА</v>
      </c>
      <c r="W42" s="25" t="str">
        <f t="shared" si="19"/>
        <v>ОШИБКА</v>
      </c>
      <c r="X42" s="25" t="str">
        <f t="shared" si="13"/>
        <v>ОШИБКА</v>
      </c>
      <c r="Y42" s="25" t="str">
        <f t="shared" si="23"/>
        <v>ОШИБКА</v>
      </c>
      <c r="Z42" s="25" t="str">
        <f t="shared" si="23"/>
        <v>ОШИБКА</v>
      </c>
      <c r="AA42" s="25" t="str">
        <f t="shared" si="23"/>
        <v>ОШИБКА</v>
      </c>
      <c r="AB42" s="25" t="str">
        <f t="shared" si="23"/>
        <v>ОШИБКА</v>
      </c>
      <c r="AC42" s="25" t="str">
        <f t="shared" si="23"/>
        <v>ОШИБКА</v>
      </c>
      <c r="AD42" s="25" t="str">
        <f t="shared" si="21"/>
        <v>ОШИБКА</v>
      </c>
      <c r="AE42" s="25" t="str">
        <f t="shared" si="21"/>
        <v>ОШИБКА</v>
      </c>
      <c r="AF42" s="25" t="str">
        <f t="shared" si="22"/>
        <v>ОШИБКА</v>
      </c>
      <c r="AG42" s="25" t="str">
        <f t="shared" si="22"/>
        <v>ОШИБКА</v>
      </c>
    </row>
    <row r="43" spans="1:33" x14ac:dyDescent="0.25">
      <c r="A43" s="1">
        <f>'Тулуз-Пьерон'!A47</f>
        <v>33</v>
      </c>
      <c r="B43" s="1">
        <f>AVERAGE('Тулуз-Пьерон'!H47:Q47)</f>
        <v>18</v>
      </c>
      <c r="C43" s="1">
        <f>AVERAGE('Тулуз-Пьерон'!R47:AA47)</f>
        <v>0.5</v>
      </c>
      <c r="D43" s="26">
        <f t="shared" si="0"/>
        <v>0.97222222222222221</v>
      </c>
      <c r="E43" s="26">
        <f>STDEV('Тулуз-Пьерон'!H47:Q47)</f>
        <v>2.6666666666666665</v>
      </c>
      <c r="F43" s="26">
        <f>STDEV('Тулуз-Пьерон'!R47:AA47)</f>
        <v>0.70710678118654757</v>
      </c>
      <c r="G43" s="26">
        <f>SQRT(RSQ('Тулуз-Пьерон'!H47:Q47,'Тулуз-Пьерон'!R47:AA47))</f>
        <v>0</v>
      </c>
      <c r="J43" s="25" t="str">
        <f t="shared" si="1"/>
        <v>Средняя</v>
      </c>
      <c r="K43" s="25" t="str">
        <f t="shared" si="2"/>
        <v>ПАТОЛОГИЯ</v>
      </c>
      <c r="L43" s="25" t="str">
        <f t="shared" si="3"/>
        <v>ПАТОЛОГИЯ</v>
      </c>
      <c r="M43" s="25" t="str">
        <f t="shared" si="18"/>
        <v>Слабая</v>
      </c>
      <c r="N43" s="25" t="str">
        <f t="shared" si="18"/>
        <v>Слабая</v>
      </c>
      <c r="O43" s="25" t="str">
        <f t="shared" si="5"/>
        <v>ПАТОЛОГИЯ</v>
      </c>
      <c r="P43" s="25" t="str">
        <f t="shared" si="6"/>
        <v>ПАТОЛОГИЯ</v>
      </c>
      <c r="Q43" s="25" t="str">
        <f t="shared" si="7"/>
        <v>Слабая</v>
      </c>
      <c r="R43" s="25" t="str">
        <f t="shared" si="8"/>
        <v>Слабая</v>
      </c>
      <c r="S43" s="25" t="str">
        <f t="shared" si="9"/>
        <v>Слабая</v>
      </c>
      <c r="T43" s="25" t="str">
        <f t="shared" si="10"/>
        <v>Слабая</v>
      </c>
      <c r="U43" s="25" t="str">
        <f t="shared" si="11"/>
        <v>Слабая</v>
      </c>
      <c r="V43" s="25" t="str">
        <f t="shared" si="19"/>
        <v>Высокая</v>
      </c>
      <c r="W43" s="25" t="str">
        <f t="shared" si="19"/>
        <v>Высокая</v>
      </c>
      <c r="X43" s="25" t="str">
        <f t="shared" si="13"/>
        <v>Высокая</v>
      </c>
      <c r="Y43" s="25" t="str">
        <f t="shared" si="23"/>
        <v>Высокая</v>
      </c>
      <c r="Z43" s="25" t="str">
        <f t="shared" si="23"/>
        <v>Высокая</v>
      </c>
      <c r="AA43" s="25" t="str">
        <f t="shared" si="23"/>
        <v>Высокая</v>
      </c>
      <c r="AB43" s="25" t="str">
        <f t="shared" si="23"/>
        <v>Высокая</v>
      </c>
      <c r="AC43" s="25" t="str">
        <f t="shared" si="23"/>
        <v>Высокая</v>
      </c>
      <c r="AD43" s="25" t="str">
        <f t="shared" si="21"/>
        <v>Высокая</v>
      </c>
      <c r="AE43" s="25" t="str">
        <f t="shared" si="21"/>
        <v>Высокая</v>
      </c>
      <c r="AF43" s="25" t="str">
        <f t="shared" si="22"/>
        <v>Слабая</v>
      </c>
      <c r="AG43" s="25" t="str">
        <f t="shared" si="22"/>
        <v>Слабая</v>
      </c>
    </row>
    <row r="44" spans="1:33" x14ac:dyDescent="0.25">
      <c r="A44" s="1">
        <f>'Тулуз-Пьерон'!A48</f>
        <v>34</v>
      </c>
      <c r="B44" s="1">
        <f>AVERAGE('Тулуз-Пьерон'!H48:Q48)</f>
        <v>17.899999999999999</v>
      </c>
      <c r="C44" s="1">
        <f>AVERAGE('Тулуз-Пьерон'!R48:AA48)</f>
        <v>0.2</v>
      </c>
      <c r="D44" s="26">
        <f t="shared" si="0"/>
        <v>0.98882681564245811</v>
      </c>
      <c r="E44" s="26">
        <f>STDEV('Тулуз-Пьерон'!H48:Q48)</f>
        <v>2.5582111805799879</v>
      </c>
      <c r="F44" s="26">
        <f>STDEV('Тулуз-Пьерон'!R48:AA48)</f>
        <v>0.4216370213557839</v>
      </c>
      <c r="G44" s="26">
        <f>SQRT(RSQ('Тулуз-Пьерон'!H48:Q48,'Тулуз-Пьерон'!R48:AA48))</f>
        <v>0.22662355194334058</v>
      </c>
      <c r="J44" s="25" t="str">
        <f t="shared" si="1"/>
        <v>Средняя</v>
      </c>
      <c r="K44" s="25" t="str">
        <f t="shared" si="2"/>
        <v>ПАТОЛОГИЯ</v>
      </c>
      <c r="L44" s="25" t="str">
        <f t="shared" si="3"/>
        <v>ПАТОЛОГИЯ</v>
      </c>
      <c r="M44" s="25" t="str">
        <f t="shared" si="18"/>
        <v>Слабая</v>
      </c>
      <c r="N44" s="25" t="str">
        <f t="shared" si="18"/>
        <v>Слабая</v>
      </c>
      <c r="O44" s="25" t="str">
        <f t="shared" si="5"/>
        <v>ПАТОЛОГИЯ</v>
      </c>
      <c r="P44" s="25" t="str">
        <f t="shared" si="6"/>
        <v>ПАТОЛОГИЯ</v>
      </c>
      <c r="Q44" s="25" t="str">
        <f t="shared" si="7"/>
        <v>Слабая</v>
      </c>
      <c r="R44" s="25" t="str">
        <f t="shared" si="8"/>
        <v>Слабая</v>
      </c>
      <c r="S44" s="25" t="str">
        <f t="shared" si="9"/>
        <v>Слабая</v>
      </c>
      <c r="T44" s="25" t="str">
        <f t="shared" si="10"/>
        <v>Слабая</v>
      </c>
      <c r="U44" s="25" t="str">
        <f t="shared" si="11"/>
        <v>Слабая</v>
      </c>
      <c r="V44" s="25" t="str">
        <f t="shared" si="19"/>
        <v>Высокая</v>
      </c>
      <c r="W44" s="25" t="str">
        <f t="shared" si="19"/>
        <v>Высокая</v>
      </c>
      <c r="X44" s="25" t="str">
        <f t="shared" si="13"/>
        <v>Высокая</v>
      </c>
      <c r="Y44" s="25" t="str">
        <f t="shared" si="23"/>
        <v>Высокая</v>
      </c>
      <c r="Z44" s="25" t="str">
        <f t="shared" si="23"/>
        <v>Высокая</v>
      </c>
      <c r="AA44" s="25" t="str">
        <f t="shared" si="23"/>
        <v>Высокая</v>
      </c>
      <c r="AB44" s="25" t="str">
        <f t="shared" si="23"/>
        <v>Высокая</v>
      </c>
      <c r="AC44" s="25" t="str">
        <f t="shared" si="23"/>
        <v>Высокая</v>
      </c>
      <c r="AD44" s="25" t="str">
        <f t="shared" si="21"/>
        <v>Высокая</v>
      </c>
      <c r="AE44" s="25" t="str">
        <f t="shared" si="21"/>
        <v>Высокая</v>
      </c>
      <c r="AF44" s="25" t="str">
        <f t="shared" si="22"/>
        <v>Слабая</v>
      </c>
      <c r="AG44" s="25" t="str">
        <f t="shared" si="22"/>
        <v>Слабая</v>
      </c>
    </row>
    <row r="45" spans="1:33" x14ac:dyDescent="0.25">
      <c r="A45" s="1">
        <f>'Тулуз-Пьерон'!A49</f>
        <v>35</v>
      </c>
      <c r="B45" s="1">
        <f>AVERAGE('Тулуз-Пьерон'!H49:Q49)</f>
        <v>28.4</v>
      </c>
      <c r="C45" s="1">
        <f>AVERAGE('Тулуз-Пьерон'!R49:AA49)</f>
        <v>1.1000000000000001</v>
      </c>
      <c r="D45" s="26">
        <f t="shared" si="0"/>
        <v>0.96126760563380276</v>
      </c>
      <c r="E45" s="26">
        <f>STDEV('Тулуз-Пьерон'!H49:Q49)</f>
        <v>4.2478752858863933</v>
      </c>
      <c r="F45" s="26">
        <f>STDEV('Тулуз-Пьерон'!R49:AA49)</f>
        <v>1.1005049346146119</v>
      </c>
      <c r="G45" s="26">
        <f>SQRT(RSQ('Тулуз-Пьерон'!H49:Q49,'Тулуз-Пьерон'!R49:AA49))</f>
        <v>5.7043344452988108E-2</v>
      </c>
      <c r="J45" s="25" t="str">
        <f t="shared" si="1"/>
        <v>Средняя</v>
      </c>
      <c r="K45" s="25" t="str">
        <f t="shared" si="2"/>
        <v>Средняя</v>
      </c>
      <c r="L45" s="25" t="str">
        <f t="shared" si="3"/>
        <v>Слабая</v>
      </c>
      <c r="M45" s="25" t="str">
        <f t="shared" si="18"/>
        <v>Средняя</v>
      </c>
      <c r="N45" s="25" t="str">
        <f t="shared" si="18"/>
        <v>Средняя</v>
      </c>
      <c r="O45" s="25" t="str">
        <f t="shared" si="5"/>
        <v>Слабая</v>
      </c>
      <c r="P45" s="25" t="str">
        <f t="shared" si="6"/>
        <v>Слабая</v>
      </c>
      <c r="Q45" s="25" t="str">
        <f t="shared" si="7"/>
        <v>Слабая</v>
      </c>
      <c r="R45" s="25" t="str">
        <f t="shared" si="8"/>
        <v>Слабая</v>
      </c>
      <c r="S45" s="25" t="str">
        <f t="shared" si="9"/>
        <v>Слабая</v>
      </c>
      <c r="T45" s="25" t="str">
        <f t="shared" si="10"/>
        <v>Слабая</v>
      </c>
      <c r="U45" s="25" t="str">
        <f t="shared" si="11"/>
        <v>Слабая</v>
      </c>
      <c r="V45" s="25" t="str">
        <f t="shared" si="19"/>
        <v>Хорошая</v>
      </c>
      <c r="W45" s="25" t="str">
        <f t="shared" si="19"/>
        <v>Хорошая</v>
      </c>
      <c r="X45" s="25" t="str">
        <f t="shared" si="13"/>
        <v>Хорошая</v>
      </c>
      <c r="Y45" s="25" t="str">
        <f t="shared" si="23"/>
        <v>Высокая</v>
      </c>
      <c r="Z45" s="25" t="str">
        <f t="shared" si="23"/>
        <v>Высокая</v>
      </c>
      <c r="AA45" s="25" t="str">
        <f t="shared" si="23"/>
        <v>Высокая</v>
      </c>
      <c r="AB45" s="25" t="str">
        <f t="shared" si="23"/>
        <v>Высокая</v>
      </c>
      <c r="AC45" s="25" t="str">
        <f t="shared" si="23"/>
        <v>Высокая</v>
      </c>
      <c r="AD45" s="25" t="str">
        <f t="shared" si="21"/>
        <v>Хорошая</v>
      </c>
      <c r="AE45" s="25" t="str">
        <f t="shared" si="21"/>
        <v>Хорошая</v>
      </c>
      <c r="AF45" s="25" t="str">
        <f t="shared" si="22"/>
        <v>Слабая</v>
      </c>
      <c r="AG45" s="25" t="str">
        <f t="shared" si="22"/>
        <v>Слабая</v>
      </c>
    </row>
    <row r="46" spans="1:33" x14ac:dyDescent="0.25">
      <c r="A46" s="1">
        <f>'Тулуз-Пьерон'!A50</f>
        <v>36</v>
      </c>
      <c r="B46" s="1">
        <f>AVERAGE('Тулуз-Пьерон'!H50:Q50)</f>
        <v>19.399999999999999</v>
      </c>
      <c r="C46" s="1">
        <f>AVERAGE('Тулуз-Пьерон'!R50:AA50)</f>
        <v>1.8</v>
      </c>
      <c r="D46" s="26">
        <f t="shared" si="0"/>
        <v>0.90721649484536082</v>
      </c>
      <c r="E46" s="26">
        <f>STDEV('Тулуз-Пьерон'!H50:Q50)</f>
        <v>2.1705094128132965</v>
      </c>
      <c r="F46" s="26">
        <f>STDEV('Тулуз-Пьерон'!R50:AA50)</f>
        <v>1.1352924243950935</v>
      </c>
      <c r="G46" s="26">
        <f>SQRT(RSQ('Тулуз-Пьерон'!H50:Q50,'Тулуз-Пьерон'!R50:AA50))</f>
        <v>9.0181628338511285E-3</v>
      </c>
      <c r="J46" s="25" t="str">
        <f t="shared" si="1"/>
        <v>Средняя</v>
      </c>
      <c r="K46" s="25" t="str">
        <f t="shared" si="2"/>
        <v>Слабая</v>
      </c>
      <c r="L46" s="25" t="str">
        <f t="shared" si="3"/>
        <v>ПАТОЛОГИЯ</v>
      </c>
      <c r="M46" s="25" t="str">
        <f t="shared" si="18"/>
        <v>Слабая</v>
      </c>
      <c r="N46" s="25" t="str">
        <f t="shared" si="18"/>
        <v>Слабая</v>
      </c>
      <c r="O46" s="25" t="str">
        <f t="shared" si="5"/>
        <v>Слабая</v>
      </c>
      <c r="P46" s="25" t="str">
        <f t="shared" si="6"/>
        <v>ПАТОЛОГИЯ</v>
      </c>
      <c r="Q46" s="25" t="str">
        <f t="shared" si="7"/>
        <v>Слабая</v>
      </c>
      <c r="R46" s="25" t="str">
        <f t="shared" si="8"/>
        <v>Слабая</v>
      </c>
      <c r="S46" s="25" t="str">
        <f t="shared" si="9"/>
        <v>Слабая</v>
      </c>
      <c r="T46" s="25" t="str">
        <f t="shared" si="10"/>
        <v>Слабая</v>
      </c>
      <c r="U46" s="25" t="str">
        <f t="shared" si="11"/>
        <v>Слабая</v>
      </c>
      <c r="V46" s="25" t="str">
        <f t="shared" si="19"/>
        <v>Слабая</v>
      </c>
      <c r="W46" s="25" t="str">
        <f t="shared" si="19"/>
        <v>Слабая</v>
      </c>
      <c r="X46" s="25" t="str">
        <f t="shared" si="13"/>
        <v>Слабая</v>
      </c>
      <c r="Y46" s="25" t="str">
        <f t="shared" si="23"/>
        <v>Слабая</v>
      </c>
      <c r="Z46" s="25" t="str">
        <f t="shared" si="23"/>
        <v>Слабая</v>
      </c>
      <c r="AA46" s="25" t="str">
        <f t="shared" si="23"/>
        <v>Слабая</v>
      </c>
      <c r="AB46" s="25" t="str">
        <f t="shared" si="23"/>
        <v>Слабая</v>
      </c>
      <c r="AC46" s="25" t="str">
        <f t="shared" si="23"/>
        <v>Слабая</v>
      </c>
      <c r="AD46" s="25" t="str">
        <f t="shared" si="21"/>
        <v>ОШИБКА</v>
      </c>
      <c r="AE46" s="25" t="str">
        <f t="shared" si="21"/>
        <v>ОШИБКА</v>
      </c>
      <c r="AF46" s="25" t="str">
        <f t="shared" si="22"/>
        <v>Слабая</v>
      </c>
      <c r="AG46" s="25" t="str">
        <f t="shared" si="22"/>
        <v>Слабая</v>
      </c>
    </row>
    <row r="47" spans="1:33" x14ac:dyDescent="0.25">
      <c r="A47" s="1">
        <f>'Тулуз-Пьерон'!A51</f>
        <v>37</v>
      </c>
      <c r="B47" s="1">
        <f>AVERAGE('Тулуз-Пьерон'!H51:Q51)</f>
        <v>33.4</v>
      </c>
      <c r="C47" s="1">
        <f>AVERAGE('Тулуз-Пьерон'!R51:AA51)</f>
        <v>1.6</v>
      </c>
      <c r="D47" s="26">
        <f t="shared" si="0"/>
        <v>0.95209580838323349</v>
      </c>
      <c r="E47" s="26">
        <f>STDEV('Тулуз-Пьерон'!H51:Q51)</f>
        <v>6.432556084308767</v>
      </c>
      <c r="F47" s="26">
        <f>STDEV('Тулуз-Пьерон'!R51:AA51)</f>
        <v>0.8432740427115677</v>
      </c>
      <c r="G47" s="26">
        <f>SQRT(RSQ('Тулуз-Пьерон'!H51:Q51,'Тулуз-Пьерон'!R51:AA51))</f>
        <v>0.21712560527035313</v>
      </c>
      <c r="J47" s="25" t="str">
        <f t="shared" si="1"/>
        <v>Хорошая</v>
      </c>
      <c r="K47" s="25" t="str">
        <f t="shared" si="2"/>
        <v>Средняя</v>
      </c>
      <c r="L47" s="25" t="str">
        <f t="shared" si="3"/>
        <v>Средняя</v>
      </c>
      <c r="M47" s="25" t="str">
        <f t="shared" si="18"/>
        <v>Средняя</v>
      </c>
      <c r="N47" s="25" t="str">
        <f t="shared" si="18"/>
        <v>Средняя</v>
      </c>
      <c r="O47" s="25" t="str">
        <f t="shared" si="5"/>
        <v>Средняя</v>
      </c>
      <c r="P47" s="25" t="str">
        <f t="shared" si="6"/>
        <v>Средняя</v>
      </c>
      <c r="Q47" s="25" t="str">
        <f t="shared" si="7"/>
        <v>Слабая</v>
      </c>
      <c r="R47" s="25" t="str">
        <f t="shared" si="8"/>
        <v>Слабая</v>
      </c>
      <c r="S47" s="25" t="str">
        <f t="shared" si="9"/>
        <v>Слабая</v>
      </c>
      <c r="T47" s="25" t="str">
        <f t="shared" si="10"/>
        <v>Слабая</v>
      </c>
      <c r="U47" s="25" t="str">
        <f t="shared" si="11"/>
        <v>Слабая</v>
      </c>
      <c r="V47" s="25" t="str">
        <f t="shared" si="19"/>
        <v>Хорошая</v>
      </c>
      <c r="W47" s="25" t="str">
        <f t="shared" si="19"/>
        <v>Хорошая</v>
      </c>
      <c r="X47" s="25" t="str">
        <f t="shared" si="13"/>
        <v>Хорошая</v>
      </c>
      <c r="Y47" s="25" t="str">
        <f t="shared" si="23"/>
        <v>Хорошая</v>
      </c>
      <c r="Z47" s="25" t="str">
        <f t="shared" si="23"/>
        <v>Хорошая</v>
      </c>
      <c r="AA47" s="25" t="str">
        <f t="shared" si="23"/>
        <v>Хорошая</v>
      </c>
      <c r="AB47" s="25" t="str">
        <f t="shared" si="23"/>
        <v>Хорошая</v>
      </c>
      <c r="AC47" s="25" t="str">
        <f t="shared" si="23"/>
        <v>Хорошая</v>
      </c>
      <c r="AD47" s="25" t="str">
        <f t="shared" si="21"/>
        <v>Хорошая</v>
      </c>
      <c r="AE47" s="25" t="str">
        <f t="shared" si="21"/>
        <v>Хорошая</v>
      </c>
      <c r="AF47" s="25" t="str">
        <f t="shared" si="22"/>
        <v>Слабая</v>
      </c>
      <c r="AG47" s="25" t="str">
        <f t="shared" si="22"/>
        <v>Слабая</v>
      </c>
    </row>
    <row r="48" spans="1:33" x14ac:dyDescent="0.25">
      <c r="A48" s="1">
        <f>'Тулуз-Пьерон'!A52</f>
        <v>38</v>
      </c>
      <c r="B48" s="1">
        <f>AVERAGE('Тулуз-Пьерон'!H52:Q52)</f>
        <v>19.600000000000001</v>
      </c>
      <c r="C48" s="1">
        <f>AVERAGE('Тулуз-Пьерон'!R52:AA52)</f>
        <v>0.2</v>
      </c>
      <c r="D48" s="26">
        <f t="shared" si="0"/>
        <v>0.98979591836734693</v>
      </c>
      <c r="E48" s="26">
        <f>STDEV('Тулуз-Пьерон'!H52:Q52)</f>
        <v>4.2216373863966847</v>
      </c>
      <c r="F48" s="26">
        <f>STDEV('Тулуз-Пьерон'!R52:AA52)</f>
        <v>0.4216370213557839</v>
      </c>
      <c r="G48" s="26">
        <f>SQRT(RSQ('Тулуз-Пьерон'!H52:Q52,'Тулуз-Пьерон'!R52:AA52))</f>
        <v>0.17478165930362277</v>
      </c>
      <c r="J48" s="25" t="str">
        <f t="shared" si="1"/>
        <v>Средняя</v>
      </c>
      <c r="K48" s="25" t="str">
        <f t="shared" si="2"/>
        <v>Слабая</v>
      </c>
      <c r="L48" s="25" t="str">
        <f t="shared" si="3"/>
        <v>ПАТОЛОГИЯ</v>
      </c>
      <c r="M48" s="25" t="str">
        <f t="shared" si="18"/>
        <v>Слабая</v>
      </c>
      <c r="N48" s="25" t="str">
        <f t="shared" si="18"/>
        <v>Слабая</v>
      </c>
      <c r="O48" s="25" t="str">
        <f t="shared" si="5"/>
        <v>Слабая</v>
      </c>
      <c r="P48" s="25" t="str">
        <f t="shared" si="6"/>
        <v>ПАТОЛОГИЯ</v>
      </c>
      <c r="Q48" s="25" t="str">
        <f t="shared" si="7"/>
        <v>Слабая</v>
      </c>
      <c r="R48" s="25" t="str">
        <f t="shared" si="8"/>
        <v>Слабая</v>
      </c>
      <c r="S48" s="25" t="str">
        <f t="shared" si="9"/>
        <v>Слабая</v>
      </c>
      <c r="T48" s="25" t="str">
        <f t="shared" si="10"/>
        <v>Слабая</v>
      </c>
      <c r="U48" s="25" t="str">
        <f t="shared" si="11"/>
        <v>Слабая</v>
      </c>
      <c r="V48" s="25" t="str">
        <f t="shared" si="19"/>
        <v>Высокая</v>
      </c>
      <c r="W48" s="25" t="str">
        <f t="shared" si="19"/>
        <v>Высокая</v>
      </c>
      <c r="X48" s="25" t="str">
        <f t="shared" si="13"/>
        <v>Высокая</v>
      </c>
      <c r="Y48" s="25" t="str">
        <f t="shared" si="23"/>
        <v>Высокая</v>
      </c>
      <c r="Z48" s="25" t="str">
        <f t="shared" si="23"/>
        <v>Высокая</v>
      </c>
      <c r="AA48" s="25" t="str">
        <f t="shared" si="23"/>
        <v>Высокая</v>
      </c>
      <c r="AB48" s="25" t="str">
        <f t="shared" si="23"/>
        <v>Высокая</v>
      </c>
      <c r="AC48" s="25" t="str">
        <f t="shared" si="23"/>
        <v>Высокая</v>
      </c>
      <c r="AD48" s="25" t="str">
        <f t="shared" si="21"/>
        <v>Высокая</v>
      </c>
      <c r="AE48" s="25" t="str">
        <f t="shared" si="21"/>
        <v>Высокая</v>
      </c>
      <c r="AF48" s="25" t="str">
        <f t="shared" si="22"/>
        <v>Слабая</v>
      </c>
      <c r="AG48" s="25" t="str">
        <f t="shared" si="22"/>
        <v>Слабая</v>
      </c>
    </row>
    <row r="49" spans="1:33" x14ac:dyDescent="0.25">
      <c r="A49" s="1">
        <f>'Тулуз-Пьерон'!A53</f>
        <v>39</v>
      </c>
      <c r="B49" s="1">
        <f>AVERAGE('Тулуз-Пьерон'!H53:Q53)</f>
        <v>27.2</v>
      </c>
      <c r="C49" s="1">
        <f>AVERAGE('Тулуз-Пьерон'!R53:AA53)</f>
        <v>6.5</v>
      </c>
      <c r="D49" s="26">
        <f t="shared" si="0"/>
        <v>0.76102941176470584</v>
      </c>
      <c r="E49" s="26">
        <f>STDEV('Тулуз-Пьерон'!H53:Q53)</f>
        <v>5.05085251330022</v>
      </c>
      <c r="F49" s="26">
        <f>STDEV('Тулуз-Пьерон'!R53:AA53)</f>
        <v>3.4721111093332766</v>
      </c>
      <c r="G49" s="26">
        <f>SQRT(RSQ('Тулуз-Пьерон'!H53:Q53,'Тулуз-Пьерон'!R53:AA53))</f>
        <v>0.79197085949568791</v>
      </c>
      <c r="J49" s="25" t="str">
        <f t="shared" si="1"/>
        <v>Средняя</v>
      </c>
      <c r="K49" s="25" t="str">
        <f t="shared" si="2"/>
        <v>Средняя</v>
      </c>
      <c r="L49" s="25" t="str">
        <f t="shared" si="3"/>
        <v>Слабая</v>
      </c>
      <c r="M49" s="25" t="str">
        <f t="shared" si="18"/>
        <v>Средняя</v>
      </c>
      <c r="N49" s="25" t="str">
        <f t="shared" si="18"/>
        <v>Средняя</v>
      </c>
      <c r="O49" s="25" t="str">
        <f t="shared" si="5"/>
        <v>Слабая</v>
      </c>
      <c r="P49" s="25" t="str">
        <f t="shared" si="6"/>
        <v>Слабая</v>
      </c>
      <c r="Q49" s="25" t="str">
        <f t="shared" si="7"/>
        <v>Слабая</v>
      </c>
      <c r="R49" s="25" t="str">
        <f t="shared" si="8"/>
        <v>Слабая</v>
      </c>
      <c r="S49" s="25" t="str">
        <f t="shared" si="9"/>
        <v>Слабая</v>
      </c>
      <c r="T49" s="25" t="str">
        <f t="shared" si="10"/>
        <v>Слабая</v>
      </c>
      <c r="U49" s="25" t="str">
        <f t="shared" si="11"/>
        <v>Слабая</v>
      </c>
      <c r="V49" s="25" t="str">
        <f t="shared" si="19"/>
        <v>ПАТОЛОГИЯ</v>
      </c>
      <c r="W49" s="25" t="str">
        <f t="shared" si="19"/>
        <v>ПАТОЛОГИЯ</v>
      </c>
      <c r="X49" s="25" t="str">
        <f t="shared" si="13"/>
        <v>ПАТОЛОГИЯ</v>
      </c>
      <c r="Y49" s="25" t="str">
        <f t="shared" si="23"/>
        <v>ПАТОЛОГИЯ</v>
      </c>
      <c r="Z49" s="25" t="str">
        <f t="shared" si="23"/>
        <v>ПАТОЛОГИЯ</v>
      </c>
      <c r="AA49" s="25" t="str">
        <f t="shared" si="23"/>
        <v>ПАТОЛОГИЯ</v>
      </c>
      <c r="AB49" s="25" t="str">
        <f t="shared" si="23"/>
        <v>ПАТОЛОГИЯ</v>
      </c>
      <c r="AC49" s="25" t="str">
        <f t="shared" si="23"/>
        <v>ПАТОЛОГИЯ</v>
      </c>
      <c r="AD49" s="25" t="str">
        <f t="shared" si="21"/>
        <v>ПАТОЛОГИЯ</v>
      </c>
      <c r="AE49" s="25" t="str">
        <f t="shared" si="21"/>
        <v>ПАТОЛОГИЯ</v>
      </c>
      <c r="AF49" s="25" t="str">
        <f t="shared" si="22"/>
        <v>ПАТОЛОГИЯ</v>
      </c>
      <c r="AG49" s="25" t="str">
        <f t="shared" si="22"/>
        <v>ПАТОЛОГИЯ</v>
      </c>
    </row>
    <row r="50" spans="1:33" x14ac:dyDescent="0.25">
      <c r="A50" s="1">
        <f>'Тулуз-Пьерон'!A54</f>
        <v>40</v>
      </c>
      <c r="B50" s="1">
        <f>AVERAGE('Тулуз-Пьерон'!H54:Q54)</f>
        <v>27</v>
      </c>
      <c r="C50" s="1">
        <f>AVERAGE('Тулуз-Пьерон'!R54:AA54)</f>
        <v>1</v>
      </c>
      <c r="D50" s="26">
        <f t="shared" si="0"/>
        <v>0.96296296296296291</v>
      </c>
      <c r="E50" s="26">
        <f>STDEV('Тулуз-Пьерон'!H54:Q54)</f>
        <v>4.3204937989385739</v>
      </c>
      <c r="F50" s="26">
        <f>STDEV('Тулуз-Пьерон'!R54:AA54)</f>
        <v>1.1547005383792515</v>
      </c>
      <c r="G50" s="26">
        <f>SQRT(RSQ('Тулуз-Пьерон'!H54:Q54,'Тулуз-Пьерон'!R54:AA54))</f>
        <v>6.6815310478106085E-2</v>
      </c>
      <c r="J50" s="25" t="str">
        <f t="shared" si="1"/>
        <v>Средняя</v>
      </c>
      <c r="K50" s="25" t="str">
        <f t="shared" si="2"/>
        <v>Слабая</v>
      </c>
      <c r="L50" s="25" t="str">
        <f t="shared" si="3"/>
        <v>Слабая</v>
      </c>
      <c r="M50" s="25" t="str">
        <f t="shared" si="18"/>
        <v>Средняя</v>
      </c>
      <c r="N50" s="25" t="str">
        <f t="shared" si="18"/>
        <v>Средняя</v>
      </c>
      <c r="O50" s="25" t="str">
        <f t="shared" si="5"/>
        <v>Слабая</v>
      </c>
      <c r="P50" s="25" t="str">
        <f t="shared" si="6"/>
        <v>Слабая</v>
      </c>
      <c r="Q50" s="25" t="str">
        <f t="shared" si="7"/>
        <v>Слабая</v>
      </c>
      <c r="R50" s="25" t="str">
        <f t="shared" si="8"/>
        <v>Слабая</v>
      </c>
      <c r="S50" s="25" t="str">
        <f t="shared" si="9"/>
        <v>Слабая</v>
      </c>
      <c r="T50" s="25" t="str">
        <f t="shared" si="10"/>
        <v>Слабая</v>
      </c>
      <c r="U50" s="25" t="str">
        <f t="shared" si="11"/>
        <v>Слабая</v>
      </c>
      <c r="V50" s="25" t="str">
        <f t="shared" si="19"/>
        <v>Хорошая</v>
      </c>
      <c r="W50" s="25" t="str">
        <f t="shared" si="19"/>
        <v>Хорошая</v>
      </c>
      <c r="X50" s="25" t="str">
        <f t="shared" si="13"/>
        <v>Хорошая</v>
      </c>
      <c r="Y50" s="25" t="str">
        <f t="shared" si="23"/>
        <v>Высокая</v>
      </c>
      <c r="Z50" s="25" t="str">
        <f t="shared" si="23"/>
        <v>Высокая</v>
      </c>
      <c r="AA50" s="25" t="str">
        <f t="shared" si="23"/>
        <v>Высокая</v>
      </c>
      <c r="AB50" s="25" t="str">
        <f t="shared" si="23"/>
        <v>Высокая</v>
      </c>
      <c r="AC50" s="25" t="str">
        <f t="shared" si="23"/>
        <v>Высокая</v>
      </c>
      <c r="AD50" s="25" t="str">
        <f t="shared" si="21"/>
        <v>Хорошая</v>
      </c>
      <c r="AE50" s="25" t="str">
        <f t="shared" si="21"/>
        <v>Хорошая</v>
      </c>
      <c r="AF50" s="25" t="str">
        <f t="shared" si="22"/>
        <v>Слабая</v>
      </c>
      <c r="AG50" s="25" t="str">
        <f t="shared" si="22"/>
        <v>Слабая</v>
      </c>
    </row>
    <row r="51" spans="1:33" x14ac:dyDescent="0.25">
      <c r="A51" s="1">
        <f>'Тулуз-Пьерон'!A55</f>
        <v>41</v>
      </c>
      <c r="B51" s="1">
        <f>AVERAGE('Тулуз-Пьерон'!H55:Q55)</f>
        <v>15.7</v>
      </c>
      <c r="C51" s="1">
        <f>AVERAGE('Тулуз-Пьерон'!R55:AA55)</f>
        <v>0.3</v>
      </c>
      <c r="D51" s="26">
        <f t="shared" si="0"/>
        <v>0.98089171974522293</v>
      </c>
      <c r="E51" s="26">
        <f>STDEV('Тулуз-Пьерон'!H55:Q55)</f>
        <v>5.4984846397287797</v>
      </c>
      <c r="F51" s="26">
        <f>STDEV('Тулуз-Пьерон'!R55:AA55)</f>
        <v>0.48304589153964794</v>
      </c>
      <c r="G51" s="26">
        <f>SQRT(RSQ('Тулуз-Пьерон'!H55:Q55,'Тулуз-Пьерон'!R55:AA55))</f>
        <v>0.17151809263113685</v>
      </c>
      <c r="J51" s="25" t="str">
        <f t="shared" si="1"/>
        <v>Слабая</v>
      </c>
      <c r="K51" s="25" t="str">
        <f t="shared" si="2"/>
        <v>ПАТОЛОГИЯ</v>
      </c>
      <c r="L51" s="25" t="str">
        <f t="shared" si="3"/>
        <v>ПАТОЛОГИЯ</v>
      </c>
      <c r="M51" s="25" t="str">
        <f t="shared" ref="M51:N70" si="24">IF(AND($B51&gt;0,$B51&lt;=15),"ПАТОЛОГИЯ",IF(AND($B51&gt;15,$B51&lt;=25),"Слабая",IF(AND($B51&gt;25,$B51&lt;=36),"Средняя",IF(AND($B51&gt;36,$B51&lt;=48),"Хорошая",IF($B51&gt;48,"Высокая","ОШИБКА")))))</f>
        <v>Слабая</v>
      </c>
      <c r="N51" s="25" t="str">
        <f t="shared" si="24"/>
        <v>Слабая</v>
      </c>
      <c r="O51" s="25" t="str">
        <f t="shared" si="5"/>
        <v>ПАТОЛОГИЯ</v>
      </c>
      <c r="P51" s="25" t="str">
        <f t="shared" si="6"/>
        <v>ПАТОЛОГИЯ</v>
      </c>
      <c r="Q51" s="25" t="str">
        <f t="shared" si="7"/>
        <v>Слабая</v>
      </c>
      <c r="R51" s="25" t="str">
        <f t="shared" si="8"/>
        <v>Слабая</v>
      </c>
      <c r="S51" s="25" t="str">
        <f t="shared" si="9"/>
        <v>Слабая</v>
      </c>
      <c r="T51" s="25" t="str">
        <f t="shared" si="10"/>
        <v>Слабая</v>
      </c>
      <c r="U51" s="25" t="str">
        <f t="shared" si="11"/>
        <v>Слабая</v>
      </c>
      <c r="V51" s="25" t="str">
        <f t="shared" ref="V51:W70" si="25">IF(AND($D51&gt;0,$D51&lt;=0.88),"ПАТОЛОГИЯ",IF(AND($D51&gt;0.88,$D51&lt;=0.91),"Слабая",IF(AND($D51&gt;0.91,$D51&lt;=0.95),"Средняя",IF(AND($D51&gt;0.95,$D51&lt;=0.97),"Хорошая",IF(AND($D51&gt;0.97,$D51&lt;=1),"Высокая","ОШИБКА")))))</f>
        <v>Высокая</v>
      </c>
      <c r="W51" s="25" t="str">
        <f t="shared" si="25"/>
        <v>Высокая</v>
      </c>
      <c r="X51" s="25" t="str">
        <f t="shared" si="13"/>
        <v>Высокая</v>
      </c>
      <c r="Y51" s="25" t="str">
        <f t="shared" ref="Y51:AC60" si="26">IF(AND($D51&gt;0,$D51&lt;=0.89),"ПАТОЛОГИЯ",IF(AND($D51&gt;0.89,$D51&lt;=0.91),"Слабая",IF(AND($D51&gt;91,$D51&lt;=0.93),"Средняя",IF(AND($D51&gt;0.93,$D51&lt;=0.96),"Хорошая",IF(AND($D51&gt;0.96,$D51&lt;=1),"Высокая","ОШИБКА")))))</f>
        <v>Высокая</v>
      </c>
      <c r="Z51" s="25" t="str">
        <f t="shared" si="26"/>
        <v>Высокая</v>
      </c>
      <c r="AA51" s="25" t="str">
        <f t="shared" si="26"/>
        <v>Высокая</v>
      </c>
      <c r="AB51" s="25" t="str">
        <f t="shared" si="26"/>
        <v>Высокая</v>
      </c>
      <c r="AC51" s="25" t="str">
        <f t="shared" si="26"/>
        <v>Высокая</v>
      </c>
      <c r="AD51" s="25" t="str">
        <f t="shared" ref="AD51:AE70" si="27">IF(AND($D51&gt;0,$D51&lt;=0.9),"ПАТОЛОГИЯ",IF($D51=0.91,"Слабая",IF(AND($D51&gt;0.91,$D51&lt;=0.94),"Средняя",IF(AND($D51&gt;0.94,$D51&lt;=0.97),"Хорошая",IF(AND($D51&gt;0.97,$D51&lt;=1),"Высокая","ОШИБКА")))))</f>
        <v>Высокая</v>
      </c>
      <c r="AE51" s="25" t="str">
        <f t="shared" si="27"/>
        <v>Высокая</v>
      </c>
      <c r="AF51" s="25" t="str">
        <f t="shared" ref="AF51:AG70" si="28">IF(AND($D51&gt;0,$D51&lt;=0.9),"ПАТОЛОГИЯ",IF(AND($D51&gt;0.9,$D51&lt;=92),"Слабая",IF(AND($D51&gt;92,$D51&lt;=0.95),"Средняя",IF(AND($D51&gt;0.95,$D51&lt;=0.97),"Хорошая",IF(AND($D51&gt;0.97,$D51&lt;=1),"Высокая","ОШИБКА")))))</f>
        <v>Слабая</v>
      </c>
      <c r="AG51" s="25" t="str">
        <f t="shared" si="28"/>
        <v>Слабая</v>
      </c>
    </row>
    <row r="52" spans="1:33" x14ac:dyDescent="0.25">
      <c r="A52" s="1">
        <f>'Тулуз-Пьерон'!A56</f>
        <v>42</v>
      </c>
      <c r="B52" s="1">
        <f>AVERAGE('Тулуз-Пьерон'!H56:Q56)</f>
        <v>25.2</v>
      </c>
      <c r="C52" s="1">
        <f>AVERAGE('Тулуз-Пьерон'!R56:AA56)</f>
        <v>6.7</v>
      </c>
      <c r="D52" s="26">
        <f t="shared" si="0"/>
        <v>0.73412698412698418</v>
      </c>
      <c r="E52" s="26">
        <f>STDEV('Тулуз-Пьерон'!H56:Q56)</f>
        <v>9.3784623236197735</v>
      </c>
      <c r="F52" s="26">
        <f>STDEV('Тулуз-Пьерон'!R56:AA56)</f>
        <v>3.3349995835415371</v>
      </c>
      <c r="G52" s="26">
        <f>SQRT(RSQ('Тулуз-Пьерон'!H56:Q56,'Тулуз-Пьерон'!R56:AA56))</f>
        <v>0.8902482633566775</v>
      </c>
      <c r="J52" s="25" t="str">
        <f t="shared" si="1"/>
        <v>Средняя</v>
      </c>
      <c r="K52" s="25" t="str">
        <f t="shared" si="2"/>
        <v>Слабая</v>
      </c>
      <c r="L52" s="25" t="str">
        <f t="shared" si="3"/>
        <v>Слабая</v>
      </c>
      <c r="M52" s="25" t="str">
        <f t="shared" si="24"/>
        <v>Средняя</v>
      </c>
      <c r="N52" s="25" t="str">
        <f t="shared" si="24"/>
        <v>Средняя</v>
      </c>
      <c r="O52" s="25" t="str">
        <f t="shared" si="5"/>
        <v>Слабая</v>
      </c>
      <c r="P52" s="25" t="str">
        <f t="shared" si="6"/>
        <v>Слабая</v>
      </c>
      <c r="Q52" s="25" t="str">
        <f t="shared" si="7"/>
        <v>Слабая</v>
      </c>
      <c r="R52" s="25" t="str">
        <f t="shared" si="8"/>
        <v>Слабая</v>
      </c>
      <c r="S52" s="25" t="str">
        <f t="shared" si="9"/>
        <v>Слабая</v>
      </c>
      <c r="T52" s="25" t="str">
        <f t="shared" si="10"/>
        <v>Слабая</v>
      </c>
      <c r="U52" s="25" t="str">
        <f t="shared" si="11"/>
        <v>Слабая</v>
      </c>
      <c r="V52" s="25" t="str">
        <f t="shared" si="25"/>
        <v>ПАТОЛОГИЯ</v>
      </c>
      <c r="W52" s="25" t="str">
        <f t="shared" si="25"/>
        <v>ПАТОЛОГИЯ</v>
      </c>
      <c r="X52" s="25" t="str">
        <f t="shared" si="13"/>
        <v>ПАТОЛОГИЯ</v>
      </c>
      <c r="Y52" s="25" t="str">
        <f t="shared" si="26"/>
        <v>ПАТОЛОГИЯ</v>
      </c>
      <c r="Z52" s="25" t="str">
        <f t="shared" si="26"/>
        <v>ПАТОЛОГИЯ</v>
      </c>
      <c r="AA52" s="25" t="str">
        <f t="shared" si="26"/>
        <v>ПАТОЛОГИЯ</v>
      </c>
      <c r="AB52" s="25" t="str">
        <f t="shared" si="26"/>
        <v>ПАТОЛОГИЯ</v>
      </c>
      <c r="AC52" s="25" t="str">
        <f t="shared" si="26"/>
        <v>ПАТОЛОГИЯ</v>
      </c>
      <c r="AD52" s="25" t="str">
        <f t="shared" si="27"/>
        <v>ПАТОЛОГИЯ</v>
      </c>
      <c r="AE52" s="25" t="str">
        <f t="shared" si="27"/>
        <v>ПАТОЛОГИЯ</v>
      </c>
      <c r="AF52" s="25" t="str">
        <f t="shared" si="28"/>
        <v>ПАТОЛОГИЯ</v>
      </c>
      <c r="AG52" s="25" t="str">
        <f t="shared" si="28"/>
        <v>ПАТОЛОГИЯ</v>
      </c>
    </row>
    <row r="53" spans="1:33" x14ac:dyDescent="0.25">
      <c r="A53" s="1">
        <f>'Тулуз-Пьерон'!A57</f>
        <v>43</v>
      </c>
      <c r="B53" s="1">
        <f>AVERAGE('Тулуз-Пьерон'!H57:Q57)</f>
        <v>24.1</v>
      </c>
      <c r="C53" s="1">
        <f>AVERAGE('Тулуз-Пьерон'!R57:AA57)</f>
        <v>1.5</v>
      </c>
      <c r="D53" s="26">
        <f t="shared" si="0"/>
        <v>0.93775933609958506</v>
      </c>
      <c r="E53" s="26">
        <f>STDEV('Тулуз-Пьерон'!H57:Q57)</f>
        <v>7.7237008975979586</v>
      </c>
      <c r="F53" s="26">
        <f>STDEV('Тулуз-Пьерон'!R57:AA57)</f>
        <v>0.84983658559879749</v>
      </c>
      <c r="G53" s="26">
        <f>SQRT(RSQ('Тулуз-Пьерон'!H57:Q57,'Тулуз-Пьерон'!R57:AA57))</f>
        <v>0.56707620817479465</v>
      </c>
      <c r="J53" s="25" t="str">
        <f t="shared" si="1"/>
        <v>Средняя</v>
      </c>
      <c r="K53" s="25" t="str">
        <f t="shared" si="2"/>
        <v>Слабая</v>
      </c>
      <c r="L53" s="25" t="str">
        <f t="shared" si="3"/>
        <v>Слабая</v>
      </c>
      <c r="M53" s="25" t="str">
        <f t="shared" si="24"/>
        <v>Слабая</v>
      </c>
      <c r="N53" s="25" t="str">
        <f t="shared" si="24"/>
        <v>Слабая</v>
      </c>
      <c r="O53" s="25" t="str">
        <f t="shared" si="5"/>
        <v>Слабая</v>
      </c>
      <c r="P53" s="25" t="str">
        <f t="shared" si="6"/>
        <v>Слабая</v>
      </c>
      <c r="Q53" s="25" t="str">
        <f t="shared" si="7"/>
        <v>Слабая</v>
      </c>
      <c r="R53" s="25" t="str">
        <f t="shared" si="8"/>
        <v>Слабая</v>
      </c>
      <c r="S53" s="25" t="str">
        <f t="shared" si="9"/>
        <v>Слабая</v>
      </c>
      <c r="T53" s="25" t="str">
        <f t="shared" si="10"/>
        <v>Слабая</v>
      </c>
      <c r="U53" s="25" t="str">
        <f t="shared" si="11"/>
        <v>Слабая</v>
      </c>
      <c r="V53" s="25" t="str">
        <f t="shared" si="25"/>
        <v>Средняя</v>
      </c>
      <c r="W53" s="25" t="str">
        <f t="shared" si="25"/>
        <v>Средняя</v>
      </c>
      <c r="X53" s="25" t="str">
        <f t="shared" si="13"/>
        <v>ОШИБКА</v>
      </c>
      <c r="Y53" s="25" t="str">
        <f t="shared" si="26"/>
        <v>Хорошая</v>
      </c>
      <c r="Z53" s="25" t="str">
        <f t="shared" si="26"/>
        <v>Хорошая</v>
      </c>
      <c r="AA53" s="25" t="str">
        <f t="shared" si="26"/>
        <v>Хорошая</v>
      </c>
      <c r="AB53" s="25" t="str">
        <f t="shared" si="26"/>
        <v>Хорошая</v>
      </c>
      <c r="AC53" s="25" t="str">
        <f t="shared" si="26"/>
        <v>Хорошая</v>
      </c>
      <c r="AD53" s="25" t="str">
        <f t="shared" si="27"/>
        <v>Средняя</v>
      </c>
      <c r="AE53" s="25" t="str">
        <f t="shared" si="27"/>
        <v>Средняя</v>
      </c>
      <c r="AF53" s="25" t="str">
        <f t="shared" si="28"/>
        <v>Слабая</v>
      </c>
      <c r="AG53" s="25" t="str">
        <f t="shared" si="28"/>
        <v>Слабая</v>
      </c>
    </row>
    <row r="54" spans="1:33" x14ac:dyDescent="0.25">
      <c r="A54" s="1">
        <f>'Тулуз-Пьерон'!A58</f>
        <v>44</v>
      </c>
      <c r="B54" s="1">
        <f>AVERAGE('Тулуз-Пьерон'!H58:Q58)</f>
        <v>19.399999999999999</v>
      </c>
      <c r="C54" s="1">
        <f>AVERAGE('Тулуз-Пьерон'!R58:AA58)</f>
        <v>1.8</v>
      </c>
      <c r="D54" s="26">
        <f t="shared" si="0"/>
        <v>0.90721649484536082</v>
      </c>
      <c r="E54" s="26">
        <f>STDEV('Тулуз-Пьерон'!H58:Q58)</f>
        <v>1.9550504398153574</v>
      </c>
      <c r="F54" s="26">
        <f>STDEV('Тулуз-Пьерон'!R58:AA58)</f>
        <v>1.3984117975602022</v>
      </c>
      <c r="G54" s="26">
        <f>SQRT(RSQ('Тулуз-Пьерон'!H58:Q58,'Тулуз-Пьерон'!R58:AA58))</f>
        <v>4.8769206657176746E-2</v>
      </c>
      <c r="J54" s="25" t="str">
        <f t="shared" si="1"/>
        <v>Средняя</v>
      </c>
      <c r="K54" s="25" t="str">
        <f t="shared" si="2"/>
        <v>Слабая</v>
      </c>
      <c r="L54" s="25" t="str">
        <f t="shared" si="3"/>
        <v>ПАТОЛОГИЯ</v>
      </c>
      <c r="M54" s="25" t="str">
        <f t="shared" si="24"/>
        <v>Слабая</v>
      </c>
      <c r="N54" s="25" t="str">
        <f t="shared" si="24"/>
        <v>Слабая</v>
      </c>
      <c r="O54" s="25" t="str">
        <f t="shared" si="5"/>
        <v>Слабая</v>
      </c>
      <c r="P54" s="25" t="str">
        <f t="shared" si="6"/>
        <v>ПАТОЛОГИЯ</v>
      </c>
      <c r="Q54" s="25" t="str">
        <f t="shared" si="7"/>
        <v>Слабая</v>
      </c>
      <c r="R54" s="25" t="str">
        <f t="shared" si="8"/>
        <v>Слабая</v>
      </c>
      <c r="S54" s="25" t="str">
        <f t="shared" si="9"/>
        <v>Слабая</v>
      </c>
      <c r="T54" s="25" t="str">
        <f t="shared" si="10"/>
        <v>Слабая</v>
      </c>
      <c r="U54" s="25" t="str">
        <f t="shared" si="11"/>
        <v>Слабая</v>
      </c>
      <c r="V54" s="25" t="str">
        <f t="shared" si="25"/>
        <v>Слабая</v>
      </c>
      <c r="W54" s="25" t="str">
        <f t="shared" si="25"/>
        <v>Слабая</v>
      </c>
      <c r="X54" s="25" t="str">
        <f t="shared" si="13"/>
        <v>Слабая</v>
      </c>
      <c r="Y54" s="25" t="str">
        <f t="shared" si="26"/>
        <v>Слабая</v>
      </c>
      <c r="Z54" s="25" t="str">
        <f t="shared" si="26"/>
        <v>Слабая</v>
      </c>
      <c r="AA54" s="25" t="str">
        <f t="shared" si="26"/>
        <v>Слабая</v>
      </c>
      <c r="AB54" s="25" t="str">
        <f t="shared" si="26"/>
        <v>Слабая</v>
      </c>
      <c r="AC54" s="25" t="str">
        <f t="shared" si="26"/>
        <v>Слабая</v>
      </c>
      <c r="AD54" s="25" t="str">
        <f t="shared" si="27"/>
        <v>ОШИБКА</v>
      </c>
      <c r="AE54" s="25" t="str">
        <f t="shared" si="27"/>
        <v>ОШИБКА</v>
      </c>
      <c r="AF54" s="25" t="str">
        <f t="shared" si="28"/>
        <v>Слабая</v>
      </c>
      <c r="AG54" s="25" t="str">
        <f t="shared" si="28"/>
        <v>Слабая</v>
      </c>
    </row>
    <row r="55" spans="1:33" x14ac:dyDescent="0.25">
      <c r="A55" s="1">
        <f>'Тулуз-Пьерон'!A59</f>
        <v>45</v>
      </c>
      <c r="B55" s="1">
        <f>AVERAGE('Тулуз-Пьерон'!H59:Q59)</f>
        <v>22.6</v>
      </c>
      <c r="C55" s="1">
        <f>AVERAGE('Тулуз-Пьерон'!R59:AA59)</f>
        <v>2.2000000000000002</v>
      </c>
      <c r="D55" s="26">
        <f t="shared" si="0"/>
        <v>0.90265486725663724</v>
      </c>
      <c r="E55" s="26">
        <f>STDEV('Тулуз-Пьерон'!H59:Q59)</f>
        <v>6.3630879994613352</v>
      </c>
      <c r="F55" s="26">
        <f>STDEV('Тулуз-Пьерон'!R59:AA59)</f>
        <v>1.2292725943057183</v>
      </c>
      <c r="G55" s="26">
        <f>SQRT(RSQ('Тулуз-Пьерон'!H59:Q59,'Тулуз-Пьерон'!R59:AA59))</f>
        <v>0.1164810331519045</v>
      </c>
      <c r="J55" s="25" t="str">
        <f t="shared" si="1"/>
        <v>Средняя</v>
      </c>
      <c r="K55" s="25" t="str">
        <f t="shared" si="2"/>
        <v>Слабая</v>
      </c>
      <c r="L55" s="25" t="str">
        <f t="shared" si="3"/>
        <v>Слабая</v>
      </c>
      <c r="M55" s="25" t="str">
        <f t="shared" si="24"/>
        <v>Слабая</v>
      </c>
      <c r="N55" s="25" t="str">
        <f t="shared" si="24"/>
        <v>Слабая</v>
      </c>
      <c r="O55" s="25" t="str">
        <f t="shared" si="5"/>
        <v>Слабая</v>
      </c>
      <c r="P55" s="25" t="str">
        <f t="shared" si="6"/>
        <v>ПАТОЛОГИЯ</v>
      </c>
      <c r="Q55" s="25" t="str">
        <f t="shared" si="7"/>
        <v>Слабая</v>
      </c>
      <c r="R55" s="25" t="str">
        <f t="shared" si="8"/>
        <v>Слабая</v>
      </c>
      <c r="S55" s="25" t="str">
        <f t="shared" si="9"/>
        <v>Слабая</v>
      </c>
      <c r="T55" s="25" t="str">
        <f t="shared" si="10"/>
        <v>Слабая</v>
      </c>
      <c r="U55" s="25" t="str">
        <f t="shared" si="11"/>
        <v>Слабая</v>
      </c>
      <c r="V55" s="25" t="str">
        <f t="shared" si="25"/>
        <v>Слабая</v>
      </c>
      <c r="W55" s="25" t="str">
        <f t="shared" si="25"/>
        <v>Слабая</v>
      </c>
      <c r="X55" s="25" t="str">
        <f t="shared" si="13"/>
        <v>Слабая</v>
      </c>
      <c r="Y55" s="25" t="str">
        <f t="shared" si="26"/>
        <v>Слабая</v>
      </c>
      <c r="Z55" s="25" t="str">
        <f t="shared" si="26"/>
        <v>Слабая</v>
      </c>
      <c r="AA55" s="25" t="str">
        <f t="shared" si="26"/>
        <v>Слабая</v>
      </c>
      <c r="AB55" s="25" t="str">
        <f t="shared" si="26"/>
        <v>Слабая</v>
      </c>
      <c r="AC55" s="25" t="str">
        <f t="shared" si="26"/>
        <v>Слабая</v>
      </c>
      <c r="AD55" s="25" t="str">
        <f t="shared" si="27"/>
        <v>ОШИБКА</v>
      </c>
      <c r="AE55" s="25" t="str">
        <f t="shared" si="27"/>
        <v>ОШИБКА</v>
      </c>
      <c r="AF55" s="25" t="str">
        <f t="shared" si="28"/>
        <v>Слабая</v>
      </c>
      <c r="AG55" s="25" t="str">
        <f t="shared" si="28"/>
        <v>Слабая</v>
      </c>
    </row>
    <row r="56" spans="1:33" x14ac:dyDescent="0.25">
      <c r="A56" s="1">
        <f>'Тулуз-Пьерон'!A60</f>
        <v>46</v>
      </c>
      <c r="B56" s="1">
        <f>AVERAGE('Тулуз-Пьерон'!H60:Q60)</f>
        <v>26.9</v>
      </c>
      <c r="C56" s="1">
        <f>AVERAGE('Тулуз-Пьерон'!R60:AA60)</f>
        <v>0.5</v>
      </c>
      <c r="D56" s="26">
        <f t="shared" si="0"/>
        <v>0.98141263940520451</v>
      </c>
      <c r="E56" s="26">
        <f>STDEV('Тулуз-Пьерон'!H60:Q60)</f>
        <v>5.3427001080394181</v>
      </c>
      <c r="F56" s="26">
        <f>STDEV('Тулуз-Пьерон'!R60:AA60)</f>
        <v>0.52704627669472992</v>
      </c>
      <c r="G56" s="26">
        <f>SQRT(RSQ('Тулуз-Пьерон'!H60:Q60,'Тулуз-Пьерон'!R60:AA60))</f>
        <v>0.13810709425039985</v>
      </c>
      <c r="J56" s="25" t="str">
        <f t="shared" si="1"/>
        <v>Средняя</v>
      </c>
      <c r="K56" s="25" t="str">
        <f t="shared" si="2"/>
        <v>Слабая</v>
      </c>
      <c r="L56" s="25" t="str">
        <f t="shared" si="3"/>
        <v>Слабая</v>
      </c>
      <c r="M56" s="25" t="str">
        <f t="shared" si="24"/>
        <v>Средняя</v>
      </c>
      <c r="N56" s="25" t="str">
        <f t="shared" si="24"/>
        <v>Средняя</v>
      </c>
      <c r="O56" s="25" t="str">
        <f t="shared" si="5"/>
        <v>Слабая</v>
      </c>
      <c r="P56" s="25" t="str">
        <f t="shared" si="6"/>
        <v>Слабая</v>
      </c>
      <c r="Q56" s="25" t="str">
        <f t="shared" si="7"/>
        <v>Слабая</v>
      </c>
      <c r="R56" s="25" t="str">
        <f t="shared" si="8"/>
        <v>Слабая</v>
      </c>
      <c r="S56" s="25" t="str">
        <f t="shared" si="9"/>
        <v>Слабая</v>
      </c>
      <c r="T56" s="25" t="str">
        <f t="shared" si="10"/>
        <v>Слабая</v>
      </c>
      <c r="U56" s="25" t="str">
        <f t="shared" si="11"/>
        <v>Слабая</v>
      </c>
      <c r="V56" s="25" t="str">
        <f t="shared" si="25"/>
        <v>Высокая</v>
      </c>
      <c r="W56" s="25" t="str">
        <f t="shared" si="25"/>
        <v>Высокая</v>
      </c>
      <c r="X56" s="25" t="str">
        <f t="shared" si="13"/>
        <v>Высокая</v>
      </c>
      <c r="Y56" s="25" t="str">
        <f t="shared" si="26"/>
        <v>Высокая</v>
      </c>
      <c r="Z56" s="25" t="str">
        <f t="shared" si="26"/>
        <v>Высокая</v>
      </c>
      <c r="AA56" s="25" t="str">
        <f t="shared" si="26"/>
        <v>Высокая</v>
      </c>
      <c r="AB56" s="25" t="str">
        <f t="shared" si="26"/>
        <v>Высокая</v>
      </c>
      <c r="AC56" s="25" t="str">
        <f t="shared" si="26"/>
        <v>Высокая</v>
      </c>
      <c r="AD56" s="25" t="str">
        <f t="shared" si="27"/>
        <v>Высокая</v>
      </c>
      <c r="AE56" s="25" t="str">
        <f t="shared" si="27"/>
        <v>Высокая</v>
      </c>
      <c r="AF56" s="25" t="str">
        <f t="shared" si="28"/>
        <v>Слабая</v>
      </c>
      <c r="AG56" s="25" t="str">
        <f t="shared" si="28"/>
        <v>Слабая</v>
      </c>
    </row>
    <row r="57" spans="1:33" x14ac:dyDescent="0.25">
      <c r="A57" s="1">
        <f>'Тулуз-Пьерон'!A61</f>
        <v>47</v>
      </c>
      <c r="B57" s="1">
        <f>AVERAGE('Тулуз-Пьерон'!H61:Q61)</f>
        <v>13.4</v>
      </c>
      <c r="C57" s="1">
        <f>AVERAGE('Тулуз-Пьерон'!R61:AA61)</f>
        <v>1.6</v>
      </c>
      <c r="D57" s="26">
        <f t="shared" si="0"/>
        <v>0.88059701492537312</v>
      </c>
      <c r="E57" s="26">
        <f>STDEV('Тулуз-Пьерон'!H61:Q61)</f>
        <v>1.3498971154211057</v>
      </c>
      <c r="F57" s="26">
        <f>STDEV('Тулуз-Пьерон'!R61:AA61)</f>
        <v>1.429840705968481</v>
      </c>
      <c r="G57" s="26">
        <f>SQRT(RSQ('Тулуз-Пьерон'!H61:Q61,'Тулуз-Пьерон'!R61:AA61))</f>
        <v>0.32237190934095278</v>
      </c>
      <c r="J57" s="25" t="str">
        <f t="shared" si="1"/>
        <v>ПАТОЛОГИЯ</v>
      </c>
      <c r="K57" s="25" t="str">
        <f t="shared" si="2"/>
        <v>ПАТОЛОГИЯ</v>
      </c>
      <c r="L57" s="25" t="str">
        <f t="shared" si="3"/>
        <v>ПАТОЛОГИЯ</v>
      </c>
      <c r="M57" s="25" t="str">
        <f t="shared" si="24"/>
        <v>ПАТОЛОГИЯ</v>
      </c>
      <c r="N57" s="25" t="str">
        <f t="shared" si="24"/>
        <v>ПАТОЛОГИЯ</v>
      </c>
      <c r="O57" s="25" t="str">
        <f t="shared" si="5"/>
        <v>ПАТОЛОГИЯ</v>
      </c>
      <c r="P57" s="25" t="str">
        <f t="shared" si="6"/>
        <v>ПАТОЛОГИЯ</v>
      </c>
      <c r="Q57" s="25" t="str">
        <f t="shared" si="7"/>
        <v>Слабая</v>
      </c>
      <c r="R57" s="25" t="str">
        <f t="shared" si="8"/>
        <v>Слабая</v>
      </c>
      <c r="S57" s="25" t="str">
        <f t="shared" si="9"/>
        <v>Слабая</v>
      </c>
      <c r="T57" s="25" t="str">
        <f t="shared" si="10"/>
        <v>Слабая</v>
      </c>
      <c r="U57" s="25" t="str">
        <f t="shared" si="11"/>
        <v>Слабая</v>
      </c>
      <c r="V57" s="25" t="str">
        <f t="shared" si="25"/>
        <v>Слабая</v>
      </c>
      <c r="W57" s="25" t="str">
        <f t="shared" si="25"/>
        <v>Слабая</v>
      </c>
      <c r="X57" s="25" t="str">
        <f t="shared" si="13"/>
        <v>ПАТОЛОГИЯ</v>
      </c>
      <c r="Y57" s="25" t="str">
        <f t="shared" si="26"/>
        <v>ПАТОЛОГИЯ</v>
      </c>
      <c r="Z57" s="25" t="str">
        <f t="shared" si="26"/>
        <v>ПАТОЛОГИЯ</v>
      </c>
      <c r="AA57" s="25" t="str">
        <f t="shared" si="26"/>
        <v>ПАТОЛОГИЯ</v>
      </c>
      <c r="AB57" s="25" t="str">
        <f t="shared" si="26"/>
        <v>ПАТОЛОГИЯ</v>
      </c>
      <c r="AC57" s="25" t="str">
        <f t="shared" si="26"/>
        <v>ПАТОЛОГИЯ</v>
      </c>
      <c r="AD57" s="25" t="str">
        <f t="shared" si="27"/>
        <v>ПАТОЛОГИЯ</v>
      </c>
      <c r="AE57" s="25" t="str">
        <f t="shared" si="27"/>
        <v>ПАТОЛОГИЯ</v>
      </c>
      <c r="AF57" s="25" t="str">
        <f t="shared" si="28"/>
        <v>ПАТОЛОГИЯ</v>
      </c>
      <c r="AG57" s="25" t="str">
        <f t="shared" si="28"/>
        <v>ПАТОЛОГИЯ</v>
      </c>
    </row>
    <row r="58" spans="1:33" x14ac:dyDescent="0.25">
      <c r="A58" s="1">
        <f>'Тулуз-Пьерон'!A62</f>
        <v>48</v>
      </c>
      <c r="B58" s="1">
        <f>AVERAGE('Тулуз-Пьерон'!H62:Q62)</f>
        <v>17.3</v>
      </c>
      <c r="C58" s="1">
        <f>AVERAGE('Тулуз-Пьерон'!R62:AA62)</f>
        <v>0.2</v>
      </c>
      <c r="D58" s="26">
        <f t="shared" si="0"/>
        <v>0.98843930635838151</v>
      </c>
      <c r="E58" s="26">
        <f>STDEV('Тулуз-Пьерон'!H62:Q62)</f>
        <v>2.3118054512532913</v>
      </c>
      <c r="F58" s="26">
        <f>STDEV('Тулуз-Пьерон'!R62:AA62)</f>
        <v>0.4216370213557839</v>
      </c>
      <c r="G58" s="26">
        <f>SQRT(RSQ('Тулуз-Пьерон'!H62:Q62,'Тулуз-Пьерон'!R62:AA62))</f>
        <v>0.18238430103502135</v>
      </c>
      <c r="J58" s="25" t="str">
        <f t="shared" si="1"/>
        <v>Средняя</v>
      </c>
      <c r="K58" s="25" t="str">
        <f t="shared" si="2"/>
        <v>ПАТОЛОГИЯ</v>
      </c>
      <c r="L58" s="25" t="str">
        <f t="shared" si="3"/>
        <v>ПАТОЛОГИЯ</v>
      </c>
      <c r="M58" s="25" t="str">
        <f t="shared" si="24"/>
        <v>Слабая</v>
      </c>
      <c r="N58" s="25" t="str">
        <f t="shared" si="24"/>
        <v>Слабая</v>
      </c>
      <c r="O58" s="25" t="str">
        <f t="shared" si="5"/>
        <v>ПАТОЛОГИЯ</v>
      </c>
      <c r="P58" s="25" t="str">
        <f t="shared" si="6"/>
        <v>ПАТОЛОГИЯ</v>
      </c>
      <c r="Q58" s="25" t="str">
        <f t="shared" si="7"/>
        <v>Слабая</v>
      </c>
      <c r="R58" s="25" t="str">
        <f t="shared" si="8"/>
        <v>Слабая</v>
      </c>
      <c r="S58" s="25" t="str">
        <f t="shared" si="9"/>
        <v>Слабая</v>
      </c>
      <c r="T58" s="25" t="str">
        <f t="shared" si="10"/>
        <v>Слабая</v>
      </c>
      <c r="U58" s="25" t="str">
        <f t="shared" si="11"/>
        <v>Слабая</v>
      </c>
      <c r="V58" s="25" t="str">
        <f t="shared" si="25"/>
        <v>Высокая</v>
      </c>
      <c r="W58" s="25" t="str">
        <f t="shared" si="25"/>
        <v>Высокая</v>
      </c>
      <c r="X58" s="25" t="str">
        <f t="shared" si="13"/>
        <v>Высокая</v>
      </c>
      <c r="Y58" s="25" t="str">
        <f t="shared" si="26"/>
        <v>Высокая</v>
      </c>
      <c r="Z58" s="25" t="str">
        <f t="shared" si="26"/>
        <v>Высокая</v>
      </c>
      <c r="AA58" s="25" t="str">
        <f t="shared" si="26"/>
        <v>Высокая</v>
      </c>
      <c r="AB58" s="25" t="str">
        <f t="shared" si="26"/>
        <v>Высокая</v>
      </c>
      <c r="AC58" s="25" t="str">
        <f t="shared" si="26"/>
        <v>Высокая</v>
      </c>
      <c r="AD58" s="25" t="str">
        <f t="shared" si="27"/>
        <v>Высокая</v>
      </c>
      <c r="AE58" s="25" t="str">
        <f t="shared" si="27"/>
        <v>Высокая</v>
      </c>
      <c r="AF58" s="25" t="str">
        <f t="shared" si="28"/>
        <v>Слабая</v>
      </c>
      <c r="AG58" s="25" t="str">
        <f t="shared" si="28"/>
        <v>Слабая</v>
      </c>
    </row>
    <row r="59" spans="1:33" x14ac:dyDescent="0.25">
      <c r="A59" s="1">
        <f>'Тулуз-Пьерон'!A63</f>
        <v>49</v>
      </c>
      <c r="B59" s="1">
        <f>AVERAGE('Тулуз-Пьерон'!H63:Q63)</f>
        <v>23.6</v>
      </c>
      <c r="C59" s="1">
        <f>AVERAGE('Тулуз-Пьерон'!R63:AA63)</f>
        <v>0.8</v>
      </c>
      <c r="D59" s="26">
        <f t="shared" si="0"/>
        <v>0.96610169491525422</v>
      </c>
      <c r="E59" s="26">
        <f>STDEV('Тулуз-Пьерон'!H63:Q63)</f>
        <v>6.3456021516217529</v>
      </c>
      <c r="F59" s="26">
        <f>STDEV('Тулуз-Пьерон'!R63:AA63)</f>
        <v>0.63245553203367588</v>
      </c>
      <c r="G59" s="26">
        <f>SQRT(RSQ('Тулуз-Пьерон'!H63:Q63,'Тулуз-Пьерон'!R63:AA63))</f>
        <v>0.38206190915642985</v>
      </c>
      <c r="J59" s="25" t="str">
        <f t="shared" si="1"/>
        <v>Средняя</v>
      </c>
      <c r="K59" s="25" t="str">
        <f t="shared" si="2"/>
        <v>Слабая</v>
      </c>
      <c r="L59" s="25" t="str">
        <f t="shared" si="3"/>
        <v>Слабая</v>
      </c>
      <c r="M59" s="25" t="str">
        <f t="shared" si="24"/>
        <v>Слабая</v>
      </c>
      <c r="N59" s="25" t="str">
        <f t="shared" si="24"/>
        <v>Слабая</v>
      </c>
      <c r="O59" s="25" t="str">
        <f t="shared" si="5"/>
        <v>Слабая</v>
      </c>
      <c r="P59" s="25" t="str">
        <f t="shared" si="6"/>
        <v>ПАТОЛОГИЯ</v>
      </c>
      <c r="Q59" s="25" t="str">
        <f t="shared" si="7"/>
        <v>Слабая</v>
      </c>
      <c r="R59" s="25" t="str">
        <f t="shared" si="8"/>
        <v>Слабая</v>
      </c>
      <c r="S59" s="25" t="str">
        <f t="shared" si="9"/>
        <v>Слабая</v>
      </c>
      <c r="T59" s="25" t="str">
        <f t="shared" si="10"/>
        <v>Слабая</v>
      </c>
      <c r="U59" s="25" t="str">
        <f t="shared" si="11"/>
        <v>Слабая</v>
      </c>
      <c r="V59" s="25" t="str">
        <f t="shared" si="25"/>
        <v>Хорошая</v>
      </c>
      <c r="W59" s="25" t="str">
        <f t="shared" si="25"/>
        <v>Хорошая</v>
      </c>
      <c r="X59" s="25" t="str">
        <f t="shared" si="13"/>
        <v>Хорошая</v>
      </c>
      <c r="Y59" s="25" t="str">
        <f t="shared" si="26"/>
        <v>Высокая</v>
      </c>
      <c r="Z59" s="25" t="str">
        <f t="shared" si="26"/>
        <v>Высокая</v>
      </c>
      <c r="AA59" s="25" t="str">
        <f t="shared" si="26"/>
        <v>Высокая</v>
      </c>
      <c r="AB59" s="25" t="str">
        <f t="shared" si="26"/>
        <v>Высокая</v>
      </c>
      <c r="AC59" s="25" t="str">
        <f t="shared" si="26"/>
        <v>Высокая</v>
      </c>
      <c r="AD59" s="25" t="str">
        <f t="shared" si="27"/>
        <v>Хорошая</v>
      </c>
      <c r="AE59" s="25" t="str">
        <f t="shared" si="27"/>
        <v>Хорошая</v>
      </c>
      <c r="AF59" s="25" t="str">
        <f t="shared" si="28"/>
        <v>Слабая</v>
      </c>
      <c r="AG59" s="25" t="str">
        <f t="shared" si="28"/>
        <v>Слабая</v>
      </c>
    </row>
    <row r="60" spans="1:33" x14ac:dyDescent="0.25">
      <c r="A60" s="1">
        <f>'Тулуз-Пьерон'!A64</f>
        <v>50</v>
      </c>
      <c r="B60" s="1">
        <f>AVERAGE('Тулуз-Пьерон'!H64:Q64)</f>
        <v>19.899999999999999</v>
      </c>
      <c r="C60" s="1">
        <f>AVERAGE('Тулуз-Пьерон'!R64:AA64)</f>
        <v>0.7</v>
      </c>
      <c r="D60" s="26">
        <f t="shared" si="0"/>
        <v>0.96482412060301515</v>
      </c>
      <c r="E60" s="26">
        <f>STDEV('Тулуз-Пьерон'!H64:Q64)</f>
        <v>2.8460498941515433</v>
      </c>
      <c r="F60" s="26">
        <f>STDEV('Тулуз-Пьерон'!R64:AA64)</f>
        <v>0.67494855771055284</v>
      </c>
      <c r="G60" s="26">
        <f>SQRT(RSQ('Тулуз-Пьерон'!H64:Q64,'Тулуз-Пьерон'!R64:AA64))</f>
        <v>7.5194774242662188E-2</v>
      </c>
      <c r="J60" s="25" t="str">
        <f t="shared" si="1"/>
        <v>Средняя</v>
      </c>
      <c r="K60" s="25" t="str">
        <f t="shared" si="2"/>
        <v>Слабая</v>
      </c>
      <c r="L60" s="25" t="str">
        <f t="shared" si="3"/>
        <v>ПАТОЛОГИЯ</v>
      </c>
      <c r="M60" s="25" t="str">
        <f t="shared" si="24"/>
        <v>Слабая</v>
      </c>
      <c r="N60" s="25" t="str">
        <f t="shared" si="24"/>
        <v>Слабая</v>
      </c>
      <c r="O60" s="25" t="str">
        <f t="shared" si="5"/>
        <v>Слабая</v>
      </c>
      <c r="P60" s="25" t="str">
        <f t="shared" si="6"/>
        <v>ПАТОЛОГИЯ</v>
      </c>
      <c r="Q60" s="25" t="str">
        <f t="shared" si="7"/>
        <v>Слабая</v>
      </c>
      <c r="R60" s="25" t="str">
        <f t="shared" si="8"/>
        <v>Слабая</v>
      </c>
      <c r="S60" s="25" t="str">
        <f t="shared" si="9"/>
        <v>Слабая</v>
      </c>
      <c r="T60" s="25" t="str">
        <f t="shared" si="10"/>
        <v>Слабая</v>
      </c>
      <c r="U60" s="25" t="str">
        <f t="shared" si="11"/>
        <v>Слабая</v>
      </c>
      <c r="V60" s="25" t="str">
        <f t="shared" si="25"/>
        <v>Хорошая</v>
      </c>
      <c r="W60" s="25" t="str">
        <f t="shared" si="25"/>
        <v>Хорошая</v>
      </c>
      <c r="X60" s="25" t="str">
        <f t="shared" si="13"/>
        <v>Хорошая</v>
      </c>
      <c r="Y60" s="25" t="str">
        <f t="shared" si="26"/>
        <v>Высокая</v>
      </c>
      <c r="Z60" s="25" t="str">
        <f t="shared" si="26"/>
        <v>Высокая</v>
      </c>
      <c r="AA60" s="25" t="str">
        <f t="shared" si="26"/>
        <v>Высокая</v>
      </c>
      <c r="AB60" s="25" t="str">
        <f t="shared" si="26"/>
        <v>Высокая</v>
      </c>
      <c r="AC60" s="25" t="str">
        <f t="shared" si="26"/>
        <v>Высокая</v>
      </c>
      <c r="AD60" s="25" t="str">
        <f t="shared" si="27"/>
        <v>Хорошая</v>
      </c>
      <c r="AE60" s="25" t="str">
        <f t="shared" si="27"/>
        <v>Хорошая</v>
      </c>
      <c r="AF60" s="25" t="str">
        <f t="shared" si="28"/>
        <v>Слабая</v>
      </c>
      <c r="AG60" s="25" t="str">
        <f t="shared" si="28"/>
        <v>Слабая</v>
      </c>
    </row>
    <row r="61" spans="1:33" x14ac:dyDescent="0.25">
      <c r="A61" s="1">
        <f>'Тулуз-Пьерон'!A65</f>
        <v>51</v>
      </c>
      <c r="B61" s="1">
        <f>AVERAGE('Тулуз-Пьерон'!H65:Q65)</f>
        <v>22.4</v>
      </c>
      <c r="C61" s="1">
        <f>AVERAGE('Тулуз-Пьерон'!R65:AA65)</f>
        <v>1.6</v>
      </c>
      <c r="D61" s="26">
        <f t="shared" si="0"/>
        <v>0.92857142857142849</v>
      </c>
      <c r="E61" s="26">
        <f>STDEV('Тулуз-Пьерон'!H65:Q65)</f>
        <v>5.2110992655634103</v>
      </c>
      <c r="F61" s="26">
        <f>STDEV('Тулуз-Пьерон'!R65:AA65)</f>
        <v>1.2649110640673518</v>
      </c>
      <c r="G61" s="26">
        <f>SQRT(RSQ('Тулуз-Пьерон'!H65:Q65,'Тулуз-Пьерон'!R65:AA65))</f>
        <v>0.48209673062904618</v>
      </c>
      <c r="J61" s="25" t="str">
        <f t="shared" si="1"/>
        <v>Средняя</v>
      </c>
      <c r="K61" s="25" t="str">
        <f t="shared" si="2"/>
        <v>Слабая</v>
      </c>
      <c r="L61" s="25" t="str">
        <f t="shared" si="3"/>
        <v>Слабая</v>
      </c>
      <c r="M61" s="25" t="str">
        <f t="shared" si="24"/>
        <v>Слабая</v>
      </c>
      <c r="N61" s="25" t="str">
        <f t="shared" si="24"/>
        <v>Слабая</v>
      </c>
      <c r="O61" s="25" t="str">
        <f t="shared" si="5"/>
        <v>Слабая</v>
      </c>
      <c r="P61" s="25" t="str">
        <f t="shared" si="6"/>
        <v>ПАТОЛОГИЯ</v>
      </c>
      <c r="Q61" s="25" t="str">
        <f t="shared" si="7"/>
        <v>Слабая</v>
      </c>
      <c r="R61" s="25" t="str">
        <f t="shared" si="8"/>
        <v>Слабая</v>
      </c>
      <c r="S61" s="25" t="str">
        <f t="shared" si="9"/>
        <v>Слабая</v>
      </c>
      <c r="T61" s="25" t="str">
        <f t="shared" si="10"/>
        <v>Слабая</v>
      </c>
      <c r="U61" s="25" t="str">
        <f t="shared" si="11"/>
        <v>Слабая</v>
      </c>
      <c r="V61" s="25" t="str">
        <f t="shared" si="25"/>
        <v>Средняя</v>
      </c>
      <c r="W61" s="25" t="str">
        <f t="shared" si="25"/>
        <v>Средняя</v>
      </c>
      <c r="X61" s="25" t="str">
        <f t="shared" si="13"/>
        <v>ОШИБКА</v>
      </c>
      <c r="Y61" s="25" t="str">
        <f t="shared" ref="Y61:AC70" si="29">IF(AND($D61&gt;0,$D61&lt;=0.89),"ПАТОЛОГИЯ",IF(AND($D61&gt;0.89,$D61&lt;=0.91),"Слабая",IF(AND($D61&gt;91,$D61&lt;=0.93),"Средняя",IF(AND($D61&gt;0.93,$D61&lt;=0.96),"Хорошая",IF(AND($D61&gt;0.96,$D61&lt;=1),"Высокая","ОШИБКА")))))</f>
        <v>ОШИБКА</v>
      </c>
      <c r="Z61" s="25" t="str">
        <f t="shared" si="29"/>
        <v>ОШИБКА</v>
      </c>
      <c r="AA61" s="25" t="str">
        <f t="shared" si="29"/>
        <v>ОШИБКА</v>
      </c>
      <c r="AB61" s="25" t="str">
        <f t="shared" si="29"/>
        <v>ОШИБКА</v>
      </c>
      <c r="AC61" s="25" t="str">
        <f t="shared" si="29"/>
        <v>ОШИБКА</v>
      </c>
      <c r="AD61" s="25" t="str">
        <f t="shared" si="27"/>
        <v>Средняя</v>
      </c>
      <c r="AE61" s="25" t="str">
        <f t="shared" si="27"/>
        <v>Средняя</v>
      </c>
      <c r="AF61" s="25" t="str">
        <f t="shared" si="28"/>
        <v>Слабая</v>
      </c>
      <c r="AG61" s="25" t="str">
        <f t="shared" si="28"/>
        <v>Слабая</v>
      </c>
    </row>
    <row r="62" spans="1:33" x14ac:dyDescent="0.25">
      <c r="A62" s="1">
        <f>'Тулуз-Пьерон'!A66</f>
        <v>52</v>
      </c>
      <c r="B62" s="1">
        <f>AVERAGE('Тулуз-Пьерон'!H66:Q66)</f>
        <v>8.4</v>
      </c>
      <c r="C62" s="1">
        <f>AVERAGE('Тулуз-Пьерон'!R66:AA66)</f>
        <v>0.4</v>
      </c>
      <c r="D62" s="26">
        <f t="shared" si="0"/>
        <v>0.95238095238095233</v>
      </c>
      <c r="E62" s="26">
        <f>STDEV('Тулуз-Пьерон'!H66:Q66)</f>
        <v>2.1705094128132938</v>
      </c>
      <c r="F62" s="26">
        <f>STDEV('Тулуз-Пьерон'!R66:AA66)</f>
        <v>0.5163977794943222</v>
      </c>
      <c r="G62" s="26">
        <f>SQRT(RSQ('Тулуз-Пьерон'!H66:Q66,'Тулуз-Пьерон'!R66:AA66))</f>
        <v>0.25774176535839677</v>
      </c>
      <c r="J62" s="25" t="str">
        <f t="shared" si="1"/>
        <v>ПАТОЛОГИЯ</v>
      </c>
      <c r="K62" s="25" t="str">
        <f t="shared" si="2"/>
        <v>ПАТОЛОГИЯ</v>
      </c>
      <c r="L62" s="25" t="str">
        <f t="shared" si="3"/>
        <v>ПАТОЛОГИЯ</v>
      </c>
      <c r="M62" s="25" t="str">
        <f t="shared" si="24"/>
        <v>ПАТОЛОГИЯ</v>
      </c>
      <c r="N62" s="25" t="str">
        <f t="shared" si="24"/>
        <v>ПАТОЛОГИЯ</v>
      </c>
      <c r="O62" s="25" t="str">
        <f t="shared" si="5"/>
        <v>ПАТОЛОГИЯ</v>
      </c>
      <c r="P62" s="25" t="str">
        <f t="shared" si="6"/>
        <v>ПАТОЛОГИЯ</v>
      </c>
      <c r="Q62" s="25" t="str">
        <f t="shared" si="7"/>
        <v>Слабая</v>
      </c>
      <c r="R62" s="25" t="str">
        <f t="shared" si="8"/>
        <v>Слабая</v>
      </c>
      <c r="S62" s="25" t="str">
        <f t="shared" si="9"/>
        <v>Слабая</v>
      </c>
      <c r="T62" s="25" t="str">
        <f t="shared" si="10"/>
        <v>Слабая</v>
      </c>
      <c r="U62" s="25" t="str">
        <f t="shared" si="11"/>
        <v>Слабая</v>
      </c>
      <c r="V62" s="25" t="str">
        <f t="shared" si="25"/>
        <v>Хорошая</v>
      </c>
      <c r="W62" s="25" t="str">
        <f t="shared" si="25"/>
        <v>Хорошая</v>
      </c>
      <c r="X62" s="25" t="str">
        <f t="shared" si="13"/>
        <v>Хорошая</v>
      </c>
      <c r="Y62" s="25" t="str">
        <f t="shared" si="29"/>
        <v>Хорошая</v>
      </c>
      <c r="Z62" s="25" t="str">
        <f t="shared" si="29"/>
        <v>Хорошая</v>
      </c>
      <c r="AA62" s="25" t="str">
        <f t="shared" si="29"/>
        <v>Хорошая</v>
      </c>
      <c r="AB62" s="25" t="str">
        <f t="shared" si="29"/>
        <v>Хорошая</v>
      </c>
      <c r="AC62" s="25" t="str">
        <f t="shared" si="29"/>
        <v>Хорошая</v>
      </c>
      <c r="AD62" s="25" t="str">
        <f t="shared" si="27"/>
        <v>Хорошая</v>
      </c>
      <c r="AE62" s="25" t="str">
        <f t="shared" si="27"/>
        <v>Хорошая</v>
      </c>
      <c r="AF62" s="25" t="str">
        <f t="shared" si="28"/>
        <v>Слабая</v>
      </c>
      <c r="AG62" s="25" t="str">
        <f t="shared" si="28"/>
        <v>Слабая</v>
      </c>
    </row>
    <row r="63" spans="1:33" x14ac:dyDescent="0.25">
      <c r="A63" s="1">
        <f>'Тулуз-Пьерон'!A67</f>
        <v>53</v>
      </c>
      <c r="B63" s="1">
        <f>AVERAGE('Тулуз-Пьерон'!H67:Q67)</f>
        <v>15.9</v>
      </c>
      <c r="C63" s="1">
        <f>AVERAGE('Тулуз-Пьерон'!R67:AA67)</f>
        <v>1.2</v>
      </c>
      <c r="D63" s="26">
        <f t="shared" si="0"/>
        <v>0.92452830188679247</v>
      </c>
      <c r="E63" s="26">
        <f>STDEV('Тулуз-Пьерон'!H67:Q67)</f>
        <v>5.9338951044917474</v>
      </c>
      <c r="F63" s="26">
        <f>STDEV('Тулуз-Пьерон'!R67:AA67)</f>
        <v>0.78881063774661553</v>
      </c>
      <c r="G63" s="26">
        <f>SQRT(RSQ('Тулуз-Пьерон'!H67:Q67,'Тулуз-Пьерон'!R67:AA67))</f>
        <v>0.16141867556224024</v>
      </c>
      <c r="J63" s="25" t="str">
        <f t="shared" si="1"/>
        <v>Слабая</v>
      </c>
      <c r="K63" s="25" t="str">
        <f t="shared" si="2"/>
        <v>ПАТОЛОГИЯ</v>
      </c>
      <c r="L63" s="25" t="str">
        <f t="shared" si="3"/>
        <v>ПАТОЛОГИЯ</v>
      </c>
      <c r="M63" s="25" t="str">
        <f t="shared" si="24"/>
        <v>Слабая</v>
      </c>
      <c r="N63" s="25" t="str">
        <f t="shared" si="24"/>
        <v>Слабая</v>
      </c>
      <c r="O63" s="25" t="str">
        <f t="shared" si="5"/>
        <v>ПАТОЛОГИЯ</v>
      </c>
      <c r="P63" s="25" t="str">
        <f t="shared" si="6"/>
        <v>ПАТОЛОГИЯ</v>
      </c>
      <c r="Q63" s="25" t="str">
        <f t="shared" si="7"/>
        <v>Слабая</v>
      </c>
      <c r="R63" s="25" t="str">
        <f t="shared" si="8"/>
        <v>Слабая</v>
      </c>
      <c r="S63" s="25" t="str">
        <f t="shared" si="9"/>
        <v>Слабая</v>
      </c>
      <c r="T63" s="25" t="str">
        <f t="shared" si="10"/>
        <v>Слабая</v>
      </c>
      <c r="U63" s="25" t="str">
        <f t="shared" si="11"/>
        <v>Слабая</v>
      </c>
      <c r="V63" s="25" t="str">
        <f t="shared" si="25"/>
        <v>Средняя</v>
      </c>
      <c r="W63" s="25" t="str">
        <f t="shared" si="25"/>
        <v>Средняя</v>
      </c>
      <c r="X63" s="25" t="str">
        <f t="shared" si="13"/>
        <v>ОШИБКА</v>
      </c>
      <c r="Y63" s="25" t="str">
        <f t="shared" si="29"/>
        <v>ОШИБКА</v>
      </c>
      <c r="Z63" s="25" t="str">
        <f t="shared" si="29"/>
        <v>ОШИБКА</v>
      </c>
      <c r="AA63" s="25" t="str">
        <f t="shared" si="29"/>
        <v>ОШИБКА</v>
      </c>
      <c r="AB63" s="25" t="str">
        <f t="shared" si="29"/>
        <v>ОШИБКА</v>
      </c>
      <c r="AC63" s="25" t="str">
        <f t="shared" si="29"/>
        <v>ОШИБКА</v>
      </c>
      <c r="AD63" s="25" t="str">
        <f t="shared" si="27"/>
        <v>Средняя</v>
      </c>
      <c r="AE63" s="25" t="str">
        <f t="shared" si="27"/>
        <v>Средняя</v>
      </c>
      <c r="AF63" s="25" t="str">
        <f t="shared" si="28"/>
        <v>Слабая</v>
      </c>
      <c r="AG63" s="25" t="str">
        <f t="shared" si="28"/>
        <v>Слабая</v>
      </c>
    </row>
    <row r="64" spans="1:33" x14ac:dyDescent="0.25">
      <c r="A64" s="1">
        <f>'Тулуз-Пьерон'!A68</f>
        <v>54</v>
      </c>
      <c r="B64" s="1">
        <f>AVERAGE('Тулуз-Пьерон'!H68:Q68)</f>
        <v>32</v>
      </c>
      <c r="C64" s="1">
        <f>AVERAGE('Тулуз-Пьерон'!R68:AA68)</f>
        <v>5.5</v>
      </c>
      <c r="D64" s="26">
        <f t="shared" si="0"/>
        <v>0.828125</v>
      </c>
      <c r="E64" s="26">
        <f>STDEV('Тулуз-Пьерон'!H68:Q68)</f>
        <v>4.2687494916218993</v>
      </c>
      <c r="F64" s="26">
        <f>STDEV('Тулуз-Пьерон'!R68:AA68)</f>
        <v>1.35400640077266</v>
      </c>
      <c r="G64" s="26">
        <f>SQRT(RSQ('Тулуз-Пьерон'!H68:Q68,'Тулуз-Пьерон'!R68:AA68))</f>
        <v>0.55748617487887453</v>
      </c>
      <c r="J64" s="25" t="str">
        <f t="shared" si="1"/>
        <v>Хорошая</v>
      </c>
      <c r="K64" s="25" t="str">
        <f t="shared" si="2"/>
        <v>Средняя</v>
      </c>
      <c r="L64" s="25" t="str">
        <f t="shared" si="3"/>
        <v>Слабая</v>
      </c>
      <c r="M64" s="25" t="str">
        <f t="shared" si="24"/>
        <v>Средняя</v>
      </c>
      <c r="N64" s="25" t="str">
        <f t="shared" si="24"/>
        <v>Средняя</v>
      </c>
      <c r="O64" s="25" t="str">
        <f t="shared" si="5"/>
        <v>Средняя</v>
      </c>
      <c r="P64" s="25" t="str">
        <f t="shared" si="6"/>
        <v>Средняя</v>
      </c>
      <c r="Q64" s="25" t="str">
        <f t="shared" si="7"/>
        <v>Слабая</v>
      </c>
      <c r="R64" s="25" t="str">
        <f t="shared" si="8"/>
        <v>Слабая</v>
      </c>
      <c r="S64" s="25" t="str">
        <f t="shared" si="9"/>
        <v>Слабая</v>
      </c>
      <c r="T64" s="25" t="str">
        <f t="shared" si="10"/>
        <v>Слабая</v>
      </c>
      <c r="U64" s="25" t="str">
        <f t="shared" si="11"/>
        <v>Слабая</v>
      </c>
      <c r="V64" s="25" t="str">
        <f t="shared" si="25"/>
        <v>ПАТОЛОГИЯ</v>
      </c>
      <c r="W64" s="25" t="str">
        <f t="shared" si="25"/>
        <v>ПАТОЛОГИЯ</v>
      </c>
      <c r="X64" s="25" t="str">
        <f t="shared" si="13"/>
        <v>ПАТОЛОГИЯ</v>
      </c>
      <c r="Y64" s="25" t="str">
        <f t="shared" si="29"/>
        <v>ПАТОЛОГИЯ</v>
      </c>
      <c r="Z64" s="25" t="str">
        <f t="shared" si="29"/>
        <v>ПАТОЛОГИЯ</v>
      </c>
      <c r="AA64" s="25" t="str">
        <f t="shared" si="29"/>
        <v>ПАТОЛОГИЯ</v>
      </c>
      <c r="AB64" s="25" t="str">
        <f t="shared" si="29"/>
        <v>ПАТОЛОГИЯ</v>
      </c>
      <c r="AC64" s="25" t="str">
        <f t="shared" si="29"/>
        <v>ПАТОЛОГИЯ</v>
      </c>
      <c r="AD64" s="25" t="str">
        <f t="shared" si="27"/>
        <v>ПАТОЛОГИЯ</v>
      </c>
      <c r="AE64" s="25" t="str">
        <f t="shared" si="27"/>
        <v>ПАТОЛОГИЯ</v>
      </c>
      <c r="AF64" s="25" t="str">
        <f t="shared" si="28"/>
        <v>ПАТОЛОГИЯ</v>
      </c>
      <c r="AG64" s="25" t="str">
        <f t="shared" si="28"/>
        <v>ПАТОЛОГИЯ</v>
      </c>
    </row>
    <row r="65" spans="1:33" x14ac:dyDescent="0.25">
      <c r="A65" s="1">
        <f>'Тулуз-Пьерон'!A69</f>
        <v>55</v>
      </c>
      <c r="B65" s="1">
        <f>AVERAGE('Тулуз-Пьерон'!H69:Q69)</f>
        <v>18.899999999999999</v>
      </c>
      <c r="C65" s="1">
        <f>AVERAGE('Тулуз-Пьерон'!R69:AA69)</f>
        <v>1.6</v>
      </c>
      <c r="D65" s="26">
        <f t="shared" si="0"/>
        <v>0.91534391534391524</v>
      </c>
      <c r="E65" s="26">
        <f>STDEV('Тулуз-Пьерон'!H69:Q69)</f>
        <v>2.6853512081497124</v>
      </c>
      <c r="F65" s="26">
        <f>STDEV('Тулуз-Пьерон'!R69:AA69)</f>
        <v>0.51639777949432208</v>
      </c>
      <c r="G65" s="26">
        <f>SQRT(RSQ('Тулуз-Пьерон'!H69:Q69,'Тулуз-Пьерон'!R69:AA69))</f>
        <v>0.52882985633297253</v>
      </c>
      <c r="J65" s="25" t="str">
        <f t="shared" si="1"/>
        <v>Средняя</v>
      </c>
      <c r="K65" s="25" t="str">
        <f t="shared" si="2"/>
        <v>ПАТОЛОГИЯ</v>
      </c>
      <c r="L65" s="25" t="str">
        <f t="shared" si="3"/>
        <v>ПАТОЛОГИЯ</v>
      </c>
      <c r="M65" s="25" t="str">
        <f t="shared" si="24"/>
        <v>Слабая</v>
      </c>
      <c r="N65" s="25" t="str">
        <f t="shared" si="24"/>
        <v>Слабая</v>
      </c>
      <c r="O65" s="25" t="str">
        <f t="shared" si="5"/>
        <v>ПАТОЛОГИЯ</v>
      </c>
      <c r="P65" s="25" t="str">
        <f t="shared" si="6"/>
        <v>ПАТОЛОГИЯ</v>
      </c>
      <c r="Q65" s="25" t="str">
        <f t="shared" si="7"/>
        <v>Слабая</v>
      </c>
      <c r="R65" s="25" t="str">
        <f t="shared" si="8"/>
        <v>Слабая</v>
      </c>
      <c r="S65" s="25" t="str">
        <f t="shared" si="9"/>
        <v>Слабая</v>
      </c>
      <c r="T65" s="25" t="str">
        <f t="shared" si="10"/>
        <v>Слабая</v>
      </c>
      <c r="U65" s="25" t="str">
        <f t="shared" si="11"/>
        <v>Слабая</v>
      </c>
      <c r="V65" s="25" t="str">
        <f t="shared" si="25"/>
        <v>Средняя</v>
      </c>
      <c r="W65" s="25" t="str">
        <f t="shared" si="25"/>
        <v>Средняя</v>
      </c>
      <c r="X65" s="25" t="str">
        <f t="shared" si="13"/>
        <v>ОШИБКА</v>
      </c>
      <c r="Y65" s="25" t="str">
        <f t="shared" si="29"/>
        <v>ОШИБКА</v>
      </c>
      <c r="Z65" s="25" t="str">
        <f t="shared" si="29"/>
        <v>ОШИБКА</v>
      </c>
      <c r="AA65" s="25" t="str">
        <f t="shared" si="29"/>
        <v>ОШИБКА</v>
      </c>
      <c r="AB65" s="25" t="str">
        <f t="shared" si="29"/>
        <v>ОШИБКА</v>
      </c>
      <c r="AC65" s="25" t="str">
        <f t="shared" si="29"/>
        <v>ОШИБКА</v>
      </c>
      <c r="AD65" s="25" t="str">
        <f t="shared" si="27"/>
        <v>Средняя</v>
      </c>
      <c r="AE65" s="25" t="str">
        <f t="shared" si="27"/>
        <v>Средняя</v>
      </c>
      <c r="AF65" s="25" t="str">
        <f t="shared" si="28"/>
        <v>Слабая</v>
      </c>
      <c r="AG65" s="25" t="str">
        <f t="shared" si="28"/>
        <v>Слабая</v>
      </c>
    </row>
    <row r="66" spans="1:33" x14ac:dyDescent="0.25">
      <c r="A66" s="1">
        <f>'Тулуз-Пьерон'!A70</f>
        <v>56</v>
      </c>
      <c r="B66" s="1">
        <f>AVERAGE('Тулуз-Пьерон'!H70:Q70)</f>
        <v>13.3</v>
      </c>
      <c r="C66" s="1">
        <f>AVERAGE('Тулуз-Пьерон'!R70:AA70)</f>
        <v>1.4</v>
      </c>
      <c r="D66" s="26">
        <f t="shared" si="0"/>
        <v>0.89473684210526316</v>
      </c>
      <c r="E66" s="26">
        <f>STDEV('Тулуз-Пьерон'!H70:Q70)</f>
        <v>5.6381636096240486</v>
      </c>
      <c r="F66" s="26">
        <f>STDEV('Тулуз-Пьерон'!R70:AA70)</f>
        <v>1.6465452046971292</v>
      </c>
      <c r="G66" s="26">
        <f>SQRT(RSQ('Тулуз-Пьерон'!H70:Q70,'Тулуз-Пьерон'!R70:AA70))</f>
        <v>0.8473823533429139</v>
      </c>
      <c r="J66" s="25" t="str">
        <f t="shared" si="1"/>
        <v>ПАТОЛОГИЯ</v>
      </c>
      <c r="K66" s="25" t="str">
        <f t="shared" si="2"/>
        <v>ПАТОЛОГИЯ</v>
      </c>
      <c r="L66" s="25" t="str">
        <f t="shared" si="3"/>
        <v>ПАТОЛОГИЯ</v>
      </c>
      <c r="M66" s="25" t="str">
        <f t="shared" si="24"/>
        <v>ПАТОЛОГИЯ</v>
      </c>
      <c r="N66" s="25" t="str">
        <f t="shared" si="24"/>
        <v>ПАТОЛОГИЯ</v>
      </c>
      <c r="O66" s="25" t="str">
        <f t="shared" si="5"/>
        <v>ПАТОЛОГИЯ</v>
      </c>
      <c r="P66" s="25" t="str">
        <f t="shared" si="6"/>
        <v>ПАТОЛОГИЯ</v>
      </c>
      <c r="Q66" s="25" t="str">
        <f t="shared" si="7"/>
        <v>Слабая</v>
      </c>
      <c r="R66" s="25" t="str">
        <f t="shared" si="8"/>
        <v>Слабая</v>
      </c>
      <c r="S66" s="25" t="str">
        <f t="shared" si="9"/>
        <v>Слабая</v>
      </c>
      <c r="T66" s="25" t="str">
        <f t="shared" si="10"/>
        <v>Слабая</v>
      </c>
      <c r="U66" s="25" t="str">
        <f t="shared" si="11"/>
        <v>Слабая</v>
      </c>
      <c r="V66" s="25" t="str">
        <f t="shared" si="25"/>
        <v>Слабая</v>
      </c>
      <c r="W66" s="25" t="str">
        <f t="shared" si="25"/>
        <v>Слабая</v>
      </c>
      <c r="X66" s="25" t="str">
        <f t="shared" si="13"/>
        <v>Слабая</v>
      </c>
      <c r="Y66" s="25" t="str">
        <f t="shared" si="29"/>
        <v>Слабая</v>
      </c>
      <c r="Z66" s="25" t="str">
        <f t="shared" si="29"/>
        <v>Слабая</v>
      </c>
      <c r="AA66" s="25" t="str">
        <f t="shared" si="29"/>
        <v>Слабая</v>
      </c>
      <c r="AB66" s="25" t="str">
        <f t="shared" si="29"/>
        <v>Слабая</v>
      </c>
      <c r="AC66" s="25" t="str">
        <f t="shared" si="29"/>
        <v>Слабая</v>
      </c>
      <c r="AD66" s="25" t="str">
        <f t="shared" si="27"/>
        <v>ПАТОЛОГИЯ</v>
      </c>
      <c r="AE66" s="25" t="str">
        <f t="shared" si="27"/>
        <v>ПАТОЛОГИЯ</v>
      </c>
      <c r="AF66" s="25" t="str">
        <f t="shared" si="28"/>
        <v>ПАТОЛОГИЯ</v>
      </c>
      <c r="AG66" s="25" t="str">
        <f t="shared" si="28"/>
        <v>ПАТОЛОГИЯ</v>
      </c>
    </row>
    <row r="67" spans="1:33" x14ac:dyDescent="0.25">
      <c r="A67" s="1">
        <f>'Тулуз-Пьерон'!A71</f>
        <v>57</v>
      </c>
      <c r="B67" s="1">
        <f>AVERAGE('Тулуз-Пьерон'!H71:Q71)</f>
        <v>15.8</v>
      </c>
      <c r="C67" s="1">
        <f>AVERAGE('Тулуз-Пьерон'!R71:AA71)</f>
        <v>0.2</v>
      </c>
      <c r="D67" s="26">
        <f t="shared" si="0"/>
        <v>0.98734177215189878</v>
      </c>
      <c r="E67" s="26">
        <f>STDEV('Тулуз-Пьерон'!H71:Q71)</f>
        <v>3.583914681524162</v>
      </c>
      <c r="F67" s="26">
        <f>STDEV('Тулуз-Пьерон'!R71:AA71)</f>
        <v>0.4216370213557839</v>
      </c>
      <c r="G67" s="26">
        <f>SQRT(RSQ('Тулуз-Пьерон'!H71:Q71,'Тулуз-Пьерон'!R71:AA71))</f>
        <v>2.9411764705882335E-2</v>
      </c>
      <c r="J67" s="25" t="str">
        <f t="shared" si="1"/>
        <v>Слабая</v>
      </c>
      <c r="K67" s="25" t="str">
        <f t="shared" si="2"/>
        <v>ПАТОЛОГИЯ</v>
      </c>
      <c r="L67" s="25" t="str">
        <f t="shared" si="3"/>
        <v>ПАТОЛОГИЯ</v>
      </c>
      <c r="M67" s="25" t="str">
        <f t="shared" si="24"/>
        <v>Слабая</v>
      </c>
      <c r="N67" s="25" t="str">
        <f t="shared" si="24"/>
        <v>Слабая</v>
      </c>
      <c r="O67" s="25" t="str">
        <f t="shared" si="5"/>
        <v>ПАТОЛОГИЯ</v>
      </c>
      <c r="P67" s="25" t="str">
        <f t="shared" si="6"/>
        <v>ПАТОЛОГИЯ</v>
      </c>
      <c r="Q67" s="25" t="str">
        <f t="shared" si="7"/>
        <v>Слабая</v>
      </c>
      <c r="R67" s="25" t="str">
        <f t="shared" si="8"/>
        <v>Слабая</v>
      </c>
      <c r="S67" s="25" t="str">
        <f t="shared" si="9"/>
        <v>Слабая</v>
      </c>
      <c r="T67" s="25" t="str">
        <f t="shared" si="10"/>
        <v>Слабая</v>
      </c>
      <c r="U67" s="25" t="str">
        <f t="shared" si="11"/>
        <v>Слабая</v>
      </c>
      <c r="V67" s="25" t="str">
        <f t="shared" si="25"/>
        <v>Высокая</v>
      </c>
      <c r="W67" s="25" t="str">
        <f t="shared" si="25"/>
        <v>Высокая</v>
      </c>
      <c r="X67" s="25" t="str">
        <f t="shared" si="13"/>
        <v>Высокая</v>
      </c>
      <c r="Y67" s="25" t="str">
        <f t="shared" si="29"/>
        <v>Высокая</v>
      </c>
      <c r="Z67" s="25" t="str">
        <f t="shared" si="29"/>
        <v>Высокая</v>
      </c>
      <c r="AA67" s="25" t="str">
        <f t="shared" si="29"/>
        <v>Высокая</v>
      </c>
      <c r="AB67" s="25" t="str">
        <f t="shared" si="29"/>
        <v>Высокая</v>
      </c>
      <c r="AC67" s="25" t="str">
        <f t="shared" si="29"/>
        <v>Высокая</v>
      </c>
      <c r="AD67" s="25" t="str">
        <f t="shared" si="27"/>
        <v>Высокая</v>
      </c>
      <c r="AE67" s="25" t="str">
        <f t="shared" si="27"/>
        <v>Высокая</v>
      </c>
      <c r="AF67" s="25" t="str">
        <f t="shared" si="28"/>
        <v>Слабая</v>
      </c>
      <c r="AG67" s="25" t="str">
        <f t="shared" si="28"/>
        <v>Слабая</v>
      </c>
    </row>
    <row r="68" spans="1:33" x14ac:dyDescent="0.25">
      <c r="A68" s="1">
        <f>'Тулуз-Пьерон'!A72</f>
        <v>0</v>
      </c>
      <c r="B68" s="1" t="e">
        <f>AVERAGE('Тулуз-Пьерон'!H72:Q72)</f>
        <v>#DIV/0!</v>
      </c>
      <c r="C68" s="1" t="e">
        <f>AVERAGE('Тулуз-Пьерон'!R72:AA72)</f>
        <v>#DIV/0!</v>
      </c>
      <c r="D68" s="26" t="e">
        <f t="shared" si="0"/>
        <v>#DIV/0!</v>
      </c>
      <c r="E68" s="26" t="e">
        <f>STDEV('Тулуз-Пьерон'!H72:Q72)</f>
        <v>#DIV/0!</v>
      </c>
      <c r="F68" s="26" t="e">
        <f>STDEV('Тулуз-Пьерон'!R72:AA72)</f>
        <v>#DIV/0!</v>
      </c>
      <c r="G68" s="26" t="e">
        <f>SQRT(RSQ('Тулуз-Пьерон'!H72:Q72,'Тулуз-Пьерон'!R72:AA72))</f>
        <v>#DIV/0!</v>
      </c>
      <c r="J68" s="25" t="e">
        <f t="shared" si="1"/>
        <v>#DIV/0!</v>
      </c>
      <c r="K68" s="25" t="e">
        <f t="shared" si="2"/>
        <v>#DIV/0!</v>
      </c>
      <c r="L68" s="25" t="e">
        <f t="shared" si="3"/>
        <v>#DIV/0!</v>
      </c>
      <c r="M68" s="25" t="e">
        <f t="shared" si="24"/>
        <v>#DIV/0!</v>
      </c>
      <c r="N68" s="25" t="e">
        <f t="shared" si="24"/>
        <v>#DIV/0!</v>
      </c>
      <c r="O68" s="25" t="e">
        <f t="shared" si="5"/>
        <v>#DIV/0!</v>
      </c>
      <c r="P68" s="25" t="e">
        <f t="shared" si="6"/>
        <v>#DIV/0!</v>
      </c>
      <c r="Q68" s="25" t="e">
        <f t="shared" si="7"/>
        <v>#DIV/0!</v>
      </c>
      <c r="R68" s="25" t="e">
        <f t="shared" si="8"/>
        <v>#DIV/0!</v>
      </c>
      <c r="S68" s="25" t="e">
        <f t="shared" si="9"/>
        <v>#DIV/0!</v>
      </c>
      <c r="T68" s="25" t="e">
        <f t="shared" si="10"/>
        <v>#DIV/0!</v>
      </c>
      <c r="U68" s="25" t="e">
        <f t="shared" si="11"/>
        <v>#DIV/0!</v>
      </c>
      <c r="V68" s="25" t="e">
        <f t="shared" si="25"/>
        <v>#DIV/0!</v>
      </c>
      <c r="W68" s="25" t="e">
        <f t="shared" si="25"/>
        <v>#DIV/0!</v>
      </c>
      <c r="X68" s="25" t="e">
        <f t="shared" si="13"/>
        <v>#DIV/0!</v>
      </c>
      <c r="Y68" s="25" t="e">
        <f t="shared" si="29"/>
        <v>#DIV/0!</v>
      </c>
      <c r="Z68" s="25" t="e">
        <f t="shared" si="29"/>
        <v>#DIV/0!</v>
      </c>
      <c r="AA68" s="25" t="e">
        <f t="shared" si="29"/>
        <v>#DIV/0!</v>
      </c>
      <c r="AB68" s="25" t="e">
        <f t="shared" si="29"/>
        <v>#DIV/0!</v>
      </c>
      <c r="AC68" s="25" t="e">
        <f t="shared" si="29"/>
        <v>#DIV/0!</v>
      </c>
      <c r="AD68" s="25" t="e">
        <f t="shared" si="27"/>
        <v>#DIV/0!</v>
      </c>
      <c r="AE68" s="25" t="e">
        <f t="shared" si="27"/>
        <v>#DIV/0!</v>
      </c>
      <c r="AF68" s="25" t="e">
        <f t="shared" si="28"/>
        <v>#DIV/0!</v>
      </c>
      <c r="AG68" s="25" t="e">
        <f t="shared" si="28"/>
        <v>#DIV/0!</v>
      </c>
    </row>
    <row r="69" spans="1:33" x14ac:dyDescent="0.25">
      <c r="A69" s="1">
        <f>'Тулуз-Пьерон'!A73</f>
        <v>0</v>
      </c>
      <c r="B69" s="1" t="e">
        <f>AVERAGE('Тулуз-Пьерон'!H73:Q73)</f>
        <v>#DIV/0!</v>
      </c>
      <c r="C69" s="1" t="e">
        <f>AVERAGE('Тулуз-Пьерон'!R73:AA73)</f>
        <v>#DIV/0!</v>
      </c>
      <c r="D69" s="26" t="e">
        <f t="shared" si="0"/>
        <v>#DIV/0!</v>
      </c>
      <c r="E69" s="26" t="e">
        <f>STDEV('Тулуз-Пьерон'!H73:Q73)</f>
        <v>#DIV/0!</v>
      </c>
      <c r="F69" s="26" t="e">
        <f>STDEV('Тулуз-Пьерон'!R73:AA73)</f>
        <v>#DIV/0!</v>
      </c>
      <c r="G69" s="26" t="e">
        <f>SQRT(RSQ('Тулуз-Пьерон'!H73:Q73,'Тулуз-Пьерон'!R73:AA73))</f>
        <v>#DIV/0!</v>
      </c>
      <c r="J69" s="25" t="e">
        <f t="shared" si="1"/>
        <v>#DIV/0!</v>
      </c>
      <c r="K69" s="25" t="e">
        <f t="shared" si="2"/>
        <v>#DIV/0!</v>
      </c>
      <c r="L69" s="25" t="e">
        <f t="shared" si="3"/>
        <v>#DIV/0!</v>
      </c>
      <c r="M69" s="25" t="e">
        <f t="shared" si="24"/>
        <v>#DIV/0!</v>
      </c>
      <c r="N69" s="25" t="e">
        <f t="shared" si="24"/>
        <v>#DIV/0!</v>
      </c>
      <c r="O69" s="25" t="e">
        <f t="shared" si="5"/>
        <v>#DIV/0!</v>
      </c>
      <c r="P69" s="25" t="e">
        <f t="shared" si="6"/>
        <v>#DIV/0!</v>
      </c>
      <c r="Q69" s="25" t="e">
        <f t="shared" si="7"/>
        <v>#DIV/0!</v>
      </c>
      <c r="R69" s="25" t="e">
        <f t="shared" si="8"/>
        <v>#DIV/0!</v>
      </c>
      <c r="S69" s="25" t="e">
        <f t="shared" si="9"/>
        <v>#DIV/0!</v>
      </c>
      <c r="T69" s="25" t="e">
        <f t="shared" si="10"/>
        <v>#DIV/0!</v>
      </c>
      <c r="U69" s="25" t="e">
        <f t="shared" si="11"/>
        <v>#DIV/0!</v>
      </c>
      <c r="V69" s="25" t="e">
        <f t="shared" si="25"/>
        <v>#DIV/0!</v>
      </c>
      <c r="W69" s="25" t="e">
        <f t="shared" si="25"/>
        <v>#DIV/0!</v>
      </c>
      <c r="X69" s="25" t="e">
        <f t="shared" si="13"/>
        <v>#DIV/0!</v>
      </c>
      <c r="Y69" s="25" t="e">
        <f t="shared" si="29"/>
        <v>#DIV/0!</v>
      </c>
      <c r="Z69" s="25" t="e">
        <f t="shared" si="29"/>
        <v>#DIV/0!</v>
      </c>
      <c r="AA69" s="25" t="e">
        <f t="shared" si="29"/>
        <v>#DIV/0!</v>
      </c>
      <c r="AB69" s="25" t="e">
        <f t="shared" si="29"/>
        <v>#DIV/0!</v>
      </c>
      <c r="AC69" s="25" t="e">
        <f t="shared" si="29"/>
        <v>#DIV/0!</v>
      </c>
      <c r="AD69" s="25" t="e">
        <f t="shared" si="27"/>
        <v>#DIV/0!</v>
      </c>
      <c r="AE69" s="25" t="e">
        <f t="shared" si="27"/>
        <v>#DIV/0!</v>
      </c>
      <c r="AF69" s="25" t="e">
        <f t="shared" si="28"/>
        <v>#DIV/0!</v>
      </c>
      <c r="AG69" s="25" t="e">
        <f t="shared" si="28"/>
        <v>#DIV/0!</v>
      </c>
    </row>
    <row r="70" spans="1:33" x14ac:dyDescent="0.25">
      <c r="A70" s="1">
        <f>'Тулуз-Пьерон'!A74</f>
        <v>0</v>
      </c>
      <c r="B70" s="1" t="e">
        <f>AVERAGE('Тулуз-Пьерон'!H74:Q74)</f>
        <v>#DIV/0!</v>
      </c>
      <c r="C70" s="1" t="e">
        <f>AVERAGE('Тулуз-Пьерон'!R74:AA74)</f>
        <v>#DIV/0!</v>
      </c>
      <c r="D70" s="26" t="e">
        <f t="shared" si="0"/>
        <v>#DIV/0!</v>
      </c>
      <c r="E70" s="26" t="e">
        <f>STDEV('Тулуз-Пьерон'!H74:Q74)</f>
        <v>#DIV/0!</v>
      </c>
      <c r="F70" s="26" t="e">
        <f>STDEV('Тулуз-Пьерон'!R74:AA74)</f>
        <v>#DIV/0!</v>
      </c>
      <c r="G70" s="26" t="e">
        <f>SQRT(RSQ('Тулуз-Пьерон'!H74:Q74,'Тулуз-Пьерон'!R74:AA74))</f>
        <v>#DIV/0!</v>
      </c>
      <c r="J70" s="25" t="e">
        <f t="shared" si="1"/>
        <v>#DIV/0!</v>
      </c>
      <c r="K70" s="25" t="e">
        <f t="shared" si="2"/>
        <v>#DIV/0!</v>
      </c>
      <c r="L70" s="25" t="e">
        <f t="shared" si="3"/>
        <v>#DIV/0!</v>
      </c>
      <c r="M70" s="25" t="e">
        <f t="shared" si="24"/>
        <v>#DIV/0!</v>
      </c>
      <c r="N70" s="25" t="e">
        <f t="shared" si="24"/>
        <v>#DIV/0!</v>
      </c>
      <c r="O70" s="25" t="e">
        <f t="shared" si="5"/>
        <v>#DIV/0!</v>
      </c>
      <c r="P70" s="25" t="e">
        <f t="shared" si="6"/>
        <v>#DIV/0!</v>
      </c>
      <c r="Q70" s="25" t="e">
        <f t="shared" si="7"/>
        <v>#DIV/0!</v>
      </c>
      <c r="R70" s="25" t="e">
        <f t="shared" si="8"/>
        <v>#DIV/0!</v>
      </c>
      <c r="S70" s="25" t="e">
        <f t="shared" si="9"/>
        <v>#DIV/0!</v>
      </c>
      <c r="T70" s="25" t="e">
        <f t="shared" si="10"/>
        <v>#DIV/0!</v>
      </c>
      <c r="U70" s="25" t="e">
        <f t="shared" si="11"/>
        <v>#DIV/0!</v>
      </c>
      <c r="V70" s="25" t="e">
        <f t="shared" si="25"/>
        <v>#DIV/0!</v>
      </c>
      <c r="W70" s="25" t="e">
        <f t="shared" si="25"/>
        <v>#DIV/0!</v>
      </c>
      <c r="X70" s="25" t="e">
        <f t="shared" si="13"/>
        <v>#DIV/0!</v>
      </c>
      <c r="Y70" s="25" t="e">
        <f t="shared" si="29"/>
        <v>#DIV/0!</v>
      </c>
      <c r="Z70" s="25" t="e">
        <f t="shared" si="29"/>
        <v>#DIV/0!</v>
      </c>
      <c r="AA70" s="25" t="e">
        <f t="shared" si="29"/>
        <v>#DIV/0!</v>
      </c>
      <c r="AB70" s="25" t="e">
        <f t="shared" si="29"/>
        <v>#DIV/0!</v>
      </c>
      <c r="AC70" s="25" t="e">
        <f t="shared" si="29"/>
        <v>#DIV/0!</v>
      </c>
      <c r="AD70" s="25" t="e">
        <f t="shared" si="27"/>
        <v>#DIV/0!</v>
      </c>
      <c r="AE70" s="25" t="e">
        <f t="shared" si="27"/>
        <v>#DIV/0!</v>
      </c>
      <c r="AF70" s="25" t="e">
        <f t="shared" si="28"/>
        <v>#DIV/0!</v>
      </c>
      <c r="AG70" s="25" t="e">
        <f t="shared" si="28"/>
        <v>#DIV/0!</v>
      </c>
    </row>
    <row r="71" spans="1:33" x14ac:dyDescent="0.25">
      <c r="A71" s="1">
        <f>'Тулуз-Пьерон'!A75</f>
        <v>0</v>
      </c>
      <c r="B71" s="1" t="e">
        <f>AVERAGE('Тулуз-Пьерон'!H75:Q75)</f>
        <v>#DIV/0!</v>
      </c>
      <c r="C71" s="1" t="e">
        <f>AVERAGE('Тулуз-Пьерон'!R75:AA75)</f>
        <v>#DIV/0!</v>
      </c>
      <c r="D71" s="26" t="e">
        <f t="shared" si="0"/>
        <v>#DIV/0!</v>
      </c>
      <c r="E71" s="26" t="e">
        <f>STDEV('Тулуз-Пьерон'!H75:Q75)</f>
        <v>#DIV/0!</v>
      </c>
      <c r="F71" s="26" t="e">
        <f>STDEV('Тулуз-Пьерон'!R75:AA75)</f>
        <v>#DIV/0!</v>
      </c>
      <c r="G71" s="26" t="e">
        <f>SQRT(RSQ('Тулуз-Пьерон'!H75:Q75,'Тулуз-Пьерон'!R75:AA75))</f>
        <v>#DIV/0!</v>
      </c>
      <c r="J71" s="25" t="e">
        <f t="shared" si="1"/>
        <v>#DIV/0!</v>
      </c>
      <c r="K71" s="25" t="e">
        <f t="shared" si="2"/>
        <v>#DIV/0!</v>
      </c>
      <c r="L71" s="25" t="e">
        <f t="shared" si="3"/>
        <v>#DIV/0!</v>
      </c>
      <c r="M71" s="25" t="e">
        <f t="shared" ref="M71:N90" si="30">IF(AND($B71&gt;0,$B71&lt;=15),"ПАТОЛОГИЯ",IF(AND($B71&gt;15,$B71&lt;=25),"Слабая",IF(AND($B71&gt;25,$B71&lt;=36),"Средняя",IF(AND($B71&gt;36,$B71&lt;=48),"Хорошая",IF($B71&gt;48,"Высокая","ОШИБКА")))))</f>
        <v>#DIV/0!</v>
      </c>
      <c r="N71" s="25" t="e">
        <f t="shared" si="30"/>
        <v>#DIV/0!</v>
      </c>
      <c r="O71" s="25" t="e">
        <f t="shared" si="5"/>
        <v>#DIV/0!</v>
      </c>
      <c r="P71" s="25" t="e">
        <f t="shared" si="6"/>
        <v>#DIV/0!</v>
      </c>
      <c r="Q71" s="25" t="e">
        <f t="shared" si="7"/>
        <v>#DIV/0!</v>
      </c>
      <c r="R71" s="25" t="e">
        <f t="shared" si="8"/>
        <v>#DIV/0!</v>
      </c>
      <c r="S71" s="25" t="e">
        <f t="shared" si="9"/>
        <v>#DIV/0!</v>
      </c>
      <c r="T71" s="25" t="e">
        <f t="shared" si="10"/>
        <v>#DIV/0!</v>
      </c>
      <c r="U71" s="25" t="e">
        <f t="shared" si="11"/>
        <v>#DIV/0!</v>
      </c>
      <c r="V71" s="25" t="e">
        <f t="shared" ref="V71:W90" si="31">IF(AND($D71&gt;0,$D71&lt;=0.88),"ПАТОЛОГИЯ",IF(AND($D71&gt;0.88,$D71&lt;=0.91),"Слабая",IF(AND($D71&gt;0.91,$D71&lt;=0.95),"Средняя",IF(AND($D71&gt;0.95,$D71&lt;=0.97),"Хорошая",IF(AND($D71&gt;0.97,$D71&lt;=1),"Высокая","ОШИБКА")))))</f>
        <v>#DIV/0!</v>
      </c>
      <c r="W71" s="25" t="e">
        <f t="shared" si="31"/>
        <v>#DIV/0!</v>
      </c>
      <c r="X71" s="25" t="e">
        <f t="shared" si="13"/>
        <v>#DIV/0!</v>
      </c>
      <c r="Y71" s="25" t="e">
        <f t="shared" ref="Y71:AC80" si="32">IF(AND($D71&gt;0,$D71&lt;=0.89),"ПАТОЛОГИЯ",IF(AND($D71&gt;0.89,$D71&lt;=0.91),"Слабая",IF(AND($D71&gt;91,$D71&lt;=0.93),"Средняя",IF(AND($D71&gt;0.93,$D71&lt;=0.96),"Хорошая",IF(AND($D71&gt;0.96,$D71&lt;=1),"Высокая","ОШИБКА")))))</f>
        <v>#DIV/0!</v>
      </c>
      <c r="Z71" s="25" t="e">
        <f t="shared" si="32"/>
        <v>#DIV/0!</v>
      </c>
      <c r="AA71" s="25" t="e">
        <f t="shared" si="32"/>
        <v>#DIV/0!</v>
      </c>
      <c r="AB71" s="25" t="e">
        <f t="shared" si="32"/>
        <v>#DIV/0!</v>
      </c>
      <c r="AC71" s="25" t="e">
        <f t="shared" si="32"/>
        <v>#DIV/0!</v>
      </c>
      <c r="AD71" s="25" t="e">
        <f t="shared" ref="AD71:AE90" si="33">IF(AND($D71&gt;0,$D71&lt;=0.9),"ПАТОЛОГИЯ",IF($D71=0.91,"Слабая",IF(AND($D71&gt;0.91,$D71&lt;=0.94),"Средняя",IF(AND($D71&gt;0.94,$D71&lt;=0.97),"Хорошая",IF(AND($D71&gt;0.97,$D71&lt;=1),"Высокая","ОШИБКА")))))</f>
        <v>#DIV/0!</v>
      </c>
      <c r="AE71" s="25" t="e">
        <f t="shared" si="33"/>
        <v>#DIV/0!</v>
      </c>
      <c r="AF71" s="25" t="e">
        <f t="shared" ref="AF71:AG90" si="34">IF(AND($D71&gt;0,$D71&lt;=0.9),"ПАТОЛОГИЯ",IF(AND($D71&gt;0.9,$D71&lt;=92),"Слабая",IF(AND($D71&gt;92,$D71&lt;=0.95),"Средняя",IF(AND($D71&gt;0.95,$D71&lt;=0.97),"Хорошая",IF(AND($D71&gt;0.97,$D71&lt;=1),"Высокая","ОШИБКА")))))</f>
        <v>#DIV/0!</v>
      </c>
      <c r="AG71" s="25" t="e">
        <f t="shared" si="34"/>
        <v>#DIV/0!</v>
      </c>
    </row>
    <row r="72" spans="1:33" x14ac:dyDescent="0.25">
      <c r="A72" s="1">
        <f>'Тулуз-Пьерон'!A76</f>
        <v>0</v>
      </c>
      <c r="B72" s="1" t="e">
        <f>AVERAGE('Тулуз-Пьерон'!H76:Q76)</f>
        <v>#DIV/0!</v>
      </c>
      <c r="C72" s="1" t="e">
        <f>AVERAGE('Тулуз-Пьерон'!R76:AA76)</f>
        <v>#DIV/0!</v>
      </c>
      <c r="D72" s="26" t="e">
        <f t="shared" si="0"/>
        <v>#DIV/0!</v>
      </c>
      <c r="E72" s="26" t="e">
        <f>STDEV('Тулуз-Пьерон'!H76:Q76)</f>
        <v>#DIV/0!</v>
      </c>
      <c r="F72" s="26" t="e">
        <f>STDEV('Тулуз-Пьерон'!R76:AA76)</f>
        <v>#DIV/0!</v>
      </c>
      <c r="G72" s="26" t="e">
        <f>SQRT(RSQ('Тулуз-Пьерон'!H76:Q76,'Тулуз-Пьерон'!R76:AA76))</f>
        <v>#DIV/0!</v>
      </c>
      <c r="J72" s="25" t="e">
        <f t="shared" si="1"/>
        <v>#DIV/0!</v>
      </c>
      <c r="K72" s="25" t="e">
        <f t="shared" si="2"/>
        <v>#DIV/0!</v>
      </c>
      <c r="L72" s="25" t="e">
        <f t="shared" si="3"/>
        <v>#DIV/0!</v>
      </c>
      <c r="M72" s="25" t="e">
        <f t="shared" si="30"/>
        <v>#DIV/0!</v>
      </c>
      <c r="N72" s="25" t="e">
        <f t="shared" si="30"/>
        <v>#DIV/0!</v>
      </c>
      <c r="O72" s="25" t="e">
        <f t="shared" si="5"/>
        <v>#DIV/0!</v>
      </c>
      <c r="P72" s="25" t="e">
        <f t="shared" si="6"/>
        <v>#DIV/0!</v>
      </c>
      <c r="Q72" s="25" t="e">
        <f t="shared" si="7"/>
        <v>#DIV/0!</v>
      </c>
      <c r="R72" s="25" t="e">
        <f t="shared" si="8"/>
        <v>#DIV/0!</v>
      </c>
      <c r="S72" s="25" t="e">
        <f t="shared" si="9"/>
        <v>#DIV/0!</v>
      </c>
      <c r="T72" s="25" t="e">
        <f t="shared" si="10"/>
        <v>#DIV/0!</v>
      </c>
      <c r="U72" s="25" t="e">
        <f t="shared" si="11"/>
        <v>#DIV/0!</v>
      </c>
      <c r="V72" s="25" t="e">
        <f t="shared" si="31"/>
        <v>#DIV/0!</v>
      </c>
      <c r="W72" s="25" t="e">
        <f t="shared" si="31"/>
        <v>#DIV/0!</v>
      </c>
      <c r="X72" s="25" t="e">
        <f t="shared" si="13"/>
        <v>#DIV/0!</v>
      </c>
      <c r="Y72" s="25" t="e">
        <f t="shared" si="32"/>
        <v>#DIV/0!</v>
      </c>
      <c r="Z72" s="25" t="e">
        <f t="shared" si="32"/>
        <v>#DIV/0!</v>
      </c>
      <c r="AA72" s="25" t="e">
        <f t="shared" si="32"/>
        <v>#DIV/0!</v>
      </c>
      <c r="AB72" s="25" t="e">
        <f t="shared" si="32"/>
        <v>#DIV/0!</v>
      </c>
      <c r="AC72" s="25" t="e">
        <f t="shared" si="32"/>
        <v>#DIV/0!</v>
      </c>
      <c r="AD72" s="25" t="e">
        <f t="shared" si="33"/>
        <v>#DIV/0!</v>
      </c>
      <c r="AE72" s="25" t="e">
        <f t="shared" si="33"/>
        <v>#DIV/0!</v>
      </c>
      <c r="AF72" s="25" t="e">
        <f t="shared" si="34"/>
        <v>#DIV/0!</v>
      </c>
      <c r="AG72" s="25" t="e">
        <f t="shared" si="34"/>
        <v>#DIV/0!</v>
      </c>
    </row>
    <row r="73" spans="1:33" x14ac:dyDescent="0.25">
      <c r="A73" s="1">
        <f>'Тулуз-Пьерон'!A77</f>
        <v>0</v>
      </c>
      <c r="B73" s="1" t="e">
        <f>AVERAGE('Тулуз-Пьерон'!H77:Q77)</f>
        <v>#DIV/0!</v>
      </c>
      <c r="C73" s="1" t="e">
        <f>AVERAGE('Тулуз-Пьерон'!R77:AA77)</f>
        <v>#DIV/0!</v>
      </c>
      <c r="D73" s="26" t="e">
        <f t="shared" si="0"/>
        <v>#DIV/0!</v>
      </c>
      <c r="E73" s="26" t="e">
        <f>STDEV('Тулуз-Пьерон'!H77:Q77)</f>
        <v>#DIV/0!</v>
      </c>
      <c r="F73" s="26" t="e">
        <f>STDEV('Тулуз-Пьерон'!R77:AA77)</f>
        <v>#DIV/0!</v>
      </c>
      <c r="G73" s="26" t="e">
        <f>SQRT(RSQ('Тулуз-Пьерон'!H77:Q77,'Тулуз-Пьерон'!R77:AA77))</f>
        <v>#DIV/0!</v>
      </c>
      <c r="J73" s="25" t="e">
        <f t="shared" si="1"/>
        <v>#DIV/0!</v>
      </c>
      <c r="K73" s="25" t="e">
        <f t="shared" si="2"/>
        <v>#DIV/0!</v>
      </c>
      <c r="L73" s="25" t="e">
        <f t="shared" si="3"/>
        <v>#DIV/0!</v>
      </c>
      <c r="M73" s="25" t="e">
        <f t="shared" si="30"/>
        <v>#DIV/0!</v>
      </c>
      <c r="N73" s="25" t="e">
        <f t="shared" si="30"/>
        <v>#DIV/0!</v>
      </c>
      <c r="O73" s="25" t="e">
        <f t="shared" si="5"/>
        <v>#DIV/0!</v>
      </c>
      <c r="P73" s="25" t="e">
        <f t="shared" si="6"/>
        <v>#DIV/0!</v>
      </c>
      <c r="Q73" s="25" t="e">
        <f t="shared" si="7"/>
        <v>#DIV/0!</v>
      </c>
      <c r="R73" s="25" t="e">
        <f t="shared" si="8"/>
        <v>#DIV/0!</v>
      </c>
      <c r="S73" s="25" t="e">
        <f t="shared" si="9"/>
        <v>#DIV/0!</v>
      </c>
      <c r="T73" s="25" t="e">
        <f t="shared" si="10"/>
        <v>#DIV/0!</v>
      </c>
      <c r="U73" s="25" t="e">
        <f t="shared" si="11"/>
        <v>#DIV/0!</v>
      </c>
      <c r="V73" s="25" t="e">
        <f t="shared" si="31"/>
        <v>#DIV/0!</v>
      </c>
      <c r="W73" s="25" t="e">
        <f t="shared" si="31"/>
        <v>#DIV/0!</v>
      </c>
      <c r="X73" s="25" t="e">
        <f t="shared" si="13"/>
        <v>#DIV/0!</v>
      </c>
      <c r="Y73" s="25" t="e">
        <f t="shared" si="32"/>
        <v>#DIV/0!</v>
      </c>
      <c r="Z73" s="25" t="e">
        <f t="shared" si="32"/>
        <v>#DIV/0!</v>
      </c>
      <c r="AA73" s="25" t="e">
        <f t="shared" si="32"/>
        <v>#DIV/0!</v>
      </c>
      <c r="AB73" s="25" t="e">
        <f t="shared" si="32"/>
        <v>#DIV/0!</v>
      </c>
      <c r="AC73" s="25" t="e">
        <f t="shared" si="32"/>
        <v>#DIV/0!</v>
      </c>
      <c r="AD73" s="25" t="e">
        <f t="shared" si="33"/>
        <v>#DIV/0!</v>
      </c>
      <c r="AE73" s="25" t="e">
        <f t="shared" si="33"/>
        <v>#DIV/0!</v>
      </c>
      <c r="AF73" s="25" t="e">
        <f t="shared" si="34"/>
        <v>#DIV/0!</v>
      </c>
      <c r="AG73" s="25" t="e">
        <f t="shared" si="34"/>
        <v>#DIV/0!</v>
      </c>
    </row>
    <row r="74" spans="1:33" x14ac:dyDescent="0.25">
      <c r="A74" s="1">
        <f>'Тулуз-Пьерон'!A78</f>
        <v>0</v>
      </c>
      <c r="B74" s="1" t="e">
        <f>AVERAGE('Тулуз-Пьерон'!H78:Q78)</f>
        <v>#DIV/0!</v>
      </c>
      <c r="C74" s="1" t="e">
        <f>AVERAGE('Тулуз-Пьерон'!R78:AA78)</f>
        <v>#DIV/0!</v>
      </c>
      <c r="D74" s="26" t="e">
        <f t="shared" si="0"/>
        <v>#DIV/0!</v>
      </c>
      <c r="E74" s="26" t="e">
        <f>STDEV('Тулуз-Пьерон'!H78:Q78)</f>
        <v>#DIV/0!</v>
      </c>
      <c r="F74" s="26" t="e">
        <f>STDEV('Тулуз-Пьерон'!R78:AA78)</f>
        <v>#DIV/0!</v>
      </c>
      <c r="G74" s="26" t="e">
        <f>SQRT(RSQ('Тулуз-Пьерон'!H78:Q78,'Тулуз-Пьерон'!R78:AA78))</f>
        <v>#DIV/0!</v>
      </c>
      <c r="J74" s="25" t="e">
        <f t="shared" si="1"/>
        <v>#DIV/0!</v>
      </c>
      <c r="K74" s="25" t="e">
        <f t="shared" si="2"/>
        <v>#DIV/0!</v>
      </c>
      <c r="L74" s="25" t="e">
        <f t="shared" si="3"/>
        <v>#DIV/0!</v>
      </c>
      <c r="M74" s="25" t="e">
        <f t="shared" si="30"/>
        <v>#DIV/0!</v>
      </c>
      <c r="N74" s="25" t="e">
        <f t="shared" si="30"/>
        <v>#DIV/0!</v>
      </c>
      <c r="O74" s="25" t="e">
        <f t="shared" si="5"/>
        <v>#DIV/0!</v>
      </c>
      <c r="P74" s="25" t="e">
        <f t="shared" si="6"/>
        <v>#DIV/0!</v>
      </c>
      <c r="Q74" s="25" t="e">
        <f t="shared" si="7"/>
        <v>#DIV/0!</v>
      </c>
      <c r="R74" s="25" t="e">
        <f t="shared" si="8"/>
        <v>#DIV/0!</v>
      </c>
      <c r="S74" s="25" t="e">
        <f t="shared" si="9"/>
        <v>#DIV/0!</v>
      </c>
      <c r="T74" s="25" t="e">
        <f t="shared" si="10"/>
        <v>#DIV/0!</v>
      </c>
      <c r="U74" s="25" t="e">
        <f t="shared" si="11"/>
        <v>#DIV/0!</v>
      </c>
      <c r="V74" s="25" t="e">
        <f t="shared" si="31"/>
        <v>#DIV/0!</v>
      </c>
      <c r="W74" s="25" t="e">
        <f t="shared" si="31"/>
        <v>#DIV/0!</v>
      </c>
      <c r="X74" s="25" t="e">
        <f t="shared" si="13"/>
        <v>#DIV/0!</v>
      </c>
      <c r="Y74" s="25" t="e">
        <f t="shared" si="32"/>
        <v>#DIV/0!</v>
      </c>
      <c r="Z74" s="25" t="e">
        <f t="shared" si="32"/>
        <v>#DIV/0!</v>
      </c>
      <c r="AA74" s="25" t="e">
        <f t="shared" si="32"/>
        <v>#DIV/0!</v>
      </c>
      <c r="AB74" s="25" t="e">
        <f t="shared" si="32"/>
        <v>#DIV/0!</v>
      </c>
      <c r="AC74" s="25" t="e">
        <f t="shared" si="32"/>
        <v>#DIV/0!</v>
      </c>
      <c r="AD74" s="25" t="e">
        <f t="shared" si="33"/>
        <v>#DIV/0!</v>
      </c>
      <c r="AE74" s="25" t="e">
        <f t="shared" si="33"/>
        <v>#DIV/0!</v>
      </c>
      <c r="AF74" s="25" t="e">
        <f t="shared" si="34"/>
        <v>#DIV/0!</v>
      </c>
      <c r="AG74" s="25" t="e">
        <f t="shared" si="34"/>
        <v>#DIV/0!</v>
      </c>
    </row>
    <row r="75" spans="1:33" x14ac:dyDescent="0.25">
      <c r="A75" s="1">
        <f>'Тулуз-Пьерон'!A79</f>
        <v>0</v>
      </c>
      <c r="B75" s="1" t="e">
        <f>AVERAGE('Тулуз-Пьерон'!H79:Q79)</f>
        <v>#DIV/0!</v>
      </c>
      <c r="C75" s="1" t="e">
        <f>AVERAGE('Тулуз-Пьерон'!R79:AA79)</f>
        <v>#DIV/0!</v>
      </c>
      <c r="D75" s="26" t="e">
        <f t="shared" ref="D75:D138" si="35">(B75-C75)/B75</f>
        <v>#DIV/0!</v>
      </c>
      <c r="E75" s="26" t="e">
        <f>STDEV('Тулуз-Пьерон'!H79:Q79)</f>
        <v>#DIV/0!</v>
      </c>
      <c r="F75" s="26" t="e">
        <f>STDEV('Тулуз-Пьерон'!R79:AA79)</f>
        <v>#DIV/0!</v>
      </c>
      <c r="G75" s="26" t="e">
        <f>SQRT(RSQ('Тулуз-Пьерон'!H79:Q79,'Тулуз-Пьерон'!R79:AA79))</f>
        <v>#DIV/0!</v>
      </c>
      <c r="J75" s="25" t="e">
        <f t="shared" ref="J75:J138" si="36">IF(AND($B75&gt;0,$B75&lt;=14),"ПАТОЛОГИЯ",IF(AND($B75&gt;14,$B75&lt;=17),"Слабая",IF(AND($B75&gt;17,$B75&lt;=29),"Средняя",IF(AND($B75&gt;29,$B75&lt;=39),"Хорошая",IF($B75&gt;39,"Высокая","ОШИБКА")))))</f>
        <v>#DIV/0!</v>
      </c>
      <c r="K75" s="25" t="e">
        <f t="shared" ref="K75:K138" si="37">IF(AND($B75&gt;0,$B75&lt;=19),"ПАТОЛОГИЯ",IF(AND($B75&gt;19,$B75&lt;=27),"Слабая",IF(AND($B75&gt;27,$B75&lt;=36),"Средняя",IF(AND($B75&gt;36,$B75&lt;=44),"Хорошая",IF($B75&gt;44,"Высокая","ОШИБКА")))))</f>
        <v>#DIV/0!</v>
      </c>
      <c r="L75" s="25" t="e">
        <f t="shared" ref="L75:L138" si="38">IF(AND($B75&gt;0,$B75&lt;=22),"ПАТОЛОГИЯ",IF(AND($B75&gt;22,$B75&lt;=32),"Слабая",IF(AND($B75&gt;32,$B75&lt;=41),"Средняя",IF(AND($B75&gt;41,$B75&lt;=57),"Хорошая",IF($B75&gt;57,"Высокая","ОШИБКА")))))</f>
        <v>#DIV/0!</v>
      </c>
      <c r="M75" s="25" t="e">
        <f t="shared" si="30"/>
        <v>#DIV/0!</v>
      </c>
      <c r="N75" s="25" t="e">
        <f t="shared" si="30"/>
        <v>#DIV/0!</v>
      </c>
      <c r="O75" s="25" t="e">
        <f t="shared" ref="O75:O138" si="39">IF(AND($B75&gt;0,$B75&lt;=19),"ПАТОЛОГИЯ",IF(AND($B75&gt;19,$B75&lt;=29),"Слабая",IF(AND($B75&gt;29,$B75&lt;=39),"Средняя",IF(AND($B75&gt;39,$B75&lt;=50),"Хорошая",IF($B75&gt;50,"Высокая","ОШИБКА")))))</f>
        <v>#DIV/0!</v>
      </c>
      <c r="P75" s="25" t="e">
        <f t="shared" ref="P75:P138" si="40">IF(AND($B75&gt;0,$B75&lt;=24),"ПАТОЛОГИЯ",IF(AND($B75&gt;24,$B75&lt;=31),"Слабая",IF(AND($B75&gt;31,$B75&lt;=41),"Средняя",IF(AND($B75&gt;41,$B75&lt;=55),"Хорошая",IF($B75&gt;55,"Высокая","ОШИБКА")))))</f>
        <v>#DIV/0!</v>
      </c>
      <c r="Q75" s="25" t="e">
        <f t="shared" ref="Q75:Q138" si="41">IF(AND($B75&gt;0,$B75&lt;=36),"Слабая",IF(AND($B75&gt;36,$B75&lt;=45),"Средняя",IF(AND($B75&gt;45,$B75&lt;=57),"Хорошая",IF($B75&gt;57,"Высокая","ОШИБКА"))))</f>
        <v>#DIV/0!</v>
      </c>
      <c r="R75" s="25" t="e">
        <f t="shared" ref="R75:R138" si="42">IF(AND($B75&gt;0,$B75&lt;=38),"Слабая",IF(AND($B75&gt;38,$B75&lt;=48),"Средняя",IF(AND($B75&gt;48,$B75&lt;=59),"Хорошая",IF($B75&gt;59,"Высокая","ОШИБКА"))))</f>
        <v>#DIV/0!</v>
      </c>
      <c r="S75" s="25" t="e">
        <f t="shared" ref="S75:S138" si="43">IF(AND($B75&gt;0,$B75&lt;=40),"Слабая",IF(AND($B75&gt;40,$B75&lt;=50),"Средняя",IF(AND($B75&gt;50,$B75&lt;=64),"Хорошая",IF($B75&gt;64,"Высокая","ОШИБКА"))))</f>
        <v>#DIV/0!</v>
      </c>
      <c r="T75" s="25" t="e">
        <f t="shared" ref="T75:T138" si="44">IF(AND($B75&gt;0,$B75&lt;=44),"Слабая",IF(AND($B75&gt;44,$B75&lt;=54),"Средняя",IF(AND($B75&gt;54,$B75&lt;=69),"Хорошая",IF($B75&gt;69,"Высокая","ОШИБКА"))))</f>
        <v>#DIV/0!</v>
      </c>
      <c r="U75" s="25" t="e">
        <f t="shared" ref="U75:U138" si="45">IF(AND($B75&gt;0,$B75&lt;=49),"Слабая",IF(AND($B75&gt;49,$B75&lt;=62),"Средняя",IF(AND($B75&gt;62,$B75&lt;=77),"Хорошая",IF($B75&gt;77,"Высокая","ОШИБКА"))))</f>
        <v>#DIV/0!</v>
      </c>
      <c r="V75" s="25" t="e">
        <f t="shared" si="31"/>
        <v>#DIV/0!</v>
      </c>
      <c r="W75" s="25" t="e">
        <f t="shared" si="31"/>
        <v>#DIV/0!</v>
      </c>
      <c r="X75" s="25" t="e">
        <f t="shared" ref="X75:X138" si="46">IF(AND($D75&gt;0,$D75&lt;=0.89),"ПАТОЛОГИЯ",IF(AND($D75&gt;0.89,$D75&lt;=0.91),"Слабая",IF(AND($D75&gt;91,$D75&lt;=0.95),"Средняя",IF(AND($D75&gt;0.95,$D75&lt;=0.97),"Хорошая",IF(AND($D75&gt;0.97,$D75&lt;=1),"Высокая","ОШИБКА")))))</f>
        <v>#DIV/0!</v>
      </c>
      <c r="Y75" s="25" t="e">
        <f t="shared" si="32"/>
        <v>#DIV/0!</v>
      </c>
      <c r="Z75" s="25" t="e">
        <f t="shared" si="32"/>
        <v>#DIV/0!</v>
      </c>
      <c r="AA75" s="25" t="e">
        <f t="shared" si="32"/>
        <v>#DIV/0!</v>
      </c>
      <c r="AB75" s="25" t="e">
        <f t="shared" si="32"/>
        <v>#DIV/0!</v>
      </c>
      <c r="AC75" s="25" t="e">
        <f t="shared" si="32"/>
        <v>#DIV/0!</v>
      </c>
      <c r="AD75" s="25" t="e">
        <f t="shared" si="33"/>
        <v>#DIV/0!</v>
      </c>
      <c r="AE75" s="25" t="e">
        <f t="shared" si="33"/>
        <v>#DIV/0!</v>
      </c>
      <c r="AF75" s="25" t="e">
        <f t="shared" si="34"/>
        <v>#DIV/0!</v>
      </c>
      <c r="AG75" s="25" t="e">
        <f t="shared" si="34"/>
        <v>#DIV/0!</v>
      </c>
    </row>
    <row r="76" spans="1:33" x14ac:dyDescent="0.25">
      <c r="A76" s="1">
        <f>'Тулуз-Пьерон'!A80</f>
        <v>0</v>
      </c>
      <c r="B76" s="1" t="e">
        <f>AVERAGE('Тулуз-Пьерон'!H80:Q80)</f>
        <v>#DIV/0!</v>
      </c>
      <c r="C76" s="1" t="e">
        <f>AVERAGE('Тулуз-Пьерон'!R80:AA80)</f>
        <v>#DIV/0!</v>
      </c>
      <c r="D76" s="26" t="e">
        <f t="shared" si="35"/>
        <v>#DIV/0!</v>
      </c>
      <c r="E76" s="26" t="e">
        <f>STDEV('Тулуз-Пьерон'!H80:Q80)</f>
        <v>#DIV/0!</v>
      </c>
      <c r="F76" s="26" t="e">
        <f>STDEV('Тулуз-Пьерон'!R80:AA80)</f>
        <v>#DIV/0!</v>
      </c>
      <c r="G76" s="26" t="e">
        <f>SQRT(RSQ('Тулуз-Пьерон'!H80:Q80,'Тулуз-Пьерон'!R80:AA80))</f>
        <v>#DIV/0!</v>
      </c>
      <c r="J76" s="25" t="e">
        <f t="shared" si="36"/>
        <v>#DIV/0!</v>
      </c>
      <c r="K76" s="25" t="e">
        <f t="shared" si="37"/>
        <v>#DIV/0!</v>
      </c>
      <c r="L76" s="25" t="e">
        <f t="shared" si="38"/>
        <v>#DIV/0!</v>
      </c>
      <c r="M76" s="25" t="e">
        <f t="shared" si="30"/>
        <v>#DIV/0!</v>
      </c>
      <c r="N76" s="25" t="e">
        <f t="shared" si="30"/>
        <v>#DIV/0!</v>
      </c>
      <c r="O76" s="25" t="e">
        <f t="shared" si="39"/>
        <v>#DIV/0!</v>
      </c>
      <c r="P76" s="25" t="e">
        <f t="shared" si="40"/>
        <v>#DIV/0!</v>
      </c>
      <c r="Q76" s="25" t="e">
        <f t="shared" si="41"/>
        <v>#DIV/0!</v>
      </c>
      <c r="R76" s="25" t="e">
        <f t="shared" si="42"/>
        <v>#DIV/0!</v>
      </c>
      <c r="S76" s="25" t="e">
        <f t="shared" si="43"/>
        <v>#DIV/0!</v>
      </c>
      <c r="T76" s="25" t="e">
        <f t="shared" si="44"/>
        <v>#DIV/0!</v>
      </c>
      <c r="U76" s="25" t="e">
        <f t="shared" si="45"/>
        <v>#DIV/0!</v>
      </c>
      <c r="V76" s="25" t="e">
        <f t="shared" si="31"/>
        <v>#DIV/0!</v>
      </c>
      <c r="W76" s="25" t="e">
        <f t="shared" si="31"/>
        <v>#DIV/0!</v>
      </c>
      <c r="X76" s="25" t="e">
        <f t="shared" si="46"/>
        <v>#DIV/0!</v>
      </c>
      <c r="Y76" s="25" t="e">
        <f t="shared" si="32"/>
        <v>#DIV/0!</v>
      </c>
      <c r="Z76" s="25" t="e">
        <f t="shared" si="32"/>
        <v>#DIV/0!</v>
      </c>
      <c r="AA76" s="25" t="e">
        <f t="shared" si="32"/>
        <v>#DIV/0!</v>
      </c>
      <c r="AB76" s="25" t="e">
        <f t="shared" si="32"/>
        <v>#DIV/0!</v>
      </c>
      <c r="AC76" s="25" t="e">
        <f t="shared" si="32"/>
        <v>#DIV/0!</v>
      </c>
      <c r="AD76" s="25" t="e">
        <f t="shared" si="33"/>
        <v>#DIV/0!</v>
      </c>
      <c r="AE76" s="25" t="e">
        <f t="shared" si="33"/>
        <v>#DIV/0!</v>
      </c>
      <c r="AF76" s="25" t="e">
        <f t="shared" si="34"/>
        <v>#DIV/0!</v>
      </c>
      <c r="AG76" s="25" t="e">
        <f t="shared" si="34"/>
        <v>#DIV/0!</v>
      </c>
    </row>
    <row r="77" spans="1:33" x14ac:dyDescent="0.25">
      <c r="A77" s="1">
        <f>'Тулуз-Пьерон'!A81</f>
        <v>0</v>
      </c>
      <c r="B77" s="1" t="e">
        <f>AVERAGE('Тулуз-Пьерон'!H81:Q81)</f>
        <v>#DIV/0!</v>
      </c>
      <c r="C77" s="1" t="e">
        <f>AVERAGE('Тулуз-Пьерон'!R81:AA81)</f>
        <v>#DIV/0!</v>
      </c>
      <c r="D77" s="26" t="e">
        <f t="shared" si="35"/>
        <v>#DIV/0!</v>
      </c>
      <c r="E77" s="26" t="e">
        <f>STDEV('Тулуз-Пьерон'!H81:Q81)</f>
        <v>#DIV/0!</v>
      </c>
      <c r="F77" s="26" t="e">
        <f>STDEV('Тулуз-Пьерон'!R81:AA81)</f>
        <v>#DIV/0!</v>
      </c>
      <c r="G77" s="26" t="e">
        <f>SQRT(RSQ('Тулуз-Пьерон'!H81:Q81,'Тулуз-Пьерон'!R81:AA81))</f>
        <v>#DIV/0!</v>
      </c>
      <c r="J77" s="25" t="e">
        <f t="shared" si="36"/>
        <v>#DIV/0!</v>
      </c>
      <c r="K77" s="25" t="e">
        <f t="shared" si="37"/>
        <v>#DIV/0!</v>
      </c>
      <c r="L77" s="25" t="e">
        <f t="shared" si="38"/>
        <v>#DIV/0!</v>
      </c>
      <c r="M77" s="25" t="e">
        <f t="shared" si="30"/>
        <v>#DIV/0!</v>
      </c>
      <c r="N77" s="25" t="e">
        <f t="shared" si="30"/>
        <v>#DIV/0!</v>
      </c>
      <c r="O77" s="25" t="e">
        <f t="shared" si="39"/>
        <v>#DIV/0!</v>
      </c>
      <c r="P77" s="25" t="e">
        <f t="shared" si="40"/>
        <v>#DIV/0!</v>
      </c>
      <c r="Q77" s="25" t="e">
        <f t="shared" si="41"/>
        <v>#DIV/0!</v>
      </c>
      <c r="R77" s="25" t="e">
        <f t="shared" si="42"/>
        <v>#DIV/0!</v>
      </c>
      <c r="S77" s="25" t="e">
        <f t="shared" si="43"/>
        <v>#DIV/0!</v>
      </c>
      <c r="T77" s="25" t="e">
        <f t="shared" si="44"/>
        <v>#DIV/0!</v>
      </c>
      <c r="U77" s="25" t="e">
        <f t="shared" si="45"/>
        <v>#DIV/0!</v>
      </c>
      <c r="V77" s="25" t="e">
        <f t="shared" si="31"/>
        <v>#DIV/0!</v>
      </c>
      <c r="W77" s="25" t="e">
        <f t="shared" si="31"/>
        <v>#DIV/0!</v>
      </c>
      <c r="X77" s="25" t="e">
        <f t="shared" si="46"/>
        <v>#DIV/0!</v>
      </c>
      <c r="Y77" s="25" t="e">
        <f t="shared" si="32"/>
        <v>#DIV/0!</v>
      </c>
      <c r="Z77" s="25" t="e">
        <f t="shared" si="32"/>
        <v>#DIV/0!</v>
      </c>
      <c r="AA77" s="25" t="e">
        <f t="shared" si="32"/>
        <v>#DIV/0!</v>
      </c>
      <c r="AB77" s="25" t="e">
        <f t="shared" si="32"/>
        <v>#DIV/0!</v>
      </c>
      <c r="AC77" s="25" t="e">
        <f t="shared" si="32"/>
        <v>#DIV/0!</v>
      </c>
      <c r="AD77" s="25" t="e">
        <f t="shared" si="33"/>
        <v>#DIV/0!</v>
      </c>
      <c r="AE77" s="25" t="e">
        <f t="shared" si="33"/>
        <v>#DIV/0!</v>
      </c>
      <c r="AF77" s="25" t="e">
        <f t="shared" si="34"/>
        <v>#DIV/0!</v>
      </c>
      <c r="AG77" s="25" t="e">
        <f t="shared" si="34"/>
        <v>#DIV/0!</v>
      </c>
    </row>
    <row r="78" spans="1:33" x14ac:dyDescent="0.25">
      <c r="A78" s="1">
        <f>'Тулуз-Пьерон'!A82</f>
        <v>0</v>
      </c>
      <c r="B78" s="1" t="e">
        <f>AVERAGE('Тулуз-Пьерон'!H82:Q82)</f>
        <v>#DIV/0!</v>
      </c>
      <c r="C78" s="1" t="e">
        <f>AVERAGE('Тулуз-Пьерон'!R82:AA82)</f>
        <v>#DIV/0!</v>
      </c>
      <c r="D78" s="26" t="e">
        <f t="shared" si="35"/>
        <v>#DIV/0!</v>
      </c>
      <c r="E78" s="26" t="e">
        <f>STDEV('Тулуз-Пьерон'!H82:Q82)</f>
        <v>#DIV/0!</v>
      </c>
      <c r="F78" s="26" t="e">
        <f>STDEV('Тулуз-Пьерон'!R82:AA82)</f>
        <v>#DIV/0!</v>
      </c>
      <c r="G78" s="26" t="e">
        <f>SQRT(RSQ('Тулуз-Пьерон'!H82:Q82,'Тулуз-Пьерон'!R82:AA82))</f>
        <v>#DIV/0!</v>
      </c>
      <c r="J78" s="25" t="e">
        <f t="shared" si="36"/>
        <v>#DIV/0!</v>
      </c>
      <c r="K78" s="25" t="e">
        <f t="shared" si="37"/>
        <v>#DIV/0!</v>
      </c>
      <c r="L78" s="25" t="e">
        <f t="shared" si="38"/>
        <v>#DIV/0!</v>
      </c>
      <c r="M78" s="25" t="e">
        <f t="shared" si="30"/>
        <v>#DIV/0!</v>
      </c>
      <c r="N78" s="25" t="e">
        <f t="shared" si="30"/>
        <v>#DIV/0!</v>
      </c>
      <c r="O78" s="25" t="e">
        <f t="shared" si="39"/>
        <v>#DIV/0!</v>
      </c>
      <c r="P78" s="25" t="e">
        <f t="shared" si="40"/>
        <v>#DIV/0!</v>
      </c>
      <c r="Q78" s="25" t="e">
        <f t="shared" si="41"/>
        <v>#DIV/0!</v>
      </c>
      <c r="R78" s="25" t="e">
        <f t="shared" si="42"/>
        <v>#DIV/0!</v>
      </c>
      <c r="S78" s="25" t="e">
        <f t="shared" si="43"/>
        <v>#DIV/0!</v>
      </c>
      <c r="T78" s="25" t="e">
        <f t="shared" si="44"/>
        <v>#DIV/0!</v>
      </c>
      <c r="U78" s="25" t="e">
        <f t="shared" si="45"/>
        <v>#DIV/0!</v>
      </c>
      <c r="V78" s="25" t="e">
        <f t="shared" si="31"/>
        <v>#DIV/0!</v>
      </c>
      <c r="W78" s="25" t="e">
        <f t="shared" si="31"/>
        <v>#DIV/0!</v>
      </c>
      <c r="X78" s="25" t="e">
        <f t="shared" si="46"/>
        <v>#DIV/0!</v>
      </c>
      <c r="Y78" s="25" t="e">
        <f t="shared" si="32"/>
        <v>#DIV/0!</v>
      </c>
      <c r="Z78" s="25" t="e">
        <f t="shared" si="32"/>
        <v>#DIV/0!</v>
      </c>
      <c r="AA78" s="25" t="e">
        <f t="shared" si="32"/>
        <v>#DIV/0!</v>
      </c>
      <c r="AB78" s="25" t="e">
        <f t="shared" si="32"/>
        <v>#DIV/0!</v>
      </c>
      <c r="AC78" s="25" t="e">
        <f t="shared" si="32"/>
        <v>#DIV/0!</v>
      </c>
      <c r="AD78" s="25" t="e">
        <f t="shared" si="33"/>
        <v>#DIV/0!</v>
      </c>
      <c r="AE78" s="25" t="e">
        <f t="shared" si="33"/>
        <v>#DIV/0!</v>
      </c>
      <c r="AF78" s="25" t="e">
        <f t="shared" si="34"/>
        <v>#DIV/0!</v>
      </c>
      <c r="AG78" s="25" t="e">
        <f t="shared" si="34"/>
        <v>#DIV/0!</v>
      </c>
    </row>
    <row r="79" spans="1:33" x14ac:dyDescent="0.25">
      <c r="A79" s="1">
        <f>'Тулуз-Пьерон'!A83</f>
        <v>0</v>
      </c>
      <c r="B79" s="1" t="e">
        <f>AVERAGE('Тулуз-Пьерон'!H83:Q83)</f>
        <v>#DIV/0!</v>
      </c>
      <c r="C79" s="1" t="e">
        <f>AVERAGE('Тулуз-Пьерон'!R83:AA83)</f>
        <v>#DIV/0!</v>
      </c>
      <c r="D79" s="26" t="e">
        <f t="shared" si="35"/>
        <v>#DIV/0!</v>
      </c>
      <c r="E79" s="26" t="e">
        <f>STDEV('Тулуз-Пьерон'!H83:Q83)</f>
        <v>#DIV/0!</v>
      </c>
      <c r="F79" s="26" t="e">
        <f>STDEV('Тулуз-Пьерон'!R83:AA83)</f>
        <v>#DIV/0!</v>
      </c>
      <c r="G79" s="26" t="e">
        <f>SQRT(RSQ('Тулуз-Пьерон'!H83:Q83,'Тулуз-Пьерон'!R83:AA83))</f>
        <v>#DIV/0!</v>
      </c>
      <c r="J79" s="25" t="e">
        <f t="shared" si="36"/>
        <v>#DIV/0!</v>
      </c>
      <c r="K79" s="25" t="e">
        <f t="shared" si="37"/>
        <v>#DIV/0!</v>
      </c>
      <c r="L79" s="25" t="e">
        <f t="shared" si="38"/>
        <v>#DIV/0!</v>
      </c>
      <c r="M79" s="25" t="e">
        <f t="shared" si="30"/>
        <v>#DIV/0!</v>
      </c>
      <c r="N79" s="25" t="e">
        <f t="shared" si="30"/>
        <v>#DIV/0!</v>
      </c>
      <c r="O79" s="25" t="e">
        <f t="shared" si="39"/>
        <v>#DIV/0!</v>
      </c>
      <c r="P79" s="25" t="e">
        <f t="shared" si="40"/>
        <v>#DIV/0!</v>
      </c>
      <c r="Q79" s="25" t="e">
        <f t="shared" si="41"/>
        <v>#DIV/0!</v>
      </c>
      <c r="R79" s="25" t="e">
        <f t="shared" si="42"/>
        <v>#DIV/0!</v>
      </c>
      <c r="S79" s="25" t="e">
        <f t="shared" si="43"/>
        <v>#DIV/0!</v>
      </c>
      <c r="T79" s="25" t="e">
        <f t="shared" si="44"/>
        <v>#DIV/0!</v>
      </c>
      <c r="U79" s="25" t="e">
        <f t="shared" si="45"/>
        <v>#DIV/0!</v>
      </c>
      <c r="V79" s="25" t="e">
        <f t="shared" si="31"/>
        <v>#DIV/0!</v>
      </c>
      <c r="W79" s="25" t="e">
        <f t="shared" si="31"/>
        <v>#DIV/0!</v>
      </c>
      <c r="X79" s="25" t="e">
        <f t="shared" si="46"/>
        <v>#DIV/0!</v>
      </c>
      <c r="Y79" s="25" t="e">
        <f t="shared" si="32"/>
        <v>#DIV/0!</v>
      </c>
      <c r="Z79" s="25" t="e">
        <f t="shared" si="32"/>
        <v>#DIV/0!</v>
      </c>
      <c r="AA79" s="25" t="e">
        <f t="shared" si="32"/>
        <v>#DIV/0!</v>
      </c>
      <c r="AB79" s="25" t="e">
        <f t="shared" si="32"/>
        <v>#DIV/0!</v>
      </c>
      <c r="AC79" s="25" t="e">
        <f t="shared" si="32"/>
        <v>#DIV/0!</v>
      </c>
      <c r="AD79" s="25" t="e">
        <f t="shared" si="33"/>
        <v>#DIV/0!</v>
      </c>
      <c r="AE79" s="25" t="e">
        <f t="shared" si="33"/>
        <v>#DIV/0!</v>
      </c>
      <c r="AF79" s="25" t="e">
        <f t="shared" si="34"/>
        <v>#DIV/0!</v>
      </c>
      <c r="AG79" s="25" t="e">
        <f t="shared" si="34"/>
        <v>#DIV/0!</v>
      </c>
    </row>
    <row r="80" spans="1:33" x14ac:dyDescent="0.25">
      <c r="A80" s="1">
        <f>'Тулуз-Пьерон'!A84</f>
        <v>0</v>
      </c>
      <c r="B80" s="1" t="e">
        <f>AVERAGE('Тулуз-Пьерон'!H84:Q84)</f>
        <v>#DIV/0!</v>
      </c>
      <c r="C80" s="1" t="e">
        <f>AVERAGE('Тулуз-Пьерон'!R84:AA84)</f>
        <v>#DIV/0!</v>
      </c>
      <c r="D80" s="26" t="e">
        <f t="shared" si="35"/>
        <v>#DIV/0!</v>
      </c>
      <c r="E80" s="26" t="e">
        <f>STDEV('Тулуз-Пьерон'!H84:Q84)</f>
        <v>#DIV/0!</v>
      </c>
      <c r="F80" s="26" t="e">
        <f>STDEV('Тулуз-Пьерон'!R84:AA84)</f>
        <v>#DIV/0!</v>
      </c>
      <c r="G80" s="26" t="e">
        <f>SQRT(RSQ('Тулуз-Пьерон'!H84:Q84,'Тулуз-Пьерон'!R84:AA84))</f>
        <v>#DIV/0!</v>
      </c>
      <c r="J80" s="25" t="e">
        <f t="shared" si="36"/>
        <v>#DIV/0!</v>
      </c>
      <c r="K80" s="25" t="e">
        <f t="shared" si="37"/>
        <v>#DIV/0!</v>
      </c>
      <c r="L80" s="25" t="e">
        <f t="shared" si="38"/>
        <v>#DIV/0!</v>
      </c>
      <c r="M80" s="25" t="e">
        <f t="shared" si="30"/>
        <v>#DIV/0!</v>
      </c>
      <c r="N80" s="25" t="e">
        <f t="shared" si="30"/>
        <v>#DIV/0!</v>
      </c>
      <c r="O80" s="25" t="e">
        <f t="shared" si="39"/>
        <v>#DIV/0!</v>
      </c>
      <c r="P80" s="25" t="e">
        <f t="shared" si="40"/>
        <v>#DIV/0!</v>
      </c>
      <c r="Q80" s="25" t="e">
        <f t="shared" si="41"/>
        <v>#DIV/0!</v>
      </c>
      <c r="R80" s="25" t="e">
        <f t="shared" si="42"/>
        <v>#DIV/0!</v>
      </c>
      <c r="S80" s="25" t="e">
        <f t="shared" si="43"/>
        <v>#DIV/0!</v>
      </c>
      <c r="T80" s="25" t="e">
        <f t="shared" si="44"/>
        <v>#DIV/0!</v>
      </c>
      <c r="U80" s="25" t="e">
        <f t="shared" si="45"/>
        <v>#DIV/0!</v>
      </c>
      <c r="V80" s="25" t="e">
        <f t="shared" si="31"/>
        <v>#DIV/0!</v>
      </c>
      <c r="W80" s="25" t="e">
        <f t="shared" si="31"/>
        <v>#DIV/0!</v>
      </c>
      <c r="X80" s="25" t="e">
        <f t="shared" si="46"/>
        <v>#DIV/0!</v>
      </c>
      <c r="Y80" s="25" t="e">
        <f t="shared" si="32"/>
        <v>#DIV/0!</v>
      </c>
      <c r="Z80" s="25" t="e">
        <f t="shared" si="32"/>
        <v>#DIV/0!</v>
      </c>
      <c r="AA80" s="25" t="e">
        <f t="shared" si="32"/>
        <v>#DIV/0!</v>
      </c>
      <c r="AB80" s="25" t="e">
        <f t="shared" si="32"/>
        <v>#DIV/0!</v>
      </c>
      <c r="AC80" s="25" t="e">
        <f t="shared" si="32"/>
        <v>#DIV/0!</v>
      </c>
      <c r="AD80" s="25" t="e">
        <f t="shared" si="33"/>
        <v>#DIV/0!</v>
      </c>
      <c r="AE80" s="25" t="e">
        <f t="shared" si="33"/>
        <v>#DIV/0!</v>
      </c>
      <c r="AF80" s="25" t="e">
        <f t="shared" si="34"/>
        <v>#DIV/0!</v>
      </c>
      <c r="AG80" s="25" t="e">
        <f t="shared" si="34"/>
        <v>#DIV/0!</v>
      </c>
    </row>
    <row r="81" spans="1:33" x14ac:dyDescent="0.25">
      <c r="A81" s="1">
        <f>'Тулуз-Пьерон'!A85</f>
        <v>0</v>
      </c>
      <c r="B81" s="1" t="e">
        <f>AVERAGE('Тулуз-Пьерон'!H85:Q85)</f>
        <v>#DIV/0!</v>
      </c>
      <c r="C81" s="1" t="e">
        <f>AVERAGE('Тулуз-Пьерон'!R85:AA85)</f>
        <v>#DIV/0!</v>
      </c>
      <c r="D81" s="26" t="e">
        <f t="shared" si="35"/>
        <v>#DIV/0!</v>
      </c>
      <c r="E81" s="26" t="e">
        <f>STDEV('Тулуз-Пьерон'!H85:Q85)</f>
        <v>#DIV/0!</v>
      </c>
      <c r="F81" s="26" t="e">
        <f>STDEV('Тулуз-Пьерон'!R85:AA85)</f>
        <v>#DIV/0!</v>
      </c>
      <c r="G81" s="26" t="e">
        <f>SQRT(RSQ('Тулуз-Пьерон'!H85:Q85,'Тулуз-Пьерон'!R85:AA85))</f>
        <v>#DIV/0!</v>
      </c>
      <c r="J81" s="25" t="e">
        <f t="shared" si="36"/>
        <v>#DIV/0!</v>
      </c>
      <c r="K81" s="25" t="e">
        <f t="shared" si="37"/>
        <v>#DIV/0!</v>
      </c>
      <c r="L81" s="25" t="e">
        <f t="shared" si="38"/>
        <v>#DIV/0!</v>
      </c>
      <c r="M81" s="25" t="e">
        <f t="shared" si="30"/>
        <v>#DIV/0!</v>
      </c>
      <c r="N81" s="25" t="e">
        <f t="shared" si="30"/>
        <v>#DIV/0!</v>
      </c>
      <c r="O81" s="25" t="e">
        <f t="shared" si="39"/>
        <v>#DIV/0!</v>
      </c>
      <c r="P81" s="25" t="e">
        <f t="shared" si="40"/>
        <v>#DIV/0!</v>
      </c>
      <c r="Q81" s="25" t="e">
        <f t="shared" si="41"/>
        <v>#DIV/0!</v>
      </c>
      <c r="R81" s="25" t="e">
        <f t="shared" si="42"/>
        <v>#DIV/0!</v>
      </c>
      <c r="S81" s="25" t="e">
        <f t="shared" si="43"/>
        <v>#DIV/0!</v>
      </c>
      <c r="T81" s="25" t="e">
        <f t="shared" si="44"/>
        <v>#DIV/0!</v>
      </c>
      <c r="U81" s="25" t="e">
        <f t="shared" si="45"/>
        <v>#DIV/0!</v>
      </c>
      <c r="V81" s="25" t="e">
        <f t="shared" si="31"/>
        <v>#DIV/0!</v>
      </c>
      <c r="W81" s="25" t="e">
        <f t="shared" si="31"/>
        <v>#DIV/0!</v>
      </c>
      <c r="X81" s="25" t="e">
        <f t="shared" si="46"/>
        <v>#DIV/0!</v>
      </c>
      <c r="Y81" s="25" t="e">
        <f t="shared" ref="Y81:AC90" si="47">IF(AND($D81&gt;0,$D81&lt;=0.89),"ПАТОЛОГИЯ",IF(AND($D81&gt;0.89,$D81&lt;=0.91),"Слабая",IF(AND($D81&gt;91,$D81&lt;=0.93),"Средняя",IF(AND($D81&gt;0.93,$D81&lt;=0.96),"Хорошая",IF(AND($D81&gt;0.96,$D81&lt;=1),"Высокая","ОШИБКА")))))</f>
        <v>#DIV/0!</v>
      </c>
      <c r="Z81" s="25" t="e">
        <f t="shared" si="47"/>
        <v>#DIV/0!</v>
      </c>
      <c r="AA81" s="25" t="e">
        <f t="shared" si="47"/>
        <v>#DIV/0!</v>
      </c>
      <c r="AB81" s="25" t="e">
        <f t="shared" si="47"/>
        <v>#DIV/0!</v>
      </c>
      <c r="AC81" s="25" t="e">
        <f t="shared" si="47"/>
        <v>#DIV/0!</v>
      </c>
      <c r="AD81" s="25" t="e">
        <f t="shared" si="33"/>
        <v>#DIV/0!</v>
      </c>
      <c r="AE81" s="25" t="e">
        <f t="shared" si="33"/>
        <v>#DIV/0!</v>
      </c>
      <c r="AF81" s="25" t="e">
        <f t="shared" si="34"/>
        <v>#DIV/0!</v>
      </c>
      <c r="AG81" s="25" t="e">
        <f t="shared" si="34"/>
        <v>#DIV/0!</v>
      </c>
    </row>
    <row r="82" spans="1:33" x14ac:dyDescent="0.25">
      <c r="A82" s="1">
        <f>'Тулуз-Пьерон'!A86</f>
        <v>0</v>
      </c>
      <c r="B82" s="1" t="e">
        <f>AVERAGE('Тулуз-Пьерон'!H86:Q86)</f>
        <v>#DIV/0!</v>
      </c>
      <c r="C82" s="1" t="e">
        <f>AVERAGE('Тулуз-Пьерон'!R86:AA86)</f>
        <v>#DIV/0!</v>
      </c>
      <c r="D82" s="26" t="e">
        <f t="shared" si="35"/>
        <v>#DIV/0!</v>
      </c>
      <c r="E82" s="26" t="e">
        <f>STDEV('Тулуз-Пьерон'!H86:Q86)</f>
        <v>#DIV/0!</v>
      </c>
      <c r="F82" s="26" t="e">
        <f>STDEV('Тулуз-Пьерон'!R86:AA86)</f>
        <v>#DIV/0!</v>
      </c>
      <c r="G82" s="26" t="e">
        <f>SQRT(RSQ('Тулуз-Пьерон'!H86:Q86,'Тулуз-Пьерон'!R86:AA86))</f>
        <v>#DIV/0!</v>
      </c>
      <c r="J82" s="25" t="e">
        <f t="shared" si="36"/>
        <v>#DIV/0!</v>
      </c>
      <c r="K82" s="25" t="e">
        <f t="shared" si="37"/>
        <v>#DIV/0!</v>
      </c>
      <c r="L82" s="25" t="e">
        <f t="shared" si="38"/>
        <v>#DIV/0!</v>
      </c>
      <c r="M82" s="25" t="e">
        <f t="shared" si="30"/>
        <v>#DIV/0!</v>
      </c>
      <c r="N82" s="25" t="e">
        <f t="shared" si="30"/>
        <v>#DIV/0!</v>
      </c>
      <c r="O82" s="25" t="e">
        <f t="shared" si="39"/>
        <v>#DIV/0!</v>
      </c>
      <c r="P82" s="25" t="e">
        <f t="shared" si="40"/>
        <v>#DIV/0!</v>
      </c>
      <c r="Q82" s="25" t="e">
        <f t="shared" si="41"/>
        <v>#DIV/0!</v>
      </c>
      <c r="R82" s="25" t="e">
        <f t="shared" si="42"/>
        <v>#DIV/0!</v>
      </c>
      <c r="S82" s="25" t="e">
        <f t="shared" si="43"/>
        <v>#DIV/0!</v>
      </c>
      <c r="T82" s="25" t="e">
        <f t="shared" si="44"/>
        <v>#DIV/0!</v>
      </c>
      <c r="U82" s="25" t="e">
        <f t="shared" si="45"/>
        <v>#DIV/0!</v>
      </c>
      <c r="V82" s="25" t="e">
        <f t="shared" si="31"/>
        <v>#DIV/0!</v>
      </c>
      <c r="W82" s="25" t="e">
        <f t="shared" si="31"/>
        <v>#DIV/0!</v>
      </c>
      <c r="X82" s="25" t="e">
        <f t="shared" si="46"/>
        <v>#DIV/0!</v>
      </c>
      <c r="Y82" s="25" t="e">
        <f t="shared" si="47"/>
        <v>#DIV/0!</v>
      </c>
      <c r="Z82" s="25" t="e">
        <f t="shared" si="47"/>
        <v>#DIV/0!</v>
      </c>
      <c r="AA82" s="25" t="e">
        <f t="shared" si="47"/>
        <v>#DIV/0!</v>
      </c>
      <c r="AB82" s="25" t="e">
        <f t="shared" si="47"/>
        <v>#DIV/0!</v>
      </c>
      <c r="AC82" s="25" t="e">
        <f t="shared" si="47"/>
        <v>#DIV/0!</v>
      </c>
      <c r="AD82" s="25" t="e">
        <f t="shared" si="33"/>
        <v>#DIV/0!</v>
      </c>
      <c r="AE82" s="25" t="e">
        <f t="shared" si="33"/>
        <v>#DIV/0!</v>
      </c>
      <c r="AF82" s="25" t="e">
        <f t="shared" si="34"/>
        <v>#DIV/0!</v>
      </c>
      <c r="AG82" s="25" t="e">
        <f t="shared" si="34"/>
        <v>#DIV/0!</v>
      </c>
    </row>
    <row r="83" spans="1:33" x14ac:dyDescent="0.25">
      <c r="A83" s="1">
        <f>'Тулуз-Пьерон'!A87</f>
        <v>0</v>
      </c>
      <c r="B83" s="1" t="e">
        <f>AVERAGE('Тулуз-Пьерон'!H87:Q87)</f>
        <v>#DIV/0!</v>
      </c>
      <c r="C83" s="1" t="e">
        <f>AVERAGE('Тулуз-Пьерон'!R87:AA87)</f>
        <v>#DIV/0!</v>
      </c>
      <c r="D83" s="26" t="e">
        <f t="shared" si="35"/>
        <v>#DIV/0!</v>
      </c>
      <c r="E83" s="26" t="e">
        <f>STDEV('Тулуз-Пьерон'!H87:Q87)</f>
        <v>#DIV/0!</v>
      </c>
      <c r="F83" s="26" t="e">
        <f>STDEV('Тулуз-Пьерон'!R87:AA87)</f>
        <v>#DIV/0!</v>
      </c>
      <c r="G83" s="26" t="e">
        <f>SQRT(RSQ('Тулуз-Пьерон'!H87:Q87,'Тулуз-Пьерон'!R87:AA87))</f>
        <v>#DIV/0!</v>
      </c>
      <c r="J83" s="25" t="e">
        <f t="shared" si="36"/>
        <v>#DIV/0!</v>
      </c>
      <c r="K83" s="25" t="e">
        <f t="shared" si="37"/>
        <v>#DIV/0!</v>
      </c>
      <c r="L83" s="25" t="e">
        <f t="shared" si="38"/>
        <v>#DIV/0!</v>
      </c>
      <c r="M83" s="25" t="e">
        <f t="shared" si="30"/>
        <v>#DIV/0!</v>
      </c>
      <c r="N83" s="25" t="e">
        <f t="shared" si="30"/>
        <v>#DIV/0!</v>
      </c>
      <c r="O83" s="25" t="e">
        <f t="shared" si="39"/>
        <v>#DIV/0!</v>
      </c>
      <c r="P83" s="25" t="e">
        <f t="shared" si="40"/>
        <v>#DIV/0!</v>
      </c>
      <c r="Q83" s="25" t="e">
        <f t="shared" si="41"/>
        <v>#DIV/0!</v>
      </c>
      <c r="R83" s="25" t="e">
        <f t="shared" si="42"/>
        <v>#DIV/0!</v>
      </c>
      <c r="S83" s="25" t="e">
        <f t="shared" si="43"/>
        <v>#DIV/0!</v>
      </c>
      <c r="T83" s="25" t="e">
        <f t="shared" si="44"/>
        <v>#DIV/0!</v>
      </c>
      <c r="U83" s="25" t="e">
        <f t="shared" si="45"/>
        <v>#DIV/0!</v>
      </c>
      <c r="V83" s="25" t="e">
        <f t="shared" si="31"/>
        <v>#DIV/0!</v>
      </c>
      <c r="W83" s="25" t="e">
        <f t="shared" si="31"/>
        <v>#DIV/0!</v>
      </c>
      <c r="X83" s="25" t="e">
        <f t="shared" si="46"/>
        <v>#DIV/0!</v>
      </c>
      <c r="Y83" s="25" t="e">
        <f t="shared" si="47"/>
        <v>#DIV/0!</v>
      </c>
      <c r="Z83" s="25" t="e">
        <f t="shared" si="47"/>
        <v>#DIV/0!</v>
      </c>
      <c r="AA83" s="25" t="e">
        <f t="shared" si="47"/>
        <v>#DIV/0!</v>
      </c>
      <c r="AB83" s="25" t="e">
        <f t="shared" si="47"/>
        <v>#DIV/0!</v>
      </c>
      <c r="AC83" s="25" t="e">
        <f t="shared" si="47"/>
        <v>#DIV/0!</v>
      </c>
      <c r="AD83" s="25" t="e">
        <f t="shared" si="33"/>
        <v>#DIV/0!</v>
      </c>
      <c r="AE83" s="25" t="e">
        <f t="shared" si="33"/>
        <v>#DIV/0!</v>
      </c>
      <c r="AF83" s="25" t="e">
        <f t="shared" si="34"/>
        <v>#DIV/0!</v>
      </c>
      <c r="AG83" s="25" t="e">
        <f t="shared" si="34"/>
        <v>#DIV/0!</v>
      </c>
    </row>
    <row r="84" spans="1:33" x14ac:dyDescent="0.25">
      <c r="A84" s="1">
        <f>'Тулуз-Пьерон'!A88</f>
        <v>0</v>
      </c>
      <c r="B84" s="1" t="e">
        <f>AVERAGE('Тулуз-Пьерон'!H88:Q88)</f>
        <v>#DIV/0!</v>
      </c>
      <c r="C84" s="1" t="e">
        <f>AVERAGE('Тулуз-Пьерон'!R88:AA88)</f>
        <v>#DIV/0!</v>
      </c>
      <c r="D84" s="26" t="e">
        <f t="shared" si="35"/>
        <v>#DIV/0!</v>
      </c>
      <c r="E84" s="26" t="e">
        <f>STDEV('Тулуз-Пьерон'!H88:Q88)</f>
        <v>#DIV/0!</v>
      </c>
      <c r="F84" s="26" t="e">
        <f>STDEV('Тулуз-Пьерон'!R88:AA88)</f>
        <v>#DIV/0!</v>
      </c>
      <c r="G84" s="26" t="e">
        <f>SQRT(RSQ('Тулуз-Пьерон'!H88:Q88,'Тулуз-Пьерон'!R88:AA88))</f>
        <v>#DIV/0!</v>
      </c>
      <c r="J84" s="25" t="e">
        <f t="shared" si="36"/>
        <v>#DIV/0!</v>
      </c>
      <c r="K84" s="25" t="e">
        <f t="shared" si="37"/>
        <v>#DIV/0!</v>
      </c>
      <c r="L84" s="25" t="e">
        <f t="shared" si="38"/>
        <v>#DIV/0!</v>
      </c>
      <c r="M84" s="25" t="e">
        <f t="shared" si="30"/>
        <v>#DIV/0!</v>
      </c>
      <c r="N84" s="25" t="e">
        <f t="shared" si="30"/>
        <v>#DIV/0!</v>
      </c>
      <c r="O84" s="25" t="e">
        <f t="shared" si="39"/>
        <v>#DIV/0!</v>
      </c>
      <c r="P84" s="25" t="e">
        <f t="shared" si="40"/>
        <v>#DIV/0!</v>
      </c>
      <c r="Q84" s="25" t="e">
        <f t="shared" si="41"/>
        <v>#DIV/0!</v>
      </c>
      <c r="R84" s="25" t="e">
        <f t="shared" si="42"/>
        <v>#DIV/0!</v>
      </c>
      <c r="S84" s="25" t="e">
        <f t="shared" si="43"/>
        <v>#DIV/0!</v>
      </c>
      <c r="T84" s="25" t="e">
        <f t="shared" si="44"/>
        <v>#DIV/0!</v>
      </c>
      <c r="U84" s="25" t="e">
        <f t="shared" si="45"/>
        <v>#DIV/0!</v>
      </c>
      <c r="V84" s="25" t="e">
        <f t="shared" si="31"/>
        <v>#DIV/0!</v>
      </c>
      <c r="W84" s="25" t="e">
        <f t="shared" si="31"/>
        <v>#DIV/0!</v>
      </c>
      <c r="X84" s="25" t="e">
        <f t="shared" si="46"/>
        <v>#DIV/0!</v>
      </c>
      <c r="Y84" s="25" t="e">
        <f t="shared" si="47"/>
        <v>#DIV/0!</v>
      </c>
      <c r="Z84" s="25" t="e">
        <f t="shared" si="47"/>
        <v>#DIV/0!</v>
      </c>
      <c r="AA84" s="25" t="e">
        <f t="shared" si="47"/>
        <v>#DIV/0!</v>
      </c>
      <c r="AB84" s="25" t="e">
        <f t="shared" si="47"/>
        <v>#DIV/0!</v>
      </c>
      <c r="AC84" s="25" t="e">
        <f t="shared" si="47"/>
        <v>#DIV/0!</v>
      </c>
      <c r="AD84" s="25" t="e">
        <f t="shared" si="33"/>
        <v>#DIV/0!</v>
      </c>
      <c r="AE84" s="25" t="e">
        <f t="shared" si="33"/>
        <v>#DIV/0!</v>
      </c>
      <c r="AF84" s="25" t="e">
        <f t="shared" si="34"/>
        <v>#DIV/0!</v>
      </c>
      <c r="AG84" s="25" t="e">
        <f t="shared" si="34"/>
        <v>#DIV/0!</v>
      </c>
    </row>
    <row r="85" spans="1:33" x14ac:dyDescent="0.25">
      <c r="A85" s="1">
        <f>'Тулуз-Пьерон'!A89</f>
        <v>0</v>
      </c>
      <c r="B85" s="1" t="e">
        <f>AVERAGE('Тулуз-Пьерон'!H89:Q89)</f>
        <v>#DIV/0!</v>
      </c>
      <c r="C85" s="1" t="e">
        <f>AVERAGE('Тулуз-Пьерон'!R89:AA89)</f>
        <v>#DIV/0!</v>
      </c>
      <c r="D85" s="26" t="e">
        <f t="shared" si="35"/>
        <v>#DIV/0!</v>
      </c>
      <c r="E85" s="26" t="e">
        <f>STDEV('Тулуз-Пьерон'!H89:Q89)</f>
        <v>#DIV/0!</v>
      </c>
      <c r="F85" s="26" t="e">
        <f>STDEV('Тулуз-Пьерон'!R89:AA89)</f>
        <v>#DIV/0!</v>
      </c>
      <c r="G85" s="26" t="e">
        <f>SQRT(RSQ('Тулуз-Пьерон'!H89:Q89,'Тулуз-Пьерон'!R89:AA89))</f>
        <v>#DIV/0!</v>
      </c>
      <c r="J85" s="25" t="e">
        <f t="shared" si="36"/>
        <v>#DIV/0!</v>
      </c>
      <c r="K85" s="25" t="e">
        <f t="shared" si="37"/>
        <v>#DIV/0!</v>
      </c>
      <c r="L85" s="25" t="e">
        <f t="shared" si="38"/>
        <v>#DIV/0!</v>
      </c>
      <c r="M85" s="25" t="e">
        <f t="shared" si="30"/>
        <v>#DIV/0!</v>
      </c>
      <c r="N85" s="25" t="e">
        <f t="shared" si="30"/>
        <v>#DIV/0!</v>
      </c>
      <c r="O85" s="25" t="e">
        <f t="shared" si="39"/>
        <v>#DIV/0!</v>
      </c>
      <c r="P85" s="25" t="e">
        <f t="shared" si="40"/>
        <v>#DIV/0!</v>
      </c>
      <c r="Q85" s="25" t="e">
        <f t="shared" si="41"/>
        <v>#DIV/0!</v>
      </c>
      <c r="R85" s="25" t="e">
        <f t="shared" si="42"/>
        <v>#DIV/0!</v>
      </c>
      <c r="S85" s="25" t="e">
        <f t="shared" si="43"/>
        <v>#DIV/0!</v>
      </c>
      <c r="T85" s="25" t="e">
        <f t="shared" si="44"/>
        <v>#DIV/0!</v>
      </c>
      <c r="U85" s="25" t="e">
        <f t="shared" si="45"/>
        <v>#DIV/0!</v>
      </c>
      <c r="V85" s="25" t="e">
        <f t="shared" si="31"/>
        <v>#DIV/0!</v>
      </c>
      <c r="W85" s="25" t="e">
        <f t="shared" si="31"/>
        <v>#DIV/0!</v>
      </c>
      <c r="X85" s="25" t="e">
        <f t="shared" si="46"/>
        <v>#DIV/0!</v>
      </c>
      <c r="Y85" s="25" t="e">
        <f t="shared" si="47"/>
        <v>#DIV/0!</v>
      </c>
      <c r="Z85" s="25" t="e">
        <f t="shared" si="47"/>
        <v>#DIV/0!</v>
      </c>
      <c r="AA85" s="25" t="e">
        <f t="shared" si="47"/>
        <v>#DIV/0!</v>
      </c>
      <c r="AB85" s="25" t="e">
        <f t="shared" si="47"/>
        <v>#DIV/0!</v>
      </c>
      <c r="AC85" s="25" t="e">
        <f t="shared" si="47"/>
        <v>#DIV/0!</v>
      </c>
      <c r="AD85" s="25" t="e">
        <f t="shared" si="33"/>
        <v>#DIV/0!</v>
      </c>
      <c r="AE85" s="25" t="e">
        <f t="shared" si="33"/>
        <v>#DIV/0!</v>
      </c>
      <c r="AF85" s="25" t="e">
        <f t="shared" si="34"/>
        <v>#DIV/0!</v>
      </c>
      <c r="AG85" s="25" t="e">
        <f t="shared" si="34"/>
        <v>#DIV/0!</v>
      </c>
    </row>
    <row r="86" spans="1:33" x14ac:dyDescent="0.25">
      <c r="A86" s="1">
        <f>'Тулуз-Пьерон'!A90</f>
        <v>0</v>
      </c>
      <c r="B86" s="1" t="e">
        <f>AVERAGE('Тулуз-Пьерон'!H90:Q90)</f>
        <v>#DIV/0!</v>
      </c>
      <c r="C86" s="1" t="e">
        <f>AVERAGE('Тулуз-Пьерон'!R90:AA90)</f>
        <v>#DIV/0!</v>
      </c>
      <c r="D86" s="26" t="e">
        <f t="shared" si="35"/>
        <v>#DIV/0!</v>
      </c>
      <c r="E86" s="26" t="e">
        <f>STDEV('Тулуз-Пьерон'!H90:Q90)</f>
        <v>#DIV/0!</v>
      </c>
      <c r="F86" s="26" t="e">
        <f>STDEV('Тулуз-Пьерон'!R90:AA90)</f>
        <v>#DIV/0!</v>
      </c>
      <c r="G86" s="26" t="e">
        <f>SQRT(RSQ('Тулуз-Пьерон'!H90:Q90,'Тулуз-Пьерон'!R90:AA90))</f>
        <v>#DIV/0!</v>
      </c>
      <c r="J86" s="25" t="e">
        <f t="shared" si="36"/>
        <v>#DIV/0!</v>
      </c>
      <c r="K86" s="25" t="e">
        <f t="shared" si="37"/>
        <v>#DIV/0!</v>
      </c>
      <c r="L86" s="25" t="e">
        <f t="shared" si="38"/>
        <v>#DIV/0!</v>
      </c>
      <c r="M86" s="25" t="e">
        <f t="shared" si="30"/>
        <v>#DIV/0!</v>
      </c>
      <c r="N86" s="25" t="e">
        <f t="shared" si="30"/>
        <v>#DIV/0!</v>
      </c>
      <c r="O86" s="25" t="e">
        <f t="shared" si="39"/>
        <v>#DIV/0!</v>
      </c>
      <c r="P86" s="25" t="e">
        <f t="shared" si="40"/>
        <v>#DIV/0!</v>
      </c>
      <c r="Q86" s="25" t="e">
        <f t="shared" si="41"/>
        <v>#DIV/0!</v>
      </c>
      <c r="R86" s="25" t="e">
        <f t="shared" si="42"/>
        <v>#DIV/0!</v>
      </c>
      <c r="S86" s="25" t="e">
        <f t="shared" si="43"/>
        <v>#DIV/0!</v>
      </c>
      <c r="T86" s="25" t="e">
        <f t="shared" si="44"/>
        <v>#DIV/0!</v>
      </c>
      <c r="U86" s="25" t="e">
        <f t="shared" si="45"/>
        <v>#DIV/0!</v>
      </c>
      <c r="V86" s="25" t="e">
        <f t="shared" si="31"/>
        <v>#DIV/0!</v>
      </c>
      <c r="W86" s="25" t="e">
        <f t="shared" si="31"/>
        <v>#DIV/0!</v>
      </c>
      <c r="X86" s="25" t="e">
        <f t="shared" si="46"/>
        <v>#DIV/0!</v>
      </c>
      <c r="Y86" s="25" t="e">
        <f t="shared" si="47"/>
        <v>#DIV/0!</v>
      </c>
      <c r="Z86" s="25" t="e">
        <f t="shared" si="47"/>
        <v>#DIV/0!</v>
      </c>
      <c r="AA86" s="25" t="e">
        <f t="shared" si="47"/>
        <v>#DIV/0!</v>
      </c>
      <c r="AB86" s="25" t="e">
        <f t="shared" si="47"/>
        <v>#DIV/0!</v>
      </c>
      <c r="AC86" s="25" t="e">
        <f t="shared" si="47"/>
        <v>#DIV/0!</v>
      </c>
      <c r="AD86" s="25" t="e">
        <f t="shared" si="33"/>
        <v>#DIV/0!</v>
      </c>
      <c r="AE86" s="25" t="e">
        <f t="shared" si="33"/>
        <v>#DIV/0!</v>
      </c>
      <c r="AF86" s="25" t="e">
        <f t="shared" si="34"/>
        <v>#DIV/0!</v>
      </c>
      <c r="AG86" s="25" t="e">
        <f t="shared" si="34"/>
        <v>#DIV/0!</v>
      </c>
    </row>
    <row r="87" spans="1:33" x14ac:dyDescent="0.25">
      <c r="A87" s="1">
        <f>'Тулуз-Пьерон'!A91</f>
        <v>0</v>
      </c>
      <c r="B87" s="1" t="e">
        <f>AVERAGE('Тулуз-Пьерон'!H91:Q91)</f>
        <v>#DIV/0!</v>
      </c>
      <c r="C87" s="1" t="e">
        <f>AVERAGE('Тулуз-Пьерон'!R91:AA91)</f>
        <v>#DIV/0!</v>
      </c>
      <c r="D87" s="26" t="e">
        <f t="shared" si="35"/>
        <v>#DIV/0!</v>
      </c>
      <c r="E87" s="26" t="e">
        <f>STDEV('Тулуз-Пьерон'!H91:Q91)</f>
        <v>#DIV/0!</v>
      </c>
      <c r="F87" s="26" t="e">
        <f>STDEV('Тулуз-Пьерон'!R91:AA91)</f>
        <v>#DIV/0!</v>
      </c>
      <c r="G87" s="26" t="e">
        <f>SQRT(RSQ('Тулуз-Пьерон'!H91:Q91,'Тулуз-Пьерон'!R91:AA91))</f>
        <v>#DIV/0!</v>
      </c>
      <c r="J87" s="25" t="e">
        <f t="shared" si="36"/>
        <v>#DIV/0!</v>
      </c>
      <c r="K87" s="25" t="e">
        <f t="shared" si="37"/>
        <v>#DIV/0!</v>
      </c>
      <c r="L87" s="25" t="e">
        <f t="shared" si="38"/>
        <v>#DIV/0!</v>
      </c>
      <c r="M87" s="25" t="e">
        <f t="shared" si="30"/>
        <v>#DIV/0!</v>
      </c>
      <c r="N87" s="25" t="e">
        <f t="shared" si="30"/>
        <v>#DIV/0!</v>
      </c>
      <c r="O87" s="25" t="e">
        <f t="shared" si="39"/>
        <v>#DIV/0!</v>
      </c>
      <c r="P87" s="25" t="e">
        <f t="shared" si="40"/>
        <v>#DIV/0!</v>
      </c>
      <c r="Q87" s="25" t="e">
        <f t="shared" si="41"/>
        <v>#DIV/0!</v>
      </c>
      <c r="R87" s="25" t="e">
        <f t="shared" si="42"/>
        <v>#DIV/0!</v>
      </c>
      <c r="S87" s="25" t="e">
        <f t="shared" si="43"/>
        <v>#DIV/0!</v>
      </c>
      <c r="T87" s="25" t="e">
        <f t="shared" si="44"/>
        <v>#DIV/0!</v>
      </c>
      <c r="U87" s="25" t="e">
        <f t="shared" si="45"/>
        <v>#DIV/0!</v>
      </c>
      <c r="V87" s="25" t="e">
        <f t="shared" si="31"/>
        <v>#DIV/0!</v>
      </c>
      <c r="W87" s="25" t="e">
        <f t="shared" si="31"/>
        <v>#DIV/0!</v>
      </c>
      <c r="X87" s="25" t="e">
        <f t="shared" si="46"/>
        <v>#DIV/0!</v>
      </c>
      <c r="Y87" s="25" t="e">
        <f t="shared" si="47"/>
        <v>#DIV/0!</v>
      </c>
      <c r="Z87" s="25" t="e">
        <f t="shared" si="47"/>
        <v>#DIV/0!</v>
      </c>
      <c r="AA87" s="25" t="e">
        <f t="shared" si="47"/>
        <v>#DIV/0!</v>
      </c>
      <c r="AB87" s="25" t="e">
        <f t="shared" si="47"/>
        <v>#DIV/0!</v>
      </c>
      <c r="AC87" s="25" t="e">
        <f t="shared" si="47"/>
        <v>#DIV/0!</v>
      </c>
      <c r="AD87" s="25" t="e">
        <f t="shared" si="33"/>
        <v>#DIV/0!</v>
      </c>
      <c r="AE87" s="25" t="e">
        <f t="shared" si="33"/>
        <v>#DIV/0!</v>
      </c>
      <c r="AF87" s="25" t="e">
        <f t="shared" si="34"/>
        <v>#DIV/0!</v>
      </c>
      <c r="AG87" s="25" t="e">
        <f t="shared" si="34"/>
        <v>#DIV/0!</v>
      </c>
    </row>
    <row r="88" spans="1:33" x14ac:dyDescent="0.25">
      <c r="A88" s="1">
        <f>'Тулуз-Пьерон'!A92</f>
        <v>0</v>
      </c>
      <c r="B88" s="1" t="e">
        <f>AVERAGE('Тулуз-Пьерон'!H92:Q92)</f>
        <v>#DIV/0!</v>
      </c>
      <c r="C88" s="1" t="e">
        <f>AVERAGE('Тулуз-Пьерон'!R92:AA92)</f>
        <v>#DIV/0!</v>
      </c>
      <c r="D88" s="26" t="e">
        <f t="shared" si="35"/>
        <v>#DIV/0!</v>
      </c>
      <c r="E88" s="26" t="e">
        <f>STDEV('Тулуз-Пьерон'!H92:Q92)</f>
        <v>#DIV/0!</v>
      </c>
      <c r="F88" s="26" t="e">
        <f>STDEV('Тулуз-Пьерон'!R92:AA92)</f>
        <v>#DIV/0!</v>
      </c>
      <c r="G88" s="26" t="e">
        <f>SQRT(RSQ('Тулуз-Пьерон'!H92:Q92,'Тулуз-Пьерон'!R92:AA92))</f>
        <v>#DIV/0!</v>
      </c>
      <c r="J88" s="25" t="e">
        <f t="shared" si="36"/>
        <v>#DIV/0!</v>
      </c>
      <c r="K88" s="25" t="e">
        <f t="shared" si="37"/>
        <v>#DIV/0!</v>
      </c>
      <c r="L88" s="25" t="e">
        <f t="shared" si="38"/>
        <v>#DIV/0!</v>
      </c>
      <c r="M88" s="25" t="e">
        <f t="shared" si="30"/>
        <v>#DIV/0!</v>
      </c>
      <c r="N88" s="25" t="e">
        <f t="shared" si="30"/>
        <v>#DIV/0!</v>
      </c>
      <c r="O88" s="25" t="e">
        <f t="shared" si="39"/>
        <v>#DIV/0!</v>
      </c>
      <c r="P88" s="25" t="e">
        <f t="shared" si="40"/>
        <v>#DIV/0!</v>
      </c>
      <c r="Q88" s="25" t="e">
        <f t="shared" si="41"/>
        <v>#DIV/0!</v>
      </c>
      <c r="R88" s="25" t="e">
        <f t="shared" si="42"/>
        <v>#DIV/0!</v>
      </c>
      <c r="S88" s="25" t="e">
        <f t="shared" si="43"/>
        <v>#DIV/0!</v>
      </c>
      <c r="T88" s="25" t="e">
        <f t="shared" si="44"/>
        <v>#DIV/0!</v>
      </c>
      <c r="U88" s="25" t="e">
        <f t="shared" si="45"/>
        <v>#DIV/0!</v>
      </c>
      <c r="V88" s="25" t="e">
        <f t="shared" si="31"/>
        <v>#DIV/0!</v>
      </c>
      <c r="W88" s="25" t="e">
        <f t="shared" si="31"/>
        <v>#DIV/0!</v>
      </c>
      <c r="X88" s="25" t="e">
        <f t="shared" si="46"/>
        <v>#DIV/0!</v>
      </c>
      <c r="Y88" s="25" t="e">
        <f t="shared" si="47"/>
        <v>#DIV/0!</v>
      </c>
      <c r="Z88" s="25" t="e">
        <f t="shared" si="47"/>
        <v>#DIV/0!</v>
      </c>
      <c r="AA88" s="25" t="e">
        <f t="shared" si="47"/>
        <v>#DIV/0!</v>
      </c>
      <c r="AB88" s="25" t="e">
        <f t="shared" si="47"/>
        <v>#DIV/0!</v>
      </c>
      <c r="AC88" s="25" t="e">
        <f t="shared" si="47"/>
        <v>#DIV/0!</v>
      </c>
      <c r="AD88" s="25" t="e">
        <f t="shared" si="33"/>
        <v>#DIV/0!</v>
      </c>
      <c r="AE88" s="25" t="e">
        <f t="shared" si="33"/>
        <v>#DIV/0!</v>
      </c>
      <c r="AF88" s="25" t="e">
        <f t="shared" si="34"/>
        <v>#DIV/0!</v>
      </c>
      <c r="AG88" s="25" t="e">
        <f t="shared" si="34"/>
        <v>#DIV/0!</v>
      </c>
    </row>
    <row r="89" spans="1:33" x14ac:dyDescent="0.25">
      <c r="A89" s="1">
        <f>'Тулуз-Пьерон'!A93</f>
        <v>0</v>
      </c>
      <c r="B89" s="1" t="e">
        <f>AVERAGE('Тулуз-Пьерон'!H93:Q93)</f>
        <v>#DIV/0!</v>
      </c>
      <c r="C89" s="1" t="e">
        <f>AVERAGE('Тулуз-Пьерон'!R93:AA93)</f>
        <v>#DIV/0!</v>
      </c>
      <c r="D89" s="26" t="e">
        <f t="shared" si="35"/>
        <v>#DIV/0!</v>
      </c>
      <c r="E89" s="26" t="e">
        <f>STDEV('Тулуз-Пьерон'!H93:Q93)</f>
        <v>#DIV/0!</v>
      </c>
      <c r="F89" s="26" t="e">
        <f>STDEV('Тулуз-Пьерон'!R93:AA93)</f>
        <v>#DIV/0!</v>
      </c>
      <c r="G89" s="26" t="e">
        <f>SQRT(RSQ('Тулуз-Пьерон'!H93:Q93,'Тулуз-Пьерон'!R93:AA93))</f>
        <v>#DIV/0!</v>
      </c>
      <c r="J89" s="25" t="e">
        <f t="shared" si="36"/>
        <v>#DIV/0!</v>
      </c>
      <c r="K89" s="25" t="e">
        <f t="shared" si="37"/>
        <v>#DIV/0!</v>
      </c>
      <c r="L89" s="25" t="e">
        <f t="shared" si="38"/>
        <v>#DIV/0!</v>
      </c>
      <c r="M89" s="25" t="e">
        <f t="shared" si="30"/>
        <v>#DIV/0!</v>
      </c>
      <c r="N89" s="25" t="e">
        <f t="shared" si="30"/>
        <v>#DIV/0!</v>
      </c>
      <c r="O89" s="25" t="e">
        <f t="shared" si="39"/>
        <v>#DIV/0!</v>
      </c>
      <c r="P89" s="25" t="e">
        <f t="shared" si="40"/>
        <v>#DIV/0!</v>
      </c>
      <c r="Q89" s="25" t="e">
        <f t="shared" si="41"/>
        <v>#DIV/0!</v>
      </c>
      <c r="R89" s="25" t="e">
        <f t="shared" si="42"/>
        <v>#DIV/0!</v>
      </c>
      <c r="S89" s="25" t="e">
        <f t="shared" si="43"/>
        <v>#DIV/0!</v>
      </c>
      <c r="T89" s="25" t="e">
        <f t="shared" si="44"/>
        <v>#DIV/0!</v>
      </c>
      <c r="U89" s="25" t="e">
        <f t="shared" si="45"/>
        <v>#DIV/0!</v>
      </c>
      <c r="V89" s="25" t="e">
        <f t="shared" si="31"/>
        <v>#DIV/0!</v>
      </c>
      <c r="W89" s="25" t="e">
        <f t="shared" si="31"/>
        <v>#DIV/0!</v>
      </c>
      <c r="X89" s="25" t="e">
        <f t="shared" si="46"/>
        <v>#DIV/0!</v>
      </c>
      <c r="Y89" s="25" t="e">
        <f t="shared" si="47"/>
        <v>#DIV/0!</v>
      </c>
      <c r="Z89" s="25" t="e">
        <f t="shared" si="47"/>
        <v>#DIV/0!</v>
      </c>
      <c r="AA89" s="25" t="e">
        <f t="shared" si="47"/>
        <v>#DIV/0!</v>
      </c>
      <c r="AB89" s="25" t="e">
        <f t="shared" si="47"/>
        <v>#DIV/0!</v>
      </c>
      <c r="AC89" s="25" t="e">
        <f t="shared" si="47"/>
        <v>#DIV/0!</v>
      </c>
      <c r="AD89" s="25" t="e">
        <f t="shared" si="33"/>
        <v>#DIV/0!</v>
      </c>
      <c r="AE89" s="25" t="e">
        <f t="shared" si="33"/>
        <v>#DIV/0!</v>
      </c>
      <c r="AF89" s="25" t="e">
        <f t="shared" si="34"/>
        <v>#DIV/0!</v>
      </c>
      <c r="AG89" s="25" t="e">
        <f t="shared" si="34"/>
        <v>#DIV/0!</v>
      </c>
    </row>
    <row r="90" spans="1:33" x14ac:dyDescent="0.25">
      <c r="A90" s="1">
        <f>'Тулуз-Пьерон'!A94</f>
        <v>0</v>
      </c>
      <c r="B90" s="1" t="e">
        <f>AVERAGE('Тулуз-Пьерон'!H94:Q94)</f>
        <v>#DIV/0!</v>
      </c>
      <c r="C90" s="1" t="e">
        <f>AVERAGE('Тулуз-Пьерон'!R94:AA94)</f>
        <v>#DIV/0!</v>
      </c>
      <c r="D90" s="26" t="e">
        <f t="shared" si="35"/>
        <v>#DIV/0!</v>
      </c>
      <c r="E90" s="26" t="e">
        <f>STDEV('Тулуз-Пьерон'!H94:Q94)</f>
        <v>#DIV/0!</v>
      </c>
      <c r="F90" s="26" t="e">
        <f>STDEV('Тулуз-Пьерон'!R94:AA94)</f>
        <v>#DIV/0!</v>
      </c>
      <c r="G90" s="26" t="e">
        <f>SQRT(RSQ('Тулуз-Пьерон'!H94:Q94,'Тулуз-Пьерон'!R94:AA94))</f>
        <v>#DIV/0!</v>
      </c>
      <c r="J90" s="25" t="e">
        <f t="shared" si="36"/>
        <v>#DIV/0!</v>
      </c>
      <c r="K90" s="25" t="e">
        <f t="shared" si="37"/>
        <v>#DIV/0!</v>
      </c>
      <c r="L90" s="25" t="e">
        <f t="shared" si="38"/>
        <v>#DIV/0!</v>
      </c>
      <c r="M90" s="25" t="e">
        <f t="shared" si="30"/>
        <v>#DIV/0!</v>
      </c>
      <c r="N90" s="25" t="e">
        <f t="shared" si="30"/>
        <v>#DIV/0!</v>
      </c>
      <c r="O90" s="25" t="e">
        <f t="shared" si="39"/>
        <v>#DIV/0!</v>
      </c>
      <c r="P90" s="25" t="e">
        <f t="shared" si="40"/>
        <v>#DIV/0!</v>
      </c>
      <c r="Q90" s="25" t="e">
        <f t="shared" si="41"/>
        <v>#DIV/0!</v>
      </c>
      <c r="R90" s="25" t="e">
        <f t="shared" si="42"/>
        <v>#DIV/0!</v>
      </c>
      <c r="S90" s="25" t="e">
        <f t="shared" si="43"/>
        <v>#DIV/0!</v>
      </c>
      <c r="T90" s="25" t="e">
        <f t="shared" si="44"/>
        <v>#DIV/0!</v>
      </c>
      <c r="U90" s="25" t="e">
        <f t="shared" si="45"/>
        <v>#DIV/0!</v>
      </c>
      <c r="V90" s="25" t="e">
        <f t="shared" si="31"/>
        <v>#DIV/0!</v>
      </c>
      <c r="W90" s="25" t="e">
        <f t="shared" si="31"/>
        <v>#DIV/0!</v>
      </c>
      <c r="X90" s="25" t="e">
        <f t="shared" si="46"/>
        <v>#DIV/0!</v>
      </c>
      <c r="Y90" s="25" t="e">
        <f t="shared" si="47"/>
        <v>#DIV/0!</v>
      </c>
      <c r="Z90" s="25" t="e">
        <f t="shared" si="47"/>
        <v>#DIV/0!</v>
      </c>
      <c r="AA90" s="25" t="e">
        <f t="shared" si="47"/>
        <v>#DIV/0!</v>
      </c>
      <c r="AB90" s="25" t="e">
        <f t="shared" si="47"/>
        <v>#DIV/0!</v>
      </c>
      <c r="AC90" s="25" t="e">
        <f t="shared" si="47"/>
        <v>#DIV/0!</v>
      </c>
      <c r="AD90" s="25" t="e">
        <f t="shared" si="33"/>
        <v>#DIV/0!</v>
      </c>
      <c r="AE90" s="25" t="e">
        <f t="shared" si="33"/>
        <v>#DIV/0!</v>
      </c>
      <c r="AF90" s="25" t="e">
        <f t="shared" si="34"/>
        <v>#DIV/0!</v>
      </c>
      <c r="AG90" s="25" t="e">
        <f t="shared" si="34"/>
        <v>#DIV/0!</v>
      </c>
    </row>
    <row r="91" spans="1:33" x14ac:dyDescent="0.25">
      <c r="A91" s="1">
        <f>'Тулуз-Пьерон'!A95</f>
        <v>0</v>
      </c>
      <c r="B91" s="1" t="e">
        <f>AVERAGE('Тулуз-Пьерон'!H95:Q95)</f>
        <v>#DIV/0!</v>
      </c>
      <c r="C91" s="1" t="e">
        <f>AVERAGE('Тулуз-Пьерон'!R95:AA95)</f>
        <v>#DIV/0!</v>
      </c>
      <c r="D91" s="26" t="e">
        <f t="shared" si="35"/>
        <v>#DIV/0!</v>
      </c>
      <c r="E91" s="26" t="e">
        <f>STDEV('Тулуз-Пьерон'!H95:Q95)</f>
        <v>#DIV/0!</v>
      </c>
      <c r="F91" s="26" t="e">
        <f>STDEV('Тулуз-Пьерон'!R95:AA95)</f>
        <v>#DIV/0!</v>
      </c>
      <c r="G91" s="26" t="e">
        <f>SQRT(RSQ('Тулуз-Пьерон'!H95:Q95,'Тулуз-Пьерон'!R95:AA95))</f>
        <v>#DIV/0!</v>
      </c>
      <c r="J91" s="25" t="e">
        <f t="shared" si="36"/>
        <v>#DIV/0!</v>
      </c>
      <c r="K91" s="25" t="e">
        <f t="shared" si="37"/>
        <v>#DIV/0!</v>
      </c>
      <c r="L91" s="25" t="e">
        <f t="shared" si="38"/>
        <v>#DIV/0!</v>
      </c>
      <c r="M91" s="25" t="e">
        <f t="shared" ref="M91:N110" si="48">IF(AND($B91&gt;0,$B91&lt;=15),"ПАТОЛОГИЯ",IF(AND($B91&gt;15,$B91&lt;=25),"Слабая",IF(AND($B91&gt;25,$B91&lt;=36),"Средняя",IF(AND($B91&gt;36,$B91&lt;=48),"Хорошая",IF($B91&gt;48,"Высокая","ОШИБКА")))))</f>
        <v>#DIV/0!</v>
      </c>
      <c r="N91" s="25" t="e">
        <f t="shared" si="48"/>
        <v>#DIV/0!</v>
      </c>
      <c r="O91" s="25" t="e">
        <f t="shared" si="39"/>
        <v>#DIV/0!</v>
      </c>
      <c r="P91" s="25" t="e">
        <f t="shared" si="40"/>
        <v>#DIV/0!</v>
      </c>
      <c r="Q91" s="25" t="e">
        <f t="shared" si="41"/>
        <v>#DIV/0!</v>
      </c>
      <c r="R91" s="25" t="e">
        <f t="shared" si="42"/>
        <v>#DIV/0!</v>
      </c>
      <c r="S91" s="25" t="e">
        <f t="shared" si="43"/>
        <v>#DIV/0!</v>
      </c>
      <c r="T91" s="25" t="e">
        <f t="shared" si="44"/>
        <v>#DIV/0!</v>
      </c>
      <c r="U91" s="25" t="e">
        <f t="shared" si="45"/>
        <v>#DIV/0!</v>
      </c>
      <c r="V91" s="25" t="e">
        <f t="shared" ref="V91:W110" si="49">IF(AND($D91&gt;0,$D91&lt;=0.88),"ПАТОЛОГИЯ",IF(AND($D91&gt;0.88,$D91&lt;=0.91),"Слабая",IF(AND($D91&gt;0.91,$D91&lt;=0.95),"Средняя",IF(AND($D91&gt;0.95,$D91&lt;=0.97),"Хорошая",IF(AND($D91&gt;0.97,$D91&lt;=1),"Высокая","ОШИБКА")))))</f>
        <v>#DIV/0!</v>
      </c>
      <c r="W91" s="25" t="e">
        <f t="shared" si="49"/>
        <v>#DIV/0!</v>
      </c>
      <c r="X91" s="25" t="e">
        <f t="shared" si="46"/>
        <v>#DIV/0!</v>
      </c>
      <c r="Y91" s="25" t="e">
        <f t="shared" ref="Y91:AC100" si="50">IF(AND($D91&gt;0,$D91&lt;=0.89),"ПАТОЛОГИЯ",IF(AND($D91&gt;0.89,$D91&lt;=0.91),"Слабая",IF(AND($D91&gt;91,$D91&lt;=0.93),"Средняя",IF(AND($D91&gt;0.93,$D91&lt;=0.96),"Хорошая",IF(AND($D91&gt;0.96,$D91&lt;=1),"Высокая","ОШИБКА")))))</f>
        <v>#DIV/0!</v>
      </c>
      <c r="Z91" s="25" t="e">
        <f t="shared" si="50"/>
        <v>#DIV/0!</v>
      </c>
      <c r="AA91" s="25" t="e">
        <f t="shared" si="50"/>
        <v>#DIV/0!</v>
      </c>
      <c r="AB91" s="25" t="e">
        <f t="shared" si="50"/>
        <v>#DIV/0!</v>
      </c>
      <c r="AC91" s="25" t="e">
        <f t="shared" si="50"/>
        <v>#DIV/0!</v>
      </c>
      <c r="AD91" s="25" t="e">
        <f t="shared" ref="AD91:AE110" si="51">IF(AND($D91&gt;0,$D91&lt;=0.9),"ПАТОЛОГИЯ",IF($D91=0.91,"Слабая",IF(AND($D91&gt;0.91,$D91&lt;=0.94),"Средняя",IF(AND($D91&gt;0.94,$D91&lt;=0.97),"Хорошая",IF(AND($D91&gt;0.97,$D91&lt;=1),"Высокая","ОШИБКА")))))</f>
        <v>#DIV/0!</v>
      </c>
      <c r="AE91" s="25" t="e">
        <f t="shared" si="51"/>
        <v>#DIV/0!</v>
      </c>
      <c r="AF91" s="25" t="e">
        <f t="shared" ref="AF91:AG110" si="52">IF(AND($D91&gt;0,$D91&lt;=0.9),"ПАТОЛОГИЯ",IF(AND($D91&gt;0.9,$D91&lt;=92),"Слабая",IF(AND($D91&gt;92,$D91&lt;=0.95),"Средняя",IF(AND($D91&gt;0.95,$D91&lt;=0.97),"Хорошая",IF(AND($D91&gt;0.97,$D91&lt;=1),"Высокая","ОШИБКА")))))</f>
        <v>#DIV/0!</v>
      </c>
      <c r="AG91" s="25" t="e">
        <f t="shared" si="52"/>
        <v>#DIV/0!</v>
      </c>
    </row>
    <row r="92" spans="1:33" x14ac:dyDescent="0.25">
      <c r="A92" s="1">
        <f>'Тулуз-Пьерон'!A96</f>
        <v>0</v>
      </c>
      <c r="B92" s="1" t="e">
        <f>AVERAGE('Тулуз-Пьерон'!H96:Q96)</f>
        <v>#DIV/0!</v>
      </c>
      <c r="C92" s="1" t="e">
        <f>AVERAGE('Тулуз-Пьерон'!R96:AA96)</f>
        <v>#DIV/0!</v>
      </c>
      <c r="D92" s="26" t="e">
        <f t="shared" si="35"/>
        <v>#DIV/0!</v>
      </c>
      <c r="E92" s="26" t="e">
        <f>STDEV('Тулуз-Пьерон'!H96:Q96)</f>
        <v>#DIV/0!</v>
      </c>
      <c r="F92" s="26" t="e">
        <f>STDEV('Тулуз-Пьерон'!R96:AA96)</f>
        <v>#DIV/0!</v>
      </c>
      <c r="G92" s="26" t="e">
        <f>SQRT(RSQ('Тулуз-Пьерон'!H96:Q96,'Тулуз-Пьерон'!R96:AA96))</f>
        <v>#DIV/0!</v>
      </c>
      <c r="J92" s="25" t="e">
        <f t="shared" si="36"/>
        <v>#DIV/0!</v>
      </c>
      <c r="K92" s="25" t="e">
        <f t="shared" si="37"/>
        <v>#DIV/0!</v>
      </c>
      <c r="L92" s="25" t="e">
        <f t="shared" si="38"/>
        <v>#DIV/0!</v>
      </c>
      <c r="M92" s="25" t="e">
        <f t="shared" si="48"/>
        <v>#DIV/0!</v>
      </c>
      <c r="N92" s="25" t="e">
        <f t="shared" si="48"/>
        <v>#DIV/0!</v>
      </c>
      <c r="O92" s="25" t="e">
        <f t="shared" si="39"/>
        <v>#DIV/0!</v>
      </c>
      <c r="P92" s="25" t="e">
        <f t="shared" si="40"/>
        <v>#DIV/0!</v>
      </c>
      <c r="Q92" s="25" t="e">
        <f t="shared" si="41"/>
        <v>#DIV/0!</v>
      </c>
      <c r="R92" s="25" t="e">
        <f t="shared" si="42"/>
        <v>#DIV/0!</v>
      </c>
      <c r="S92" s="25" t="e">
        <f t="shared" si="43"/>
        <v>#DIV/0!</v>
      </c>
      <c r="T92" s="25" t="e">
        <f t="shared" si="44"/>
        <v>#DIV/0!</v>
      </c>
      <c r="U92" s="25" t="e">
        <f t="shared" si="45"/>
        <v>#DIV/0!</v>
      </c>
      <c r="V92" s="25" t="e">
        <f t="shared" si="49"/>
        <v>#DIV/0!</v>
      </c>
      <c r="W92" s="25" t="e">
        <f t="shared" si="49"/>
        <v>#DIV/0!</v>
      </c>
      <c r="X92" s="25" t="e">
        <f t="shared" si="46"/>
        <v>#DIV/0!</v>
      </c>
      <c r="Y92" s="25" t="e">
        <f t="shared" si="50"/>
        <v>#DIV/0!</v>
      </c>
      <c r="Z92" s="25" t="e">
        <f t="shared" si="50"/>
        <v>#DIV/0!</v>
      </c>
      <c r="AA92" s="25" t="e">
        <f t="shared" si="50"/>
        <v>#DIV/0!</v>
      </c>
      <c r="AB92" s="25" t="e">
        <f t="shared" si="50"/>
        <v>#DIV/0!</v>
      </c>
      <c r="AC92" s="25" t="e">
        <f t="shared" si="50"/>
        <v>#DIV/0!</v>
      </c>
      <c r="AD92" s="25" t="e">
        <f t="shared" si="51"/>
        <v>#DIV/0!</v>
      </c>
      <c r="AE92" s="25" t="e">
        <f t="shared" si="51"/>
        <v>#DIV/0!</v>
      </c>
      <c r="AF92" s="25" t="e">
        <f t="shared" si="52"/>
        <v>#DIV/0!</v>
      </c>
      <c r="AG92" s="25" t="e">
        <f t="shared" si="52"/>
        <v>#DIV/0!</v>
      </c>
    </row>
    <row r="93" spans="1:33" x14ac:dyDescent="0.25">
      <c r="A93" s="1">
        <f>'Тулуз-Пьерон'!A97</f>
        <v>0</v>
      </c>
      <c r="B93" s="1" t="e">
        <f>AVERAGE('Тулуз-Пьерон'!H97:Q97)</f>
        <v>#DIV/0!</v>
      </c>
      <c r="C93" s="1" t="e">
        <f>AVERAGE('Тулуз-Пьерон'!R97:AA97)</f>
        <v>#DIV/0!</v>
      </c>
      <c r="D93" s="26" t="e">
        <f t="shared" si="35"/>
        <v>#DIV/0!</v>
      </c>
      <c r="E93" s="26" t="e">
        <f>STDEV('Тулуз-Пьерон'!H97:Q97)</f>
        <v>#DIV/0!</v>
      </c>
      <c r="F93" s="26" t="e">
        <f>STDEV('Тулуз-Пьерон'!R97:AA97)</f>
        <v>#DIV/0!</v>
      </c>
      <c r="G93" s="26" t="e">
        <f>SQRT(RSQ('Тулуз-Пьерон'!H97:Q97,'Тулуз-Пьерон'!R97:AA97))</f>
        <v>#DIV/0!</v>
      </c>
      <c r="J93" s="25" t="e">
        <f t="shared" si="36"/>
        <v>#DIV/0!</v>
      </c>
      <c r="K93" s="25" t="e">
        <f t="shared" si="37"/>
        <v>#DIV/0!</v>
      </c>
      <c r="L93" s="25" t="e">
        <f t="shared" si="38"/>
        <v>#DIV/0!</v>
      </c>
      <c r="M93" s="25" t="e">
        <f t="shared" si="48"/>
        <v>#DIV/0!</v>
      </c>
      <c r="N93" s="25" t="e">
        <f t="shared" si="48"/>
        <v>#DIV/0!</v>
      </c>
      <c r="O93" s="25" t="e">
        <f t="shared" si="39"/>
        <v>#DIV/0!</v>
      </c>
      <c r="P93" s="25" t="e">
        <f t="shared" si="40"/>
        <v>#DIV/0!</v>
      </c>
      <c r="Q93" s="25" t="e">
        <f t="shared" si="41"/>
        <v>#DIV/0!</v>
      </c>
      <c r="R93" s="25" t="e">
        <f t="shared" si="42"/>
        <v>#DIV/0!</v>
      </c>
      <c r="S93" s="25" t="e">
        <f t="shared" si="43"/>
        <v>#DIV/0!</v>
      </c>
      <c r="T93" s="25" t="e">
        <f t="shared" si="44"/>
        <v>#DIV/0!</v>
      </c>
      <c r="U93" s="25" t="e">
        <f t="shared" si="45"/>
        <v>#DIV/0!</v>
      </c>
      <c r="V93" s="25" t="e">
        <f t="shared" si="49"/>
        <v>#DIV/0!</v>
      </c>
      <c r="W93" s="25" t="e">
        <f t="shared" si="49"/>
        <v>#DIV/0!</v>
      </c>
      <c r="X93" s="25" t="e">
        <f t="shared" si="46"/>
        <v>#DIV/0!</v>
      </c>
      <c r="Y93" s="25" t="e">
        <f t="shared" si="50"/>
        <v>#DIV/0!</v>
      </c>
      <c r="Z93" s="25" t="e">
        <f t="shared" si="50"/>
        <v>#DIV/0!</v>
      </c>
      <c r="AA93" s="25" t="e">
        <f t="shared" si="50"/>
        <v>#DIV/0!</v>
      </c>
      <c r="AB93" s="25" t="e">
        <f t="shared" si="50"/>
        <v>#DIV/0!</v>
      </c>
      <c r="AC93" s="25" t="e">
        <f t="shared" si="50"/>
        <v>#DIV/0!</v>
      </c>
      <c r="AD93" s="25" t="e">
        <f t="shared" si="51"/>
        <v>#DIV/0!</v>
      </c>
      <c r="AE93" s="25" t="e">
        <f t="shared" si="51"/>
        <v>#DIV/0!</v>
      </c>
      <c r="AF93" s="25" t="e">
        <f t="shared" si="52"/>
        <v>#DIV/0!</v>
      </c>
      <c r="AG93" s="25" t="e">
        <f t="shared" si="52"/>
        <v>#DIV/0!</v>
      </c>
    </row>
    <row r="94" spans="1:33" x14ac:dyDescent="0.25">
      <c r="A94" s="1">
        <f>'Тулуз-Пьерон'!A98</f>
        <v>0</v>
      </c>
      <c r="B94" s="1" t="e">
        <f>AVERAGE('Тулуз-Пьерон'!H98:Q98)</f>
        <v>#DIV/0!</v>
      </c>
      <c r="C94" s="1" t="e">
        <f>AVERAGE('Тулуз-Пьерон'!R98:AA98)</f>
        <v>#DIV/0!</v>
      </c>
      <c r="D94" s="26" t="e">
        <f t="shared" si="35"/>
        <v>#DIV/0!</v>
      </c>
      <c r="E94" s="26" t="e">
        <f>STDEV('Тулуз-Пьерон'!H98:Q98)</f>
        <v>#DIV/0!</v>
      </c>
      <c r="F94" s="26" t="e">
        <f>STDEV('Тулуз-Пьерон'!R98:AA98)</f>
        <v>#DIV/0!</v>
      </c>
      <c r="G94" s="26" t="e">
        <f>SQRT(RSQ('Тулуз-Пьерон'!H98:Q98,'Тулуз-Пьерон'!R98:AA98))</f>
        <v>#DIV/0!</v>
      </c>
      <c r="J94" s="25" t="e">
        <f t="shared" si="36"/>
        <v>#DIV/0!</v>
      </c>
      <c r="K94" s="25" t="e">
        <f t="shared" si="37"/>
        <v>#DIV/0!</v>
      </c>
      <c r="L94" s="25" t="e">
        <f t="shared" si="38"/>
        <v>#DIV/0!</v>
      </c>
      <c r="M94" s="25" t="e">
        <f t="shared" si="48"/>
        <v>#DIV/0!</v>
      </c>
      <c r="N94" s="25" t="e">
        <f t="shared" si="48"/>
        <v>#DIV/0!</v>
      </c>
      <c r="O94" s="25" t="e">
        <f t="shared" si="39"/>
        <v>#DIV/0!</v>
      </c>
      <c r="P94" s="25" t="e">
        <f t="shared" si="40"/>
        <v>#DIV/0!</v>
      </c>
      <c r="Q94" s="25" t="e">
        <f t="shared" si="41"/>
        <v>#DIV/0!</v>
      </c>
      <c r="R94" s="25" t="e">
        <f t="shared" si="42"/>
        <v>#DIV/0!</v>
      </c>
      <c r="S94" s="25" t="e">
        <f t="shared" si="43"/>
        <v>#DIV/0!</v>
      </c>
      <c r="T94" s="25" t="e">
        <f t="shared" si="44"/>
        <v>#DIV/0!</v>
      </c>
      <c r="U94" s="25" t="e">
        <f t="shared" si="45"/>
        <v>#DIV/0!</v>
      </c>
      <c r="V94" s="25" t="e">
        <f t="shared" si="49"/>
        <v>#DIV/0!</v>
      </c>
      <c r="W94" s="25" t="e">
        <f t="shared" si="49"/>
        <v>#DIV/0!</v>
      </c>
      <c r="X94" s="25" t="e">
        <f t="shared" si="46"/>
        <v>#DIV/0!</v>
      </c>
      <c r="Y94" s="25" t="e">
        <f t="shared" si="50"/>
        <v>#DIV/0!</v>
      </c>
      <c r="Z94" s="25" t="e">
        <f t="shared" si="50"/>
        <v>#DIV/0!</v>
      </c>
      <c r="AA94" s="25" t="e">
        <f t="shared" si="50"/>
        <v>#DIV/0!</v>
      </c>
      <c r="AB94" s="25" t="e">
        <f t="shared" si="50"/>
        <v>#DIV/0!</v>
      </c>
      <c r="AC94" s="25" t="e">
        <f t="shared" si="50"/>
        <v>#DIV/0!</v>
      </c>
      <c r="AD94" s="25" t="e">
        <f t="shared" si="51"/>
        <v>#DIV/0!</v>
      </c>
      <c r="AE94" s="25" t="e">
        <f t="shared" si="51"/>
        <v>#DIV/0!</v>
      </c>
      <c r="AF94" s="25" t="e">
        <f t="shared" si="52"/>
        <v>#DIV/0!</v>
      </c>
      <c r="AG94" s="25" t="e">
        <f t="shared" si="52"/>
        <v>#DIV/0!</v>
      </c>
    </row>
    <row r="95" spans="1:33" x14ac:dyDescent="0.25">
      <c r="A95" s="1">
        <f>'Тулуз-Пьерон'!A99</f>
        <v>0</v>
      </c>
      <c r="B95" s="1" t="e">
        <f>AVERAGE('Тулуз-Пьерон'!H99:Q99)</f>
        <v>#DIV/0!</v>
      </c>
      <c r="C95" s="1" t="e">
        <f>AVERAGE('Тулуз-Пьерон'!R99:AA99)</f>
        <v>#DIV/0!</v>
      </c>
      <c r="D95" s="26" t="e">
        <f t="shared" si="35"/>
        <v>#DIV/0!</v>
      </c>
      <c r="E95" s="26" t="e">
        <f>STDEV('Тулуз-Пьерон'!H99:Q99)</f>
        <v>#DIV/0!</v>
      </c>
      <c r="F95" s="26" t="e">
        <f>STDEV('Тулуз-Пьерон'!R99:AA99)</f>
        <v>#DIV/0!</v>
      </c>
      <c r="G95" s="26" t="e">
        <f>SQRT(RSQ('Тулуз-Пьерон'!H99:Q99,'Тулуз-Пьерон'!R99:AA99))</f>
        <v>#DIV/0!</v>
      </c>
      <c r="J95" s="25" t="e">
        <f t="shared" si="36"/>
        <v>#DIV/0!</v>
      </c>
      <c r="K95" s="25" t="e">
        <f t="shared" si="37"/>
        <v>#DIV/0!</v>
      </c>
      <c r="L95" s="25" t="e">
        <f t="shared" si="38"/>
        <v>#DIV/0!</v>
      </c>
      <c r="M95" s="25" t="e">
        <f t="shared" si="48"/>
        <v>#DIV/0!</v>
      </c>
      <c r="N95" s="25" t="e">
        <f t="shared" si="48"/>
        <v>#DIV/0!</v>
      </c>
      <c r="O95" s="25" t="e">
        <f t="shared" si="39"/>
        <v>#DIV/0!</v>
      </c>
      <c r="P95" s="25" t="e">
        <f t="shared" si="40"/>
        <v>#DIV/0!</v>
      </c>
      <c r="Q95" s="25" t="e">
        <f t="shared" si="41"/>
        <v>#DIV/0!</v>
      </c>
      <c r="R95" s="25" t="e">
        <f t="shared" si="42"/>
        <v>#DIV/0!</v>
      </c>
      <c r="S95" s="25" t="e">
        <f t="shared" si="43"/>
        <v>#DIV/0!</v>
      </c>
      <c r="T95" s="25" t="e">
        <f t="shared" si="44"/>
        <v>#DIV/0!</v>
      </c>
      <c r="U95" s="25" t="e">
        <f t="shared" si="45"/>
        <v>#DIV/0!</v>
      </c>
      <c r="V95" s="25" t="e">
        <f t="shared" si="49"/>
        <v>#DIV/0!</v>
      </c>
      <c r="W95" s="25" t="e">
        <f t="shared" si="49"/>
        <v>#DIV/0!</v>
      </c>
      <c r="X95" s="25" t="e">
        <f t="shared" si="46"/>
        <v>#DIV/0!</v>
      </c>
      <c r="Y95" s="25" t="e">
        <f t="shared" si="50"/>
        <v>#DIV/0!</v>
      </c>
      <c r="Z95" s="25" t="e">
        <f t="shared" si="50"/>
        <v>#DIV/0!</v>
      </c>
      <c r="AA95" s="25" t="e">
        <f t="shared" si="50"/>
        <v>#DIV/0!</v>
      </c>
      <c r="AB95" s="25" t="e">
        <f t="shared" si="50"/>
        <v>#DIV/0!</v>
      </c>
      <c r="AC95" s="25" t="e">
        <f t="shared" si="50"/>
        <v>#DIV/0!</v>
      </c>
      <c r="AD95" s="25" t="e">
        <f t="shared" si="51"/>
        <v>#DIV/0!</v>
      </c>
      <c r="AE95" s="25" t="e">
        <f t="shared" si="51"/>
        <v>#DIV/0!</v>
      </c>
      <c r="AF95" s="25" t="e">
        <f t="shared" si="52"/>
        <v>#DIV/0!</v>
      </c>
      <c r="AG95" s="25" t="e">
        <f t="shared" si="52"/>
        <v>#DIV/0!</v>
      </c>
    </row>
    <row r="96" spans="1:33" x14ac:dyDescent="0.25">
      <c r="A96" s="1">
        <f>'Тулуз-Пьерон'!A100</f>
        <v>0</v>
      </c>
      <c r="B96" s="1" t="e">
        <f>AVERAGE('Тулуз-Пьерон'!H100:Q100)</f>
        <v>#DIV/0!</v>
      </c>
      <c r="C96" s="1" t="e">
        <f>AVERAGE('Тулуз-Пьерон'!R100:AA100)</f>
        <v>#DIV/0!</v>
      </c>
      <c r="D96" s="26" t="e">
        <f t="shared" si="35"/>
        <v>#DIV/0!</v>
      </c>
      <c r="E96" s="26" t="e">
        <f>STDEV('Тулуз-Пьерон'!H100:Q100)</f>
        <v>#DIV/0!</v>
      </c>
      <c r="F96" s="26" t="e">
        <f>STDEV('Тулуз-Пьерон'!R100:AA100)</f>
        <v>#DIV/0!</v>
      </c>
      <c r="G96" s="26" t="e">
        <f>SQRT(RSQ('Тулуз-Пьерон'!H100:Q100,'Тулуз-Пьерон'!R100:AA100))</f>
        <v>#DIV/0!</v>
      </c>
      <c r="J96" s="25" t="e">
        <f t="shared" si="36"/>
        <v>#DIV/0!</v>
      </c>
      <c r="K96" s="25" t="e">
        <f t="shared" si="37"/>
        <v>#DIV/0!</v>
      </c>
      <c r="L96" s="25" t="e">
        <f t="shared" si="38"/>
        <v>#DIV/0!</v>
      </c>
      <c r="M96" s="25" t="e">
        <f t="shared" si="48"/>
        <v>#DIV/0!</v>
      </c>
      <c r="N96" s="25" t="e">
        <f t="shared" si="48"/>
        <v>#DIV/0!</v>
      </c>
      <c r="O96" s="25" t="e">
        <f t="shared" si="39"/>
        <v>#DIV/0!</v>
      </c>
      <c r="P96" s="25" t="e">
        <f t="shared" si="40"/>
        <v>#DIV/0!</v>
      </c>
      <c r="Q96" s="25" t="e">
        <f t="shared" si="41"/>
        <v>#DIV/0!</v>
      </c>
      <c r="R96" s="25" t="e">
        <f t="shared" si="42"/>
        <v>#DIV/0!</v>
      </c>
      <c r="S96" s="25" t="e">
        <f t="shared" si="43"/>
        <v>#DIV/0!</v>
      </c>
      <c r="T96" s="25" t="e">
        <f t="shared" si="44"/>
        <v>#DIV/0!</v>
      </c>
      <c r="U96" s="25" t="e">
        <f t="shared" si="45"/>
        <v>#DIV/0!</v>
      </c>
      <c r="V96" s="25" t="e">
        <f t="shared" si="49"/>
        <v>#DIV/0!</v>
      </c>
      <c r="W96" s="25" t="e">
        <f t="shared" si="49"/>
        <v>#DIV/0!</v>
      </c>
      <c r="X96" s="25" t="e">
        <f t="shared" si="46"/>
        <v>#DIV/0!</v>
      </c>
      <c r="Y96" s="25" t="e">
        <f t="shared" si="50"/>
        <v>#DIV/0!</v>
      </c>
      <c r="Z96" s="25" t="e">
        <f t="shared" si="50"/>
        <v>#DIV/0!</v>
      </c>
      <c r="AA96" s="25" t="e">
        <f t="shared" si="50"/>
        <v>#DIV/0!</v>
      </c>
      <c r="AB96" s="25" t="e">
        <f t="shared" si="50"/>
        <v>#DIV/0!</v>
      </c>
      <c r="AC96" s="25" t="e">
        <f t="shared" si="50"/>
        <v>#DIV/0!</v>
      </c>
      <c r="AD96" s="25" t="e">
        <f t="shared" si="51"/>
        <v>#DIV/0!</v>
      </c>
      <c r="AE96" s="25" t="e">
        <f t="shared" si="51"/>
        <v>#DIV/0!</v>
      </c>
      <c r="AF96" s="25" t="e">
        <f t="shared" si="52"/>
        <v>#DIV/0!</v>
      </c>
      <c r="AG96" s="25" t="e">
        <f t="shared" si="52"/>
        <v>#DIV/0!</v>
      </c>
    </row>
    <row r="97" spans="1:33" x14ac:dyDescent="0.25">
      <c r="A97" s="1">
        <f>'Тулуз-Пьерон'!A101</f>
        <v>0</v>
      </c>
      <c r="B97" s="1" t="e">
        <f>AVERAGE('Тулуз-Пьерон'!H101:Q101)</f>
        <v>#DIV/0!</v>
      </c>
      <c r="C97" s="1" t="e">
        <f>AVERAGE('Тулуз-Пьерон'!R101:AA101)</f>
        <v>#DIV/0!</v>
      </c>
      <c r="D97" s="26" t="e">
        <f t="shared" si="35"/>
        <v>#DIV/0!</v>
      </c>
      <c r="E97" s="26" t="e">
        <f>STDEV('Тулуз-Пьерон'!H101:Q101)</f>
        <v>#DIV/0!</v>
      </c>
      <c r="F97" s="26" t="e">
        <f>STDEV('Тулуз-Пьерон'!R101:AA101)</f>
        <v>#DIV/0!</v>
      </c>
      <c r="G97" s="26" t="e">
        <f>SQRT(RSQ('Тулуз-Пьерон'!H101:Q101,'Тулуз-Пьерон'!R101:AA101))</f>
        <v>#DIV/0!</v>
      </c>
      <c r="J97" s="25" t="e">
        <f t="shared" si="36"/>
        <v>#DIV/0!</v>
      </c>
      <c r="K97" s="25" t="e">
        <f t="shared" si="37"/>
        <v>#DIV/0!</v>
      </c>
      <c r="L97" s="25" t="e">
        <f t="shared" si="38"/>
        <v>#DIV/0!</v>
      </c>
      <c r="M97" s="25" t="e">
        <f t="shared" si="48"/>
        <v>#DIV/0!</v>
      </c>
      <c r="N97" s="25" t="e">
        <f t="shared" si="48"/>
        <v>#DIV/0!</v>
      </c>
      <c r="O97" s="25" t="e">
        <f t="shared" si="39"/>
        <v>#DIV/0!</v>
      </c>
      <c r="P97" s="25" t="e">
        <f t="shared" si="40"/>
        <v>#DIV/0!</v>
      </c>
      <c r="Q97" s="25" t="e">
        <f t="shared" si="41"/>
        <v>#DIV/0!</v>
      </c>
      <c r="R97" s="25" t="e">
        <f t="shared" si="42"/>
        <v>#DIV/0!</v>
      </c>
      <c r="S97" s="25" t="e">
        <f t="shared" si="43"/>
        <v>#DIV/0!</v>
      </c>
      <c r="T97" s="25" t="e">
        <f t="shared" si="44"/>
        <v>#DIV/0!</v>
      </c>
      <c r="U97" s="25" t="e">
        <f t="shared" si="45"/>
        <v>#DIV/0!</v>
      </c>
      <c r="V97" s="25" t="e">
        <f t="shared" si="49"/>
        <v>#DIV/0!</v>
      </c>
      <c r="W97" s="25" t="e">
        <f t="shared" si="49"/>
        <v>#DIV/0!</v>
      </c>
      <c r="X97" s="25" t="e">
        <f t="shared" si="46"/>
        <v>#DIV/0!</v>
      </c>
      <c r="Y97" s="25" t="e">
        <f t="shared" si="50"/>
        <v>#DIV/0!</v>
      </c>
      <c r="Z97" s="25" t="e">
        <f t="shared" si="50"/>
        <v>#DIV/0!</v>
      </c>
      <c r="AA97" s="25" t="e">
        <f t="shared" si="50"/>
        <v>#DIV/0!</v>
      </c>
      <c r="AB97" s="25" t="e">
        <f t="shared" si="50"/>
        <v>#DIV/0!</v>
      </c>
      <c r="AC97" s="25" t="e">
        <f t="shared" si="50"/>
        <v>#DIV/0!</v>
      </c>
      <c r="AD97" s="25" t="e">
        <f t="shared" si="51"/>
        <v>#DIV/0!</v>
      </c>
      <c r="AE97" s="25" t="e">
        <f t="shared" si="51"/>
        <v>#DIV/0!</v>
      </c>
      <c r="AF97" s="25" t="e">
        <f t="shared" si="52"/>
        <v>#DIV/0!</v>
      </c>
      <c r="AG97" s="25" t="e">
        <f t="shared" si="52"/>
        <v>#DIV/0!</v>
      </c>
    </row>
    <row r="98" spans="1:33" x14ac:dyDescent="0.25">
      <c r="A98" s="1">
        <f>'Тулуз-Пьерон'!A102</f>
        <v>0</v>
      </c>
      <c r="B98" s="1" t="e">
        <f>AVERAGE('Тулуз-Пьерон'!H102:Q102)</f>
        <v>#DIV/0!</v>
      </c>
      <c r="C98" s="1" t="e">
        <f>AVERAGE('Тулуз-Пьерон'!R102:AA102)</f>
        <v>#DIV/0!</v>
      </c>
      <c r="D98" s="26" t="e">
        <f t="shared" si="35"/>
        <v>#DIV/0!</v>
      </c>
      <c r="E98" s="26" t="e">
        <f>STDEV('Тулуз-Пьерон'!H102:Q102)</f>
        <v>#DIV/0!</v>
      </c>
      <c r="F98" s="26" t="e">
        <f>STDEV('Тулуз-Пьерон'!R102:AA102)</f>
        <v>#DIV/0!</v>
      </c>
      <c r="G98" s="26" t="e">
        <f>SQRT(RSQ('Тулуз-Пьерон'!H102:Q102,'Тулуз-Пьерон'!R102:AA102))</f>
        <v>#DIV/0!</v>
      </c>
      <c r="J98" s="25" t="e">
        <f t="shared" si="36"/>
        <v>#DIV/0!</v>
      </c>
      <c r="K98" s="25" t="e">
        <f t="shared" si="37"/>
        <v>#DIV/0!</v>
      </c>
      <c r="L98" s="25" t="e">
        <f t="shared" si="38"/>
        <v>#DIV/0!</v>
      </c>
      <c r="M98" s="25" t="e">
        <f t="shared" si="48"/>
        <v>#DIV/0!</v>
      </c>
      <c r="N98" s="25" t="e">
        <f t="shared" si="48"/>
        <v>#DIV/0!</v>
      </c>
      <c r="O98" s="25" t="e">
        <f t="shared" si="39"/>
        <v>#DIV/0!</v>
      </c>
      <c r="P98" s="25" t="e">
        <f t="shared" si="40"/>
        <v>#DIV/0!</v>
      </c>
      <c r="Q98" s="25" t="e">
        <f t="shared" si="41"/>
        <v>#DIV/0!</v>
      </c>
      <c r="R98" s="25" t="e">
        <f t="shared" si="42"/>
        <v>#DIV/0!</v>
      </c>
      <c r="S98" s="25" t="e">
        <f t="shared" si="43"/>
        <v>#DIV/0!</v>
      </c>
      <c r="T98" s="25" t="e">
        <f t="shared" si="44"/>
        <v>#DIV/0!</v>
      </c>
      <c r="U98" s="25" t="e">
        <f t="shared" si="45"/>
        <v>#DIV/0!</v>
      </c>
      <c r="V98" s="25" t="e">
        <f t="shared" si="49"/>
        <v>#DIV/0!</v>
      </c>
      <c r="W98" s="25" t="e">
        <f t="shared" si="49"/>
        <v>#DIV/0!</v>
      </c>
      <c r="X98" s="25" t="e">
        <f t="shared" si="46"/>
        <v>#DIV/0!</v>
      </c>
      <c r="Y98" s="25" t="e">
        <f t="shared" si="50"/>
        <v>#DIV/0!</v>
      </c>
      <c r="Z98" s="25" t="e">
        <f t="shared" si="50"/>
        <v>#DIV/0!</v>
      </c>
      <c r="AA98" s="25" t="e">
        <f t="shared" si="50"/>
        <v>#DIV/0!</v>
      </c>
      <c r="AB98" s="25" t="e">
        <f t="shared" si="50"/>
        <v>#DIV/0!</v>
      </c>
      <c r="AC98" s="25" t="e">
        <f t="shared" si="50"/>
        <v>#DIV/0!</v>
      </c>
      <c r="AD98" s="25" t="e">
        <f t="shared" si="51"/>
        <v>#DIV/0!</v>
      </c>
      <c r="AE98" s="25" t="e">
        <f t="shared" si="51"/>
        <v>#DIV/0!</v>
      </c>
      <c r="AF98" s="25" t="e">
        <f t="shared" si="52"/>
        <v>#DIV/0!</v>
      </c>
      <c r="AG98" s="25" t="e">
        <f t="shared" si="52"/>
        <v>#DIV/0!</v>
      </c>
    </row>
    <row r="99" spans="1:33" x14ac:dyDescent="0.25">
      <c r="A99" s="1">
        <f>'Тулуз-Пьерон'!A103</f>
        <v>0</v>
      </c>
      <c r="B99" s="1" t="e">
        <f>AVERAGE('Тулуз-Пьерон'!H103:Q103)</f>
        <v>#DIV/0!</v>
      </c>
      <c r="C99" s="1" t="e">
        <f>AVERAGE('Тулуз-Пьерон'!R103:AA103)</f>
        <v>#DIV/0!</v>
      </c>
      <c r="D99" s="26" t="e">
        <f t="shared" si="35"/>
        <v>#DIV/0!</v>
      </c>
      <c r="E99" s="26" t="e">
        <f>STDEV('Тулуз-Пьерон'!H103:Q103)</f>
        <v>#DIV/0!</v>
      </c>
      <c r="F99" s="26" t="e">
        <f>STDEV('Тулуз-Пьерон'!R103:AA103)</f>
        <v>#DIV/0!</v>
      </c>
      <c r="G99" s="26" t="e">
        <f>SQRT(RSQ('Тулуз-Пьерон'!H103:Q103,'Тулуз-Пьерон'!R103:AA103))</f>
        <v>#DIV/0!</v>
      </c>
      <c r="J99" s="25" t="e">
        <f t="shared" si="36"/>
        <v>#DIV/0!</v>
      </c>
      <c r="K99" s="25" t="e">
        <f t="shared" si="37"/>
        <v>#DIV/0!</v>
      </c>
      <c r="L99" s="25" t="e">
        <f t="shared" si="38"/>
        <v>#DIV/0!</v>
      </c>
      <c r="M99" s="25" t="e">
        <f t="shared" si="48"/>
        <v>#DIV/0!</v>
      </c>
      <c r="N99" s="25" t="e">
        <f t="shared" si="48"/>
        <v>#DIV/0!</v>
      </c>
      <c r="O99" s="25" t="e">
        <f t="shared" si="39"/>
        <v>#DIV/0!</v>
      </c>
      <c r="P99" s="25" t="e">
        <f t="shared" si="40"/>
        <v>#DIV/0!</v>
      </c>
      <c r="Q99" s="25" t="e">
        <f t="shared" si="41"/>
        <v>#DIV/0!</v>
      </c>
      <c r="R99" s="25" t="e">
        <f t="shared" si="42"/>
        <v>#DIV/0!</v>
      </c>
      <c r="S99" s="25" t="e">
        <f t="shared" si="43"/>
        <v>#DIV/0!</v>
      </c>
      <c r="T99" s="25" t="e">
        <f t="shared" si="44"/>
        <v>#DIV/0!</v>
      </c>
      <c r="U99" s="25" t="e">
        <f t="shared" si="45"/>
        <v>#DIV/0!</v>
      </c>
      <c r="V99" s="25" t="e">
        <f t="shared" si="49"/>
        <v>#DIV/0!</v>
      </c>
      <c r="W99" s="25" t="e">
        <f t="shared" si="49"/>
        <v>#DIV/0!</v>
      </c>
      <c r="X99" s="25" t="e">
        <f t="shared" si="46"/>
        <v>#DIV/0!</v>
      </c>
      <c r="Y99" s="25" t="e">
        <f t="shared" si="50"/>
        <v>#DIV/0!</v>
      </c>
      <c r="Z99" s="25" t="e">
        <f t="shared" si="50"/>
        <v>#DIV/0!</v>
      </c>
      <c r="AA99" s="25" t="e">
        <f t="shared" si="50"/>
        <v>#DIV/0!</v>
      </c>
      <c r="AB99" s="25" t="e">
        <f t="shared" si="50"/>
        <v>#DIV/0!</v>
      </c>
      <c r="AC99" s="25" t="e">
        <f t="shared" si="50"/>
        <v>#DIV/0!</v>
      </c>
      <c r="AD99" s="25" t="e">
        <f t="shared" si="51"/>
        <v>#DIV/0!</v>
      </c>
      <c r="AE99" s="25" t="e">
        <f t="shared" si="51"/>
        <v>#DIV/0!</v>
      </c>
      <c r="AF99" s="25" t="e">
        <f t="shared" si="52"/>
        <v>#DIV/0!</v>
      </c>
      <c r="AG99" s="25" t="e">
        <f t="shared" si="52"/>
        <v>#DIV/0!</v>
      </c>
    </row>
    <row r="100" spans="1:33" x14ac:dyDescent="0.25">
      <c r="A100" s="1">
        <f>'Тулуз-Пьерон'!A104</f>
        <v>0</v>
      </c>
      <c r="B100" s="1" t="e">
        <f>AVERAGE('Тулуз-Пьерон'!H104:Q104)</f>
        <v>#DIV/0!</v>
      </c>
      <c r="C100" s="1" t="e">
        <f>AVERAGE('Тулуз-Пьерон'!R104:AA104)</f>
        <v>#DIV/0!</v>
      </c>
      <c r="D100" s="26" t="e">
        <f t="shared" si="35"/>
        <v>#DIV/0!</v>
      </c>
      <c r="E100" s="26" t="e">
        <f>STDEV('Тулуз-Пьерон'!H104:Q104)</f>
        <v>#DIV/0!</v>
      </c>
      <c r="F100" s="26" t="e">
        <f>STDEV('Тулуз-Пьерон'!R104:AA104)</f>
        <v>#DIV/0!</v>
      </c>
      <c r="G100" s="26" t="e">
        <f>SQRT(RSQ('Тулуз-Пьерон'!H104:Q104,'Тулуз-Пьерон'!R104:AA104))</f>
        <v>#DIV/0!</v>
      </c>
      <c r="J100" s="25" t="e">
        <f t="shared" si="36"/>
        <v>#DIV/0!</v>
      </c>
      <c r="K100" s="25" t="e">
        <f t="shared" si="37"/>
        <v>#DIV/0!</v>
      </c>
      <c r="L100" s="25" t="e">
        <f t="shared" si="38"/>
        <v>#DIV/0!</v>
      </c>
      <c r="M100" s="25" t="e">
        <f t="shared" si="48"/>
        <v>#DIV/0!</v>
      </c>
      <c r="N100" s="25" t="e">
        <f t="shared" si="48"/>
        <v>#DIV/0!</v>
      </c>
      <c r="O100" s="25" t="e">
        <f t="shared" si="39"/>
        <v>#DIV/0!</v>
      </c>
      <c r="P100" s="25" t="e">
        <f t="shared" si="40"/>
        <v>#DIV/0!</v>
      </c>
      <c r="Q100" s="25" t="e">
        <f t="shared" si="41"/>
        <v>#DIV/0!</v>
      </c>
      <c r="R100" s="25" t="e">
        <f t="shared" si="42"/>
        <v>#DIV/0!</v>
      </c>
      <c r="S100" s="25" t="e">
        <f t="shared" si="43"/>
        <v>#DIV/0!</v>
      </c>
      <c r="T100" s="25" t="e">
        <f t="shared" si="44"/>
        <v>#DIV/0!</v>
      </c>
      <c r="U100" s="25" t="e">
        <f t="shared" si="45"/>
        <v>#DIV/0!</v>
      </c>
      <c r="V100" s="25" t="e">
        <f t="shared" si="49"/>
        <v>#DIV/0!</v>
      </c>
      <c r="W100" s="25" t="e">
        <f t="shared" si="49"/>
        <v>#DIV/0!</v>
      </c>
      <c r="X100" s="25" t="e">
        <f t="shared" si="46"/>
        <v>#DIV/0!</v>
      </c>
      <c r="Y100" s="25" t="e">
        <f t="shared" si="50"/>
        <v>#DIV/0!</v>
      </c>
      <c r="Z100" s="25" t="e">
        <f t="shared" si="50"/>
        <v>#DIV/0!</v>
      </c>
      <c r="AA100" s="25" t="e">
        <f t="shared" si="50"/>
        <v>#DIV/0!</v>
      </c>
      <c r="AB100" s="25" t="e">
        <f t="shared" si="50"/>
        <v>#DIV/0!</v>
      </c>
      <c r="AC100" s="25" t="e">
        <f t="shared" si="50"/>
        <v>#DIV/0!</v>
      </c>
      <c r="AD100" s="25" t="e">
        <f t="shared" si="51"/>
        <v>#DIV/0!</v>
      </c>
      <c r="AE100" s="25" t="e">
        <f t="shared" si="51"/>
        <v>#DIV/0!</v>
      </c>
      <c r="AF100" s="25" t="e">
        <f t="shared" si="52"/>
        <v>#DIV/0!</v>
      </c>
      <c r="AG100" s="25" t="e">
        <f t="shared" si="52"/>
        <v>#DIV/0!</v>
      </c>
    </row>
    <row r="101" spans="1:33" x14ac:dyDescent="0.25">
      <c r="A101" s="1">
        <f>'Тулуз-Пьерон'!A105</f>
        <v>0</v>
      </c>
      <c r="B101" s="1" t="e">
        <f>AVERAGE('Тулуз-Пьерон'!H105:Q105)</f>
        <v>#DIV/0!</v>
      </c>
      <c r="C101" s="1" t="e">
        <f>AVERAGE('Тулуз-Пьерон'!R105:AA105)</f>
        <v>#DIV/0!</v>
      </c>
      <c r="D101" s="26" t="e">
        <f t="shared" si="35"/>
        <v>#DIV/0!</v>
      </c>
      <c r="E101" s="26" t="e">
        <f>STDEV('Тулуз-Пьерон'!H105:Q105)</f>
        <v>#DIV/0!</v>
      </c>
      <c r="F101" s="26" t="e">
        <f>STDEV('Тулуз-Пьерон'!R105:AA105)</f>
        <v>#DIV/0!</v>
      </c>
      <c r="G101" s="26" t="e">
        <f>SQRT(RSQ('Тулуз-Пьерон'!H105:Q105,'Тулуз-Пьерон'!R105:AA105))</f>
        <v>#DIV/0!</v>
      </c>
      <c r="J101" s="25" t="e">
        <f t="shared" si="36"/>
        <v>#DIV/0!</v>
      </c>
      <c r="K101" s="25" t="e">
        <f t="shared" si="37"/>
        <v>#DIV/0!</v>
      </c>
      <c r="L101" s="25" t="e">
        <f t="shared" si="38"/>
        <v>#DIV/0!</v>
      </c>
      <c r="M101" s="25" t="e">
        <f t="shared" si="48"/>
        <v>#DIV/0!</v>
      </c>
      <c r="N101" s="25" t="e">
        <f t="shared" si="48"/>
        <v>#DIV/0!</v>
      </c>
      <c r="O101" s="25" t="e">
        <f t="shared" si="39"/>
        <v>#DIV/0!</v>
      </c>
      <c r="P101" s="25" t="e">
        <f t="shared" si="40"/>
        <v>#DIV/0!</v>
      </c>
      <c r="Q101" s="25" t="e">
        <f t="shared" si="41"/>
        <v>#DIV/0!</v>
      </c>
      <c r="R101" s="25" t="e">
        <f t="shared" si="42"/>
        <v>#DIV/0!</v>
      </c>
      <c r="S101" s="25" t="e">
        <f t="shared" si="43"/>
        <v>#DIV/0!</v>
      </c>
      <c r="T101" s="25" t="e">
        <f t="shared" si="44"/>
        <v>#DIV/0!</v>
      </c>
      <c r="U101" s="25" t="e">
        <f t="shared" si="45"/>
        <v>#DIV/0!</v>
      </c>
      <c r="V101" s="25" t="e">
        <f t="shared" si="49"/>
        <v>#DIV/0!</v>
      </c>
      <c r="W101" s="25" t="e">
        <f t="shared" si="49"/>
        <v>#DIV/0!</v>
      </c>
      <c r="X101" s="25" t="e">
        <f t="shared" si="46"/>
        <v>#DIV/0!</v>
      </c>
      <c r="Y101" s="25" t="e">
        <f t="shared" ref="Y101:AC110" si="53">IF(AND($D101&gt;0,$D101&lt;=0.89),"ПАТОЛОГИЯ",IF(AND($D101&gt;0.89,$D101&lt;=0.91),"Слабая",IF(AND($D101&gt;91,$D101&lt;=0.93),"Средняя",IF(AND($D101&gt;0.93,$D101&lt;=0.96),"Хорошая",IF(AND($D101&gt;0.96,$D101&lt;=1),"Высокая","ОШИБКА")))))</f>
        <v>#DIV/0!</v>
      </c>
      <c r="Z101" s="25" t="e">
        <f t="shared" si="53"/>
        <v>#DIV/0!</v>
      </c>
      <c r="AA101" s="25" t="e">
        <f t="shared" si="53"/>
        <v>#DIV/0!</v>
      </c>
      <c r="AB101" s="25" t="e">
        <f t="shared" si="53"/>
        <v>#DIV/0!</v>
      </c>
      <c r="AC101" s="25" t="e">
        <f t="shared" si="53"/>
        <v>#DIV/0!</v>
      </c>
      <c r="AD101" s="25" t="e">
        <f t="shared" si="51"/>
        <v>#DIV/0!</v>
      </c>
      <c r="AE101" s="25" t="e">
        <f t="shared" si="51"/>
        <v>#DIV/0!</v>
      </c>
      <c r="AF101" s="25" t="e">
        <f t="shared" si="52"/>
        <v>#DIV/0!</v>
      </c>
      <c r="AG101" s="25" t="e">
        <f t="shared" si="52"/>
        <v>#DIV/0!</v>
      </c>
    </row>
    <row r="102" spans="1:33" x14ac:dyDescent="0.25">
      <c r="A102" s="1">
        <f>'Тулуз-Пьерон'!A106</f>
        <v>0</v>
      </c>
      <c r="B102" s="1" t="e">
        <f>AVERAGE('Тулуз-Пьерон'!H106:Q106)</f>
        <v>#DIV/0!</v>
      </c>
      <c r="C102" s="1" t="e">
        <f>AVERAGE('Тулуз-Пьерон'!R106:AA106)</f>
        <v>#DIV/0!</v>
      </c>
      <c r="D102" s="26" t="e">
        <f t="shared" si="35"/>
        <v>#DIV/0!</v>
      </c>
      <c r="E102" s="26" t="e">
        <f>STDEV('Тулуз-Пьерон'!H106:Q106)</f>
        <v>#DIV/0!</v>
      </c>
      <c r="F102" s="26" t="e">
        <f>STDEV('Тулуз-Пьерон'!R106:AA106)</f>
        <v>#DIV/0!</v>
      </c>
      <c r="G102" s="26" t="e">
        <f>SQRT(RSQ('Тулуз-Пьерон'!H106:Q106,'Тулуз-Пьерон'!R106:AA106))</f>
        <v>#DIV/0!</v>
      </c>
      <c r="J102" s="25" t="e">
        <f t="shared" si="36"/>
        <v>#DIV/0!</v>
      </c>
      <c r="K102" s="25" t="e">
        <f t="shared" si="37"/>
        <v>#DIV/0!</v>
      </c>
      <c r="L102" s="25" t="e">
        <f t="shared" si="38"/>
        <v>#DIV/0!</v>
      </c>
      <c r="M102" s="25" t="e">
        <f t="shared" si="48"/>
        <v>#DIV/0!</v>
      </c>
      <c r="N102" s="25" t="e">
        <f t="shared" si="48"/>
        <v>#DIV/0!</v>
      </c>
      <c r="O102" s="25" t="e">
        <f t="shared" si="39"/>
        <v>#DIV/0!</v>
      </c>
      <c r="P102" s="25" t="e">
        <f t="shared" si="40"/>
        <v>#DIV/0!</v>
      </c>
      <c r="Q102" s="25" t="e">
        <f t="shared" si="41"/>
        <v>#DIV/0!</v>
      </c>
      <c r="R102" s="25" t="e">
        <f t="shared" si="42"/>
        <v>#DIV/0!</v>
      </c>
      <c r="S102" s="25" t="e">
        <f t="shared" si="43"/>
        <v>#DIV/0!</v>
      </c>
      <c r="T102" s="25" t="e">
        <f t="shared" si="44"/>
        <v>#DIV/0!</v>
      </c>
      <c r="U102" s="25" t="e">
        <f t="shared" si="45"/>
        <v>#DIV/0!</v>
      </c>
      <c r="V102" s="25" t="e">
        <f t="shared" si="49"/>
        <v>#DIV/0!</v>
      </c>
      <c r="W102" s="25" t="e">
        <f t="shared" si="49"/>
        <v>#DIV/0!</v>
      </c>
      <c r="X102" s="25" t="e">
        <f t="shared" si="46"/>
        <v>#DIV/0!</v>
      </c>
      <c r="Y102" s="25" t="e">
        <f t="shared" si="53"/>
        <v>#DIV/0!</v>
      </c>
      <c r="Z102" s="25" t="e">
        <f t="shared" si="53"/>
        <v>#DIV/0!</v>
      </c>
      <c r="AA102" s="25" t="e">
        <f t="shared" si="53"/>
        <v>#DIV/0!</v>
      </c>
      <c r="AB102" s="25" t="e">
        <f t="shared" si="53"/>
        <v>#DIV/0!</v>
      </c>
      <c r="AC102" s="25" t="e">
        <f t="shared" si="53"/>
        <v>#DIV/0!</v>
      </c>
      <c r="AD102" s="25" t="e">
        <f t="shared" si="51"/>
        <v>#DIV/0!</v>
      </c>
      <c r="AE102" s="25" t="e">
        <f t="shared" si="51"/>
        <v>#DIV/0!</v>
      </c>
      <c r="AF102" s="25" t="e">
        <f t="shared" si="52"/>
        <v>#DIV/0!</v>
      </c>
      <c r="AG102" s="25" t="e">
        <f t="shared" si="52"/>
        <v>#DIV/0!</v>
      </c>
    </row>
    <row r="103" spans="1:33" x14ac:dyDescent="0.25">
      <c r="A103" s="1">
        <f>'Тулуз-Пьерон'!A107</f>
        <v>0</v>
      </c>
      <c r="B103" s="1" t="e">
        <f>AVERAGE('Тулуз-Пьерон'!H107:Q107)</f>
        <v>#DIV/0!</v>
      </c>
      <c r="C103" s="1" t="e">
        <f>AVERAGE('Тулуз-Пьерон'!R107:AA107)</f>
        <v>#DIV/0!</v>
      </c>
      <c r="D103" s="26" t="e">
        <f t="shared" si="35"/>
        <v>#DIV/0!</v>
      </c>
      <c r="E103" s="26" t="e">
        <f>STDEV('Тулуз-Пьерон'!H107:Q107)</f>
        <v>#DIV/0!</v>
      </c>
      <c r="F103" s="26" t="e">
        <f>STDEV('Тулуз-Пьерон'!R107:AA107)</f>
        <v>#DIV/0!</v>
      </c>
      <c r="G103" s="26" t="e">
        <f>SQRT(RSQ('Тулуз-Пьерон'!H107:Q107,'Тулуз-Пьерон'!R107:AA107))</f>
        <v>#DIV/0!</v>
      </c>
      <c r="J103" s="25" t="e">
        <f t="shared" si="36"/>
        <v>#DIV/0!</v>
      </c>
      <c r="K103" s="25" t="e">
        <f t="shared" si="37"/>
        <v>#DIV/0!</v>
      </c>
      <c r="L103" s="25" t="e">
        <f t="shared" si="38"/>
        <v>#DIV/0!</v>
      </c>
      <c r="M103" s="25" t="e">
        <f t="shared" si="48"/>
        <v>#DIV/0!</v>
      </c>
      <c r="N103" s="25" t="e">
        <f t="shared" si="48"/>
        <v>#DIV/0!</v>
      </c>
      <c r="O103" s="25" t="e">
        <f t="shared" si="39"/>
        <v>#DIV/0!</v>
      </c>
      <c r="P103" s="25" t="e">
        <f t="shared" si="40"/>
        <v>#DIV/0!</v>
      </c>
      <c r="Q103" s="25" t="e">
        <f t="shared" si="41"/>
        <v>#DIV/0!</v>
      </c>
      <c r="R103" s="25" t="e">
        <f t="shared" si="42"/>
        <v>#DIV/0!</v>
      </c>
      <c r="S103" s="25" t="e">
        <f t="shared" si="43"/>
        <v>#DIV/0!</v>
      </c>
      <c r="T103" s="25" t="e">
        <f t="shared" si="44"/>
        <v>#DIV/0!</v>
      </c>
      <c r="U103" s="25" t="e">
        <f t="shared" si="45"/>
        <v>#DIV/0!</v>
      </c>
      <c r="V103" s="25" t="e">
        <f t="shared" si="49"/>
        <v>#DIV/0!</v>
      </c>
      <c r="W103" s="25" t="e">
        <f t="shared" si="49"/>
        <v>#DIV/0!</v>
      </c>
      <c r="X103" s="25" t="e">
        <f t="shared" si="46"/>
        <v>#DIV/0!</v>
      </c>
      <c r="Y103" s="25" t="e">
        <f t="shared" si="53"/>
        <v>#DIV/0!</v>
      </c>
      <c r="Z103" s="25" t="e">
        <f t="shared" si="53"/>
        <v>#DIV/0!</v>
      </c>
      <c r="AA103" s="25" t="e">
        <f t="shared" si="53"/>
        <v>#DIV/0!</v>
      </c>
      <c r="AB103" s="25" t="e">
        <f t="shared" si="53"/>
        <v>#DIV/0!</v>
      </c>
      <c r="AC103" s="25" t="e">
        <f t="shared" si="53"/>
        <v>#DIV/0!</v>
      </c>
      <c r="AD103" s="25" t="e">
        <f t="shared" si="51"/>
        <v>#DIV/0!</v>
      </c>
      <c r="AE103" s="25" t="e">
        <f t="shared" si="51"/>
        <v>#DIV/0!</v>
      </c>
      <c r="AF103" s="25" t="e">
        <f t="shared" si="52"/>
        <v>#DIV/0!</v>
      </c>
      <c r="AG103" s="25" t="e">
        <f t="shared" si="52"/>
        <v>#DIV/0!</v>
      </c>
    </row>
    <row r="104" spans="1:33" x14ac:dyDescent="0.25">
      <c r="A104" s="1">
        <f>'Тулуз-Пьерон'!A108</f>
        <v>0</v>
      </c>
      <c r="B104" s="1" t="e">
        <f>AVERAGE('Тулуз-Пьерон'!H108:Q108)</f>
        <v>#DIV/0!</v>
      </c>
      <c r="C104" s="1" t="e">
        <f>AVERAGE('Тулуз-Пьерон'!R108:AA108)</f>
        <v>#DIV/0!</v>
      </c>
      <c r="D104" s="26" t="e">
        <f t="shared" si="35"/>
        <v>#DIV/0!</v>
      </c>
      <c r="E104" s="26" t="e">
        <f>STDEV('Тулуз-Пьерон'!H108:Q108)</f>
        <v>#DIV/0!</v>
      </c>
      <c r="F104" s="26" t="e">
        <f>STDEV('Тулуз-Пьерон'!R108:AA108)</f>
        <v>#DIV/0!</v>
      </c>
      <c r="G104" s="26" t="e">
        <f>SQRT(RSQ('Тулуз-Пьерон'!H108:Q108,'Тулуз-Пьерон'!R108:AA108))</f>
        <v>#DIV/0!</v>
      </c>
      <c r="J104" s="25" t="e">
        <f t="shared" si="36"/>
        <v>#DIV/0!</v>
      </c>
      <c r="K104" s="25" t="e">
        <f t="shared" si="37"/>
        <v>#DIV/0!</v>
      </c>
      <c r="L104" s="25" t="e">
        <f t="shared" si="38"/>
        <v>#DIV/0!</v>
      </c>
      <c r="M104" s="25" t="e">
        <f t="shared" si="48"/>
        <v>#DIV/0!</v>
      </c>
      <c r="N104" s="25" t="e">
        <f t="shared" si="48"/>
        <v>#DIV/0!</v>
      </c>
      <c r="O104" s="25" t="e">
        <f t="shared" si="39"/>
        <v>#DIV/0!</v>
      </c>
      <c r="P104" s="25" t="e">
        <f t="shared" si="40"/>
        <v>#DIV/0!</v>
      </c>
      <c r="Q104" s="25" t="e">
        <f t="shared" si="41"/>
        <v>#DIV/0!</v>
      </c>
      <c r="R104" s="25" t="e">
        <f t="shared" si="42"/>
        <v>#DIV/0!</v>
      </c>
      <c r="S104" s="25" t="e">
        <f t="shared" si="43"/>
        <v>#DIV/0!</v>
      </c>
      <c r="T104" s="25" t="e">
        <f t="shared" si="44"/>
        <v>#DIV/0!</v>
      </c>
      <c r="U104" s="25" t="e">
        <f t="shared" si="45"/>
        <v>#DIV/0!</v>
      </c>
      <c r="V104" s="25" t="e">
        <f t="shared" si="49"/>
        <v>#DIV/0!</v>
      </c>
      <c r="W104" s="25" t="e">
        <f t="shared" si="49"/>
        <v>#DIV/0!</v>
      </c>
      <c r="X104" s="25" t="e">
        <f t="shared" si="46"/>
        <v>#DIV/0!</v>
      </c>
      <c r="Y104" s="25" t="e">
        <f t="shared" si="53"/>
        <v>#DIV/0!</v>
      </c>
      <c r="Z104" s="25" t="e">
        <f t="shared" si="53"/>
        <v>#DIV/0!</v>
      </c>
      <c r="AA104" s="25" t="e">
        <f t="shared" si="53"/>
        <v>#DIV/0!</v>
      </c>
      <c r="AB104" s="25" t="e">
        <f t="shared" si="53"/>
        <v>#DIV/0!</v>
      </c>
      <c r="AC104" s="25" t="e">
        <f t="shared" si="53"/>
        <v>#DIV/0!</v>
      </c>
      <c r="AD104" s="25" t="e">
        <f t="shared" si="51"/>
        <v>#DIV/0!</v>
      </c>
      <c r="AE104" s="25" t="e">
        <f t="shared" si="51"/>
        <v>#DIV/0!</v>
      </c>
      <c r="AF104" s="25" t="e">
        <f t="shared" si="52"/>
        <v>#DIV/0!</v>
      </c>
      <c r="AG104" s="25" t="e">
        <f t="shared" si="52"/>
        <v>#DIV/0!</v>
      </c>
    </row>
    <row r="105" spans="1:33" x14ac:dyDescent="0.25">
      <c r="A105" s="1">
        <f>'Тулуз-Пьерон'!A109</f>
        <v>0</v>
      </c>
      <c r="B105" s="1" t="e">
        <f>AVERAGE('Тулуз-Пьерон'!H109:Q109)</f>
        <v>#DIV/0!</v>
      </c>
      <c r="C105" s="1" t="e">
        <f>AVERAGE('Тулуз-Пьерон'!R109:AA109)</f>
        <v>#DIV/0!</v>
      </c>
      <c r="D105" s="26" t="e">
        <f t="shared" si="35"/>
        <v>#DIV/0!</v>
      </c>
      <c r="E105" s="26" t="e">
        <f>STDEV('Тулуз-Пьерон'!H109:Q109)</f>
        <v>#DIV/0!</v>
      </c>
      <c r="F105" s="26" t="e">
        <f>STDEV('Тулуз-Пьерон'!R109:AA109)</f>
        <v>#DIV/0!</v>
      </c>
      <c r="G105" s="26" t="e">
        <f>SQRT(RSQ('Тулуз-Пьерон'!H109:Q109,'Тулуз-Пьерон'!R109:AA109))</f>
        <v>#DIV/0!</v>
      </c>
      <c r="J105" s="25" t="e">
        <f t="shared" si="36"/>
        <v>#DIV/0!</v>
      </c>
      <c r="K105" s="25" t="e">
        <f t="shared" si="37"/>
        <v>#DIV/0!</v>
      </c>
      <c r="L105" s="25" t="e">
        <f t="shared" si="38"/>
        <v>#DIV/0!</v>
      </c>
      <c r="M105" s="25" t="e">
        <f t="shared" si="48"/>
        <v>#DIV/0!</v>
      </c>
      <c r="N105" s="25" t="e">
        <f t="shared" si="48"/>
        <v>#DIV/0!</v>
      </c>
      <c r="O105" s="25" t="e">
        <f t="shared" si="39"/>
        <v>#DIV/0!</v>
      </c>
      <c r="P105" s="25" t="e">
        <f t="shared" si="40"/>
        <v>#DIV/0!</v>
      </c>
      <c r="Q105" s="25" t="e">
        <f t="shared" si="41"/>
        <v>#DIV/0!</v>
      </c>
      <c r="R105" s="25" t="e">
        <f t="shared" si="42"/>
        <v>#DIV/0!</v>
      </c>
      <c r="S105" s="25" t="e">
        <f t="shared" si="43"/>
        <v>#DIV/0!</v>
      </c>
      <c r="T105" s="25" t="e">
        <f t="shared" si="44"/>
        <v>#DIV/0!</v>
      </c>
      <c r="U105" s="25" t="e">
        <f t="shared" si="45"/>
        <v>#DIV/0!</v>
      </c>
      <c r="V105" s="25" t="e">
        <f t="shared" si="49"/>
        <v>#DIV/0!</v>
      </c>
      <c r="W105" s="25" t="e">
        <f t="shared" si="49"/>
        <v>#DIV/0!</v>
      </c>
      <c r="X105" s="25" t="e">
        <f t="shared" si="46"/>
        <v>#DIV/0!</v>
      </c>
      <c r="Y105" s="25" t="e">
        <f t="shared" si="53"/>
        <v>#DIV/0!</v>
      </c>
      <c r="Z105" s="25" t="e">
        <f t="shared" si="53"/>
        <v>#DIV/0!</v>
      </c>
      <c r="AA105" s="25" t="e">
        <f t="shared" si="53"/>
        <v>#DIV/0!</v>
      </c>
      <c r="AB105" s="25" t="e">
        <f t="shared" si="53"/>
        <v>#DIV/0!</v>
      </c>
      <c r="AC105" s="25" t="e">
        <f t="shared" si="53"/>
        <v>#DIV/0!</v>
      </c>
      <c r="AD105" s="25" t="e">
        <f t="shared" si="51"/>
        <v>#DIV/0!</v>
      </c>
      <c r="AE105" s="25" t="e">
        <f t="shared" si="51"/>
        <v>#DIV/0!</v>
      </c>
      <c r="AF105" s="25" t="e">
        <f t="shared" si="52"/>
        <v>#DIV/0!</v>
      </c>
      <c r="AG105" s="25" t="e">
        <f t="shared" si="52"/>
        <v>#DIV/0!</v>
      </c>
    </row>
    <row r="106" spans="1:33" x14ac:dyDescent="0.25">
      <c r="A106" s="1">
        <f>'Тулуз-Пьерон'!A110</f>
        <v>0</v>
      </c>
      <c r="B106" s="1" t="e">
        <f>AVERAGE('Тулуз-Пьерон'!H110:Q110)</f>
        <v>#DIV/0!</v>
      </c>
      <c r="C106" s="1" t="e">
        <f>AVERAGE('Тулуз-Пьерон'!R110:AA110)</f>
        <v>#DIV/0!</v>
      </c>
      <c r="D106" s="26" t="e">
        <f t="shared" si="35"/>
        <v>#DIV/0!</v>
      </c>
      <c r="E106" s="26" t="e">
        <f>STDEV('Тулуз-Пьерон'!H110:Q110)</f>
        <v>#DIV/0!</v>
      </c>
      <c r="F106" s="26" t="e">
        <f>STDEV('Тулуз-Пьерон'!R110:AA110)</f>
        <v>#DIV/0!</v>
      </c>
      <c r="G106" s="26" t="e">
        <f>SQRT(RSQ('Тулуз-Пьерон'!H110:Q110,'Тулуз-Пьерон'!R110:AA110))</f>
        <v>#DIV/0!</v>
      </c>
      <c r="J106" s="25" t="e">
        <f t="shared" si="36"/>
        <v>#DIV/0!</v>
      </c>
      <c r="K106" s="25" t="e">
        <f t="shared" si="37"/>
        <v>#DIV/0!</v>
      </c>
      <c r="L106" s="25" t="e">
        <f t="shared" si="38"/>
        <v>#DIV/0!</v>
      </c>
      <c r="M106" s="25" t="e">
        <f t="shared" si="48"/>
        <v>#DIV/0!</v>
      </c>
      <c r="N106" s="25" t="e">
        <f t="shared" si="48"/>
        <v>#DIV/0!</v>
      </c>
      <c r="O106" s="25" t="e">
        <f t="shared" si="39"/>
        <v>#DIV/0!</v>
      </c>
      <c r="P106" s="25" t="e">
        <f t="shared" si="40"/>
        <v>#DIV/0!</v>
      </c>
      <c r="Q106" s="25" t="e">
        <f t="shared" si="41"/>
        <v>#DIV/0!</v>
      </c>
      <c r="R106" s="25" t="e">
        <f t="shared" si="42"/>
        <v>#DIV/0!</v>
      </c>
      <c r="S106" s="25" t="e">
        <f t="shared" si="43"/>
        <v>#DIV/0!</v>
      </c>
      <c r="T106" s="25" t="e">
        <f t="shared" si="44"/>
        <v>#DIV/0!</v>
      </c>
      <c r="U106" s="25" t="e">
        <f t="shared" si="45"/>
        <v>#DIV/0!</v>
      </c>
      <c r="V106" s="25" t="e">
        <f t="shared" si="49"/>
        <v>#DIV/0!</v>
      </c>
      <c r="W106" s="25" t="e">
        <f t="shared" si="49"/>
        <v>#DIV/0!</v>
      </c>
      <c r="X106" s="25" t="e">
        <f t="shared" si="46"/>
        <v>#DIV/0!</v>
      </c>
      <c r="Y106" s="25" t="e">
        <f t="shared" si="53"/>
        <v>#DIV/0!</v>
      </c>
      <c r="Z106" s="25" t="e">
        <f t="shared" si="53"/>
        <v>#DIV/0!</v>
      </c>
      <c r="AA106" s="25" t="e">
        <f t="shared" si="53"/>
        <v>#DIV/0!</v>
      </c>
      <c r="AB106" s="25" t="e">
        <f t="shared" si="53"/>
        <v>#DIV/0!</v>
      </c>
      <c r="AC106" s="25" t="e">
        <f t="shared" si="53"/>
        <v>#DIV/0!</v>
      </c>
      <c r="AD106" s="25" t="e">
        <f t="shared" si="51"/>
        <v>#DIV/0!</v>
      </c>
      <c r="AE106" s="25" t="e">
        <f t="shared" si="51"/>
        <v>#DIV/0!</v>
      </c>
      <c r="AF106" s="25" t="e">
        <f t="shared" si="52"/>
        <v>#DIV/0!</v>
      </c>
      <c r="AG106" s="25" t="e">
        <f t="shared" si="52"/>
        <v>#DIV/0!</v>
      </c>
    </row>
    <row r="107" spans="1:33" x14ac:dyDescent="0.25">
      <c r="A107" s="1">
        <f>'Тулуз-Пьерон'!A111</f>
        <v>0</v>
      </c>
      <c r="B107" s="1" t="e">
        <f>AVERAGE('Тулуз-Пьерон'!H111:Q111)</f>
        <v>#DIV/0!</v>
      </c>
      <c r="C107" s="1" t="e">
        <f>AVERAGE('Тулуз-Пьерон'!R111:AA111)</f>
        <v>#DIV/0!</v>
      </c>
      <c r="D107" s="26" t="e">
        <f t="shared" si="35"/>
        <v>#DIV/0!</v>
      </c>
      <c r="E107" s="26" t="e">
        <f>STDEV('Тулуз-Пьерон'!H111:Q111)</f>
        <v>#DIV/0!</v>
      </c>
      <c r="F107" s="26" t="e">
        <f>STDEV('Тулуз-Пьерон'!R111:AA111)</f>
        <v>#DIV/0!</v>
      </c>
      <c r="G107" s="26" t="e">
        <f>SQRT(RSQ('Тулуз-Пьерон'!H111:Q111,'Тулуз-Пьерон'!R111:AA111))</f>
        <v>#DIV/0!</v>
      </c>
      <c r="J107" s="25" t="e">
        <f t="shared" si="36"/>
        <v>#DIV/0!</v>
      </c>
      <c r="K107" s="25" t="e">
        <f t="shared" si="37"/>
        <v>#DIV/0!</v>
      </c>
      <c r="L107" s="25" t="e">
        <f t="shared" si="38"/>
        <v>#DIV/0!</v>
      </c>
      <c r="M107" s="25" t="e">
        <f t="shared" si="48"/>
        <v>#DIV/0!</v>
      </c>
      <c r="N107" s="25" t="e">
        <f t="shared" si="48"/>
        <v>#DIV/0!</v>
      </c>
      <c r="O107" s="25" t="e">
        <f t="shared" si="39"/>
        <v>#DIV/0!</v>
      </c>
      <c r="P107" s="25" t="e">
        <f t="shared" si="40"/>
        <v>#DIV/0!</v>
      </c>
      <c r="Q107" s="25" t="e">
        <f t="shared" si="41"/>
        <v>#DIV/0!</v>
      </c>
      <c r="R107" s="25" t="e">
        <f t="shared" si="42"/>
        <v>#DIV/0!</v>
      </c>
      <c r="S107" s="25" t="e">
        <f t="shared" si="43"/>
        <v>#DIV/0!</v>
      </c>
      <c r="T107" s="25" t="e">
        <f t="shared" si="44"/>
        <v>#DIV/0!</v>
      </c>
      <c r="U107" s="25" t="e">
        <f t="shared" si="45"/>
        <v>#DIV/0!</v>
      </c>
      <c r="V107" s="25" t="e">
        <f t="shared" si="49"/>
        <v>#DIV/0!</v>
      </c>
      <c r="W107" s="25" t="e">
        <f t="shared" si="49"/>
        <v>#DIV/0!</v>
      </c>
      <c r="X107" s="25" t="e">
        <f t="shared" si="46"/>
        <v>#DIV/0!</v>
      </c>
      <c r="Y107" s="25" t="e">
        <f t="shared" si="53"/>
        <v>#DIV/0!</v>
      </c>
      <c r="Z107" s="25" t="e">
        <f t="shared" si="53"/>
        <v>#DIV/0!</v>
      </c>
      <c r="AA107" s="25" t="e">
        <f t="shared" si="53"/>
        <v>#DIV/0!</v>
      </c>
      <c r="AB107" s="25" t="e">
        <f t="shared" si="53"/>
        <v>#DIV/0!</v>
      </c>
      <c r="AC107" s="25" t="e">
        <f t="shared" si="53"/>
        <v>#DIV/0!</v>
      </c>
      <c r="AD107" s="25" t="e">
        <f t="shared" si="51"/>
        <v>#DIV/0!</v>
      </c>
      <c r="AE107" s="25" t="e">
        <f t="shared" si="51"/>
        <v>#DIV/0!</v>
      </c>
      <c r="AF107" s="25" t="e">
        <f t="shared" si="52"/>
        <v>#DIV/0!</v>
      </c>
      <c r="AG107" s="25" t="e">
        <f t="shared" si="52"/>
        <v>#DIV/0!</v>
      </c>
    </row>
    <row r="108" spans="1:33" x14ac:dyDescent="0.25">
      <c r="A108" s="1">
        <f>'Тулуз-Пьерон'!A112</f>
        <v>0</v>
      </c>
      <c r="B108" s="1" t="e">
        <f>AVERAGE('Тулуз-Пьерон'!H112:Q112)</f>
        <v>#DIV/0!</v>
      </c>
      <c r="C108" s="1" t="e">
        <f>AVERAGE('Тулуз-Пьерон'!R112:AA112)</f>
        <v>#DIV/0!</v>
      </c>
      <c r="D108" s="26" t="e">
        <f t="shared" si="35"/>
        <v>#DIV/0!</v>
      </c>
      <c r="E108" s="26" t="e">
        <f>STDEV('Тулуз-Пьерон'!H112:Q112)</f>
        <v>#DIV/0!</v>
      </c>
      <c r="F108" s="26" t="e">
        <f>STDEV('Тулуз-Пьерон'!R112:AA112)</f>
        <v>#DIV/0!</v>
      </c>
      <c r="G108" s="26" t="e">
        <f>SQRT(RSQ('Тулуз-Пьерон'!H112:Q112,'Тулуз-Пьерон'!R112:AA112))</f>
        <v>#DIV/0!</v>
      </c>
      <c r="J108" s="25" t="e">
        <f t="shared" si="36"/>
        <v>#DIV/0!</v>
      </c>
      <c r="K108" s="25" t="e">
        <f t="shared" si="37"/>
        <v>#DIV/0!</v>
      </c>
      <c r="L108" s="25" t="e">
        <f t="shared" si="38"/>
        <v>#DIV/0!</v>
      </c>
      <c r="M108" s="25" t="e">
        <f t="shared" si="48"/>
        <v>#DIV/0!</v>
      </c>
      <c r="N108" s="25" t="e">
        <f t="shared" si="48"/>
        <v>#DIV/0!</v>
      </c>
      <c r="O108" s="25" t="e">
        <f t="shared" si="39"/>
        <v>#DIV/0!</v>
      </c>
      <c r="P108" s="25" t="e">
        <f t="shared" si="40"/>
        <v>#DIV/0!</v>
      </c>
      <c r="Q108" s="25" t="e">
        <f t="shared" si="41"/>
        <v>#DIV/0!</v>
      </c>
      <c r="R108" s="25" t="e">
        <f t="shared" si="42"/>
        <v>#DIV/0!</v>
      </c>
      <c r="S108" s="25" t="e">
        <f t="shared" si="43"/>
        <v>#DIV/0!</v>
      </c>
      <c r="T108" s="25" t="e">
        <f t="shared" si="44"/>
        <v>#DIV/0!</v>
      </c>
      <c r="U108" s="25" t="e">
        <f t="shared" si="45"/>
        <v>#DIV/0!</v>
      </c>
      <c r="V108" s="25" t="e">
        <f t="shared" si="49"/>
        <v>#DIV/0!</v>
      </c>
      <c r="W108" s="25" t="e">
        <f t="shared" si="49"/>
        <v>#DIV/0!</v>
      </c>
      <c r="X108" s="25" t="e">
        <f t="shared" si="46"/>
        <v>#DIV/0!</v>
      </c>
      <c r="Y108" s="25" t="e">
        <f t="shared" si="53"/>
        <v>#DIV/0!</v>
      </c>
      <c r="Z108" s="25" t="e">
        <f t="shared" si="53"/>
        <v>#DIV/0!</v>
      </c>
      <c r="AA108" s="25" t="e">
        <f t="shared" si="53"/>
        <v>#DIV/0!</v>
      </c>
      <c r="AB108" s="25" t="e">
        <f t="shared" si="53"/>
        <v>#DIV/0!</v>
      </c>
      <c r="AC108" s="25" t="e">
        <f t="shared" si="53"/>
        <v>#DIV/0!</v>
      </c>
      <c r="AD108" s="25" t="e">
        <f t="shared" si="51"/>
        <v>#DIV/0!</v>
      </c>
      <c r="AE108" s="25" t="e">
        <f t="shared" si="51"/>
        <v>#DIV/0!</v>
      </c>
      <c r="AF108" s="25" t="e">
        <f t="shared" si="52"/>
        <v>#DIV/0!</v>
      </c>
      <c r="AG108" s="25" t="e">
        <f t="shared" si="52"/>
        <v>#DIV/0!</v>
      </c>
    </row>
    <row r="109" spans="1:33" x14ac:dyDescent="0.25">
      <c r="A109" s="1">
        <f>'Тулуз-Пьерон'!A113</f>
        <v>0</v>
      </c>
      <c r="B109" s="1" t="e">
        <f>AVERAGE('Тулуз-Пьерон'!H113:Q113)</f>
        <v>#DIV/0!</v>
      </c>
      <c r="C109" s="1" t="e">
        <f>AVERAGE('Тулуз-Пьерон'!R113:AA113)</f>
        <v>#DIV/0!</v>
      </c>
      <c r="D109" s="26" t="e">
        <f t="shared" si="35"/>
        <v>#DIV/0!</v>
      </c>
      <c r="E109" s="26" t="e">
        <f>STDEV('Тулуз-Пьерон'!H113:Q113)</f>
        <v>#DIV/0!</v>
      </c>
      <c r="F109" s="26" t="e">
        <f>STDEV('Тулуз-Пьерон'!R113:AA113)</f>
        <v>#DIV/0!</v>
      </c>
      <c r="G109" s="26" t="e">
        <f>SQRT(RSQ('Тулуз-Пьерон'!H113:Q113,'Тулуз-Пьерон'!R113:AA113))</f>
        <v>#DIV/0!</v>
      </c>
      <c r="J109" s="25" t="e">
        <f t="shared" si="36"/>
        <v>#DIV/0!</v>
      </c>
      <c r="K109" s="25" t="e">
        <f t="shared" si="37"/>
        <v>#DIV/0!</v>
      </c>
      <c r="L109" s="25" t="e">
        <f t="shared" si="38"/>
        <v>#DIV/0!</v>
      </c>
      <c r="M109" s="25" t="e">
        <f t="shared" si="48"/>
        <v>#DIV/0!</v>
      </c>
      <c r="N109" s="25" t="e">
        <f t="shared" si="48"/>
        <v>#DIV/0!</v>
      </c>
      <c r="O109" s="25" t="e">
        <f t="shared" si="39"/>
        <v>#DIV/0!</v>
      </c>
      <c r="P109" s="25" t="e">
        <f t="shared" si="40"/>
        <v>#DIV/0!</v>
      </c>
      <c r="Q109" s="25" t="e">
        <f t="shared" si="41"/>
        <v>#DIV/0!</v>
      </c>
      <c r="R109" s="25" t="e">
        <f t="shared" si="42"/>
        <v>#DIV/0!</v>
      </c>
      <c r="S109" s="25" t="e">
        <f t="shared" si="43"/>
        <v>#DIV/0!</v>
      </c>
      <c r="T109" s="25" t="e">
        <f t="shared" si="44"/>
        <v>#DIV/0!</v>
      </c>
      <c r="U109" s="25" t="e">
        <f t="shared" si="45"/>
        <v>#DIV/0!</v>
      </c>
      <c r="V109" s="25" t="e">
        <f t="shared" si="49"/>
        <v>#DIV/0!</v>
      </c>
      <c r="W109" s="25" t="e">
        <f t="shared" si="49"/>
        <v>#DIV/0!</v>
      </c>
      <c r="X109" s="25" t="e">
        <f t="shared" si="46"/>
        <v>#DIV/0!</v>
      </c>
      <c r="Y109" s="25" t="e">
        <f t="shared" si="53"/>
        <v>#DIV/0!</v>
      </c>
      <c r="Z109" s="25" t="e">
        <f t="shared" si="53"/>
        <v>#DIV/0!</v>
      </c>
      <c r="AA109" s="25" t="e">
        <f t="shared" si="53"/>
        <v>#DIV/0!</v>
      </c>
      <c r="AB109" s="25" t="e">
        <f t="shared" si="53"/>
        <v>#DIV/0!</v>
      </c>
      <c r="AC109" s="25" t="e">
        <f t="shared" si="53"/>
        <v>#DIV/0!</v>
      </c>
      <c r="AD109" s="25" t="e">
        <f t="shared" si="51"/>
        <v>#DIV/0!</v>
      </c>
      <c r="AE109" s="25" t="e">
        <f t="shared" si="51"/>
        <v>#DIV/0!</v>
      </c>
      <c r="AF109" s="25" t="e">
        <f t="shared" si="52"/>
        <v>#DIV/0!</v>
      </c>
      <c r="AG109" s="25" t="e">
        <f t="shared" si="52"/>
        <v>#DIV/0!</v>
      </c>
    </row>
    <row r="110" spans="1:33" x14ac:dyDescent="0.25">
      <c r="A110" s="1">
        <f>'Тулуз-Пьерон'!A114</f>
        <v>0</v>
      </c>
      <c r="B110" s="1" t="e">
        <f>AVERAGE('Тулуз-Пьерон'!H114:Q114)</f>
        <v>#DIV/0!</v>
      </c>
      <c r="C110" s="1" t="e">
        <f>AVERAGE('Тулуз-Пьерон'!R114:AA114)</f>
        <v>#DIV/0!</v>
      </c>
      <c r="D110" s="26" t="e">
        <f t="shared" si="35"/>
        <v>#DIV/0!</v>
      </c>
      <c r="E110" s="26" t="e">
        <f>STDEV('Тулуз-Пьерон'!H114:Q114)</f>
        <v>#DIV/0!</v>
      </c>
      <c r="F110" s="26" t="e">
        <f>STDEV('Тулуз-Пьерон'!R114:AA114)</f>
        <v>#DIV/0!</v>
      </c>
      <c r="G110" s="26" t="e">
        <f>SQRT(RSQ('Тулуз-Пьерон'!H114:Q114,'Тулуз-Пьерон'!R114:AA114))</f>
        <v>#DIV/0!</v>
      </c>
      <c r="J110" s="25" t="e">
        <f t="shared" si="36"/>
        <v>#DIV/0!</v>
      </c>
      <c r="K110" s="25" t="e">
        <f t="shared" si="37"/>
        <v>#DIV/0!</v>
      </c>
      <c r="L110" s="25" t="e">
        <f t="shared" si="38"/>
        <v>#DIV/0!</v>
      </c>
      <c r="M110" s="25" t="e">
        <f t="shared" si="48"/>
        <v>#DIV/0!</v>
      </c>
      <c r="N110" s="25" t="e">
        <f t="shared" si="48"/>
        <v>#DIV/0!</v>
      </c>
      <c r="O110" s="25" t="e">
        <f t="shared" si="39"/>
        <v>#DIV/0!</v>
      </c>
      <c r="P110" s="25" t="e">
        <f t="shared" si="40"/>
        <v>#DIV/0!</v>
      </c>
      <c r="Q110" s="25" t="e">
        <f t="shared" si="41"/>
        <v>#DIV/0!</v>
      </c>
      <c r="R110" s="25" t="e">
        <f t="shared" si="42"/>
        <v>#DIV/0!</v>
      </c>
      <c r="S110" s="25" t="e">
        <f t="shared" si="43"/>
        <v>#DIV/0!</v>
      </c>
      <c r="T110" s="25" t="e">
        <f t="shared" si="44"/>
        <v>#DIV/0!</v>
      </c>
      <c r="U110" s="25" t="e">
        <f t="shared" si="45"/>
        <v>#DIV/0!</v>
      </c>
      <c r="V110" s="25" t="e">
        <f t="shared" si="49"/>
        <v>#DIV/0!</v>
      </c>
      <c r="W110" s="25" t="e">
        <f t="shared" si="49"/>
        <v>#DIV/0!</v>
      </c>
      <c r="X110" s="25" t="e">
        <f t="shared" si="46"/>
        <v>#DIV/0!</v>
      </c>
      <c r="Y110" s="25" t="e">
        <f t="shared" si="53"/>
        <v>#DIV/0!</v>
      </c>
      <c r="Z110" s="25" t="e">
        <f t="shared" si="53"/>
        <v>#DIV/0!</v>
      </c>
      <c r="AA110" s="25" t="e">
        <f t="shared" si="53"/>
        <v>#DIV/0!</v>
      </c>
      <c r="AB110" s="25" t="e">
        <f t="shared" si="53"/>
        <v>#DIV/0!</v>
      </c>
      <c r="AC110" s="25" t="e">
        <f t="shared" si="53"/>
        <v>#DIV/0!</v>
      </c>
      <c r="AD110" s="25" t="e">
        <f t="shared" si="51"/>
        <v>#DIV/0!</v>
      </c>
      <c r="AE110" s="25" t="e">
        <f t="shared" si="51"/>
        <v>#DIV/0!</v>
      </c>
      <c r="AF110" s="25" t="e">
        <f t="shared" si="52"/>
        <v>#DIV/0!</v>
      </c>
      <c r="AG110" s="25" t="e">
        <f t="shared" si="52"/>
        <v>#DIV/0!</v>
      </c>
    </row>
    <row r="111" spans="1:33" x14ac:dyDescent="0.25">
      <c r="A111" s="1">
        <f>'Тулуз-Пьерон'!A115</f>
        <v>0</v>
      </c>
      <c r="B111" s="1" t="e">
        <f>AVERAGE('Тулуз-Пьерон'!H115:Q115)</f>
        <v>#DIV/0!</v>
      </c>
      <c r="C111" s="1" t="e">
        <f>AVERAGE('Тулуз-Пьерон'!R115:AA115)</f>
        <v>#DIV/0!</v>
      </c>
      <c r="D111" s="26" t="e">
        <f t="shared" si="35"/>
        <v>#DIV/0!</v>
      </c>
      <c r="E111" s="26" t="e">
        <f>STDEV('Тулуз-Пьерон'!H115:Q115)</f>
        <v>#DIV/0!</v>
      </c>
      <c r="F111" s="26" t="e">
        <f>STDEV('Тулуз-Пьерон'!R115:AA115)</f>
        <v>#DIV/0!</v>
      </c>
      <c r="G111" s="26" t="e">
        <f>SQRT(RSQ('Тулуз-Пьерон'!H115:Q115,'Тулуз-Пьерон'!R115:AA115))</f>
        <v>#DIV/0!</v>
      </c>
      <c r="J111" s="25" t="e">
        <f t="shared" si="36"/>
        <v>#DIV/0!</v>
      </c>
      <c r="K111" s="25" t="e">
        <f t="shared" si="37"/>
        <v>#DIV/0!</v>
      </c>
      <c r="L111" s="25" t="e">
        <f t="shared" si="38"/>
        <v>#DIV/0!</v>
      </c>
      <c r="M111" s="25" t="e">
        <f t="shared" ref="M111:N130" si="54">IF(AND($B111&gt;0,$B111&lt;=15),"ПАТОЛОГИЯ",IF(AND($B111&gt;15,$B111&lt;=25),"Слабая",IF(AND($B111&gt;25,$B111&lt;=36),"Средняя",IF(AND($B111&gt;36,$B111&lt;=48),"Хорошая",IF($B111&gt;48,"Высокая","ОШИБКА")))))</f>
        <v>#DIV/0!</v>
      </c>
      <c r="N111" s="25" t="e">
        <f t="shared" si="54"/>
        <v>#DIV/0!</v>
      </c>
      <c r="O111" s="25" t="e">
        <f t="shared" si="39"/>
        <v>#DIV/0!</v>
      </c>
      <c r="P111" s="25" t="e">
        <f t="shared" si="40"/>
        <v>#DIV/0!</v>
      </c>
      <c r="Q111" s="25" t="e">
        <f t="shared" si="41"/>
        <v>#DIV/0!</v>
      </c>
      <c r="R111" s="25" t="e">
        <f t="shared" si="42"/>
        <v>#DIV/0!</v>
      </c>
      <c r="S111" s="25" t="e">
        <f t="shared" si="43"/>
        <v>#DIV/0!</v>
      </c>
      <c r="T111" s="25" t="e">
        <f t="shared" si="44"/>
        <v>#DIV/0!</v>
      </c>
      <c r="U111" s="25" t="e">
        <f t="shared" si="45"/>
        <v>#DIV/0!</v>
      </c>
      <c r="V111" s="25" t="e">
        <f t="shared" ref="V111:W130" si="55">IF(AND($D111&gt;0,$D111&lt;=0.88),"ПАТОЛОГИЯ",IF(AND($D111&gt;0.88,$D111&lt;=0.91),"Слабая",IF(AND($D111&gt;0.91,$D111&lt;=0.95),"Средняя",IF(AND($D111&gt;0.95,$D111&lt;=0.97),"Хорошая",IF(AND($D111&gt;0.97,$D111&lt;=1),"Высокая","ОШИБКА")))))</f>
        <v>#DIV/0!</v>
      </c>
      <c r="W111" s="25" t="e">
        <f t="shared" si="55"/>
        <v>#DIV/0!</v>
      </c>
      <c r="X111" s="25" t="e">
        <f t="shared" si="46"/>
        <v>#DIV/0!</v>
      </c>
      <c r="Y111" s="25" t="e">
        <f t="shared" ref="Y111:AC120" si="56">IF(AND($D111&gt;0,$D111&lt;=0.89),"ПАТОЛОГИЯ",IF(AND($D111&gt;0.89,$D111&lt;=0.91),"Слабая",IF(AND($D111&gt;91,$D111&lt;=0.93),"Средняя",IF(AND($D111&gt;0.93,$D111&lt;=0.96),"Хорошая",IF(AND($D111&gt;0.96,$D111&lt;=1),"Высокая","ОШИБКА")))))</f>
        <v>#DIV/0!</v>
      </c>
      <c r="Z111" s="25" t="e">
        <f t="shared" si="56"/>
        <v>#DIV/0!</v>
      </c>
      <c r="AA111" s="25" t="e">
        <f t="shared" si="56"/>
        <v>#DIV/0!</v>
      </c>
      <c r="AB111" s="25" t="e">
        <f t="shared" si="56"/>
        <v>#DIV/0!</v>
      </c>
      <c r="AC111" s="25" t="e">
        <f t="shared" si="56"/>
        <v>#DIV/0!</v>
      </c>
      <c r="AD111" s="25" t="e">
        <f t="shared" ref="AD111:AE130" si="57">IF(AND($D111&gt;0,$D111&lt;=0.9),"ПАТОЛОГИЯ",IF($D111=0.91,"Слабая",IF(AND($D111&gt;0.91,$D111&lt;=0.94),"Средняя",IF(AND($D111&gt;0.94,$D111&lt;=0.97),"Хорошая",IF(AND($D111&gt;0.97,$D111&lt;=1),"Высокая","ОШИБКА")))))</f>
        <v>#DIV/0!</v>
      </c>
      <c r="AE111" s="25" t="e">
        <f t="shared" si="57"/>
        <v>#DIV/0!</v>
      </c>
      <c r="AF111" s="25" t="e">
        <f t="shared" ref="AF111:AG130" si="58">IF(AND($D111&gt;0,$D111&lt;=0.9),"ПАТОЛОГИЯ",IF(AND($D111&gt;0.9,$D111&lt;=92),"Слабая",IF(AND($D111&gt;92,$D111&lt;=0.95),"Средняя",IF(AND($D111&gt;0.95,$D111&lt;=0.97),"Хорошая",IF(AND($D111&gt;0.97,$D111&lt;=1),"Высокая","ОШИБКА")))))</f>
        <v>#DIV/0!</v>
      </c>
      <c r="AG111" s="25" t="e">
        <f t="shared" si="58"/>
        <v>#DIV/0!</v>
      </c>
    </row>
    <row r="112" spans="1:33" x14ac:dyDescent="0.25">
      <c r="A112" s="1">
        <f>'Тулуз-Пьерон'!A116</f>
        <v>0</v>
      </c>
      <c r="B112" s="1" t="e">
        <f>AVERAGE('Тулуз-Пьерон'!H116:Q116)</f>
        <v>#DIV/0!</v>
      </c>
      <c r="C112" s="1" t="e">
        <f>AVERAGE('Тулуз-Пьерон'!R116:AA116)</f>
        <v>#DIV/0!</v>
      </c>
      <c r="D112" s="26" t="e">
        <f t="shared" si="35"/>
        <v>#DIV/0!</v>
      </c>
      <c r="E112" s="26" t="e">
        <f>STDEV('Тулуз-Пьерон'!H116:Q116)</f>
        <v>#DIV/0!</v>
      </c>
      <c r="F112" s="26" t="e">
        <f>STDEV('Тулуз-Пьерон'!R116:AA116)</f>
        <v>#DIV/0!</v>
      </c>
      <c r="G112" s="26" t="e">
        <f>SQRT(RSQ('Тулуз-Пьерон'!H116:Q116,'Тулуз-Пьерон'!R116:AA116))</f>
        <v>#DIV/0!</v>
      </c>
      <c r="J112" s="25" t="e">
        <f t="shared" si="36"/>
        <v>#DIV/0!</v>
      </c>
      <c r="K112" s="25" t="e">
        <f t="shared" si="37"/>
        <v>#DIV/0!</v>
      </c>
      <c r="L112" s="25" t="e">
        <f t="shared" si="38"/>
        <v>#DIV/0!</v>
      </c>
      <c r="M112" s="25" t="e">
        <f t="shared" si="54"/>
        <v>#DIV/0!</v>
      </c>
      <c r="N112" s="25" t="e">
        <f t="shared" si="54"/>
        <v>#DIV/0!</v>
      </c>
      <c r="O112" s="25" t="e">
        <f t="shared" si="39"/>
        <v>#DIV/0!</v>
      </c>
      <c r="P112" s="25" t="e">
        <f t="shared" si="40"/>
        <v>#DIV/0!</v>
      </c>
      <c r="Q112" s="25" t="e">
        <f t="shared" si="41"/>
        <v>#DIV/0!</v>
      </c>
      <c r="R112" s="25" t="e">
        <f t="shared" si="42"/>
        <v>#DIV/0!</v>
      </c>
      <c r="S112" s="25" t="e">
        <f t="shared" si="43"/>
        <v>#DIV/0!</v>
      </c>
      <c r="T112" s="25" t="e">
        <f t="shared" si="44"/>
        <v>#DIV/0!</v>
      </c>
      <c r="U112" s="25" t="e">
        <f t="shared" si="45"/>
        <v>#DIV/0!</v>
      </c>
      <c r="V112" s="25" t="e">
        <f t="shared" si="55"/>
        <v>#DIV/0!</v>
      </c>
      <c r="W112" s="25" t="e">
        <f t="shared" si="55"/>
        <v>#DIV/0!</v>
      </c>
      <c r="X112" s="25" t="e">
        <f t="shared" si="46"/>
        <v>#DIV/0!</v>
      </c>
      <c r="Y112" s="25" t="e">
        <f t="shared" si="56"/>
        <v>#DIV/0!</v>
      </c>
      <c r="Z112" s="25" t="e">
        <f t="shared" si="56"/>
        <v>#DIV/0!</v>
      </c>
      <c r="AA112" s="25" t="e">
        <f t="shared" si="56"/>
        <v>#DIV/0!</v>
      </c>
      <c r="AB112" s="25" t="e">
        <f t="shared" si="56"/>
        <v>#DIV/0!</v>
      </c>
      <c r="AC112" s="25" t="e">
        <f t="shared" si="56"/>
        <v>#DIV/0!</v>
      </c>
      <c r="AD112" s="25" t="e">
        <f t="shared" si="57"/>
        <v>#DIV/0!</v>
      </c>
      <c r="AE112" s="25" t="e">
        <f t="shared" si="57"/>
        <v>#DIV/0!</v>
      </c>
      <c r="AF112" s="25" t="e">
        <f t="shared" si="58"/>
        <v>#DIV/0!</v>
      </c>
      <c r="AG112" s="25" t="e">
        <f t="shared" si="58"/>
        <v>#DIV/0!</v>
      </c>
    </row>
    <row r="113" spans="1:33" x14ac:dyDescent="0.25">
      <c r="A113" s="1">
        <f>'Тулуз-Пьерон'!A117</f>
        <v>0</v>
      </c>
      <c r="B113" s="1" t="e">
        <f>AVERAGE('Тулуз-Пьерон'!H117:Q117)</f>
        <v>#DIV/0!</v>
      </c>
      <c r="C113" s="1" t="e">
        <f>AVERAGE('Тулуз-Пьерон'!R117:AA117)</f>
        <v>#DIV/0!</v>
      </c>
      <c r="D113" s="26" t="e">
        <f t="shared" si="35"/>
        <v>#DIV/0!</v>
      </c>
      <c r="E113" s="26" t="e">
        <f>STDEV('Тулуз-Пьерон'!H117:Q117)</f>
        <v>#DIV/0!</v>
      </c>
      <c r="F113" s="26" t="e">
        <f>STDEV('Тулуз-Пьерон'!R117:AA117)</f>
        <v>#DIV/0!</v>
      </c>
      <c r="G113" s="26" t="e">
        <f>SQRT(RSQ('Тулуз-Пьерон'!H117:Q117,'Тулуз-Пьерон'!R117:AA117))</f>
        <v>#DIV/0!</v>
      </c>
      <c r="J113" s="25" t="e">
        <f t="shared" si="36"/>
        <v>#DIV/0!</v>
      </c>
      <c r="K113" s="25" t="e">
        <f t="shared" si="37"/>
        <v>#DIV/0!</v>
      </c>
      <c r="L113" s="25" t="e">
        <f t="shared" si="38"/>
        <v>#DIV/0!</v>
      </c>
      <c r="M113" s="25" t="e">
        <f t="shared" si="54"/>
        <v>#DIV/0!</v>
      </c>
      <c r="N113" s="25" t="e">
        <f t="shared" si="54"/>
        <v>#DIV/0!</v>
      </c>
      <c r="O113" s="25" t="e">
        <f t="shared" si="39"/>
        <v>#DIV/0!</v>
      </c>
      <c r="P113" s="25" t="e">
        <f t="shared" si="40"/>
        <v>#DIV/0!</v>
      </c>
      <c r="Q113" s="25" t="e">
        <f t="shared" si="41"/>
        <v>#DIV/0!</v>
      </c>
      <c r="R113" s="25" t="e">
        <f t="shared" si="42"/>
        <v>#DIV/0!</v>
      </c>
      <c r="S113" s="25" t="e">
        <f t="shared" si="43"/>
        <v>#DIV/0!</v>
      </c>
      <c r="T113" s="25" t="e">
        <f t="shared" si="44"/>
        <v>#DIV/0!</v>
      </c>
      <c r="U113" s="25" t="e">
        <f t="shared" si="45"/>
        <v>#DIV/0!</v>
      </c>
      <c r="V113" s="25" t="e">
        <f t="shared" si="55"/>
        <v>#DIV/0!</v>
      </c>
      <c r="W113" s="25" t="e">
        <f t="shared" si="55"/>
        <v>#DIV/0!</v>
      </c>
      <c r="X113" s="25" t="e">
        <f t="shared" si="46"/>
        <v>#DIV/0!</v>
      </c>
      <c r="Y113" s="25" t="e">
        <f t="shared" si="56"/>
        <v>#DIV/0!</v>
      </c>
      <c r="Z113" s="25" t="e">
        <f t="shared" si="56"/>
        <v>#DIV/0!</v>
      </c>
      <c r="AA113" s="25" t="e">
        <f t="shared" si="56"/>
        <v>#DIV/0!</v>
      </c>
      <c r="AB113" s="25" t="e">
        <f t="shared" si="56"/>
        <v>#DIV/0!</v>
      </c>
      <c r="AC113" s="25" t="e">
        <f t="shared" si="56"/>
        <v>#DIV/0!</v>
      </c>
      <c r="AD113" s="25" t="e">
        <f t="shared" si="57"/>
        <v>#DIV/0!</v>
      </c>
      <c r="AE113" s="25" t="e">
        <f t="shared" si="57"/>
        <v>#DIV/0!</v>
      </c>
      <c r="AF113" s="25" t="e">
        <f t="shared" si="58"/>
        <v>#DIV/0!</v>
      </c>
      <c r="AG113" s="25" t="e">
        <f t="shared" si="58"/>
        <v>#DIV/0!</v>
      </c>
    </row>
    <row r="114" spans="1:33" x14ac:dyDescent="0.25">
      <c r="A114" s="1">
        <f>'Тулуз-Пьерон'!A118</f>
        <v>0</v>
      </c>
      <c r="B114" s="1" t="e">
        <f>AVERAGE('Тулуз-Пьерон'!H118:Q118)</f>
        <v>#DIV/0!</v>
      </c>
      <c r="C114" s="1" t="e">
        <f>AVERAGE('Тулуз-Пьерон'!R118:AA118)</f>
        <v>#DIV/0!</v>
      </c>
      <c r="D114" s="26" t="e">
        <f t="shared" si="35"/>
        <v>#DIV/0!</v>
      </c>
      <c r="E114" s="26" t="e">
        <f>STDEV('Тулуз-Пьерон'!H118:Q118)</f>
        <v>#DIV/0!</v>
      </c>
      <c r="F114" s="26" t="e">
        <f>STDEV('Тулуз-Пьерон'!R118:AA118)</f>
        <v>#DIV/0!</v>
      </c>
      <c r="G114" s="26" t="e">
        <f>SQRT(RSQ('Тулуз-Пьерон'!H118:Q118,'Тулуз-Пьерон'!R118:AA118))</f>
        <v>#DIV/0!</v>
      </c>
      <c r="J114" s="25" t="e">
        <f t="shared" si="36"/>
        <v>#DIV/0!</v>
      </c>
      <c r="K114" s="25" t="e">
        <f t="shared" si="37"/>
        <v>#DIV/0!</v>
      </c>
      <c r="L114" s="25" t="e">
        <f t="shared" si="38"/>
        <v>#DIV/0!</v>
      </c>
      <c r="M114" s="25" t="e">
        <f t="shared" si="54"/>
        <v>#DIV/0!</v>
      </c>
      <c r="N114" s="25" t="e">
        <f t="shared" si="54"/>
        <v>#DIV/0!</v>
      </c>
      <c r="O114" s="25" t="e">
        <f t="shared" si="39"/>
        <v>#DIV/0!</v>
      </c>
      <c r="P114" s="25" t="e">
        <f t="shared" si="40"/>
        <v>#DIV/0!</v>
      </c>
      <c r="Q114" s="25" t="e">
        <f t="shared" si="41"/>
        <v>#DIV/0!</v>
      </c>
      <c r="R114" s="25" t="e">
        <f t="shared" si="42"/>
        <v>#DIV/0!</v>
      </c>
      <c r="S114" s="25" t="e">
        <f t="shared" si="43"/>
        <v>#DIV/0!</v>
      </c>
      <c r="T114" s="25" t="e">
        <f t="shared" si="44"/>
        <v>#DIV/0!</v>
      </c>
      <c r="U114" s="25" t="e">
        <f t="shared" si="45"/>
        <v>#DIV/0!</v>
      </c>
      <c r="V114" s="25" t="e">
        <f t="shared" si="55"/>
        <v>#DIV/0!</v>
      </c>
      <c r="W114" s="25" t="e">
        <f t="shared" si="55"/>
        <v>#DIV/0!</v>
      </c>
      <c r="X114" s="25" t="e">
        <f t="shared" si="46"/>
        <v>#DIV/0!</v>
      </c>
      <c r="Y114" s="25" t="e">
        <f t="shared" si="56"/>
        <v>#DIV/0!</v>
      </c>
      <c r="Z114" s="25" t="e">
        <f t="shared" si="56"/>
        <v>#DIV/0!</v>
      </c>
      <c r="AA114" s="25" t="e">
        <f t="shared" si="56"/>
        <v>#DIV/0!</v>
      </c>
      <c r="AB114" s="25" t="e">
        <f t="shared" si="56"/>
        <v>#DIV/0!</v>
      </c>
      <c r="AC114" s="25" t="e">
        <f t="shared" si="56"/>
        <v>#DIV/0!</v>
      </c>
      <c r="AD114" s="25" t="e">
        <f t="shared" si="57"/>
        <v>#DIV/0!</v>
      </c>
      <c r="AE114" s="25" t="e">
        <f t="shared" si="57"/>
        <v>#DIV/0!</v>
      </c>
      <c r="AF114" s="25" t="e">
        <f t="shared" si="58"/>
        <v>#DIV/0!</v>
      </c>
      <c r="AG114" s="25" t="e">
        <f t="shared" si="58"/>
        <v>#DIV/0!</v>
      </c>
    </row>
    <row r="115" spans="1:33" x14ac:dyDescent="0.25">
      <c r="A115" s="1">
        <f>'Тулуз-Пьерон'!A119</f>
        <v>0</v>
      </c>
      <c r="B115" s="1" t="e">
        <f>AVERAGE('Тулуз-Пьерон'!H119:Q119)</f>
        <v>#DIV/0!</v>
      </c>
      <c r="C115" s="1" t="e">
        <f>AVERAGE('Тулуз-Пьерон'!R119:AA119)</f>
        <v>#DIV/0!</v>
      </c>
      <c r="D115" s="26" t="e">
        <f t="shared" si="35"/>
        <v>#DIV/0!</v>
      </c>
      <c r="E115" s="26" t="e">
        <f>STDEV('Тулуз-Пьерон'!H119:Q119)</f>
        <v>#DIV/0!</v>
      </c>
      <c r="F115" s="26" t="e">
        <f>STDEV('Тулуз-Пьерон'!R119:AA119)</f>
        <v>#DIV/0!</v>
      </c>
      <c r="G115" s="26" t="e">
        <f>SQRT(RSQ('Тулуз-Пьерон'!H119:Q119,'Тулуз-Пьерон'!R119:AA119))</f>
        <v>#DIV/0!</v>
      </c>
      <c r="J115" s="25" t="e">
        <f t="shared" si="36"/>
        <v>#DIV/0!</v>
      </c>
      <c r="K115" s="25" t="e">
        <f t="shared" si="37"/>
        <v>#DIV/0!</v>
      </c>
      <c r="L115" s="25" t="e">
        <f t="shared" si="38"/>
        <v>#DIV/0!</v>
      </c>
      <c r="M115" s="25" t="e">
        <f t="shared" si="54"/>
        <v>#DIV/0!</v>
      </c>
      <c r="N115" s="25" t="e">
        <f t="shared" si="54"/>
        <v>#DIV/0!</v>
      </c>
      <c r="O115" s="25" t="e">
        <f t="shared" si="39"/>
        <v>#DIV/0!</v>
      </c>
      <c r="P115" s="25" t="e">
        <f t="shared" si="40"/>
        <v>#DIV/0!</v>
      </c>
      <c r="Q115" s="25" t="e">
        <f t="shared" si="41"/>
        <v>#DIV/0!</v>
      </c>
      <c r="R115" s="25" t="e">
        <f t="shared" si="42"/>
        <v>#DIV/0!</v>
      </c>
      <c r="S115" s="25" t="e">
        <f t="shared" si="43"/>
        <v>#DIV/0!</v>
      </c>
      <c r="T115" s="25" t="e">
        <f t="shared" si="44"/>
        <v>#DIV/0!</v>
      </c>
      <c r="U115" s="25" t="e">
        <f t="shared" si="45"/>
        <v>#DIV/0!</v>
      </c>
      <c r="V115" s="25" t="e">
        <f t="shared" si="55"/>
        <v>#DIV/0!</v>
      </c>
      <c r="W115" s="25" t="e">
        <f t="shared" si="55"/>
        <v>#DIV/0!</v>
      </c>
      <c r="X115" s="25" t="e">
        <f t="shared" si="46"/>
        <v>#DIV/0!</v>
      </c>
      <c r="Y115" s="25" t="e">
        <f t="shared" si="56"/>
        <v>#DIV/0!</v>
      </c>
      <c r="Z115" s="25" t="e">
        <f t="shared" si="56"/>
        <v>#DIV/0!</v>
      </c>
      <c r="AA115" s="25" t="e">
        <f t="shared" si="56"/>
        <v>#DIV/0!</v>
      </c>
      <c r="AB115" s="25" t="e">
        <f t="shared" si="56"/>
        <v>#DIV/0!</v>
      </c>
      <c r="AC115" s="25" t="e">
        <f t="shared" si="56"/>
        <v>#DIV/0!</v>
      </c>
      <c r="AD115" s="25" t="e">
        <f t="shared" si="57"/>
        <v>#DIV/0!</v>
      </c>
      <c r="AE115" s="25" t="e">
        <f t="shared" si="57"/>
        <v>#DIV/0!</v>
      </c>
      <c r="AF115" s="25" t="e">
        <f t="shared" si="58"/>
        <v>#DIV/0!</v>
      </c>
      <c r="AG115" s="25" t="e">
        <f t="shared" si="58"/>
        <v>#DIV/0!</v>
      </c>
    </row>
    <row r="116" spans="1:33" x14ac:dyDescent="0.25">
      <c r="A116" s="1">
        <f>'Тулуз-Пьерон'!A120</f>
        <v>0</v>
      </c>
      <c r="B116" s="1" t="e">
        <f>AVERAGE('Тулуз-Пьерон'!H120:Q120)</f>
        <v>#DIV/0!</v>
      </c>
      <c r="C116" s="1" t="e">
        <f>AVERAGE('Тулуз-Пьерон'!R120:AA120)</f>
        <v>#DIV/0!</v>
      </c>
      <c r="D116" s="26" t="e">
        <f t="shared" si="35"/>
        <v>#DIV/0!</v>
      </c>
      <c r="E116" s="26" t="e">
        <f>STDEV('Тулуз-Пьерон'!H120:Q120)</f>
        <v>#DIV/0!</v>
      </c>
      <c r="F116" s="26" t="e">
        <f>STDEV('Тулуз-Пьерон'!R120:AA120)</f>
        <v>#DIV/0!</v>
      </c>
      <c r="G116" s="26" t="e">
        <f>SQRT(RSQ('Тулуз-Пьерон'!H120:Q120,'Тулуз-Пьерон'!R120:AA120))</f>
        <v>#DIV/0!</v>
      </c>
      <c r="J116" s="25" t="e">
        <f t="shared" si="36"/>
        <v>#DIV/0!</v>
      </c>
      <c r="K116" s="25" t="e">
        <f t="shared" si="37"/>
        <v>#DIV/0!</v>
      </c>
      <c r="L116" s="25" t="e">
        <f t="shared" si="38"/>
        <v>#DIV/0!</v>
      </c>
      <c r="M116" s="25" t="e">
        <f t="shared" si="54"/>
        <v>#DIV/0!</v>
      </c>
      <c r="N116" s="25" t="e">
        <f t="shared" si="54"/>
        <v>#DIV/0!</v>
      </c>
      <c r="O116" s="25" t="e">
        <f t="shared" si="39"/>
        <v>#DIV/0!</v>
      </c>
      <c r="P116" s="25" t="e">
        <f t="shared" si="40"/>
        <v>#DIV/0!</v>
      </c>
      <c r="Q116" s="25" t="e">
        <f t="shared" si="41"/>
        <v>#DIV/0!</v>
      </c>
      <c r="R116" s="25" t="e">
        <f t="shared" si="42"/>
        <v>#DIV/0!</v>
      </c>
      <c r="S116" s="25" t="e">
        <f t="shared" si="43"/>
        <v>#DIV/0!</v>
      </c>
      <c r="T116" s="25" t="e">
        <f t="shared" si="44"/>
        <v>#DIV/0!</v>
      </c>
      <c r="U116" s="25" t="e">
        <f t="shared" si="45"/>
        <v>#DIV/0!</v>
      </c>
      <c r="V116" s="25" t="e">
        <f t="shared" si="55"/>
        <v>#DIV/0!</v>
      </c>
      <c r="W116" s="25" t="e">
        <f t="shared" si="55"/>
        <v>#DIV/0!</v>
      </c>
      <c r="X116" s="25" t="e">
        <f t="shared" si="46"/>
        <v>#DIV/0!</v>
      </c>
      <c r="Y116" s="25" t="e">
        <f t="shared" si="56"/>
        <v>#DIV/0!</v>
      </c>
      <c r="Z116" s="25" t="e">
        <f t="shared" si="56"/>
        <v>#DIV/0!</v>
      </c>
      <c r="AA116" s="25" t="e">
        <f t="shared" si="56"/>
        <v>#DIV/0!</v>
      </c>
      <c r="AB116" s="25" t="e">
        <f t="shared" si="56"/>
        <v>#DIV/0!</v>
      </c>
      <c r="AC116" s="25" t="e">
        <f t="shared" si="56"/>
        <v>#DIV/0!</v>
      </c>
      <c r="AD116" s="25" t="e">
        <f t="shared" si="57"/>
        <v>#DIV/0!</v>
      </c>
      <c r="AE116" s="25" t="e">
        <f t="shared" si="57"/>
        <v>#DIV/0!</v>
      </c>
      <c r="AF116" s="25" t="e">
        <f t="shared" si="58"/>
        <v>#DIV/0!</v>
      </c>
      <c r="AG116" s="25" t="e">
        <f t="shared" si="58"/>
        <v>#DIV/0!</v>
      </c>
    </row>
    <row r="117" spans="1:33" x14ac:dyDescent="0.25">
      <c r="A117" s="1">
        <f>'Тулуз-Пьерон'!A121</f>
        <v>0</v>
      </c>
      <c r="B117" s="1" t="e">
        <f>AVERAGE('Тулуз-Пьерон'!H121:Q121)</f>
        <v>#DIV/0!</v>
      </c>
      <c r="C117" s="1" t="e">
        <f>AVERAGE('Тулуз-Пьерон'!R121:AA121)</f>
        <v>#DIV/0!</v>
      </c>
      <c r="D117" s="26" t="e">
        <f t="shared" si="35"/>
        <v>#DIV/0!</v>
      </c>
      <c r="E117" s="26" t="e">
        <f>STDEV('Тулуз-Пьерон'!H121:Q121)</f>
        <v>#DIV/0!</v>
      </c>
      <c r="F117" s="26" t="e">
        <f>STDEV('Тулуз-Пьерон'!R121:AA121)</f>
        <v>#DIV/0!</v>
      </c>
      <c r="G117" s="26" t="e">
        <f>SQRT(RSQ('Тулуз-Пьерон'!H121:Q121,'Тулуз-Пьерон'!R121:AA121))</f>
        <v>#DIV/0!</v>
      </c>
      <c r="J117" s="25" t="e">
        <f t="shared" si="36"/>
        <v>#DIV/0!</v>
      </c>
      <c r="K117" s="25" t="e">
        <f t="shared" si="37"/>
        <v>#DIV/0!</v>
      </c>
      <c r="L117" s="25" t="e">
        <f t="shared" si="38"/>
        <v>#DIV/0!</v>
      </c>
      <c r="M117" s="25" t="e">
        <f t="shared" si="54"/>
        <v>#DIV/0!</v>
      </c>
      <c r="N117" s="25" t="e">
        <f t="shared" si="54"/>
        <v>#DIV/0!</v>
      </c>
      <c r="O117" s="25" t="e">
        <f t="shared" si="39"/>
        <v>#DIV/0!</v>
      </c>
      <c r="P117" s="25" t="e">
        <f t="shared" si="40"/>
        <v>#DIV/0!</v>
      </c>
      <c r="Q117" s="25" t="e">
        <f t="shared" si="41"/>
        <v>#DIV/0!</v>
      </c>
      <c r="R117" s="25" t="e">
        <f t="shared" si="42"/>
        <v>#DIV/0!</v>
      </c>
      <c r="S117" s="25" t="e">
        <f t="shared" si="43"/>
        <v>#DIV/0!</v>
      </c>
      <c r="T117" s="25" t="e">
        <f t="shared" si="44"/>
        <v>#DIV/0!</v>
      </c>
      <c r="U117" s="25" t="e">
        <f t="shared" si="45"/>
        <v>#DIV/0!</v>
      </c>
      <c r="V117" s="25" t="e">
        <f t="shared" si="55"/>
        <v>#DIV/0!</v>
      </c>
      <c r="W117" s="25" t="e">
        <f t="shared" si="55"/>
        <v>#DIV/0!</v>
      </c>
      <c r="X117" s="25" t="e">
        <f t="shared" si="46"/>
        <v>#DIV/0!</v>
      </c>
      <c r="Y117" s="25" t="e">
        <f t="shared" si="56"/>
        <v>#DIV/0!</v>
      </c>
      <c r="Z117" s="25" t="e">
        <f t="shared" si="56"/>
        <v>#DIV/0!</v>
      </c>
      <c r="AA117" s="25" t="e">
        <f t="shared" si="56"/>
        <v>#DIV/0!</v>
      </c>
      <c r="AB117" s="25" t="e">
        <f t="shared" si="56"/>
        <v>#DIV/0!</v>
      </c>
      <c r="AC117" s="25" t="e">
        <f t="shared" si="56"/>
        <v>#DIV/0!</v>
      </c>
      <c r="AD117" s="25" t="e">
        <f t="shared" si="57"/>
        <v>#DIV/0!</v>
      </c>
      <c r="AE117" s="25" t="e">
        <f t="shared" si="57"/>
        <v>#DIV/0!</v>
      </c>
      <c r="AF117" s="25" t="e">
        <f t="shared" si="58"/>
        <v>#DIV/0!</v>
      </c>
      <c r="AG117" s="25" t="e">
        <f t="shared" si="58"/>
        <v>#DIV/0!</v>
      </c>
    </row>
    <row r="118" spans="1:33" x14ac:dyDescent="0.25">
      <c r="A118" s="1">
        <f>'Тулуз-Пьерон'!A122</f>
        <v>0</v>
      </c>
      <c r="B118" s="1" t="e">
        <f>AVERAGE('Тулуз-Пьерон'!H122:Q122)</f>
        <v>#DIV/0!</v>
      </c>
      <c r="C118" s="1" t="e">
        <f>AVERAGE('Тулуз-Пьерон'!R122:AA122)</f>
        <v>#DIV/0!</v>
      </c>
      <c r="D118" s="26" t="e">
        <f t="shared" si="35"/>
        <v>#DIV/0!</v>
      </c>
      <c r="E118" s="26" t="e">
        <f>STDEV('Тулуз-Пьерон'!H122:Q122)</f>
        <v>#DIV/0!</v>
      </c>
      <c r="F118" s="26" t="e">
        <f>STDEV('Тулуз-Пьерон'!R122:AA122)</f>
        <v>#DIV/0!</v>
      </c>
      <c r="G118" s="26" t="e">
        <f>SQRT(RSQ('Тулуз-Пьерон'!H122:Q122,'Тулуз-Пьерон'!R122:AA122))</f>
        <v>#DIV/0!</v>
      </c>
      <c r="J118" s="25" t="e">
        <f t="shared" si="36"/>
        <v>#DIV/0!</v>
      </c>
      <c r="K118" s="25" t="e">
        <f t="shared" si="37"/>
        <v>#DIV/0!</v>
      </c>
      <c r="L118" s="25" t="e">
        <f t="shared" si="38"/>
        <v>#DIV/0!</v>
      </c>
      <c r="M118" s="25" t="e">
        <f t="shared" si="54"/>
        <v>#DIV/0!</v>
      </c>
      <c r="N118" s="25" t="e">
        <f t="shared" si="54"/>
        <v>#DIV/0!</v>
      </c>
      <c r="O118" s="25" t="e">
        <f t="shared" si="39"/>
        <v>#DIV/0!</v>
      </c>
      <c r="P118" s="25" t="e">
        <f t="shared" si="40"/>
        <v>#DIV/0!</v>
      </c>
      <c r="Q118" s="25" t="e">
        <f t="shared" si="41"/>
        <v>#DIV/0!</v>
      </c>
      <c r="R118" s="25" t="e">
        <f t="shared" si="42"/>
        <v>#DIV/0!</v>
      </c>
      <c r="S118" s="25" t="e">
        <f t="shared" si="43"/>
        <v>#DIV/0!</v>
      </c>
      <c r="T118" s="25" t="e">
        <f t="shared" si="44"/>
        <v>#DIV/0!</v>
      </c>
      <c r="U118" s="25" t="e">
        <f t="shared" si="45"/>
        <v>#DIV/0!</v>
      </c>
      <c r="V118" s="25" t="e">
        <f t="shared" si="55"/>
        <v>#DIV/0!</v>
      </c>
      <c r="W118" s="25" t="e">
        <f t="shared" si="55"/>
        <v>#DIV/0!</v>
      </c>
      <c r="X118" s="25" t="e">
        <f t="shared" si="46"/>
        <v>#DIV/0!</v>
      </c>
      <c r="Y118" s="25" t="e">
        <f t="shared" si="56"/>
        <v>#DIV/0!</v>
      </c>
      <c r="Z118" s="25" t="e">
        <f t="shared" si="56"/>
        <v>#DIV/0!</v>
      </c>
      <c r="AA118" s="25" t="e">
        <f t="shared" si="56"/>
        <v>#DIV/0!</v>
      </c>
      <c r="AB118" s="25" t="e">
        <f t="shared" si="56"/>
        <v>#DIV/0!</v>
      </c>
      <c r="AC118" s="25" t="e">
        <f t="shared" si="56"/>
        <v>#DIV/0!</v>
      </c>
      <c r="AD118" s="25" t="e">
        <f t="shared" si="57"/>
        <v>#DIV/0!</v>
      </c>
      <c r="AE118" s="25" t="e">
        <f t="shared" si="57"/>
        <v>#DIV/0!</v>
      </c>
      <c r="AF118" s="25" t="e">
        <f t="shared" si="58"/>
        <v>#DIV/0!</v>
      </c>
      <c r="AG118" s="25" t="e">
        <f t="shared" si="58"/>
        <v>#DIV/0!</v>
      </c>
    </row>
    <row r="119" spans="1:33" x14ac:dyDescent="0.25">
      <c r="A119" s="1">
        <f>'Тулуз-Пьерон'!A123</f>
        <v>0</v>
      </c>
      <c r="B119" s="1" t="e">
        <f>AVERAGE('Тулуз-Пьерон'!H123:Q123)</f>
        <v>#DIV/0!</v>
      </c>
      <c r="C119" s="1" t="e">
        <f>AVERAGE('Тулуз-Пьерон'!R123:AA123)</f>
        <v>#DIV/0!</v>
      </c>
      <c r="D119" s="26" t="e">
        <f t="shared" si="35"/>
        <v>#DIV/0!</v>
      </c>
      <c r="E119" s="26" t="e">
        <f>STDEV('Тулуз-Пьерон'!H123:Q123)</f>
        <v>#DIV/0!</v>
      </c>
      <c r="F119" s="26" t="e">
        <f>STDEV('Тулуз-Пьерон'!R123:AA123)</f>
        <v>#DIV/0!</v>
      </c>
      <c r="G119" s="26" t="e">
        <f>SQRT(RSQ('Тулуз-Пьерон'!H123:Q123,'Тулуз-Пьерон'!R123:AA123))</f>
        <v>#DIV/0!</v>
      </c>
      <c r="J119" s="25" t="e">
        <f t="shared" si="36"/>
        <v>#DIV/0!</v>
      </c>
      <c r="K119" s="25" t="e">
        <f t="shared" si="37"/>
        <v>#DIV/0!</v>
      </c>
      <c r="L119" s="25" t="e">
        <f t="shared" si="38"/>
        <v>#DIV/0!</v>
      </c>
      <c r="M119" s="25" t="e">
        <f t="shared" si="54"/>
        <v>#DIV/0!</v>
      </c>
      <c r="N119" s="25" t="e">
        <f t="shared" si="54"/>
        <v>#DIV/0!</v>
      </c>
      <c r="O119" s="25" t="e">
        <f t="shared" si="39"/>
        <v>#DIV/0!</v>
      </c>
      <c r="P119" s="25" t="e">
        <f t="shared" si="40"/>
        <v>#DIV/0!</v>
      </c>
      <c r="Q119" s="25" t="e">
        <f t="shared" si="41"/>
        <v>#DIV/0!</v>
      </c>
      <c r="R119" s="25" t="e">
        <f t="shared" si="42"/>
        <v>#DIV/0!</v>
      </c>
      <c r="S119" s="25" t="e">
        <f t="shared" si="43"/>
        <v>#DIV/0!</v>
      </c>
      <c r="T119" s="25" t="e">
        <f t="shared" si="44"/>
        <v>#DIV/0!</v>
      </c>
      <c r="U119" s="25" t="e">
        <f t="shared" si="45"/>
        <v>#DIV/0!</v>
      </c>
      <c r="V119" s="25" t="e">
        <f t="shared" si="55"/>
        <v>#DIV/0!</v>
      </c>
      <c r="W119" s="25" t="e">
        <f t="shared" si="55"/>
        <v>#DIV/0!</v>
      </c>
      <c r="X119" s="25" t="e">
        <f t="shared" si="46"/>
        <v>#DIV/0!</v>
      </c>
      <c r="Y119" s="25" t="e">
        <f t="shared" si="56"/>
        <v>#DIV/0!</v>
      </c>
      <c r="Z119" s="25" t="e">
        <f t="shared" si="56"/>
        <v>#DIV/0!</v>
      </c>
      <c r="AA119" s="25" t="e">
        <f t="shared" si="56"/>
        <v>#DIV/0!</v>
      </c>
      <c r="AB119" s="25" t="e">
        <f t="shared" si="56"/>
        <v>#DIV/0!</v>
      </c>
      <c r="AC119" s="25" t="e">
        <f t="shared" si="56"/>
        <v>#DIV/0!</v>
      </c>
      <c r="AD119" s="25" t="e">
        <f t="shared" si="57"/>
        <v>#DIV/0!</v>
      </c>
      <c r="AE119" s="25" t="e">
        <f t="shared" si="57"/>
        <v>#DIV/0!</v>
      </c>
      <c r="AF119" s="25" t="e">
        <f t="shared" si="58"/>
        <v>#DIV/0!</v>
      </c>
      <c r="AG119" s="25" t="e">
        <f t="shared" si="58"/>
        <v>#DIV/0!</v>
      </c>
    </row>
    <row r="120" spans="1:33" x14ac:dyDescent="0.25">
      <c r="A120" s="1">
        <f>'Тулуз-Пьерон'!A124</f>
        <v>0</v>
      </c>
      <c r="B120" s="1" t="e">
        <f>AVERAGE('Тулуз-Пьерон'!H124:Q124)</f>
        <v>#DIV/0!</v>
      </c>
      <c r="C120" s="1" t="e">
        <f>AVERAGE('Тулуз-Пьерон'!R124:AA124)</f>
        <v>#DIV/0!</v>
      </c>
      <c r="D120" s="26" t="e">
        <f t="shared" si="35"/>
        <v>#DIV/0!</v>
      </c>
      <c r="E120" s="26" t="e">
        <f>STDEV('Тулуз-Пьерон'!H124:Q124)</f>
        <v>#DIV/0!</v>
      </c>
      <c r="F120" s="26" t="e">
        <f>STDEV('Тулуз-Пьерон'!R124:AA124)</f>
        <v>#DIV/0!</v>
      </c>
      <c r="G120" s="26" t="e">
        <f>SQRT(RSQ('Тулуз-Пьерон'!H124:Q124,'Тулуз-Пьерон'!R124:AA124))</f>
        <v>#DIV/0!</v>
      </c>
      <c r="J120" s="25" t="e">
        <f t="shared" si="36"/>
        <v>#DIV/0!</v>
      </c>
      <c r="K120" s="25" t="e">
        <f t="shared" si="37"/>
        <v>#DIV/0!</v>
      </c>
      <c r="L120" s="25" t="e">
        <f t="shared" si="38"/>
        <v>#DIV/0!</v>
      </c>
      <c r="M120" s="25" t="e">
        <f t="shared" si="54"/>
        <v>#DIV/0!</v>
      </c>
      <c r="N120" s="25" t="e">
        <f t="shared" si="54"/>
        <v>#DIV/0!</v>
      </c>
      <c r="O120" s="25" t="e">
        <f t="shared" si="39"/>
        <v>#DIV/0!</v>
      </c>
      <c r="P120" s="25" t="e">
        <f t="shared" si="40"/>
        <v>#DIV/0!</v>
      </c>
      <c r="Q120" s="25" t="e">
        <f t="shared" si="41"/>
        <v>#DIV/0!</v>
      </c>
      <c r="R120" s="25" t="e">
        <f t="shared" si="42"/>
        <v>#DIV/0!</v>
      </c>
      <c r="S120" s="25" t="e">
        <f t="shared" si="43"/>
        <v>#DIV/0!</v>
      </c>
      <c r="T120" s="25" t="e">
        <f t="shared" si="44"/>
        <v>#DIV/0!</v>
      </c>
      <c r="U120" s="25" t="e">
        <f t="shared" si="45"/>
        <v>#DIV/0!</v>
      </c>
      <c r="V120" s="25" t="e">
        <f t="shared" si="55"/>
        <v>#DIV/0!</v>
      </c>
      <c r="W120" s="25" t="e">
        <f t="shared" si="55"/>
        <v>#DIV/0!</v>
      </c>
      <c r="X120" s="25" t="e">
        <f t="shared" si="46"/>
        <v>#DIV/0!</v>
      </c>
      <c r="Y120" s="25" t="e">
        <f t="shared" si="56"/>
        <v>#DIV/0!</v>
      </c>
      <c r="Z120" s="25" t="e">
        <f t="shared" si="56"/>
        <v>#DIV/0!</v>
      </c>
      <c r="AA120" s="25" t="e">
        <f t="shared" si="56"/>
        <v>#DIV/0!</v>
      </c>
      <c r="AB120" s="25" t="e">
        <f t="shared" si="56"/>
        <v>#DIV/0!</v>
      </c>
      <c r="AC120" s="25" t="e">
        <f t="shared" si="56"/>
        <v>#DIV/0!</v>
      </c>
      <c r="AD120" s="25" t="e">
        <f t="shared" si="57"/>
        <v>#DIV/0!</v>
      </c>
      <c r="AE120" s="25" t="e">
        <f t="shared" si="57"/>
        <v>#DIV/0!</v>
      </c>
      <c r="AF120" s="25" t="e">
        <f t="shared" si="58"/>
        <v>#DIV/0!</v>
      </c>
      <c r="AG120" s="25" t="e">
        <f t="shared" si="58"/>
        <v>#DIV/0!</v>
      </c>
    </row>
    <row r="121" spans="1:33" x14ac:dyDescent="0.25">
      <c r="A121" s="1">
        <f>'Тулуз-Пьерон'!A125</f>
        <v>0</v>
      </c>
      <c r="B121" s="1" t="e">
        <f>AVERAGE('Тулуз-Пьерон'!H125:Q125)</f>
        <v>#DIV/0!</v>
      </c>
      <c r="C121" s="1" t="e">
        <f>AVERAGE('Тулуз-Пьерон'!R125:AA125)</f>
        <v>#DIV/0!</v>
      </c>
      <c r="D121" s="26" t="e">
        <f t="shared" si="35"/>
        <v>#DIV/0!</v>
      </c>
      <c r="E121" s="26" t="e">
        <f>STDEV('Тулуз-Пьерон'!H125:Q125)</f>
        <v>#DIV/0!</v>
      </c>
      <c r="F121" s="26" t="e">
        <f>STDEV('Тулуз-Пьерон'!R125:AA125)</f>
        <v>#DIV/0!</v>
      </c>
      <c r="G121" s="26" t="e">
        <f>SQRT(RSQ('Тулуз-Пьерон'!H125:Q125,'Тулуз-Пьерон'!R125:AA125))</f>
        <v>#DIV/0!</v>
      </c>
      <c r="J121" s="25" t="e">
        <f t="shared" si="36"/>
        <v>#DIV/0!</v>
      </c>
      <c r="K121" s="25" t="e">
        <f t="shared" si="37"/>
        <v>#DIV/0!</v>
      </c>
      <c r="L121" s="25" t="e">
        <f t="shared" si="38"/>
        <v>#DIV/0!</v>
      </c>
      <c r="M121" s="25" t="e">
        <f t="shared" si="54"/>
        <v>#DIV/0!</v>
      </c>
      <c r="N121" s="25" t="e">
        <f t="shared" si="54"/>
        <v>#DIV/0!</v>
      </c>
      <c r="O121" s="25" t="e">
        <f t="shared" si="39"/>
        <v>#DIV/0!</v>
      </c>
      <c r="P121" s="25" t="e">
        <f t="shared" si="40"/>
        <v>#DIV/0!</v>
      </c>
      <c r="Q121" s="25" t="e">
        <f t="shared" si="41"/>
        <v>#DIV/0!</v>
      </c>
      <c r="R121" s="25" t="e">
        <f t="shared" si="42"/>
        <v>#DIV/0!</v>
      </c>
      <c r="S121" s="25" t="e">
        <f t="shared" si="43"/>
        <v>#DIV/0!</v>
      </c>
      <c r="T121" s="25" t="e">
        <f t="shared" si="44"/>
        <v>#DIV/0!</v>
      </c>
      <c r="U121" s="25" t="e">
        <f t="shared" si="45"/>
        <v>#DIV/0!</v>
      </c>
      <c r="V121" s="25" t="e">
        <f t="shared" si="55"/>
        <v>#DIV/0!</v>
      </c>
      <c r="W121" s="25" t="e">
        <f t="shared" si="55"/>
        <v>#DIV/0!</v>
      </c>
      <c r="X121" s="25" t="e">
        <f t="shared" si="46"/>
        <v>#DIV/0!</v>
      </c>
      <c r="Y121" s="25" t="e">
        <f t="shared" ref="Y121:AC130" si="59">IF(AND($D121&gt;0,$D121&lt;=0.89),"ПАТОЛОГИЯ",IF(AND($D121&gt;0.89,$D121&lt;=0.91),"Слабая",IF(AND($D121&gt;91,$D121&lt;=0.93),"Средняя",IF(AND($D121&gt;0.93,$D121&lt;=0.96),"Хорошая",IF(AND($D121&gt;0.96,$D121&lt;=1),"Высокая","ОШИБКА")))))</f>
        <v>#DIV/0!</v>
      </c>
      <c r="Z121" s="25" t="e">
        <f t="shared" si="59"/>
        <v>#DIV/0!</v>
      </c>
      <c r="AA121" s="25" t="e">
        <f t="shared" si="59"/>
        <v>#DIV/0!</v>
      </c>
      <c r="AB121" s="25" t="e">
        <f t="shared" si="59"/>
        <v>#DIV/0!</v>
      </c>
      <c r="AC121" s="25" t="e">
        <f t="shared" si="59"/>
        <v>#DIV/0!</v>
      </c>
      <c r="AD121" s="25" t="e">
        <f t="shared" si="57"/>
        <v>#DIV/0!</v>
      </c>
      <c r="AE121" s="25" t="e">
        <f t="shared" si="57"/>
        <v>#DIV/0!</v>
      </c>
      <c r="AF121" s="25" t="e">
        <f t="shared" si="58"/>
        <v>#DIV/0!</v>
      </c>
      <c r="AG121" s="25" t="e">
        <f t="shared" si="58"/>
        <v>#DIV/0!</v>
      </c>
    </row>
    <row r="122" spans="1:33" x14ac:dyDescent="0.25">
      <c r="A122" s="1">
        <f>'Тулуз-Пьерон'!A126</f>
        <v>0</v>
      </c>
      <c r="B122" s="1" t="e">
        <f>AVERAGE('Тулуз-Пьерон'!H126:Q126)</f>
        <v>#DIV/0!</v>
      </c>
      <c r="C122" s="1" t="e">
        <f>AVERAGE('Тулуз-Пьерон'!R126:AA126)</f>
        <v>#DIV/0!</v>
      </c>
      <c r="D122" s="26" t="e">
        <f t="shared" si="35"/>
        <v>#DIV/0!</v>
      </c>
      <c r="E122" s="26" t="e">
        <f>STDEV('Тулуз-Пьерон'!H126:Q126)</f>
        <v>#DIV/0!</v>
      </c>
      <c r="F122" s="26" t="e">
        <f>STDEV('Тулуз-Пьерон'!R126:AA126)</f>
        <v>#DIV/0!</v>
      </c>
      <c r="G122" s="26" t="e">
        <f>SQRT(RSQ('Тулуз-Пьерон'!H126:Q126,'Тулуз-Пьерон'!R126:AA126))</f>
        <v>#DIV/0!</v>
      </c>
      <c r="J122" s="25" t="e">
        <f t="shared" si="36"/>
        <v>#DIV/0!</v>
      </c>
      <c r="K122" s="25" t="e">
        <f t="shared" si="37"/>
        <v>#DIV/0!</v>
      </c>
      <c r="L122" s="25" t="e">
        <f t="shared" si="38"/>
        <v>#DIV/0!</v>
      </c>
      <c r="M122" s="25" t="e">
        <f t="shared" si="54"/>
        <v>#DIV/0!</v>
      </c>
      <c r="N122" s="25" t="e">
        <f t="shared" si="54"/>
        <v>#DIV/0!</v>
      </c>
      <c r="O122" s="25" t="e">
        <f t="shared" si="39"/>
        <v>#DIV/0!</v>
      </c>
      <c r="P122" s="25" t="e">
        <f t="shared" si="40"/>
        <v>#DIV/0!</v>
      </c>
      <c r="Q122" s="25" t="e">
        <f t="shared" si="41"/>
        <v>#DIV/0!</v>
      </c>
      <c r="R122" s="25" t="e">
        <f t="shared" si="42"/>
        <v>#DIV/0!</v>
      </c>
      <c r="S122" s="25" t="e">
        <f t="shared" si="43"/>
        <v>#DIV/0!</v>
      </c>
      <c r="T122" s="25" t="e">
        <f t="shared" si="44"/>
        <v>#DIV/0!</v>
      </c>
      <c r="U122" s="25" t="e">
        <f t="shared" si="45"/>
        <v>#DIV/0!</v>
      </c>
      <c r="V122" s="25" t="e">
        <f t="shared" si="55"/>
        <v>#DIV/0!</v>
      </c>
      <c r="W122" s="25" t="e">
        <f t="shared" si="55"/>
        <v>#DIV/0!</v>
      </c>
      <c r="X122" s="25" t="e">
        <f t="shared" si="46"/>
        <v>#DIV/0!</v>
      </c>
      <c r="Y122" s="25" t="e">
        <f t="shared" si="59"/>
        <v>#DIV/0!</v>
      </c>
      <c r="Z122" s="25" t="e">
        <f t="shared" si="59"/>
        <v>#DIV/0!</v>
      </c>
      <c r="AA122" s="25" t="e">
        <f t="shared" si="59"/>
        <v>#DIV/0!</v>
      </c>
      <c r="AB122" s="25" t="e">
        <f t="shared" si="59"/>
        <v>#DIV/0!</v>
      </c>
      <c r="AC122" s="25" t="e">
        <f t="shared" si="59"/>
        <v>#DIV/0!</v>
      </c>
      <c r="AD122" s="25" t="e">
        <f t="shared" si="57"/>
        <v>#DIV/0!</v>
      </c>
      <c r="AE122" s="25" t="e">
        <f t="shared" si="57"/>
        <v>#DIV/0!</v>
      </c>
      <c r="AF122" s="25" t="e">
        <f t="shared" si="58"/>
        <v>#DIV/0!</v>
      </c>
      <c r="AG122" s="25" t="e">
        <f t="shared" si="58"/>
        <v>#DIV/0!</v>
      </c>
    </row>
    <row r="123" spans="1:33" x14ac:dyDescent="0.25">
      <c r="A123" s="1">
        <f>'Тулуз-Пьерон'!A127</f>
        <v>0</v>
      </c>
      <c r="B123" s="1" t="e">
        <f>AVERAGE('Тулуз-Пьерон'!H127:Q127)</f>
        <v>#DIV/0!</v>
      </c>
      <c r="C123" s="1" t="e">
        <f>AVERAGE('Тулуз-Пьерон'!R127:AA127)</f>
        <v>#DIV/0!</v>
      </c>
      <c r="D123" s="26" t="e">
        <f t="shared" si="35"/>
        <v>#DIV/0!</v>
      </c>
      <c r="E123" s="26" t="e">
        <f>STDEV('Тулуз-Пьерон'!H127:Q127)</f>
        <v>#DIV/0!</v>
      </c>
      <c r="F123" s="26" t="e">
        <f>STDEV('Тулуз-Пьерон'!R127:AA127)</f>
        <v>#DIV/0!</v>
      </c>
      <c r="G123" s="26" t="e">
        <f>SQRT(RSQ('Тулуз-Пьерон'!H127:Q127,'Тулуз-Пьерон'!R127:AA127))</f>
        <v>#DIV/0!</v>
      </c>
      <c r="J123" s="25" t="e">
        <f t="shared" si="36"/>
        <v>#DIV/0!</v>
      </c>
      <c r="K123" s="25" t="e">
        <f t="shared" si="37"/>
        <v>#DIV/0!</v>
      </c>
      <c r="L123" s="25" t="e">
        <f t="shared" si="38"/>
        <v>#DIV/0!</v>
      </c>
      <c r="M123" s="25" t="e">
        <f t="shared" si="54"/>
        <v>#DIV/0!</v>
      </c>
      <c r="N123" s="25" t="e">
        <f t="shared" si="54"/>
        <v>#DIV/0!</v>
      </c>
      <c r="O123" s="25" t="e">
        <f t="shared" si="39"/>
        <v>#DIV/0!</v>
      </c>
      <c r="P123" s="25" t="e">
        <f t="shared" si="40"/>
        <v>#DIV/0!</v>
      </c>
      <c r="Q123" s="25" t="e">
        <f t="shared" si="41"/>
        <v>#DIV/0!</v>
      </c>
      <c r="R123" s="25" t="e">
        <f t="shared" si="42"/>
        <v>#DIV/0!</v>
      </c>
      <c r="S123" s="25" t="e">
        <f t="shared" si="43"/>
        <v>#DIV/0!</v>
      </c>
      <c r="T123" s="25" t="e">
        <f t="shared" si="44"/>
        <v>#DIV/0!</v>
      </c>
      <c r="U123" s="25" t="e">
        <f t="shared" si="45"/>
        <v>#DIV/0!</v>
      </c>
      <c r="V123" s="25" t="e">
        <f t="shared" si="55"/>
        <v>#DIV/0!</v>
      </c>
      <c r="W123" s="25" t="e">
        <f t="shared" si="55"/>
        <v>#DIV/0!</v>
      </c>
      <c r="X123" s="25" t="e">
        <f t="shared" si="46"/>
        <v>#DIV/0!</v>
      </c>
      <c r="Y123" s="25" t="e">
        <f t="shared" si="59"/>
        <v>#DIV/0!</v>
      </c>
      <c r="Z123" s="25" t="e">
        <f t="shared" si="59"/>
        <v>#DIV/0!</v>
      </c>
      <c r="AA123" s="25" t="e">
        <f t="shared" si="59"/>
        <v>#DIV/0!</v>
      </c>
      <c r="AB123" s="25" t="e">
        <f t="shared" si="59"/>
        <v>#DIV/0!</v>
      </c>
      <c r="AC123" s="25" t="e">
        <f t="shared" si="59"/>
        <v>#DIV/0!</v>
      </c>
      <c r="AD123" s="25" t="e">
        <f t="shared" si="57"/>
        <v>#DIV/0!</v>
      </c>
      <c r="AE123" s="25" t="e">
        <f t="shared" si="57"/>
        <v>#DIV/0!</v>
      </c>
      <c r="AF123" s="25" t="e">
        <f t="shared" si="58"/>
        <v>#DIV/0!</v>
      </c>
      <c r="AG123" s="25" t="e">
        <f t="shared" si="58"/>
        <v>#DIV/0!</v>
      </c>
    </row>
    <row r="124" spans="1:33" x14ac:dyDescent="0.25">
      <c r="A124" s="1">
        <f>'Тулуз-Пьерон'!A128</f>
        <v>0</v>
      </c>
      <c r="B124" s="1" t="e">
        <f>AVERAGE('Тулуз-Пьерон'!H128:Q128)</f>
        <v>#DIV/0!</v>
      </c>
      <c r="C124" s="1" t="e">
        <f>AVERAGE('Тулуз-Пьерон'!R128:AA128)</f>
        <v>#DIV/0!</v>
      </c>
      <c r="D124" s="26" t="e">
        <f t="shared" si="35"/>
        <v>#DIV/0!</v>
      </c>
      <c r="E124" s="26" t="e">
        <f>STDEV('Тулуз-Пьерон'!H128:Q128)</f>
        <v>#DIV/0!</v>
      </c>
      <c r="F124" s="26" t="e">
        <f>STDEV('Тулуз-Пьерон'!R128:AA128)</f>
        <v>#DIV/0!</v>
      </c>
      <c r="G124" s="26" t="e">
        <f>SQRT(RSQ('Тулуз-Пьерон'!H128:Q128,'Тулуз-Пьерон'!R128:AA128))</f>
        <v>#DIV/0!</v>
      </c>
      <c r="J124" s="25" t="e">
        <f t="shared" si="36"/>
        <v>#DIV/0!</v>
      </c>
      <c r="K124" s="25" t="e">
        <f t="shared" si="37"/>
        <v>#DIV/0!</v>
      </c>
      <c r="L124" s="25" t="e">
        <f t="shared" si="38"/>
        <v>#DIV/0!</v>
      </c>
      <c r="M124" s="25" t="e">
        <f t="shared" si="54"/>
        <v>#DIV/0!</v>
      </c>
      <c r="N124" s="25" t="e">
        <f t="shared" si="54"/>
        <v>#DIV/0!</v>
      </c>
      <c r="O124" s="25" t="e">
        <f t="shared" si="39"/>
        <v>#DIV/0!</v>
      </c>
      <c r="P124" s="25" t="e">
        <f t="shared" si="40"/>
        <v>#DIV/0!</v>
      </c>
      <c r="Q124" s="25" t="e">
        <f t="shared" si="41"/>
        <v>#DIV/0!</v>
      </c>
      <c r="R124" s="25" t="e">
        <f t="shared" si="42"/>
        <v>#DIV/0!</v>
      </c>
      <c r="S124" s="25" t="e">
        <f t="shared" si="43"/>
        <v>#DIV/0!</v>
      </c>
      <c r="T124" s="25" t="e">
        <f t="shared" si="44"/>
        <v>#DIV/0!</v>
      </c>
      <c r="U124" s="25" t="e">
        <f t="shared" si="45"/>
        <v>#DIV/0!</v>
      </c>
      <c r="V124" s="25" t="e">
        <f t="shared" si="55"/>
        <v>#DIV/0!</v>
      </c>
      <c r="W124" s="25" t="e">
        <f t="shared" si="55"/>
        <v>#DIV/0!</v>
      </c>
      <c r="X124" s="25" t="e">
        <f t="shared" si="46"/>
        <v>#DIV/0!</v>
      </c>
      <c r="Y124" s="25" t="e">
        <f t="shared" si="59"/>
        <v>#DIV/0!</v>
      </c>
      <c r="Z124" s="25" t="e">
        <f t="shared" si="59"/>
        <v>#DIV/0!</v>
      </c>
      <c r="AA124" s="25" t="e">
        <f t="shared" si="59"/>
        <v>#DIV/0!</v>
      </c>
      <c r="AB124" s="25" t="e">
        <f t="shared" si="59"/>
        <v>#DIV/0!</v>
      </c>
      <c r="AC124" s="25" t="e">
        <f t="shared" si="59"/>
        <v>#DIV/0!</v>
      </c>
      <c r="AD124" s="25" t="e">
        <f t="shared" si="57"/>
        <v>#DIV/0!</v>
      </c>
      <c r="AE124" s="25" t="e">
        <f t="shared" si="57"/>
        <v>#DIV/0!</v>
      </c>
      <c r="AF124" s="25" t="e">
        <f t="shared" si="58"/>
        <v>#DIV/0!</v>
      </c>
      <c r="AG124" s="25" t="e">
        <f t="shared" si="58"/>
        <v>#DIV/0!</v>
      </c>
    </row>
    <row r="125" spans="1:33" x14ac:dyDescent="0.25">
      <c r="A125" s="1">
        <f>'Тулуз-Пьерон'!A129</f>
        <v>0</v>
      </c>
      <c r="B125" s="1" t="e">
        <f>AVERAGE('Тулуз-Пьерон'!H129:Q129)</f>
        <v>#DIV/0!</v>
      </c>
      <c r="C125" s="1" t="e">
        <f>AVERAGE('Тулуз-Пьерон'!R129:AA129)</f>
        <v>#DIV/0!</v>
      </c>
      <c r="D125" s="26" t="e">
        <f t="shared" si="35"/>
        <v>#DIV/0!</v>
      </c>
      <c r="E125" s="26" t="e">
        <f>STDEV('Тулуз-Пьерон'!H129:Q129)</f>
        <v>#DIV/0!</v>
      </c>
      <c r="F125" s="26" t="e">
        <f>STDEV('Тулуз-Пьерон'!R129:AA129)</f>
        <v>#DIV/0!</v>
      </c>
      <c r="G125" s="26" t="e">
        <f>SQRT(RSQ('Тулуз-Пьерон'!H129:Q129,'Тулуз-Пьерон'!R129:AA129))</f>
        <v>#DIV/0!</v>
      </c>
      <c r="J125" s="25" t="e">
        <f t="shared" si="36"/>
        <v>#DIV/0!</v>
      </c>
      <c r="K125" s="25" t="e">
        <f t="shared" si="37"/>
        <v>#DIV/0!</v>
      </c>
      <c r="L125" s="25" t="e">
        <f t="shared" si="38"/>
        <v>#DIV/0!</v>
      </c>
      <c r="M125" s="25" t="e">
        <f t="shared" si="54"/>
        <v>#DIV/0!</v>
      </c>
      <c r="N125" s="25" t="e">
        <f t="shared" si="54"/>
        <v>#DIV/0!</v>
      </c>
      <c r="O125" s="25" t="e">
        <f t="shared" si="39"/>
        <v>#DIV/0!</v>
      </c>
      <c r="P125" s="25" t="e">
        <f t="shared" si="40"/>
        <v>#DIV/0!</v>
      </c>
      <c r="Q125" s="25" t="e">
        <f t="shared" si="41"/>
        <v>#DIV/0!</v>
      </c>
      <c r="R125" s="25" t="e">
        <f t="shared" si="42"/>
        <v>#DIV/0!</v>
      </c>
      <c r="S125" s="25" t="e">
        <f t="shared" si="43"/>
        <v>#DIV/0!</v>
      </c>
      <c r="T125" s="25" t="e">
        <f t="shared" si="44"/>
        <v>#DIV/0!</v>
      </c>
      <c r="U125" s="25" t="e">
        <f t="shared" si="45"/>
        <v>#DIV/0!</v>
      </c>
      <c r="V125" s="25" t="e">
        <f t="shared" si="55"/>
        <v>#DIV/0!</v>
      </c>
      <c r="W125" s="25" t="e">
        <f t="shared" si="55"/>
        <v>#DIV/0!</v>
      </c>
      <c r="X125" s="25" t="e">
        <f t="shared" si="46"/>
        <v>#DIV/0!</v>
      </c>
      <c r="Y125" s="25" t="e">
        <f t="shared" si="59"/>
        <v>#DIV/0!</v>
      </c>
      <c r="Z125" s="25" t="e">
        <f t="shared" si="59"/>
        <v>#DIV/0!</v>
      </c>
      <c r="AA125" s="25" t="e">
        <f t="shared" si="59"/>
        <v>#DIV/0!</v>
      </c>
      <c r="AB125" s="25" t="e">
        <f t="shared" si="59"/>
        <v>#DIV/0!</v>
      </c>
      <c r="AC125" s="25" t="e">
        <f t="shared" si="59"/>
        <v>#DIV/0!</v>
      </c>
      <c r="AD125" s="25" t="e">
        <f t="shared" si="57"/>
        <v>#DIV/0!</v>
      </c>
      <c r="AE125" s="25" t="e">
        <f t="shared" si="57"/>
        <v>#DIV/0!</v>
      </c>
      <c r="AF125" s="25" t="e">
        <f t="shared" si="58"/>
        <v>#DIV/0!</v>
      </c>
      <c r="AG125" s="25" t="e">
        <f t="shared" si="58"/>
        <v>#DIV/0!</v>
      </c>
    </row>
    <row r="126" spans="1:33" x14ac:dyDescent="0.25">
      <c r="A126" s="1">
        <f>'Тулуз-Пьерон'!A130</f>
        <v>0</v>
      </c>
      <c r="B126" s="1" t="e">
        <f>AVERAGE('Тулуз-Пьерон'!H130:Q130)</f>
        <v>#DIV/0!</v>
      </c>
      <c r="C126" s="1" t="e">
        <f>AVERAGE('Тулуз-Пьерон'!R130:AA130)</f>
        <v>#DIV/0!</v>
      </c>
      <c r="D126" s="26" t="e">
        <f t="shared" si="35"/>
        <v>#DIV/0!</v>
      </c>
      <c r="E126" s="26" t="e">
        <f>STDEV('Тулуз-Пьерон'!H130:Q130)</f>
        <v>#DIV/0!</v>
      </c>
      <c r="F126" s="26" t="e">
        <f>STDEV('Тулуз-Пьерон'!R130:AA130)</f>
        <v>#DIV/0!</v>
      </c>
      <c r="G126" s="26" t="e">
        <f>SQRT(RSQ('Тулуз-Пьерон'!H130:Q130,'Тулуз-Пьерон'!R130:AA130))</f>
        <v>#DIV/0!</v>
      </c>
      <c r="J126" s="25" t="e">
        <f t="shared" si="36"/>
        <v>#DIV/0!</v>
      </c>
      <c r="K126" s="25" t="e">
        <f t="shared" si="37"/>
        <v>#DIV/0!</v>
      </c>
      <c r="L126" s="25" t="e">
        <f t="shared" si="38"/>
        <v>#DIV/0!</v>
      </c>
      <c r="M126" s="25" t="e">
        <f t="shared" si="54"/>
        <v>#DIV/0!</v>
      </c>
      <c r="N126" s="25" t="e">
        <f t="shared" si="54"/>
        <v>#DIV/0!</v>
      </c>
      <c r="O126" s="25" t="e">
        <f t="shared" si="39"/>
        <v>#DIV/0!</v>
      </c>
      <c r="P126" s="25" t="e">
        <f t="shared" si="40"/>
        <v>#DIV/0!</v>
      </c>
      <c r="Q126" s="25" t="e">
        <f t="shared" si="41"/>
        <v>#DIV/0!</v>
      </c>
      <c r="R126" s="25" t="e">
        <f t="shared" si="42"/>
        <v>#DIV/0!</v>
      </c>
      <c r="S126" s="25" t="e">
        <f t="shared" si="43"/>
        <v>#DIV/0!</v>
      </c>
      <c r="T126" s="25" t="e">
        <f t="shared" si="44"/>
        <v>#DIV/0!</v>
      </c>
      <c r="U126" s="25" t="e">
        <f t="shared" si="45"/>
        <v>#DIV/0!</v>
      </c>
      <c r="V126" s="25" t="e">
        <f t="shared" si="55"/>
        <v>#DIV/0!</v>
      </c>
      <c r="W126" s="25" t="e">
        <f t="shared" si="55"/>
        <v>#DIV/0!</v>
      </c>
      <c r="X126" s="25" t="e">
        <f t="shared" si="46"/>
        <v>#DIV/0!</v>
      </c>
      <c r="Y126" s="25" t="e">
        <f t="shared" si="59"/>
        <v>#DIV/0!</v>
      </c>
      <c r="Z126" s="25" t="e">
        <f t="shared" si="59"/>
        <v>#DIV/0!</v>
      </c>
      <c r="AA126" s="25" t="e">
        <f t="shared" si="59"/>
        <v>#DIV/0!</v>
      </c>
      <c r="AB126" s="25" t="e">
        <f t="shared" si="59"/>
        <v>#DIV/0!</v>
      </c>
      <c r="AC126" s="25" t="e">
        <f t="shared" si="59"/>
        <v>#DIV/0!</v>
      </c>
      <c r="AD126" s="25" t="e">
        <f t="shared" si="57"/>
        <v>#DIV/0!</v>
      </c>
      <c r="AE126" s="25" t="e">
        <f t="shared" si="57"/>
        <v>#DIV/0!</v>
      </c>
      <c r="AF126" s="25" t="e">
        <f t="shared" si="58"/>
        <v>#DIV/0!</v>
      </c>
      <c r="AG126" s="25" t="e">
        <f t="shared" si="58"/>
        <v>#DIV/0!</v>
      </c>
    </row>
    <row r="127" spans="1:33" x14ac:dyDescent="0.25">
      <c r="A127" s="1">
        <f>'Тулуз-Пьерон'!A131</f>
        <v>0</v>
      </c>
      <c r="B127" s="1" t="e">
        <f>AVERAGE('Тулуз-Пьерон'!H131:Q131)</f>
        <v>#DIV/0!</v>
      </c>
      <c r="C127" s="1" t="e">
        <f>AVERAGE('Тулуз-Пьерон'!R131:AA131)</f>
        <v>#DIV/0!</v>
      </c>
      <c r="D127" s="26" t="e">
        <f t="shared" si="35"/>
        <v>#DIV/0!</v>
      </c>
      <c r="E127" s="26" t="e">
        <f>STDEV('Тулуз-Пьерон'!H131:Q131)</f>
        <v>#DIV/0!</v>
      </c>
      <c r="F127" s="26" t="e">
        <f>STDEV('Тулуз-Пьерон'!R131:AA131)</f>
        <v>#DIV/0!</v>
      </c>
      <c r="G127" s="26" t="e">
        <f>SQRT(RSQ('Тулуз-Пьерон'!H131:Q131,'Тулуз-Пьерон'!R131:AA131))</f>
        <v>#DIV/0!</v>
      </c>
      <c r="J127" s="25" t="e">
        <f t="shared" si="36"/>
        <v>#DIV/0!</v>
      </c>
      <c r="K127" s="25" t="e">
        <f t="shared" si="37"/>
        <v>#DIV/0!</v>
      </c>
      <c r="L127" s="25" t="e">
        <f t="shared" si="38"/>
        <v>#DIV/0!</v>
      </c>
      <c r="M127" s="25" t="e">
        <f t="shared" si="54"/>
        <v>#DIV/0!</v>
      </c>
      <c r="N127" s="25" t="e">
        <f t="shared" si="54"/>
        <v>#DIV/0!</v>
      </c>
      <c r="O127" s="25" t="e">
        <f t="shared" si="39"/>
        <v>#DIV/0!</v>
      </c>
      <c r="P127" s="25" t="e">
        <f t="shared" si="40"/>
        <v>#DIV/0!</v>
      </c>
      <c r="Q127" s="25" t="e">
        <f t="shared" si="41"/>
        <v>#DIV/0!</v>
      </c>
      <c r="R127" s="25" t="e">
        <f t="shared" si="42"/>
        <v>#DIV/0!</v>
      </c>
      <c r="S127" s="25" t="e">
        <f t="shared" si="43"/>
        <v>#DIV/0!</v>
      </c>
      <c r="T127" s="25" t="e">
        <f t="shared" si="44"/>
        <v>#DIV/0!</v>
      </c>
      <c r="U127" s="25" t="e">
        <f t="shared" si="45"/>
        <v>#DIV/0!</v>
      </c>
      <c r="V127" s="25" t="e">
        <f t="shared" si="55"/>
        <v>#DIV/0!</v>
      </c>
      <c r="W127" s="25" t="e">
        <f t="shared" si="55"/>
        <v>#DIV/0!</v>
      </c>
      <c r="X127" s="25" t="e">
        <f t="shared" si="46"/>
        <v>#DIV/0!</v>
      </c>
      <c r="Y127" s="25" t="e">
        <f t="shared" si="59"/>
        <v>#DIV/0!</v>
      </c>
      <c r="Z127" s="25" t="e">
        <f t="shared" si="59"/>
        <v>#DIV/0!</v>
      </c>
      <c r="AA127" s="25" t="e">
        <f t="shared" si="59"/>
        <v>#DIV/0!</v>
      </c>
      <c r="AB127" s="25" t="e">
        <f t="shared" si="59"/>
        <v>#DIV/0!</v>
      </c>
      <c r="AC127" s="25" t="e">
        <f t="shared" si="59"/>
        <v>#DIV/0!</v>
      </c>
      <c r="AD127" s="25" t="e">
        <f t="shared" si="57"/>
        <v>#DIV/0!</v>
      </c>
      <c r="AE127" s="25" t="e">
        <f t="shared" si="57"/>
        <v>#DIV/0!</v>
      </c>
      <c r="AF127" s="25" t="e">
        <f t="shared" si="58"/>
        <v>#DIV/0!</v>
      </c>
      <c r="AG127" s="25" t="e">
        <f t="shared" si="58"/>
        <v>#DIV/0!</v>
      </c>
    </row>
    <row r="128" spans="1:33" x14ac:dyDescent="0.25">
      <c r="A128" s="1">
        <f>'Тулуз-Пьерон'!A132</f>
        <v>0</v>
      </c>
      <c r="B128" s="1" t="e">
        <f>AVERAGE('Тулуз-Пьерон'!H132:Q132)</f>
        <v>#DIV/0!</v>
      </c>
      <c r="C128" s="1" t="e">
        <f>AVERAGE('Тулуз-Пьерон'!R132:AA132)</f>
        <v>#DIV/0!</v>
      </c>
      <c r="D128" s="26" t="e">
        <f t="shared" si="35"/>
        <v>#DIV/0!</v>
      </c>
      <c r="E128" s="26" t="e">
        <f>STDEV('Тулуз-Пьерон'!H132:Q132)</f>
        <v>#DIV/0!</v>
      </c>
      <c r="F128" s="26" t="e">
        <f>STDEV('Тулуз-Пьерон'!R132:AA132)</f>
        <v>#DIV/0!</v>
      </c>
      <c r="G128" s="26" t="e">
        <f>SQRT(RSQ('Тулуз-Пьерон'!H132:Q132,'Тулуз-Пьерон'!R132:AA132))</f>
        <v>#DIV/0!</v>
      </c>
      <c r="J128" s="25" t="e">
        <f t="shared" si="36"/>
        <v>#DIV/0!</v>
      </c>
      <c r="K128" s="25" t="e">
        <f t="shared" si="37"/>
        <v>#DIV/0!</v>
      </c>
      <c r="L128" s="25" t="e">
        <f t="shared" si="38"/>
        <v>#DIV/0!</v>
      </c>
      <c r="M128" s="25" t="e">
        <f t="shared" si="54"/>
        <v>#DIV/0!</v>
      </c>
      <c r="N128" s="25" t="e">
        <f t="shared" si="54"/>
        <v>#DIV/0!</v>
      </c>
      <c r="O128" s="25" t="e">
        <f t="shared" si="39"/>
        <v>#DIV/0!</v>
      </c>
      <c r="P128" s="25" t="e">
        <f t="shared" si="40"/>
        <v>#DIV/0!</v>
      </c>
      <c r="Q128" s="25" t="e">
        <f t="shared" si="41"/>
        <v>#DIV/0!</v>
      </c>
      <c r="R128" s="25" t="e">
        <f t="shared" si="42"/>
        <v>#DIV/0!</v>
      </c>
      <c r="S128" s="25" t="e">
        <f t="shared" si="43"/>
        <v>#DIV/0!</v>
      </c>
      <c r="T128" s="25" t="e">
        <f t="shared" si="44"/>
        <v>#DIV/0!</v>
      </c>
      <c r="U128" s="25" t="e">
        <f t="shared" si="45"/>
        <v>#DIV/0!</v>
      </c>
      <c r="V128" s="25" t="e">
        <f t="shared" si="55"/>
        <v>#DIV/0!</v>
      </c>
      <c r="W128" s="25" t="e">
        <f t="shared" si="55"/>
        <v>#DIV/0!</v>
      </c>
      <c r="X128" s="25" t="e">
        <f t="shared" si="46"/>
        <v>#DIV/0!</v>
      </c>
      <c r="Y128" s="25" t="e">
        <f t="shared" si="59"/>
        <v>#DIV/0!</v>
      </c>
      <c r="Z128" s="25" t="e">
        <f t="shared" si="59"/>
        <v>#DIV/0!</v>
      </c>
      <c r="AA128" s="25" t="e">
        <f t="shared" si="59"/>
        <v>#DIV/0!</v>
      </c>
      <c r="AB128" s="25" t="e">
        <f t="shared" si="59"/>
        <v>#DIV/0!</v>
      </c>
      <c r="AC128" s="25" t="e">
        <f t="shared" si="59"/>
        <v>#DIV/0!</v>
      </c>
      <c r="AD128" s="25" t="e">
        <f t="shared" si="57"/>
        <v>#DIV/0!</v>
      </c>
      <c r="AE128" s="25" t="e">
        <f t="shared" si="57"/>
        <v>#DIV/0!</v>
      </c>
      <c r="AF128" s="25" t="e">
        <f t="shared" si="58"/>
        <v>#DIV/0!</v>
      </c>
      <c r="AG128" s="25" t="e">
        <f t="shared" si="58"/>
        <v>#DIV/0!</v>
      </c>
    </row>
    <row r="129" spans="1:33" x14ac:dyDescent="0.25">
      <c r="A129" s="1">
        <f>'Тулуз-Пьерон'!A133</f>
        <v>0</v>
      </c>
      <c r="B129" s="1" t="e">
        <f>AVERAGE('Тулуз-Пьерон'!H133:Q133)</f>
        <v>#DIV/0!</v>
      </c>
      <c r="C129" s="1" t="e">
        <f>AVERAGE('Тулуз-Пьерон'!R133:AA133)</f>
        <v>#DIV/0!</v>
      </c>
      <c r="D129" s="26" t="e">
        <f t="shared" si="35"/>
        <v>#DIV/0!</v>
      </c>
      <c r="E129" s="26" t="e">
        <f>STDEV('Тулуз-Пьерон'!H133:Q133)</f>
        <v>#DIV/0!</v>
      </c>
      <c r="F129" s="26" t="e">
        <f>STDEV('Тулуз-Пьерон'!R133:AA133)</f>
        <v>#DIV/0!</v>
      </c>
      <c r="G129" s="26" t="e">
        <f>SQRT(RSQ('Тулуз-Пьерон'!H133:Q133,'Тулуз-Пьерон'!R133:AA133))</f>
        <v>#DIV/0!</v>
      </c>
      <c r="J129" s="25" t="e">
        <f t="shared" si="36"/>
        <v>#DIV/0!</v>
      </c>
      <c r="K129" s="25" t="e">
        <f t="shared" si="37"/>
        <v>#DIV/0!</v>
      </c>
      <c r="L129" s="25" t="e">
        <f t="shared" si="38"/>
        <v>#DIV/0!</v>
      </c>
      <c r="M129" s="25" t="e">
        <f t="shared" si="54"/>
        <v>#DIV/0!</v>
      </c>
      <c r="N129" s="25" t="e">
        <f t="shared" si="54"/>
        <v>#DIV/0!</v>
      </c>
      <c r="O129" s="25" t="e">
        <f t="shared" si="39"/>
        <v>#DIV/0!</v>
      </c>
      <c r="P129" s="25" t="e">
        <f t="shared" si="40"/>
        <v>#DIV/0!</v>
      </c>
      <c r="Q129" s="25" t="e">
        <f t="shared" si="41"/>
        <v>#DIV/0!</v>
      </c>
      <c r="R129" s="25" t="e">
        <f t="shared" si="42"/>
        <v>#DIV/0!</v>
      </c>
      <c r="S129" s="25" t="e">
        <f t="shared" si="43"/>
        <v>#DIV/0!</v>
      </c>
      <c r="T129" s="25" t="e">
        <f t="shared" si="44"/>
        <v>#DIV/0!</v>
      </c>
      <c r="U129" s="25" t="e">
        <f t="shared" si="45"/>
        <v>#DIV/0!</v>
      </c>
      <c r="V129" s="25" t="e">
        <f t="shared" si="55"/>
        <v>#DIV/0!</v>
      </c>
      <c r="W129" s="25" t="e">
        <f t="shared" si="55"/>
        <v>#DIV/0!</v>
      </c>
      <c r="X129" s="25" t="e">
        <f t="shared" si="46"/>
        <v>#DIV/0!</v>
      </c>
      <c r="Y129" s="25" t="e">
        <f t="shared" si="59"/>
        <v>#DIV/0!</v>
      </c>
      <c r="Z129" s="25" t="e">
        <f t="shared" si="59"/>
        <v>#DIV/0!</v>
      </c>
      <c r="AA129" s="25" t="e">
        <f t="shared" si="59"/>
        <v>#DIV/0!</v>
      </c>
      <c r="AB129" s="25" t="e">
        <f t="shared" si="59"/>
        <v>#DIV/0!</v>
      </c>
      <c r="AC129" s="25" t="e">
        <f t="shared" si="59"/>
        <v>#DIV/0!</v>
      </c>
      <c r="AD129" s="25" t="e">
        <f t="shared" si="57"/>
        <v>#DIV/0!</v>
      </c>
      <c r="AE129" s="25" t="e">
        <f t="shared" si="57"/>
        <v>#DIV/0!</v>
      </c>
      <c r="AF129" s="25" t="e">
        <f t="shared" si="58"/>
        <v>#DIV/0!</v>
      </c>
      <c r="AG129" s="25" t="e">
        <f t="shared" si="58"/>
        <v>#DIV/0!</v>
      </c>
    </row>
    <row r="130" spans="1:33" x14ac:dyDescent="0.25">
      <c r="A130" s="1">
        <f>'Тулуз-Пьерон'!A134</f>
        <v>0</v>
      </c>
      <c r="B130" s="1" t="e">
        <f>AVERAGE('Тулуз-Пьерон'!H134:Q134)</f>
        <v>#DIV/0!</v>
      </c>
      <c r="C130" s="1" t="e">
        <f>AVERAGE('Тулуз-Пьерон'!R134:AA134)</f>
        <v>#DIV/0!</v>
      </c>
      <c r="D130" s="26" t="e">
        <f t="shared" si="35"/>
        <v>#DIV/0!</v>
      </c>
      <c r="E130" s="26" t="e">
        <f>STDEV('Тулуз-Пьерон'!H134:Q134)</f>
        <v>#DIV/0!</v>
      </c>
      <c r="F130" s="26" t="e">
        <f>STDEV('Тулуз-Пьерон'!R134:AA134)</f>
        <v>#DIV/0!</v>
      </c>
      <c r="G130" s="26" t="e">
        <f>SQRT(RSQ('Тулуз-Пьерон'!H134:Q134,'Тулуз-Пьерон'!R134:AA134))</f>
        <v>#DIV/0!</v>
      </c>
      <c r="J130" s="25" t="e">
        <f t="shared" si="36"/>
        <v>#DIV/0!</v>
      </c>
      <c r="K130" s="25" t="e">
        <f t="shared" si="37"/>
        <v>#DIV/0!</v>
      </c>
      <c r="L130" s="25" t="e">
        <f t="shared" si="38"/>
        <v>#DIV/0!</v>
      </c>
      <c r="M130" s="25" t="e">
        <f t="shared" si="54"/>
        <v>#DIV/0!</v>
      </c>
      <c r="N130" s="25" t="e">
        <f t="shared" si="54"/>
        <v>#DIV/0!</v>
      </c>
      <c r="O130" s="25" t="e">
        <f t="shared" si="39"/>
        <v>#DIV/0!</v>
      </c>
      <c r="P130" s="25" t="e">
        <f t="shared" si="40"/>
        <v>#DIV/0!</v>
      </c>
      <c r="Q130" s="25" t="e">
        <f t="shared" si="41"/>
        <v>#DIV/0!</v>
      </c>
      <c r="R130" s="25" t="e">
        <f t="shared" si="42"/>
        <v>#DIV/0!</v>
      </c>
      <c r="S130" s="25" t="e">
        <f t="shared" si="43"/>
        <v>#DIV/0!</v>
      </c>
      <c r="T130" s="25" t="e">
        <f t="shared" si="44"/>
        <v>#DIV/0!</v>
      </c>
      <c r="U130" s="25" t="e">
        <f t="shared" si="45"/>
        <v>#DIV/0!</v>
      </c>
      <c r="V130" s="25" t="e">
        <f t="shared" si="55"/>
        <v>#DIV/0!</v>
      </c>
      <c r="W130" s="25" t="e">
        <f t="shared" si="55"/>
        <v>#DIV/0!</v>
      </c>
      <c r="X130" s="25" t="e">
        <f t="shared" si="46"/>
        <v>#DIV/0!</v>
      </c>
      <c r="Y130" s="25" t="e">
        <f t="shared" si="59"/>
        <v>#DIV/0!</v>
      </c>
      <c r="Z130" s="25" t="e">
        <f t="shared" si="59"/>
        <v>#DIV/0!</v>
      </c>
      <c r="AA130" s="25" t="e">
        <f t="shared" si="59"/>
        <v>#DIV/0!</v>
      </c>
      <c r="AB130" s="25" t="e">
        <f t="shared" si="59"/>
        <v>#DIV/0!</v>
      </c>
      <c r="AC130" s="25" t="e">
        <f t="shared" si="59"/>
        <v>#DIV/0!</v>
      </c>
      <c r="AD130" s="25" t="e">
        <f t="shared" si="57"/>
        <v>#DIV/0!</v>
      </c>
      <c r="AE130" s="25" t="e">
        <f t="shared" si="57"/>
        <v>#DIV/0!</v>
      </c>
      <c r="AF130" s="25" t="e">
        <f t="shared" si="58"/>
        <v>#DIV/0!</v>
      </c>
      <c r="AG130" s="25" t="e">
        <f t="shared" si="58"/>
        <v>#DIV/0!</v>
      </c>
    </row>
    <row r="131" spans="1:33" x14ac:dyDescent="0.25">
      <c r="A131" s="1">
        <f>'Тулуз-Пьерон'!A135</f>
        <v>0</v>
      </c>
      <c r="B131" s="1" t="e">
        <f>AVERAGE('Тулуз-Пьерон'!H135:Q135)</f>
        <v>#DIV/0!</v>
      </c>
      <c r="C131" s="1" t="e">
        <f>AVERAGE('Тулуз-Пьерон'!R135:AA135)</f>
        <v>#DIV/0!</v>
      </c>
      <c r="D131" s="26" t="e">
        <f t="shared" si="35"/>
        <v>#DIV/0!</v>
      </c>
      <c r="E131" s="26" t="e">
        <f>STDEV('Тулуз-Пьерон'!H135:Q135)</f>
        <v>#DIV/0!</v>
      </c>
      <c r="F131" s="26" t="e">
        <f>STDEV('Тулуз-Пьерон'!R135:AA135)</f>
        <v>#DIV/0!</v>
      </c>
      <c r="G131" s="26" t="e">
        <f>SQRT(RSQ('Тулуз-Пьерон'!H135:Q135,'Тулуз-Пьерон'!R135:AA135))</f>
        <v>#DIV/0!</v>
      </c>
      <c r="J131" s="25" t="e">
        <f t="shared" si="36"/>
        <v>#DIV/0!</v>
      </c>
      <c r="K131" s="25" t="e">
        <f t="shared" si="37"/>
        <v>#DIV/0!</v>
      </c>
      <c r="L131" s="25" t="e">
        <f t="shared" si="38"/>
        <v>#DIV/0!</v>
      </c>
      <c r="M131" s="25" t="e">
        <f t="shared" ref="M131:N150" si="60">IF(AND($B131&gt;0,$B131&lt;=15),"ПАТОЛОГИЯ",IF(AND($B131&gt;15,$B131&lt;=25),"Слабая",IF(AND($B131&gt;25,$B131&lt;=36),"Средняя",IF(AND($B131&gt;36,$B131&lt;=48),"Хорошая",IF($B131&gt;48,"Высокая","ОШИБКА")))))</f>
        <v>#DIV/0!</v>
      </c>
      <c r="N131" s="25" t="e">
        <f t="shared" si="60"/>
        <v>#DIV/0!</v>
      </c>
      <c r="O131" s="25" t="e">
        <f t="shared" si="39"/>
        <v>#DIV/0!</v>
      </c>
      <c r="P131" s="25" t="e">
        <f t="shared" si="40"/>
        <v>#DIV/0!</v>
      </c>
      <c r="Q131" s="25" t="e">
        <f t="shared" si="41"/>
        <v>#DIV/0!</v>
      </c>
      <c r="R131" s="25" t="e">
        <f t="shared" si="42"/>
        <v>#DIV/0!</v>
      </c>
      <c r="S131" s="25" t="e">
        <f t="shared" si="43"/>
        <v>#DIV/0!</v>
      </c>
      <c r="T131" s="25" t="e">
        <f t="shared" si="44"/>
        <v>#DIV/0!</v>
      </c>
      <c r="U131" s="25" t="e">
        <f t="shared" si="45"/>
        <v>#DIV/0!</v>
      </c>
      <c r="V131" s="25" t="e">
        <f t="shared" ref="V131:W150" si="61">IF(AND($D131&gt;0,$D131&lt;=0.88),"ПАТОЛОГИЯ",IF(AND($D131&gt;0.88,$D131&lt;=0.91),"Слабая",IF(AND($D131&gt;0.91,$D131&lt;=0.95),"Средняя",IF(AND($D131&gt;0.95,$D131&lt;=0.97),"Хорошая",IF(AND($D131&gt;0.97,$D131&lt;=1),"Высокая","ОШИБКА")))))</f>
        <v>#DIV/0!</v>
      </c>
      <c r="W131" s="25" t="e">
        <f t="shared" si="61"/>
        <v>#DIV/0!</v>
      </c>
      <c r="X131" s="25" t="e">
        <f t="shared" si="46"/>
        <v>#DIV/0!</v>
      </c>
      <c r="Y131" s="25" t="e">
        <f t="shared" ref="Y131:AC140" si="62">IF(AND($D131&gt;0,$D131&lt;=0.89),"ПАТОЛОГИЯ",IF(AND($D131&gt;0.89,$D131&lt;=0.91),"Слабая",IF(AND($D131&gt;91,$D131&lt;=0.93),"Средняя",IF(AND($D131&gt;0.93,$D131&lt;=0.96),"Хорошая",IF(AND($D131&gt;0.96,$D131&lt;=1),"Высокая","ОШИБКА")))))</f>
        <v>#DIV/0!</v>
      </c>
      <c r="Z131" s="25" t="e">
        <f t="shared" si="62"/>
        <v>#DIV/0!</v>
      </c>
      <c r="AA131" s="25" t="e">
        <f t="shared" si="62"/>
        <v>#DIV/0!</v>
      </c>
      <c r="AB131" s="25" t="e">
        <f t="shared" si="62"/>
        <v>#DIV/0!</v>
      </c>
      <c r="AC131" s="25" t="e">
        <f t="shared" si="62"/>
        <v>#DIV/0!</v>
      </c>
      <c r="AD131" s="25" t="e">
        <f t="shared" ref="AD131:AE150" si="63">IF(AND($D131&gt;0,$D131&lt;=0.9),"ПАТОЛОГИЯ",IF($D131=0.91,"Слабая",IF(AND($D131&gt;0.91,$D131&lt;=0.94),"Средняя",IF(AND($D131&gt;0.94,$D131&lt;=0.97),"Хорошая",IF(AND($D131&gt;0.97,$D131&lt;=1),"Высокая","ОШИБКА")))))</f>
        <v>#DIV/0!</v>
      </c>
      <c r="AE131" s="25" t="e">
        <f t="shared" si="63"/>
        <v>#DIV/0!</v>
      </c>
      <c r="AF131" s="25" t="e">
        <f t="shared" ref="AF131:AG150" si="64">IF(AND($D131&gt;0,$D131&lt;=0.9),"ПАТОЛОГИЯ",IF(AND($D131&gt;0.9,$D131&lt;=92),"Слабая",IF(AND($D131&gt;92,$D131&lt;=0.95),"Средняя",IF(AND($D131&gt;0.95,$D131&lt;=0.97),"Хорошая",IF(AND($D131&gt;0.97,$D131&lt;=1),"Высокая","ОШИБКА")))))</f>
        <v>#DIV/0!</v>
      </c>
      <c r="AG131" s="25" t="e">
        <f t="shared" si="64"/>
        <v>#DIV/0!</v>
      </c>
    </row>
    <row r="132" spans="1:33" x14ac:dyDescent="0.25">
      <c r="A132" s="1">
        <f>'Тулуз-Пьерон'!A136</f>
        <v>0</v>
      </c>
      <c r="B132" s="1" t="e">
        <f>AVERAGE('Тулуз-Пьерон'!H136:Q136)</f>
        <v>#DIV/0!</v>
      </c>
      <c r="C132" s="1" t="e">
        <f>AVERAGE('Тулуз-Пьерон'!R136:AA136)</f>
        <v>#DIV/0!</v>
      </c>
      <c r="D132" s="26" t="e">
        <f t="shared" si="35"/>
        <v>#DIV/0!</v>
      </c>
      <c r="E132" s="26" t="e">
        <f>STDEV('Тулуз-Пьерон'!H136:Q136)</f>
        <v>#DIV/0!</v>
      </c>
      <c r="F132" s="26" t="e">
        <f>STDEV('Тулуз-Пьерон'!R136:AA136)</f>
        <v>#DIV/0!</v>
      </c>
      <c r="G132" s="26" t="e">
        <f>SQRT(RSQ('Тулуз-Пьерон'!H136:Q136,'Тулуз-Пьерон'!R136:AA136))</f>
        <v>#DIV/0!</v>
      </c>
      <c r="J132" s="25" t="e">
        <f t="shared" si="36"/>
        <v>#DIV/0!</v>
      </c>
      <c r="K132" s="25" t="e">
        <f t="shared" si="37"/>
        <v>#DIV/0!</v>
      </c>
      <c r="L132" s="25" t="e">
        <f t="shared" si="38"/>
        <v>#DIV/0!</v>
      </c>
      <c r="M132" s="25" t="e">
        <f t="shared" si="60"/>
        <v>#DIV/0!</v>
      </c>
      <c r="N132" s="25" t="e">
        <f t="shared" si="60"/>
        <v>#DIV/0!</v>
      </c>
      <c r="O132" s="25" t="e">
        <f t="shared" si="39"/>
        <v>#DIV/0!</v>
      </c>
      <c r="P132" s="25" t="e">
        <f t="shared" si="40"/>
        <v>#DIV/0!</v>
      </c>
      <c r="Q132" s="25" t="e">
        <f t="shared" si="41"/>
        <v>#DIV/0!</v>
      </c>
      <c r="R132" s="25" t="e">
        <f t="shared" si="42"/>
        <v>#DIV/0!</v>
      </c>
      <c r="S132" s="25" t="e">
        <f t="shared" si="43"/>
        <v>#DIV/0!</v>
      </c>
      <c r="T132" s="25" t="e">
        <f t="shared" si="44"/>
        <v>#DIV/0!</v>
      </c>
      <c r="U132" s="25" t="e">
        <f t="shared" si="45"/>
        <v>#DIV/0!</v>
      </c>
      <c r="V132" s="25" t="e">
        <f t="shared" si="61"/>
        <v>#DIV/0!</v>
      </c>
      <c r="W132" s="25" t="e">
        <f t="shared" si="61"/>
        <v>#DIV/0!</v>
      </c>
      <c r="X132" s="25" t="e">
        <f t="shared" si="46"/>
        <v>#DIV/0!</v>
      </c>
      <c r="Y132" s="25" t="e">
        <f t="shared" si="62"/>
        <v>#DIV/0!</v>
      </c>
      <c r="Z132" s="25" t="e">
        <f t="shared" si="62"/>
        <v>#DIV/0!</v>
      </c>
      <c r="AA132" s="25" t="e">
        <f t="shared" si="62"/>
        <v>#DIV/0!</v>
      </c>
      <c r="AB132" s="25" t="e">
        <f t="shared" si="62"/>
        <v>#DIV/0!</v>
      </c>
      <c r="AC132" s="25" t="e">
        <f t="shared" si="62"/>
        <v>#DIV/0!</v>
      </c>
      <c r="AD132" s="25" t="e">
        <f t="shared" si="63"/>
        <v>#DIV/0!</v>
      </c>
      <c r="AE132" s="25" t="e">
        <f t="shared" si="63"/>
        <v>#DIV/0!</v>
      </c>
      <c r="AF132" s="25" t="e">
        <f t="shared" si="64"/>
        <v>#DIV/0!</v>
      </c>
      <c r="AG132" s="25" t="e">
        <f t="shared" si="64"/>
        <v>#DIV/0!</v>
      </c>
    </row>
    <row r="133" spans="1:33" x14ac:dyDescent="0.25">
      <c r="A133" s="1">
        <f>'Тулуз-Пьерон'!A137</f>
        <v>0</v>
      </c>
      <c r="B133" s="1" t="e">
        <f>AVERAGE('Тулуз-Пьерон'!H137:Q137)</f>
        <v>#DIV/0!</v>
      </c>
      <c r="C133" s="1" t="e">
        <f>AVERAGE('Тулуз-Пьерон'!R137:AA137)</f>
        <v>#DIV/0!</v>
      </c>
      <c r="D133" s="26" t="e">
        <f t="shared" si="35"/>
        <v>#DIV/0!</v>
      </c>
      <c r="E133" s="26" t="e">
        <f>STDEV('Тулуз-Пьерон'!H137:Q137)</f>
        <v>#DIV/0!</v>
      </c>
      <c r="F133" s="26" t="e">
        <f>STDEV('Тулуз-Пьерон'!R137:AA137)</f>
        <v>#DIV/0!</v>
      </c>
      <c r="G133" s="26" t="e">
        <f>SQRT(RSQ('Тулуз-Пьерон'!H137:Q137,'Тулуз-Пьерон'!R137:AA137))</f>
        <v>#DIV/0!</v>
      </c>
      <c r="J133" s="25" t="e">
        <f t="shared" si="36"/>
        <v>#DIV/0!</v>
      </c>
      <c r="K133" s="25" t="e">
        <f t="shared" si="37"/>
        <v>#DIV/0!</v>
      </c>
      <c r="L133" s="25" t="e">
        <f t="shared" si="38"/>
        <v>#DIV/0!</v>
      </c>
      <c r="M133" s="25" t="e">
        <f t="shared" si="60"/>
        <v>#DIV/0!</v>
      </c>
      <c r="N133" s="25" t="e">
        <f t="shared" si="60"/>
        <v>#DIV/0!</v>
      </c>
      <c r="O133" s="25" t="e">
        <f t="shared" si="39"/>
        <v>#DIV/0!</v>
      </c>
      <c r="P133" s="25" t="e">
        <f t="shared" si="40"/>
        <v>#DIV/0!</v>
      </c>
      <c r="Q133" s="25" t="e">
        <f t="shared" si="41"/>
        <v>#DIV/0!</v>
      </c>
      <c r="R133" s="25" t="e">
        <f t="shared" si="42"/>
        <v>#DIV/0!</v>
      </c>
      <c r="S133" s="25" t="e">
        <f t="shared" si="43"/>
        <v>#DIV/0!</v>
      </c>
      <c r="T133" s="25" t="e">
        <f t="shared" si="44"/>
        <v>#DIV/0!</v>
      </c>
      <c r="U133" s="25" t="e">
        <f t="shared" si="45"/>
        <v>#DIV/0!</v>
      </c>
      <c r="V133" s="25" t="e">
        <f t="shared" si="61"/>
        <v>#DIV/0!</v>
      </c>
      <c r="W133" s="25" t="e">
        <f t="shared" si="61"/>
        <v>#DIV/0!</v>
      </c>
      <c r="X133" s="25" t="e">
        <f t="shared" si="46"/>
        <v>#DIV/0!</v>
      </c>
      <c r="Y133" s="25" t="e">
        <f t="shared" si="62"/>
        <v>#DIV/0!</v>
      </c>
      <c r="Z133" s="25" t="e">
        <f t="shared" si="62"/>
        <v>#DIV/0!</v>
      </c>
      <c r="AA133" s="25" t="e">
        <f t="shared" si="62"/>
        <v>#DIV/0!</v>
      </c>
      <c r="AB133" s="25" t="e">
        <f t="shared" si="62"/>
        <v>#DIV/0!</v>
      </c>
      <c r="AC133" s="25" t="e">
        <f t="shared" si="62"/>
        <v>#DIV/0!</v>
      </c>
      <c r="AD133" s="25" t="e">
        <f t="shared" si="63"/>
        <v>#DIV/0!</v>
      </c>
      <c r="AE133" s="25" t="e">
        <f t="shared" si="63"/>
        <v>#DIV/0!</v>
      </c>
      <c r="AF133" s="25" t="e">
        <f t="shared" si="64"/>
        <v>#DIV/0!</v>
      </c>
      <c r="AG133" s="25" t="e">
        <f t="shared" si="64"/>
        <v>#DIV/0!</v>
      </c>
    </row>
    <row r="134" spans="1:33" x14ac:dyDescent="0.25">
      <c r="A134" s="1">
        <f>'Тулуз-Пьерон'!A138</f>
        <v>0</v>
      </c>
      <c r="B134" s="1" t="e">
        <f>AVERAGE('Тулуз-Пьерон'!H138:Q138)</f>
        <v>#DIV/0!</v>
      </c>
      <c r="C134" s="1" t="e">
        <f>AVERAGE('Тулуз-Пьерон'!R138:AA138)</f>
        <v>#DIV/0!</v>
      </c>
      <c r="D134" s="26" t="e">
        <f t="shared" si="35"/>
        <v>#DIV/0!</v>
      </c>
      <c r="E134" s="26" t="e">
        <f>STDEV('Тулуз-Пьерон'!H138:Q138)</f>
        <v>#DIV/0!</v>
      </c>
      <c r="F134" s="26" t="e">
        <f>STDEV('Тулуз-Пьерон'!R138:AA138)</f>
        <v>#DIV/0!</v>
      </c>
      <c r="G134" s="26" t="e">
        <f>SQRT(RSQ('Тулуз-Пьерон'!H138:Q138,'Тулуз-Пьерон'!R138:AA138))</f>
        <v>#DIV/0!</v>
      </c>
      <c r="J134" s="25" t="e">
        <f t="shared" si="36"/>
        <v>#DIV/0!</v>
      </c>
      <c r="K134" s="25" t="e">
        <f t="shared" si="37"/>
        <v>#DIV/0!</v>
      </c>
      <c r="L134" s="25" t="e">
        <f t="shared" si="38"/>
        <v>#DIV/0!</v>
      </c>
      <c r="M134" s="25" t="e">
        <f t="shared" si="60"/>
        <v>#DIV/0!</v>
      </c>
      <c r="N134" s="25" t="e">
        <f t="shared" si="60"/>
        <v>#DIV/0!</v>
      </c>
      <c r="O134" s="25" t="e">
        <f t="shared" si="39"/>
        <v>#DIV/0!</v>
      </c>
      <c r="P134" s="25" t="e">
        <f t="shared" si="40"/>
        <v>#DIV/0!</v>
      </c>
      <c r="Q134" s="25" t="e">
        <f t="shared" si="41"/>
        <v>#DIV/0!</v>
      </c>
      <c r="R134" s="25" t="e">
        <f t="shared" si="42"/>
        <v>#DIV/0!</v>
      </c>
      <c r="S134" s="25" t="e">
        <f t="shared" si="43"/>
        <v>#DIV/0!</v>
      </c>
      <c r="T134" s="25" t="e">
        <f t="shared" si="44"/>
        <v>#DIV/0!</v>
      </c>
      <c r="U134" s="25" t="e">
        <f t="shared" si="45"/>
        <v>#DIV/0!</v>
      </c>
      <c r="V134" s="25" t="e">
        <f t="shared" si="61"/>
        <v>#DIV/0!</v>
      </c>
      <c r="W134" s="25" t="e">
        <f t="shared" si="61"/>
        <v>#DIV/0!</v>
      </c>
      <c r="X134" s="25" t="e">
        <f t="shared" si="46"/>
        <v>#DIV/0!</v>
      </c>
      <c r="Y134" s="25" t="e">
        <f t="shared" si="62"/>
        <v>#DIV/0!</v>
      </c>
      <c r="Z134" s="25" t="e">
        <f t="shared" si="62"/>
        <v>#DIV/0!</v>
      </c>
      <c r="AA134" s="25" t="e">
        <f t="shared" si="62"/>
        <v>#DIV/0!</v>
      </c>
      <c r="AB134" s="25" t="e">
        <f t="shared" si="62"/>
        <v>#DIV/0!</v>
      </c>
      <c r="AC134" s="25" t="e">
        <f t="shared" si="62"/>
        <v>#DIV/0!</v>
      </c>
      <c r="AD134" s="25" t="e">
        <f t="shared" si="63"/>
        <v>#DIV/0!</v>
      </c>
      <c r="AE134" s="25" t="e">
        <f t="shared" si="63"/>
        <v>#DIV/0!</v>
      </c>
      <c r="AF134" s="25" t="e">
        <f t="shared" si="64"/>
        <v>#DIV/0!</v>
      </c>
      <c r="AG134" s="25" t="e">
        <f t="shared" si="64"/>
        <v>#DIV/0!</v>
      </c>
    </row>
    <row r="135" spans="1:33" x14ac:dyDescent="0.25">
      <c r="A135" s="1">
        <f>'Тулуз-Пьерон'!A139</f>
        <v>0</v>
      </c>
      <c r="B135" s="1" t="e">
        <f>AVERAGE('Тулуз-Пьерон'!H139:Q139)</f>
        <v>#DIV/0!</v>
      </c>
      <c r="C135" s="1" t="e">
        <f>AVERAGE('Тулуз-Пьерон'!R139:AA139)</f>
        <v>#DIV/0!</v>
      </c>
      <c r="D135" s="26" t="e">
        <f t="shared" si="35"/>
        <v>#DIV/0!</v>
      </c>
      <c r="E135" s="26" t="e">
        <f>STDEV('Тулуз-Пьерон'!H139:Q139)</f>
        <v>#DIV/0!</v>
      </c>
      <c r="F135" s="26" t="e">
        <f>STDEV('Тулуз-Пьерон'!R139:AA139)</f>
        <v>#DIV/0!</v>
      </c>
      <c r="G135" s="26" t="e">
        <f>SQRT(RSQ('Тулуз-Пьерон'!H139:Q139,'Тулуз-Пьерон'!R139:AA139))</f>
        <v>#DIV/0!</v>
      </c>
      <c r="J135" s="25" t="e">
        <f t="shared" si="36"/>
        <v>#DIV/0!</v>
      </c>
      <c r="K135" s="25" t="e">
        <f t="shared" si="37"/>
        <v>#DIV/0!</v>
      </c>
      <c r="L135" s="25" t="e">
        <f t="shared" si="38"/>
        <v>#DIV/0!</v>
      </c>
      <c r="M135" s="25" t="e">
        <f t="shared" si="60"/>
        <v>#DIV/0!</v>
      </c>
      <c r="N135" s="25" t="e">
        <f t="shared" si="60"/>
        <v>#DIV/0!</v>
      </c>
      <c r="O135" s="25" t="e">
        <f t="shared" si="39"/>
        <v>#DIV/0!</v>
      </c>
      <c r="P135" s="25" t="e">
        <f t="shared" si="40"/>
        <v>#DIV/0!</v>
      </c>
      <c r="Q135" s="25" t="e">
        <f t="shared" si="41"/>
        <v>#DIV/0!</v>
      </c>
      <c r="R135" s="25" t="e">
        <f t="shared" si="42"/>
        <v>#DIV/0!</v>
      </c>
      <c r="S135" s="25" t="e">
        <f t="shared" si="43"/>
        <v>#DIV/0!</v>
      </c>
      <c r="T135" s="25" t="e">
        <f t="shared" si="44"/>
        <v>#DIV/0!</v>
      </c>
      <c r="U135" s="25" t="e">
        <f t="shared" si="45"/>
        <v>#DIV/0!</v>
      </c>
      <c r="V135" s="25" t="e">
        <f t="shared" si="61"/>
        <v>#DIV/0!</v>
      </c>
      <c r="W135" s="25" t="e">
        <f t="shared" si="61"/>
        <v>#DIV/0!</v>
      </c>
      <c r="X135" s="25" t="e">
        <f t="shared" si="46"/>
        <v>#DIV/0!</v>
      </c>
      <c r="Y135" s="25" t="e">
        <f t="shared" si="62"/>
        <v>#DIV/0!</v>
      </c>
      <c r="Z135" s="25" t="e">
        <f t="shared" si="62"/>
        <v>#DIV/0!</v>
      </c>
      <c r="AA135" s="25" t="e">
        <f t="shared" si="62"/>
        <v>#DIV/0!</v>
      </c>
      <c r="AB135" s="25" t="e">
        <f t="shared" si="62"/>
        <v>#DIV/0!</v>
      </c>
      <c r="AC135" s="25" t="e">
        <f t="shared" si="62"/>
        <v>#DIV/0!</v>
      </c>
      <c r="AD135" s="25" t="e">
        <f t="shared" si="63"/>
        <v>#DIV/0!</v>
      </c>
      <c r="AE135" s="25" t="e">
        <f t="shared" si="63"/>
        <v>#DIV/0!</v>
      </c>
      <c r="AF135" s="25" t="e">
        <f t="shared" si="64"/>
        <v>#DIV/0!</v>
      </c>
      <c r="AG135" s="25" t="e">
        <f t="shared" si="64"/>
        <v>#DIV/0!</v>
      </c>
    </row>
    <row r="136" spans="1:33" x14ac:dyDescent="0.25">
      <c r="A136" s="1">
        <f>'Тулуз-Пьерон'!A140</f>
        <v>0</v>
      </c>
      <c r="B136" s="1" t="e">
        <f>AVERAGE('Тулуз-Пьерон'!H140:Q140)</f>
        <v>#DIV/0!</v>
      </c>
      <c r="C136" s="1" t="e">
        <f>AVERAGE('Тулуз-Пьерон'!R140:AA140)</f>
        <v>#DIV/0!</v>
      </c>
      <c r="D136" s="26" t="e">
        <f t="shared" si="35"/>
        <v>#DIV/0!</v>
      </c>
      <c r="E136" s="26" t="e">
        <f>STDEV('Тулуз-Пьерон'!H140:Q140)</f>
        <v>#DIV/0!</v>
      </c>
      <c r="F136" s="26" t="e">
        <f>STDEV('Тулуз-Пьерон'!R140:AA140)</f>
        <v>#DIV/0!</v>
      </c>
      <c r="G136" s="26" t="e">
        <f>SQRT(RSQ('Тулуз-Пьерон'!H140:Q140,'Тулуз-Пьерон'!R140:AA140))</f>
        <v>#DIV/0!</v>
      </c>
      <c r="J136" s="25" t="e">
        <f t="shared" si="36"/>
        <v>#DIV/0!</v>
      </c>
      <c r="K136" s="25" t="e">
        <f t="shared" si="37"/>
        <v>#DIV/0!</v>
      </c>
      <c r="L136" s="25" t="e">
        <f t="shared" si="38"/>
        <v>#DIV/0!</v>
      </c>
      <c r="M136" s="25" t="e">
        <f t="shared" si="60"/>
        <v>#DIV/0!</v>
      </c>
      <c r="N136" s="25" t="e">
        <f t="shared" si="60"/>
        <v>#DIV/0!</v>
      </c>
      <c r="O136" s="25" t="e">
        <f t="shared" si="39"/>
        <v>#DIV/0!</v>
      </c>
      <c r="P136" s="25" t="e">
        <f t="shared" si="40"/>
        <v>#DIV/0!</v>
      </c>
      <c r="Q136" s="25" t="e">
        <f t="shared" si="41"/>
        <v>#DIV/0!</v>
      </c>
      <c r="R136" s="25" t="e">
        <f t="shared" si="42"/>
        <v>#DIV/0!</v>
      </c>
      <c r="S136" s="25" t="e">
        <f t="shared" si="43"/>
        <v>#DIV/0!</v>
      </c>
      <c r="T136" s="25" t="e">
        <f t="shared" si="44"/>
        <v>#DIV/0!</v>
      </c>
      <c r="U136" s="25" t="e">
        <f t="shared" si="45"/>
        <v>#DIV/0!</v>
      </c>
      <c r="V136" s="25" t="e">
        <f t="shared" si="61"/>
        <v>#DIV/0!</v>
      </c>
      <c r="W136" s="25" t="e">
        <f t="shared" si="61"/>
        <v>#DIV/0!</v>
      </c>
      <c r="X136" s="25" t="e">
        <f t="shared" si="46"/>
        <v>#DIV/0!</v>
      </c>
      <c r="Y136" s="25" t="e">
        <f t="shared" si="62"/>
        <v>#DIV/0!</v>
      </c>
      <c r="Z136" s="25" t="e">
        <f t="shared" si="62"/>
        <v>#DIV/0!</v>
      </c>
      <c r="AA136" s="25" t="e">
        <f t="shared" si="62"/>
        <v>#DIV/0!</v>
      </c>
      <c r="AB136" s="25" t="e">
        <f t="shared" si="62"/>
        <v>#DIV/0!</v>
      </c>
      <c r="AC136" s="25" t="e">
        <f t="shared" si="62"/>
        <v>#DIV/0!</v>
      </c>
      <c r="AD136" s="25" t="e">
        <f t="shared" si="63"/>
        <v>#DIV/0!</v>
      </c>
      <c r="AE136" s="25" t="e">
        <f t="shared" si="63"/>
        <v>#DIV/0!</v>
      </c>
      <c r="AF136" s="25" t="e">
        <f t="shared" si="64"/>
        <v>#DIV/0!</v>
      </c>
      <c r="AG136" s="25" t="e">
        <f t="shared" si="64"/>
        <v>#DIV/0!</v>
      </c>
    </row>
    <row r="137" spans="1:33" x14ac:dyDescent="0.25">
      <c r="A137" s="1">
        <f>'Тулуз-Пьерон'!A141</f>
        <v>0</v>
      </c>
      <c r="B137" s="1" t="e">
        <f>AVERAGE('Тулуз-Пьерон'!H141:Q141)</f>
        <v>#DIV/0!</v>
      </c>
      <c r="C137" s="1" t="e">
        <f>AVERAGE('Тулуз-Пьерон'!R141:AA141)</f>
        <v>#DIV/0!</v>
      </c>
      <c r="D137" s="26" t="e">
        <f t="shared" si="35"/>
        <v>#DIV/0!</v>
      </c>
      <c r="E137" s="26" t="e">
        <f>STDEV('Тулуз-Пьерон'!H141:Q141)</f>
        <v>#DIV/0!</v>
      </c>
      <c r="F137" s="26" t="e">
        <f>STDEV('Тулуз-Пьерон'!R141:AA141)</f>
        <v>#DIV/0!</v>
      </c>
      <c r="G137" s="26" t="e">
        <f>SQRT(RSQ('Тулуз-Пьерон'!H141:Q141,'Тулуз-Пьерон'!R141:AA141))</f>
        <v>#DIV/0!</v>
      </c>
      <c r="J137" s="25" t="e">
        <f t="shared" si="36"/>
        <v>#DIV/0!</v>
      </c>
      <c r="K137" s="25" t="e">
        <f t="shared" si="37"/>
        <v>#DIV/0!</v>
      </c>
      <c r="L137" s="25" t="e">
        <f t="shared" si="38"/>
        <v>#DIV/0!</v>
      </c>
      <c r="M137" s="25" t="e">
        <f t="shared" si="60"/>
        <v>#DIV/0!</v>
      </c>
      <c r="N137" s="25" t="e">
        <f t="shared" si="60"/>
        <v>#DIV/0!</v>
      </c>
      <c r="O137" s="25" t="e">
        <f t="shared" si="39"/>
        <v>#DIV/0!</v>
      </c>
      <c r="P137" s="25" t="e">
        <f t="shared" si="40"/>
        <v>#DIV/0!</v>
      </c>
      <c r="Q137" s="25" t="e">
        <f t="shared" si="41"/>
        <v>#DIV/0!</v>
      </c>
      <c r="R137" s="25" t="e">
        <f t="shared" si="42"/>
        <v>#DIV/0!</v>
      </c>
      <c r="S137" s="25" t="e">
        <f t="shared" si="43"/>
        <v>#DIV/0!</v>
      </c>
      <c r="T137" s="25" t="e">
        <f t="shared" si="44"/>
        <v>#DIV/0!</v>
      </c>
      <c r="U137" s="25" t="e">
        <f t="shared" si="45"/>
        <v>#DIV/0!</v>
      </c>
      <c r="V137" s="25" t="e">
        <f t="shared" si="61"/>
        <v>#DIV/0!</v>
      </c>
      <c r="W137" s="25" t="e">
        <f t="shared" si="61"/>
        <v>#DIV/0!</v>
      </c>
      <c r="X137" s="25" t="e">
        <f t="shared" si="46"/>
        <v>#DIV/0!</v>
      </c>
      <c r="Y137" s="25" t="e">
        <f t="shared" si="62"/>
        <v>#DIV/0!</v>
      </c>
      <c r="Z137" s="25" t="e">
        <f t="shared" si="62"/>
        <v>#DIV/0!</v>
      </c>
      <c r="AA137" s="25" t="e">
        <f t="shared" si="62"/>
        <v>#DIV/0!</v>
      </c>
      <c r="AB137" s="25" t="e">
        <f t="shared" si="62"/>
        <v>#DIV/0!</v>
      </c>
      <c r="AC137" s="25" t="e">
        <f t="shared" si="62"/>
        <v>#DIV/0!</v>
      </c>
      <c r="AD137" s="25" t="e">
        <f t="shared" si="63"/>
        <v>#DIV/0!</v>
      </c>
      <c r="AE137" s="25" t="e">
        <f t="shared" si="63"/>
        <v>#DIV/0!</v>
      </c>
      <c r="AF137" s="25" t="e">
        <f t="shared" si="64"/>
        <v>#DIV/0!</v>
      </c>
      <c r="AG137" s="25" t="e">
        <f t="shared" si="64"/>
        <v>#DIV/0!</v>
      </c>
    </row>
    <row r="138" spans="1:33" x14ac:dyDescent="0.25">
      <c r="A138" s="1">
        <f>'Тулуз-Пьерон'!A142</f>
        <v>0</v>
      </c>
      <c r="B138" s="1" t="e">
        <f>AVERAGE('Тулуз-Пьерон'!H142:Q142)</f>
        <v>#DIV/0!</v>
      </c>
      <c r="C138" s="1" t="e">
        <f>AVERAGE('Тулуз-Пьерон'!R142:AA142)</f>
        <v>#DIV/0!</v>
      </c>
      <c r="D138" s="26" t="e">
        <f t="shared" si="35"/>
        <v>#DIV/0!</v>
      </c>
      <c r="E138" s="26" t="e">
        <f>STDEV('Тулуз-Пьерон'!H142:Q142)</f>
        <v>#DIV/0!</v>
      </c>
      <c r="F138" s="26" t="e">
        <f>STDEV('Тулуз-Пьерон'!R142:AA142)</f>
        <v>#DIV/0!</v>
      </c>
      <c r="G138" s="26" t="e">
        <f>SQRT(RSQ('Тулуз-Пьерон'!H142:Q142,'Тулуз-Пьерон'!R142:AA142))</f>
        <v>#DIV/0!</v>
      </c>
      <c r="J138" s="25" t="e">
        <f t="shared" si="36"/>
        <v>#DIV/0!</v>
      </c>
      <c r="K138" s="25" t="e">
        <f t="shared" si="37"/>
        <v>#DIV/0!</v>
      </c>
      <c r="L138" s="25" t="e">
        <f t="shared" si="38"/>
        <v>#DIV/0!</v>
      </c>
      <c r="M138" s="25" t="e">
        <f t="shared" si="60"/>
        <v>#DIV/0!</v>
      </c>
      <c r="N138" s="25" t="e">
        <f t="shared" si="60"/>
        <v>#DIV/0!</v>
      </c>
      <c r="O138" s="25" t="e">
        <f t="shared" si="39"/>
        <v>#DIV/0!</v>
      </c>
      <c r="P138" s="25" t="e">
        <f t="shared" si="40"/>
        <v>#DIV/0!</v>
      </c>
      <c r="Q138" s="25" t="e">
        <f t="shared" si="41"/>
        <v>#DIV/0!</v>
      </c>
      <c r="R138" s="25" t="e">
        <f t="shared" si="42"/>
        <v>#DIV/0!</v>
      </c>
      <c r="S138" s="25" t="e">
        <f t="shared" si="43"/>
        <v>#DIV/0!</v>
      </c>
      <c r="T138" s="25" t="e">
        <f t="shared" si="44"/>
        <v>#DIV/0!</v>
      </c>
      <c r="U138" s="25" t="e">
        <f t="shared" si="45"/>
        <v>#DIV/0!</v>
      </c>
      <c r="V138" s="25" t="e">
        <f t="shared" si="61"/>
        <v>#DIV/0!</v>
      </c>
      <c r="W138" s="25" t="e">
        <f t="shared" si="61"/>
        <v>#DIV/0!</v>
      </c>
      <c r="X138" s="25" t="e">
        <f t="shared" si="46"/>
        <v>#DIV/0!</v>
      </c>
      <c r="Y138" s="25" t="e">
        <f t="shared" si="62"/>
        <v>#DIV/0!</v>
      </c>
      <c r="Z138" s="25" t="e">
        <f t="shared" si="62"/>
        <v>#DIV/0!</v>
      </c>
      <c r="AA138" s="25" t="e">
        <f t="shared" si="62"/>
        <v>#DIV/0!</v>
      </c>
      <c r="AB138" s="25" t="e">
        <f t="shared" si="62"/>
        <v>#DIV/0!</v>
      </c>
      <c r="AC138" s="25" t="e">
        <f t="shared" si="62"/>
        <v>#DIV/0!</v>
      </c>
      <c r="AD138" s="25" t="e">
        <f t="shared" si="63"/>
        <v>#DIV/0!</v>
      </c>
      <c r="AE138" s="25" t="e">
        <f t="shared" si="63"/>
        <v>#DIV/0!</v>
      </c>
      <c r="AF138" s="25" t="e">
        <f t="shared" si="64"/>
        <v>#DIV/0!</v>
      </c>
      <c r="AG138" s="25" t="e">
        <f t="shared" si="64"/>
        <v>#DIV/0!</v>
      </c>
    </row>
    <row r="139" spans="1:33" x14ac:dyDescent="0.25">
      <c r="A139" s="1">
        <f>'Тулуз-Пьерон'!A143</f>
        <v>0</v>
      </c>
      <c r="B139" s="1" t="e">
        <f>AVERAGE('Тулуз-Пьерон'!H143:Q143)</f>
        <v>#DIV/0!</v>
      </c>
      <c r="C139" s="1" t="e">
        <f>AVERAGE('Тулуз-Пьерон'!R143:AA143)</f>
        <v>#DIV/0!</v>
      </c>
      <c r="D139" s="26" t="e">
        <f t="shared" ref="D139:D202" si="65">(B139-C139)/B139</f>
        <v>#DIV/0!</v>
      </c>
      <c r="E139" s="26" t="e">
        <f>STDEV('Тулуз-Пьерон'!H143:Q143)</f>
        <v>#DIV/0!</v>
      </c>
      <c r="F139" s="26" t="e">
        <f>STDEV('Тулуз-Пьерон'!R143:AA143)</f>
        <v>#DIV/0!</v>
      </c>
      <c r="G139" s="26" t="e">
        <f>SQRT(RSQ('Тулуз-Пьерон'!H143:Q143,'Тулуз-Пьерон'!R143:AA143))</f>
        <v>#DIV/0!</v>
      </c>
      <c r="J139" s="25" t="e">
        <f t="shared" ref="J139:J202" si="66">IF(AND($B139&gt;0,$B139&lt;=14),"ПАТОЛОГИЯ",IF(AND($B139&gt;14,$B139&lt;=17),"Слабая",IF(AND($B139&gt;17,$B139&lt;=29),"Средняя",IF(AND($B139&gt;29,$B139&lt;=39),"Хорошая",IF($B139&gt;39,"Высокая","ОШИБКА")))))</f>
        <v>#DIV/0!</v>
      </c>
      <c r="K139" s="25" t="e">
        <f t="shared" ref="K139:K202" si="67">IF(AND($B139&gt;0,$B139&lt;=19),"ПАТОЛОГИЯ",IF(AND($B139&gt;19,$B139&lt;=27),"Слабая",IF(AND($B139&gt;27,$B139&lt;=36),"Средняя",IF(AND($B139&gt;36,$B139&lt;=44),"Хорошая",IF($B139&gt;44,"Высокая","ОШИБКА")))))</f>
        <v>#DIV/0!</v>
      </c>
      <c r="L139" s="25" t="e">
        <f t="shared" ref="L139:L202" si="68">IF(AND($B139&gt;0,$B139&lt;=22),"ПАТОЛОГИЯ",IF(AND($B139&gt;22,$B139&lt;=32),"Слабая",IF(AND($B139&gt;32,$B139&lt;=41),"Средняя",IF(AND($B139&gt;41,$B139&lt;=57),"Хорошая",IF($B139&gt;57,"Высокая","ОШИБКА")))))</f>
        <v>#DIV/0!</v>
      </c>
      <c r="M139" s="25" t="e">
        <f t="shared" si="60"/>
        <v>#DIV/0!</v>
      </c>
      <c r="N139" s="25" t="e">
        <f t="shared" si="60"/>
        <v>#DIV/0!</v>
      </c>
      <c r="O139" s="25" t="e">
        <f t="shared" ref="O139:O202" si="69">IF(AND($B139&gt;0,$B139&lt;=19),"ПАТОЛОГИЯ",IF(AND($B139&gt;19,$B139&lt;=29),"Слабая",IF(AND($B139&gt;29,$B139&lt;=39),"Средняя",IF(AND($B139&gt;39,$B139&lt;=50),"Хорошая",IF($B139&gt;50,"Высокая","ОШИБКА")))))</f>
        <v>#DIV/0!</v>
      </c>
      <c r="P139" s="25" t="e">
        <f t="shared" ref="P139:P202" si="70">IF(AND($B139&gt;0,$B139&lt;=24),"ПАТОЛОГИЯ",IF(AND($B139&gt;24,$B139&lt;=31),"Слабая",IF(AND($B139&gt;31,$B139&lt;=41),"Средняя",IF(AND($B139&gt;41,$B139&lt;=55),"Хорошая",IF($B139&gt;55,"Высокая","ОШИБКА")))))</f>
        <v>#DIV/0!</v>
      </c>
      <c r="Q139" s="25" t="e">
        <f t="shared" ref="Q139:Q202" si="71">IF(AND($B139&gt;0,$B139&lt;=36),"Слабая",IF(AND($B139&gt;36,$B139&lt;=45),"Средняя",IF(AND($B139&gt;45,$B139&lt;=57),"Хорошая",IF($B139&gt;57,"Высокая","ОШИБКА"))))</f>
        <v>#DIV/0!</v>
      </c>
      <c r="R139" s="25" t="e">
        <f t="shared" ref="R139:R202" si="72">IF(AND($B139&gt;0,$B139&lt;=38),"Слабая",IF(AND($B139&gt;38,$B139&lt;=48),"Средняя",IF(AND($B139&gt;48,$B139&lt;=59),"Хорошая",IF($B139&gt;59,"Высокая","ОШИБКА"))))</f>
        <v>#DIV/0!</v>
      </c>
      <c r="S139" s="25" t="e">
        <f t="shared" ref="S139:S202" si="73">IF(AND($B139&gt;0,$B139&lt;=40),"Слабая",IF(AND($B139&gt;40,$B139&lt;=50),"Средняя",IF(AND($B139&gt;50,$B139&lt;=64),"Хорошая",IF($B139&gt;64,"Высокая","ОШИБКА"))))</f>
        <v>#DIV/0!</v>
      </c>
      <c r="T139" s="25" t="e">
        <f t="shared" ref="T139:T202" si="74">IF(AND($B139&gt;0,$B139&lt;=44),"Слабая",IF(AND($B139&gt;44,$B139&lt;=54),"Средняя",IF(AND($B139&gt;54,$B139&lt;=69),"Хорошая",IF($B139&gt;69,"Высокая","ОШИБКА"))))</f>
        <v>#DIV/0!</v>
      </c>
      <c r="U139" s="25" t="e">
        <f t="shared" ref="U139:U202" si="75">IF(AND($B139&gt;0,$B139&lt;=49),"Слабая",IF(AND($B139&gt;49,$B139&lt;=62),"Средняя",IF(AND($B139&gt;62,$B139&lt;=77),"Хорошая",IF($B139&gt;77,"Высокая","ОШИБКА"))))</f>
        <v>#DIV/0!</v>
      </c>
      <c r="V139" s="25" t="e">
        <f t="shared" si="61"/>
        <v>#DIV/0!</v>
      </c>
      <c r="W139" s="25" t="e">
        <f t="shared" si="61"/>
        <v>#DIV/0!</v>
      </c>
      <c r="X139" s="25" t="e">
        <f t="shared" ref="X139:X202" si="76">IF(AND($D139&gt;0,$D139&lt;=0.89),"ПАТОЛОГИЯ",IF(AND($D139&gt;0.89,$D139&lt;=0.91),"Слабая",IF(AND($D139&gt;91,$D139&lt;=0.95),"Средняя",IF(AND($D139&gt;0.95,$D139&lt;=0.97),"Хорошая",IF(AND($D139&gt;0.97,$D139&lt;=1),"Высокая","ОШИБКА")))))</f>
        <v>#DIV/0!</v>
      </c>
      <c r="Y139" s="25" t="e">
        <f t="shared" si="62"/>
        <v>#DIV/0!</v>
      </c>
      <c r="Z139" s="25" t="e">
        <f t="shared" si="62"/>
        <v>#DIV/0!</v>
      </c>
      <c r="AA139" s="25" t="e">
        <f t="shared" si="62"/>
        <v>#DIV/0!</v>
      </c>
      <c r="AB139" s="25" t="e">
        <f t="shared" si="62"/>
        <v>#DIV/0!</v>
      </c>
      <c r="AC139" s="25" t="e">
        <f t="shared" si="62"/>
        <v>#DIV/0!</v>
      </c>
      <c r="AD139" s="25" t="e">
        <f t="shared" si="63"/>
        <v>#DIV/0!</v>
      </c>
      <c r="AE139" s="25" t="e">
        <f t="shared" si="63"/>
        <v>#DIV/0!</v>
      </c>
      <c r="AF139" s="25" t="e">
        <f t="shared" si="64"/>
        <v>#DIV/0!</v>
      </c>
      <c r="AG139" s="25" t="e">
        <f t="shared" si="64"/>
        <v>#DIV/0!</v>
      </c>
    </row>
    <row r="140" spans="1:33" x14ac:dyDescent="0.25">
      <c r="A140" s="1">
        <f>'Тулуз-Пьерон'!A144</f>
        <v>0</v>
      </c>
      <c r="B140" s="1" t="e">
        <f>AVERAGE('Тулуз-Пьерон'!H144:Q144)</f>
        <v>#DIV/0!</v>
      </c>
      <c r="C140" s="1" t="e">
        <f>AVERAGE('Тулуз-Пьерон'!R144:AA144)</f>
        <v>#DIV/0!</v>
      </c>
      <c r="D140" s="26" t="e">
        <f t="shared" si="65"/>
        <v>#DIV/0!</v>
      </c>
      <c r="E140" s="26" t="e">
        <f>STDEV('Тулуз-Пьерон'!H144:Q144)</f>
        <v>#DIV/0!</v>
      </c>
      <c r="F140" s="26" t="e">
        <f>STDEV('Тулуз-Пьерон'!R144:AA144)</f>
        <v>#DIV/0!</v>
      </c>
      <c r="G140" s="26" t="e">
        <f>SQRT(RSQ('Тулуз-Пьерон'!H144:Q144,'Тулуз-Пьерон'!R144:AA144))</f>
        <v>#DIV/0!</v>
      </c>
      <c r="J140" s="25" t="e">
        <f t="shared" si="66"/>
        <v>#DIV/0!</v>
      </c>
      <c r="K140" s="25" t="e">
        <f t="shared" si="67"/>
        <v>#DIV/0!</v>
      </c>
      <c r="L140" s="25" t="e">
        <f t="shared" si="68"/>
        <v>#DIV/0!</v>
      </c>
      <c r="M140" s="25" t="e">
        <f t="shared" si="60"/>
        <v>#DIV/0!</v>
      </c>
      <c r="N140" s="25" t="e">
        <f t="shared" si="60"/>
        <v>#DIV/0!</v>
      </c>
      <c r="O140" s="25" t="e">
        <f t="shared" si="69"/>
        <v>#DIV/0!</v>
      </c>
      <c r="P140" s="25" t="e">
        <f t="shared" si="70"/>
        <v>#DIV/0!</v>
      </c>
      <c r="Q140" s="25" t="e">
        <f t="shared" si="71"/>
        <v>#DIV/0!</v>
      </c>
      <c r="R140" s="25" t="e">
        <f t="shared" si="72"/>
        <v>#DIV/0!</v>
      </c>
      <c r="S140" s="25" t="e">
        <f t="shared" si="73"/>
        <v>#DIV/0!</v>
      </c>
      <c r="T140" s="25" t="e">
        <f t="shared" si="74"/>
        <v>#DIV/0!</v>
      </c>
      <c r="U140" s="25" t="e">
        <f t="shared" si="75"/>
        <v>#DIV/0!</v>
      </c>
      <c r="V140" s="25" t="e">
        <f t="shared" si="61"/>
        <v>#DIV/0!</v>
      </c>
      <c r="W140" s="25" t="e">
        <f t="shared" si="61"/>
        <v>#DIV/0!</v>
      </c>
      <c r="X140" s="25" t="e">
        <f t="shared" si="76"/>
        <v>#DIV/0!</v>
      </c>
      <c r="Y140" s="25" t="e">
        <f t="shared" si="62"/>
        <v>#DIV/0!</v>
      </c>
      <c r="Z140" s="25" t="e">
        <f t="shared" si="62"/>
        <v>#DIV/0!</v>
      </c>
      <c r="AA140" s="25" t="e">
        <f t="shared" si="62"/>
        <v>#DIV/0!</v>
      </c>
      <c r="AB140" s="25" t="e">
        <f t="shared" si="62"/>
        <v>#DIV/0!</v>
      </c>
      <c r="AC140" s="25" t="e">
        <f t="shared" si="62"/>
        <v>#DIV/0!</v>
      </c>
      <c r="AD140" s="25" t="e">
        <f t="shared" si="63"/>
        <v>#DIV/0!</v>
      </c>
      <c r="AE140" s="25" t="e">
        <f t="shared" si="63"/>
        <v>#DIV/0!</v>
      </c>
      <c r="AF140" s="25" t="e">
        <f t="shared" si="64"/>
        <v>#DIV/0!</v>
      </c>
      <c r="AG140" s="25" t="e">
        <f t="shared" si="64"/>
        <v>#DIV/0!</v>
      </c>
    </row>
    <row r="141" spans="1:33" x14ac:dyDescent="0.25">
      <c r="A141" s="1">
        <f>'Тулуз-Пьерон'!A145</f>
        <v>0</v>
      </c>
      <c r="B141" s="1" t="e">
        <f>AVERAGE('Тулуз-Пьерон'!H145:Q145)</f>
        <v>#DIV/0!</v>
      </c>
      <c r="C141" s="1" t="e">
        <f>AVERAGE('Тулуз-Пьерон'!R145:AA145)</f>
        <v>#DIV/0!</v>
      </c>
      <c r="D141" s="26" t="e">
        <f t="shared" si="65"/>
        <v>#DIV/0!</v>
      </c>
      <c r="E141" s="26" t="e">
        <f>STDEV('Тулуз-Пьерон'!H145:Q145)</f>
        <v>#DIV/0!</v>
      </c>
      <c r="F141" s="26" t="e">
        <f>STDEV('Тулуз-Пьерон'!R145:AA145)</f>
        <v>#DIV/0!</v>
      </c>
      <c r="G141" s="26" t="e">
        <f>SQRT(RSQ('Тулуз-Пьерон'!H145:Q145,'Тулуз-Пьерон'!R145:AA145))</f>
        <v>#DIV/0!</v>
      </c>
      <c r="J141" s="25" t="e">
        <f t="shared" si="66"/>
        <v>#DIV/0!</v>
      </c>
      <c r="K141" s="25" t="e">
        <f t="shared" si="67"/>
        <v>#DIV/0!</v>
      </c>
      <c r="L141" s="25" t="e">
        <f t="shared" si="68"/>
        <v>#DIV/0!</v>
      </c>
      <c r="M141" s="25" t="e">
        <f t="shared" si="60"/>
        <v>#DIV/0!</v>
      </c>
      <c r="N141" s="25" t="e">
        <f t="shared" si="60"/>
        <v>#DIV/0!</v>
      </c>
      <c r="O141" s="25" t="e">
        <f t="shared" si="69"/>
        <v>#DIV/0!</v>
      </c>
      <c r="P141" s="25" t="e">
        <f t="shared" si="70"/>
        <v>#DIV/0!</v>
      </c>
      <c r="Q141" s="25" t="e">
        <f t="shared" si="71"/>
        <v>#DIV/0!</v>
      </c>
      <c r="R141" s="25" t="e">
        <f t="shared" si="72"/>
        <v>#DIV/0!</v>
      </c>
      <c r="S141" s="25" t="e">
        <f t="shared" si="73"/>
        <v>#DIV/0!</v>
      </c>
      <c r="T141" s="25" t="e">
        <f t="shared" si="74"/>
        <v>#DIV/0!</v>
      </c>
      <c r="U141" s="25" t="e">
        <f t="shared" si="75"/>
        <v>#DIV/0!</v>
      </c>
      <c r="V141" s="25" t="e">
        <f t="shared" si="61"/>
        <v>#DIV/0!</v>
      </c>
      <c r="W141" s="25" t="e">
        <f t="shared" si="61"/>
        <v>#DIV/0!</v>
      </c>
      <c r="X141" s="25" t="e">
        <f t="shared" si="76"/>
        <v>#DIV/0!</v>
      </c>
      <c r="Y141" s="25" t="e">
        <f t="shared" ref="Y141:AC150" si="77">IF(AND($D141&gt;0,$D141&lt;=0.89),"ПАТОЛОГИЯ",IF(AND($D141&gt;0.89,$D141&lt;=0.91),"Слабая",IF(AND($D141&gt;91,$D141&lt;=0.93),"Средняя",IF(AND($D141&gt;0.93,$D141&lt;=0.96),"Хорошая",IF(AND($D141&gt;0.96,$D141&lt;=1),"Высокая","ОШИБКА")))))</f>
        <v>#DIV/0!</v>
      </c>
      <c r="Z141" s="25" t="e">
        <f t="shared" si="77"/>
        <v>#DIV/0!</v>
      </c>
      <c r="AA141" s="25" t="e">
        <f t="shared" si="77"/>
        <v>#DIV/0!</v>
      </c>
      <c r="AB141" s="25" t="e">
        <f t="shared" si="77"/>
        <v>#DIV/0!</v>
      </c>
      <c r="AC141" s="25" t="e">
        <f t="shared" si="77"/>
        <v>#DIV/0!</v>
      </c>
      <c r="AD141" s="25" t="e">
        <f t="shared" si="63"/>
        <v>#DIV/0!</v>
      </c>
      <c r="AE141" s="25" t="e">
        <f t="shared" si="63"/>
        <v>#DIV/0!</v>
      </c>
      <c r="AF141" s="25" t="e">
        <f t="shared" si="64"/>
        <v>#DIV/0!</v>
      </c>
      <c r="AG141" s="25" t="e">
        <f t="shared" si="64"/>
        <v>#DIV/0!</v>
      </c>
    </row>
    <row r="142" spans="1:33" x14ac:dyDescent="0.25">
      <c r="A142" s="1">
        <f>'Тулуз-Пьерон'!A146</f>
        <v>0</v>
      </c>
      <c r="B142" s="1" t="e">
        <f>AVERAGE('Тулуз-Пьерон'!H146:Q146)</f>
        <v>#DIV/0!</v>
      </c>
      <c r="C142" s="1" t="e">
        <f>AVERAGE('Тулуз-Пьерон'!R146:AA146)</f>
        <v>#DIV/0!</v>
      </c>
      <c r="D142" s="26" t="e">
        <f t="shared" si="65"/>
        <v>#DIV/0!</v>
      </c>
      <c r="E142" s="26" t="e">
        <f>STDEV('Тулуз-Пьерон'!H146:Q146)</f>
        <v>#DIV/0!</v>
      </c>
      <c r="F142" s="26" t="e">
        <f>STDEV('Тулуз-Пьерон'!R146:AA146)</f>
        <v>#DIV/0!</v>
      </c>
      <c r="G142" s="26" t="e">
        <f>SQRT(RSQ('Тулуз-Пьерон'!H146:Q146,'Тулуз-Пьерон'!R146:AA146))</f>
        <v>#DIV/0!</v>
      </c>
      <c r="J142" s="25" t="e">
        <f t="shared" si="66"/>
        <v>#DIV/0!</v>
      </c>
      <c r="K142" s="25" t="e">
        <f t="shared" si="67"/>
        <v>#DIV/0!</v>
      </c>
      <c r="L142" s="25" t="e">
        <f t="shared" si="68"/>
        <v>#DIV/0!</v>
      </c>
      <c r="M142" s="25" t="e">
        <f t="shared" si="60"/>
        <v>#DIV/0!</v>
      </c>
      <c r="N142" s="25" t="e">
        <f t="shared" si="60"/>
        <v>#DIV/0!</v>
      </c>
      <c r="O142" s="25" t="e">
        <f t="shared" si="69"/>
        <v>#DIV/0!</v>
      </c>
      <c r="P142" s="25" t="e">
        <f t="shared" si="70"/>
        <v>#DIV/0!</v>
      </c>
      <c r="Q142" s="25" t="e">
        <f t="shared" si="71"/>
        <v>#DIV/0!</v>
      </c>
      <c r="R142" s="25" t="e">
        <f t="shared" si="72"/>
        <v>#DIV/0!</v>
      </c>
      <c r="S142" s="25" t="e">
        <f t="shared" si="73"/>
        <v>#DIV/0!</v>
      </c>
      <c r="T142" s="25" t="e">
        <f t="shared" si="74"/>
        <v>#DIV/0!</v>
      </c>
      <c r="U142" s="25" t="e">
        <f t="shared" si="75"/>
        <v>#DIV/0!</v>
      </c>
      <c r="V142" s="25" t="e">
        <f t="shared" si="61"/>
        <v>#DIV/0!</v>
      </c>
      <c r="W142" s="25" t="e">
        <f t="shared" si="61"/>
        <v>#DIV/0!</v>
      </c>
      <c r="X142" s="25" t="e">
        <f t="shared" si="76"/>
        <v>#DIV/0!</v>
      </c>
      <c r="Y142" s="25" t="e">
        <f t="shared" si="77"/>
        <v>#DIV/0!</v>
      </c>
      <c r="Z142" s="25" t="e">
        <f t="shared" si="77"/>
        <v>#DIV/0!</v>
      </c>
      <c r="AA142" s="25" t="e">
        <f t="shared" si="77"/>
        <v>#DIV/0!</v>
      </c>
      <c r="AB142" s="25" t="e">
        <f t="shared" si="77"/>
        <v>#DIV/0!</v>
      </c>
      <c r="AC142" s="25" t="e">
        <f t="shared" si="77"/>
        <v>#DIV/0!</v>
      </c>
      <c r="AD142" s="25" t="e">
        <f t="shared" si="63"/>
        <v>#DIV/0!</v>
      </c>
      <c r="AE142" s="25" t="e">
        <f t="shared" si="63"/>
        <v>#DIV/0!</v>
      </c>
      <c r="AF142" s="25" t="e">
        <f t="shared" si="64"/>
        <v>#DIV/0!</v>
      </c>
      <c r="AG142" s="25" t="e">
        <f t="shared" si="64"/>
        <v>#DIV/0!</v>
      </c>
    </row>
    <row r="143" spans="1:33" x14ac:dyDescent="0.25">
      <c r="A143" s="1">
        <f>'Тулуз-Пьерон'!A147</f>
        <v>0</v>
      </c>
      <c r="B143" s="1" t="e">
        <f>AVERAGE('Тулуз-Пьерон'!H147:Q147)</f>
        <v>#DIV/0!</v>
      </c>
      <c r="C143" s="1" t="e">
        <f>AVERAGE('Тулуз-Пьерон'!R147:AA147)</f>
        <v>#DIV/0!</v>
      </c>
      <c r="D143" s="26" t="e">
        <f t="shared" si="65"/>
        <v>#DIV/0!</v>
      </c>
      <c r="E143" s="26" t="e">
        <f>STDEV('Тулуз-Пьерон'!H147:Q147)</f>
        <v>#DIV/0!</v>
      </c>
      <c r="F143" s="26" t="e">
        <f>STDEV('Тулуз-Пьерон'!R147:AA147)</f>
        <v>#DIV/0!</v>
      </c>
      <c r="G143" s="26" t="e">
        <f>SQRT(RSQ('Тулуз-Пьерон'!H147:Q147,'Тулуз-Пьерон'!R147:AA147))</f>
        <v>#DIV/0!</v>
      </c>
      <c r="J143" s="25" t="e">
        <f t="shared" si="66"/>
        <v>#DIV/0!</v>
      </c>
      <c r="K143" s="25" t="e">
        <f t="shared" si="67"/>
        <v>#DIV/0!</v>
      </c>
      <c r="L143" s="25" t="e">
        <f t="shared" si="68"/>
        <v>#DIV/0!</v>
      </c>
      <c r="M143" s="25" t="e">
        <f t="shared" si="60"/>
        <v>#DIV/0!</v>
      </c>
      <c r="N143" s="25" t="e">
        <f t="shared" si="60"/>
        <v>#DIV/0!</v>
      </c>
      <c r="O143" s="25" t="e">
        <f t="shared" si="69"/>
        <v>#DIV/0!</v>
      </c>
      <c r="P143" s="25" t="e">
        <f t="shared" si="70"/>
        <v>#DIV/0!</v>
      </c>
      <c r="Q143" s="25" t="e">
        <f t="shared" si="71"/>
        <v>#DIV/0!</v>
      </c>
      <c r="R143" s="25" t="e">
        <f t="shared" si="72"/>
        <v>#DIV/0!</v>
      </c>
      <c r="S143" s="25" t="e">
        <f t="shared" si="73"/>
        <v>#DIV/0!</v>
      </c>
      <c r="T143" s="25" t="e">
        <f t="shared" si="74"/>
        <v>#DIV/0!</v>
      </c>
      <c r="U143" s="25" t="e">
        <f t="shared" si="75"/>
        <v>#DIV/0!</v>
      </c>
      <c r="V143" s="25" t="e">
        <f t="shared" si="61"/>
        <v>#DIV/0!</v>
      </c>
      <c r="W143" s="25" t="e">
        <f t="shared" si="61"/>
        <v>#DIV/0!</v>
      </c>
      <c r="X143" s="25" t="e">
        <f t="shared" si="76"/>
        <v>#DIV/0!</v>
      </c>
      <c r="Y143" s="25" t="e">
        <f t="shared" si="77"/>
        <v>#DIV/0!</v>
      </c>
      <c r="Z143" s="25" t="e">
        <f t="shared" si="77"/>
        <v>#DIV/0!</v>
      </c>
      <c r="AA143" s="25" t="e">
        <f t="shared" si="77"/>
        <v>#DIV/0!</v>
      </c>
      <c r="AB143" s="25" t="e">
        <f t="shared" si="77"/>
        <v>#DIV/0!</v>
      </c>
      <c r="AC143" s="25" t="e">
        <f t="shared" si="77"/>
        <v>#DIV/0!</v>
      </c>
      <c r="AD143" s="25" t="e">
        <f t="shared" si="63"/>
        <v>#DIV/0!</v>
      </c>
      <c r="AE143" s="25" t="e">
        <f t="shared" si="63"/>
        <v>#DIV/0!</v>
      </c>
      <c r="AF143" s="25" t="e">
        <f t="shared" si="64"/>
        <v>#DIV/0!</v>
      </c>
      <c r="AG143" s="25" t="e">
        <f t="shared" si="64"/>
        <v>#DIV/0!</v>
      </c>
    </row>
    <row r="144" spans="1:33" x14ac:dyDescent="0.25">
      <c r="A144" s="1">
        <f>'Тулуз-Пьерон'!A148</f>
        <v>0</v>
      </c>
      <c r="B144" s="1" t="e">
        <f>AVERAGE('Тулуз-Пьерон'!H148:Q148)</f>
        <v>#DIV/0!</v>
      </c>
      <c r="C144" s="1" t="e">
        <f>AVERAGE('Тулуз-Пьерон'!R148:AA148)</f>
        <v>#DIV/0!</v>
      </c>
      <c r="D144" s="26" t="e">
        <f t="shared" si="65"/>
        <v>#DIV/0!</v>
      </c>
      <c r="E144" s="26" t="e">
        <f>STDEV('Тулуз-Пьерон'!H148:Q148)</f>
        <v>#DIV/0!</v>
      </c>
      <c r="F144" s="26" t="e">
        <f>STDEV('Тулуз-Пьерон'!R148:AA148)</f>
        <v>#DIV/0!</v>
      </c>
      <c r="G144" s="26" t="e">
        <f>SQRT(RSQ('Тулуз-Пьерон'!H148:Q148,'Тулуз-Пьерон'!R148:AA148))</f>
        <v>#DIV/0!</v>
      </c>
      <c r="J144" s="25" t="e">
        <f t="shared" si="66"/>
        <v>#DIV/0!</v>
      </c>
      <c r="K144" s="25" t="e">
        <f t="shared" si="67"/>
        <v>#DIV/0!</v>
      </c>
      <c r="L144" s="25" t="e">
        <f t="shared" si="68"/>
        <v>#DIV/0!</v>
      </c>
      <c r="M144" s="25" t="e">
        <f t="shared" si="60"/>
        <v>#DIV/0!</v>
      </c>
      <c r="N144" s="25" t="e">
        <f t="shared" si="60"/>
        <v>#DIV/0!</v>
      </c>
      <c r="O144" s="25" t="e">
        <f t="shared" si="69"/>
        <v>#DIV/0!</v>
      </c>
      <c r="P144" s="25" t="e">
        <f t="shared" si="70"/>
        <v>#DIV/0!</v>
      </c>
      <c r="Q144" s="25" t="e">
        <f t="shared" si="71"/>
        <v>#DIV/0!</v>
      </c>
      <c r="R144" s="25" t="e">
        <f t="shared" si="72"/>
        <v>#DIV/0!</v>
      </c>
      <c r="S144" s="25" t="e">
        <f t="shared" si="73"/>
        <v>#DIV/0!</v>
      </c>
      <c r="T144" s="25" t="e">
        <f t="shared" si="74"/>
        <v>#DIV/0!</v>
      </c>
      <c r="U144" s="25" t="e">
        <f t="shared" si="75"/>
        <v>#DIV/0!</v>
      </c>
      <c r="V144" s="25" t="e">
        <f t="shared" si="61"/>
        <v>#DIV/0!</v>
      </c>
      <c r="W144" s="25" t="e">
        <f t="shared" si="61"/>
        <v>#DIV/0!</v>
      </c>
      <c r="X144" s="25" t="e">
        <f t="shared" si="76"/>
        <v>#DIV/0!</v>
      </c>
      <c r="Y144" s="25" t="e">
        <f t="shared" si="77"/>
        <v>#DIV/0!</v>
      </c>
      <c r="Z144" s="25" t="e">
        <f t="shared" si="77"/>
        <v>#DIV/0!</v>
      </c>
      <c r="AA144" s="25" t="e">
        <f t="shared" si="77"/>
        <v>#DIV/0!</v>
      </c>
      <c r="AB144" s="25" t="e">
        <f t="shared" si="77"/>
        <v>#DIV/0!</v>
      </c>
      <c r="AC144" s="25" t="e">
        <f t="shared" si="77"/>
        <v>#DIV/0!</v>
      </c>
      <c r="AD144" s="25" t="e">
        <f t="shared" si="63"/>
        <v>#DIV/0!</v>
      </c>
      <c r="AE144" s="25" t="e">
        <f t="shared" si="63"/>
        <v>#DIV/0!</v>
      </c>
      <c r="AF144" s="25" t="e">
        <f t="shared" si="64"/>
        <v>#DIV/0!</v>
      </c>
      <c r="AG144" s="25" t="e">
        <f t="shared" si="64"/>
        <v>#DIV/0!</v>
      </c>
    </row>
    <row r="145" spans="1:33" x14ac:dyDescent="0.25">
      <c r="A145" s="1">
        <f>'Тулуз-Пьерон'!A149</f>
        <v>0</v>
      </c>
      <c r="B145" s="1" t="e">
        <f>AVERAGE('Тулуз-Пьерон'!H149:Q149)</f>
        <v>#DIV/0!</v>
      </c>
      <c r="C145" s="1" t="e">
        <f>AVERAGE('Тулуз-Пьерон'!R149:AA149)</f>
        <v>#DIV/0!</v>
      </c>
      <c r="D145" s="26" t="e">
        <f t="shared" si="65"/>
        <v>#DIV/0!</v>
      </c>
      <c r="E145" s="26" t="e">
        <f>STDEV('Тулуз-Пьерон'!H149:Q149)</f>
        <v>#DIV/0!</v>
      </c>
      <c r="F145" s="26" t="e">
        <f>STDEV('Тулуз-Пьерон'!R149:AA149)</f>
        <v>#DIV/0!</v>
      </c>
      <c r="G145" s="26" t="e">
        <f>SQRT(RSQ('Тулуз-Пьерон'!H149:Q149,'Тулуз-Пьерон'!R149:AA149))</f>
        <v>#DIV/0!</v>
      </c>
      <c r="J145" s="25" t="e">
        <f t="shared" si="66"/>
        <v>#DIV/0!</v>
      </c>
      <c r="K145" s="25" t="e">
        <f t="shared" si="67"/>
        <v>#DIV/0!</v>
      </c>
      <c r="L145" s="25" t="e">
        <f t="shared" si="68"/>
        <v>#DIV/0!</v>
      </c>
      <c r="M145" s="25" t="e">
        <f t="shared" si="60"/>
        <v>#DIV/0!</v>
      </c>
      <c r="N145" s="25" t="e">
        <f t="shared" si="60"/>
        <v>#DIV/0!</v>
      </c>
      <c r="O145" s="25" t="e">
        <f t="shared" si="69"/>
        <v>#DIV/0!</v>
      </c>
      <c r="P145" s="25" t="e">
        <f t="shared" si="70"/>
        <v>#DIV/0!</v>
      </c>
      <c r="Q145" s="25" t="e">
        <f t="shared" si="71"/>
        <v>#DIV/0!</v>
      </c>
      <c r="R145" s="25" t="e">
        <f t="shared" si="72"/>
        <v>#DIV/0!</v>
      </c>
      <c r="S145" s="25" t="e">
        <f t="shared" si="73"/>
        <v>#DIV/0!</v>
      </c>
      <c r="T145" s="25" t="e">
        <f t="shared" si="74"/>
        <v>#DIV/0!</v>
      </c>
      <c r="U145" s="25" t="e">
        <f t="shared" si="75"/>
        <v>#DIV/0!</v>
      </c>
      <c r="V145" s="25" t="e">
        <f t="shared" si="61"/>
        <v>#DIV/0!</v>
      </c>
      <c r="W145" s="25" t="e">
        <f t="shared" si="61"/>
        <v>#DIV/0!</v>
      </c>
      <c r="X145" s="25" t="e">
        <f t="shared" si="76"/>
        <v>#DIV/0!</v>
      </c>
      <c r="Y145" s="25" t="e">
        <f t="shared" si="77"/>
        <v>#DIV/0!</v>
      </c>
      <c r="Z145" s="25" t="e">
        <f t="shared" si="77"/>
        <v>#DIV/0!</v>
      </c>
      <c r="AA145" s="25" t="e">
        <f t="shared" si="77"/>
        <v>#DIV/0!</v>
      </c>
      <c r="AB145" s="25" t="e">
        <f t="shared" si="77"/>
        <v>#DIV/0!</v>
      </c>
      <c r="AC145" s="25" t="e">
        <f t="shared" si="77"/>
        <v>#DIV/0!</v>
      </c>
      <c r="AD145" s="25" t="e">
        <f t="shared" si="63"/>
        <v>#DIV/0!</v>
      </c>
      <c r="AE145" s="25" t="e">
        <f t="shared" si="63"/>
        <v>#DIV/0!</v>
      </c>
      <c r="AF145" s="25" t="e">
        <f t="shared" si="64"/>
        <v>#DIV/0!</v>
      </c>
      <c r="AG145" s="25" t="e">
        <f t="shared" si="64"/>
        <v>#DIV/0!</v>
      </c>
    </row>
    <row r="146" spans="1:33" x14ac:dyDescent="0.25">
      <c r="A146" s="1">
        <f>'Тулуз-Пьерон'!A150</f>
        <v>0</v>
      </c>
      <c r="B146" s="1" t="e">
        <f>AVERAGE('Тулуз-Пьерон'!H150:Q150)</f>
        <v>#DIV/0!</v>
      </c>
      <c r="C146" s="1" t="e">
        <f>AVERAGE('Тулуз-Пьерон'!R150:AA150)</f>
        <v>#DIV/0!</v>
      </c>
      <c r="D146" s="26" t="e">
        <f t="shared" si="65"/>
        <v>#DIV/0!</v>
      </c>
      <c r="E146" s="26" t="e">
        <f>STDEV('Тулуз-Пьерон'!H150:Q150)</f>
        <v>#DIV/0!</v>
      </c>
      <c r="F146" s="26" t="e">
        <f>STDEV('Тулуз-Пьерон'!R150:AA150)</f>
        <v>#DIV/0!</v>
      </c>
      <c r="G146" s="26" t="e">
        <f>SQRT(RSQ('Тулуз-Пьерон'!H150:Q150,'Тулуз-Пьерон'!R150:AA150))</f>
        <v>#DIV/0!</v>
      </c>
      <c r="J146" s="25" t="e">
        <f t="shared" si="66"/>
        <v>#DIV/0!</v>
      </c>
      <c r="K146" s="25" t="e">
        <f t="shared" si="67"/>
        <v>#DIV/0!</v>
      </c>
      <c r="L146" s="25" t="e">
        <f t="shared" si="68"/>
        <v>#DIV/0!</v>
      </c>
      <c r="M146" s="25" t="e">
        <f t="shared" si="60"/>
        <v>#DIV/0!</v>
      </c>
      <c r="N146" s="25" t="e">
        <f t="shared" si="60"/>
        <v>#DIV/0!</v>
      </c>
      <c r="O146" s="25" t="e">
        <f t="shared" si="69"/>
        <v>#DIV/0!</v>
      </c>
      <c r="P146" s="25" t="e">
        <f t="shared" si="70"/>
        <v>#DIV/0!</v>
      </c>
      <c r="Q146" s="25" t="e">
        <f t="shared" si="71"/>
        <v>#DIV/0!</v>
      </c>
      <c r="R146" s="25" t="e">
        <f t="shared" si="72"/>
        <v>#DIV/0!</v>
      </c>
      <c r="S146" s="25" t="e">
        <f t="shared" si="73"/>
        <v>#DIV/0!</v>
      </c>
      <c r="T146" s="25" t="e">
        <f t="shared" si="74"/>
        <v>#DIV/0!</v>
      </c>
      <c r="U146" s="25" t="e">
        <f t="shared" si="75"/>
        <v>#DIV/0!</v>
      </c>
      <c r="V146" s="25" t="e">
        <f t="shared" si="61"/>
        <v>#DIV/0!</v>
      </c>
      <c r="W146" s="25" t="e">
        <f t="shared" si="61"/>
        <v>#DIV/0!</v>
      </c>
      <c r="X146" s="25" t="e">
        <f t="shared" si="76"/>
        <v>#DIV/0!</v>
      </c>
      <c r="Y146" s="25" t="e">
        <f t="shared" si="77"/>
        <v>#DIV/0!</v>
      </c>
      <c r="Z146" s="25" t="e">
        <f t="shared" si="77"/>
        <v>#DIV/0!</v>
      </c>
      <c r="AA146" s="25" t="e">
        <f t="shared" si="77"/>
        <v>#DIV/0!</v>
      </c>
      <c r="AB146" s="25" t="e">
        <f t="shared" si="77"/>
        <v>#DIV/0!</v>
      </c>
      <c r="AC146" s="25" t="e">
        <f t="shared" si="77"/>
        <v>#DIV/0!</v>
      </c>
      <c r="AD146" s="25" t="e">
        <f t="shared" si="63"/>
        <v>#DIV/0!</v>
      </c>
      <c r="AE146" s="25" t="e">
        <f t="shared" si="63"/>
        <v>#DIV/0!</v>
      </c>
      <c r="AF146" s="25" t="e">
        <f t="shared" si="64"/>
        <v>#DIV/0!</v>
      </c>
      <c r="AG146" s="25" t="e">
        <f t="shared" si="64"/>
        <v>#DIV/0!</v>
      </c>
    </row>
    <row r="147" spans="1:33" x14ac:dyDescent="0.25">
      <c r="A147" s="1">
        <f>'Тулуз-Пьерон'!A151</f>
        <v>0</v>
      </c>
      <c r="B147" s="1" t="e">
        <f>AVERAGE('Тулуз-Пьерон'!H151:Q151)</f>
        <v>#DIV/0!</v>
      </c>
      <c r="C147" s="1" t="e">
        <f>AVERAGE('Тулуз-Пьерон'!R151:AA151)</f>
        <v>#DIV/0!</v>
      </c>
      <c r="D147" s="26" t="e">
        <f t="shared" si="65"/>
        <v>#DIV/0!</v>
      </c>
      <c r="E147" s="26" t="e">
        <f>STDEV('Тулуз-Пьерон'!H151:Q151)</f>
        <v>#DIV/0!</v>
      </c>
      <c r="F147" s="26" t="e">
        <f>STDEV('Тулуз-Пьерон'!R151:AA151)</f>
        <v>#DIV/0!</v>
      </c>
      <c r="G147" s="26" t="e">
        <f>SQRT(RSQ('Тулуз-Пьерон'!H151:Q151,'Тулуз-Пьерон'!R151:AA151))</f>
        <v>#DIV/0!</v>
      </c>
      <c r="J147" s="25" t="e">
        <f t="shared" si="66"/>
        <v>#DIV/0!</v>
      </c>
      <c r="K147" s="25" t="e">
        <f t="shared" si="67"/>
        <v>#DIV/0!</v>
      </c>
      <c r="L147" s="25" t="e">
        <f t="shared" si="68"/>
        <v>#DIV/0!</v>
      </c>
      <c r="M147" s="25" t="e">
        <f t="shared" si="60"/>
        <v>#DIV/0!</v>
      </c>
      <c r="N147" s="25" t="e">
        <f t="shared" si="60"/>
        <v>#DIV/0!</v>
      </c>
      <c r="O147" s="25" t="e">
        <f t="shared" si="69"/>
        <v>#DIV/0!</v>
      </c>
      <c r="P147" s="25" t="e">
        <f t="shared" si="70"/>
        <v>#DIV/0!</v>
      </c>
      <c r="Q147" s="25" t="e">
        <f t="shared" si="71"/>
        <v>#DIV/0!</v>
      </c>
      <c r="R147" s="25" t="e">
        <f t="shared" si="72"/>
        <v>#DIV/0!</v>
      </c>
      <c r="S147" s="25" t="e">
        <f t="shared" si="73"/>
        <v>#DIV/0!</v>
      </c>
      <c r="T147" s="25" t="e">
        <f t="shared" si="74"/>
        <v>#DIV/0!</v>
      </c>
      <c r="U147" s="25" t="e">
        <f t="shared" si="75"/>
        <v>#DIV/0!</v>
      </c>
      <c r="V147" s="25" t="e">
        <f t="shared" si="61"/>
        <v>#DIV/0!</v>
      </c>
      <c r="W147" s="25" t="e">
        <f t="shared" si="61"/>
        <v>#DIV/0!</v>
      </c>
      <c r="X147" s="25" t="e">
        <f t="shared" si="76"/>
        <v>#DIV/0!</v>
      </c>
      <c r="Y147" s="25" t="e">
        <f t="shared" si="77"/>
        <v>#DIV/0!</v>
      </c>
      <c r="Z147" s="25" t="e">
        <f t="shared" si="77"/>
        <v>#DIV/0!</v>
      </c>
      <c r="AA147" s="25" t="e">
        <f t="shared" si="77"/>
        <v>#DIV/0!</v>
      </c>
      <c r="AB147" s="25" t="e">
        <f t="shared" si="77"/>
        <v>#DIV/0!</v>
      </c>
      <c r="AC147" s="25" t="e">
        <f t="shared" si="77"/>
        <v>#DIV/0!</v>
      </c>
      <c r="AD147" s="25" t="e">
        <f t="shared" si="63"/>
        <v>#DIV/0!</v>
      </c>
      <c r="AE147" s="25" t="e">
        <f t="shared" si="63"/>
        <v>#DIV/0!</v>
      </c>
      <c r="AF147" s="25" t="e">
        <f t="shared" si="64"/>
        <v>#DIV/0!</v>
      </c>
      <c r="AG147" s="25" t="e">
        <f t="shared" si="64"/>
        <v>#DIV/0!</v>
      </c>
    </row>
    <row r="148" spans="1:33" x14ac:dyDescent="0.25">
      <c r="A148" s="1">
        <f>'Тулуз-Пьерон'!A152</f>
        <v>0</v>
      </c>
      <c r="B148" s="1" t="e">
        <f>AVERAGE('Тулуз-Пьерон'!H152:Q152)</f>
        <v>#DIV/0!</v>
      </c>
      <c r="C148" s="1" t="e">
        <f>AVERAGE('Тулуз-Пьерон'!R152:AA152)</f>
        <v>#DIV/0!</v>
      </c>
      <c r="D148" s="26" t="e">
        <f t="shared" si="65"/>
        <v>#DIV/0!</v>
      </c>
      <c r="E148" s="26" t="e">
        <f>STDEV('Тулуз-Пьерон'!H152:Q152)</f>
        <v>#DIV/0!</v>
      </c>
      <c r="F148" s="26" t="e">
        <f>STDEV('Тулуз-Пьерон'!R152:AA152)</f>
        <v>#DIV/0!</v>
      </c>
      <c r="G148" s="26" t="e">
        <f>SQRT(RSQ('Тулуз-Пьерон'!H152:Q152,'Тулуз-Пьерон'!R152:AA152))</f>
        <v>#DIV/0!</v>
      </c>
      <c r="J148" s="25" t="e">
        <f t="shared" si="66"/>
        <v>#DIV/0!</v>
      </c>
      <c r="K148" s="25" t="e">
        <f t="shared" si="67"/>
        <v>#DIV/0!</v>
      </c>
      <c r="L148" s="25" t="e">
        <f t="shared" si="68"/>
        <v>#DIV/0!</v>
      </c>
      <c r="M148" s="25" t="e">
        <f t="shared" si="60"/>
        <v>#DIV/0!</v>
      </c>
      <c r="N148" s="25" t="e">
        <f t="shared" si="60"/>
        <v>#DIV/0!</v>
      </c>
      <c r="O148" s="25" t="e">
        <f t="shared" si="69"/>
        <v>#DIV/0!</v>
      </c>
      <c r="P148" s="25" t="e">
        <f t="shared" si="70"/>
        <v>#DIV/0!</v>
      </c>
      <c r="Q148" s="25" t="e">
        <f t="shared" si="71"/>
        <v>#DIV/0!</v>
      </c>
      <c r="R148" s="25" t="e">
        <f t="shared" si="72"/>
        <v>#DIV/0!</v>
      </c>
      <c r="S148" s="25" t="e">
        <f t="shared" si="73"/>
        <v>#DIV/0!</v>
      </c>
      <c r="T148" s="25" t="e">
        <f t="shared" si="74"/>
        <v>#DIV/0!</v>
      </c>
      <c r="U148" s="25" t="e">
        <f t="shared" si="75"/>
        <v>#DIV/0!</v>
      </c>
      <c r="V148" s="25" t="e">
        <f t="shared" si="61"/>
        <v>#DIV/0!</v>
      </c>
      <c r="W148" s="25" t="e">
        <f t="shared" si="61"/>
        <v>#DIV/0!</v>
      </c>
      <c r="X148" s="25" t="e">
        <f t="shared" si="76"/>
        <v>#DIV/0!</v>
      </c>
      <c r="Y148" s="25" t="e">
        <f t="shared" si="77"/>
        <v>#DIV/0!</v>
      </c>
      <c r="Z148" s="25" t="e">
        <f t="shared" si="77"/>
        <v>#DIV/0!</v>
      </c>
      <c r="AA148" s="25" t="e">
        <f t="shared" si="77"/>
        <v>#DIV/0!</v>
      </c>
      <c r="AB148" s="25" t="e">
        <f t="shared" si="77"/>
        <v>#DIV/0!</v>
      </c>
      <c r="AC148" s="25" t="e">
        <f t="shared" si="77"/>
        <v>#DIV/0!</v>
      </c>
      <c r="AD148" s="25" t="e">
        <f t="shared" si="63"/>
        <v>#DIV/0!</v>
      </c>
      <c r="AE148" s="25" t="e">
        <f t="shared" si="63"/>
        <v>#DIV/0!</v>
      </c>
      <c r="AF148" s="25" t="e">
        <f t="shared" si="64"/>
        <v>#DIV/0!</v>
      </c>
      <c r="AG148" s="25" t="e">
        <f t="shared" si="64"/>
        <v>#DIV/0!</v>
      </c>
    </row>
    <row r="149" spans="1:33" x14ac:dyDescent="0.25">
      <c r="A149" s="1">
        <f>'Тулуз-Пьерон'!A153</f>
        <v>0</v>
      </c>
      <c r="B149" s="1" t="e">
        <f>AVERAGE('Тулуз-Пьерон'!H153:Q153)</f>
        <v>#DIV/0!</v>
      </c>
      <c r="C149" s="1" t="e">
        <f>AVERAGE('Тулуз-Пьерон'!R153:AA153)</f>
        <v>#DIV/0!</v>
      </c>
      <c r="D149" s="26" t="e">
        <f t="shared" si="65"/>
        <v>#DIV/0!</v>
      </c>
      <c r="E149" s="26" t="e">
        <f>STDEV('Тулуз-Пьерон'!H153:Q153)</f>
        <v>#DIV/0!</v>
      </c>
      <c r="F149" s="26" t="e">
        <f>STDEV('Тулуз-Пьерон'!R153:AA153)</f>
        <v>#DIV/0!</v>
      </c>
      <c r="G149" s="26" t="e">
        <f>SQRT(RSQ('Тулуз-Пьерон'!H153:Q153,'Тулуз-Пьерон'!R153:AA153))</f>
        <v>#DIV/0!</v>
      </c>
      <c r="J149" s="25" t="e">
        <f t="shared" si="66"/>
        <v>#DIV/0!</v>
      </c>
      <c r="K149" s="25" t="e">
        <f t="shared" si="67"/>
        <v>#DIV/0!</v>
      </c>
      <c r="L149" s="25" t="e">
        <f t="shared" si="68"/>
        <v>#DIV/0!</v>
      </c>
      <c r="M149" s="25" t="e">
        <f t="shared" si="60"/>
        <v>#DIV/0!</v>
      </c>
      <c r="N149" s="25" t="e">
        <f t="shared" si="60"/>
        <v>#DIV/0!</v>
      </c>
      <c r="O149" s="25" t="e">
        <f t="shared" si="69"/>
        <v>#DIV/0!</v>
      </c>
      <c r="P149" s="25" t="e">
        <f t="shared" si="70"/>
        <v>#DIV/0!</v>
      </c>
      <c r="Q149" s="25" t="e">
        <f t="shared" si="71"/>
        <v>#DIV/0!</v>
      </c>
      <c r="R149" s="25" t="e">
        <f t="shared" si="72"/>
        <v>#DIV/0!</v>
      </c>
      <c r="S149" s="25" t="e">
        <f t="shared" si="73"/>
        <v>#DIV/0!</v>
      </c>
      <c r="T149" s="25" t="e">
        <f t="shared" si="74"/>
        <v>#DIV/0!</v>
      </c>
      <c r="U149" s="25" t="e">
        <f t="shared" si="75"/>
        <v>#DIV/0!</v>
      </c>
      <c r="V149" s="25" t="e">
        <f t="shared" si="61"/>
        <v>#DIV/0!</v>
      </c>
      <c r="W149" s="25" t="e">
        <f t="shared" si="61"/>
        <v>#DIV/0!</v>
      </c>
      <c r="X149" s="25" t="e">
        <f t="shared" si="76"/>
        <v>#DIV/0!</v>
      </c>
      <c r="Y149" s="25" t="e">
        <f t="shared" si="77"/>
        <v>#DIV/0!</v>
      </c>
      <c r="Z149" s="25" t="e">
        <f t="shared" si="77"/>
        <v>#DIV/0!</v>
      </c>
      <c r="AA149" s="25" t="e">
        <f t="shared" si="77"/>
        <v>#DIV/0!</v>
      </c>
      <c r="AB149" s="25" t="e">
        <f t="shared" si="77"/>
        <v>#DIV/0!</v>
      </c>
      <c r="AC149" s="25" t="e">
        <f t="shared" si="77"/>
        <v>#DIV/0!</v>
      </c>
      <c r="AD149" s="25" t="e">
        <f t="shared" si="63"/>
        <v>#DIV/0!</v>
      </c>
      <c r="AE149" s="25" t="e">
        <f t="shared" si="63"/>
        <v>#DIV/0!</v>
      </c>
      <c r="AF149" s="25" t="e">
        <f t="shared" si="64"/>
        <v>#DIV/0!</v>
      </c>
      <c r="AG149" s="25" t="e">
        <f t="shared" si="64"/>
        <v>#DIV/0!</v>
      </c>
    </row>
    <row r="150" spans="1:33" x14ac:dyDescent="0.25">
      <c r="A150" s="1">
        <f>'Тулуз-Пьерон'!A154</f>
        <v>0</v>
      </c>
      <c r="B150" s="1" t="e">
        <f>AVERAGE('Тулуз-Пьерон'!H154:Q154)</f>
        <v>#DIV/0!</v>
      </c>
      <c r="C150" s="1" t="e">
        <f>AVERAGE('Тулуз-Пьерон'!R154:AA154)</f>
        <v>#DIV/0!</v>
      </c>
      <c r="D150" s="26" t="e">
        <f t="shared" si="65"/>
        <v>#DIV/0!</v>
      </c>
      <c r="E150" s="26" t="e">
        <f>STDEV('Тулуз-Пьерон'!H154:Q154)</f>
        <v>#DIV/0!</v>
      </c>
      <c r="F150" s="26" t="e">
        <f>STDEV('Тулуз-Пьерон'!R154:AA154)</f>
        <v>#DIV/0!</v>
      </c>
      <c r="G150" s="26" t="e">
        <f>SQRT(RSQ('Тулуз-Пьерон'!H154:Q154,'Тулуз-Пьерон'!R154:AA154))</f>
        <v>#DIV/0!</v>
      </c>
      <c r="J150" s="25" t="e">
        <f t="shared" si="66"/>
        <v>#DIV/0!</v>
      </c>
      <c r="K150" s="25" t="e">
        <f t="shared" si="67"/>
        <v>#DIV/0!</v>
      </c>
      <c r="L150" s="25" t="e">
        <f t="shared" si="68"/>
        <v>#DIV/0!</v>
      </c>
      <c r="M150" s="25" t="e">
        <f t="shared" si="60"/>
        <v>#DIV/0!</v>
      </c>
      <c r="N150" s="25" t="e">
        <f t="shared" si="60"/>
        <v>#DIV/0!</v>
      </c>
      <c r="O150" s="25" t="e">
        <f t="shared" si="69"/>
        <v>#DIV/0!</v>
      </c>
      <c r="P150" s="25" t="e">
        <f t="shared" si="70"/>
        <v>#DIV/0!</v>
      </c>
      <c r="Q150" s="25" t="e">
        <f t="shared" si="71"/>
        <v>#DIV/0!</v>
      </c>
      <c r="R150" s="25" t="e">
        <f t="shared" si="72"/>
        <v>#DIV/0!</v>
      </c>
      <c r="S150" s="25" t="e">
        <f t="shared" si="73"/>
        <v>#DIV/0!</v>
      </c>
      <c r="T150" s="25" t="e">
        <f t="shared" si="74"/>
        <v>#DIV/0!</v>
      </c>
      <c r="U150" s="25" t="e">
        <f t="shared" si="75"/>
        <v>#DIV/0!</v>
      </c>
      <c r="V150" s="25" t="e">
        <f t="shared" si="61"/>
        <v>#DIV/0!</v>
      </c>
      <c r="W150" s="25" t="e">
        <f t="shared" si="61"/>
        <v>#DIV/0!</v>
      </c>
      <c r="X150" s="25" t="e">
        <f t="shared" si="76"/>
        <v>#DIV/0!</v>
      </c>
      <c r="Y150" s="25" t="e">
        <f t="shared" si="77"/>
        <v>#DIV/0!</v>
      </c>
      <c r="Z150" s="25" t="e">
        <f t="shared" si="77"/>
        <v>#DIV/0!</v>
      </c>
      <c r="AA150" s="25" t="e">
        <f t="shared" si="77"/>
        <v>#DIV/0!</v>
      </c>
      <c r="AB150" s="25" t="e">
        <f t="shared" si="77"/>
        <v>#DIV/0!</v>
      </c>
      <c r="AC150" s="25" t="e">
        <f t="shared" si="77"/>
        <v>#DIV/0!</v>
      </c>
      <c r="AD150" s="25" t="e">
        <f t="shared" si="63"/>
        <v>#DIV/0!</v>
      </c>
      <c r="AE150" s="25" t="e">
        <f t="shared" si="63"/>
        <v>#DIV/0!</v>
      </c>
      <c r="AF150" s="25" t="e">
        <f t="shared" si="64"/>
        <v>#DIV/0!</v>
      </c>
      <c r="AG150" s="25" t="e">
        <f t="shared" si="64"/>
        <v>#DIV/0!</v>
      </c>
    </row>
    <row r="151" spans="1:33" x14ac:dyDescent="0.25">
      <c r="A151" s="1">
        <f>'Тулуз-Пьерон'!A155</f>
        <v>0</v>
      </c>
      <c r="B151" s="1" t="e">
        <f>AVERAGE('Тулуз-Пьерон'!H155:Q155)</f>
        <v>#DIV/0!</v>
      </c>
      <c r="C151" s="1" t="e">
        <f>AVERAGE('Тулуз-Пьерон'!R155:AA155)</f>
        <v>#DIV/0!</v>
      </c>
      <c r="D151" s="26" t="e">
        <f t="shared" si="65"/>
        <v>#DIV/0!</v>
      </c>
      <c r="E151" s="26" t="e">
        <f>STDEV('Тулуз-Пьерон'!H155:Q155)</f>
        <v>#DIV/0!</v>
      </c>
      <c r="F151" s="26" t="e">
        <f>STDEV('Тулуз-Пьерон'!R155:AA155)</f>
        <v>#DIV/0!</v>
      </c>
      <c r="G151" s="26" t="e">
        <f>SQRT(RSQ('Тулуз-Пьерон'!H155:Q155,'Тулуз-Пьерон'!R155:AA155))</f>
        <v>#DIV/0!</v>
      </c>
      <c r="J151" s="25" t="e">
        <f t="shared" si="66"/>
        <v>#DIV/0!</v>
      </c>
      <c r="K151" s="25" t="e">
        <f t="shared" si="67"/>
        <v>#DIV/0!</v>
      </c>
      <c r="L151" s="25" t="e">
        <f t="shared" si="68"/>
        <v>#DIV/0!</v>
      </c>
      <c r="M151" s="25" t="e">
        <f t="shared" ref="M151:N170" si="78">IF(AND($B151&gt;0,$B151&lt;=15),"ПАТОЛОГИЯ",IF(AND($B151&gt;15,$B151&lt;=25),"Слабая",IF(AND($B151&gt;25,$B151&lt;=36),"Средняя",IF(AND($B151&gt;36,$B151&lt;=48),"Хорошая",IF($B151&gt;48,"Высокая","ОШИБКА")))))</f>
        <v>#DIV/0!</v>
      </c>
      <c r="N151" s="25" t="e">
        <f t="shared" si="78"/>
        <v>#DIV/0!</v>
      </c>
      <c r="O151" s="25" t="e">
        <f t="shared" si="69"/>
        <v>#DIV/0!</v>
      </c>
      <c r="P151" s="25" t="e">
        <f t="shared" si="70"/>
        <v>#DIV/0!</v>
      </c>
      <c r="Q151" s="25" t="e">
        <f t="shared" si="71"/>
        <v>#DIV/0!</v>
      </c>
      <c r="R151" s="25" t="e">
        <f t="shared" si="72"/>
        <v>#DIV/0!</v>
      </c>
      <c r="S151" s="25" t="e">
        <f t="shared" si="73"/>
        <v>#DIV/0!</v>
      </c>
      <c r="T151" s="25" t="e">
        <f t="shared" si="74"/>
        <v>#DIV/0!</v>
      </c>
      <c r="U151" s="25" t="e">
        <f t="shared" si="75"/>
        <v>#DIV/0!</v>
      </c>
      <c r="V151" s="25" t="e">
        <f t="shared" ref="V151:W170" si="79">IF(AND($D151&gt;0,$D151&lt;=0.88),"ПАТОЛОГИЯ",IF(AND($D151&gt;0.88,$D151&lt;=0.91),"Слабая",IF(AND($D151&gt;0.91,$D151&lt;=0.95),"Средняя",IF(AND($D151&gt;0.95,$D151&lt;=0.97),"Хорошая",IF(AND($D151&gt;0.97,$D151&lt;=1),"Высокая","ОШИБКА")))))</f>
        <v>#DIV/0!</v>
      </c>
      <c r="W151" s="25" t="e">
        <f t="shared" si="79"/>
        <v>#DIV/0!</v>
      </c>
      <c r="X151" s="25" t="e">
        <f t="shared" si="76"/>
        <v>#DIV/0!</v>
      </c>
      <c r="Y151" s="25" t="e">
        <f t="shared" ref="Y151:AC160" si="80">IF(AND($D151&gt;0,$D151&lt;=0.89),"ПАТОЛОГИЯ",IF(AND($D151&gt;0.89,$D151&lt;=0.91),"Слабая",IF(AND($D151&gt;91,$D151&lt;=0.93),"Средняя",IF(AND($D151&gt;0.93,$D151&lt;=0.96),"Хорошая",IF(AND($D151&gt;0.96,$D151&lt;=1),"Высокая","ОШИБКА")))))</f>
        <v>#DIV/0!</v>
      </c>
      <c r="Z151" s="25" t="e">
        <f t="shared" si="80"/>
        <v>#DIV/0!</v>
      </c>
      <c r="AA151" s="25" t="e">
        <f t="shared" si="80"/>
        <v>#DIV/0!</v>
      </c>
      <c r="AB151" s="25" t="e">
        <f t="shared" si="80"/>
        <v>#DIV/0!</v>
      </c>
      <c r="AC151" s="25" t="e">
        <f t="shared" si="80"/>
        <v>#DIV/0!</v>
      </c>
      <c r="AD151" s="25" t="e">
        <f t="shared" ref="AD151:AE170" si="81">IF(AND($D151&gt;0,$D151&lt;=0.9),"ПАТОЛОГИЯ",IF($D151=0.91,"Слабая",IF(AND($D151&gt;0.91,$D151&lt;=0.94),"Средняя",IF(AND($D151&gt;0.94,$D151&lt;=0.97),"Хорошая",IF(AND($D151&gt;0.97,$D151&lt;=1),"Высокая","ОШИБКА")))))</f>
        <v>#DIV/0!</v>
      </c>
      <c r="AE151" s="25" t="e">
        <f t="shared" si="81"/>
        <v>#DIV/0!</v>
      </c>
      <c r="AF151" s="25" t="e">
        <f t="shared" ref="AF151:AG170" si="82">IF(AND($D151&gt;0,$D151&lt;=0.9),"ПАТОЛОГИЯ",IF(AND($D151&gt;0.9,$D151&lt;=92),"Слабая",IF(AND($D151&gt;92,$D151&lt;=0.95),"Средняя",IF(AND($D151&gt;0.95,$D151&lt;=0.97),"Хорошая",IF(AND($D151&gt;0.97,$D151&lt;=1),"Высокая","ОШИБКА")))))</f>
        <v>#DIV/0!</v>
      </c>
      <c r="AG151" s="25" t="e">
        <f t="shared" si="82"/>
        <v>#DIV/0!</v>
      </c>
    </row>
    <row r="152" spans="1:33" x14ac:dyDescent="0.25">
      <c r="A152" s="1">
        <f>'Тулуз-Пьерон'!A156</f>
        <v>0</v>
      </c>
      <c r="B152" s="1" t="e">
        <f>AVERAGE('Тулуз-Пьерон'!H156:Q156)</f>
        <v>#DIV/0!</v>
      </c>
      <c r="C152" s="1" t="e">
        <f>AVERAGE('Тулуз-Пьерон'!R156:AA156)</f>
        <v>#DIV/0!</v>
      </c>
      <c r="D152" s="26" t="e">
        <f t="shared" si="65"/>
        <v>#DIV/0!</v>
      </c>
      <c r="E152" s="26" t="e">
        <f>STDEV('Тулуз-Пьерон'!H156:Q156)</f>
        <v>#DIV/0!</v>
      </c>
      <c r="F152" s="26" t="e">
        <f>STDEV('Тулуз-Пьерон'!R156:AA156)</f>
        <v>#DIV/0!</v>
      </c>
      <c r="G152" s="26" t="e">
        <f>SQRT(RSQ('Тулуз-Пьерон'!H156:Q156,'Тулуз-Пьерон'!R156:AA156))</f>
        <v>#DIV/0!</v>
      </c>
      <c r="J152" s="25" t="e">
        <f t="shared" si="66"/>
        <v>#DIV/0!</v>
      </c>
      <c r="K152" s="25" t="e">
        <f t="shared" si="67"/>
        <v>#DIV/0!</v>
      </c>
      <c r="L152" s="25" t="e">
        <f t="shared" si="68"/>
        <v>#DIV/0!</v>
      </c>
      <c r="M152" s="25" t="e">
        <f t="shared" si="78"/>
        <v>#DIV/0!</v>
      </c>
      <c r="N152" s="25" t="e">
        <f t="shared" si="78"/>
        <v>#DIV/0!</v>
      </c>
      <c r="O152" s="25" t="e">
        <f t="shared" si="69"/>
        <v>#DIV/0!</v>
      </c>
      <c r="P152" s="25" t="e">
        <f t="shared" si="70"/>
        <v>#DIV/0!</v>
      </c>
      <c r="Q152" s="25" t="e">
        <f t="shared" si="71"/>
        <v>#DIV/0!</v>
      </c>
      <c r="R152" s="25" t="e">
        <f t="shared" si="72"/>
        <v>#DIV/0!</v>
      </c>
      <c r="S152" s="25" t="e">
        <f t="shared" si="73"/>
        <v>#DIV/0!</v>
      </c>
      <c r="T152" s="25" t="e">
        <f t="shared" si="74"/>
        <v>#DIV/0!</v>
      </c>
      <c r="U152" s="25" t="e">
        <f t="shared" si="75"/>
        <v>#DIV/0!</v>
      </c>
      <c r="V152" s="25" t="e">
        <f t="shared" si="79"/>
        <v>#DIV/0!</v>
      </c>
      <c r="W152" s="25" t="e">
        <f t="shared" si="79"/>
        <v>#DIV/0!</v>
      </c>
      <c r="X152" s="25" t="e">
        <f t="shared" si="76"/>
        <v>#DIV/0!</v>
      </c>
      <c r="Y152" s="25" t="e">
        <f t="shared" si="80"/>
        <v>#DIV/0!</v>
      </c>
      <c r="Z152" s="25" t="e">
        <f t="shared" si="80"/>
        <v>#DIV/0!</v>
      </c>
      <c r="AA152" s="25" t="e">
        <f t="shared" si="80"/>
        <v>#DIV/0!</v>
      </c>
      <c r="AB152" s="25" t="e">
        <f t="shared" si="80"/>
        <v>#DIV/0!</v>
      </c>
      <c r="AC152" s="25" t="e">
        <f t="shared" si="80"/>
        <v>#DIV/0!</v>
      </c>
      <c r="AD152" s="25" t="e">
        <f t="shared" si="81"/>
        <v>#DIV/0!</v>
      </c>
      <c r="AE152" s="25" t="e">
        <f t="shared" si="81"/>
        <v>#DIV/0!</v>
      </c>
      <c r="AF152" s="25" t="e">
        <f t="shared" si="82"/>
        <v>#DIV/0!</v>
      </c>
      <c r="AG152" s="25" t="e">
        <f t="shared" si="82"/>
        <v>#DIV/0!</v>
      </c>
    </row>
    <row r="153" spans="1:33" x14ac:dyDescent="0.25">
      <c r="A153" s="1">
        <f>'Тулуз-Пьерон'!A157</f>
        <v>0</v>
      </c>
      <c r="B153" s="1" t="e">
        <f>AVERAGE('Тулуз-Пьерон'!H157:Q157)</f>
        <v>#DIV/0!</v>
      </c>
      <c r="C153" s="1" t="e">
        <f>AVERAGE('Тулуз-Пьерон'!R157:AA157)</f>
        <v>#DIV/0!</v>
      </c>
      <c r="D153" s="26" t="e">
        <f t="shared" si="65"/>
        <v>#DIV/0!</v>
      </c>
      <c r="E153" s="26" t="e">
        <f>STDEV('Тулуз-Пьерон'!H157:Q157)</f>
        <v>#DIV/0!</v>
      </c>
      <c r="F153" s="26" t="e">
        <f>STDEV('Тулуз-Пьерон'!R157:AA157)</f>
        <v>#DIV/0!</v>
      </c>
      <c r="G153" s="26" t="e">
        <f>SQRT(RSQ('Тулуз-Пьерон'!H157:Q157,'Тулуз-Пьерон'!R157:AA157))</f>
        <v>#DIV/0!</v>
      </c>
      <c r="J153" s="25" t="e">
        <f t="shared" si="66"/>
        <v>#DIV/0!</v>
      </c>
      <c r="K153" s="25" t="e">
        <f t="shared" si="67"/>
        <v>#DIV/0!</v>
      </c>
      <c r="L153" s="25" t="e">
        <f t="shared" si="68"/>
        <v>#DIV/0!</v>
      </c>
      <c r="M153" s="25" t="e">
        <f t="shared" si="78"/>
        <v>#DIV/0!</v>
      </c>
      <c r="N153" s="25" t="e">
        <f t="shared" si="78"/>
        <v>#DIV/0!</v>
      </c>
      <c r="O153" s="25" t="e">
        <f t="shared" si="69"/>
        <v>#DIV/0!</v>
      </c>
      <c r="P153" s="25" t="e">
        <f t="shared" si="70"/>
        <v>#DIV/0!</v>
      </c>
      <c r="Q153" s="25" t="e">
        <f t="shared" si="71"/>
        <v>#DIV/0!</v>
      </c>
      <c r="R153" s="25" t="e">
        <f t="shared" si="72"/>
        <v>#DIV/0!</v>
      </c>
      <c r="S153" s="25" t="e">
        <f t="shared" si="73"/>
        <v>#DIV/0!</v>
      </c>
      <c r="T153" s="25" t="e">
        <f t="shared" si="74"/>
        <v>#DIV/0!</v>
      </c>
      <c r="U153" s="25" t="e">
        <f t="shared" si="75"/>
        <v>#DIV/0!</v>
      </c>
      <c r="V153" s="25" t="e">
        <f t="shared" si="79"/>
        <v>#DIV/0!</v>
      </c>
      <c r="W153" s="25" t="e">
        <f t="shared" si="79"/>
        <v>#DIV/0!</v>
      </c>
      <c r="X153" s="25" t="e">
        <f t="shared" si="76"/>
        <v>#DIV/0!</v>
      </c>
      <c r="Y153" s="25" t="e">
        <f t="shared" si="80"/>
        <v>#DIV/0!</v>
      </c>
      <c r="Z153" s="25" t="e">
        <f t="shared" si="80"/>
        <v>#DIV/0!</v>
      </c>
      <c r="AA153" s="25" t="e">
        <f t="shared" si="80"/>
        <v>#DIV/0!</v>
      </c>
      <c r="AB153" s="25" t="e">
        <f t="shared" si="80"/>
        <v>#DIV/0!</v>
      </c>
      <c r="AC153" s="25" t="e">
        <f t="shared" si="80"/>
        <v>#DIV/0!</v>
      </c>
      <c r="AD153" s="25" t="e">
        <f t="shared" si="81"/>
        <v>#DIV/0!</v>
      </c>
      <c r="AE153" s="25" t="e">
        <f t="shared" si="81"/>
        <v>#DIV/0!</v>
      </c>
      <c r="AF153" s="25" t="e">
        <f t="shared" si="82"/>
        <v>#DIV/0!</v>
      </c>
      <c r="AG153" s="25" t="e">
        <f t="shared" si="82"/>
        <v>#DIV/0!</v>
      </c>
    </row>
    <row r="154" spans="1:33" x14ac:dyDescent="0.25">
      <c r="A154" s="1">
        <f>'Тулуз-Пьерон'!A158</f>
        <v>0</v>
      </c>
      <c r="B154" s="1" t="e">
        <f>AVERAGE('Тулуз-Пьерон'!H158:Q158)</f>
        <v>#DIV/0!</v>
      </c>
      <c r="C154" s="1" t="e">
        <f>AVERAGE('Тулуз-Пьерон'!R158:AA158)</f>
        <v>#DIV/0!</v>
      </c>
      <c r="D154" s="26" t="e">
        <f t="shared" si="65"/>
        <v>#DIV/0!</v>
      </c>
      <c r="E154" s="26" t="e">
        <f>STDEV('Тулуз-Пьерон'!H158:Q158)</f>
        <v>#DIV/0!</v>
      </c>
      <c r="F154" s="26" t="e">
        <f>STDEV('Тулуз-Пьерон'!R158:AA158)</f>
        <v>#DIV/0!</v>
      </c>
      <c r="G154" s="26" t="e">
        <f>SQRT(RSQ('Тулуз-Пьерон'!H158:Q158,'Тулуз-Пьерон'!R158:AA158))</f>
        <v>#DIV/0!</v>
      </c>
      <c r="J154" s="25" t="e">
        <f t="shared" si="66"/>
        <v>#DIV/0!</v>
      </c>
      <c r="K154" s="25" t="e">
        <f t="shared" si="67"/>
        <v>#DIV/0!</v>
      </c>
      <c r="L154" s="25" t="e">
        <f t="shared" si="68"/>
        <v>#DIV/0!</v>
      </c>
      <c r="M154" s="25" t="e">
        <f t="shared" si="78"/>
        <v>#DIV/0!</v>
      </c>
      <c r="N154" s="25" t="e">
        <f t="shared" si="78"/>
        <v>#DIV/0!</v>
      </c>
      <c r="O154" s="25" t="e">
        <f t="shared" si="69"/>
        <v>#DIV/0!</v>
      </c>
      <c r="P154" s="25" t="e">
        <f t="shared" si="70"/>
        <v>#DIV/0!</v>
      </c>
      <c r="Q154" s="25" t="e">
        <f t="shared" si="71"/>
        <v>#DIV/0!</v>
      </c>
      <c r="R154" s="25" t="e">
        <f t="shared" si="72"/>
        <v>#DIV/0!</v>
      </c>
      <c r="S154" s="25" t="e">
        <f t="shared" si="73"/>
        <v>#DIV/0!</v>
      </c>
      <c r="T154" s="25" t="e">
        <f t="shared" si="74"/>
        <v>#DIV/0!</v>
      </c>
      <c r="U154" s="25" t="e">
        <f t="shared" si="75"/>
        <v>#DIV/0!</v>
      </c>
      <c r="V154" s="25" t="e">
        <f t="shared" si="79"/>
        <v>#DIV/0!</v>
      </c>
      <c r="W154" s="25" t="e">
        <f t="shared" si="79"/>
        <v>#DIV/0!</v>
      </c>
      <c r="X154" s="25" t="e">
        <f t="shared" si="76"/>
        <v>#DIV/0!</v>
      </c>
      <c r="Y154" s="25" t="e">
        <f t="shared" si="80"/>
        <v>#DIV/0!</v>
      </c>
      <c r="Z154" s="25" t="e">
        <f t="shared" si="80"/>
        <v>#DIV/0!</v>
      </c>
      <c r="AA154" s="25" t="e">
        <f t="shared" si="80"/>
        <v>#DIV/0!</v>
      </c>
      <c r="AB154" s="25" t="e">
        <f t="shared" si="80"/>
        <v>#DIV/0!</v>
      </c>
      <c r="AC154" s="25" t="e">
        <f t="shared" si="80"/>
        <v>#DIV/0!</v>
      </c>
      <c r="AD154" s="25" t="e">
        <f t="shared" si="81"/>
        <v>#DIV/0!</v>
      </c>
      <c r="AE154" s="25" t="e">
        <f t="shared" si="81"/>
        <v>#DIV/0!</v>
      </c>
      <c r="AF154" s="25" t="e">
        <f t="shared" si="82"/>
        <v>#DIV/0!</v>
      </c>
      <c r="AG154" s="25" t="e">
        <f t="shared" si="82"/>
        <v>#DIV/0!</v>
      </c>
    </row>
    <row r="155" spans="1:33" x14ac:dyDescent="0.25">
      <c r="A155" s="1">
        <f>'Тулуз-Пьерон'!A159</f>
        <v>0</v>
      </c>
      <c r="B155" s="1" t="e">
        <f>AVERAGE('Тулуз-Пьерон'!H159:Q159)</f>
        <v>#DIV/0!</v>
      </c>
      <c r="C155" s="1" t="e">
        <f>AVERAGE('Тулуз-Пьерон'!R159:AA159)</f>
        <v>#DIV/0!</v>
      </c>
      <c r="D155" s="26" t="e">
        <f t="shared" si="65"/>
        <v>#DIV/0!</v>
      </c>
      <c r="E155" s="26" t="e">
        <f>STDEV('Тулуз-Пьерон'!H159:Q159)</f>
        <v>#DIV/0!</v>
      </c>
      <c r="F155" s="26" t="e">
        <f>STDEV('Тулуз-Пьерон'!R159:AA159)</f>
        <v>#DIV/0!</v>
      </c>
      <c r="G155" s="26" t="e">
        <f>SQRT(RSQ('Тулуз-Пьерон'!H159:Q159,'Тулуз-Пьерон'!R159:AA159))</f>
        <v>#DIV/0!</v>
      </c>
      <c r="J155" s="25" t="e">
        <f t="shared" si="66"/>
        <v>#DIV/0!</v>
      </c>
      <c r="K155" s="25" t="e">
        <f t="shared" si="67"/>
        <v>#DIV/0!</v>
      </c>
      <c r="L155" s="25" t="e">
        <f t="shared" si="68"/>
        <v>#DIV/0!</v>
      </c>
      <c r="M155" s="25" t="e">
        <f t="shared" si="78"/>
        <v>#DIV/0!</v>
      </c>
      <c r="N155" s="25" t="e">
        <f t="shared" si="78"/>
        <v>#DIV/0!</v>
      </c>
      <c r="O155" s="25" t="e">
        <f t="shared" si="69"/>
        <v>#DIV/0!</v>
      </c>
      <c r="P155" s="25" t="e">
        <f t="shared" si="70"/>
        <v>#DIV/0!</v>
      </c>
      <c r="Q155" s="25" t="e">
        <f t="shared" si="71"/>
        <v>#DIV/0!</v>
      </c>
      <c r="R155" s="25" t="e">
        <f t="shared" si="72"/>
        <v>#DIV/0!</v>
      </c>
      <c r="S155" s="25" t="e">
        <f t="shared" si="73"/>
        <v>#DIV/0!</v>
      </c>
      <c r="T155" s="25" t="e">
        <f t="shared" si="74"/>
        <v>#DIV/0!</v>
      </c>
      <c r="U155" s="25" t="e">
        <f t="shared" si="75"/>
        <v>#DIV/0!</v>
      </c>
      <c r="V155" s="25" t="e">
        <f t="shared" si="79"/>
        <v>#DIV/0!</v>
      </c>
      <c r="W155" s="25" t="e">
        <f t="shared" si="79"/>
        <v>#DIV/0!</v>
      </c>
      <c r="X155" s="25" t="e">
        <f t="shared" si="76"/>
        <v>#DIV/0!</v>
      </c>
      <c r="Y155" s="25" t="e">
        <f t="shared" si="80"/>
        <v>#DIV/0!</v>
      </c>
      <c r="Z155" s="25" t="e">
        <f t="shared" si="80"/>
        <v>#DIV/0!</v>
      </c>
      <c r="AA155" s="25" t="e">
        <f t="shared" si="80"/>
        <v>#DIV/0!</v>
      </c>
      <c r="AB155" s="25" t="e">
        <f t="shared" si="80"/>
        <v>#DIV/0!</v>
      </c>
      <c r="AC155" s="25" t="e">
        <f t="shared" si="80"/>
        <v>#DIV/0!</v>
      </c>
      <c r="AD155" s="25" t="e">
        <f t="shared" si="81"/>
        <v>#DIV/0!</v>
      </c>
      <c r="AE155" s="25" t="e">
        <f t="shared" si="81"/>
        <v>#DIV/0!</v>
      </c>
      <c r="AF155" s="25" t="e">
        <f t="shared" si="82"/>
        <v>#DIV/0!</v>
      </c>
      <c r="AG155" s="25" t="e">
        <f t="shared" si="82"/>
        <v>#DIV/0!</v>
      </c>
    </row>
    <row r="156" spans="1:33" x14ac:dyDescent="0.25">
      <c r="A156" s="1">
        <f>'Тулуз-Пьерон'!A160</f>
        <v>0</v>
      </c>
      <c r="B156" s="1" t="e">
        <f>AVERAGE('Тулуз-Пьерон'!H160:Q160)</f>
        <v>#DIV/0!</v>
      </c>
      <c r="C156" s="1" t="e">
        <f>AVERAGE('Тулуз-Пьерон'!R160:AA160)</f>
        <v>#DIV/0!</v>
      </c>
      <c r="D156" s="26" t="e">
        <f t="shared" si="65"/>
        <v>#DIV/0!</v>
      </c>
      <c r="E156" s="26" t="e">
        <f>STDEV('Тулуз-Пьерон'!H160:Q160)</f>
        <v>#DIV/0!</v>
      </c>
      <c r="F156" s="26" t="e">
        <f>STDEV('Тулуз-Пьерон'!R160:AA160)</f>
        <v>#DIV/0!</v>
      </c>
      <c r="G156" s="26" t="e">
        <f>SQRT(RSQ('Тулуз-Пьерон'!H160:Q160,'Тулуз-Пьерон'!R160:AA160))</f>
        <v>#DIV/0!</v>
      </c>
      <c r="J156" s="25" t="e">
        <f t="shared" si="66"/>
        <v>#DIV/0!</v>
      </c>
      <c r="K156" s="25" t="e">
        <f t="shared" si="67"/>
        <v>#DIV/0!</v>
      </c>
      <c r="L156" s="25" t="e">
        <f t="shared" si="68"/>
        <v>#DIV/0!</v>
      </c>
      <c r="M156" s="25" t="e">
        <f t="shared" si="78"/>
        <v>#DIV/0!</v>
      </c>
      <c r="N156" s="25" t="e">
        <f t="shared" si="78"/>
        <v>#DIV/0!</v>
      </c>
      <c r="O156" s="25" t="e">
        <f t="shared" si="69"/>
        <v>#DIV/0!</v>
      </c>
      <c r="P156" s="25" t="e">
        <f t="shared" si="70"/>
        <v>#DIV/0!</v>
      </c>
      <c r="Q156" s="25" t="e">
        <f t="shared" si="71"/>
        <v>#DIV/0!</v>
      </c>
      <c r="R156" s="25" t="e">
        <f t="shared" si="72"/>
        <v>#DIV/0!</v>
      </c>
      <c r="S156" s="25" t="e">
        <f t="shared" si="73"/>
        <v>#DIV/0!</v>
      </c>
      <c r="T156" s="25" t="e">
        <f t="shared" si="74"/>
        <v>#DIV/0!</v>
      </c>
      <c r="U156" s="25" t="e">
        <f t="shared" si="75"/>
        <v>#DIV/0!</v>
      </c>
      <c r="V156" s="25" t="e">
        <f t="shared" si="79"/>
        <v>#DIV/0!</v>
      </c>
      <c r="W156" s="25" t="e">
        <f t="shared" si="79"/>
        <v>#DIV/0!</v>
      </c>
      <c r="X156" s="25" t="e">
        <f t="shared" si="76"/>
        <v>#DIV/0!</v>
      </c>
      <c r="Y156" s="25" t="e">
        <f t="shared" si="80"/>
        <v>#DIV/0!</v>
      </c>
      <c r="Z156" s="25" t="e">
        <f t="shared" si="80"/>
        <v>#DIV/0!</v>
      </c>
      <c r="AA156" s="25" t="e">
        <f t="shared" si="80"/>
        <v>#DIV/0!</v>
      </c>
      <c r="AB156" s="25" t="e">
        <f t="shared" si="80"/>
        <v>#DIV/0!</v>
      </c>
      <c r="AC156" s="25" t="e">
        <f t="shared" si="80"/>
        <v>#DIV/0!</v>
      </c>
      <c r="AD156" s="25" t="e">
        <f t="shared" si="81"/>
        <v>#DIV/0!</v>
      </c>
      <c r="AE156" s="25" t="e">
        <f t="shared" si="81"/>
        <v>#DIV/0!</v>
      </c>
      <c r="AF156" s="25" t="e">
        <f t="shared" si="82"/>
        <v>#DIV/0!</v>
      </c>
      <c r="AG156" s="25" t="e">
        <f t="shared" si="82"/>
        <v>#DIV/0!</v>
      </c>
    </row>
    <row r="157" spans="1:33" x14ac:dyDescent="0.25">
      <c r="A157" s="1">
        <f>'Тулуз-Пьерон'!A161</f>
        <v>0</v>
      </c>
      <c r="B157" s="1" t="e">
        <f>AVERAGE('Тулуз-Пьерон'!H161:Q161)</f>
        <v>#DIV/0!</v>
      </c>
      <c r="C157" s="1" t="e">
        <f>AVERAGE('Тулуз-Пьерон'!R161:AA161)</f>
        <v>#DIV/0!</v>
      </c>
      <c r="D157" s="26" t="e">
        <f t="shared" si="65"/>
        <v>#DIV/0!</v>
      </c>
      <c r="E157" s="26" t="e">
        <f>STDEV('Тулуз-Пьерон'!H161:Q161)</f>
        <v>#DIV/0!</v>
      </c>
      <c r="F157" s="26" t="e">
        <f>STDEV('Тулуз-Пьерон'!R161:AA161)</f>
        <v>#DIV/0!</v>
      </c>
      <c r="G157" s="26" t="e">
        <f>SQRT(RSQ('Тулуз-Пьерон'!H161:Q161,'Тулуз-Пьерон'!R161:AA161))</f>
        <v>#DIV/0!</v>
      </c>
      <c r="J157" s="25" t="e">
        <f t="shared" si="66"/>
        <v>#DIV/0!</v>
      </c>
      <c r="K157" s="25" t="e">
        <f t="shared" si="67"/>
        <v>#DIV/0!</v>
      </c>
      <c r="L157" s="25" t="e">
        <f t="shared" si="68"/>
        <v>#DIV/0!</v>
      </c>
      <c r="M157" s="25" t="e">
        <f t="shared" si="78"/>
        <v>#DIV/0!</v>
      </c>
      <c r="N157" s="25" t="e">
        <f t="shared" si="78"/>
        <v>#DIV/0!</v>
      </c>
      <c r="O157" s="25" t="e">
        <f t="shared" si="69"/>
        <v>#DIV/0!</v>
      </c>
      <c r="P157" s="25" t="e">
        <f t="shared" si="70"/>
        <v>#DIV/0!</v>
      </c>
      <c r="Q157" s="25" t="e">
        <f t="shared" si="71"/>
        <v>#DIV/0!</v>
      </c>
      <c r="R157" s="25" t="e">
        <f t="shared" si="72"/>
        <v>#DIV/0!</v>
      </c>
      <c r="S157" s="25" t="e">
        <f t="shared" si="73"/>
        <v>#DIV/0!</v>
      </c>
      <c r="T157" s="25" t="e">
        <f t="shared" si="74"/>
        <v>#DIV/0!</v>
      </c>
      <c r="U157" s="25" t="e">
        <f t="shared" si="75"/>
        <v>#DIV/0!</v>
      </c>
      <c r="V157" s="25" t="e">
        <f t="shared" si="79"/>
        <v>#DIV/0!</v>
      </c>
      <c r="W157" s="25" t="e">
        <f t="shared" si="79"/>
        <v>#DIV/0!</v>
      </c>
      <c r="X157" s="25" t="e">
        <f t="shared" si="76"/>
        <v>#DIV/0!</v>
      </c>
      <c r="Y157" s="25" t="e">
        <f t="shared" si="80"/>
        <v>#DIV/0!</v>
      </c>
      <c r="Z157" s="25" t="e">
        <f t="shared" si="80"/>
        <v>#DIV/0!</v>
      </c>
      <c r="AA157" s="25" t="e">
        <f t="shared" si="80"/>
        <v>#DIV/0!</v>
      </c>
      <c r="AB157" s="25" t="e">
        <f t="shared" si="80"/>
        <v>#DIV/0!</v>
      </c>
      <c r="AC157" s="25" t="e">
        <f t="shared" si="80"/>
        <v>#DIV/0!</v>
      </c>
      <c r="AD157" s="25" t="e">
        <f t="shared" si="81"/>
        <v>#DIV/0!</v>
      </c>
      <c r="AE157" s="25" t="e">
        <f t="shared" si="81"/>
        <v>#DIV/0!</v>
      </c>
      <c r="AF157" s="25" t="e">
        <f t="shared" si="82"/>
        <v>#DIV/0!</v>
      </c>
      <c r="AG157" s="25" t="e">
        <f t="shared" si="82"/>
        <v>#DIV/0!</v>
      </c>
    </row>
    <row r="158" spans="1:33" x14ac:dyDescent="0.25">
      <c r="A158" s="1">
        <f>'Тулуз-Пьерон'!A162</f>
        <v>0</v>
      </c>
      <c r="B158" s="1" t="e">
        <f>AVERAGE('Тулуз-Пьерон'!H162:Q162)</f>
        <v>#DIV/0!</v>
      </c>
      <c r="C158" s="1" t="e">
        <f>AVERAGE('Тулуз-Пьерон'!R162:AA162)</f>
        <v>#DIV/0!</v>
      </c>
      <c r="D158" s="26" t="e">
        <f t="shared" si="65"/>
        <v>#DIV/0!</v>
      </c>
      <c r="E158" s="26" t="e">
        <f>STDEV('Тулуз-Пьерон'!H162:Q162)</f>
        <v>#DIV/0!</v>
      </c>
      <c r="F158" s="26" t="e">
        <f>STDEV('Тулуз-Пьерон'!R162:AA162)</f>
        <v>#DIV/0!</v>
      </c>
      <c r="G158" s="26" t="e">
        <f>SQRT(RSQ('Тулуз-Пьерон'!H162:Q162,'Тулуз-Пьерон'!R162:AA162))</f>
        <v>#DIV/0!</v>
      </c>
      <c r="J158" s="25" t="e">
        <f t="shared" si="66"/>
        <v>#DIV/0!</v>
      </c>
      <c r="K158" s="25" t="e">
        <f t="shared" si="67"/>
        <v>#DIV/0!</v>
      </c>
      <c r="L158" s="25" t="e">
        <f t="shared" si="68"/>
        <v>#DIV/0!</v>
      </c>
      <c r="M158" s="25" t="e">
        <f t="shared" si="78"/>
        <v>#DIV/0!</v>
      </c>
      <c r="N158" s="25" t="e">
        <f t="shared" si="78"/>
        <v>#DIV/0!</v>
      </c>
      <c r="O158" s="25" t="e">
        <f t="shared" si="69"/>
        <v>#DIV/0!</v>
      </c>
      <c r="P158" s="25" t="e">
        <f t="shared" si="70"/>
        <v>#DIV/0!</v>
      </c>
      <c r="Q158" s="25" t="e">
        <f t="shared" si="71"/>
        <v>#DIV/0!</v>
      </c>
      <c r="R158" s="25" t="e">
        <f t="shared" si="72"/>
        <v>#DIV/0!</v>
      </c>
      <c r="S158" s="25" t="e">
        <f t="shared" si="73"/>
        <v>#DIV/0!</v>
      </c>
      <c r="T158" s="25" t="e">
        <f t="shared" si="74"/>
        <v>#DIV/0!</v>
      </c>
      <c r="U158" s="25" t="e">
        <f t="shared" si="75"/>
        <v>#DIV/0!</v>
      </c>
      <c r="V158" s="25" t="e">
        <f t="shared" si="79"/>
        <v>#DIV/0!</v>
      </c>
      <c r="W158" s="25" t="e">
        <f t="shared" si="79"/>
        <v>#DIV/0!</v>
      </c>
      <c r="X158" s="25" t="e">
        <f t="shared" si="76"/>
        <v>#DIV/0!</v>
      </c>
      <c r="Y158" s="25" t="e">
        <f t="shared" si="80"/>
        <v>#DIV/0!</v>
      </c>
      <c r="Z158" s="25" t="e">
        <f t="shared" si="80"/>
        <v>#DIV/0!</v>
      </c>
      <c r="AA158" s="25" t="e">
        <f t="shared" si="80"/>
        <v>#DIV/0!</v>
      </c>
      <c r="AB158" s="25" t="e">
        <f t="shared" si="80"/>
        <v>#DIV/0!</v>
      </c>
      <c r="AC158" s="25" t="e">
        <f t="shared" si="80"/>
        <v>#DIV/0!</v>
      </c>
      <c r="AD158" s="25" t="e">
        <f t="shared" si="81"/>
        <v>#DIV/0!</v>
      </c>
      <c r="AE158" s="25" t="e">
        <f t="shared" si="81"/>
        <v>#DIV/0!</v>
      </c>
      <c r="AF158" s="25" t="e">
        <f t="shared" si="82"/>
        <v>#DIV/0!</v>
      </c>
      <c r="AG158" s="25" t="e">
        <f t="shared" si="82"/>
        <v>#DIV/0!</v>
      </c>
    </row>
    <row r="159" spans="1:33" x14ac:dyDescent="0.25">
      <c r="A159" s="1">
        <f>'Тулуз-Пьерон'!A163</f>
        <v>0</v>
      </c>
      <c r="B159" s="1" t="e">
        <f>AVERAGE('Тулуз-Пьерон'!H163:Q163)</f>
        <v>#DIV/0!</v>
      </c>
      <c r="C159" s="1" t="e">
        <f>AVERAGE('Тулуз-Пьерон'!R163:AA163)</f>
        <v>#DIV/0!</v>
      </c>
      <c r="D159" s="26" t="e">
        <f t="shared" si="65"/>
        <v>#DIV/0!</v>
      </c>
      <c r="E159" s="26" t="e">
        <f>STDEV('Тулуз-Пьерон'!H163:Q163)</f>
        <v>#DIV/0!</v>
      </c>
      <c r="F159" s="26" t="e">
        <f>STDEV('Тулуз-Пьерон'!R163:AA163)</f>
        <v>#DIV/0!</v>
      </c>
      <c r="G159" s="26" t="e">
        <f>SQRT(RSQ('Тулуз-Пьерон'!H163:Q163,'Тулуз-Пьерон'!R163:AA163))</f>
        <v>#DIV/0!</v>
      </c>
      <c r="J159" s="25" t="e">
        <f t="shared" si="66"/>
        <v>#DIV/0!</v>
      </c>
      <c r="K159" s="25" t="e">
        <f t="shared" si="67"/>
        <v>#DIV/0!</v>
      </c>
      <c r="L159" s="25" t="e">
        <f t="shared" si="68"/>
        <v>#DIV/0!</v>
      </c>
      <c r="M159" s="25" t="e">
        <f t="shared" si="78"/>
        <v>#DIV/0!</v>
      </c>
      <c r="N159" s="25" t="e">
        <f t="shared" si="78"/>
        <v>#DIV/0!</v>
      </c>
      <c r="O159" s="25" t="e">
        <f t="shared" si="69"/>
        <v>#DIV/0!</v>
      </c>
      <c r="P159" s="25" t="e">
        <f t="shared" si="70"/>
        <v>#DIV/0!</v>
      </c>
      <c r="Q159" s="25" t="e">
        <f t="shared" si="71"/>
        <v>#DIV/0!</v>
      </c>
      <c r="R159" s="25" t="e">
        <f t="shared" si="72"/>
        <v>#DIV/0!</v>
      </c>
      <c r="S159" s="25" t="e">
        <f t="shared" si="73"/>
        <v>#DIV/0!</v>
      </c>
      <c r="T159" s="25" t="e">
        <f t="shared" si="74"/>
        <v>#DIV/0!</v>
      </c>
      <c r="U159" s="25" t="e">
        <f t="shared" si="75"/>
        <v>#DIV/0!</v>
      </c>
      <c r="V159" s="25" t="e">
        <f t="shared" si="79"/>
        <v>#DIV/0!</v>
      </c>
      <c r="W159" s="25" t="e">
        <f t="shared" si="79"/>
        <v>#DIV/0!</v>
      </c>
      <c r="X159" s="25" t="e">
        <f t="shared" si="76"/>
        <v>#DIV/0!</v>
      </c>
      <c r="Y159" s="25" t="e">
        <f t="shared" si="80"/>
        <v>#DIV/0!</v>
      </c>
      <c r="Z159" s="25" t="e">
        <f t="shared" si="80"/>
        <v>#DIV/0!</v>
      </c>
      <c r="AA159" s="25" t="e">
        <f t="shared" si="80"/>
        <v>#DIV/0!</v>
      </c>
      <c r="AB159" s="25" t="e">
        <f t="shared" si="80"/>
        <v>#DIV/0!</v>
      </c>
      <c r="AC159" s="25" t="e">
        <f t="shared" si="80"/>
        <v>#DIV/0!</v>
      </c>
      <c r="AD159" s="25" t="e">
        <f t="shared" si="81"/>
        <v>#DIV/0!</v>
      </c>
      <c r="AE159" s="25" t="e">
        <f t="shared" si="81"/>
        <v>#DIV/0!</v>
      </c>
      <c r="AF159" s="25" t="e">
        <f t="shared" si="82"/>
        <v>#DIV/0!</v>
      </c>
      <c r="AG159" s="25" t="e">
        <f t="shared" si="82"/>
        <v>#DIV/0!</v>
      </c>
    </row>
    <row r="160" spans="1:33" x14ac:dyDescent="0.25">
      <c r="A160" s="1">
        <f>'Тулуз-Пьерон'!A164</f>
        <v>0</v>
      </c>
      <c r="B160" s="1" t="e">
        <f>AVERAGE('Тулуз-Пьерон'!H164:Q164)</f>
        <v>#DIV/0!</v>
      </c>
      <c r="C160" s="1" t="e">
        <f>AVERAGE('Тулуз-Пьерон'!R164:AA164)</f>
        <v>#DIV/0!</v>
      </c>
      <c r="D160" s="26" t="e">
        <f t="shared" si="65"/>
        <v>#DIV/0!</v>
      </c>
      <c r="E160" s="26" t="e">
        <f>STDEV('Тулуз-Пьерон'!H164:Q164)</f>
        <v>#DIV/0!</v>
      </c>
      <c r="F160" s="26" t="e">
        <f>STDEV('Тулуз-Пьерон'!R164:AA164)</f>
        <v>#DIV/0!</v>
      </c>
      <c r="G160" s="26" t="e">
        <f>SQRT(RSQ('Тулуз-Пьерон'!H164:Q164,'Тулуз-Пьерон'!R164:AA164))</f>
        <v>#DIV/0!</v>
      </c>
      <c r="J160" s="25" t="e">
        <f t="shared" si="66"/>
        <v>#DIV/0!</v>
      </c>
      <c r="K160" s="25" t="e">
        <f t="shared" si="67"/>
        <v>#DIV/0!</v>
      </c>
      <c r="L160" s="25" t="e">
        <f t="shared" si="68"/>
        <v>#DIV/0!</v>
      </c>
      <c r="M160" s="25" t="e">
        <f t="shared" si="78"/>
        <v>#DIV/0!</v>
      </c>
      <c r="N160" s="25" t="e">
        <f t="shared" si="78"/>
        <v>#DIV/0!</v>
      </c>
      <c r="O160" s="25" t="e">
        <f t="shared" si="69"/>
        <v>#DIV/0!</v>
      </c>
      <c r="P160" s="25" t="e">
        <f t="shared" si="70"/>
        <v>#DIV/0!</v>
      </c>
      <c r="Q160" s="25" t="e">
        <f t="shared" si="71"/>
        <v>#DIV/0!</v>
      </c>
      <c r="R160" s="25" t="e">
        <f t="shared" si="72"/>
        <v>#DIV/0!</v>
      </c>
      <c r="S160" s="25" t="e">
        <f t="shared" si="73"/>
        <v>#DIV/0!</v>
      </c>
      <c r="T160" s="25" t="e">
        <f t="shared" si="74"/>
        <v>#DIV/0!</v>
      </c>
      <c r="U160" s="25" t="e">
        <f t="shared" si="75"/>
        <v>#DIV/0!</v>
      </c>
      <c r="V160" s="25" t="e">
        <f t="shared" si="79"/>
        <v>#DIV/0!</v>
      </c>
      <c r="W160" s="25" t="e">
        <f t="shared" si="79"/>
        <v>#DIV/0!</v>
      </c>
      <c r="X160" s="25" t="e">
        <f t="shared" si="76"/>
        <v>#DIV/0!</v>
      </c>
      <c r="Y160" s="25" t="e">
        <f t="shared" si="80"/>
        <v>#DIV/0!</v>
      </c>
      <c r="Z160" s="25" t="e">
        <f t="shared" si="80"/>
        <v>#DIV/0!</v>
      </c>
      <c r="AA160" s="25" t="e">
        <f t="shared" si="80"/>
        <v>#DIV/0!</v>
      </c>
      <c r="AB160" s="25" t="e">
        <f t="shared" si="80"/>
        <v>#DIV/0!</v>
      </c>
      <c r="AC160" s="25" t="e">
        <f t="shared" si="80"/>
        <v>#DIV/0!</v>
      </c>
      <c r="AD160" s="25" t="e">
        <f t="shared" si="81"/>
        <v>#DIV/0!</v>
      </c>
      <c r="AE160" s="25" t="e">
        <f t="shared" si="81"/>
        <v>#DIV/0!</v>
      </c>
      <c r="AF160" s="25" t="e">
        <f t="shared" si="82"/>
        <v>#DIV/0!</v>
      </c>
      <c r="AG160" s="25" t="e">
        <f t="shared" si="82"/>
        <v>#DIV/0!</v>
      </c>
    </row>
    <row r="161" spans="1:33" x14ac:dyDescent="0.25">
      <c r="A161" s="1">
        <f>'Тулуз-Пьерон'!A165</f>
        <v>0</v>
      </c>
      <c r="B161" s="1" t="e">
        <f>AVERAGE('Тулуз-Пьерон'!H165:Q165)</f>
        <v>#DIV/0!</v>
      </c>
      <c r="C161" s="1" t="e">
        <f>AVERAGE('Тулуз-Пьерон'!R165:AA165)</f>
        <v>#DIV/0!</v>
      </c>
      <c r="D161" s="26" t="e">
        <f t="shared" si="65"/>
        <v>#DIV/0!</v>
      </c>
      <c r="E161" s="26" t="e">
        <f>STDEV('Тулуз-Пьерон'!H165:Q165)</f>
        <v>#DIV/0!</v>
      </c>
      <c r="F161" s="26" t="e">
        <f>STDEV('Тулуз-Пьерон'!R165:AA165)</f>
        <v>#DIV/0!</v>
      </c>
      <c r="G161" s="26" t="e">
        <f>SQRT(RSQ('Тулуз-Пьерон'!H165:Q165,'Тулуз-Пьерон'!R165:AA165))</f>
        <v>#DIV/0!</v>
      </c>
      <c r="J161" s="25" t="e">
        <f t="shared" si="66"/>
        <v>#DIV/0!</v>
      </c>
      <c r="K161" s="25" t="e">
        <f t="shared" si="67"/>
        <v>#DIV/0!</v>
      </c>
      <c r="L161" s="25" t="e">
        <f t="shared" si="68"/>
        <v>#DIV/0!</v>
      </c>
      <c r="M161" s="25" t="e">
        <f t="shared" si="78"/>
        <v>#DIV/0!</v>
      </c>
      <c r="N161" s="25" t="e">
        <f t="shared" si="78"/>
        <v>#DIV/0!</v>
      </c>
      <c r="O161" s="25" t="e">
        <f t="shared" si="69"/>
        <v>#DIV/0!</v>
      </c>
      <c r="P161" s="25" t="e">
        <f t="shared" si="70"/>
        <v>#DIV/0!</v>
      </c>
      <c r="Q161" s="25" t="e">
        <f t="shared" si="71"/>
        <v>#DIV/0!</v>
      </c>
      <c r="R161" s="25" t="e">
        <f t="shared" si="72"/>
        <v>#DIV/0!</v>
      </c>
      <c r="S161" s="25" t="e">
        <f t="shared" si="73"/>
        <v>#DIV/0!</v>
      </c>
      <c r="T161" s="25" t="e">
        <f t="shared" si="74"/>
        <v>#DIV/0!</v>
      </c>
      <c r="U161" s="25" t="e">
        <f t="shared" si="75"/>
        <v>#DIV/0!</v>
      </c>
      <c r="V161" s="25" t="e">
        <f t="shared" si="79"/>
        <v>#DIV/0!</v>
      </c>
      <c r="W161" s="25" t="e">
        <f t="shared" si="79"/>
        <v>#DIV/0!</v>
      </c>
      <c r="X161" s="25" t="e">
        <f t="shared" si="76"/>
        <v>#DIV/0!</v>
      </c>
      <c r="Y161" s="25" t="e">
        <f t="shared" ref="Y161:AC170" si="83">IF(AND($D161&gt;0,$D161&lt;=0.89),"ПАТОЛОГИЯ",IF(AND($D161&gt;0.89,$D161&lt;=0.91),"Слабая",IF(AND($D161&gt;91,$D161&lt;=0.93),"Средняя",IF(AND($D161&gt;0.93,$D161&lt;=0.96),"Хорошая",IF(AND($D161&gt;0.96,$D161&lt;=1),"Высокая","ОШИБКА")))))</f>
        <v>#DIV/0!</v>
      </c>
      <c r="Z161" s="25" t="e">
        <f t="shared" si="83"/>
        <v>#DIV/0!</v>
      </c>
      <c r="AA161" s="25" t="e">
        <f t="shared" si="83"/>
        <v>#DIV/0!</v>
      </c>
      <c r="AB161" s="25" t="e">
        <f t="shared" si="83"/>
        <v>#DIV/0!</v>
      </c>
      <c r="AC161" s="25" t="e">
        <f t="shared" si="83"/>
        <v>#DIV/0!</v>
      </c>
      <c r="AD161" s="25" t="e">
        <f t="shared" si="81"/>
        <v>#DIV/0!</v>
      </c>
      <c r="AE161" s="25" t="e">
        <f t="shared" si="81"/>
        <v>#DIV/0!</v>
      </c>
      <c r="AF161" s="25" t="e">
        <f t="shared" si="82"/>
        <v>#DIV/0!</v>
      </c>
      <c r="AG161" s="25" t="e">
        <f t="shared" si="82"/>
        <v>#DIV/0!</v>
      </c>
    </row>
    <row r="162" spans="1:33" x14ac:dyDescent="0.25">
      <c r="A162" s="1">
        <f>'Тулуз-Пьерон'!A166</f>
        <v>0</v>
      </c>
      <c r="B162" s="1" t="e">
        <f>AVERAGE('Тулуз-Пьерон'!H166:Q166)</f>
        <v>#DIV/0!</v>
      </c>
      <c r="C162" s="1" t="e">
        <f>AVERAGE('Тулуз-Пьерон'!R166:AA166)</f>
        <v>#DIV/0!</v>
      </c>
      <c r="D162" s="26" t="e">
        <f t="shared" si="65"/>
        <v>#DIV/0!</v>
      </c>
      <c r="E162" s="26" t="e">
        <f>STDEV('Тулуз-Пьерон'!H166:Q166)</f>
        <v>#DIV/0!</v>
      </c>
      <c r="F162" s="26" t="e">
        <f>STDEV('Тулуз-Пьерон'!R166:AA166)</f>
        <v>#DIV/0!</v>
      </c>
      <c r="G162" s="26" t="e">
        <f>SQRT(RSQ('Тулуз-Пьерон'!H166:Q166,'Тулуз-Пьерон'!R166:AA166))</f>
        <v>#DIV/0!</v>
      </c>
      <c r="J162" s="25" t="e">
        <f t="shared" si="66"/>
        <v>#DIV/0!</v>
      </c>
      <c r="K162" s="25" t="e">
        <f t="shared" si="67"/>
        <v>#DIV/0!</v>
      </c>
      <c r="L162" s="25" t="e">
        <f t="shared" si="68"/>
        <v>#DIV/0!</v>
      </c>
      <c r="M162" s="25" t="e">
        <f t="shared" si="78"/>
        <v>#DIV/0!</v>
      </c>
      <c r="N162" s="25" t="e">
        <f t="shared" si="78"/>
        <v>#DIV/0!</v>
      </c>
      <c r="O162" s="25" t="e">
        <f t="shared" si="69"/>
        <v>#DIV/0!</v>
      </c>
      <c r="P162" s="25" t="e">
        <f t="shared" si="70"/>
        <v>#DIV/0!</v>
      </c>
      <c r="Q162" s="25" t="e">
        <f t="shared" si="71"/>
        <v>#DIV/0!</v>
      </c>
      <c r="R162" s="25" t="e">
        <f t="shared" si="72"/>
        <v>#DIV/0!</v>
      </c>
      <c r="S162" s="25" t="e">
        <f t="shared" si="73"/>
        <v>#DIV/0!</v>
      </c>
      <c r="T162" s="25" t="e">
        <f t="shared" si="74"/>
        <v>#DIV/0!</v>
      </c>
      <c r="U162" s="25" t="e">
        <f t="shared" si="75"/>
        <v>#DIV/0!</v>
      </c>
      <c r="V162" s="25" t="e">
        <f t="shared" si="79"/>
        <v>#DIV/0!</v>
      </c>
      <c r="W162" s="25" t="e">
        <f t="shared" si="79"/>
        <v>#DIV/0!</v>
      </c>
      <c r="X162" s="25" t="e">
        <f t="shared" si="76"/>
        <v>#DIV/0!</v>
      </c>
      <c r="Y162" s="25" t="e">
        <f t="shared" si="83"/>
        <v>#DIV/0!</v>
      </c>
      <c r="Z162" s="25" t="e">
        <f t="shared" si="83"/>
        <v>#DIV/0!</v>
      </c>
      <c r="AA162" s="25" t="e">
        <f t="shared" si="83"/>
        <v>#DIV/0!</v>
      </c>
      <c r="AB162" s="25" t="e">
        <f t="shared" si="83"/>
        <v>#DIV/0!</v>
      </c>
      <c r="AC162" s="25" t="e">
        <f t="shared" si="83"/>
        <v>#DIV/0!</v>
      </c>
      <c r="AD162" s="25" t="e">
        <f t="shared" si="81"/>
        <v>#DIV/0!</v>
      </c>
      <c r="AE162" s="25" t="e">
        <f t="shared" si="81"/>
        <v>#DIV/0!</v>
      </c>
      <c r="AF162" s="25" t="e">
        <f t="shared" si="82"/>
        <v>#DIV/0!</v>
      </c>
      <c r="AG162" s="25" t="e">
        <f t="shared" si="82"/>
        <v>#DIV/0!</v>
      </c>
    </row>
    <row r="163" spans="1:33" x14ac:dyDescent="0.25">
      <c r="A163" s="1">
        <f>'Тулуз-Пьерон'!A167</f>
        <v>0</v>
      </c>
      <c r="B163" s="1" t="e">
        <f>AVERAGE('Тулуз-Пьерон'!H167:Q167)</f>
        <v>#DIV/0!</v>
      </c>
      <c r="C163" s="1" t="e">
        <f>AVERAGE('Тулуз-Пьерон'!R167:AA167)</f>
        <v>#DIV/0!</v>
      </c>
      <c r="D163" s="26" t="e">
        <f t="shared" si="65"/>
        <v>#DIV/0!</v>
      </c>
      <c r="E163" s="26" t="e">
        <f>STDEV('Тулуз-Пьерон'!H167:Q167)</f>
        <v>#DIV/0!</v>
      </c>
      <c r="F163" s="26" t="e">
        <f>STDEV('Тулуз-Пьерон'!R167:AA167)</f>
        <v>#DIV/0!</v>
      </c>
      <c r="G163" s="26" t="e">
        <f>SQRT(RSQ('Тулуз-Пьерон'!H167:Q167,'Тулуз-Пьерон'!R167:AA167))</f>
        <v>#DIV/0!</v>
      </c>
      <c r="J163" s="25" t="e">
        <f t="shared" si="66"/>
        <v>#DIV/0!</v>
      </c>
      <c r="K163" s="25" t="e">
        <f t="shared" si="67"/>
        <v>#DIV/0!</v>
      </c>
      <c r="L163" s="25" t="e">
        <f t="shared" si="68"/>
        <v>#DIV/0!</v>
      </c>
      <c r="M163" s="25" t="e">
        <f t="shared" si="78"/>
        <v>#DIV/0!</v>
      </c>
      <c r="N163" s="25" t="e">
        <f t="shared" si="78"/>
        <v>#DIV/0!</v>
      </c>
      <c r="O163" s="25" t="e">
        <f t="shared" si="69"/>
        <v>#DIV/0!</v>
      </c>
      <c r="P163" s="25" t="e">
        <f t="shared" si="70"/>
        <v>#DIV/0!</v>
      </c>
      <c r="Q163" s="25" t="e">
        <f t="shared" si="71"/>
        <v>#DIV/0!</v>
      </c>
      <c r="R163" s="25" t="e">
        <f t="shared" si="72"/>
        <v>#DIV/0!</v>
      </c>
      <c r="S163" s="25" t="e">
        <f t="shared" si="73"/>
        <v>#DIV/0!</v>
      </c>
      <c r="T163" s="25" t="e">
        <f t="shared" si="74"/>
        <v>#DIV/0!</v>
      </c>
      <c r="U163" s="25" t="e">
        <f t="shared" si="75"/>
        <v>#DIV/0!</v>
      </c>
      <c r="V163" s="25" t="e">
        <f t="shared" si="79"/>
        <v>#DIV/0!</v>
      </c>
      <c r="W163" s="25" t="e">
        <f t="shared" si="79"/>
        <v>#DIV/0!</v>
      </c>
      <c r="X163" s="25" t="e">
        <f t="shared" si="76"/>
        <v>#DIV/0!</v>
      </c>
      <c r="Y163" s="25" t="e">
        <f t="shared" si="83"/>
        <v>#DIV/0!</v>
      </c>
      <c r="Z163" s="25" t="e">
        <f t="shared" si="83"/>
        <v>#DIV/0!</v>
      </c>
      <c r="AA163" s="25" t="e">
        <f t="shared" si="83"/>
        <v>#DIV/0!</v>
      </c>
      <c r="AB163" s="25" t="e">
        <f t="shared" si="83"/>
        <v>#DIV/0!</v>
      </c>
      <c r="AC163" s="25" t="e">
        <f t="shared" si="83"/>
        <v>#DIV/0!</v>
      </c>
      <c r="AD163" s="25" t="e">
        <f t="shared" si="81"/>
        <v>#DIV/0!</v>
      </c>
      <c r="AE163" s="25" t="e">
        <f t="shared" si="81"/>
        <v>#DIV/0!</v>
      </c>
      <c r="AF163" s="25" t="e">
        <f t="shared" si="82"/>
        <v>#DIV/0!</v>
      </c>
      <c r="AG163" s="25" t="e">
        <f t="shared" si="82"/>
        <v>#DIV/0!</v>
      </c>
    </row>
    <row r="164" spans="1:33" x14ac:dyDescent="0.25">
      <c r="A164" s="1">
        <f>'Тулуз-Пьерон'!A168</f>
        <v>0</v>
      </c>
      <c r="B164" s="1" t="e">
        <f>AVERAGE('Тулуз-Пьерон'!H168:Q168)</f>
        <v>#DIV/0!</v>
      </c>
      <c r="C164" s="1" t="e">
        <f>AVERAGE('Тулуз-Пьерон'!R168:AA168)</f>
        <v>#DIV/0!</v>
      </c>
      <c r="D164" s="26" t="e">
        <f t="shared" si="65"/>
        <v>#DIV/0!</v>
      </c>
      <c r="E164" s="26" t="e">
        <f>STDEV('Тулуз-Пьерон'!H168:Q168)</f>
        <v>#DIV/0!</v>
      </c>
      <c r="F164" s="26" t="e">
        <f>STDEV('Тулуз-Пьерон'!R168:AA168)</f>
        <v>#DIV/0!</v>
      </c>
      <c r="G164" s="26" t="e">
        <f>SQRT(RSQ('Тулуз-Пьерон'!H168:Q168,'Тулуз-Пьерон'!R168:AA168))</f>
        <v>#DIV/0!</v>
      </c>
      <c r="J164" s="25" t="e">
        <f t="shared" si="66"/>
        <v>#DIV/0!</v>
      </c>
      <c r="K164" s="25" t="e">
        <f t="shared" si="67"/>
        <v>#DIV/0!</v>
      </c>
      <c r="L164" s="25" t="e">
        <f t="shared" si="68"/>
        <v>#DIV/0!</v>
      </c>
      <c r="M164" s="25" t="e">
        <f t="shared" si="78"/>
        <v>#DIV/0!</v>
      </c>
      <c r="N164" s="25" t="e">
        <f t="shared" si="78"/>
        <v>#DIV/0!</v>
      </c>
      <c r="O164" s="25" t="e">
        <f t="shared" si="69"/>
        <v>#DIV/0!</v>
      </c>
      <c r="P164" s="25" t="e">
        <f t="shared" si="70"/>
        <v>#DIV/0!</v>
      </c>
      <c r="Q164" s="25" t="e">
        <f t="shared" si="71"/>
        <v>#DIV/0!</v>
      </c>
      <c r="R164" s="25" t="e">
        <f t="shared" si="72"/>
        <v>#DIV/0!</v>
      </c>
      <c r="S164" s="25" t="e">
        <f t="shared" si="73"/>
        <v>#DIV/0!</v>
      </c>
      <c r="T164" s="25" t="e">
        <f t="shared" si="74"/>
        <v>#DIV/0!</v>
      </c>
      <c r="U164" s="25" t="e">
        <f t="shared" si="75"/>
        <v>#DIV/0!</v>
      </c>
      <c r="V164" s="25" t="e">
        <f t="shared" si="79"/>
        <v>#DIV/0!</v>
      </c>
      <c r="W164" s="25" t="e">
        <f t="shared" si="79"/>
        <v>#DIV/0!</v>
      </c>
      <c r="X164" s="25" t="e">
        <f t="shared" si="76"/>
        <v>#DIV/0!</v>
      </c>
      <c r="Y164" s="25" t="e">
        <f t="shared" si="83"/>
        <v>#DIV/0!</v>
      </c>
      <c r="Z164" s="25" t="e">
        <f t="shared" si="83"/>
        <v>#DIV/0!</v>
      </c>
      <c r="AA164" s="25" t="e">
        <f t="shared" si="83"/>
        <v>#DIV/0!</v>
      </c>
      <c r="AB164" s="25" t="e">
        <f t="shared" si="83"/>
        <v>#DIV/0!</v>
      </c>
      <c r="AC164" s="25" t="e">
        <f t="shared" si="83"/>
        <v>#DIV/0!</v>
      </c>
      <c r="AD164" s="25" t="e">
        <f t="shared" si="81"/>
        <v>#DIV/0!</v>
      </c>
      <c r="AE164" s="25" t="e">
        <f t="shared" si="81"/>
        <v>#DIV/0!</v>
      </c>
      <c r="AF164" s="25" t="e">
        <f t="shared" si="82"/>
        <v>#DIV/0!</v>
      </c>
      <c r="AG164" s="25" t="e">
        <f t="shared" si="82"/>
        <v>#DIV/0!</v>
      </c>
    </row>
    <row r="165" spans="1:33" x14ac:dyDescent="0.25">
      <c r="A165" s="1">
        <f>'Тулуз-Пьерон'!A169</f>
        <v>0</v>
      </c>
      <c r="B165" s="1" t="e">
        <f>AVERAGE('Тулуз-Пьерон'!H169:Q169)</f>
        <v>#DIV/0!</v>
      </c>
      <c r="C165" s="1" t="e">
        <f>AVERAGE('Тулуз-Пьерон'!R169:AA169)</f>
        <v>#DIV/0!</v>
      </c>
      <c r="D165" s="26" t="e">
        <f t="shared" si="65"/>
        <v>#DIV/0!</v>
      </c>
      <c r="E165" s="26" t="e">
        <f>STDEV('Тулуз-Пьерон'!H169:Q169)</f>
        <v>#DIV/0!</v>
      </c>
      <c r="F165" s="26" t="e">
        <f>STDEV('Тулуз-Пьерон'!R169:AA169)</f>
        <v>#DIV/0!</v>
      </c>
      <c r="G165" s="26" t="e">
        <f>SQRT(RSQ('Тулуз-Пьерон'!H169:Q169,'Тулуз-Пьерон'!R169:AA169))</f>
        <v>#DIV/0!</v>
      </c>
      <c r="J165" s="25" t="e">
        <f t="shared" si="66"/>
        <v>#DIV/0!</v>
      </c>
      <c r="K165" s="25" t="e">
        <f t="shared" si="67"/>
        <v>#DIV/0!</v>
      </c>
      <c r="L165" s="25" t="e">
        <f t="shared" si="68"/>
        <v>#DIV/0!</v>
      </c>
      <c r="M165" s="25" t="e">
        <f t="shared" si="78"/>
        <v>#DIV/0!</v>
      </c>
      <c r="N165" s="25" t="e">
        <f t="shared" si="78"/>
        <v>#DIV/0!</v>
      </c>
      <c r="O165" s="25" t="e">
        <f t="shared" si="69"/>
        <v>#DIV/0!</v>
      </c>
      <c r="P165" s="25" t="e">
        <f t="shared" si="70"/>
        <v>#DIV/0!</v>
      </c>
      <c r="Q165" s="25" t="e">
        <f t="shared" si="71"/>
        <v>#DIV/0!</v>
      </c>
      <c r="R165" s="25" t="e">
        <f t="shared" si="72"/>
        <v>#DIV/0!</v>
      </c>
      <c r="S165" s="25" t="e">
        <f t="shared" si="73"/>
        <v>#DIV/0!</v>
      </c>
      <c r="T165" s="25" t="e">
        <f t="shared" si="74"/>
        <v>#DIV/0!</v>
      </c>
      <c r="U165" s="25" t="e">
        <f t="shared" si="75"/>
        <v>#DIV/0!</v>
      </c>
      <c r="V165" s="25" t="e">
        <f t="shared" si="79"/>
        <v>#DIV/0!</v>
      </c>
      <c r="W165" s="25" t="e">
        <f t="shared" si="79"/>
        <v>#DIV/0!</v>
      </c>
      <c r="X165" s="25" t="e">
        <f t="shared" si="76"/>
        <v>#DIV/0!</v>
      </c>
      <c r="Y165" s="25" t="e">
        <f t="shared" si="83"/>
        <v>#DIV/0!</v>
      </c>
      <c r="Z165" s="25" t="e">
        <f t="shared" si="83"/>
        <v>#DIV/0!</v>
      </c>
      <c r="AA165" s="25" t="e">
        <f t="shared" si="83"/>
        <v>#DIV/0!</v>
      </c>
      <c r="AB165" s="25" t="e">
        <f t="shared" si="83"/>
        <v>#DIV/0!</v>
      </c>
      <c r="AC165" s="25" t="e">
        <f t="shared" si="83"/>
        <v>#DIV/0!</v>
      </c>
      <c r="AD165" s="25" t="e">
        <f t="shared" si="81"/>
        <v>#DIV/0!</v>
      </c>
      <c r="AE165" s="25" t="e">
        <f t="shared" si="81"/>
        <v>#DIV/0!</v>
      </c>
      <c r="AF165" s="25" t="e">
        <f t="shared" si="82"/>
        <v>#DIV/0!</v>
      </c>
      <c r="AG165" s="25" t="e">
        <f t="shared" si="82"/>
        <v>#DIV/0!</v>
      </c>
    </row>
    <row r="166" spans="1:33" x14ac:dyDescent="0.25">
      <c r="A166" s="1">
        <f>'Тулуз-Пьерон'!A170</f>
        <v>0</v>
      </c>
      <c r="B166" s="1" t="e">
        <f>AVERAGE('Тулуз-Пьерон'!H170:Q170)</f>
        <v>#DIV/0!</v>
      </c>
      <c r="C166" s="1" t="e">
        <f>AVERAGE('Тулуз-Пьерон'!R170:AA170)</f>
        <v>#DIV/0!</v>
      </c>
      <c r="D166" s="26" t="e">
        <f t="shared" si="65"/>
        <v>#DIV/0!</v>
      </c>
      <c r="E166" s="26" t="e">
        <f>STDEV('Тулуз-Пьерон'!H170:Q170)</f>
        <v>#DIV/0!</v>
      </c>
      <c r="F166" s="26" t="e">
        <f>STDEV('Тулуз-Пьерон'!R170:AA170)</f>
        <v>#DIV/0!</v>
      </c>
      <c r="G166" s="26" t="e">
        <f>SQRT(RSQ('Тулуз-Пьерон'!H170:Q170,'Тулуз-Пьерон'!R170:AA170))</f>
        <v>#DIV/0!</v>
      </c>
      <c r="J166" s="25" t="e">
        <f t="shared" si="66"/>
        <v>#DIV/0!</v>
      </c>
      <c r="K166" s="25" t="e">
        <f t="shared" si="67"/>
        <v>#DIV/0!</v>
      </c>
      <c r="L166" s="25" t="e">
        <f t="shared" si="68"/>
        <v>#DIV/0!</v>
      </c>
      <c r="M166" s="25" t="e">
        <f t="shared" si="78"/>
        <v>#DIV/0!</v>
      </c>
      <c r="N166" s="25" t="e">
        <f t="shared" si="78"/>
        <v>#DIV/0!</v>
      </c>
      <c r="O166" s="25" t="e">
        <f t="shared" si="69"/>
        <v>#DIV/0!</v>
      </c>
      <c r="P166" s="25" t="e">
        <f t="shared" si="70"/>
        <v>#DIV/0!</v>
      </c>
      <c r="Q166" s="25" t="e">
        <f t="shared" si="71"/>
        <v>#DIV/0!</v>
      </c>
      <c r="R166" s="25" t="e">
        <f t="shared" si="72"/>
        <v>#DIV/0!</v>
      </c>
      <c r="S166" s="25" t="e">
        <f t="shared" si="73"/>
        <v>#DIV/0!</v>
      </c>
      <c r="T166" s="25" t="e">
        <f t="shared" si="74"/>
        <v>#DIV/0!</v>
      </c>
      <c r="U166" s="25" t="e">
        <f t="shared" si="75"/>
        <v>#DIV/0!</v>
      </c>
      <c r="V166" s="25" t="e">
        <f t="shared" si="79"/>
        <v>#DIV/0!</v>
      </c>
      <c r="W166" s="25" t="e">
        <f t="shared" si="79"/>
        <v>#DIV/0!</v>
      </c>
      <c r="X166" s="25" t="e">
        <f t="shared" si="76"/>
        <v>#DIV/0!</v>
      </c>
      <c r="Y166" s="25" t="e">
        <f t="shared" si="83"/>
        <v>#DIV/0!</v>
      </c>
      <c r="Z166" s="25" t="e">
        <f t="shared" si="83"/>
        <v>#DIV/0!</v>
      </c>
      <c r="AA166" s="25" t="e">
        <f t="shared" si="83"/>
        <v>#DIV/0!</v>
      </c>
      <c r="AB166" s="25" t="e">
        <f t="shared" si="83"/>
        <v>#DIV/0!</v>
      </c>
      <c r="AC166" s="25" t="e">
        <f t="shared" si="83"/>
        <v>#DIV/0!</v>
      </c>
      <c r="AD166" s="25" t="e">
        <f t="shared" si="81"/>
        <v>#DIV/0!</v>
      </c>
      <c r="AE166" s="25" t="e">
        <f t="shared" si="81"/>
        <v>#DIV/0!</v>
      </c>
      <c r="AF166" s="25" t="e">
        <f t="shared" si="82"/>
        <v>#DIV/0!</v>
      </c>
      <c r="AG166" s="25" t="e">
        <f t="shared" si="82"/>
        <v>#DIV/0!</v>
      </c>
    </row>
    <row r="167" spans="1:33" x14ac:dyDescent="0.25">
      <c r="A167" s="1">
        <f>'Тулуз-Пьерон'!A171</f>
        <v>0</v>
      </c>
      <c r="B167" s="1" t="e">
        <f>AVERAGE('Тулуз-Пьерон'!H171:Q171)</f>
        <v>#DIV/0!</v>
      </c>
      <c r="C167" s="1" t="e">
        <f>AVERAGE('Тулуз-Пьерон'!R171:AA171)</f>
        <v>#DIV/0!</v>
      </c>
      <c r="D167" s="26" t="e">
        <f t="shared" si="65"/>
        <v>#DIV/0!</v>
      </c>
      <c r="E167" s="26" t="e">
        <f>STDEV('Тулуз-Пьерон'!H171:Q171)</f>
        <v>#DIV/0!</v>
      </c>
      <c r="F167" s="26" t="e">
        <f>STDEV('Тулуз-Пьерон'!R171:AA171)</f>
        <v>#DIV/0!</v>
      </c>
      <c r="G167" s="26" t="e">
        <f>SQRT(RSQ('Тулуз-Пьерон'!H171:Q171,'Тулуз-Пьерон'!R171:AA171))</f>
        <v>#DIV/0!</v>
      </c>
      <c r="J167" s="25" t="e">
        <f t="shared" si="66"/>
        <v>#DIV/0!</v>
      </c>
      <c r="K167" s="25" t="e">
        <f t="shared" si="67"/>
        <v>#DIV/0!</v>
      </c>
      <c r="L167" s="25" t="e">
        <f t="shared" si="68"/>
        <v>#DIV/0!</v>
      </c>
      <c r="M167" s="25" t="e">
        <f t="shared" si="78"/>
        <v>#DIV/0!</v>
      </c>
      <c r="N167" s="25" t="e">
        <f t="shared" si="78"/>
        <v>#DIV/0!</v>
      </c>
      <c r="O167" s="25" t="e">
        <f t="shared" si="69"/>
        <v>#DIV/0!</v>
      </c>
      <c r="P167" s="25" t="e">
        <f t="shared" si="70"/>
        <v>#DIV/0!</v>
      </c>
      <c r="Q167" s="25" t="e">
        <f t="shared" si="71"/>
        <v>#DIV/0!</v>
      </c>
      <c r="R167" s="25" t="e">
        <f t="shared" si="72"/>
        <v>#DIV/0!</v>
      </c>
      <c r="S167" s="25" t="e">
        <f t="shared" si="73"/>
        <v>#DIV/0!</v>
      </c>
      <c r="T167" s="25" t="e">
        <f t="shared" si="74"/>
        <v>#DIV/0!</v>
      </c>
      <c r="U167" s="25" t="e">
        <f t="shared" si="75"/>
        <v>#DIV/0!</v>
      </c>
      <c r="V167" s="25" t="e">
        <f t="shared" si="79"/>
        <v>#DIV/0!</v>
      </c>
      <c r="W167" s="25" t="e">
        <f t="shared" si="79"/>
        <v>#DIV/0!</v>
      </c>
      <c r="X167" s="25" t="e">
        <f t="shared" si="76"/>
        <v>#DIV/0!</v>
      </c>
      <c r="Y167" s="25" t="e">
        <f t="shared" si="83"/>
        <v>#DIV/0!</v>
      </c>
      <c r="Z167" s="25" t="e">
        <f t="shared" si="83"/>
        <v>#DIV/0!</v>
      </c>
      <c r="AA167" s="25" t="e">
        <f t="shared" si="83"/>
        <v>#DIV/0!</v>
      </c>
      <c r="AB167" s="25" t="e">
        <f t="shared" si="83"/>
        <v>#DIV/0!</v>
      </c>
      <c r="AC167" s="25" t="e">
        <f t="shared" si="83"/>
        <v>#DIV/0!</v>
      </c>
      <c r="AD167" s="25" t="e">
        <f t="shared" si="81"/>
        <v>#DIV/0!</v>
      </c>
      <c r="AE167" s="25" t="e">
        <f t="shared" si="81"/>
        <v>#DIV/0!</v>
      </c>
      <c r="AF167" s="25" t="e">
        <f t="shared" si="82"/>
        <v>#DIV/0!</v>
      </c>
      <c r="AG167" s="25" t="e">
        <f t="shared" si="82"/>
        <v>#DIV/0!</v>
      </c>
    </row>
    <row r="168" spans="1:33" x14ac:dyDescent="0.25">
      <c r="A168" s="1">
        <f>'Тулуз-Пьерон'!A172</f>
        <v>0</v>
      </c>
      <c r="B168" s="1" t="e">
        <f>AVERAGE('Тулуз-Пьерон'!H172:Q172)</f>
        <v>#DIV/0!</v>
      </c>
      <c r="C168" s="1" t="e">
        <f>AVERAGE('Тулуз-Пьерон'!R172:AA172)</f>
        <v>#DIV/0!</v>
      </c>
      <c r="D168" s="26" t="e">
        <f t="shared" si="65"/>
        <v>#DIV/0!</v>
      </c>
      <c r="E168" s="26" t="e">
        <f>STDEV('Тулуз-Пьерон'!H172:Q172)</f>
        <v>#DIV/0!</v>
      </c>
      <c r="F168" s="26" t="e">
        <f>STDEV('Тулуз-Пьерон'!R172:AA172)</f>
        <v>#DIV/0!</v>
      </c>
      <c r="G168" s="26" t="e">
        <f>SQRT(RSQ('Тулуз-Пьерон'!H172:Q172,'Тулуз-Пьерон'!R172:AA172))</f>
        <v>#DIV/0!</v>
      </c>
      <c r="J168" s="25" t="e">
        <f t="shared" si="66"/>
        <v>#DIV/0!</v>
      </c>
      <c r="K168" s="25" t="e">
        <f t="shared" si="67"/>
        <v>#DIV/0!</v>
      </c>
      <c r="L168" s="25" t="e">
        <f t="shared" si="68"/>
        <v>#DIV/0!</v>
      </c>
      <c r="M168" s="25" t="e">
        <f t="shared" si="78"/>
        <v>#DIV/0!</v>
      </c>
      <c r="N168" s="25" t="e">
        <f t="shared" si="78"/>
        <v>#DIV/0!</v>
      </c>
      <c r="O168" s="25" t="e">
        <f t="shared" si="69"/>
        <v>#DIV/0!</v>
      </c>
      <c r="P168" s="25" t="e">
        <f t="shared" si="70"/>
        <v>#DIV/0!</v>
      </c>
      <c r="Q168" s="25" t="e">
        <f t="shared" si="71"/>
        <v>#DIV/0!</v>
      </c>
      <c r="R168" s="25" t="e">
        <f t="shared" si="72"/>
        <v>#DIV/0!</v>
      </c>
      <c r="S168" s="25" t="e">
        <f t="shared" si="73"/>
        <v>#DIV/0!</v>
      </c>
      <c r="T168" s="25" t="e">
        <f t="shared" si="74"/>
        <v>#DIV/0!</v>
      </c>
      <c r="U168" s="25" t="e">
        <f t="shared" si="75"/>
        <v>#DIV/0!</v>
      </c>
      <c r="V168" s="25" t="e">
        <f t="shared" si="79"/>
        <v>#DIV/0!</v>
      </c>
      <c r="W168" s="25" t="e">
        <f t="shared" si="79"/>
        <v>#DIV/0!</v>
      </c>
      <c r="X168" s="25" t="e">
        <f t="shared" si="76"/>
        <v>#DIV/0!</v>
      </c>
      <c r="Y168" s="25" t="e">
        <f t="shared" si="83"/>
        <v>#DIV/0!</v>
      </c>
      <c r="Z168" s="25" t="e">
        <f t="shared" si="83"/>
        <v>#DIV/0!</v>
      </c>
      <c r="AA168" s="25" t="e">
        <f t="shared" si="83"/>
        <v>#DIV/0!</v>
      </c>
      <c r="AB168" s="25" t="e">
        <f t="shared" si="83"/>
        <v>#DIV/0!</v>
      </c>
      <c r="AC168" s="25" t="e">
        <f t="shared" si="83"/>
        <v>#DIV/0!</v>
      </c>
      <c r="AD168" s="25" t="e">
        <f t="shared" si="81"/>
        <v>#DIV/0!</v>
      </c>
      <c r="AE168" s="25" t="e">
        <f t="shared" si="81"/>
        <v>#DIV/0!</v>
      </c>
      <c r="AF168" s="25" t="e">
        <f t="shared" si="82"/>
        <v>#DIV/0!</v>
      </c>
      <c r="AG168" s="25" t="e">
        <f t="shared" si="82"/>
        <v>#DIV/0!</v>
      </c>
    </row>
    <row r="169" spans="1:33" x14ac:dyDescent="0.25">
      <c r="A169" s="1">
        <f>'Тулуз-Пьерон'!A173</f>
        <v>0</v>
      </c>
      <c r="B169" s="1" t="e">
        <f>AVERAGE('Тулуз-Пьерон'!H173:Q173)</f>
        <v>#DIV/0!</v>
      </c>
      <c r="C169" s="1" t="e">
        <f>AVERAGE('Тулуз-Пьерон'!R173:AA173)</f>
        <v>#DIV/0!</v>
      </c>
      <c r="D169" s="26" t="e">
        <f t="shared" si="65"/>
        <v>#DIV/0!</v>
      </c>
      <c r="E169" s="26" t="e">
        <f>STDEV('Тулуз-Пьерон'!H173:Q173)</f>
        <v>#DIV/0!</v>
      </c>
      <c r="F169" s="26" t="e">
        <f>STDEV('Тулуз-Пьерон'!R173:AA173)</f>
        <v>#DIV/0!</v>
      </c>
      <c r="G169" s="26" t="e">
        <f>SQRT(RSQ('Тулуз-Пьерон'!H173:Q173,'Тулуз-Пьерон'!R173:AA173))</f>
        <v>#DIV/0!</v>
      </c>
      <c r="J169" s="25" t="e">
        <f t="shared" si="66"/>
        <v>#DIV/0!</v>
      </c>
      <c r="K169" s="25" t="e">
        <f t="shared" si="67"/>
        <v>#DIV/0!</v>
      </c>
      <c r="L169" s="25" t="e">
        <f t="shared" si="68"/>
        <v>#DIV/0!</v>
      </c>
      <c r="M169" s="25" t="e">
        <f t="shared" si="78"/>
        <v>#DIV/0!</v>
      </c>
      <c r="N169" s="25" t="e">
        <f t="shared" si="78"/>
        <v>#DIV/0!</v>
      </c>
      <c r="O169" s="25" t="e">
        <f t="shared" si="69"/>
        <v>#DIV/0!</v>
      </c>
      <c r="P169" s="25" t="e">
        <f t="shared" si="70"/>
        <v>#DIV/0!</v>
      </c>
      <c r="Q169" s="25" t="e">
        <f t="shared" si="71"/>
        <v>#DIV/0!</v>
      </c>
      <c r="R169" s="25" t="e">
        <f t="shared" si="72"/>
        <v>#DIV/0!</v>
      </c>
      <c r="S169" s="25" t="e">
        <f t="shared" si="73"/>
        <v>#DIV/0!</v>
      </c>
      <c r="T169" s="25" t="e">
        <f t="shared" si="74"/>
        <v>#DIV/0!</v>
      </c>
      <c r="U169" s="25" t="e">
        <f t="shared" si="75"/>
        <v>#DIV/0!</v>
      </c>
      <c r="V169" s="25" t="e">
        <f t="shared" si="79"/>
        <v>#DIV/0!</v>
      </c>
      <c r="W169" s="25" t="e">
        <f t="shared" si="79"/>
        <v>#DIV/0!</v>
      </c>
      <c r="X169" s="25" t="e">
        <f t="shared" si="76"/>
        <v>#DIV/0!</v>
      </c>
      <c r="Y169" s="25" t="e">
        <f t="shared" si="83"/>
        <v>#DIV/0!</v>
      </c>
      <c r="Z169" s="25" t="e">
        <f t="shared" si="83"/>
        <v>#DIV/0!</v>
      </c>
      <c r="AA169" s="25" t="e">
        <f t="shared" si="83"/>
        <v>#DIV/0!</v>
      </c>
      <c r="AB169" s="25" t="e">
        <f t="shared" si="83"/>
        <v>#DIV/0!</v>
      </c>
      <c r="AC169" s="25" t="e">
        <f t="shared" si="83"/>
        <v>#DIV/0!</v>
      </c>
      <c r="AD169" s="25" t="e">
        <f t="shared" si="81"/>
        <v>#DIV/0!</v>
      </c>
      <c r="AE169" s="25" t="e">
        <f t="shared" si="81"/>
        <v>#DIV/0!</v>
      </c>
      <c r="AF169" s="25" t="e">
        <f t="shared" si="82"/>
        <v>#DIV/0!</v>
      </c>
      <c r="AG169" s="25" t="e">
        <f t="shared" si="82"/>
        <v>#DIV/0!</v>
      </c>
    </row>
    <row r="170" spans="1:33" x14ac:dyDescent="0.25">
      <c r="A170" s="1">
        <f>'Тулуз-Пьерон'!A174</f>
        <v>0</v>
      </c>
      <c r="B170" s="1" t="e">
        <f>AVERAGE('Тулуз-Пьерон'!H174:Q174)</f>
        <v>#DIV/0!</v>
      </c>
      <c r="C170" s="1" t="e">
        <f>AVERAGE('Тулуз-Пьерон'!R174:AA174)</f>
        <v>#DIV/0!</v>
      </c>
      <c r="D170" s="26" t="e">
        <f t="shared" si="65"/>
        <v>#DIV/0!</v>
      </c>
      <c r="E170" s="26" t="e">
        <f>STDEV('Тулуз-Пьерон'!H174:Q174)</f>
        <v>#DIV/0!</v>
      </c>
      <c r="F170" s="26" t="e">
        <f>STDEV('Тулуз-Пьерон'!R174:AA174)</f>
        <v>#DIV/0!</v>
      </c>
      <c r="G170" s="26" t="e">
        <f>SQRT(RSQ('Тулуз-Пьерон'!H174:Q174,'Тулуз-Пьерон'!R174:AA174))</f>
        <v>#DIV/0!</v>
      </c>
      <c r="J170" s="25" t="e">
        <f t="shared" si="66"/>
        <v>#DIV/0!</v>
      </c>
      <c r="K170" s="25" t="e">
        <f t="shared" si="67"/>
        <v>#DIV/0!</v>
      </c>
      <c r="L170" s="25" t="e">
        <f t="shared" si="68"/>
        <v>#DIV/0!</v>
      </c>
      <c r="M170" s="25" t="e">
        <f t="shared" si="78"/>
        <v>#DIV/0!</v>
      </c>
      <c r="N170" s="25" t="e">
        <f t="shared" si="78"/>
        <v>#DIV/0!</v>
      </c>
      <c r="O170" s="25" t="e">
        <f t="shared" si="69"/>
        <v>#DIV/0!</v>
      </c>
      <c r="P170" s="25" t="e">
        <f t="shared" si="70"/>
        <v>#DIV/0!</v>
      </c>
      <c r="Q170" s="25" t="e">
        <f t="shared" si="71"/>
        <v>#DIV/0!</v>
      </c>
      <c r="R170" s="25" t="e">
        <f t="shared" si="72"/>
        <v>#DIV/0!</v>
      </c>
      <c r="S170" s="25" t="e">
        <f t="shared" si="73"/>
        <v>#DIV/0!</v>
      </c>
      <c r="T170" s="25" t="e">
        <f t="shared" si="74"/>
        <v>#DIV/0!</v>
      </c>
      <c r="U170" s="25" t="e">
        <f t="shared" si="75"/>
        <v>#DIV/0!</v>
      </c>
      <c r="V170" s="25" t="e">
        <f t="shared" si="79"/>
        <v>#DIV/0!</v>
      </c>
      <c r="W170" s="25" t="e">
        <f t="shared" si="79"/>
        <v>#DIV/0!</v>
      </c>
      <c r="X170" s="25" t="e">
        <f t="shared" si="76"/>
        <v>#DIV/0!</v>
      </c>
      <c r="Y170" s="25" t="e">
        <f t="shared" si="83"/>
        <v>#DIV/0!</v>
      </c>
      <c r="Z170" s="25" t="e">
        <f t="shared" si="83"/>
        <v>#DIV/0!</v>
      </c>
      <c r="AA170" s="25" t="e">
        <f t="shared" si="83"/>
        <v>#DIV/0!</v>
      </c>
      <c r="AB170" s="25" t="e">
        <f t="shared" si="83"/>
        <v>#DIV/0!</v>
      </c>
      <c r="AC170" s="25" t="e">
        <f t="shared" si="83"/>
        <v>#DIV/0!</v>
      </c>
      <c r="AD170" s="25" t="e">
        <f t="shared" si="81"/>
        <v>#DIV/0!</v>
      </c>
      <c r="AE170" s="25" t="e">
        <f t="shared" si="81"/>
        <v>#DIV/0!</v>
      </c>
      <c r="AF170" s="25" t="e">
        <f t="shared" si="82"/>
        <v>#DIV/0!</v>
      </c>
      <c r="AG170" s="25" t="e">
        <f t="shared" si="82"/>
        <v>#DIV/0!</v>
      </c>
    </row>
    <row r="171" spans="1:33" x14ac:dyDescent="0.25">
      <c r="A171" s="1">
        <f>'Тулуз-Пьерон'!A175</f>
        <v>0</v>
      </c>
      <c r="B171" s="1" t="e">
        <f>AVERAGE('Тулуз-Пьерон'!H175:Q175)</f>
        <v>#DIV/0!</v>
      </c>
      <c r="C171" s="1" t="e">
        <f>AVERAGE('Тулуз-Пьерон'!R175:AA175)</f>
        <v>#DIV/0!</v>
      </c>
      <c r="D171" s="26" t="e">
        <f t="shared" si="65"/>
        <v>#DIV/0!</v>
      </c>
      <c r="E171" s="26" t="e">
        <f>STDEV('Тулуз-Пьерон'!H175:Q175)</f>
        <v>#DIV/0!</v>
      </c>
      <c r="F171" s="26" t="e">
        <f>STDEV('Тулуз-Пьерон'!R175:AA175)</f>
        <v>#DIV/0!</v>
      </c>
      <c r="G171" s="26" t="e">
        <f>SQRT(RSQ('Тулуз-Пьерон'!H175:Q175,'Тулуз-Пьерон'!R175:AA175))</f>
        <v>#DIV/0!</v>
      </c>
      <c r="J171" s="25" t="e">
        <f t="shared" si="66"/>
        <v>#DIV/0!</v>
      </c>
      <c r="K171" s="25" t="e">
        <f t="shared" si="67"/>
        <v>#DIV/0!</v>
      </c>
      <c r="L171" s="25" t="e">
        <f t="shared" si="68"/>
        <v>#DIV/0!</v>
      </c>
      <c r="M171" s="25" t="e">
        <f t="shared" ref="M171:N190" si="84">IF(AND($B171&gt;0,$B171&lt;=15),"ПАТОЛОГИЯ",IF(AND($B171&gt;15,$B171&lt;=25),"Слабая",IF(AND($B171&gt;25,$B171&lt;=36),"Средняя",IF(AND($B171&gt;36,$B171&lt;=48),"Хорошая",IF($B171&gt;48,"Высокая","ОШИБКА")))))</f>
        <v>#DIV/0!</v>
      </c>
      <c r="N171" s="25" t="e">
        <f t="shared" si="84"/>
        <v>#DIV/0!</v>
      </c>
      <c r="O171" s="25" t="e">
        <f t="shared" si="69"/>
        <v>#DIV/0!</v>
      </c>
      <c r="P171" s="25" t="e">
        <f t="shared" si="70"/>
        <v>#DIV/0!</v>
      </c>
      <c r="Q171" s="25" t="e">
        <f t="shared" si="71"/>
        <v>#DIV/0!</v>
      </c>
      <c r="R171" s="25" t="e">
        <f t="shared" si="72"/>
        <v>#DIV/0!</v>
      </c>
      <c r="S171" s="25" t="e">
        <f t="shared" si="73"/>
        <v>#DIV/0!</v>
      </c>
      <c r="T171" s="25" t="e">
        <f t="shared" si="74"/>
        <v>#DIV/0!</v>
      </c>
      <c r="U171" s="25" t="e">
        <f t="shared" si="75"/>
        <v>#DIV/0!</v>
      </c>
      <c r="V171" s="25" t="e">
        <f t="shared" ref="V171:W190" si="85">IF(AND($D171&gt;0,$D171&lt;=0.88),"ПАТОЛОГИЯ",IF(AND($D171&gt;0.88,$D171&lt;=0.91),"Слабая",IF(AND($D171&gt;0.91,$D171&lt;=0.95),"Средняя",IF(AND($D171&gt;0.95,$D171&lt;=0.97),"Хорошая",IF(AND($D171&gt;0.97,$D171&lt;=1),"Высокая","ОШИБКА")))))</f>
        <v>#DIV/0!</v>
      </c>
      <c r="W171" s="25" t="e">
        <f t="shared" si="85"/>
        <v>#DIV/0!</v>
      </c>
      <c r="X171" s="25" t="e">
        <f t="shared" si="76"/>
        <v>#DIV/0!</v>
      </c>
      <c r="Y171" s="25" t="e">
        <f t="shared" ref="Y171:AC180" si="86">IF(AND($D171&gt;0,$D171&lt;=0.89),"ПАТОЛОГИЯ",IF(AND($D171&gt;0.89,$D171&lt;=0.91),"Слабая",IF(AND($D171&gt;91,$D171&lt;=0.93),"Средняя",IF(AND($D171&gt;0.93,$D171&lt;=0.96),"Хорошая",IF(AND($D171&gt;0.96,$D171&lt;=1),"Высокая","ОШИБКА")))))</f>
        <v>#DIV/0!</v>
      </c>
      <c r="Z171" s="25" t="e">
        <f t="shared" si="86"/>
        <v>#DIV/0!</v>
      </c>
      <c r="AA171" s="25" t="e">
        <f t="shared" si="86"/>
        <v>#DIV/0!</v>
      </c>
      <c r="AB171" s="25" t="e">
        <f t="shared" si="86"/>
        <v>#DIV/0!</v>
      </c>
      <c r="AC171" s="25" t="e">
        <f t="shared" si="86"/>
        <v>#DIV/0!</v>
      </c>
      <c r="AD171" s="25" t="e">
        <f t="shared" ref="AD171:AE190" si="87">IF(AND($D171&gt;0,$D171&lt;=0.9),"ПАТОЛОГИЯ",IF($D171=0.91,"Слабая",IF(AND($D171&gt;0.91,$D171&lt;=0.94),"Средняя",IF(AND($D171&gt;0.94,$D171&lt;=0.97),"Хорошая",IF(AND($D171&gt;0.97,$D171&lt;=1),"Высокая","ОШИБКА")))))</f>
        <v>#DIV/0!</v>
      </c>
      <c r="AE171" s="25" t="e">
        <f t="shared" si="87"/>
        <v>#DIV/0!</v>
      </c>
      <c r="AF171" s="25" t="e">
        <f t="shared" ref="AF171:AG190" si="88">IF(AND($D171&gt;0,$D171&lt;=0.9),"ПАТОЛОГИЯ",IF(AND($D171&gt;0.9,$D171&lt;=92),"Слабая",IF(AND($D171&gt;92,$D171&lt;=0.95),"Средняя",IF(AND($D171&gt;0.95,$D171&lt;=0.97),"Хорошая",IF(AND($D171&gt;0.97,$D171&lt;=1),"Высокая","ОШИБКА")))))</f>
        <v>#DIV/0!</v>
      </c>
      <c r="AG171" s="25" t="e">
        <f t="shared" si="88"/>
        <v>#DIV/0!</v>
      </c>
    </row>
    <row r="172" spans="1:33" x14ac:dyDescent="0.25">
      <c r="A172" s="1">
        <f>'Тулуз-Пьерон'!A176</f>
        <v>0</v>
      </c>
      <c r="B172" s="1" t="e">
        <f>AVERAGE('Тулуз-Пьерон'!H176:Q176)</f>
        <v>#DIV/0!</v>
      </c>
      <c r="C172" s="1" t="e">
        <f>AVERAGE('Тулуз-Пьерон'!R176:AA176)</f>
        <v>#DIV/0!</v>
      </c>
      <c r="D172" s="26" t="e">
        <f t="shared" si="65"/>
        <v>#DIV/0!</v>
      </c>
      <c r="E172" s="26" t="e">
        <f>STDEV('Тулуз-Пьерон'!H176:Q176)</f>
        <v>#DIV/0!</v>
      </c>
      <c r="F172" s="26" t="e">
        <f>STDEV('Тулуз-Пьерон'!R176:AA176)</f>
        <v>#DIV/0!</v>
      </c>
      <c r="G172" s="26" t="e">
        <f>SQRT(RSQ('Тулуз-Пьерон'!H176:Q176,'Тулуз-Пьерон'!R176:AA176))</f>
        <v>#DIV/0!</v>
      </c>
      <c r="J172" s="25" t="e">
        <f t="shared" si="66"/>
        <v>#DIV/0!</v>
      </c>
      <c r="K172" s="25" t="e">
        <f t="shared" si="67"/>
        <v>#DIV/0!</v>
      </c>
      <c r="L172" s="25" t="e">
        <f t="shared" si="68"/>
        <v>#DIV/0!</v>
      </c>
      <c r="M172" s="25" t="e">
        <f t="shared" si="84"/>
        <v>#DIV/0!</v>
      </c>
      <c r="N172" s="25" t="e">
        <f t="shared" si="84"/>
        <v>#DIV/0!</v>
      </c>
      <c r="O172" s="25" t="e">
        <f t="shared" si="69"/>
        <v>#DIV/0!</v>
      </c>
      <c r="P172" s="25" t="e">
        <f t="shared" si="70"/>
        <v>#DIV/0!</v>
      </c>
      <c r="Q172" s="25" t="e">
        <f t="shared" si="71"/>
        <v>#DIV/0!</v>
      </c>
      <c r="R172" s="25" t="e">
        <f t="shared" si="72"/>
        <v>#DIV/0!</v>
      </c>
      <c r="S172" s="25" t="e">
        <f t="shared" si="73"/>
        <v>#DIV/0!</v>
      </c>
      <c r="T172" s="25" t="e">
        <f t="shared" si="74"/>
        <v>#DIV/0!</v>
      </c>
      <c r="U172" s="25" t="e">
        <f t="shared" si="75"/>
        <v>#DIV/0!</v>
      </c>
      <c r="V172" s="25" t="e">
        <f t="shared" si="85"/>
        <v>#DIV/0!</v>
      </c>
      <c r="W172" s="25" t="e">
        <f t="shared" si="85"/>
        <v>#DIV/0!</v>
      </c>
      <c r="X172" s="25" t="e">
        <f t="shared" si="76"/>
        <v>#DIV/0!</v>
      </c>
      <c r="Y172" s="25" t="e">
        <f t="shared" si="86"/>
        <v>#DIV/0!</v>
      </c>
      <c r="Z172" s="25" t="e">
        <f t="shared" si="86"/>
        <v>#DIV/0!</v>
      </c>
      <c r="AA172" s="25" t="e">
        <f t="shared" si="86"/>
        <v>#DIV/0!</v>
      </c>
      <c r="AB172" s="25" t="e">
        <f t="shared" si="86"/>
        <v>#DIV/0!</v>
      </c>
      <c r="AC172" s="25" t="e">
        <f t="shared" si="86"/>
        <v>#DIV/0!</v>
      </c>
      <c r="AD172" s="25" t="e">
        <f t="shared" si="87"/>
        <v>#DIV/0!</v>
      </c>
      <c r="AE172" s="25" t="e">
        <f t="shared" si="87"/>
        <v>#DIV/0!</v>
      </c>
      <c r="AF172" s="25" t="e">
        <f t="shared" si="88"/>
        <v>#DIV/0!</v>
      </c>
      <c r="AG172" s="25" t="e">
        <f t="shared" si="88"/>
        <v>#DIV/0!</v>
      </c>
    </row>
    <row r="173" spans="1:33" x14ac:dyDescent="0.25">
      <c r="A173" s="1">
        <f>'Тулуз-Пьерон'!A177</f>
        <v>0</v>
      </c>
      <c r="B173" s="1" t="e">
        <f>AVERAGE('Тулуз-Пьерон'!H177:Q177)</f>
        <v>#DIV/0!</v>
      </c>
      <c r="C173" s="1" t="e">
        <f>AVERAGE('Тулуз-Пьерон'!R177:AA177)</f>
        <v>#DIV/0!</v>
      </c>
      <c r="D173" s="26" t="e">
        <f t="shared" si="65"/>
        <v>#DIV/0!</v>
      </c>
      <c r="E173" s="26" t="e">
        <f>STDEV('Тулуз-Пьерон'!H177:Q177)</f>
        <v>#DIV/0!</v>
      </c>
      <c r="F173" s="26" t="e">
        <f>STDEV('Тулуз-Пьерон'!R177:AA177)</f>
        <v>#DIV/0!</v>
      </c>
      <c r="G173" s="26" t="e">
        <f>SQRT(RSQ('Тулуз-Пьерон'!H177:Q177,'Тулуз-Пьерон'!R177:AA177))</f>
        <v>#DIV/0!</v>
      </c>
      <c r="J173" s="25" t="e">
        <f t="shared" si="66"/>
        <v>#DIV/0!</v>
      </c>
      <c r="K173" s="25" t="e">
        <f t="shared" si="67"/>
        <v>#DIV/0!</v>
      </c>
      <c r="L173" s="25" t="e">
        <f t="shared" si="68"/>
        <v>#DIV/0!</v>
      </c>
      <c r="M173" s="25" t="e">
        <f t="shared" si="84"/>
        <v>#DIV/0!</v>
      </c>
      <c r="N173" s="25" t="e">
        <f t="shared" si="84"/>
        <v>#DIV/0!</v>
      </c>
      <c r="O173" s="25" t="e">
        <f t="shared" si="69"/>
        <v>#DIV/0!</v>
      </c>
      <c r="P173" s="25" t="e">
        <f t="shared" si="70"/>
        <v>#DIV/0!</v>
      </c>
      <c r="Q173" s="25" t="e">
        <f t="shared" si="71"/>
        <v>#DIV/0!</v>
      </c>
      <c r="R173" s="25" t="e">
        <f t="shared" si="72"/>
        <v>#DIV/0!</v>
      </c>
      <c r="S173" s="25" t="e">
        <f t="shared" si="73"/>
        <v>#DIV/0!</v>
      </c>
      <c r="T173" s="25" t="e">
        <f t="shared" si="74"/>
        <v>#DIV/0!</v>
      </c>
      <c r="U173" s="25" t="e">
        <f t="shared" si="75"/>
        <v>#DIV/0!</v>
      </c>
      <c r="V173" s="25" t="e">
        <f t="shared" si="85"/>
        <v>#DIV/0!</v>
      </c>
      <c r="W173" s="25" t="e">
        <f t="shared" si="85"/>
        <v>#DIV/0!</v>
      </c>
      <c r="X173" s="25" t="e">
        <f t="shared" si="76"/>
        <v>#DIV/0!</v>
      </c>
      <c r="Y173" s="25" t="e">
        <f t="shared" si="86"/>
        <v>#DIV/0!</v>
      </c>
      <c r="Z173" s="25" t="e">
        <f t="shared" si="86"/>
        <v>#DIV/0!</v>
      </c>
      <c r="AA173" s="25" t="e">
        <f t="shared" si="86"/>
        <v>#DIV/0!</v>
      </c>
      <c r="AB173" s="25" t="e">
        <f t="shared" si="86"/>
        <v>#DIV/0!</v>
      </c>
      <c r="AC173" s="25" t="e">
        <f t="shared" si="86"/>
        <v>#DIV/0!</v>
      </c>
      <c r="AD173" s="25" t="e">
        <f t="shared" si="87"/>
        <v>#DIV/0!</v>
      </c>
      <c r="AE173" s="25" t="e">
        <f t="shared" si="87"/>
        <v>#DIV/0!</v>
      </c>
      <c r="AF173" s="25" t="e">
        <f t="shared" si="88"/>
        <v>#DIV/0!</v>
      </c>
      <c r="AG173" s="25" t="e">
        <f t="shared" si="88"/>
        <v>#DIV/0!</v>
      </c>
    </row>
    <row r="174" spans="1:33" x14ac:dyDescent="0.25">
      <c r="A174" s="1">
        <f>'Тулуз-Пьерон'!A178</f>
        <v>0</v>
      </c>
      <c r="B174" s="1" t="e">
        <f>AVERAGE('Тулуз-Пьерон'!H178:Q178)</f>
        <v>#DIV/0!</v>
      </c>
      <c r="C174" s="1" t="e">
        <f>AVERAGE('Тулуз-Пьерон'!R178:AA178)</f>
        <v>#DIV/0!</v>
      </c>
      <c r="D174" s="26" t="e">
        <f t="shared" si="65"/>
        <v>#DIV/0!</v>
      </c>
      <c r="E174" s="26" t="e">
        <f>STDEV('Тулуз-Пьерон'!H178:Q178)</f>
        <v>#DIV/0!</v>
      </c>
      <c r="F174" s="26" t="e">
        <f>STDEV('Тулуз-Пьерон'!R178:AA178)</f>
        <v>#DIV/0!</v>
      </c>
      <c r="G174" s="26" t="e">
        <f>SQRT(RSQ('Тулуз-Пьерон'!H178:Q178,'Тулуз-Пьерон'!R178:AA178))</f>
        <v>#DIV/0!</v>
      </c>
      <c r="J174" s="25" t="e">
        <f t="shared" si="66"/>
        <v>#DIV/0!</v>
      </c>
      <c r="K174" s="25" t="e">
        <f t="shared" si="67"/>
        <v>#DIV/0!</v>
      </c>
      <c r="L174" s="25" t="e">
        <f t="shared" si="68"/>
        <v>#DIV/0!</v>
      </c>
      <c r="M174" s="25" t="e">
        <f t="shared" si="84"/>
        <v>#DIV/0!</v>
      </c>
      <c r="N174" s="25" t="e">
        <f t="shared" si="84"/>
        <v>#DIV/0!</v>
      </c>
      <c r="O174" s="25" t="e">
        <f t="shared" si="69"/>
        <v>#DIV/0!</v>
      </c>
      <c r="P174" s="25" t="e">
        <f t="shared" si="70"/>
        <v>#DIV/0!</v>
      </c>
      <c r="Q174" s="25" t="e">
        <f t="shared" si="71"/>
        <v>#DIV/0!</v>
      </c>
      <c r="R174" s="25" t="e">
        <f t="shared" si="72"/>
        <v>#DIV/0!</v>
      </c>
      <c r="S174" s="25" t="e">
        <f t="shared" si="73"/>
        <v>#DIV/0!</v>
      </c>
      <c r="T174" s="25" t="e">
        <f t="shared" si="74"/>
        <v>#DIV/0!</v>
      </c>
      <c r="U174" s="25" t="e">
        <f t="shared" si="75"/>
        <v>#DIV/0!</v>
      </c>
      <c r="V174" s="25" t="e">
        <f t="shared" si="85"/>
        <v>#DIV/0!</v>
      </c>
      <c r="W174" s="25" t="e">
        <f t="shared" si="85"/>
        <v>#DIV/0!</v>
      </c>
      <c r="X174" s="25" t="e">
        <f t="shared" si="76"/>
        <v>#DIV/0!</v>
      </c>
      <c r="Y174" s="25" t="e">
        <f t="shared" si="86"/>
        <v>#DIV/0!</v>
      </c>
      <c r="Z174" s="25" t="e">
        <f t="shared" si="86"/>
        <v>#DIV/0!</v>
      </c>
      <c r="AA174" s="25" t="e">
        <f t="shared" si="86"/>
        <v>#DIV/0!</v>
      </c>
      <c r="AB174" s="25" t="e">
        <f t="shared" si="86"/>
        <v>#DIV/0!</v>
      </c>
      <c r="AC174" s="25" t="e">
        <f t="shared" si="86"/>
        <v>#DIV/0!</v>
      </c>
      <c r="AD174" s="25" t="e">
        <f t="shared" si="87"/>
        <v>#DIV/0!</v>
      </c>
      <c r="AE174" s="25" t="e">
        <f t="shared" si="87"/>
        <v>#DIV/0!</v>
      </c>
      <c r="AF174" s="25" t="e">
        <f t="shared" si="88"/>
        <v>#DIV/0!</v>
      </c>
      <c r="AG174" s="25" t="e">
        <f t="shared" si="88"/>
        <v>#DIV/0!</v>
      </c>
    </row>
    <row r="175" spans="1:33" x14ac:dyDescent="0.25">
      <c r="A175" s="1">
        <f>'Тулуз-Пьерон'!A179</f>
        <v>0</v>
      </c>
      <c r="B175" s="1" t="e">
        <f>AVERAGE('Тулуз-Пьерон'!H179:Q179)</f>
        <v>#DIV/0!</v>
      </c>
      <c r="C175" s="1" t="e">
        <f>AVERAGE('Тулуз-Пьерон'!R179:AA179)</f>
        <v>#DIV/0!</v>
      </c>
      <c r="D175" s="26" t="e">
        <f t="shared" si="65"/>
        <v>#DIV/0!</v>
      </c>
      <c r="E175" s="26" t="e">
        <f>STDEV('Тулуз-Пьерон'!H179:Q179)</f>
        <v>#DIV/0!</v>
      </c>
      <c r="F175" s="26" t="e">
        <f>STDEV('Тулуз-Пьерон'!R179:AA179)</f>
        <v>#DIV/0!</v>
      </c>
      <c r="G175" s="26" t="e">
        <f>SQRT(RSQ('Тулуз-Пьерон'!H179:Q179,'Тулуз-Пьерон'!R179:AA179))</f>
        <v>#DIV/0!</v>
      </c>
      <c r="J175" s="25" t="e">
        <f t="shared" si="66"/>
        <v>#DIV/0!</v>
      </c>
      <c r="K175" s="25" t="e">
        <f t="shared" si="67"/>
        <v>#DIV/0!</v>
      </c>
      <c r="L175" s="25" t="e">
        <f t="shared" si="68"/>
        <v>#DIV/0!</v>
      </c>
      <c r="M175" s="25" t="e">
        <f t="shared" si="84"/>
        <v>#DIV/0!</v>
      </c>
      <c r="N175" s="25" t="e">
        <f t="shared" si="84"/>
        <v>#DIV/0!</v>
      </c>
      <c r="O175" s="25" t="e">
        <f t="shared" si="69"/>
        <v>#DIV/0!</v>
      </c>
      <c r="P175" s="25" t="e">
        <f t="shared" si="70"/>
        <v>#DIV/0!</v>
      </c>
      <c r="Q175" s="25" t="e">
        <f t="shared" si="71"/>
        <v>#DIV/0!</v>
      </c>
      <c r="R175" s="25" t="e">
        <f t="shared" si="72"/>
        <v>#DIV/0!</v>
      </c>
      <c r="S175" s="25" t="e">
        <f t="shared" si="73"/>
        <v>#DIV/0!</v>
      </c>
      <c r="T175" s="25" t="e">
        <f t="shared" si="74"/>
        <v>#DIV/0!</v>
      </c>
      <c r="U175" s="25" t="e">
        <f t="shared" si="75"/>
        <v>#DIV/0!</v>
      </c>
      <c r="V175" s="25" t="e">
        <f t="shared" si="85"/>
        <v>#DIV/0!</v>
      </c>
      <c r="W175" s="25" t="e">
        <f t="shared" si="85"/>
        <v>#DIV/0!</v>
      </c>
      <c r="X175" s="25" t="e">
        <f t="shared" si="76"/>
        <v>#DIV/0!</v>
      </c>
      <c r="Y175" s="25" t="e">
        <f t="shared" si="86"/>
        <v>#DIV/0!</v>
      </c>
      <c r="Z175" s="25" t="e">
        <f t="shared" si="86"/>
        <v>#DIV/0!</v>
      </c>
      <c r="AA175" s="25" t="e">
        <f t="shared" si="86"/>
        <v>#DIV/0!</v>
      </c>
      <c r="AB175" s="25" t="e">
        <f t="shared" si="86"/>
        <v>#DIV/0!</v>
      </c>
      <c r="AC175" s="25" t="e">
        <f t="shared" si="86"/>
        <v>#DIV/0!</v>
      </c>
      <c r="AD175" s="25" t="e">
        <f t="shared" si="87"/>
        <v>#DIV/0!</v>
      </c>
      <c r="AE175" s="25" t="e">
        <f t="shared" si="87"/>
        <v>#DIV/0!</v>
      </c>
      <c r="AF175" s="25" t="e">
        <f t="shared" si="88"/>
        <v>#DIV/0!</v>
      </c>
      <c r="AG175" s="25" t="e">
        <f t="shared" si="88"/>
        <v>#DIV/0!</v>
      </c>
    </row>
    <row r="176" spans="1:33" x14ac:dyDescent="0.25">
      <c r="A176" s="1">
        <f>'Тулуз-Пьерон'!A180</f>
        <v>0</v>
      </c>
      <c r="B176" s="1" t="e">
        <f>AVERAGE('Тулуз-Пьерон'!H180:Q180)</f>
        <v>#DIV/0!</v>
      </c>
      <c r="C176" s="1" t="e">
        <f>AVERAGE('Тулуз-Пьерон'!R180:AA180)</f>
        <v>#DIV/0!</v>
      </c>
      <c r="D176" s="26" t="e">
        <f t="shared" si="65"/>
        <v>#DIV/0!</v>
      </c>
      <c r="E176" s="26" t="e">
        <f>STDEV('Тулуз-Пьерон'!H180:Q180)</f>
        <v>#DIV/0!</v>
      </c>
      <c r="F176" s="26" t="e">
        <f>STDEV('Тулуз-Пьерон'!R180:AA180)</f>
        <v>#DIV/0!</v>
      </c>
      <c r="G176" s="26" t="e">
        <f>SQRT(RSQ('Тулуз-Пьерон'!H180:Q180,'Тулуз-Пьерон'!R180:AA180))</f>
        <v>#DIV/0!</v>
      </c>
      <c r="J176" s="25" t="e">
        <f t="shared" si="66"/>
        <v>#DIV/0!</v>
      </c>
      <c r="K176" s="25" t="e">
        <f t="shared" si="67"/>
        <v>#DIV/0!</v>
      </c>
      <c r="L176" s="25" t="e">
        <f t="shared" si="68"/>
        <v>#DIV/0!</v>
      </c>
      <c r="M176" s="25" t="e">
        <f t="shared" si="84"/>
        <v>#DIV/0!</v>
      </c>
      <c r="N176" s="25" t="e">
        <f t="shared" si="84"/>
        <v>#DIV/0!</v>
      </c>
      <c r="O176" s="25" t="e">
        <f t="shared" si="69"/>
        <v>#DIV/0!</v>
      </c>
      <c r="P176" s="25" t="e">
        <f t="shared" si="70"/>
        <v>#DIV/0!</v>
      </c>
      <c r="Q176" s="25" t="e">
        <f t="shared" si="71"/>
        <v>#DIV/0!</v>
      </c>
      <c r="R176" s="25" t="e">
        <f t="shared" si="72"/>
        <v>#DIV/0!</v>
      </c>
      <c r="S176" s="25" t="e">
        <f t="shared" si="73"/>
        <v>#DIV/0!</v>
      </c>
      <c r="T176" s="25" t="e">
        <f t="shared" si="74"/>
        <v>#DIV/0!</v>
      </c>
      <c r="U176" s="25" t="e">
        <f t="shared" si="75"/>
        <v>#DIV/0!</v>
      </c>
      <c r="V176" s="25" t="e">
        <f t="shared" si="85"/>
        <v>#DIV/0!</v>
      </c>
      <c r="W176" s="25" t="e">
        <f t="shared" si="85"/>
        <v>#DIV/0!</v>
      </c>
      <c r="X176" s="25" t="e">
        <f t="shared" si="76"/>
        <v>#DIV/0!</v>
      </c>
      <c r="Y176" s="25" t="e">
        <f t="shared" si="86"/>
        <v>#DIV/0!</v>
      </c>
      <c r="Z176" s="25" t="e">
        <f t="shared" si="86"/>
        <v>#DIV/0!</v>
      </c>
      <c r="AA176" s="25" t="e">
        <f t="shared" si="86"/>
        <v>#DIV/0!</v>
      </c>
      <c r="AB176" s="25" t="e">
        <f t="shared" si="86"/>
        <v>#DIV/0!</v>
      </c>
      <c r="AC176" s="25" t="e">
        <f t="shared" si="86"/>
        <v>#DIV/0!</v>
      </c>
      <c r="AD176" s="25" t="e">
        <f t="shared" si="87"/>
        <v>#DIV/0!</v>
      </c>
      <c r="AE176" s="25" t="e">
        <f t="shared" si="87"/>
        <v>#DIV/0!</v>
      </c>
      <c r="AF176" s="25" t="e">
        <f t="shared" si="88"/>
        <v>#DIV/0!</v>
      </c>
      <c r="AG176" s="25" t="e">
        <f t="shared" si="88"/>
        <v>#DIV/0!</v>
      </c>
    </row>
    <row r="177" spans="1:33" x14ac:dyDescent="0.25">
      <c r="A177" s="1">
        <f>'Тулуз-Пьерон'!A181</f>
        <v>0</v>
      </c>
      <c r="B177" s="1" t="e">
        <f>AVERAGE('Тулуз-Пьерон'!H181:Q181)</f>
        <v>#DIV/0!</v>
      </c>
      <c r="C177" s="1" t="e">
        <f>AVERAGE('Тулуз-Пьерон'!R181:AA181)</f>
        <v>#DIV/0!</v>
      </c>
      <c r="D177" s="26" t="e">
        <f t="shared" si="65"/>
        <v>#DIV/0!</v>
      </c>
      <c r="E177" s="26" t="e">
        <f>STDEV('Тулуз-Пьерон'!H181:Q181)</f>
        <v>#DIV/0!</v>
      </c>
      <c r="F177" s="26" t="e">
        <f>STDEV('Тулуз-Пьерон'!R181:AA181)</f>
        <v>#DIV/0!</v>
      </c>
      <c r="G177" s="26" t="e">
        <f>SQRT(RSQ('Тулуз-Пьерон'!H181:Q181,'Тулуз-Пьерон'!R181:AA181))</f>
        <v>#DIV/0!</v>
      </c>
      <c r="J177" s="25" t="e">
        <f t="shared" si="66"/>
        <v>#DIV/0!</v>
      </c>
      <c r="K177" s="25" t="e">
        <f t="shared" si="67"/>
        <v>#DIV/0!</v>
      </c>
      <c r="L177" s="25" t="e">
        <f t="shared" si="68"/>
        <v>#DIV/0!</v>
      </c>
      <c r="M177" s="25" t="e">
        <f t="shared" si="84"/>
        <v>#DIV/0!</v>
      </c>
      <c r="N177" s="25" t="e">
        <f t="shared" si="84"/>
        <v>#DIV/0!</v>
      </c>
      <c r="O177" s="25" t="e">
        <f t="shared" si="69"/>
        <v>#DIV/0!</v>
      </c>
      <c r="P177" s="25" t="e">
        <f t="shared" si="70"/>
        <v>#DIV/0!</v>
      </c>
      <c r="Q177" s="25" t="e">
        <f t="shared" si="71"/>
        <v>#DIV/0!</v>
      </c>
      <c r="R177" s="25" t="e">
        <f t="shared" si="72"/>
        <v>#DIV/0!</v>
      </c>
      <c r="S177" s="25" t="e">
        <f t="shared" si="73"/>
        <v>#DIV/0!</v>
      </c>
      <c r="T177" s="25" t="e">
        <f t="shared" si="74"/>
        <v>#DIV/0!</v>
      </c>
      <c r="U177" s="25" t="e">
        <f t="shared" si="75"/>
        <v>#DIV/0!</v>
      </c>
      <c r="V177" s="25" t="e">
        <f t="shared" si="85"/>
        <v>#DIV/0!</v>
      </c>
      <c r="W177" s="25" t="e">
        <f t="shared" si="85"/>
        <v>#DIV/0!</v>
      </c>
      <c r="X177" s="25" t="e">
        <f t="shared" si="76"/>
        <v>#DIV/0!</v>
      </c>
      <c r="Y177" s="25" t="e">
        <f t="shared" si="86"/>
        <v>#DIV/0!</v>
      </c>
      <c r="Z177" s="25" t="e">
        <f t="shared" si="86"/>
        <v>#DIV/0!</v>
      </c>
      <c r="AA177" s="25" t="e">
        <f t="shared" si="86"/>
        <v>#DIV/0!</v>
      </c>
      <c r="AB177" s="25" t="e">
        <f t="shared" si="86"/>
        <v>#DIV/0!</v>
      </c>
      <c r="AC177" s="25" t="e">
        <f t="shared" si="86"/>
        <v>#DIV/0!</v>
      </c>
      <c r="AD177" s="25" t="e">
        <f t="shared" si="87"/>
        <v>#DIV/0!</v>
      </c>
      <c r="AE177" s="25" t="e">
        <f t="shared" si="87"/>
        <v>#DIV/0!</v>
      </c>
      <c r="AF177" s="25" t="e">
        <f t="shared" si="88"/>
        <v>#DIV/0!</v>
      </c>
      <c r="AG177" s="25" t="e">
        <f t="shared" si="88"/>
        <v>#DIV/0!</v>
      </c>
    </row>
    <row r="178" spans="1:33" x14ac:dyDescent="0.25">
      <c r="A178" s="1">
        <f>'Тулуз-Пьерон'!A182</f>
        <v>0</v>
      </c>
      <c r="B178" s="1" t="e">
        <f>AVERAGE('Тулуз-Пьерон'!H182:Q182)</f>
        <v>#DIV/0!</v>
      </c>
      <c r="C178" s="1" t="e">
        <f>AVERAGE('Тулуз-Пьерон'!R182:AA182)</f>
        <v>#DIV/0!</v>
      </c>
      <c r="D178" s="26" t="e">
        <f t="shared" si="65"/>
        <v>#DIV/0!</v>
      </c>
      <c r="E178" s="26" t="e">
        <f>STDEV('Тулуз-Пьерон'!H182:Q182)</f>
        <v>#DIV/0!</v>
      </c>
      <c r="F178" s="26" t="e">
        <f>STDEV('Тулуз-Пьерон'!R182:AA182)</f>
        <v>#DIV/0!</v>
      </c>
      <c r="G178" s="26" t="e">
        <f>SQRT(RSQ('Тулуз-Пьерон'!H182:Q182,'Тулуз-Пьерон'!R182:AA182))</f>
        <v>#DIV/0!</v>
      </c>
      <c r="J178" s="25" t="e">
        <f t="shared" si="66"/>
        <v>#DIV/0!</v>
      </c>
      <c r="K178" s="25" t="e">
        <f t="shared" si="67"/>
        <v>#DIV/0!</v>
      </c>
      <c r="L178" s="25" t="e">
        <f t="shared" si="68"/>
        <v>#DIV/0!</v>
      </c>
      <c r="M178" s="25" t="e">
        <f t="shared" si="84"/>
        <v>#DIV/0!</v>
      </c>
      <c r="N178" s="25" t="e">
        <f t="shared" si="84"/>
        <v>#DIV/0!</v>
      </c>
      <c r="O178" s="25" t="e">
        <f t="shared" si="69"/>
        <v>#DIV/0!</v>
      </c>
      <c r="P178" s="25" t="e">
        <f t="shared" si="70"/>
        <v>#DIV/0!</v>
      </c>
      <c r="Q178" s="25" t="e">
        <f t="shared" si="71"/>
        <v>#DIV/0!</v>
      </c>
      <c r="R178" s="25" t="e">
        <f t="shared" si="72"/>
        <v>#DIV/0!</v>
      </c>
      <c r="S178" s="25" t="e">
        <f t="shared" si="73"/>
        <v>#DIV/0!</v>
      </c>
      <c r="T178" s="25" t="e">
        <f t="shared" si="74"/>
        <v>#DIV/0!</v>
      </c>
      <c r="U178" s="25" t="e">
        <f t="shared" si="75"/>
        <v>#DIV/0!</v>
      </c>
      <c r="V178" s="25" t="e">
        <f t="shared" si="85"/>
        <v>#DIV/0!</v>
      </c>
      <c r="W178" s="25" t="e">
        <f t="shared" si="85"/>
        <v>#DIV/0!</v>
      </c>
      <c r="X178" s="25" t="e">
        <f t="shared" si="76"/>
        <v>#DIV/0!</v>
      </c>
      <c r="Y178" s="25" t="e">
        <f t="shared" si="86"/>
        <v>#DIV/0!</v>
      </c>
      <c r="Z178" s="25" t="e">
        <f t="shared" si="86"/>
        <v>#DIV/0!</v>
      </c>
      <c r="AA178" s="25" t="e">
        <f t="shared" si="86"/>
        <v>#DIV/0!</v>
      </c>
      <c r="AB178" s="25" t="e">
        <f t="shared" si="86"/>
        <v>#DIV/0!</v>
      </c>
      <c r="AC178" s="25" t="e">
        <f t="shared" si="86"/>
        <v>#DIV/0!</v>
      </c>
      <c r="AD178" s="25" t="e">
        <f t="shared" si="87"/>
        <v>#DIV/0!</v>
      </c>
      <c r="AE178" s="25" t="e">
        <f t="shared" si="87"/>
        <v>#DIV/0!</v>
      </c>
      <c r="AF178" s="25" t="e">
        <f t="shared" si="88"/>
        <v>#DIV/0!</v>
      </c>
      <c r="AG178" s="25" t="e">
        <f t="shared" si="88"/>
        <v>#DIV/0!</v>
      </c>
    </row>
    <row r="179" spans="1:33" x14ac:dyDescent="0.25">
      <c r="A179" s="1">
        <f>'Тулуз-Пьерон'!A183</f>
        <v>0</v>
      </c>
      <c r="B179" s="1" t="e">
        <f>AVERAGE('Тулуз-Пьерон'!H183:Q183)</f>
        <v>#DIV/0!</v>
      </c>
      <c r="C179" s="1" t="e">
        <f>AVERAGE('Тулуз-Пьерон'!R183:AA183)</f>
        <v>#DIV/0!</v>
      </c>
      <c r="D179" s="26" t="e">
        <f t="shared" si="65"/>
        <v>#DIV/0!</v>
      </c>
      <c r="E179" s="26" t="e">
        <f>STDEV('Тулуз-Пьерон'!H183:Q183)</f>
        <v>#DIV/0!</v>
      </c>
      <c r="F179" s="26" t="e">
        <f>STDEV('Тулуз-Пьерон'!R183:AA183)</f>
        <v>#DIV/0!</v>
      </c>
      <c r="G179" s="26" t="e">
        <f>SQRT(RSQ('Тулуз-Пьерон'!H183:Q183,'Тулуз-Пьерон'!R183:AA183))</f>
        <v>#DIV/0!</v>
      </c>
      <c r="J179" s="25" t="e">
        <f t="shared" si="66"/>
        <v>#DIV/0!</v>
      </c>
      <c r="K179" s="25" t="e">
        <f t="shared" si="67"/>
        <v>#DIV/0!</v>
      </c>
      <c r="L179" s="25" t="e">
        <f t="shared" si="68"/>
        <v>#DIV/0!</v>
      </c>
      <c r="M179" s="25" t="e">
        <f t="shared" si="84"/>
        <v>#DIV/0!</v>
      </c>
      <c r="N179" s="25" t="e">
        <f t="shared" si="84"/>
        <v>#DIV/0!</v>
      </c>
      <c r="O179" s="25" t="e">
        <f t="shared" si="69"/>
        <v>#DIV/0!</v>
      </c>
      <c r="P179" s="25" t="e">
        <f t="shared" si="70"/>
        <v>#DIV/0!</v>
      </c>
      <c r="Q179" s="25" t="e">
        <f t="shared" si="71"/>
        <v>#DIV/0!</v>
      </c>
      <c r="R179" s="25" t="e">
        <f t="shared" si="72"/>
        <v>#DIV/0!</v>
      </c>
      <c r="S179" s="25" t="e">
        <f t="shared" si="73"/>
        <v>#DIV/0!</v>
      </c>
      <c r="T179" s="25" t="e">
        <f t="shared" si="74"/>
        <v>#DIV/0!</v>
      </c>
      <c r="U179" s="25" t="e">
        <f t="shared" si="75"/>
        <v>#DIV/0!</v>
      </c>
      <c r="V179" s="25" t="e">
        <f t="shared" si="85"/>
        <v>#DIV/0!</v>
      </c>
      <c r="W179" s="25" t="e">
        <f t="shared" si="85"/>
        <v>#DIV/0!</v>
      </c>
      <c r="X179" s="25" t="e">
        <f t="shared" si="76"/>
        <v>#DIV/0!</v>
      </c>
      <c r="Y179" s="25" t="e">
        <f t="shared" si="86"/>
        <v>#DIV/0!</v>
      </c>
      <c r="Z179" s="25" t="e">
        <f t="shared" si="86"/>
        <v>#DIV/0!</v>
      </c>
      <c r="AA179" s="25" t="e">
        <f t="shared" si="86"/>
        <v>#DIV/0!</v>
      </c>
      <c r="AB179" s="25" t="e">
        <f t="shared" si="86"/>
        <v>#DIV/0!</v>
      </c>
      <c r="AC179" s="25" t="e">
        <f t="shared" si="86"/>
        <v>#DIV/0!</v>
      </c>
      <c r="AD179" s="25" t="e">
        <f t="shared" si="87"/>
        <v>#DIV/0!</v>
      </c>
      <c r="AE179" s="25" t="e">
        <f t="shared" si="87"/>
        <v>#DIV/0!</v>
      </c>
      <c r="AF179" s="25" t="e">
        <f t="shared" si="88"/>
        <v>#DIV/0!</v>
      </c>
      <c r="AG179" s="25" t="e">
        <f t="shared" si="88"/>
        <v>#DIV/0!</v>
      </c>
    </row>
    <row r="180" spans="1:33" x14ac:dyDescent="0.25">
      <c r="A180" s="1">
        <f>'Тулуз-Пьерон'!A184</f>
        <v>0</v>
      </c>
      <c r="B180" s="1" t="e">
        <f>AVERAGE('Тулуз-Пьерон'!H184:Q184)</f>
        <v>#DIV/0!</v>
      </c>
      <c r="C180" s="1" t="e">
        <f>AVERAGE('Тулуз-Пьерон'!R184:AA184)</f>
        <v>#DIV/0!</v>
      </c>
      <c r="D180" s="26" t="e">
        <f t="shared" si="65"/>
        <v>#DIV/0!</v>
      </c>
      <c r="E180" s="26" t="e">
        <f>STDEV('Тулуз-Пьерон'!H184:Q184)</f>
        <v>#DIV/0!</v>
      </c>
      <c r="F180" s="26" t="e">
        <f>STDEV('Тулуз-Пьерон'!R184:AA184)</f>
        <v>#DIV/0!</v>
      </c>
      <c r="G180" s="26" t="e">
        <f>SQRT(RSQ('Тулуз-Пьерон'!H184:Q184,'Тулуз-Пьерон'!R184:AA184))</f>
        <v>#DIV/0!</v>
      </c>
      <c r="J180" s="25" t="e">
        <f t="shared" si="66"/>
        <v>#DIV/0!</v>
      </c>
      <c r="K180" s="25" t="e">
        <f t="shared" si="67"/>
        <v>#DIV/0!</v>
      </c>
      <c r="L180" s="25" t="e">
        <f t="shared" si="68"/>
        <v>#DIV/0!</v>
      </c>
      <c r="M180" s="25" t="e">
        <f t="shared" si="84"/>
        <v>#DIV/0!</v>
      </c>
      <c r="N180" s="25" t="e">
        <f t="shared" si="84"/>
        <v>#DIV/0!</v>
      </c>
      <c r="O180" s="25" t="e">
        <f t="shared" si="69"/>
        <v>#DIV/0!</v>
      </c>
      <c r="P180" s="25" t="e">
        <f t="shared" si="70"/>
        <v>#DIV/0!</v>
      </c>
      <c r="Q180" s="25" t="e">
        <f t="shared" si="71"/>
        <v>#DIV/0!</v>
      </c>
      <c r="R180" s="25" t="e">
        <f t="shared" si="72"/>
        <v>#DIV/0!</v>
      </c>
      <c r="S180" s="25" t="e">
        <f t="shared" si="73"/>
        <v>#DIV/0!</v>
      </c>
      <c r="T180" s="25" t="e">
        <f t="shared" si="74"/>
        <v>#DIV/0!</v>
      </c>
      <c r="U180" s="25" t="e">
        <f t="shared" si="75"/>
        <v>#DIV/0!</v>
      </c>
      <c r="V180" s="25" t="e">
        <f t="shared" si="85"/>
        <v>#DIV/0!</v>
      </c>
      <c r="W180" s="25" t="e">
        <f t="shared" si="85"/>
        <v>#DIV/0!</v>
      </c>
      <c r="X180" s="25" t="e">
        <f t="shared" si="76"/>
        <v>#DIV/0!</v>
      </c>
      <c r="Y180" s="25" t="e">
        <f t="shared" si="86"/>
        <v>#DIV/0!</v>
      </c>
      <c r="Z180" s="25" t="e">
        <f t="shared" si="86"/>
        <v>#DIV/0!</v>
      </c>
      <c r="AA180" s="25" t="e">
        <f t="shared" si="86"/>
        <v>#DIV/0!</v>
      </c>
      <c r="AB180" s="25" t="e">
        <f t="shared" si="86"/>
        <v>#DIV/0!</v>
      </c>
      <c r="AC180" s="25" t="e">
        <f t="shared" si="86"/>
        <v>#DIV/0!</v>
      </c>
      <c r="AD180" s="25" t="e">
        <f t="shared" si="87"/>
        <v>#DIV/0!</v>
      </c>
      <c r="AE180" s="25" t="e">
        <f t="shared" si="87"/>
        <v>#DIV/0!</v>
      </c>
      <c r="AF180" s="25" t="e">
        <f t="shared" si="88"/>
        <v>#DIV/0!</v>
      </c>
      <c r="AG180" s="25" t="e">
        <f t="shared" si="88"/>
        <v>#DIV/0!</v>
      </c>
    </row>
    <row r="181" spans="1:33" x14ac:dyDescent="0.25">
      <c r="A181" s="1">
        <f>'Тулуз-Пьерон'!A185</f>
        <v>0</v>
      </c>
      <c r="B181" s="1" t="e">
        <f>AVERAGE('Тулуз-Пьерон'!H185:Q185)</f>
        <v>#DIV/0!</v>
      </c>
      <c r="C181" s="1" t="e">
        <f>AVERAGE('Тулуз-Пьерон'!R185:AA185)</f>
        <v>#DIV/0!</v>
      </c>
      <c r="D181" s="26" t="e">
        <f t="shared" si="65"/>
        <v>#DIV/0!</v>
      </c>
      <c r="E181" s="26" t="e">
        <f>STDEV('Тулуз-Пьерон'!H185:Q185)</f>
        <v>#DIV/0!</v>
      </c>
      <c r="F181" s="26" t="e">
        <f>STDEV('Тулуз-Пьерон'!R185:AA185)</f>
        <v>#DIV/0!</v>
      </c>
      <c r="G181" s="26" t="e">
        <f>SQRT(RSQ('Тулуз-Пьерон'!H185:Q185,'Тулуз-Пьерон'!R185:AA185))</f>
        <v>#DIV/0!</v>
      </c>
      <c r="J181" s="25" t="e">
        <f t="shared" si="66"/>
        <v>#DIV/0!</v>
      </c>
      <c r="K181" s="25" t="e">
        <f t="shared" si="67"/>
        <v>#DIV/0!</v>
      </c>
      <c r="L181" s="25" t="e">
        <f t="shared" si="68"/>
        <v>#DIV/0!</v>
      </c>
      <c r="M181" s="25" t="e">
        <f t="shared" si="84"/>
        <v>#DIV/0!</v>
      </c>
      <c r="N181" s="25" t="e">
        <f t="shared" si="84"/>
        <v>#DIV/0!</v>
      </c>
      <c r="O181" s="25" t="e">
        <f t="shared" si="69"/>
        <v>#DIV/0!</v>
      </c>
      <c r="P181" s="25" t="e">
        <f t="shared" si="70"/>
        <v>#DIV/0!</v>
      </c>
      <c r="Q181" s="25" t="e">
        <f t="shared" si="71"/>
        <v>#DIV/0!</v>
      </c>
      <c r="R181" s="25" t="e">
        <f t="shared" si="72"/>
        <v>#DIV/0!</v>
      </c>
      <c r="S181" s="25" t="e">
        <f t="shared" si="73"/>
        <v>#DIV/0!</v>
      </c>
      <c r="T181" s="25" t="e">
        <f t="shared" si="74"/>
        <v>#DIV/0!</v>
      </c>
      <c r="U181" s="25" t="e">
        <f t="shared" si="75"/>
        <v>#DIV/0!</v>
      </c>
      <c r="V181" s="25" t="e">
        <f t="shared" si="85"/>
        <v>#DIV/0!</v>
      </c>
      <c r="W181" s="25" t="e">
        <f t="shared" si="85"/>
        <v>#DIV/0!</v>
      </c>
      <c r="X181" s="25" t="e">
        <f t="shared" si="76"/>
        <v>#DIV/0!</v>
      </c>
      <c r="Y181" s="25" t="e">
        <f t="shared" ref="Y181:AC190" si="89">IF(AND($D181&gt;0,$D181&lt;=0.89),"ПАТОЛОГИЯ",IF(AND($D181&gt;0.89,$D181&lt;=0.91),"Слабая",IF(AND($D181&gt;91,$D181&lt;=0.93),"Средняя",IF(AND($D181&gt;0.93,$D181&lt;=0.96),"Хорошая",IF(AND($D181&gt;0.96,$D181&lt;=1),"Высокая","ОШИБКА")))))</f>
        <v>#DIV/0!</v>
      </c>
      <c r="Z181" s="25" t="e">
        <f t="shared" si="89"/>
        <v>#DIV/0!</v>
      </c>
      <c r="AA181" s="25" t="e">
        <f t="shared" si="89"/>
        <v>#DIV/0!</v>
      </c>
      <c r="AB181" s="25" t="e">
        <f t="shared" si="89"/>
        <v>#DIV/0!</v>
      </c>
      <c r="AC181" s="25" t="e">
        <f t="shared" si="89"/>
        <v>#DIV/0!</v>
      </c>
      <c r="AD181" s="25" t="e">
        <f t="shared" si="87"/>
        <v>#DIV/0!</v>
      </c>
      <c r="AE181" s="25" t="e">
        <f t="shared" si="87"/>
        <v>#DIV/0!</v>
      </c>
      <c r="AF181" s="25" t="e">
        <f t="shared" si="88"/>
        <v>#DIV/0!</v>
      </c>
      <c r="AG181" s="25" t="e">
        <f t="shared" si="88"/>
        <v>#DIV/0!</v>
      </c>
    </row>
    <row r="182" spans="1:33" x14ac:dyDescent="0.25">
      <c r="A182" s="1">
        <f>'Тулуз-Пьерон'!A186</f>
        <v>0</v>
      </c>
      <c r="B182" s="1" t="e">
        <f>AVERAGE('Тулуз-Пьерон'!H186:Q186)</f>
        <v>#DIV/0!</v>
      </c>
      <c r="C182" s="1" t="e">
        <f>AVERAGE('Тулуз-Пьерон'!R186:AA186)</f>
        <v>#DIV/0!</v>
      </c>
      <c r="D182" s="26" t="e">
        <f t="shared" si="65"/>
        <v>#DIV/0!</v>
      </c>
      <c r="E182" s="26" t="e">
        <f>STDEV('Тулуз-Пьерон'!H186:Q186)</f>
        <v>#DIV/0!</v>
      </c>
      <c r="F182" s="26" t="e">
        <f>STDEV('Тулуз-Пьерон'!R186:AA186)</f>
        <v>#DIV/0!</v>
      </c>
      <c r="G182" s="26" t="e">
        <f>SQRT(RSQ('Тулуз-Пьерон'!H186:Q186,'Тулуз-Пьерон'!R186:AA186))</f>
        <v>#DIV/0!</v>
      </c>
      <c r="J182" s="25" t="e">
        <f t="shared" si="66"/>
        <v>#DIV/0!</v>
      </c>
      <c r="K182" s="25" t="e">
        <f t="shared" si="67"/>
        <v>#DIV/0!</v>
      </c>
      <c r="L182" s="25" t="e">
        <f t="shared" si="68"/>
        <v>#DIV/0!</v>
      </c>
      <c r="M182" s="25" t="e">
        <f t="shared" si="84"/>
        <v>#DIV/0!</v>
      </c>
      <c r="N182" s="25" t="e">
        <f t="shared" si="84"/>
        <v>#DIV/0!</v>
      </c>
      <c r="O182" s="25" t="e">
        <f t="shared" si="69"/>
        <v>#DIV/0!</v>
      </c>
      <c r="P182" s="25" t="e">
        <f t="shared" si="70"/>
        <v>#DIV/0!</v>
      </c>
      <c r="Q182" s="25" t="e">
        <f t="shared" si="71"/>
        <v>#DIV/0!</v>
      </c>
      <c r="R182" s="25" t="e">
        <f t="shared" si="72"/>
        <v>#DIV/0!</v>
      </c>
      <c r="S182" s="25" t="e">
        <f t="shared" si="73"/>
        <v>#DIV/0!</v>
      </c>
      <c r="T182" s="25" t="e">
        <f t="shared" si="74"/>
        <v>#DIV/0!</v>
      </c>
      <c r="U182" s="25" t="e">
        <f t="shared" si="75"/>
        <v>#DIV/0!</v>
      </c>
      <c r="V182" s="25" t="e">
        <f t="shared" si="85"/>
        <v>#DIV/0!</v>
      </c>
      <c r="W182" s="25" t="e">
        <f t="shared" si="85"/>
        <v>#DIV/0!</v>
      </c>
      <c r="X182" s="25" t="e">
        <f t="shared" si="76"/>
        <v>#DIV/0!</v>
      </c>
      <c r="Y182" s="25" t="e">
        <f t="shared" si="89"/>
        <v>#DIV/0!</v>
      </c>
      <c r="Z182" s="25" t="e">
        <f t="shared" si="89"/>
        <v>#DIV/0!</v>
      </c>
      <c r="AA182" s="25" t="e">
        <f t="shared" si="89"/>
        <v>#DIV/0!</v>
      </c>
      <c r="AB182" s="25" t="e">
        <f t="shared" si="89"/>
        <v>#DIV/0!</v>
      </c>
      <c r="AC182" s="25" t="e">
        <f t="shared" si="89"/>
        <v>#DIV/0!</v>
      </c>
      <c r="AD182" s="25" t="e">
        <f t="shared" si="87"/>
        <v>#DIV/0!</v>
      </c>
      <c r="AE182" s="25" t="e">
        <f t="shared" si="87"/>
        <v>#DIV/0!</v>
      </c>
      <c r="AF182" s="25" t="e">
        <f t="shared" si="88"/>
        <v>#DIV/0!</v>
      </c>
      <c r="AG182" s="25" t="e">
        <f t="shared" si="88"/>
        <v>#DIV/0!</v>
      </c>
    </row>
    <row r="183" spans="1:33" x14ac:dyDescent="0.25">
      <c r="A183" s="1">
        <f>'Тулуз-Пьерон'!A187</f>
        <v>0</v>
      </c>
      <c r="B183" s="1" t="e">
        <f>AVERAGE('Тулуз-Пьерон'!H187:Q187)</f>
        <v>#DIV/0!</v>
      </c>
      <c r="C183" s="1" t="e">
        <f>AVERAGE('Тулуз-Пьерон'!R187:AA187)</f>
        <v>#DIV/0!</v>
      </c>
      <c r="D183" s="26" t="e">
        <f t="shared" si="65"/>
        <v>#DIV/0!</v>
      </c>
      <c r="E183" s="26" t="e">
        <f>STDEV('Тулуз-Пьерон'!H187:Q187)</f>
        <v>#DIV/0!</v>
      </c>
      <c r="F183" s="26" t="e">
        <f>STDEV('Тулуз-Пьерон'!R187:AA187)</f>
        <v>#DIV/0!</v>
      </c>
      <c r="G183" s="26" t="e">
        <f>SQRT(RSQ('Тулуз-Пьерон'!H187:Q187,'Тулуз-Пьерон'!R187:AA187))</f>
        <v>#DIV/0!</v>
      </c>
      <c r="J183" s="25" t="e">
        <f t="shared" si="66"/>
        <v>#DIV/0!</v>
      </c>
      <c r="K183" s="25" t="e">
        <f t="shared" si="67"/>
        <v>#DIV/0!</v>
      </c>
      <c r="L183" s="25" t="e">
        <f t="shared" si="68"/>
        <v>#DIV/0!</v>
      </c>
      <c r="M183" s="25" t="e">
        <f t="shared" si="84"/>
        <v>#DIV/0!</v>
      </c>
      <c r="N183" s="25" t="e">
        <f t="shared" si="84"/>
        <v>#DIV/0!</v>
      </c>
      <c r="O183" s="25" t="e">
        <f t="shared" si="69"/>
        <v>#DIV/0!</v>
      </c>
      <c r="P183" s="25" t="e">
        <f t="shared" si="70"/>
        <v>#DIV/0!</v>
      </c>
      <c r="Q183" s="25" t="e">
        <f t="shared" si="71"/>
        <v>#DIV/0!</v>
      </c>
      <c r="R183" s="25" t="e">
        <f t="shared" si="72"/>
        <v>#DIV/0!</v>
      </c>
      <c r="S183" s="25" t="e">
        <f t="shared" si="73"/>
        <v>#DIV/0!</v>
      </c>
      <c r="T183" s="25" t="e">
        <f t="shared" si="74"/>
        <v>#DIV/0!</v>
      </c>
      <c r="U183" s="25" t="e">
        <f t="shared" si="75"/>
        <v>#DIV/0!</v>
      </c>
      <c r="V183" s="25" t="e">
        <f t="shared" si="85"/>
        <v>#DIV/0!</v>
      </c>
      <c r="W183" s="25" t="e">
        <f t="shared" si="85"/>
        <v>#DIV/0!</v>
      </c>
      <c r="X183" s="25" t="e">
        <f t="shared" si="76"/>
        <v>#DIV/0!</v>
      </c>
      <c r="Y183" s="25" t="e">
        <f t="shared" si="89"/>
        <v>#DIV/0!</v>
      </c>
      <c r="Z183" s="25" t="e">
        <f t="shared" si="89"/>
        <v>#DIV/0!</v>
      </c>
      <c r="AA183" s="25" t="e">
        <f t="shared" si="89"/>
        <v>#DIV/0!</v>
      </c>
      <c r="AB183" s="25" t="e">
        <f t="shared" si="89"/>
        <v>#DIV/0!</v>
      </c>
      <c r="AC183" s="25" t="e">
        <f t="shared" si="89"/>
        <v>#DIV/0!</v>
      </c>
      <c r="AD183" s="25" t="e">
        <f t="shared" si="87"/>
        <v>#DIV/0!</v>
      </c>
      <c r="AE183" s="25" t="e">
        <f t="shared" si="87"/>
        <v>#DIV/0!</v>
      </c>
      <c r="AF183" s="25" t="e">
        <f t="shared" si="88"/>
        <v>#DIV/0!</v>
      </c>
      <c r="AG183" s="25" t="e">
        <f t="shared" si="88"/>
        <v>#DIV/0!</v>
      </c>
    </row>
    <row r="184" spans="1:33" x14ac:dyDescent="0.25">
      <c r="A184" s="1">
        <f>'Тулуз-Пьерон'!A188</f>
        <v>0</v>
      </c>
      <c r="B184" s="1" t="e">
        <f>AVERAGE('Тулуз-Пьерон'!H188:Q188)</f>
        <v>#DIV/0!</v>
      </c>
      <c r="C184" s="1" t="e">
        <f>AVERAGE('Тулуз-Пьерон'!R188:AA188)</f>
        <v>#DIV/0!</v>
      </c>
      <c r="D184" s="26" t="e">
        <f t="shared" si="65"/>
        <v>#DIV/0!</v>
      </c>
      <c r="E184" s="26" t="e">
        <f>STDEV('Тулуз-Пьерон'!H188:Q188)</f>
        <v>#DIV/0!</v>
      </c>
      <c r="F184" s="26" t="e">
        <f>STDEV('Тулуз-Пьерон'!R188:AA188)</f>
        <v>#DIV/0!</v>
      </c>
      <c r="G184" s="26" t="e">
        <f>SQRT(RSQ('Тулуз-Пьерон'!H188:Q188,'Тулуз-Пьерон'!R188:AA188))</f>
        <v>#DIV/0!</v>
      </c>
      <c r="J184" s="25" t="e">
        <f t="shared" si="66"/>
        <v>#DIV/0!</v>
      </c>
      <c r="K184" s="25" t="e">
        <f t="shared" si="67"/>
        <v>#DIV/0!</v>
      </c>
      <c r="L184" s="25" t="e">
        <f t="shared" si="68"/>
        <v>#DIV/0!</v>
      </c>
      <c r="M184" s="25" t="e">
        <f t="shared" si="84"/>
        <v>#DIV/0!</v>
      </c>
      <c r="N184" s="25" t="e">
        <f t="shared" si="84"/>
        <v>#DIV/0!</v>
      </c>
      <c r="O184" s="25" t="e">
        <f t="shared" si="69"/>
        <v>#DIV/0!</v>
      </c>
      <c r="P184" s="25" t="e">
        <f t="shared" si="70"/>
        <v>#DIV/0!</v>
      </c>
      <c r="Q184" s="25" t="e">
        <f t="shared" si="71"/>
        <v>#DIV/0!</v>
      </c>
      <c r="R184" s="25" t="e">
        <f t="shared" si="72"/>
        <v>#DIV/0!</v>
      </c>
      <c r="S184" s="25" t="e">
        <f t="shared" si="73"/>
        <v>#DIV/0!</v>
      </c>
      <c r="T184" s="25" t="e">
        <f t="shared" si="74"/>
        <v>#DIV/0!</v>
      </c>
      <c r="U184" s="25" t="e">
        <f t="shared" si="75"/>
        <v>#DIV/0!</v>
      </c>
      <c r="V184" s="25" t="e">
        <f t="shared" si="85"/>
        <v>#DIV/0!</v>
      </c>
      <c r="W184" s="25" t="e">
        <f t="shared" si="85"/>
        <v>#DIV/0!</v>
      </c>
      <c r="X184" s="25" t="e">
        <f t="shared" si="76"/>
        <v>#DIV/0!</v>
      </c>
      <c r="Y184" s="25" t="e">
        <f t="shared" si="89"/>
        <v>#DIV/0!</v>
      </c>
      <c r="Z184" s="25" t="e">
        <f t="shared" si="89"/>
        <v>#DIV/0!</v>
      </c>
      <c r="AA184" s="25" t="e">
        <f t="shared" si="89"/>
        <v>#DIV/0!</v>
      </c>
      <c r="AB184" s="25" t="e">
        <f t="shared" si="89"/>
        <v>#DIV/0!</v>
      </c>
      <c r="AC184" s="25" t="e">
        <f t="shared" si="89"/>
        <v>#DIV/0!</v>
      </c>
      <c r="AD184" s="25" t="e">
        <f t="shared" si="87"/>
        <v>#DIV/0!</v>
      </c>
      <c r="AE184" s="25" t="e">
        <f t="shared" si="87"/>
        <v>#DIV/0!</v>
      </c>
      <c r="AF184" s="25" t="e">
        <f t="shared" si="88"/>
        <v>#DIV/0!</v>
      </c>
      <c r="AG184" s="25" t="e">
        <f t="shared" si="88"/>
        <v>#DIV/0!</v>
      </c>
    </row>
    <row r="185" spans="1:33" x14ac:dyDescent="0.25">
      <c r="A185" s="1">
        <f>'Тулуз-Пьерон'!A189</f>
        <v>0</v>
      </c>
      <c r="B185" s="1" t="e">
        <f>AVERAGE('Тулуз-Пьерон'!H189:Q189)</f>
        <v>#DIV/0!</v>
      </c>
      <c r="C185" s="1" t="e">
        <f>AVERAGE('Тулуз-Пьерон'!R189:AA189)</f>
        <v>#DIV/0!</v>
      </c>
      <c r="D185" s="26" t="e">
        <f t="shared" si="65"/>
        <v>#DIV/0!</v>
      </c>
      <c r="E185" s="26" t="e">
        <f>STDEV('Тулуз-Пьерон'!H189:Q189)</f>
        <v>#DIV/0!</v>
      </c>
      <c r="F185" s="26" t="e">
        <f>STDEV('Тулуз-Пьерон'!R189:AA189)</f>
        <v>#DIV/0!</v>
      </c>
      <c r="G185" s="26" t="e">
        <f>SQRT(RSQ('Тулуз-Пьерон'!H189:Q189,'Тулуз-Пьерон'!R189:AA189))</f>
        <v>#DIV/0!</v>
      </c>
      <c r="J185" s="25" t="e">
        <f t="shared" si="66"/>
        <v>#DIV/0!</v>
      </c>
      <c r="K185" s="25" t="e">
        <f t="shared" si="67"/>
        <v>#DIV/0!</v>
      </c>
      <c r="L185" s="25" t="e">
        <f t="shared" si="68"/>
        <v>#DIV/0!</v>
      </c>
      <c r="M185" s="25" t="e">
        <f t="shared" si="84"/>
        <v>#DIV/0!</v>
      </c>
      <c r="N185" s="25" t="e">
        <f t="shared" si="84"/>
        <v>#DIV/0!</v>
      </c>
      <c r="O185" s="25" t="e">
        <f t="shared" si="69"/>
        <v>#DIV/0!</v>
      </c>
      <c r="P185" s="25" t="e">
        <f t="shared" si="70"/>
        <v>#DIV/0!</v>
      </c>
      <c r="Q185" s="25" t="e">
        <f t="shared" si="71"/>
        <v>#DIV/0!</v>
      </c>
      <c r="R185" s="25" t="e">
        <f t="shared" si="72"/>
        <v>#DIV/0!</v>
      </c>
      <c r="S185" s="25" t="e">
        <f t="shared" si="73"/>
        <v>#DIV/0!</v>
      </c>
      <c r="T185" s="25" t="e">
        <f t="shared" si="74"/>
        <v>#DIV/0!</v>
      </c>
      <c r="U185" s="25" t="e">
        <f t="shared" si="75"/>
        <v>#DIV/0!</v>
      </c>
      <c r="V185" s="25" t="e">
        <f t="shared" si="85"/>
        <v>#DIV/0!</v>
      </c>
      <c r="W185" s="25" t="e">
        <f t="shared" si="85"/>
        <v>#DIV/0!</v>
      </c>
      <c r="X185" s="25" t="e">
        <f t="shared" si="76"/>
        <v>#DIV/0!</v>
      </c>
      <c r="Y185" s="25" t="e">
        <f t="shared" si="89"/>
        <v>#DIV/0!</v>
      </c>
      <c r="Z185" s="25" t="e">
        <f t="shared" si="89"/>
        <v>#DIV/0!</v>
      </c>
      <c r="AA185" s="25" t="e">
        <f t="shared" si="89"/>
        <v>#DIV/0!</v>
      </c>
      <c r="AB185" s="25" t="e">
        <f t="shared" si="89"/>
        <v>#DIV/0!</v>
      </c>
      <c r="AC185" s="25" t="e">
        <f t="shared" si="89"/>
        <v>#DIV/0!</v>
      </c>
      <c r="AD185" s="25" t="e">
        <f t="shared" si="87"/>
        <v>#DIV/0!</v>
      </c>
      <c r="AE185" s="25" t="e">
        <f t="shared" si="87"/>
        <v>#DIV/0!</v>
      </c>
      <c r="AF185" s="25" t="e">
        <f t="shared" si="88"/>
        <v>#DIV/0!</v>
      </c>
      <c r="AG185" s="25" t="e">
        <f t="shared" si="88"/>
        <v>#DIV/0!</v>
      </c>
    </row>
    <row r="186" spans="1:33" x14ac:dyDescent="0.25">
      <c r="A186" s="1">
        <f>'Тулуз-Пьерон'!A190</f>
        <v>0</v>
      </c>
      <c r="B186" s="1" t="e">
        <f>AVERAGE('Тулуз-Пьерон'!H190:Q190)</f>
        <v>#DIV/0!</v>
      </c>
      <c r="C186" s="1" t="e">
        <f>AVERAGE('Тулуз-Пьерон'!R190:AA190)</f>
        <v>#DIV/0!</v>
      </c>
      <c r="D186" s="26" t="e">
        <f t="shared" si="65"/>
        <v>#DIV/0!</v>
      </c>
      <c r="E186" s="26" t="e">
        <f>STDEV('Тулуз-Пьерон'!H190:Q190)</f>
        <v>#DIV/0!</v>
      </c>
      <c r="F186" s="26" t="e">
        <f>STDEV('Тулуз-Пьерон'!R190:AA190)</f>
        <v>#DIV/0!</v>
      </c>
      <c r="G186" s="26" t="e">
        <f>SQRT(RSQ('Тулуз-Пьерон'!H190:Q190,'Тулуз-Пьерон'!R190:AA190))</f>
        <v>#DIV/0!</v>
      </c>
      <c r="J186" s="25" t="e">
        <f t="shared" si="66"/>
        <v>#DIV/0!</v>
      </c>
      <c r="K186" s="25" t="e">
        <f t="shared" si="67"/>
        <v>#DIV/0!</v>
      </c>
      <c r="L186" s="25" t="e">
        <f t="shared" si="68"/>
        <v>#DIV/0!</v>
      </c>
      <c r="M186" s="25" t="e">
        <f t="shared" si="84"/>
        <v>#DIV/0!</v>
      </c>
      <c r="N186" s="25" t="e">
        <f t="shared" si="84"/>
        <v>#DIV/0!</v>
      </c>
      <c r="O186" s="25" t="e">
        <f t="shared" si="69"/>
        <v>#DIV/0!</v>
      </c>
      <c r="P186" s="25" t="e">
        <f t="shared" si="70"/>
        <v>#DIV/0!</v>
      </c>
      <c r="Q186" s="25" t="e">
        <f t="shared" si="71"/>
        <v>#DIV/0!</v>
      </c>
      <c r="R186" s="25" t="e">
        <f t="shared" si="72"/>
        <v>#DIV/0!</v>
      </c>
      <c r="S186" s="25" t="e">
        <f t="shared" si="73"/>
        <v>#DIV/0!</v>
      </c>
      <c r="T186" s="25" t="e">
        <f t="shared" si="74"/>
        <v>#DIV/0!</v>
      </c>
      <c r="U186" s="25" t="e">
        <f t="shared" si="75"/>
        <v>#DIV/0!</v>
      </c>
      <c r="V186" s="25" t="e">
        <f t="shared" si="85"/>
        <v>#DIV/0!</v>
      </c>
      <c r="W186" s="25" t="e">
        <f t="shared" si="85"/>
        <v>#DIV/0!</v>
      </c>
      <c r="X186" s="25" t="e">
        <f t="shared" si="76"/>
        <v>#DIV/0!</v>
      </c>
      <c r="Y186" s="25" t="e">
        <f t="shared" si="89"/>
        <v>#DIV/0!</v>
      </c>
      <c r="Z186" s="25" t="e">
        <f t="shared" si="89"/>
        <v>#DIV/0!</v>
      </c>
      <c r="AA186" s="25" t="e">
        <f t="shared" si="89"/>
        <v>#DIV/0!</v>
      </c>
      <c r="AB186" s="25" t="e">
        <f t="shared" si="89"/>
        <v>#DIV/0!</v>
      </c>
      <c r="AC186" s="25" t="e">
        <f t="shared" si="89"/>
        <v>#DIV/0!</v>
      </c>
      <c r="AD186" s="25" t="e">
        <f t="shared" si="87"/>
        <v>#DIV/0!</v>
      </c>
      <c r="AE186" s="25" t="e">
        <f t="shared" si="87"/>
        <v>#DIV/0!</v>
      </c>
      <c r="AF186" s="25" t="e">
        <f t="shared" si="88"/>
        <v>#DIV/0!</v>
      </c>
      <c r="AG186" s="25" t="e">
        <f t="shared" si="88"/>
        <v>#DIV/0!</v>
      </c>
    </row>
    <row r="187" spans="1:33" x14ac:dyDescent="0.25">
      <c r="A187" s="1">
        <f>'Тулуз-Пьерон'!A191</f>
        <v>0</v>
      </c>
      <c r="B187" s="1" t="e">
        <f>AVERAGE('Тулуз-Пьерон'!H191:Q191)</f>
        <v>#DIV/0!</v>
      </c>
      <c r="C187" s="1" t="e">
        <f>AVERAGE('Тулуз-Пьерон'!R191:AA191)</f>
        <v>#DIV/0!</v>
      </c>
      <c r="D187" s="26" t="e">
        <f t="shared" si="65"/>
        <v>#DIV/0!</v>
      </c>
      <c r="E187" s="26" t="e">
        <f>STDEV('Тулуз-Пьерон'!H191:Q191)</f>
        <v>#DIV/0!</v>
      </c>
      <c r="F187" s="26" t="e">
        <f>STDEV('Тулуз-Пьерон'!R191:AA191)</f>
        <v>#DIV/0!</v>
      </c>
      <c r="G187" s="26" t="e">
        <f>SQRT(RSQ('Тулуз-Пьерон'!H191:Q191,'Тулуз-Пьерон'!R191:AA191))</f>
        <v>#DIV/0!</v>
      </c>
      <c r="J187" s="25" t="e">
        <f t="shared" si="66"/>
        <v>#DIV/0!</v>
      </c>
      <c r="K187" s="25" t="e">
        <f t="shared" si="67"/>
        <v>#DIV/0!</v>
      </c>
      <c r="L187" s="25" t="e">
        <f t="shared" si="68"/>
        <v>#DIV/0!</v>
      </c>
      <c r="M187" s="25" t="e">
        <f t="shared" si="84"/>
        <v>#DIV/0!</v>
      </c>
      <c r="N187" s="25" t="e">
        <f t="shared" si="84"/>
        <v>#DIV/0!</v>
      </c>
      <c r="O187" s="25" t="e">
        <f t="shared" si="69"/>
        <v>#DIV/0!</v>
      </c>
      <c r="P187" s="25" t="e">
        <f t="shared" si="70"/>
        <v>#DIV/0!</v>
      </c>
      <c r="Q187" s="25" t="e">
        <f t="shared" si="71"/>
        <v>#DIV/0!</v>
      </c>
      <c r="R187" s="25" t="e">
        <f t="shared" si="72"/>
        <v>#DIV/0!</v>
      </c>
      <c r="S187" s="25" t="e">
        <f t="shared" si="73"/>
        <v>#DIV/0!</v>
      </c>
      <c r="T187" s="25" t="e">
        <f t="shared" si="74"/>
        <v>#DIV/0!</v>
      </c>
      <c r="U187" s="25" t="e">
        <f t="shared" si="75"/>
        <v>#DIV/0!</v>
      </c>
      <c r="V187" s="25" t="e">
        <f t="shared" si="85"/>
        <v>#DIV/0!</v>
      </c>
      <c r="W187" s="25" t="e">
        <f t="shared" si="85"/>
        <v>#DIV/0!</v>
      </c>
      <c r="X187" s="25" t="e">
        <f t="shared" si="76"/>
        <v>#DIV/0!</v>
      </c>
      <c r="Y187" s="25" t="e">
        <f t="shared" si="89"/>
        <v>#DIV/0!</v>
      </c>
      <c r="Z187" s="25" t="e">
        <f t="shared" si="89"/>
        <v>#DIV/0!</v>
      </c>
      <c r="AA187" s="25" t="e">
        <f t="shared" si="89"/>
        <v>#DIV/0!</v>
      </c>
      <c r="AB187" s="25" t="e">
        <f t="shared" si="89"/>
        <v>#DIV/0!</v>
      </c>
      <c r="AC187" s="25" t="e">
        <f t="shared" si="89"/>
        <v>#DIV/0!</v>
      </c>
      <c r="AD187" s="25" t="e">
        <f t="shared" si="87"/>
        <v>#DIV/0!</v>
      </c>
      <c r="AE187" s="25" t="e">
        <f t="shared" si="87"/>
        <v>#DIV/0!</v>
      </c>
      <c r="AF187" s="25" t="e">
        <f t="shared" si="88"/>
        <v>#DIV/0!</v>
      </c>
      <c r="AG187" s="25" t="e">
        <f t="shared" si="88"/>
        <v>#DIV/0!</v>
      </c>
    </row>
    <row r="188" spans="1:33" x14ac:dyDescent="0.25">
      <c r="A188" s="1">
        <f>'Тулуз-Пьерон'!A192</f>
        <v>0</v>
      </c>
      <c r="B188" s="1" t="e">
        <f>AVERAGE('Тулуз-Пьерон'!H192:Q192)</f>
        <v>#DIV/0!</v>
      </c>
      <c r="C188" s="1" t="e">
        <f>AVERAGE('Тулуз-Пьерон'!R192:AA192)</f>
        <v>#DIV/0!</v>
      </c>
      <c r="D188" s="26" t="e">
        <f t="shared" si="65"/>
        <v>#DIV/0!</v>
      </c>
      <c r="E188" s="26" t="e">
        <f>STDEV('Тулуз-Пьерон'!H192:Q192)</f>
        <v>#DIV/0!</v>
      </c>
      <c r="F188" s="26" t="e">
        <f>STDEV('Тулуз-Пьерон'!R192:AA192)</f>
        <v>#DIV/0!</v>
      </c>
      <c r="G188" s="26" t="e">
        <f>SQRT(RSQ('Тулуз-Пьерон'!H192:Q192,'Тулуз-Пьерон'!R192:AA192))</f>
        <v>#DIV/0!</v>
      </c>
      <c r="J188" s="25" t="e">
        <f t="shared" si="66"/>
        <v>#DIV/0!</v>
      </c>
      <c r="K188" s="25" t="e">
        <f t="shared" si="67"/>
        <v>#DIV/0!</v>
      </c>
      <c r="L188" s="25" t="e">
        <f t="shared" si="68"/>
        <v>#DIV/0!</v>
      </c>
      <c r="M188" s="25" t="e">
        <f t="shared" si="84"/>
        <v>#DIV/0!</v>
      </c>
      <c r="N188" s="25" t="e">
        <f t="shared" si="84"/>
        <v>#DIV/0!</v>
      </c>
      <c r="O188" s="25" t="e">
        <f t="shared" si="69"/>
        <v>#DIV/0!</v>
      </c>
      <c r="P188" s="25" t="e">
        <f t="shared" si="70"/>
        <v>#DIV/0!</v>
      </c>
      <c r="Q188" s="25" t="e">
        <f t="shared" si="71"/>
        <v>#DIV/0!</v>
      </c>
      <c r="R188" s="25" t="e">
        <f t="shared" si="72"/>
        <v>#DIV/0!</v>
      </c>
      <c r="S188" s="25" t="e">
        <f t="shared" si="73"/>
        <v>#DIV/0!</v>
      </c>
      <c r="T188" s="25" t="e">
        <f t="shared" si="74"/>
        <v>#DIV/0!</v>
      </c>
      <c r="U188" s="25" t="e">
        <f t="shared" si="75"/>
        <v>#DIV/0!</v>
      </c>
      <c r="V188" s="25" t="e">
        <f t="shared" si="85"/>
        <v>#DIV/0!</v>
      </c>
      <c r="W188" s="25" t="e">
        <f t="shared" si="85"/>
        <v>#DIV/0!</v>
      </c>
      <c r="X188" s="25" t="e">
        <f t="shared" si="76"/>
        <v>#DIV/0!</v>
      </c>
      <c r="Y188" s="25" t="e">
        <f t="shared" si="89"/>
        <v>#DIV/0!</v>
      </c>
      <c r="Z188" s="25" t="e">
        <f t="shared" si="89"/>
        <v>#DIV/0!</v>
      </c>
      <c r="AA188" s="25" t="e">
        <f t="shared" si="89"/>
        <v>#DIV/0!</v>
      </c>
      <c r="AB188" s="25" t="e">
        <f t="shared" si="89"/>
        <v>#DIV/0!</v>
      </c>
      <c r="AC188" s="25" t="e">
        <f t="shared" si="89"/>
        <v>#DIV/0!</v>
      </c>
      <c r="AD188" s="25" t="e">
        <f t="shared" si="87"/>
        <v>#DIV/0!</v>
      </c>
      <c r="AE188" s="25" t="e">
        <f t="shared" si="87"/>
        <v>#DIV/0!</v>
      </c>
      <c r="AF188" s="25" t="e">
        <f t="shared" si="88"/>
        <v>#DIV/0!</v>
      </c>
      <c r="AG188" s="25" t="e">
        <f t="shared" si="88"/>
        <v>#DIV/0!</v>
      </c>
    </row>
    <row r="189" spans="1:33" x14ac:dyDescent="0.25">
      <c r="A189" s="1">
        <f>'Тулуз-Пьерон'!A193</f>
        <v>0</v>
      </c>
      <c r="B189" s="1" t="e">
        <f>AVERAGE('Тулуз-Пьерон'!H193:Q193)</f>
        <v>#DIV/0!</v>
      </c>
      <c r="C189" s="1" t="e">
        <f>AVERAGE('Тулуз-Пьерон'!R193:AA193)</f>
        <v>#DIV/0!</v>
      </c>
      <c r="D189" s="26" t="e">
        <f t="shared" si="65"/>
        <v>#DIV/0!</v>
      </c>
      <c r="E189" s="26" t="e">
        <f>STDEV('Тулуз-Пьерон'!H193:Q193)</f>
        <v>#DIV/0!</v>
      </c>
      <c r="F189" s="26" t="e">
        <f>STDEV('Тулуз-Пьерон'!R193:AA193)</f>
        <v>#DIV/0!</v>
      </c>
      <c r="G189" s="26" t="e">
        <f>SQRT(RSQ('Тулуз-Пьерон'!H193:Q193,'Тулуз-Пьерон'!R193:AA193))</f>
        <v>#DIV/0!</v>
      </c>
      <c r="J189" s="25" t="e">
        <f t="shared" si="66"/>
        <v>#DIV/0!</v>
      </c>
      <c r="K189" s="25" t="e">
        <f t="shared" si="67"/>
        <v>#DIV/0!</v>
      </c>
      <c r="L189" s="25" t="e">
        <f t="shared" si="68"/>
        <v>#DIV/0!</v>
      </c>
      <c r="M189" s="25" t="e">
        <f t="shared" si="84"/>
        <v>#DIV/0!</v>
      </c>
      <c r="N189" s="25" t="e">
        <f t="shared" si="84"/>
        <v>#DIV/0!</v>
      </c>
      <c r="O189" s="25" t="e">
        <f t="shared" si="69"/>
        <v>#DIV/0!</v>
      </c>
      <c r="P189" s="25" t="e">
        <f t="shared" si="70"/>
        <v>#DIV/0!</v>
      </c>
      <c r="Q189" s="25" t="e">
        <f t="shared" si="71"/>
        <v>#DIV/0!</v>
      </c>
      <c r="R189" s="25" t="e">
        <f t="shared" si="72"/>
        <v>#DIV/0!</v>
      </c>
      <c r="S189" s="25" t="e">
        <f t="shared" si="73"/>
        <v>#DIV/0!</v>
      </c>
      <c r="T189" s="25" t="e">
        <f t="shared" si="74"/>
        <v>#DIV/0!</v>
      </c>
      <c r="U189" s="25" t="e">
        <f t="shared" si="75"/>
        <v>#DIV/0!</v>
      </c>
      <c r="V189" s="25" t="e">
        <f t="shared" si="85"/>
        <v>#DIV/0!</v>
      </c>
      <c r="W189" s="25" t="e">
        <f t="shared" si="85"/>
        <v>#DIV/0!</v>
      </c>
      <c r="X189" s="25" t="e">
        <f t="shared" si="76"/>
        <v>#DIV/0!</v>
      </c>
      <c r="Y189" s="25" t="e">
        <f t="shared" si="89"/>
        <v>#DIV/0!</v>
      </c>
      <c r="Z189" s="25" t="e">
        <f t="shared" si="89"/>
        <v>#DIV/0!</v>
      </c>
      <c r="AA189" s="25" t="e">
        <f t="shared" si="89"/>
        <v>#DIV/0!</v>
      </c>
      <c r="AB189" s="25" t="e">
        <f t="shared" si="89"/>
        <v>#DIV/0!</v>
      </c>
      <c r="AC189" s="25" t="e">
        <f t="shared" si="89"/>
        <v>#DIV/0!</v>
      </c>
      <c r="AD189" s="25" t="e">
        <f t="shared" si="87"/>
        <v>#DIV/0!</v>
      </c>
      <c r="AE189" s="25" t="e">
        <f t="shared" si="87"/>
        <v>#DIV/0!</v>
      </c>
      <c r="AF189" s="25" t="e">
        <f t="shared" si="88"/>
        <v>#DIV/0!</v>
      </c>
      <c r="AG189" s="25" t="e">
        <f t="shared" si="88"/>
        <v>#DIV/0!</v>
      </c>
    </row>
    <row r="190" spans="1:33" x14ac:dyDescent="0.25">
      <c r="A190" s="1">
        <f>'Тулуз-Пьерон'!A194</f>
        <v>0</v>
      </c>
      <c r="B190" s="1" t="e">
        <f>AVERAGE('Тулуз-Пьерон'!H194:Q194)</f>
        <v>#DIV/0!</v>
      </c>
      <c r="C190" s="1" t="e">
        <f>AVERAGE('Тулуз-Пьерон'!R194:AA194)</f>
        <v>#DIV/0!</v>
      </c>
      <c r="D190" s="26" t="e">
        <f t="shared" si="65"/>
        <v>#DIV/0!</v>
      </c>
      <c r="E190" s="26" t="e">
        <f>STDEV('Тулуз-Пьерон'!H194:Q194)</f>
        <v>#DIV/0!</v>
      </c>
      <c r="F190" s="26" t="e">
        <f>STDEV('Тулуз-Пьерон'!R194:AA194)</f>
        <v>#DIV/0!</v>
      </c>
      <c r="G190" s="26" t="e">
        <f>SQRT(RSQ('Тулуз-Пьерон'!H194:Q194,'Тулуз-Пьерон'!R194:AA194))</f>
        <v>#DIV/0!</v>
      </c>
      <c r="J190" s="25" t="e">
        <f t="shared" si="66"/>
        <v>#DIV/0!</v>
      </c>
      <c r="K190" s="25" t="e">
        <f t="shared" si="67"/>
        <v>#DIV/0!</v>
      </c>
      <c r="L190" s="25" t="e">
        <f t="shared" si="68"/>
        <v>#DIV/0!</v>
      </c>
      <c r="M190" s="25" t="e">
        <f t="shared" si="84"/>
        <v>#DIV/0!</v>
      </c>
      <c r="N190" s="25" t="e">
        <f t="shared" si="84"/>
        <v>#DIV/0!</v>
      </c>
      <c r="O190" s="25" t="e">
        <f t="shared" si="69"/>
        <v>#DIV/0!</v>
      </c>
      <c r="P190" s="25" t="e">
        <f t="shared" si="70"/>
        <v>#DIV/0!</v>
      </c>
      <c r="Q190" s="25" t="e">
        <f t="shared" si="71"/>
        <v>#DIV/0!</v>
      </c>
      <c r="R190" s="25" t="e">
        <f t="shared" si="72"/>
        <v>#DIV/0!</v>
      </c>
      <c r="S190" s="25" t="e">
        <f t="shared" si="73"/>
        <v>#DIV/0!</v>
      </c>
      <c r="T190" s="25" t="e">
        <f t="shared" si="74"/>
        <v>#DIV/0!</v>
      </c>
      <c r="U190" s="25" t="e">
        <f t="shared" si="75"/>
        <v>#DIV/0!</v>
      </c>
      <c r="V190" s="25" t="e">
        <f t="shared" si="85"/>
        <v>#DIV/0!</v>
      </c>
      <c r="W190" s="25" t="e">
        <f t="shared" si="85"/>
        <v>#DIV/0!</v>
      </c>
      <c r="X190" s="25" t="e">
        <f t="shared" si="76"/>
        <v>#DIV/0!</v>
      </c>
      <c r="Y190" s="25" t="e">
        <f t="shared" si="89"/>
        <v>#DIV/0!</v>
      </c>
      <c r="Z190" s="25" t="e">
        <f t="shared" si="89"/>
        <v>#DIV/0!</v>
      </c>
      <c r="AA190" s="25" t="e">
        <f t="shared" si="89"/>
        <v>#DIV/0!</v>
      </c>
      <c r="AB190" s="25" t="e">
        <f t="shared" si="89"/>
        <v>#DIV/0!</v>
      </c>
      <c r="AC190" s="25" t="e">
        <f t="shared" si="89"/>
        <v>#DIV/0!</v>
      </c>
      <c r="AD190" s="25" t="e">
        <f t="shared" si="87"/>
        <v>#DIV/0!</v>
      </c>
      <c r="AE190" s="25" t="e">
        <f t="shared" si="87"/>
        <v>#DIV/0!</v>
      </c>
      <c r="AF190" s="25" t="e">
        <f t="shared" si="88"/>
        <v>#DIV/0!</v>
      </c>
      <c r="AG190" s="25" t="e">
        <f t="shared" si="88"/>
        <v>#DIV/0!</v>
      </c>
    </row>
    <row r="191" spans="1:33" x14ac:dyDescent="0.25">
      <c r="A191" s="1">
        <f>'Тулуз-Пьерон'!A195</f>
        <v>0</v>
      </c>
      <c r="B191" s="1" t="e">
        <f>AVERAGE('Тулуз-Пьерон'!H195:Q195)</f>
        <v>#DIV/0!</v>
      </c>
      <c r="C191" s="1" t="e">
        <f>AVERAGE('Тулуз-Пьерон'!R195:AA195)</f>
        <v>#DIV/0!</v>
      </c>
      <c r="D191" s="26" t="e">
        <f t="shared" si="65"/>
        <v>#DIV/0!</v>
      </c>
      <c r="E191" s="26" t="e">
        <f>STDEV('Тулуз-Пьерон'!H195:Q195)</f>
        <v>#DIV/0!</v>
      </c>
      <c r="F191" s="26" t="e">
        <f>STDEV('Тулуз-Пьерон'!R195:AA195)</f>
        <v>#DIV/0!</v>
      </c>
      <c r="G191" s="26" t="e">
        <f>SQRT(RSQ('Тулуз-Пьерон'!H195:Q195,'Тулуз-Пьерон'!R195:AA195))</f>
        <v>#DIV/0!</v>
      </c>
      <c r="J191" s="25" t="e">
        <f t="shared" si="66"/>
        <v>#DIV/0!</v>
      </c>
      <c r="K191" s="25" t="e">
        <f t="shared" si="67"/>
        <v>#DIV/0!</v>
      </c>
      <c r="L191" s="25" t="e">
        <f t="shared" si="68"/>
        <v>#DIV/0!</v>
      </c>
      <c r="M191" s="25" t="e">
        <f t="shared" ref="M191:N210" si="90">IF(AND($B191&gt;0,$B191&lt;=15),"ПАТОЛОГИЯ",IF(AND($B191&gt;15,$B191&lt;=25),"Слабая",IF(AND($B191&gt;25,$B191&lt;=36),"Средняя",IF(AND($B191&gt;36,$B191&lt;=48),"Хорошая",IF($B191&gt;48,"Высокая","ОШИБКА")))))</f>
        <v>#DIV/0!</v>
      </c>
      <c r="N191" s="25" t="e">
        <f t="shared" si="90"/>
        <v>#DIV/0!</v>
      </c>
      <c r="O191" s="25" t="e">
        <f t="shared" si="69"/>
        <v>#DIV/0!</v>
      </c>
      <c r="P191" s="25" t="e">
        <f t="shared" si="70"/>
        <v>#DIV/0!</v>
      </c>
      <c r="Q191" s="25" t="e">
        <f t="shared" si="71"/>
        <v>#DIV/0!</v>
      </c>
      <c r="R191" s="25" t="e">
        <f t="shared" si="72"/>
        <v>#DIV/0!</v>
      </c>
      <c r="S191" s="25" t="e">
        <f t="shared" si="73"/>
        <v>#DIV/0!</v>
      </c>
      <c r="T191" s="25" t="e">
        <f t="shared" si="74"/>
        <v>#DIV/0!</v>
      </c>
      <c r="U191" s="25" t="e">
        <f t="shared" si="75"/>
        <v>#DIV/0!</v>
      </c>
      <c r="V191" s="25" t="e">
        <f t="shared" ref="V191:W210" si="91">IF(AND($D191&gt;0,$D191&lt;=0.88),"ПАТОЛОГИЯ",IF(AND($D191&gt;0.88,$D191&lt;=0.91),"Слабая",IF(AND($D191&gt;0.91,$D191&lt;=0.95),"Средняя",IF(AND($D191&gt;0.95,$D191&lt;=0.97),"Хорошая",IF(AND($D191&gt;0.97,$D191&lt;=1),"Высокая","ОШИБКА")))))</f>
        <v>#DIV/0!</v>
      </c>
      <c r="W191" s="25" t="e">
        <f t="shared" si="91"/>
        <v>#DIV/0!</v>
      </c>
      <c r="X191" s="25" t="e">
        <f t="shared" si="76"/>
        <v>#DIV/0!</v>
      </c>
      <c r="Y191" s="25" t="e">
        <f t="shared" ref="Y191:AC200" si="92">IF(AND($D191&gt;0,$D191&lt;=0.89),"ПАТОЛОГИЯ",IF(AND($D191&gt;0.89,$D191&lt;=0.91),"Слабая",IF(AND($D191&gt;91,$D191&lt;=0.93),"Средняя",IF(AND($D191&gt;0.93,$D191&lt;=0.96),"Хорошая",IF(AND($D191&gt;0.96,$D191&lt;=1),"Высокая","ОШИБКА")))))</f>
        <v>#DIV/0!</v>
      </c>
      <c r="Z191" s="25" t="e">
        <f t="shared" si="92"/>
        <v>#DIV/0!</v>
      </c>
      <c r="AA191" s="25" t="e">
        <f t="shared" si="92"/>
        <v>#DIV/0!</v>
      </c>
      <c r="AB191" s="25" t="e">
        <f t="shared" si="92"/>
        <v>#DIV/0!</v>
      </c>
      <c r="AC191" s="25" t="e">
        <f t="shared" si="92"/>
        <v>#DIV/0!</v>
      </c>
      <c r="AD191" s="25" t="e">
        <f t="shared" ref="AD191:AE210" si="93">IF(AND($D191&gt;0,$D191&lt;=0.9),"ПАТОЛОГИЯ",IF($D191=0.91,"Слабая",IF(AND($D191&gt;0.91,$D191&lt;=0.94),"Средняя",IF(AND($D191&gt;0.94,$D191&lt;=0.97),"Хорошая",IF(AND($D191&gt;0.97,$D191&lt;=1),"Высокая","ОШИБКА")))))</f>
        <v>#DIV/0!</v>
      </c>
      <c r="AE191" s="25" t="e">
        <f t="shared" si="93"/>
        <v>#DIV/0!</v>
      </c>
      <c r="AF191" s="25" t="e">
        <f t="shared" ref="AF191:AG210" si="94">IF(AND($D191&gt;0,$D191&lt;=0.9),"ПАТОЛОГИЯ",IF(AND($D191&gt;0.9,$D191&lt;=92),"Слабая",IF(AND($D191&gt;92,$D191&lt;=0.95),"Средняя",IF(AND($D191&gt;0.95,$D191&lt;=0.97),"Хорошая",IF(AND($D191&gt;0.97,$D191&lt;=1),"Высокая","ОШИБКА")))))</f>
        <v>#DIV/0!</v>
      </c>
      <c r="AG191" s="25" t="e">
        <f t="shared" si="94"/>
        <v>#DIV/0!</v>
      </c>
    </row>
    <row r="192" spans="1:33" x14ac:dyDescent="0.25">
      <c r="A192" s="1">
        <f>'Тулуз-Пьерон'!A196</f>
        <v>0</v>
      </c>
      <c r="B192" s="1" t="e">
        <f>AVERAGE('Тулуз-Пьерон'!H196:Q196)</f>
        <v>#DIV/0!</v>
      </c>
      <c r="C192" s="1" t="e">
        <f>AVERAGE('Тулуз-Пьерон'!R196:AA196)</f>
        <v>#DIV/0!</v>
      </c>
      <c r="D192" s="26" t="e">
        <f t="shared" si="65"/>
        <v>#DIV/0!</v>
      </c>
      <c r="E192" s="26" t="e">
        <f>STDEV('Тулуз-Пьерон'!H196:Q196)</f>
        <v>#DIV/0!</v>
      </c>
      <c r="F192" s="26" t="e">
        <f>STDEV('Тулуз-Пьерон'!R196:AA196)</f>
        <v>#DIV/0!</v>
      </c>
      <c r="G192" s="26" t="e">
        <f>SQRT(RSQ('Тулуз-Пьерон'!H196:Q196,'Тулуз-Пьерон'!R196:AA196))</f>
        <v>#DIV/0!</v>
      </c>
      <c r="J192" s="25" t="e">
        <f t="shared" si="66"/>
        <v>#DIV/0!</v>
      </c>
      <c r="K192" s="25" t="e">
        <f t="shared" si="67"/>
        <v>#DIV/0!</v>
      </c>
      <c r="L192" s="25" t="e">
        <f t="shared" si="68"/>
        <v>#DIV/0!</v>
      </c>
      <c r="M192" s="25" t="e">
        <f t="shared" si="90"/>
        <v>#DIV/0!</v>
      </c>
      <c r="N192" s="25" t="e">
        <f t="shared" si="90"/>
        <v>#DIV/0!</v>
      </c>
      <c r="O192" s="25" t="e">
        <f t="shared" si="69"/>
        <v>#DIV/0!</v>
      </c>
      <c r="P192" s="25" t="e">
        <f t="shared" si="70"/>
        <v>#DIV/0!</v>
      </c>
      <c r="Q192" s="25" t="e">
        <f t="shared" si="71"/>
        <v>#DIV/0!</v>
      </c>
      <c r="R192" s="25" t="e">
        <f t="shared" si="72"/>
        <v>#DIV/0!</v>
      </c>
      <c r="S192" s="25" t="e">
        <f t="shared" si="73"/>
        <v>#DIV/0!</v>
      </c>
      <c r="T192" s="25" t="e">
        <f t="shared" si="74"/>
        <v>#DIV/0!</v>
      </c>
      <c r="U192" s="25" t="e">
        <f t="shared" si="75"/>
        <v>#DIV/0!</v>
      </c>
      <c r="V192" s="25" t="e">
        <f t="shared" si="91"/>
        <v>#DIV/0!</v>
      </c>
      <c r="W192" s="25" t="e">
        <f t="shared" si="91"/>
        <v>#DIV/0!</v>
      </c>
      <c r="X192" s="25" t="e">
        <f t="shared" si="76"/>
        <v>#DIV/0!</v>
      </c>
      <c r="Y192" s="25" t="e">
        <f t="shared" si="92"/>
        <v>#DIV/0!</v>
      </c>
      <c r="Z192" s="25" t="e">
        <f t="shared" si="92"/>
        <v>#DIV/0!</v>
      </c>
      <c r="AA192" s="25" t="e">
        <f t="shared" si="92"/>
        <v>#DIV/0!</v>
      </c>
      <c r="AB192" s="25" t="e">
        <f t="shared" si="92"/>
        <v>#DIV/0!</v>
      </c>
      <c r="AC192" s="25" t="e">
        <f t="shared" si="92"/>
        <v>#DIV/0!</v>
      </c>
      <c r="AD192" s="25" t="e">
        <f t="shared" si="93"/>
        <v>#DIV/0!</v>
      </c>
      <c r="AE192" s="25" t="e">
        <f t="shared" si="93"/>
        <v>#DIV/0!</v>
      </c>
      <c r="AF192" s="25" t="e">
        <f t="shared" si="94"/>
        <v>#DIV/0!</v>
      </c>
      <c r="AG192" s="25" t="e">
        <f t="shared" si="94"/>
        <v>#DIV/0!</v>
      </c>
    </row>
    <row r="193" spans="1:33" x14ac:dyDescent="0.25">
      <c r="A193" s="1">
        <f>'Тулуз-Пьерон'!A197</f>
        <v>0</v>
      </c>
      <c r="B193" s="1" t="e">
        <f>AVERAGE('Тулуз-Пьерон'!H197:Q197)</f>
        <v>#DIV/0!</v>
      </c>
      <c r="C193" s="1" t="e">
        <f>AVERAGE('Тулуз-Пьерон'!R197:AA197)</f>
        <v>#DIV/0!</v>
      </c>
      <c r="D193" s="26" t="e">
        <f t="shared" si="65"/>
        <v>#DIV/0!</v>
      </c>
      <c r="E193" s="26" t="e">
        <f>STDEV('Тулуз-Пьерон'!H197:Q197)</f>
        <v>#DIV/0!</v>
      </c>
      <c r="F193" s="26" t="e">
        <f>STDEV('Тулуз-Пьерон'!R197:AA197)</f>
        <v>#DIV/0!</v>
      </c>
      <c r="G193" s="26" t="e">
        <f>SQRT(RSQ('Тулуз-Пьерон'!H197:Q197,'Тулуз-Пьерон'!R197:AA197))</f>
        <v>#DIV/0!</v>
      </c>
      <c r="J193" s="25" t="e">
        <f t="shared" si="66"/>
        <v>#DIV/0!</v>
      </c>
      <c r="K193" s="25" t="e">
        <f t="shared" si="67"/>
        <v>#DIV/0!</v>
      </c>
      <c r="L193" s="25" t="e">
        <f t="shared" si="68"/>
        <v>#DIV/0!</v>
      </c>
      <c r="M193" s="25" t="e">
        <f t="shared" si="90"/>
        <v>#DIV/0!</v>
      </c>
      <c r="N193" s="25" t="e">
        <f t="shared" si="90"/>
        <v>#DIV/0!</v>
      </c>
      <c r="O193" s="25" t="e">
        <f t="shared" si="69"/>
        <v>#DIV/0!</v>
      </c>
      <c r="P193" s="25" t="e">
        <f t="shared" si="70"/>
        <v>#DIV/0!</v>
      </c>
      <c r="Q193" s="25" t="e">
        <f t="shared" si="71"/>
        <v>#DIV/0!</v>
      </c>
      <c r="R193" s="25" t="e">
        <f t="shared" si="72"/>
        <v>#DIV/0!</v>
      </c>
      <c r="S193" s="25" t="e">
        <f t="shared" si="73"/>
        <v>#DIV/0!</v>
      </c>
      <c r="T193" s="25" t="e">
        <f t="shared" si="74"/>
        <v>#DIV/0!</v>
      </c>
      <c r="U193" s="25" t="e">
        <f t="shared" si="75"/>
        <v>#DIV/0!</v>
      </c>
      <c r="V193" s="25" t="e">
        <f t="shared" si="91"/>
        <v>#DIV/0!</v>
      </c>
      <c r="W193" s="25" t="e">
        <f t="shared" si="91"/>
        <v>#DIV/0!</v>
      </c>
      <c r="X193" s="25" t="e">
        <f t="shared" si="76"/>
        <v>#DIV/0!</v>
      </c>
      <c r="Y193" s="25" t="e">
        <f t="shared" si="92"/>
        <v>#DIV/0!</v>
      </c>
      <c r="Z193" s="25" t="e">
        <f t="shared" si="92"/>
        <v>#DIV/0!</v>
      </c>
      <c r="AA193" s="25" t="e">
        <f t="shared" si="92"/>
        <v>#DIV/0!</v>
      </c>
      <c r="AB193" s="25" t="e">
        <f t="shared" si="92"/>
        <v>#DIV/0!</v>
      </c>
      <c r="AC193" s="25" t="e">
        <f t="shared" si="92"/>
        <v>#DIV/0!</v>
      </c>
      <c r="AD193" s="25" t="e">
        <f t="shared" si="93"/>
        <v>#DIV/0!</v>
      </c>
      <c r="AE193" s="25" t="e">
        <f t="shared" si="93"/>
        <v>#DIV/0!</v>
      </c>
      <c r="AF193" s="25" t="e">
        <f t="shared" si="94"/>
        <v>#DIV/0!</v>
      </c>
      <c r="AG193" s="25" t="e">
        <f t="shared" si="94"/>
        <v>#DIV/0!</v>
      </c>
    </row>
    <row r="194" spans="1:33" x14ac:dyDescent="0.25">
      <c r="A194" s="1">
        <f>'Тулуз-Пьерон'!A198</f>
        <v>0</v>
      </c>
      <c r="B194" s="1" t="e">
        <f>AVERAGE('Тулуз-Пьерон'!H198:Q198)</f>
        <v>#DIV/0!</v>
      </c>
      <c r="C194" s="1" t="e">
        <f>AVERAGE('Тулуз-Пьерон'!R198:AA198)</f>
        <v>#DIV/0!</v>
      </c>
      <c r="D194" s="26" t="e">
        <f t="shared" si="65"/>
        <v>#DIV/0!</v>
      </c>
      <c r="E194" s="26" t="e">
        <f>STDEV('Тулуз-Пьерон'!H198:Q198)</f>
        <v>#DIV/0!</v>
      </c>
      <c r="F194" s="26" t="e">
        <f>STDEV('Тулуз-Пьерон'!R198:AA198)</f>
        <v>#DIV/0!</v>
      </c>
      <c r="G194" s="26" t="e">
        <f>SQRT(RSQ('Тулуз-Пьерон'!H198:Q198,'Тулуз-Пьерон'!R198:AA198))</f>
        <v>#DIV/0!</v>
      </c>
      <c r="J194" s="25" t="e">
        <f t="shared" si="66"/>
        <v>#DIV/0!</v>
      </c>
      <c r="K194" s="25" t="e">
        <f t="shared" si="67"/>
        <v>#DIV/0!</v>
      </c>
      <c r="L194" s="25" t="e">
        <f t="shared" si="68"/>
        <v>#DIV/0!</v>
      </c>
      <c r="M194" s="25" t="e">
        <f t="shared" si="90"/>
        <v>#DIV/0!</v>
      </c>
      <c r="N194" s="25" t="e">
        <f t="shared" si="90"/>
        <v>#DIV/0!</v>
      </c>
      <c r="O194" s="25" t="e">
        <f t="shared" si="69"/>
        <v>#DIV/0!</v>
      </c>
      <c r="P194" s="25" t="e">
        <f t="shared" si="70"/>
        <v>#DIV/0!</v>
      </c>
      <c r="Q194" s="25" t="e">
        <f t="shared" si="71"/>
        <v>#DIV/0!</v>
      </c>
      <c r="R194" s="25" t="e">
        <f t="shared" si="72"/>
        <v>#DIV/0!</v>
      </c>
      <c r="S194" s="25" t="e">
        <f t="shared" si="73"/>
        <v>#DIV/0!</v>
      </c>
      <c r="T194" s="25" t="e">
        <f t="shared" si="74"/>
        <v>#DIV/0!</v>
      </c>
      <c r="U194" s="25" t="e">
        <f t="shared" si="75"/>
        <v>#DIV/0!</v>
      </c>
      <c r="V194" s="25" t="e">
        <f t="shared" si="91"/>
        <v>#DIV/0!</v>
      </c>
      <c r="W194" s="25" t="e">
        <f t="shared" si="91"/>
        <v>#DIV/0!</v>
      </c>
      <c r="X194" s="25" t="e">
        <f t="shared" si="76"/>
        <v>#DIV/0!</v>
      </c>
      <c r="Y194" s="25" t="e">
        <f t="shared" si="92"/>
        <v>#DIV/0!</v>
      </c>
      <c r="Z194" s="25" t="e">
        <f t="shared" si="92"/>
        <v>#DIV/0!</v>
      </c>
      <c r="AA194" s="25" t="e">
        <f t="shared" si="92"/>
        <v>#DIV/0!</v>
      </c>
      <c r="AB194" s="25" t="e">
        <f t="shared" si="92"/>
        <v>#DIV/0!</v>
      </c>
      <c r="AC194" s="25" t="e">
        <f t="shared" si="92"/>
        <v>#DIV/0!</v>
      </c>
      <c r="AD194" s="25" t="e">
        <f t="shared" si="93"/>
        <v>#DIV/0!</v>
      </c>
      <c r="AE194" s="25" t="e">
        <f t="shared" si="93"/>
        <v>#DIV/0!</v>
      </c>
      <c r="AF194" s="25" t="e">
        <f t="shared" si="94"/>
        <v>#DIV/0!</v>
      </c>
      <c r="AG194" s="25" t="e">
        <f t="shared" si="94"/>
        <v>#DIV/0!</v>
      </c>
    </row>
    <row r="195" spans="1:33" x14ac:dyDescent="0.25">
      <c r="A195" s="1">
        <f>'Тулуз-Пьерон'!A199</f>
        <v>0</v>
      </c>
      <c r="B195" s="1" t="e">
        <f>AVERAGE('Тулуз-Пьерон'!H199:Q199)</f>
        <v>#DIV/0!</v>
      </c>
      <c r="C195" s="1" t="e">
        <f>AVERAGE('Тулуз-Пьерон'!R199:AA199)</f>
        <v>#DIV/0!</v>
      </c>
      <c r="D195" s="26" t="e">
        <f t="shared" si="65"/>
        <v>#DIV/0!</v>
      </c>
      <c r="E195" s="26" t="e">
        <f>STDEV('Тулуз-Пьерон'!H199:Q199)</f>
        <v>#DIV/0!</v>
      </c>
      <c r="F195" s="26" t="e">
        <f>STDEV('Тулуз-Пьерон'!R199:AA199)</f>
        <v>#DIV/0!</v>
      </c>
      <c r="G195" s="26" t="e">
        <f>SQRT(RSQ('Тулуз-Пьерон'!H199:Q199,'Тулуз-Пьерон'!R199:AA199))</f>
        <v>#DIV/0!</v>
      </c>
      <c r="J195" s="25" t="e">
        <f t="shared" si="66"/>
        <v>#DIV/0!</v>
      </c>
      <c r="K195" s="25" t="e">
        <f t="shared" si="67"/>
        <v>#DIV/0!</v>
      </c>
      <c r="L195" s="25" t="e">
        <f t="shared" si="68"/>
        <v>#DIV/0!</v>
      </c>
      <c r="M195" s="25" t="e">
        <f t="shared" si="90"/>
        <v>#DIV/0!</v>
      </c>
      <c r="N195" s="25" t="e">
        <f t="shared" si="90"/>
        <v>#DIV/0!</v>
      </c>
      <c r="O195" s="25" t="e">
        <f t="shared" si="69"/>
        <v>#DIV/0!</v>
      </c>
      <c r="P195" s="25" t="e">
        <f t="shared" si="70"/>
        <v>#DIV/0!</v>
      </c>
      <c r="Q195" s="25" t="e">
        <f t="shared" si="71"/>
        <v>#DIV/0!</v>
      </c>
      <c r="R195" s="25" t="e">
        <f t="shared" si="72"/>
        <v>#DIV/0!</v>
      </c>
      <c r="S195" s="25" t="e">
        <f t="shared" si="73"/>
        <v>#DIV/0!</v>
      </c>
      <c r="T195" s="25" t="e">
        <f t="shared" si="74"/>
        <v>#DIV/0!</v>
      </c>
      <c r="U195" s="25" t="e">
        <f t="shared" si="75"/>
        <v>#DIV/0!</v>
      </c>
      <c r="V195" s="25" t="e">
        <f t="shared" si="91"/>
        <v>#DIV/0!</v>
      </c>
      <c r="W195" s="25" t="e">
        <f t="shared" si="91"/>
        <v>#DIV/0!</v>
      </c>
      <c r="X195" s="25" t="e">
        <f t="shared" si="76"/>
        <v>#DIV/0!</v>
      </c>
      <c r="Y195" s="25" t="e">
        <f t="shared" si="92"/>
        <v>#DIV/0!</v>
      </c>
      <c r="Z195" s="25" t="e">
        <f t="shared" si="92"/>
        <v>#DIV/0!</v>
      </c>
      <c r="AA195" s="25" t="e">
        <f t="shared" si="92"/>
        <v>#DIV/0!</v>
      </c>
      <c r="AB195" s="25" t="e">
        <f t="shared" si="92"/>
        <v>#DIV/0!</v>
      </c>
      <c r="AC195" s="25" t="e">
        <f t="shared" si="92"/>
        <v>#DIV/0!</v>
      </c>
      <c r="AD195" s="25" t="e">
        <f t="shared" si="93"/>
        <v>#DIV/0!</v>
      </c>
      <c r="AE195" s="25" t="e">
        <f t="shared" si="93"/>
        <v>#DIV/0!</v>
      </c>
      <c r="AF195" s="25" t="e">
        <f t="shared" si="94"/>
        <v>#DIV/0!</v>
      </c>
      <c r="AG195" s="25" t="e">
        <f t="shared" si="94"/>
        <v>#DIV/0!</v>
      </c>
    </row>
    <row r="196" spans="1:33" x14ac:dyDescent="0.25">
      <c r="A196" s="1">
        <f>'Тулуз-Пьерон'!A200</f>
        <v>0</v>
      </c>
      <c r="B196" s="1" t="e">
        <f>AVERAGE('Тулуз-Пьерон'!H200:Q200)</f>
        <v>#DIV/0!</v>
      </c>
      <c r="C196" s="1" t="e">
        <f>AVERAGE('Тулуз-Пьерон'!R200:AA200)</f>
        <v>#DIV/0!</v>
      </c>
      <c r="D196" s="26" t="e">
        <f t="shared" si="65"/>
        <v>#DIV/0!</v>
      </c>
      <c r="E196" s="26" t="e">
        <f>STDEV('Тулуз-Пьерон'!H200:Q200)</f>
        <v>#DIV/0!</v>
      </c>
      <c r="F196" s="26" t="e">
        <f>STDEV('Тулуз-Пьерон'!R200:AA200)</f>
        <v>#DIV/0!</v>
      </c>
      <c r="G196" s="26" t="e">
        <f>SQRT(RSQ('Тулуз-Пьерон'!H200:Q200,'Тулуз-Пьерон'!R200:AA200))</f>
        <v>#DIV/0!</v>
      </c>
      <c r="J196" s="25" t="e">
        <f t="shared" si="66"/>
        <v>#DIV/0!</v>
      </c>
      <c r="K196" s="25" t="e">
        <f t="shared" si="67"/>
        <v>#DIV/0!</v>
      </c>
      <c r="L196" s="25" t="e">
        <f t="shared" si="68"/>
        <v>#DIV/0!</v>
      </c>
      <c r="M196" s="25" t="e">
        <f t="shared" si="90"/>
        <v>#DIV/0!</v>
      </c>
      <c r="N196" s="25" t="e">
        <f t="shared" si="90"/>
        <v>#DIV/0!</v>
      </c>
      <c r="O196" s="25" t="e">
        <f t="shared" si="69"/>
        <v>#DIV/0!</v>
      </c>
      <c r="P196" s="25" t="e">
        <f t="shared" si="70"/>
        <v>#DIV/0!</v>
      </c>
      <c r="Q196" s="25" t="e">
        <f t="shared" si="71"/>
        <v>#DIV/0!</v>
      </c>
      <c r="R196" s="25" t="e">
        <f t="shared" si="72"/>
        <v>#DIV/0!</v>
      </c>
      <c r="S196" s="25" t="e">
        <f t="shared" si="73"/>
        <v>#DIV/0!</v>
      </c>
      <c r="T196" s="25" t="e">
        <f t="shared" si="74"/>
        <v>#DIV/0!</v>
      </c>
      <c r="U196" s="25" t="e">
        <f t="shared" si="75"/>
        <v>#DIV/0!</v>
      </c>
      <c r="V196" s="25" t="e">
        <f t="shared" si="91"/>
        <v>#DIV/0!</v>
      </c>
      <c r="W196" s="25" t="e">
        <f t="shared" si="91"/>
        <v>#DIV/0!</v>
      </c>
      <c r="X196" s="25" t="e">
        <f t="shared" si="76"/>
        <v>#DIV/0!</v>
      </c>
      <c r="Y196" s="25" t="e">
        <f t="shared" si="92"/>
        <v>#DIV/0!</v>
      </c>
      <c r="Z196" s="25" t="e">
        <f t="shared" si="92"/>
        <v>#DIV/0!</v>
      </c>
      <c r="AA196" s="25" t="e">
        <f t="shared" si="92"/>
        <v>#DIV/0!</v>
      </c>
      <c r="AB196" s="25" t="e">
        <f t="shared" si="92"/>
        <v>#DIV/0!</v>
      </c>
      <c r="AC196" s="25" t="e">
        <f t="shared" si="92"/>
        <v>#DIV/0!</v>
      </c>
      <c r="AD196" s="25" t="e">
        <f t="shared" si="93"/>
        <v>#DIV/0!</v>
      </c>
      <c r="AE196" s="25" t="e">
        <f t="shared" si="93"/>
        <v>#DIV/0!</v>
      </c>
      <c r="AF196" s="25" t="e">
        <f t="shared" si="94"/>
        <v>#DIV/0!</v>
      </c>
      <c r="AG196" s="25" t="e">
        <f t="shared" si="94"/>
        <v>#DIV/0!</v>
      </c>
    </row>
    <row r="197" spans="1:33" x14ac:dyDescent="0.25">
      <c r="A197" s="1">
        <f>'Тулуз-Пьерон'!A201</f>
        <v>0</v>
      </c>
      <c r="B197" s="1" t="e">
        <f>AVERAGE('Тулуз-Пьерон'!H201:Q201)</f>
        <v>#DIV/0!</v>
      </c>
      <c r="C197" s="1" t="e">
        <f>AVERAGE('Тулуз-Пьерон'!R201:AA201)</f>
        <v>#DIV/0!</v>
      </c>
      <c r="D197" s="26" t="e">
        <f t="shared" si="65"/>
        <v>#DIV/0!</v>
      </c>
      <c r="E197" s="26" t="e">
        <f>STDEV('Тулуз-Пьерон'!H201:Q201)</f>
        <v>#DIV/0!</v>
      </c>
      <c r="F197" s="26" t="e">
        <f>STDEV('Тулуз-Пьерон'!R201:AA201)</f>
        <v>#DIV/0!</v>
      </c>
      <c r="G197" s="26" t="e">
        <f>SQRT(RSQ('Тулуз-Пьерон'!H201:Q201,'Тулуз-Пьерон'!R201:AA201))</f>
        <v>#DIV/0!</v>
      </c>
      <c r="J197" s="25" t="e">
        <f t="shared" si="66"/>
        <v>#DIV/0!</v>
      </c>
      <c r="K197" s="25" t="e">
        <f t="shared" si="67"/>
        <v>#DIV/0!</v>
      </c>
      <c r="L197" s="25" t="e">
        <f t="shared" si="68"/>
        <v>#DIV/0!</v>
      </c>
      <c r="M197" s="25" t="e">
        <f t="shared" si="90"/>
        <v>#DIV/0!</v>
      </c>
      <c r="N197" s="25" t="e">
        <f t="shared" si="90"/>
        <v>#DIV/0!</v>
      </c>
      <c r="O197" s="25" t="e">
        <f t="shared" si="69"/>
        <v>#DIV/0!</v>
      </c>
      <c r="P197" s="25" t="e">
        <f t="shared" si="70"/>
        <v>#DIV/0!</v>
      </c>
      <c r="Q197" s="25" t="e">
        <f t="shared" si="71"/>
        <v>#DIV/0!</v>
      </c>
      <c r="R197" s="25" t="e">
        <f t="shared" si="72"/>
        <v>#DIV/0!</v>
      </c>
      <c r="S197" s="25" t="e">
        <f t="shared" si="73"/>
        <v>#DIV/0!</v>
      </c>
      <c r="T197" s="25" t="e">
        <f t="shared" si="74"/>
        <v>#DIV/0!</v>
      </c>
      <c r="U197" s="25" t="e">
        <f t="shared" si="75"/>
        <v>#DIV/0!</v>
      </c>
      <c r="V197" s="25" t="e">
        <f t="shared" si="91"/>
        <v>#DIV/0!</v>
      </c>
      <c r="W197" s="25" t="e">
        <f t="shared" si="91"/>
        <v>#DIV/0!</v>
      </c>
      <c r="X197" s="25" t="e">
        <f t="shared" si="76"/>
        <v>#DIV/0!</v>
      </c>
      <c r="Y197" s="25" t="e">
        <f t="shared" si="92"/>
        <v>#DIV/0!</v>
      </c>
      <c r="Z197" s="25" t="e">
        <f t="shared" si="92"/>
        <v>#DIV/0!</v>
      </c>
      <c r="AA197" s="25" t="e">
        <f t="shared" si="92"/>
        <v>#DIV/0!</v>
      </c>
      <c r="AB197" s="25" t="e">
        <f t="shared" si="92"/>
        <v>#DIV/0!</v>
      </c>
      <c r="AC197" s="25" t="e">
        <f t="shared" si="92"/>
        <v>#DIV/0!</v>
      </c>
      <c r="AD197" s="25" t="e">
        <f t="shared" si="93"/>
        <v>#DIV/0!</v>
      </c>
      <c r="AE197" s="25" t="e">
        <f t="shared" si="93"/>
        <v>#DIV/0!</v>
      </c>
      <c r="AF197" s="25" t="e">
        <f t="shared" si="94"/>
        <v>#DIV/0!</v>
      </c>
      <c r="AG197" s="25" t="e">
        <f t="shared" si="94"/>
        <v>#DIV/0!</v>
      </c>
    </row>
    <row r="198" spans="1:33" x14ac:dyDescent="0.25">
      <c r="A198" s="1">
        <f>'Тулуз-Пьерон'!A202</f>
        <v>0</v>
      </c>
      <c r="B198" s="1" t="e">
        <f>AVERAGE('Тулуз-Пьерон'!H202:Q202)</f>
        <v>#DIV/0!</v>
      </c>
      <c r="C198" s="1" t="e">
        <f>AVERAGE('Тулуз-Пьерон'!R202:AA202)</f>
        <v>#DIV/0!</v>
      </c>
      <c r="D198" s="26" t="e">
        <f t="shared" si="65"/>
        <v>#DIV/0!</v>
      </c>
      <c r="E198" s="26" t="e">
        <f>STDEV('Тулуз-Пьерон'!H202:Q202)</f>
        <v>#DIV/0!</v>
      </c>
      <c r="F198" s="26" t="e">
        <f>STDEV('Тулуз-Пьерон'!R202:AA202)</f>
        <v>#DIV/0!</v>
      </c>
      <c r="G198" s="26" t="e">
        <f>SQRT(RSQ('Тулуз-Пьерон'!H202:Q202,'Тулуз-Пьерон'!R202:AA202))</f>
        <v>#DIV/0!</v>
      </c>
      <c r="J198" s="25" t="e">
        <f t="shared" si="66"/>
        <v>#DIV/0!</v>
      </c>
      <c r="K198" s="25" t="e">
        <f t="shared" si="67"/>
        <v>#DIV/0!</v>
      </c>
      <c r="L198" s="25" t="e">
        <f t="shared" si="68"/>
        <v>#DIV/0!</v>
      </c>
      <c r="M198" s="25" t="e">
        <f t="shared" si="90"/>
        <v>#DIV/0!</v>
      </c>
      <c r="N198" s="25" t="e">
        <f t="shared" si="90"/>
        <v>#DIV/0!</v>
      </c>
      <c r="O198" s="25" t="e">
        <f t="shared" si="69"/>
        <v>#DIV/0!</v>
      </c>
      <c r="P198" s="25" t="e">
        <f t="shared" si="70"/>
        <v>#DIV/0!</v>
      </c>
      <c r="Q198" s="25" t="e">
        <f t="shared" si="71"/>
        <v>#DIV/0!</v>
      </c>
      <c r="R198" s="25" t="e">
        <f t="shared" si="72"/>
        <v>#DIV/0!</v>
      </c>
      <c r="S198" s="25" t="e">
        <f t="shared" si="73"/>
        <v>#DIV/0!</v>
      </c>
      <c r="T198" s="25" t="e">
        <f t="shared" si="74"/>
        <v>#DIV/0!</v>
      </c>
      <c r="U198" s="25" t="e">
        <f t="shared" si="75"/>
        <v>#DIV/0!</v>
      </c>
      <c r="V198" s="25" t="e">
        <f t="shared" si="91"/>
        <v>#DIV/0!</v>
      </c>
      <c r="W198" s="25" t="e">
        <f t="shared" si="91"/>
        <v>#DIV/0!</v>
      </c>
      <c r="X198" s="25" t="e">
        <f t="shared" si="76"/>
        <v>#DIV/0!</v>
      </c>
      <c r="Y198" s="25" t="e">
        <f t="shared" si="92"/>
        <v>#DIV/0!</v>
      </c>
      <c r="Z198" s="25" t="e">
        <f t="shared" si="92"/>
        <v>#DIV/0!</v>
      </c>
      <c r="AA198" s="25" t="e">
        <f t="shared" si="92"/>
        <v>#DIV/0!</v>
      </c>
      <c r="AB198" s="25" t="e">
        <f t="shared" si="92"/>
        <v>#DIV/0!</v>
      </c>
      <c r="AC198" s="25" t="e">
        <f t="shared" si="92"/>
        <v>#DIV/0!</v>
      </c>
      <c r="AD198" s="25" t="e">
        <f t="shared" si="93"/>
        <v>#DIV/0!</v>
      </c>
      <c r="AE198" s="25" t="e">
        <f t="shared" si="93"/>
        <v>#DIV/0!</v>
      </c>
      <c r="AF198" s="25" t="e">
        <f t="shared" si="94"/>
        <v>#DIV/0!</v>
      </c>
      <c r="AG198" s="25" t="e">
        <f t="shared" si="94"/>
        <v>#DIV/0!</v>
      </c>
    </row>
    <row r="199" spans="1:33" x14ac:dyDescent="0.25">
      <c r="A199" s="1">
        <f>'Тулуз-Пьерон'!A203</f>
        <v>0</v>
      </c>
      <c r="B199" s="1" t="e">
        <f>AVERAGE('Тулуз-Пьерон'!H203:Q203)</f>
        <v>#DIV/0!</v>
      </c>
      <c r="C199" s="1" t="e">
        <f>AVERAGE('Тулуз-Пьерон'!R203:AA203)</f>
        <v>#DIV/0!</v>
      </c>
      <c r="D199" s="26" t="e">
        <f t="shared" si="65"/>
        <v>#DIV/0!</v>
      </c>
      <c r="E199" s="26" t="e">
        <f>STDEV('Тулуз-Пьерон'!H203:Q203)</f>
        <v>#DIV/0!</v>
      </c>
      <c r="F199" s="26" t="e">
        <f>STDEV('Тулуз-Пьерон'!R203:AA203)</f>
        <v>#DIV/0!</v>
      </c>
      <c r="G199" s="26" t="e">
        <f>SQRT(RSQ('Тулуз-Пьерон'!H203:Q203,'Тулуз-Пьерон'!R203:AA203))</f>
        <v>#DIV/0!</v>
      </c>
      <c r="J199" s="25" t="e">
        <f t="shared" si="66"/>
        <v>#DIV/0!</v>
      </c>
      <c r="K199" s="25" t="e">
        <f t="shared" si="67"/>
        <v>#DIV/0!</v>
      </c>
      <c r="L199" s="25" t="e">
        <f t="shared" si="68"/>
        <v>#DIV/0!</v>
      </c>
      <c r="M199" s="25" t="e">
        <f t="shared" si="90"/>
        <v>#DIV/0!</v>
      </c>
      <c r="N199" s="25" t="e">
        <f t="shared" si="90"/>
        <v>#DIV/0!</v>
      </c>
      <c r="O199" s="25" t="e">
        <f t="shared" si="69"/>
        <v>#DIV/0!</v>
      </c>
      <c r="P199" s="25" t="e">
        <f t="shared" si="70"/>
        <v>#DIV/0!</v>
      </c>
      <c r="Q199" s="25" t="e">
        <f t="shared" si="71"/>
        <v>#DIV/0!</v>
      </c>
      <c r="R199" s="25" t="e">
        <f t="shared" si="72"/>
        <v>#DIV/0!</v>
      </c>
      <c r="S199" s="25" t="e">
        <f t="shared" si="73"/>
        <v>#DIV/0!</v>
      </c>
      <c r="T199" s="25" t="e">
        <f t="shared" si="74"/>
        <v>#DIV/0!</v>
      </c>
      <c r="U199" s="25" t="e">
        <f t="shared" si="75"/>
        <v>#DIV/0!</v>
      </c>
      <c r="V199" s="25" t="e">
        <f t="shared" si="91"/>
        <v>#DIV/0!</v>
      </c>
      <c r="W199" s="25" t="e">
        <f t="shared" si="91"/>
        <v>#DIV/0!</v>
      </c>
      <c r="X199" s="25" t="e">
        <f t="shared" si="76"/>
        <v>#DIV/0!</v>
      </c>
      <c r="Y199" s="25" t="e">
        <f t="shared" si="92"/>
        <v>#DIV/0!</v>
      </c>
      <c r="Z199" s="25" t="e">
        <f t="shared" si="92"/>
        <v>#DIV/0!</v>
      </c>
      <c r="AA199" s="25" t="e">
        <f t="shared" si="92"/>
        <v>#DIV/0!</v>
      </c>
      <c r="AB199" s="25" t="e">
        <f t="shared" si="92"/>
        <v>#DIV/0!</v>
      </c>
      <c r="AC199" s="25" t="e">
        <f t="shared" si="92"/>
        <v>#DIV/0!</v>
      </c>
      <c r="AD199" s="25" t="e">
        <f t="shared" si="93"/>
        <v>#DIV/0!</v>
      </c>
      <c r="AE199" s="25" t="e">
        <f t="shared" si="93"/>
        <v>#DIV/0!</v>
      </c>
      <c r="AF199" s="25" t="e">
        <f t="shared" si="94"/>
        <v>#DIV/0!</v>
      </c>
      <c r="AG199" s="25" t="e">
        <f t="shared" si="94"/>
        <v>#DIV/0!</v>
      </c>
    </row>
    <row r="200" spans="1:33" x14ac:dyDescent="0.25">
      <c r="A200" s="1">
        <f>'Тулуз-Пьерон'!A204</f>
        <v>0</v>
      </c>
      <c r="B200" s="1" t="e">
        <f>AVERAGE('Тулуз-Пьерон'!H204:Q204)</f>
        <v>#DIV/0!</v>
      </c>
      <c r="C200" s="1" t="e">
        <f>AVERAGE('Тулуз-Пьерон'!R204:AA204)</f>
        <v>#DIV/0!</v>
      </c>
      <c r="D200" s="26" t="e">
        <f t="shared" si="65"/>
        <v>#DIV/0!</v>
      </c>
      <c r="E200" s="26" t="e">
        <f>STDEV('Тулуз-Пьерон'!H204:Q204)</f>
        <v>#DIV/0!</v>
      </c>
      <c r="F200" s="26" t="e">
        <f>STDEV('Тулуз-Пьерон'!R204:AA204)</f>
        <v>#DIV/0!</v>
      </c>
      <c r="G200" s="26" t="e">
        <f>SQRT(RSQ('Тулуз-Пьерон'!H204:Q204,'Тулуз-Пьерон'!R204:AA204))</f>
        <v>#DIV/0!</v>
      </c>
      <c r="J200" s="25" t="e">
        <f t="shared" si="66"/>
        <v>#DIV/0!</v>
      </c>
      <c r="K200" s="25" t="e">
        <f t="shared" si="67"/>
        <v>#DIV/0!</v>
      </c>
      <c r="L200" s="25" t="e">
        <f t="shared" si="68"/>
        <v>#DIV/0!</v>
      </c>
      <c r="M200" s="25" t="e">
        <f t="shared" si="90"/>
        <v>#DIV/0!</v>
      </c>
      <c r="N200" s="25" t="e">
        <f t="shared" si="90"/>
        <v>#DIV/0!</v>
      </c>
      <c r="O200" s="25" t="e">
        <f t="shared" si="69"/>
        <v>#DIV/0!</v>
      </c>
      <c r="P200" s="25" t="e">
        <f t="shared" si="70"/>
        <v>#DIV/0!</v>
      </c>
      <c r="Q200" s="25" t="e">
        <f t="shared" si="71"/>
        <v>#DIV/0!</v>
      </c>
      <c r="R200" s="25" t="e">
        <f t="shared" si="72"/>
        <v>#DIV/0!</v>
      </c>
      <c r="S200" s="25" t="e">
        <f t="shared" si="73"/>
        <v>#DIV/0!</v>
      </c>
      <c r="T200" s="25" t="e">
        <f t="shared" si="74"/>
        <v>#DIV/0!</v>
      </c>
      <c r="U200" s="25" t="e">
        <f t="shared" si="75"/>
        <v>#DIV/0!</v>
      </c>
      <c r="V200" s="25" t="e">
        <f t="shared" si="91"/>
        <v>#DIV/0!</v>
      </c>
      <c r="W200" s="25" t="e">
        <f t="shared" si="91"/>
        <v>#DIV/0!</v>
      </c>
      <c r="X200" s="25" t="e">
        <f t="shared" si="76"/>
        <v>#DIV/0!</v>
      </c>
      <c r="Y200" s="25" t="e">
        <f t="shared" si="92"/>
        <v>#DIV/0!</v>
      </c>
      <c r="Z200" s="25" t="e">
        <f t="shared" si="92"/>
        <v>#DIV/0!</v>
      </c>
      <c r="AA200" s="25" t="e">
        <f t="shared" si="92"/>
        <v>#DIV/0!</v>
      </c>
      <c r="AB200" s="25" t="e">
        <f t="shared" si="92"/>
        <v>#DIV/0!</v>
      </c>
      <c r="AC200" s="25" t="e">
        <f t="shared" si="92"/>
        <v>#DIV/0!</v>
      </c>
      <c r="AD200" s="25" t="e">
        <f t="shared" si="93"/>
        <v>#DIV/0!</v>
      </c>
      <c r="AE200" s="25" t="e">
        <f t="shared" si="93"/>
        <v>#DIV/0!</v>
      </c>
      <c r="AF200" s="25" t="e">
        <f t="shared" si="94"/>
        <v>#DIV/0!</v>
      </c>
      <c r="AG200" s="25" t="e">
        <f t="shared" si="94"/>
        <v>#DIV/0!</v>
      </c>
    </row>
    <row r="201" spans="1:33" x14ac:dyDescent="0.25">
      <c r="A201" s="1">
        <f>'Тулуз-Пьерон'!A205</f>
        <v>0</v>
      </c>
      <c r="B201" s="1" t="e">
        <f>AVERAGE('Тулуз-Пьерон'!H205:Q205)</f>
        <v>#DIV/0!</v>
      </c>
      <c r="C201" s="1" t="e">
        <f>AVERAGE('Тулуз-Пьерон'!R205:AA205)</f>
        <v>#DIV/0!</v>
      </c>
      <c r="D201" s="26" t="e">
        <f t="shared" si="65"/>
        <v>#DIV/0!</v>
      </c>
      <c r="E201" s="26" t="e">
        <f>STDEV('Тулуз-Пьерон'!H205:Q205)</f>
        <v>#DIV/0!</v>
      </c>
      <c r="F201" s="26" t="e">
        <f>STDEV('Тулуз-Пьерон'!R205:AA205)</f>
        <v>#DIV/0!</v>
      </c>
      <c r="G201" s="26" t="e">
        <f>SQRT(RSQ('Тулуз-Пьерон'!H205:Q205,'Тулуз-Пьерон'!R205:AA205))</f>
        <v>#DIV/0!</v>
      </c>
      <c r="J201" s="25" t="e">
        <f t="shared" si="66"/>
        <v>#DIV/0!</v>
      </c>
      <c r="K201" s="25" t="e">
        <f t="shared" si="67"/>
        <v>#DIV/0!</v>
      </c>
      <c r="L201" s="25" t="e">
        <f t="shared" si="68"/>
        <v>#DIV/0!</v>
      </c>
      <c r="M201" s="25" t="e">
        <f t="shared" si="90"/>
        <v>#DIV/0!</v>
      </c>
      <c r="N201" s="25" t="e">
        <f t="shared" si="90"/>
        <v>#DIV/0!</v>
      </c>
      <c r="O201" s="25" t="e">
        <f t="shared" si="69"/>
        <v>#DIV/0!</v>
      </c>
      <c r="P201" s="25" t="e">
        <f t="shared" si="70"/>
        <v>#DIV/0!</v>
      </c>
      <c r="Q201" s="25" t="e">
        <f t="shared" si="71"/>
        <v>#DIV/0!</v>
      </c>
      <c r="R201" s="25" t="e">
        <f t="shared" si="72"/>
        <v>#DIV/0!</v>
      </c>
      <c r="S201" s="25" t="e">
        <f t="shared" si="73"/>
        <v>#DIV/0!</v>
      </c>
      <c r="T201" s="25" t="e">
        <f t="shared" si="74"/>
        <v>#DIV/0!</v>
      </c>
      <c r="U201" s="25" t="e">
        <f t="shared" si="75"/>
        <v>#DIV/0!</v>
      </c>
      <c r="V201" s="25" t="e">
        <f t="shared" si="91"/>
        <v>#DIV/0!</v>
      </c>
      <c r="W201" s="25" t="e">
        <f t="shared" si="91"/>
        <v>#DIV/0!</v>
      </c>
      <c r="X201" s="25" t="e">
        <f t="shared" si="76"/>
        <v>#DIV/0!</v>
      </c>
      <c r="Y201" s="25" t="e">
        <f t="shared" ref="Y201:AC210" si="95">IF(AND($D201&gt;0,$D201&lt;=0.89),"ПАТОЛОГИЯ",IF(AND($D201&gt;0.89,$D201&lt;=0.91),"Слабая",IF(AND($D201&gt;91,$D201&lt;=0.93),"Средняя",IF(AND($D201&gt;0.93,$D201&lt;=0.96),"Хорошая",IF(AND($D201&gt;0.96,$D201&lt;=1),"Высокая","ОШИБКА")))))</f>
        <v>#DIV/0!</v>
      </c>
      <c r="Z201" s="25" t="e">
        <f t="shared" si="95"/>
        <v>#DIV/0!</v>
      </c>
      <c r="AA201" s="25" t="e">
        <f t="shared" si="95"/>
        <v>#DIV/0!</v>
      </c>
      <c r="AB201" s="25" t="e">
        <f t="shared" si="95"/>
        <v>#DIV/0!</v>
      </c>
      <c r="AC201" s="25" t="e">
        <f t="shared" si="95"/>
        <v>#DIV/0!</v>
      </c>
      <c r="AD201" s="25" t="e">
        <f t="shared" si="93"/>
        <v>#DIV/0!</v>
      </c>
      <c r="AE201" s="25" t="e">
        <f t="shared" si="93"/>
        <v>#DIV/0!</v>
      </c>
      <c r="AF201" s="25" t="e">
        <f t="shared" si="94"/>
        <v>#DIV/0!</v>
      </c>
      <c r="AG201" s="25" t="e">
        <f t="shared" si="94"/>
        <v>#DIV/0!</v>
      </c>
    </row>
    <row r="202" spans="1:33" x14ac:dyDescent="0.25">
      <c r="A202" s="1">
        <f>'Тулуз-Пьерон'!A206</f>
        <v>0</v>
      </c>
      <c r="B202" s="1" t="e">
        <f>AVERAGE('Тулуз-Пьерон'!H206:Q206)</f>
        <v>#DIV/0!</v>
      </c>
      <c r="C202" s="1" t="e">
        <f>AVERAGE('Тулуз-Пьерон'!R206:AA206)</f>
        <v>#DIV/0!</v>
      </c>
      <c r="D202" s="26" t="e">
        <f t="shared" si="65"/>
        <v>#DIV/0!</v>
      </c>
      <c r="E202" s="26" t="e">
        <f>STDEV('Тулуз-Пьерон'!H206:Q206)</f>
        <v>#DIV/0!</v>
      </c>
      <c r="F202" s="26" t="e">
        <f>STDEV('Тулуз-Пьерон'!R206:AA206)</f>
        <v>#DIV/0!</v>
      </c>
      <c r="G202" s="26" t="e">
        <f>SQRT(RSQ('Тулуз-Пьерон'!H206:Q206,'Тулуз-Пьерон'!R206:AA206))</f>
        <v>#DIV/0!</v>
      </c>
      <c r="J202" s="25" t="e">
        <f t="shared" si="66"/>
        <v>#DIV/0!</v>
      </c>
      <c r="K202" s="25" t="e">
        <f t="shared" si="67"/>
        <v>#DIV/0!</v>
      </c>
      <c r="L202" s="25" t="e">
        <f t="shared" si="68"/>
        <v>#DIV/0!</v>
      </c>
      <c r="M202" s="25" t="e">
        <f t="shared" si="90"/>
        <v>#DIV/0!</v>
      </c>
      <c r="N202" s="25" t="e">
        <f t="shared" si="90"/>
        <v>#DIV/0!</v>
      </c>
      <c r="O202" s="25" t="e">
        <f t="shared" si="69"/>
        <v>#DIV/0!</v>
      </c>
      <c r="P202" s="25" t="e">
        <f t="shared" si="70"/>
        <v>#DIV/0!</v>
      </c>
      <c r="Q202" s="25" t="e">
        <f t="shared" si="71"/>
        <v>#DIV/0!</v>
      </c>
      <c r="R202" s="25" t="e">
        <f t="shared" si="72"/>
        <v>#DIV/0!</v>
      </c>
      <c r="S202" s="25" t="e">
        <f t="shared" si="73"/>
        <v>#DIV/0!</v>
      </c>
      <c r="T202" s="25" t="e">
        <f t="shared" si="74"/>
        <v>#DIV/0!</v>
      </c>
      <c r="U202" s="25" t="e">
        <f t="shared" si="75"/>
        <v>#DIV/0!</v>
      </c>
      <c r="V202" s="25" t="e">
        <f t="shared" si="91"/>
        <v>#DIV/0!</v>
      </c>
      <c r="W202" s="25" t="e">
        <f t="shared" si="91"/>
        <v>#DIV/0!</v>
      </c>
      <c r="X202" s="25" t="e">
        <f t="shared" si="76"/>
        <v>#DIV/0!</v>
      </c>
      <c r="Y202" s="25" t="e">
        <f t="shared" si="95"/>
        <v>#DIV/0!</v>
      </c>
      <c r="Z202" s="25" t="e">
        <f t="shared" si="95"/>
        <v>#DIV/0!</v>
      </c>
      <c r="AA202" s="25" t="e">
        <f t="shared" si="95"/>
        <v>#DIV/0!</v>
      </c>
      <c r="AB202" s="25" t="e">
        <f t="shared" si="95"/>
        <v>#DIV/0!</v>
      </c>
      <c r="AC202" s="25" t="e">
        <f t="shared" si="95"/>
        <v>#DIV/0!</v>
      </c>
      <c r="AD202" s="25" t="e">
        <f t="shared" si="93"/>
        <v>#DIV/0!</v>
      </c>
      <c r="AE202" s="25" t="e">
        <f t="shared" si="93"/>
        <v>#DIV/0!</v>
      </c>
      <c r="AF202" s="25" t="e">
        <f t="shared" si="94"/>
        <v>#DIV/0!</v>
      </c>
      <c r="AG202" s="25" t="e">
        <f t="shared" si="94"/>
        <v>#DIV/0!</v>
      </c>
    </row>
    <row r="203" spans="1:33" x14ac:dyDescent="0.25">
      <c r="A203" s="1">
        <f>'Тулуз-Пьерон'!A207</f>
        <v>0</v>
      </c>
      <c r="B203" s="1" t="e">
        <f>AVERAGE('Тулуз-Пьерон'!H207:Q207)</f>
        <v>#DIV/0!</v>
      </c>
      <c r="C203" s="1" t="e">
        <f>AVERAGE('Тулуз-Пьерон'!R207:AA207)</f>
        <v>#DIV/0!</v>
      </c>
      <c r="D203" s="26" t="e">
        <f t="shared" ref="D203:D266" si="96">(B203-C203)/B203</f>
        <v>#DIV/0!</v>
      </c>
      <c r="E203" s="26" t="e">
        <f>STDEV('Тулуз-Пьерон'!H207:Q207)</f>
        <v>#DIV/0!</v>
      </c>
      <c r="F203" s="26" t="e">
        <f>STDEV('Тулуз-Пьерон'!R207:AA207)</f>
        <v>#DIV/0!</v>
      </c>
      <c r="G203" s="26" t="e">
        <f>SQRT(RSQ('Тулуз-Пьерон'!H207:Q207,'Тулуз-Пьерон'!R207:AA207))</f>
        <v>#DIV/0!</v>
      </c>
      <c r="J203" s="25" t="e">
        <f t="shared" ref="J203:J266" si="97">IF(AND($B203&gt;0,$B203&lt;=14),"ПАТОЛОГИЯ",IF(AND($B203&gt;14,$B203&lt;=17),"Слабая",IF(AND($B203&gt;17,$B203&lt;=29),"Средняя",IF(AND($B203&gt;29,$B203&lt;=39),"Хорошая",IF($B203&gt;39,"Высокая","ОШИБКА")))))</f>
        <v>#DIV/0!</v>
      </c>
      <c r="K203" s="25" t="e">
        <f t="shared" ref="K203:K266" si="98">IF(AND($B203&gt;0,$B203&lt;=19),"ПАТОЛОГИЯ",IF(AND($B203&gt;19,$B203&lt;=27),"Слабая",IF(AND($B203&gt;27,$B203&lt;=36),"Средняя",IF(AND($B203&gt;36,$B203&lt;=44),"Хорошая",IF($B203&gt;44,"Высокая","ОШИБКА")))))</f>
        <v>#DIV/0!</v>
      </c>
      <c r="L203" s="25" t="e">
        <f t="shared" ref="L203:L266" si="99">IF(AND($B203&gt;0,$B203&lt;=22),"ПАТОЛОГИЯ",IF(AND($B203&gt;22,$B203&lt;=32),"Слабая",IF(AND($B203&gt;32,$B203&lt;=41),"Средняя",IF(AND($B203&gt;41,$B203&lt;=57),"Хорошая",IF($B203&gt;57,"Высокая","ОШИБКА")))))</f>
        <v>#DIV/0!</v>
      </c>
      <c r="M203" s="25" t="e">
        <f t="shared" si="90"/>
        <v>#DIV/0!</v>
      </c>
      <c r="N203" s="25" t="e">
        <f t="shared" si="90"/>
        <v>#DIV/0!</v>
      </c>
      <c r="O203" s="25" t="e">
        <f t="shared" ref="O203:O266" si="100">IF(AND($B203&gt;0,$B203&lt;=19),"ПАТОЛОГИЯ",IF(AND($B203&gt;19,$B203&lt;=29),"Слабая",IF(AND($B203&gt;29,$B203&lt;=39),"Средняя",IF(AND($B203&gt;39,$B203&lt;=50),"Хорошая",IF($B203&gt;50,"Высокая","ОШИБКА")))))</f>
        <v>#DIV/0!</v>
      </c>
      <c r="P203" s="25" t="e">
        <f t="shared" ref="P203:P266" si="101">IF(AND($B203&gt;0,$B203&lt;=24),"ПАТОЛОГИЯ",IF(AND($B203&gt;24,$B203&lt;=31),"Слабая",IF(AND($B203&gt;31,$B203&lt;=41),"Средняя",IF(AND($B203&gt;41,$B203&lt;=55),"Хорошая",IF($B203&gt;55,"Высокая","ОШИБКА")))))</f>
        <v>#DIV/0!</v>
      </c>
      <c r="Q203" s="25" t="e">
        <f t="shared" ref="Q203:Q266" si="102">IF(AND($B203&gt;0,$B203&lt;=36),"Слабая",IF(AND($B203&gt;36,$B203&lt;=45),"Средняя",IF(AND($B203&gt;45,$B203&lt;=57),"Хорошая",IF($B203&gt;57,"Высокая","ОШИБКА"))))</f>
        <v>#DIV/0!</v>
      </c>
      <c r="R203" s="25" t="e">
        <f t="shared" ref="R203:R266" si="103">IF(AND($B203&gt;0,$B203&lt;=38),"Слабая",IF(AND($B203&gt;38,$B203&lt;=48),"Средняя",IF(AND($B203&gt;48,$B203&lt;=59),"Хорошая",IF($B203&gt;59,"Высокая","ОШИБКА"))))</f>
        <v>#DIV/0!</v>
      </c>
      <c r="S203" s="25" t="e">
        <f t="shared" ref="S203:S266" si="104">IF(AND($B203&gt;0,$B203&lt;=40),"Слабая",IF(AND($B203&gt;40,$B203&lt;=50),"Средняя",IF(AND($B203&gt;50,$B203&lt;=64),"Хорошая",IF($B203&gt;64,"Высокая","ОШИБКА"))))</f>
        <v>#DIV/0!</v>
      </c>
      <c r="T203" s="25" t="e">
        <f t="shared" ref="T203:T266" si="105">IF(AND($B203&gt;0,$B203&lt;=44),"Слабая",IF(AND($B203&gt;44,$B203&lt;=54),"Средняя",IF(AND($B203&gt;54,$B203&lt;=69),"Хорошая",IF($B203&gt;69,"Высокая","ОШИБКА"))))</f>
        <v>#DIV/0!</v>
      </c>
      <c r="U203" s="25" t="e">
        <f t="shared" ref="U203:U266" si="106">IF(AND($B203&gt;0,$B203&lt;=49),"Слабая",IF(AND($B203&gt;49,$B203&lt;=62),"Средняя",IF(AND($B203&gt;62,$B203&lt;=77),"Хорошая",IF($B203&gt;77,"Высокая","ОШИБКА"))))</f>
        <v>#DIV/0!</v>
      </c>
      <c r="V203" s="25" t="e">
        <f t="shared" si="91"/>
        <v>#DIV/0!</v>
      </c>
      <c r="W203" s="25" t="e">
        <f t="shared" si="91"/>
        <v>#DIV/0!</v>
      </c>
      <c r="X203" s="25" t="e">
        <f t="shared" ref="X203:X266" si="107">IF(AND($D203&gt;0,$D203&lt;=0.89),"ПАТОЛОГИЯ",IF(AND($D203&gt;0.89,$D203&lt;=0.91),"Слабая",IF(AND($D203&gt;91,$D203&lt;=0.95),"Средняя",IF(AND($D203&gt;0.95,$D203&lt;=0.97),"Хорошая",IF(AND($D203&gt;0.97,$D203&lt;=1),"Высокая","ОШИБКА")))))</f>
        <v>#DIV/0!</v>
      </c>
      <c r="Y203" s="25" t="e">
        <f t="shared" si="95"/>
        <v>#DIV/0!</v>
      </c>
      <c r="Z203" s="25" t="e">
        <f t="shared" si="95"/>
        <v>#DIV/0!</v>
      </c>
      <c r="AA203" s="25" t="e">
        <f t="shared" si="95"/>
        <v>#DIV/0!</v>
      </c>
      <c r="AB203" s="25" t="e">
        <f t="shared" si="95"/>
        <v>#DIV/0!</v>
      </c>
      <c r="AC203" s="25" t="e">
        <f t="shared" si="95"/>
        <v>#DIV/0!</v>
      </c>
      <c r="AD203" s="25" t="e">
        <f t="shared" si="93"/>
        <v>#DIV/0!</v>
      </c>
      <c r="AE203" s="25" t="e">
        <f t="shared" si="93"/>
        <v>#DIV/0!</v>
      </c>
      <c r="AF203" s="25" t="e">
        <f t="shared" si="94"/>
        <v>#DIV/0!</v>
      </c>
      <c r="AG203" s="25" t="e">
        <f t="shared" si="94"/>
        <v>#DIV/0!</v>
      </c>
    </row>
    <row r="204" spans="1:33" x14ac:dyDescent="0.25">
      <c r="A204" s="1">
        <f>'Тулуз-Пьерон'!A208</f>
        <v>0</v>
      </c>
      <c r="B204" s="1" t="e">
        <f>AVERAGE('Тулуз-Пьерон'!H208:Q208)</f>
        <v>#DIV/0!</v>
      </c>
      <c r="C204" s="1" t="e">
        <f>AVERAGE('Тулуз-Пьерон'!R208:AA208)</f>
        <v>#DIV/0!</v>
      </c>
      <c r="D204" s="26" t="e">
        <f t="shared" si="96"/>
        <v>#DIV/0!</v>
      </c>
      <c r="E204" s="26" t="e">
        <f>STDEV('Тулуз-Пьерон'!H208:Q208)</f>
        <v>#DIV/0!</v>
      </c>
      <c r="F204" s="26" t="e">
        <f>STDEV('Тулуз-Пьерон'!R208:AA208)</f>
        <v>#DIV/0!</v>
      </c>
      <c r="G204" s="26" t="e">
        <f>SQRT(RSQ('Тулуз-Пьерон'!H208:Q208,'Тулуз-Пьерон'!R208:AA208))</f>
        <v>#DIV/0!</v>
      </c>
      <c r="J204" s="25" t="e">
        <f t="shared" si="97"/>
        <v>#DIV/0!</v>
      </c>
      <c r="K204" s="25" t="e">
        <f t="shared" si="98"/>
        <v>#DIV/0!</v>
      </c>
      <c r="L204" s="25" t="e">
        <f t="shared" si="99"/>
        <v>#DIV/0!</v>
      </c>
      <c r="M204" s="25" t="e">
        <f t="shared" si="90"/>
        <v>#DIV/0!</v>
      </c>
      <c r="N204" s="25" t="e">
        <f t="shared" si="90"/>
        <v>#DIV/0!</v>
      </c>
      <c r="O204" s="25" t="e">
        <f t="shared" si="100"/>
        <v>#DIV/0!</v>
      </c>
      <c r="P204" s="25" t="e">
        <f t="shared" si="101"/>
        <v>#DIV/0!</v>
      </c>
      <c r="Q204" s="25" t="e">
        <f t="shared" si="102"/>
        <v>#DIV/0!</v>
      </c>
      <c r="R204" s="25" t="e">
        <f t="shared" si="103"/>
        <v>#DIV/0!</v>
      </c>
      <c r="S204" s="25" t="e">
        <f t="shared" si="104"/>
        <v>#DIV/0!</v>
      </c>
      <c r="T204" s="25" t="e">
        <f t="shared" si="105"/>
        <v>#DIV/0!</v>
      </c>
      <c r="U204" s="25" t="e">
        <f t="shared" si="106"/>
        <v>#DIV/0!</v>
      </c>
      <c r="V204" s="25" t="e">
        <f t="shared" si="91"/>
        <v>#DIV/0!</v>
      </c>
      <c r="W204" s="25" t="e">
        <f t="shared" si="91"/>
        <v>#DIV/0!</v>
      </c>
      <c r="X204" s="25" t="e">
        <f t="shared" si="107"/>
        <v>#DIV/0!</v>
      </c>
      <c r="Y204" s="25" t="e">
        <f t="shared" si="95"/>
        <v>#DIV/0!</v>
      </c>
      <c r="Z204" s="25" t="e">
        <f t="shared" si="95"/>
        <v>#DIV/0!</v>
      </c>
      <c r="AA204" s="25" t="e">
        <f t="shared" si="95"/>
        <v>#DIV/0!</v>
      </c>
      <c r="AB204" s="25" t="e">
        <f t="shared" si="95"/>
        <v>#DIV/0!</v>
      </c>
      <c r="AC204" s="25" t="e">
        <f t="shared" si="95"/>
        <v>#DIV/0!</v>
      </c>
      <c r="AD204" s="25" t="e">
        <f t="shared" si="93"/>
        <v>#DIV/0!</v>
      </c>
      <c r="AE204" s="25" t="e">
        <f t="shared" si="93"/>
        <v>#DIV/0!</v>
      </c>
      <c r="AF204" s="25" t="e">
        <f t="shared" si="94"/>
        <v>#DIV/0!</v>
      </c>
      <c r="AG204" s="25" t="e">
        <f t="shared" si="94"/>
        <v>#DIV/0!</v>
      </c>
    </row>
    <row r="205" spans="1:33" x14ac:dyDescent="0.25">
      <c r="A205" s="1">
        <f>'Тулуз-Пьерон'!A209</f>
        <v>0</v>
      </c>
      <c r="B205" s="1" t="e">
        <f>AVERAGE('Тулуз-Пьерон'!H209:Q209)</f>
        <v>#DIV/0!</v>
      </c>
      <c r="C205" s="1" t="e">
        <f>AVERAGE('Тулуз-Пьерон'!R209:AA209)</f>
        <v>#DIV/0!</v>
      </c>
      <c r="D205" s="26" t="e">
        <f t="shared" si="96"/>
        <v>#DIV/0!</v>
      </c>
      <c r="E205" s="26" t="e">
        <f>STDEV('Тулуз-Пьерон'!H209:Q209)</f>
        <v>#DIV/0!</v>
      </c>
      <c r="F205" s="26" t="e">
        <f>STDEV('Тулуз-Пьерон'!R209:AA209)</f>
        <v>#DIV/0!</v>
      </c>
      <c r="G205" s="26" t="e">
        <f>SQRT(RSQ('Тулуз-Пьерон'!H209:Q209,'Тулуз-Пьерон'!R209:AA209))</f>
        <v>#DIV/0!</v>
      </c>
      <c r="J205" s="25" t="e">
        <f t="shared" si="97"/>
        <v>#DIV/0!</v>
      </c>
      <c r="K205" s="25" t="e">
        <f t="shared" si="98"/>
        <v>#DIV/0!</v>
      </c>
      <c r="L205" s="25" t="e">
        <f t="shared" si="99"/>
        <v>#DIV/0!</v>
      </c>
      <c r="M205" s="25" t="e">
        <f t="shared" si="90"/>
        <v>#DIV/0!</v>
      </c>
      <c r="N205" s="25" t="e">
        <f t="shared" si="90"/>
        <v>#DIV/0!</v>
      </c>
      <c r="O205" s="25" t="e">
        <f t="shared" si="100"/>
        <v>#DIV/0!</v>
      </c>
      <c r="P205" s="25" t="e">
        <f t="shared" si="101"/>
        <v>#DIV/0!</v>
      </c>
      <c r="Q205" s="25" t="e">
        <f t="shared" si="102"/>
        <v>#DIV/0!</v>
      </c>
      <c r="R205" s="25" t="e">
        <f t="shared" si="103"/>
        <v>#DIV/0!</v>
      </c>
      <c r="S205" s="25" t="e">
        <f t="shared" si="104"/>
        <v>#DIV/0!</v>
      </c>
      <c r="T205" s="25" t="e">
        <f t="shared" si="105"/>
        <v>#DIV/0!</v>
      </c>
      <c r="U205" s="25" t="e">
        <f t="shared" si="106"/>
        <v>#DIV/0!</v>
      </c>
      <c r="V205" s="25" t="e">
        <f t="shared" si="91"/>
        <v>#DIV/0!</v>
      </c>
      <c r="W205" s="25" t="e">
        <f t="shared" si="91"/>
        <v>#DIV/0!</v>
      </c>
      <c r="X205" s="25" t="e">
        <f t="shared" si="107"/>
        <v>#DIV/0!</v>
      </c>
      <c r="Y205" s="25" t="e">
        <f t="shared" si="95"/>
        <v>#DIV/0!</v>
      </c>
      <c r="Z205" s="25" t="e">
        <f t="shared" si="95"/>
        <v>#DIV/0!</v>
      </c>
      <c r="AA205" s="25" t="e">
        <f t="shared" si="95"/>
        <v>#DIV/0!</v>
      </c>
      <c r="AB205" s="25" t="e">
        <f t="shared" si="95"/>
        <v>#DIV/0!</v>
      </c>
      <c r="AC205" s="25" t="e">
        <f t="shared" si="95"/>
        <v>#DIV/0!</v>
      </c>
      <c r="AD205" s="25" t="e">
        <f t="shared" si="93"/>
        <v>#DIV/0!</v>
      </c>
      <c r="AE205" s="25" t="e">
        <f t="shared" si="93"/>
        <v>#DIV/0!</v>
      </c>
      <c r="AF205" s="25" t="e">
        <f t="shared" si="94"/>
        <v>#DIV/0!</v>
      </c>
      <c r="AG205" s="25" t="e">
        <f t="shared" si="94"/>
        <v>#DIV/0!</v>
      </c>
    </row>
    <row r="206" spans="1:33" x14ac:dyDescent="0.25">
      <c r="A206" s="1">
        <f>'Тулуз-Пьерон'!A210</f>
        <v>0</v>
      </c>
      <c r="B206" s="1" t="e">
        <f>AVERAGE('Тулуз-Пьерон'!H210:Q210)</f>
        <v>#DIV/0!</v>
      </c>
      <c r="C206" s="1" t="e">
        <f>AVERAGE('Тулуз-Пьерон'!R210:AA210)</f>
        <v>#DIV/0!</v>
      </c>
      <c r="D206" s="26" t="e">
        <f t="shared" si="96"/>
        <v>#DIV/0!</v>
      </c>
      <c r="E206" s="26" t="e">
        <f>STDEV('Тулуз-Пьерон'!H210:Q210)</f>
        <v>#DIV/0!</v>
      </c>
      <c r="F206" s="26" t="e">
        <f>STDEV('Тулуз-Пьерон'!R210:AA210)</f>
        <v>#DIV/0!</v>
      </c>
      <c r="G206" s="26" t="e">
        <f>SQRT(RSQ('Тулуз-Пьерон'!H210:Q210,'Тулуз-Пьерон'!R210:AA210))</f>
        <v>#DIV/0!</v>
      </c>
      <c r="J206" s="25" t="e">
        <f t="shared" si="97"/>
        <v>#DIV/0!</v>
      </c>
      <c r="K206" s="25" t="e">
        <f t="shared" si="98"/>
        <v>#DIV/0!</v>
      </c>
      <c r="L206" s="25" t="e">
        <f t="shared" si="99"/>
        <v>#DIV/0!</v>
      </c>
      <c r="M206" s="25" t="e">
        <f t="shared" si="90"/>
        <v>#DIV/0!</v>
      </c>
      <c r="N206" s="25" t="e">
        <f t="shared" si="90"/>
        <v>#DIV/0!</v>
      </c>
      <c r="O206" s="25" t="e">
        <f t="shared" si="100"/>
        <v>#DIV/0!</v>
      </c>
      <c r="P206" s="25" t="e">
        <f t="shared" si="101"/>
        <v>#DIV/0!</v>
      </c>
      <c r="Q206" s="25" t="e">
        <f t="shared" si="102"/>
        <v>#DIV/0!</v>
      </c>
      <c r="R206" s="25" t="e">
        <f t="shared" si="103"/>
        <v>#DIV/0!</v>
      </c>
      <c r="S206" s="25" t="e">
        <f t="shared" si="104"/>
        <v>#DIV/0!</v>
      </c>
      <c r="T206" s="25" t="e">
        <f t="shared" si="105"/>
        <v>#DIV/0!</v>
      </c>
      <c r="U206" s="25" t="e">
        <f t="shared" si="106"/>
        <v>#DIV/0!</v>
      </c>
      <c r="V206" s="25" t="e">
        <f t="shared" si="91"/>
        <v>#DIV/0!</v>
      </c>
      <c r="W206" s="25" t="e">
        <f t="shared" si="91"/>
        <v>#DIV/0!</v>
      </c>
      <c r="X206" s="25" t="e">
        <f t="shared" si="107"/>
        <v>#DIV/0!</v>
      </c>
      <c r="Y206" s="25" t="e">
        <f t="shared" si="95"/>
        <v>#DIV/0!</v>
      </c>
      <c r="Z206" s="25" t="e">
        <f t="shared" si="95"/>
        <v>#DIV/0!</v>
      </c>
      <c r="AA206" s="25" t="e">
        <f t="shared" si="95"/>
        <v>#DIV/0!</v>
      </c>
      <c r="AB206" s="25" t="e">
        <f t="shared" si="95"/>
        <v>#DIV/0!</v>
      </c>
      <c r="AC206" s="25" t="e">
        <f t="shared" si="95"/>
        <v>#DIV/0!</v>
      </c>
      <c r="AD206" s="25" t="e">
        <f t="shared" si="93"/>
        <v>#DIV/0!</v>
      </c>
      <c r="AE206" s="25" t="e">
        <f t="shared" si="93"/>
        <v>#DIV/0!</v>
      </c>
      <c r="AF206" s="25" t="e">
        <f t="shared" si="94"/>
        <v>#DIV/0!</v>
      </c>
      <c r="AG206" s="25" t="e">
        <f t="shared" si="94"/>
        <v>#DIV/0!</v>
      </c>
    </row>
    <row r="207" spans="1:33" x14ac:dyDescent="0.25">
      <c r="A207" s="1">
        <f>'Тулуз-Пьерон'!A211</f>
        <v>0</v>
      </c>
      <c r="B207" s="1" t="e">
        <f>AVERAGE('Тулуз-Пьерон'!H211:Q211)</f>
        <v>#DIV/0!</v>
      </c>
      <c r="C207" s="1" t="e">
        <f>AVERAGE('Тулуз-Пьерон'!R211:AA211)</f>
        <v>#DIV/0!</v>
      </c>
      <c r="D207" s="26" t="e">
        <f t="shared" si="96"/>
        <v>#DIV/0!</v>
      </c>
      <c r="E207" s="26" t="e">
        <f>STDEV('Тулуз-Пьерон'!H211:Q211)</f>
        <v>#DIV/0!</v>
      </c>
      <c r="F207" s="26" t="e">
        <f>STDEV('Тулуз-Пьерон'!R211:AA211)</f>
        <v>#DIV/0!</v>
      </c>
      <c r="G207" s="26" t="e">
        <f>SQRT(RSQ('Тулуз-Пьерон'!H211:Q211,'Тулуз-Пьерон'!R211:AA211))</f>
        <v>#DIV/0!</v>
      </c>
      <c r="J207" s="25" t="e">
        <f t="shared" si="97"/>
        <v>#DIV/0!</v>
      </c>
      <c r="K207" s="25" t="e">
        <f t="shared" si="98"/>
        <v>#DIV/0!</v>
      </c>
      <c r="L207" s="25" t="e">
        <f t="shared" si="99"/>
        <v>#DIV/0!</v>
      </c>
      <c r="M207" s="25" t="e">
        <f t="shared" si="90"/>
        <v>#DIV/0!</v>
      </c>
      <c r="N207" s="25" t="e">
        <f t="shared" si="90"/>
        <v>#DIV/0!</v>
      </c>
      <c r="O207" s="25" t="e">
        <f t="shared" si="100"/>
        <v>#DIV/0!</v>
      </c>
      <c r="P207" s="25" t="e">
        <f t="shared" si="101"/>
        <v>#DIV/0!</v>
      </c>
      <c r="Q207" s="25" t="e">
        <f t="shared" si="102"/>
        <v>#DIV/0!</v>
      </c>
      <c r="R207" s="25" t="e">
        <f t="shared" si="103"/>
        <v>#DIV/0!</v>
      </c>
      <c r="S207" s="25" t="e">
        <f t="shared" si="104"/>
        <v>#DIV/0!</v>
      </c>
      <c r="T207" s="25" t="e">
        <f t="shared" si="105"/>
        <v>#DIV/0!</v>
      </c>
      <c r="U207" s="25" t="e">
        <f t="shared" si="106"/>
        <v>#DIV/0!</v>
      </c>
      <c r="V207" s="25" t="e">
        <f t="shared" si="91"/>
        <v>#DIV/0!</v>
      </c>
      <c r="W207" s="25" t="e">
        <f t="shared" si="91"/>
        <v>#DIV/0!</v>
      </c>
      <c r="X207" s="25" t="e">
        <f t="shared" si="107"/>
        <v>#DIV/0!</v>
      </c>
      <c r="Y207" s="25" t="e">
        <f t="shared" si="95"/>
        <v>#DIV/0!</v>
      </c>
      <c r="Z207" s="25" t="e">
        <f t="shared" si="95"/>
        <v>#DIV/0!</v>
      </c>
      <c r="AA207" s="25" t="e">
        <f t="shared" si="95"/>
        <v>#DIV/0!</v>
      </c>
      <c r="AB207" s="25" t="e">
        <f t="shared" si="95"/>
        <v>#DIV/0!</v>
      </c>
      <c r="AC207" s="25" t="e">
        <f t="shared" si="95"/>
        <v>#DIV/0!</v>
      </c>
      <c r="AD207" s="25" t="e">
        <f t="shared" si="93"/>
        <v>#DIV/0!</v>
      </c>
      <c r="AE207" s="25" t="e">
        <f t="shared" si="93"/>
        <v>#DIV/0!</v>
      </c>
      <c r="AF207" s="25" t="e">
        <f t="shared" si="94"/>
        <v>#DIV/0!</v>
      </c>
      <c r="AG207" s="25" t="e">
        <f t="shared" si="94"/>
        <v>#DIV/0!</v>
      </c>
    </row>
    <row r="208" spans="1:33" x14ac:dyDescent="0.25">
      <c r="A208" s="1">
        <f>'Тулуз-Пьерон'!A212</f>
        <v>0</v>
      </c>
      <c r="B208" s="1" t="e">
        <f>AVERAGE('Тулуз-Пьерон'!H212:Q212)</f>
        <v>#DIV/0!</v>
      </c>
      <c r="C208" s="1" t="e">
        <f>AVERAGE('Тулуз-Пьерон'!R212:AA212)</f>
        <v>#DIV/0!</v>
      </c>
      <c r="D208" s="26" t="e">
        <f t="shared" si="96"/>
        <v>#DIV/0!</v>
      </c>
      <c r="E208" s="26" t="e">
        <f>STDEV('Тулуз-Пьерон'!H212:Q212)</f>
        <v>#DIV/0!</v>
      </c>
      <c r="F208" s="26" t="e">
        <f>STDEV('Тулуз-Пьерон'!R212:AA212)</f>
        <v>#DIV/0!</v>
      </c>
      <c r="G208" s="26" t="e">
        <f>SQRT(RSQ('Тулуз-Пьерон'!H212:Q212,'Тулуз-Пьерон'!R212:AA212))</f>
        <v>#DIV/0!</v>
      </c>
      <c r="J208" s="25" t="e">
        <f t="shared" si="97"/>
        <v>#DIV/0!</v>
      </c>
      <c r="K208" s="25" t="e">
        <f t="shared" si="98"/>
        <v>#DIV/0!</v>
      </c>
      <c r="L208" s="25" t="e">
        <f t="shared" si="99"/>
        <v>#DIV/0!</v>
      </c>
      <c r="M208" s="25" t="e">
        <f t="shared" si="90"/>
        <v>#DIV/0!</v>
      </c>
      <c r="N208" s="25" t="e">
        <f t="shared" si="90"/>
        <v>#DIV/0!</v>
      </c>
      <c r="O208" s="25" t="e">
        <f t="shared" si="100"/>
        <v>#DIV/0!</v>
      </c>
      <c r="P208" s="25" t="e">
        <f t="shared" si="101"/>
        <v>#DIV/0!</v>
      </c>
      <c r="Q208" s="25" t="e">
        <f t="shared" si="102"/>
        <v>#DIV/0!</v>
      </c>
      <c r="R208" s="25" t="e">
        <f t="shared" si="103"/>
        <v>#DIV/0!</v>
      </c>
      <c r="S208" s="25" t="e">
        <f t="shared" si="104"/>
        <v>#DIV/0!</v>
      </c>
      <c r="T208" s="25" t="e">
        <f t="shared" si="105"/>
        <v>#DIV/0!</v>
      </c>
      <c r="U208" s="25" t="e">
        <f t="shared" si="106"/>
        <v>#DIV/0!</v>
      </c>
      <c r="V208" s="25" t="e">
        <f t="shared" si="91"/>
        <v>#DIV/0!</v>
      </c>
      <c r="W208" s="25" t="e">
        <f t="shared" si="91"/>
        <v>#DIV/0!</v>
      </c>
      <c r="X208" s="25" t="e">
        <f t="shared" si="107"/>
        <v>#DIV/0!</v>
      </c>
      <c r="Y208" s="25" t="e">
        <f t="shared" si="95"/>
        <v>#DIV/0!</v>
      </c>
      <c r="Z208" s="25" t="e">
        <f t="shared" si="95"/>
        <v>#DIV/0!</v>
      </c>
      <c r="AA208" s="25" t="e">
        <f t="shared" si="95"/>
        <v>#DIV/0!</v>
      </c>
      <c r="AB208" s="25" t="e">
        <f t="shared" si="95"/>
        <v>#DIV/0!</v>
      </c>
      <c r="AC208" s="25" t="e">
        <f t="shared" si="95"/>
        <v>#DIV/0!</v>
      </c>
      <c r="AD208" s="25" t="e">
        <f t="shared" si="93"/>
        <v>#DIV/0!</v>
      </c>
      <c r="AE208" s="25" t="e">
        <f t="shared" si="93"/>
        <v>#DIV/0!</v>
      </c>
      <c r="AF208" s="25" t="e">
        <f t="shared" si="94"/>
        <v>#DIV/0!</v>
      </c>
      <c r="AG208" s="25" t="e">
        <f t="shared" si="94"/>
        <v>#DIV/0!</v>
      </c>
    </row>
    <row r="209" spans="1:33" x14ac:dyDescent="0.25">
      <c r="A209" s="1">
        <f>'Тулуз-Пьерон'!A213</f>
        <v>0</v>
      </c>
      <c r="B209" s="1" t="e">
        <f>AVERAGE('Тулуз-Пьерон'!H213:Q213)</f>
        <v>#DIV/0!</v>
      </c>
      <c r="C209" s="1" t="e">
        <f>AVERAGE('Тулуз-Пьерон'!R213:AA213)</f>
        <v>#DIV/0!</v>
      </c>
      <c r="D209" s="26" t="e">
        <f t="shared" si="96"/>
        <v>#DIV/0!</v>
      </c>
      <c r="E209" s="26" t="e">
        <f>STDEV('Тулуз-Пьерон'!H213:Q213)</f>
        <v>#DIV/0!</v>
      </c>
      <c r="F209" s="26" t="e">
        <f>STDEV('Тулуз-Пьерон'!R213:AA213)</f>
        <v>#DIV/0!</v>
      </c>
      <c r="G209" s="26" t="e">
        <f>SQRT(RSQ('Тулуз-Пьерон'!H213:Q213,'Тулуз-Пьерон'!R213:AA213))</f>
        <v>#DIV/0!</v>
      </c>
      <c r="J209" s="25" t="e">
        <f t="shared" si="97"/>
        <v>#DIV/0!</v>
      </c>
      <c r="K209" s="25" t="e">
        <f t="shared" si="98"/>
        <v>#DIV/0!</v>
      </c>
      <c r="L209" s="25" t="e">
        <f t="shared" si="99"/>
        <v>#DIV/0!</v>
      </c>
      <c r="M209" s="25" t="e">
        <f t="shared" si="90"/>
        <v>#DIV/0!</v>
      </c>
      <c r="N209" s="25" t="e">
        <f t="shared" si="90"/>
        <v>#DIV/0!</v>
      </c>
      <c r="O209" s="25" t="e">
        <f t="shared" si="100"/>
        <v>#DIV/0!</v>
      </c>
      <c r="P209" s="25" t="e">
        <f t="shared" si="101"/>
        <v>#DIV/0!</v>
      </c>
      <c r="Q209" s="25" t="e">
        <f t="shared" si="102"/>
        <v>#DIV/0!</v>
      </c>
      <c r="R209" s="25" t="e">
        <f t="shared" si="103"/>
        <v>#DIV/0!</v>
      </c>
      <c r="S209" s="25" t="e">
        <f t="shared" si="104"/>
        <v>#DIV/0!</v>
      </c>
      <c r="T209" s="25" t="e">
        <f t="shared" si="105"/>
        <v>#DIV/0!</v>
      </c>
      <c r="U209" s="25" t="e">
        <f t="shared" si="106"/>
        <v>#DIV/0!</v>
      </c>
      <c r="V209" s="25" t="e">
        <f t="shared" si="91"/>
        <v>#DIV/0!</v>
      </c>
      <c r="W209" s="25" t="e">
        <f t="shared" si="91"/>
        <v>#DIV/0!</v>
      </c>
      <c r="X209" s="25" t="e">
        <f t="shared" si="107"/>
        <v>#DIV/0!</v>
      </c>
      <c r="Y209" s="25" t="e">
        <f t="shared" si="95"/>
        <v>#DIV/0!</v>
      </c>
      <c r="Z209" s="25" t="e">
        <f t="shared" si="95"/>
        <v>#DIV/0!</v>
      </c>
      <c r="AA209" s="25" t="e">
        <f t="shared" si="95"/>
        <v>#DIV/0!</v>
      </c>
      <c r="AB209" s="25" t="e">
        <f t="shared" si="95"/>
        <v>#DIV/0!</v>
      </c>
      <c r="AC209" s="25" t="e">
        <f t="shared" si="95"/>
        <v>#DIV/0!</v>
      </c>
      <c r="AD209" s="25" t="e">
        <f t="shared" si="93"/>
        <v>#DIV/0!</v>
      </c>
      <c r="AE209" s="25" t="e">
        <f t="shared" si="93"/>
        <v>#DIV/0!</v>
      </c>
      <c r="AF209" s="25" t="e">
        <f t="shared" si="94"/>
        <v>#DIV/0!</v>
      </c>
      <c r="AG209" s="25" t="e">
        <f t="shared" si="94"/>
        <v>#DIV/0!</v>
      </c>
    </row>
    <row r="210" spans="1:33" x14ac:dyDescent="0.25">
      <c r="A210" s="1">
        <f>'Тулуз-Пьерон'!A214</f>
        <v>0</v>
      </c>
      <c r="B210" s="1" t="e">
        <f>AVERAGE('Тулуз-Пьерон'!H214:Q214)</f>
        <v>#DIV/0!</v>
      </c>
      <c r="C210" s="1" t="e">
        <f>AVERAGE('Тулуз-Пьерон'!R214:AA214)</f>
        <v>#DIV/0!</v>
      </c>
      <c r="D210" s="26" t="e">
        <f t="shared" si="96"/>
        <v>#DIV/0!</v>
      </c>
      <c r="E210" s="26" t="e">
        <f>STDEV('Тулуз-Пьерон'!H214:Q214)</f>
        <v>#DIV/0!</v>
      </c>
      <c r="F210" s="26" t="e">
        <f>STDEV('Тулуз-Пьерон'!R214:AA214)</f>
        <v>#DIV/0!</v>
      </c>
      <c r="G210" s="26" t="e">
        <f>SQRT(RSQ('Тулуз-Пьерон'!H214:Q214,'Тулуз-Пьерон'!R214:AA214))</f>
        <v>#DIV/0!</v>
      </c>
      <c r="J210" s="25" t="e">
        <f t="shared" si="97"/>
        <v>#DIV/0!</v>
      </c>
      <c r="K210" s="25" t="e">
        <f t="shared" si="98"/>
        <v>#DIV/0!</v>
      </c>
      <c r="L210" s="25" t="e">
        <f t="shared" si="99"/>
        <v>#DIV/0!</v>
      </c>
      <c r="M210" s="25" t="e">
        <f t="shared" si="90"/>
        <v>#DIV/0!</v>
      </c>
      <c r="N210" s="25" t="e">
        <f t="shared" si="90"/>
        <v>#DIV/0!</v>
      </c>
      <c r="O210" s="25" t="e">
        <f t="shared" si="100"/>
        <v>#DIV/0!</v>
      </c>
      <c r="P210" s="25" t="e">
        <f t="shared" si="101"/>
        <v>#DIV/0!</v>
      </c>
      <c r="Q210" s="25" t="e">
        <f t="shared" si="102"/>
        <v>#DIV/0!</v>
      </c>
      <c r="R210" s="25" t="e">
        <f t="shared" si="103"/>
        <v>#DIV/0!</v>
      </c>
      <c r="S210" s="25" t="e">
        <f t="shared" si="104"/>
        <v>#DIV/0!</v>
      </c>
      <c r="T210" s="25" t="e">
        <f t="shared" si="105"/>
        <v>#DIV/0!</v>
      </c>
      <c r="U210" s="25" t="e">
        <f t="shared" si="106"/>
        <v>#DIV/0!</v>
      </c>
      <c r="V210" s="25" t="e">
        <f t="shared" si="91"/>
        <v>#DIV/0!</v>
      </c>
      <c r="W210" s="25" t="e">
        <f t="shared" si="91"/>
        <v>#DIV/0!</v>
      </c>
      <c r="X210" s="25" t="e">
        <f t="shared" si="107"/>
        <v>#DIV/0!</v>
      </c>
      <c r="Y210" s="25" t="e">
        <f t="shared" si="95"/>
        <v>#DIV/0!</v>
      </c>
      <c r="Z210" s="25" t="e">
        <f t="shared" si="95"/>
        <v>#DIV/0!</v>
      </c>
      <c r="AA210" s="25" t="e">
        <f t="shared" si="95"/>
        <v>#DIV/0!</v>
      </c>
      <c r="AB210" s="25" t="e">
        <f t="shared" si="95"/>
        <v>#DIV/0!</v>
      </c>
      <c r="AC210" s="25" t="e">
        <f t="shared" si="95"/>
        <v>#DIV/0!</v>
      </c>
      <c r="AD210" s="25" t="e">
        <f t="shared" si="93"/>
        <v>#DIV/0!</v>
      </c>
      <c r="AE210" s="25" t="e">
        <f t="shared" si="93"/>
        <v>#DIV/0!</v>
      </c>
      <c r="AF210" s="25" t="e">
        <f t="shared" si="94"/>
        <v>#DIV/0!</v>
      </c>
      <c r="AG210" s="25" t="e">
        <f t="shared" si="94"/>
        <v>#DIV/0!</v>
      </c>
    </row>
    <row r="211" spans="1:33" x14ac:dyDescent="0.25">
      <c r="A211" s="1">
        <f>'Тулуз-Пьерон'!A215</f>
        <v>0</v>
      </c>
      <c r="B211" s="1" t="e">
        <f>AVERAGE('Тулуз-Пьерон'!H215:Q215)</f>
        <v>#DIV/0!</v>
      </c>
      <c r="C211" s="1" t="e">
        <f>AVERAGE('Тулуз-Пьерон'!R215:AA215)</f>
        <v>#DIV/0!</v>
      </c>
      <c r="D211" s="26" t="e">
        <f t="shared" si="96"/>
        <v>#DIV/0!</v>
      </c>
      <c r="E211" s="26" t="e">
        <f>STDEV('Тулуз-Пьерон'!H215:Q215)</f>
        <v>#DIV/0!</v>
      </c>
      <c r="F211" s="26" t="e">
        <f>STDEV('Тулуз-Пьерон'!R215:AA215)</f>
        <v>#DIV/0!</v>
      </c>
      <c r="G211" s="26" t="e">
        <f>SQRT(RSQ('Тулуз-Пьерон'!H215:Q215,'Тулуз-Пьерон'!R215:AA215))</f>
        <v>#DIV/0!</v>
      </c>
      <c r="J211" s="25" t="e">
        <f t="shared" si="97"/>
        <v>#DIV/0!</v>
      </c>
      <c r="K211" s="25" t="e">
        <f t="shared" si="98"/>
        <v>#DIV/0!</v>
      </c>
      <c r="L211" s="25" t="e">
        <f t="shared" si="99"/>
        <v>#DIV/0!</v>
      </c>
      <c r="M211" s="25" t="e">
        <f t="shared" ref="M211:N230" si="108">IF(AND($B211&gt;0,$B211&lt;=15),"ПАТОЛОГИЯ",IF(AND($B211&gt;15,$B211&lt;=25),"Слабая",IF(AND($B211&gt;25,$B211&lt;=36),"Средняя",IF(AND($B211&gt;36,$B211&lt;=48),"Хорошая",IF($B211&gt;48,"Высокая","ОШИБКА")))))</f>
        <v>#DIV/0!</v>
      </c>
      <c r="N211" s="25" t="e">
        <f t="shared" si="108"/>
        <v>#DIV/0!</v>
      </c>
      <c r="O211" s="25" t="e">
        <f t="shared" si="100"/>
        <v>#DIV/0!</v>
      </c>
      <c r="P211" s="25" t="e">
        <f t="shared" si="101"/>
        <v>#DIV/0!</v>
      </c>
      <c r="Q211" s="25" t="e">
        <f t="shared" si="102"/>
        <v>#DIV/0!</v>
      </c>
      <c r="R211" s="25" t="e">
        <f t="shared" si="103"/>
        <v>#DIV/0!</v>
      </c>
      <c r="S211" s="25" t="e">
        <f t="shared" si="104"/>
        <v>#DIV/0!</v>
      </c>
      <c r="T211" s="25" t="e">
        <f t="shared" si="105"/>
        <v>#DIV/0!</v>
      </c>
      <c r="U211" s="25" t="e">
        <f t="shared" si="106"/>
        <v>#DIV/0!</v>
      </c>
      <c r="V211" s="25" t="e">
        <f t="shared" ref="V211:W230" si="109">IF(AND($D211&gt;0,$D211&lt;=0.88),"ПАТОЛОГИЯ",IF(AND($D211&gt;0.88,$D211&lt;=0.91),"Слабая",IF(AND($D211&gt;0.91,$D211&lt;=0.95),"Средняя",IF(AND($D211&gt;0.95,$D211&lt;=0.97),"Хорошая",IF(AND($D211&gt;0.97,$D211&lt;=1),"Высокая","ОШИБКА")))))</f>
        <v>#DIV/0!</v>
      </c>
      <c r="W211" s="25" t="e">
        <f t="shared" si="109"/>
        <v>#DIV/0!</v>
      </c>
      <c r="X211" s="25" t="e">
        <f t="shared" si="107"/>
        <v>#DIV/0!</v>
      </c>
      <c r="Y211" s="25" t="e">
        <f t="shared" ref="Y211:AC220" si="110">IF(AND($D211&gt;0,$D211&lt;=0.89),"ПАТОЛОГИЯ",IF(AND($D211&gt;0.89,$D211&lt;=0.91),"Слабая",IF(AND($D211&gt;91,$D211&lt;=0.93),"Средняя",IF(AND($D211&gt;0.93,$D211&lt;=0.96),"Хорошая",IF(AND($D211&gt;0.96,$D211&lt;=1),"Высокая","ОШИБКА")))))</f>
        <v>#DIV/0!</v>
      </c>
      <c r="Z211" s="25" t="e">
        <f t="shared" si="110"/>
        <v>#DIV/0!</v>
      </c>
      <c r="AA211" s="25" t="e">
        <f t="shared" si="110"/>
        <v>#DIV/0!</v>
      </c>
      <c r="AB211" s="25" t="e">
        <f t="shared" si="110"/>
        <v>#DIV/0!</v>
      </c>
      <c r="AC211" s="25" t="e">
        <f t="shared" si="110"/>
        <v>#DIV/0!</v>
      </c>
      <c r="AD211" s="25" t="e">
        <f t="shared" ref="AD211:AE230" si="111">IF(AND($D211&gt;0,$D211&lt;=0.9),"ПАТОЛОГИЯ",IF($D211=0.91,"Слабая",IF(AND($D211&gt;0.91,$D211&lt;=0.94),"Средняя",IF(AND($D211&gt;0.94,$D211&lt;=0.97),"Хорошая",IF(AND($D211&gt;0.97,$D211&lt;=1),"Высокая","ОШИБКА")))))</f>
        <v>#DIV/0!</v>
      </c>
      <c r="AE211" s="25" t="e">
        <f t="shared" si="111"/>
        <v>#DIV/0!</v>
      </c>
      <c r="AF211" s="25" t="e">
        <f t="shared" ref="AF211:AG230" si="112">IF(AND($D211&gt;0,$D211&lt;=0.9),"ПАТОЛОГИЯ",IF(AND($D211&gt;0.9,$D211&lt;=92),"Слабая",IF(AND($D211&gt;92,$D211&lt;=0.95),"Средняя",IF(AND($D211&gt;0.95,$D211&lt;=0.97),"Хорошая",IF(AND($D211&gt;0.97,$D211&lt;=1),"Высокая","ОШИБКА")))))</f>
        <v>#DIV/0!</v>
      </c>
      <c r="AG211" s="25" t="e">
        <f t="shared" si="112"/>
        <v>#DIV/0!</v>
      </c>
    </row>
    <row r="212" spans="1:33" x14ac:dyDescent="0.25">
      <c r="A212" s="1">
        <f>'Тулуз-Пьерон'!A216</f>
        <v>0</v>
      </c>
      <c r="B212" s="1" t="e">
        <f>AVERAGE('Тулуз-Пьерон'!H216:Q216)</f>
        <v>#DIV/0!</v>
      </c>
      <c r="C212" s="1" t="e">
        <f>AVERAGE('Тулуз-Пьерон'!R216:AA216)</f>
        <v>#DIV/0!</v>
      </c>
      <c r="D212" s="26" t="e">
        <f t="shared" si="96"/>
        <v>#DIV/0!</v>
      </c>
      <c r="E212" s="26" t="e">
        <f>STDEV('Тулуз-Пьерон'!H216:Q216)</f>
        <v>#DIV/0!</v>
      </c>
      <c r="F212" s="26" t="e">
        <f>STDEV('Тулуз-Пьерон'!R216:AA216)</f>
        <v>#DIV/0!</v>
      </c>
      <c r="G212" s="26" t="e">
        <f>SQRT(RSQ('Тулуз-Пьерон'!H216:Q216,'Тулуз-Пьерон'!R216:AA216))</f>
        <v>#DIV/0!</v>
      </c>
      <c r="J212" s="25" t="e">
        <f t="shared" si="97"/>
        <v>#DIV/0!</v>
      </c>
      <c r="K212" s="25" t="e">
        <f t="shared" si="98"/>
        <v>#DIV/0!</v>
      </c>
      <c r="L212" s="25" t="e">
        <f t="shared" si="99"/>
        <v>#DIV/0!</v>
      </c>
      <c r="M212" s="25" t="e">
        <f t="shared" si="108"/>
        <v>#DIV/0!</v>
      </c>
      <c r="N212" s="25" t="e">
        <f t="shared" si="108"/>
        <v>#DIV/0!</v>
      </c>
      <c r="O212" s="25" t="e">
        <f t="shared" si="100"/>
        <v>#DIV/0!</v>
      </c>
      <c r="P212" s="25" t="e">
        <f t="shared" si="101"/>
        <v>#DIV/0!</v>
      </c>
      <c r="Q212" s="25" t="e">
        <f t="shared" si="102"/>
        <v>#DIV/0!</v>
      </c>
      <c r="R212" s="25" t="e">
        <f t="shared" si="103"/>
        <v>#DIV/0!</v>
      </c>
      <c r="S212" s="25" t="e">
        <f t="shared" si="104"/>
        <v>#DIV/0!</v>
      </c>
      <c r="T212" s="25" t="e">
        <f t="shared" si="105"/>
        <v>#DIV/0!</v>
      </c>
      <c r="U212" s="25" t="e">
        <f t="shared" si="106"/>
        <v>#DIV/0!</v>
      </c>
      <c r="V212" s="25" t="e">
        <f t="shared" si="109"/>
        <v>#DIV/0!</v>
      </c>
      <c r="W212" s="25" t="e">
        <f t="shared" si="109"/>
        <v>#DIV/0!</v>
      </c>
      <c r="X212" s="25" t="e">
        <f t="shared" si="107"/>
        <v>#DIV/0!</v>
      </c>
      <c r="Y212" s="25" t="e">
        <f t="shared" si="110"/>
        <v>#DIV/0!</v>
      </c>
      <c r="Z212" s="25" t="e">
        <f t="shared" si="110"/>
        <v>#DIV/0!</v>
      </c>
      <c r="AA212" s="25" t="e">
        <f t="shared" si="110"/>
        <v>#DIV/0!</v>
      </c>
      <c r="AB212" s="25" t="e">
        <f t="shared" si="110"/>
        <v>#DIV/0!</v>
      </c>
      <c r="AC212" s="25" t="e">
        <f t="shared" si="110"/>
        <v>#DIV/0!</v>
      </c>
      <c r="AD212" s="25" t="e">
        <f t="shared" si="111"/>
        <v>#DIV/0!</v>
      </c>
      <c r="AE212" s="25" t="e">
        <f t="shared" si="111"/>
        <v>#DIV/0!</v>
      </c>
      <c r="AF212" s="25" t="e">
        <f t="shared" si="112"/>
        <v>#DIV/0!</v>
      </c>
      <c r="AG212" s="25" t="e">
        <f t="shared" si="112"/>
        <v>#DIV/0!</v>
      </c>
    </row>
    <row r="213" spans="1:33" x14ac:dyDescent="0.25">
      <c r="A213" s="1">
        <f>'Тулуз-Пьерон'!A217</f>
        <v>0</v>
      </c>
      <c r="B213" s="1" t="e">
        <f>AVERAGE('Тулуз-Пьерон'!H217:Q217)</f>
        <v>#DIV/0!</v>
      </c>
      <c r="C213" s="1" t="e">
        <f>AVERAGE('Тулуз-Пьерон'!R217:AA217)</f>
        <v>#DIV/0!</v>
      </c>
      <c r="D213" s="26" t="e">
        <f t="shared" si="96"/>
        <v>#DIV/0!</v>
      </c>
      <c r="E213" s="26" t="e">
        <f>STDEV('Тулуз-Пьерон'!H217:Q217)</f>
        <v>#DIV/0!</v>
      </c>
      <c r="F213" s="26" t="e">
        <f>STDEV('Тулуз-Пьерон'!R217:AA217)</f>
        <v>#DIV/0!</v>
      </c>
      <c r="G213" s="26" t="e">
        <f>SQRT(RSQ('Тулуз-Пьерон'!H217:Q217,'Тулуз-Пьерон'!R217:AA217))</f>
        <v>#DIV/0!</v>
      </c>
      <c r="J213" s="25" t="e">
        <f t="shared" si="97"/>
        <v>#DIV/0!</v>
      </c>
      <c r="K213" s="25" t="e">
        <f t="shared" si="98"/>
        <v>#DIV/0!</v>
      </c>
      <c r="L213" s="25" t="e">
        <f t="shared" si="99"/>
        <v>#DIV/0!</v>
      </c>
      <c r="M213" s="25" t="e">
        <f t="shared" si="108"/>
        <v>#DIV/0!</v>
      </c>
      <c r="N213" s="25" t="e">
        <f t="shared" si="108"/>
        <v>#DIV/0!</v>
      </c>
      <c r="O213" s="25" t="e">
        <f t="shared" si="100"/>
        <v>#DIV/0!</v>
      </c>
      <c r="P213" s="25" t="e">
        <f t="shared" si="101"/>
        <v>#DIV/0!</v>
      </c>
      <c r="Q213" s="25" t="e">
        <f t="shared" si="102"/>
        <v>#DIV/0!</v>
      </c>
      <c r="R213" s="25" t="e">
        <f t="shared" si="103"/>
        <v>#DIV/0!</v>
      </c>
      <c r="S213" s="25" t="e">
        <f t="shared" si="104"/>
        <v>#DIV/0!</v>
      </c>
      <c r="T213" s="25" t="e">
        <f t="shared" si="105"/>
        <v>#DIV/0!</v>
      </c>
      <c r="U213" s="25" t="e">
        <f t="shared" si="106"/>
        <v>#DIV/0!</v>
      </c>
      <c r="V213" s="25" t="e">
        <f t="shared" si="109"/>
        <v>#DIV/0!</v>
      </c>
      <c r="W213" s="25" t="e">
        <f t="shared" si="109"/>
        <v>#DIV/0!</v>
      </c>
      <c r="X213" s="25" t="e">
        <f t="shared" si="107"/>
        <v>#DIV/0!</v>
      </c>
      <c r="Y213" s="25" t="e">
        <f t="shared" si="110"/>
        <v>#DIV/0!</v>
      </c>
      <c r="Z213" s="25" t="e">
        <f t="shared" si="110"/>
        <v>#DIV/0!</v>
      </c>
      <c r="AA213" s="25" t="e">
        <f t="shared" si="110"/>
        <v>#DIV/0!</v>
      </c>
      <c r="AB213" s="25" t="e">
        <f t="shared" si="110"/>
        <v>#DIV/0!</v>
      </c>
      <c r="AC213" s="25" t="e">
        <f t="shared" si="110"/>
        <v>#DIV/0!</v>
      </c>
      <c r="AD213" s="25" t="e">
        <f t="shared" si="111"/>
        <v>#DIV/0!</v>
      </c>
      <c r="AE213" s="25" t="e">
        <f t="shared" si="111"/>
        <v>#DIV/0!</v>
      </c>
      <c r="AF213" s="25" t="e">
        <f t="shared" si="112"/>
        <v>#DIV/0!</v>
      </c>
      <c r="AG213" s="25" t="e">
        <f t="shared" si="112"/>
        <v>#DIV/0!</v>
      </c>
    </row>
    <row r="214" spans="1:33" x14ac:dyDescent="0.25">
      <c r="A214" s="1">
        <f>'Тулуз-Пьерон'!A218</f>
        <v>0</v>
      </c>
      <c r="B214" s="1" t="e">
        <f>AVERAGE('Тулуз-Пьерон'!H218:Q218)</f>
        <v>#DIV/0!</v>
      </c>
      <c r="C214" s="1" t="e">
        <f>AVERAGE('Тулуз-Пьерон'!R218:AA218)</f>
        <v>#DIV/0!</v>
      </c>
      <c r="D214" s="26" t="e">
        <f t="shared" si="96"/>
        <v>#DIV/0!</v>
      </c>
      <c r="E214" s="26" t="e">
        <f>STDEV('Тулуз-Пьерон'!H218:Q218)</f>
        <v>#DIV/0!</v>
      </c>
      <c r="F214" s="26" t="e">
        <f>STDEV('Тулуз-Пьерон'!R218:AA218)</f>
        <v>#DIV/0!</v>
      </c>
      <c r="G214" s="26" t="e">
        <f>SQRT(RSQ('Тулуз-Пьерон'!H218:Q218,'Тулуз-Пьерон'!R218:AA218))</f>
        <v>#DIV/0!</v>
      </c>
      <c r="J214" s="25" t="e">
        <f t="shared" si="97"/>
        <v>#DIV/0!</v>
      </c>
      <c r="K214" s="25" t="e">
        <f t="shared" si="98"/>
        <v>#DIV/0!</v>
      </c>
      <c r="L214" s="25" t="e">
        <f t="shared" si="99"/>
        <v>#DIV/0!</v>
      </c>
      <c r="M214" s="25" t="e">
        <f t="shared" si="108"/>
        <v>#DIV/0!</v>
      </c>
      <c r="N214" s="25" t="e">
        <f t="shared" si="108"/>
        <v>#DIV/0!</v>
      </c>
      <c r="O214" s="25" t="e">
        <f t="shared" si="100"/>
        <v>#DIV/0!</v>
      </c>
      <c r="P214" s="25" t="e">
        <f t="shared" si="101"/>
        <v>#DIV/0!</v>
      </c>
      <c r="Q214" s="25" t="e">
        <f t="shared" si="102"/>
        <v>#DIV/0!</v>
      </c>
      <c r="R214" s="25" t="e">
        <f t="shared" si="103"/>
        <v>#DIV/0!</v>
      </c>
      <c r="S214" s="25" t="e">
        <f t="shared" si="104"/>
        <v>#DIV/0!</v>
      </c>
      <c r="T214" s="25" t="e">
        <f t="shared" si="105"/>
        <v>#DIV/0!</v>
      </c>
      <c r="U214" s="25" t="e">
        <f t="shared" si="106"/>
        <v>#DIV/0!</v>
      </c>
      <c r="V214" s="25" t="e">
        <f t="shared" si="109"/>
        <v>#DIV/0!</v>
      </c>
      <c r="W214" s="25" t="e">
        <f t="shared" si="109"/>
        <v>#DIV/0!</v>
      </c>
      <c r="X214" s="25" t="e">
        <f t="shared" si="107"/>
        <v>#DIV/0!</v>
      </c>
      <c r="Y214" s="25" t="e">
        <f t="shared" si="110"/>
        <v>#DIV/0!</v>
      </c>
      <c r="Z214" s="25" t="e">
        <f t="shared" si="110"/>
        <v>#DIV/0!</v>
      </c>
      <c r="AA214" s="25" t="e">
        <f t="shared" si="110"/>
        <v>#DIV/0!</v>
      </c>
      <c r="AB214" s="25" t="e">
        <f t="shared" si="110"/>
        <v>#DIV/0!</v>
      </c>
      <c r="AC214" s="25" t="e">
        <f t="shared" si="110"/>
        <v>#DIV/0!</v>
      </c>
      <c r="AD214" s="25" t="e">
        <f t="shared" si="111"/>
        <v>#DIV/0!</v>
      </c>
      <c r="AE214" s="25" t="e">
        <f t="shared" si="111"/>
        <v>#DIV/0!</v>
      </c>
      <c r="AF214" s="25" t="e">
        <f t="shared" si="112"/>
        <v>#DIV/0!</v>
      </c>
      <c r="AG214" s="25" t="e">
        <f t="shared" si="112"/>
        <v>#DIV/0!</v>
      </c>
    </row>
    <row r="215" spans="1:33" x14ac:dyDescent="0.25">
      <c r="A215" s="1">
        <f>'Тулуз-Пьерон'!A219</f>
        <v>0</v>
      </c>
      <c r="B215" s="1" t="e">
        <f>AVERAGE('Тулуз-Пьерон'!H219:Q219)</f>
        <v>#DIV/0!</v>
      </c>
      <c r="C215" s="1" t="e">
        <f>AVERAGE('Тулуз-Пьерон'!R219:AA219)</f>
        <v>#DIV/0!</v>
      </c>
      <c r="D215" s="26" t="e">
        <f t="shared" si="96"/>
        <v>#DIV/0!</v>
      </c>
      <c r="E215" s="26" t="e">
        <f>STDEV('Тулуз-Пьерон'!H219:Q219)</f>
        <v>#DIV/0!</v>
      </c>
      <c r="F215" s="26" t="e">
        <f>STDEV('Тулуз-Пьерон'!R219:AA219)</f>
        <v>#DIV/0!</v>
      </c>
      <c r="G215" s="26" t="e">
        <f>SQRT(RSQ('Тулуз-Пьерон'!H219:Q219,'Тулуз-Пьерон'!R219:AA219))</f>
        <v>#DIV/0!</v>
      </c>
      <c r="J215" s="25" t="e">
        <f t="shared" si="97"/>
        <v>#DIV/0!</v>
      </c>
      <c r="K215" s="25" t="e">
        <f t="shared" si="98"/>
        <v>#DIV/0!</v>
      </c>
      <c r="L215" s="25" t="e">
        <f t="shared" si="99"/>
        <v>#DIV/0!</v>
      </c>
      <c r="M215" s="25" t="e">
        <f t="shared" si="108"/>
        <v>#DIV/0!</v>
      </c>
      <c r="N215" s="25" t="e">
        <f t="shared" si="108"/>
        <v>#DIV/0!</v>
      </c>
      <c r="O215" s="25" t="e">
        <f t="shared" si="100"/>
        <v>#DIV/0!</v>
      </c>
      <c r="P215" s="25" t="e">
        <f t="shared" si="101"/>
        <v>#DIV/0!</v>
      </c>
      <c r="Q215" s="25" t="e">
        <f t="shared" si="102"/>
        <v>#DIV/0!</v>
      </c>
      <c r="R215" s="25" t="e">
        <f t="shared" si="103"/>
        <v>#DIV/0!</v>
      </c>
      <c r="S215" s="25" t="e">
        <f t="shared" si="104"/>
        <v>#DIV/0!</v>
      </c>
      <c r="T215" s="25" t="e">
        <f t="shared" si="105"/>
        <v>#DIV/0!</v>
      </c>
      <c r="U215" s="25" t="e">
        <f t="shared" si="106"/>
        <v>#DIV/0!</v>
      </c>
      <c r="V215" s="25" t="e">
        <f t="shared" si="109"/>
        <v>#DIV/0!</v>
      </c>
      <c r="W215" s="25" t="e">
        <f t="shared" si="109"/>
        <v>#DIV/0!</v>
      </c>
      <c r="X215" s="25" t="e">
        <f t="shared" si="107"/>
        <v>#DIV/0!</v>
      </c>
      <c r="Y215" s="25" t="e">
        <f t="shared" si="110"/>
        <v>#DIV/0!</v>
      </c>
      <c r="Z215" s="25" t="e">
        <f t="shared" si="110"/>
        <v>#DIV/0!</v>
      </c>
      <c r="AA215" s="25" t="e">
        <f t="shared" si="110"/>
        <v>#DIV/0!</v>
      </c>
      <c r="AB215" s="25" t="e">
        <f t="shared" si="110"/>
        <v>#DIV/0!</v>
      </c>
      <c r="AC215" s="25" t="e">
        <f t="shared" si="110"/>
        <v>#DIV/0!</v>
      </c>
      <c r="AD215" s="25" t="e">
        <f t="shared" si="111"/>
        <v>#DIV/0!</v>
      </c>
      <c r="AE215" s="25" t="e">
        <f t="shared" si="111"/>
        <v>#DIV/0!</v>
      </c>
      <c r="AF215" s="25" t="e">
        <f t="shared" si="112"/>
        <v>#DIV/0!</v>
      </c>
      <c r="AG215" s="25" t="e">
        <f t="shared" si="112"/>
        <v>#DIV/0!</v>
      </c>
    </row>
    <row r="216" spans="1:33" x14ac:dyDescent="0.25">
      <c r="A216" s="1">
        <f>'Тулуз-Пьерон'!A220</f>
        <v>0</v>
      </c>
      <c r="B216" s="1" t="e">
        <f>AVERAGE('Тулуз-Пьерон'!H220:Q220)</f>
        <v>#DIV/0!</v>
      </c>
      <c r="C216" s="1" t="e">
        <f>AVERAGE('Тулуз-Пьерон'!R220:AA220)</f>
        <v>#DIV/0!</v>
      </c>
      <c r="D216" s="26" t="e">
        <f t="shared" si="96"/>
        <v>#DIV/0!</v>
      </c>
      <c r="E216" s="26" t="e">
        <f>STDEV('Тулуз-Пьерон'!H220:Q220)</f>
        <v>#DIV/0!</v>
      </c>
      <c r="F216" s="26" t="e">
        <f>STDEV('Тулуз-Пьерон'!R220:AA220)</f>
        <v>#DIV/0!</v>
      </c>
      <c r="G216" s="26" t="e">
        <f>SQRT(RSQ('Тулуз-Пьерон'!H220:Q220,'Тулуз-Пьерон'!R220:AA220))</f>
        <v>#DIV/0!</v>
      </c>
      <c r="J216" s="25" t="e">
        <f t="shared" si="97"/>
        <v>#DIV/0!</v>
      </c>
      <c r="K216" s="25" t="e">
        <f t="shared" si="98"/>
        <v>#DIV/0!</v>
      </c>
      <c r="L216" s="25" t="e">
        <f t="shared" si="99"/>
        <v>#DIV/0!</v>
      </c>
      <c r="M216" s="25" t="e">
        <f t="shared" si="108"/>
        <v>#DIV/0!</v>
      </c>
      <c r="N216" s="25" t="e">
        <f t="shared" si="108"/>
        <v>#DIV/0!</v>
      </c>
      <c r="O216" s="25" t="e">
        <f t="shared" si="100"/>
        <v>#DIV/0!</v>
      </c>
      <c r="P216" s="25" t="e">
        <f t="shared" si="101"/>
        <v>#DIV/0!</v>
      </c>
      <c r="Q216" s="25" t="e">
        <f t="shared" si="102"/>
        <v>#DIV/0!</v>
      </c>
      <c r="R216" s="25" t="e">
        <f t="shared" si="103"/>
        <v>#DIV/0!</v>
      </c>
      <c r="S216" s="25" t="e">
        <f t="shared" si="104"/>
        <v>#DIV/0!</v>
      </c>
      <c r="T216" s="25" t="e">
        <f t="shared" si="105"/>
        <v>#DIV/0!</v>
      </c>
      <c r="U216" s="25" t="e">
        <f t="shared" si="106"/>
        <v>#DIV/0!</v>
      </c>
      <c r="V216" s="25" t="e">
        <f t="shared" si="109"/>
        <v>#DIV/0!</v>
      </c>
      <c r="W216" s="25" t="e">
        <f t="shared" si="109"/>
        <v>#DIV/0!</v>
      </c>
      <c r="X216" s="25" t="e">
        <f t="shared" si="107"/>
        <v>#DIV/0!</v>
      </c>
      <c r="Y216" s="25" t="e">
        <f t="shared" si="110"/>
        <v>#DIV/0!</v>
      </c>
      <c r="Z216" s="25" t="e">
        <f t="shared" si="110"/>
        <v>#DIV/0!</v>
      </c>
      <c r="AA216" s="25" t="e">
        <f t="shared" si="110"/>
        <v>#DIV/0!</v>
      </c>
      <c r="AB216" s="25" t="e">
        <f t="shared" si="110"/>
        <v>#DIV/0!</v>
      </c>
      <c r="AC216" s="25" t="e">
        <f t="shared" si="110"/>
        <v>#DIV/0!</v>
      </c>
      <c r="AD216" s="25" t="e">
        <f t="shared" si="111"/>
        <v>#DIV/0!</v>
      </c>
      <c r="AE216" s="25" t="e">
        <f t="shared" si="111"/>
        <v>#DIV/0!</v>
      </c>
      <c r="AF216" s="25" t="e">
        <f t="shared" si="112"/>
        <v>#DIV/0!</v>
      </c>
      <c r="AG216" s="25" t="e">
        <f t="shared" si="112"/>
        <v>#DIV/0!</v>
      </c>
    </row>
    <row r="217" spans="1:33" x14ac:dyDescent="0.25">
      <c r="A217" s="1">
        <f>'Тулуз-Пьерон'!A221</f>
        <v>0</v>
      </c>
      <c r="B217" s="1" t="e">
        <f>AVERAGE('Тулуз-Пьерон'!H221:Q221)</f>
        <v>#DIV/0!</v>
      </c>
      <c r="C217" s="1" t="e">
        <f>AVERAGE('Тулуз-Пьерон'!R221:AA221)</f>
        <v>#DIV/0!</v>
      </c>
      <c r="D217" s="26" t="e">
        <f t="shared" si="96"/>
        <v>#DIV/0!</v>
      </c>
      <c r="E217" s="26" t="e">
        <f>STDEV('Тулуз-Пьерон'!H221:Q221)</f>
        <v>#DIV/0!</v>
      </c>
      <c r="F217" s="26" t="e">
        <f>STDEV('Тулуз-Пьерон'!R221:AA221)</f>
        <v>#DIV/0!</v>
      </c>
      <c r="G217" s="26" t="e">
        <f>SQRT(RSQ('Тулуз-Пьерон'!H221:Q221,'Тулуз-Пьерон'!R221:AA221))</f>
        <v>#DIV/0!</v>
      </c>
      <c r="J217" s="25" t="e">
        <f t="shared" si="97"/>
        <v>#DIV/0!</v>
      </c>
      <c r="K217" s="25" t="e">
        <f t="shared" si="98"/>
        <v>#DIV/0!</v>
      </c>
      <c r="L217" s="25" t="e">
        <f t="shared" si="99"/>
        <v>#DIV/0!</v>
      </c>
      <c r="M217" s="25" t="e">
        <f t="shared" si="108"/>
        <v>#DIV/0!</v>
      </c>
      <c r="N217" s="25" t="e">
        <f t="shared" si="108"/>
        <v>#DIV/0!</v>
      </c>
      <c r="O217" s="25" t="e">
        <f t="shared" si="100"/>
        <v>#DIV/0!</v>
      </c>
      <c r="P217" s="25" t="e">
        <f t="shared" si="101"/>
        <v>#DIV/0!</v>
      </c>
      <c r="Q217" s="25" t="e">
        <f t="shared" si="102"/>
        <v>#DIV/0!</v>
      </c>
      <c r="R217" s="25" t="e">
        <f t="shared" si="103"/>
        <v>#DIV/0!</v>
      </c>
      <c r="S217" s="25" t="e">
        <f t="shared" si="104"/>
        <v>#DIV/0!</v>
      </c>
      <c r="T217" s="25" t="e">
        <f t="shared" si="105"/>
        <v>#DIV/0!</v>
      </c>
      <c r="U217" s="25" t="e">
        <f t="shared" si="106"/>
        <v>#DIV/0!</v>
      </c>
      <c r="V217" s="25" t="e">
        <f t="shared" si="109"/>
        <v>#DIV/0!</v>
      </c>
      <c r="W217" s="25" t="e">
        <f t="shared" si="109"/>
        <v>#DIV/0!</v>
      </c>
      <c r="X217" s="25" t="e">
        <f t="shared" si="107"/>
        <v>#DIV/0!</v>
      </c>
      <c r="Y217" s="25" t="e">
        <f t="shared" si="110"/>
        <v>#DIV/0!</v>
      </c>
      <c r="Z217" s="25" t="e">
        <f t="shared" si="110"/>
        <v>#DIV/0!</v>
      </c>
      <c r="AA217" s="25" t="e">
        <f t="shared" si="110"/>
        <v>#DIV/0!</v>
      </c>
      <c r="AB217" s="25" t="e">
        <f t="shared" si="110"/>
        <v>#DIV/0!</v>
      </c>
      <c r="AC217" s="25" t="e">
        <f t="shared" si="110"/>
        <v>#DIV/0!</v>
      </c>
      <c r="AD217" s="25" t="e">
        <f t="shared" si="111"/>
        <v>#DIV/0!</v>
      </c>
      <c r="AE217" s="25" t="e">
        <f t="shared" si="111"/>
        <v>#DIV/0!</v>
      </c>
      <c r="AF217" s="25" t="e">
        <f t="shared" si="112"/>
        <v>#DIV/0!</v>
      </c>
      <c r="AG217" s="25" t="e">
        <f t="shared" si="112"/>
        <v>#DIV/0!</v>
      </c>
    </row>
    <row r="218" spans="1:33" x14ac:dyDescent="0.25">
      <c r="A218" s="1">
        <f>'Тулуз-Пьерон'!A222</f>
        <v>0</v>
      </c>
      <c r="B218" s="1" t="e">
        <f>AVERAGE('Тулуз-Пьерон'!H222:Q222)</f>
        <v>#DIV/0!</v>
      </c>
      <c r="C218" s="1" t="e">
        <f>AVERAGE('Тулуз-Пьерон'!R222:AA222)</f>
        <v>#DIV/0!</v>
      </c>
      <c r="D218" s="26" t="e">
        <f t="shared" si="96"/>
        <v>#DIV/0!</v>
      </c>
      <c r="E218" s="26" t="e">
        <f>STDEV('Тулуз-Пьерон'!H222:Q222)</f>
        <v>#DIV/0!</v>
      </c>
      <c r="F218" s="26" t="e">
        <f>STDEV('Тулуз-Пьерон'!R222:AA222)</f>
        <v>#DIV/0!</v>
      </c>
      <c r="G218" s="26" t="e">
        <f>SQRT(RSQ('Тулуз-Пьерон'!H222:Q222,'Тулуз-Пьерон'!R222:AA222))</f>
        <v>#DIV/0!</v>
      </c>
      <c r="J218" s="25" t="e">
        <f t="shared" si="97"/>
        <v>#DIV/0!</v>
      </c>
      <c r="K218" s="25" t="e">
        <f t="shared" si="98"/>
        <v>#DIV/0!</v>
      </c>
      <c r="L218" s="25" t="e">
        <f t="shared" si="99"/>
        <v>#DIV/0!</v>
      </c>
      <c r="M218" s="25" t="e">
        <f t="shared" si="108"/>
        <v>#DIV/0!</v>
      </c>
      <c r="N218" s="25" t="e">
        <f t="shared" si="108"/>
        <v>#DIV/0!</v>
      </c>
      <c r="O218" s="25" t="e">
        <f t="shared" si="100"/>
        <v>#DIV/0!</v>
      </c>
      <c r="P218" s="25" t="e">
        <f t="shared" si="101"/>
        <v>#DIV/0!</v>
      </c>
      <c r="Q218" s="25" t="e">
        <f t="shared" si="102"/>
        <v>#DIV/0!</v>
      </c>
      <c r="R218" s="25" t="e">
        <f t="shared" si="103"/>
        <v>#DIV/0!</v>
      </c>
      <c r="S218" s="25" t="e">
        <f t="shared" si="104"/>
        <v>#DIV/0!</v>
      </c>
      <c r="T218" s="25" t="e">
        <f t="shared" si="105"/>
        <v>#DIV/0!</v>
      </c>
      <c r="U218" s="25" t="e">
        <f t="shared" si="106"/>
        <v>#DIV/0!</v>
      </c>
      <c r="V218" s="25" t="e">
        <f t="shared" si="109"/>
        <v>#DIV/0!</v>
      </c>
      <c r="W218" s="25" t="e">
        <f t="shared" si="109"/>
        <v>#DIV/0!</v>
      </c>
      <c r="X218" s="25" t="e">
        <f t="shared" si="107"/>
        <v>#DIV/0!</v>
      </c>
      <c r="Y218" s="25" t="e">
        <f t="shared" si="110"/>
        <v>#DIV/0!</v>
      </c>
      <c r="Z218" s="25" t="e">
        <f t="shared" si="110"/>
        <v>#DIV/0!</v>
      </c>
      <c r="AA218" s="25" t="e">
        <f t="shared" si="110"/>
        <v>#DIV/0!</v>
      </c>
      <c r="AB218" s="25" t="e">
        <f t="shared" si="110"/>
        <v>#DIV/0!</v>
      </c>
      <c r="AC218" s="25" t="e">
        <f t="shared" si="110"/>
        <v>#DIV/0!</v>
      </c>
      <c r="AD218" s="25" t="e">
        <f t="shared" si="111"/>
        <v>#DIV/0!</v>
      </c>
      <c r="AE218" s="25" t="e">
        <f t="shared" si="111"/>
        <v>#DIV/0!</v>
      </c>
      <c r="AF218" s="25" t="e">
        <f t="shared" si="112"/>
        <v>#DIV/0!</v>
      </c>
      <c r="AG218" s="25" t="e">
        <f t="shared" si="112"/>
        <v>#DIV/0!</v>
      </c>
    </row>
    <row r="219" spans="1:33" x14ac:dyDescent="0.25">
      <c r="A219" s="1">
        <f>'Тулуз-Пьерон'!A223</f>
        <v>0</v>
      </c>
      <c r="B219" s="1" t="e">
        <f>AVERAGE('Тулуз-Пьерон'!H223:Q223)</f>
        <v>#DIV/0!</v>
      </c>
      <c r="C219" s="1" t="e">
        <f>AVERAGE('Тулуз-Пьерон'!R223:AA223)</f>
        <v>#DIV/0!</v>
      </c>
      <c r="D219" s="26" t="e">
        <f t="shared" si="96"/>
        <v>#DIV/0!</v>
      </c>
      <c r="E219" s="26" t="e">
        <f>STDEV('Тулуз-Пьерон'!H223:Q223)</f>
        <v>#DIV/0!</v>
      </c>
      <c r="F219" s="26" t="e">
        <f>STDEV('Тулуз-Пьерон'!R223:AA223)</f>
        <v>#DIV/0!</v>
      </c>
      <c r="G219" s="26" t="e">
        <f>SQRT(RSQ('Тулуз-Пьерон'!H223:Q223,'Тулуз-Пьерон'!R223:AA223))</f>
        <v>#DIV/0!</v>
      </c>
      <c r="J219" s="25" t="e">
        <f t="shared" si="97"/>
        <v>#DIV/0!</v>
      </c>
      <c r="K219" s="25" t="e">
        <f t="shared" si="98"/>
        <v>#DIV/0!</v>
      </c>
      <c r="L219" s="25" t="e">
        <f t="shared" si="99"/>
        <v>#DIV/0!</v>
      </c>
      <c r="M219" s="25" t="e">
        <f t="shared" si="108"/>
        <v>#DIV/0!</v>
      </c>
      <c r="N219" s="25" t="e">
        <f t="shared" si="108"/>
        <v>#DIV/0!</v>
      </c>
      <c r="O219" s="25" t="e">
        <f t="shared" si="100"/>
        <v>#DIV/0!</v>
      </c>
      <c r="P219" s="25" t="e">
        <f t="shared" si="101"/>
        <v>#DIV/0!</v>
      </c>
      <c r="Q219" s="25" t="e">
        <f t="shared" si="102"/>
        <v>#DIV/0!</v>
      </c>
      <c r="R219" s="25" t="e">
        <f t="shared" si="103"/>
        <v>#DIV/0!</v>
      </c>
      <c r="S219" s="25" t="e">
        <f t="shared" si="104"/>
        <v>#DIV/0!</v>
      </c>
      <c r="T219" s="25" t="e">
        <f t="shared" si="105"/>
        <v>#DIV/0!</v>
      </c>
      <c r="U219" s="25" t="e">
        <f t="shared" si="106"/>
        <v>#DIV/0!</v>
      </c>
      <c r="V219" s="25" t="e">
        <f t="shared" si="109"/>
        <v>#DIV/0!</v>
      </c>
      <c r="W219" s="25" t="e">
        <f t="shared" si="109"/>
        <v>#DIV/0!</v>
      </c>
      <c r="X219" s="25" t="e">
        <f t="shared" si="107"/>
        <v>#DIV/0!</v>
      </c>
      <c r="Y219" s="25" t="e">
        <f t="shared" si="110"/>
        <v>#DIV/0!</v>
      </c>
      <c r="Z219" s="25" t="e">
        <f t="shared" si="110"/>
        <v>#DIV/0!</v>
      </c>
      <c r="AA219" s="25" t="e">
        <f t="shared" si="110"/>
        <v>#DIV/0!</v>
      </c>
      <c r="AB219" s="25" t="e">
        <f t="shared" si="110"/>
        <v>#DIV/0!</v>
      </c>
      <c r="AC219" s="25" t="e">
        <f t="shared" si="110"/>
        <v>#DIV/0!</v>
      </c>
      <c r="AD219" s="25" t="e">
        <f t="shared" si="111"/>
        <v>#DIV/0!</v>
      </c>
      <c r="AE219" s="25" t="e">
        <f t="shared" si="111"/>
        <v>#DIV/0!</v>
      </c>
      <c r="AF219" s="25" t="e">
        <f t="shared" si="112"/>
        <v>#DIV/0!</v>
      </c>
      <c r="AG219" s="25" t="e">
        <f t="shared" si="112"/>
        <v>#DIV/0!</v>
      </c>
    </row>
    <row r="220" spans="1:33" x14ac:dyDescent="0.25">
      <c r="A220" s="1">
        <f>'Тулуз-Пьерон'!A224</f>
        <v>0</v>
      </c>
      <c r="B220" s="1" t="e">
        <f>AVERAGE('Тулуз-Пьерон'!H224:Q224)</f>
        <v>#DIV/0!</v>
      </c>
      <c r="C220" s="1" t="e">
        <f>AVERAGE('Тулуз-Пьерон'!R224:AA224)</f>
        <v>#DIV/0!</v>
      </c>
      <c r="D220" s="26" t="e">
        <f t="shared" si="96"/>
        <v>#DIV/0!</v>
      </c>
      <c r="E220" s="26" t="e">
        <f>STDEV('Тулуз-Пьерон'!H224:Q224)</f>
        <v>#DIV/0!</v>
      </c>
      <c r="F220" s="26" t="e">
        <f>STDEV('Тулуз-Пьерон'!R224:AA224)</f>
        <v>#DIV/0!</v>
      </c>
      <c r="G220" s="26" t="e">
        <f>SQRT(RSQ('Тулуз-Пьерон'!H224:Q224,'Тулуз-Пьерон'!R224:AA224))</f>
        <v>#DIV/0!</v>
      </c>
      <c r="J220" s="25" t="e">
        <f t="shared" si="97"/>
        <v>#DIV/0!</v>
      </c>
      <c r="K220" s="25" t="e">
        <f t="shared" si="98"/>
        <v>#DIV/0!</v>
      </c>
      <c r="L220" s="25" t="e">
        <f t="shared" si="99"/>
        <v>#DIV/0!</v>
      </c>
      <c r="M220" s="25" t="e">
        <f t="shared" si="108"/>
        <v>#DIV/0!</v>
      </c>
      <c r="N220" s="25" t="e">
        <f t="shared" si="108"/>
        <v>#DIV/0!</v>
      </c>
      <c r="O220" s="25" t="e">
        <f t="shared" si="100"/>
        <v>#DIV/0!</v>
      </c>
      <c r="P220" s="25" t="e">
        <f t="shared" si="101"/>
        <v>#DIV/0!</v>
      </c>
      <c r="Q220" s="25" t="e">
        <f t="shared" si="102"/>
        <v>#DIV/0!</v>
      </c>
      <c r="R220" s="25" t="e">
        <f t="shared" si="103"/>
        <v>#DIV/0!</v>
      </c>
      <c r="S220" s="25" t="e">
        <f t="shared" si="104"/>
        <v>#DIV/0!</v>
      </c>
      <c r="T220" s="25" t="e">
        <f t="shared" si="105"/>
        <v>#DIV/0!</v>
      </c>
      <c r="U220" s="25" t="e">
        <f t="shared" si="106"/>
        <v>#DIV/0!</v>
      </c>
      <c r="V220" s="25" t="e">
        <f t="shared" si="109"/>
        <v>#DIV/0!</v>
      </c>
      <c r="W220" s="25" t="e">
        <f t="shared" si="109"/>
        <v>#DIV/0!</v>
      </c>
      <c r="X220" s="25" t="e">
        <f t="shared" si="107"/>
        <v>#DIV/0!</v>
      </c>
      <c r="Y220" s="25" t="e">
        <f t="shared" si="110"/>
        <v>#DIV/0!</v>
      </c>
      <c r="Z220" s="25" t="e">
        <f t="shared" si="110"/>
        <v>#DIV/0!</v>
      </c>
      <c r="AA220" s="25" t="e">
        <f t="shared" si="110"/>
        <v>#DIV/0!</v>
      </c>
      <c r="AB220" s="25" t="e">
        <f t="shared" si="110"/>
        <v>#DIV/0!</v>
      </c>
      <c r="AC220" s="25" t="e">
        <f t="shared" si="110"/>
        <v>#DIV/0!</v>
      </c>
      <c r="AD220" s="25" t="e">
        <f t="shared" si="111"/>
        <v>#DIV/0!</v>
      </c>
      <c r="AE220" s="25" t="e">
        <f t="shared" si="111"/>
        <v>#DIV/0!</v>
      </c>
      <c r="AF220" s="25" t="e">
        <f t="shared" si="112"/>
        <v>#DIV/0!</v>
      </c>
      <c r="AG220" s="25" t="e">
        <f t="shared" si="112"/>
        <v>#DIV/0!</v>
      </c>
    </row>
    <row r="221" spans="1:33" x14ac:dyDescent="0.25">
      <c r="A221" s="1">
        <f>'Тулуз-Пьерон'!A225</f>
        <v>0</v>
      </c>
      <c r="B221" s="1" t="e">
        <f>AVERAGE('Тулуз-Пьерон'!H225:Q225)</f>
        <v>#DIV/0!</v>
      </c>
      <c r="C221" s="1" t="e">
        <f>AVERAGE('Тулуз-Пьерон'!R225:AA225)</f>
        <v>#DIV/0!</v>
      </c>
      <c r="D221" s="26" t="e">
        <f t="shared" si="96"/>
        <v>#DIV/0!</v>
      </c>
      <c r="E221" s="26" t="e">
        <f>STDEV('Тулуз-Пьерон'!H225:Q225)</f>
        <v>#DIV/0!</v>
      </c>
      <c r="F221" s="26" t="e">
        <f>STDEV('Тулуз-Пьерон'!R225:AA225)</f>
        <v>#DIV/0!</v>
      </c>
      <c r="G221" s="26" t="e">
        <f>SQRT(RSQ('Тулуз-Пьерон'!H225:Q225,'Тулуз-Пьерон'!R225:AA225))</f>
        <v>#DIV/0!</v>
      </c>
      <c r="J221" s="25" t="e">
        <f t="shared" si="97"/>
        <v>#DIV/0!</v>
      </c>
      <c r="K221" s="25" t="e">
        <f t="shared" si="98"/>
        <v>#DIV/0!</v>
      </c>
      <c r="L221" s="25" t="e">
        <f t="shared" si="99"/>
        <v>#DIV/0!</v>
      </c>
      <c r="M221" s="25" t="e">
        <f t="shared" si="108"/>
        <v>#DIV/0!</v>
      </c>
      <c r="N221" s="25" t="e">
        <f t="shared" si="108"/>
        <v>#DIV/0!</v>
      </c>
      <c r="O221" s="25" t="e">
        <f t="shared" si="100"/>
        <v>#DIV/0!</v>
      </c>
      <c r="P221" s="25" t="e">
        <f t="shared" si="101"/>
        <v>#DIV/0!</v>
      </c>
      <c r="Q221" s="25" t="e">
        <f t="shared" si="102"/>
        <v>#DIV/0!</v>
      </c>
      <c r="R221" s="25" t="e">
        <f t="shared" si="103"/>
        <v>#DIV/0!</v>
      </c>
      <c r="S221" s="25" t="e">
        <f t="shared" si="104"/>
        <v>#DIV/0!</v>
      </c>
      <c r="T221" s="25" t="e">
        <f t="shared" si="105"/>
        <v>#DIV/0!</v>
      </c>
      <c r="U221" s="25" t="e">
        <f t="shared" si="106"/>
        <v>#DIV/0!</v>
      </c>
      <c r="V221" s="25" t="e">
        <f t="shared" si="109"/>
        <v>#DIV/0!</v>
      </c>
      <c r="W221" s="25" t="e">
        <f t="shared" si="109"/>
        <v>#DIV/0!</v>
      </c>
      <c r="X221" s="25" t="e">
        <f t="shared" si="107"/>
        <v>#DIV/0!</v>
      </c>
      <c r="Y221" s="25" t="e">
        <f t="shared" ref="Y221:AC230" si="113">IF(AND($D221&gt;0,$D221&lt;=0.89),"ПАТОЛОГИЯ",IF(AND($D221&gt;0.89,$D221&lt;=0.91),"Слабая",IF(AND($D221&gt;91,$D221&lt;=0.93),"Средняя",IF(AND($D221&gt;0.93,$D221&lt;=0.96),"Хорошая",IF(AND($D221&gt;0.96,$D221&lt;=1),"Высокая","ОШИБКА")))))</f>
        <v>#DIV/0!</v>
      </c>
      <c r="Z221" s="25" t="e">
        <f t="shared" si="113"/>
        <v>#DIV/0!</v>
      </c>
      <c r="AA221" s="25" t="e">
        <f t="shared" si="113"/>
        <v>#DIV/0!</v>
      </c>
      <c r="AB221" s="25" t="e">
        <f t="shared" si="113"/>
        <v>#DIV/0!</v>
      </c>
      <c r="AC221" s="25" t="e">
        <f t="shared" si="113"/>
        <v>#DIV/0!</v>
      </c>
      <c r="AD221" s="25" t="e">
        <f t="shared" si="111"/>
        <v>#DIV/0!</v>
      </c>
      <c r="AE221" s="25" t="e">
        <f t="shared" si="111"/>
        <v>#DIV/0!</v>
      </c>
      <c r="AF221" s="25" t="e">
        <f t="shared" si="112"/>
        <v>#DIV/0!</v>
      </c>
      <c r="AG221" s="25" t="e">
        <f t="shared" si="112"/>
        <v>#DIV/0!</v>
      </c>
    </row>
    <row r="222" spans="1:33" x14ac:dyDescent="0.25">
      <c r="A222" s="1">
        <f>'Тулуз-Пьерон'!A226</f>
        <v>0</v>
      </c>
      <c r="B222" s="1" t="e">
        <f>AVERAGE('Тулуз-Пьерон'!H226:Q226)</f>
        <v>#DIV/0!</v>
      </c>
      <c r="C222" s="1" t="e">
        <f>AVERAGE('Тулуз-Пьерон'!R226:AA226)</f>
        <v>#DIV/0!</v>
      </c>
      <c r="D222" s="26" t="e">
        <f t="shared" si="96"/>
        <v>#DIV/0!</v>
      </c>
      <c r="E222" s="26" t="e">
        <f>STDEV('Тулуз-Пьерон'!H226:Q226)</f>
        <v>#DIV/0!</v>
      </c>
      <c r="F222" s="26" t="e">
        <f>STDEV('Тулуз-Пьерон'!R226:AA226)</f>
        <v>#DIV/0!</v>
      </c>
      <c r="G222" s="26" t="e">
        <f>SQRT(RSQ('Тулуз-Пьерон'!H226:Q226,'Тулуз-Пьерон'!R226:AA226))</f>
        <v>#DIV/0!</v>
      </c>
      <c r="J222" s="25" t="e">
        <f t="shared" si="97"/>
        <v>#DIV/0!</v>
      </c>
      <c r="K222" s="25" t="e">
        <f t="shared" si="98"/>
        <v>#DIV/0!</v>
      </c>
      <c r="L222" s="25" t="e">
        <f t="shared" si="99"/>
        <v>#DIV/0!</v>
      </c>
      <c r="M222" s="25" t="e">
        <f t="shared" si="108"/>
        <v>#DIV/0!</v>
      </c>
      <c r="N222" s="25" t="e">
        <f t="shared" si="108"/>
        <v>#DIV/0!</v>
      </c>
      <c r="O222" s="25" t="e">
        <f t="shared" si="100"/>
        <v>#DIV/0!</v>
      </c>
      <c r="P222" s="25" t="e">
        <f t="shared" si="101"/>
        <v>#DIV/0!</v>
      </c>
      <c r="Q222" s="25" t="e">
        <f t="shared" si="102"/>
        <v>#DIV/0!</v>
      </c>
      <c r="R222" s="25" t="e">
        <f t="shared" si="103"/>
        <v>#DIV/0!</v>
      </c>
      <c r="S222" s="25" t="e">
        <f t="shared" si="104"/>
        <v>#DIV/0!</v>
      </c>
      <c r="T222" s="25" t="e">
        <f t="shared" si="105"/>
        <v>#DIV/0!</v>
      </c>
      <c r="U222" s="25" t="e">
        <f t="shared" si="106"/>
        <v>#DIV/0!</v>
      </c>
      <c r="V222" s="25" t="e">
        <f t="shared" si="109"/>
        <v>#DIV/0!</v>
      </c>
      <c r="W222" s="25" t="e">
        <f t="shared" si="109"/>
        <v>#DIV/0!</v>
      </c>
      <c r="X222" s="25" t="e">
        <f t="shared" si="107"/>
        <v>#DIV/0!</v>
      </c>
      <c r="Y222" s="25" t="e">
        <f t="shared" si="113"/>
        <v>#DIV/0!</v>
      </c>
      <c r="Z222" s="25" t="e">
        <f t="shared" si="113"/>
        <v>#DIV/0!</v>
      </c>
      <c r="AA222" s="25" t="e">
        <f t="shared" si="113"/>
        <v>#DIV/0!</v>
      </c>
      <c r="AB222" s="25" t="e">
        <f t="shared" si="113"/>
        <v>#DIV/0!</v>
      </c>
      <c r="AC222" s="25" t="e">
        <f t="shared" si="113"/>
        <v>#DIV/0!</v>
      </c>
      <c r="AD222" s="25" t="e">
        <f t="shared" si="111"/>
        <v>#DIV/0!</v>
      </c>
      <c r="AE222" s="25" t="e">
        <f t="shared" si="111"/>
        <v>#DIV/0!</v>
      </c>
      <c r="AF222" s="25" t="e">
        <f t="shared" si="112"/>
        <v>#DIV/0!</v>
      </c>
      <c r="AG222" s="25" t="e">
        <f t="shared" si="112"/>
        <v>#DIV/0!</v>
      </c>
    </row>
    <row r="223" spans="1:33" x14ac:dyDescent="0.25">
      <c r="A223" s="1">
        <f>'Тулуз-Пьерон'!A227</f>
        <v>0</v>
      </c>
      <c r="B223" s="1" t="e">
        <f>AVERAGE('Тулуз-Пьерон'!H227:Q227)</f>
        <v>#DIV/0!</v>
      </c>
      <c r="C223" s="1" t="e">
        <f>AVERAGE('Тулуз-Пьерон'!R227:AA227)</f>
        <v>#DIV/0!</v>
      </c>
      <c r="D223" s="26" t="e">
        <f t="shared" si="96"/>
        <v>#DIV/0!</v>
      </c>
      <c r="E223" s="26" t="e">
        <f>STDEV('Тулуз-Пьерон'!H227:Q227)</f>
        <v>#DIV/0!</v>
      </c>
      <c r="F223" s="26" t="e">
        <f>STDEV('Тулуз-Пьерон'!R227:AA227)</f>
        <v>#DIV/0!</v>
      </c>
      <c r="G223" s="26" t="e">
        <f>SQRT(RSQ('Тулуз-Пьерон'!H227:Q227,'Тулуз-Пьерон'!R227:AA227))</f>
        <v>#DIV/0!</v>
      </c>
      <c r="J223" s="25" t="e">
        <f t="shared" si="97"/>
        <v>#DIV/0!</v>
      </c>
      <c r="K223" s="25" t="e">
        <f t="shared" si="98"/>
        <v>#DIV/0!</v>
      </c>
      <c r="L223" s="25" t="e">
        <f t="shared" si="99"/>
        <v>#DIV/0!</v>
      </c>
      <c r="M223" s="25" t="e">
        <f t="shared" si="108"/>
        <v>#DIV/0!</v>
      </c>
      <c r="N223" s="25" t="e">
        <f t="shared" si="108"/>
        <v>#DIV/0!</v>
      </c>
      <c r="O223" s="25" t="e">
        <f t="shared" si="100"/>
        <v>#DIV/0!</v>
      </c>
      <c r="P223" s="25" t="e">
        <f t="shared" si="101"/>
        <v>#DIV/0!</v>
      </c>
      <c r="Q223" s="25" t="e">
        <f t="shared" si="102"/>
        <v>#DIV/0!</v>
      </c>
      <c r="R223" s="25" t="e">
        <f t="shared" si="103"/>
        <v>#DIV/0!</v>
      </c>
      <c r="S223" s="25" t="e">
        <f t="shared" si="104"/>
        <v>#DIV/0!</v>
      </c>
      <c r="T223" s="25" t="e">
        <f t="shared" si="105"/>
        <v>#DIV/0!</v>
      </c>
      <c r="U223" s="25" t="e">
        <f t="shared" si="106"/>
        <v>#DIV/0!</v>
      </c>
      <c r="V223" s="25" t="e">
        <f t="shared" si="109"/>
        <v>#DIV/0!</v>
      </c>
      <c r="W223" s="25" t="e">
        <f t="shared" si="109"/>
        <v>#DIV/0!</v>
      </c>
      <c r="X223" s="25" t="e">
        <f t="shared" si="107"/>
        <v>#DIV/0!</v>
      </c>
      <c r="Y223" s="25" t="e">
        <f t="shared" si="113"/>
        <v>#DIV/0!</v>
      </c>
      <c r="Z223" s="25" t="e">
        <f t="shared" si="113"/>
        <v>#DIV/0!</v>
      </c>
      <c r="AA223" s="25" t="e">
        <f t="shared" si="113"/>
        <v>#DIV/0!</v>
      </c>
      <c r="AB223" s="25" t="e">
        <f t="shared" si="113"/>
        <v>#DIV/0!</v>
      </c>
      <c r="AC223" s="25" t="e">
        <f t="shared" si="113"/>
        <v>#DIV/0!</v>
      </c>
      <c r="AD223" s="25" t="e">
        <f t="shared" si="111"/>
        <v>#DIV/0!</v>
      </c>
      <c r="AE223" s="25" t="e">
        <f t="shared" si="111"/>
        <v>#DIV/0!</v>
      </c>
      <c r="AF223" s="25" t="e">
        <f t="shared" si="112"/>
        <v>#DIV/0!</v>
      </c>
      <c r="AG223" s="25" t="e">
        <f t="shared" si="112"/>
        <v>#DIV/0!</v>
      </c>
    </row>
    <row r="224" spans="1:33" x14ac:dyDescent="0.25">
      <c r="A224" s="1">
        <f>'Тулуз-Пьерон'!A228</f>
        <v>0</v>
      </c>
      <c r="B224" s="1" t="e">
        <f>AVERAGE('Тулуз-Пьерон'!H228:Q228)</f>
        <v>#DIV/0!</v>
      </c>
      <c r="C224" s="1" t="e">
        <f>AVERAGE('Тулуз-Пьерон'!R228:AA228)</f>
        <v>#DIV/0!</v>
      </c>
      <c r="D224" s="26" t="e">
        <f t="shared" si="96"/>
        <v>#DIV/0!</v>
      </c>
      <c r="E224" s="26" t="e">
        <f>STDEV('Тулуз-Пьерон'!H228:Q228)</f>
        <v>#DIV/0!</v>
      </c>
      <c r="F224" s="26" t="e">
        <f>STDEV('Тулуз-Пьерон'!R228:AA228)</f>
        <v>#DIV/0!</v>
      </c>
      <c r="G224" s="26" t="e">
        <f>SQRT(RSQ('Тулуз-Пьерон'!H228:Q228,'Тулуз-Пьерон'!R228:AA228))</f>
        <v>#DIV/0!</v>
      </c>
      <c r="J224" s="25" t="e">
        <f t="shared" si="97"/>
        <v>#DIV/0!</v>
      </c>
      <c r="K224" s="25" t="e">
        <f t="shared" si="98"/>
        <v>#DIV/0!</v>
      </c>
      <c r="L224" s="25" t="e">
        <f t="shared" si="99"/>
        <v>#DIV/0!</v>
      </c>
      <c r="M224" s="25" t="e">
        <f t="shared" si="108"/>
        <v>#DIV/0!</v>
      </c>
      <c r="N224" s="25" t="e">
        <f t="shared" si="108"/>
        <v>#DIV/0!</v>
      </c>
      <c r="O224" s="25" t="e">
        <f t="shared" si="100"/>
        <v>#DIV/0!</v>
      </c>
      <c r="P224" s="25" t="e">
        <f t="shared" si="101"/>
        <v>#DIV/0!</v>
      </c>
      <c r="Q224" s="25" t="e">
        <f t="shared" si="102"/>
        <v>#DIV/0!</v>
      </c>
      <c r="R224" s="25" t="e">
        <f t="shared" si="103"/>
        <v>#DIV/0!</v>
      </c>
      <c r="S224" s="25" t="e">
        <f t="shared" si="104"/>
        <v>#DIV/0!</v>
      </c>
      <c r="T224" s="25" t="e">
        <f t="shared" si="105"/>
        <v>#DIV/0!</v>
      </c>
      <c r="U224" s="25" t="e">
        <f t="shared" si="106"/>
        <v>#DIV/0!</v>
      </c>
      <c r="V224" s="25" t="e">
        <f t="shared" si="109"/>
        <v>#DIV/0!</v>
      </c>
      <c r="W224" s="25" t="e">
        <f t="shared" si="109"/>
        <v>#DIV/0!</v>
      </c>
      <c r="X224" s="25" t="e">
        <f t="shared" si="107"/>
        <v>#DIV/0!</v>
      </c>
      <c r="Y224" s="25" t="e">
        <f t="shared" si="113"/>
        <v>#DIV/0!</v>
      </c>
      <c r="Z224" s="25" t="e">
        <f t="shared" si="113"/>
        <v>#DIV/0!</v>
      </c>
      <c r="AA224" s="25" t="e">
        <f t="shared" si="113"/>
        <v>#DIV/0!</v>
      </c>
      <c r="AB224" s="25" t="e">
        <f t="shared" si="113"/>
        <v>#DIV/0!</v>
      </c>
      <c r="AC224" s="25" t="e">
        <f t="shared" si="113"/>
        <v>#DIV/0!</v>
      </c>
      <c r="AD224" s="25" t="e">
        <f t="shared" si="111"/>
        <v>#DIV/0!</v>
      </c>
      <c r="AE224" s="25" t="e">
        <f t="shared" si="111"/>
        <v>#DIV/0!</v>
      </c>
      <c r="AF224" s="25" t="e">
        <f t="shared" si="112"/>
        <v>#DIV/0!</v>
      </c>
      <c r="AG224" s="25" t="e">
        <f t="shared" si="112"/>
        <v>#DIV/0!</v>
      </c>
    </row>
    <row r="225" spans="1:33" x14ac:dyDescent="0.25">
      <c r="A225" s="1">
        <f>'Тулуз-Пьерон'!A229</f>
        <v>0</v>
      </c>
      <c r="B225" s="1" t="e">
        <f>AVERAGE('Тулуз-Пьерон'!H229:Q229)</f>
        <v>#DIV/0!</v>
      </c>
      <c r="C225" s="1" t="e">
        <f>AVERAGE('Тулуз-Пьерон'!R229:AA229)</f>
        <v>#DIV/0!</v>
      </c>
      <c r="D225" s="26" t="e">
        <f t="shared" si="96"/>
        <v>#DIV/0!</v>
      </c>
      <c r="E225" s="26" t="e">
        <f>STDEV('Тулуз-Пьерон'!H229:Q229)</f>
        <v>#DIV/0!</v>
      </c>
      <c r="F225" s="26" t="e">
        <f>STDEV('Тулуз-Пьерон'!R229:AA229)</f>
        <v>#DIV/0!</v>
      </c>
      <c r="G225" s="26" t="e">
        <f>SQRT(RSQ('Тулуз-Пьерон'!H229:Q229,'Тулуз-Пьерон'!R229:AA229))</f>
        <v>#DIV/0!</v>
      </c>
      <c r="J225" s="25" t="e">
        <f t="shared" si="97"/>
        <v>#DIV/0!</v>
      </c>
      <c r="K225" s="25" t="e">
        <f t="shared" si="98"/>
        <v>#DIV/0!</v>
      </c>
      <c r="L225" s="25" t="e">
        <f t="shared" si="99"/>
        <v>#DIV/0!</v>
      </c>
      <c r="M225" s="25" t="e">
        <f t="shared" si="108"/>
        <v>#DIV/0!</v>
      </c>
      <c r="N225" s="25" t="e">
        <f t="shared" si="108"/>
        <v>#DIV/0!</v>
      </c>
      <c r="O225" s="25" t="e">
        <f t="shared" si="100"/>
        <v>#DIV/0!</v>
      </c>
      <c r="P225" s="25" t="e">
        <f t="shared" si="101"/>
        <v>#DIV/0!</v>
      </c>
      <c r="Q225" s="25" t="e">
        <f t="shared" si="102"/>
        <v>#DIV/0!</v>
      </c>
      <c r="R225" s="25" t="e">
        <f t="shared" si="103"/>
        <v>#DIV/0!</v>
      </c>
      <c r="S225" s="25" t="e">
        <f t="shared" si="104"/>
        <v>#DIV/0!</v>
      </c>
      <c r="T225" s="25" t="e">
        <f t="shared" si="105"/>
        <v>#DIV/0!</v>
      </c>
      <c r="U225" s="25" t="e">
        <f t="shared" si="106"/>
        <v>#DIV/0!</v>
      </c>
      <c r="V225" s="25" t="e">
        <f t="shared" si="109"/>
        <v>#DIV/0!</v>
      </c>
      <c r="W225" s="25" t="e">
        <f t="shared" si="109"/>
        <v>#DIV/0!</v>
      </c>
      <c r="X225" s="25" t="e">
        <f t="shared" si="107"/>
        <v>#DIV/0!</v>
      </c>
      <c r="Y225" s="25" t="e">
        <f t="shared" si="113"/>
        <v>#DIV/0!</v>
      </c>
      <c r="Z225" s="25" t="e">
        <f t="shared" si="113"/>
        <v>#DIV/0!</v>
      </c>
      <c r="AA225" s="25" t="e">
        <f t="shared" si="113"/>
        <v>#DIV/0!</v>
      </c>
      <c r="AB225" s="25" t="e">
        <f t="shared" si="113"/>
        <v>#DIV/0!</v>
      </c>
      <c r="AC225" s="25" t="e">
        <f t="shared" si="113"/>
        <v>#DIV/0!</v>
      </c>
      <c r="AD225" s="25" t="e">
        <f t="shared" si="111"/>
        <v>#DIV/0!</v>
      </c>
      <c r="AE225" s="25" t="e">
        <f t="shared" si="111"/>
        <v>#DIV/0!</v>
      </c>
      <c r="AF225" s="25" t="e">
        <f t="shared" si="112"/>
        <v>#DIV/0!</v>
      </c>
      <c r="AG225" s="25" t="e">
        <f t="shared" si="112"/>
        <v>#DIV/0!</v>
      </c>
    </row>
    <row r="226" spans="1:33" x14ac:dyDescent="0.25">
      <c r="A226" s="1">
        <f>'Тулуз-Пьерон'!A230</f>
        <v>0</v>
      </c>
      <c r="B226" s="1" t="e">
        <f>AVERAGE('Тулуз-Пьерон'!H230:Q230)</f>
        <v>#DIV/0!</v>
      </c>
      <c r="C226" s="1" t="e">
        <f>AVERAGE('Тулуз-Пьерон'!R230:AA230)</f>
        <v>#DIV/0!</v>
      </c>
      <c r="D226" s="26" t="e">
        <f t="shared" si="96"/>
        <v>#DIV/0!</v>
      </c>
      <c r="E226" s="26" t="e">
        <f>STDEV('Тулуз-Пьерон'!H230:Q230)</f>
        <v>#DIV/0!</v>
      </c>
      <c r="F226" s="26" t="e">
        <f>STDEV('Тулуз-Пьерон'!R230:AA230)</f>
        <v>#DIV/0!</v>
      </c>
      <c r="G226" s="26" t="e">
        <f>SQRT(RSQ('Тулуз-Пьерон'!H230:Q230,'Тулуз-Пьерон'!R230:AA230))</f>
        <v>#DIV/0!</v>
      </c>
      <c r="J226" s="25" t="e">
        <f t="shared" si="97"/>
        <v>#DIV/0!</v>
      </c>
      <c r="K226" s="25" t="e">
        <f t="shared" si="98"/>
        <v>#DIV/0!</v>
      </c>
      <c r="L226" s="25" t="e">
        <f t="shared" si="99"/>
        <v>#DIV/0!</v>
      </c>
      <c r="M226" s="25" t="e">
        <f t="shared" si="108"/>
        <v>#DIV/0!</v>
      </c>
      <c r="N226" s="25" t="e">
        <f t="shared" si="108"/>
        <v>#DIV/0!</v>
      </c>
      <c r="O226" s="25" t="e">
        <f t="shared" si="100"/>
        <v>#DIV/0!</v>
      </c>
      <c r="P226" s="25" t="e">
        <f t="shared" si="101"/>
        <v>#DIV/0!</v>
      </c>
      <c r="Q226" s="25" t="e">
        <f t="shared" si="102"/>
        <v>#DIV/0!</v>
      </c>
      <c r="R226" s="25" t="e">
        <f t="shared" si="103"/>
        <v>#DIV/0!</v>
      </c>
      <c r="S226" s="25" t="e">
        <f t="shared" si="104"/>
        <v>#DIV/0!</v>
      </c>
      <c r="T226" s="25" t="e">
        <f t="shared" si="105"/>
        <v>#DIV/0!</v>
      </c>
      <c r="U226" s="25" t="e">
        <f t="shared" si="106"/>
        <v>#DIV/0!</v>
      </c>
      <c r="V226" s="25" t="e">
        <f t="shared" si="109"/>
        <v>#DIV/0!</v>
      </c>
      <c r="W226" s="25" t="e">
        <f t="shared" si="109"/>
        <v>#DIV/0!</v>
      </c>
      <c r="X226" s="25" t="e">
        <f t="shared" si="107"/>
        <v>#DIV/0!</v>
      </c>
      <c r="Y226" s="25" t="e">
        <f t="shared" si="113"/>
        <v>#DIV/0!</v>
      </c>
      <c r="Z226" s="25" t="e">
        <f t="shared" si="113"/>
        <v>#DIV/0!</v>
      </c>
      <c r="AA226" s="25" t="e">
        <f t="shared" si="113"/>
        <v>#DIV/0!</v>
      </c>
      <c r="AB226" s="25" t="e">
        <f t="shared" si="113"/>
        <v>#DIV/0!</v>
      </c>
      <c r="AC226" s="25" t="e">
        <f t="shared" si="113"/>
        <v>#DIV/0!</v>
      </c>
      <c r="AD226" s="25" t="e">
        <f t="shared" si="111"/>
        <v>#DIV/0!</v>
      </c>
      <c r="AE226" s="25" t="e">
        <f t="shared" si="111"/>
        <v>#DIV/0!</v>
      </c>
      <c r="AF226" s="25" t="e">
        <f t="shared" si="112"/>
        <v>#DIV/0!</v>
      </c>
      <c r="AG226" s="25" t="e">
        <f t="shared" si="112"/>
        <v>#DIV/0!</v>
      </c>
    </row>
    <row r="227" spans="1:33" x14ac:dyDescent="0.25">
      <c r="A227" s="1">
        <f>'Тулуз-Пьерон'!A231</f>
        <v>0</v>
      </c>
      <c r="B227" s="1" t="e">
        <f>AVERAGE('Тулуз-Пьерон'!H231:Q231)</f>
        <v>#DIV/0!</v>
      </c>
      <c r="C227" s="1" t="e">
        <f>AVERAGE('Тулуз-Пьерон'!R231:AA231)</f>
        <v>#DIV/0!</v>
      </c>
      <c r="D227" s="26" t="e">
        <f t="shared" si="96"/>
        <v>#DIV/0!</v>
      </c>
      <c r="E227" s="26" t="e">
        <f>STDEV('Тулуз-Пьерон'!H231:Q231)</f>
        <v>#DIV/0!</v>
      </c>
      <c r="F227" s="26" t="e">
        <f>STDEV('Тулуз-Пьерон'!R231:AA231)</f>
        <v>#DIV/0!</v>
      </c>
      <c r="G227" s="26" t="e">
        <f>SQRT(RSQ('Тулуз-Пьерон'!H231:Q231,'Тулуз-Пьерон'!R231:AA231))</f>
        <v>#DIV/0!</v>
      </c>
      <c r="J227" s="25" t="e">
        <f t="shared" si="97"/>
        <v>#DIV/0!</v>
      </c>
      <c r="K227" s="25" t="e">
        <f t="shared" si="98"/>
        <v>#DIV/0!</v>
      </c>
      <c r="L227" s="25" t="e">
        <f t="shared" si="99"/>
        <v>#DIV/0!</v>
      </c>
      <c r="M227" s="25" t="e">
        <f t="shared" si="108"/>
        <v>#DIV/0!</v>
      </c>
      <c r="N227" s="25" t="e">
        <f t="shared" si="108"/>
        <v>#DIV/0!</v>
      </c>
      <c r="O227" s="25" t="e">
        <f t="shared" si="100"/>
        <v>#DIV/0!</v>
      </c>
      <c r="P227" s="25" t="e">
        <f t="shared" si="101"/>
        <v>#DIV/0!</v>
      </c>
      <c r="Q227" s="25" t="e">
        <f t="shared" si="102"/>
        <v>#DIV/0!</v>
      </c>
      <c r="R227" s="25" t="e">
        <f t="shared" si="103"/>
        <v>#DIV/0!</v>
      </c>
      <c r="S227" s="25" t="e">
        <f t="shared" si="104"/>
        <v>#DIV/0!</v>
      </c>
      <c r="T227" s="25" t="e">
        <f t="shared" si="105"/>
        <v>#DIV/0!</v>
      </c>
      <c r="U227" s="25" t="e">
        <f t="shared" si="106"/>
        <v>#DIV/0!</v>
      </c>
      <c r="V227" s="25" t="e">
        <f t="shared" si="109"/>
        <v>#DIV/0!</v>
      </c>
      <c r="W227" s="25" t="e">
        <f t="shared" si="109"/>
        <v>#DIV/0!</v>
      </c>
      <c r="X227" s="25" t="e">
        <f t="shared" si="107"/>
        <v>#DIV/0!</v>
      </c>
      <c r="Y227" s="25" t="e">
        <f t="shared" si="113"/>
        <v>#DIV/0!</v>
      </c>
      <c r="Z227" s="25" t="e">
        <f t="shared" si="113"/>
        <v>#DIV/0!</v>
      </c>
      <c r="AA227" s="25" t="e">
        <f t="shared" si="113"/>
        <v>#DIV/0!</v>
      </c>
      <c r="AB227" s="25" t="e">
        <f t="shared" si="113"/>
        <v>#DIV/0!</v>
      </c>
      <c r="AC227" s="25" t="e">
        <f t="shared" si="113"/>
        <v>#DIV/0!</v>
      </c>
      <c r="AD227" s="25" t="e">
        <f t="shared" si="111"/>
        <v>#DIV/0!</v>
      </c>
      <c r="AE227" s="25" t="e">
        <f t="shared" si="111"/>
        <v>#DIV/0!</v>
      </c>
      <c r="AF227" s="25" t="e">
        <f t="shared" si="112"/>
        <v>#DIV/0!</v>
      </c>
      <c r="AG227" s="25" t="e">
        <f t="shared" si="112"/>
        <v>#DIV/0!</v>
      </c>
    </row>
    <row r="228" spans="1:33" x14ac:dyDescent="0.25">
      <c r="A228" s="1">
        <f>'Тулуз-Пьерон'!A232</f>
        <v>0</v>
      </c>
      <c r="B228" s="1" t="e">
        <f>AVERAGE('Тулуз-Пьерон'!H232:Q232)</f>
        <v>#DIV/0!</v>
      </c>
      <c r="C228" s="1" t="e">
        <f>AVERAGE('Тулуз-Пьерон'!R232:AA232)</f>
        <v>#DIV/0!</v>
      </c>
      <c r="D228" s="26" t="e">
        <f t="shared" si="96"/>
        <v>#DIV/0!</v>
      </c>
      <c r="E228" s="26" t="e">
        <f>STDEV('Тулуз-Пьерон'!H232:Q232)</f>
        <v>#DIV/0!</v>
      </c>
      <c r="F228" s="26" t="e">
        <f>STDEV('Тулуз-Пьерон'!R232:AA232)</f>
        <v>#DIV/0!</v>
      </c>
      <c r="G228" s="26" t="e">
        <f>SQRT(RSQ('Тулуз-Пьерон'!H232:Q232,'Тулуз-Пьерон'!R232:AA232))</f>
        <v>#DIV/0!</v>
      </c>
      <c r="J228" s="25" t="e">
        <f t="shared" si="97"/>
        <v>#DIV/0!</v>
      </c>
      <c r="K228" s="25" t="e">
        <f t="shared" si="98"/>
        <v>#DIV/0!</v>
      </c>
      <c r="L228" s="25" t="e">
        <f t="shared" si="99"/>
        <v>#DIV/0!</v>
      </c>
      <c r="M228" s="25" t="e">
        <f t="shared" si="108"/>
        <v>#DIV/0!</v>
      </c>
      <c r="N228" s="25" t="e">
        <f t="shared" si="108"/>
        <v>#DIV/0!</v>
      </c>
      <c r="O228" s="25" t="e">
        <f t="shared" si="100"/>
        <v>#DIV/0!</v>
      </c>
      <c r="P228" s="25" t="e">
        <f t="shared" si="101"/>
        <v>#DIV/0!</v>
      </c>
      <c r="Q228" s="25" t="e">
        <f t="shared" si="102"/>
        <v>#DIV/0!</v>
      </c>
      <c r="R228" s="25" t="e">
        <f t="shared" si="103"/>
        <v>#DIV/0!</v>
      </c>
      <c r="S228" s="25" t="e">
        <f t="shared" si="104"/>
        <v>#DIV/0!</v>
      </c>
      <c r="T228" s="25" t="e">
        <f t="shared" si="105"/>
        <v>#DIV/0!</v>
      </c>
      <c r="U228" s="25" t="e">
        <f t="shared" si="106"/>
        <v>#DIV/0!</v>
      </c>
      <c r="V228" s="25" t="e">
        <f t="shared" si="109"/>
        <v>#DIV/0!</v>
      </c>
      <c r="W228" s="25" t="e">
        <f t="shared" si="109"/>
        <v>#DIV/0!</v>
      </c>
      <c r="X228" s="25" t="e">
        <f t="shared" si="107"/>
        <v>#DIV/0!</v>
      </c>
      <c r="Y228" s="25" t="e">
        <f t="shared" si="113"/>
        <v>#DIV/0!</v>
      </c>
      <c r="Z228" s="25" t="e">
        <f t="shared" si="113"/>
        <v>#DIV/0!</v>
      </c>
      <c r="AA228" s="25" t="e">
        <f t="shared" si="113"/>
        <v>#DIV/0!</v>
      </c>
      <c r="AB228" s="25" t="e">
        <f t="shared" si="113"/>
        <v>#DIV/0!</v>
      </c>
      <c r="AC228" s="25" t="e">
        <f t="shared" si="113"/>
        <v>#DIV/0!</v>
      </c>
      <c r="AD228" s="25" t="e">
        <f t="shared" si="111"/>
        <v>#DIV/0!</v>
      </c>
      <c r="AE228" s="25" t="e">
        <f t="shared" si="111"/>
        <v>#DIV/0!</v>
      </c>
      <c r="AF228" s="25" t="e">
        <f t="shared" si="112"/>
        <v>#DIV/0!</v>
      </c>
      <c r="AG228" s="25" t="e">
        <f t="shared" si="112"/>
        <v>#DIV/0!</v>
      </c>
    </row>
    <row r="229" spans="1:33" x14ac:dyDescent="0.25">
      <c r="A229" s="1">
        <f>'Тулуз-Пьерон'!A233</f>
        <v>0</v>
      </c>
      <c r="B229" s="1" t="e">
        <f>AVERAGE('Тулуз-Пьерон'!H233:Q233)</f>
        <v>#DIV/0!</v>
      </c>
      <c r="C229" s="1" t="e">
        <f>AVERAGE('Тулуз-Пьерон'!R233:AA233)</f>
        <v>#DIV/0!</v>
      </c>
      <c r="D229" s="26" t="e">
        <f t="shared" si="96"/>
        <v>#DIV/0!</v>
      </c>
      <c r="E229" s="26" t="e">
        <f>STDEV('Тулуз-Пьерон'!H233:Q233)</f>
        <v>#DIV/0!</v>
      </c>
      <c r="F229" s="26" t="e">
        <f>STDEV('Тулуз-Пьерон'!R233:AA233)</f>
        <v>#DIV/0!</v>
      </c>
      <c r="G229" s="26" t="e">
        <f>SQRT(RSQ('Тулуз-Пьерон'!H233:Q233,'Тулуз-Пьерон'!R233:AA233))</f>
        <v>#DIV/0!</v>
      </c>
      <c r="J229" s="25" t="e">
        <f t="shared" si="97"/>
        <v>#DIV/0!</v>
      </c>
      <c r="K229" s="25" t="e">
        <f t="shared" si="98"/>
        <v>#DIV/0!</v>
      </c>
      <c r="L229" s="25" t="e">
        <f t="shared" si="99"/>
        <v>#DIV/0!</v>
      </c>
      <c r="M229" s="25" t="e">
        <f t="shared" si="108"/>
        <v>#DIV/0!</v>
      </c>
      <c r="N229" s="25" t="e">
        <f t="shared" si="108"/>
        <v>#DIV/0!</v>
      </c>
      <c r="O229" s="25" t="e">
        <f t="shared" si="100"/>
        <v>#DIV/0!</v>
      </c>
      <c r="P229" s="25" t="e">
        <f t="shared" si="101"/>
        <v>#DIV/0!</v>
      </c>
      <c r="Q229" s="25" t="e">
        <f t="shared" si="102"/>
        <v>#DIV/0!</v>
      </c>
      <c r="R229" s="25" t="e">
        <f t="shared" si="103"/>
        <v>#DIV/0!</v>
      </c>
      <c r="S229" s="25" t="e">
        <f t="shared" si="104"/>
        <v>#DIV/0!</v>
      </c>
      <c r="T229" s="25" t="e">
        <f t="shared" si="105"/>
        <v>#DIV/0!</v>
      </c>
      <c r="U229" s="25" t="e">
        <f t="shared" si="106"/>
        <v>#DIV/0!</v>
      </c>
      <c r="V229" s="25" t="e">
        <f t="shared" si="109"/>
        <v>#DIV/0!</v>
      </c>
      <c r="W229" s="25" t="e">
        <f t="shared" si="109"/>
        <v>#DIV/0!</v>
      </c>
      <c r="X229" s="25" t="e">
        <f t="shared" si="107"/>
        <v>#DIV/0!</v>
      </c>
      <c r="Y229" s="25" t="e">
        <f t="shared" si="113"/>
        <v>#DIV/0!</v>
      </c>
      <c r="Z229" s="25" t="e">
        <f t="shared" si="113"/>
        <v>#DIV/0!</v>
      </c>
      <c r="AA229" s="25" t="e">
        <f t="shared" si="113"/>
        <v>#DIV/0!</v>
      </c>
      <c r="AB229" s="25" t="e">
        <f t="shared" si="113"/>
        <v>#DIV/0!</v>
      </c>
      <c r="AC229" s="25" t="e">
        <f t="shared" si="113"/>
        <v>#DIV/0!</v>
      </c>
      <c r="AD229" s="25" t="e">
        <f t="shared" si="111"/>
        <v>#DIV/0!</v>
      </c>
      <c r="AE229" s="25" t="e">
        <f t="shared" si="111"/>
        <v>#DIV/0!</v>
      </c>
      <c r="AF229" s="25" t="e">
        <f t="shared" si="112"/>
        <v>#DIV/0!</v>
      </c>
      <c r="AG229" s="25" t="e">
        <f t="shared" si="112"/>
        <v>#DIV/0!</v>
      </c>
    </row>
    <row r="230" spans="1:33" x14ac:dyDescent="0.25">
      <c r="A230" s="1">
        <f>'Тулуз-Пьерон'!A234</f>
        <v>0</v>
      </c>
      <c r="B230" s="1" t="e">
        <f>AVERAGE('Тулуз-Пьерон'!H234:Q234)</f>
        <v>#DIV/0!</v>
      </c>
      <c r="C230" s="1" t="e">
        <f>AVERAGE('Тулуз-Пьерон'!R234:AA234)</f>
        <v>#DIV/0!</v>
      </c>
      <c r="D230" s="26" t="e">
        <f t="shared" si="96"/>
        <v>#DIV/0!</v>
      </c>
      <c r="E230" s="26" t="e">
        <f>STDEV('Тулуз-Пьерон'!H234:Q234)</f>
        <v>#DIV/0!</v>
      </c>
      <c r="F230" s="26" t="e">
        <f>STDEV('Тулуз-Пьерон'!R234:AA234)</f>
        <v>#DIV/0!</v>
      </c>
      <c r="G230" s="26" t="e">
        <f>SQRT(RSQ('Тулуз-Пьерон'!H234:Q234,'Тулуз-Пьерон'!R234:AA234))</f>
        <v>#DIV/0!</v>
      </c>
      <c r="J230" s="25" t="e">
        <f t="shared" si="97"/>
        <v>#DIV/0!</v>
      </c>
      <c r="K230" s="25" t="e">
        <f t="shared" si="98"/>
        <v>#DIV/0!</v>
      </c>
      <c r="L230" s="25" t="e">
        <f t="shared" si="99"/>
        <v>#DIV/0!</v>
      </c>
      <c r="M230" s="25" t="e">
        <f t="shared" si="108"/>
        <v>#DIV/0!</v>
      </c>
      <c r="N230" s="25" t="e">
        <f t="shared" si="108"/>
        <v>#DIV/0!</v>
      </c>
      <c r="O230" s="25" t="e">
        <f t="shared" si="100"/>
        <v>#DIV/0!</v>
      </c>
      <c r="P230" s="25" t="e">
        <f t="shared" si="101"/>
        <v>#DIV/0!</v>
      </c>
      <c r="Q230" s="25" t="e">
        <f t="shared" si="102"/>
        <v>#DIV/0!</v>
      </c>
      <c r="R230" s="25" t="e">
        <f t="shared" si="103"/>
        <v>#DIV/0!</v>
      </c>
      <c r="S230" s="25" t="e">
        <f t="shared" si="104"/>
        <v>#DIV/0!</v>
      </c>
      <c r="T230" s="25" t="e">
        <f t="shared" si="105"/>
        <v>#DIV/0!</v>
      </c>
      <c r="U230" s="25" t="e">
        <f t="shared" si="106"/>
        <v>#DIV/0!</v>
      </c>
      <c r="V230" s="25" t="e">
        <f t="shared" si="109"/>
        <v>#DIV/0!</v>
      </c>
      <c r="W230" s="25" t="e">
        <f t="shared" si="109"/>
        <v>#DIV/0!</v>
      </c>
      <c r="X230" s="25" t="e">
        <f t="shared" si="107"/>
        <v>#DIV/0!</v>
      </c>
      <c r="Y230" s="25" t="e">
        <f t="shared" si="113"/>
        <v>#DIV/0!</v>
      </c>
      <c r="Z230" s="25" t="e">
        <f t="shared" si="113"/>
        <v>#DIV/0!</v>
      </c>
      <c r="AA230" s="25" t="e">
        <f t="shared" si="113"/>
        <v>#DIV/0!</v>
      </c>
      <c r="AB230" s="25" t="e">
        <f t="shared" si="113"/>
        <v>#DIV/0!</v>
      </c>
      <c r="AC230" s="25" t="e">
        <f t="shared" si="113"/>
        <v>#DIV/0!</v>
      </c>
      <c r="AD230" s="25" t="e">
        <f t="shared" si="111"/>
        <v>#DIV/0!</v>
      </c>
      <c r="AE230" s="25" t="e">
        <f t="shared" si="111"/>
        <v>#DIV/0!</v>
      </c>
      <c r="AF230" s="25" t="e">
        <f t="shared" si="112"/>
        <v>#DIV/0!</v>
      </c>
      <c r="AG230" s="25" t="e">
        <f t="shared" si="112"/>
        <v>#DIV/0!</v>
      </c>
    </row>
    <row r="231" spans="1:33" x14ac:dyDescent="0.25">
      <c r="A231" s="1">
        <f>'Тулуз-Пьерон'!A235</f>
        <v>0</v>
      </c>
      <c r="B231" s="1" t="e">
        <f>AVERAGE('Тулуз-Пьерон'!H235:Q235)</f>
        <v>#DIV/0!</v>
      </c>
      <c r="C231" s="1" t="e">
        <f>AVERAGE('Тулуз-Пьерон'!R235:AA235)</f>
        <v>#DIV/0!</v>
      </c>
      <c r="D231" s="26" t="e">
        <f t="shared" si="96"/>
        <v>#DIV/0!</v>
      </c>
      <c r="E231" s="26" t="e">
        <f>STDEV('Тулуз-Пьерон'!H235:Q235)</f>
        <v>#DIV/0!</v>
      </c>
      <c r="F231" s="26" t="e">
        <f>STDEV('Тулуз-Пьерон'!R235:AA235)</f>
        <v>#DIV/0!</v>
      </c>
      <c r="G231" s="26" t="e">
        <f>SQRT(RSQ('Тулуз-Пьерон'!H235:Q235,'Тулуз-Пьерон'!R235:AA235))</f>
        <v>#DIV/0!</v>
      </c>
      <c r="J231" s="25" t="e">
        <f t="shared" si="97"/>
        <v>#DIV/0!</v>
      </c>
      <c r="K231" s="25" t="e">
        <f t="shared" si="98"/>
        <v>#DIV/0!</v>
      </c>
      <c r="L231" s="25" t="e">
        <f t="shared" si="99"/>
        <v>#DIV/0!</v>
      </c>
      <c r="M231" s="25" t="e">
        <f t="shared" ref="M231:N250" si="114">IF(AND($B231&gt;0,$B231&lt;=15),"ПАТОЛОГИЯ",IF(AND($B231&gt;15,$B231&lt;=25),"Слабая",IF(AND($B231&gt;25,$B231&lt;=36),"Средняя",IF(AND($B231&gt;36,$B231&lt;=48),"Хорошая",IF($B231&gt;48,"Высокая","ОШИБКА")))))</f>
        <v>#DIV/0!</v>
      </c>
      <c r="N231" s="25" t="e">
        <f t="shared" si="114"/>
        <v>#DIV/0!</v>
      </c>
      <c r="O231" s="25" t="e">
        <f t="shared" si="100"/>
        <v>#DIV/0!</v>
      </c>
      <c r="P231" s="25" t="e">
        <f t="shared" si="101"/>
        <v>#DIV/0!</v>
      </c>
      <c r="Q231" s="25" t="e">
        <f t="shared" si="102"/>
        <v>#DIV/0!</v>
      </c>
      <c r="R231" s="25" t="e">
        <f t="shared" si="103"/>
        <v>#DIV/0!</v>
      </c>
      <c r="S231" s="25" t="e">
        <f t="shared" si="104"/>
        <v>#DIV/0!</v>
      </c>
      <c r="T231" s="25" t="e">
        <f t="shared" si="105"/>
        <v>#DIV/0!</v>
      </c>
      <c r="U231" s="25" t="e">
        <f t="shared" si="106"/>
        <v>#DIV/0!</v>
      </c>
      <c r="V231" s="25" t="e">
        <f t="shared" ref="V231:W250" si="115">IF(AND($D231&gt;0,$D231&lt;=0.88),"ПАТОЛОГИЯ",IF(AND($D231&gt;0.88,$D231&lt;=0.91),"Слабая",IF(AND($D231&gt;0.91,$D231&lt;=0.95),"Средняя",IF(AND($D231&gt;0.95,$D231&lt;=0.97),"Хорошая",IF(AND($D231&gt;0.97,$D231&lt;=1),"Высокая","ОШИБКА")))))</f>
        <v>#DIV/0!</v>
      </c>
      <c r="W231" s="25" t="e">
        <f t="shared" si="115"/>
        <v>#DIV/0!</v>
      </c>
      <c r="X231" s="25" t="e">
        <f t="shared" si="107"/>
        <v>#DIV/0!</v>
      </c>
      <c r="Y231" s="25" t="e">
        <f t="shared" ref="Y231:AC240" si="116">IF(AND($D231&gt;0,$D231&lt;=0.89),"ПАТОЛОГИЯ",IF(AND($D231&gt;0.89,$D231&lt;=0.91),"Слабая",IF(AND($D231&gt;91,$D231&lt;=0.93),"Средняя",IF(AND($D231&gt;0.93,$D231&lt;=0.96),"Хорошая",IF(AND($D231&gt;0.96,$D231&lt;=1),"Высокая","ОШИБКА")))))</f>
        <v>#DIV/0!</v>
      </c>
      <c r="Z231" s="25" t="e">
        <f t="shared" si="116"/>
        <v>#DIV/0!</v>
      </c>
      <c r="AA231" s="25" t="e">
        <f t="shared" si="116"/>
        <v>#DIV/0!</v>
      </c>
      <c r="AB231" s="25" t="e">
        <f t="shared" si="116"/>
        <v>#DIV/0!</v>
      </c>
      <c r="AC231" s="25" t="e">
        <f t="shared" si="116"/>
        <v>#DIV/0!</v>
      </c>
      <c r="AD231" s="25" t="e">
        <f t="shared" ref="AD231:AE250" si="117">IF(AND($D231&gt;0,$D231&lt;=0.9),"ПАТОЛОГИЯ",IF($D231=0.91,"Слабая",IF(AND($D231&gt;0.91,$D231&lt;=0.94),"Средняя",IF(AND($D231&gt;0.94,$D231&lt;=0.97),"Хорошая",IF(AND($D231&gt;0.97,$D231&lt;=1),"Высокая","ОШИБКА")))))</f>
        <v>#DIV/0!</v>
      </c>
      <c r="AE231" s="25" t="e">
        <f t="shared" si="117"/>
        <v>#DIV/0!</v>
      </c>
      <c r="AF231" s="25" t="e">
        <f t="shared" ref="AF231:AG250" si="118">IF(AND($D231&gt;0,$D231&lt;=0.9),"ПАТОЛОГИЯ",IF(AND($D231&gt;0.9,$D231&lt;=92),"Слабая",IF(AND($D231&gt;92,$D231&lt;=0.95),"Средняя",IF(AND($D231&gt;0.95,$D231&lt;=0.97),"Хорошая",IF(AND($D231&gt;0.97,$D231&lt;=1),"Высокая","ОШИБКА")))))</f>
        <v>#DIV/0!</v>
      </c>
      <c r="AG231" s="25" t="e">
        <f t="shared" si="118"/>
        <v>#DIV/0!</v>
      </c>
    </row>
    <row r="232" spans="1:33" x14ac:dyDescent="0.25">
      <c r="A232" s="1">
        <f>'Тулуз-Пьерон'!A236</f>
        <v>0</v>
      </c>
      <c r="B232" s="1" t="e">
        <f>AVERAGE('Тулуз-Пьерон'!H236:Q236)</f>
        <v>#DIV/0!</v>
      </c>
      <c r="C232" s="1" t="e">
        <f>AVERAGE('Тулуз-Пьерон'!R236:AA236)</f>
        <v>#DIV/0!</v>
      </c>
      <c r="D232" s="26" t="e">
        <f t="shared" si="96"/>
        <v>#DIV/0!</v>
      </c>
      <c r="E232" s="26" t="e">
        <f>STDEV('Тулуз-Пьерон'!H236:Q236)</f>
        <v>#DIV/0!</v>
      </c>
      <c r="F232" s="26" t="e">
        <f>STDEV('Тулуз-Пьерон'!R236:AA236)</f>
        <v>#DIV/0!</v>
      </c>
      <c r="G232" s="26" t="e">
        <f>SQRT(RSQ('Тулуз-Пьерон'!H236:Q236,'Тулуз-Пьерон'!R236:AA236))</f>
        <v>#DIV/0!</v>
      </c>
      <c r="J232" s="25" t="e">
        <f t="shared" si="97"/>
        <v>#DIV/0!</v>
      </c>
      <c r="K232" s="25" t="e">
        <f t="shared" si="98"/>
        <v>#DIV/0!</v>
      </c>
      <c r="L232" s="25" t="e">
        <f t="shared" si="99"/>
        <v>#DIV/0!</v>
      </c>
      <c r="M232" s="25" t="e">
        <f t="shared" si="114"/>
        <v>#DIV/0!</v>
      </c>
      <c r="N232" s="25" t="e">
        <f t="shared" si="114"/>
        <v>#DIV/0!</v>
      </c>
      <c r="O232" s="25" t="e">
        <f t="shared" si="100"/>
        <v>#DIV/0!</v>
      </c>
      <c r="P232" s="25" t="e">
        <f t="shared" si="101"/>
        <v>#DIV/0!</v>
      </c>
      <c r="Q232" s="25" t="e">
        <f t="shared" si="102"/>
        <v>#DIV/0!</v>
      </c>
      <c r="R232" s="25" t="e">
        <f t="shared" si="103"/>
        <v>#DIV/0!</v>
      </c>
      <c r="S232" s="25" t="e">
        <f t="shared" si="104"/>
        <v>#DIV/0!</v>
      </c>
      <c r="T232" s="25" t="e">
        <f t="shared" si="105"/>
        <v>#DIV/0!</v>
      </c>
      <c r="U232" s="25" t="e">
        <f t="shared" si="106"/>
        <v>#DIV/0!</v>
      </c>
      <c r="V232" s="25" t="e">
        <f t="shared" si="115"/>
        <v>#DIV/0!</v>
      </c>
      <c r="W232" s="25" t="e">
        <f t="shared" si="115"/>
        <v>#DIV/0!</v>
      </c>
      <c r="X232" s="25" t="e">
        <f t="shared" si="107"/>
        <v>#DIV/0!</v>
      </c>
      <c r="Y232" s="25" t="e">
        <f t="shared" si="116"/>
        <v>#DIV/0!</v>
      </c>
      <c r="Z232" s="25" t="e">
        <f t="shared" si="116"/>
        <v>#DIV/0!</v>
      </c>
      <c r="AA232" s="25" t="e">
        <f t="shared" si="116"/>
        <v>#DIV/0!</v>
      </c>
      <c r="AB232" s="25" t="e">
        <f t="shared" si="116"/>
        <v>#DIV/0!</v>
      </c>
      <c r="AC232" s="25" t="e">
        <f t="shared" si="116"/>
        <v>#DIV/0!</v>
      </c>
      <c r="AD232" s="25" t="e">
        <f t="shared" si="117"/>
        <v>#DIV/0!</v>
      </c>
      <c r="AE232" s="25" t="e">
        <f t="shared" si="117"/>
        <v>#DIV/0!</v>
      </c>
      <c r="AF232" s="25" t="e">
        <f t="shared" si="118"/>
        <v>#DIV/0!</v>
      </c>
      <c r="AG232" s="25" t="e">
        <f t="shared" si="118"/>
        <v>#DIV/0!</v>
      </c>
    </row>
    <row r="233" spans="1:33" x14ac:dyDescent="0.25">
      <c r="A233" s="1">
        <f>'Тулуз-Пьерон'!A237</f>
        <v>0</v>
      </c>
      <c r="B233" s="1" t="e">
        <f>AVERAGE('Тулуз-Пьерон'!H237:Q237)</f>
        <v>#DIV/0!</v>
      </c>
      <c r="C233" s="1" t="e">
        <f>AVERAGE('Тулуз-Пьерон'!R237:AA237)</f>
        <v>#DIV/0!</v>
      </c>
      <c r="D233" s="26" t="e">
        <f t="shared" si="96"/>
        <v>#DIV/0!</v>
      </c>
      <c r="E233" s="26" t="e">
        <f>STDEV('Тулуз-Пьерон'!H237:Q237)</f>
        <v>#DIV/0!</v>
      </c>
      <c r="F233" s="26" t="e">
        <f>STDEV('Тулуз-Пьерон'!R237:AA237)</f>
        <v>#DIV/0!</v>
      </c>
      <c r="G233" s="26" t="e">
        <f>SQRT(RSQ('Тулуз-Пьерон'!H237:Q237,'Тулуз-Пьерон'!R237:AA237))</f>
        <v>#DIV/0!</v>
      </c>
      <c r="J233" s="25" t="e">
        <f t="shared" si="97"/>
        <v>#DIV/0!</v>
      </c>
      <c r="K233" s="25" t="e">
        <f t="shared" si="98"/>
        <v>#DIV/0!</v>
      </c>
      <c r="L233" s="25" t="e">
        <f t="shared" si="99"/>
        <v>#DIV/0!</v>
      </c>
      <c r="M233" s="25" t="e">
        <f t="shared" si="114"/>
        <v>#DIV/0!</v>
      </c>
      <c r="N233" s="25" t="e">
        <f t="shared" si="114"/>
        <v>#DIV/0!</v>
      </c>
      <c r="O233" s="25" t="e">
        <f t="shared" si="100"/>
        <v>#DIV/0!</v>
      </c>
      <c r="P233" s="25" t="e">
        <f t="shared" si="101"/>
        <v>#DIV/0!</v>
      </c>
      <c r="Q233" s="25" t="e">
        <f t="shared" si="102"/>
        <v>#DIV/0!</v>
      </c>
      <c r="R233" s="25" t="e">
        <f t="shared" si="103"/>
        <v>#DIV/0!</v>
      </c>
      <c r="S233" s="25" t="e">
        <f t="shared" si="104"/>
        <v>#DIV/0!</v>
      </c>
      <c r="T233" s="25" t="e">
        <f t="shared" si="105"/>
        <v>#DIV/0!</v>
      </c>
      <c r="U233" s="25" t="e">
        <f t="shared" si="106"/>
        <v>#DIV/0!</v>
      </c>
      <c r="V233" s="25" t="e">
        <f t="shared" si="115"/>
        <v>#DIV/0!</v>
      </c>
      <c r="W233" s="25" t="e">
        <f t="shared" si="115"/>
        <v>#DIV/0!</v>
      </c>
      <c r="X233" s="25" t="e">
        <f t="shared" si="107"/>
        <v>#DIV/0!</v>
      </c>
      <c r="Y233" s="25" t="e">
        <f t="shared" si="116"/>
        <v>#DIV/0!</v>
      </c>
      <c r="Z233" s="25" t="e">
        <f t="shared" si="116"/>
        <v>#DIV/0!</v>
      </c>
      <c r="AA233" s="25" t="e">
        <f t="shared" si="116"/>
        <v>#DIV/0!</v>
      </c>
      <c r="AB233" s="25" t="e">
        <f t="shared" si="116"/>
        <v>#DIV/0!</v>
      </c>
      <c r="AC233" s="25" t="e">
        <f t="shared" si="116"/>
        <v>#DIV/0!</v>
      </c>
      <c r="AD233" s="25" t="e">
        <f t="shared" si="117"/>
        <v>#DIV/0!</v>
      </c>
      <c r="AE233" s="25" t="e">
        <f t="shared" si="117"/>
        <v>#DIV/0!</v>
      </c>
      <c r="AF233" s="25" t="e">
        <f t="shared" si="118"/>
        <v>#DIV/0!</v>
      </c>
      <c r="AG233" s="25" t="e">
        <f t="shared" si="118"/>
        <v>#DIV/0!</v>
      </c>
    </row>
    <row r="234" spans="1:33" x14ac:dyDescent="0.25">
      <c r="A234" s="1">
        <f>'Тулуз-Пьерон'!A238</f>
        <v>0</v>
      </c>
      <c r="B234" s="1" t="e">
        <f>AVERAGE('Тулуз-Пьерон'!H238:Q238)</f>
        <v>#DIV/0!</v>
      </c>
      <c r="C234" s="1" t="e">
        <f>AVERAGE('Тулуз-Пьерон'!R238:AA238)</f>
        <v>#DIV/0!</v>
      </c>
      <c r="D234" s="26" t="e">
        <f t="shared" si="96"/>
        <v>#DIV/0!</v>
      </c>
      <c r="E234" s="26" t="e">
        <f>STDEV('Тулуз-Пьерон'!H238:Q238)</f>
        <v>#DIV/0!</v>
      </c>
      <c r="F234" s="26" t="e">
        <f>STDEV('Тулуз-Пьерон'!R238:AA238)</f>
        <v>#DIV/0!</v>
      </c>
      <c r="G234" s="26" t="e">
        <f>SQRT(RSQ('Тулуз-Пьерон'!H238:Q238,'Тулуз-Пьерон'!R238:AA238))</f>
        <v>#DIV/0!</v>
      </c>
      <c r="J234" s="25" t="e">
        <f t="shared" si="97"/>
        <v>#DIV/0!</v>
      </c>
      <c r="K234" s="25" t="e">
        <f t="shared" si="98"/>
        <v>#DIV/0!</v>
      </c>
      <c r="L234" s="25" t="e">
        <f t="shared" si="99"/>
        <v>#DIV/0!</v>
      </c>
      <c r="M234" s="25" t="e">
        <f t="shared" si="114"/>
        <v>#DIV/0!</v>
      </c>
      <c r="N234" s="25" t="e">
        <f t="shared" si="114"/>
        <v>#DIV/0!</v>
      </c>
      <c r="O234" s="25" t="e">
        <f t="shared" si="100"/>
        <v>#DIV/0!</v>
      </c>
      <c r="P234" s="25" t="e">
        <f t="shared" si="101"/>
        <v>#DIV/0!</v>
      </c>
      <c r="Q234" s="25" t="e">
        <f t="shared" si="102"/>
        <v>#DIV/0!</v>
      </c>
      <c r="R234" s="25" t="e">
        <f t="shared" si="103"/>
        <v>#DIV/0!</v>
      </c>
      <c r="S234" s="25" t="e">
        <f t="shared" si="104"/>
        <v>#DIV/0!</v>
      </c>
      <c r="T234" s="25" t="e">
        <f t="shared" si="105"/>
        <v>#DIV/0!</v>
      </c>
      <c r="U234" s="25" t="e">
        <f t="shared" si="106"/>
        <v>#DIV/0!</v>
      </c>
      <c r="V234" s="25" t="e">
        <f t="shared" si="115"/>
        <v>#DIV/0!</v>
      </c>
      <c r="W234" s="25" t="e">
        <f t="shared" si="115"/>
        <v>#DIV/0!</v>
      </c>
      <c r="X234" s="25" t="e">
        <f t="shared" si="107"/>
        <v>#DIV/0!</v>
      </c>
      <c r="Y234" s="25" t="e">
        <f t="shared" si="116"/>
        <v>#DIV/0!</v>
      </c>
      <c r="Z234" s="25" t="e">
        <f t="shared" si="116"/>
        <v>#DIV/0!</v>
      </c>
      <c r="AA234" s="25" t="e">
        <f t="shared" si="116"/>
        <v>#DIV/0!</v>
      </c>
      <c r="AB234" s="25" t="e">
        <f t="shared" si="116"/>
        <v>#DIV/0!</v>
      </c>
      <c r="AC234" s="25" t="e">
        <f t="shared" si="116"/>
        <v>#DIV/0!</v>
      </c>
      <c r="AD234" s="25" t="e">
        <f t="shared" si="117"/>
        <v>#DIV/0!</v>
      </c>
      <c r="AE234" s="25" t="e">
        <f t="shared" si="117"/>
        <v>#DIV/0!</v>
      </c>
      <c r="AF234" s="25" t="e">
        <f t="shared" si="118"/>
        <v>#DIV/0!</v>
      </c>
      <c r="AG234" s="25" t="e">
        <f t="shared" si="118"/>
        <v>#DIV/0!</v>
      </c>
    </row>
    <row r="235" spans="1:33" x14ac:dyDescent="0.25">
      <c r="A235" s="1">
        <f>'Тулуз-Пьерон'!A239</f>
        <v>0</v>
      </c>
      <c r="B235" s="1" t="e">
        <f>AVERAGE('Тулуз-Пьерон'!H239:Q239)</f>
        <v>#DIV/0!</v>
      </c>
      <c r="C235" s="1" t="e">
        <f>AVERAGE('Тулуз-Пьерон'!R239:AA239)</f>
        <v>#DIV/0!</v>
      </c>
      <c r="D235" s="26" t="e">
        <f t="shared" si="96"/>
        <v>#DIV/0!</v>
      </c>
      <c r="E235" s="26" t="e">
        <f>STDEV('Тулуз-Пьерон'!H239:Q239)</f>
        <v>#DIV/0!</v>
      </c>
      <c r="F235" s="26" t="e">
        <f>STDEV('Тулуз-Пьерон'!R239:AA239)</f>
        <v>#DIV/0!</v>
      </c>
      <c r="G235" s="26" t="e">
        <f>SQRT(RSQ('Тулуз-Пьерон'!H239:Q239,'Тулуз-Пьерон'!R239:AA239))</f>
        <v>#DIV/0!</v>
      </c>
      <c r="J235" s="25" t="e">
        <f t="shared" si="97"/>
        <v>#DIV/0!</v>
      </c>
      <c r="K235" s="25" t="e">
        <f t="shared" si="98"/>
        <v>#DIV/0!</v>
      </c>
      <c r="L235" s="25" t="e">
        <f t="shared" si="99"/>
        <v>#DIV/0!</v>
      </c>
      <c r="M235" s="25" t="e">
        <f t="shared" si="114"/>
        <v>#DIV/0!</v>
      </c>
      <c r="N235" s="25" t="e">
        <f t="shared" si="114"/>
        <v>#DIV/0!</v>
      </c>
      <c r="O235" s="25" t="e">
        <f t="shared" si="100"/>
        <v>#DIV/0!</v>
      </c>
      <c r="P235" s="25" t="e">
        <f t="shared" si="101"/>
        <v>#DIV/0!</v>
      </c>
      <c r="Q235" s="25" t="e">
        <f t="shared" si="102"/>
        <v>#DIV/0!</v>
      </c>
      <c r="R235" s="25" t="e">
        <f t="shared" si="103"/>
        <v>#DIV/0!</v>
      </c>
      <c r="S235" s="25" t="e">
        <f t="shared" si="104"/>
        <v>#DIV/0!</v>
      </c>
      <c r="T235" s="25" t="e">
        <f t="shared" si="105"/>
        <v>#DIV/0!</v>
      </c>
      <c r="U235" s="25" t="e">
        <f t="shared" si="106"/>
        <v>#DIV/0!</v>
      </c>
      <c r="V235" s="25" t="e">
        <f t="shared" si="115"/>
        <v>#DIV/0!</v>
      </c>
      <c r="W235" s="25" t="e">
        <f t="shared" si="115"/>
        <v>#DIV/0!</v>
      </c>
      <c r="X235" s="25" t="e">
        <f t="shared" si="107"/>
        <v>#DIV/0!</v>
      </c>
      <c r="Y235" s="25" t="e">
        <f t="shared" si="116"/>
        <v>#DIV/0!</v>
      </c>
      <c r="Z235" s="25" t="e">
        <f t="shared" si="116"/>
        <v>#DIV/0!</v>
      </c>
      <c r="AA235" s="25" t="e">
        <f t="shared" si="116"/>
        <v>#DIV/0!</v>
      </c>
      <c r="AB235" s="25" t="e">
        <f t="shared" si="116"/>
        <v>#DIV/0!</v>
      </c>
      <c r="AC235" s="25" t="e">
        <f t="shared" si="116"/>
        <v>#DIV/0!</v>
      </c>
      <c r="AD235" s="25" t="e">
        <f t="shared" si="117"/>
        <v>#DIV/0!</v>
      </c>
      <c r="AE235" s="25" t="e">
        <f t="shared" si="117"/>
        <v>#DIV/0!</v>
      </c>
      <c r="AF235" s="25" t="e">
        <f t="shared" si="118"/>
        <v>#DIV/0!</v>
      </c>
      <c r="AG235" s="25" t="e">
        <f t="shared" si="118"/>
        <v>#DIV/0!</v>
      </c>
    </row>
    <row r="236" spans="1:33" x14ac:dyDescent="0.25">
      <c r="A236" s="1">
        <f>'Тулуз-Пьерон'!A240</f>
        <v>0</v>
      </c>
      <c r="B236" s="1" t="e">
        <f>AVERAGE('Тулуз-Пьерон'!H240:Q240)</f>
        <v>#DIV/0!</v>
      </c>
      <c r="C236" s="1" t="e">
        <f>AVERAGE('Тулуз-Пьерон'!R240:AA240)</f>
        <v>#DIV/0!</v>
      </c>
      <c r="D236" s="26" t="e">
        <f t="shared" si="96"/>
        <v>#DIV/0!</v>
      </c>
      <c r="E236" s="26" t="e">
        <f>STDEV('Тулуз-Пьерон'!H240:Q240)</f>
        <v>#DIV/0!</v>
      </c>
      <c r="F236" s="26" t="e">
        <f>STDEV('Тулуз-Пьерон'!R240:AA240)</f>
        <v>#DIV/0!</v>
      </c>
      <c r="G236" s="26" t="e">
        <f>SQRT(RSQ('Тулуз-Пьерон'!H240:Q240,'Тулуз-Пьерон'!R240:AA240))</f>
        <v>#DIV/0!</v>
      </c>
      <c r="J236" s="25" t="e">
        <f t="shared" si="97"/>
        <v>#DIV/0!</v>
      </c>
      <c r="K236" s="25" t="e">
        <f t="shared" si="98"/>
        <v>#DIV/0!</v>
      </c>
      <c r="L236" s="25" t="e">
        <f t="shared" si="99"/>
        <v>#DIV/0!</v>
      </c>
      <c r="M236" s="25" t="e">
        <f t="shared" si="114"/>
        <v>#DIV/0!</v>
      </c>
      <c r="N236" s="25" t="e">
        <f t="shared" si="114"/>
        <v>#DIV/0!</v>
      </c>
      <c r="O236" s="25" t="e">
        <f t="shared" si="100"/>
        <v>#DIV/0!</v>
      </c>
      <c r="P236" s="25" t="e">
        <f t="shared" si="101"/>
        <v>#DIV/0!</v>
      </c>
      <c r="Q236" s="25" t="e">
        <f t="shared" si="102"/>
        <v>#DIV/0!</v>
      </c>
      <c r="R236" s="25" t="e">
        <f t="shared" si="103"/>
        <v>#DIV/0!</v>
      </c>
      <c r="S236" s="25" t="e">
        <f t="shared" si="104"/>
        <v>#DIV/0!</v>
      </c>
      <c r="T236" s="25" t="e">
        <f t="shared" si="105"/>
        <v>#DIV/0!</v>
      </c>
      <c r="U236" s="25" t="e">
        <f t="shared" si="106"/>
        <v>#DIV/0!</v>
      </c>
      <c r="V236" s="25" t="e">
        <f t="shared" si="115"/>
        <v>#DIV/0!</v>
      </c>
      <c r="W236" s="25" t="e">
        <f t="shared" si="115"/>
        <v>#DIV/0!</v>
      </c>
      <c r="X236" s="25" t="e">
        <f t="shared" si="107"/>
        <v>#DIV/0!</v>
      </c>
      <c r="Y236" s="25" t="e">
        <f t="shared" si="116"/>
        <v>#DIV/0!</v>
      </c>
      <c r="Z236" s="25" t="e">
        <f t="shared" si="116"/>
        <v>#DIV/0!</v>
      </c>
      <c r="AA236" s="25" t="e">
        <f t="shared" si="116"/>
        <v>#DIV/0!</v>
      </c>
      <c r="AB236" s="25" t="e">
        <f t="shared" si="116"/>
        <v>#DIV/0!</v>
      </c>
      <c r="AC236" s="25" t="e">
        <f t="shared" si="116"/>
        <v>#DIV/0!</v>
      </c>
      <c r="AD236" s="25" t="e">
        <f t="shared" si="117"/>
        <v>#DIV/0!</v>
      </c>
      <c r="AE236" s="25" t="e">
        <f t="shared" si="117"/>
        <v>#DIV/0!</v>
      </c>
      <c r="AF236" s="25" t="e">
        <f t="shared" si="118"/>
        <v>#DIV/0!</v>
      </c>
      <c r="AG236" s="25" t="e">
        <f t="shared" si="118"/>
        <v>#DIV/0!</v>
      </c>
    </row>
    <row r="237" spans="1:33" x14ac:dyDescent="0.25">
      <c r="A237" s="1">
        <f>'Тулуз-Пьерон'!A241</f>
        <v>0</v>
      </c>
      <c r="B237" s="1" t="e">
        <f>AVERAGE('Тулуз-Пьерон'!H241:Q241)</f>
        <v>#DIV/0!</v>
      </c>
      <c r="C237" s="1" t="e">
        <f>AVERAGE('Тулуз-Пьерон'!R241:AA241)</f>
        <v>#DIV/0!</v>
      </c>
      <c r="D237" s="26" t="e">
        <f t="shared" si="96"/>
        <v>#DIV/0!</v>
      </c>
      <c r="E237" s="26" t="e">
        <f>STDEV('Тулуз-Пьерон'!H241:Q241)</f>
        <v>#DIV/0!</v>
      </c>
      <c r="F237" s="26" t="e">
        <f>STDEV('Тулуз-Пьерон'!R241:AA241)</f>
        <v>#DIV/0!</v>
      </c>
      <c r="G237" s="26" t="e">
        <f>SQRT(RSQ('Тулуз-Пьерон'!H241:Q241,'Тулуз-Пьерон'!R241:AA241))</f>
        <v>#DIV/0!</v>
      </c>
      <c r="J237" s="25" t="e">
        <f t="shared" si="97"/>
        <v>#DIV/0!</v>
      </c>
      <c r="K237" s="25" t="e">
        <f t="shared" si="98"/>
        <v>#DIV/0!</v>
      </c>
      <c r="L237" s="25" t="e">
        <f t="shared" si="99"/>
        <v>#DIV/0!</v>
      </c>
      <c r="M237" s="25" t="e">
        <f t="shared" si="114"/>
        <v>#DIV/0!</v>
      </c>
      <c r="N237" s="25" t="e">
        <f t="shared" si="114"/>
        <v>#DIV/0!</v>
      </c>
      <c r="O237" s="25" t="e">
        <f t="shared" si="100"/>
        <v>#DIV/0!</v>
      </c>
      <c r="P237" s="25" t="e">
        <f t="shared" si="101"/>
        <v>#DIV/0!</v>
      </c>
      <c r="Q237" s="25" t="e">
        <f t="shared" si="102"/>
        <v>#DIV/0!</v>
      </c>
      <c r="R237" s="25" t="e">
        <f t="shared" si="103"/>
        <v>#DIV/0!</v>
      </c>
      <c r="S237" s="25" t="e">
        <f t="shared" si="104"/>
        <v>#DIV/0!</v>
      </c>
      <c r="T237" s="25" t="e">
        <f t="shared" si="105"/>
        <v>#DIV/0!</v>
      </c>
      <c r="U237" s="25" t="e">
        <f t="shared" si="106"/>
        <v>#DIV/0!</v>
      </c>
      <c r="V237" s="25" t="e">
        <f t="shared" si="115"/>
        <v>#DIV/0!</v>
      </c>
      <c r="W237" s="25" t="e">
        <f t="shared" si="115"/>
        <v>#DIV/0!</v>
      </c>
      <c r="X237" s="25" t="e">
        <f t="shared" si="107"/>
        <v>#DIV/0!</v>
      </c>
      <c r="Y237" s="25" t="e">
        <f t="shared" si="116"/>
        <v>#DIV/0!</v>
      </c>
      <c r="Z237" s="25" t="e">
        <f t="shared" si="116"/>
        <v>#DIV/0!</v>
      </c>
      <c r="AA237" s="25" t="e">
        <f t="shared" si="116"/>
        <v>#DIV/0!</v>
      </c>
      <c r="AB237" s="25" t="e">
        <f t="shared" si="116"/>
        <v>#DIV/0!</v>
      </c>
      <c r="AC237" s="25" t="e">
        <f t="shared" si="116"/>
        <v>#DIV/0!</v>
      </c>
      <c r="AD237" s="25" t="e">
        <f t="shared" si="117"/>
        <v>#DIV/0!</v>
      </c>
      <c r="AE237" s="25" t="e">
        <f t="shared" si="117"/>
        <v>#DIV/0!</v>
      </c>
      <c r="AF237" s="25" t="e">
        <f t="shared" si="118"/>
        <v>#DIV/0!</v>
      </c>
      <c r="AG237" s="25" t="e">
        <f t="shared" si="118"/>
        <v>#DIV/0!</v>
      </c>
    </row>
    <row r="238" spans="1:33" x14ac:dyDescent="0.25">
      <c r="A238" s="1">
        <f>'Тулуз-Пьерон'!A242</f>
        <v>0</v>
      </c>
      <c r="B238" s="1" t="e">
        <f>AVERAGE('Тулуз-Пьерон'!H242:Q242)</f>
        <v>#DIV/0!</v>
      </c>
      <c r="C238" s="1" t="e">
        <f>AVERAGE('Тулуз-Пьерон'!R242:AA242)</f>
        <v>#DIV/0!</v>
      </c>
      <c r="D238" s="26" t="e">
        <f t="shared" si="96"/>
        <v>#DIV/0!</v>
      </c>
      <c r="E238" s="26" t="e">
        <f>STDEV('Тулуз-Пьерон'!H242:Q242)</f>
        <v>#DIV/0!</v>
      </c>
      <c r="F238" s="26" t="e">
        <f>STDEV('Тулуз-Пьерон'!R242:AA242)</f>
        <v>#DIV/0!</v>
      </c>
      <c r="G238" s="26" t="e">
        <f>SQRT(RSQ('Тулуз-Пьерон'!H242:Q242,'Тулуз-Пьерон'!R242:AA242))</f>
        <v>#DIV/0!</v>
      </c>
      <c r="J238" s="25" t="e">
        <f t="shared" si="97"/>
        <v>#DIV/0!</v>
      </c>
      <c r="K238" s="25" t="e">
        <f t="shared" si="98"/>
        <v>#DIV/0!</v>
      </c>
      <c r="L238" s="25" t="e">
        <f t="shared" si="99"/>
        <v>#DIV/0!</v>
      </c>
      <c r="M238" s="25" t="e">
        <f t="shared" si="114"/>
        <v>#DIV/0!</v>
      </c>
      <c r="N238" s="25" t="e">
        <f t="shared" si="114"/>
        <v>#DIV/0!</v>
      </c>
      <c r="O238" s="25" t="e">
        <f t="shared" si="100"/>
        <v>#DIV/0!</v>
      </c>
      <c r="P238" s="25" t="e">
        <f t="shared" si="101"/>
        <v>#DIV/0!</v>
      </c>
      <c r="Q238" s="25" t="e">
        <f t="shared" si="102"/>
        <v>#DIV/0!</v>
      </c>
      <c r="R238" s="25" t="e">
        <f t="shared" si="103"/>
        <v>#DIV/0!</v>
      </c>
      <c r="S238" s="25" t="e">
        <f t="shared" si="104"/>
        <v>#DIV/0!</v>
      </c>
      <c r="T238" s="25" t="e">
        <f t="shared" si="105"/>
        <v>#DIV/0!</v>
      </c>
      <c r="U238" s="25" t="e">
        <f t="shared" si="106"/>
        <v>#DIV/0!</v>
      </c>
      <c r="V238" s="25" t="e">
        <f t="shared" si="115"/>
        <v>#DIV/0!</v>
      </c>
      <c r="W238" s="25" t="e">
        <f t="shared" si="115"/>
        <v>#DIV/0!</v>
      </c>
      <c r="X238" s="25" t="e">
        <f t="shared" si="107"/>
        <v>#DIV/0!</v>
      </c>
      <c r="Y238" s="25" t="e">
        <f t="shared" si="116"/>
        <v>#DIV/0!</v>
      </c>
      <c r="Z238" s="25" t="e">
        <f t="shared" si="116"/>
        <v>#DIV/0!</v>
      </c>
      <c r="AA238" s="25" t="e">
        <f t="shared" si="116"/>
        <v>#DIV/0!</v>
      </c>
      <c r="AB238" s="25" t="e">
        <f t="shared" si="116"/>
        <v>#DIV/0!</v>
      </c>
      <c r="AC238" s="25" t="e">
        <f t="shared" si="116"/>
        <v>#DIV/0!</v>
      </c>
      <c r="AD238" s="25" t="e">
        <f t="shared" si="117"/>
        <v>#DIV/0!</v>
      </c>
      <c r="AE238" s="25" t="e">
        <f t="shared" si="117"/>
        <v>#DIV/0!</v>
      </c>
      <c r="AF238" s="25" t="e">
        <f t="shared" si="118"/>
        <v>#DIV/0!</v>
      </c>
      <c r="AG238" s="25" t="e">
        <f t="shared" si="118"/>
        <v>#DIV/0!</v>
      </c>
    </row>
    <row r="239" spans="1:33" x14ac:dyDescent="0.25">
      <c r="A239" s="1">
        <f>'Тулуз-Пьерон'!A243</f>
        <v>0</v>
      </c>
      <c r="B239" s="1" t="e">
        <f>AVERAGE('Тулуз-Пьерон'!H243:Q243)</f>
        <v>#DIV/0!</v>
      </c>
      <c r="C239" s="1" t="e">
        <f>AVERAGE('Тулуз-Пьерон'!R243:AA243)</f>
        <v>#DIV/0!</v>
      </c>
      <c r="D239" s="26" t="e">
        <f t="shared" si="96"/>
        <v>#DIV/0!</v>
      </c>
      <c r="E239" s="26" t="e">
        <f>STDEV('Тулуз-Пьерон'!H243:Q243)</f>
        <v>#DIV/0!</v>
      </c>
      <c r="F239" s="26" t="e">
        <f>STDEV('Тулуз-Пьерон'!R243:AA243)</f>
        <v>#DIV/0!</v>
      </c>
      <c r="G239" s="26" t="e">
        <f>SQRT(RSQ('Тулуз-Пьерон'!H243:Q243,'Тулуз-Пьерон'!R243:AA243))</f>
        <v>#DIV/0!</v>
      </c>
      <c r="J239" s="25" t="e">
        <f t="shared" si="97"/>
        <v>#DIV/0!</v>
      </c>
      <c r="K239" s="25" t="e">
        <f t="shared" si="98"/>
        <v>#DIV/0!</v>
      </c>
      <c r="L239" s="25" t="e">
        <f t="shared" si="99"/>
        <v>#DIV/0!</v>
      </c>
      <c r="M239" s="25" t="e">
        <f t="shared" si="114"/>
        <v>#DIV/0!</v>
      </c>
      <c r="N239" s="25" t="e">
        <f t="shared" si="114"/>
        <v>#DIV/0!</v>
      </c>
      <c r="O239" s="25" t="e">
        <f t="shared" si="100"/>
        <v>#DIV/0!</v>
      </c>
      <c r="P239" s="25" t="e">
        <f t="shared" si="101"/>
        <v>#DIV/0!</v>
      </c>
      <c r="Q239" s="25" t="e">
        <f t="shared" si="102"/>
        <v>#DIV/0!</v>
      </c>
      <c r="R239" s="25" t="e">
        <f t="shared" si="103"/>
        <v>#DIV/0!</v>
      </c>
      <c r="S239" s="25" t="e">
        <f t="shared" si="104"/>
        <v>#DIV/0!</v>
      </c>
      <c r="T239" s="25" t="e">
        <f t="shared" si="105"/>
        <v>#DIV/0!</v>
      </c>
      <c r="U239" s="25" t="e">
        <f t="shared" si="106"/>
        <v>#DIV/0!</v>
      </c>
      <c r="V239" s="25" t="e">
        <f t="shared" si="115"/>
        <v>#DIV/0!</v>
      </c>
      <c r="W239" s="25" t="e">
        <f t="shared" si="115"/>
        <v>#DIV/0!</v>
      </c>
      <c r="X239" s="25" t="e">
        <f t="shared" si="107"/>
        <v>#DIV/0!</v>
      </c>
      <c r="Y239" s="25" t="e">
        <f t="shared" si="116"/>
        <v>#DIV/0!</v>
      </c>
      <c r="Z239" s="25" t="e">
        <f t="shared" si="116"/>
        <v>#DIV/0!</v>
      </c>
      <c r="AA239" s="25" t="e">
        <f t="shared" si="116"/>
        <v>#DIV/0!</v>
      </c>
      <c r="AB239" s="25" t="e">
        <f t="shared" si="116"/>
        <v>#DIV/0!</v>
      </c>
      <c r="AC239" s="25" t="e">
        <f t="shared" si="116"/>
        <v>#DIV/0!</v>
      </c>
      <c r="AD239" s="25" t="e">
        <f t="shared" si="117"/>
        <v>#DIV/0!</v>
      </c>
      <c r="AE239" s="25" t="e">
        <f t="shared" si="117"/>
        <v>#DIV/0!</v>
      </c>
      <c r="AF239" s="25" t="e">
        <f t="shared" si="118"/>
        <v>#DIV/0!</v>
      </c>
      <c r="AG239" s="25" t="e">
        <f t="shared" si="118"/>
        <v>#DIV/0!</v>
      </c>
    </row>
    <row r="240" spans="1:33" x14ac:dyDescent="0.25">
      <c r="A240" s="1">
        <f>'Тулуз-Пьерон'!A244</f>
        <v>0</v>
      </c>
      <c r="B240" s="1" t="e">
        <f>AVERAGE('Тулуз-Пьерон'!H244:Q244)</f>
        <v>#DIV/0!</v>
      </c>
      <c r="C240" s="1" t="e">
        <f>AVERAGE('Тулуз-Пьерон'!R244:AA244)</f>
        <v>#DIV/0!</v>
      </c>
      <c r="D240" s="26" t="e">
        <f t="shared" si="96"/>
        <v>#DIV/0!</v>
      </c>
      <c r="E240" s="26" t="e">
        <f>STDEV('Тулуз-Пьерон'!H244:Q244)</f>
        <v>#DIV/0!</v>
      </c>
      <c r="F240" s="26" t="e">
        <f>STDEV('Тулуз-Пьерон'!R244:AA244)</f>
        <v>#DIV/0!</v>
      </c>
      <c r="G240" s="26" t="e">
        <f>SQRT(RSQ('Тулуз-Пьерон'!H244:Q244,'Тулуз-Пьерон'!R244:AA244))</f>
        <v>#DIV/0!</v>
      </c>
      <c r="J240" s="25" t="e">
        <f t="shared" si="97"/>
        <v>#DIV/0!</v>
      </c>
      <c r="K240" s="25" t="e">
        <f t="shared" si="98"/>
        <v>#DIV/0!</v>
      </c>
      <c r="L240" s="25" t="e">
        <f t="shared" si="99"/>
        <v>#DIV/0!</v>
      </c>
      <c r="M240" s="25" t="e">
        <f t="shared" si="114"/>
        <v>#DIV/0!</v>
      </c>
      <c r="N240" s="25" t="e">
        <f t="shared" si="114"/>
        <v>#DIV/0!</v>
      </c>
      <c r="O240" s="25" t="e">
        <f t="shared" si="100"/>
        <v>#DIV/0!</v>
      </c>
      <c r="P240" s="25" t="e">
        <f t="shared" si="101"/>
        <v>#DIV/0!</v>
      </c>
      <c r="Q240" s="25" t="e">
        <f t="shared" si="102"/>
        <v>#DIV/0!</v>
      </c>
      <c r="R240" s="25" t="e">
        <f t="shared" si="103"/>
        <v>#DIV/0!</v>
      </c>
      <c r="S240" s="25" t="e">
        <f t="shared" si="104"/>
        <v>#DIV/0!</v>
      </c>
      <c r="T240" s="25" t="e">
        <f t="shared" si="105"/>
        <v>#DIV/0!</v>
      </c>
      <c r="U240" s="25" t="e">
        <f t="shared" si="106"/>
        <v>#DIV/0!</v>
      </c>
      <c r="V240" s="25" t="e">
        <f t="shared" si="115"/>
        <v>#DIV/0!</v>
      </c>
      <c r="W240" s="25" t="e">
        <f t="shared" si="115"/>
        <v>#DIV/0!</v>
      </c>
      <c r="X240" s="25" t="e">
        <f t="shared" si="107"/>
        <v>#DIV/0!</v>
      </c>
      <c r="Y240" s="25" t="e">
        <f t="shared" si="116"/>
        <v>#DIV/0!</v>
      </c>
      <c r="Z240" s="25" t="e">
        <f t="shared" si="116"/>
        <v>#DIV/0!</v>
      </c>
      <c r="AA240" s="25" t="e">
        <f t="shared" si="116"/>
        <v>#DIV/0!</v>
      </c>
      <c r="AB240" s="25" t="e">
        <f t="shared" si="116"/>
        <v>#DIV/0!</v>
      </c>
      <c r="AC240" s="25" t="e">
        <f t="shared" si="116"/>
        <v>#DIV/0!</v>
      </c>
      <c r="AD240" s="25" t="e">
        <f t="shared" si="117"/>
        <v>#DIV/0!</v>
      </c>
      <c r="AE240" s="25" t="e">
        <f t="shared" si="117"/>
        <v>#DIV/0!</v>
      </c>
      <c r="AF240" s="25" t="e">
        <f t="shared" si="118"/>
        <v>#DIV/0!</v>
      </c>
      <c r="AG240" s="25" t="e">
        <f t="shared" si="118"/>
        <v>#DIV/0!</v>
      </c>
    </row>
    <row r="241" spans="1:33" x14ac:dyDescent="0.25">
      <c r="A241" s="1">
        <f>'Тулуз-Пьерон'!A245</f>
        <v>0</v>
      </c>
      <c r="B241" s="1" t="e">
        <f>AVERAGE('Тулуз-Пьерон'!H245:Q245)</f>
        <v>#DIV/0!</v>
      </c>
      <c r="C241" s="1" t="e">
        <f>AVERAGE('Тулуз-Пьерон'!R245:AA245)</f>
        <v>#DIV/0!</v>
      </c>
      <c r="D241" s="26" t="e">
        <f t="shared" si="96"/>
        <v>#DIV/0!</v>
      </c>
      <c r="E241" s="26" t="e">
        <f>STDEV('Тулуз-Пьерон'!H245:Q245)</f>
        <v>#DIV/0!</v>
      </c>
      <c r="F241" s="26" t="e">
        <f>STDEV('Тулуз-Пьерон'!R245:AA245)</f>
        <v>#DIV/0!</v>
      </c>
      <c r="G241" s="26" t="e">
        <f>SQRT(RSQ('Тулуз-Пьерон'!H245:Q245,'Тулуз-Пьерон'!R245:AA245))</f>
        <v>#DIV/0!</v>
      </c>
      <c r="J241" s="25" t="e">
        <f t="shared" si="97"/>
        <v>#DIV/0!</v>
      </c>
      <c r="K241" s="25" t="e">
        <f t="shared" si="98"/>
        <v>#DIV/0!</v>
      </c>
      <c r="L241" s="25" t="e">
        <f t="shared" si="99"/>
        <v>#DIV/0!</v>
      </c>
      <c r="M241" s="25" t="e">
        <f t="shared" si="114"/>
        <v>#DIV/0!</v>
      </c>
      <c r="N241" s="25" t="e">
        <f t="shared" si="114"/>
        <v>#DIV/0!</v>
      </c>
      <c r="O241" s="25" t="e">
        <f t="shared" si="100"/>
        <v>#DIV/0!</v>
      </c>
      <c r="P241" s="25" t="e">
        <f t="shared" si="101"/>
        <v>#DIV/0!</v>
      </c>
      <c r="Q241" s="25" t="e">
        <f t="shared" si="102"/>
        <v>#DIV/0!</v>
      </c>
      <c r="R241" s="25" t="e">
        <f t="shared" si="103"/>
        <v>#DIV/0!</v>
      </c>
      <c r="S241" s="25" t="e">
        <f t="shared" si="104"/>
        <v>#DIV/0!</v>
      </c>
      <c r="T241" s="25" t="e">
        <f t="shared" si="105"/>
        <v>#DIV/0!</v>
      </c>
      <c r="U241" s="25" t="e">
        <f t="shared" si="106"/>
        <v>#DIV/0!</v>
      </c>
      <c r="V241" s="25" t="e">
        <f t="shared" si="115"/>
        <v>#DIV/0!</v>
      </c>
      <c r="W241" s="25" t="e">
        <f t="shared" si="115"/>
        <v>#DIV/0!</v>
      </c>
      <c r="X241" s="25" t="e">
        <f t="shared" si="107"/>
        <v>#DIV/0!</v>
      </c>
      <c r="Y241" s="25" t="e">
        <f t="shared" ref="Y241:AC250" si="119">IF(AND($D241&gt;0,$D241&lt;=0.89),"ПАТОЛОГИЯ",IF(AND($D241&gt;0.89,$D241&lt;=0.91),"Слабая",IF(AND($D241&gt;91,$D241&lt;=0.93),"Средняя",IF(AND($D241&gt;0.93,$D241&lt;=0.96),"Хорошая",IF(AND($D241&gt;0.96,$D241&lt;=1),"Высокая","ОШИБКА")))))</f>
        <v>#DIV/0!</v>
      </c>
      <c r="Z241" s="25" t="e">
        <f t="shared" si="119"/>
        <v>#DIV/0!</v>
      </c>
      <c r="AA241" s="25" t="e">
        <f t="shared" si="119"/>
        <v>#DIV/0!</v>
      </c>
      <c r="AB241" s="25" t="e">
        <f t="shared" si="119"/>
        <v>#DIV/0!</v>
      </c>
      <c r="AC241" s="25" t="e">
        <f t="shared" si="119"/>
        <v>#DIV/0!</v>
      </c>
      <c r="AD241" s="25" t="e">
        <f t="shared" si="117"/>
        <v>#DIV/0!</v>
      </c>
      <c r="AE241" s="25" t="e">
        <f t="shared" si="117"/>
        <v>#DIV/0!</v>
      </c>
      <c r="AF241" s="25" t="e">
        <f t="shared" si="118"/>
        <v>#DIV/0!</v>
      </c>
      <c r="AG241" s="25" t="e">
        <f t="shared" si="118"/>
        <v>#DIV/0!</v>
      </c>
    </row>
    <row r="242" spans="1:33" x14ac:dyDescent="0.25">
      <c r="A242" s="1">
        <f>'Тулуз-Пьерон'!A246</f>
        <v>0</v>
      </c>
      <c r="B242" s="1" t="e">
        <f>AVERAGE('Тулуз-Пьерон'!H246:Q246)</f>
        <v>#DIV/0!</v>
      </c>
      <c r="C242" s="1" t="e">
        <f>AVERAGE('Тулуз-Пьерон'!R246:AA246)</f>
        <v>#DIV/0!</v>
      </c>
      <c r="D242" s="26" t="e">
        <f t="shared" si="96"/>
        <v>#DIV/0!</v>
      </c>
      <c r="E242" s="26" t="e">
        <f>STDEV('Тулуз-Пьерон'!H246:Q246)</f>
        <v>#DIV/0!</v>
      </c>
      <c r="F242" s="26" t="e">
        <f>STDEV('Тулуз-Пьерон'!R246:AA246)</f>
        <v>#DIV/0!</v>
      </c>
      <c r="G242" s="26" t="e">
        <f>SQRT(RSQ('Тулуз-Пьерон'!H246:Q246,'Тулуз-Пьерон'!R246:AA246))</f>
        <v>#DIV/0!</v>
      </c>
      <c r="J242" s="25" t="e">
        <f t="shared" si="97"/>
        <v>#DIV/0!</v>
      </c>
      <c r="K242" s="25" t="e">
        <f t="shared" si="98"/>
        <v>#DIV/0!</v>
      </c>
      <c r="L242" s="25" t="e">
        <f t="shared" si="99"/>
        <v>#DIV/0!</v>
      </c>
      <c r="M242" s="25" t="e">
        <f t="shared" si="114"/>
        <v>#DIV/0!</v>
      </c>
      <c r="N242" s="25" t="e">
        <f t="shared" si="114"/>
        <v>#DIV/0!</v>
      </c>
      <c r="O242" s="25" t="e">
        <f t="shared" si="100"/>
        <v>#DIV/0!</v>
      </c>
      <c r="P242" s="25" t="e">
        <f t="shared" si="101"/>
        <v>#DIV/0!</v>
      </c>
      <c r="Q242" s="25" t="e">
        <f t="shared" si="102"/>
        <v>#DIV/0!</v>
      </c>
      <c r="R242" s="25" t="e">
        <f t="shared" si="103"/>
        <v>#DIV/0!</v>
      </c>
      <c r="S242" s="25" t="e">
        <f t="shared" si="104"/>
        <v>#DIV/0!</v>
      </c>
      <c r="T242" s="25" t="e">
        <f t="shared" si="105"/>
        <v>#DIV/0!</v>
      </c>
      <c r="U242" s="25" t="e">
        <f t="shared" si="106"/>
        <v>#DIV/0!</v>
      </c>
      <c r="V242" s="25" t="e">
        <f t="shared" si="115"/>
        <v>#DIV/0!</v>
      </c>
      <c r="W242" s="25" t="e">
        <f t="shared" si="115"/>
        <v>#DIV/0!</v>
      </c>
      <c r="X242" s="25" t="e">
        <f t="shared" si="107"/>
        <v>#DIV/0!</v>
      </c>
      <c r="Y242" s="25" t="e">
        <f t="shared" si="119"/>
        <v>#DIV/0!</v>
      </c>
      <c r="Z242" s="25" t="e">
        <f t="shared" si="119"/>
        <v>#DIV/0!</v>
      </c>
      <c r="AA242" s="25" t="e">
        <f t="shared" si="119"/>
        <v>#DIV/0!</v>
      </c>
      <c r="AB242" s="25" t="e">
        <f t="shared" si="119"/>
        <v>#DIV/0!</v>
      </c>
      <c r="AC242" s="25" t="e">
        <f t="shared" si="119"/>
        <v>#DIV/0!</v>
      </c>
      <c r="AD242" s="25" t="e">
        <f t="shared" si="117"/>
        <v>#DIV/0!</v>
      </c>
      <c r="AE242" s="25" t="e">
        <f t="shared" si="117"/>
        <v>#DIV/0!</v>
      </c>
      <c r="AF242" s="25" t="e">
        <f t="shared" si="118"/>
        <v>#DIV/0!</v>
      </c>
      <c r="AG242" s="25" t="e">
        <f t="shared" si="118"/>
        <v>#DIV/0!</v>
      </c>
    </row>
    <row r="243" spans="1:33" x14ac:dyDescent="0.25">
      <c r="A243" s="1">
        <f>'Тулуз-Пьерон'!A247</f>
        <v>0</v>
      </c>
      <c r="B243" s="1" t="e">
        <f>AVERAGE('Тулуз-Пьерон'!H247:Q247)</f>
        <v>#DIV/0!</v>
      </c>
      <c r="C243" s="1" t="e">
        <f>AVERAGE('Тулуз-Пьерон'!R247:AA247)</f>
        <v>#DIV/0!</v>
      </c>
      <c r="D243" s="26" t="e">
        <f t="shared" si="96"/>
        <v>#DIV/0!</v>
      </c>
      <c r="E243" s="26" t="e">
        <f>STDEV('Тулуз-Пьерон'!H247:Q247)</f>
        <v>#DIV/0!</v>
      </c>
      <c r="F243" s="26" t="e">
        <f>STDEV('Тулуз-Пьерон'!R247:AA247)</f>
        <v>#DIV/0!</v>
      </c>
      <c r="G243" s="26" t="e">
        <f>SQRT(RSQ('Тулуз-Пьерон'!H247:Q247,'Тулуз-Пьерон'!R247:AA247))</f>
        <v>#DIV/0!</v>
      </c>
      <c r="J243" s="25" t="e">
        <f t="shared" si="97"/>
        <v>#DIV/0!</v>
      </c>
      <c r="K243" s="25" t="e">
        <f t="shared" si="98"/>
        <v>#DIV/0!</v>
      </c>
      <c r="L243" s="25" t="e">
        <f t="shared" si="99"/>
        <v>#DIV/0!</v>
      </c>
      <c r="M243" s="25" t="e">
        <f t="shared" si="114"/>
        <v>#DIV/0!</v>
      </c>
      <c r="N243" s="25" t="e">
        <f t="shared" si="114"/>
        <v>#DIV/0!</v>
      </c>
      <c r="O243" s="25" t="e">
        <f t="shared" si="100"/>
        <v>#DIV/0!</v>
      </c>
      <c r="P243" s="25" t="e">
        <f t="shared" si="101"/>
        <v>#DIV/0!</v>
      </c>
      <c r="Q243" s="25" t="e">
        <f t="shared" si="102"/>
        <v>#DIV/0!</v>
      </c>
      <c r="R243" s="25" t="e">
        <f t="shared" si="103"/>
        <v>#DIV/0!</v>
      </c>
      <c r="S243" s="25" t="e">
        <f t="shared" si="104"/>
        <v>#DIV/0!</v>
      </c>
      <c r="T243" s="25" t="e">
        <f t="shared" si="105"/>
        <v>#DIV/0!</v>
      </c>
      <c r="U243" s="25" t="e">
        <f t="shared" si="106"/>
        <v>#DIV/0!</v>
      </c>
      <c r="V243" s="25" t="e">
        <f t="shared" si="115"/>
        <v>#DIV/0!</v>
      </c>
      <c r="W243" s="25" t="e">
        <f t="shared" si="115"/>
        <v>#DIV/0!</v>
      </c>
      <c r="X243" s="25" t="e">
        <f t="shared" si="107"/>
        <v>#DIV/0!</v>
      </c>
      <c r="Y243" s="25" t="e">
        <f t="shared" si="119"/>
        <v>#DIV/0!</v>
      </c>
      <c r="Z243" s="25" t="e">
        <f t="shared" si="119"/>
        <v>#DIV/0!</v>
      </c>
      <c r="AA243" s="25" t="e">
        <f t="shared" si="119"/>
        <v>#DIV/0!</v>
      </c>
      <c r="AB243" s="25" t="e">
        <f t="shared" si="119"/>
        <v>#DIV/0!</v>
      </c>
      <c r="AC243" s="25" t="e">
        <f t="shared" si="119"/>
        <v>#DIV/0!</v>
      </c>
      <c r="AD243" s="25" t="e">
        <f t="shared" si="117"/>
        <v>#DIV/0!</v>
      </c>
      <c r="AE243" s="25" t="e">
        <f t="shared" si="117"/>
        <v>#DIV/0!</v>
      </c>
      <c r="AF243" s="25" t="e">
        <f t="shared" si="118"/>
        <v>#DIV/0!</v>
      </c>
      <c r="AG243" s="25" t="e">
        <f t="shared" si="118"/>
        <v>#DIV/0!</v>
      </c>
    </row>
    <row r="244" spans="1:33" x14ac:dyDescent="0.25">
      <c r="A244" s="1">
        <f>'Тулуз-Пьерон'!A248</f>
        <v>0</v>
      </c>
      <c r="B244" s="1" t="e">
        <f>AVERAGE('Тулуз-Пьерон'!H248:Q248)</f>
        <v>#DIV/0!</v>
      </c>
      <c r="C244" s="1" t="e">
        <f>AVERAGE('Тулуз-Пьерон'!R248:AA248)</f>
        <v>#DIV/0!</v>
      </c>
      <c r="D244" s="26" t="e">
        <f t="shared" si="96"/>
        <v>#DIV/0!</v>
      </c>
      <c r="E244" s="26" t="e">
        <f>STDEV('Тулуз-Пьерон'!H248:Q248)</f>
        <v>#DIV/0!</v>
      </c>
      <c r="F244" s="26" t="e">
        <f>STDEV('Тулуз-Пьерон'!R248:AA248)</f>
        <v>#DIV/0!</v>
      </c>
      <c r="G244" s="26" t="e">
        <f>SQRT(RSQ('Тулуз-Пьерон'!H248:Q248,'Тулуз-Пьерон'!R248:AA248))</f>
        <v>#DIV/0!</v>
      </c>
      <c r="J244" s="25" t="e">
        <f t="shared" si="97"/>
        <v>#DIV/0!</v>
      </c>
      <c r="K244" s="25" t="e">
        <f t="shared" si="98"/>
        <v>#DIV/0!</v>
      </c>
      <c r="L244" s="25" t="e">
        <f t="shared" si="99"/>
        <v>#DIV/0!</v>
      </c>
      <c r="M244" s="25" t="e">
        <f t="shared" si="114"/>
        <v>#DIV/0!</v>
      </c>
      <c r="N244" s="25" t="e">
        <f t="shared" si="114"/>
        <v>#DIV/0!</v>
      </c>
      <c r="O244" s="25" t="e">
        <f t="shared" si="100"/>
        <v>#DIV/0!</v>
      </c>
      <c r="P244" s="25" t="e">
        <f t="shared" si="101"/>
        <v>#DIV/0!</v>
      </c>
      <c r="Q244" s="25" t="e">
        <f t="shared" si="102"/>
        <v>#DIV/0!</v>
      </c>
      <c r="R244" s="25" t="e">
        <f t="shared" si="103"/>
        <v>#DIV/0!</v>
      </c>
      <c r="S244" s="25" t="e">
        <f t="shared" si="104"/>
        <v>#DIV/0!</v>
      </c>
      <c r="T244" s="25" t="e">
        <f t="shared" si="105"/>
        <v>#DIV/0!</v>
      </c>
      <c r="U244" s="25" t="e">
        <f t="shared" si="106"/>
        <v>#DIV/0!</v>
      </c>
      <c r="V244" s="25" t="e">
        <f t="shared" si="115"/>
        <v>#DIV/0!</v>
      </c>
      <c r="W244" s="25" t="e">
        <f t="shared" si="115"/>
        <v>#DIV/0!</v>
      </c>
      <c r="X244" s="25" t="e">
        <f t="shared" si="107"/>
        <v>#DIV/0!</v>
      </c>
      <c r="Y244" s="25" t="e">
        <f t="shared" si="119"/>
        <v>#DIV/0!</v>
      </c>
      <c r="Z244" s="25" t="e">
        <f t="shared" si="119"/>
        <v>#DIV/0!</v>
      </c>
      <c r="AA244" s="25" t="e">
        <f t="shared" si="119"/>
        <v>#DIV/0!</v>
      </c>
      <c r="AB244" s="25" t="e">
        <f t="shared" si="119"/>
        <v>#DIV/0!</v>
      </c>
      <c r="AC244" s="25" t="e">
        <f t="shared" si="119"/>
        <v>#DIV/0!</v>
      </c>
      <c r="AD244" s="25" t="e">
        <f t="shared" si="117"/>
        <v>#DIV/0!</v>
      </c>
      <c r="AE244" s="25" t="e">
        <f t="shared" si="117"/>
        <v>#DIV/0!</v>
      </c>
      <c r="AF244" s="25" t="e">
        <f t="shared" si="118"/>
        <v>#DIV/0!</v>
      </c>
      <c r="AG244" s="25" t="e">
        <f t="shared" si="118"/>
        <v>#DIV/0!</v>
      </c>
    </row>
    <row r="245" spans="1:33" x14ac:dyDescent="0.25">
      <c r="A245" s="1">
        <f>'Тулуз-Пьерон'!A249</f>
        <v>0</v>
      </c>
      <c r="B245" s="1" t="e">
        <f>AVERAGE('Тулуз-Пьерон'!H249:Q249)</f>
        <v>#DIV/0!</v>
      </c>
      <c r="C245" s="1" t="e">
        <f>AVERAGE('Тулуз-Пьерон'!R249:AA249)</f>
        <v>#DIV/0!</v>
      </c>
      <c r="D245" s="26" t="e">
        <f t="shared" si="96"/>
        <v>#DIV/0!</v>
      </c>
      <c r="E245" s="26" t="e">
        <f>STDEV('Тулуз-Пьерон'!H249:Q249)</f>
        <v>#DIV/0!</v>
      </c>
      <c r="F245" s="26" t="e">
        <f>STDEV('Тулуз-Пьерон'!R249:AA249)</f>
        <v>#DIV/0!</v>
      </c>
      <c r="G245" s="26" t="e">
        <f>SQRT(RSQ('Тулуз-Пьерон'!H249:Q249,'Тулуз-Пьерон'!R249:AA249))</f>
        <v>#DIV/0!</v>
      </c>
      <c r="J245" s="25" t="e">
        <f t="shared" si="97"/>
        <v>#DIV/0!</v>
      </c>
      <c r="K245" s="25" t="e">
        <f t="shared" si="98"/>
        <v>#DIV/0!</v>
      </c>
      <c r="L245" s="25" t="e">
        <f t="shared" si="99"/>
        <v>#DIV/0!</v>
      </c>
      <c r="M245" s="25" t="e">
        <f t="shared" si="114"/>
        <v>#DIV/0!</v>
      </c>
      <c r="N245" s="25" t="e">
        <f t="shared" si="114"/>
        <v>#DIV/0!</v>
      </c>
      <c r="O245" s="25" t="e">
        <f t="shared" si="100"/>
        <v>#DIV/0!</v>
      </c>
      <c r="P245" s="25" t="e">
        <f t="shared" si="101"/>
        <v>#DIV/0!</v>
      </c>
      <c r="Q245" s="25" t="e">
        <f t="shared" si="102"/>
        <v>#DIV/0!</v>
      </c>
      <c r="R245" s="25" t="e">
        <f t="shared" si="103"/>
        <v>#DIV/0!</v>
      </c>
      <c r="S245" s="25" t="e">
        <f t="shared" si="104"/>
        <v>#DIV/0!</v>
      </c>
      <c r="T245" s="25" t="e">
        <f t="shared" si="105"/>
        <v>#DIV/0!</v>
      </c>
      <c r="U245" s="25" t="e">
        <f t="shared" si="106"/>
        <v>#DIV/0!</v>
      </c>
      <c r="V245" s="25" t="e">
        <f t="shared" si="115"/>
        <v>#DIV/0!</v>
      </c>
      <c r="W245" s="25" t="e">
        <f t="shared" si="115"/>
        <v>#DIV/0!</v>
      </c>
      <c r="X245" s="25" t="e">
        <f t="shared" si="107"/>
        <v>#DIV/0!</v>
      </c>
      <c r="Y245" s="25" t="e">
        <f t="shared" si="119"/>
        <v>#DIV/0!</v>
      </c>
      <c r="Z245" s="25" t="e">
        <f t="shared" si="119"/>
        <v>#DIV/0!</v>
      </c>
      <c r="AA245" s="25" t="e">
        <f t="shared" si="119"/>
        <v>#DIV/0!</v>
      </c>
      <c r="AB245" s="25" t="e">
        <f t="shared" si="119"/>
        <v>#DIV/0!</v>
      </c>
      <c r="AC245" s="25" t="e">
        <f t="shared" si="119"/>
        <v>#DIV/0!</v>
      </c>
      <c r="AD245" s="25" t="e">
        <f t="shared" si="117"/>
        <v>#DIV/0!</v>
      </c>
      <c r="AE245" s="25" t="e">
        <f t="shared" si="117"/>
        <v>#DIV/0!</v>
      </c>
      <c r="AF245" s="25" t="e">
        <f t="shared" si="118"/>
        <v>#DIV/0!</v>
      </c>
      <c r="AG245" s="25" t="e">
        <f t="shared" si="118"/>
        <v>#DIV/0!</v>
      </c>
    </row>
    <row r="246" spans="1:33" x14ac:dyDescent="0.25">
      <c r="A246" s="1">
        <f>'Тулуз-Пьерон'!A250</f>
        <v>0</v>
      </c>
      <c r="B246" s="1" t="e">
        <f>AVERAGE('Тулуз-Пьерон'!H250:Q250)</f>
        <v>#DIV/0!</v>
      </c>
      <c r="C246" s="1" t="e">
        <f>AVERAGE('Тулуз-Пьерон'!R250:AA250)</f>
        <v>#DIV/0!</v>
      </c>
      <c r="D246" s="26" t="e">
        <f t="shared" si="96"/>
        <v>#DIV/0!</v>
      </c>
      <c r="E246" s="26" t="e">
        <f>STDEV('Тулуз-Пьерон'!H250:Q250)</f>
        <v>#DIV/0!</v>
      </c>
      <c r="F246" s="26" t="e">
        <f>STDEV('Тулуз-Пьерон'!R250:AA250)</f>
        <v>#DIV/0!</v>
      </c>
      <c r="G246" s="26" t="e">
        <f>SQRT(RSQ('Тулуз-Пьерон'!H250:Q250,'Тулуз-Пьерон'!R250:AA250))</f>
        <v>#DIV/0!</v>
      </c>
      <c r="J246" s="25" t="e">
        <f t="shared" si="97"/>
        <v>#DIV/0!</v>
      </c>
      <c r="K246" s="25" t="e">
        <f t="shared" si="98"/>
        <v>#DIV/0!</v>
      </c>
      <c r="L246" s="25" t="e">
        <f t="shared" si="99"/>
        <v>#DIV/0!</v>
      </c>
      <c r="M246" s="25" t="e">
        <f t="shared" si="114"/>
        <v>#DIV/0!</v>
      </c>
      <c r="N246" s="25" t="e">
        <f t="shared" si="114"/>
        <v>#DIV/0!</v>
      </c>
      <c r="O246" s="25" t="e">
        <f t="shared" si="100"/>
        <v>#DIV/0!</v>
      </c>
      <c r="P246" s="25" t="e">
        <f t="shared" si="101"/>
        <v>#DIV/0!</v>
      </c>
      <c r="Q246" s="25" t="e">
        <f t="shared" si="102"/>
        <v>#DIV/0!</v>
      </c>
      <c r="R246" s="25" t="e">
        <f t="shared" si="103"/>
        <v>#DIV/0!</v>
      </c>
      <c r="S246" s="25" t="e">
        <f t="shared" si="104"/>
        <v>#DIV/0!</v>
      </c>
      <c r="T246" s="25" t="e">
        <f t="shared" si="105"/>
        <v>#DIV/0!</v>
      </c>
      <c r="U246" s="25" t="e">
        <f t="shared" si="106"/>
        <v>#DIV/0!</v>
      </c>
      <c r="V246" s="25" t="e">
        <f t="shared" si="115"/>
        <v>#DIV/0!</v>
      </c>
      <c r="W246" s="25" t="e">
        <f t="shared" si="115"/>
        <v>#DIV/0!</v>
      </c>
      <c r="X246" s="25" t="e">
        <f t="shared" si="107"/>
        <v>#DIV/0!</v>
      </c>
      <c r="Y246" s="25" t="e">
        <f t="shared" si="119"/>
        <v>#DIV/0!</v>
      </c>
      <c r="Z246" s="25" t="e">
        <f t="shared" si="119"/>
        <v>#DIV/0!</v>
      </c>
      <c r="AA246" s="25" t="e">
        <f t="shared" si="119"/>
        <v>#DIV/0!</v>
      </c>
      <c r="AB246" s="25" t="e">
        <f t="shared" si="119"/>
        <v>#DIV/0!</v>
      </c>
      <c r="AC246" s="25" t="e">
        <f t="shared" si="119"/>
        <v>#DIV/0!</v>
      </c>
      <c r="AD246" s="25" t="e">
        <f t="shared" si="117"/>
        <v>#DIV/0!</v>
      </c>
      <c r="AE246" s="25" t="e">
        <f t="shared" si="117"/>
        <v>#DIV/0!</v>
      </c>
      <c r="AF246" s="25" t="e">
        <f t="shared" si="118"/>
        <v>#DIV/0!</v>
      </c>
      <c r="AG246" s="25" t="e">
        <f t="shared" si="118"/>
        <v>#DIV/0!</v>
      </c>
    </row>
    <row r="247" spans="1:33" x14ac:dyDescent="0.25">
      <c r="A247" s="1">
        <f>'Тулуз-Пьерон'!A251</f>
        <v>0</v>
      </c>
      <c r="B247" s="1" t="e">
        <f>AVERAGE('Тулуз-Пьерон'!H251:Q251)</f>
        <v>#DIV/0!</v>
      </c>
      <c r="C247" s="1" t="e">
        <f>AVERAGE('Тулуз-Пьерон'!R251:AA251)</f>
        <v>#DIV/0!</v>
      </c>
      <c r="D247" s="26" t="e">
        <f t="shared" si="96"/>
        <v>#DIV/0!</v>
      </c>
      <c r="E247" s="26" t="e">
        <f>STDEV('Тулуз-Пьерон'!H251:Q251)</f>
        <v>#DIV/0!</v>
      </c>
      <c r="F247" s="26" t="e">
        <f>STDEV('Тулуз-Пьерон'!R251:AA251)</f>
        <v>#DIV/0!</v>
      </c>
      <c r="G247" s="26" t="e">
        <f>SQRT(RSQ('Тулуз-Пьерон'!H251:Q251,'Тулуз-Пьерон'!R251:AA251))</f>
        <v>#DIV/0!</v>
      </c>
      <c r="J247" s="25" t="e">
        <f t="shared" si="97"/>
        <v>#DIV/0!</v>
      </c>
      <c r="K247" s="25" t="e">
        <f t="shared" si="98"/>
        <v>#DIV/0!</v>
      </c>
      <c r="L247" s="25" t="e">
        <f t="shared" si="99"/>
        <v>#DIV/0!</v>
      </c>
      <c r="M247" s="25" t="e">
        <f t="shared" si="114"/>
        <v>#DIV/0!</v>
      </c>
      <c r="N247" s="25" t="e">
        <f t="shared" si="114"/>
        <v>#DIV/0!</v>
      </c>
      <c r="O247" s="25" t="e">
        <f t="shared" si="100"/>
        <v>#DIV/0!</v>
      </c>
      <c r="P247" s="25" t="e">
        <f t="shared" si="101"/>
        <v>#DIV/0!</v>
      </c>
      <c r="Q247" s="25" t="e">
        <f t="shared" si="102"/>
        <v>#DIV/0!</v>
      </c>
      <c r="R247" s="25" t="e">
        <f t="shared" si="103"/>
        <v>#DIV/0!</v>
      </c>
      <c r="S247" s="25" t="e">
        <f t="shared" si="104"/>
        <v>#DIV/0!</v>
      </c>
      <c r="T247" s="25" t="e">
        <f t="shared" si="105"/>
        <v>#DIV/0!</v>
      </c>
      <c r="U247" s="25" t="e">
        <f t="shared" si="106"/>
        <v>#DIV/0!</v>
      </c>
      <c r="V247" s="25" t="e">
        <f t="shared" si="115"/>
        <v>#DIV/0!</v>
      </c>
      <c r="W247" s="25" t="e">
        <f t="shared" si="115"/>
        <v>#DIV/0!</v>
      </c>
      <c r="X247" s="25" t="e">
        <f t="shared" si="107"/>
        <v>#DIV/0!</v>
      </c>
      <c r="Y247" s="25" t="e">
        <f t="shared" si="119"/>
        <v>#DIV/0!</v>
      </c>
      <c r="Z247" s="25" t="e">
        <f t="shared" si="119"/>
        <v>#DIV/0!</v>
      </c>
      <c r="AA247" s="25" t="e">
        <f t="shared" si="119"/>
        <v>#DIV/0!</v>
      </c>
      <c r="AB247" s="25" t="e">
        <f t="shared" si="119"/>
        <v>#DIV/0!</v>
      </c>
      <c r="AC247" s="25" t="e">
        <f t="shared" si="119"/>
        <v>#DIV/0!</v>
      </c>
      <c r="AD247" s="25" t="e">
        <f t="shared" si="117"/>
        <v>#DIV/0!</v>
      </c>
      <c r="AE247" s="25" t="e">
        <f t="shared" si="117"/>
        <v>#DIV/0!</v>
      </c>
      <c r="AF247" s="25" t="e">
        <f t="shared" si="118"/>
        <v>#DIV/0!</v>
      </c>
      <c r="AG247" s="25" t="e">
        <f t="shared" si="118"/>
        <v>#DIV/0!</v>
      </c>
    </row>
    <row r="248" spans="1:33" x14ac:dyDescent="0.25">
      <c r="A248" s="1">
        <f>'Тулуз-Пьерон'!A252</f>
        <v>0</v>
      </c>
      <c r="B248" s="1" t="e">
        <f>AVERAGE('Тулуз-Пьерон'!H252:Q252)</f>
        <v>#DIV/0!</v>
      </c>
      <c r="C248" s="1" t="e">
        <f>AVERAGE('Тулуз-Пьерон'!R252:AA252)</f>
        <v>#DIV/0!</v>
      </c>
      <c r="D248" s="26" t="e">
        <f t="shared" si="96"/>
        <v>#DIV/0!</v>
      </c>
      <c r="E248" s="26" t="e">
        <f>STDEV('Тулуз-Пьерон'!H252:Q252)</f>
        <v>#DIV/0!</v>
      </c>
      <c r="F248" s="26" t="e">
        <f>STDEV('Тулуз-Пьерон'!R252:AA252)</f>
        <v>#DIV/0!</v>
      </c>
      <c r="G248" s="26" t="e">
        <f>SQRT(RSQ('Тулуз-Пьерон'!H252:Q252,'Тулуз-Пьерон'!R252:AA252))</f>
        <v>#DIV/0!</v>
      </c>
      <c r="J248" s="25" t="e">
        <f t="shared" si="97"/>
        <v>#DIV/0!</v>
      </c>
      <c r="K248" s="25" t="e">
        <f t="shared" si="98"/>
        <v>#DIV/0!</v>
      </c>
      <c r="L248" s="25" t="e">
        <f t="shared" si="99"/>
        <v>#DIV/0!</v>
      </c>
      <c r="M248" s="25" t="e">
        <f t="shared" si="114"/>
        <v>#DIV/0!</v>
      </c>
      <c r="N248" s="25" t="e">
        <f t="shared" si="114"/>
        <v>#DIV/0!</v>
      </c>
      <c r="O248" s="25" t="e">
        <f t="shared" si="100"/>
        <v>#DIV/0!</v>
      </c>
      <c r="P248" s="25" t="e">
        <f t="shared" si="101"/>
        <v>#DIV/0!</v>
      </c>
      <c r="Q248" s="25" t="e">
        <f t="shared" si="102"/>
        <v>#DIV/0!</v>
      </c>
      <c r="R248" s="25" t="e">
        <f t="shared" si="103"/>
        <v>#DIV/0!</v>
      </c>
      <c r="S248" s="25" t="e">
        <f t="shared" si="104"/>
        <v>#DIV/0!</v>
      </c>
      <c r="T248" s="25" t="e">
        <f t="shared" si="105"/>
        <v>#DIV/0!</v>
      </c>
      <c r="U248" s="25" t="e">
        <f t="shared" si="106"/>
        <v>#DIV/0!</v>
      </c>
      <c r="V248" s="25" t="e">
        <f t="shared" si="115"/>
        <v>#DIV/0!</v>
      </c>
      <c r="W248" s="25" t="e">
        <f t="shared" si="115"/>
        <v>#DIV/0!</v>
      </c>
      <c r="X248" s="25" t="e">
        <f t="shared" si="107"/>
        <v>#DIV/0!</v>
      </c>
      <c r="Y248" s="25" t="e">
        <f t="shared" si="119"/>
        <v>#DIV/0!</v>
      </c>
      <c r="Z248" s="25" t="e">
        <f t="shared" si="119"/>
        <v>#DIV/0!</v>
      </c>
      <c r="AA248" s="25" t="e">
        <f t="shared" si="119"/>
        <v>#DIV/0!</v>
      </c>
      <c r="AB248" s="25" t="e">
        <f t="shared" si="119"/>
        <v>#DIV/0!</v>
      </c>
      <c r="AC248" s="25" t="e">
        <f t="shared" si="119"/>
        <v>#DIV/0!</v>
      </c>
      <c r="AD248" s="25" t="e">
        <f t="shared" si="117"/>
        <v>#DIV/0!</v>
      </c>
      <c r="AE248" s="25" t="e">
        <f t="shared" si="117"/>
        <v>#DIV/0!</v>
      </c>
      <c r="AF248" s="25" t="e">
        <f t="shared" si="118"/>
        <v>#DIV/0!</v>
      </c>
      <c r="AG248" s="25" t="e">
        <f t="shared" si="118"/>
        <v>#DIV/0!</v>
      </c>
    </row>
    <row r="249" spans="1:33" x14ac:dyDescent="0.25">
      <c r="A249" s="1">
        <f>'Тулуз-Пьерон'!A253</f>
        <v>0</v>
      </c>
      <c r="B249" s="1" t="e">
        <f>AVERAGE('Тулуз-Пьерон'!H253:Q253)</f>
        <v>#DIV/0!</v>
      </c>
      <c r="C249" s="1" t="e">
        <f>AVERAGE('Тулуз-Пьерон'!R253:AA253)</f>
        <v>#DIV/0!</v>
      </c>
      <c r="D249" s="26" t="e">
        <f t="shared" si="96"/>
        <v>#DIV/0!</v>
      </c>
      <c r="E249" s="26" t="e">
        <f>STDEV('Тулуз-Пьерон'!H253:Q253)</f>
        <v>#DIV/0!</v>
      </c>
      <c r="F249" s="26" t="e">
        <f>STDEV('Тулуз-Пьерон'!R253:AA253)</f>
        <v>#DIV/0!</v>
      </c>
      <c r="G249" s="26" t="e">
        <f>SQRT(RSQ('Тулуз-Пьерон'!H253:Q253,'Тулуз-Пьерон'!R253:AA253))</f>
        <v>#DIV/0!</v>
      </c>
      <c r="J249" s="25" t="e">
        <f t="shared" si="97"/>
        <v>#DIV/0!</v>
      </c>
      <c r="K249" s="25" t="e">
        <f t="shared" si="98"/>
        <v>#DIV/0!</v>
      </c>
      <c r="L249" s="25" t="e">
        <f t="shared" si="99"/>
        <v>#DIV/0!</v>
      </c>
      <c r="M249" s="25" t="e">
        <f t="shared" si="114"/>
        <v>#DIV/0!</v>
      </c>
      <c r="N249" s="25" t="e">
        <f t="shared" si="114"/>
        <v>#DIV/0!</v>
      </c>
      <c r="O249" s="25" t="e">
        <f t="shared" si="100"/>
        <v>#DIV/0!</v>
      </c>
      <c r="P249" s="25" t="e">
        <f t="shared" si="101"/>
        <v>#DIV/0!</v>
      </c>
      <c r="Q249" s="25" t="e">
        <f t="shared" si="102"/>
        <v>#DIV/0!</v>
      </c>
      <c r="R249" s="25" t="e">
        <f t="shared" si="103"/>
        <v>#DIV/0!</v>
      </c>
      <c r="S249" s="25" t="e">
        <f t="shared" si="104"/>
        <v>#DIV/0!</v>
      </c>
      <c r="T249" s="25" t="e">
        <f t="shared" si="105"/>
        <v>#DIV/0!</v>
      </c>
      <c r="U249" s="25" t="e">
        <f t="shared" si="106"/>
        <v>#DIV/0!</v>
      </c>
      <c r="V249" s="25" t="e">
        <f t="shared" si="115"/>
        <v>#DIV/0!</v>
      </c>
      <c r="W249" s="25" t="e">
        <f t="shared" si="115"/>
        <v>#DIV/0!</v>
      </c>
      <c r="X249" s="25" t="e">
        <f t="shared" si="107"/>
        <v>#DIV/0!</v>
      </c>
      <c r="Y249" s="25" t="e">
        <f t="shared" si="119"/>
        <v>#DIV/0!</v>
      </c>
      <c r="Z249" s="25" t="e">
        <f t="shared" si="119"/>
        <v>#DIV/0!</v>
      </c>
      <c r="AA249" s="25" t="e">
        <f t="shared" si="119"/>
        <v>#DIV/0!</v>
      </c>
      <c r="AB249" s="25" t="e">
        <f t="shared" si="119"/>
        <v>#DIV/0!</v>
      </c>
      <c r="AC249" s="25" t="e">
        <f t="shared" si="119"/>
        <v>#DIV/0!</v>
      </c>
      <c r="AD249" s="25" t="e">
        <f t="shared" si="117"/>
        <v>#DIV/0!</v>
      </c>
      <c r="AE249" s="25" t="e">
        <f t="shared" si="117"/>
        <v>#DIV/0!</v>
      </c>
      <c r="AF249" s="25" t="e">
        <f t="shared" si="118"/>
        <v>#DIV/0!</v>
      </c>
      <c r="AG249" s="25" t="e">
        <f t="shared" si="118"/>
        <v>#DIV/0!</v>
      </c>
    </row>
    <row r="250" spans="1:33" x14ac:dyDescent="0.25">
      <c r="A250" s="1">
        <f>'Тулуз-Пьерон'!A254</f>
        <v>0</v>
      </c>
      <c r="B250" s="1" t="e">
        <f>AVERAGE('Тулуз-Пьерон'!H254:Q254)</f>
        <v>#DIV/0!</v>
      </c>
      <c r="C250" s="1" t="e">
        <f>AVERAGE('Тулуз-Пьерон'!R254:AA254)</f>
        <v>#DIV/0!</v>
      </c>
      <c r="D250" s="26" t="e">
        <f t="shared" si="96"/>
        <v>#DIV/0!</v>
      </c>
      <c r="E250" s="26" t="e">
        <f>STDEV('Тулуз-Пьерон'!H254:Q254)</f>
        <v>#DIV/0!</v>
      </c>
      <c r="F250" s="26" t="e">
        <f>STDEV('Тулуз-Пьерон'!R254:AA254)</f>
        <v>#DIV/0!</v>
      </c>
      <c r="G250" s="26" t="e">
        <f>SQRT(RSQ('Тулуз-Пьерон'!H254:Q254,'Тулуз-Пьерон'!R254:AA254))</f>
        <v>#DIV/0!</v>
      </c>
      <c r="J250" s="25" t="e">
        <f t="shared" si="97"/>
        <v>#DIV/0!</v>
      </c>
      <c r="K250" s="25" t="e">
        <f t="shared" si="98"/>
        <v>#DIV/0!</v>
      </c>
      <c r="L250" s="25" t="e">
        <f t="shared" si="99"/>
        <v>#DIV/0!</v>
      </c>
      <c r="M250" s="25" t="e">
        <f t="shared" si="114"/>
        <v>#DIV/0!</v>
      </c>
      <c r="N250" s="25" t="e">
        <f t="shared" si="114"/>
        <v>#DIV/0!</v>
      </c>
      <c r="O250" s="25" t="e">
        <f t="shared" si="100"/>
        <v>#DIV/0!</v>
      </c>
      <c r="P250" s="25" t="e">
        <f t="shared" si="101"/>
        <v>#DIV/0!</v>
      </c>
      <c r="Q250" s="25" t="e">
        <f t="shared" si="102"/>
        <v>#DIV/0!</v>
      </c>
      <c r="R250" s="25" t="e">
        <f t="shared" si="103"/>
        <v>#DIV/0!</v>
      </c>
      <c r="S250" s="25" t="e">
        <f t="shared" si="104"/>
        <v>#DIV/0!</v>
      </c>
      <c r="T250" s="25" t="e">
        <f t="shared" si="105"/>
        <v>#DIV/0!</v>
      </c>
      <c r="U250" s="25" t="e">
        <f t="shared" si="106"/>
        <v>#DIV/0!</v>
      </c>
      <c r="V250" s="25" t="e">
        <f t="shared" si="115"/>
        <v>#DIV/0!</v>
      </c>
      <c r="W250" s="25" t="e">
        <f t="shared" si="115"/>
        <v>#DIV/0!</v>
      </c>
      <c r="X250" s="25" t="e">
        <f t="shared" si="107"/>
        <v>#DIV/0!</v>
      </c>
      <c r="Y250" s="25" t="e">
        <f t="shared" si="119"/>
        <v>#DIV/0!</v>
      </c>
      <c r="Z250" s="25" t="e">
        <f t="shared" si="119"/>
        <v>#DIV/0!</v>
      </c>
      <c r="AA250" s="25" t="e">
        <f t="shared" si="119"/>
        <v>#DIV/0!</v>
      </c>
      <c r="AB250" s="25" t="e">
        <f t="shared" si="119"/>
        <v>#DIV/0!</v>
      </c>
      <c r="AC250" s="25" t="e">
        <f t="shared" si="119"/>
        <v>#DIV/0!</v>
      </c>
      <c r="AD250" s="25" t="e">
        <f t="shared" si="117"/>
        <v>#DIV/0!</v>
      </c>
      <c r="AE250" s="25" t="e">
        <f t="shared" si="117"/>
        <v>#DIV/0!</v>
      </c>
      <c r="AF250" s="25" t="e">
        <f t="shared" si="118"/>
        <v>#DIV/0!</v>
      </c>
      <c r="AG250" s="25" t="e">
        <f t="shared" si="118"/>
        <v>#DIV/0!</v>
      </c>
    </row>
    <row r="251" spans="1:33" x14ac:dyDescent="0.25">
      <c r="A251" s="1">
        <f>'Тулуз-Пьерон'!A255</f>
        <v>0</v>
      </c>
      <c r="B251" s="1" t="e">
        <f>AVERAGE('Тулуз-Пьерон'!H255:Q255)</f>
        <v>#DIV/0!</v>
      </c>
      <c r="C251" s="1" t="e">
        <f>AVERAGE('Тулуз-Пьерон'!R255:AA255)</f>
        <v>#DIV/0!</v>
      </c>
      <c r="D251" s="26" t="e">
        <f t="shared" si="96"/>
        <v>#DIV/0!</v>
      </c>
      <c r="E251" s="26" t="e">
        <f>STDEV('Тулуз-Пьерон'!H255:Q255)</f>
        <v>#DIV/0!</v>
      </c>
      <c r="F251" s="26" t="e">
        <f>STDEV('Тулуз-Пьерон'!R255:AA255)</f>
        <v>#DIV/0!</v>
      </c>
      <c r="G251" s="26" t="e">
        <f>SQRT(RSQ('Тулуз-Пьерон'!H255:Q255,'Тулуз-Пьерон'!R255:AA255))</f>
        <v>#DIV/0!</v>
      </c>
      <c r="J251" s="25" t="e">
        <f t="shared" si="97"/>
        <v>#DIV/0!</v>
      </c>
      <c r="K251" s="25" t="e">
        <f t="shared" si="98"/>
        <v>#DIV/0!</v>
      </c>
      <c r="L251" s="25" t="e">
        <f t="shared" si="99"/>
        <v>#DIV/0!</v>
      </c>
      <c r="M251" s="25" t="e">
        <f t="shared" ref="M251:N270" si="120">IF(AND($B251&gt;0,$B251&lt;=15),"ПАТОЛОГИЯ",IF(AND($B251&gt;15,$B251&lt;=25),"Слабая",IF(AND($B251&gt;25,$B251&lt;=36),"Средняя",IF(AND($B251&gt;36,$B251&lt;=48),"Хорошая",IF($B251&gt;48,"Высокая","ОШИБКА")))))</f>
        <v>#DIV/0!</v>
      </c>
      <c r="N251" s="25" t="e">
        <f t="shared" si="120"/>
        <v>#DIV/0!</v>
      </c>
      <c r="O251" s="25" t="e">
        <f t="shared" si="100"/>
        <v>#DIV/0!</v>
      </c>
      <c r="P251" s="25" t="e">
        <f t="shared" si="101"/>
        <v>#DIV/0!</v>
      </c>
      <c r="Q251" s="25" t="e">
        <f t="shared" si="102"/>
        <v>#DIV/0!</v>
      </c>
      <c r="R251" s="25" t="e">
        <f t="shared" si="103"/>
        <v>#DIV/0!</v>
      </c>
      <c r="S251" s="25" t="e">
        <f t="shared" si="104"/>
        <v>#DIV/0!</v>
      </c>
      <c r="T251" s="25" t="e">
        <f t="shared" si="105"/>
        <v>#DIV/0!</v>
      </c>
      <c r="U251" s="25" t="e">
        <f t="shared" si="106"/>
        <v>#DIV/0!</v>
      </c>
      <c r="V251" s="25" t="e">
        <f t="shared" ref="V251:W270" si="121">IF(AND($D251&gt;0,$D251&lt;=0.88),"ПАТОЛОГИЯ",IF(AND($D251&gt;0.88,$D251&lt;=0.91),"Слабая",IF(AND($D251&gt;0.91,$D251&lt;=0.95),"Средняя",IF(AND($D251&gt;0.95,$D251&lt;=0.97),"Хорошая",IF(AND($D251&gt;0.97,$D251&lt;=1),"Высокая","ОШИБКА")))))</f>
        <v>#DIV/0!</v>
      </c>
      <c r="W251" s="25" t="e">
        <f t="shared" si="121"/>
        <v>#DIV/0!</v>
      </c>
      <c r="X251" s="25" t="e">
        <f t="shared" si="107"/>
        <v>#DIV/0!</v>
      </c>
      <c r="Y251" s="25" t="e">
        <f t="shared" ref="Y251:AC260" si="122">IF(AND($D251&gt;0,$D251&lt;=0.89),"ПАТОЛОГИЯ",IF(AND($D251&gt;0.89,$D251&lt;=0.91),"Слабая",IF(AND($D251&gt;91,$D251&lt;=0.93),"Средняя",IF(AND($D251&gt;0.93,$D251&lt;=0.96),"Хорошая",IF(AND($D251&gt;0.96,$D251&lt;=1),"Высокая","ОШИБКА")))))</f>
        <v>#DIV/0!</v>
      </c>
      <c r="Z251" s="25" t="e">
        <f t="shared" si="122"/>
        <v>#DIV/0!</v>
      </c>
      <c r="AA251" s="25" t="e">
        <f t="shared" si="122"/>
        <v>#DIV/0!</v>
      </c>
      <c r="AB251" s="25" t="e">
        <f t="shared" si="122"/>
        <v>#DIV/0!</v>
      </c>
      <c r="AC251" s="25" t="e">
        <f t="shared" si="122"/>
        <v>#DIV/0!</v>
      </c>
      <c r="AD251" s="25" t="e">
        <f t="shared" ref="AD251:AE270" si="123">IF(AND($D251&gt;0,$D251&lt;=0.9),"ПАТОЛОГИЯ",IF($D251=0.91,"Слабая",IF(AND($D251&gt;0.91,$D251&lt;=0.94),"Средняя",IF(AND($D251&gt;0.94,$D251&lt;=0.97),"Хорошая",IF(AND($D251&gt;0.97,$D251&lt;=1),"Высокая","ОШИБКА")))))</f>
        <v>#DIV/0!</v>
      </c>
      <c r="AE251" s="25" t="e">
        <f t="shared" si="123"/>
        <v>#DIV/0!</v>
      </c>
      <c r="AF251" s="25" t="e">
        <f t="shared" ref="AF251:AG270" si="124">IF(AND($D251&gt;0,$D251&lt;=0.9),"ПАТОЛОГИЯ",IF(AND($D251&gt;0.9,$D251&lt;=92),"Слабая",IF(AND($D251&gt;92,$D251&lt;=0.95),"Средняя",IF(AND($D251&gt;0.95,$D251&lt;=0.97),"Хорошая",IF(AND($D251&gt;0.97,$D251&lt;=1),"Высокая","ОШИБКА")))))</f>
        <v>#DIV/0!</v>
      </c>
      <c r="AG251" s="25" t="e">
        <f t="shared" si="124"/>
        <v>#DIV/0!</v>
      </c>
    </row>
    <row r="252" spans="1:33" x14ac:dyDescent="0.25">
      <c r="A252" s="1">
        <f>'Тулуз-Пьерон'!A256</f>
        <v>0</v>
      </c>
      <c r="B252" s="1" t="e">
        <f>AVERAGE('Тулуз-Пьерон'!H256:Q256)</f>
        <v>#DIV/0!</v>
      </c>
      <c r="C252" s="1" t="e">
        <f>AVERAGE('Тулуз-Пьерон'!R256:AA256)</f>
        <v>#DIV/0!</v>
      </c>
      <c r="D252" s="26" t="e">
        <f t="shared" si="96"/>
        <v>#DIV/0!</v>
      </c>
      <c r="E252" s="26" t="e">
        <f>STDEV('Тулуз-Пьерон'!H256:Q256)</f>
        <v>#DIV/0!</v>
      </c>
      <c r="F252" s="26" t="e">
        <f>STDEV('Тулуз-Пьерон'!R256:AA256)</f>
        <v>#DIV/0!</v>
      </c>
      <c r="G252" s="26" t="e">
        <f>SQRT(RSQ('Тулуз-Пьерон'!H256:Q256,'Тулуз-Пьерон'!R256:AA256))</f>
        <v>#DIV/0!</v>
      </c>
      <c r="J252" s="25" t="e">
        <f t="shared" si="97"/>
        <v>#DIV/0!</v>
      </c>
      <c r="K252" s="25" t="e">
        <f t="shared" si="98"/>
        <v>#DIV/0!</v>
      </c>
      <c r="L252" s="25" t="e">
        <f t="shared" si="99"/>
        <v>#DIV/0!</v>
      </c>
      <c r="M252" s="25" t="e">
        <f t="shared" si="120"/>
        <v>#DIV/0!</v>
      </c>
      <c r="N252" s="25" t="e">
        <f t="shared" si="120"/>
        <v>#DIV/0!</v>
      </c>
      <c r="O252" s="25" t="e">
        <f t="shared" si="100"/>
        <v>#DIV/0!</v>
      </c>
      <c r="P252" s="25" t="e">
        <f t="shared" si="101"/>
        <v>#DIV/0!</v>
      </c>
      <c r="Q252" s="25" t="e">
        <f t="shared" si="102"/>
        <v>#DIV/0!</v>
      </c>
      <c r="R252" s="25" t="e">
        <f t="shared" si="103"/>
        <v>#DIV/0!</v>
      </c>
      <c r="S252" s="25" t="e">
        <f t="shared" si="104"/>
        <v>#DIV/0!</v>
      </c>
      <c r="T252" s="25" t="e">
        <f t="shared" si="105"/>
        <v>#DIV/0!</v>
      </c>
      <c r="U252" s="25" t="e">
        <f t="shared" si="106"/>
        <v>#DIV/0!</v>
      </c>
      <c r="V252" s="25" t="e">
        <f t="shared" si="121"/>
        <v>#DIV/0!</v>
      </c>
      <c r="W252" s="25" t="e">
        <f t="shared" si="121"/>
        <v>#DIV/0!</v>
      </c>
      <c r="X252" s="25" t="e">
        <f t="shared" si="107"/>
        <v>#DIV/0!</v>
      </c>
      <c r="Y252" s="25" t="e">
        <f t="shared" si="122"/>
        <v>#DIV/0!</v>
      </c>
      <c r="Z252" s="25" t="e">
        <f t="shared" si="122"/>
        <v>#DIV/0!</v>
      </c>
      <c r="AA252" s="25" t="e">
        <f t="shared" si="122"/>
        <v>#DIV/0!</v>
      </c>
      <c r="AB252" s="25" t="e">
        <f t="shared" si="122"/>
        <v>#DIV/0!</v>
      </c>
      <c r="AC252" s="25" t="e">
        <f t="shared" si="122"/>
        <v>#DIV/0!</v>
      </c>
      <c r="AD252" s="25" t="e">
        <f t="shared" si="123"/>
        <v>#DIV/0!</v>
      </c>
      <c r="AE252" s="25" t="e">
        <f t="shared" si="123"/>
        <v>#DIV/0!</v>
      </c>
      <c r="AF252" s="25" t="e">
        <f t="shared" si="124"/>
        <v>#DIV/0!</v>
      </c>
      <c r="AG252" s="25" t="e">
        <f t="shared" si="124"/>
        <v>#DIV/0!</v>
      </c>
    </row>
    <row r="253" spans="1:33" x14ac:dyDescent="0.25">
      <c r="A253" s="1">
        <f>'Тулуз-Пьерон'!A257</f>
        <v>0</v>
      </c>
      <c r="B253" s="1" t="e">
        <f>AVERAGE('Тулуз-Пьерон'!H257:Q257)</f>
        <v>#DIV/0!</v>
      </c>
      <c r="C253" s="1" t="e">
        <f>AVERAGE('Тулуз-Пьерон'!R257:AA257)</f>
        <v>#DIV/0!</v>
      </c>
      <c r="D253" s="26" t="e">
        <f t="shared" si="96"/>
        <v>#DIV/0!</v>
      </c>
      <c r="E253" s="26" t="e">
        <f>STDEV('Тулуз-Пьерон'!H257:Q257)</f>
        <v>#DIV/0!</v>
      </c>
      <c r="F253" s="26" t="e">
        <f>STDEV('Тулуз-Пьерон'!R257:AA257)</f>
        <v>#DIV/0!</v>
      </c>
      <c r="G253" s="26" t="e">
        <f>SQRT(RSQ('Тулуз-Пьерон'!H257:Q257,'Тулуз-Пьерон'!R257:AA257))</f>
        <v>#DIV/0!</v>
      </c>
      <c r="J253" s="25" t="e">
        <f t="shared" si="97"/>
        <v>#DIV/0!</v>
      </c>
      <c r="K253" s="25" t="e">
        <f t="shared" si="98"/>
        <v>#DIV/0!</v>
      </c>
      <c r="L253" s="25" t="e">
        <f t="shared" si="99"/>
        <v>#DIV/0!</v>
      </c>
      <c r="M253" s="25" t="e">
        <f t="shared" si="120"/>
        <v>#DIV/0!</v>
      </c>
      <c r="N253" s="25" t="e">
        <f t="shared" si="120"/>
        <v>#DIV/0!</v>
      </c>
      <c r="O253" s="25" t="e">
        <f t="shared" si="100"/>
        <v>#DIV/0!</v>
      </c>
      <c r="P253" s="25" t="e">
        <f t="shared" si="101"/>
        <v>#DIV/0!</v>
      </c>
      <c r="Q253" s="25" t="e">
        <f t="shared" si="102"/>
        <v>#DIV/0!</v>
      </c>
      <c r="R253" s="25" t="e">
        <f t="shared" si="103"/>
        <v>#DIV/0!</v>
      </c>
      <c r="S253" s="25" t="e">
        <f t="shared" si="104"/>
        <v>#DIV/0!</v>
      </c>
      <c r="T253" s="25" t="e">
        <f t="shared" si="105"/>
        <v>#DIV/0!</v>
      </c>
      <c r="U253" s="25" t="e">
        <f t="shared" si="106"/>
        <v>#DIV/0!</v>
      </c>
      <c r="V253" s="25" t="e">
        <f t="shared" si="121"/>
        <v>#DIV/0!</v>
      </c>
      <c r="W253" s="25" t="e">
        <f t="shared" si="121"/>
        <v>#DIV/0!</v>
      </c>
      <c r="X253" s="25" t="e">
        <f t="shared" si="107"/>
        <v>#DIV/0!</v>
      </c>
      <c r="Y253" s="25" t="e">
        <f t="shared" si="122"/>
        <v>#DIV/0!</v>
      </c>
      <c r="Z253" s="25" t="e">
        <f t="shared" si="122"/>
        <v>#DIV/0!</v>
      </c>
      <c r="AA253" s="25" t="e">
        <f t="shared" si="122"/>
        <v>#DIV/0!</v>
      </c>
      <c r="AB253" s="25" t="e">
        <f t="shared" si="122"/>
        <v>#DIV/0!</v>
      </c>
      <c r="AC253" s="25" t="e">
        <f t="shared" si="122"/>
        <v>#DIV/0!</v>
      </c>
      <c r="AD253" s="25" t="e">
        <f t="shared" si="123"/>
        <v>#DIV/0!</v>
      </c>
      <c r="AE253" s="25" t="e">
        <f t="shared" si="123"/>
        <v>#DIV/0!</v>
      </c>
      <c r="AF253" s="25" t="e">
        <f t="shared" si="124"/>
        <v>#DIV/0!</v>
      </c>
      <c r="AG253" s="25" t="e">
        <f t="shared" si="124"/>
        <v>#DIV/0!</v>
      </c>
    </row>
    <row r="254" spans="1:33" x14ac:dyDescent="0.25">
      <c r="A254" s="1">
        <f>'Тулуз-Пьерон'!A258</f>
        <v>0</v>
      </c>
      <c r="B254" s="1" t="e">
        <f>AVERAGE('Тулуз-Пьерон'!H258:Q258)</f>
        <v>#DIV/0!</v>
      </c>
      <c r="C254" s="1" t="e">
        <f>AVERAGE('Тулуз-Пьерон'!R258:AA258)</f>
        <v>#DIV/0!</v>
      </c>
      <c r="D254" s="26" t="e">
        <f t="shared" si="96"/>
        <v>#DIV/0!</v>
      </c>
      <c r="E254" s="26" t="e">
        <f>STDEV('Тулуз-Пьерон'!H258:Q258)</f>
        <v>#DIV/0!</v>
      </c>
      <c r="F254" s="26" t="e">
        <f>STDEV('Тулуз-Пьерон'!R258:AA258)</f>
        <v>#DIV/0!</v>
      </c>
      <c r="G254" s="26" t="e">
        <f>SQRT(RSQ('Тулуз-Пьерон'!H258:Q258,'Тулуз-Пьерон'!R258:AA258))</f>
        <v>#DIV/0!</v>
      </c>
      <c r="J254" s="25" t="e">
        <f t="shared" si="97"/>
        <v>#DIV/0!</v>
      </c>
      <c r="K254" s="25" t="e">
        <f t="shared" si="98"/>
        <v>#DIV/0!</v>
      </c>
      <c r="L254" s="25" t="e">
        <f t="shared" si="99"/>
        <v>#DIV/0!</v>
      </c>
      <c r="M254" s="25" t="e">
        <f t="shared" si="120"/>
        <v>#DIV/0!</v>
      </c>
      <c r="N254" s="25" t="e">
        <f t="shared" si="120"/>
        <v>#DIV/0!</v>
      </c>
      <c r="O254" s="25" t="e">
        <f t="shared" si="100"/>
        <v>#DIV/0!</v>
      </c>
      <c r="P254" s="25" t="e">
        <f t="shared" si="101"/>
        <v>#DIV/0!</v>
      </c>
      <c r="Q254" s="25" t="e">
        <f t="shared" si="102"/>
        <v>#DIV/0!</v>
      </c>
      <c r="R254" s="25" t="e">
        <f t="shared" si="103"/>
        <v>#DIV/0!</v>
      </c>
      <c r="S254" s="25" t="e">
        <f t="shared" si="104"/>
        <v>#DIV/0!</v>
      </c>
      <c r="T254" s="25" t="e">
        <f t="shared" si="105"/>
        <v>#DIV/0!</v>
      </c>
      <c r="U254" s="25" t="e">
        <f t="shared" si="106"/>
        <v>#DIV/0!</v>
      </c>
      <c r="V254" s="25" t="e">
        <f t="shared" si="121"/>
        <v>#DIV/0!</v>
      </c>
      <c r="W254" s="25" t="e">
        <f t="shared" si="121"/>
        <v>#DIV/0!</v>
      </c>
      <c r="X254" s="25" t="e">
        <f t="shared" si="107"/>
        <v>#DIV/0!</v>
      </c>
      <c r="Y254" s="25" t="e">
        <f t="shared" si="122"/>
        <v>#DIV/0!</v>
      </c>
      <c r="Z254" s="25" t="e">
        <f t="shared" si="122"/>
        <v>#DIV/0!</v>
      </c>
      <c r="AA254" s="25" t="e">
        <f t="shared" si="122"/>
        <v>#DIV/0!</v>
      </c>
      <c r="AB254" s="25" t="e">
        <f t="shared" si="122"/>
        <v>#DIV/0!</v>
      </c>
      <c r="AC254" s="25" t="e">
        <f t="shared" si="122"/>
        <v>#DIV/0!</v>
      </c>
      <c r="AD254" s="25" t="e">
        <f t="shared" si="123"/>
        <v>#DIV/0!</v>
      </c>
      <c r="AE254" s="25" t="e">
        <f t="shared" si="123"/>
        <v>#DIV/0!</v>
      </c>
      <c r="AF254" s="25" t="e">
        <f t="shared" si="124"/>
        <v>#DIV/0!</v>
      </c>
      <c r="AG254" s="25" t="e">
        <f t="shared" si="124"/>
        <v>#DIV/0!</v>
      </c>
    </row>
    <row r="255" spans="1:33" x14ac:dyDescent="0.25">
      <c r="A255" s="1">
        <f>'Тулуз-Пьерон'!A259</f>
        <v>0</v>
      </c>
      <c r="B255" s="1" t="e">
        <f>AVERAGE('Тулуз-Пьерон'!H259:Q259)</f>
        <v>#DIV/0!</v>
      </c>
      <c r="C255" s="1" t="e">
        <f>AVERAGE('Тулуз-Пьерон'!R259:AA259)</f>
        <v>#DIV/0!</v>
      </c>
      <c r="D255" s="26" t="e">
        <f t="shared" si="96"/>
        <v>#DIV/0!</v>
      </c>
      <c r="E255" s="26" t="e">
        <f>STDEV('Тулуз-Пьерон'!H259:Q259)</f>
        <v>#DIV/0!</v>
      </c>
      <c r="F255" s="26" t="e">
        <f>STDEV('Тулуз-Пьерон'!R259:AA259)</f>
        <v>#DIV/0!</v>
      </c>
      <c r="G255" s="26" t="e">
        <f>SQRT(RSQ('Тулуз-Пьерон'!H259:Q259,'Тулуз-Пьерон'!R259:AA259))</f>
        <v>#DIV/0!</v>
      </c>
      <c r="J255" s="25" t="e">
        <f t="shared" si="97"/>
        <v>#DIV/0!</v>
      </c>
      <c r="K255" s="25" t="e">
        <f t="shared" si="98"/>
        <v>#DIV/0!</v>
      </c>
      <c r="L255" s="25" t="e">
        <f t="shared" si="99"/>
        <v>#DIV/0!</v>
      </c>
      <c r="M255" s="25" t="e">
        <f t="shared" si="120"/>
        <v>#DIV/0!</v>
      </c>
      <c r="N255" s="25" t="e">
        <f t="shared" si="120"/>
        <v>#DIV/0!</v>
      </c>
      <c r="O255" s="25" t="e">
        <f t="shared" si="100"/>
        <v>#DIV/0!</v>
      </c>
      <c r="P255" s="25" t="e">
        <f t="shared" si="101"/>
        <v>#DIV/0!</v>
      </c>
      <c r="Q255" s="25" t="e">
        <f t="shared" si="102"/>
        <v>#DIV/0!</v>
      </c>
      <c r="R255" s="25" t="e">
        <f t="shared" si="103"/>
        <v>#DIV/0!</v>
      </c>
      <c r="S255" s="25" t="e">
        <f t="shared" si="104"/>
        <v>#DIV/0!</v>
      </c>
      <c r="T255" s="25" t="e">
        <f t="shared" si="105"/>
        <v>#DIV/0!</v>
      </c>
      <c r="U255" s="25" t="e">
        <f t="shared" si="106"/>
        <v>#DIV/0!</v>
      </c>
      <c r="V255" s="25" t="e">
        <f t="shared" si="121"/>
        <v>#DIV/0!</v>
      </c>
      <c r="W255" s="25" t="e">
        <f t="shared" si="121"/>
        <v>#DIV/0!</v>
      </c>
      <c r="X255" s="25" t="e">
        <f t="shared" si="107"/>
        <v>#DIV/0!</v>
      </c>
      <c r="Y255" s="25" t="e">
        <f t="shared" si="122"/>
        <v>#DIV/0!</v>
      </c>
      <c r="Z255" s="25" t="e">
        <f t="shared" si="122"/>
        <v>#DIV/0!</v>
      </c>
      <c r="AA255" s="25" t="e">
        <f t="shared" si="122"/>
        <v>#DIV/0!</v>
      </c>
      <c r="AB255" s="25" t="e">
        <f t="shared" si="122"/>
        <v>#DIV/0!</v>
      </c>
      <c r="AC255" s="25" t="e">
        <f t="shared" si="122"/>
        <v>#DIV/0!</v>
      </c>
      <c r="AD255" s="25" t="e">
        <f t="shared" si="123"/>
        <v>#DIV/0!</v>
      </c>
      <c r="AE255" s="25" t="e">
        <f t="shared" si="123"/>
        <v>#DIV/0!</v>
      </c>
      <c r="AF255" s="25" t="e">
        <f t="shared" si="124"/>
        <v>#DIV/0!</v>
      </c>
      <c r="AG255" s="25" t="e">
        <f t="shared" si="124"/>
        <v>#DIV/0!</v>
      </c>
    </row>
    <row r="256" spans="1:33" x14ac:dyDescent="0.25">
      <c r="A256" s="1">
        <f>'Тулуз-Пьерон'!A260</f>
        <v>0</v>
      </c>
      <c r="B256" s="1" t="e">
        <f>AVERAGE('Тулуз-Пьерон'!H260:Q260)</f>
        <v>#DIV/0!</v>
      </c>
      <c r="C256" s="1" t="e">
        <f>AVERAGE('Тулуз-Пьерон'!R260:AA260)</f>
        <v>#DIV/0!</v>
      </c>
      <c r="D256" s="26" t="e">
        <f t="shared" si="96"/>
        <v>#DIV/0!</v>
      </c>
      <c r="E256" s="26" t="e">
        <f>STDEV('Тулуз-Пьерон'!H260:Q260)</f>
        <v>#DIV/0!</v>
      </c>
      <c r="F256" s="26" t="e">
        <f>STDEV('Тулуз-Пьерон'!R260:AA260)</f>
        <v>#DIV/0!</v>
      </c>
      <c r="G256" s="26" t="e">
        <f>SQRT(RSQ('Тулуз-Пьерон'!H260:Q260,'Тулуз-Пьерон'!R260:AA260))</f>
        <v>#DIV/0!</v>
      </c>
      <c r="J256" s="25" t="e">
        <f t="shared" si="97"/>
        <v>#DIV/0!</v>
      </c>
      <c r="K256" s="25" t="e">
        <f t="shared" si="98"/>
        <v>#DIV/0!</v>
      </c>
      <c r="L256" s="25" t="e">
        <f t="shared" si="99"/>
        <v>#DIV/0!</v>
      </c>
      <c r="M256" s="25" t="e">
        <f t="shared" si="120"/>
        <v>#DIV/0!</v>
      </c>
      <c r="N256" s="25" t="e">
        <f t="shared" si="120"/>
        <v>#DIV/0!</v>
      </c>
      <c r="O256" s="25" t="e">
        <f t="shared" si="100"/>
        <v>#DIV/0!</v>
      </c>
      <c r="P256" s="25" t="e">
        <f t="shared" si="101"/>
        <v>#DIV/0!</v>
      </c>
      <c r="Q256" s="25" t="e">
        <f t="shared" si="102"/>
        <v>#DIV/0!</v>
      </c>
      <c r="R256" s="25" t="e">
        <f t="shared" si="103"/>
        <v>#DIV/0!</v>
      </c>
      <c r="S256" s="25" t="e">
        <f t="shared" si="104"/>
        <v>#DIV/0!</v>
      </c>
      <c r="T256" s="25" t="e">
        <f t="shared" si="105"/>
        <v>#DIV/0!</v>
      </c>
      <c r="U256" s="25" t="e">
        <f t="shared" si="106"/>
        <v>#DIV/0!</v>
      </c>
      <c r="V256" s="25" t="e">
        <f t="shared" si="121"/>
        <v>#DIV/0!</v>
      </c>
      <c r="W256" s="25" t="e">
        <f t="shared" si="121"/>
        <v>#DIV/0!</v>
      </c>
      <c r="X256" s="25" t="e">
        <f t="shared" si="107"/>
        <v>#DIV/0!</v>
      </c>
      <c r="Y256" s="25" t="e">
        <f t="shared" si="122"/>
        <v>#DIV/0!</v>
      </c>
      <c r="Z256" s="25" t="e">
        <f t="shared" si="122"/>
        <v>#DIV/0!</v>
      </c>
      <c r="AA256" s="25" t="e">
        <f t="shared" si="122"/>
        <v>#DIV/0!</v>
      </c>
      <c r="AB256" s="25" t="e">
        <f t="shared" si="122"/>
        <v>#DIV/0!</v>
      </c>
      <c r="AC256" s="25" t="e">
        <f t="shared" si="122"/>
        <v>#DIV/0!</v>
      </c>
      <c r="AD256" s="25" t="e">
        <f t="shared" si="123"/>
        <v>#DIV/0!</v>
      </c>
      <c r="AE256" s="25" t="e">
        <f t="shared" si="123"/>
        <v>#DIV/0!</v>
      </c>
      <c r="AF256" s="25" t="e">
        <f t="shared" si="124"/>
        <v>#DIV/0!</v>
      </c>
      <c r="AG256" s="25" t="e">
        <f t="shared" si="124"/>
        <v>#DIV/0!</v>
      </c>
    </row>
    <row r="257" spans="1:33" x14ac:dyDescent="0.25">
      <c r="A257" s="1">
        <f>'Тулуз-Пьерон'!A261</f>
        <v>0</v>
      </c>
      <c r="B257" s="1" t="e">
        <f>AVERAGE('Тулуз-Пьерон'!H261:Q261)</f>
        <v>#DIV/0!</v>
      </c>
      <c r="C257" s="1" t="e">
        <f>AVERAGE('Тулуз-Пьерон'!R261:AA261)</f>
        <v>#DIV/0!</v>
      </c>
      <c r="D257" s="26" t="e">
        <f t="shared" si="96"/>
        <v>#DIV/0!</v>
      </c>
      <c r="E257" s="26" t="e">
        <f>STDEV('Тулуз-Пьерон'!H261:Q261)</f>
        <v>#DIV/0!</v>
      </c>
      <c r="F257" s="26" t="e">
        <f>STDEV('Тулуз-Пьерон'!R261:AA261)</f>
        <v>#DIV/0!</v>
      </c>
      <c r="G257" s="26" t="e">
        <f>SQRT(RSQ('Тулуз-Пьерон'!H261:Q261,'Тулуз-Пьерон'!R261:AA261))</f>
        <v>#DIV/0!</v>
      </c>
      <c r="J257" s="25" t="e">
        <f t="shared" si="97"/>
        <v>#DIV/0!</v>
      </c>
      <c r="K257" s="25" t="e">
        <f t="shared" si="98"/>
        <v>#DIV/0!</v>
      </c>
      <c r="L257" s="25" t="e">
        <f t="shared" si="99"/>
        <v>#DIV/0!</v>
      </c>
      <c r="M257" s="25" t="e">
        <f t="shared" si="120"/>
        <v>#DIV/0!</v>
      </c>
      <c r="N257" s="25" t="e">
        <f t="shared" si="120"/>
        <v>#DIV/0!</v>
      </c>
      <c r="O257" s="25" t="e">
        <f t="shared" si="100"/>
        <v>#DIV/0!</v>
      </c>
      <c r="P257" s="25" t="e">
        <f t="shared" si="101"/>
        <v>#DIV/0!</v>
      </c>
      <c r="Q257" s="25" t="e">
        <f t="shared" si="102"/>
        <v>#DIV/0!</v>
      </c>
      <c r="R257" s="25" t="e">
        <f t="shared" si="103"/>
        <v>#DIV/0!</v>
      </c>
      <c r="S257" s="25" t="e">
        <f t="shared" si="104"/>
        <v>#DIV/0!</v>
      </c>
      <c r="T257" s="25" t="e">
        <f t="shared" si="105"/>
        <v>#DIV/0!</v>
      </c>
      <c r="U257" s="25" t="e">
        <f t="shared" si="106"/>
        <v>#DIV/0!</v>
      </c>
      <c r="V257" s="25" t="e">
        <f t="shared" si="121"/>
        <v>#DIV/0!</v>
      </c>
      <c r="W257" s="25" t="e">
        <f t="shared" si="121"/>
        <v>#DIV/0!</v>
      </c>
      <c r="X257" s="25" t="e">
        <f t="shared" si="107"/>
        <v>#DIV/0!</v>
      </c>
      <c r="Y257" s="25" t="e">
        <f t="shared" si="122"/>
        <v>#DIV/0!</v>
      </c>
      <c r="Z257" s="25" t="e">
        <f t="shared" si="122"/>
        <v>#DIV/0!</v>
      </c>
      <c r="AA257" s="25" t="e">
        <f t="shared" si="122"/>
        <v>#DIV/0!</v>
      </c>
      <c r="AB257" s="25" t="e">
        <f t="shared" si="122"/>
        <v>#DIV/0!</v>
      </c>
      <c r="AC257" s="25" t="e">
        <f t="shared" si="122"/>
        <v>#DIV/0!</v>
      </c>
      <c r="AD257" s="25" t="e">
        <f t="shared" si="123"/>
        <v>#DIV/0!</v>
      </c>
      <c r="AE257" s="25" t="e">
        <f t="shared" si="123"/>
        <v>#DIV/0!</v>
      </c>
      <c r="AF257" s="25" t="e">
        <f t="shared" si="124"/>
        <v>#DIV/0!</v>
      </c>
      <c r="AG257" s="25" t="e">
        <f t="shared" si="124"/>
        <v>#DIV/0!</v>
      </c>
    </row>
    <row r="258" spans="1:33" x14ac:dyDescent="0.25">
      <c r="A258" s="1">
        <f>'Тулуз-Пьерон'!A262</f>
        <v>0</v>
      </c>
      <c r="B258" s="1" t="e">
        <f>AVERAGE('Тулуз-Пьерон'!H262:Q262)</f>
        <v>#DIV/0!</v>
      </c>
      <c r="C258" s="1" t="e">
        <f>AVERAGE('Тулуз-Пьерон'!R262:AA262)</f>
        <v>#DIV/0!</v>
      </c>
      <c r="D258" s="26" t="e">
        <f t="shared" si="96"/>
        <v>#DIV/0!</v>
      </c>
      <c r="E258" s="26" t="e">
        <f>STDEV('Тулуз-Пьерон'!H262:Q262)</f>
        <v>#DIV/0!</v>
      </c>
      <c r="F258" s="26" t="e">
        <f>STDEV('Тулуз-Пьерон'!R262:AA262)</f>
        <v>#DIV/0!</v>
      </c>
      <c r="G258" s="26" t="e">
        <f>SQRT(RSQ('Тулуз-Пьерон'!H262:Q262,'Тулуз-Пьерон'!R262:AA262))</f>
        <v>#DIV/0!</v>
      </c>
      <c r="J258" s="25" t="e">
        <f t="shared" si="97"/>
        <v>#DIV/0!</v>
      </c>
      <c r="K258" s="25" t="e">
        <f t="shared" si="98"/>
        <v>#DIV/0!</v>
      </c>
      <c r="L258" s="25" t="e">
        <f t="shared" si="99"/>
        <v>#DIV/0!</v>
      </c>
      <c r="M258" s="25" t="e">
        <f t="shared" si="120"/>
        <v>#DIV/0!</v>
      </c>
      <c r="N258" s="25" t="e">
        <f t="shared" si="120"/>
        <v>#DIV/0!</v>
      </c>
      <c r="O258" s="25" t="e">
        <f t="shared" si="100"/>
        <v>#DIV/0!</v>
      </c>
      <c r="P258" s="25" t="e">
        <f t="shared" si="101"/>
        <v>#DIV/0!</v>
      </c>
      <c r="Q258" s="25" t="e">
        <f t="shared" si="102"/>
        <v>#DIV/0!</v>
      </c>
      <c r="R258" s="25" t="e">
        <f t="shared" si="103"/>
        <v>#DIV/0!</v>
      </c>
      <c r="S258" s="25" t="e">
        <f t="shared" si="104"/>
        <v>#DIV/0!</v>
      </c>
      <c r="T258" s="25" t="e">
        <f t="shared" si="105"/>
        <v>#DIV/0!</v>
      </c>
      <c r="U258" s="25" t="e">
        <f t="shared" si="106"/>
        <v>#DIV/0!</v>
      </c>
      <c r="V258" s="25" t="e">
        <f t="shared" si="121"/>
        <v>#DIV/0!</v>
      </c>
      <c r="W258" s="25" t="e">
        <f t="shared" si="121"/>
        <v>#DIV/0!</v>
      </c>
      <c r="X258" s="25" t="e">
        <f t="shared" si="107"/>
        <v>#DIV/0!</v>
      </c>
      <c r="Y258" s="25" t="e">
        <f t="shared" si="122"/>
        <v>#DIV/0!</v>
      </c>
      <c r="Z258" s="25" t="e">
        <f t="shared" si="122"/>
        <v>#DIV/0!</v>
      </c>
      <c r="AA258" s="25" t="e">
        <f t="shared" si="122"/>
        <v>#DIV/0!</v>
      </c>
      <c r="AB258" s="25" t="e">
        <f t="shared" si="122"/>
        <v>#DIV/0!</v>
      </c>
      <c r="AC258" s="25" t="e">
        <f t="shared" si="122"/>
        <v>#DIV/0!</v>
      </c>
      <c r="AD258" s="25" t="e">
        <f t="shared" si="123"/>
        <v>#DIV/0!</v>
      </c>
      <c r="AE258" s="25" t="e">
        <f t="shared" si="123"/>
        <v>#DIV/0!</v>
      </c>
      <c r="AF258" s="25" t="e">
        <f t="shared" si="124"/>
        <v>#DIV/0!</v>
      </c>
      <c r="AG258" s="25" t="e">
        <f t="shared" si="124"/>
        <v>#DIV/0!</v>
      </c>
    </row>
    <row r="259" spans="1:33" x14ac:dyDescent="0.25">
      <c r="A259" s="1">
        <f>'Тулуз-Пьерон'!A263</f>
        <v>0</v>
      </c>
      <c r="B259" s="1" t="e">
        <f>AVERAGE('Тулуз-Пьерон'!H263:Q263)</f>
        <v>#DIV/0!</v>
      </c>
      <c r="C259" s="1" t="e">
        <f>AVERAGE('Тулуз-Пьерон'!R263:AA263)</f>
        <v>#DIV/0!</v>
      </c>
      <c r="D259" s="26" t="e">
        <f t="shared" si="96"/>
        <v>#DIV/0!</v>
      </c>
      <c r="E259" s="26" t="e">
        <f>STDEV('Тулуз-Пьерон'!H263:Q263)</f>
        <v>#DIV/0!</v>
      </c>
      <c r="F259" s="26" t="e">
        <f>STDEV('Тулуз-Пьерон'!R263:AA263)</f>
        <v>#DIV/0!</v>
      </c>
      <c r="G259" s="26" t="e">
        <f>SQRT(RSQ('Тулуз-Пьерон'!H263:Q263,'Тулуз-Пьерон'!R263:AA263))</f>
        <v>#DIV/0!</v>
      </c>
      <c r="J259" s="25" t="e">
        <f t="shared" si="97"/>
        <v>#DIV/0!</v>
      </c>
      <c r="K259" s="25" t="e">
        <f t="shared" si="98"/>
        <v>#DIV/0!</v>
      </c>
      <c r="L259" s="25" t="e">
        <f t="shared" si="99"/>
        <v>#DIV/0!</v>
      </c>
      <c r="M259" s="25" t="e">
        <f t="shared" si="120"/>
        <v>#DIV/0!</v>
      </c>
      <c r="N259" s="25" t="e">
        <f t="shared" si="120"/>
        <v>#DIV/0!</v>
      </c>
      <c r="O259" s="25" t="e">
        <f t="shared" si="100"/>
        <v>#DIV/0!</v>
      </c>
      <c r="P259" s="25" t="e">
        <f t="shared" si="101"/>
        <v>#DIV/0!</v>
      </c>
      <c r="Q259" s="25" t="e">
        <f t="shared" si="102"/>
        <v>#DIV/0!</v>
      </c>
      <c r="R259" s="25" t="e">
        <f t="shared" si="103"/>
        <v>#DIV/0!</v>
      </c>
      <c r="S259" s="25" t="e">
        <f t="shared" si="104"/>
        <v>#DIV/0!</v>
      </c>
      <c r="T259" s="25" t="e">
        <f t="shared" si="105"/>
        <v>#DIV/0!</v>
      </c>
      <c r="U259" s="25" t="e">
        <f t="shared" si="106"/>
        <v>#DIV/0!</v>
      </c>
      <c r="V259" s="25" t="e">
        <f t="shared" si="121"/>
        <v>#DIV/0!</v>
      </c>
      <c r="W259" s="25" t="e">
        <f t="shared" si="121"/>
        <v>#DIV/0!</v>
      </c>
      <c r="X259" s="25" t="e">
        <f t="shared" si="107"/>
        <v>#DIV/0!</v>
      </c>
      <c r="Y259" s="25" t="e">
        <f t="shared" si="122"/>
        <v>#DIV/0!</v>
      </c>
      <c r="Z259" s="25" t="e">
        <f t="shared" si="122"/>
        <v>#DIV/0!</v>
      </c>
      <c r="AA259" s="25" t="e">
        <f t="shared" si="122"/>
        <v>#DIV/0!</v>
      </c>
      <c r="AB259" s="25" t="e">
        <f t="shared" si="122"/>
        <v>#DIV/0!</v>
      </c>
      <c r="AC259" s="25" t="e">
        <f t="shared" si="122"/>
        <v>#DIV/0!</v>
      </c>
      <c r="AD259" s="25" t="e">
        <f t="shared" si="123"/>
        <v>#DIV/0!</v>
      </c>
      <c r="AE259" s="25" t="e">
        <f t="shared" si="123"/>
        <v>#DIV/0!</v>
      </c>
      <c r="AF259" s="25" t="e">
        <f t="shared" si="124"/>
        <v>#DIV/0!</v>
      </c>
      <c r="AG259" s="25" t="e">
        <f t="shared" si="124"/>
        <v>#DIV/0!</v>
      </c>
    </row>
    <row r="260" spans="1:33" x14ac:dyDescent="0.25">
      <c r="A260" s="1">
        <f>'Тулуз-Пьерон'!A264</f>
        <v>0</v>
      </c>
      <c r="B260" s="1" t="e">
        <f>AVERAGE('Тулуз-Пьерон'!H264:Q264)</f>
        <v>#DIV/0!</v>
      </c>
      <c r="C260" s="1" t="e">
        <f>AVERAGE('Тулуз-Пьерон'!R264:AA264)</f>
        <v>#DIV/0!</v>
      </c>
      <c r="D260" s="26" t="e">
        <f t="shared" si="96"/>
        <v>#DIV/0!</v>
      </c>
      <c r="E260" s="26" t="e">
        <f>STDEV('Тулуз-Пьерон'!H264:Q264)</f>
        <v>#DIV/0!</v>
      </c>
      <c r="F260" s="26" t="e">
        <f>STDEV('Тулуз-Пьерон'!R264:AA264)</f>
        <v>#DIV/0!</v>
      </c>
      <c r="G260" s="26" t="e">
        <f>SQRT(RSQ('Тулуз-Пьерон'!H264:Q264,'Тулуз-Пьерон'!R264:AA264))</f>
        <v>#DIV/0!</v>
      </c>
      <c r="J260" s="25" t="e">
        <f t="shared" si="97"/>
        <v>#DIV/0!</v>
      </c>
      <c r="K260" s="25" t="e">
        <f t="shared" si="98"/>
        <v>#DIV/0!</v>
      </c>
      <c r="L260" s="25" t="e">
        <f t="shared" si="99"/>
        <v>#DIV/0!</v>
      </c>
      <c r="M260" s="25" t="e">
        <f t="shared" si="120"/>
        <v>#DIV/0!</v>
      </c>
      <c r="N260" s="25" t="e">
        <f t="shared" si="120"/>
        <v>#DIV/0!</v>
      </c>
      <c r="O260" s="25" t="e">
        <f t="shared" si="100"/>
        <v>#DIV/0!</v>
      </c>
      <c r="P260" s="25" t="e">
        <f t="shared" si="101"/>
        <v>#DIV/0!</v>
      </c>
      <c r="Q260" s="25" t="e">
        <f t="shared" si="102"/>
        <v>#DIV/0!</v>
      </c>
      <c r="R260" s="25" t="e">
        <f t="shared" si="103"/>
        <v>#DIV/0!</v>
      </c>
      <c r="S260" s="25" t="e">
        <f t="shared" si="104"/>
        <v>#DIV/0!</v>
      </c>
      <c r="T260" s="25" t="e">
        <f t="shared" si="105"/>
        <v>#DIV/0!</v>
      </c>
      <c r="U260" s="25" t="e">
        <f t="shared" si="106"/>
        <v>#DIV/0!</v>
      </c>
      <c r="V260" s="25" t="e">
        <f t="shared" si="121"/>
        <v>#DIV/0!</v>
      </c>
      <c r="W260" s="25" t="e">
        <f t="shared" si="121"/>
        <v>#DIV/0!</v>
      </c>
      <c r="X260" s="25" t="e">
        <f t="shared" si="107"/>
        <v>#DIV/0!</v>
      </c>
      <c r="Y260" s="25" t="e">
        <f t="shared" si="122"/>
        <v>#DIV/0!</v>
      </c>
      <c r="Z260" s="25" t="e">
        <f t="shared" si="122"/>
        <v>#DIV/0!</v>
      </c>
      <c r="AA260" s="25" t="e">
        <f t="shared" si="122"/>
        <v>#DIV/0!</v>
      </c>
      <c r="AB260" s="25" t="e">
        <f t="shared" si="122"/>
        <v>#DIV/0!</v>
      </c>
      <c r="AC260" s="25" t="e">
        <f t="shared" si="122"/>
        <v>#DIV/0!</v>
      </c>
      <c r="AD260" s="25" t="e">
        <f t="shared" si="123"/>
        <v>#DIV/0!</v>
      </c>
      <c r="AE260" s="25" t="e">
        <f t="shared" si="123"/>
        <v>#DIV/0!</v>
      </c>
      <c r="AF260" s="25" t="e">
        <f t="shared" si="124"/>
        <v>#DIV/0!</v>
      </c>
      <c r="AG260" s="25" t="e">
        <f t="shared" si="124"/>
        <v>#DIV/0!</v>
      </c>
    </row>
    <row r="261" spans="1:33" x14ac:dyDescent="0.25">
      <c r="A261" s="1">
        <f>'Тулуз-Пьерон'!A265</f>
        <v>0</v>
      </c>
      <c r="B261" s="1" t="e">
        <f>AVERAGE('Тулуз-Пьерон'!H265:Q265)</f>
        <v>#DIV/0!</v>
      </c>
      <c r="C261" s="1" t="e">
        <f>AVERAGE('Тулуз-Пьерон'!R265:AA265)</f>
        <v>#DIV/0!</v>
      </c>
      <c r="D261" s="26" t="e">
        <f t="shared" si="96"/>
        <v>#DIV/0!</v>
      </c>
      <c r="E261" s="26" t="e">
        <f>STDEV('Тулуз-Пьерон'!H265:Q265)</f>
        <v>#DIV/0!</v>
      </c>
      <c r="F261" s="26" t="e">
        <f>STDEV('Тулуз-Пьерон'!R265:AA265)</f>
        <v>#DIV/0!</v>
      </c>
      <c r="G261" s="26" t="e">
        <f>SQRT(RSQ('Тулуз-Пьерон'!H265:Q265,'Тулуз-Пьерон'!R265:AA265))</f>
        <v>#DIV/0!</v>
      </c>
      <c r="J261" s="25" t="e">
        <f t="shared" si="97"/>
        <v>#DIV/0!</v>
      </c>
      <c r="K261" s="25" t="e">
        <f t="shared" si="98"/>
        <v>#DIV/0!</v>
      </c>
      <c r="L261" s="25" t="e">
        <f t="shared" si="99"/>
        <v>#DIV/0!</v>
      </c>
      <c r="M261" s="25" t="e">
        <f t="shared" si="120"/>
        <v>#DIV/0!</v>
      </c>
      <c r="N261" s="25" t="e">
        <f t="shared" si="120"/>
        <v>#DIV/0!</v>
      </c>
      <c r="O261" s="25" t="e">
        <f t="shared" si="100"/>
        <v>#DIV/0!</v>
      </c>
      <c r="P261" s="25" t="e">
        <f t="shared" si="101"/>
        <v>#DIV/0!</v>
      </c>
      <c r="Q261" s="25" t="e">
        <f t="shared" si="102"/>
        <v>#DIV/0!</v>
      </c>
      <c r="R261" s="25" t="e">
        <f t="shared" si="103"/>
        <v>#DIV/0!</v>
      </c>
      <c r="S261" s="25" t="e">
        <f t="shared" si="104"/>
        <v>#DIV/0!</v>
      </c>
      <c r="T261" s="25" t="e">
        <f t="shared" si="105"/>
        <v>#DIV/0!</v>
      </c>
      <c r="U261" s="25" t="e">
        <f t="shared" si="106"/>
        <v>#DIV/0!</v>
      </c>
      <c r="V261" s="25" t="e">
        <f t="shared" si="121"/>
        <v>#DIV/0!</v>
      </c>
      <c r="W261" s="25" t="e">
        <f t="shared" si="121"/>
        <v>#DIV/0!</v>
      </c>
      <c r="X261" s="25" t="e">
        <f t="shared" si="107"/>
        <v>#DIV/0!</v>
      </c>
      <c r="Y261" s="25" t="e">
        <f t="shared" ref="Y261:AC270" si="125">IF(AND($D261&gt;0,$D261&lt;=0.89),"ПАТОЛОГИЯ",IF(AND($D261&gt;0.89,$D261&lt;=0.91),"Слабая",IF(AND($D261&gt;91,$D261&lt;=0.93),"Средняя",IF(AND($D261&gt;0.93,$D261&lt;=0.96),"Хорошая",IF(AND($D261&gt;0.96,$D261&lt;=1),"Высокая","ОШИБКА")))))</f>
        <v>#DIV/0!</v>
      </c>
      <c r="Z261" s="25" t="e">
        <f t="shared" si="125"/>
        <v>#DIV/0!</v>
      </c>
      <c r="AA261" s="25" t="e">
        <f t="shared" si="125"/>
        <v>#DIV/0!</v>
      </c>
      <c r="AB261" s="25" t="e">
        <f t="shared" si="125"/>
        <v>#DIV/0!</v>
      </c>
      <c r="AC261" s="25" t="e">
        <f t="shared" si="125"/>
        <v>#DIV/0!</v>
      </c>
      <c r="AD261" s="25" t="e">
        <f t="shared" si="123"/>
        <v>#DIV/0!</v>
      </c>
      <c r="AE261" s="25" t="e">
        <f t="shared" si="123"/>
        <v>#DIV/0!</v>
      </c>
      <c r="AF261" s="25" t="e">
        <f t="shared" si="124"/>
        <v>#DIV/0!</v>
      </c>
      <c r="AG261" s="25" t="e">
        <f t="shared" si="124"/>
        <v>#DIV/0!</v>
      </c>
    </row>
    <row r="262" spans="1:33" x14ac:dyDescent="0.25">
      <c r="A262" s="1">
        <f>'Тулуз-Пьерон'!A266</f>
        <v>0</v>
      </c>
      <c r="B262" s="1" t="e">
        <f>AVERAGE('Тулуз-Пьерон'!H266:Q266)</f>
        <v>#DIV/0!</v>
      </c>
      <c r="C262" s="1" t="e">
        <f>AVERAGE('Тулуз-Пьерон'!R266:AA266)</f>
        <v>#DIV/0!</v>
      </c>
      <c r="D262" s="26" t="e">
        <f t="shared" si="96"/>
        <v>#DIV/0!</v>
      </c>
      <c r="E262" s="26" t="e">
        <f>STDEV('Тулуз-Пьерон'!H266:Q266)</f>
        <v>#DIV/0!</v>
      </c>
      <c r="F262" s="26" t="e">
        <f>STDEV('Тулуз-Пьерон'!R266:AA266)</f>
        <v>#DIV/0!</v>
      </c>
      <c r="G262" s="26" t="e">
        <f>SQRT(RSQ('Тулуз-Пьерон'!H266:Q266,'Тулуз-Пьерон'!R266:AA266))</f>
        <v>#DIV/0!</v>
      </c>
      <c r="J262" s="25" t="e">
        <f t="shared" si="97"/>
        <v>#DIV/0!</v>
      </c>
      <c r="K262" s="25" t="e">
        <f t="shared" si="98"/>
        <v>#DIV/0!</v>
      </c>
      <c r="L262" s="25" t="e">
        <f t="shared" si="99"/>
        <v>#DIV/0!</v>
      </c>
      <c r="M262" s="25" t="e">
        <f t="shared" si="120"/>
        <v>#DIV/0!</v>
      </c>
      <c r="N262" s="25" t="e">
        <f t="shared" si="120"/>
        <v>#DIV/0!</v>
      </c>
      <c r="O262" s="25" t="e">
        <f t="shared" si="100"/>
        <v>#DIV/0!</v>
      </c>
      <c r="P262" s="25" t="e">
        <f t="shared" si="101"/>
        <v>#DIV/0!</v>
      </c>
      <c r="Q262" s="25" t="e">
        <f t="shared" si="102"/>
        <v>#DIV/0!</v>
      </c>
      <c r="R262" s="25" t="e">
        <f t="shared" si="103"/>
        <v>#DIV/0!</v>
      </c>
      <c r="S262" s="25" t="e">
        <f t="shared" si="104"/>
        <v>#DIV/0!</v>
      </c>
      <c r="T262" s="25" t="e">
        <f t="shared" si="105"/>
        <v>#DIV/0!</v>
      </c>
      <c r="U262" s="25" t="e">
        <f t="shared" si="106"/>
        <v>#DIV/0!</v>
      </c>
      <c r="V262" s="25" t="e">
        <f t="shared" si="121"/>
        <v>#DIV/0!</v>
      </c>
      <c r="W262" s="25" t="e">
        <f t="shared" si="121"/>
        <v>#DIV/0!</v>
      </c>
      <c r="X262" s="25" t="e">
        <f t="shared" si="107"/>
        <v>#DIV/0!</v>
      </c>
      <c r="Y262" s="25" t="e">
        <f t="shared" si="125"/>
        <v>#DIV/0!</v>
      </c>
      <c r="Z262" s="25" t="e">
        <f t="shared" si="125"/>
        <v>#DIV/0!</v>
      </c>
      <c r="AA262" s="25" t="e">
        <f t="shared" si="125"/>
        <v>#DIV/0!</v>
      </c>
      <c r="AB262" s="25" t="e">
        <f t="shared" si="125"/>
        <v>#DIV/0!</v>
      </c>
      <c r="AC262" s="25" t="e">
        <f t="shared" si="125"/>
        <v>#DIV/0!</v>
      </c>
      <c r="AD262" s="25" t="e">
        <f t="shared" si="123"/>
        <v>#DIV/0!</v>
      </c>
      <c r="AE262" s="25" t="e">
        <f t="shared" si="123"/>
        <v>#DIV/0!</v>
      </c>
      <c r="AF262" s="25" t="e">
        <f t="shared" si="124"/>
        <v>#DIV/0!</v>
      </c>
      <c r="AG262" s="25" t="e">
        <f t="shared" si="124"/>
        <v>#DIV/0!</v>
      </c>
    </row>
    <row r="263" spans="1:33" x14ac:dyDescent="0.25">
      <c r="A263" s="1">
        <f>'Тулуз-Пьерон'!A267</f>
        <v>0</v>
      </c>
      <c r="B263" s="1" t="e">
        <f>AVERAGE('Тулуз-Пьерон'!H267:Q267)</f>
        <v>#DIV/0!</v>
      </c>
      <c r="C263" s="1" t="e">
        <f>AVERAGE('Тулуз-Пьерон'!R267:AA267)</f>
        <v>#DIV/0!</v>
      </c>
      <c r="D263" s="26" t="e">
        <f t="shared" si="96"/>
        <v>#DIV/0!</v>
      </c>
      <c r="E263" s="26" t="e">
        <f>STDEV('Тулуз-Пьерон'!H267:Q267)</f>
        <v>#DIV/0!</v>
      </c>
      <c r="F263" s="26" t="e">
        <f>STDEV('Тулуз-Пьерон'!R267:AA267)</f>
        <v>#DIV/0!</v>
      </c>
      <c r="G263" s="26" t="e">
        <f>SQRT(RSQ('Тулуз-Пьерон'!H267:Q267,'Тулуз-Пьерон'!R267:AA267))</f>
        <v>#DIV/0!</v>
      </c>
      <c r="J263" s="25" t="e">
        <f t="shared" si="97"/>
        <v>#DIV/0!</v>
      </c>
      <c r="K263" s="25" t="e">
        <f t="shared" si="98"/>
        <v>#DIV/0!</v>
      </c>
      <c r="L263" s="25" t="e">
        <f t="shared" si="99"/>
        <v>#DIV/0!</v>
      </c>
      <c r="M263" s="25" t="e">
        <f t="shared" si="120"/>
        <v>#DIV/0!</v>
      </c>
      <c r="N263" s="25" t="e">
        <f t="shared" si="120"/>
        <v>#DIV/0!</v>
      </c>
      <c r="O263" s="25" t="e">
        <f t="shared" si="100"/>
        <v>#DIV/0!</v>
      </c>
      <c r="P263" s="25" t="e">
        <f t="shared" si="101"/>
        <v>#DIV/0!</v>
      </c>
      <c r="Q263" s="25" t="e">
        <f t="shared" si="102"/>
        <v>#DIV/0!</v>
      </c>
      <c r="R263" s="25" t="e">
        <f t="shared" si="103"/>
        <v>#DIV/0!</v>
      </c>
      <c r="S263" s="25" t="e">
        <f t="shared" si="104"/>
        <v>#DIV/0!</v>
      </c>
      <c r="T263" s="25" t="e">
        <f t="shared" si="105"/>
        <v>#DIV/0!</v>
      </c>
      <c r="U263" s="25" t="e">
        <f t="shared" si="106"/>
        <v>#DIV/0!</v>
      </c>
      <c r="V263" s="25" t="e">
        <f t="shared" si="121"/>
        <v>#DIV/0!</v>
      </c>
      <c r="W263" s="25" t="e">
        <f t="shared" si="121"/>
        <v>#DIV/0!</v>
      </c>
      <c r="X263" s="25" t="e">
        <f t="shared" si="107"/>
        <v>#DIV/0!</v>
      </c>
      <c r="Y263" s="25" t="e">
        <f t="shared" si="125"/>
        <v>#DIV/0!</v>
      </c>
      <c r="Z263" s="25" t="e">
        <f t="shared" si="125"/>
        <v>#DIV/0!</v>
      </c>
      <c r="AA263" s="25" t="e">
        <f t="shared" si="125"/>
        <v>#DIV/0!</v>
      </c>
      <c r="AB263" s="25" t="e">
        <f t="shared" si="125"/>
        <v>#DIV/0!</v>
      </c>
      <c r="AC263" s="25" t="e">
        <f t="shared" si="125"/>
        <v>#DIV/0!</v>
      </c>
      <c r="AD263" s="25" t="e">
        <f t="shared" si="123"/>
        <v>#DIV/0!</v>
      </c>
      <c r="AE263" s="25" t="e">
        <f t="shared" si="123"/>
        <v>#DIV/0!</v>
      </c>
      <c r="AF263" s="25" t="e">
        <f t="shared" si="124"/>
        <v>#DIV/0!</v>
      </c>
      <c r="AG263" s="25" t="e">
        <f t="shared" si="124"/>
        <v>#DIV/0!</v>
      </c>
    </row>
    <row r="264" spans="1:33" x14ac:dyDescent="0.25">
      <c r="A264" s="1">
        <f>'Тулуз-Пьерон'!A268</f>
        <v>0</v>
      </c>
      <c r="B264" s="1" t="e">
        <f>AVERAGE('Тулуз-Пьерон'!H268:Q268)</f>
        <v>#DIV/0!</v>
      </c>
      <c r="C264" s="1" t="e">
        <f>AVERAGE('Тулуз-Пьерон'!R268:AA268)</f>
        <v>#DIV/0!</v>
      </c>
      <c r="D264" s="26" t="e">
        <f t="shared" si="96"/>
        <v>#DIV/0!</v>
      </c>
      <c r="E264" s="26" t="e">
        <f>STDEV('Тулуз-Пьерон'!H268:Q268)</f>
        <v>#DIV/0!</v>
      </c>
      <c r="F264" s="26" t="e">
        <f>STDEV('Тулуз-Пьерон'!R268:AA268)</f>
        <v>#DIV/0!</v>
      </c>
      <c r="G264" s="26" t="e">
        <f>SQRT(RSQ('Тулуз-Пьерон'!H268:Q268,'Тулуз-Пьерон'!R268:AA268))</f>
        <v>#DIV/0!</v>
      </c>
      <c r="J264" s="25" t="e">
        <f t="shared" si="97"/>
        <v>#DIV/0!</v>
      </c>
      <c r="K264" s="25" t="e">
        <f t="shared" si="98"/>
        <v>#DIV/0!</v>
      </c>
      <c r="L264" s="25" t="e">
        <f t="shared" si="99"/>
        <v>#DIV/0!</v>
      </c>
      <c r="M264" s="25" t="e">
        <f t="shared" si="120"/>
        <v>#DIV/0!</v>
      </c>
      <c r="N264" s="25" t="e">
        <f t="shared" si="120"/>
        <v>#DIV/0!</v>
      </c>
      <c r="O264" s="25" t="e">
        <f t="shared" si="100"/>
        <v>#DIV/0!</v>
      </c>
      <c r="P264" s="25" t="e">
        <f t="shared" si="101"/>
        <v>#DIV/0!</v>
      </c>
      <c r="Q264" s="25" t="e">
        <f t="shared" si="102"/>
        <v>#DIV/0!</v>
      </c>
      <c r="R264" s="25" t="e">
        <f t="shared" si="103"/>
        <v>#DIV/0!</v>
      </c>
      <c r="S264" s="25" t="e">
        <f t="shared" si="104"/>
        <v>#DIV/0!</v>
      </c>
      <c r="T264" s="25" t="e">
        <f t="shared" si="105"/>
        <v>#DIV/0!</v>
      </c>
      <c r="U264" s="25" t="e">
        <f t="shared" si="106"/>
        <v>#DIV/0!</v>
      </c>
      <c r="V264" s="25" t="e">
        <f t="shared" si="121"/>
        <v>#DIV/0!</v>
      </c>
      <c r="W264" s="25" t="e">
        <f t="shared" si="121"/>
        <v>#DIV/0!</v>
      </c>
      <c r="X264" s="25" t="e">
        <f t="shared" si="107"/>
        <v>#DIV/0!</v>
      </c>
      <c r="Y264" s="25" t="e">
        <f t="shared" si="125"/>
        <v>#DIV/0!</v>
      </c>
      <c r="Z264" s="25" t="e">
        <f t="shared" si="125"/>
        <v>#DIV/0!</v>
      </c>
      <c r="AA264" s="25" t="e">
        <f t="shared" si="125"/>
        <v>#DIV/0!</v>
      </c>
      <c r="AB264" s="25" t="e">
        <f t="shared" si="125"/>
        <v>#DIV/0!</v>
      </c>
      <c r="AC264" s="25" t="e">
        <f t="shared" si="125"/>
        <v>#DIV/0!</v>
      </c>
      <c r="AD264" s="25" t="e">
        <f t="shared" si="123"/>
        <v>#DIV/0!</v>
      </c>
      <c r="AE264" s="25" t="e">
        <f t="shared" si="123"/>
        <v>#DIV/0!</v>
      </c>
      <c r="AF264" s="25" t="e">
        <f t="shared" si="124"/>
        <v>#DIV/0!</v>
      </c>
      <c r="AG264" s="25" t="e">
        <f t="shared" si="124"/>
        <v>#DIV/0!</v>
      </c>
    </row>
    <row r="265" spans="1:33" x14ac:dyDescent="0.25">
      <c r="A265" s="1">
        <f>'Тулуз-Пьерон'!A269</f>
        <v>0</v>
      </c>
      <c r="B265" s="1" t="e">
        <f>AVERAGE('Тулуз-Пьерон'!H269:Q269)</f>
        <v>#DIV/0!</v>
      </c>
      <c r="C265" s="1" t="e">
        <f>AVERAGE('Тулуз-Пьерон'!R269:AA269)</f>
        <v>#DIV/0!</v>
      </c>
      <c r="D265" s="26" t="e">
        <f t="shared" si="96"/>
        <v>#DIV/0!</v>
      </c>
      <c r="E265" s="26" t="e">
        <f>STDEV('Тулуз-Пьерон'!H269:Q269)</f>
        <v>#DIV/0!</v>
      </c>
      <c r="F265" s="26" t="e">
        <f>STDEV('Тулуз-Пьерон'!R269:AA269)</f>
        <v>#DIV/0!</v>
      </c>
      <c r="G265" s="26" t="e">
        <f>SQRT(RSQ('Тулуз-Пьерон'!H269:Q269,'Тулуз-Пьерон'!R269:AA269))</f>
        <v>#DIV/0!</v>
      </c>
      <c r="J265" s="25" t="e">
        <f t="shared" si="97"/>
        <v>#DIV/0!</v>
      </c>
      <c r="K265" s="25" t="e">
        <f t="shared" si="98"/>
        <v>#DIV/0!</v>
      </c>
      <c r="L265" s="25" t="e">
        <f t="shared" si="99"/>
        <v>#DIV/0!</v>
      </c>
      <c r="M265" s="25" t="e">
        <f t="shared" si="120"/>
        <v>#DIV/0!</v>
      </c>
      <c r="N265" s="25" t="e">
        <f t="shared" si="120"/>
        <v>#DIV/0!</v>
      </c>
      <c r="O265" s="25" t="e">
        <f t="shared" si="100"/>
        <v>#DIV/0!</v>
      </c>
      <c r="P265" s="25" t="e">
        <f t="shared" si="101"/>
        <v>#DIV/0!</v>
      </c>
      <c r="Q265" s="25" t="e">
        <f t="shared" si="102"/>
        <v>#DIV/0!</v>
      </c>
      <c r="R265" s="25" t="e">
        <f t="shared" si="103"/>
        <v>#DIV/0!</v>
      </c>
      <c r="S265" s="25" t="e">
        <f t="shared" si="104"/>
        <v>#DIV/0!</v>
      </c>
      <c r="T265" s="25" t="e">
        <f t="shared" si="105"/>
        <v>#DIV/0!</v>
      </c>
      <c r="U265" s="25" t="e">
        <f t="shared" si="106"/>
        <v>#DIV/0!</v>
      </c>
      <c r="V265" s="25" t="e">
        <f t="shared" si="121"/>
        <v>#DIV/0!</v>
      </c>
      <c r="W265" s="25" t="e">
        <f t="shared" si="121"/>
        <v>#DIV/0!</v>
      </c>
      <c r="X265" s="25" t="e">
        <f t="shared" si="107"/>
        <v>#DIV/0!</v>
      </c>
      <c r="Y265" s="25" t="e">
        <f t="shared" si="125"/>
        <v>#DIV/0!</v>
      </c>
      <c r="Z265" s="25" t="e">
        <f t="shared" si="125"/>
        <v>#DIV/0!</v>
      </c>
      <c r="AA265" s="25" t="e">
        <f t="shared" si="125"/>
        <v>#DIV/0!</v>
      </c>
      <c r="AB265" s="25" t="e">
        <f t="shared" si="125"/>
        <v>#DIV/0!</v>
      </c>
      <c r="AC265" s="25" t="e">
        <f t="shared" si="125"/>
        <v>#DIV/0!</v>
      </c>
      <c r="AD265" s="25" t="e">
        <f t="shared" si="123"/>
        <v>#DIV/0!</v>
      </c>
      <c r="AE265" s="25" t="e">
        <f t="shared" si="123"/>
        <v>#DIV/0!</v>
      </c>
      <c r="AF265" s="25" t="e">
        <f t="shared" si="124"/>
        <v>#DIV/0!</v>
      </c>
      <c r="AG265" s="25" t="e">
        <f t="shared" si="124"/>
        <v>#DIV/0!</v>
      </c>
    </row>
    <row r="266" spans="1:33" x14ac:dyDescent="0.25">
      <c r="A266" s="1">
        <f>'Тулуз-Пьерон'!A270</f>
        <v>0</v>
      </c>
      <c r="B266" s="1" t="e">
        <f>AVERAGE('Тулуз-Пьерон'!H270:Q270)</f>
        <v>#DIV/0!</v>
      </c>
      <c r="C266" s="1" t="e">
        <f>AVERAGE('Тулуз-Пьерон'!R270:AA270)</f>
        <v>#DIV/0!</v>
      </c>
      <c r="D266" s="26" t="e">
        <f t="shared" si="96"/>
        <v>#DIV/0!</v>
      </c>
      <c r="E266" s="26" t="e">
        <f>STDEV('Тулуз-Пьерон'!H270:Q270)</f>
        <v>#DIV/0!</v>
      </c>
      <c r="F266" s="26" t="e">
        <f>STDEV('Тулуз-Пьерон'!R270:AA270)</f>
        <v>#DIV/0!</v>
      </c>
      <c r="G266" s="26" t="e">
        <f>SQRT(RSQ('Тулуз-Пьерон'!H270:Q270,'Тулуз-Пьерон'!R270:AA270))</f>
        <v>#DIV/0!</v>
      </c>
      <c r="J266" s="25" t="e">
        <f t="shared" si="97"/>
        <v>#DIV/0!</v>
      </c>
      <c r="K266" s="25" t="e">
        <f t="shared" si="98"/>
        <v>#DIV/0!</v>
      </c>
      <c r="L266" s="25" t="e">
        <f t="shared" si="99"/>
        <v>#DIV/0!</v>
      </c>
      <c r="M266" s="25" t="e">
        <f t="shared" si="120"/>
        <v>#DIV/0!</v>
      </c>
      <c r="N266" s="25" t="e">
        <f t="shared" si="120"/>
        <v>#DIV/0!</v>
      </c>
      <c r="O266" s="25" t="e">
        <f t="shared" si="100"/>
        <v>#DIV/0!</v>
      </c>
      <c r="P266" s="25" t="e">
        <f t="shared" si="101"/>
        <v>#DIV/0!</v>
      </c>
      <c r="Q266" s="25" t="e">
        <f t="shared" si="102"/>
        <v>#DIV/0!</v>
      </c>
      <c r="R266" s="25" t="e">
        <f t="shared" si="103"/>
        <v>#DIV/0!</v>
      </c>
      <c r="S266" s="25" t="e">
        <f t="shared" si="104"/>
        <v>#DIV/0!</v>
      </c>
      <c r="T266" s="25" t="e">
        <f t="shared" si="105"/>
        <v>#DIV/0!</v>
      </c>
      <c r="U266" s="25" t="e">
        <f t="shared" si="106"/>
        <v>#DIV/0!</v>
      </c>
      <c r="V266" s="25" t="e">
        <f t="shared" si="121"/>
        <v>#DIV/0!</v>
      </c>
      <c r="W266" s="25" t="e">
        <f t="shared" si="121"/>
        <v>#DIV/0!</v>
      </c>
      <c r="X266" s="25" t="e">
        <f t="shared" si="107"/>
        <v>#DIV/0!</v>
      </c>
      <c r="Y266" s="25" t="e">
        <f t="shared" si="125"/>
        <v>#DIV/0!</v>
      </c>
      <c r="Z266" s="25" t="e">
        <f t="shared" si="125"/>
        <v>#DIV/0!</v>
      </c>
      <c r="AA266" s="25" t="e">
        <f t="shared" si="125"/>
        <v>#DIV/0!</v>
      </c>
      <c r="AB266" s="25" t="e">
        <f t="shared" si="125"/>
        <v>#DIV/0!</v>
      </c>
      <c r="AC266" s="25" t="e">
        <f t="shared" si="125"/>
        <v>#DIV/0!</v>
      </c>
      <c r="AD266" s="25" t="e">
        <f t="shared" si="123"/>
        <v>#DIV/0!</v>
      </c>
      <c r="AE266" s="25" t="e">
        <f t="shared" si="123"/>
        <v>#DIV/0!</v>
      </c>
      <c r="AF266" s="25" t="e">
        <f t="shared" si="124"/>
        <v>#DIV/0!</v>
      </c>
      <c r="AG266" s="25" t="e">
        <f t="shared" si="124"/>
        <v>#DIV/0!</v>
      </c>
    </row>
    <row r="267" spans="1:33" x14ac:dyDescent="0.25">
      <c r="A267" s="1">
        <f>'Тулуз-Пьерон'!A271</f>
        <v>0</v>
      </c>
      <c r="B267" s="1" t="e">
        <f>AVERAGE('Тулуз-Пьерон'!H271:Q271)</f>
        <v>#DIV/0!</v>
      </c>
      <c r="C267" s="1" t="e">
        <f>AVERAGE('Тулуз-Пьерон'!R271:AA271)</f>
        <v>#DIV/0!</v>
      </c>
      <c r="D267" s="26" t="e">
        <f t="shared" ref="D267:D330" si="126">(B267-C267)/B267</f>
        <v>#DIV/0!</v>
      </c>
      <c r="E267" s="26" t="e">
        <f>STDEV('Тулуз-Пьерон'!H271:Q271)</f>
        <v>#DIV/0!</v>
      </c>
      <c r="F267" s="26" t="e">
        <f>STDEV('Тулуз-Пьерон'!R271:AA271)</f>
        <v>#DIV/0!</v>
      </c>
      <c r="G267" s="26" t="e">
        <f>SQRT(RSQ('Тулуз-Пьерон'!H271:Q271,'Тулуз-Пьерон'!R271:AA271))</f>
        <v>#DIV/0!</v>
      </c>
      <c r="J267" s="25" t="e">
        <f t="shared" ref="J267:J330" si="127">IF(AND($B267&gt;0,$B267&lt;=14),"ПАТОЛОГИЯ",IF(AND($B267&gt;14,$B267&lt;=17),"Слабая",IF(AND($B267&gt;17,$B267&lt;=29),"Средняя",IF(AND($B267&gt;29,$B267&lt;=39),"Хорошая",IF($B267&gt;39,"Высокая","ОШИБКА")))))</f>
        <v>#DIV/0!</v>
      </c>
      <c r="K267" s="25" t="e">
        <f t="shared" ref="K267:K330" si="128">IF(AND($B267&gt;0,$B267&lt;=19),"ПАТОЛОГИЯ",IF(AND($B267&gt;19,$B267&lt;=27),"Слабая",IF(AND($B267&gt;27,$B267&lt;=36),"Средняя",IF(AND($B267&gt;36,$B267&lt;=44),"Хорошая",IF($B267&gt;44,"Высокая","ОШИБКА")))))</f>
        <v>#DIV/0!</v>
      </c>
      <c r="L267" s="25" t="e">
        <f t="shared" ref="L267:L330" si="129">IF(AND($B267&gt;0,$B267&lt;=22),"ПАТОЛОГИЯ",IF(AND($B267&gt;22,$B267&lt;=32),"Слабая",IF(AND($B267&gt;32,$B267&lt;=41),"Средняя",IF(AND($B267&gt;41,$B267&lt;=57),"Хорошая",IF($B267&gt;57,"Высокая","ОШИБКА")))))</f>
        <v>#DIV/0!</v>
      </c>
      <c r="M267" s="25" t="e">
        <f t="shared" si="120"/>
        <v>#DIV/0!</v>
      </c>
      <c r="N267" s="25" t="e">
        <f t="shared" si="120"/>
        <v>#DIV/0!</v>
      </c>
      <c r="O267" s="25" t="e">
        <f t="shared" ref="O267:O330" si="130">IF(AND($B267&gt;0,$B267&lt;=19),"ПАТОЛОГИЯ",IF(AND($B267&gt;19,$B267&lt;=29),"Слабая",IF(AND($B267&gt;29,$B267&lt;=39),"Средняя",IF(AND($B267&gt;39,$B267&lt;=50),"Хорошая",IF($B267&gt;50,"Высокая","ОШИБКА")))))</f>
        <v>#DIV/0!</v>
      </c>
      <c r="P267" s="25" t="e">
        <f t="shared" ref="P267:P330" si="131">IF(AND($B267&gt;0,$B267&lt;=24),"ПАТОЛОГИЯ",IF(AND($B267&gt;24,$B267&lt;=31),"Слабая",IF(AND($B267&gt;31,$B267&lt;=41),"Средняя",IF(AND($B267&gt;41,$B267&lt;=55),"Хорошая",IF($B267&gt;55,"Высокая","ОШИБКА")))))</f>
        <v>#DIV/0!</v>
      </c>
      <c r="Q267" s="25" t="e">
        <f t="shared" ref="Q267:Q330" si="132">IF(AND($B267&gt;0,$B267&lt;=36),"Слабая",IF(AND($B267&gt;36,$B267&lt;=45),"Средняя",IF(AND($B267&gt;45,$B267&lt;=57),"Хорошая",IF($B267&gt;57,"Высокая","ОШИБКА"))))</f>
        <v>#DIV/0!</v>
      </c>
      <c r="R267" s="25" t="e">
        <f t="shared" ref="R267:R330" si="133">IF(AND($B267&gt;0,$B267&lt;=38),"Слабая",IF(AND($B267&gt;38,$B267&lt;=48),"Средняя",IF(AND($B267&gt;48,$B267&lt;=59),"Хорошая",IF($B267&gt;59,"Высокая","ОШИБКА"))))</f>
        <v>#DIV/0!</v>
      </c>
      <c r="S267" s="25" t="e">
        <f t="shared" ref="S267:S330" si="134">IF(AND($B267&gt;0,$B267&lt;=40),"Слабая",IF(AND($B267&gt;40,$B267&lt;=50),"Средняя",IF(AND($B267&gt;50,$B267&lt;=64),"Хорошая",IF($B267&gt;64,"Высокая","ОШИБКА"))))</f>
        <v>#DIV/0!</v>
      </c>
      <c r="T267" s="25" t="e">
        <f t="shared" ref="T267:T330" si="135">IF(AND($B267&gt;0,$B267&lt;=44),"Слабая",IF(AND($B267&gt;44,$B267&lt;=54),"Средняя",IF(AND($B267&gt;54,$B267&lt;=69),"Хорошая",IF($B267&gt;69,"Высокая","ОШИБКА"))))</f>
        <v>#DIV/0!</v>
      </c>
      <c r="U267" s="25" t="e">
        <f t="shared" ref="U267:U330" si="136">IF(AND($B267&gt;0,$B267&lt;=49),"Слабая",IF(AND($B267&gt;49,$B267&lt;=62),"Средняя",IF(AND($B267&gt;62,$B267&lt;=77),"Хорошая",IF($B267&gt;77,"Высокая","ОШИБКА"))))</f>
        <v>#DIV/0!</v>
      </c>
      <c r="V267" s="25" t="e">
        <f t="shared" si="121"/>
        <v>#DIV/0!</v>
      </c>
      <c r="W267" s="25" t="e">
        <f t="shared" si="121"/>
        <v>#DIV/0!</v>
      </c>
      <c r="X267" s="25" t="e">
        <f t="shared" ref="X267:X330" si="137">IF(AND($D267&gt;0,$D267&lt;=0.89),"ПАТОЛОГИЯ",IF(AND($D267&gt;0.89,$D267&lt;=0.91),"Слабая",IF(AND($D267&gt;91,$D267&lt;=0.95),"Средняя",IF(AND($D267&gt;0.95,$D267&lt;=0.97),"Хорошая",IF(AND($D267&gt;0.97,$D267&lt;=1),"Высокая","ОШИБКА")))))</f>
        <v>#DIV/0!</v>
      </c>
      <c r="Y267" s="25" t="e">
        <f t="shared" si="125"/>
        <v>#DIV/0!</v>
      </c>
      <c r="Z267" s="25" t="e">
        <f t="shared" si="125"/>
        <v>#DIV/0!</v>
      </c>
      <c r="AA267" s="25" t="e">
        <f t="shared" si="125"/>
        <v>#DIV/0!</v>
      </c>
      <c r="AB267" s="25" t="e">
        <f t="shared" si="125"/>
        <v>#DIV/0!</v>
      </c>
      <c r="AC267" s="25" t="e">
        <f t="shared" si="125"/>
        <v>#DIV/0!</v>
      </c>
      <c r="AD267" s="25" t="e">
        <f t="shared" si="123"/>
        <v>#DIV/0!</v>
      </c>
      <c r="AE267" s="25" t="e">
        <f t="shared" si="123"/>
        <v>#DIV/0!</v>
      </c>
      <c r="AF267" s="25" t="e">
        <f t="shared" si="124"/>
        <v>#DIV/0!</v>
      </c>
      <c r="AG267" s="25" t="e">
        <f t="shared" si="124"/>
        <v>#DIV/0!</v>
      </c>
    </row>
    <row r="268" spans="1:33" x14ac:dyDescent="0.25">
      <c r="A268" s="1">
        <f>'Тулуз-Пьерон'!A272</f>
        <v>0</v>
      </c>
      <c r="B268" s="1" t="e">
        <f>AVERAGE('Тулуз-Пьерон'!H272:Q272)</f>
        <v>#DIV/0!</v>
      </c>
      <c r="C268" s="1" t="e">
        <f>AVERAGE('Тулуз-Пьерон'!R272:AA272)</f>
        <v>#DIV/0!</v>
      </c>
      <c r="D268" s="26" t="e">
        <f t="shared" si="126"/>
        <v>#DIV/0!</v>
      </c>
      <c r="E268" s="26" t="e">
        <f>STDEV('Тулуз-Пьерон'!H272:Q272)</f>
        <v>#DIV/0!</v>
      </c>
      <c r="F268" s="26" t="e">
        <f>STDEV('Тулуз-Пьерон'!R272:AA272)</f>
        <v>#DIV/0!</v>
      </c>
      <c r="G268" s="26" t="e">
        <f>SQRT(RSQ('Тулуз-Пьерон'!H272:Q272,'Тулуз-Пьерон'!R272:AA272))</f>
        <v>#DIV/0!</v>
      </c>
      <c r="J268" s="25" t="e">
        <f t="shared" si="127"/>
        <v>#DIV/0!</v>
      </c>
      <c r="K268" s="25" t="e">
        <f t="shared" si="128"/>
        <v>#DIV/0!</v>
      </c>
      <c r="L268" s="25" t="e">
        <f t="shared" si="129"/>
        <v>#DIV/0!</v>
      </c>
      <c r="M268" s="25" t="e">
        <f t="shared" si="120"/>
        <v>#DIV/0!</v>
      </c>
      <c r="N268" s="25" t="e">
        <f t="shared" si="120"/>
        <v>#DIV/0!</v>
      </c>
      <c r="O268" s="25" t="e">
        <f t="shared" si="130"/>
        <v>#DIV/0!</v>
      </c>
      <c r="P268" s="25" t="e">
        <f t="shared" si="131"/>
        <v>#DIV/0!</v>
      </c>
      <c r="Q268" s="25" t="e">
        <f t="shared" si="132"/>
        <v>#DIV/0!</v>
      </c>
      <c r="R268" s="25" t="e">
        <f t="shared" si="133"/>
        <v>#DIV/0!</v>
      </c>
      <c r="S268" s="25" t="e">
        <f t="shared" si="134"/>
        <v>#DIV/0!</v>
      </c>
      <c r="T268" s="25" t="e">
        <f t="shared" si="135"/>
        <v>#DIV/0!</v>
      </c>
      <c r="U268" s="25" t="e">
        <f t="shared" si="136"/>
        <v>#DIV/0!</v>
      </c>
      <c r="V268" s="25" t="e">
        <f t="shared" si="121"/>
        <v>#DIV/0!</v>
      </c>
      <c r="W268" s="25" t="e">
        <f t="shared" si="121"/>
        <v>#DIV/0!</v>
      </c>
      <c r="X268" s="25" t="e">
        <f t="shared" si="137"/>
        <v>#DIV/0!</v>
      </c>
      <c r="Y268" s="25" t="e">
        <f t="shared" si="125"/>
        <v>#DIV/0!</v>
      </c>
      <c r="Z268" s="25" t="e">
        <f t="shared" si="125"/>
        <v>#DIV/0!</v>
      </c>
      <c r="AA268" s="25" t="e">
        <f t="shared" si="125"/>
        <v>#DIV/0!</v>
      </c>
      <c r="AB268" s="25" t="e">
        <f t="shared" si="125"/>
        <v>#DIV/0!</v>
      </c>
      <c r="AC268" s="25" t="e">
        <f t="shared" si="125"/>
        <v>#DIV/0!</v>
      </c>
      <c r="AD268" s="25" t="e">
        <f t="shared" si="123"/>
        <v>#DIV/0!</v>
      </c>
      <c r="AE268" s="25" t="e">
        <f t="shared" si="123"/>
        <v>#DIV/0!</v>
      </c>
      <c r="AF268" s="25" t="e">
        <f t="shared" si="124"/>
        <v>#DIV/0!</v>
      </c>
      <c r="AG268" s="25" t="e">
        <f t="shared" si="124"/>
        <v>#DIV/0!</v>
      </c>
    </row>
    <row r="269" spans="1:33" x14ac:dyDescent="0.25">
      <c r="A269" s="1">
        <f>'Тулуз-Пьерон'!A273</f>
        <v>0</v>
      </c>
      <c r="B269" s="1" t="e">
        <f>AVERAGE('Тулуз-Пьерон'!H273:Q273)</f>
        <v>#DIV/0!</v>
      </c>
      <c r="C269" s="1" t="e">
        <f>AVERAGE('Тулуз-Пьерон'!R273:AA273)</f>
        <v>#DIV/0!</v>
      </c>
      <c r="D269" s="26" t="e">
        <f t="shared" si="126"/>
        <v>#DIV/0!</v>
      </c>
      <c r="E269" s="26" t="e">
        <f>STDEV('Тулуз-Пьерон'!H273:Q273)</f>
        <v>#DIV/0!</v>
      </c>
      <c r="F269" s="26" t="e">
        <f>STDEV('Тулуз-Пьерон'!R273:AA273)</f>
        <v>#DIV/0!</v>
      </c>
      <c r="G269" s="26" t="e">
        <f>SQRT(RSQ('Тулуз-Пьерон'!H273:Q273,'Тулуз-Пьерон'!R273:AA273))</f>
        <v>#DIV/0!</v>
      </c>
      <c r="J269" s="25" t="e">
        <f t="shared" si="127"/>
        <v>#DIV/0!</v>
      </c>
      <c r="K269" s="25" t="e">
        <f t="shared" si="128"/>
        <v>#DIV/0!</v>
      </c>
      <c r="L269" s="25" t="e">
        <f t="shared" si="129"/>
        <v>#DIV/0!</v>
      </c>
      <c r="M269" s="25" t="e">
        <f t="shared" si="120"/>
        <v>#DIV/0!</v>
      </c>
      <c r="N269" s="25" t="e">
        <f t="shared" si="120"/>
        <v>#DIV/0!</v>
      </c>
      <c r="O269" s="25" t="e">
        <f t="shared" si="130"/>
        <v>#DIV/0!</v>
      </c>
      <c r="P269" s="25" t="e">
        <f t="shared" si="131"/>
        <v>#DIV/0!</v>
      </c>
      <c r="Q269" s="25" t="e">
        <f t="shared" si="132"/>
        <v>#DIV/0!</v>
      </c>
      <c r="R269" s="25" t="e">
        <f t="shared" si="133"/>
        <v>#DIV/0!</v>
      </c>
      <c r="S269" s="25" t="e">
        <f t="shared" si="134"/>
        <v>#DIV/0!</v>
      </c>
      <c r="T269" s="25" t="e">
        <f t="shared" si="135"/>
        <v>#DIV/0!</v>
      </c>
      <c r="U269" s="25" t="e">
        <f t="shared" si="136"/>
        <v>#DIV/0!</v>
      </c>
      <c r="V269" s="25" t="e">
        <f t="shared" si="121"/>
        <v>#DIV/0!</v>
      </c>
      <c r="W269" s="25" t="e">
        <f t="shared" si="121"/>
        <v>#DIV/0!</v>
      </c>
      <c r="X269" s="25" t="e">
        <f t="shared" si="137"/>
        <v>#DIV/0!</v>
      </c>
      <c r="Y269" s="25" t="e">
        <f t="shared" si="125"/>
        <v>#DIV/0!</v>
      </c>
      <c r="Z269" s="25" t="e">
        <f t="shared" si="125"/>
        <v>#DIV/0!</v>
      </c>
      <c r="AA269" s="25" t="e">
        <f t="shared" si="125"/>
        <v>#DIV/0!</v>
      </c>
      <c r="AB269" s="25" t="e">
        <f t="shared" si="125"/>
        <v>#DIV/0!</v>
      </c>
      <c r="AC269" s="25" t="e">
        <f t="shared" si="125"/>
        <v>#DIV/0!</v>
      </c>
      <c r="AD269" s="25" t="e">
        <f t="shared" si="123"/>
        <v>#DIV/0!</v>
      </c>
      <c r="AE269" s="25" t="e">
        <f t="shared" si="123"/>
        <v>#DIV/0!</v>
      </c>
      <c r="AF269" s="25" t="e">
        <f t="shared" si="124"/>
        <v>#DIV/0!</v>
      </c>
      <c r="AG269" s="25" t="e">
        <f t="shared" si="124"/>
        <v>#DIV/0!</v>
      </c>
    </row>
    <row r="270" spans="1:33" x14ac:dyDescent="0.25">
      <c r="A270" s="1">
        <f>'Тулуз-Пьерон'!A274</f>
        <v>0</v>
      </c>
      <c r="B270" s="1" t="e">
        <f>AVERAGE('Тулуз-Пьерон'!H274:Q274)</f>
        <v>#DIV/0!</v>
      </c>
      <c r="C270" s="1" t="e">
        <f>AVERAGE('Тулуз-Пьерон'!R274:AA274)</f>
        <v>#DIV/0!</v>
      </c>
      <c r="D270" s="26" t="e">
        <f t="shared" si="126"/>
        <v>#DIV/0!</v>
      </c>
      <c r="E270" s="26" t="e">
        <f>STDEV('Тулуз-Пьерон'!H274:Q274)</f>
        <v>#DIV/0!</v>
      </c>
      <c r="F270" s="26" t="e">
        <f>STDEV('Тулуз-Пьерон'!R274:AA274)</f>
        <v>#DIV/0!</v>
      </c>
      <c r="G270" s="26" t="e">
        <f>SQRT(RSQ('Тулуз-Пьерон'!H274:Q274,'Тулуз-Пьерон'!R274:AA274))</f>
        <v>#DIV/0!</v>
      </c>
      <c r="J270" s="25" t="e">
        <f t="shared" si="127"/>
        <v>#DIV/0!</v>
      </c>
      <c r="K270" s="25" t="e">
        <f t="shared" si="128"/>
        <v>#DIV/0!</v>
      </c>
      <c r="L270" s="25" t="e">
        <f t="shared" si="129"/>
        <v>#DIV/0!</v>
      </c>
      <c r="M270" s="25" t="e">
        <f t="shared" si="120"/>
        <v>#DIV/0!</v>
      </c>
      <c r="N270" s="25" t="e">
        <f t="shared" si="120"/>
        <v>#DIV/0!</v>
      </c>
      <c r="O270" s="25" t="e">
        <f t="shared" si="130"/>
        <v>#DIV/0!</v>
      </c>
      <c r="P270" s="25" t="e">
        <f t="shared" si="131"/>
        <v>#DIV/0!</v>
      </c>
      <c r="Q270" s="25" t="e">
        <f t="shared" si="132"/>
        <v>#DIV/0!</v>
      </c>
      <c r="R270" s="25" t="e">
        <f t="shared" si="133"/>
        <v>#DIV/0!</v>
      </c>
      <c r="S270" s="25" t="e">
        <f t="shared" si="134"/>
        <v>#DIV/0!</v>
      </c>
      <c r="T270" s="25" t="e">
        <f t="shared" si="135"/>
        <v>#DIV/0!</v>
      </c>
      <c r="U270" s="25" t="e">
        <f t="shared" si="136"/>
        <v>#DIV/0!</v>
      </c>
      <c r="V270" s="25" t="e">
        <f t="shared" si="121"/>
        <v>#DIV/0!</v>
      </c>
      <c r="W270" s="25" t="e">
        <f t="shared" si="121"/>
        <v>#DIV/0!</v>
      </c>
      <c r="X270" s="25" t="e">
        <f t="shared" si="137"/>
        <v>#DIV/0!</v>
      </c>
      <c r="Y270" s="25" t="e">
        <f t="shared" si="125"/>
        <v>#DIV/0!</v>
      </c>
      <c r="Z270" s="25" t="e">
        <f t="shared" si="125"/>
        <v>#DIV/0!</v>
      </c>
      <c r="AA270" s="25" t="e">
        <f t="shared" si="125"/>
        <v>#DIV/0!</v>
      </c>
      <c r="AB270" s="25" t="e">
        <f t="shared" si="125"/>
        <v>#DIV/0!</v>
      </c>
      <c r="AC270" s="25" t="e">
        <f t="shared" si="125"/>
        <v>#DIV/0!</v>
      </c>
      <c r="AD270" s="25" t="e">
        <f t="shared" si="123"/>
        <v>#DIV/0!</v>
      </c>
      <c r="AE270" s="25" t="e">
        <f t="shared" si="123"/>
        <v>#DIV/0!</v>
      </c>
      <c r="AF270" s="25" t="e">
        <f t="shared" si="124"/>
        <v>#DIV/0!</v>
      </c>
      <c r="AG270" s="25" t="e">
        <f t="shared" si="124"/>
        <v>#DIV/0!</v>
      </c>
    </row>
    <row r="271" spans="1:33" x14ac:dyDescent="0.25">
      <c r="A271" s="1">
        <f>'Тулуз-Пьерон'!A275</f>
        <v>0</v>
      </c>
      <c r="B271" s="1" t="e">
        <f>AVERAGE('Тулуз-Пьерон'!H275:Q275)</f>
        <v>#DIV/0!</v>
      </c>
      <c r="C271" s="1" t="e">
        <f>AVERAGE('Тулуз-Пьерон'!R275:AA275)</f>
        <v>#DIV/0!</v>
      </c>
      <c r="D271" s="26" t="e">
        <f t="shared" si="126"/>
        <v>#DIV/0!</v>
      </c>
      <c r="E271" s="26" t="e">
        <f>STDEV('Тулуз-Пьерон'!H275:Q275)</f>
        <v>#DIV/0!</v>
      </c>
      <c r="F271" s="26" t="e">
        <f>STDEV('Тулуз-Пьерон'!R275:AA275)</f>
        <v>#DIV/0!</v>
      </c>
      <c r="G271" s="26" t="e">
        <f>SQRT(RSQ('Тулуз-Пьерон'!H275:Q275,'Тулуз-Пьерон'!R275:AA275))</f>
        <v>#DIV/0!</v>
      </c>
      <c r="J271" s="25" t="e">
        <f t="shared" si="127"/>
        <v>#DIV/0!</v>
      </c>
      <c r="K271" s="25" t="e">
        <f t="shared" si="128"/>
        <v>#DIV/0!</v>
      </c>
      <c r="L271" s="25" t="e">
        <f t="shared" si="129"/>
        <v>#DIV/0!</v>
      </c>
      <c r="M271" s="25" t="e">
        <f t="shared" ref="M271:N290" si="138">IF(AND($B271&gt;0,$B271&lt;=15),"ПАТОЛОГИЯ",IF(AND($B271&gt;15,$B271&lt;=25),"Слабая",IF(AND($B271&gt;25,$B271&lt;=36),"Средняя",IF(AND($B271&gt;36,$B271&lt;=48),"Хорошая",IF($B271&gt;48,"Высокая","ОШИБКА")))))</f>
        <v>#DIV/0!</v>
      </c>
      <c r="N271" s="25" t="e">
        <f t="shared" si="138"/>
        <v>#DIV/0!</v>
      </c>
      <c r="O271" s="25" t="e">
        <f t="shared" si="130"/>
        <v>#DIV/0!</v>
      </c>
      <c r="P271" s="25" t="e">
        <f t="shared" si="131"/>
        <v>#DIV/0!</v>
      </c>
      <c r="Q271" s="25" t="e">
        <f t="shared" si="132"/>
        <v>#DIV/0!</v>
      </c>
      <c r="R271" s="25" t="e">
        <f t="shared" si="133"/>
        <v>#DIV/0!</v>
      </c>
      <c r="S271" s="25" t="e">
        <f t="shared" si="134"/>
        <v>#DIV/0!</v>
      </c>
      <c r="T271" s="25" t="e">
        <f t="shared" si="135"/>
        <v>#DIV/0!</v>
      </c>
      <c r="U271" s="25" t="e">
        <f t="shared" si="136"/>
        <v>#DIV/0!</v>
      </c>
      <c r="V271" s="25" t="e">
        <f t="shared" ref="V271:W290" si="139">IF(AND($D271&gt;0,$D271&lt;=0.88),"ПАТОЛОГИЯ",IF(AND($D271&gt;0.88,$D271&lt;=0.91),"Слабая",IF(AND($D271&gt;0.91,$D271&lt;=0.95),"Средняя",IF(AND($D271&gt;0.95,$D271&lt;=0.97),"Хорошая",IF(AND($D271&gt;0.97,$D271&lt;=1),"Высокая","ОШИБКА")))))</f>
        <v>#DIV/0!</v>
      </c>
      <c r="W271" s="25" t="e">
        <f t="shared" si="139"/>
        <v>#DIV/0!</v>
      </c>
      <c r="X271" s="25" t="e">
        <f t="shared" si="137"/>
        <v>#DIV/0!</v>
      </c>
      <c r="Y271" s="25" t="e">
        <f t="shared" ref="Y271:AC280" si="140">IF(AND($D271&gt;0,$D271&lt;=0.89),"ПАТОЛОГИЯ",IF(AND($D271&gt;0.89,$D271&lt;=0.91),"Слабая",IF(AND($D271&gt;91,$D271&lt;=0.93),"Средняя",IF(AND($D271&gt;0.93,$D271&lt;=0.96),"Хорошая",IF(AND($D271&gt;0.96,$D271&lt;=1),"Высокая","ОШИБКА")))))</f>
        <v>#DIV/0!</v>
      </c>
      <c r="Z271" s="25" t="e">
        <f t="shared" si="140"/>
        <v>#DIV/0!</v>
      </c>
      <c r="AA271" s="25" t="e">
        <f t="shared" si="140"/>
        <v>#DIV/0!</v>
      </c>
      <c r="AB271" s="25" t="e">
        <f t="shared" si="140"/>
        <v>#DIV/0!</v>
      </c>
      <c r="AC271" s="25" t="e">
        <f t="shared" si="140"/>
        <v>#DIV/0!</v>
      </c>
      <c r="AD271" s="25" t="e">
        <f t="shared" ref="AD271:AE290" si="141">IF(AND($D271&gt;0,$D271&lt;=0.9),"ПАТОЛОГИЯ",IF($D271=0.91,"Слабая",IF(AND($D271&gt;0.91,$D271&lt;=0.94),"Средняя",IF(AND($D271&gt;0.94,$D271&lt;=0.97),"Хорошая",IF(AND($D271&gt;0.97,$D271&lt;=1),"Высокая","ОШИБКА")))))</f>
        <v>#DIV/0!</v>
      </c>
      <c r="AE271" s="25" t="e">
        <f t="shared" si="141"/>
        <v>#DIV/0!</v>
      </c>
      <c r="AF271" s="25" t="e">
        <f t="shared" ref="AF271:AG290" si="142">IF(AND($D271&gt;0,$D271&lt;=0.9),"ПАТОЛОГИЯ",IF(AND($D271&gt;0.9,$D271&lt;=92),"Слабая",IF(AND($D271&gt;92,$D271&lt;=0.95),"Средняя",IF(AND($D271&gt;0.95,$D271&lt;=0.97),"Хорошая",IF(AND($D271&gt;0.97,$D271&lt;=1),"Высокая","ОШИБКА")))))</f>
        <v>#DIV/0!</v>
      </c>
      <c r="AG271" s="25" t="e">
        <f t="shared" si="142"/>
        <v>#DIV/0!</v>
      </c>
    </row>
    <row r="272" spans="1:33" x14ac:dyDescent="0.25">
      <c r="A272" s="1">
        <f>'Тулуз-Пьерон'!A276</f>
        <v>0</v>
      </c>
      <c r="B272" s="1" t="e">
        <f>AVERAGE('Тулуз-Пьерон'!H276:Q276)</f>
        <v>#DIV/0!</v>
      </c>
      <c r="C272" s="1" t="e">
        <f>AVERAGE('Тулуз-Пьерон'!R276:AA276)</f>
        <v>#DIV/0!</v>
      </c>
      <c r="D272" s="26" t="e">
        <f t="shared" si="126"/>
        <v>#DIV/0!</v>
      </c>
      <c r="E272" s="26" t="e">
        <f>STDEV('Тулуз-Пьерон'!H276:Q276)</f>
        <v>#DIV/0!</v>
      </c>
      <c r="F272" s="26" t="e">
        <f>STDEV('Тулуз-Пьерон'!R276:AA276)</f>
        <v>#DIV/0!</v>
      </c>
      <c r="G272" s="26" t="e">
        <f>SQRT(RSQ('Тулуз-Пьерон'!H276:Q276,'Тулуз-Пьерон'!R276:AA276))</f>
        <v>#DIV/0!</v>
      </c>
      <c r="J272" s="25" t="e">
        <f t="shared" si="127"/>
        <v>#DIV/0!</v>
      </c>
      <c r="K272" s="25" t="e">
        <f t="shared" si="128"/>
        <v>#DIV/0!</v>
      </c>
      <c r="L272" s="25" t="e">
        <f t="shared" si="129"/>
        <v>#DIV/0!</v>
      </c>
      <c r="M272" s="25" t="e">
        <f t="shared" si="138"/>
        <v>#DIV/0!</v>
      </c>
      <c r="N272" s="25" t="e">
        <f t="shared" si="138"/>
        <v>#DIV/0!</v>
      </c>
      <c r="O272" s="25" t="e">
        <f t="shared" si="130"/>
        <v>#DIV/0!</v>
      </c>
      <c r="P272" s="25" t="e">
        <f t="shared" si="131"/>
        <v>#DIV/0!</v>
      </c>
      <c r="Q272" s="25" t="e">
        <f t="shared" si="132"/>
        <v>#DIV/0!</v>
      </c>
      <c r="R272" s="25" t="e">
        <f t="shared" si="133"/>
        <v>#DIV/0!</v>
      </c>
      <c r="S272" s="25" t="e">
        <f t="shared" si="134"/>
        <v>#DIV/0!</v>
      </c>
      <c r="T272" s="25" t="e">
        <f t="shared" si="135"/>
        <v>#DIV/0!</v>
      </c>
      <c r="U272" s="25" t="e">
        <f t="shared" si="136"/>
        <v>#DIV/0!</v>
      </c>
      <c r="V272" s="25" t="e">
        <f t="shared" si="139"/>
        <v>#DIV/0!</v>
      </c>
      <c r="W272" s="25" t="e">
        <f t="shared" si="139"/>
        <v>#DIV/0!</v>
      </c>
      <c r="X272" s="25" t="e">
        <f t="shared" si="137"/>
        <v>#DIV/0!</v>
      </c>
      <c r="Y272" s="25" t="e">
        <f t="shared" si="140"/>
        <v>#DIV/0!</v>
      </c>
      <c r="Z272" s="25" t="e">
        <f t="shared" si="140"/>
        <v>#DIV/0!</v>
      </c>
      <c r="AA272" s="25" t="e">
        <f t="shared" si="140"/>
        <v>#DIV/0!</v>
      </c>
      <c r="AB272" s="25" t="e">
        <f t="shared" si="140"/>
        <v>#DIV/0!</v>
      </c>
      <c r="AC272" s="25" t="e">
        <f t="shared" si="140"/>
        <v>#DIV/0!</v>
      </c>
      <c r="AD272" s="25" t="e">
        <f t="shared" si="141"/>
        <v>#DIV/0!</v>
      </c>
      <c r="AE272" s="25" t="e">
        <f t="shared" si="141"/>
        <v>#DIV/0!</v>
      </c>
      <c r="AF272" s="25" t="e">
        <f t="shared" si="142"/>
        <v>#DIV/0!</v>
      </c>
      <c r="AG272" s="25" t="e">
        <f t="shared" si="142"/>
        <v>#DIV/0!</v>
      </c>
    </row>
    <row r="273" spans="1:33" x14ac:dyDescent="0.25">
      <c r="A273" s="1">
        <f>'Тулуз-Пьерон'!A277</f>
        <v>0</v>
      </c>
      <c r="B273" s="1" t="e">
        <f>AVERAGE('Тулуз-Пьерон'!H277:Q277)</f>
        <v>#DIV/0!</v>
      </c>
      <c r="C273" s="1" t="e">
        <f>AVERAGE('Тулуз-Пьерон'!R277:AA277)</f>
        <v>#DIV/0!</v>
      </c>
      <c r="D273" s="26" t="e">
        <f t="shared" si="126"/>
        <v>#DIV/0!</v>
      </c>
      <c r="E273" s="26" t="e">
        <f>STDEV('Тулуз-Пьерон'!H277:Q277)</f>
        <v>#DIV/0!</v>
      </c>
      <c r="F273" s="26" t="e">
        <f>STDEV('Тулуз-Пьерон'!R277:AA277)</f>
        <v>#DIV/0!</v>
      </c>
      <c r="G273" s="26" t="e">
        <f>SQRT(RSQ('Тулуз-Пьерон'!H277:Q277,'Тулуз-Пьерон'!R277:AA277))</f>
        <v>#DIV/0!</v>
      </c>
      <c r="J273" s="25" t="e">
        <f t="shared" si="127"/>
        <v>#DIV/0!</v>
      </c>
      <c r="K273" s="25" t="e">
        <f t="shared" si="128"/>
        <v>#DIV/0!</v>
      </c>
      <c r="L273" s="25" t="e">
        <f t="shared" si="129"/>
        <v>#DIV/0!</v>
      </c>
      <c r="M273" s="25" t="e">
        <f t="shared" si="138"/>
        <v>#DIV/0!</v>
      </c>
      <c r="N273" s="25" t="e">
        <f t="shared" si="138"/>
        <v>#DIV/0!</v>
      </c>
      <c r="O273" s="25" t="e">
        <f t="shared" si="130"/>
        <v>#DIV/0!</v>
      </c>
      <c r="P273" s="25" t="e">
        <f t="shared" si="131"/>
        <v>#DIV/0!</v>
      </c>
      <c r="Q273" s="25" t="e">
        <f t="shared" si="132"/>
        <v>#DIV/0!</v>
      </c>
      <c r="R273" s="25" t="e">
        <f t="shared" si="133"/>
        <v>#DIV/0!</v>
      </c>
      <c r="S273" s="25" t="e">
        <f t="shared" si="134"/>
        <v>#DIV/0!</v>
      </c>
      <c r="T273" s="25" t="e">
        <f t="shared" si="135"/>
        <v>#DIV/0!</v>
      </c>
      <c r="U273" s="25" t="e">
        <f t="shared" si="136"/>
        <v>#DIV/0!</v>
      </c>
      <c r="V273" s="25" t="e">
        <f t="shared" si="139"/>
        <v>#DIV/0!</v>
      </c>
      <c r="W273" s="25" t="e">
        <f t="shared" si="139"/>
        <v>#DIV/0!</v>
      </c>
      <c r="X273" s="25" t="e">
        <f t="shared" si="137"/>
        <v>#DIV/0!</v>
      </c>
      <c r="Y273" s="25" t="e">
        <f t="shared" si="140"/>
        <v>#DIV/0!</v>
      </c>
      <c r="Z273" s="25" t="e">
        <f t="shared" si="140"/>
        <v>#DIV/0!</v>
      </c>
      <c r="AA273" s="25" t="e">
        <f t="shared" si="140"/>
        <v>#DIV/0!</v>
      </c>
      <c r="AB273" s="25" t="e">
        <f t="shared" si="140"/>
        <v>#DIV/0!</v>
      </c>
      <c r="AC273" s="25" t="e">
        <f t="shared" si="140"/>
        <v>#DIV/0!</v>
      </c>
      <c r="AD273" s="25" t="e">
        <f t="shared" si="141"/>
        <v>#DIV/0!</v>
      </c>
      <c r="AE273" s="25" t="e">
        <f t="shared" si="141"/>
        <v>#DIV/0!</v>
      </c>
      <c r="AF273" s="25" t="e">
        <f t="shared" si="142"/>
        <v>#DIV/0!</v>
      </c>
      <c r="AG273" s="25" t="e">
        <f t="shared" si="142"/>
        <v>#DIV/0!</v>
      </c>
    </row>
    <row r="274" spans="1:33" x14ac:dyDescent="0.25">
      <c r="A274" s="1">
        <f>'Тулуз-Пьерон'!A278</f>
        <v>0</v>
      </c>
      <c r="B274" s="1" t="e">
        <f>AVERAGE('Тулуз-Пьерон'!H278:Q278)</f>
        <v>#DIV/0!</v>
      </c>
      <c r="C274" s="1" t="e">
        <f>AVERAGE('Тулуз-Пьерон'!R278:AA278)</f>
        <v>#DIV/0!</v>
      </c>
      <c r="D274" s="26" t="e">
        <f t="shared" si="126"/>
        <v>#DIV/0!</v>
      </c>
      <c r="E274" s="26" t="e">
        <f>STDEV('Тулуз-Пьерон'!H278:Q278)</f>
        <v>#DIV/0!</v>
      </c>
      <c r="F274" s="26" t="e">
        <f>STDEV('Тулуз-Пьерон'!R278:AA278)</f>
        <v>#DIV/0!</v>
      </c>
      <c r="G274" s="26" t="e">
        <f>SQRT(RSQ('Тулуз-Пьерон'!H278:Q278,'Тулуз-Пьерон'!R278:AA278))</f>
        <v>#DIV/0!</v>
      </c>
      <c r="J274" s="25" t="e">
        <f t="shared" si="127"/>
        <v>#DIV/0!</v>
      </c>
      <c r="K274" s="25" t="e">
        <f t="shared" si="128"/>
        <v>#DIV/0!</v>
      </c>
      <c r="L274" s="25" t="e">
        <f t="shared" si="129"/>
        <v>#DIV/0!</v>
      </c>
      <c r="M274" s="25" t="e">
        <f t="shared" si="138"/>
        <v>#DIV/0!</v>
      </c>
      <c r="N274" s="25" t="e">
        <f t="shared" si="138"/>
        <v>#DIV/0!</v>
      </c>
      <c r="O274" s="25" t="e">
        <f t="shared" si="130"/>
        <v>#DIV/0!</v>
      </c>
      <c r="P274" s="25" t="e">
        <f t="shared" si="131"/>
        <v>#DIV/0!</v>
      </c>
      <c r="Q274" s="25" t="e">
        <f t="shared" si="132"/>
        <v>#DIV/0!</v>
      </c>
      <c r="R274" s="25" t="e">
        <f t="shared" si="133"/>
        <v>#DIV/0!</v>
      </c>
      <c r="S274" s="25" t="e">
        <f t="shared" si="134"/>
        <v>#DIV/0!</v>
      </c>
      <c r="T274" s="25" t="e">
        <f t="shared" si="135"/>
        <v>#DIV/0!</v>
      </c>
      <c r="U274" s="25" t="e">
        <f t="shared" si="136"/>
        <v>#DIV/0!</v>
      </c>
      <c r="V274" s="25" t="e">
        <f t="shared" si="139"/>
        <v>#DIV/0!</v>
      </c>
      <c r="W274" s="25" t="e">
        <f t="shared" si="139"/>
        <v>#DIV/0!</v>
      </c>
      <c r="X274" s="25" t="e">
        <f t="shared" si="137"/>
        <v>#DIV/0!</v>
      </c>
      <c r="Y274" s="25" t="e">
        <f t="shared" si="140"/>
        <v>#DIV/0!</v>
      </c>
      <c r="Z274" s="25" t="e">
        <f t="shared" si="140"/>
        <v>#DIV/0!</v>
      </c>
      <c r="AA274" s="25" t="e">
        <f t="shared" si="140"/>
        <v>#DIV/0!</v>
      </c>
      <c r="AB274" s="25" t="e">
        <f t="shared" si="140"/>
        <v>#DIV/0!</v>
      </c>
      <c r="AC274" s="25" t="e">
        <f t="shared" si="140"/>
        <v>#DIV/0!</v>
      </c>
      <c r="AD274" s="25" t="e">
        <f t="shared" si="141"/>
        <v>#DIV/0!</v>
      </c>
      <c r="AE274" s="25" t="e">
        <f t="shared" si="141"/>
        <v>#DIV/0!</v>
      </c>
      <c r="AF274" s="25" t="e">
        <f t="shared" si="142"/>
        <v>#DIV/0!</v>
      </c>
      <c r="AG274" s="25" t="e">
        <f t="shared" si="142"/>
        <v>#DIV/0!</v>
      </c>
    </row>
    <row r="275" spans="1:33" x14ac:dyDescent="0.25">
      <c r="A275" s="1">
        <f>'Тулуз-Пьерон'!A279</f>
        <v>0</v>
      </c>
      <c r="B275" s="1" t="e">
        <f>AVERAGE('Тулуз-Пьерон'!H279:Q279)</f>
        <v>#DIV/0!</v>
      </c>
      <c r="C275" s="1" t="e">
        <f>AVERAGE('Тулуз-Пьерон'!R279:AA279)</f>
        <v>#DIV/0!</v>
      </c>
      <c r="D275" s="26" t="e">
        <f t="shared" si="126"/>
        <v>#DIV/0!</v>
      </c>
      <c r="E275" s="26" t="e">
        <f>STDEV('Тулуз-Пьерон'!H279:Q279)</f>
        <v>#DIV/0!</v>
      </c>
      <c r="F275" s="26" t="e">
        <f>STDEV('Тулуз-Пьерон'!R279:AA279)</f>
        <v>#DIV/0!</v>
      </c>
      <c r="G275" s="26" t="e">
        <f>SQRT(RSQ('Тулуз-Пьерон'!H279:Q279,'Тулуз-Пьерон'!R279:AA279))</f>
        <v>#DIV/0!</v>
      </c>
      <c r="J275" s="25" t="e">
        <f t="shared" si="127"/>
        <v>#DIV/0!</v>
      </c>
      <c r="K275" s="25" t="e">
        <f t="shared" si="128"/>
        <v>#DIV/0!</v>
      </c>
      <c r="L275" s="25" t="e">
        <f t="shared" si="129"/>
        <v>#DIV/0!</v>
      </c>
      <c r="M275" s="25" t="e">
        <f t="shared" si="138"/>
        <v>#DIV/0!</v>
      </c>
      <c r="N275" s="25" t="e">
        <f t="shared" si="138"/>
        <v>#DIV/0!</v>
      </c>
      <c r="O275" s="25" t="e">
        <f t="shared" si="130"/>
        <v>#DIV/0!</v>
      </c>
      <c r="P275" s="25" t="e">
        <f t="shared" si="131"/>
        <v>#DIV/0!</v>
      </c>
      <c r="Q275" s="25" t="e">
        <f t="shared" si="132"/>
        <v>#DIV/0!</v>
      </c>
      <c r="R275" s="25" t="e">
        <f t="shared" si="133"/>
        <v>#DIV/0!</v>
      </c>
      <c r="S275" s="25" t="e">
        <f t="shared" si="134"/>
        <v>#DIV/0!</v>
      </c>
      <c r="T275" s="25" t="e">
        <f t="shared" si="135"/>
        <v>#DIV/0!</v>
      </c>
      <c r="U275" s="25" t="e">
        <f t="shared" si="136"/>
        <v>#DIV/0!</v>
      </c>
      <c r="V275" s="25" t="e">
        <f t="shared" si="139"/>
        <v>#DIV/0!</v>
      </c>
      <c r="W275" s="25" t="e">
        <f t="shared" si="139"/>
        <v>#DIV/0!</v>
      </c>
      <c r="X275" s="25" t="e">
        <f t="shared" si="137"/>
        <v>#DIV/0!</v>
      </c>
      <c r="Y275" s="25" t="e">
        <f t="shared" si="140"/>
        <v>#DIV/0!</v>
      </c>
      <c r="Z275" s="25" t="e">
        <f t="shared" si="140"/>
        <v>#DIV/0!</v>
      </c>
      <c r="AA275" s="25" t="e">
        <f t="shared" si="140"/>
        <v>#DIV/0!</v>
      </c>
      <c r="AB275" s="25" t="e">
        <f t="shared" si="140"/>
        <v>#DIV/0!</v>
      </c>
      <c r="AC275" s="25" t="e">
        <f t="shared" si="140"/>
        <v>#DIV/0!</v>
      </c>
      <c r="AD275" s="25" t="e">
        <f t="shared" si="141"/>
        <v>#DIV/0!</v>
      </c>
      <c r="AE275" s="25" t="e">
        <f t="shared" si="141"/>
        <v>#DIV/0!</v>
      </c>
      <c r="AF275" s="25" t="e">
        <f t="shared" si="142"/>
        <v>#DIV/0!</v>
      </c>
      <c r="AG275" s="25" t="e">
        <f t="shared" si="142"/>
        <v>#DIV/0!</v>
      </c>
    </row>
    <row r="276" spans="1:33" x14ac:dyDescent="0.25">
      <c r="A276" s="1">
        <f>'Тулуз-Пьерон'!A280</f>
        <v>0</v>
      </c>
      <c r="B276" s="1" t="e">
        <f>AVERAGE('Тулуз-Пьерон'!H280:Q280)</f>
        <v>#DIV/0!</v>
      </c>
      <c r="C276" s="1" t="e">
        <f>AVERAGE('Тулуз-Пьерон'!R280:AA280)</f>
        <v>#DIV/0!</v>
      </c>
      <c r="D276" s="26" t="e">
        <f t="shared" si="126"/>
        <v>#DIV/0!</v>
      </c>
      <c r="E276" s="26" t="e">
        <f>STDEV('Тулуз-Пьерон'!H280:Q280)</f>
        <v>#DIV/0!</v>
      </c>
      <c r="F276" s="26" t="e">
        <f>STDEV('Тулуз-Пьерон'!R280:AA280)</f>
        <v>#DIV/0!</v>
      </c>
      <c r="G276" s="26" t="e">
        <f>SQRT(RSQ('Тулуз-Пьерон'!H280:Q280,'Тулуз-Пьерон'!R280:AA280))</f>
        <v>#DIV/0!</v>
      </c>
      <c r="J276" s="25" t="e">
        <f t="shared" si="127"/>
        <v>#DIV/0!</v>
      </c>
      <c r="K276" s="25" t="e">
        <f t="shared" si="128"/>
        <v>#DIV/0!</v>
      </c>
      <c r="L276" s="25" t="e">
        <f t="shared" si="129"/>
        <v>#DIV/0!</v>
      </c>
      <c r="M276" s="25" t="e">
        <f t="shared" si="138"/>
        <v>#DIV/0!</v>
      </c>
      <c r="N276" s="25" t="e">
        <f t="shared" si="138"/>
        <v>#DIV/0!</v>
      </c>
      <c r="O276" s="25" t="e">
        <f t="shared" si="130"/>
        <v>#DIV/0!</v>
      </c>
      <c r="P276" s="25" t="e">
        <f t="shared" si="131"/>
        <v>#DIV/0!</v>
      </c>
      <c r="Q276" s="25" t="e">
        <f t="shared" si="132"/>
        <v>#DIV/0!</v>
      </c>
      <c r="R276" s="25" t="e">
        <f t="shared" si="133"/>
        <v>#DIV/0!</v>
      </c>
      <c r="S276" s="25" t="e">
        <f t="shared" si="134"/>
        <v>#DIV/0!</v>
      </c>
      <c r="T276" s="25" t="e">
        <f t="shared" si="135"/>
        <v>#DIV/0!</v>
      </c>
      <c r="U276" s="25" t="e">
        <f t="shared" si="136"/>
        <v>#DIV/0!</v>
      </c>
      <c r="V276" s="25" t="e">
        <f t="shared" si="139"/>
        <v>#DIV/0!</v>
      </c>
      <c r="W276" s="25" t="e">
        <f t="shared" si="139"/>
        <v>#DIV/0!</v>
      </c>
      <c r="X276" s="25" t="e">
        <f t="shared" si="137"/>
        <v>#DIV/0!</v>
      </c>
      <c r="Y276" s="25" t="e">
        <f t="shared" si="140"/>
        <v>#DIV/0!</v>
      </c>
      <c r="Z276" s="25" t="e">
        <f t="shared" si="140"/>
        <v>#DIV/0!</v>
      </c>
      <c r="AA276" s="25" t="e">
        <f t="shared" si="140"/>
        <v>#DIV/0!</v>
      </c>
      <c r="AB276" s="25" t="e">
        <f t="shared" si="140"/>
        <v>#DIV/0!</v>
      </c>
      <c r="AC276" s="25" t="e">
        <f t="shared" si="140"/>
        <v>#DIV/0!</v>
      </c>
      <c r="AD276" s="25" t="e">
        <f t="shared" si="141"/>
        <v>#DIV/0!</v>
      </c>
      <c r="AE276" s="25" t="e">
        <f t="shared" si="141"/>
        <v>#DIV/0!</v>
      </c>
      <c r="AF276" s="25" t="e">
        <f t="shared" si="142"/>
        <v>#DIV/0!</v>
      </c>
      <c r="AG276" s="25" t="e">
        <f t="shared" si="142"/>
        <v>#DIV/0!</v>
      </c>
    </row>
    <row r="277" spans="1:33" x14ac:dyDescent="0.25">
      <c r="A277" s="1">
        <f>'Тулуз-Пьерон'!A281</f>
        <v>0</v>
      </c>
      <c r="B277" s="1" t="e">
        <f>AVERAGE('Тулуз-Пьерон'!H281:Q281)</f>
        <v>#DIV/0!</v>
      </c>
      <c r="C277" s="1" t="e">
        <f>AVERAGE('Тулуз-Пьерон'!R281:AA281)</f>
        <v>#DIV/0!</v>
      </c>
      <c r="D277" s="26" t="e">
        <f t="shared" si="126"/>
        <v>#DIV/0!</v>
      </c>
      <c r="E277" s="26" t="e">
        <f>STDEV('Тулуз-Пьерон'!H281:Q281)</f>
        <v>#DIV/0!</v>
      </c>
      <c r="F277" s="26" t="e">
        <f>STDEV('Тулуз-Пьерон'!R281:AA281)</f>
        <v>#DIV/0!</v>
      </c>
      <c r="G277" s="26" t="e">
        <f>SQRT(RSQ('Тулуз-Пьерон'!H281:Q281,'Тулуз-Пьерон'!R281:AA281))</f>
        <v>#DIV/0!</v>
      </c>
      <c r="J277" s="25" t="e">
        <f t="shared" si="127"/>
        <v>#DIV/0!</v>
      </c>
      <c r="K277" s="25" t="e">
        <f t="shared" si="128"/>
        <v>#DIV/0!</v>
      </c>
      <c r="L277" s="25" t="e">
        <f t="shared" si="129"/>
        <v>#DIV/0!</v>
      </c>
      <c r="M277" s="25" t="e">
        <f t="shared" si="138"/>
        <v>#DIV/0!</v>
      </c>
      <c r="N277" s="25" t="e">
        <f t="shared" si="138"/>
        <v>#DIV/0!</v>
      </c>
      <c r="O277" s="25" t="e">
        <f t="shared" si="130"/>
        <v>#DIV/0!</v>
      </c>
      <c r="P277" s="25" t="e">
        <f t="shared" si="131"/>
        <v>#DIV/0!</v>
      </c>
      <c r="Q277" s="25" t="e">
        <f t="shared" si="132"/>
        <v>#DIV/0!</v>
      </c>
      <c r="R277" s="25" t="e">
        <f t="shared" si="133"/>
        <v>#DIV/0!</v>
      </c>
      <c r="S277" s="25" t="e">
        <f t="shared" si="134"/>
        <v>#DIV/0!</v>
      </c>
      <c r="T277" s="25" t="e">
        <f t="shared" si="135"/>
        <v>#DIV/0!</v>
      </c>
      <c r="U277" s="25" t="e">
        <f t="shared" si="136"/>
        <v>#DIV/0!</v>
      </c>
      <c r="V277" s="25" t="e">
        <f t="shared" si="139"/>
        <v>#DIV/0!</v>
      </c>
      <c r="W277" s="25" t="e">
        <f t="shared" si="139"/>
        <v>#DIV/0!</v>
      </c>
      <c r="X277" s="25" t="e">
        <f t="shared" si="137"/>
        <v>#DIV/0!</v>
      </c>
      <c r="Y277" s="25" t="e">
        <f t="shared" si="140"/>
        <v>#DIV/0!</v>
      </c>
      <c r="Z277" s="25" t="e">
        <f t="shared" si="140"/>
        <v>#DIV/0!</v>
      </c>
      <c r="AA277" s="25" t="e">
        <f t="shared" si="140"/>
        <v>#DIV/0!</v>
      </c>
      <c r="AB277" s="25" t="e">
        <f t="shared" si="140"/>
        <v>#DIV/0!</v>
      </c>
      <c r="AC277" s="25" t="e">
        <f t="shared" si="140"/>
        <v>#DIV/0!</v>
      </c>
      <c r="AD277" s="25" t="e">
        <f t="shared" si="141"/>
        <v>#DIV/0!</v>
      </c>
      <c r="AE277" s="25" t="e">
        <f t="shared" si="141"/>
        <v>#DIV/0!</v>
      </c>
      <c r="AF277" s="25" t="e">
        <f t="shared" si="142"/>
        <v>#DIV/0!</v>
      </c>
      <c r="AG277" s="25" t="e">
        <f t="shared" si="142"/>
        <v>#DIV/0!</v>
      </c>
    </row>
    <row r="278" spans="1:33" x14ac:dyDescent="0.25">
      <c r="A278" s="1">
        <f>'Тулуз-Пьерон'!A282</f>
        <v>0</v>
      </c>
      <c r="B278" s="1" t="e">
        <f>AVERAGE('Тулуз-Пьерон'!H282:Q282)</f>
        <v>#DIV/0!</v>
      </c>
      <c r="C278" s="1" t="e">
        <f>AVERAGE('Тулуз-Пьерон'!R282:AA282)</f>
        <v>#DIV/0!</v>
      </c>
      <c r="D278" s="26" t="e">
        <f t="shared" si="126"/>
        <v>#DIV/0!</v>
      </c>
      <c r="E278" s="26" t="e">
        <f>STDEV('Тулуз-Пьерон'!H282:Q282)</f>
        <v>#DIV/0!</v>
      </c>
      <c r="F278" s="26" t="e">
        <f>STDEV('Тулуз-Пьерон'!R282:AA282)</f>
        <v>#DIV/0!</v>
      </c>
      <c r="G278" s="26" t="e">
        <f>SQRT(RSQ('Тулуз-Пьерон'!H282:Q282,'Тулуз-Пьерон'!R282:AA282))</f>
        <v>#DIV/0!</v>
      </c>
      <c r="J278" s="25" t="e">
        <f t="shared" si="127"/>
        <v>#DIV/0!</v>
      </c>
      <c r="K278" s="25" t="e">
        <f t="shared" si="128"/>
        <v>#DIV/0!</v>
      </c>
      <c r="L278" s="25" t="e">
        <f t="shared" si="129"/>
        <v>#DIV/0!</v>
      </c>
      <c r="M278" s="25" t="e">
        <f t="shared" si="138"/>
        <v>#DIV/0!</v>
      </c>
      <c r="N278" s="25" t="e">
        <f t="shared" si="138"/>
        <v>#DIV/0!</v>
      </c>
      <c r="O278" s="25" t="e">
        <f t="shared" si="130"/>
        <v>#DIV/0!</v>
      </c>
      <c r="P278" s="25" t="e">
        <f t="shared" si="131"/>
        <v>#DIV/0!</v>
      </c>
      <c r="Q278" s="25" t="e">
        <f t="shared" si="132"/>
        <v>#DIV/0!</v>
      </c>
      <c r="R278" s="25" t="e">
        <f t="shared" si="133"/>
        <v>#DIV/0!</v>
      </c>
      <c r="S278" s="25" t="e">
        <f t="shared" si="134"/>
        <v>#DIV/0!</v>
      </c>
      <c r="T278" s="25" t="e">
        <f t="shared" si="135"/>
        <v>#DIV/0!</v>
      </c>
      <c r="U278" s="25" t="e">
        <f t="shared" si="136"/>
        <v>#DIV/0!</v>
      </c>
      <c r="V278" s="25" t="e">
        <f t="shared" si="139"/>
        <v>#DIV/0!</v>
      </c>
      <c r="W278" s="25" t="e">
        <f t="shared" si="139"/>
        <v>#DIV/0!</v>
      </c>
      <c r="X278" s="25" t="e">
        <f t="shared" si="137"/>
        <v>#DIV/0!</v>
      </c>
      <c r="Y278" s="25" t="e">
        <f t="shared" si="140"/>
        <v>#DIV/0!</v>
      </c>
      <c r="Z278" s="25" t="e">
        <f t="shared" si="140"/>
        <v>#DIV/0!</v>
      </c>
      <c r="AA278" s="25" t="e">
        <f t="shared" si="140"/>
        <v>#DIV/0!</v>
      </c>
      <c r="AB278" s="25" t="e">
        <f t="shared" si="140"/>
        <v>#DIV/0!</v>
      </c>
      <c r="AC278" s="25" t="e">
        <f t="shared" si="140"/>
        <v>#DIV/0!</v>
      </c>
      <c r="AD278" s="25" t="e">
        <f t="shared" si="141"/>
        <v>#DIV/0!</v>
      </c>
      <c r="AE278" s="25" t="e">
        <f t="shared" si="141"/>
        <v>#DIV/0!</v>
      </c>
      <c r="AF278" s="25" t="e">
        <f t="shared" si="142"/>
        <v>#DIV/0!</v>
      </c>
      <c r="AG278" s="25" t="e">
        <f t="shared" si="142"/>
        <v>#DIV/0!</v>
      </c>
    </row>
    <row r="279" spans="1:33" x14ac:dyDescent="0.25">
      <c r="A279" s="1">
        <f>'Тулуз-Пьерон'!A283</f>
        <v>0</v>
      </c>
      <c r="B279" s="1" t="e">
        <f>AVERAGE('Тулуз-Пьерон'!H283:Q283)</f>
        <v>#DIV/0!</v>
      </c>
      <c r="C279" s="1" t="e">
        <f>AVERAGE('Тулуз-Пьерон'!R283:AA283)</f>
        <v>#DIV/0!</v>
      </c>
      <c r="D279" s="26" t="e">
        <f t="shared" si="126"/>
        <v>#DIV/0!</v>
      </c>
      <c r="E279" s="26" t="e">
        <f>STDEV('Тулуз-Пьерон'!H283:Q283)</f>
        <v>#DIV/0!</v>
      </c>
      <c r="F279" s="26" t="e">
        <f>STDEV('Тулуз-Пьерон'!R283:AA283)</f>
        <v>#DIV/0!</v>
      </c>
      <c r="G279" s="26" t="e">
        <f>SQRT(RSQ('Тулуз-Пьерон'!H283:Q283,'Тулуз-Пьерон'!R283:AA283))</f>
        <v>#DIV/0!</v>
      </c>
      <c r="J279" s="25" t="e">
        <f t="shared" si="127"/>
        <v>#DIV/0!</v>
      </c>
      <c r="K279" s="25" t="e">
        <f t="shared" si="128"/>
        <v>#DIV/0!</v>
      </c>
      <c r="L279" s="25" t="e">
        <f t="shared" si="129"/>
        <v>#DIV/0!</v>
      </c>
      <c r="M279" s="25" t="e">
        <f t="shared" si="138"/>
        <v>#DIV/0!</v>
      </c>
      <c r="N279" s="25" t="e">
        <f t="shared" si="138"/>
        <v>#DIV/0!</v>
      </c>
      <c r="O279" s="25" t="e">
        <f t="shared" si="130"/>
        <v>#DIV/0!</v>
      </c>
      <c r="P279" s="25" t="e">
        <f t="shared" si="131"/>
        <v>#DIV/0!</v>
      </c>
      <c r="Q279" s="25" t="e">
        <f t="shared" si="132"/>
        <v>#DIV/0!</v>
      </c>
      <c r="R279" s="25" t="e">
        <f t="shared" si="133"/>
        <v>#DIV/0!</v>
      </c>
      <c r="S279" s="25" t="e">
        <f t="shared" si="134"/>
        <v>#DIV/0!</v>
      </c>
      <c r="T279" s="25" t="e">
        <f t="shared" si="135"/>
        <v>#DIV/0!</v>
      </c>
      <c r="U279" s="25" t="e">
        <f t="shared" si="136"/>
        <v>#DIV/0!</v>
      </c>
      <c r="V279" s="25" t="e">
        <f t="shared" si="139"/>
        <v>#DIV/0!</v>
      </c>
      <c r="W279" s="25" t="e">
        <f t="shared" si="139"/>
        <v>#DIV/0!</v>
      </c>
      <c r="X279" s="25" t="e">
        <f t="shared" si="137"/>
        <v>#DIV/0!</v>
      </c>
      <c r="Y279" s="25" t="e">
        <f t="shared" si="140"/>
        <v>#DIV/0!</v>
      </c>
      <c r="Z279" s="25" t="e">
        <f t="shared" si="140"/>
        <v>#DIV/0!</v>
      </c>
      <c r="AA279" s="25" t="e">
        <f t="shared" si="140"/>
        <v>#DIV/0!</v>
      </c>
      <c r="AB279" s="25" t="e">
        <f t="shared" si="140"/>
        <v>#DIV/0!</v>
      </c>
      <c r="AC279" s="25" t="e">
        <f t="shared" si="140"/>
        <v>#DIV/0!</v>
      </c>
      <c r="AD279" s="25" t="e">
        <f t="shared" si="141"/>
        <v>#DIV/0!</v>
      </c>
      <c r="AE279" s="25" t="e">
        <f t="shared" si="141"/>
        <v>#DIV/0!</v>
      </c>
      <c r="AF279" s="25" t="e">
        <f t="shared" si="142"/>
        <v>#DIV/0!</v>
      </c>
      <c r="AG279" s="25" t="e">
        <f t="shared" si="142"/>
        <v>#DIV/0!</v>
      </c>
    </row>
    <row r="280" spans="1:33" x14ac:dyDescent="0.25">
      <c r="A280" s="1">
        <f>'Тулуз-Пьерон'!A284</f>
        <v>0</v>
      </c>
      <c r="B280" s="1" t="e">
        <f>AVERAGE('Тулуз-Пьерон'!H284:Q284)</f>
        <v>#DIV/0!</v>
      </c>
      <c r="C280" s="1" t="e">
        <f>AVERAGE('Тулуз-Пьерон'!R284:AA284)</f>
        <v>#DIV/0!</v>
      </c>
      <c r="D280" s="26" t="e">
        <f t="shared" si="126"/>
        <v>#DIV/0!</v>
      </c>
      <c r="E280" s="26" t="e">
        <f>STDEV('Тулуз-Пьерон'!H284:Q284)</f>
        <v>#DIV/0!</v>
      </c>
      <c r="F280" s="26" t="e">
        <f>STDEV('Тулуз-Пьерон'!R284:AA284)</f>
        <v>#DIV/0!</v>
      </c>
      <c r="G280" s="26" t="e">
        <f>SQRT(RSQ('Тулуз-Пьерон'!H284:Q284,'Тулуз-Пьерон'!R284:AA284))</f>
        <v>#DIV/0!</v>
      </c>
      <c r="J280" s="25" t="e">
        <f t="shared" si="127"/>
        <v>#DIV/0!</v>
      </c>
      <c r="K280" s="25" t="e">
        <f t="shared" si="128"/>
        <v>#DIV/0!</v>
      </c>
      <c r="L280" s="25" t="e">
        <f t="shared" si="129"/>
        <v>#DIV/0!</v>
      </c>
      <c r="M280" s="25" t="e">
        <f t="shared" si="138"/>
        <v>#DIV/0!</v>
      </c>
      <c r="N280" s="25" t="e">
        <f t="shared" si="138"/>
        <v>#DIV/0!</v>
      </c>
      <c r="O280" s="25" t="e">
        <f t="shared" si="130"/>
        <v>#DIV/0!</v>
      </c>
      <c r="P280" s="25" t="e">
        <f t="shared" si="131"/>
        <v>#DIV/0!</v>
      </c>
      <c r="Q280" s="25" t="e">
        <f t="shared" si="132"/>
        <v>#DIV/0!</v>
      </c>
      <c r="R280" s="25" t="e">
        <f t="shared" si="133"/>
        <v>#DIV/0!</v>
      </c>
      <c r="S280" s="25" t="e">
        <f t="shared" si="134"/>
        <v>#DIV/0!</v>
      </c>
      <c r="T280" s="25" t="e">
        <f t="shared" si="135"/>
        <v>#DIV/0!</v>
      </c>
      <c r="U280" s="25" t="e">
        <f t="shared" si="136"/>
        <v>#DIV/0!</v>
      </c>
      <c r="V280" s="25" t="e">
        <f t="shared" si="139"/>
        <v>#DIV/0!</v>
      </c>
      <c r="W280" s="25" t="e">
        <f t="shared" si="139"/>
        <v>#DIV/0!</v>
      </c>
      <c r="X280" s="25" t="e">
        <f t="shared" si="137"/>
        <v>#DIV/0!</v>
      </c>
      <c r="Y280" s="25" t="e">
        <f t="shared" si="140"/>
        <v>#DIV/0!</v>
      </c>
      <c r="Z280" s="25" t="e">
        <f t="shared" si="140"/>
        <v>#DIV/0!</v>
      </c>
      <c r="AA280" s="25" t="e">
        <f t="shared" si="140"/>
        <v>#DIV/0!</v>
      </c>
      <c r="AB280" s="25" t="e">
        <f t="shared" si="140"/>
        <v>#DIV/0!</v>
      </c>
      <c r="AC280" s="25" t="e">
        <f t="shared" si="140"/>
        <v>#DIV/0!</v>
      </c>
      <c r="AD280" s="25" t="e">
        <f t="shared" si="141"/>
        <v>#DIV/0!</v>
      </c>
      <c r="AE280" s="25" t="e">
        <f t="shared" si="141"/>
        <v>#DIV/0!</v>
      </c>
      <c r="AF280" s="25" t="e">
        <f t="shared" si="142"/>
        <v>#DIV/0!</v>
      </c>
      <c r="AG280" s="25" t="e">
        <f t="shared" si="142"/>
        <v>#DIV/0!</v>
      </c>
    </row>
    <row r="281" spans="1:33" x14ac:dyDescent="0.25">
      <c r="A281" s="1">
        <f>'Тулуз-Пьерон'!A285</f>
        <v>0</v>
      </c>
      <c r="B281" s="1" t="e">
        <f>AVERAGE('Тулуз-Пьерон'!H285:Q285)</f>
        <v>#DIV/0!</v>
      </c>
      <c r="C281" s="1" t="e">
        <f>AVERAGE('Тулуз-Пьерон'!R285:AA285)</f>
        <v>#DIV/0!</v>
      </c>
      <c r="D281" s="26" t="e">
        <f t="shared" si="126"/>
        <v>#DIV/0!</v>
      </c>
      <c r="E281" s="26" t="e">
        <f>STDEV('Тулуз-Пьерон'!H285:Q285)</f>
        <v>#DIV/0!</v>
      </c>
      <c r="F281" s="26" t="e">
        <f>STDEV('Тулуз-Пьерон'!R285:AA285)</f>
        <v>#DIV/0!</v>
      </c>
      <c r="G281" s="26" t="e">
        <f>SQRT(RSQ('Тулуз-Пьерон'!H285:Q285,'Тулуз-Пьерон'!R285:AA285))</f>
        <v>#DIV/0!</v>
      </c>
      <c r="J281" s="25" t="e">
        <f t="shared" si="127"/>
        <v>#DIV/0!</v>
      </c>
      <c r="K281" s="25" t="e">
        <f t="shared" si="128"/>
        <v>#DIV/0!</v>
      </c>
      <c r="L281" s="25" t="e">
        <f t="shared" si="129"/>
        <v>#DIV/0!</v>
      </c>
      <c r="M281" s="25" t="e">
        <f t="shared" si="138"/>
        <v>#DIV/0!</v>
      </c>
      <c r="N281" s="25" t="e">
        <f t="shared" si="138"/>
        <v>#DIV/0!</v>
      </c>
      <c r="O281" s="25" t="e">
        <f t="shared" si="130"/>
        <v>#DIV/0!</v>
      </c>
      <c r="P281" s="25" t="e">
        <f t="shared" si="131"/>
        <v>#DIV/0!</v>
      </c>
      <c r="Q281" s="25" t="e">
        <f t="shared" si="132"/>
        <v>#DIV/0!</v>
      </c>
      <c r="R281" s="25" t="e">
        <f t="shared" si="133"/>
        <v>#DIV/0!</v>
      </c>
      <c r="S281" s="25" t="e">
        <f t="shared" si="134"/>
        <v>#DIV/0!</v>
      </c>
      <c r="T281" s="25" t="e">
        <f t="shared" si="135"/>
        <v>#DIV/0!</v>
      </c>
      <c r="U281" s="25" t="e">
        <f t="shared" si="136"/>
        <v>#DIV/0!</v>
      </c>
      <c r="V281" s="25" t="e">
        <f t="shared" si="139"/>
        <v>#DIV/0!</v>
      </c>
      <c r="W281" s="25" t="e">
        <f t="shared" si="139"/>
        <v>#DIV/0!</v>
      </c>
      <c r="X281" s="25" t="e">
        <f t="shared" si="137"/>
        <v>#DIV/0!</v>
      </c>
      <c r="Y281" s="25" t="e">
        <f t="shared" ref="Y281:AC290" si="143">IF(AND($D281&gt;0,$D281&lt;=0.89),"ПАТОЛОГИЯ",IF(AND($D281&gt;0.89,$D281&lt;=0.91),"Слабая",IF(AND($D281&gt;91,$D281&lt;=0.93),"Средняя",IF(AND($D281&gt;0.93,$D281&lt;=0.96),"Хорошая",IF(AND($D281&gt;0.96,$D281&lt;=1),"Высокая","ОШИБКА")))))</f>
        <v>#DIV/0!</v>
      </c>
      <c r="Z281" s="25" t="e">
        <f t="shared" si="143"/>
        <v>#DIV/0!</v>
      </c>
      <c r="AA281" s="25" t="e">
        <f t="shared" si="143"/>
        <v>#DIV/0!</v>
      </c>
      <c r="AB281" s="25" t="e">
        <f t="shared" si="143"/>
        <v>#DIV/0!</v>
      </c>
      <c r="AC281" s="25" t="e">
        <f t="shared" si="143"/>
        <v>#DIV/0!</v>
      </c>
      <c r="AD281" s="25" t="e">
        <f t="shared" si="141"/>
        <v>#DIV/0!</v>
      </c>
      <c r="AE281" s="25" t="e">
        <f t="shared" si="141"/>
        <v>#DIV/0!</v>
      </c>
      <c r="AF281" s="25" t="e">
        <f t="shared" si="142"/>
        <v>#DIV/0!</v>
      </c>
      <c r="AG281" s="25" t="e">
        <f t="shared" si="142"/>
        <v>#DIV/0!</v>
      </c>
    </row>
    <row r="282" spans="1:33" x14ac:dyDescent="0.25">
      <c r="A282" s="1">
        <f>'Тулуз-Пьерон'!A286</f>
        <v>0</v>
      </c>
      <c r="B282" s="1" t="e">
        <f>AVERAGE('Тулуз-Пьерон'!H286:Q286)</f>
        <v>#DIV/0!</v>
      </c>
      <c r="C282" s="1" t="e">
        <f>AVERAGE('Тулуз-Пьерон'!R286:AA286)</f>
        <v>#DIV/0!</v>
      </c>
      <c r="D282" s="26" t="e">
        <f t="shared" si="126"/>
        <v>#DIV/0!</v>
      </c>
      <c r="E282" s="26" t="e">
        <f>STDEV('Тулуз-Пьерон'!H286:Q286)</f>
        <v>#DIV/0!</v>
      </c>
      <c r="F282" s="26" t="e">
        <f>STDEV('Тулуз-Пьерон'!R286:AA286)</f>
        <v>#DIV/0!</v>
      </c>
      <c r="G282" s="26" t="e">
        <f>SQRT(RSQ('Тулуз-Пьерон'!H286:Q286,'Тулуз-Пьерон'!R286:AA286))</f>
        <v>#DIV/0!</v>
      </c>
      <c r="J282" s="25" t="e">
        <f t="shared" si="127"/>
        <v>#DIV/0!</v>
      </c>
      <c r="K282" s="25" t="e">
        <f t="shared" si="128"/>
        <v>#DIV/0!</v>
      </c>
      <c r="L282" s="25" t="e">
        <f t="shared" si="129"/>
        <v>#DIV/0!</v>
      </c>
      <c r="M282" s="25" t="e">
        <f t="shared" si="138"/>
        <v>#DIV/0!</v>
      </c>
      <c r="N282" s="25" t="e">
        <f t="shared" si="138"/>
        <v>#DIV/0!</v>
      </c>
      <c r="O282" s="25" t="e">
        <f t="shared" si="130"/>
        <v>#DIV/0!</v>
      </c>
      <c r="P282" s="25" t="e">
        <f t="shared" si="131"/>
        <v>#DIV/0!</v>
      </c>
      <c r="Q282" s="25" t="e">
        <f t="shared" si="132"/>
        <v>#DIV/0!</v>
      </c>
      <c r="R282" s="25" t="e">
        <f t="shared" si="133"/>
        <v>#DIV/0!</v>
      </c>
      <c r="S282" s="25" t="e">
        <f t="shared" si="134"/>
        <v>#DIV/0!</v>
      </c>
      <c r="T282" s="25" t="e">
        <f t="shared" si="135"/>
        <v>#DIV/0!</v>
      </c>
      <c r="U282" s="25" t="e">
        <f t="shared" si="136"/>
        <v>#DIV/0!</v>
      </c>
      <c r="V282" s="25" t="e">
        <f t="shared" si="139"/>
        <v>#DIV/0!</v>
      </c>
      <c r="W282" s="25" t="e">
        <f t="shared" si="139"/>
        <v>#DIV/0!</v>
      </c>
      <c r="X282" s="25" t="e">
        <f t="shared" si="137"/>
        <v>#DIV/0!</v>
      </c>
      <c r="Y282" s="25" t="e">
        <f t="shared" si="143"/>
        <v>#DIV/0!</v>
      </c>
      <c r="Z282" s="25" t="e">
        <f t="shared" si="143"/>
        <v>#DIV/0!</v>
      </c>
      <c r="AA282" s="25" t="e">
        <f t="shared" si="143"/>
        <v>#DIV/0!</v>
      </c>
      <c r="AB282" s="25" t="e">
        <f t="shared" si="143"/>
        <v>#DIV/0!</v>
      </c>
      <c r="AC282" s="25" t="e">
        <f t="shared" si="143"/>
        <v>#DIV/0!</v>
      </c>
      <c r="AD282" s="25" t="e">
        <f t="shared" si="141"/>
        <v>#DIV/0!</v>
      </c>
      <c r="AE282" s="25" t="e">
        <f t="shared" si="141"/>
        <v>#DIV/0!</v>
      </c>
      <c r="AF282" s="25" t="e">
        <f t="shared" si="142"/>
        <v>#DIV/0!</v>
      </c>
      <c r="AG282" s="25" t="e">
        <f t="shared" si="142"/>
        <v>#DIV/0!</v>
      </c>
    </row>
    <row r="283" spans="1:33" x14ac:dyDescent="0.25">
      <c r="A283" s="1">
        <f>'Тулуз-Пьерон'!A287</f>
        <v>0</v>
      </c>
      <c r="B283" s="1" t="e">
        <f>AVERAGE('Тулуз-Пьерон'!H287:Q287)</f>
        <v>#DIV/0!</v>
      </c>
      <c r="C283" s="1" t="e">
        <f>AVERAGE('Тулуз-Пьерон'!R287:AA287)</f>
        <v>#DIV/0!</v>
      </c>
      <c r="D283" s="26" t="e">
        <f t="shared" si="126"/>
        <v>#DIV/0!</v>
      </c>
      <c r="E283" s="26" t="e">
        <f>STDEV('Тулуз-Пьерон'!H287:Q287)</f>
        <v>#DIV/0!</v>
      </c>
      <c r="F283" s="26" t="e">
        <f>STDEV('Тулуз-Пьерон'!R287:AA287)</f>
        <v>#DIV/0!</v>
      </c>
      <c r="G283" s="26" t="e">
        <f>SQRT(RSQ('Тулуз-Пьерон'!H287:Q287,'Тулуз-Пьерон'!R287:AA287))</f>
        <v>#DIV/0!</v>
      </c>
      <c r="J283" s="25" t="e">
        <f t="shared" si="127"/>
        <v>#DIV/0!</v>
      </c>
      <c r="K283" s="25" t="e">
        <f t="shared" si="128"/>
        <v>#DIV/0!</v>
      </c>
      <c r="L283" s="25" t="e">
        <f t="shared" si="129"/>
        <v>#DIV/0!</v>
      </c>
      <c r="M283" s="25" t="e">
        <f t="shared" si="138"/>
        <v>#DIV/0!</v>
      </c>
      <c r="N283" s="25" t="e">
        <f t="shared" si="138"/>
        <v>#DIV/0!</v>
      </c>
      <c r="O283" s="25" t="e">
        <f t="shared" si="130"/>
        <v>#DIV/0!</v>
      </c>
      <c r="P283" s="25" t="e">
        <f t="shared" si="131"/>
        <v>#DIV/0!</v>
      </c>
      <c r="Q283" s="25" t="e">
        <f t="shared" si="132"/>
        <v>#DIV/0!</v>
      </c>
      <c r="R283" s="25" t="e">
        <f t="shared" si="133"/>
        <v>#DIV/0!</v>
      </c>
      <c r="S283" s="25" t="e">
        <f t="shared" si="134"/>
        <v>#DIV/0!</v>
      </c>
      <c r="T283" s="25" t="e">
        <f t="shared" si="135"/>
        <v>#DIV/0!</v>
      </c>
      <c r="U283" s="25" t="e">
        <f t="shared" si="136"/>
        <v>#DIV/0!</v>
      </c>
      <c r="V283" s="25" t="e">
        <f t="shared" si="139"/>
        <v>#DIV/0!</v>
      </c>
      <c r="W283" s="25" t="e">
        <f t="shared" si="139"/>
        <v>#DIV/0!</v>
      </c>
      <c r="X283" s="25" t="e">
        <f t="shared" si="137"/>
        <v>#DIV/0!</v>
      </c>
      <c r="Y283" s="25" t="e">
        <f t="shared" si="143"/>
        <v>#DIV/0!</v>
      </c>
      <c r="Z283" s="25" t="e">
        <f t="shared" si="143"/>
        <v>#DIV/0!</v>
      </c>
      <c r="AA283" s="25" t="e">
        <f t="shared" si="143"/>
        <v>#DIV/0!</v>
      </c>
      <c r="AB283" s="25" t="e">
        <f t="shared" si="143"/>
        <v>#DIV/0!</v>
      </c>
      <c r="AC283" s="25" t="e">
        <f t="shared" si="143"/>
        <v>#DIV/0!</v>
      </c>
      <c r="AD283" s="25" t="e">
        <f t="shared" si="141"/>
        <v>#DIV/0!</v>
      </c>
      <c r="AE283" s="25" t="e">
        <f t="shared" si="141"/>
        <v>#DIV/0!</v>
      </c>
      <c r="AF283" s="25" t="e">
        <f t="shared" si="142"/>
        <v>#DIV/0!</v>
      </c>
      <c r="AG283" s="25" t="e">
        <f t="shared" si="142"/>
        <v>#DIV/0!</v>
      </c>
    </row>
    <row r="284" spans="1:33" x14ac:dyDescent="0.25">
      <c r="A284" s="1">
        <f>'Тулуз-Пьерон'!A288</f>
        <v>0</v>
      </c>
      <c r="B284" s="1" t="e">
        <f>AVERAGE('Тулуз-Пьерон'!H288:Q288)</f>
        <v>#DIV/0!</v>
      </c>
      <c r="C284" s="1" t="e">
        <f>AVERAGE('Тулуз-Пьерон'!R288:AA288)</f>
        <v>#DIV/0!</v>
      </c>
      <c r="D284" s="26" t="e">
        <f t="shared" si="126"/>
        <v>#DIV/0!</v>
      </c>
      <c r="E284" s="26" t="e">
        <f>STDEV('Тулуз-Пьерон'!H288:Q288)</f>
        <v>#DIV/0!</v>
      </c>
      <c r="F284" s="26" t="e">
        <f>STDEV('Тулуз-Пьерон'!R288:AA288)</f>
        <v>#DIV/0!</v>
      </c>
      <c r="G284" s="26" t="e">
        <f>SQRT(RSQ('Тулуз-Пьерон'!H288:Q288,'Тулуз-Пьерон'!R288:AA288))</f>
        <v>#DIV/0!</v>
      </c>
      <c r="J284" s="25" t="e">
        <f t="shared" si="127"/>
        <v>#DIV/0!</v>
      </c>
      <c r="K284" s="25" t="e">
        <f t="shared" si="128"/>
        <v>#DIV/0!</v>
      </c>
      <c r="L284" s="25" t="e">
        <f t="shared" si="129"/>
        <v>#DIV/0!</v>
      </c>
      <c r="M284" s="25" t="e">
        <f t="shared" si="138"/>
        <v>#DIV/0!</v>
      </c>
      <c r="N284" s="25" t="e">
        <f t="shared" si="138"/>
        <v>#DIV/0!</v>
      </c>
      <c r="O284" s="25" t="e">
        <f t="shared" si="130"/>
        <v>#DIV/0!</v>
      </c>
      <c r="P284" s="25" t="e">
        <f t="shared" si="131"/>
        <v>#DIV/0!</v>
      </c>
      <c r="Q284" s="25" t="e">
        <f t="shared" si="132"/>
        <v>#DIV/0!</v>
      </c>
      <c r="R284" s="25" t="e">
        <f t="shared" si="133"/>
        <v>#DIV/0!</v>
      </c>
      <c r="S284" s="25" t="e">
        <f t="shared" si="134"/>
        <v>#DIV/0!</v>
      </c>
      <c r="T284" s="25" t="e">
        <f t="shared" si="135"/>
        <v>#DIV/0!</v>
      </c>
      <c r="U284" s="25" t="e">
        <f t="shared" si="136"/>
        <v>#DIV/0!</v>
      </c>
      <c r="V284" s="25" t="e">
        <f t="shared" si="139"/>
        <v>#DIV/0!</v>
      </c>
      <c r="W284" s="25" t="e">
        <f t="shared" si="139"/>
        <v>#DIV/0!</v>
      </c>
      <c r="X284" s="25" t="e">
        <f t="shared" si="137"/>
        <v>#DIV/0!</v>
      </c>
      <c r="Y284" s="25" t="e">
        <f t="shared" si="143"/>
        <v>#DIV/0!</v>
      </c>
      <c r="Z284" s="25" t="e">
        <f t="shared" si="143"/>
        <v>#DIV/0!</v>
      </c>
      <c r="AA284" s="25" t="e">
        <f t="shared" si="143"/>
        <v>#DIV/0!</v>
      </c>
      <c r="AB284" s="25" t="e">
        <f t="shared" si="143"/>
        <v>#DIV/0!</v>
      </c>
      <c r="AC284" s="25" t="e">
        <f t="shared" si="143"/>
        <v>#DIV/0!</v>
      </c>
      <c r="AD284" s="25" t="e">
        <f t="shared" si="141"/>
        <v>#DIV/0!</v>
      </c>
      <c r="AE284" s="25" t="e">
        <f t="shared" si="141"/>
        <v>#DIV/0!</v>
      </c>
      <c r="AF284" s="25" t="e">
        <f t="shared" si="142"/>
        <v>#DIV/0!</v>
      </c>
      <c r="AG284" s="25" t="e">
        <f t="shared" si="142"/>
        <v>#DIV/0!</v>
      </c>
    </row>
    <row r="285" spans="1:33" x14ac:dyDescent="0.25">
      <c r="A285" s="1">
        <f>'Тулуз-Пьерон'!A289</f>
        <v>0</v>
      </c>
      <c r="B285" s="1" t="e">
        <f>AVERAGE('Тулуз-Пьерон'!H289:Q289)</f>
        <v>#DIV/0!</v>
      </c>
      <c r="C285" s="1" t="e">
        <f>AVERAGE('Тулуз-Пьерон'!R289:AA289)</f>
        <v>#DIV/0!</v>
      </c>
      <c r="D285" s="26" t="e">
        <f t="shared" si="126"/>
        <v>#DIV/0!</v>
      </c>
      <c r="E285" s="26" t="e">
        <f>STDEV('Тулуз-Пьерон'!H289:Q289)</f>
        <v>#DIV/0!</v>
      </c>
      <c r="F285" s="26" t="e">
        <f>STDEV('Тулуз-Пьерон'!R289:AA289)</f>
        <v>#DIV/0!</v>
      </c>
      <c r="G285" s="26" t="e">
        <f>SQRT(RSQ('Тулуз-Пьерон'!H289:Q289,'Тулуз-Пьерон'!R289:AA289))</f>
        <v>#DIV/0!</v>
      </c>
      <c r="J285" s="25" t="e">
        <f t="shared" si="127"/>
        <v>#DIV/0!</v>
      </c>
      <c r="K285" s="25" t="e">
        <f t="shared" si="128"/>
        <v>#DIV/0!</v>
      </c>
      <c r="L285" s="25" t="e">
        <f t="shared" si="129"/>
        <v>#DIV/0!</v>
      </c>
      <c r="M285" s="25" t="e">
        <f t="shared" si="138"/>
        <v>#DIV/0!</v>
      </c>
      <c r="N285" s="25" t="e">
        <f t="shared" si="138"/>
        <v>#DIV/0!</v>
      </c>
      <c r="O285" s="25" t="e">
        <f t="shared" si="130"/>
        <v>#DIV/0!</v>
      </c>
      <c r="P285" s="25" t="e">
        <f t="shared" si="131"/>
        <v>#DIV/0!</v>
      </c>
      <c r="Q285" s="25" t="e">
        <f t="shared" si="132"/>
        <v>#DIV/0!</v>
      </c>
      <c r="R285" s="25" t="e">
        <f t="shared" si="133"/>
        <v>#DIV/0!</v>
      </c>
      <c r="S285" s="25" t="e">
        <f t="shared" si="134"/>
        <v>#DIV/0!</v>
      </c>
      <c r="T285" s="25" t="e">
        <f t="shared" si="135"/>
        <v>#DIV/0!</v>
      </c>
      <c r="U285" s="25" t="e">
        <f t="shared" si="136"/>
        <v>#DIV/0!</v>
      </c>
      <c r="V285" s="25" t="e">
        <f t="shared" si="139"/>
        <v>#DIV/0!</v>
      </c>
      <c r="W285" s="25" t="e">
        <f t="shared" si="139"/>
        <v>#DIV/0!</v>
      </c>
      <c r="X285" s="25" t="e">
        <f t="shared" si="137"/>
        <v>#DIV/0!</v>
      </c>
      <c r="Y285" s="25" t="e">
        <f t="shared" si="143"/>
        <v>#DIV/0!</v>
      </c>
      <c r="Z285" s="25" t="e">
        <f t="shared" si="143"/>
        <v>#DIV/0!</v>
      </c>
      <c r="AA285" s="25" t="e">
        <f t="shared" si="143"/>
        <v>#DIV/0!</v>
      </c>
      <c r="AB285" s="25" t="e">
        <f t="shared" si="143"/>
        <v>#DIV/0!</v>
      </c>
      <c r="AC285" s="25" t="e">
        <f t="shared" si="143"/>
        <v>#DIV/0!</v>
      </c>
      <c r="AD285" s="25" t="e">
        <f t="shared" si="141"/>
        <v>#DIV/0!</v>
      </c>
      <c r="AE285" s="25" t="e">
        <f t="shared" si="141"/>
        <v>#DIV/0!</v>
      </c>
      <c r="AF285" s="25" t="e">
        <f t="shared" si="142"/>
        <v>#DIV/0!</v>
      </c>
      <c r="AG285" s="25" t="e">
        <f t="shared" si="142"/>
        <v>#DIV/0!</v>
      </c>
    </row>
    <row r="286" spans="1:33" x14ac:dyDescent="0.25">
      <c r="A286" s="1">
        <f>'Тулуз-Пьерон'!A290</f>
        <v>0</v>
      </c>
      <c r="B286" s="1" t="e">
        <f>AVERAGE('Тулуз-Пьерон'!H290:Q290)</f>
        <v>#DIV/0!</v>
      </c>
      <c r="C286" s="1" t="e">
        <f>AVERAGE('Тулуз-Пьерон'!R290:AA290)</f>
        <v>#DIV/0!</v>
      </c>
      <c r="D286" s="26" t="e">
        <f t="shared" si="126"/>
        <v>#DIV/0!</v>
      </c>
      <c r="E286" s="26" t="e">
        <f>STDEV('Тулуз-Пьерон'!H290:Q290)</f>
        <v>#DIV/0!</v>
      </c>
      <c r="F286" s="26" t="e">
        <f>STDEV('Тулуз-Пьерон'!R290:AA290)</f>
        <v>#DIV/0!</v>
      </c>
      <c r="G286" s="26" t="e">
        <f>SQRT(RSQ('Тулуз-Пьерон'!H290:Q290,'Тулуз-Пьерон'!R290:AA290))</f>
        <v>#DIV/0!</v>
      </c>
      <c r="J286" s="25" t="e">
        <f t="shared" si="127"/>
        <v>#DIV/0!</v>
      </c>
      <c r="K286" s="25" t="e">
        <f t="shared" si="128"/>
        <v>#DIV/0!</v>
      </c>
      <c r="L286" s="25" t="e">
        <f t="shared" si="129"/>
        <v>#DIV/0!</v>
      </c>
      <c r="M286" s="25" t="e">
        <f t="shared" si="138"/>
        <v>#DIV/0!</v>
      </c>
      <c r="N286" s="25" t="e">
        <f t="shared" si="138"/>
        <v>#DIV/0!</v>
      </c>
      <c r="O286" s="25" t="e">
        <f t="shared" si="130"/>
        <v>#DIV/0!</v>
      </c>
      <c r="P286" s="25" t="e">
        <f t="shared" si="131"/>
        <v>#DIV/0!</v>
      </c>
      <c r="Q286" s="25" t="e">
        <f t="shared" si="132"/>
        <v>#DIV/0!</v>
      </c>
      <c r="R286" s="25" t="e">
        <f t="shared" si="133"/>
        <v>#DIV/0!</v>
      </c>
      <c r="S286" s="25" t="e">
        <f t="shared" si="134"/>
        <v>#DIV/0!</v>
      </c>
      <c r="T286" s="25" t="e">
        <f t="shared" si="135"/>
        <v>#DIV/0!</v>
      </c>
      <c r="U286" s="25" t="e">
        <f t="shared" si="136"/>
        <v>#DIV/0!</v>
      </c>
      <c r="V286" s="25" t="e">
        <f t="shared" si="139"/>
        <v>#DIV/0!</v>
      </c>
      <c r="W286" s="25" t="e">
        <f t="shared" si="139"/>
        <v>#DIV/0!</v>
      </c>
      <c r="X286" s="25" t="e">
        <f t="shared" si="137"/>
        <v>#DIV/0!</v>
      </c>
      <c r="Y286" s="25" t="e">
        <f t="shared" si="143"/>
        <v>#DIV/0!</v>
      </c>
      <c r="Z286" s="25" t="e">
        <f t="shared" si="143"/>
        <v>#DIV/0!</v>
      </c>
      <c r="AA286" s="25" t="e">
        <f t="shared" si="143"/>
        <v>#DIV/0!</v>
      </c>
      <c r="AB286" s="25" t="e">
        <f t="shared" si="143"/>
        <v>#DIV/0!</v>
      </c>
      <c r="AC286" s="25" t="e">
        <f t="shared" si="143"/>
        <v>#DIV/0!</v>
      </c>
      <c r="AD286" s="25" t="e">
        <f t="shared" si="141"/>
        <v>#DIV/0!</v>
      </c>
      <c r="AE286" s="25" t="e">
        <f t="shared" si="141"/>
        <v>#DIV/0!</v>
      </c>
      <c r="AF286" s="25" t="e">
        <f t="shared" si="142"/>
        <v>#DIV/0!</v>
      </c>
      <c r="AG286" s="25" t="e">
        <f t="shared" si="142"/>
        <v>#DIV/0!</v>
      </c>
    </row>
    <row r="287" spans="1:33" x14ac:dyDescent="0.25">
      <c r="A287" s="1">
        <f>'Тулуз-Пьерон'!A291</f>
        <v>0</v>
      </c>
      <c r="B287" s="1" t="e">
        <f>AVERAGE('Тулуз-Пьерон'!H291:Q291)</f>
        <v>#DIV/0!</v>
      </c>
      <c r="C287" s="1" t="e">
        <f>AVERAGE('Тулуз-Пьерон'!R291:AA291)</f>
        <v>#DIV/0!</v>
      </c>
      <c r="D287" s="26" t="e">
        <f t="shared" si="126"/>
        <v>#DIV/0!</v>
      </c>
      <c r="E287" s="26" t="e">
        <f>STDEV('Тулуз-Пьерон'!H291:Q291)</f>
        <v>#DIV/0!</v>
      </c>
      <c r="F287" s="26" t="e">
        <f>STDEV('Тулуз-Пьерон'!R291:AA291)</f>
        <v>#DIV/0!</v>
      </c>
      <c r="G287" s="26" t="e">
        <f>SQRT(RSQ('Тулуз-Пьерон'!H291:Q291,'Тулуз-Пьерон'!R291:AA291))</f>
        <v>#DIV/0!</v>
      </c>
      <c r="J287" s="25" t="e">
        <f t="shared" si="127"/>
        <v>#DIV/0!</v>
      </c>
      <c r="K287" s="25" t="e">
        <f t="shared" si="128"/>
        <v>#DIV/0!</v>
      </c>
      <c r="L287" s="25" t="e">
        <f t="shared" si="129"/>
        <v>#DIV/0!</v>
      </c>
      <c r="M287" s="25" t="e">
        <f t="shared" si="138"/>
        <v>#DIV/0!</v>
      </c>
      <c r="N287" s="25" t="e">
        <f t="shared" si="138"/>
        <v>#DIV/0!</v>
      </c>
      <c r="O287" s="25" t="e">
        <f t="shared" si="130"/>
        <v>#DIV/0!</v>
      </c>
      <c r="P287" s="25" t="e">
        <f t="shared" si="131"/>
        <v>#DIV/0!</v>
      </c>
      <c r="Q287" s="25" t="e">
        <f t="shared" si="132"/>
        <v>#DIV/0!</v>
      </c>
      <c r="R287" s="25" t="e">
        <f t="shared" si="133"/>
        <v>#DIV/0!</v>
      </c>
      <c r="S287" s="25" t="e">
        <f t="shared" si="134"/>
        <v>#DIV/0!</v>
      </c>
      <c r="T287" s="25" t="e">
        <f t="shared" si="135"/>
        <v>#DIV/0!</v>
      </c>
      <c r="U287" s="25" t="e">
        <f t="shared" si="136"/>
        <v>#DIV/0!</v>
      </c>
      <c r="V287" s="25" t="e">
        <f t="shared" si="139"/>
        <v>#DIV/0!</v>
      </c>
      <c r="W287" s="25" t="e">
        <f t="shared" si="139"/>
        <v>#DIV/0!</v>
      </c>
      <c r="X287" s="25" t="e">
        <f t="shared" si="137"/>
        <v>#DIV/0!</v>
      </c>
      <c r="Y287" s="25" t="e">
        <f t="shared" si="143"/>
        <v>#DIV/0!</v>
      </c>
      <c r="Z287" s="25" t="e">
        <f t="shared" si="143"/>
        <v>#DIV/0!</v>
      </c>
      <c r="AA287" s="25" t="e">
        <f t="shared" si="143"/>
        <v>#DIV/0!</v>
      </c>
      <c r="AB287" s="25" t="e">
        <f t="shared" si="143"/>
        <v>#DIV/0!</v>
      </c>
      <c r="AC287" s="25" t="e">
        <f t="shared" si="143"/>
        <v>#DIV/0!</v>
      </c>
      <c r="AD287" s="25" t="e">
        <f t="shared" si="141"/>
        <v>#DIV/0!</v>
      </c>
      <c r="AE287" s="25" t="e">
        <f t="shared" si="141"/>
        <v>#DIV/0!</v>
      </c>
      <c r="AF287" s="25" t="e">
        <f t="shared" si="142"/>
        <v>#DIV/0!</v>
      </c>
      <c r="AG287" s="25" t="e">
        <f t="shared" si="142"/>
        <v>#DIV/0!</v>
      </c>
    </row>
    <row r="288" spans="1:33" x14ac:dyDescent="0.25">
      <c r="A288" s="1">
        <f>'Тулуз-Пьерон'!A292</f>
        <v>0</v>
      </c>
      <c r="B288" s="1" t="e">
        <f>AVERAGE('Тулуз-Пьерон'!H292:Q292)</f>
        <v>#DIV/0!</v>
      </c>
      <c r="C288" s="1" t="e">
        <f>AVERAGE('Тулуз-Пьерон'!R292:AA292)</f>
        <v>#DIV/0!</v>
      </c>
      <c r="D288" s="26" t="e">
        <f t="shared" si="126"/>
        <v>#DIV/0!</v>
      </c>
      <c r="E288" s="26" t="e">
        <f>STDEV('Тулуз-Пьерон'!H292:Q292)</f>
        <v>#DIV/0!</v>
      </c>
      <c r="F288" s="26" t="e">
        <f>STDEV('Тулуз-Пьерон'!R292:AA292)</f>
        <v>#DIV/0!</v>
      </c>
      <c r="G288" s="26" t="e">
        <f>SQRT(RSQ('Тулуз-Пьерон'!H292:Q292,'Тулуз-Пьерон'!R292:AA292))</f>
        <v>#DIV/0!</v>
      </c>
      <c r="J288" s="25" t="e">
        <f t="shared" si="127"/>
        <v>#DIV/0!</v>
      </c>
      <c r="K288" s="25" t="e">
        <f t="shared" si="128"/>
        <v>#DIV/0!</v>
      </c>
      <c r="L288" s="25" t="e">
        <f t="shared" si="129"/>
        <v>#DIV/0!</v>
      </c>
      <c r="M288" s="25" t="e">
        <f t="shared" si="138"/>
        <v>#DIV/0!</v>
      </c>
      <c r="N288" s="25" t="e">
        <f t="shared" si="138"/>
        <v>#DIV/0!</v>
      </c>
      <c r="O288" s="25" t="e">
        <f t="shared" si="130"/>
        <v>#DIV/0!</v>
      </c>
      <c r="P288" s="25" t="e">
        <f t="shared" si="131"/>
        <v>#DIV/0!</v>
      </c>
      <c r="Q288" s="25" t="e">
        <f t="shared" si="132"/>
        <v>#DIV/0!</v>
      </c>
      <c r="R288" s="25" t="e">
        <f t="shared" si="133"/>
        <v>#DIV/0!</v>
      </c>
      <c r="S288" s="25" t="e">
        <f t="shared" si="134"/>
        <v>#DIV/0!</v>
      </c>
      <c r="T288" s="25" t="e">
        <f t="shared" si="135"/>
        <v>#DIV/0!</v>
      </c>
      <c r="U288" s="25" t="e">
        <f t="shared" si="136"/>
        <v>#DIV/0!</v>
      </c>
      <c r="V288" s="25" t="e">
        <f t="shared" si="139"/>
        <v>#DIV/0!</v>
      </c>
      <c r="W288" s="25" t="e">
        <f t="shared" si="139"/>
        <v>#DIV/0!</v>
      </c>
      <c r="X288" s="25" t="e">
        <f t="shared" si="137"/>
        <v>#DIV/0!</v>
      </c>
      <c r="Y288" s="25" t="e">
        <f t="shared" si="143"/>
        <v>#DIV/0!</v>
      </c>
      <c r="Z288" s="25" t="e">
        <f t="shared" si="143"/>
        <v>#DIV/0!</v>
      </c>
      <c r="AA288" s="25" t="e">
        <f t="shared" si="143"/>
        <v>#DIV/0!</v>
      </c>
      <c r="AB288" s="25" t="e">
        <f t="shared" si="143"/>
        <v>#DIV/0!</v>
      </c>
      <c r="AC288" s="25" t="e">
        <f t="shared" si="143"/>
        <v>#DIV/0!</v>
      </c>
      <c r="AD288" s="25" t="e">
        <f t="shared" si="141"/>
        <v>#DIV/0!</v>
      </c>
      <c r="AE288" s="25" t="e">
        <f t="shared" si="141"/>
        <v>#DIV/0!</v>
      </c>
      <c r="AF288" s="25" t="e">
        <f t="shared" si="142"/>
        <v>#DIV/0!</v>
      </c>
      <c r="AG288" s="25" t="e">
        <f t="shared" si="142"/>
        <v>#DIV/0!</v>
      </c>
    </row>
    <row r="289" spans="1:33" x14ac:dyDescent="0.25">
      <c r="A289" s="1">
        <f>'Тулуз-Пьерон'!A293</f>
        <v>0</v>
      </c>
      <c r="B289" s="1" t="e">
        <f>AVERAGE('Тулуз-Пьерон'!H293:Q293)</f>
        <v>#DIV/0!</v>
      </c>
      <c r="C289" s="1" t="e">
        <f>AVERAGE('Тулуз-Пьерон'!R293:AA293)</f>
        <v>#DIV/0!</v>
      </c>
      <c r="D289" s="26" t="e">
        <f t="shared" si="126"/>
        <v>#DIV/0!</v>
      </c>
      <c r="E289" s="26" t="e">
        <f>STDEV('Тулуз-Пьерон'!H293:Q293)</f>
        <v>#DIV/0!</v>
      </c>
      <c r="F289" s="26" t="e">
        <f>STDEV('Тулуз-Пьерон'!R293:AA293)</f>
        <v>#DIV/0!</v>
      </c>
      <c r="G289" s="26" t="e">
        <f>SQRT(RSQ('Тулуз-Пьерон'!H293:Q293,'Тулуз-Пьерон'!R293:AA293))</f>
        <v>#DIV/0!</v>
      </c>
      <c r="J289" s="25" t="e">
        <f t="shared" si="127"/>
        <v>#DIV/0!</v>
      </c>
      <c r="K289" s="25" t="e">
        <f t="shared" si="128"/>
        <v>#DIV/0!</v>
      </c>
      <c r="L289" s="25" t="e">
        <f t="shared" si="129"/>
        <v>#DIV/0!</v>
      </c>
      <c r="M289" s="25" t="e">
        <f t="shared" si="138"/>
        <v>#DIV/0!</v>
      </c>
      <c r="N289" s="25" t="e">
        <f t="shared" si="138"/>
        <v>#DIV/0!</v>
      </c>
      <c r="O289" s="25" t="e">
        <f t="shared" si="130"/>
        <v>#DIV/0!</v>
      </c>
      <c r="P289" s="25" t="e">
        <f t="shared" si="131"/>
        <v>#DIV/0!</v>
      </c>
      <c r="Q289" s="25" t="e">
        <f t="shared" si="132"/>
        <v>#DIV/0!</v>
      </c>
      <c r="R289" s="25" t="e">
        <f t="shared" si="133"/>
        <v>#DIV/0!</v>
      </c>
      <c r="S289" s="25" t="e">
        <f t="shared" si="134"/>
        <v>#DIV/0!</v>
      </c>
      <c r="T289" s="25" t="e">
        <f t="shared" si="135"/>
        <v>#DIV/0!</v>
      </c>
      <c r="U289" s="25" t="e">
        <f t="shared" si="136"/>
        <v>#DIV/0!</v>
      </c>
      <c r="V289" s="25" t="e">
        <f t="shared" si="139"/>
        <v>#DIV/0!</v>
      </c>
      <c r="W289" s="25" t="e">
        <f t="shared" si="139"/>
        <v>#DIV/0!</v>
      </c>
      <c r="X289" s="25" t="e">
        <f t="shared" si="137"/>
        <v>#DIV/0!</v>
      </c>
      <c r="Y289" s="25" t="e">
        <f t="shared" si="143"/>
        <v>#DIV/0!</v>
      </c>
      <c r="Z289" s="25" t="e">
        <f t="shared" si="143"/>
        <v>#DIV/0!</v>
      </c>
      <c r="AA289" s="25" t="e">
        <f t="shared" si="143"/>
        <v>#DIV/0!</v>
      </c>
      <c r="AB289" s="25" t="e">
        <f t="shared" si="143"/>
        <v>#DIV/0!</v>
      </c>
      <c r="AC289" s="25" t="e">
        <f t="shared" si="143"/>
        <v>#DIV/0!</v>
      </c>
      <c r="AD289" s="25" t="e">
        <f t="shared" si="141"/>
        <v>#DIV/0!</v>
      </c>
      <c r="AE289" s="25" t="e">
        <f t="shared" si="141"/>
        <v>#DIV/0!</v>
      </c>
      <c r="AF289" s="25" t="e">
        <f t="shared" si="142"/>
        <v>#DIV/0!</v>
      </c>
      <c r="AG289" s="25" t="e">
        <f t="shared" si="142"/>
        <v>#DIV/0!</v>
      </c>
    </row>
    <row r="290" spans="1:33" x14ac:dyDescent="0.25">
      <c r="A290" s="1">
        <f>'Тулуз-Пьерон'!A294</f>
        <v>0</v>
      </c>
      <c r="B290" s="1" t="e">
        <f>AVERAGE('Тулуз-Пьерон'!H294:Q294)</f>
        <v>#DIV/0!</v>
      </c>
      <c r="C290" s="1" t="e">
        <f>AVERAGE('Тулуз-Пьерон'!R294:AA294)</f>
        <v>#DIV/0!</v>
      </c>
      <c r="D290" s="26" t="e">
        <f t="shared" si="126"/>
        <v>#DIV/0!</v>
      </c>
      <c r="E290" s="26" t="e">
        <f>STDEV('Тулуз-Пьерон'!H294:Q294)</f>
        <v>#DIV/0!</v>
      </c>
      <c r="F290" s="26" t="e">
        <f>STDEV('Тулуз-Пьерон'!R294:AA294)</f>
        <v>#DIV/0!</v>
      </c>
      <c r="G290" s="26" t="e">
        <f>SQRT(RSQ('Тулуз-Пьерон'!H294:Q294,'Тулуз-Пьерон'!R294:AA294))</f>
        <v>#DIV/0!</v>
      </c>
      <c r="J290" s="25" t="e">
        <f t="shared" si="127"/>
        <v>#DIV/0!</v>
      </c>
      <c r="K290" s="25" t="e">
        <f t="shared" si="128"/>
        <v>#DIV/0!</v>
      </c>
      <c r="L290" s="25" t="e">
        <f t="shared" si="129"/>
        <v>#DIV/0!</v>
      </c>
      <c r="M290" s="25" t="e">
        <f t="shared" si="138"/>
        <v>#DIV/0!</v>
      </c>
      <c r="N290" s="25" t="e">
        <f t="shared" si="138"/>
        <v>#DIV/0!</v>
      </c>
      <c r="O290" s="25" t="e">
        <f t="shared" si="130"/>
        <v>#DIV/0!</v>
      </c>
      <c r="P290" s="25" t="e">
        <f t="shared" si="131"/>
        <v>#DIV/0!</v>
      </c>
      <c r="Q290" s="25" t="e">
        <f t="shared" si="132"/>
        <v>#DIV/0!</v>
      </c>
      <c r="R290" s="25" t="e">
        <f t="shared" si="133"/>
        <v>#DIV/0!</v>
      </c>
      <c r="S290" s="25" t="e">
        <f t="shared" si="134"/>
        <v>#DIV/0!</v>
      </c>
      <c r="T290" s="25" t="e">
        <f t="shared" si="135"/>
        <v>#DIV/0!</v>
      </c>
      <c r="U290" s="25" t="e">
        <f t="shared" si="136"/>
        <v>#DIV/0!</v>
      </c>
      <c r="V290" s="25" t="e">
        <f t="shared" si="139"/>
        <v>#DIV/0!</v>
      </c>
      <c r="W290" s="25" t="e">
        <f t="shared" si="139"/>
        <v>#DIV/0!</v>
      </c>
      <c r="X290" s="25" t="e">
        <f t="shared" si="137"/>
        <v>#DIV/0!</v>
      </c>
      <c r="Y290" s="25" t="e">
        <f t="shared" si="143"/>
        <v>#DIV/0!</v>
      </c>
      <c r="Z290" s="25" t="e">
        <f t="shared" si="143"/>
        <v>#DIV/0!</v>
      </c>
      <c r="AA290" s="25" t="e">
        <f t="shared" si="143"/>
        <v>#DIV/0!</v>
      </c>
      <c r="AB290" s="25" t="e">
        <f t="shared" si="143"/>
        <v>#DIV/0!</v>
      </c>
      <c r="AC290" s="25" t="e">
        <f t="shared" si="143"/>
        <v>#DIV/0!</v>
      </c>
      <c r="AD290" s="25" t="e">
        <f t="shared" si="141"/>
        <v>#DIV/0!</v>
      </c>
      <c r="AE290" s="25" t="e">
        <f t="shared" si="141"/>
        <v>#DIV/0!</v>
      </c>
      <c r="AF290" s="25" t="e">
        <f t="shared" si="142"/>
        <v>#DIV/0!</v>
      </c>
      <c r="AG290" s="25" t="e">
        <f t="shared" si="142"/>
        <v>#DIV/0!</v>
      </c>
    </row>
    <row r="291" spans="1:33" x14ac:dyDescent="0.25">
      <c r="A291" s="1">
        <f>'Тулуз-Пьерон'!A295</f>
        <v>0</v>
      </c>
      <c r="B291" s="1" t="e">
        <f>AVERAGE('Тулуз-Пьерон'!H295:Q295)</f>
        <v>#DIV/0!</v>
      </c>
      <c r="C291" s="1" t="e">
        <f>AVERAGE('Тулуз-Пьерон'!R295:AA295)</f>
        <v>#DIV/0!</v>
      </c>
      <c r="D291" s="26" t="e">
        <f t="shared" si="126"/>
        <v>#DIV/0!</v>
      </c>
      <c r="E291" s="26" t="e">
        <f>STDEV('Тулуз-Пьерон'!H295:Q295)</f>
        <v>#DIV/0!</v>
      </c>
      <c r="F291" s="26" t="e">
        <f>STDEV('Тулуз-Пьерон'!R295:AA295)</f>
        <v>#DIV/0!</v>
      </c>
      <c r="G291" s="26" t="e">
        <f>SQRT(RSQ('Тулуз-Пьерон'!H295:Q295,'Тулуз-Пьерон'!R295:AA295))</f>
        <v>#DIV/0!</v>
      </c>
      <c r="J291" s="25" t="e">
        <f t="shared" si="127"/>
        <v>#DIV/0!</v>
      </c>
      <c r="K291" s="25" t="e">
        <f t="shared" si="128"/>
        <v>#DIV/0!</v>
      </c>
      <c r="L291" s="25" t="e">
        <f t="shared" si="129"/>
        <v>#DIV/0!</v>
      </c>
      <c r="M291" s="25" t="e">
        <f t="shared" ref="M291:N310" si="144">IF(AND($B291&gt;0,$B291&lt;=15),"ПАТОЛОГИЯ",IF(AND($B291&gt;15,$B291&lt;=25),"Слабая",IF(AND($B291&gt;25,$B291&lt;=36),"Средняя",IF(AND($B291&gt;36,$B291&lt;=48),"Хорошая",IF($B291&gt;48,"Высокая","ОШИБКА")))))</f>
        <v>#DIV/0!</v>
      </c>
      <c r="N291" s="25" t="e">
        <f t="shared" si="144"/>
        <v>#DIV/0!</v>
      </c>
      <c r="O291" s="25" t="e">
        <f t="shared" si="130"/>
        <v>#DIV/0!</v>
      </c>
      <c r="P291" s="25" t="e">
        <f t="shared" si="131"/>
        <v>#DIV/0!</v>
      </c>
      <c r="Q291" s="25" t="e">
        <f t="shared" si="132"/>
        <v>#DIV/0!</v>
      </c>
      <c r="R291" s="25" t="e">
        <f t="shared" si="133"/>
        <v>#DIV/0!</v>
      </c>
      <c r="S291" s="25" t="e">
        <f t="shared" si="134"/>
        <v>#DIV/0!</v>
      </c>
      <c r="T291" s="25" t="e">
        <f t="shared" si="135"/>
        <v>#DIV/0!</v>
      </c>
      <c r="U291" s="25" t="e">
        <f t="shared" si="136"/>
        <v>#DIV/0!</v>
      </c>
      <c r="V291" s="25" t="e">
        <f t="shared" ref="V291:W310" si="145">IF(AND($D291&gt;0,$D291&lt;=0.88),"ПАТОЛОГИЯ",IF(AND($D291&gt;0.88,$D291&lt;=0.91),"Слабая",IF(AND($D291&gt;0.91,$D291&lt;=0.95),"Средняя",IF(AND($D291&gt;0.95,$D291&lt;=0.97),"Хорошая",IF(AND($D291&gt;0.97,$D291&lt;=1),"Высокая","ОШИБКА")))))</f>
        <v>#DIV/0!</v>
      </c>
      <c r="W291" s="25" t="e">
        <f t="shared" si="145"/>
        <v>#DIV/0!</v>
      </c>
      <c r="X291" s="25" t="e">
        <f t="shared" si="137"/>
        <v>#DIV/0!</v>
      </c>
      <c r="Y291" s="25" t="e">
        <f t="shared" ref="Y291:AC300" si="146">IF(AND($D291&gt;0,$D291&lt;=0.89),"ПАТОЛОГИЯ",IF(AND($D291&gt;0.89,$D291&lt;=0.91),"Слабая",IF(AND($D291&gt;91,$D291&lt;=0.93),"Средняя",IF(AND($D291&gt;0.93,$D291&lt;=0.96),"Хорошая",IF(AND($D291&gt;0.96,$D291&lt;=1),"Высокая","ОШИБКА")))))</f>
        <v>#DIV/0!</v>
      </c>
      <c r="Z291" s="25" t="e">
        <f t="shared" si="146"/>
        <v>#DIV/0!</v>
      </c>
      <c r="AA291" s="25" t="e">
        <f t="shared" si="146"/>
        <v>#DIV/0!</v>
      </c>
      <c r="AB291" s="25" t="e">
        <f t="shared" si="146"/>
        <v>#DIV/0!</v>
      </c>
      <c r="AC291" s="25" t="e">
        <f t="shared" si="146"/>
        <v>#DIV/0!</v>
      </c>
      <c r="AD291" s="25" t="e">
        <f t="shared" ref="AD291:AE310" si="147">IF(AND($D291&gt;0,$D291&lt;=0.9),"ПАТОЛОГИЯ",IF($D291=0.91,"Слабая",IF(AND($D291&gt;0.91,$D291&lt;=0.94),"Средняя",IF(AND($D291&gt;0.94,$D291&lt;=0.97),"Хорошая",IF(AND($D291&gt;0.97,$D291&lt;=1),"Высокая","ОШИБКА")))))</f>
        <v>#DIV/0!</v>
      </c>
      <c r="AE291" s="25" t="e">
        <f t="shared" si="147"/>
        <v>#DIV/0!</v>
      </c>
      <c r="AF291" s="25" t="e">
        <f t="shared" ref="AF291:AG310" si="148">IF(AND($D291&gt;0,$D291&lt;=0.9),"ПАТОЛОГИЯ",IF(AND($D291&gt;0.9,$D291&lt;=92),"Слабая",IF(AND($D291&gt;92,$D291&lt;=0.95),"Средняя",IF(AND($D291&gt;0.95,$D291&lt;=0.97),"Хорошая",IF(AND($D291&gt;0.97,$D291&lt;=1),"Высокая","ОШИБКА")))))</f>
        <v>#DIV/0!</v>
      </c>
      <c r="AG291" s="25" t="e">
        <f t="shared" si="148"/>
        <v>#DIV/0!</v>
      </c>
    </row>
    <row r="292" spans="1:33" x14ac:dyDescent="0.25">
      <c r="A292" s="1">
        <f>'Тулуз-Пьерон'!A296</f>
        <v>0</v>
      </c>
      <c r="B292" s="1" t="e">
        <f>AVERAGE('Тулуз-Пьерон'!H296:Q296)</f>
        <v>#DIV/0!</v>
      </c>
      <c r="C292" s="1" t="e">
        <f>AVERAGE('Тулуз-Пьерон'!R296:AA296)</f>
        <v>#DIV/0!</v>
      </c>
      <c r="D292" s="26" t="e">
        <f t="shared" si="126"/>
        <v>#DIV/0!</v>
      </c>
      <c r="E292" s="26" t="e">
        <f>STDEV('Тулуз-Пьерон'!H296:Q296)</f>
        <v>#DIV/0!</v>
      </c>
      <c r="F292" s="26" t="e">
        <f>STDEV('Тулуз-Пьерон'!R296:AA296)</f>
        <v>#DIV/0!</v>
      </c>
      <c r="G292" s="26" t="e">
        <f>SQRT(RSQ('Тулуз-Пьерон'!H296:Q296,'Тулуз-Пьерон'!R296:AA296))</f>
        <v>#DIV/0!</v>
      </c>
      <c r="J292" s="25" t="e">
        <f t="shared" si="127"/>
        <v>#DIV/0!</v>
      </c>
      <c r="K292" s="25" t="e">
        <f t="shared" si="128"/>
        <v>#DIV/0!</v>
      </c>
      <c r="L292" s="25" t="e">
        <f t="shared" si="129"/>
        <v>#DIV/0!</v>
      </c>
      <c r="M292" s="25" t="e">
        <f t="shared" si="144"/>
        <v>#DIV/0!</v>
      </c>
      <c r="N292" s="25" t="e">
        <f t="shared" si="144"/>
        <v>#DIV/0!</v>
      </c>
      <c r="O292" s="25" t="e">
        <f t="shared" si="130"/>
        <v>#DIV/0!</v>
      </c>
      <c r="P292" s="25" t="e">
        <f t="shared" si="131"/>
        <v>#DIV/0!</v>
      </c>
      <c r="Q292" s="25" t="e">
        <f t="shared" si="132"/>
        <v>#DIV/0!</v>
      </c>
      <c r="R292" s="25" t="e">
        <f t="shared" si="133"/>
        <v>#DIV/0!</v>
      </c>
      <c r="S292" s="25" t="e">
        <f t="shared" si="134"/>
        <v>#DIV/0!</v>
      </c>
      <c r="T292" s="25" t="e">
        <f t="shared" si="135"/>
        <v>#DIV/0!</v>
      </c>
      <c r="U292" s="25" t="e">
        <f t="shared" si="136"/>
        <v>#DIV/0!</v>
      </c>
      <c r="V292" s="25" t="e">
        <f t="shared" si="145"/>
        <v>#DIV/0!</v>
      </c>
      <c r="W292" s="25" t="e">
        <f t="shared" si="145"/>
        <v>#DIV/0!</v>
      </c>
      <c r="X292" s="25" t="e">
        <f t="shared" si="137"/>
        <v>#DIV/0!</v>
      </c>
      <c r="Y292" s="25" t="e">
        <f t="shared" si="146"/>
        <v>#DIV/0!</v>
      </c>
      <c r="Z292" s="25" t="e">
        <f t="shared" si="146"/>
        <v>#DIV/0!</v>
      </c>
      <c r="AA292" s="25" t="e">
        <f t="shared" si="146"/>
        <v>#DIV/0!</v>
      </c>
      <c r="AB292" s="25" t="e">
        <f t="shared" si="146"/>
        <v>#DIV/0!</v>
      </c>
      <c r="AC292" s="25" t="e">
        <f t="shared" si="146"/>
        <v>#DIV/0!</v>
      </c>
      <c r="AD292" s="25" t="e">
        <f t="shared" si="147"/>
        <v>#DIV/0!</v>
      </c>
      <c r="AE292" s="25" t="e">
        <f t="shared" si="147"/>
        <v>#DIV/0!</v>
      </c>
      <c r="AF292" s="25" t="e">
        <f t="shared" si="148"/>
        <v>#DIV/0!</v>
      </c>
      <c r="AG292" s="25" t="e">
        <f t="shared" si="148"/>
        <v>#DIV/0!</v>
      </c>
    </row>
    <row r="293" spans="1:33" x14ac:dyDescent="0.25">
      <c r="A293" s="1">
        <f>'Тулуз-Пьерон'!A297</f>
        <v>0</v>
      </c>
      <c r="B293" s="1" t="e">
        <f>AVERAGE('Тулуз-Пьерон'!H297:Q297)</f>
        <v>#DIV/0!</v>
      </c>
      <c r="C293" s="1" t="e">
        <f>AVERAGE('Тулуз-Пьерон'!R297:AA297)</f>
        <v>#DIV/0!</v>
      </c>
      <c r="D293" s="26" t="e">
        <f t="shared" si="126"/>
        <v>#DIV/0!</v>
      </c>
      <c r="E293" s="26" t="e">
        <f>STDEV('Тулуз-Пьерон'!H297:Q297)</f>
        <v>#DIV/0!</v>
      </c>
      <c r="F293" s="26" t="e">
        <f>STDEV('Тулуз-Пьерон'!R297:AA297)</f>
        <v>#DIV/0!</v>
      </c>
      <c r="G293" s="26" t="e">
        <f>SQRT(RSQ('Тулуз-Пьерон'!H297:Q297,'Тулуз-Пьерон'!R297:AA297))</f>
        <v>#DIV/0!</v>
      </c>
      <c r="J293" s="25" t="e">
        <f t="shared" si="127"/>
        <v>#DIV/0!</v>
      </c>
      <c r="K293" s="25" t="e">
        <f t="shared" si="128"/>
        <v>#DIV/0!</v>
      </c>
      <c r="L293" s="25" t="e">
        <f t="shared" si="129"/>
        <v>#DIV/0!</v>
      </c>
      <c r="M293" s="25" t="e">
        <f t="shared" si="144"/>
        <v>#DIV/0!</v>
      </c>
      <c r="N293" s="25" t="e">
        <f t="shared" si="144"/>
        <v>#DIV/0!</v>
      </c>
      <c r="O293" s="25" t="e">
        <f t="shared" si="130"/>
        <v>#DIV/0!</v>
      </c>
      <c r="P293" s="25" t="e">
        <f t="shared" si="131"/>
        <v>#DIV/0!</v>
      </c>
      <c r="Q293" s="25" t="e">
        <f t="shared" si="132"/>
        <v>#DIV/0!</v>
      </c>
      <c r="R293" s="25" t="e">
        <f t="shared" si="133"/>
        <v>#DIV/0!</v>
      </c>
      <c r="S293" s="25" t="e">
        <f t="shared" si="134"/>
        <v>#DIV/0!</v>
      </c>
      <c r="T293" s="25" t="e">
        <f t="shared" si="135"/>
        <v>#DIV/0!</v>
      </c>
      <c r="U293" s="25" t="e">
        <f t="shared" si="136"/>
        <v>#DIV/0!</v>
      </c>
      <c r="V293" s="25" t="e">
        <f t="shared" si="145"/>
        <v>#DIV/0!</v>
      </c>
      <c r="W293" s="25" t="e">
        <f t="shared" si="145"/>
        <v>#DIV/0!</v>
      </c>
      <c r="X293" s="25" t="e">
        <f t="shared" si="137"/>
        <v>#DIV/0!</v>
      </c>
      <c r="Y293" s="25" t="e">
        <f t="shared" si="146"/>
        <v>#DIV/0!</v>
      </c>
      <c r="Z293" s="25" t="e">
        <f t="shared" si="146"/>
        <v>#DIV/0!</v>
      </c>
      <c r="AA293" s="25" t="e">
        <f t="shared" si="146"/>
        <v>#DIV/0!</v>
      </c>
      <c r="AB293" s="25" t="e">
        <f t="shared" si="146"/>
        <v>#DIV/0!</v>
      </c>
      <c r="AC293" s="25" t="e">
        <f t="shared" si="146"/>
        <v>#DIV/0!</v>
      </c>
      <c r="AD293" s="25" t="e">
        <f t="shared" si="147"/>
        <v>#DIV/0!</v>
      </c>
      <c r="AE293" s="25" t="e">
        <f t="shared" si="147"/>
        <v>#DIV/0!</v>
      </c>
      <c r="AF293" s="25" t="e">
        <f t="shared" si="148"/>
        <v>#DIV/0!</v>
      </c>
      <c r="AG293" s="25" t="e">
        <f t="shared" si="148"/>
        <v>#DIV/0!</v>
      </c>
    </row>
    <row r="294" spans="1:33" x14ac:dyDescent="0.25">
      <c r="A294" s="1">
        <f>'Тулуз-Пьерон'!A298</f>
        <v>0</v>
      </c>
      <c r="B294" s="1" t="e">
        <f>AVERAGE('Тулуз-Пьерон'!H298:Q298)</f>
        <v>#DIV/0!</v>
      </c>
      <c r="C294" s="1" t="e">
        <f>AVERAGE('Тулуз-Пьерон'!R298:AA298)</f>
        <v>#DIV/0!</v>
      </c>
      <c r="D294" s="26" t="e">
        <f t="shared" si="126"/>
        <v>#DIV/0!</v>
      </c>
      <c r="E294" s="26" t="e">
        <f>STDEV('Тулуз-Пьерон'!H298:Q298)</f>
        <v>#DIV/0!</v>
      </c>
      <c r="F294" s="26" t="e">
        <f>STDEV('Тулуз-Пьерон'!R298:AA298)</f>
        <v>#DIV/0!</v>
      </c>
      <c r="G294" s="26" t="e">
        <f>SQRT(RSQ('Тулуз-Пьерон'!H298:Q298,'Тулуз-Пьерон'!R298:AA298))</f>
        <v>#DIV/0!</v>
      </c>
      <c r="J294" s="25" t="e">
        <f t="shared" si="127"/>
        <v>#DIV/0!</v>
      </c>
      <c r="K294" s="25" t="e">
        <f t="shared" si="128"/>
        <v>#DIV/0!</v>
      </c>
      <c r="L294" s="25" t="e">
        <f t="shared" si="129"/>
        <v>#DIV/0!</v>
      </c>
      <c r="M294" s="25" t="e">
        <f t="shared" si="144"/>
        <v>#DIV/0!</v>
      </c>
      <c r="N294" s="25" t="e">
        <f t="shared" si="144"/>
        <v>#DIV/0!</v>
      </c>
      <c r="O294" s="25" t="e">
        <f t="shared" si="130"/>
        <v>#DIV/0!</v>
      </c>
      <c r="P294" s="25" t="e">
        <f t="shared" si="131"/>
        <v>#DIV/0!</v>
      </c>
      <c r="Q294" s="25" t="e">
        <f t="shared" si="132"/>
        <v>#DIV/0!</v>
      </c>
      <c r="R294" s="25" t="e">
        <f t="shared" si="133"/>
        <v>#DIV/0!</v>
      </c>
      <c r="S294" s="25" t="e">
        <f t="shared" si="134"/>
        <v>#DIV/0!</v>
      </c>
      <c r="T294" s="25" t="e">
        <f t="shared" si="135"/>
        <v>#DIV/0!</v>
      </c>
      <c r="U294" s="25" t="e">
        <f t="shared" si="136"/>
        <v>#DIV/0!</v>
      </c>
      <c r="V294" s="25" t="e">
        <f t="shared" si="145"/>
        <v>#DIV/0!</v>
      </c>
      <c r="W294" s="25" t="e">
        <f t="shared" si="145"/>
        <v>#DIV/0!</v>
      </c>
      <c r="X294" s="25" t="e">
        <f t="shared" si="137"/>
        <v>#DIV/0!</v>
      </c>
      <c r="Y294" s="25" t="e">
        <f t="shared" si="146"/>
        <v>#DIV/0!</v>
      </c>
      <c r="Z294" s="25" t="e">
        <f t="shared" si="146"/>
        <v>#DIV/0!</v>
      </c>
      <c r="AA294" s="25" t="e">
        <f t="shared" si="146"/>
        <v>#DIV/0!</v>
      </c>
      <c r="AB294" s="25" t="e">
        <f t="shared" si="146"/>
        <v>#DIV/0!</v>
      </c>
      <c r="AC294" s="25" t="e">
        <f t="shared" si="146"/>
        <v>#DIV/0!</v>
      </c>
      <c r="AD294" s="25" t="e">
        <f t="shared" si="147"/>
        <v>#DIV/0!</v>
      </c>
      <c r="AE294" s="25" t="e">
        <f t="shared" si="147"/>
        <v>#DIV/0!</v>
      </c>
      <c r="AF294" s="25" t="e">
        <f t="shared" si="148"/>
        <v>#DIV/0!</v>
      </c>
      <c r="AG294" s="25" t="e">
        <f t="shared" si="148"/>
        <v>#DIV/0!</v>
      </c>
    </row>
    <row r="295" spans="1:33" x14ac:dyDescent="0.25">
      <c r="A295" s="1">
        <f>'Тулуз-Пьерон'!A299</f>
        <v>0</v>
      </c>
      <c r="B295" s="1" t="e">
        <f>AVERAGE('Тулуз-Пьерон'!H299:Q299)</f>
        <v>#DIV/0!</v>
      </c>
      <c r="C295" s="1" t="e">
        <f>AVERAGE('Тулуз-Пьерон'!R299:AA299)</f>
        <v>#DIV/0!</v>
      </c>
      <c r="D295" s="26" t="e">
        <f t="shared" si="126"/>
        <v>#DIV/0!</v>
      </c>
      <c r="E295" s="26" t="e">
        <f>STDEV('Тулуз-Пьерон'!H299:Q299)</f>
        <v>#DIV/0!</v>
      </c>
      <c r="F295" s="26" t="e">
        <f>STDEV('Тулуз-Пьерон'!R299:AA299)</f>
        <v>#DIV/0!</v>
      </c>
      <c r="G295" s="26" t="e">
        <f>SQRT(RSQ('Тулуз-Пьерон'!H299:Q299,'Тулуз-Пьерон'!R299:AA299))</f>
        <v>#DIV/0!</v>
      </c>
      <c r="J295" s="25" t="e">
        <f t="shared" si="127"/>
        <v>#DIV/0!</v>
      </c>
      <c r="K295" s="25" t="e">
        <f t="shared" si="128"/>
        <v>#DIV/0!</v>
      </c>
      <c r="L295" s="25" t="e">
        <f t="shared" si="129"/>
        <v>#DIV/0!</v>
      </c>
      <c r="M295" s="25" t="e">
        <f t="shared" si="144"/>
        <v>#DIV/0!</v>
      </c>
      <c r="N295" s="25" t="e">
        <f t="shared" si="144"/>
        <v>#DIV/0!</v>
      </c>
      <c r="O295" s="25" t="e">
        <f t="shared" si="130"/>
        <v>#DIV/0!</v>
      </c>
      <c r="P295" s="25" t="e">
        <f t="shared" si="131"/>
        <v>#DIV/0!</v>
      </c>
      <c r="Q295" s="25" t="e">
        <f t="shared" si="132"/>
        <v>#DIV/0!</v>
      </c>
      <c r="R295" s="25" t="e">
        <f t="shared" si="133"/>
        <v>#DIV/0!</v>
      </c>
      <c r="S295" s="25" t="e">
        <f t="shared" si="134"/>
        <v>#DIV/0!</v>
      </c>
      <c r="T295" s="25" t="e">
        <f t="shared" si="135"/>
        <v>#DIV/0!</v>
      </c>
      <c r="U295" s="25" t="e">
        <f t="shared" si="136"/>
        <v>#DIV/0!</v>
      </c>
      <c r="V295" s="25" t="e">
        <f t="shared" si="145"/>
        <v>#DIV/0!</v>
      </c>
      <c r="W295" s="25" t="e">
        <f t="shared" si="145"/>
        <v>#DIV/0!</v>
      </c>
      <c r="X295" s="25" t="e">
        <f t="shared" si="137"/>
        <v>#DIV/0!</v>
      </c>
      <c r="Y295" s="25" t="e">
        <f t="shared" si="146"/>
        <v>#DIV/0!</v>
      </c>
      <c r="Z295" s="25" t="e">
        <f t="shared" si="146"/>
        <v>#DIV/0!</v>
      </c>
      <c r="AA295" s="25" t="e">
        <f t="shared" si="146"/>
        <v>#DIV/0!</v>
      </c>
      <c r="AB295" s="25" t="e">
        <f t="shared" si="146"/>
        <v>#DIV/0!</v>
      </c>
      <c r="AC295" s="25" t="e">
        <f t="shared" si="146"/>
        <v>#DIV/0!</v>
      </c>
      <c r="AD295" s="25" t="e">
        <f t="shared" si="147"/>
        <v>#DIV/0!</v>
      </c>
      <c r="AE295" s="25" t="e">
        <f t="shared" si="147"/>
        <v>#DIV/0!</v>
      </c>
      <c r="AF295" s="25" t="e">
        <f t="shared" si="148"/>
        <v>#DIV/0!</v>
      </c>
      <c r="AG295" s="25" t="e">
        <f t="shared" si="148"/>
        <v>#DIV/0!</v>
      </c>
    </row>
    <row r="296" spans="1:33" x14ac:dyDescent="0.25">
      <c r="A296" s="1">
        <f>'Тулуз-Пьерон'!A300</f>
        <v>0</v>
      </c>
      <c r="B296" s="1" t="e">
        <f>AVERAGE('Тулуз-Пьерон'!H300:Q300)</f>
        <v>#DIV/0!</v>
      </c>
      <c r="C296" s="1" t="e">
        <f>AVERAGE('Тулуз-Пьерон'!R300:AA300)</f>
        <v>#DIV/0!</v>
      </c>
      <c r="D296" s="26" t="e">
        <f t="shared" si="126"/>
        <v>#DIV/0!</v>
      </c>
      <c r="E296" s="26" t="e">
        <f>STDEV('Тулуз-Пьерон'!H300:Q300)</f>
        <v>#DIV/0!</v>
      </c>
      <c r="F296" s="26" t="e">
        <f>STDEV('Тулуз-Пьерон'!R300:AA300)</f>
        <v>#DIV/0!</v>
      </c>
      <c r="G296" s="26" t="e">
        <f>SQRT(RSQ('Тулуз-Пьерон'!H300:Q300,'Тулуз-Пьерон'!R300:AA300))</f>
        <v>#DIV/0!</v>
      </c>
      <c r="J296" s="25" t="e">
        <f t="shared" si="127"/>
        <v>#DIV/0!</v>
      </c>
      <c r="K296" s="25" t="e">
        <f t="shared" si="128"/>
        <v>#DIV/0!</v>
      </c>
      <c r="L296" s="25" t="e">
        <f t="shared" si="129"/>
        <v>#DIV/0!</v>
      </c>
      <c r="M296" s="25" t="e">
        <f t="shared" si="144"/>
        <v>#DIV/0!</v>
      </c>
      <c r="N296" s="25" t="e">
        <f t="shared" si="144"/>
        <v>#DIV/0!</v>
      </c>
      <c r="O296" s="25" t="e">
        <f t="shared" si="130"/>
        <v>#DIV/0!</v>
      </c>
      <c r="P296" s="25" t="e">
        <f t="shared" si="131"/>
        <v>#DIV/0!</v>
      </c>
      <c r="Q296" s="25" t="e">
        <f t="shared" si="132"/>
        <v>#DIV/0!</v>
      </c>
      <c r="R296" s="25" t="e">
        <f t="shared" si="133"/>
        <v>#DIV/0!</v>
      </c>
      <c r="S296" s="25" t="e">
        <f t="shared" si="134"/>
        <v>#DIV/0!</v>
      </c>
      <c r="T296" s="25" t="e">
        <f t="shared" si="135"/>
        <v>#DIV/0!</v>
      </c>
      <c r="U296" s="25" t="e">
        <f t="shared" si="136"/>
        <v>#DIV/0!</v>
      </c>
      <c r="V296" s="25" t="e">
        <f t="shared" si="145"/>
        <v>#DIV/0!</v>
      </c>
      <c r="W296" s="25" t="e">
        <f t="shared" si="145"/>
        <v>#DIV/0!</v>
      </c>
      <c r="X296" s="25" t="e">
        <f t="shared" si="137"/>
        <v>#DIV/0!</v>
      </c>
      <c r="Y296" s="25" t="e">
        <f t="shared" si="146"/>
        <v>#DIV/0!</v>
      </c>
      <c r="Z296" s="25" t="e">
        <f t="shared" si="146"/>
        <v>#DIV/0!</v>
      </c>
      <c r="AA296" s="25" t="e">
        <f t="shared" si="146"/>
        <v>#DIV/0!</v>
      </c>
      <c r="AB296" s="25" t="e">
        <f t="shared" si="146"/>
        <v>#DIV/0!</v>
      </c>
      <c r="AC296" s="25" t="e">
        <f t="shared" si="146"/>
        <v>#DIV/0!</v>
      </c>
      <c r="AD296" s="25" t="e">
        <f t="shared" si="147"/>
        <v>#DIV/0!</v>
      </c>
      <c r="AE296" s="25" t="e">
        <f t="shared" si="147"/>
        <v>#DIV/0!</v>
      </c>
      <c r="AF296" s="25" t="e">
        <f t="shared" si="148"/>
        <v>#DIV/0!</v>
      </c>
      <c r="AG296" s="25" t="e">
        <f t="shared" si="148"/>
        <v>#DIV/0!</v>
      </c>
    </row>
    <row r="297" spans="1:33" x14ac:dyDescent="0.25">
      <c r="A297" s="1">
        <f>'Тулуз-Пьерон'!A301</f>
        <v>0</v>
      </c>
      <c r="B297" s="1" t="e">
        <f>AVERAGE('Тулуз-Пьерон'!H301:Q301)</f>
        <v>#DIV/0!</v>
      </c>
      <c r="C297" s="1" t="e">
        <f>AVERAGE('Тулуз-Пьерон'!R301:AA301)</f>
        <v>#DIV/0!</v>
      </c>
      <c r="D297" s="26" t="e">
        <f t="shared" si="126"/>
        <v>#DIV/0!</v>
      </c>
      <c r="E297" s="26" t="e">
        <f>STDEV('Тулуз-Пьерон'!H301:Q301)</f>
        <v>#DIV/0!</v>
      </c>
      <c r="F297" s="26" t="e">
        <f>STDEV('Тулуз-Пьерон'!R301:AA301)</f>
        <v>#DIV/0!</v>
      </c>
      <c r="G297" s="26" t="e">
        <f>SQRT(RSQ('Тулуз-Пьерон'!H301:Q301,'Тулуз-Пьерон'!R301:AA301))</f>
        <v>#DIV/0!</v>
      </c>
      <c r="J297" s="25" t="e">
        <f t="shared" si="127"/>
        <v>#DIV/0!</v>
      </c>
      <c r="K297" s="25" t="e">
        <f t="shared" si="128"/>
        <v>#DIV/0!</v>
      </c>
      <c r="L297" s="25" t="e">
        <f t="shared" si="129"/>
        <v>#DIV/0!</v>
      </c>
      <c r="M297" s="25" t="e">
        <f t="shared" si="144"/>
        <v>#DIV/0!</v>
      </c>
      <c r="N297" s="25" t="e">
        <f t="shared" si="144"/>
        <v>#DIV/0!</v>
      </c>
      <c r="O297" s="25" t="e">
        <f t="shared" si="130"/>
        <v>#DIV/0!</v>
      </c>
      <c r="P297" s="25" t="e">
        <f t="shared" si="131"/>
        <v>#DIV/0!</v>
      </c>
      <c r="Q297" s="25" t="e">
        <f t="shared" si="132"/>
        <v>#DIV/0!</v>
      </c>
      <c r="R297" s="25" t="e">
        <f t="shared" si="133"/>
        <v>#DIV/0!</v>
      </c>
      <c r="S297" s="25" t="e">
        <f t="shared" si="134"/>
        <v>#DIV/0!</v>
      </c>
      <c r="T297" s="25" t="e">
        <f t="shared" si="135"/>
        <v>#DIV/0!</v>
      </c>
      <c r="U297" s="25" t="e">
        <f t="shared" si="136"/>
        <v>#DIV/0!</v>
      </c>
      <c r="V297" s="25" t="e">
        <f t="shared" si="145"/>
        <v>#DIV/0!</v>
      </c>
      <c r="W297" s="25" t="e">
        <f t="shared" si="145"/>
        <v>#DIV/0!</v>
      </c>
      <c r="X297" s="25" t="e">
        <f t="shared" si="137"/>
        <v>#DIV/0!</v>
      </c>
      <c r="Y297" s="25" t="e">
        <f t="shared" si="146"/>
        <v>#DIV/0!</v>
      </c>
      <c r="Z297" s="25" t="e">
        <f t="shared" si="146"/>
        <v>#DIV/0!</v>
      </c>
      <c r="AA297" s="25" t="e">
        <f t="shared" si="146"/>
        <v>#DIV/0!</v>
      </c>
      <c r="AB297" s="25" t="e">
        <f t="shared" si="146"/>
        <v>#DIV/0!</v>
      </c>
      <c r="AC297" s="25" t="e">
        <f t="shared" si="146"/>
        <v>#DIV/0!</v>
      </c>
      <c r="AD297" s="25" t="e">
        <f t="shared" si="147"/>
        <v>#DIV/0!</v>
      </c>
      <c r="AE297" s="25" t="e">
        <f t="shared" si="147"/>
        <v>#DIV/0!</v>
      </c>
      <c r="AF297" s="25" t="e">
        <f t="shared" si="148"/>
        <v>#DIV/0!</v>
      </c>
      <c r="AG297" s="25" t="e">
        <f t="shared" si="148"/>
        <v>#DIV/0!</v>
      </c>
    </row>
    <row r="298" spans="1:33" x14ac:dyDescent="0.25">
      <c r="A298" s="1">
        <f>'Тулуз-Пьерон'!A302</f>
        <v>0</v>
      </c>
      <c r="B298" s="1" t="e">
        <f>AVERAGE('Тулуз-Пьерон'!H302:Q302)</f>
        <v>#DIV/0!</v>
      </c>
      <c r="C298" s="1" t="e">
        <f>AVERAGE('Тулуз-Пьерон'!R302:AA302)</f>
        <v>#DIV/0!</v>
      </c>
      <c r="D298" s="26" t="e">
        <f t="shared" si="126"/>
        <v>#DIV/0!</v>
      </c>
      <c r="E298" s="26" t="e">
        <f>STDEV('Тулуз-Пьерон'!H302:Q302)</f>
        <v>#DIV/0!</v>
      </c>
      <c r="F298" s="26" t="e">
        <f>STDEV('Тулуз-Пьерон'!R302:AA302)</f>
        <v>#DIV/0!</v>
      </c>
      <c r="G298" s="26" t="e">
        <f>SQRT(RSQ('Тулуз-Пьерон'!H302:Q302,'Тулуз-Пьерон'!R302:AA302))</f>
        <v>#DIV/0!</v>
      </c>
      <c r="J298" s="25" t="e">
        <f t="shared" si="127"/>
        <v>#DIV/0!</v>
      </c>
      <c r="K298" s="25" t="e">
        <f t="shared" si="128"/>
        <v>#DIV/0!</v>
      </c>
      <c r="L298" s="25" t="e">
        <f t="shared" si="129"/>
        <v>#DIV/0!</v>
      </c>
      <c r="M298" s="25" t="e">
        <f t="shared" si="144"/>
        <v>#DIV/0!</v>
      </c>
      <c r="N298" s="25" t="e">
        <f t="shared" si="144"/>
        <v>#DIV/0!</v>
      </c>
      <c r="O298" s="25" t="e">
        <f t="shared" si="130"/>
        <v>#DIV/0!</v>
      </c>
      <c r="P298" s="25" t="e">
        <f t="shared" si="131"/>
        <v>#DIV/0!</v>
      </c>
      <c r="Q298" s="25" t="e">
        <f t="shared" si="132"/>
        <v>#DIV/0!</v>
      </c>
      <c r="R298" s="25" t="e">
        <f t="shared" si="133"/>
        <v>#DIV/0!</v>
      </c>
      <c r="S298" s="25" t="e">
        <f t="shared" si="134"/>
        <v>#DIV/0!</v>
      </c>
      <c r="T298" s="25" t="e">
        <f t="shared" si="135"/>
        <v>#DIV/0!</v>
      </c>
      <c r="U298" s="25" t="e">
        <f t="shared" si="136"/>
        <v>#DIV/0!</v>
      </c>
      <c r="V298" s="25" t="e">
        <f t="shared" si="145"/>
        <v>#DIV/0!</v>
      </c>
      <c r="W298" s="25" t="e">
        <f t="shared" si="145"/>
        <v>#DIV/0!</v>
      </c>
      <c r="X298" s="25" t="e">
        <f t="shared" si="137"/>
        <v>#DIV/0!</v>
      </c>
      <c r="Y298" s="25" t="e">
        <f t="shared" si="146"/>
        <v>#DIV/0!</v>
      </c>
      <c r="Z298" s="25" t="e">
        <f t="shared" si="146"/>
        <v>#DIV/0!</v>
      </c>
      <c r="AA298" s="25" t="e">
        <f t="shared" si="146"/>
        <v>#DIV/0!</v>
      </c>
      <c r="AB298" s="25" t="e">
        <f t="shared" si="146"/>
        <v>#DIV/0!</v>
      </c>
      <c r="AC298" s="25" t="e">
        <f t="shared" si="146"/>
        <v>#DIV/0!</v>
      </c>
      <c r="AD298" s="25" t="e">
        <f t="shared" si="147"/>
        <v>#DIV/0!</v>
      </c>
      <c r="AE298" s="25" t="e">
        <f t="shared" si="147"/>
        <v>#DIV/0!</v>
      </c>
      <c r="AF298" s="25" t="e">
        <f t="shared" si="148"/>
        <v>#DIV/0!</v>
      </c>
      <c r="AG298" s="25" t="e">
        <f t="shared" si="148"/>
        <v>#DIV/0!</v>
      </c>
    </row>
    <row r="299" spans="1:33" x14ac:dyDescent="0.25">
      <c r="A299" s="1">
        <f>'Тулуз-Пьерон'!A303</f>
        <v>0</v>
      </c>
      <c r="B299" s="1" t="e">
        <f>AVERAGE('Тулуз-Пьерон'!H303:Q303)</f>
        <v>#DIV/0!</v>
      </c>
      <c r="C299" s="1" t="e">
        <f>AVERAGE('Тулуз-Пьерон'!R303:AA303)</f>
        <v>#DIV/0!</v>
      </c>
      <c r="D299" s="26" t="e">
        <f t="shared" si="126"/>
        <v>#DIV/0!</v>
      </c>
      <c r="E299" s="26" t="e">
        <f>STDEV('Тулуз-Пьерон'!H303:Q303)</f>
        <v>#DIV/0!</v>
      </c>
      <c r="F299" s="26" t="e">
        <f>STDEV('Тулуз-Пьерон'!R303:AA303)</f>
        <v>#DIV/0!</v>
      </c>
      <c r="G299" s="26" t="e">
        <f>SQRT(RSQ('Тулуз-Пьерон'!H303:Q303,'Тулуз-Пьерон'!R303:AA303))</f>
        <v>#DIV/0!</v>
      </c>
      <c r="J299" s="25" t="e">
        <f t="shared" si="127"/>
        <v>#DIV/0!</v>
      </c>
      <c r="K299" s="25" t="e">
        <f t="shared" si="128"/>
        <v>#DIV/0!</v>
      </c>
      <c r="L299" s="25" t="e">
        <f t="shared" si="129"/>
        <v>#DIV/0!</v>
      </c>
      <c r="M299" s="25" t="e">
        <f t="shared" si="144"/>
        <v>#DIV/0!</v>
      </c>
      <c r="N299" s="25" t="e">
        <f t="shared" si="144"/>
        <v>#DIV/0!</v>
      </c>
      <c r="O299" s="25" t="e">
        <f t="shared" si="130"/>
        <v>#DIV/0!</v>
      </c>
      <c r="P299" s="25" t="e">
        <f t="shared" si="131"/>
        <v>#DIV/0!</v>
      </c>
      <c r="Q299" s="25" t="e">
        <f t="shared" si="132"/>
        <v>#DIV/0!</v>
      </c>
      <c r="R299" s="25" t="e">
        <f t="shared" si="133"/>
        <v>#DIV/0!</v>
      </c>
      <c r="S299" s="25" t="e">
        <f t="shared" si="134"/>
        <v>#DIV/0!</v>
      </c>
      <c r="T299" s="25" t="e">
        <f t="shared" si="135"/>
        <v>#DIV/0!</v>
      </c>
      <c r="U299" s="25" t="e">
        <f t="shared" si="136"/>
        <v>#DIV/0!</v>
      </c>
      <c r="V299" s="25" t="e">
        <f t="shared" si="145"/>
        <v>#DIV/0!</v>
      </c>
      <c r="W299" s="25" t="e">
        <f t="shared" si="145"/>
        <v>#DIV/0!</v>
      </c>
      <c r="X299" s="25" t="e">
        <f t="shared" si="137"/>
        <v>#DIV/0!</v>
      </c>
      <c r="Y299" s="25" t="e">
        <f t="shared" si="146"/>
        <v>#DIV/0!</v>
      </c>
      <c r="Z299" s="25" t="e">
        <f t="shared" si="146"/>
        <v>#DIV/0!</v>
      </c>
      <c r="AA299" s="25" t="e">
        <f t="shared" si="146"/>
        <v>#DIV/0!</v>
      </c>
      <c r="AB299" s="25" t="e">
        <f t="shared" si="146"/>
        <v>#DIV/0!</v>
      </c>
      <c r="AC299" s="25" t="e">
        <f t="shared" si="146"/>
        <v>#DIV/0!</v>
      </c>
      <c r="AD299" s="25" t="e">
        <f t="shared" si="147"/>
        <v>#DIV/0!</v>
      </c>
      <c r="AE299" s="25" t="e">
        <f t="shared" si="147"/>
        <v>#DIV/0!</v>
      </c>
      <c r="AF299" s="25" t="e">
        <f t="shared" si="148"/>
        <v>#DIV/0!</v>
      </c>
      <c r="AG299" s="25" t="e">
        <f t="shared" si="148"/>
        <v>#DIV/0!</v>
      </c>
    </row>
    <row r="300" spans="1:33" x14ac:dyDescent="0.25">
      <c r="A300" s="1">
        <f>'Тулуз-Пьерон'!A304</f>
        <v>0</v>
      </c>
      <c r="B300" s="1" t="e">
        <f>AVERAGE('Тулуз-Пьерон'!H304:Q304)</f>
        <v>#DIV/0!</v>
      </c>
      <c r="C300" s="1" t="e">
        <f>AVERAGE('Тулуз-Пьерон'!R304:AA304)</f>
        <v>#DIV/0!</v>
      </c>
      <c r="D300" s="26" t="e">
        <f t="shared" si="126"/>
        <v>#DIV/0!</v>
      </c>
      <c r="E300" s="26" t="e">
        <f>STDEV('Тулуз-Пьерон'!H304:Q304)</f>
        <v>#DIV/0!</v>
      </c>
      <c r="F300" s="26" t="e">
        <f>STDEV('Тулуз-Пьерон'!R304:AA304)</f>
        <v>#DIV/0!</v>
      </c>
      <c r="G300" s="26" t="e">
        <f>SQRT(RSQ('Тулуз-Пьерон'!H304:Q304,'Тулуз-Пьерон'!R304:AA304))</f>
        <v>#DIV/0!</v>
      </c>
      <c r="J300" s="25" t="e">
        <f t="shared" si="127"/>
        <v>#DIV/0!</v>
      </c>
      <c r="K300" s="25" t="e">
        <f t="shared" si="128"/>
        <v>#DIV/0!</v>
      </c>
      <c r="L300" s="25" t="e">
        <f t="shared" si="129"/>
        <v>#DIV/0!</v>
      </c>
      <c r="M300" s="25" t="e">
        <f t="shared" si="144"/>
        <v>#DIV/0!</v>
      </c>
      <c r="N300" s="25" t="e">
        <f t="shared" si="144"/>
        <v>#DIV/0!</v>
      </c>
      <c r="O300" s="25" t="e">
        <f t="shared" si="130"/>
        <v>#DIV/0!</v>
      </c>
      <c r="P300" s="25" t="e">
        <f t="shared" si="131"/>
        <v>#DIV/0!</v>
      </c>
      <c r="Q300" s="25" t="e">
        <f t="shared" si="132"/>
        <v>#DIV/0!</v>
      </c>
      <c r="R300" s="25" t="e">
        <f t="shared" si="133"/>
        <v>#DIV/0!</v>
      </c>
      <c r="S300" s="25" t="e">
        <f t="shared" si="134"/>
        <v>#DIV/0!</v>
      </c>
      <c r="T300" s="25" t="e">
        <f t="shared" si="135"/>
        <v>#DIV/0!</v>
      </c>
      <c r="U300" s="25" t="e">
        <f t="shared" si="136"/>
        <v>#DIV/0!</v>
      </c>
      <c r="V300" s="25" t="e">
        <f t="shared" si="145"/>
        <v>#DIV/0!</v>
      </c>
      <c r="W300" s="25" t="e">
        <f t="shared" si="145"/>
        <v>#DIV/0!</v>
      </c>
      <c r="X300" s="25" t="e">
        <f t="shared" si="137"/>
        <v>#DIV/0!</v>
      </c>
      <c r="Y300" s="25" t="e">
        <f t="shared" si="146"/>
        <v>#DIV/0!</v>
      </c>
      <c r="Z300" s="25" t="e">
        <f t="shared" si="146"/>
        <v>#DIV/0!</v>
      </c>
      <c r="AA300" s="25" t="e">
        <f t="shared" si="146"/>
        <v>#DIV/0!</v>
      </c>
      <c r="AB300" s="25" t="e">
        <f t="shared" si="146"/>
        <v>#DIV/0!</v>
      </c>
      <c r="AC300" s="25" t="e">
        <f t="shared" si="146"/>
        <v>#DIV/0!</v>
      </c>
      <c r="AD300" s="25" t="e">
        <f t="shared" si="147"/>
        <v>#DIV/0!</v>
      </c>
      <c r="AE300" s="25" t="e">
        <f t="shared" si="147"/>
        <v>#DIV/0!</v>
      </c>
      <c r="AF300" s="25" t="e">
        <f t="shared" si="148"/>
        <v>#DIV/0!</v>
      </c>
      <c r="AG300" s="25" t="e">
        <f t="shared" si="148"/>
        <v>#DIV/0!</v>
      </c>
    </row>
    <row r="301" spans="1:33" x14ac:dyDescent="0.25">
      <c r="A301" s="1">
        <f>'Тулуз-Пьерон'!A305</f>
        <v>0</v>
      </c>
      <c r="B301" s="1" t="e">
        <f>AVERAGE('Тулуз-Пьерон'!H305:Q305)</f>
        <v>#DIV/0!</v>
      </c>
      <c r="C301" s="1" t="e">
        <f>AVERAGE('Тулуз-Пьерон'!R305:AA305)</f>
        <v>#DIV/0!</v>
      </c>
      <c r="D301" s="26" t="e">
        <f t="shared" si="126"/>
        <v>#DIV/0!</v>
      </c>
      <c r="E301" s="26" t="e">
        <f>STDEV('Тулуз-Пьерон'!H305:Q305)</f>
        <v>#DIV/0!</v>
      </c>
      <c r="F301" s="26" t="e">
        <f>STDEV('Тулуз-Пьерон'!R305:AA305)</f>
        <v>#DIV/0!</v>
      </c>
      <c r="G301" s="26" t="e">
        <f>SQRT(RSQ('Тулуз-Пьерон'!H305:Q305,'Тулуз-Пьерон'!R305:AA305))</f>
        <v>#DIV/0!</v>
      </c>
      <c r="J301" s="25" t="e">
        <f t="shared" si="127"/>
        <v>#DIV/0!</v>
      </c>
      <c r="K301" s="25" t="e">
        <f t="shared" si="128"/>
        <v>#DIV/0!</v>
      </c>
      <c r="L301" s="25" t="e">
        <f t="shared" si="129"/>
        <v>#DIV/0!</v>
      </c>
      <c r="M301" s="25" t="e">
        <f t="shared" si="144"/>
        <v>#DIV/0!</v>
      </c>
      <c r="N301" s="25" t="e">
        <f t="shared" si="144"/>
        <v>#DIV/0!</v>
      </c>
      <c r="O301" s="25" t="e">
        <f t="shared" si="130"/>
        <v>#DIV/0!</v>
      </c>
      <c r="P301" s="25" t="e">
        <f t="shared" si="131"/>
        <v>#DIV/0!</v>
      </c>
      <c r="Q301" s="25" t="e">
        <f t="shared" si="132"/>
        <v>#DIV/0!</v>
      </c>
      <c r="R301" s="25" t="e">
        <f t="shared" si="133"/>
        <v>#DIV/0!</v>
      </c>
      <c r="S301" s="25" t="e">
        <f t="shared" si="134"/>
        <v>#DIV/0!</v>
      </c>
      <c r="T301" s="25" t="e">
        <f t="shared" si="135"/>
        <v>#DIV/0!</v>
      </c>
      <c r="U301" s="25" t="e">
        <f t="shared" si="136"/>
        <v>#DIV/0!</v>
      </c>
      <c r="V301" s="25" t="e">
        <f t="shared" si="145"/>
        <v>#DIV/0!</v>
      </c>
      <c r="W301" s="25" t="e">
        <f t="shared" si="145"/>
        <v>#DIV/0!</v>
      </c>
      <c r="X301" s="25" t="e">
        <f t="shared" si="137"/>
        <v>#DIV/0!</v>
      </c>
      <c r="Y301" s="25" t="e">
        <f t="shared" ref="Y301:AC310" si="149">IF(AND($D301&gt;0,$D301&lt;=0.89),"ПАТОЛОГИЯ",IF(AND($D301&gt;0.89,$D301&lt;=0.91),"Слабая",IF(AND($D301&gt;91,$D301&lt;=0.93),"Средняя",IF(AND($D301&gt;0.93,$D301&lt;=0.96),"Хорошая",IF(AND($D301&gt;0.96,$D301&lt;=1),"Высокая","ОШИБКА")))))</f>
        <v>#DIV/0!</v>
      </c>
      <c r="Z301" s="25" t="e">
        <f t="shared" si="149"/>
        <v>#DIV/0!</v>
      </c>
      <c r="AA301" s="25" t="e">
        <f t="shared" si="149"/>
        <v>#DIV/0!</v>
      </c>
      <c r="AB301" s="25" t="e">
        <f t="shared" si="149"/>
        <v>#DIV/0!</v>
      </c>
      <c r="AC301" s="25" t="e">
        <f t="shared" si="149"/>
        <v>#DIV/0!</v>
      </c>
      <c r="AD301" s="25" t="e">
        <f t="shared" si="147"/>
        <v>#DIV/0!</v>
      </c>
      <c r="AE301" s="25" t="e">
        <f t="shared" si="147"/>
        <v>#DIV/0!</v>
      </c>
      <c r="AF301" s="25" t="e">
        <f t="shared" si="148"/>
        <v>#DIV/0!</v>
      </c>
      <c r="AG301" s="25" t="e">
        <f t="shared" si="148"/>
        <v>#DIV/0!</v>
      </c>
    </row>
    <row r="302" spans="1:33" x14ac:dyDescent="0.25">
      <c r="A302" s="1">
        <f>'Тулуз-Пьерон'!A306</f>
        <v>0</v>
      </c>
      <c r="B302" s="1" t="e">
        <f>AVERAGE('Тулуз-Пьерон'!H306:Q306)</f>
        <v>#DIV/0!</v>
      </c>
      <c r="C302" s="1" t="e">
        <f>AVERAGE('Тулуз-Пьерон'!R306:AA306)</f>
        <v>#DIV/0!</v>
      </c>
      <c r="D302" s="26" t="e">
        <f t="shared" si="126"/>
        <v>#DIV/0!</v>
      </c>
      <c r="E302" s="26" t="e">
        <f>STDEV('Тулуз-Пьерон'!H306:Q306)</f>
        <v>#DIV/0!</v>
      </c>
      <c r="F302" s="26" t="e">
        <f>STDEV('Тулуз-Пьерон'!R306:AA306)</f>
        <v>#DIV/0!</v>
      </c>
      <c r="G302" s="26" t="e">
        <f>SQRT(RSQ('Тулуз-Пьерон'!H306:Q306,'Тулуз-Пьерон'!R306:AA306))</f>
        <v>#DIV/0!</v>
      </c>
      <c r="J302" s="25" t="e">
        <f t="shared" si="127"/>
        <v>#DIV/0!</v>
      </c>
      <c r="K302" s="25" t="e">
        <f t="shared" si="128"/>
        <v>#DIV/0!</v>
      </c>
      <c r="L302" s="25" t="e">
        <f t="shared" si="129"/>
        <v>#DIV/0!</v>
      </c>
      <c r="M302" s="25" t="e">
        <f t="shared" si="144"/>
        <v>#DIV/0!</v>
      </c>
      <c r="N302" s="25" t="e">
        <f t="shared" si="144"/>
        <v>#DIV/0!</v>
      </c>
      <c r="O302" s="25" t="e">
        <f t="shared" si="130"/>
        <v>#DIV/0!</v>
      </c>
      <c r="P302" s="25" t="e">
        <f t="shared" si="131"/>
        <v>#DIV/0!</v>
      </c>
      <c r="Q302" s="25" t="e">
        <f t="shared" si="132"/>
        <v>#DIV/0!</v>
      </c>
      <c r="R302" s="25" t="e">
        <f t="shared" si="133"/>
        <v>#DIV/0!</v>
      </c>
      <c r="S302" s="25" t="e">
        <f t="shared" si="134"/>
        <v>#DIV/0!</v>
      </c>
      <c r="T302" s="25" t="e">
        <f t="shared" si="135"/>
        <v>#DIV/0!</v>
      </c>
      <c r="U302" s="25" t="e">
        <f t="shared" si="136"/>
        <v>#DIV/0!</v>
      </c>
      <c r="V302" s="25" t="e">
        <f t="shared" si="145"/>
        <v>#DIV/0!</v>
      </c>
      <c r="W302" s="25" t="e">
        <f t="shared" si="145"/>
        <v>#DIV/0!</v>
      </c>
      <c r="X302" s="25" t="e">
        <f t="shared" si="137"/>
        <v>#DIV/0!</v>
      </c>
      <c r="Y302" s="25" t="e">
        <f t="shared" si="149"/>
        <v>#DIV/0!</v>
      </c>
      <c r="Z302" s="25" t="e">
        <f t="shared" si="149"/>
        <v>#DIV/0!</v>
      </c>
      <c r="AA302" s="25" t="e">
        <f t="shared" si="149"/>
        <v>#DIV/0!</v>
      </c>
      <c r="AB302" s="25" t="e">
        <f t="shared" si="149"/>
        <v>#DIV/0!</v>
      </c>
      <c r="AC302" s="25" t="e">
        <f t="shared" si="149"/>
        <v>#DIV/0!</v>
      </c>
      <c r="AD302" s="25" t="e">
        <f t="shared" si="147"/>
        <v>#DIV/0!</v>
      </c>
      <c r="AE302" s="25" t="e">
        <f t="shared" si="147"/>
        <v>#DIV/0!</v>
      </c>
      <c r="AF302" s="25" t="e">
        <f t="shared" si="148"/>
        <v>#DIV/0!</v>
      </c>
      <c r="AG302" s="25" t="e">
        <f t="shared" si="148"/>
        <v>#DIV/0!</v>
      </c>
    </row>
    <row r="303" spans="1:33" x14ac:dyDescent="0.25">
      <c r="A303" s="1">
        <f>'Тулуз-Пьерон'!A307</f>
        <v>0</v>
      </c>
      <c r="B303" s="1" t="e">
        <f>AVERAGE('Тулуз-Пьерон'!H307:Q307)</f>
        <v>#DIV/0!</v>
      </c>
      <c r="C303" s="1" t="e">
        <f>AVERAGE('Тулуз-Пьерон'!R307:AA307)</f>
        <v>#DIV/0!</v>
      </c>
      <c r="D303" s="26" t="e">
        <f t="shared" si="126"/>
        <v>#DIV/0!</v>
      </c>
      <c r="E303" s="26" t="e">
        <f>STDEV('Тулуз-Пьерон'!H307:Q307)</f>
        <v>#DIV/0!</v>
      </c>
      <c r="F303" s="26" t="e">
        <f>STDEV('Тулуз-Пьерон'!R307:AA307)</f>
        <v>#DIV/0!</v>
      </c>
      <c r="G303" s="26" t="e">
        <f>SQRT(RSQ('Тулуз-Пьерон'!H307:Q307,'Тулуз-Пьерон'!R307:AA307))</f>
        <v>#DIV/0!</v>
      </c>
      <c r="J303" s="25" t="e">
        <f t="shared" si="127"/>
        <v>#DIV/0!</v>
      </c>
      <c r="K303" s="25" t="e">
        <f t="shared" si="128"/>
        <v>#DIV/0!</v>
      </c>
      <c r="L303" s="25" t="e">
        <f t="shared" si="129"/>
        <v>#DIV/0!</v>
      </c>
      <c r="M303" s="25" t="e">
        <f t="shared" si="144"/>
        <v>#DIV/0!</v>
      </c>
      <c r="N303" s="25" t="e">
        <f t="shared" si="144"/>
        <v>#DIV/0!</v>
      </c>
      <c r="O303" s="25" t="e">
        <f t="shared" si="130"/>
        <v>#DIV/0!</v>
      </c>
      <c r="P303" s="25" t="e">
        <f t="shared" si="131"/>
        <v>#DIV/0!</v>
      </c>
      <c r="Q303" s="25" t="e">
        <f t="shared" si="132"/>
        <v>#DIV/0!</v>
      </c>
      <c r="R303" s="25" t="e">
        <f t="shared" si="133"/>
        <v>#DIV/0!</v>
      </c>
      <c r="S303" s="25" t="e">
        <f t="shared" si="134"/>
        <v>#DIV/0!</v>
      </c>
      <c r="T303" s="25" t="e">
        <f t="shared" si="135"/>
        <v>#DIV/0!</v>
      </c>
      <c r="U303" s="25" t="e">
        <f t="shared" si="136"/>
        <v>#DIV/0!</v>
      </c>
      <c r="V303" s="25" t="e">
        <f t="shared" si="145"/>
        <v>#DIV/0!</v>
      </c>
      <c r="W303" s="25" t="e">
        <f t="shared" si="145"/>
        <v>#DIV/0!</v>
      </c>
      <c r="X303" s="25" t="e">
        <f t="shared" si="137"/>
        <v>#DIV/0!</v>
      </c>
      <c r="Y303" s="25" t="e">
        <f t="shared" si="149"/>
        <v>#DIV/0!</v>
      </c>
      <c r="Z303" s="25" t="e">
        <f t="shared" si="149"/>
        <v>#DIV/0!</v>
      </c>
      <c r="AA303" s="25" t="e">
        <f t="shared" si="149"/>
        <v>#DIV/0!</v>
      </c>
      <c r="AB303" s="25" t="e">
        <f t="shared" si="149"/>
        <v>#DIV/0!</v>
      </c>
      <c r="AC303" s="25" t="e">
        <f t="shared" si="149"/>
        <v>#DIV/0!</v>
      </c>
      <c r="AD303" s="25" t="e">
        <f t="shared" si="147"/>
        <v>#DIV/0!</v>
      </c>
      <c r="AE303" s="25" t="e">
        <f t="shared" si="147"/>
        <v>#DIV/0!</v>
      </c>
      <c r="AF303" s="25" t="e">
        <f t="shared" si="148"/>
        <v>#DIV/0!</v>
      </c>
      <c r="AG303" s="25" t="e">
        <f t="shared" si="148"/>
        <v>#DIV/0!</v>
      </c>
    </row>
    <row r="304" spans="1:33" x14ac:dyDescent="0.25">
      <c r="A304" s="1">
        <f>'Тулуз-Пьерон'!A308</f>
        <v>0</v>
      </c>
      <c r="B304" s="1" t="e">
        <f>AVERAGE('Тулуз-Пьерон'!H308:Q308)</f>
        <v>#DIV/0!</v>
      </c>
      <c r="C304" s="1" t="e">
        <f>AVERAGE('Тулуз-Пьерон'!R308:AA308)</f>
        <v>#DIV/0!</v>
      </c>
      <c r="D304" s="26" t="e">
        <f t="shared" si="126"/>
        <v>#DIV/0!</v>
      </c>
      <c r="E304" s="26" t="e">
        <f>STDEV('Тулуз-Пьерон'!H308:Q308)</f>
        <v>#DIV/0!</v>
      </c>
      <c r="F304" s="26" t="e">
        <f>STDEV('Тулуз-Пьерон'!R308:AA308)</f>
        <v>#DIV/0!</v>
      </c>
      <c r="G304" s="26" t="e">
        <f>SQRT(RSQ('Тулуз-Пьерон'!H308:Q308,'Тулуз-Пьерон'!R308:AA308))</f>
        <v>#DIV/0!</v>
      </c>
      <c r="J304" s="25" t="e">
        <f t="shared" si="127"/>
        <v>#DIV/0!</v>
      </c>
      <c r="K304" s="25" t="e">
        <f t="shared" si="128"/>
        <v>#DIV/0!</v>
      </c>
      <c r="L304" s="25" t="e">
        <f t="shared" si="129"/>
        <v>#DIV/0!</v>
      </c>
      <c r="M304" s="25" t="e">
        <f t="shared" si="144"/>
        <v>#DIV/0!</v>
      </c>
      <c r="N304" s="25" t="e">
        <f t="shared" si="144"/>
        <v>#DIV/0!</v>
      </c>
      <c r="O304" s="25" t="e">
        <f t="shared" si="130"/>
        <v>#DIV/0!</v>
      </c>
      <c r="P304" s="25" t="e">
        <f t="shared" si="131"/>
        <v>#DIV/0!</v>
      </c>
      <c r="Q304" s="25" t="e">
        <f t="shared" si="132"/>
        <v>#DIV/0!</v>
      </c>
      <c r="R304" s="25" t="e">
        <f t="shared" si="133"/>
        <v>#DIV/0!</v>
      </c>
      <c r="S304" s="25" t="e">
        <f t="shared" si="134"/>
        <v>#DIV/0!</v>
      </c>
      <c r="T304" s="25" t="e">
        <f t="shared" si="135"/>
        <v>#DIV/0!</v>
      </c>
      <c r="U304" s="25" t="e">
        <f t="shared" si="136"/>
        <v>#DIV/0!</v>
      </c>
      <c r="V304" s="25" t="e">
        <f t="shared" si="145"/>
        <v>#DIV/0!</v>
      </c>
      <c r="W304" s="25" t="e">
        <f t="shared" si="145"/>
        <v>#DIV/0!</v>
      </c>
      <c r="X304" s="25" t="e">
        <f t="shared" si="137"/>
        <v>#DIV/0!</v>
      </c>
      <c r="Y304" s="25" t="e">
        <f t="shared" si="149"/>
        <v>#DIV/0!</v>
      </c>
      <c r="Z304" s="25" t="e">
        <f t="shared" si="149"/>
        <v>#DIV/0!</v>
      </c>
      <c r="AA304" s="25" t="e">
        <f t="shared" si="149"/>
        <v>#DIV/0!</v>
      </c>
      <c r="AB304" s="25" t="e">
        <f t="shared" si="149"/>
        <v>#DIV/0!</v>
      </c>
      <c r="AC304" s="25" t="e">
        <f t="shared" si="149"/>
        <v>#DIV/0!</v>
      </c>
      <c r="AD304" s="25" t="e">
        <f t="shared" si="147"/>
        <v>#DIV/0!</v>
      </c>
      <c r="AE304" s="25" t="e">
        <f t="shared" si="147"/>
        <v>#DIV/0!</v>
      </c>
      <c r="AF304" s="25" t="e">
        <f t="shared" si="148"/>
        <v>#DIV/0!</v>
      </c>
      <c r="AG304" s="25" t="e">
        <f t="shared" si="148"/>
        <v>#DIV/0!</v>
      </c>
    </row>
    <row r="305" spans="1:33" x14ac:dyDescent="0.25">
      <c r="A305" s="1">
        <f>'Тулуз-Пьерон'!A309</f>
        <v>0</v>
      </c>
      <c r="B305" s="1" t="e">
        <f>AVERAGE('Тулуз-Пьерон'!H309:Q309)</f>
        <v>#DIV/0!</v>
      </c>
      <c r="C305" s="1" t="e">
        <f>AVERAGE('Тулуз-Пьерон'!R309:AA309)</f>
        <v>#DIV/0!</v>
      </c>
      <c r="D305" s="26" t="e">
        <f t="shared" si="126"/>
        <v>#DIV/0!</v>
      </c>
      <c r="E305" s="26" t="e">
        <f>STDEV('Тулуз-Пьерон'!H309:Q309)</f>
        <v>#DIV/0!</v>
      </c>
      <c r="F305" s="26" t="e">
        <f>STDEV('Тулуз-Пьерон'!R309:AA309)</f>
        <v>#DIV/0!</v>
      </c>
      <c r="G305" s="26" t="e">
        <f>SQRT(RSQ('Тулуз-Пьерон'!H309:Q309,'Тулуз-Пьерон'!R309:AA309))</f>
        <v>#DIV/0!</v>
      </c>
      <c r="J305" s="25" t="e">
        <f t="shared" si="127"/>
        <v>#DIV/0!</v>
      </c>
      <c r="K305" s="25" t="e">
        <f t="shared" si="128"/>
        <v>#DIV/0!</v>
      </c>
      <c r="L305" s="25" t="e">
        <f t="shared" si="129"/>
        <v>#DIV/0!</v>
      </c>
      <c r="M305" s="25" t="e">
        <f t="shared" si="144"/>
        <v>#DIV/0!</v>
      </c>
      <c r="N305" s="25" t="e">
        <f t="shared" si="144"/>
        <v>#DIV/0!</v>
      </c>
      <c r="O305" s="25" t="e">
        <f t="shared" si="130"/>
        <v>#DIV/0!</v>
      </c>
      <c r="P305" s="25" t="e">
        <f t="shared" si="131"/>
        <v>#DIV/0!</v>
      </c>
      <c r="Q305" s="25" t="e">
        <f t="shared" si="132"/>
        <v>#DIV/0!</v>
      </c>
      <c r="R305" s="25" t="e">
        <f t="shared" si="133"/>
        <v>#DIV/0!</v>
      </c>
      <c r="S305" s="25" t="e">
        <f t="shared" si="134"/>
        <v>#DIV/0!</v>
      </c>
      <c r="T305" s="25" t="e">
        <f t="shared" si="135"/>
        <v>#DIV/0!</v>
      </c>
      <c r="U305" s="25" t="e">
        <f t="shared" si="136"/>
        <v>#DIV/0!</v>
      </c>
      <c r="V305" s="25" t="e">
        <f t="shared" si="145"/>
        <v>#DIV/0!</v>
      </c>
      <c r="W305" s="25" t="e">
        <f t="shared" si="145"/>
        <v>#DIV/0!</v>
      </c>
      <c r="X305" s="25" t="e">
        <f t="shared" si="137"/>
        <v>#DIV/0!</v>
      </c>
      <c r="Y305" s="25" t="e">
        <f t="shared" si="149"/>
        <v>#DIV/0!</v>
      </c>
      <c r="Z305" s="25" t="e">
        <f t="shared" si="149"/>
        <v>#DIV/0!</v>
      </c>
      <c r="AA305" s="25" t="e">
        <f t="shared" si="149"/>
        <v>#DIV/0!</v>
      </c>
      <c r="AB305" s="25" t="e">
        <f t="shared" si="149"/>
        <v>#DIV/0!</v>
      </c>
      <c r="AC305" s="25" t="e">
        <f t="shared" si="149"/>
        <v>#DIV/0!</v>
      </c>
      <c r="AD305" s="25" t="e">
        <f t="shared" si="147"/>
        <v>#DIV/0!</v>
      </c>
      <c r="AE305" s="25" t="e">
        <f t="shared" si="147"/>
        <v>#DIV/0!</v>
      </c>
      <c r="AF305" s="25" t="e">
        <f t="shared" si="148"/>
        <v>#DIV/0!</v>
      </c>
      <c r="AG305" s="25" t="e">
        <f t="shared" si="148"/>
        <v>#DIV/0!</v>
      </c>
    </row>
    <row r="306" spans="1:33" x14ac:dyDescent="0.25">
      <c r="A306" s="1">
        <f>'Тулуз-Пьерон'!A310</f>
        <v>0</v>
      </c>
      <c r="B306" s="1" t="e">
        <f>AVERAGE('Тулуз-Пьерон'!H310:Q310)</f>
        <v>#DIV/0!</v>
      </c>
      <c r="C306" s="1" t="e">
        <f>AVERAGE('Тулуз-Пьерон'!R310:AA310)</f>
        <v>#DIV/0!</v>
      </c>
      <c r="D306" s="26" t="e">
        <f t="shared" si="126"/>
        <v>#DIV/0!</v>
      </c>
      <c r="E306" s="26" t="e">
        <f>STDEV('Тулуз-Пьерон'!H310:Q310)</f>
        <v>#DIV/0!</v>
      </c>
      <c r="F306" s="26" t="e">
        <f>STDEV('Тулуз-Пьерон'!R310:AA310)</f>
        <v>#DIV/0!</v>
      </c>
      <c r="G306" s="26" t="e">
        <f>SQRT(RSQ('Тулуз-Пьерон'!H310:Q310,'Тулуз-Пьерон'!R310:AA310))</f>
        <v>#DIV/0!</v>
      </c>
      <c r="J306" s="25" t="e">
        <f t="shared" si="127"/>
        <v>#DIV/0!</v>
      </c>
      <c r="K306" s="25" t="e">
        <f t="shared" si="128"/>
        <v>#DIV/0!</v>
      </c>
      <c r="L306" s="25" t="e">
        <f t="shared" si="129"/>
        <v>#DIV/0!</v>
      </c>
      <c r="M306" s="25" t="e">
        <f t="shared" si="144"/>
        <v>#DIV/0!</v>
      </c>
      <c r="N306" s="25" t="e">
        <f t="shared" si="144"/>
        <v>#DIV/0!</v>
      </c>
      <c r="O306" s="25" t="e">
        <f t="shared" si="130"/>
        <v>#DIV/0!</v>
      </c>
      <c r="P306" s="25" t="e">
        <f t="shared" si="131"/>
        <v>#DIV/0!</v>
      </c>
      <c r="Q306" s="25" t="e">
        <f t="shared" si="132"/>
        <v>#DIV/0!</v>
      </c>
      <c r="R306" s="25" t="e">
        <f t="shared" si="133"/>
        <v>#DIV/0!</v>
      </c>
      <c r="S306" s="25" t="e">
        <f t="shared" si="134"/>
        <v>#DIV/0!</v>
      </c>
      <c r="T306" s="25" t="e">
        <f t="shared" si="135"/>
        <v>#DIV/0!</v>
      </c>
      <c r="U306" s="25" t="e">
        <f t="shared" si="136"/>
        <v>#DIV/0!</v>
      </c>
      <c r="V306" s="25" t="e">
        <f t="shared" si="145"/>
        <v>#DIV/0!</v>
      </c>
      <c r="W306" s="25" t="e">
        <f t="shared" si="145"/>
        <v>#DIV/0!</v>
      </c>
      <c r="X306" s="25" t="e">
        <f t="shared" si="137"/>
        <v>#DIV/0!</v>
      </c>
      <c r="Y306" s="25" t="e">
        <f t="shared" si="149"/>
        <v>#DIV/0!</v>
      </c>
      <c r="Z306" s="25" t="e">
        <f t="shared" si="149"/>
        <v>#DIV/0!</v>
      </c>
      <c r="AA306" s="25" t="e">
        <f t="shared" si="149"/>
        <v>#DIV/0!</v>
      </c>
      <c r="AB306" s="25" t="e">
        <f t="shared" si="149"/>
        <v>#DIV/0!</v>
      </c>
      <c r="AC306" s="25" t="e">
        <f t="shared" si="149"/>
        <v>#DIV/0!</v>
      </c>
      <c r="AD306" s="25" t="e">
        <f t="shared" si="147"/>
        <v>#DIV/0!</v>
      </c>
      <c r="AE306" s="25" t="e">
        <f t="shared" si="147"/>
        <v>#DIV/0!</v>
      </c>
      <c r="AF306" s="25" t="e">
        <f t="shared" si="148"/>
        <v>#DIV/0!</v>
      </c>
      <c r="AG306" s="25" t="e">
        <f t="shared" si="148"/>
        <v>#DIV/0!</v>
      </c>
    </row>
    <row r="307" spans="1:33" x14ac:dyDescent="0.25">
      <c r="A307" s="1">
        <f>'Тулуз-Пьерон'!A311</f>
        <v>0</v>
      </c>
      <c r="B307" s="1" t="e">
        <f>AVERAGE('Тулуз-Пьерон'!H311:Q311)</f>
        <v>#DIV/0!</v>
      </c>
      <c r="C307" s="1" t="e">
        <f>AVERAGE('Тулуз-Пьерон'!R311:AA311)</f>
        <v>#DIV/0!</v>
      </c>
      <c r="D307" s="26" t="e">
        <f t="shared" si="126"/>
        <v>#DIV/0!</v>
      </c>
      <c r="E307" s="26" t="e">
        <f>STDEV('Тулуз-Пьерон'!H311:Q311)</f>
        <v>#DIV/0!</v>
      </c>
      <c r="F307" s="26" t="e">
        <f>STDEV('Тулуз-Пьерон'!R311:AA311)</f>
        <v>#DIV/0!</v>
      </c>
      <c r="G307" s="26" t="e">
        <f>SQRT(RSQ('Тулуз-Пьерон'!H311:Q311,'Тулуз-Пьерон'!R311:AA311))</f>
        <v>#DIV/0!</v>
      </c>
      <c r="J307" s="25" t="e">
        <f t="shared" si="127"/>
        <v>#DIV/0!</v>
      </c>
      <c r="K307" s="25" t="e">
        <f t="shared" si="128"/>
        <v>#DIV/0!</v>
      </c>
      <c r="L307" s="25" t="e">
        <f t="shared" si="129"/>
        <v>#DIV/0!</v>
      </c>
      <c r="M307" s="25" t="e">
        <f t="shared" si="144"/>
        <v>#DIV/0!</v>
      </c>
      <c r="N307" s="25" t="e">
        <f t="shared" si="144"/>
        <v>#DIV/0!</v>
      </c>
      <c r="O307" s="25" t="e">
        <f t="shared" si="130"/>
        <v>#DIV/0!</v>
      </c>
      <c r="P307" s="25" t="e">
        <f t="shared" si="131"/>
        <v>#DIV/0!</v>
      </c>
      <c r="Q307" s="25" t="e">
        <f t="shared" si="132"/>
        <v>#DIV/0!</v>
      </c>
      <c r="R307" s="25" t="e">
        <f t="shared" si="133"/>
        <v>#DIV/0!</v>
      </c>
      <c r="S307" s="25" t="e">
        <f t="shared" si="134"/>
        <v>#DIV/0!</v>
      </c>
      <c r="T307" s="25" t="e">
        <f t="shared" si="135"/>
        <v>#DIV/0!</v>
      </c>
      <c r="U307" s="25" t="e">
        <f t="shared" si="136"/>
        <v>#DIV/0!</v>
      </c>
      <c r="V307" s="25" t="e">
        <f t="shared" si="145"/>
        <v>#DIV/0!</v>
      </c>
      <c r="W307" s="25" t="e">
        <f t="shared" si="145"/>
        <v>#DIV/0!</v>
      </c>
      <c r="X307" s="25" t="e">
        <f t="shared" si="137"/>
        <v>#DIV/0!</v>
      </c>
      <c r="Y307" s="25" t="e">
        <f t="shared" si="149"/>
        <v>#DIV/0!</v>
      </c>
      <c r="Z307" s="25" t="e">
        <f t="shared" si="149"/>
        <v>#DIV/0!</v>
      </c>
      <c r="AA307" s="25" t="e">
        <f t="shared" si="149"/>
        <v>#DIV/0!</v>
      </c>
      <c r="AB307" s="25" t="e">
        <f t="shared" si="149"/>
        <v>#DIV/0!</v>
      </c>
      <c r="AC307" s="25" t="e">
        <f t="shared" si="149"/>
        <v>#DIV/0!</v>
      </c>
      <c r="AD307" s="25" t="e">
        <f t="shared" si="147"/>
        <v>#DIV/0!</v>
      </c>
      <c r="AE307" s="25" t="e">
        <f t="shared" si="147"/>
        <v>#DIV/0!</v>
      </c>
      <c r="AF307" s="25" t="e">
        <f t="shared" si="148"/>
        <v>#DIV/0!</v>
      </c>
      <c r="AG307" s="25" t="e">
        <f t="shared" si="148"/>
        <v>#DIV/0!</v>
      </c>
    </row>
    <row r="308" spans="1:33" x14ac:dyDescent="0.25">
      <c r="A308" s="1">
        <f>'Тулуз-Пьерон'!A312</f>
        <v>0</v>
      </c>
      <c r="B308" s="1" t="e">
        <f>AVERAGE('Тулуз-Пьерон'!H312:Q312)</f>
        <v>#DIV/0!</v>
      </c>
      <c r="C308" s="1" t="e">
        <f>AVERAGE('Тулуз-Пьерон'!R312:AA312)</f>
        <v>#DIV/0!</v>
      </c>
      <c r="D308" s="26" t="e">
        <f t="shared" si="126"/>
        <v>#DIV/0!</v>
      </c>
      <c r="E308" s="26" t="e">
        <f>STDEV('Тулуз-Пьерон'!H312:Q312)</f>
        <v>#DIV/0!</v>
      </c>
      <c r="F308" s="26" t="e">
        <f>STDEV('Тулуз-Пьерон'!R312:AA312)</f>
        <v>#DIV/0!</v>
      </c>
      <c r="G308" s="26" t="e">
        <f>SQRT(RSQ('Тулуз-Пьерон'!H312:Q312,'Тулуз-Пьерон'!R312:AA312))</f>
        <v>#DIV/0!</v>
      </c>
      <c r="J308" s="25" t="e">
        <f t="shared" si="127"/>
        <v>#DIV/0!</v>
      </c>
      <c r="K308" s="25" t="e">
        <f t="shared" si="128"/>
        <v>#DIV/0!</v>
      </c>
      <c r="L308" s="25" t="e">
        <f t="shared" si="129"/>
        <v>#DIV/0!</v>
      </c>
      <c r="M308" s="25" t="e">
        <f t="shared" si="144"/>
        <v>#DIV/0!</v>
      </c>
      <c r="N308" s="25" t="e">
        <f t="shared" si="144"/>
        <v>#DIV/0!</v>
      </c>
      <c r="O308" s="25" t="e">
        <f t="shared" si="130"/>
        <v>#DIV/0!</v>
      </c>
      <c r="P308" s="25" t="e">
        <f t="shared" si="131"/>
        <v>#DIV/0!</v>
      </c>
      <c r="Q308" s="25" t="e">
        <f t="shared" si="132"/>
        <v>#DIV/0!</v>
      </c>
      <c r="R308" s="25" t="e">
        <f t="shared" si="133"/>
        <v>#DIV/0!</v>
      </c>
      <c r="S308" s="25" t="e">
        <f t="shared" si="134"/>
        <v>#DIV/0!</v>
      </c>
      <c r="T308" s="25" t="e">
        <f t="shared" si="135"/>
        <v>#DIV/0!</v>
      </c>
      <c r="U308" s="25" t="e">
        <f t="shared" si="136"/>
        <v>#DIV/0!</v>
      </c>
      <c r="V308" s="25" t="e">
        <f t="shared" si="145"/>
        <v>#DIV/0!</v>
      </c>
      <c r="W308" s="25" t="e">
        <f t="shared" si="145"/>
        <v>#DIV/0!</v>
      </c>
      <c r="X308" s="25" t="e">
        <f t="shared" si="137"/>
        <v>#DIV/0!</v>
      </c>
      <c r="Y308" s="25" t="e">
        <f t="shared" si="149"/>
        <v>#DIV/0!</v>
      </c>
      <c r="Z308" s="25" t="e">
        <f t="shared" si="149"/>
        <v>#DIV/0!</v>
      </c>
      <c r="AA308" s="25" t="e">
        <f t="shared" si="149"/>
        <v>#DIV/0!</v>
      </c>
      <c r="AB308" s="25" t="e">
        <f t="shared" si="149"/>
        <v>#DIV/0!</v>
      </c>
      <c r="AC308" s="25" t="e">
        <f t="shared" si="149"/>
        <v>#DIV/0!</v>
      </c>
      <c r="AD308" s="25" t="e">
        <f t="shared" si="147"/>
        <v>#DIV/0!</v>
      </c>
      <c r="AE308" s="25" t="e">
        <f t="shared" si="147"/>
        <v>#DIV/0!</v>
      </c>
      <c r="AF308" s="25" t="e">
        <f t="shared" si="148"/>
        <v>#DIV/0!</v>
      </c>
      <c r="AG308" s="25" t="e">
        <f t="shared" si="148"/>
        <v>#DIV/0!</v>
      </c>
    </row>
    <row r="309" spans="1:33" x14ac:dyDescent="0.25">
      <c r="A309" s="1">
        <f>'Тулуз-Пьерон'!A313</f>
        <v>0</v>
      </c>
      <c r="B309" s="1" t="e">
        <f>AVERAGE('Тулуз-Пьерон'!H313:Q313)</f>
        <v>#DIV/0!</v>
      </c>
      <c r="C309" s="1" t="e">
        <f>AVERAGE('Тулуз-Пьерон'!R313:AA313)</f>
        <v>#DIV/0!</v>
      </c>
      <c r="D309" s="26" t="e">
        <f t="shared" si="126"/>
        <v>#DIV/0!</v>
      </c>
      <c r="E309" s="26" t="e">
        <f>STDEV('Тулуз-Пьерон'!H313:Q313)</f>
        <v>#DIV/0!</v>
      </c>
      <c r="F309" s="26" t="e">
        <f>STDEV('Тулуз-Пьерон'!R313:AA313)</f>
        <v>#DIV/0!</v>
      </c>
      <c r="G309" s="26" t="e">
        <f>SQRT(RSQ('Тулуз-Пьерон'!H313:Q313,'Тулуз-Пьерон'!R313:AA313))</f>
        <v>#DIV/0!</v>
      </c>
      <c r="J309" s="25" t="e">
        <f t="shared" si="127"/>
        <v>#DIV/0!</v>
      </c>
      <c r="K309" s="25" t="e">
        <f t="shared" si="128"/>
        <v>#DIV/0!</v>
      </c>
      <c r="L309" s="25" t="e">
        <f t="shared" si="129"/>
        <v>#DIV/0!</v>
      </c>
      <c r="M309" s="25" t="e">
        <f t="shared" si="144"/>
        <v>#DIV/0!</v>
      </c>
      <c r="N309" s="25" t="e">
        <f t="shared" si="144"/>
        <v>#DIV/0!</v>
      </c>
      <c r="O309" s="25" t="e">
        <f t="shared" si="130"/>
        <v>#DIV/0!</v>
      </c>
      <c r="P309" s="25" t="e">
        <f t="shared" si="131"/>
        <v>#DIV/0!</v>
      </c>
      <c r="Q309" s="25" t="e">
        <f t="shared" si="132"/>
        <v>#DIV/0!</v>
      </c>
      <c r="R309" s="25" t="e">
        <f t="shared" si="133"/>
        <v>#DIV/0!</v>
      </c>
      <c r="S309" s="25" t="e">
        <f t="shared" si="134"/>
        <v>#DIV/0!</v>
      </c>
      <c r="T309" s="25" t="e">
        <f t="shared" si="135"/>
        <v>#DIV/0!</v>
      </c>
      <c r="U309" s="25" t="e">
        <f t="shared" si="136"/>
        <v>#DIV/0!</v>
      </c>
      <c r="V309" s="25" t="e">
        <f t="shared" si="145"/>
        <v>#DIV/0!</v>
      </c>
      <c r="W309" s="25" t="e">
        <f t="shared" si="145"/>
        <v>#DIV/0!</v>
      </c>
      <c r="X309" s="25" t="e">
        <f t="shared" si="137"/>
        <v>#DIV/0!</v>
      </c>
      <c r="Y309" s="25" t="e">
        <f t="shared" si="149"/>
        <v>#DIV/0!</v>
      </c>
      <c r="Z309" s="25" t="e">
        <f t="shared" si="149"/>
        <v>#DIV/0!</v>
      </c>
      <c r="AA309" s="25" t="e">
        <f t="shared" si="149"/>
        <v>#DIV/0!</v>
      </c>
      <c r="AB309" s="25" t="e">
        <f t="shared" si="149"/>
        <v>#DIV/0!</v>
      </c>
      <c r="AC309" s="25" t="e">
        <f t="shared" si="149"/>
        <v>#DIV/0!</v>
      </c>
      <c r="AD309" s="25" t="e">
        <f t="shared" si="147"/>
        <v>#DIV/0!</v>
      </c>
      <c r="AE309" s="25" t="e">
        <f t="shared" si="147"/>
        <v>#DIV/0!</v>
      </c>
      <c r="AF309" s="25" t="e">
        <f t="shared" si="148"/>
        <v>#DIV/0!</v>
      </c>
      <c r="AG309" s="25" t="e">
        <f t="shared" si="148"/>
        <v>#DIV/0!</v>
      </c>
    </row>
    <row r="310" spans="1:33" x14ac:dyDescent="0.25">
      <c r="A310" s="1">
        <f>'Тулуз-Пьерон'!A314</f>
        <v>0</v>
      </c>
      <c r="B310" s="1" t="e">
        <f>AVERAGE('Тулуз-Пьерон'!H314:Q314)</f>
        <v>#DIV/0!</v>
      </c>
      <c r="C310" s="1" t="e">
        <f>AVERAGE('Тулуз-Пьерон'!R314:AA314)</f>
        <v>#DIV/0!</v>
      </c>
      <c r="D310" s="26" t="e">
        <f t="shared" si="126"/>
        <v>#DIV/0!</v>
      </c>
      <c r="E310" s="26" t="e">
        <f>STDEV('Тулуз-Пьерон'!H314:Q314)</f>
        <v>#DIV/0!</v>
      </c>
      <c r="F310" s="26" t="e">
        <f>STDEV('Тулуз-Пьерон'!R314:AA314)</f>
        <v>#DIV/0!</v>
      </c>
      <c r="G310" s="26" t="e">
        <f>SQRT(RSQ('Тулуз-Пьерон'!H314:Q314,'Тулуз-Пьерон'!R314:AA314))</f>
        <v>#DIV/0!</v>
      </c>
      <c r="J310" s="25" t="e">
        <f t="shared" si="127"/>
        <v>#DIV/0!</v>
      </c>
      <c r="K310" s="25" t="e">
        <f t="shared" si="128"/>
        <v>#DIV/0!</v>
      </c>
      <c r="L310" s="25" t="e">
        <f t="shared" si="129"/>
        <v>#DIV/0!</v>
      </c>
      <c r="M310" s="25" t="e">
        <f t="shared" si="144"/>
        <v>#DIV/0!</v>
      </c>
      <c r="N310" s="25" t="e">
        <f t="shared" si="144"/>
        <v>#DIV/0!</v>
      </c>
      <c r="O310" s="25" t="e">
        <f t="shared" si="130"/>
        <v>#DIV/0!</v>
      </c>
      <c r="P310" s="25" t="e">
        <f t="shared" si="131"/>
        <v>#DIV/0!</v>
      </c>
      <c r="Q310" s="25" t="e">
        <f t="shared" si="132"/>
        <v>#DIV/0!</v>
      </c>
      <c r="R310" s="25" t="e">
        <f t="shared" si="133"/>
        <v>#DIV/0!</v>
      </c>
      <c r="S310" s="25" t="e">
        <f t="shared" si="134"/>
        <v>#DIV/0!</v>
      </c>
      <c r="T310" s="25" t="e">
        <f t="shared" si="135"/>
        <v>#DIV/0!</v>
      </c>
      <c r="U310" s="25" t="e">
        <f t="shared" si="136"/>
        <v>#DIV/0!</v>
      </c>
      <c r="V310" s="25" t="e">
        <f t="shared" si="145"/>
        <v>#DIV/0!</v>
      </c>
      <c r="W310" s="25" t="e">
        <f t="shared" si="145"/>
        <v>#DIV/0!</v>
      </c>
      <c r="X310" s="25" t="e">
        <f t="shared" si="137"/>
        <v>#DIV/0!</v>
      </c>
      <c r="Y310" s="25" t="e">
        <f t="shared" si="149"/>
        <v>#DIV/0!</v>
      </c>
      <c r="Z310" s="25" t="e">
        <f t="shared" si="149"/>
        <v>#DIV/0!</v>
      </c>
      <c r="AA310" s="25" t="e">
        <f t="shared" si="149"/>
        <v>#DIV/0!</v>
      </c>
      <c r="AB310" s="25" t="e">
        <f t="shared" si="149"/>
        <v>#DIV/0!</v>
      </c>
      <c r="AC310" s="25" t="e">
        <f t="shared" si="149"/>
        <v>#DIV/0!</v>
      </c>
      <c r="AD310" s="25" t="e">
        <f t="shared" si="147"/>
        <v>#DIV/0!</v>
      </c>
      <c r="AE310" s="25" t="e">
        <f t="shared" si="147"/>
        <v>#DIV/0!</v>
      </c>
      <c r="AF310" s="25" t="e">
        <f t="shared" si="148"/>
        <v>#DIV/0!</v>
      </c>
      <c r="AG310" s="25" t="e">
        <f t="shared" si="148"/>
        <v>#DIV/0!</v>
      </c>
    </row>
    <row r="311" spans="1:33" x14ac:dyDescent="0.25">
      <c r="A311" s="1">
        <f>'Тулуз-Пьерон'!A315</f>
        <v>0</v>
      </c>
      <c r="B311" s="1" t="e">
        <f>AVERAGE('Тулуз-Пьерон'!H315:Q315)</f>
        <v>#DIV/0!</v>
      </c>
      <c r="C311" s="1" t="e">
        <f>AVERAGE('Тулуз-Пьерон'!R315:AA315)</f>
        <v>#DIV/0!</v>
      </c>
      <c r="D311" s="26" t="e">
        <f t="shared" si="126"/>
        <v>#DIV/0!</v>
      </c>
      <c r="E311" s="26" t="e">
        <f>STDEV('Тулуз-Пьерон'!H315:Q315)</f>
        <v>#DIV/0!</v>
      </c>
      <c r="F311" s="26" t="e">
        <f>STDEV('Тулуз-Пьерон'!R315:AA315)</f>
        <v>#DIV/0!</v>
      </c>
      <c r="G311" s="26" t="e">
        <f>SQRT(RSQ('Тулуз-Пьерон'!H315:Q315,'Тулуз-Пьерон'!R315:AA315))</f>
        <v>#DIV/0!</v>
      </c>
      <c r="J311" s="25" t="e">
        <f t="shared" si="127"/>
        <v>#DIV/0!</v>
      </c>
      <c r="K311" s="25" t="e">
        <f t="shared" si="128"/>
        <v>#DIV/0!</v>
      </c>
      <c r="L311" s="25" t="e">
        <f t="shared" si="129"/>
        <v>#DIV/0!</v>
      </c>
      <c r="M311" s="25" t="e">
        <f t="shared" ref="M311:N330" si="150">IF(AND($B311&gt;0,$B311&lt;=15),"ПАТОЛОГИЯ",IF(AND($B311&gt;15,$B311&lt;=25),"Слабая",IF(AND($B311&gt;25,$B311&lt;=36),"Средняя",IF(AND($B311&gt;36,$B311&lt;=48),"Хорошая",IF($B311&gt;48,"Высокая","ОШИБКА")))))</f>
        <v>#DIV/0!</v>
      </c>
      <c r="N311" s="25" t="e">
        <f t="shared" si="150"/>
        <v>#DIV/0!</v>
      </c>
      <c r="O311" s="25" t="e">
        <f t="shared" si="130"/>
        <v>#DIV/0!</v>
      </c>
      <c r="P311" s="25" t="e">
        <f t="shared" si="131"/>
        <v>#DIV/0!</v>
      </c>
      <c r="Q311" s="25" t="e">
        <f t="shared" si="132"/>
        <v>#DIV/0!</v>
      </c>
      <c r="R311" s="25" t="e">
        <f t="shared" si="133"/>
        <v>#DIV/0!</v>
      </c>
      <c r="S311" s="25" t="e">
        <f t="shared" si="134"/>
        <v>#DIV/0!</v>
      </c>
      <c r="T311" s="25" t="e">
        <f t="shared" si="135"/>
        <v>#DIV/0!</v>
      </c>
      <c r="U311" s="25" t="e">
        <f t="shared" si="136"/>
        <v>#DIV/0!</v>
      </c>
      <c r="V311" s="25" t="e">
        <f t="shared" ref="V311:W330" si="151">IF(AND($D311&gt;0,$D311&lt;=0.88),"ПАТОЛОГИЯ",IF(AND($D311&gt;0.88,$D311&lt;=0.91),"Слабая",IF(AND($D311&gt;0.91,$D311&lt;=0.95),"Средняя",IF(AND($D311&gt;0.95,$D311&lt;=0.97),"Хорошая",IF(AND($D311&gt;0.97,$D311&lt;=1),"Высокая","ОШИБКА")))))</f>
        <v>#DIV/0!</v>
      </c>
      <c r="W311" s="25" t="e">
        <f t="shared" si="151"/>
        <v>#DIV/0!</v>
      </c>
      <c r="X311" s="25" t="e">
        <f t="shared" si="137"/>
        <v>#DIV/0!</v>
      </c>
      <c r="Y311" s="25" t="e">
        <f t="shared" ref="Y311:AC320" si="152">IF(AND($D311&gt;0,$D311&lt;=0.89),"ПАТОЛОГИЯ",IF(AND($D311&gt;0.89,$D311&lt;=0.91),"Слабая",IF(AND($D311&gt;91,$D311&lt;=0.93),"Средняя",IF(AND($D311&gt;0.93,$D311&lt;=0.96),"Хорошая",IF(AND($D311&gt;0.96,$D311&lt;=1),"Высокая","ОШИБКА")))))</f>
        <v>#DIV/0!</v>
      </c>
      <c r="Z311" s="25" t="e">
        <f t="shared" si="152"/>
        <v>#DIV/0!</v>
      </c>
      <c r="AA311" s="25" t="e">
        <f t="shared" si="152"/>
        <v>#DIV/0!</v>
      </c>
      <c r="AB311" s="25" t="e">
        <f t="shared" si="152"/>
        <v>#DIV/0!</v>
      </c>
      <c r="AC311" s="25" t="e">
        <f t="shared" si="152"/>
        <v>#DIV/0!</v>
      </c>
      <c r="AD311" s="25" t="e">
        <f t="shared" ref="AD311:AE330" si="153">IF(AND($D311&gt;0,$D311&lt;=0.9),"ПАТОЛОГИЯ",IF($D311=0.91,"Слабая",IF(AND($D311&gt;0.91,$D311&lt;=0.94),"Средняя",IF(AND($D311&gt;0.94,$D311&lt;=0.97),"Хорошая",IF(AND($D311&gt;0.97,$D311&lt;=1),"Высокая","ОШИБКА")))))</f>
        <v>#DIV/0!</v>
      </c>
      <c r="AE311" s="25" t="e">
        <f t="shared" si="153"/>
        <v>#DIV/0!</v>
      </c>
      <c r="AF311" s="25" t="e">
        <f t="shared" ref="AF311:AG330" si="154">IF(AND($D311&gt;0,$D311&lt;=0.9),"ПАТОЛОГИЯ",IF(AND($D311&gt;0.9,$D311&lt;=92),"Слабая",IF(AND($D311&gt;92,$D311&lt;=0.95),"Средняя",IF(AND($D311&gt;0.95,$D311&lt;=0.97),"Хорошая",IF(AND($D311&gt;0.97,$D311&lt;=1),"Высокая","ОШИБКА")))))</f>
        <v>#DIV/0!</v>
      </c>
      <c r="AG311" s="25" t="e">
        <f t="shared" si="154"/>
        <v>#DIV/0!</v>
      </c>
    </row>
    <row r="312" spans="1:33" x14ac:dyDescent="0.25">
      <c r="A312" s="1">
        <f>'Тулуз-Пьерон'!A316</f>
        <v>0</v>
      </c>
      <c r="B312" s="1" t="e">
        <f>AVERAGE('Тулуз-Пьерон'!H316:Q316)</f>
        <v>#DIV/0!</v>
      </c>
      <c r="C312" s="1" t="e">
        <f>AVERAGE('Тулуз-Пьерон'!R316:AA316)</f>
        <v>#DIV/0!</v>
      </c>
      <c r="D312" s="26" t="e">
        <f t="shared" si="126"/>
        <v>#DIV/0!</v>
      </c>
      <c r="E312" s="26" t="e">
        <f>STDEV('Тулуз-Пьерон'!H316:Q316)</f>
        <v>#DIV/0!</v>
      </c>
      <c r="F312" s="26" t="e">
        <f>STDEV('Тулуз-Пьерон'!R316:AA316)</f>
        <v>#DIV/0!</v>
      </c>
      <c r="G312" s="26" t="e">
        <f>SQRT(RSQ('Тулуз-Пьерон'!H316:Q316,'Тулуз-Пьерон'!R316:AA316))</f>
        <v>#DIV/0!</v>
      </c>
      <c r="J312" s="25" t="e">
        <f t="shared" si="127"/>
        <v>#DIV/0!</v>
      </c>
      <c r="K312" s="25" t="e">
        <f t="shared" si="128"/>
        <v>#DIV/0!</v>
      </c>
      <c r="L312" s="25" t="e">
        <f t="shared" si="129"/>
        <v>#DIV/0!</v>
      </c>
      <c r="M312" s="25" t="e">
        <f t="shared" si="150"/>
        <v>#DIV/0!</v>
      </c>
      <c r="N312" s="25" t="e">
        <f t="shared" si="150"/>
        <v>#DIV/0!</v>
      </c>
      <c r="O312" s="25" t="e">
        <f t="shared" si="130"/>
        <v>#DIV/0!</v>
      </c>
      <c r="P312" s="25" t="e">
        <f t="shared" si="131"/>
        <v>#DIV/0!</v>
      </c>
      <c r="Q312" s="25" t="e">
        <f t="shared" si="132"/>
        <v>#DIV/0!</v>
      </c>
      <c r="R312" s="25" t="e">
        <f t="shared" si="133"/>
        <v>#DIV/0!</v>
      </c>
      <c r="S312" s="25" t="e">
        <f t="shared" si="134"/>
        <v>#DIV/0!</v>
      </c>
      <c r="T312" s="25" t="e">
        <f t="shared" si="135"/>
        <v>#DIV/0!</v>
      </c>
      <c r="U312" s="25" t="e">
        <f t="shared" si="136"/>
        <v>#DIV/0!</v>
      </c>
      <c r="V312" s="25" t="e">
        <f t="shared" si="151"/>
        <v>#DIV/0!</v>
      </c>
      <c r="W312" s="25" t="e">
        <f t="shared" si="151"/>
        <v>#DIV/0!</v>
      </c>
      <c r="X312" s="25" t="e">
        <f t="shared" si="137"/>
        <v>#DIV/0!</v>
      </c>
      <c r="Y312" s="25" t="e">
        <f t="shared" si="152"/>
        <v>#DIV/0!</v>
      </c>
      <c r="Z312" s="25" t="e">
        <f t="shared" si="152"/>
        <v>#DIV/0!</v>
      </c>
      <c r="AA312" s="25" t="e">
        <f t="shared" si="152"/>
        <v>#DIV/0!</v>
      </c>
      <c r="AB312" s="25" t="e">
        <f t="shared" si="152"/>
        <v>#DIV/0!</v>
      </c>
      <c r="AC312" s="25" t="e">
        <f t="shared" si="152"/>
        <v>#DIV/0!</v>
      </c>
      <c r="AD312" s="25" t="e">
        <f t="shared" si="153"/>
        <v>#DIV/0!</v>
      </c>
      <c r="AE312" s="25" t="e">
        <f t="shared" si="153"/>
        <v>#DIV/0!</v>
      </c>
      <c r="AF312" s="25" t="e">
        <f t="shared" si="154"/>
        <v>#DIV/0!</v>
      </c>
      <c r="AG312" s="25" t="e">
        <f t="shared" si="154"/>
        <v>#DIV/0!</v>
      </c>
    </row>
    <row r="313" spans="1:33" x14ac:dyDescent="0.25">
      <c r="A313" s="1">
        <f>'Тулуз-Пьерон'!A317</f>
        <v>0</v>
      </c>
      <c r="B313" s="1" t="e">
        <f>AVERAGE('Тулуз-Пьерон'!H317:Q317)</f>
        <v>#DIV/0!</v>
      </c>
      <c r="C313" s="1" t="e">
        <f>AVERAGE('Тулуз-Пьерон'!R317:AA317)</f>
        <v>#DIV/0!</v>
      </c>
      <c r="D313" s="26" t="e">
        <f t="shared" si="126"/>
        <v>#DIV/0!</v>
      </c>
      <c r="E313" s="26" t="e">
        <f>STDEV('Тулуз-Пьерон'!H317:Q317)</f>
        <v>#DIV/0!</v>
      </c>
      <c r="F313" s="26" t="e">
        <f>STDEV('Тулуз-Пьерон'!R317:AA317)</f>
        <v>#DIV/0!</v>
      </c>
      <c r="G313" s="26" t="e">
        <f>SQRT(RSQ('Тулуз-Пьерон'!H317:Q317,'Тулуз-Пьерон'!R317:AA317))</f>
        <v>#DIV/0!</v>
      </c>
      <c r="J313" s="25" t="e">
        <f t="shared" si="127"/>
        <v>#DIV/0!</v>
      </c>
      <c r="K313" s="25" t="e">
        <f t="shared" si="128"/>
        <v>#DIV/0!</v>
      </c>
      <c r="L313" s="25" t="e">
        <f t="shared" si="129"/>
        <v>#DIV/0!</v>
      </c>
      <c r="M313" s="25" t="e">
        <f t="shared" si="150"/>
        <v>#DIV/0!</v>
      </c>
      <c r="N313" s="25" t="e">
        <f t="shared" si="150"/>
        <v>#DIV/0!</v>
      </c>
      <c r="O313" s="25" t="e">
        <f t="shared" si="130"/>
        <v>#DIV/0!</v>
      </c>
      <c r="P313" s="25" t="e">
        <f t="shared" si="131"/>
        <v>#DIV/0!</v>
      </c>
      <c r="Q313" s="25" t="e">
        <f t="shared" si="132"/>
        <v>#DIV/0!</v>
      </c>
      <c r="R313" s="25" t="e">
        <f t="shared" si="133"/>
        <v>#DIV/0!</v>
      </c>
      <c r="S313" s="25" t="e">
        <f t="shared" si="134"/>
        <v>#DIV/0!</v>
      </c>
      <c r="T313" s="25" t="e">
        <f t="shared" si="135"/>
        <v>#DIV/0!</v>
      </c>
      <c r="U313" s="25" t="e">
        <f t="shared" si="136"/>
        <v>#DIV/0!</v>
      </c>
      <c r="V313" s="25" t="e">
        <f t="shared" si="151"/>
        <v>#DIV/0!</v>
      </c>
      <c r="W313" s="25" t="e">
        <f t="shared" si="151"/>
        <v>#DIV/0!</v>
      </c>
      <c r="X313" s="25" t="e">
        <f t="shared" si="137"/>
        <v>#DIV/0!</v>
      </c>
      <c r="Y313" s="25" t="e">
        <f t="shared" si="152"/>
        <v>#DIV/0!</v>
      </c>
      <c r="Z313" s="25" t="e">
        <f t="shared" si="152"/>
        <v>#DIV/0!</v>
      </c>
      <c r="AA313" s="25" t="e">
        <f t="shared" si="152"/>
        <v>#DIV/0!</v>
      </c>
      <c r="AB313" s="25" t="e">
        <f t="shared" si="152"/>
        <v>#DIV/0!</v>
      </c>
      <c r="AC313" s="25" t="e">
        <f t="shared" si="152"/>
        <v>#DIV/0!</v>
      </c>
      <c r="AD313" s="25" t="e">
        <f t="shared" si="153"/>
        <v>#DIV/0!</v>
      </c>
      <c r="AE313" s="25" t="e">
        <f t="shared" si="153"/>
        <v>#DIV/0!</v>
      </c>
      <c r="AF313" s="25" t="e">
        <f t="shared" si="154"/>
        <v>#DIV/0!</v>
      </c>
      <c r="AG313" s="25" t="e">
        <f t="shared" si="154"/>
        <v>#DIV/0!</v>
      </c>
    </row>
    <row r="314" spans="1:33" x14ac:dyDescent="0.25">
      <c r="A314" s="1">
        <f>'Тулуз-Пьерон'!A318</f>
        <v>0</v>
      </c>
      <c r="B314" s="1" t="e">
        <f>AVERAGE('Тулуз-Пьерон'!H318:Q318)</f>
        <v>#DIV/0!</v>
      </c>
      <c r="C314" s="1" t="e">
        <f>AVERAGE('Тулуз-Пьерон'!R318:AA318)</f>
        <v>#DIV/0!</v>
      </c>
      <c r="D314" s="26" t="e">
        <f t="shared" si="126"/>
        <v>#DIV/0!</v>
      </c>
      <c r="E314" s="26" t="e">
        <f>STDEV('Тулуз-Пьерон'!H318:Q318)</f>
        <v>#DIV/0!</v>
      </c>
      <c r="F314" s="26" t="e">
        <f>STDEV('Тулуз-Пьерон'!R318:AA318)</f>
        <v>#DIV/0!</v>
      </c>
      <c r="G314" s="26" t="e">
        <f>SQRT(RSQ('Тулуз-Пьерон'!H318:Q318,'Тулуз-Пьерон'!R318:AA318))</f>
        <v>#DIV/0!</v>
      </c>
      <c r="J314" s="25" t="e">
        <f t="shared" si="127"/>
        <v>#DIV/0!</v>
      </c>
      <c r="K314" s="25" t="e">
        <f t="shared" si="128"/>
        <v>#DIV/0!</v>
      </c>
      <c r="L314" s="25" t="e">
        <f t="shared" si="129"/>
        <v>#DIV/0!</v>
      </c>
      <c r="M314" s="25" t="e">
        <f t="shared" si="150"/>
        <v>#DIV/0!</v>
      </c>
      <c r="N314" s="25" t="e">
        <f t="shared" si="150"/>
        <v>#DIV/0!</v>
      </c>
      <c r="O314" s="25" t="e">
        <f t="shared" si="130"/>
        <v>#DIV/0!</v>
      </c>
      <c r="P314" s="25" t="e">
        <f t="shared" si="131"/>
        <v>#DIV/0!</v>
      </c>
      <c r="Q314" s="25" t="e">
        <f t="shared" si="132"/>
        <v>#DIV/0!</v>
      </c>
      <c r="R314" s="25" t="e">
        <f t="shared" si="133"/>
        <v>#DIV/0!</v>
      </c>
      <c r="S314" s="25" t="e">
        <f t="shared" si="134"/>
        <v>#DIV/0!</v>
      </c>
      <c r="T314" s="25" t="e">
        <f t="shared" si="135"/>
        <v>#DIV/0!</v>
      </c>
      <c r="U314" s="25" t="e">
        <f t="shared" si="136"/>
        <v>#DIV/0!</v>
      </c>
      <c r="V314" s="25" t="e">
        <f t="shared" si="151"/>
        <v>#DIV/0!</v>
      </c>
      <c r="W314" s="25" t="e">
        <f t="shared" si="151"/>
        <v>#DIV/0!</v>
      </c>
      <c r="X314" s="25" t="e">
        <f t="shared" si="137"/>
        <v>#DIV/0!</v>
      </c>
      <c r="Y314" s="25" t="e">
        <f t="shared" si="152"/>
        <v>#DIV/0!</v>
      </c>
      <c r="Z314" s="25" t="e">
        <f t="shared" si="152"/>
        <v>#DIV/0!</v>
      </c>
      <c r="AA314" s="25" t="e">
        <f t="shared" si="152"/>
        <v>#DIV/0!</v>
      </c>
      <c r="AB314" s="25" t="e">
        <f t="shared" si="152"/>
        <v>#DIV/0!</v>
      </c>
      <c r="AC314" s="25" t="e">
        <f t="shared" si="152"/>
        <v>#DIV/0!</v>
      </c>
      <c r="AD314" s="25" t="e">
        <f t="shared" si="153"/>
        <v>#DIV/0!</v>
      </c>
      <c r="AE314" s="25" t="e">
        <f t="shared" si="153"/>
        <v>#DIV/0!</v>
      </c>
      <c r="AF314" s="25" t="e">
        <f t="shared" si="154"/>
        <v>#DIV/0!</v>
      </c>
      <c r="AG314" s="25" t="e">
        <f t="shared" si="154"/>
        <v>#DIV/0!</v>
      </c>
    </row>
    <row r="315" spans="1:33" x14ac:dyDescent="0.25">
      <c r="A315" s="1">
        <f>'Тулуз-Пьерон'!A319</f>
        <v>0</v>
      </c>
      <c r="B315" s="1" t="e">
        <f>AVERAGE('Тулуз-Пьерон'!H319:Q319)</f>
        <v>#DIV/0!</v>
      </c>
      <c r="C315" s="1" t="e">
        <f>AVERAGE('Тулуз-Пьерон'!R319:AA319)</f>
        <v>#DIV/0!</v>
      </c>
      <c r="D315" s="26" t="e">
        <f t="shared" si="126"/>
        <v>#DIV/0!</v>
      </c>
      <c r="E315" s="26" t="e">
        <f>STDEV('Тулуз-Пьерон'!H319:Q319)</f>
        <v>#DIV/0!</v>
      </c>
      <c r="F315" s="26" t="e">
        <f>STDEV('Тулуз-Пьерон'!R319:AA319)</f>
        <v>#DIV/0!</v>
      </c>
      <c r="G315" s="26" t="e">
        <f>SQRT(RSQ('Тулуз-Пьерон'!H319:Q319,'Тулуз-Пьерон'!R319:AA319))</f>
        <v>#DIV/0!</v>
      </c>
      <c r="J315" s="25" t="e">
        <f t="shared" si="127"/>
        <v>#DIV/0!</v>
      </c>
      <c r="K315" s="25" t="e">
        <f t="shared" si="128"/>
        <v>#DIV/0!</v>
      </c>
      <c r="L315" s="25" t="e">
        <f t="shared" si="129"/>
        <v>#DIV/0!</v>
      </c>
      <c r="M315" s="25" t="e">
        <f t="shared" si="150"/>
        <v>#DIV/0!</v>
      </c>
      <c r="N315" s="25" t="e">
        <f t="shared" si="150"/>
        <v>#DIV/0!</v>
      </c>
      <c r="O315" s="25" t="e">
        <f t="shared" si="130"/>
        <v>#DIV/0!</v>
      </c>
      <c r="P315" s="25" t="e">
        <f t="shared" si="131"/>
        <v>#DIV/0!</v>
      </c>
      <c r="Q315" s="25" t="e">
        <f t="shared" si="132"/>
        <v>#DIV/0!</v>
      </c>
      <c r="R315" s="25" t="e">
        <f t="shared" si="133"/>
        <v>#DIV/0!</v>
      </c>
      <c r="S315" s="25" t="e">
        <f t="shared" si="134"/>
        <v>#DIV/0!</v>
      </c>
      <c r="T315" s="25" t="e">
        <f t="shared" si="135"/>
        <v>#DIV/0!</v>
      </c>
      <c r="U315" s="25" t="e">
        <f t="shared" si="136"/>
        <v>#DIV/0!</v>
      </c>
      <c r="V315" s="25" t="e">
        <f t="shared" si="151"/>
        <v>#DIV/0!</v>
      </c>
      <c r="W315" s="25" t="e">
        <f t="shared" si="151"/>
        <v>#DIV/0!</v>
      </c>
      <c r="X315" s="25" t="e">
        <f t="shared" si="137"/>
        <v>#DIV/0!</v>
      </c>
      <c r="Y315" s="25" t="e">
        <f t="shared" si="152"/>
        <v>#DIV/0!</v>
      </c>
      <c r="Z315" s="25" t="e">
        <f t="shared" si="152"/>
        <v>#DIV/0!</v>
      </c>
      <c r="AA315" s="25" t="e">
        <f t="shared" si="152"/>
        <v>#DIV/0!</v>
      </c>
      <c r="AB315" s="25" t="e">
        <f t="shared" si="152"/>
        <v>#DIV/0!</v>
      </c>
      <c r="AC315" s="25" t="e">
        <f t="shared" si="152"/>
        <v>#DIV/0!</v>
      </c>
      <c r="AD315" s="25" t="e">
        <f t="shared" si="153"/>
        <v>#DIV/0!</v>
      </c>
      <c r="AE315" s="25" t="e">
        <f t="shared" si="153"/>
        <v>#DIV/0!</v>
      </c>
      <c r="AF315" s="25" t="e">
        <f t="shared" si="154"/>
        <v>#DIV/0!</v>
      </c>
      <c r="AG315" s="25" t="e">
        <f t="shared" si="154"/>
        <v>#DIV/0!</v>
      </c>
    </row>
    <row r="316" spans="1:33" x14ac:dyDescent="0.25">
      <c r="A316" s="1">
        <f>'Тулуз-Пьерон'!A320</f>
        <v>0</v>
      </c>
      <c r="B316" s="1" t="e">
        <f>AVERAGE('Тулуз-Пьерон'!H320:Q320)</f>
        <v>#DIV/0!</v>
      </c>
      <c r="C316" s="1" t="e">
        <f>AVERAGE('Тулуз-Пьерон'!R320:AA320)</f>
        <v>#DIV/0!</v>
      </c>
      <c r="D316" s="26" t="e">
        <f t="shared" si="126"/>
        <v>#DIV/0!</v>
      </c>
      <c r="E316" s="26" t="e">
        <f>STDEV('Тулуз-Пьерон'!H320:Q320)</f>
        <v>#DIV/0!</v>
      </c>
      <c r="F316" s="26" t="e">
        <f>STDEV('Тулуз-Пьерон'!R320:AA320)</f>
        <v>#DIV/0!</v>
      </c>
      <c r="G316" s="26" t="e">
        <f>SQRT(RSQ('Тулуз-Пьерон'!H320:Q320,'Тулуз-Пьерон'!R320:AA320))</f>
        <v>#DIV/0!</v>
      </c>
      <c r="J316" s="25" t="e">
        <f t="shared" si="127"/>
        <v>#DIV/0!</v>
      </c>
      <c r="K316" s="25" t="e">
        <f t="shared" si="128"/>
        <v>#DIV/0!</v>
      </c>
      <c r="L316" s="25" t="e">
        <f t="shared" si="129"/>
        <v>#DIV/0!</v>
      </c>
      <c r="M316" s="25" t="e">
        <f t="shared" si="150"/>
        <v>#DIV/0!</v>
      </c>
      <c r="N316" s="25" t="e">
        <f t="shared" si="150"/>
        <v>#DIV/0!</v>
      </c>
      <c r="O316" s="25" t="e">
        <f t="shared" si="130"/>
        <v>#DIV/0!</v>
      </c>
      <c r="P316" s="25" t="e">
        <f t="shared" si="131"/>
        <v>#DIV/0!</v>
      </c>
      <c r="Q316" s="25" t="e">
        <f t="shared" si="132"/>
        <v>#DIV/0!</v>
      </c>
      <c r="R316" s="25" t="e">
        <f t="shared" si="133"/>
        <v>#DIV/0!</v>
      </c>
      <c r="S316" s="25" t="e">
        <f t="shared" si="134"/>
        <v>#DIV/0!</v>
      </c>
      <c r="T316" s="25" t="e">
        <f t="shared" si="135"/>
        <v>#DIV/0!</v>
      </c>
      <c r="U316" s="25" t="e">
        <f t="shared" si="136"/>
        <v>#DIV/0!</v>
      </c>
      <c r="V316" s="25" t="e">
        <f t="shared" si="151"/>
        <v>#DIV/0!</v>
      </c>
      <c r="W316" s="25" t="e">
        <f t="shared" si="151"/>
        <v>#DIV/0!</v>
      </c>
      <c r="X316" s="25" t="e">
        <f t="shared" si="137"/>
        <v>#DIV/0!</v>
      </c>
      <c r="Y316" s="25" t="e">
        <f t="shared" si="152"/>
        <v>#DIV/0!</v>
      </c>
      <c r="Z316" s="25" t="e">
        <f t="shared" si="152"/>
        <v>#DIV/0!</v>
      </c>
      <c r="AA316" s="25" t="e">
        <f t="shared" si="152"/>
        <v>#DIV/0!</v>
      </c>
      <c r="AB316" s="25" t="e">
        <f t="shared" si="152"/>
        <v>#DIV/0!</v>
      </c>
      <c r="AC316" s="25" t="e">
        <f t="shared" si="152"/>
        <v>#DIV/0!</v>
      </c>
      <c r="AD316" s="25" t="e">
        <f t="shared" si="153"/>
        <v>#DIV/0!</v>
      </c>
      <c r="AE316" s="25" t="e">
        <f t="shared" si="153"/>
        <v>#DIV/0!</v>
      </c>
      <c r="AF316" s="25" t="e">
        <f t="shared" si="154"/>
        <v>#DIV/0!</v>
      </c>
      <c r="AG316" s="25" t="e">
        <f t="shared" si="154"/>
        <v>#DIV/0!</v>
      </c>
    </row>
    <row r="317" spans="1:33" x14ac:dyDescent="0.25">
      <c r="A317" s="1">
        <f>'Тулуз-Пьерон'!A321</f>
        <v>0</v>
      </c>
      <c r="B317" s="1" t="e">
        <f>AVERAGE('Тулуз-Пьерон'!H321:Q321)</f>
        <v>#DIV/0!</v>
      </c>
      <c r="C317" s="1" t="e">
        <f>AVERAGE('Тулуз-Пьерон'!R321:AA321)</f>
        <v>#DIV/0!</v>
      </c>
      <c r="D317" s="26" t="e">
        <f t="shared" si="126"/>
        <v>#DIV/0!</v>
      </c>
      <c r="E317" s="26" t="e">
        <f>STDEV('Тулуз-Пьерон'!H321:Q321)</f>
        <v>#DIV/0!</v>
      </c>
      <c r="F317" s="26" t="e">
        <f>STDEV('Тулуз-Пьерон'!R321:AA321)</f>
        <v>#DIV/0!</v>
      </c>
      <c r="G317" s="26" t="e">
        <f>SQRT(RSQ('Тулуз-Пьерон'!H321:Q321,'Тулуз-Пьерон'!R321:AA321))</f>
        <v>#DIV/0!</v>
      </c>
      <c r="J317" s="25" t="e">
        <f t="shared" si="127"/>
        <v>#DIV/0!</v>
      </c>
      <c r="K317" s="25" t="e">
        <f t="shared" si="128"/>
        <v>#DIV/0!</v>
      </c>
      <c r="L317" s="25" t="e">
        <f t="shared" si="129"/>
        <v>#DIV/0!</v>
      </c>
      <c r="M317" s="25" t="e">
        <f t="shared" si="150"/>
        <v>#DIV/0!</v>
      </c>
      <c r="N317" s="25" t="e">
        <f t="shared" si="150"/>
        <v>#DIV/0!</v>
      </c>
      <c r="O317" s="25" t="e">
        <f t="shared" si="130"/>
        <v>#DIV/0!</v>
      </c>
      <c r="P317" s="25" t="e">
        <f t="shared" si="131"/>
        <v>#DIV/0!</v>
      </c>
      <c r="Q317" s="25" t="e">
        <f t="shared" si="132"/>
        <v>#DIV/0!</v>
      </c>
      <c r="R317" s="25" t="e">
        <f t="shared" si="133"/>
        <v>#DIV/0!</v>
      </c>
      <c r="S317" s="25" t="e">
        <f t="shared" si="134"/>
        <v>#DIV/0!</v>
      </c>
      <c r="T317" s="25" t="e">
        <f t="shared" si="135"/>
        <v>#DIV/0!</v>
      </c>
      <c r="U317" s="25" t="e">
        <f t="shared" si="136"/>
        <v>#DIV/0!</v>
      </c>
      <c r="V317" s="25" t="e">
        <f t="shared" si="151"/>
        <v>#DIV/0!</v>
      </c>
      <c r="W317" s="25" t="e">
        <f t="shared" si="151"/>
        <v>#DIV/0!</v>
      </c>
      <c r="X317" s="25" t="e">
        <f t="shared" si="137"/>
        <v>#DIV/0!</v>
      </c>
      <c r="Y317" s="25" t="e">
        <f t="shared" si="152"/>
        <v>#DIV/0!</v>
      </c>
      <c r="Z317" s="25" t="e">
        <f t="shared" si="152"/>
        <v>#DIV/0!</v>
      </c>
      <c r="AA317" s="25" t="e">
        <f t="shared" si="152"/>
        <v>#DIV/0!</v>
      </c>
      <c r="AB317" s="25" t="e">
        <f t="shared" si="152"/>
        <v>#DIV/0!</v>
      </c>
      <c r="AC317" s="25" t="e">
        <f t="shared" si="152"/>
        <v>#DIV/0!</v>
      </c>
      <c r="AD317" s="25" t="e">
        <f t="shared" si="153"/>
        <v>#DIV/0!</v>
      </c>
      <c r="AE317" s="25" t="e">
        <f t="shared" si="153"/>
        <v>#DIV/0!</v>
      </c>
      <c r="AF317" s="25" t="e">
        <f t="shared" si="154"/>
        <v>#DIV/0!</v>
      </c>
      <c r="AG317" s="25" t="e">
        <f t="shared" si="154"/>
        <v>#DIV/0!</v>
      </c>
    </row>
    <row r="318" spans="1:33" x14ac:dyDescent="0.25">
      <c r="A318" s="1">
        <f>'Тулуз-Пьерон'!A322</f>
        <v>0</v>
      </c>
      <c r="B318" s="1" t="e">
        <f>AVERAGE('Тулуз-Пьерон'!H322:Q322)</f>
        <v>#DIV/0!</v>
      </c>
      <c r="C318" s="1" t="e">
        <f>AVERAGE('Тулуз-Пьерон'!R322:AA322)</f>
        <v>#DIV/0!</v>
      </c>
      <c r="D318" s="26" t="e">
        <f t="shared" si="126"/>
        <v>#DIV/0!</v>
      </c>
      <c r="E318" s="26" t="e">
        <f>STDEV('Тулуз-Пьерон'!H322:Q322)</f>
        <v>#DIV/0!</v>
      </c>
      <c r="F318" s="26" t="e">
        <f>STDEV('Тулуз-Пьерон'!R322:AA322)</f>
        <v>#DIV/0!</v>
      </c>
      <c r="G318" s="26" t="e">
        <f>SQRT(RSQ('Тулуз-Пьерон'!H322:Q322,'Тулуз-Пьерон'!R322:AA322))</f>
        <v>#DIV/0!</v>
      </c>
      <c r="J318" s="25" t="e">
        <f t="shared" si="127"/>
        <v>#DIV/0!</v>
      </c>
      <c r="K318" s="25" t="e">
        <f t="shared" si="128"/>
        <v>#DIV/0!</v>
      </c>
      <c r="L318" s="25" t="e">
        <f t="shared" si="129"/>
        <v>#DIV/0!</v>
      </c>
      <c r="M318" s="25" t="e">
        <f t="shared" si="150"/>
        <v>#DIV/0!</v>
      </c>
      <c r="N318" s="25" t="e">
        <f t="shared" si="150"/>
        <v>#DIV/0!</v>
      </c>
      <c r="O318" s="25" t="e">
        <f t="shared" si="130"/>
        <v>#DIV/0!</v>
      </c>
      <c r="P318" s="25" t="e">
        <f t="shared" si="131"/>
        <v>#DIV/0!</v>
      </c>
      <c r="Q318" s="25" t="e">
        <f t="shared" si="132"/>
        <v>#DIV/0!</v>
      </c>
      <c r="R318" s="25" t="e">
        <f t="shared" si="133"/>
        <v>#DIV/0!</v>
      </c>
      <c r="S318" s="25" t="e">
        <f t="shared" si="134"/>
        <v>#DIV/0!</v>
      </c>
      <c r="T318" s="25" t="e">
        <f t="shared" si="135"/>
        <v>#DIV/0!</v>
      </c>
      <c r="U318" s="25" t="e">
        <f t="shared" si="136"/>
        <v>#DIV/0!</v>
      </c>
      <c r="V318" s="25" t="e">
        <f t="shared" si="151"/>
        <v>#DIV/0!</v>
      </c>
      <c r="W318" s="25" t="e">
        <f t="shared" si="151"/>
        <v>#DIV/0!</v>
      </c>
      <c r="X318" s="25" t="e">
        <f t="shared" si="137"/>
        <v>#DIV/0!</v>
      </c>
      <c r="Y318" s="25" t="e">
        <f t="shared" si="152"/>
        <v>#DIV/0!</v>
      </c>
      <c r="Z318" s="25" t="e">
        <f t="shared" si="152"/>
        <v>#DIV/0!</v>
      </c>
      <c r="AA318" s="25" t="e">
        <f t="shared" si="152"/>
        <v>#DIV/0!</v>
      </c>
      <c r="AB318" s="25" t="e">
        <f t="shared" si="152"/>
        <v>#DIV/0!</v>
      </c>
      <c r="AC318" s="25" t="e">
        <f t="shared" si="152"/>
        <v>#DIV/0!</v>
      </c>
      <c r="AD318" s="25" t="e">
        <f t="shared" si="153"/>
        <v>#DIV/0!</v>
      </c>
      <c r="AE318" s="25" t="e">
        <f t="shared" si="153"/>
        <v>#DIV/0!</v>
      </c>
      <c r="AF318" s="25" t="e">
        <f t="shared" si="154"/>
        <v>#DIV/0!</v>
      </c>
      <c r="AG318" s="25" t="e">
        <f t="shared" si="154"/>
        <v>#DIV/0!</v>
      </c>
    </row>
    <row r="319" spans="1:33" x14ac:dyDescent="0.25">
      <c r="A319" s="1">
        <f>'Тулуз-Пьерон'!A323</f>
        <v>0</v>
      </c>
      <c r="B319" s="1" t="e">
        <f>AVERAGE('Тулуз-Пьерон'!H323:Q323)</f>
        <v>#DIV/0!</v>
      </c>
      <c r="C319" s="1" t="e">
        <f>AVERAGE('Тулуз-Пьерон'!R323:AA323)</f>
        <v>#DIV/0!</v>
      </c>
      <c r="D319" s="26" t="e">
        <f t="shared" si="126"/>
        <v>#DIV/0!</v>
      </c>
      <c r="E319" s="26" t="e">
        <f>STDEV('Тулуз-Пьерон'!H323:Q323)</f>
        <v>#DIV/0!</v>
      </c>
      <c r="F319" s="26" t="e">
        <f>STDEV('Тулуз-Пьерон'!R323:AA323)</f>
        <v>#DIV/0!</v>
      </c>
      <c r="G319" s="26" t="e">
        <f>SQRT(RSQ('Тулуз-Пьерон'!H323:Q323,'Тулуз-Пьерон'!R323:AA323))</f>
        <v>#DIV/0!</v>
      </c>
      <c r="J319" s="25" t="e">
        <f t="shared" si="127"/>
        <v>#DIV/0!</v>
      </c>
      <c r="K319" s="25" t="e">
        <f t="shared" si="128"/>
        <v>#DIV/0!</v>
      </c>
      <c r="L319" s="25" t="e">
        <f t="shared" si="129"/>
        <v>#DIV/0!</v>
      </c>
      <c r="M319" s="25" t="e">
        <f t="shared" si="150"/>
        <v>#DIV/0!</v>
      </c>
      <c r="N319" s="25" t="e">
        <f t="shared" si="150"/>
        <v>#DIV/0!</v>
      </c>
      <c r="O319" s="25" t="e">
        <f t="shared" si="130"/>
        <v>#DIV/0!</v>
      </c>
      <c r="P319" s="25" t="e">
        <f t="shared" si="131"/>
        <v>#DIV/0!</v>
      </c>
      <c r="Q319" s="25" t="e">
        <f t="shared" si="132"/>
        <v>#DIV/0!</v>
      </c>
      <c r="R319" s="25" t="e">
        <f t="shared" si="133"/>
        <v>#DIV/0!</v>
      </c>
      <c r="S319" s="25" t="e">
        <f t="shared" si="134"/>
        <v>#DIV/0!</v>
      </c>
      <c r="T319" s="25" t="e">
        <f t="shared" si="135"/>
        <v>#DIV/0!</v>
      </c>
      <c r="U319" s="25" t="e">
        <f t="shared" si="136"/>
        <v>#DIV/0!</v>
      </c>
      <c r="V319" s="25" t="e">
        <f t="shared" si="151"/>
        <v>#DIV/0!</v>
      </c>
      <c r="W319" s="25" t="e">
        <f t="shared" si="151"/>
        <v>#DIV/0!</v>
      </c>
      <c r="X319" s="25" t="e">
        <f t="shared" si="137"/>
        <v>#DIV/0!</v>
      </c>
      <c r="Y319" s="25" t="e">
        <f t="shared" si="152"/>
        <v>#DIV/0!</v>
      </c>
      <c r="Z319" s="25" t="e">
        <f t="shared" si="152"/>
        <v>#DIV/0!</v>
      </c>
      <c r="AA319" s="25" t="e">
        <f t="shared" si="152"/>
        <v>#DIV/0!</v>
      </c>
      <c r="AB319" s="25" t="e">
        <f t="shared" si="152"/>
        <v>#DIV/0!</v>
      </c>
      <c r="AC319" s="25" t="e">
        <f t="shared" si="152"/>
        <v>#DIV/0!</v>
      </c>
      <c r="AD319" s="25" t="e">
        <f t="shared" si="153"/>
        <v>#DIV/0!</v>
      </c>
      <c r="AE319" s="25" t="e">
        <f t="shared" si="153"/>
        <v>#DIV/0!</v>
      </c>
      <c r="AF319" s="25" t="e">
        <f t="shared" si="154"/>
        <v>#DIV/0!</v>
      </c>
      <c r="AG319" s="25" t="e">
        <f t="shared" si="154"/>
        <v>#DIV/0!</v>
      </c>
    </row>
    <row r="320" spans="1:33" x14ac:dyDescent="0.25">
      <c r="A320" s="1">
        <f>'Тулуз-Пьерон'!A324</f>
        <v>0</v>
      </c>
      <c r="B320" s="1" t="e">
        <f>AVERAGE('Тулуз-Пьерон'!H324:Q324)</f>
        <v>#DIV/0!</v>
      </c>
      <c r="C320" s="1" t="e">
        <f>AVERAGE('Тулуз-Пьерон'!R324:AA324)</f>
        <v>#DIV/0!</v>
      </c>
      <c r="D320" s="26" t="e">
        <f t="shared" si="126"/>
        <v>#DIV/0!</v>
      </c>
      <c r="E320" s="26" t="e">
        <f>STDEV('Тулуз-Пьерон'!H324:Q324)</f>
        <v>#DIV/0!</v>
      </c>
      <c r="F320" s="26" t="e">
        <f>STDEV('Тулуз-Пьерон'!R324:AA324)</f>
        <v>#DIV/0!</v>
      </c>
      <c r="G320" s="26" t="e">
        <f>SQRT(RSQ('Тулуз-Пьерон'!H324:Q324,'Тулуз-Пьерон'!R324:AA324))</f>
        <v>#DIV/0!</v>
      </c>
      <c r="J320" s="25" t="e">
        <f t="shared" si="127"/>
        <v>#DIV/0!</v>
      </c>
      <c r="K320" s="25" t="e">
        <f t="shared" si="128"/>
        <v>#DIV/0!</v>
      </c>
      <c r="L320" s="25" t="e">
        <f t="shared" si="129"/>
        <v>#DIV/0!</v>
      </c>
      <c r="M320" s="25" t="e">
        <f t="shared" si="150"/>
        <v>#DIV/0!</v>
      </c>
      <c r="N320" s="25" t="e">
        <f t="shared" si="150"/>
        <v>#DIV/0!</v>
      </c>
      <c r="O320" s="25" t="e">
        <f t="shared" si="130"/>
        <v>#DIV/0!</v>
      </c>
      <c r="P320" s="25" t="e">
        <f t="shared" si="131"/>
        <v>#DIV/0!</v>
      </c>
      <c r="Q320" s="25" t="e">
        <f t="shared" si="132"/>
        <v>#DIV/0!</v>
      </c>
      <c r="R320" s="25" t="e">
        <f t="shared" si="133"/>
        <v>#DIV/0!</v>
      </c>
      <c r="S320" s="25" t="e">
        <f t="shared" si="134"/>
        <v>#DIV/0!</v>
      </c>
      <c r="T320" s="25" t="e">
        <f t="shared" si="135"/>
        <v>#DIV/0!</v>
      </c>
      <c r="U320" s="25" t="e">
        <f t="shared" si="136"/>
        <v>#DIV/0!</v>
      </c>
      <c r="V320" s="25" t="e">
        <f t="shared" si="151"/>
        <v>#DIV/0!</v>
      </c>
      <c r="W320" s="25" t="e">
        <f t="shared" si="151"/>
        <v>#DIV/0!</v>
      </c>
      <c r="X320" s="25" t="e">
        <f t="shared" si="137"/>
        <v>#DIV/0!</v>
      </c>
      <c r="Y320" s="25" t="e">
        <f t="shared" si="152"/>
        <v>#DIV/0!</v>
      </c>
      <c r="Z320" s="25" t="e">
        <f t="shared" si="152"/>
        <v>#DIV/0!</v>
      </c>
      <c r="AA320" s="25" t="e">
        <f t="shared" si="152"/>
        <v>#DIV/0!</v>
      </c>
      <c r="AB320" s="25" t="e">
        <f t="shared" si="152"/>
        <v>#DIV/0!</v>
      </c>
      <c r="AC320" s="25" t="e">
        <f t="shared" si="152"/>
        <v>#DIV/0!</v>
      </c>
      <c r="AD320" s="25" t="e">
        <f t="shared" si="153"/>
        <v>#DIV/0!</v>
      </c>
      <c r="AE320" s="25" t="e">
        <f t="shared" si="153"/>
        <v>#DIV/0!</v>
      </c>
      <c r="AF320" s="25" t="e">
        <f t="shared" si="154"/>
        <v>#DIV/0!</v>
      </c>
      <c r="AG320" s="25" t="e">
        <f t="shared" si="154"/>
        <v>#DIV/0!</v>
      </c>
    </row>
    <row r="321" spans="1:33" x14ac:dyDescent="0.25">
      <c r="A321" s="1">
        <f>'Тулуз-Пьерон'!A325</f>
        <v>0</v>
      </c>
      <c r="B321" s="1" t="e">
        <f>AVERAGE('Тулуз-Пьерон'!H325:Q325)</f>
        <v>#DIV/0!</v>
      </c>
      <c r="C321" s="1" t="e">
        <f>AVERAGE('Тулуз-Пьерон'!R325:AA325)</f>
        <v>#DIV/0!</v>
      </c>
      <c r="D321" s="26" t="e">
        <f t="shared" si="126"/>
        <v>#DIV/0!</v>
      </c>
      <c r="E321" s="26" t="e">
        <f>STDEV('Тулуз-Пьерон'!H325:Q325)</f>
        <v>#DIV/0!</v>
      </c>
      <c r="F321" s="26" t="e">
        <f>STDEV('Тулуз-Пьерон'!R325:AA325)</f>
        <v>#DIV/0!</v>
      </c>
      <c r="G321" s="26" t="e">
        <f>SQRT(RSQ('Тулуз-Пьерон'!H325:Q325,'Тулуз-Пьерон'!R325:AA325))</f>
        <v>#DIV/0!</v>
      </c>
      <c r="J321" s="25" t="e">
        <f t="shared" si="127"/>
        <v>#DIV/0!</v>
      </c>
      <c r="K321" s="25" t="e">
        <f t="shared" si="128"/>
        <v>#DIV/0!</v>
      </c>
      <c r="L321" s="25" t="e">
        <f t="shared" si="129"/>
        <v>#DIV/0!</v>
      </c>
      <c r="M321" s="25" t="e">
        <f t="shared" si="150"/>
        <v>#DIV/0!</v>
      </c>
      <c r="N321" s="25" t="e">
        <f t="shared" si="150"/>
        <v>#DIV/0!</v>
      </c>
      <c r="O321" s="25" t="e">
        <f t="shared" si="130"/>
        <v>#DIV/0!</v>
      </c>
      <c r="P321" s="25" t="e">
        <f t="shared" si="131"/>
        <v>#DIV/0!</v>
      </c>
      <c r="Q321" s="25" t="e">
        <f t="shared" si="132"/>
        <v>#DIV/0!</v>
      </c>
      <c r="R321" s="25" t="e">
        <f t="shared" si="133"/>
        <v>#DIV/0!</v>
      </c>
      <c r="S321" s="25" t="e">
        <f t="shared" si="134"/>
        <v>#DIV/0!</v>
      </c>
      <c r="T321" s="25" t="e">
        <f t="shared" si="135"/>
        <v>#DIV/0!</v>
      </c>
      <c r="U321" s="25" t="e">
        <f t="shared" si="136"/>
        <v>#DIV/0!</v>
      </c>
      <c r="V321" s="25" t="e">
        <f t="shared" si="151"/>
        <v>#DIV/0!</v>
      </c>
      <c r="W321" s="25" t="e">
        <f t="shared" si="151"/>
        <v>#DIV/0!</v>
      </c>
      <c r="X321" s="25" t="e">
        <f t="shared" si="137"/>
        <v>#DIV/0!</v>
      </c>
      <c r="Y321" s="25" t="e">
        <f t="shared" ref="Y321:AC330" si="155">IF(AND($D321&gt;0,$D321&lt;=0.89),"ПАТОЛОГИЯ",IF(AND($D321&gt;0.89,$D321&lt;=0.91),"Слабая",IF(AND($D321&gt;91,$D321&lt;=0.93),"Средняя",IF(AND($D321&gt;0.93,$D321&lt;=0.96),"Хорошая",IF(AND($D321&gt;0.96,$D321&lt;=1),"Высокая","ОШИБКА")))))</f>
        <v>#DIV/0!</v>
      </c>
      <c r="Z321" s="25" t="e">
        <f t="shared" si="155"/>
        <v>#DIV/0!</v>
      </c>
      <c r="AA321" s="25" t="e">
        <f t="shared" si="155"/>
        <v>#DIV/0!</v>
      </c>
      <c r="AB321" s="25" t="e">
        <f t="shared" si="155"/>
        <v>#DIV/0!</v>
      </c>
      <c r="AC321" s="25" t="e">
        <f t="shared" si="155"/>
        <v>#DIV/0!</v>
      </c>
      <c r="AD321" s="25" t="e">
        <f t="shared" si="153"/>
        <v>#DIV/0!</v>
      </c>
      <c r="AE321" s="25" t="e">
        <f t="shared" si="153"/>
        <v>#DIV/0!</v>
      </c>
      <c r="AF321" s="25" t="e">
        <f t="shared" si="154"/>
        <v>#DIV/0!</v>
      </c>
      <c r="AG321" s="25" t="e">
        <f t="shared" si="154"/>
        <v>#DIV/0!</v>
      </c>
    </row>
    <row r="322" spans="1:33" x14ac:dyDescent="0.25">
      <c r="A322" s="1">
        <f>'Тулуз-Пьерон'!A326</f>
        <v>0</v>
      </c>
      <c r="B322" s="1" t="e">
        <f>AVERAGE('Тулуз-Пьерон'!H326:Q326)</f>
        <v>#DIV/0!</v>
      </c>
      <c r="C322" s="1" t="e">
        <f>AVERAGE('Тулуз-Пьерон'!R326:AA326)</f>
        <v>#DIV/0!</v>
      </c>
      <c r="D322" s="26" t="e">
        <f t="shared" si="126"/>
        <v>#DIV/0!</v>
      </c>
      <c r="E322" s="26" t="e">
        <f>STDEV('Тулуз-Пьерон'!H326:Q326)</f>
        <v>#DIV/0!</v>
      </c>
      <c r="F322" s="26" t="e">
        <f>STDEV('Тулуз-Пьерон'!R326:AA326)</f>
        <v>#DIV/0!</v>
      </c>
      <c r="G322" s="26" t="e">
        <f>SQRT(RSQ('Тулуз-Пьерон'!H326:Q326,'Тулуз-Пьерон'!R326:AA326))</f>
        <v>#DIV/0!</v>
      </c>
      <c r="J322" s="25" t="e">
        <f t="shared" si="127"/>
        <v>#DIV/0!</v>
      </c>
      <c r="K322" s="25" t="e">
        <f t="shared" si="128"/>
        <v>#DIV/0!</v>
      </c>
      <c r="L322" s="25" t="e">
        <f t="shared" si="129"/>
        <v>#DIV/0!</v>
      </c>
      <c r="M322" s="25" t="e">
        <f t="shared" si="150"/>
        <v>#DIV/0!</v>
      </c>
      <c r="N322" s="25" t="e">
        <f t="shared" si="150"/>
        <v>#DIV/0!</v>
      </c>
      <c r="O322" s="25" t="e">
        <f t="shared" si="130"/>
        <v>#DIV/0!</v>
      </c>
      <c r="P322" s="25" t="e">
        <f t="shared" si="131"/>
        <v>#DIV/0!</v>
      </c>
      <c r="Q322" s="25" t="e">
        <f t="shared" si="132"/>
        <v>#DIV/0!</v>
      </c>
      <c r="R322" s="25" t="e">
        <f t="shared" si="133"/>
        <v>#DIV/0!</v>
      </c>
      <c r="S322" s="25" t="e">
        <f t="shared" si="134"/>
        <v>#DIV/0!</v>
      </c>
      <c r="T322" s="25" t="e">
        <f t="shared" si="135"/>
        <v>#DIV/0!</v>
      </c>
      <c r="U322" s="25" t="e">
        <f t="shared" si="136"/>
        <v>#DIV/0!</v>
      </c>
      <c r="V322" s="25" t="e">
        <f t="shared" si="151"/>
        <v>#DIV/0!</v>
      </c>
      <c r="W322" s="25" t="e">
        <f t="shared" si="151"/>
        <v>#DIV/0!</v>
      </c>
      <c r="X322" s="25" t="e">
        <f t="shared" si="137"/>
        <v>#DIV/0!</v>
      </c>
      <c r="Y322" s="25" t="e">
        <f t="shared" si="155"/>
        <v>#DIV/0!</v>
      </c>
      <c r="Z322" s="25" t="e">
        <f t="shared" si="155"/>
        <v>#DIV/0!</v>
      </c>
      <c r="AA322" s="25" t="e">
        <f t="shared" si="155"/>
        <v>#DIV/0!</v>
      </c>
      <c r="AB322" s="25" t="e">
        <f t="shared" si="155"/>
        <v>#DIV/0!</v>
      </c>
      <c r="AC322" s="25" t="e">
        <f t="shared" si="155"/>
        <v>#DIV/0!</v>
      </c>
      <c r="AD322" s="25" t="e">
        <f t="shared" si="153"/>
        <v>#DIV/0!</v>
      </c>
      <c r="AE322" s="25" t="e">
        <f t="shared" si="153"/>
        <v>#DIV/0!</v>
      </c>
      <c r="AF322" s="25" t="e">
        <f t="shared" si="154"/>
        <v>#DIV/0!</v>
      </c>
      <c r="AG322" s="25" t="e">
        <f t="shared" si="154"/>
        <v>#DIV/0!</v>
      </c>
    </row>
    <row r="323" spans="1:33" x14ac:dyDescent="0.25">
      <c r="A323" s="1">
        <f>'Тулуз-Пьерон'!A327</f>
        <v>0</v>
      </c>
      <c r="B323" s="1" t="e">
        <f>AVERAGE('Тулуз-Пьерон'!H327:Q327)</f>
        <v>#DIV/0!</v>
      </c>
      <c r="C323" s="1" t="e">
        <f>AVERAGE('Тулуз-Пьерон'!R327:AA327)</f>
        <v>#DIV/0!</v>
      </c>
      <c r="D323" s="26" t="e">
        <f t="shared" si="126"/>
        <v>#DIV/0!</v>
      </c>
      <c r="E323" s="26" t="e">
        <f>STDEV('Тулуз-Пьерон'!H327:Q327)</f>
        <v>#DIV/0!</v>
      </c>
      <c r="F323" s="26" t="e">
        <f>STDEV('Тулуз-Пьерон'!R327:AA327)</f>
        <v>#DIV/0!</v>
      </c>
      <c r="G323" s="26" t="e">
        <f>SQRT(RSQ('Тулуз-Пьерон'!H327:Q327,'Тулуз-Пьерон'!R327:AA327))</f>
        <v>#DIV/0!</v>
      </c>
      <c r="J323" s="25" t="e">
        <f t="shared" si="127"/>
        <v>#DIV/0!</v>
      </c>
      <c r="K323" s="25" t="e">
        <f t="shared" si="128"/>
        <v>#DIV/0!</v>
      </c>
      <c r="L323" s="25" t="e">
        <f t="shared" si="129"/>
        <v>#DIV/0!</v>
      </c>
      <c r="M323" s="25" t="e">
        <f t="shared" si="150"/>
        <v>#DIV/0!</v>
      </c>
      <c r="N323" s="25" t="e">
        <f t="shared" si="150"/>
        <v>#DIV/0!</v>
      </c>
      <c r="O323" s="25" t="e">
        <f t="shared" si="130"/>
        <v>#DIV/0!</v>
      </c>
      <c r="P323" s="25" t="e">
        <f t="shared" si="131"/>
        <v>#DIV/0!</v>
      </c>
      <c r="Q323" s="25" t="e">
        <f t="shared" si="132"/>
        <v>#DIV/0!</v>
      </c>
      <c r="R323" s="25" t="e">
        <f t="shared" si="133"/>
        <v>#DIV/0!</v>
      </c>
      <c r="S323" s="25" t="e">
        <f t="shared" si="134"/>
        <v>#DIV/0!</v>
      </c>
      <c r="T323" s="25" t="e">
        <f t="shared" si="135"/>
        <v>#DIV/0!</v>
      </c>
      <c r="U323" s="25" t="e">
        <f t="shared" si="136"/>
        <v>#DIV/0!</v>
      </c>
      <c r="V323" s="25" t="e">
        <f t="shared" si="151"/>
        <v>#DIV/0!</v>
      </c>
      <c r="W323" s="25" t="e">
        <f t="shared" si="151"/>
        <v>#DIV/0!</v>
      </c>
      <c r="X323" s="25" t="e">
        <f t="shared" si="137"/>
        <v>#DIV/0!</v>
      </c>
      <c r="Y323" s="25" t="e">
        <f t="shared" si="155"/>
        <v>#DIV/0!</v>
      </c>
      <c r="Z323" s="25" t="e">
        <f t="shared" si="155"/>
        <v>#DIV/0!</v>
      </c>
      <c r="AA323" s="25" t="e">
        <f t="shared" si="155"/>
        <v>#DIV/0!</v>
      </c>
      <c r="AB323" s="25" t="e">
        <f t="shared" si="155"/>
        <v>#DIV/0!</v>
      </c>
      <c r="AC323" s="25" t="e">
        <f t="shared" si="155"/>
        <v>#DIV/0!</v>
      </c>
      <c r="AD323" s="25" t="e">
        <f t="shared" si="153"/>
        <v>#DIV/0!</v>
      </c>
      <c r="AE323" s="25" t="e">
        <f t="shared" si="153"/>
        <v>#DIV/0!</v>
      </c>
      <c r="AF323" s="25" t="e">
        <f t="shared" si="154"/>
        <v>#DIV/0!</v>
      </c>
      <c r="AG323" s="25" t="e">
        <f t="shared" si="154"/>
        <v>#DIV/0!</v>
      </c>
    </row>
    <row r="324" spans="1:33" x14ac:dyDescent="0.25">
      <c r="A324" s="1">
        <f>'Тулуз-Пьерон'!A328</f>
        <v>0</v>
      </c>
      <c r="B324" s="1" t="e">
        <f>AVERAGE('Тулуз-Пьерон'!H328:Q328)</f>
        <v>#DIV/0!</v>
      </c>
      <c r="C324" s="1" t="e">
        <f>AVERAGE('Тулуз-Пьерон'!R328:AA328)</f>
        <v>#DIV/0!</v>
      </c>
      <c r="D324" s="26" t="e">
        <f t="shared" si="126"/>
        <v>#DIV/0!</v>
      </c>
      <c r="E324" s="26" t="e">
        <f>STDEV('Тулуз-Пьерон'!H328:Q328)</f>
        <v>#DIV/0!</v>
      </c>
      <c r="F324" s="26" t="e">
        <f>STDEV('Тулуз-Пьерон'!R328:AA328)</f>
        <v>#DIV/0!</v>
      </c>
      <c r="G324" s="26" t="e">
        <f>SQRT(RSQ('Тулуз-Пьерон'!H328:Q328,'Тулуз-Пьерон'!R328:AA328))</f>
        <v>#DIV/0!</v>
      </c>
      <c r="J324" s="25" t="e">
        <f t="shared" si="127"/>
        <v>#DIV/0!</v>
      </c>
      <c r="K324" s="25" t="e">
        <f t="shared" si="128"/>
        <v>#DIV/0!</v>
      </c>
      <c r="L324" s="25" t="e">
        <f t="shared" si="129"/>
        <v>#DIV/0!</v>
      </c>
      <c r="M324" s="25" t="e">
        <f t="shared" si="150"/>
        <v>#DIV/0!</v>
      </c>
      <c r="N324" s="25" t="e">
        <f t="shared" si="150"/>
        <v>#DIV/0!</v>
      </c>
      <c r="O324" s="25" t="e">
        <f t="shared" si="130"/>
        <v>#DIV/0!</v>
      </c>
      <c r="P324" s="25" t="e">
        <f t="shared" si="131"/>
        <v>#DIV/0!</v>
      </c>
      <c r="Q324" s="25" t="e">
        <f t="shared" si="132"/>
        <v>#DIV/0!</v>
      </c>
      <c r="R324" s="25" t="e">
        <f t="shared" si="133"/>
        <v>#DIV/0!</v>
      </c>
      <c r="S324" s="25" t="e">
        <f t="shared" si="134"/>
        <v>#DIV/0!</v>
      </c>
      <c r="T324" s="25" t="e">
        <f t="shared" si="135"/>
        <v>#DIV/0!</v>
      </c>
      <c r="U324" s="25" t="e">
        <f t="shared" si="136"/>
        <v>#DIV/0!</v>
      </c>
      <c r="V324" s="25" t="e">
        <f t="shared" si="151"/>
        <v>#DIV/0!</v>
      </c>
      <c r="W324" s="25" t="e">
        <f t="shared" si="151"/>
        <v>#DIV/0!</v>
      </c>
      <c r="X324" s="25" t="e">
        <f t="shared" si="137"/>
        <v>#DIV/0!</v>
      </c>
      <c r="Y324" s="25" t="e">
        <f t="shared" si="155"/>
        <v>#DIV/0!</v>
      </c>
      <c r="Z324" s="25" t="e">
        <f t="shared" si="155"/>
        <v>#DIV/0!</v>
      </c>
      <c r="AA324" s="25" t="e">
        <f t="shared" si="155"/>
        <v>#DIV/0!</v>
      </c>
      <c r="AB324" s="25" t="e">
        <f t="shared" si="155"/>
        <v>#DIV/0!</v>
      </c>
      <c r="AC324" s="25" t="e">
        <f t="shared" si="155"/>
        <v>#DIV/0!</v>
      </c>
      <c r="AD324" s="25" t="e">
        <f t="shared" si="153"/>
        <v>#DIV/0!</v>
      </c>
      <c r="AE324" s="25" t="e">
        <f t="shared" si="153"/>
        <v>#DIV/0!</v>
      </c>
      <c r="AF324" s="25" t="e">
        <f t="shared" si="154"/>
        <v>#DIV/0!</v>
      </c>
      <c r="AG324" s="25" t="e">
        <f t="shared" si="154"/>
        <v>#DIV/0!</v>
      </c>
    </row>
    <row r="325" spans="1:33" x14ac:dyDescent="0.25">
      <c r="A325" s="1">
        <f>'Тулуз-Пьерон'!A329</f>
        <v>0</v>
      </c>
      <c r="B325" s="1" t="e">
        <f>AVERAGE('Тулуз-Пьерон'!H329:Q329)</f>
        <v>#DIV/0!</v>
      </c>
      <c r="C325" s="1" t="e">
        <f>AVERAGE('Тулуз-Пьерон'!R329:AA329)</f>
        <v>#DIV/0!</v>
      </c>
      <c r="D325" s="26" t="e">
        <f t="shared" si="126"/>
        <v>#DIV/0!</v>
      </c>
      <c r="E325" s="26" t="e">
        <f>STDEV('Тулуз-Пьерон'!H329:Q329)</f>
        <v>#DIV/0!</v>
      </c>
      <c r="F325" s="26" t="e">
        <f>STDEV('Тулуз-Пьерон'!R329:AA329)</f>
        <v>#DIV/0!</v>
      </c>
      <c r="G325" s="26" t="e">
        <f>SQRT(RSQ('Тулуз-Пьерон'!H329:Q329,'Тулуз-Пьерон'!R329:AA329))</f>
        <v>#DIV/0!</v>
      </c>
      <c r="J325" s="25" t="e">
        <f t="shared" si="127"/>
        <v>#DIV/0!</v>
      </c>
      <c r="K325" s="25" t="e">
        <f t="shared" si="128"/>
        <v>#DIV/0!</v>
      </c>
      <c r="L325" s="25" t="e">
        <f t="shared" si="129"/>
        <v>#DIV/0!</v>
      </c>
      <c r="M325" s="25" t="e">
        <f t="shared" si="150"/>
        <v>#DIV/0!</v>
      </c>
      <c r="N325" s="25" t="e">
        <f t="shared" si="150"/>
        <v>#DIV/0!</v>
      </c>
      <c r="O325" s="25" t="e">
        <f t="shared" si="130"/>
        <v>#DIV/0!</v>
      </c>
      <c r="P325" s="25" t="e">
        <f t="shared" si="131"/>
        <v>#DIV/0!</v>
      </c>
      <c r="Q325" s="25" t="e">
        <f t="shared" si="132"/>
        <v>#DIV/0!</v>
      </c>
      <c r="R325" s="25" t="e">
        <f t="shared" si="133"/>
        <v>#DIV/0!</v>
      </c>
      <c r="S325" s="25" t="e">
        <f t="shared" si="134"/>
        <v>#DIV/0!</v>
      </c>
      <c r="T325" s="25" t="e">
        <f t="shared" si="135"/>
        <v>#DIV/0!</v>
      </c>
      <c r="U325" s="25" t="e">
        <f t="shared" si="136"/>
        <v>#DIV/0!</v>
      </c>
      <c r="V325" s="25" t="e">
        <f t="shared" si="151"/>
        <v>#DIV/0!</v>
      </c>
      <c r="W325" s="25" t="e">
        <f t="shared" si="151"/>
        <v>#DIV/0!</v>
      </c>
      <c r="X325" s="25" t="e">
        <f t="shared" si="137"/>
        <v>#DIV/0!</v>
      </c>
      <c r="Y325" s="25" t="e">
        <f t="shared" si="155"/>
        <v>#DIV/0!</v>
      </c>
      <c r="Z325" s="25" t="e">
        <f t="shared" si="155"/>
        <v>#DIV/0!</v>
      </c>
      <c r="AA325" s="25" t="e">
        <f t="shared" si="155"/>
        <v>#DIV/0!</v>
      </c>
      <c r="AB325" s="25" t="e">
        <f t="shared" si="155"/>
        <v>#DIV/0!</v>
      </c>
      <c r="AC325" s="25" t="e">
        <f t="shared" si="155"/>
        <v>#DIV/0!</v>
      </c>
      <c r="AD325" s="25" t="e">
        <f t="shared" si="153"/>
        <v>#DIV/0!</v>
      </c>
      <c r="AE325" s="25" t="e">
        <f t="shared" si="153"/>
        <v>#DIV/0!</v>
      </c>
      <c r="AF325" s="25" t="e">
        <f t="shared" si="154"/>
        <v>#DIV/0!</v>
      </c>
      <c r="AG325" s="25" t="e">
        <f t="shared" si="154"/>
        <v>#DIV/0!</v>
      </c>
    </row>
    <row r="326" spans="1:33" x14ac:dyDescent="0.25">
      <c r="A326" s="1">
        <f>'Тулуз-Пьерон'!A330</f>
        <v>0</v>
      </c>
      <c r="B326" s="1" t="e">
        <f>AVERAGE('Тулуз-Пьерон'!H330:Q330)</f>
        <v>#DIV/0!</v>
      </c>
      <c r="C326" s="1" t="e">
        <f>AVERAGE('Тулуз-Пьерон'!R330:AA330)</f>
        <v>#DIV/0!</v>
      </c>
      <c r="D326" s="26" t="e">
        <f t="shared" si="126"/>
        <v>#DIV/0!</v>
      </c>
      <c r="E326" s="26" t="e">
        <f>STDEV('Тулуз-Пьерон'!H330:Q330)</f>
        <v>#DIV/0!</v>
      </c>
      <c r="F326" s="26" t="e">
        <f>STDEV('Тулуз-Пьерон'!R330:AA330)</f>
        <v>#DIV/0!</v>
      </c>
      <c r="G326" s="26" t="e">
        <f>SQRT(RSQ('Тулуз-Пьерон'!H330:Q330,'Тулуз-Пьерон'!R330:AA330))</f>
        <v>#DIV/0!</v>
      </c>
      <c r="J326" s="25" t="e">
        <f t="shared" si="127"/>
        <v>#DIV/0!</v>
      </c>
      <c r="K326" s="25" t="e">
        <f t="shared" si="128"/>
        <v>#DIV/0!</v>
      </c>
      <c r="L326" s="25" t="e">
        <f t="shared" si="129"/>
        <v>#DIV/0!</v>
      </c>
      <c r="M326" s="25" t="e">
        <f t="shared" si="150"/>
        <v>#DIV/0!</v>
      </c>
      <c r="N326" s="25" t="e">
        <f t="shared" si="150"/>
        <v>#DIV/0!</v>
      </c>
      <c r="O326" s="25" t="e">
        <f t="shared" si="130"/>
        <v>#DIV/0!</v>
      </c>
      <c r="P326" s="25" t="e">
        <f t="shared" si="131"/>
        <v>#DIV/0!</v>
      </c>
      <c r="Q326" s="25" t="e">
        <f t="shared" si="132"/>
        <v>#DIV/0!</v>
      </c>
      <c r="R326" s="25" t="e">
        <f t="shared" si="133"/>
        <v>#DIV/0!</v>
      </c>
      <c r="S326" s="25" t="e">
        <f t="shared" si="134"/>
        <v>#DIV/0!</v>
      </c>
      <c r="T326" s="25" t="e">
        <f t="shared" si="135"/>
        <v>#DIV/0!</v>
      </c>
      <c r="U326" s="25" t="e">
        <f t="shared" si="136"/>
        <v>#DIV/0!</v>
      </c>
      <c r="V326" s="25" t="e">
        <f t="shared" si="151"/>
        <v>#DIV/0!</v>
      </c>
      <c r="W326" s="25" t="e">
        <f t="shared" si="151"/>
        <v>#DIV/0!</v>
      </c>
      <c r="X326" s="25" t="e">
        <f t="shared" si="137"/>
        <v>#DIV/0!</v>
      </c>
      <c r="Y326" s="25" t="e">
        <f t="shared" si="155"/>
        <v>#DIV/0!</v>
      </c>
      <c r="Z326" s="25" t="e">
        <f t="shared" si="155"/>
        <v>#DIV/0!</v>
      </c>
      <c r="AA326" s="25" t="e">
        <f t="shared" si="155"/>
        <v>#DIV/0!</v>
      </c>
      <c r="AB326" s="25" t="e">
        <f t="shared" si="155"/>
        <v>#DIV/0!</v>
      </c>
      <c r="AC326" s="25" t="e">
        <f t="shared" si="155"/>
        <v>#DIV/0!</v>
      </c>
      <c r="AD326" s="25" t="e">
        <f t="shared" si="153"/>
        <v>#DIV/0!</v>
      </c>
      <c r="AE326" s="25" t="e">
        <f t="shared" si="153"/>
        <v>#DIV/0!</v>
      </c>
      <c r="AF326" s="25" t="e">
        <f t="shared" si="154"/>
        <v>#DIV/0!</v>
      </c>
      <c r="AG326" s="25" t="e">
        <f t="shared" si="154"/>
        <v>#DIV/0!</v>
      </c>
    </row>
    <row r="327" spans="1:33" x14ac:dyDescent="0.25">
      <c r="A327" s="1">
        <f>'Тулуз-Пьерон'!A331</f>
        <v>0</v>
      </c>
      <c r="B327" s="1" t="e">
        <f>AVERAGE('Тулуз-Пьерон'!H331:Q331)</f>
        <v>#DIV/0!</v>
      </c>
      <c r="C327" s="1" t="e">
        <f>AVERAGE('Тулуз-Пьерон'!R331:AA331)</f>
        <v>#DIV/0!</v>
      </c>
      <c r="D327" s="26" t="e">
        <f t="shared" si="126"/>
        <v>#DIV/0!</v>
      </c>
      <c r="E327" s="26" t="e">
        <f>STDEV('Тулуз-Пьерон'!H331:Q331)</f>
        <v>#DIV/0!</v>
      </c>
      <c r="F327" s="26" t="e">
        <f>STDEV('Тулуз-Пьерон'!R331:AA331)</f>
        <v>#DIV/0!</v>
      </c>
      <c r="G327" s="26" t="e">
        <f>SQRT(RSQ('Тулуз-Пьерон'!H331:Q331,'Тулуз-Пьерон'!R331:AA331))</f>
        <v>#DIV/0!</v>
      </c>
      <c r="J327" s="25" t="e">
        <f t="shared" si="127"/>
        <v>#DIV/0!</v>
      </c>
      <c r="K327" s="25" t="e">
        <f t="shared" si="128"/>
        <v>#DIV/0!</v>
      </c>
      <c r="L327" s="25" t="e">
        <f t="shared" si="129"/>
        <v>#DIV/0!</v>
      </c>
      <c r="M327" s="25" t="e">
        <f t="shared" si="150"/>
        <v>#DIV/0!</v>
      </c>
      <c r="N327" s="25" t="e">
        <f t="shared" si="150"/>
        <v>#DIV/0!</v>
      </c>
      <c r="O327" s="25" t="e">
        <f t="shared" si="130"/>
        <v>#DIV/0!</v>
      </c>
      <c r="P327" s="25" t="e">
        <f t="shared" si="131"/>
        <v>#DIV/0!</v>
      </c>
      <c r="Q327" s="25" t="e">
        <f t="shared" si="132"/>
        <v>#DIV/0!</v>
      </c>
      <c r="R327" s="25" t="e">
        <f t="shared" si="133"/>
        <v>#DIV/0!</v>
      </c>
      <c r="S327" s="25" t="e">
        <f t="shared" si="134"/>
        <v>#DIV/0!</v>
      </c>
      <c r="T327" s="25" t="e">
        <f t="shared" si="135"/>
        <v>#DIV/0!</v>
      </c>
      <c r="U327" s="25" t="e">
        <f t="shared" si="136"/>
        <v>#DIV/0!</v>
      </c>
      <c r="V327" s="25" t="e">
        <f t="shared" si="151"/>
        <v>#DIV/0!</v>
      </c>
      <c r="W327" s="25" t="e">
        <f t="shared" si="151"/>
        <v>#DIV/0!</v>
      </c>
      <c r="X327" s="25" t="e">
        <f t="shared" si="137"/>
        <v>#DIV/0!</v>
      </c>
      <c r="Y327" s="25" t="e">
        <f t="shared" si="155"/>
        <v>#DIV/0!</v>
      </c>
      <c r="Z327" s="25" t="e">
        <f t="shared" si="155"/>
        <v>#DIV/0!</v>
      </c>
      <c r="AA327" s="25" t="e">
        <f t="shared" si="155"/>
        <v>#DIV/0!</v>
      </c>
      <c r="AB327" s="25" t="e">
        <f t="shared" si="155"/>
        <v>#DIV/0!</v>
      </c>
      <c r="AC327" s="25" t="e">
        <f t="shared" si="155"/>
        <v>#DIV/0!</v>
      </c>
      <c r="AD327" s="25" t="e">
        <f t="shared" si="153"/>
        <v>#DIV/0!</v>
      </c>
      <c r="AE327" s="25" t="e">
        <f t="shared" si="153"/>
        <v>#DIV/0!</v>
      </c>
      <c r="AF327" s="25" t="e">
        <f t="shared" si="154"/>
        <v>#DIV/0!</v>
      </c>
      <c r="AG327" s="25" t="e">
        <f t="shared" si="154"/>
        <v>#DIV/0!</v>
      </c>
    </row>
    <row r="328" spans="1:33" x14ac:dyDescent="0.25">
      <c r="A328" s="1">
        <f>'Тулуз-Пьерон'!A332</f>
        <v>0</v>
      </c>
      <c r="B328" s="1" t="e">
        <f>AVERAGE('Тулуз-Пьерон'!H332:Q332)</f>
        <v>#DIV/0!</v>
      </c>
      <c r="C328" s="1" t="e">
        <f>AVERAGE('Тулуз-Пьерон'!R332:AA332)</f>
        <v>#DIV/0!</v>
      </c>
      <c r="D328" s="26" t="e">
        <f t="shared" si="126"/>
        <v>#DIV/0!</v>
      </c>
      <c r="E328" s="26" t="e">
        <f>STDEV('Тулуз-Пьерон'!H332:Q332)</f>
        <v>#DIV/0!</v>
      </c>
      <c r="F328" s="26" t="e">
        <f>STDEV('Тулуз-Пьерон'!R332:AA332)</f>
        <v>#DIV/0!</v>
      </c>
      <c r="G328" s="26" t="e">
        <f>SQRT(RSQ('Тулуз-Пьерон'!H332:Q332,'Тулуз-Пьерон'!R332:AA332))</f>
        <v>#DIV/0!</v>
      </c>
      <c r="J328" s="25" t="e">
        <f t="shared" si="127"/>
        <v>#DIV/0!</v>
      </c>
      <c r="K328" s="25" t="e">
        <f t="shared" si="128"/>
        <v>#DIV/0!</v>
      </c>
      <c r="L328" s="25" t="e">
        <f t="shared" si="129"/>
        <v>#DIV/0!</v>
      </c>
      <c r="M328" s="25" t="e">
        <f t="shared" si="150"/>
        <v>#DIV/0!</v>
      </c>
      <c r="N328" s="25" t="e">
        <f t="shared" si="150"/>
        <v>#DIV/0!</v>
      </c>
      <c r="O328" s="25" t="e">
        <f t="shared" si="130"/>
        <v>#DIV/0!</v>
      </c>
      <c r="P328" s="25" t="e">
        <f t="shared" si="131"/>
        <v>#DIV/0!</v>
      </c>
      <c r="Q328" s="25" t="e">
        <f t="shared" si="132"/>
        <v>#DIV/0!</v>
      </c>
      <c r="R328" s="25" t="e">
        <f t="shared" si="133"/>
        <v>#DIV/0!</v>
      </c>
      <c r="S328" s="25" t="e">
        <f t="shared" si="134"/>
        <v>#DIV/0!</v>
      </c>
      <c r="T328" s="25" t="e">
        <f t="shared" si="135"/>
        <v>#DIV/0!</v>
      </c>
      <c r="U328" s="25" t="e">
        <f t="shared" si="136"/>
        <v>#DIV/0!</v>
      </c>
      <c r="V328" s="25" t="e">
        <f t="shared" si="151"/>
        <v>#DIV/0!</v>
      </c>
      <c r="W328" s="25" t="e">
        <f t="shared" si="151"/>
        <v>#DIV/0!</v>
      </c>
      <c r="X328" s="25" t="e">
        <f t="shared" si="137"/>
        <v>#DIV/0!</v>
      </c>
      <c r="Y328" s="25" t="e">
        <f t="shared" si="155"/>
        <v>#DIV/0!</v>
      </c>
      <c r="Z328" s="25" t="e">
        <f t="shared" si="155"/>
        <v>#DIV/0!</v>
      </c>
      <c r="AA328" s="25" t="e">
        <f t="shared" si="155"/>
        <v>#DIV/0!</v>
      </c>
      <c r="AB328" s="25" t="e">
        <f t="shared" si="155"/>
        <v>#DIV/0!</v>
      </c>
      <c r="AC328" s="25" t="e">
        <f t="shared" si="155"/>
        <v>#DIV/0!</v>
      </c>
      <c r="AD328" s="25" t="e">
        <f t="shared" si="153"/>
        <v>#DIV/0!</v>
      </c>
      <c r="AE328" s="25" t="e">
        <f t="shared" si="153"/>
        <v>#DIV/0!</v>
      </c>
      <c r="AF328" s="25" t="e">
        <f t="shared" si="154"/>
        <v>#DIV/0!</v>
      </c>
      <c r="AG328" s="25" t="e">
        <f t="shared" si="154"/>
        <v>#DIV/0!</v>
      </c>
    </row>
    <row r="329" spans="1:33" x14ac:dyDescent="0.25">
      <c r="A329" s="1">
        <f>'Тулуз-Пьерон'!A333</f>
        <v>0</v>
      </c>
      <c r="B329" s="1" t="e">
        <f>AVERAGE('Тулуз-Пьерон'!H333:Q333)</f>
        <v>#DIV/0!</v>
      </c>
      <c r="C329" s="1" t="e">
        <f>AVERAGE('Тулуз-Пьерон'!R333:AA333)</f>
        <v>#DIV/0!</v>
      </c>
      <c r="D329" s="26" t="e">
        <f t="shared" si="126"/>
        <v>#DIV/0!</v>
      </c>
      <c r="E329" s="26" t="e">
        <f>STDEV('Тулуз-Пьерон'!H333:Q333)</f>
        <v>#DIV/0!</v>
      </c>
      <c r="F329" s="26" t="e">
        <f>STDEV('Тулуз-Пьерон'!R333:AA333)</f>
        <v>#DIV/0!</v>
      </c>
      <c r="G329" s="26" t="e">
        <f>SQRT(RSQ('Тулуз-Пьерон'!H333:Q333,'Тулуз-Пьерон'!R333:AA333))</f>
        <v>#DIV/0!</v>
      </c>
      <c r="J329" s="25" t="e">
        <f t="shared" si="127"/>
        <v>#DIV/0!</v>
      </c>
      <c r="K329" s="25" t="e">
        <f t="shared" si="128"/>
        <v>#DIV/0!</v>
      </c>
      <c r="L329" s="25" t="e">
        <f t="shared" si="129"/>
        <v>#DIV/0!</v>
      </c>
      <c r="M329" s="25" t="e">
        <f t="shared" si="150"/>
        <v>#DIV/0!</v>
      </c>
      <c r="N329" s="25" t="e">
        <f t="shared" si="150"/>
        <v>#DIV/0!</v>
      </c>
      <c r="O329" s="25" t="e">
        <f t="shared" si="130"/>
        <v>#DIV/0!</v>
      </c>
      <c r="P329" s="25" t="e">
        <f t="shared" si="131"/>
        <v>#DIV/0!</v>
      </c>
      <c r="Q329" s="25" t="e">
        <f t="shared" si="132"/>
        <v>#DIV/0!</v>
      </c>
      <c r="R329" s="25" t="e">
        <f t="shared" si="133"/>
        <v>#DIV/0!</v>
      </c>
      <c r="S329" s="25" t="e">
        <f t="shared" si="134"/>
        <v>#DIV/0!</v>
      </c>
      <c r="T329" s="25" t="e">
        <f t="shared" si="135"/>
        <v>#DIV/0!</v>
      </c>
      <c r="U329" s="25" t="e">
        <f t="shared" si="136"/>
        <v>#DIV/0!</v>
      </c>
      <c r="V329" s="25" t="e">
        <f t="shared" si="151"/>
        <v>#DIV/0!</v>
      </c>
      <c r="W329" s="25" t="e">
        <f t="shared" si="151"/>
        <v>#DIV/0!</v>
      </c>
      <c r="X329" s="25" t="e">
        <f t="shared" si="137"/>
        <v>#DIV/0!</v>
      </c>
      <c r="Y329" s="25" t="e">
        <f t="shared" si="155"/>
        <v>#DIV/0!</v>
      </c>
      <c r="Z329" s="25" t="e">
        <f t="shared" si="155"/>
        <v>#DIV/0!</v>
      </c>
      <c r="AA329" s="25" t="e">
        <f t="shared" si="155"/>
        <v>#DIV/0!</v>
      </c>
      <c r="AB329" s="25" t="e">
        <f t="shared" si="155"/>
        <v>#DIV/0!</v>
      </c>
      <c r="AC329" s="25" t="e">
        <f t="shared" si="155"/>
        <v>#DIV/0!</v>
      </c>
      <c r="AD329" s="25" t="e">
        <f t="shared" si="153"/>
        <v>#DIV/0!</v>
      </c>
      <c r="AE329" s="25" t="e">
        <f t="shared" si="153"/>
        <v>#DIV/0!</v>
      </c>
      <c r="AF329" s="25" t="e">
        <f t="shared" si="154"/>
        <v>#DIV/0!</v>
      </c>
      <c r="AG329" s="25" t="e">
        <f t="shared" si="154"/>
        <v>#DIV/0!</v>
      </c>
    </row>
    <row r="330" spans="1:33" x14ac:dyDescent="0.25">
      <c r="A330" s="1">
        <f>'Тулуз-Пьерон'!A334</f>
        <v>0</v>
      </c>
      <c r="B330" s="1" t="e">
        <f>AVERAGE('Тулуз-Пьерон'!H334:Q334)</f>
        <v>#DIV/0!</v>
      </c>
      <c r="C330" s="1" t="e">
        <f>AVERAGE('Тулуз-Пьерон'!R334:AA334)</f>
        <v>#DIV/0!</v>
      </c>
      <c r="D330" s="26" t="e">
        <f t="shared" si="126"/>
        <v>#DIV/0!</v>
      </c>
      <c r="E330" s="26" t="e">
        <f>STDEV('Тулуз-Пьерон'!H334:Q334)</f>
        <v>#DIV/0!</v>
      </c>
      <c r="F330" s="26" t="e">
        <f>STDEV('Тулуз-Пьерон'!R334:AA334)</f>
        <v>#DIV/0!</v>
      </c>
      <c r="G330" s="26" t="e">
        <f>SQRT(RSQ('Тулуз-Пьерон'!H334:Q334,'Тулуз-Пьерон'!R334:AA334))</f>
        <v>#DIV/0!</v>
      </c>
      <c r="J330" s="25" t="e">
        <f t="shared" si="127"/>
        <v>#DIV/0!</v>
      </c>
      <c r="K330" s="25" t="e">
        <f t="shared" si="128"/>
        <v>#DIV/0!</v>
      </c>
      <c r="L330" s="25" t="e">
        <f t="shared" si="129"/>
        <v>#DIV/0!</v>
      </c>
      <c r="M330" s="25" t="e">
        <f t="shared" si="150"/>
        <v>#DIV/0!</v>
      </c>
      <c r="N330" s="25" t="e">
        <f t="shared" si="150"/>
        <v>#DIV/0!</v>
      </c>
      <c r="O330" s="25" t="e">
        <f t="shared" si="130"/>
        <v>#DIV/0!</v>
      </c>
      <c r="P330" s="25" t="e">
        <f t="shared" si="131"/>
        <v>#DIV/0!</v>
      </c>
      <c r="Q330" s="25" t="e">
        <f t="shared" si="132"/>
        <v>#DIV/0!</v>
      </c>
      <c r="R330" s="25" t="e">
        <f t="shared" si="133"/>
        <v>#DIV/0!</v>
      </c>
      <c r="S330" s="25" t="e">
        <f t="shared" si="134"/>
        <v>#DIV/0!</v>
      </c>
      <c r="T330" s="25" t="e">
        <f t="shared" si="135"/>
        <v>#DIV/0!</v>
      </c>
      <c r="U330" s="25" t="e">
        <f t="shared" si="136"/>
        <v>#DIV/0!</v>
      </c>
      <c r="V330" s="25" t="e">
        <f t="shared" si="151"/>
        <v>#DIV/0!</v>
      </c>
      <c r="W330" s="25" t="e">
        <f t="shared" si="151"/>
        <v>#DIV/0!</v>
      </c>
      <c r="X330" s="25" t="e">
        <f t="shared" si="137"/>
        <v>#DIV/0!</v>
      </c>
      <c r="Y330" s="25" t="e">
        <f t="shared" si="155"/>
        <v>#DIV/0!</v>
      </c>
      <c r="Z330" s="25" t="e">
        <f t="shared" si="155"/>
        <v>#DIV/0!</v>
      </c>
      <c r="AA330" s="25" t="e">
        <f t="shared" si="155"/>
        <v>#DIV/0!</v>
      </c>
      <c r="AB330" s="25" t="e">
        <f t="shared" si="155"/>
        <v>#DIV/0!</v>
      </c>
      <c r="AC330" s="25" t="e">
        <f t="shared" si="155"/>
        <v>#DIV/0!</v>
      </c>
      <c r="AD330" s="25" t="e">
        <f t="shared" si="153"/>
        <v>#DIV/0!</v>
      </c>
      <c r="AE330" s="25" t="e">
        <f t="shared" si="153"/>
        <v>#DIV/0!</v>
      </c>
      <c r="AF330" s="25" t="e">
        <f t="shared" si="154"/>
        <v>#DIV/0!</v>
      </c>
      <c r="AG330" s="25" t="e">
        <f t="shared" si="154"/>
        <v>#DIV/0!</v>
      </c>
    </row>
    <row r="331" spans="1:33" x14ac:dyDescent="0.25">
      <c r="A331" s="1">
        <f>'Тулуз-Пьерон'!A335</f>
        <v>0</v>
      </c>
      <c r="B331" s="1" t="e">
        <f>AVERAGE('Тулуз-Пьерон'!H335:Q335)</f>
        <v>#DIV/0!</v>
      </c>
      <c r="C331" s="1" t="e">
        <f>AVERAGE('Тулуз-Пьерон'!R335:AA335)</f>
        <v>#DIV/0!</v>
      </c>
      <c r="D331" s="26" t="e">
        <f t="shared" ref="D331:D394" si="156">(B331-C331)/B331</f>
        <v>#DIV/0!</v>
      </c>
      <c r="E331" s="26" t="e">
        <f>STDEV('Тулуз-Пьерон'!H335:Q335)</f>
        <v>#DIV/0!</v>
      </c>
      <c r="F331" s="26" t="e">
        <f>STDEV('Тулуз-Пьерон'!R335:AA335)</f>
        <v>#DIV/0!</v>
      </c>
      <c r="G331" s="26" t="e">
        <f>SQRT(RSQ('Тулуз-Пьерон'!H335:Q335,'Тулуз-Пьерон'!R335:AA335))</f>
        <v>#DIV/0!</v>
      </c>
      <c r="J331" s="25" t="e">
        <f t="shared" ref="J331:J394" si="157">IF(AND($B331&gt;0,$B331&lt;=14),"ПАТОЛОГИЯ",IF(AND($B331&gt;14,$B331&lt;=17),"Слабая",IF(AND($B331&gt;17,$B331&lt;=29),"Средняя",IF(AND($B331&gt;29,$B331&lt;=39),"Хорошая",IF($B331&gt;39,"Высокая","ОШИБКА")))))</f>
        <v>#DIV/0!</v>
      </c>
      <c r="K331" s="25" t="e">
        <f t="shared" ref="K331:K394" si="158">IF(AND($B331&gt;0,$B331&lt;=19),"ПАТОЛОГИЯ",IF(AND($B331&gt;19,$B331&lt;=27),"Слабая",IF(AND($B331&gt;27,$B331&lt;=36),"Средняя",IF(AND($B331&gt;36,$B331&lt;=44),"Хорошая",IF($B331&gt;44,"Высокая","ОШИБКА")))))</f>
        <v>#DIV/0!</v>
      </c>
      <c r="L331" s="25" t="e">
        <f t="shared" ref="L331:L394" si="159">IF(AND($B331&gt;0,$B331&lt;=22),"ПАТОЛОГИЯ",IF(AND($B331&gt;22,$B331&lt;=32),"Слабая",IF(AND($B331&gt;32,$B331&lt;=41),"Средняя",IF(AND($B331&gt;41,$B331&lt;=57),"Хорошая",IF($B331&gt;57,"Высокая","ОШИБКА")))))</f>
        <v>#DIV/0!</v>
      </c>
      <c r="M331" s="25" t="e">
        <f t="shared" ref="M331:N350" si="160">IF(AND($B331&gt;0,$B331&lt;=15),"ПАТОЛОГИЯ",IF(AND($B331&gt;15,$B331&lt;=25),"Слабая",IF(AND($B331&gt;25,$B331&lt;=36),"Средняя",IF(AND($B331&gt;36,$B331&lt;=48),"Хорошая",IF($B331&gt;48,"Высокая","ОШИБКА")))))</f>
        <v>#DIV/0!</v>
      </c>
      <c r="N331" s="25" t="e">
        <f t="shared" si="160"/>
        <v>#DIV/0!</v>
      </c>
      <c r="O331" s="25" t="e">
        <f t="shared" ref="O331:O394" si="161">IF(AND($B331&gt;0,$B331&lt;=19),"ПАТОЛОГИЯ",IF(AND($B331&gt;19,$B331&lt;=29),"Слабая",IF(AND($B331&gt;29,$B331&lt;=39),"Средняя",IF(AND($B331&gt;39,$B331&lt;=50),"Хорошая",IF($B331&gt;50,"Высокая","ОШИБКА")))))</f>
        <v>#DIV/0!</v>
      </c>
      <c r="P331" s="25" t="e">
        <f t="shared" ref="P331:P394" si="162">IF(AND($B331&gt;0,$B331&lt;=24),"ПАТОЛОГИЯ",IF(AND($B331&gt;24,$B331&lt;=31),"Слабая",IF(AND($B331&gt;31,$B331&lt;=41),"Средняя",IF(AND($B331&gt;41,$B331&lt;=55),"Хорошая",IF($B331&gt;55,"Высокая","ОШИБКА")))))</f>
        <v>#DIV/0!</v>
      </c>
      <c r="Q331" s="25" t="e">
        <f t="shared" ref="Q331:Q394" si="163">IF(AND($B331&gt;0,$B331&lt;=36),"Слабая",IF(AND($B331&gt;36,$B331&lt;=45),"Средняя",IF(AND($B331&gt;45,$B331&lt;=57),"Хорошая",IF($B331&gt;57,"Высокая","ОШИБКА"))))</f>
        <v>#DIV/0!</v>
      </c>
      <c r="R331" s="25" t="e">
        <f t="shared" ref="R331:R394" si="164">IF(AND($B331&gt;0,$B331&lt;=38),"Слабая",IF(AND($B331&gt;38,$B331&lt;=48),"Средняя",IF(AND($B331&gt;48,$B331&lt;=59),"Хорошая",IF($B331&gt;59,"Высокая","ОШИБКА"))))</f>
        <v>#DIV/0!</v>
      </c>
      <c r="S331" s="25" t="e">
        <f t="shared" ref="S331:S394" si="165">IF(AND($B331&gt;0,$B331&lt;=40),"Слабая",IF(AND($B331&gt;40,$B331&lt;=50),"Средняя",IF(AND($B331&gt;50,$B331&lt;=64),"Хорошая",IF($B331&gt;64,"Высокая","ОШИБКА"))))</f>
        <v>#DIV/0!</v>
      </c>
      <c r="T331" s="25" t="e">
        <f t="shared" ref="T331:T394" si="166">IF(AND($B331&gt;0,$B331&lt;=44),"Слабая",IF(AND($B331&gt;44,$B331&lt;=54),"Средняя",IF(AND($B331&gt;54,$B331&lt;=69),"Хорошая",IF($B331&gt;69,"Высокая","ОШИБКА"))))</f>
        <v>#DIV/0!</v>
      </c>
      <c r="U331" s="25" t="e">
        <f t="shared" ref="U331:U394" si="167">IF(AND($B331&gt;0,$B331&lt;=49),"Слабая",IF(AND($B331&gt;49,$B331&lt;=62),"Средняя",IF(AND($B331&gt;62,$B331&lt;=77),"Хорошая",IF($B331&gt;77,"Высокая","ОШИБКА"))))</f>
        <v>#DIV/0!</v>
      </c>
      <c r="V331" s="25" t="e">
        <f t="shared" ref="V331:W350" si="168">IF(AND($D331&gt;0,$D331&lt;=0.88),"ПАТОЛОГИЯ",IF(AND($D331&gt;0.88,$D331&lt;=0.91),"Слабая",IF(AND($D331&gt;0.91,$D331&lt;=0.95),"Средняя",IF(AND($D331&gt;0.95,$D331&lt;=0.97),"Хорошая",IF(AND($D331&gt;0.97,$D331&lt;=1),"Высокая","ОШИБКА")))))</f>
        <v>#DIV/0!</v>
      </c>
      <c r="W331" s="25" t="e">
        <f t="shared" si="168"/>
        <v>#DIV/0!</v>
      </c>
      <c r="X331" s="25" t="e">
        <f t="shared" ref="X331:X394" si="169">IF(AND($D331&gt;0,$D331&lt;=0.89),"ПАТОЛОГИЯ",IF(AND($D331&gt;0.89,$D331&lt;=0.91),"Слабая",IF(AND($D331&gt;91,$D331&lt;=0.95),"Средняя",IF(AND($D331&gt;0.95,$D331&lt;=0.97),"Хорошая",IF(AND($D331&gt;0.97,$D331&lt;=1),"Высокая","ОШИБКА")))))</f>
        <v>#DIV/0!</v>
      </c>
      <c r="Y331" s="25" t="e">
        <f t="shared" ref="Y331:AC340" si="170">IF(AND($D331&gt;0,$D331&lt;=0.89),"ПАТОЛОГИЯ",IF(AND($D331&gt;0.89,$D331&lt;=0.91),"Слабая",IF(AND($D331&gt;91,$D331&lt;=0.93),"Средняя",IF(AND($D331&gt;0.93,$D331&lt;=0.96),"Хорошая",IF(AND($D331&gt;0.96,$D331&lt;=1),"Высокая","ОШИБКА")))))</f>
        <v>#DIV/0!</v>
      </c>
      <c r="Z331" s="25" t="e">
        <f t="shared" si="170"/>
        <v>#DIV/0!</v>
      </c>
      <c r="AA331" s="25" t="e">
        <f t="shared" si="170"/>
        <v>#DIV/0!</v>
      </c>
      <c r="AB331" s="25" t="e">
        <f t="shared" si="170"/>
        <v>#DIV/0!</v>
      </c>
      <c r="AC331" s="25" t="e">
        <f t="shared" si="170"/>
        <v>#DIV/0!</v>
      </c>
      <c r="AD331" s="25" t="e">
        <f t="shared" ref="AD331:AE350" si="171">IF(AND($D331&gt;0,$D331&lt;=0.9),"ПАТОЛОГИЯ",IF($D331=0.91,"Слабая",IF(AND($D331&gt;0.91,$D331&lt;=0.94),"Средняя",IF(AND($D331&gt;0.94,$D331&lt;=0.97),"Хорошая",IF(AND($D331&gt;0.97,$D331&lt;=1),"Высокая","ОШИБКА")))))</f>
        <v>#DIV/0!</v>
      </c>
      <c r="AE331" s="25" t="e">
        <f t="shared" si="171"/>
        <v>#DIV/0!</v>
      </c>
      <c r="AF331" s="25" t="e">
        <f t="shared" ref="AF331:AG350" si="172">IF(AND($D331&gt;0,$D331&lt;=0.9),"ПАТОЛОГИЯ",IF(AND($D331&gt;0.9,$D331&lt;=92),"Слабая",IF(AND($D331&gt;92,$D331&lt;=0.95),"Средняя",IF(AND($D331&gt;0.95,$D331&lt;=0.97),"Хорошая",IF(AND($D331&gt;0.97,$D331&lt;=1),"Высокая","ОШИБКА")))))</f>
        <v>#DIV/0!</v>
      </c>
      <c r="AG331" s="25" t="e">
        <f t="shared" si="172"/>
        <v>#DIV/0!</v>
      </c>
    </row>
    <row r="332" spans="1:33" x14ac:dyDescent="0.25">
      <c r="A332" s="1">
        <f>'Тулуз-Пьерон'!A336</f>
        <v>0</v>
      </c>
      <c r="B332" s="1" t="e">
        <f>AVERAGE('Тулуз-Пьерон'!H336:Q336)</f>
        <v>#DIV/0!</v>
      </c>
      <c r="C332" s="1" t="e">
        <f>AVERAGE('Тулуз-Пьерон'!R336:AA336)</f>
        <v>#DIV/0!</v>
      </c>
      <c r="D332" s="26" t="e">
        <f t="shared" si="156"/>
        <v>#DIV/0!</v>
      </c>
      <c r="E332" s="26" t="e">
        <f>STDEV('Тулуз-Пьерон'!H336:Q336)</f>
        <v>#DIV/0!</v>
      </c>
      <c r="F332" s="26" t="e">
        <f>STDEV('Тулуз-Пьерон'!R336:AA336)</f>
        <v>#DIV/0!</v>
      </c>
      <c r="G332" s="26" t="e">
        <f>SQRT(RSQ('Тулуз-Пьерон'!H336:Q336,'Тулуз-Пьерон'!R336:AA336))</f>
        <v>#DIV/0!</v>
      </c>
      <c r="J332" s="25" t="e">
        <f t="shared" si="157"/>
        <v>#DIV/0!</v>
      </c>
      <c r="K332" s="25" t="e">
        <f t="shared" si="158"/>
        <v>#DIV/0!</v>
      </c>
      <c r="L332" s="25" t="e">
        <f t="shared" si="159"/>
        <v>#DIV/0!</v>
      </c>
      <c r="M332" s="25" t="e">
        <f t="shared" si="160"/>
        <v>#DIV/0!</v>
      </c>
      <c r="N332" s="25" t="e">
        <f t="shared" si="160"/>
        <v>#DIV/0!</v>
      </c>
      <c r="O332" s="25" t="e">
        <f t="shared" si="161"/>
        <v>#DIV/0!</v>
      </c>
      <c r="P332" s="25" t="e">
        <f t="shared" si="162"/>
        <v>#DIV/0!</v>
      </c>
      <c r="Q332" s="25" t="e">
        <f t="shared" si="163"/>
        <v>#DIV/0!</v>
      </c>
      <c r="R332" s="25" t="e">
        <f t="shared" si="164"/>
        <v>#DIV/0!</v>
      </c>
      <c r="S332" s="25" t="e">
        <f t="shared" si="165"/>
        <v>#DIV/0!</v>
      </c>
      <c r="T332" s="25" t="e">
        <f t="shared" si="166"/>
        <v>#DIV/0!</v>
      </c>
      <c r="U332" s="25" t="e">
        <f t="shared" si="167"/>
        <v>#DIV/0!</v>
      </c>
      <c r="V332" s="25" t="e">
        <f t="shared" si="168"/>
        <v>#DIV/0!</v>
      </c>
      <c r="W332" s="25" t="e">
        <f t="shared" si="168"/>
        <v>#DIV/0!</v>
      </c>
      <c r="X332" s="25" t="e">
        <f t="shared" si="169"/>
        <v>#DIV/0!</v>
      </c>
      <c r="Y332" s="25" t="e">
        <f t="shared" si="170"/>
        <v>#DIV/0!</v>
      </c>
      <c r="Z332" s="25" t="e">
        <f t="shared" si="170"/>
        <v>#DIV/0!</v>
      </c>
      <c r="AA332" s="25" t="e">
        <f t="shared" si="170"/>
        <v>#DIV/0!</v>
      </c>
      <c r="AB332" s="25" t="e">
        <f t="shared" si="170"/>
        <v>#DIV/0!</v>
      </c>
      <c r="AC332" s="25" t="e">
        <f t="shared" si="170"/>
        <v>#DIV/0!</v>
      </c>
      <c r="AD332" s="25" t="e">
        <f t="shared" si="171"/>
        <v>#DIV/0!</v>
      </c>
      <c r="AE332" s="25" t="e">
        <f t="shared" si="171"/>
        <v>#DIV/0!</v>
      </c>
      <c r="AF332" s="25" t="e">
        <f t="shared" si="172"/>
        <v>#DIV/0!</v>
      </c>
      <c r="AG332" s="25" t="e">
        <f t="shared" si="172"/>
        <v>#DIV/0!</v>
      </c>
    </row>
    <row r="333" spans="1:33" x14ac:dyDescent="0.25">
      <c r="A333" s="1">
        <f>'Тулуз-Пьерон'!A337</f>
        <v>0</v>
      </c>
      <c r="B333" s="1" t="e">
        <f>AVERAGE('Тулуз-Пьерон'!H337:Q337)</f>
        <v>#DIV/0!</v>
      </c>
      <c r="C333" s="1" t="e">
        <f>AVERAGE('Тулуз-Пьерон'!R337:AA337)</f>
        <v>#DIV/0!</v>
      </c>
      <c r="D333" s="26" t="e">
        <f t="shared" si="156"/>
        <v>#DIV/0!</v>
      </c>
      <c r="E333" s="26" t="e">
        <f>STDEV('Тулуз-Пьерон'!H337:Q337)</f>
        <v>#DIV/0!</v>
      </c>
      <c r="F333" s="26" t="e">
        <f>STDEV('Тулуз-Пьерон'!R337:AA337)</f>
        <v>#DIV/0!</v>
      </c>
      <c r="G333" s="26" t="e">
        <f>SQRT(RSQ('Тулуз-Пьерон'!H337:Q337,'Тулуз-Пьерон'!R337:AA337))</f>
        <v>#DIV/0!</v>
      </c>
      <c r="J333" s="25" t="e">
        <f t="shared" si="157"/>
        <v>#DIV/0!</v>
      </c>
      <c r="K333" s="25" t="e">
        <f t="shared" si="158"/>
        <v>#DIV/0!</v>
      </c>
      <c r="L333" s="25" t="e">
        <f t="shared" si="159"/>
        <v>#DIV/0!</v>
      </c>
      <c r="M333" s="25" t="e">
        <f t="shared" si="160"/>
        <v>#DIV/0!</v>
      </c>
      <c r="N333" s="25" t="e">
        <f t="shared" si="160"/>
        <v>#DIV/0!</v>
      </c>
      <c r="O333" s="25" t="e">
        <f t="shared" si="161"/>
        <v>#DIV/0!</v>
      </c>
      <c r="P333" s="25" t="e">
        <f t="shared" si="162"/>
        <v>#DIV/0!</v>
      </c>
      <c r="Q333" s="25" t="e">
        <f t="shared" si="163"/>
        <v>#DIV/0!</v>
      </c>
      <c r="R333" s="25" t="e">
        <f t="shared" si="164"/>
        <v>#DIV/0!</v>
      </c>
      <c r="S333" s="25" t="e">
        <f t="shared" si="165"/>
        <v>#DIV/0!</v>
      </c>
      <c r="T333" s="25" t="e">
        <f t="shared" si="166"/>
        <v>#DIV/0!</v>
      </c>
      <c r="U333" s="25" t="e">
        <f t="shared" si="167"/>
        <v>#DIV/0!</v>
      </c>
      <c r="V333" s="25" t="e">
        <f t="shared" si="168"/>
        <v>#DIV/0!</v>
      </c>
      <c r="W333" s="25" t="e">
        <f t="shared" si="168"/>
        <v>#DIV/0!</v>
      </c>
      <c r="X333" s="25" t="e">
        <f t="shared" si="169"/>
        <v>#DIV/0!</v>
      </c>
      <c r="Y333" s="25" t="e">
        <f t="shared" si="170"/>
        <v>#DIV/0!</v>
      </c>
      <c r="Z333" s="25" t="e">
        <f t="shared" si="170"/>
        <v>#DIV/0!</v>
      </c>
      <c r="AA333" s="25" t="e">
        <f t="shared" si="170"/>
        <v>#DIV/0!</v>
      </c>
      <c r="AB333" s="25" t="e">
        <f t="shared" si="170"/>
        <v>#DIV/0!</v>
      </c>
      <c r="AC333" s="25" t="e">
        <f t="shared" si="170"/>
        <v>#DIV/0!</v>
      </c>
      <c r="AD333" s="25" t="e">
        <f t="shared" si="171"/>
        <v>#DIV/0!</v>
      </c>
      <c r="AE333" s="25" t="e">
        <f t="shared" si="171"/>
        <v>#DIV/0!</v>
      </c>
      <c r="AF333" s="25" t="e">
        <f t="shared" si="172"/>
        <v>#DIV/0!</v>
      </c>
      <c r="AG333" s="25" t="e">
        <f t="shared" si="172"/>
        <v>#DIV/0!</v>
      </c>
    </row>
    <row r="334" spans="1:33" x14ac:dyDescent="0.25">
      <c r="A334" s="1">
        <f>'Тулуз-Пьерон'!A338</f>
        <v>0</v>
      </c>
      <c r="B334" s="1" t="e">
        <f>AVERAGE('Тулуз-Пьерон'!H338:Q338)</f>
        <v>#DIV/0!</v>
      </c>
      <c r="C334" s="1" t="e">
        <f>AVERAGE('Тулуз-Пьерон'!R338:AA338)</f>
        <v>#DIV/0!</v>
      </c>
      <c r="D334" s="26" t="e">
        <f t="shared" si="156"/>
        <v>#DIV/0!</v>
      </c>
      <c r="E334" s="26" t="e">
        <f>STDEV('Тулуз-Пьерон'!H338:Q338)</f>
        <v>#DIV/0!</v>
      </c>
      <c r="F334" s="26" t="e">
        <f>STDEV('Тулуз-Пьерон'!R338:AA338)</f>
        <v>#DIV/0!</v>
      </c>
      <c r="G334" s="26" t="e">
        <f>SQRT(RSQ('Тулуз-Пьерон'!H338:Q338,'Тулуз-Пьерон'!R338:AA338))</f>
        <v>#DIV/0!</v>
      </c>
      <c r="J334" s="25" t="e">
        <f t="shared" si="157"/>
        <v>#DIV/0!</v>
      </c>
      <c r="K334" s="25" t="e">
        <f t="shared" si="158"/>
        <v>#DIV/0!</v>
      </c>
      <c r="L334" s="25" t="e">
        <f t="shared" si="159"/>
        <v>#DIV/0!</v>
      </c>
      <c r="M334" s="25" t="e">
        <f t="shared" si="160"/>
        <v>#DIV/0!</v>
      </c>
      <c r="N334" s="25" t="e">
        <f t="shared" si="160"/>
        <v>#DIV/0!</v>
      </c>
      <c r="O334" s="25" t="e">
        <f t="shared" si="161"/>
        <v>#DIV/0!</v>
      </c>
      <c r="P334" s="25" t="e">
        <f t="shared" si="162"/>
        <v>#DIV/0!</v>
      </c>
      <c r="Q334" s="25" t="e">
        <f t="shared" si="163"/>
        <v>#DIV/0!</v>
      </c>
      <c r="R334" s="25" t="e">
        <f t="shared" si="164"/>
        <v>#DIV/0!</v>
      </c>
      <c r="S334" s="25" t="e">
        <f t="shared" si="165"/>
        <v>#DIV/0!</v>
      </c>
      <c r="T334" s="25" t="e">
        <f t="shared" si="166"/>
        <v>#DIV/0!</v>
      </c>
      <c r="U334" s="25" t="e">
        <f t="shared" si="167"/>
        <v>#DIV/0!</v>
      </c>
      <c r="V334" s="25" t="e">
        <f t="shared" si="168"/>
        <v>#DIV/0!</v>
      </c>
      <c r="W334" s="25" t="e">
        <f t="shared" si="168"/>
        <v>#DIV/0!</v>
      </c>
      <c r="X334" s="25" t="e">
        <f t="shared" si="169"/>
        <v>#DIV/0!</v>
      </c>
      <c r="Y334" s="25" t="e">
        <f t="shared" si="170"/>
        <v>#DIV/0!</v>
      </c>
      <c r="Z334" s="25" t="e">
        <f t="shared" si="170"/>
        <v>#DIV/0!</v>
      </c>
      <c r="AA334" s="25" t="e">
        <f t="shared" si="170"/>
        <v>#DIV/0!</v>
      </c>
      <c r="AB334" s="25" t="e">
        <f t="shared" si="170"/>
        <v>#DIV/0!</v>
      </c>
      <c r="AC334" s="25" t="e">
        <f t="shared" si="170"/>
        <v>#DIV/0!</v>
      </c>
      <c r="AD334" s="25" t="e">
        <f t="shared" si="171"/>
        <v>#DIV/0!</v>
      </c>
      <c r="AE334" s="25" t="e">
        <f t="shared" si="171"/>
        <v>#DIV/0!</v>
      </c>
      <c r="AF334" s="25" t="e">
        <f t="shared" si="172"/>
        <v>#DIV/0!</v>
      </c>
      <c r="AG334" s="25" t="e">
        <f t="shared" si="172"/>
        <v>#DIV/0!</v>
      </c>
    </row>
    <row r="335" spans="1:33" x14ac:dyDescent="0.25">
      <c r="A335" s="1">
        <f>'Тулуз-Пьерон'!A339</f>
        <v>0</v>
      </c>
      <c r="B335" s="1" t="e">
        <f>AVERAGE('Тулуз-Пьерон'!H339:Q339)</f>
        <v>#DIV/0!</v>
      </c>
      <c r="C335" s="1" t="e">
        <f>AVERAGE('Тулуз-Пьерон'!R339:AA339)</f>
        <v>#DIV/0!</v>
      </c>
      <c r="D335" s="26" t="e">
        <f t="shared" si="156"/>
        <v>#DIV/0!</v>
      </c>
      <c r="E335" s="26" t="e">
        <f>STDEV('Тулуз-Пьерон'!H339:Q339)</f>
        <v>#DIV/0!</v>
      </c>
      <c r="F335" s="26" t="e">
        <f>STDEV('Тулуз-Пьерон'!R339:AA339)</f>
        <v>#DIV/0!</v>
      </c>
      <c r="G335" s="26" t="e">
        <f>SQRT(RSQ('Тулуз-Пьерон'!H339:Q339,'Тулуз-Пьерон'!R339:AA339))</f>
        <v>#DIV/0!</v>
      </c>
      <c r="J335" s="25" t="e">
        <f t="shared" si="157"/>
        <v>#DIV/0!</v>
      </c>
      <c r="K335" s="25" t="e">
        <f t="shared" si="158"/>
        <v>#DIV/0!</v>
      </c>
      <c r="L335" s="25" t="e">
        <f t="shared" si="159"/>
        <v>#DIV/0!</v>
      </c>
      <c r="M335" s="25" t="e">
        <f t="shared" si="160"/>
        <v>#DIV/0!</v>
      </c>
      <c r="N335" s="25" t="e">
        <f t="shared" si="160"/>
        <v>#DIV/0!</v>
      </c>
      <c r="O335" s="25" t="e">
        <f t="shared" si="161"/>
        <v>#DIV/0!</v>
      </c>
      <c r="P335" s="25" t="e">
        <f t="shared" si="162"/>
        <v>#DIV/0!</v>
      </c>
      <c r="Q335" s="25" t="e">
        <f t="shared" si="163"/>
        <v>#DIV/0!</v>
      </c>
      <c r="R335" s="25" t="e">
        <f t="shared" si="164"/>
        <v>#DIV/0!</v>
      </c>
      <c r="S335" s="25" t="e">
        <f t="shared" si="165"/>
        <v>#DIV/0!</v>
      </c>
      <c r="T335" s="25" t="e">
        <f t="shared" si="166"/>
        <v>#DIV/0!</v>
      </c>
      <c r="U335" s="25" t="e">
        <f t="shared" si="167"/>
        <v>#DIV/0!</v>
      </c>
      <c r="V335" s="25" t="e">
        <f t="shared" si="168"/>
        <v>#DIV/0!</v>
      </c>
      <c r="W335" s="25" t="e">
        <f t="shared" si="168"/>
        <v>#DIV/0!</v>
      </c>
      <c r="X335" s="25" t="e">
        <f t="shared" si="169"/>
        <v>#DIV/0!</v>
      </c>
      <c r="Y335" s="25" t="e">
        <f t="shared" si="170"/>
        <v>#DIV/0!</v>
      </c>
      <c r="Z335" s="25" t="e">
        <f t="shared" si="170"/>
        <v>#DIV/0!</v>
      </c>
      <c r="AA335" s="25" t="e">
        <f t="shared" si="170"/>
        <v>#DIV/0!</v>
      </c>
      <c r="AB335" s="25" t="e">
        <f t="shared" si="170"/>
        <v>#DIV/0!</v>
      </c>
      <c r="AC335" s="25" t="e">
        <f t="shared" si="170"/>
        <v>#DIV/0!</v>
      </c>
      <c r="AD335" s="25" t="e">
        <f t="shared" si="171"/>
        <v>#DIV/0!</v>
      </c>
      <c r="AE335" s="25" t="e">
        <f t="shared" si="171"/>
        <v>#DIV/0!</v>
      </c>
      <c r="AF335" s="25" t="e">
        <f t="shared" si="172"/>
        <v>#DIV/0!</v>
      </c>
      <c r="AG335" s="25" t="e">
        <f t="shared" si="172"/>
        <v>#DIV/0!</v>
      </c>
    </row>
    <row r="336" spans="1:33" x14ac:dyDescent="0.25">
      <c r="A336" s="1">
        <f>'Тулуз-Пьерон'!A340</f>
        <v>0</v>
      </c>
      <c r="B336" s="1" t="e">
        <f>AVERAGE('Тулуз-Пьерон'!H340:Q340)</f>
        <v>#DIV/0!</v>
      </c>
      <c r="C336" s="1" t="e">
        <f>AVERAGE('Тулуз-Пьерон'!R340:AA340)</f>
        <v>#DIV/0!</v>
      </c>
      <c r="D336" s="26" t="e">
        <f t="shared" si="156"/>
        <v>#DIV/0!</v>
      </c>
      <c r="E336" s="26" t="e">
        <f>STDEV('Тулуз-Пьерон'!H340:Q340)</f>
        <v>#DIV/0!</v>
      </c>
      <c r="F336" s="26" t="e">
        <f>STDEV('Тулуз-Пьерон'!R340:AA340)</f>
        <v>#DIV/0!</v>
      </c>
      <c r="G336" s="26" t="e">
        <f>SQRT(RSQ('Тулуз-Пьерон'!H340:Q340,'Тулуз-Пьерон'!R340:AA340))</f>
        <v>#DIV/0!</v>
      </c>
      <c r="J336" s="25" t="e">
        <f t="shared" si="157"/>
        <v>#DIV/0!</v>
      </c>
      <c r="K336" s="25" t="e">
        <f t="shared" si="158"/>
        <v>#DIV/0!</v>
      </c>
      <c r="L336" s="25" t="e">
        <f t="shared" si="159"/>
        <v>#DIV/0!</v>
      </c>
      <c r="M336" s="25" t="e">
        <f t="shared" si="160"/>
        <v>#DIV/0!</v>
      </c>
      <c r="N336" s="25" t="e">
        <f t="shared" si="160"/>
        <v>#DIV/0!</v>
      </c>
      <c r="O336" s="25" t="e">
        <f t="shared" si="161"/>
        <v>#DIV/0!</v>
      </c>
      <c r="P336" s="25" t="e">
        <f t="shared" si="162"/>
        <v>#DIV/0!</v>
      </c>
      <c r="Q336" s="25" t="e">
        <f t="shared" si="163"/>
        <v>#DIV/0!</v>
      </c>
      <c r="R336" s="25" t="e">
        <f t="shared" si="164"/>
        <v>#DIV/0!</v>
      </c>
      <c r="S336" s="25" t="e">
        <f t="shared" si="165"/>
        <v>#DIV/0!</v>
      </c>
      <c r="T336" s="25" t="e">
        <f t="shared" si="166"/>
        <v>#DIV/0!</v>
      </c>
      <c r="U336" s="25" t="e">
        <f t="shared" si="167"/>
        <v>#DIV/0!</v>
      </c>
      <c r="V336" s="25" t="e">
        <f t="shared" si="168"/>
        <v>#DIV/0!</v>
      </c>
      <c r="W336" s="25" t="e">
        <f t="shared" si="168"/>
        <v>#DIV/0!</v>
      </c>
      <c r="X336" s="25" t="e">
        <f t="shared" si="169"/>
        <v>#DIV/0!</v>
      </c>
      <c r="Y336" s="25" t="e">
        <f t="shared" si="170"/>
        <v>#DIV/0!</v>
      </c>
      <c r="Z336" s="25" t="e">
        <f t="shared" si="170"/>
        <v>#DIV/0!</v>
      </c>
      <c r="AA336" s="25" t="e">
        <f t="shared" si="170"/>
        <v>#DIV/0!</v>
      </c>
      <c r="AB336" s="25" t="e">
        <f t="shared" si="170"/>
        <v>#DIV/0!</v>
      </c>
      <c r="AC336" s="25" t="e">
        <f t="shared" si="170"/>
        <v>#DIV/0!</v>
      </c>
      <c r="AD336" s="25" t="e">
        <f t="shared" si="171"/>
        <v>#DIV/0!</v>
      </c>
      <c r="AE336" s="25" t="e">
        <f t="shared" si="171"/>
        <v>#DIV/0!</v>
      </c>
      <c r="AF336" s="25" t="e">
        <f t="shared" si="172"/>
        <v>#DIV/0!</v>
      </c>
      <c r="AG336" s="25" t="e">
        <f t="shared" si="172"/>
        <v>#DIV/0!</v>
      </c>
    </row>
    <row r="337" spans="1:33" x14ac:dyDescent="0.25">
      <c r="A337" s="1">
        <f>'Тулуз-Пьерон'!A341</f>
        <v>0</v>
      </c>
      <c r="B337" s="1" t="e">
        <f>AVERAGE('Тулуз-Пьерон'!H341:Q341)</f>
        <v>#DIV/0!</v>
      </c>
      <c r="C337" s="1" t="e">
        <f>AVERAGE('Тулуз-Пьерон'!R341:AA341)</f>
        <v>#DIV/0!</v>
      </c>
      <c r="D337" s="26" t="e">
        <f t="shared" si="156"/>
        <v>#DIV/0!</v>
      </c>
      <c r="E337" s="26" t="e">
        <f>STDEV('Тулуз-Пьерон'!H341:Q341)</f>
        <v>#DIV/0!</v>
      </c>
      <c r="F337" s="26" t="e">
        <f>STDEV('Тулуз-Пьерон'!R341:AA341)</f>
        <v>#DIV/0!</v>
      </c>
      <c r="G337" s="26" t="e">
        <f>SQRT(RSQ('Тулуз-Пьерон'!H341:Q341,'Тулуз-Пьерон'!R341:AA341))</f>
        <v>#DIV/0!</v>
      </c>
      <c r="J337" s="25" t="e">
        <f t="shared" si="157"/>
        <v>#DIV/0!</v>
      </c>
      <c r="K337" s="25" t="e">
        <f t="shared" si="158"/>
        <v>#DIV/0!</v>
      </c>
      <c r="L337" s="25" t="e">
        <f t="shared" si="159"/>
        <v>#DIV/0!</v>
      </c>
      <c r="M337" s="25" t="e">
        <f t="shared" si="160"/>
        <v>#DIV/0!</v>
      </c>
      <c r="N337" s="25" t="e">
        <f t="shared" si="160"/>
        <v>#DIV/0!</v>
      </c>
      <c r="O337" s="25" t="e">
        <f t="shared" si="161"/>
        <v>#DIV/0!</v>
      </c>
      <c r="P337" s="25" t="e">
        <f t="shared" si="162"/>
        <v>#DIV/0!</v>
      </c>
      <c r="Q337" s="25" t="e">
        <f t="shared" si="163"/>
        <v>#DIV/0!</v>
      </c>
      <c r="R337" s="25" t="e">
        <f t="shared" si="164"/>
        <v>#DIV/0!</v>
      </c>
      <c r="S337" s="25" t="e">
        <f t="shared" si="165"/>
        <v>#DIV/0!</v>
      </c>
      <c r="T337" s="25" t="e">
        <f t="shared" si="166"/>
        <v>#DIV/0!</v>
      </c>
      <c r="U337" s="25" t="e">
        <f t="shared" si="167"/>
        <v>#DIV/0!</v>
      </c>
      <c r="V337" s="25" t="e">
        <f t="shared" si="168"/>
        <v>#DIV/0!</v>
      </c>
      <c r="W337" s="25" t="e">
        <f t="shared" si="168"/>
        <v>#DIV/0!</v>
      </c>
      <c r="X337" s="25" t="e">
        <f t="shared" si="169"/>
        <v>#DIV/0!</v>
      </c>
      <c r="Y337" s="25" t="e">
        <f t="shared" si="170"/>
        <v>#DIV/0!</v>
      </c>
      <c r="Z337" s="25" t="e">
        <f t="shared" si="170"/>
        <v>#DIV/0!</v>
      </c>
      <c r="AA337" s="25" t="e">
        <f t="shared" si="170"/>
        <v>#DIV/0!</v>
      </c>
      <c r="AB337" s="25" t="e">
        <f t="shared" si="170"/>
        <v>#DIV/0!</v>
      </c>
      <c r="AC337" s="25" t="e">
        <f t="shared" si="170"/>
        <v>#DIV/0!</v>
      </c>
      <c r="AD337" s="25" t="e">
        <f t="shared" si="171"/>
        <v>#DIV/0!</v>
      </c>
      <c r="AE337" s="25" t="e">
        <f t="shared" si="171"/>
        <v>#DIV/0!</v>
      </c>
      <c r="AF337" s="25" t="e">
        <f t="shared" si="172"/>
        <v>#DIV/0!</v>
      </c>
      <c r="AG337" s="25" t="e">
        <f t="shared" si="172"/>
        <v>#DIV/0!</v>
      </c>
    </row>
    <row r="338" spans="1:33" x14ac:dyDescent="0.25">
      <c r="A338" s="1">
        <f>'Тулуз-Пьерон'!A342</f>
        <v>0</v>
      </c>
      <c r="B338" s="1" t="e">
        <f>AVERAGE('Тулуз-Пьерон'!H342:Q342)</f>
        <v>#DIV/0!</v>
      </c>
      <c r="C338" s="1" t="e">
        <f>AVERAGE('Тулуз-Пьерон'!R342:AA342)</f>
        <v>#DIV/0!</v>
      </c>
      <c r="D338" s="26" t="e">
        <f t="shared" si="156"/>
        <v>#DIV/0!</v>
      </c>
      <c r="E338" s="26" t="e">
        <f>STDEV('Тулуз-Пьерон'!H342:Q342)</f>
        <v>#DIV/0!</v>
      </c>
      <c r="F338" s="26" t="e">
        <f>STDEV('Тулуз-Пьерон'!R342:AA342)</f>
        <v>#DIV/0!</v>
      </c>
      <c r="G338" s="26" t="e">
        <f>SQRT(RSQ('Тулуз-Пьерон'!H342:Q342,'Тулуз-Пьерон'!R342:AA342))</f>
        <v>#DIV/0!</v>
      </c>
      <c r="J338" s="25" t="e">
        <f t="shared" si="157"/>
        <v>#DIV/0!</v>
      </c>
      <c r="K338" s="25" t="e">
        <f t="shared" si="158"/>
        <v>#DIV/0!</v>
      </c>
      <c r="L338" s="25" t="e">
        <f t="shared" si="159"/>
        <v>#DIV/0!</v>
      </c>
      <c r="M338" s="25" t="e">
        <f t="shared" si="160"/>
        <v>#DIV/0!</v>
      </c>
      <c r="N338" s="25" t="e">
        <f t="shared" si="160"/>
        <v>#DIV/0!</v>
      </c>
      <c r="O338" s="25" t="e">
        <f t="shared" si="161"/>
        <v>#DIV/0!</v>
      </c>
      <c r="P338" s="25" t="e">
        <f t="shared" si="162"/>
        <v>#DIV/0!</v>
      </c>
      <c r="Q338" s="25" t="e">
        <f t="shared" si="163"/>
        <v>#DIV/0!</v>
      </c>
      <c r="R338" s="25" t="e">
        <f t="shared" si="164"/>
        <v>#DIV/0!</v>
      </c>
      <c r="S338" s="25" t="e">
        <f t="shared" si="165"/>
        <v>#DIV/0!</v>
      </c>
      <c r="T338" s="25" t="e">
        <f t="shared" si="166"/>
        <v>#DIV/0!</v>
      </c>
      <c r="U338" s="25" t="e">
        <f t="shared" si="167"/>
        <v>#DIV/0!</v>
      </c>
      <c r="V338" s="25" t="e">
        <f t="shared" si="168"/>
        <v>#DIV/0!</v>
      </c>
      <c r="W338" s="25" t="e">
        <f t="shared" si="168"/>
        <v>#DIV/0!</v>
      </c>
      <c r="X338" s="25" t="e">
        <f t="shared" si="169"/>
        <v>#DIV/0!</v>
      </c>
      <c r="Y338" s="25" t="e">
        <f t="shared" si="170"/>
        <v>#DIV/0!</v>
      </c>
      <c r="Z338" s="25" t="e">
        <f t="shared" si="170"/>
        <v>#DIV/0!</v>
      </c>
      <c r="AA338" s="25" t="e">
        <f t="shared" si="170"/>
        <v>#DIV/0!</v>
      </c>
      <c r="AB338" s="25" t="e">
        <f t="shared" si="170"/>
        <v>#DIV/0!</v>
      </c>
      <c r="AC338" s="25" t="e">
        <f t="shared" si="170"/>
        <v>#DIV/0!</v>
      </c>
      <c r="AD338" s="25" t="e">
        <f t="shared" si="171"/>
        <v>#DIV/0!</v>
      </c>
      <c r="AE338" s="25" t="e">
        <f t="shared" si="171"/>
        <v>#DIV/0!</v>
      </c>
      <c r="AF338" s="25" t="e">
        <f t="shared" si="172"/>
        <v>#DIV/0!</v>
      </c>
      <c r="AG338" s="25" t="e">
        <f t="shared" si="172"/>
        <v>#DIV/0!</v>
      </c>
    </row>
    <row r="339" spans="1:33" x14ac:dyDescent="0.25">
      <c r="A339" s="1">
        <f>'Тулуз-Пьерон'!A343</f>
        <v>0</v>
      </c>
      <c r="B339" s="1" t="e">
        <f>AVERAGE('Тулуз-Пьерон'!H343:Q343)</f>
        <v>#DIV/0!</v>
      </c>
      <c r="C339" s="1" t="e">
        <f>AVERAGE('Тулуз-Пьерон'!R343:AA343)</f>
        <v>#DIV/0!</v>
      </c>
      <c r="D339" s="26" t="e">
        <f t="shared" si="156"/>
        <v>#DIV/0!</v>
      </c>
      <c r="E339" s="26" t="e">
        <f>STDEV('Тулуз-Пьерон'!H343:Q343)</f>
        <v>#DIV/0!</v>
      </c>
      <c r="F339" s="26" t="e">
        <f>STDEV('Тулуз-Пьерон'!R343:AA343)</f>
        <v>#DIV/0!</v>
      </c>
      <c r="G339" s="26" t="e">
        <f>SQRT(RSQ('Тулуз-Пьерон'!H343:Q343,'Тулуз-Пьерон'!R343:AA343))</f>
        <v>#DIV/0!</v>
      </c>
      <c r="J339" s="25" t="e">
        <f t="shared" si="157"/>
        <v>#DIV/0!</v>
      </c>
      <c r="K339" s="25" t="e">
        <f t="shared" si="158"/>
        <v>#DIV/0!</v>
      </c>
      <c r="L339" s="25" t="e">
        <f t="shared" si="159"/>
        <v>#DIV/0!</v>
      </c>
      <c r="M339" s="25" t="e">
        <f t="shared" si="160"/>
        <v>#DIV/0!</v>
      </c>
      <c r="N339" s="25" t="e">
        <f t="shared" si="160"/>
        <v>#DIV/0!</v>
      </c>
      <c r="O339" s="25" t="e">
        <f t="shared" si="161"/>
        <v>#DIV/0!</v>
      </c>
      <c r="P339" s="25" t="e">
        <f t="shared" si="162"/>
        <v>#DIV/0!</v>
      </c>
      <c r="Q339" s="25" t="e">
        <f t="shared" si="163"/>
        <v>#DIV/0!</v>
      </c>
      <c r="R339" s="25" t="e">
        <f t="shared" si="164"/>
        <v>#DIV/0!</v>
      </c>
      <c r="S339" s="25" t="e">
        <f t="shared" si="165"/>
        <v>#DIV/0!</v>
      </c>
      <c r="T339" s="25" t="e">
        <f t="shared" si="166"/>
        <v>#DIV/0!</v>
      </c>
      <c r="U339" s="25" t="e">
        <f t="shared" si="167"/>
        <v>#DIV/0!</v>
      </c>
      <c r="V339" s="25" t="e">
        <f t="shared" si="168"/>
        <v>#DIV/0!</v>
      </c>
      <c r="W339" s="25" t="e">
        <f t="shared" si="168"/>
        <v>#DIV/0!</v>
      </c>
      <c r="X339" s="25" t="e">
        <f t="shared" si="169"/>
        <v>#DIV/0!</v>
      </c>
      <c r="Y339" s="25" t="e">
        <f t="shared" si="170"/>
        <v>#DIV/0!</v>
      </c>
      <c r="Z339" s="25" t="e">
        <f t="shared" si="170"/>
        <v>#DIV/0!</v>
      </c>
      <c r="AA339" s="25" t="e">
        <f t="shared" si="170"/>
        <v>#DIV/0!</v>
      </c>
      <c r="AB339" s="25" t="e">
        <f t="shared" si="170"/>
        <v>#DIV/0!</v>
      </c>
      <c r="AC339" s="25" t="e">
        <f t="shared" si="170"/>
        <v>#DIV/0!</v>
      </c>
      <c r="AD339" s="25" t="e">
        <f t="shared" si="171"/>
        <v>#DIV/0!</v>
      </c>
      <c r="AE339" s="25" t="e">
        <f t="shared" si="171"/>
        <v>#DIV/0!</v>
      </c>
      <c r="AF339" s="25" t="e">
        <f t="shared" si="172"/>
        <v>#DIV/0!</v>
      </c>
      <c r="AG339" s="25" t="e">
        <f t="shared" si="172"/>
        <v>#DIV/0!</v>
      </c>
    </row>
    <row r="340" spans="1:33" x14ac:dyDescent="0.25">
      <c r="A340" s="1">
        <f>'Тулуз-Пьерон'!A344</f>
        <v>0</v>
      </c>
      <c r="B340" s="1" t="e">
        <f>AVERAGE('Тулуз-Пьерон'!H344:Q344)</f>
        <v>#DIV/0!</v>
      </c>
      <c r="C340" s="1" t="e">
        <f>AVERAGE('Тулуз-Пьерон'!R344:AA344)</f>
        <v>#DIV/0!</v>
      </c>
      <c r="D340" s="26" t="e">
        <f t="shared" si="156"/>
        <v>#DIV/0!</v>
      </c>
      <c r="E340" s="26" t="e">
        <f>STDEV('Тулуз-Пьерон'!H344:Q344)</f>
        <v>#DIV/0!</v>
      </c>
      <c r="F340" s="26" t="e">
        <f>STDEV('Тулуз-Пьерон'!R344:AA344)</f>
        <v>#DIV/0!</v>
      </c>
      <c r="G340" s="26" t="e">
        <f>SQRT(RSQ('Тулуз-Пьерон'!H344:Q344,'Тулуз-Пьерон'!R344:AA344))</f>
        <v>#DIV/0!</v>
      </c>
      <c r="J340" s="25" t="e">
        <f t="shared" si="157"/>
        <v>#DIV/0!</v>
      </c>
      <c r="K340" s="25" t="e">
        <f t="shared" si="158"/>
        <v>#DIV/0!</v>
      </c>
      <c r="L340" s="25" t="e">
        <f t="shared" si="159"/>
        <v>#DIV/0!</v>
      </c>
      <c r="M340" s="25" t="e">
        <f t="shared" si="160"/>
        <v>#DIV/0!</v>
      </c>
      <c r="N340" s="25" t="e">
        <f t="shared" si="160"/>
        <v>#DIV/0!</v>
      </c>
      <c r="O340" s="25" t="e">
        <f t="shared" si="161"/>
        <v>#DIV/0!</v>
      </c>
      <c r="P340" s="25" t="e">
        <f t="shared" si="162"/>
        <v>#DIV/0!</v>
      </c>
      <c r="Q340" s="25" t="e">
        <f t="shared" si="163"/>
        <v>#DIV/0!</v>
      </c>
      <c r="R340" s="25" t="e">
        <f t="shared" si="164"/>
        <v>#DIV/0!</v>
      </c>
      <c r="S340" s="25" t="e">
        <f t="shared" si="165"/>
        <v>#DIV/0!</v>
      </c>
      <c r="T340" s="25" t="e">
        <f t="shared" si="166"/>
        <v>#DIV/0!</v>
      </c>
      <c r="U340" s="25" t="e">
        <f t="shared" si="167"/>
        <v>#DIV/0!</v>
      </c>
      <c r="V340" s="25" t="e">
        <f t="shared" si="168"/>
        <v>#DIV/0!</v>
      </c>
      <c r="W340" s="25" t="e">
        <f t="shared" si="168"/>
        <v>#DIV/0!</v>
      </c>
      <c r="X340" s="25" t="e">
        <f t="shared" si="169"/>
        <v>#DIV/0!</v>
      </c>
      <c r="Y340" s="25" t="e">
        <f t="shared" si="170"/>
        <v>#DIV/0!</v>
      </c>
      <c r="Z340" s="25" t="e">
        <f t="shared" si="170"/>
        <v>#DIV/0!</v>
      </c>
      <c r="AA340" s="25" t="e">
        <f t="shared" si="170"/>
        <v>#DIV/0!</v>
      </c>
      <c r="AB340" s="25" t="e">
        <f t="shared" si="170"/>
        <v>#DIV/0!</v>
      </c>
      <c r="AC340" s="25" t="e">
        <f t="shared" si="170"/>
        <v>#DIV/0!</v>
      </c>
      <c r="AD340" s="25" t="e">
        <f t="shared" si="171"/>
        <v>#DIV/0!</v>
      </c>
      <c r="AE340" s="25" t="e">
        <f t="shared" si="171"/>
        <v>#DIV/0!</v>
      </c>
      <c r="AF340" s="25" t="e">
        <f t="shared" si="172"/>
        <v>#DIV/0!</v>
      </c>
      <c r="AG340" s="25" t="e">
        <f t="shared" si="172"/>
        <v>#DIV/0!</v>
      </c>
    </row>
    <row r="341" spans="1:33" x14ac:dyDescent="0.25">
      <c r="A341" s="1">
        <f>'Тулуз-Пьерон'!A345</f>
        <v>0</v>
      </c>
      <c r="B341" s="1" t="e">
        <f>AVERAGE('Тулуз-Пьерон'!H345:Q345)</f>
        <v>#DIV/0!</v>
      </c>
      <c r="C341" s="1" t="e">
        <f>AVERAGE('Тулуз-Пьерон'!R345:AA345)</f>
        <v>#DIV/0!</v>
      </c>
      <c r="D341" s="26" t="e">
        <f t="shared" si="156"/>
        <v>#DIV/0!</v>
      </c>
      <c r="E341" s="26" t="e">
        <f>STDEV('Тулуз-Пьерон'!H345:Q345)</f>
        <v>#DIV/0!</v>
      </c>
      <c r="F341" s="26" t="e">
        <f>STDEV('Тулуз-Пьерон'!R345:AA345)</f>
        <v>#DIV/0!</v>
      </c>
      <c r="G341" s="26" t="e">
        <f>SQRT(RSQ('Тулуз-Пьерон'!H345:Q345,'Тулуз-Пьерон'!R345:AA345))</f>
        <v>#DIV/0!</v>
      </c>
      <c r="J341" s="25" t="e">
        <f t="shared" si="157"/>
        <v>#DIV/0!</v>
      </c>
      <c r="K341" s="25" t="e">
        <f t="shared" si="158"/>
        <v>#DIV/0!</v>
      </c>
      <c r="L341" s="25" t="e">
        <f t="shared" si="159"/>
        <v>#DIV/0!</v>
      </c>
      <c r="M341" s="25" t="e">
        <f t="shared" si="160"/>
        <v>#DIV/0!</v>
      </c>
      <c r="N341" s="25" t="e">
        <f t="shared" si="160"/>
        <v>#DIV/0!</v>
      </c>
      <c r="O341" s="25" t="e">
        <f t="shared" si="161"/>
        <v>#DIV/0!</v>
      </c>
      <c r="P341" s="25" t="e">
        <f t="shared" si="162"/>
        <v>#DIV/0!</v>
      </c>
      <c r="Q341" s="25" t="e">
        <f t="shared" si="163"/>
        <v>#DIV/0!</v>
      </c>
      <c r="R341" s="25" t="e">
        <f t="shared" si="164"/>
        <v>#DIV/0!</v>
      </c>
      <c r="S341" s="25" t="e">
        <f t="shared" si="165"/>
        <v>#DIV/0!</v>
      </c>
      <c r="T341" s="25" t="e">
        <f t="shared" si="166"/>
        <v>#DIV/0!</v>
      </c>
      <c r="U341" s="25" t="e">
        <f t="shared" si="167"/>
        <v>#DIV/0!</v>
      </c>
      <c r="V341" s="25" t="e">
        <f t="shared" si="168"/>
        <v>#DIV/0!</v>
      </c>
      <c r="W341" s="25" t="e">
        <f t="shared" si="168"/>
        <v>#DIV/0!</v>
      </c>
      <c r="X341" s="25" t="e">
        <f t="shared" si="169"/>
        <v>#DIV/0!</v>
      </c>
      <c r="Y341" s="25" t="e">
        <f t="shared" ref="Y341:AC350" si="173">IF(AND($D341&gt;0,$D341&lt;=0.89),"ПАТОЛОГИЯ",IF(AND($D341&gt;0.89,$D341&lt;=0.91),"Слабая",IF(AND($D341&gt;91,$D341&lt;=0.93),"Средняя",IF(AND($D341&gt;0.93,$D341&lt;=0.96),"Хорошая",IF(AND($D341&gt;0.96,$D341&lt;=1),"Высокая","ОШИБКА")))))</f>
        <v>#DIV/0!</v>
      </c>
      <c r="Z341" s="25" t="e">
        <f t="shared" si="173"/>
        <v>#DIV/0!</v>
      </c>
      <c r="AA341" s="25" t="e">
        <f t="shared" si="173"/>
        <v>#DIV/0!</v>
      </c>
      <c r="AB341" s="25" t="e">
        <f t="shared" si="173"/>
        <v>#DIV/0!</v>
      </c>
      <c r="AC341" s="25" t="e">
        <f t="shared" si="173"/>
        <v>#DIV/0!</v>
      </c>
      <c r="AD341" s="25" t="e">
        <f t="shared" si="171"/>
        <v>#DIV/0!</v>
      </c>
      <c r="AE341" s="25" t="e">
        <f t="shared" si="171"/>
        <v>#DIV/0!</v>
      </c>
      <c r="AF341" s="25" t="e">
        <f t="shared" si="172"/>
        <v>#DIV/0!</v>
      </c>
      <c r="AG341" s="25" t="e">
        <f t="shared" si="172"/>
        <v>#DIV/0!</v>
      </c>
    </row>
    <row r="342" spans="1:33" x14ac:dyDescent="0.25">
      <c r="A342" s="1">
        <f>'Тулуз-Пьерон'!A346</f>
        <v>0</v>
      </c>
      <c r="B342" s="1" t="e">
        <f>AVERAGE('Тулуз-Пьерон'!H346:Q346)</f>
        <v>#DIV/0!</v>
      </c>
      <c r="C342" s="1" t="e">
        <f>AVERAGE('Тулуз-Пьерон'!R346:AA346)</f>
        <v>#DIV/0!</v>
      </c>
      <c r="D342" s="26" t="e">
        <f t="shared" si="156"/>
        <v>#DIV/0!</v>
      </c>
      <c r="E342" s="26" t="e">
        <f>STDEV('Тулуз-Пьерон'!H346:Q346)</f>
        <v>#DIV/0!</v>
      </c>
      <c r="F342" s="26" t="e">
        <f>STDEV('Тулуз-Пьерон'!R346:AA346)</f>
        <v>#DIV/0!</v>
      </c>
      <c r="G342" s="26" t="e">
        <f>SQRT(RSQ('Тулуз-Пьерон'!H346:Q346,'Тулуз-Пьерон'!R346:AA346))</f>
        <v>#DIV/0!</v>
      </c>
      <c r="J342" s="25" t="e">
        <f t="shared" si="157"/>
        <v>#DIV/0!</v>
      </c>
      <c r="K342" s="25" t="e">
        <f t="shared" si="158"/>
        <v>#DIV/0!</v>
      </c>
      <c r="L342" s="25" t="e">
        <f t="shared" si="159"/>
        <v>#DIV/0!</v>
      </c>
      <c r="M342" s="25" t="e">
        <f t="shared" si="160"/>
        <v>#DIV/0!</v>
      </c>
      <c r="N342" s="25" t="e">
        <f t="shared" si="160"/>
        <v>#DIV/0!</v>
      </c>
      <c r="O342" s="25" t="e">
        <f t="shared" si="161"/>
        <v>#DIV/0!</v>
      </c>
      <c r="P342" s="25" t="e">
        <f t="shared" si="162"/>
        <v>#DIV/0!</v>
      </c>
      <c r="Q342" s="25" t="e">
        <f t="shared" si="163"/>
        <v>#DIV/0!</v>
      </c>
      <c r="R342" s="25" t="e">
        <f t="shared" si="164"/>
        <v>#DIV/0!</v>
      </c>
      <c r="S342" s="25" t="e">
        <f t="shared" si="165"/>
        <v>#DIV/0!</v>
      </c>
      <c r="T342" s="25" t="e">
        <f t="shared" si="166"/>
        <v>#DIV/0!</v>
      </c>
      <c r="U342" s="25" t="e">
        <f t="shared" si="167"/>
        <v>#DIV/0!</v>
      </c>
      <c r="V342" s="25" t="e">
        <f t="shared" si="168"/>
        <v>#DIV/0!</v>
      </c>
      <c r="W342" s="25" t="e">
        <f t="shared" si="168"/>
        <v>#DIV/0!</v>
      </c>
      <c r="X342" s="25" t="e">
        <f t="shared" si="169"/>
        <v>#DIV/0!</v>
      </c>
      <c r="Y342" s="25" t="e">
        <f t="shared" si="173"/>
        <v>#DIV/0!</v>
      </c>
      <c r="Z342" s="25" t="e">
        <f t="shared" si="173"/>
        <v>#DIV/0!</v>
      </c>
      <c r="AA342" s="25" t="e">
        <f t="shared" si="173"/>
        <v>#DIV/0!</v>
      </c>
      <c r="AB342" s="25" t="e">
        <f t="shared" si="173"/>
        <v>#DIV/0!</v>
      </c>
      <c r="AC342" s="25" t="e">
        <f t="shared" si="173"/>
        <v>#DIV/0!</v>
      </c>
      <c r="AD342" s="25" t="e">
        <f t="shared" si="171"/>
        <v>#DIV/0!</v>
      </c>
      <c r="AE342" s="25" t="e">
        <f t="shared" si="171"/>
        <v>#DIV/0!</v>
      </c>
      <c r="AF342" s="25" t="e">
        <f t="shared" si="172"/>
        <v>#DIV/0!</v>
      </c>
      <c r="AG342" s="25" t="e">
        <f t="shared" si="172"/>
        <v>#DIV/0!</v>
      </c>
    </row>
    <row r="343" spans="1:33" x14ac:dyDescent="0.25">
      <c r="A343" s="1">
        <f>'Тулуз-Пьерон'!A347</f>
        <v>0</v>
      </c>
      <c r="B343" s="1" t="e">
        <f>AVERAGE('Тулуз-Пьерон'!H347:Q347)</f>
        <v>#DIV/0!</v>
      </c>
      <c r="C343" s="1" t="e">
        <f>AVERAGE('Тулуз-Пьерон'!R347:AA347)</f>
        <v>#DIV/0!</v>
      </c>
      <c r="D343" s="26" t="e">
        <f t="shared" si="156"/>
        <v>#DIV/0!</v>
      </c>
      <c r="E343" s="26" t="e">
        <f>STDEV('Тулуз-Пьерон'!H347:Q347)</f>
        <v>#DIV/0!</v>
      </c>
      <c r="F343" s="26" t="e">
        <f>STDEV('Тулуз-Пьерон'!R347:AA347)</f>
        <v>#DIV/0!</v>
      </c>
      <c r="G343" s="26" t="e">
        <f>SQRT(RSQ('Тулуз-Пьерон'!H347:Q347,'Тулуз-Пьерон'!R347:AA347))</f>
        <v>#DIV/0!</v>
      </c>
      <c r="J343" s="25" t="e">
        <f t="shared" si="157"/>
        <v>#DIV/0!</v>
      </c>
      <c r="K343" s="25" t="e">
        <f t="shared" si="158"/>
        <v>#DIV/0!</v>
      </c>
      <c r="L343" s="25" t="e">
        <f t="shared" si="159"/>
        <v>#DIV/0!</v>
      </c>
      <c r="M343" s="25" t="e">
        <f t="shared" si="160"/>
        <v>#DIV/0!</v>
      </c>
      <c r="N343" s="25" t="e">
        <f t="shared" si="160"/>
        <v>#DIV/0!</v>
      </c>
      <c r="O343" s="25" t="e">
        <f t="shared" si="161"/>
        <v>#DIV/0!</v>
      </c>
      <c r="P343" s="25" t="e">
        <f t="shared" si="162"/>
        <v>#DIV/0!</v>
      </c>
      <c r="Q343" s="25" t="e">
        <f t="shared" si="163"/>
        <v>#DIV/0!</v>
      </c>
      <c r="R343" s="25" t="e">
        <f t="shared" si="164"/>
        <v>#DIV/0!</v>
      </c>
      <c r="S343" s="25" t="e">
        <f t="shared" si="165"/>
        <v>#DIV/0!</v>
      </c>
      <c r="T343" s="25" t="e">
        <f t="shared" si="166"/>
        <v>#DIV/0!</v>
      </c>
      <c r="U343" s="25" t="e">
        <f t="shared" si="167"/>
        <v>#DIV/0!</v>
      </c>
      <c r="V343" s="25" t="e">
        <f t="shared" si="168"/>
        <v>#DIV/0!</v>
      </c>
      <c r="W343" s="25" t="e">
        <f t="shared" si="168"/>
        <v>#DIV/0!</v>
      </c>
      <c r="X343" s="25" t="e">
        <f t="shared" si="169"/>
        <v>#DIV/0!</v>
      </c>
      <c r="Y343" s="25" t="e">
        <f t="shared" si="173"/>
        <v>#DIV/0!</v>
      </c>
      <c r="Z343" s="25" t="e">
        <f t="shared" si="173"/>
        <v>#DIV/0!</v>
      </c>
      <c r="AA343" s="25" t="e">
        <f t="shared" si="173"/>
        <v>#DIV/0!</v>
      </c>
      <c r="AB343" s="25" t="e">
        <f t="shared" si="173"/>
        <v>#DIV/0!</v>
      </c>
      <c r="AC343" s="25" t="e">
        <f t="shared" si="173"/>
        <v>#DIV/0!</v>
      </c>
      <c r="AD343" s="25" t="e">
        <f t="shared" si="171"/>
        <v>#DIV/0!</v>
      </c>
      <c r="AE343" s="25" t="e">
        <f t="shared" si="171"/>
        <v>#DIV/0!</v>
      </c>
      <c r="AF343" s="25" t="e">
        <f t="shared" si="172"/>
        <v>#DIV/0!</v>
      </c>
      <c r="AG343" s="25" t="e">
        <f t="shared" si="172"/>
        <v>#DIV/0!</v>
      </c>
    </row>
    <row r="344" spans="1:33" x14ac:dyDescent="0.25">
      <c r="A344" s="1">
        <f>'Тулуз-Пьерон'!A348</f>
        <v>0</v>
      </c>
      <c r="B344" s="1" t="e">
        <f>AVERAGE('Тулуз-Пьерон'!H348:Q348)</f>
        <v>#DIV/0!</v>
      </c>
      <c r="C344" s="1" t="e">
        <f>AVERAGE('Тулуз-Пьерон'!R348:AA348)</f>
        <v>#DIV/0!</v>
      </c>
      <c r="D344" s="26" t="e">
        <f t="shared" si="156"/>
        <v>#DIV/0!</v>
      </c>
      <c r="E344" s="26" t="e">
        <f>STDEV('Тулуз-Пьерон'!H348:Q348)</f>
        <v>#DIV/0!</v>
      </c>
      <c r="F344" s="26" t="e">
        <f>STDEV('Тулуз-Пьерон'!R348:AA348)</f>
        <v>#DIV/0!</v>
      </c>
      <c r="G344" s="26" t="e">
        <f>SQRT(RSQ('Тулуз-Пьерон'!H348:Q348,'Тулуз-Пьерон'!R348:AA348))</f>
        <v>#DIV/0!</v>
      </c>
      <c r="J344" s="25" t="e">
        <f t="shared" si="157"/>
        <v>#DIV/0!</v>
      </c>
      <c r="K344" s="25" t="e">
        <f t="shared" si="158"/>
        <v>#DIV/0!</v>
      </c>
      <c r="L344" s="25" t="e">
        <f t="shared" si="159"/>
        <v>#DIV/0!</v>
      </c>
      <c r="M344" s="25" t="e">
        <f t="shared" si="160"/>
        <v>#DIV/0!</v>
      </c>
      <c r="N344" s="25" t="e">
        <f t="shared" si="160"/>
        <v>#DIV/0!</v>
      </c>
      <c r="O344" s="25" t="e">
        <f t="shared" si="161"/>
        <v>#DIV/0!</v>
      </c>
      <c r="P344" s="25" t="e">
        <f t="shared" si="162"/>
        <v>#DIV/0!</v>
      </c>
      <c r="Q344" s="25" t="e">
        <f t="shared" si="163"/>
        <v>#DIV/0!</v>
      </c>
      <c r="R344" s="25" t="e">
        <f t="shared" si="164"/>
        <v>#DIV/0!</v>
      </c>
      <c r="S344" s="25" t="e">
        <f t="shared" si="165"/>
        <v>#DIV/0!</v>
      </c>
      <c r="T344" s="25" t="e">
        <f t="shared" si="166"/>
        <v>#DIV/0!</v>
      </c>
      <c r="U344" s="25" t="e">
        <f t="shared" si="167"/>
        <v>#DIV/0!</v>
      </c>
      <c r="V344" s="25" t="e">
        <f t="shared" si="168"/>
        <v>#DIV/0!</v>
      </c>
      <c r="W344" s="25" t="e">
        <f t="shared" si="168"/>
        <v>#DIV/0!</v>
      </c>
      <c r="X344" s="25" t="e">
        <f t="shared" si="169"/>
        <v>#DIV/0!</v>
      </c>
      <c r="Y344" s="25" t="e">
        <f t="shared" si="173"/>
        <v>#DIV/0!</v>
      </c>
      <c r="Z344" s="25" t="e">
        <f t="shared" si="173"/>
        <v>#DIV/0!</v>
      </c>
      <c r="AA344" s="25" t="e">
        <f t="shared" si="173"/>
        <v>#DIV/0!</v>
      </c>
      <c r="AB344" s="25" t="e">
        <f t="shared" si="173"/>
        <v>#DIV/0!</v>
      </c>
      <c r="AC344" s="25" t="e">
        <f t="shared" si="173"/>
        <v>#DIV/0!</v>
      </c>
      <c r="AD344" s="25" t="e">
        <f t="shared" si="171"/>
        <v>#DIV/0!</v>
      </c>
      <c r="AE344" s="25" t="e">
        <f t="shared" si="171"/>
        <v>#DIV/0!</v>
      </c>
      <c r="AF344" s="25" t="e">
        <f t="shared" si="172"/>
        <v>#DIV/0!</v>
      </c>
      <c r="AG344" s="25" t="e">
        <f t="shared" si="172"/>
        <v>#DIV/0!</v>
      </c>
    </row>
    <row r="345" spans="1:33" x14ac:dyDescent="0.25">
      <c r="A345" s="1">
        <f>'Тулуз-Пьерон'!A349</f>
        <v>0</v>
      </c>
      <c r="B345" s="1" t="e">
        <f>AVERAGE('Тулуз-Пьерон'!H349:Q349)</f>
        <v>#DIV/0!</v>
      </c>
      <c r="C345" s="1" t="e">
        <f>AVERAGE('Тулуз-Пьерон'!R349:AA349)</f>
        <v>#DIV/0!</v>
      </c>
      <c r="D345" s="26" t="e">
        <f t="shared" si="156"/>
        <v>#DIV/0!</v>
      </c>
      <c r="E345" s="26" t="e">
        <f>STDEV('Тулуз-Пьерон'!H349:Q349)</f>
        <v>#DIV/0!</v>
      </c>
      <c r="F345" s="26" t="e">
        <f>STDEV('Тулуз-Пьерон'!R349:AA349)</f>
        <v>#DIV/0!</v>
      </c>
      <c r="G345" s="26" t="e">
        <f>SQRT(RSQ('Тулуз-Пьерон'!H349:Q349,'Тулуз-Пьерон'!R349:AA349))</f>
        <v>#DIV/0!</v>
      </c>
      <c r="J345" s="25" t="e">
        <f t="shared" si="157"/>
        <v>#DIV/0!</v>
      </c>
      <c r="K345" s="25" t="e">
        <f t="shared" si="158"/>
        <v>#DIV/0!</v>
      </c>
      <c r="L345" s="25" t="e">
        <f t="shared" si="159"/>
        <v>#DIV/0!</v>
      </c>
      <c r="M345" s="25" t="e">
        <f t="shared" si="160"/>
        <v>#DIV/0!</v>
      </c>
      <c r="N345" s="25" t="e">
        <f t="shared" si="160"/>
        <v>#DIV/0!</v>
      </c>
      <c r="O345" s="25" t="e">
        <f t="shared" si="161"/>
        <v>#DIV/0!</v>
      </c>
      <c r="P345" s="25" t="e">
        <f t="shared" si="162"/>
        <v>#DIV/0!</v>
      </c>
      <c r="Q345" s="25" t="e">
        <f t="shared" si="163"/>
        <v>#DIV/0!</v>
      </c>
      <c r="R345" s="25" t="e">
        <f t="shared" si="164"/>
        <v>#DIV/0!</v>
      </c>
      <c r="S345" s="25" t="e">
        <f t="shared" si="165"/>
        <v>#DIV/0!</v>
      </c>
      <c r="T345" s="25" t="e">
        <f t="shared" si="166"/>
        <v>#DIV/0!</v>
      </c>
      <c r="U345" s="25" t="e">
        <f t="shared" si="167"/>
        <v>#DIV/0!</v>
      </c>
      <c r="V345" s="25" t="e">
        <f t="shared" si="168"/>
        <v>#DIV/0!</v>
      </c>
      <c r="W345" s="25" t="e">
        <f t="shared" si="168"/>
        <v>#DIV/0!</v>
      </c>
      <c r="X345" s="25" t="e">
        <f t="shared" si="169"/>
        <v>#DIV/0!</v>
      </c>
      <c r="Y345" s="25" t="e">
        <f t="shared" si="173"/>
        <v>#DIV/0!</v>
      </c>
      <c r="Z345" s="25" t="e">
        <f t="shared" si="173"/>
        <v>#DIV/0!</v>
      </c>
      <c r="AA345" s="25" t="e">
        <f t="shared" si="173"/>
        <v>#DIV/0!</v>
      </c>
      <c r="AB345" s="25" t="e">
        <f t="shared" si="173"/>
        <v>#DIV/0!</v>
      </c>
      <c r="AC345" s="25" t="e">
        <f t="shared" si="173"/>
        <v>#DIV/0!</v>
      </c>
      <c r="AD345" s="25" t="e">
        <f t="shared" si="171"/>
        <v>#DIV/0!</v>
      </c>
      <c r="AE345" s="25" t="e">
        <f t="shared" si="171"/>
        <v>#DIV/0!</v>
      </c>
      <c r="AF345" s="25" t="e">
        <f t="shared" si="172"/>
        <v>#DIV/0!</v>
      </c>
      <c r="AG345" s="25" t="e">
        <f t="shared" si="172"/>
        <v>#DIV/0!</v>
      </c>
    </row>
    <row r="346" spans="1:33" x14ac:dyDescent="0.25">
      <c r="A346" s="1">
        <f>'Тулуз-Пьерон'!A350</f>
        <v>0</v>
      </c>
      <c r="B346" s="1" t="e">
        <f>AVERAGE('Тулуз-Пьерон'!H350:Q350)</f>
        <v>#DIV/0!</v>
      </c>
      <c r="C346" s="1" t="e">
        <f>AVERAGE('Тулуз-Пьерон'!R350:AA350)</f>
        <v>#DIV/0!</v>
      </c>
      <c r="D346" s="26" t="e">
        <f t="shared" si="156"/>
        <v>#DIV/0!</v>
      </c>
      <c r="E346" s="26" t="e">
        <f>STDEV('Тулуз-Пьерон'!H350:Q350)</f>
        <v>#DIV/0!</v>
      </c>
      <c r="F346" s="26" t="e">
        <f>STDEV('Тулуз-Пьерон'!R350:AA350)</f>
        <v>#DIV/0!</v>
      </c>
      <c r="G346" s="26" t="e">
        <f>SQRT(RSQ('Тулуз-Пьерон'!H350:Q350,'Тулуз-Пьерон'!R350:AA350))</f>
        <v>#DIV/0!</v>
      </c>
      <c r="J346" s="25" t="e">
        <f t="shared" si="157"/>
        <v>#DIV/0!</v>
      </c>
      <c r="K346" s="25" t="e">
        <f t="shared" si="158"/>
        <v>#DIV/0!</v>
      </c>
      <c r="L346" s="25" t="e">
        <f t="shared" si="159"/>
        <v>#DIV/0!</v>
      </c>
      <c r="M346" s="25" t="e">
        <f t="shared" si="160"/>
        <v>#DIV/0!</v>
      </c>
      <c r="N346" s="25" t="e">
        <f t="shared" si="160"/>
        <v>#DIV/0!</v>
      </c>
      <c r="O346" s="25" t="e">
        <f t="shared" si="161"/>
        <v>#DIV/0!</v>
      </c>
      <c r="P346" s="25" t="e">
        <f t="shared" si="162"/>
        <v>#DIV/0!</v>
      </c>
      <c r="Q346" s="25" t="e">
        <f t="shared" si="163"/>
        <v>#DIV/0!</v>
      </c>
      <c r="R346" s="25" t="e">
        <f t="shared" si="164"/>
        <v>#DIV/0!</v>
      </c>
      <c r="S346" s="25" t="e">
        <f t="shared" si="165"/>
        <v>#DIV/0!</v>
      </c>
      <c r="T346" s="25" t="e">
        <f t="shared" si="166"/>
        <v>#DIV/0!</v>
      </c>
      <c r="U346" s="25" t="e">
        <f t="shared" si="167"/>
        <v>#DIV/0!</v>
      </c>
      <c r="V346" s="25" t="e">
        <f t="shared" si="168"/>
        <v>#DIV/0!</v>
      </c>
      <c r="W346" s="25" t="e">
        <f t="shared" si="168"/>
        <v>#DIV/0!</v>
      </c>
      <c r="X346" s="25" t="e">
        <f t="shared" si="169"/>
        <v>#DIV/0!</v>
      </c>
      <c r="Y346" s="25" t="e">
        <f t="shared" si="173"/>
        <v>#DIV/0!</v>
      </c>
      <c r="Z346" s="25" t="e">
        <f t="shared" si="173"/>
        <v>#DIV/0!</v>
      </c>
      <c r="AA346" s="25" t="e">
        <f t="shared" si="173"/>
        <v>#DIV/0!</v>
      </c>
      <c r="AB346" s="25" t="e">
        <f t="shared" si="173"/>
        <v>#DIV/0!</v>
      </c>
      <c r="AC346" s="25" t="e">
        <f t="shared" si="173"/>
        <v>#DIV/0!</v>
      </c>
      <c r="AD346" s="25" t="e">
        <f t="shared" si="171"/>
        <v>#DIV/0!</v>
      </c>
      <c r="AE346" s="25" t="e">
        <f t="shared" si="171"/>
        <v>#DIV/0!</v>
      </c>
      <c r="AF346" s="25" t="e">
        <f t="shared" si="172"/>
        <v>#DIV/0!</v>
      </c>
      <c r="AG346" s="25" t="e">
        <f t="shared" si="172"/>
        <v>#DIV/0!</v>
      </c>
    </row>
    <row r="347" spans="1:33" x14ac:dyDescent="0.25">
      <c r="A347" s="1">
        <f>'Тулуз-Пьерон'!A351</f>
        <v>0</v>
      </c>
      <c r="B347" s="1" t="e">
        <f>AVERAGE('Тулуз-Пьерон'!H351:Q351)</f>
        <v>#DIV/0!</v>
      </c>
      <c r="C347" s="1" t="e">
        <f>AVERAGE('Тулуз-Пьерон'!R351:AA351)</f>
        <v>#DIV/0!</v>
      </c>
      <c r="D347" s="26" t="e">
        <f t="shared" si="156"/>
        <v>#DIV/0!</v>
      </c>
      <c r="E347" s="26" t="e">
        <f>STDEV('Тулуз-Пьерон'!H351:Q351)</f>
        <v>#DIV/0!</v>
      </c>
      <c r="F347" s="26" t="e">
        <f>STDEV('Тулуз-Пьерон'!R351:AA351)</f>
        <v>#DIV/0!</v>
      </c>
      <c r="G347" s="26" t="e">
        <f>SQRT(RSQ('Тулуз-Пьерон'!H351:Q351,'Тулуз-Пьерон'!R351:AA351))</f>
        <v>#DIV/0!</v>
      </c>
      <c r="J347" s="25" t="e">
        <f t="shared" si="157"/>
        <v>#DIV/0!</v>
      </c>
      <c r="K347" s="25" t="e">
        <f t="shared" si="158"/>
        <v>#DIV/0!</v>
      </c>
      <c r="L347" s="25" t="e">
        <f t="shared" si="159"/>
        <v>#DIV/0!</v>
      </c>
      <c r="M347" s="25" t="e">
        <f t="shared" si="160"/>
        <v>#DIV/0!</v>
      </c>
      <c r="N347" s="25" t="e">
        <f t="shared" si="160"/>
        <v>#DIV/0!</v>
      </c>
      <c r="O347" s="25" t="e">
        <f t="shared" si="161"/>
        <v>#DIV/0!</v>
      </c>
      <c r="P347" s="25" t="e">
        <f t="shared" si="162"/>
        <v>#DIV/0!</v>
      </c>
      <c r="Q347" s="25" t="e">
        <f t="shared" si="163"/>
        <v>#DIV/0!</v>
      </c>
      <c r="R347" s="25" t="e">
        <f t="shared" si="164"/>
        <v>#DIV/0!</v>
      </c>
      <c r="S347" s="25" t="e">
        <f t="shared" si="165"/>
        <v>#DIV/0!</v>
      </c>
      <c r="T347" s="25" t="e">
        <f t="shared" si="166"/>
        <v>#DIV/0!</v>
      </c>
      <c r="U347" s="25" t="e">
        <f t="shared" si="167"/>
        <v>#DIV/0!</v>
      </c>
      <c r="V347" s="25" t="e">
        <f t="shared" si="168"/>
        <v>#DIV/0!</v>
      </c>
      <c r="W347" s="25" t="e">
        <f t="shared" si="168"/>
        <v>#DIV/0!</v>
      </c>
      <c r="X347" s="25" t="e">
        <f t="shared" si="169"/>
        <v>#DIV/0!</v>
      </c>
      <c r="Y347" s="25" t="e">
        <f t="shared" si="173"/>
        <v>#DIV/0!</v>
      </c>
      <c r="Z347" s="25" t="e">
        <f t="shared" si="173"/>
        <v>#DIV/0!</v>
      </c>
      <c r="AA347" s="25" t="e">
        <f t="shared" si="173"/>
        <v>#DIV/0!</v>
      </c>
      <c r="AB347" s="25" t="e">
        <f t="shared" si="173"/>
        <v>#DIV/0!</v>
      </c>
      <c r="AC347" s="25" t="e">
        <f t="shared" si="173"/>
        <v>#DIV/0!</v>
      </c>
      <c r="AD347" s="25" t="e">
        <f t="shared" si="171"/>
        <v>#DIV/0!</v>
      </c>
      <c r="AE347" s="25" t="e">
        <f t="shared" si="171"/>
        <v>#DIV/0!</v>
      </c>
      <c r="AF347" s="25" t="e">
        <f t="shared" si="172"/>
        <v>#DIV/0!</v>
      </c>
      <c r="AG347" s="25" t="e">
        <f t="shared" si="172"/>
        <v>#DIV/0!</v>
      </c>
    </row>
    <row r="348" spans="1:33" x14ac:dyDescent="0.25">
      <c r="A348" s="1">
        <f>'Тулуз-Пьерон'!A352</f>
        <v>0</v>
      </c>
      <c r="B348" s="1" t="e">
        <f>AVERAGE('Тулуз-Пьерон'!H352:Q352)</f>
        <v>#DIV/0!</v>
      </c>
      <c r="C348" s="1" t="e">
        <f>AVERAGE('Тулуз-Пьерон'!R352:AA352)</f>
        <v>#DIV/0!</v>
      </c>
      <c r="D348" s="26" t="e">
        <f t="shared" si="156"/>
        <v>#DIV/0!</v>
      </c>
      <c r="E348" s="26" t="e">
        <f>STDEV('Тулуз-Пьерон'!H352:Q352)</f>
        <v>#DIV/0!</v>
      </c>
      <c r="F348" s="26" t="e">
        <f>STDEV('Тулуз-Пьерон'!R352:AA352)</f>
        <v>#DIV/0!</v>
      </c>
      <c r="G348" s="26" t="e">
        <f>SQRT(RSQ('Тулуз-Пьерон'!H352:Q352,'Тулуз-Пьерон'!R352:AA352))</f>
        <v>#DIV/0!</v>
      </c>
      <c r="J348" s="25" t="e">
        <f t="shared" si="157"/>
        <v>#DIV/0!</v>
      </c>
      <c r="K348" s="25" t="e">
        <f t="shared" si="158"/>
        <v>#DIV/0!</v>
      </c>
      <c r="L348" s="25" t="e">
        <f t="shared" si="159"/>
        <v>#DIV/0!</v>
      </c>
      <c r="M348" s="25" t="e">
        <f t="shared" si="160"/>
        <v>#DIV/0!</v>
      </c>
      <c r="N348" s="25" t="e">
        <f t="shared" si="160"/>
        <v>#DIV/0!</v>
      </c>
      <c r="O348" s="25" t="e">
        <f t="shared" si="161"/>
        <v>#DIV/0!</v>
      </c>
      <c r="P348" s="25" t="e">
        <f t="shared" si="162"/>
        <v>#DIV/0!</v>
      </c>
      <c r="Q348" s="25" t="e">
        <f t="shared" si="163"/>
        <v>#DIV/0!</v>
      </c>
      <c r="R348" s="25" t="e">
        <f t="shared" si="164"/>
        <v>#DIV/0!</v>
      </c>
      <c r="S348" s="25" t="e">
        <f t="shared" si="165"/>
        <v>#DIV/0!</v>
      </c>
      <c r="T348" s="25" t="e">
        <f t="shared" si="166"/>
        <v>#DIV/0!</v>
      </c>
      <c r="U348" s="25" t="e">
        <f t="shared" si="167"/>
        <v>#DIV/0!</v>
      </c>
      <c r="V348" s="25" t="e">
        <f t="shared" si="168"/>
        <v>#DIV/0!</v>
      </c>
      <c r="W348" s="25" t="e">
        <f t="shared" si="168"/>
        <v>#DIV/0!</v>
      </c>
      <c r="X348" s="25" t="e">
        <f t="shared" si="169"/>
        <v>#DIV/0!</v>
      </c>
      <c r="Y348" s="25" t="e">
        <f t="shared" si="173"/>
        <v>#DIV/0!</v>
      </c>
      <c r="Z348" s="25" t="e">
        <f t="shared" si="173"/>
        <v>#DIV/0!</v>
      </c>
      <c r="AA348" s="25" t="e">
        <f t="shared" si="173"/>
        <v>#DIV/0!</v>
      </c>
      <c r="AB348" s="25" t="e">
        <f t="shared" si="173"/>
        <v>#DIV/0!</v>
      </c>
      <c r="AC348" s="25" t="e">
        <f t="shared" si="173"/>
        <v>#DIV/0!</v>
      </c>
      <c r="AD348" s="25" t="e">
        <f t="shared" si="171"/>
        <v>#DIV/0!</v>
      </c>
      <c r="AE348" s="25" t="e">
        <f t="shared" si="171"/>
        <v>#DIV/0!</v>
      </c>
      <c r="AF348" s="25" t="e">
        <f t="shared" si="172"/>
        <v>#DIV/0!</v>
      </c>
      <c r="AG348" s="25" t="e">
        <f t="shared" si="172"/>
        <v>#DIV/0!</v>
      </c>
    </row>
    <row r="349" spans="1:33" x14ac:dyDescent="0.25">
      <c r="A349" s="1">
        <f>'Тулуз-Пьерон'!A353</f>
        <v>0</v>
      </c>
      <c r="B349" s="1" t="e">
        <f>AVERAGE('Тулуз-Пьерон'!H353:Q353)</f>
        <v>#DIV/0!</v>
      </c>
      <c r="C349" s="1" t="e">
        <f>AVERAGE('Тулуз-Пьерон'!R353:AA353)</f>
        <v>#DIV/0!</v>
      </c>
      <c r="D349" s="26" t="e">
        <f t="shared" si="156"/>
        <v>#DIV/0!</v>
      </c>
      <c r="E349" s="26" t="e">
        <f>STDEV('Тулуз-Пьерон'!H353:Q353)</f>
        <v>#DIV/0!</v>
      </c>
      <c r="F349" s="26" t="e">
        <f>STDEV('Тулуз-Пьерон'!R353:AA353)</f>
        <v>#DIV/0!</v>
      </c>
      <c r="G349" s="26" t="e">
        <f>SQRT(RSQ('Тулуз-Пьерон'!H353:Q353,'Тулуз-Пьерон'!R353:AA353))</f>
        <v>#DIV/0!</v>
      </c>
      <c r="J349" s="25" t="e">
        <f t="shared" si="157"/>
        <v>#DIV/0!</v>
      </c>
      <c r="K349" s="25" t="e">
        <f t="shared" si="158"/>
        <v>#DIV/0!</v>
      </c>
      <c r="L349" s="25" t="e">
        <f t="shared" si="159"/>
        <v>#DIV/0!</v>
      </c>
      <c r="M349" s="25" t="e">
        <f t="shared" si="160"/>
        <v>#DIV/0!</v>
      </c>
      <c r="N349" s="25" t="e">
        <f t="shared" si="160"/>
        <v>#DIV/0!</v>
      </c>
      <c r="O349" s="25" t="e">
        <f t="shared" si="161"/>
        <v>#DIV/0!</v>
      </c>
      <c r="P349" s="25" t="e">
        <f t="shared" si="162"/>
        <v>#DIV/0!</v>
      </c>
      <c r="Q349" s="25" t="e">
        <f t="shared" si="163"/>
        <v>#DIV/0!</v>
      </c>
      <c r="R349" s="25" t="e">
        <f t="shared" si="164"/>
        <v>#DIV/0!</v>
      </c>
      <c r="S349" s="25" t="e">
        <f t="shared" si="165"/>
        <v>#DIV/0!</v>
      </c>
      <c r="T349" s="25" t="e">
        <f t="shared" si="166"/>
        <v>#DIV/0!</v>
      </c>
      <c r="U349" s="25" t="e">
        <f t="shared" si="167"/>
        <v>#DIV/0!</v>
      </c>
      <c r="V349" s="25" t="e">
        <f t="shared" si="168"/>
        <v>#DIV/0!</v>
      </c>
      <c r="W349" s="25" t="e">
        <f t="shared" si="168"/>
        <v>#DIV/0!</v>
      </c>
      <c r="X349" s="25" t="e">
        <f t="shared" si="169"/>
        <v>#DIV/0!</v>
      </c>
      <c r="Y349" s="25" t="e">
        <f t="shared" si="173"/>
        <v>#DIV/0!</v>
      </c>
      <c r="Z349" s="25" t="e">
        <f t="shared" si="173"/>
        <v>#DIV/0!</v>
      </c>
      <c r="AA349" s="25" t="e">
        <f t="shared" si="173"/>
        <v>#DIV/0!</v>
      </c>
      <c r="AB349" s="25" t="e">
        <f t="shared" si="173"/>
        <v>#DIV/0!</v>
      </c>
      <c r="AC349" s="25" t="e">
        <f t="shared" si="173"/>
        <v>#DIV/0!</v>
      </c>
      <c r="AD349" s="25" t="e">
        <f t="shared" si="171"/>
        <v>#DIV/0!</v>
      </c>
      <c r="AE349" s="25" t="e">
        <f t="shared" si="171"/>
        <v>#DIV/0!</v>
      </c>
      <c r="AF349" s="25" t="e">
        <f t="shared" si="172"/>
        <v>#DIV/0!</v>
      </c>
      <c r="AG349" s="25" t="e">
        <f t="shared" si="172"/>
        <v>#DIV/0!</v>
      </c>
    </row>
    <row r="350" spans="1:33" x14ac:dyDescent="0.25">
      <c r="A350" s="1">
        <f>'Тулуз-Пьерон'!A354</f>
        <v>0</v>
      </c>
      <c r="B350" s="1" t="e">
        <f>AVERAGE('Тулуз-Пьерон'!H354:Q354)</f>
        <v>#DIV/0!</v>
      </c>
      <c r="C350" s="1" t="e">
        <f>AVERAGE('Тулуз-Пьерон'!R354:AA354)</f>
        <v>#DIV/0!</v>
      </c>
      <c r="D350" s="26" t="e">
        <f t="shared" si="156"/>
        <v>#DIV/0!</v>
      </c>
      <c r="E350" s="26" t="e">
        <f>STDEV('Тулуз-Пьерон'!H354:Q354)</f>
        <v>#DIV/0!</v>
      </c>
      <c r="F350" s="26" t="e">
        <f>STDEV('Тулуз-Пьерон'!R354:AA354)</f>
        <v>#DIV/0!</v>
      </c>
      <c r="G350" s="26" t="e">
        <f>SQRT(RSQ('Тулуз-Пьерон'!H354:Q354,'Тулуз-Пьерон'!R354:AA354))</f>
        <v>#DIV/0!</v>
      </c>
      <c r="J350" s="25" t="e">
        <f t="shared" si="157"/>
        <v>#DIV/0!</v>
      </c>
      <c r="K350" s="25" t="e">
        <f t="shared" si="158"/>
        <v>#DIV/0!</v>
      </c>
      <c r="L350" s="25" t="e">
        <f t="shared" si="159"/>
        <v>#DIV/0!</v>
      </c>
      <c r="M350" s="25" t="e">
        <f t="shared" si="160"/>
        <v>#DIV/0!</v>
      </c>
      <c r="N350" s="25" t="e">
        <f t="shared" si="160"/>
        <v>#DIV/0!</v>
      </c>
      <c r="O350" s="25" t="e">
        <f t="shared" si="161"/>
        <v>#DIV/0!</v>
      </c>
      <c r="P350" s="25" t="e">
        <f t="shared" si="162"/>
        <v>#DIV/0!</v>
      </c>
      <c r="Q350" s="25" t="e">
        <f t="shared" si="163"/>
        <v>#DIV/0!</v>
      </c>
      <c r="R350" s="25" t="e">
        <f t="shared" si="164"/>
        <v>#DIV/0!</v>
      </c>
      <c r="S350" s="25" t="e">
        <f t="shared" si="165"/>
        <v>#DIV/0!</v>
      </c>
      <c r="T350" s="25" t="e">
        <f t="shared" si="166"/>
        <v>#DIV/0!</v>
      </c>
      <c r="U350" s="25" t="e">
        <f t="shared" si="167"/>
        <v>#DIV/0!</v>
      </c>
      <c r="V350" s="25" t="e">
        <f t="shared" si="168"/>
        <v>#DIV/0!</v>
      </c>
      <c r="W350" s="25" t="e">
        <f t="shared" si="168"/>
        <v>#DIV/0!</v>
      </c>
      <c r="X350" s="25" t="e">
        <f t="shared" si="169"/>
        <v>#DIV/0!</v>
      </c>
      <c r="Y350" s="25" t="e">
        <f t="shared" si="173"/>
        <v>#DIV/0!</v>
      </c>
      <c r="Z350" s="25" t="e">
        <f t="shared" si="173"/>
        <v>#DIV/0!</v>
      </c>
      <c r="AA350" s="25" t="e">
        <f t="shared" si="173"/>
        <v>#DIV/0!</v>
      </c>
      <c r="AB350" s="25" t="e">
        <f t="shared" si="173"/>
        <v>#DIV/0!</v>
      </c>
      <c r="AC350" s="25" t="e">
        <f t="shared" si="173"/>
        <v>#DIV/0!</v>
      </c>
      <c r="AD350" s="25" t="e">
        <f t="shared" si="171"/>
        <v>#DIV/0!</v>
      </c>
      <c r="AE350" s="25" t="e">
        <f t="shared" si="171"/>
        <v>#DIV/0!</v>
      </c>
      <c r="AF350" s="25" t="e">
        <f t="shared" si="172"/>
        <v>#DIV/0!</v>
      </c>
      <c r="AG350" s="25" t="e">
        <f t="shared" si="172"/>
        <v>#DIV/0!</v>
      </c>
    </row>
    <row r="351" spans="1:33" x14ac:dyDescent="0.25">
      <c r="A351" s="1">
        <f>'Тулуз-Пьерон'!A355</f>
        <v>0</v>
      </c>
      <c r="B351" s="1" t="e">
        <f>AVERAGE('Тулуз-Пьерон'!H355:Q355)</f>
        <v>#DIV/0!</v>
      </c>
      <c r="C351" s="1" t="e">
        <f>AVERAGE('Тулуз-Пьерон'!R355:AA355)</f>
        <v>#DIV/0!</v>
      </c>
      <c r="D351" s="26" t="e">
        <f t="shared" si="156"/>
        <v>#DIV/0!</v>
      </c>
      <c r="E351" s="26" t="e">
        <f>STDEV('Тулуз-Пьерон'!H355:Q355)</f>
        <v>#DIV/0!</v>
      </c>
      <c r="F351" s="26" t="e">
        <f>STDEV('Тулуз-Пьерон'!R355:AA355)</f>
        <v>#DIV/0!</v>
      </c>
      <c r="G351" s="26" t="e">
        <f>SQRT(RSQ('Тулуз-Пьерон'!H355:Q355,'Тулуз-Пьерон'!R355:AA355))</f>
        <v>#DIV/0!</v>
      </c>
      <c r="J351" s="25" t="e">
        <f t="shared" si="157"/>
        <v>#DIV/0!</v>
      </c>
      <c r="K351" s="25" t="e">
        <f t="shared" si="158"/>
        <v>#DIV/0!</v>
      </c>
      <c r="L351" s="25" t="e">
        <f t="shared" si="159"/>
        <v>#DIV/0!</v>
      </c>
      <c r="M351" s="25" t="e">
        <f t="shared" ref="M351:N370" si="174">IF(AND($B351&gt;0,$B351&lt;=15),"ПАТОЛОГИЯ",IF(AND($B351&gt;15,$B351&lt;=25),"Слабая",IF(AND($B351&gt;25,$B351&lt;=36),"Средняя",IF(AND($B351&gt;36,$B351&lt;=48),"Хорошая",IF($B351&gt;48,"Высокая","ОШИБКА")))))</f>
        <v>#DIV/0!</v>
      </c>
      <c r="N351" s="25" t="e">
        <f t="shared" si="174"/>
        <v>#DIV/0!</v>
      </c>
      <c r="O351" s="25" t="e">
        <f t="shared" si="161"/>
        <v>#DIV/0!</v>
      </c>
      <c r="P351" s="25" t="e">
        <f t="shared" si="162"/>
        <v>#DIV/0!</v>
      </c>
      <c r="Q351" s="25" t="e">
        <f t="shared" si="163"/>
        <v>#DIV/0!</v>
      </c>
      <c r="R351" s="25" t="e">
        <f t="shared" si="164"/>
        <v>#DIV/0!</v>
      </c>
      <c r="S351" s="25" t="e">
        <f t="shared" si="165"/>
        <v>#DIV/0!</v>
      </c>
      <c r="T351" s="25" t="e">
        <f t="shared" si="166"/>
        <v>#DIV/0!</v>
      </c>
      <c r="U351" s="25" t="e">
        <f t="shared" si="167"/>
        <v>#DIV/0!</v>
      </c>
      <c r="V351" s="25" t="e">
        <f t="shared" ref="V351:W370" si="175">IF(AND($D351&gt;0,$D351&lt;=0.88),"ПАТОЛОГИЯ",IF(AND($D351&gt;0.88,$D351&lt;=0.91),"Слабая",IF(AND($D351&gt;0.91,$D351&lt;=0.95),"Средняя",IF(AND($D351&gt;0.95,$D351&lt;=0.97),"Хорошая",IF(AND($D351&gt;0.97,$D351&lt;=1),"Высокая","ОШИБКА")))))</f>
        <v>#DIV/0!</v>
      </c>
      <c r="W351" s="25" t="e">
        <f t="shared" si="175"/>
        <v>#DIV/0!</v>
      </c>
      <c r="X351" s="25" t="e">
        <f t="shared" si="169"/>
        <v>#DIV/0!</v>
      </c>
      <c r="Y351" s="25" t="e">
        <f t="shared" ref="Y351:AC360" si="176">IF(AND($D351&gt;0,$D351&lt;=0.89),"ПАТОЛОГИЯ",IF(AND($D351&gt;0.89,$D351&lt;=0.91),"Слабая",IF(AND($D351&gt;91,$D351&lt;=0.93),"Средняя",IF(AND($D351&gt;0.93,$D351&lt;=0.96),"Хорошая",IF(AND($D351&gt;0.96,$D351&lt;=1),"Высокая","ОШИБКА")))))</f>
        <v>#DIV/0!</v>
      </c>
      <c r="Z351" s="25" t="e">
        <f t="shared" si="176"/>
        <v>#DIV/0!</v>
      </c>
      <c r="AA351" s="25" t="e">
        <f t="shared" si="176"/>
        <v>#DIV/0!</v>
      </c>
      <c r="AB351" s="25" t="e">
        <f t="shared" si="176"/>
        <v>#DIV/0!</v>
      </c>
      <c r="AC351" s="25" t="e">
        <f t="shared" si="176"/>
        <v>#DIV/0!</v>
      </c>
      <c r="AD351" s="25" t="e">
        <f t="shared" ref="AD351:AE370" si="177">IF(AND($D351&gt;0,$D351&lt;=0.9),"ПАТОЛОГИЯ",IF($D351=0.91,"Слабая",IF(AND($D351&gt;0.91,$D351&lt;=0.94),"Средняя",IF(AND($D351&gt;0.94,$D351&lt;=0.97),"Хорошая",IF(AND($D351&gt;0.97,$D351&lt;=1),"Высокая","ОШИБКА")))))</f>
        <v>#DIV/0!</v>
      </c>
      <c r="AE351" s="25" t="e">
        <f t="shared" si="177"/>
        <v>#DIV/0!</v>
      </c>
      <c r="AF351" s="25" t="e">
        <f t="shared" ref="AF351:AG370" si="178">IF(AND($D351&gt;0,$D351&lt;=0.9),"ПАТОЛОГИЯ",IF(AND($D351&gt;0.9,$D351&lt;=92),"Слабая",IF(AND($D351&gt;92,$D351&lt;=0.95),"Средняя",IF(AND($D351&gt;0.95,$D351&lt;=0.97),"Хорошая",IF(AND($D351&gt;0.97,$D351&lt;=1),"Высокая","ОШИБКА")))))</f>
        <v>#DIV/0!</v>
      </c>
      <c r="AG351" s="25" t="e">
        <f t="shared" si="178"/>
        <v>#DIV/0!</v>
      </c>
    </row>
    <row r="352" spans="1:33" x14ac:dyDescent="0.25">
      <c r="A352" s="1">
        <f>'Тулуз-Пьерон'!A356</f>
        <v>0</v>
      </c>
      <c r="B352" s="1" t="e">
        <f>AVERAGE('Тулуз-Пьерон'!H356:Q356)</f>
        <v>#DIV/0!</v>
      </c>
      <c r="C352" s="1" t="e">
        <f>AVERAGE('Тулуз-Пьерон'!R356:AA356)</f>
        <v>#DIV/0!</v>
      </c>
      <c r="D352" s="26" t="e">
        <f t="shared" si="156"/>
        <v>#DIV/0!</v>
      </c>
      <c r="E352" s="26" t="e">
        <f>STDEV('Тулуз-Пьерон'!H356:Q356)</f>
        <v>#DIV/0!</v>
      </c>
      <c r="F352" s="26" t="e">
        <f>STDEV('Тулуз-Пьерон'!R356:AA356)</f>
        <v>#DIV/0!</v>
      </c>
      <c r="G352" s="26" t="e">
        <f>SQRT(RSQ('Тулуз-Пьерон'!H356:Q356,'Тулуз-Пьерон'!R356:AA356))</f>
        <v>#DIV/0!</v>
      </c>
      <c r="J352" s="25" t="e">
        <f t="shared" si="157"/>
        <v>#DIV/0!</v>
      </c>
      <c r="K352" s="25" t="e">
        <f t="shared" si="158"/>
        <v>#DIV/0!</v>
      </c>
      <c r="L352" s="25" t="e">
        <f t="shared" si="159"/>
        <v>#DIV/0!</v>
      </c>
      <c r="M352" s="25" t="e">
        <f t="shared" si="174"/>
        <v>#DIV/0!</v>
      </c>
      <c r="N352" s="25" t="e">
        <f t="shared" si="174"/>
        <v>#DIV/0!</v>
      </c>
      <c r="O352" s="25" t="e">
        <f t="shared" si="161"/>
        <v>#DIV/0!</v>
      </c>
      <c r="P352" s="25" t="e">
        <f t="shared" si="162"/>
        <v>#DIV/0!</v>
      </c>
      <c r="Q352" s="25" t="e">
        <f t="shared" si="163"/>
        <v>#DIV/0!</v>
      </c>
      <c r="R352" s="25" t="e">
        <f t="shared" si="164"/>
        <v>#DIV/0!</v>
      </c>
      <c r="S352" s="25" t="e">
        <f t="shared" si="165"/>
        <v>#DIV/0!</v>
      </c>
      <c r="T352" s="25" t="e">
        <f t="shared" si="166"/>
        <v>#DIV/0!</v>
      </c>
      <c r="U352" s="25" t="e">
        <f t="shared" si="167"/>
        <v>#DIV/0!</v>
      </c>
      <c r="V352" s="25" t="e">
        <f t="shared" si="175"/>
        <v>#DIV/0!</v>
      </c>
      <c r="W352" s="25" t="e">
        <f t="shared" si="175"/>
        <v>#DIV/0!</v>
      </c>
      <c r="X352" s="25" t="e">
        <f t="shared" si="169"/>
        <v>#DIV/0!</v>
      </c>
      <c r="Y352" s="25" t="e">
        <f t="shared" si="176"/>
        <v>#DIV/0!</v>
      </c>
      <c r="Z352" s="25" t="e">
        <f t="shared" si="176"/>
        <v>#DIV/0!</v>
      </c>
      <c r="AA352" s="25" t="e">
        <f t="shared" si="176"/>
        <v>#DIV/0!</v>
      </c>
      <c r="AB352" s="25" t="e">
        <f t="shared" si="176"/>
        <v>#DIV/0!</v>
      </c>
      <c r="AC352" s="25" t="e">
        <f t="shared" si="176"/>
        <v>#DIV/0!</v>
      </c>
      <c r="AD352" s="25" t="e">
        <f t="shared" si="177"/>
        <v>#DIV/0!</v>
      </c>
      <c r="AE352" s="25" t="e">
        <f t="shared" si="177"/>
        <v>#DIV/0!</v>
      </c>
      <c r="AF352" s="25" t="e">
        <f t="shared" si="178"/>
        <v>#DIV/0!</v>
      </c>
      <c r="AG352" s="25" t="e">
        <f t="shared" si="178"/>
        <v>#DIV/0!</v>
      </c>
    </row>
    <row r="353" spans="1:33" x14ac:dyDescent="0.25">
      <c r="A353" s="1">
        <f>'Тулуз-Пьерон'!A357</f>
        <v>0</v>
      </c>
      <c r="B353" s="1" t="e">
        <f>AVERAGE('Тулуз-Пьерон'!H357:Q357)</f>
        <v>#DIV/0!</v>
      </c>
      <c r="C353" s="1" t="e">
        <f>AVERAGE('Тулуз-Пьерон'!R357:AA357)</f>
        <v>#DIV/0!</v>
      </c>
      <c r="D353" s="26" t="e">
        <f t="shared" si="156"/>
        <v>#DIV/0!</v>
      </c>
      <c r="E353" s="26" t="e">
        <f>STDEV('Тулуз-Пьерон'!H357:Q357)</f>
        <v>#DIV/0!</v>
      </c>
      <c r="F353" s="26" t="e">
        <f>STDEV('Тулуз-Пьерон'!R357:AA357)</f>
        <v>#DIV/0!</v>
      </c>
      <c r="G353" s="26" t="e">
        <f>SQRT(RSQ('Тулуз-Пьерон'!H357:Q357,'Тулуз-Пьерон'!R357:AA357))</f>
        <v>#DIV/0!</v>
      </c>
      <c r="J353" s="25" t="e">
        <f t="shared" si="157"/>
        <v>#DIV/0!</v>
      </c>
      <c r="K353" s="25" t="e">
        <f t="shared" si="158"/>
        <v>#DIV/0!</v>
      </c>
      <c r="L353" s="25" t="e">
        <f t="shared" si="159"/>
        <v>#DIV/0!</v>
      </c>
      <c r="M353" s="25" t="e">
        <f t="shared" si="174"/>
        <v>#DIV/0!</v>
      </c>
      <c r="N353" s="25" t="e">
        <f t="shared" si="174"/>
        <v>#DIV/0!</v>
      </c>
      <c r="O353" s="25" t="e">
        <f t="shared" si="161"/>
        <v>#DIV/0!</v>
      </c>
      <c r="P353" s="25" t="e">
        <f t="shared" si="162"/>
        <v>#DIV/0!</v>
      </c>
      <c r="Q353" s="25" t="e">
        <f t="shared" si="163"/>
        <v>#DIV/0!</v>
      </c>
      <c r="R353" s="25" t="e">
        <f t="shared" si="164"/>
        <v>#DIV/0!</v>
      </c>
      <c r="S353" s="25" t="e">
        <f t="shared" si="165"/>
        <v>#DIV/0!</v>
      </c>
      <c r="T353" s="25" t="e">
        <f t="shared" si="166"/>
        <v>#DIV/0!</v>
      </c>
      <c r="U353" s="25" t="e">
        <f t="shared" si="167"/>
        <v>#DIV/0!</v>
      </c>
      <c r="V353" s="25" t="e">
        <f t="shared" si="175"/>
        <v>#DIV/0!</v>
      </c>
      <c r="W353" s="25" t="e">
        <f t="shared" si="175"/>
        <v>#DIV/0!</v>
      </c>
      <c r="X353" s="25" t="e">
        <f t="shared" si="169"/>
        <v>#DIV/0!</v>
      </c>
      <c r="Y353" s="25" t="e">
        <f t="shared" si="176"/>
        <v>#DIV/0!</v>
      </c>
      <c r="Z353" s="25" t="e">
        <f t="shared" si="176"/>
        <v>#DIV/0!</v>
      </c>
      <c r="AA353" s="25" t="e">
        <f t="shared" si="176"/>
        <v>#DIV/0!</v>
      </c>
      <c r="AB353" s="25" t="e">
        <f t="shared" si="176"/>
        <v>#DIV/0!</v>
      </c>
      <c r="AC353" s="25" t="e">
        <f t="shared" si="176"/>
        <v>#DIV/0!</v>
      </c>
      <c r="AD353" s="25" t="e">
        <f t="shared" si="177"/>
        <v>#DIV/0!</v>
      </c>
      <c r="AE353" s="25" t="e">
        <f t="shared" si="177"/>
        <v>#DIV/0!</v>
      </c>
      <c r="AF353" s="25" t="e">
        <f t="shared" si="178"/>
        <v>#DIV/0!</v>
      </c>
      <c r="AG353" s="25" t="e">
        <f t="shared" si="178"/>
        <v>#DIV/0!</v>
      </c>
    </row>
    <row r="354" spans="1:33" x14ac:dyDescent="0.25">
      <c r="A354" s="1">
        <f>'Тулуз-Пьерон'!A358</f>
        <v>0</v>
      </c>
      <c r="B354" s="1" t="e">
        <f>AVERAGE('Тулуз-Пьерон'!H358:Q358)</f>
        <v>#DIV/0!</v>
      </c>
      <c r="C354" s="1" t="e">
        <f>AVERAGE('Тулуз-Пьерон'!R358:AA358)</f>
        <v>#DIV/0!</v>
      </c>
      <c r="D354" s="26" t="e">
        <f t="shared" si="156"/>
        <v>#DIV/0!</v>
      </c>
      <c r="E354" s="26" t="e">
        <f>STDEV('Тулуз-Пьерон'!H358:Q358)</f>
        <v>#DIV/0!</v>
      </c>
      <c r="F354" s="26" t="e">
        <f>STDEV('Тулуз-Пьерон'!R358:AA358)</f>
        <v>#DIV/0!</v>
      </c>
      <c r="G354" s="26" t="e">
        <f>SQRT(RSQ('Тулуз-Пьерон'!H358:Q358,'Тулуз-Пьерон'!R358:AA358))</f>
        <v>#DIV/0!</v>
      </c>
      <c r="J354" s="25" t="e">
        <f t="shared" si="157"/>
        <v>#DIV/0!</v>
      </c>
      <c r="K354" s="25" t="e">
        <f t="shared" si="158"/>
        <v>#DIV/0!</v>
      </c>
      <c r="L354" s="25" t="e">
        <f t="shared" si="159"/>
        <v>#DIV/0!</v>
      </c>
      <c r="M354" s="25" t="e">
        <f t="shared" si="174"/>
        <v>#DIV/0!</v>
      </c>
      <c r="N354" s="25" t="e">
        <f t="shared" si="174"/>
        <v>#DIV/0!</v>
      </c>
      <c r="O354" s="25" t="e">
        <f t="shared" si="161"/>
        <v>#DIV/0!</v>
      </c>
      <c r="P354" s="25" t="e">
        <f t="shared" si="162"/>
        <v>#DIV/0!</v>
      </c>
      <c r="Q354" s="25" t="e">
        <f t="shared" si="163"/>
        <v>#DIV/0!</v>
      </c>
      <c r="R354" s="25" t="e">
        <f t="shared" si="164"/>
        <v>#DIV/0!</v>
      </c>
      <c r="S354" s="25" t="e">
        <f t="shared" si="165"/>
        <v>#DIV/0!</v>
      </c>
      <c r="T354" s="25" t="e">
        <f t="shared" si="166"/>
        <v>#DIV/0!</v>
      </c>
      <c r="U354" s="25" t="e">
        <f t="shared" si="167"/>
        <v>#DIV/0!</v>
      </c>
      <c r="V354" s="25" t="e">
        <f t="shared" si="175"/>
        <v>#DIV/0!</v>
      </c>
      <c r="W354" s="25" t="e">
        <f t="shared" si="175"/>
        <v>#DIV/0!</v>
      </c>
      <c r="X354" s="25" t="e">
        <f t="shared" si="169"/>
        <v>#DIV/0!</v>
      </c>
      <c r="Y354" s="25" t="e">
        <f t="shared" si="176"/>
        <v>#DIV/0!</v>
      </c>
      <c r="Z354" s="25" t="e">
        <f t="shared" si="176"/>
        <v>#DIV/0!</v>
      </c>
      <c r="AA354" s="25" t="e">
        <f t="shared" si="176"/>
        <v>#DIV/0!</v>
      </c>
      <c r="AB354" s="25" t="e">
        <f t="shared" si="176"/>
        <v>#DIV/0!</v>
      </c>
      <c r="AC354" s="25" t="e">
        <f t="shared" si="176"/>
        <v>#DIV/0!</v>
      </c>
      <c r="AD354" s="25" t="e">
        <f t="shared" si="177"/>
        <v>#DIV/0!</v>
      </c>
      <c r="AE354" s="25" t="e">
        <f t="shared" si="177"/>
        <v>#DIV/0!</v>
      </c>
      <c r="AF354" s="25" t="e">
        <f t="shared" si="178"/>
        <v>#DIV/0!</v>
      </c>
      <c r="AG354" s="25" t="e">
        <f t="shared" si="178"/>
        <v>#DIV/0!</v>
      </c>
    </row>
    <row r="355" spans="1:33" x14ac:dyDescent="0.25">
      <c r="A355" s="1">
        <f>'Тулуз-Пьерон'!A359</f>
        <v>0</v>
      </c>
      <c r="B355" s="1" t="e">
        <f>AVERAGE('Тулуз-Пьерон'!H359:Q359)</f>
        <v>#DIV/0!</v>
      </c>
      <c r="C355" s="1" t="e">
        <f>AVERAGE('Тулуз-Пьерон'!R359:AA359)</f>
        <v>#DIV/0!</v>
      </c>
      <c r="D355" s="26" t="e">
        <f t="shared" si="156"/>
        <v>#DIV/0!</v>
      </c>
      <c r="E355" s="26" t="e">
        <f>STDEV('Тулуз-Пьерон'!H359:Q359)</f>
        <v>#DIV/0!</v>
      </c>
      <c r="F355" s="26" t="e">
        <f>STDEV('Тулуз-Пьерон'!R359:AA359)</f>
        <v>#DIV/0!</v>
      </c>
      <c r="G355" s="26" t="e">
        <f>SQRT(RSQ('Тулуз-Пьерон'!H359:Q359,'Тулуз-Пьерон'!R359:AA359))</f>
        <v>#DIV/0!</v>
      </c>
      <c r="J355" s="25" t="e">
        <f t="shared" si="157"/>
        <v>#DIV/0!</v>
      </c>
      <c r="K355" s="25" t="e">
        <f t="shared" si="158"/>
        <v>#DIV/0!</v>
      </c>
      <c r="L355" s="25" t="e">
        <f t="shared" si="159"/>
        <v>#DIV/0!</v>
      </c>
      <c r="M355" s="25" t="e">
        <f t="shared" si="174"/>
        <v>#DIV/0!</v>
      </c>
      <c r="N355" s="25" t="e">
        <f t="shared" si="174"/>
        <v>#DIV/0!</v>
      </c>
      <c r="O355" s="25" t="e">
        <f t="shared" si="161"/>
        <v>#DIV/0!</v>
      </c>
      <c r="P355" s="25" t="e">
        <f t="shared" si="162"/>
        <v>#DIV/0!</v>
      </c>
      <c r="Q355" s="25" t="e">
        <f t="shared" si="163"/>
        <v>#DIV/0!</v>
      </c>
      <c r="R355" s="25" t="e">
        <f t="shared" si="164"/>
        <v>#DIV/0!</v>
      </c>
      <c r="S355" s="25" t="e">
        <f t="shared" si="165"/>
        <v>#DIV/0!</v>
      </c>
      <c r="T355" s="25" t="e">
        <f t="shared" si="166"/>
        <v>#DIV/0!</v>
      </c>
      <c r="U355" s="25" t="e">
        <f t="shared" si="167"/>
        <v>#DIV/0!</v>
      </c>
      <c r="V355" s="25" t="e">
        <f t="shared" si="175"/>
        <v>#DIV/0!</v>
      </c>
      <c r="W355" s="25" t="e">
        <f t="shared" si="175"/>
        <v>#DIV/0!</v>
      </c>
      <c r="X355" s="25" t="e">
        <f t="shared" si="169"/>
        <v>#DIV/0!</v>
      </c>
      <c r="Y355" s="25" t="e">
        <f t="shared" si="176"/>
        <v>#DIV/0!</v>
      </c>
      <c r="Z355" s="25" t="e">
        <f t="shared" si="176"/>
        <v>#DIV/0!</v>
      </c>
      <c r="AA355" s="25" t="e">
        <f t="shared" si="176"/>
        <v>#DIV/0!</v>
      </c>
      <c r="AB355" s="25" t="e">
        <f t="shared" si="176"/>
        <v>#DIV/0!</v>
      </c>
      <c r="AC355" s="25" t="e">
        <f t="shared" si="176"/>
        <v>#DIV/0!</v>
      </c>
      <c r="AD355" s="25" t="e">
        <f t="shared" si="177"/>
        <v>#DIV/0!</v>
      </c>
      <c r="AE355" s="25" t="e">
        <f t="shared" si="177"/>
        <v>#DIV/0!</v>
      </c>
      <c r="AF355" s="25" t="e">
        <f t="shared" si="178"/>
        <v>#DIV/0!</v>
      </c>
      <c r="AG355" s="25" t="e">
        <f t="shared" si="178"/>
        <v>#DIV/0!</v>
      </c>
    </row>
    <row r="356" spans="1:33" x14ac:dyDescent="0.25">
      <c r="A356" s="1">
        <f>'Тулуз-Пьерон'!A360</f>
        <v>0</v>
      </c>
      <c r="B356" s="1" t="e">
        <f>AVERAGE('Тулуз-Пьерон'!H360:Q360)</f>
        <v>#DIV/0!</v>
      </c>
      <c r="C356" s="1" t="e">
        <f>AVERAGE('Тулуз-Пьерон'!R360:AA360)</f>
        <v>#DIV/0!</v>
      </c>
      <c r="D356" s="26" t="e">
        <f t="shared" si="156"/>
        <v>#DIV/0!</v>
      </c>
      <c r="E356" s="26" t="e">
        <f>STDEV('Тулуз-Пьерон'!H360:Q360)</f>
        <v>#DIV/0!</v>
      </c>
      <c r="F356" s="26" t="e">
        <f>STDEV('Тулуз-Пьерон'!R360:AA360)</f>
        <v>#DIV/0!</v>
      </c>
      <c r="G356" s="26" t="e">
        <f>SQRT(RSQ('Тулуз-Пьерон'!H360:Q360,'Тулуз-Пьерон'!R360:AA360))</f>
        <v>#DIV/0!</v>
      </c>
      <c r="J356" s="25" t="e">
        <f t="shared" si="157"/>
        <v>#DIV/0!</v>
      </c>
      <c r="K356" s="25" t="e">
        <f t="shared" si="158"/>
        <v>#DIV/0!</v>
      </c>
      <c r="L356" s="25" t="e">
        <f t="shared" si="159"/>
        <v>#DIV/0!</v>
      </c>
      <c r="M356" s="25" t="e">
        <f t="shared" si="174"/>
        <v>#DIV/0!</v>
      </c>
      <c r="N356" s="25" t="e">
        <f t="shared" si="174"/>
        <v>#DIV/0!</v>
      </c>
      <c r="O356" s="25" t="e">
        <f t="shared" si="161"/>
        <v>#DIV/0!</v>
      </c>
      <c r="P356" s="25" t="e">
        <f t="shared" si="162"/>
        <v>#DIV/0!</v>
      </c>
      <c r="Q356" s="25" t="e">
        <f t="shared" si="163"/>
        <v>#DIV/0!</v>
      </c>
      <c r="R356" s="25" t="e">
        <f t="shared" si="164"/>
        <v>#DIV/0!</v>
      </c>
      <c r="S356" s="25" t="e">
        <f t="shared" si="165"/>
        <v>#DIV/0!</v>
      </c>
      <c r="T356" s="25" t="e">
        <f t="shared" si="166"/>
        <v>#DIV/0!</v>
      </c>
      <c r="U356" s="25" t="e">
        <f t="shared" si="167"/>
        <v>#DIV/0!</v>
      </c>
      <c r="V356" s="25" t="e">
        <f t="shared" si="175"/>
        <v>#DIV/0!</v>
      </c>
      <c r="W356" s="25" t="e">
        <f t="shared" si="175"/>
        <v>#DIV/0!</v>
      </c>
      <c r="X356" s="25" t="e">
        <f t="shared" si="169"/>
        <v>#DIV/0!</v>
      </c>
      <c r="Y356" s="25" t="e">
        <f t="shared" si="176"/>
        <v>#DIV/0!</v>
      </c>
      <c r="Z356" s="25" t="e">
        <f t="shared" si="176"/>
        <v>#DIV/0!</v>
      </c>
      <c r="AA356" s="25" t="e">
        <f t="shared" si="176"/>
        <v>#DIV/0!</v>
      </c>
      <c r="AB356" s="25" t="e">
        <f t="shared" si="176"/>
        <v>#DIV/0!</v>
      </c>
      <c r="AC356" s="25" t="e">
        <f t="shared" si="176"/>
        <v>#DIV/0!</v>
      </c>
      <c r="AD356" s="25" t="e">
        <f t="shared" si="177"/>
        <v>#DIV/0!</v>
      </c>
      <c r="AE356" s="25" t="e">
        <f t="shared" si="177"/>
        <v>#DIV/0!</v>
      </c>
      <c r="AF356" s="25" t="e">
        <f t="shared" si="178"/>
        <v>#DIV/0!</v>
      </c>
      <c r="AG356" s="25" t="e">
        <f t="shared" si="178"/>
        <v>#DIV/0!</v>
      </c>
    </row>
    <row r="357" spans="1:33" x14ac:dyDescent="0.25">
      <c r="A357" s="1">
        <f>'Тулуз-Пьерон'!A361</f>
        <v>0</v>
      </c>
      <c r="B357" s="1" t="e">
        <f>AVERAGE('Тулуз-Пьерон'!H361:Q361)</f>
        <v>#DIV/0!</v>
      </c>
      <c r="C357" s="1" t="e">
        <f>AVERAGE('Тулуз-Пьерон'!R361:AA361)</f>
        <v>#DIV/0!</v>
      </c>
      <c r="D357" s="26" t="e">
        <f t="shared" si="156"/>
        <v>#DIV/0!</v>
      </c>
      <c r="E357" s="26" t="e">
        <f>STDEV('Тулуз-Пьерон'!H361:Q361)</f>
        <v>#DIV/0!</v>
      </c>
      <c r="F357" s="26" t="e">
        <f>STDEV('Тулуз-Пьерон'!R361:AA361)</f>
        <v>#DIV/0!</v>
      </c>
      <c r="G357" s="26" t="e">
        <f>SQRT(RSQ('Тулуз-Пьерон'!H361:Q361,'Тулуз-Пьерон'!R361:AA361))</f>
        <v>#DIV/0!</v>
      </c>
      <c r="J357" s="25" t="e">
        <f t="shared" si="157"/>
        <v>#DIV/0!</v>
      </c>
      <c r="K357" s="25" t="e">
        <f t="shared" si="158"/>
        <v>#DIV/0!</v>
      </c>
      <c r="L357" s="25" t="e">
        <f t="shared" si="159"/>
        <v>#DIV/0!</v>
      </c>
      <c r="M357" s="25" t="e">
        <f t="shared" si="174"/>
        <v>#DIV/0!</v>
      </c>
      <c r="N357" s="25" t="e">
        <f t="shared" si="174"/>
        <v>#DIV/0!</v>
      </c>
      <c r="O357" s="25" t="e">
        <f t="shared" si="161"/>
        <v>#DIV/0!</v>
      </c>
      <c r="P357" s="25" t="e">
        <f t="shared" si="162"/>
        <v>#DIV/0!</v>
      </c>
      <c r="Q357" s="25" t="e">
        <f t="shared" si="163"/>
        <v>#DIV/0!</v>
      </c>
      <c r="R357" s="25" t="e">
        <f t="shared" si="164"/>
        <v>#DIV/0!</v>
      </c>
      <c r="S357" s="25" t="e">
        <f t="shared" si="165"/>
        <v>#DIV/0!</v>
      </c>
      <c r="T357" s="25" t="e">
        <f t="shared" si="166"/>
        <v>#DIV/0!</v>
      </c>
      <c r="U357" s="25" t="e">
        <f t="shared" si="167"/>
        <v>#DIV/0!</v>
      </c>
      <c r="V357" s="25" t="e">
        <f t="shared" si="175"/>
        <v>#DIV/0!</v>
      </c>
      <c r="W357" s="25" t="e">
        <f t="shared" si="175"/>
        <v>#DIV/0!</v>
      </c>
      <c r="X357" s="25" t="e">
        <f t="shared" si="169"/>
        <v>#DIV/0!</v>
      </c>
      <c r="Y357" s="25" t="e">
        <f t="shared" si="176"/>
        <v>#DIV/0!</v>
      </c>
      <c r="Z357" s="25" t="e">
        <f t="shared" si="176"/>
        <v>#DIV/0!</v>
      </c>
      <c r="AA357" s="25" t="e">
        <f t="shared" si="176"/>
        <v>#DIV/0!</v>
      </c>
      <c r="AB357" s="25" t="e">
        <f t="shared" si="176"/>
        <v>#DIV/0!</v>
      </c>
      <c r="AC357" s="25" t="e">
        <f t="shared" si="176"/>
        <v>#DIV/0!</v>
      </c>
      <c r="AD357" s="25" t="e">
        <f t="shared" si="177"/>
        <v>#DIV/0!</v>
      </c>
      <c r="AE357" s="25" t="e">
        <f t="shared" si="177"/>
        <v>#DIV/0!</v>
      </c>
      <c r="AF357" s="25" t="e">
        <f t="shared" si="178"/>
        <v>#DIV/0!</v>
      </c>
      <c r="AG357" s="25" t="e">
        <f t="shared" si="178"/>
        <v>#DIV/0!</v>
      </c>
    </row>
    <row r="358" spans="1:33" x14ac:dyDescent="0.25">
      <c r="A358" s="1">
        <f>'Тулуз-Пьерон'!A362</f>
        <v>0</v>
      </c>
      <c r="B358" s="1" t="e">
        <f>AVERAGE('Тулуз-Пьерон'!H362:Q362)</f>
        <v>#DIV/0!</v>
      </c>
      <c r="C358" s="1" t="e">
        <f>AVERAGE('Тулуз-Пьерон'!R362:AA362)</f>
        <v>#DIV/0!</v>
      </c>
      <c r="D358" s="26" t="e">
        <f t="shared" si="156"/>
        <v>#DIV/0!</v>
      </c>
      <c r="E358" s="26" t="e">
        <f>STDEV('Тулуз-Пьерон'!H362:Q362)</f>
        <v>#DIV/0!</v>
      </c>
      <c r="F358" s="26" t="e">
        <f>STDEV('Тулуз-Пьерон'!R362:AA362)</f>
        <v>#DIV/0!</v>
      </c>
      <c r="G358" s="26" t="e">
        <f>SQRT(RSQ('Тулуз-Пьерон'!H362:Q362,'Тулуз-Пьерон'!R362:AA362))</f>
        <v>#DIV/0!</v>
      </c>
      <c r="J358" s="25" t="e">
        <f t="shared" si="157"/>
        <v>#DIV/0!</v>
      </c>
      <c r="K358" s="25" t="e">
        <f t="shared" si="158"/>
        <v>#DIV/0!</v>
      </c>
      <c r="L358" s="25" t="e">
        <f t="shared" si="159"/>
        <v>#DIV/0!</v>
      </c>
      <c r="M358" s="25" t="e">
        <f t="shared" si="174"/>
        <v>#DIV/0!</v>
      </c>
      <c r="N358" s="25" t="e">
        <f t="shared" si="174"/>
        <v>#DIV/0!</v>
      </c>
      <c r="O358" s="25" t="e">
        <f t="shared" si="161"/>
        <v>#DIV/0!</v>
      </c>
      <c r="P358" s="25" t="e">
        <f t="shared" si="162"/>
        <v>#DIV/0!</v>
      </c>
      <c r="Q358" s="25" t="e">
        <f t="shared" si="163"/>
        <v>#DIV/0!</v>
      </c>
      <c r="R358" s="25" t="e">
        <f t="shared" si="164"/>
        <v>#DIV/0!</v>
      </c>
      <c r="S358" s="25" t="e">
        <f t="shared" si="165"/>
        <v>#DIV/0!</v>
      </c>
      <c r="T358" s="25" t="e">
        <f t="shared" si="166"/>
        <v>#DIV/0!</v>
      </c>
      <c r="U358" s="25" t="e">
        <f t="shared" si="167"/>
        <v>#DIV/0!</v>
      </c>
      <c r="V358" s="25" t="e">
        <f t="shared" si="175"/>
        <v>#DIV/0!</v>
      </c>
      <c r="W358" s="25" t="e">
        <f t="shared" si="175"/>
        <v>#DIV/0!</v>
      </c>
      <c r="X358" s="25" t="e">
        <f t="shared" si="169"/>
        <v>#DIV/0!</v>
      </c>
      <c r="Y358" s="25" t="e">
        <f t="shared" si="176"/>
        <v>#DIV/0!</v>
      </c>
      <c r="Z358" s="25" t="e">
        <f t="shared" si="176"/>
        <v>#DIV/0!</v>
      </c>
      <c r="AA358" s="25" t="e">
        <f t="shared" si="176"/>
        <v>#DIV/0!</v>
      </c>
      <c r="AB358" s="25" t="e">
        <f t="shared" si="176"/>
        <v>#DIV/0!</v>
      </c>
      <c r="AC358" s="25" t="e">
        <f t="shared" si="176"/>
        <v>#DIV/0!</v>
      </c>
      <c r="AD358" s="25" t="e">
        <f t="shared" si="177"/>
        <v>#DIV/0!</v>
      </c>
      <c r="AE358" s="25" t="e">
        <f t="shared" si="177"/>
        <v>#DIV/0!</v>
      </c>
      <c r="AF358" s="25" t="e">
        <f t="shared" si="178"/>
        <v>#DIV/0!</v>
      </c>
      <c r="AG358" s="25" t="e">
        <f t="shared" si="178"/>
        <v>#DIV/0!</v>
      </c>
    </row>
    <row r="359" spans="1:33" x14ac:dyDescent="0.25">
      <c r="A359" s="1">
        <f>'Тулуз-Пьерон'!A363</f>
        <v>0</v>
      </c>
      <c r="B359" s="1" t="e">
        <f>AVERAGE('Тулуз-Пьерон'!H363:Q363)</f>
        <v>#DIV/0!</v>
      </c>
      <c r="C359" s="1" t="e">
        <f>AVERAGE('Тулуз-Пьерон'!R363:AA363)</f>
        <v>#DIV/0!</v>
      </c>
      <c r="D359" s="26" t="e">
        <f t="shared" si="156"/>
        <v>#DIV/0!</v>
      </c>
      <c r="E359" s="26" t="e">
        <f>STDEV('Тулуз-Пьерон'!H363:Q363)</f>
        <v>#DIV/0!</v>
      </c>
      <c r="F359" s="26" t="e">
        <f>STDEV('Тулуз-Пьерон'!R363:AA363)</f>
        <v>#DIV/0!</v>
      </c>
      <c r="G359" s="26" t="e">
        <f>SQRT(RSQ('Тулуз-Пьерон'!H363:Q363,'Тулуз-Пьерон'!R363:AA363))</f>
        <v>#DIV/0!</v>
      </c>
      <c r="J359" s="25" t="e">
        <f t="shared" si="157"/>
        <v>#DIV/0!</v>
      </c>
      <c r="K359" s="25" t="e">
        <f t="shared" si="158"/>
        <v>#DIV/0!</v>
      </c>
      <c r="L359" s="25" t="e">
        <f t="shared" si="159"/>
        <v>#DIV/0!</v>
      </c>
      <c r="M359" s="25" t="e">
        <f t="shared" si="174"/>
        <v>#DIV/0!</v>
      </c>
      <c r="N359" s="25" t="e">
        <f t="shared" si="174"/>
        <v>#DIV/0!</v>
      </c>
      <c r="O359" s="25" t="e">
        <f t="shared" si="161"/>
        <v>#DIV/0!</v>
      </c>
      <c r="P359" s="25" t="e">
        <f t="shared" si="162"/>
        <v>#DIV/0!</v>
      </c>
      <c r="Q359" s="25" t="e">
        <f t="shared" si="163"/>
        <v>#DIV/0!</v>
      </c>
      <c r="R359" s="25" t="e">
        <f t="shared" si="164"/>
        <v>#DIV/0!</v>
      </c>
      <c r="S359" s="25" t="e">
        <f t="shared" si="165"/>
        <v>#DIV/0!</v>
      </c>
      <c r="T359" s="25" t="e">
        <f t="shared" si="166"/>
        <v>#DIV/0!</v>
      </c>
      <c r="U359" s="25" t="e">
        <f t="shared" si="167"/>
        <v>#DIV/0!</v>
      </c>
      <c r="V359" s="25" t="e">
        <f t="shared" si="175"/>
        <v>#DIV/0!</v>
      </c>
      <c r="W359" s="25" t="e">
        <f t="shared" si="175"/>
        <v>#DIV/0!</v>
      </c>
      <c r="X359" s="25" t="e">
        <f t="shared" si="169"/>
        <v>#DIV/0!</v>
      </c>
      <c r="Y359" s="25" t="e">
        <f t="shared" si="176"/>
        <v>#DIV/0!</v>
      </c>
      <c r="Z359" s="25" t="e">
        <f t="shared" si="176"/>
        <v>#DIV/0!</v>
      </c>
      <c r="AA359" s="25" t="e">
        <f t="shared" si="176"/>
        <v>#DIV/0!</v>
      </c>
      <c r="AB359" s="25" t="e">
        <f t="shared" si="176"/>
        <v>#DIV/0!</v>
      </c>
      <c r="AC359" s="25" t="e">
        <f t="shared" si="176"/>
        <v>#DIV/0!</v>
      </c>
      <c r="AD359" s="25" t="e">
        <f t="shared" si="177"/>
        <v>#DIV/0!</v>
      </c>
      <c r="AE359" s="25" t="e">
        <f t="shared" si="177"/>
        <v>#DIV/0!</v>
      </c>
      <c r="AF359" s="25" t="e">
        <f t="shared" si="178"/>
        <v>#DIV/0!</v>
      </c>
      <c r="AG359" s="25" t="e">
        <f t="shared" si="178"/>
        <v>#DIV/0!</v>
      </c>
    </row>
    <row r="360" spans="1:33" x14ac:dyDescent="0.25">
      <c r="A360" s="1">
        <f>'Тулуз-Пьерон'!A364</f>
        <v>0</v>
      </c>
      <c r="B360" s="1" t="e">
        <f>AVERAGE('Тулуз-Пьерон'!H364:Q364)</f>
        <v>#DIV/0!</v>
      </c>
      <c r="C360" s="1" t="e">
        <f>AVERAGE('Тулуз-Пьерон'!R364:AA364)</f>
        <v>#DIV/0!</v>
      </c>
      <c r="D360" s="26" t="e">
        <f t="shared" si="156"/>
        <v>#DIV/0!</v>
      </c>
      <c r="E360" s="26" t="e">
        <f>STDEV('Тулуз-Пьерон'!H364:Q364)</f>
        <v>#DIV/0!</v>
      </c>
      <c r="F360" s="26" t="e">
        <f>STDEV('Тулуз-Пьерон'!R364:AA364)</f>
        <v>#DIV/0!</v>
      </c>
      <c r="G360" s="26" t="e">
        <f>SQRT(RSQ('Тулуз-Пьерон'!H364:Q364,'Тулуз-Пьерон'!R364:AA364))</f>
        <v>#DIV/0!</v>
      </c>
      <c r="J360" s="25" t="e">
        <f t="shared" si="157"/>
        <v>#DIV/0!</v>
      </c>
      <c r="K360" s="25" t="e">
        <f t="shared" si="158"/>
        <v>#DIV/0!</v>
      </c>
      <c r="L360" s="25" t="e">
        <f t="shared" si="159"/>
        <v>#DIV/0!</v>
      </c>
      <c r="M360" s="25" t="e">
        <f t="shared" si="174"/>
        <v>#DIV/0!</v>
      </c>
      <c r="N360" s="25" t="e">
        <f t="shared" si="174"/>
        <v>#DIV/0!</v>
      </c>
      <c r="O360" s="25" t="e">
        <f t="shared" si="161"/>
        <v>#DIV/0!</v>
      </c>
      <c r="P360" s="25" t="e">
        <f t="shared" si="162"/>
        <v>#DIV/0!</v>
      </c>
      <c r="Q360" s="25" t="e">
        <f t="shared" si="163"/>
        <v>#DIV/0!</v>
      </c>
      <c r="R360" s="25" t="e">
        <f t="shared" si="164"/>
        <v>#DIV/0!</v>
      </c>
      <c r="S360" s="25" t="e">
        <f t="shared" si="165"/>
        <v>#DIV/0!</v>
      </c>
      <c r="T360" s="25" t="e">
        <f t="shared" si="166"/>
        <v>#DIV/0!</v>
      </c>
      <c r="U360" s="25" t="e">
        <f t="shared" si="167"/>
        <v>#DIV/0!</v>
      </c>
      <c r="V360" s="25" t="e">
        <f t="shared" si="175"/>
        <v>#DIV/0!</v>
      </c>
      <c r="W360" s="25" t="e">
        <f t="shared" si="175"/>
        <v>#DIV/0!</v>
      </c>
      <c r="X360" s="25" t="e">
        <f t="shared" si="169"/>
        <v>#DIV/0!</v>
      </c>
      <c r="Y360" s="25" t="e">
        <f t="shared" si="176"/>
        <v>#DIV/0!</v>
      </c>
      <c r="Z360" s="25" t="e">
        <f t="shared" si="176"/>
        <v>#DIV/0!</v>
      </c>
      <c r="AA360" s="25" t="e">
        <f t="shared" si="176"/>
        <v>#DIV/0!</v>
      </c>
      <c r="AB360" s="25" t="e">
        <f t="shared" si="176"/>
        <v>#DIV/0!</v>
      </c>
      <c r="AC360" s="25" t="e">
        <f t="shared" si="176"/>
        <v>#DIV/0!</v>
      </c>
      <c r="AD360" s="25" t="e">
        <f t="shared" si="177"/>
        <v>#DIV/0!</v>
      </c>
      <c r="AE360" s="25" t="e">
        <f t="shared" si="177"/>
        <v>#DIV/0!</v>
      </c>
      <c r="AF360" s="25" t="e">
        <f t="shared" si="178"/>
        <v>#DIV/0!</v>
      </c>
      <c r="AG360" s="25" t="e">
        <f t="shared" si="178"/>
        <v>#DIV/0!</v>
      </c>
    </row>
    <row r="361" spans="1:33" x14ac:dyDescent="0.25">
      <c r="A361" s="1">
        <f>'Тулуз-Пьерон'!A365</f>
        <v>0</v>
      </c>
      <c r="B361" s="1" t="e">
        <f>AVERAGE('Тулуз-Пьерон'!H365:Q365)</f>
        <v>#DIV/0!</v>
      </c>
      <c r="C361" s="1" t="e">
        <f>AVERAGE('Тулуз-Пьерон'!R365:AA365)</f>
        <v>#DIV/0!</v>
      </c>
      <c r="D361" s="26" t="e">
        <f t="shared" si="156"/>
        <v>#DIV/0!</v>
      </c>
      <c r="E361" s="26" t="e">
        <f>STDEV('Тулуз-Пьерон'!H365:Q365)</f>
        <v>#DIV/0!</v>
      </c>
      <c r="F361" s="26" t="e">
        <f>STDEV('Тулуз-Пьерон'!R365:AA365)</f>
        <v>#DIV/0!</v>
      </c>
      <c r="G361" s="26" t="e">
        <f>SQRT(RSQ('Тулуз-Пьерон'!H365:Q365,'Тулуз-Пьерон'!R365:AA365))</f>
        <v>#DIV/0!</v>
      </c>
      <c r="J361" s="25" t="e">
        <f t="shared" si="157"/>
        <v>#DIV/0!</v>
      </c>
      <c r="K361" s="25" t="e">
        <f t="shared" si="158"/>
        <v>#DIV/0!</v>
      </c>
      <c r="L361" s="25" t="e">
        <f t="shared" si="159"/>
        <v>#DIV/0!</v>
      </c>
      <c r="M361" s="25" t="e">
        <f t="shared" si="174"/>
        <v>#DIV/0!</v>
      </c>
      <c r="N361" s="25" t="e">
        <f t="shared" si="174"/>
        <v>#DIV/0!</v>
      </c>
      <c r="O361" s="25" t="e">
        <f t="shared" si="161"/>
        <v>#DIV/0!</v>
      </c>
      <c r="P361" s="25" t="e">
        <f t="shared" si="162"/>
        <v>#DIV/0!</v>
      </c>
      <c r="Q361" s="25" t="e">
        <f t="shared" si="163"/>
        <v>#DIV/0!</v>
      </c>
      <c r="R361" s="25" t="e">
        <f t="shared" si="164"/>
        <v>#DIV/0!</v>
      </c>
      <c r="S361" s="25" t="e">
        <f t="shared" si="165"/>
        <v>#DIV/0!</v>
      </c>
      <c r="T361" s="25" t="e">
        <f t="shared" si="166"/>
        <v>#DIV/0!</v>
      </c>
      <c r="U361" s="25" t="e">
        <f t="shared" si="167"/>
        <v>#DIV/0!</v>
      </c>
      <c r="V361" s="25" t="e">
        <f t="shared" si="175"/>
        <v>#DIV/0!</v>
      </c>
      <c r="W361" s="25" t="e">
        <f t="shared" si="175"/>
        <v>#DIV/0!</v>
      </c>
      <c r="X361" s="25" t="e">
        <f t="shared" si="169"/>
        <v>#DIV/0!</v>
      </c>
      <c r="Y361" s="25" t="e">
        <f t="shared" ref="Y361:AC370" si="179">IF(AND($D361&gt;0,$D361&lt;=0.89),"ПАТОЛОГИЯ",IF(AND($D361&gt;0.89,$D361&lt;=0.91),"Слабая",IF(AND($D361&gt;91,$D361&lt;=0.93),"Средняя",IF(AND($D361&gt;0.93,$D361&lt;=0.96),"Хорошая",IF(AND($D361&gt;0.96,$D361&lt;=1),"Высокая","ОШИБКА")))))</f>
        <v>#DIV/0!</v>
      </c>
      <c r="Z361" s="25" t="e">
        <f t="shared" si="179"/>
        <v>#DIV/0!</v>
      </c>
      <c r="AA361" s="25" t="e">
        <f t="shared" si="179"/>
        <v>#DIV/0!</v>
      </c>
      <c r="AB361" s="25" t="e">
        <f t="shared" si="179"/>
        <v>#DIV/0!</v>
      </c>
      <c r="AC361" s="25" t="e">
        <f t="shared" si="179"/>
        <v>#DIV/0!</v>
      </c>
      <c r="AD361" s="25" t="e">
        <f t="shared" si="177"/>
        <v>#DIV/0!</v>
      </c>
      <c r="AE361" s="25" t="e">
        <f t="shared" si="177"/>
        <v>#DIV/0!</v>
      </c>
      <c r="AF361" s="25" t="e">
        <f t="shared" si="178"/>
        <v>#DIV/0!</v>
      </c>
      <c r="AG361" s="25" t="e">
        <f t="shared" si="178"/>
        <v>#DIV/0!</v>
      </c>
    </row>
    <row r="362" spans="1:33" x14ac:dyDescent="0.25">
      <c r="A362" s="1">
        <f>'Тулуз-Пьерон'!A366</f>
        <v>0</v>
      </c>
      <c r="B362" s="1" t="e">
        <f>AVERAGE('Тулуз-Пьерон'!H366:Q366)</f>
        <v>#DIV/0!</v>
      </c>
      <c r="C362" s="1" t="e">
        <f>AVERAGE('Тулуз-Пьерон'!R366:AA366)</f>
        <v>#DIV/0!</v>
      </c>
      <c r="D362" s="26" t="e">
        <f t="shared" si="156"/>
        <v>#DIV/0!</v>
      </c>
      <c r="E362" s="26" t="e">
        <f>STDEV('Тулуз-Пьерон'!H366:Q366)</f>
        <v>#DIV/0!</v>
      </c>
      <c r="F362" s="26" t="e">
        <f>STDEV('Тулуз-Пьерон'!R366:AA366)</f>
        <v>#DIV/0!</v>
      </c>
      <c r="G362" s="26" t="e">
        <f>SQRT(RSQ('Тулуз-Пьерон'!H366:Q366,'Тулуз-Пьерон'!R366:AA366))</f>
        <v>#DIV/0!</v>
      </c>
      <c r="J362" s="25" t="e">
        <f t="shared" si="157"/>
        <v>#DIV/0!</v>
      </c>
      <c r="K362" s="25" t="e">
        <f t="shared" si="158"/>
        <v>#DIV/0!</v>
      </c>
      <c r="L362" s="25" t="e">
        <f t="shared" si="159"/>
        <v>#DIV/0!</v>
      </c>
      <c r="M362" s="25" t="e">
        <f t="shared" si="174"/>
        <v>#DIV/0!</v>
      </c>
      <c r="N362" s="25" t="e">
        <f t="shared" si="174"/>
        <v>#DIV/0!</v>
      </c>
      <c r="O362" s="25" t="e">
        <f t="shared" si="161"/>
        <v>#DIV/0!</v>
      </c>
      <c r="P362" s="25" t="e">
        <f t="shared" si="162"/>
        <v>#DIV/0!</v>
      </c>
      <c r="Q362" s="25" t="e">
        <f t="shared" si="163"/>
        <v>#DIV/0!</v>
      </c>
      <c r="R362" s="25" t="e">
        <f t="shared" si="164"/>
        <v>#DIV/0!</v>
      </c>
      <c r="S362" s="25" t="e">
        <f t="shared" si="165"/>
        <v>#DIV/0!</v>
      </c>
      <c r="T362" s="25" t="e">
        <f t="shared" si="166"/>
        <v>#DIV/0!</v>
      </c>
      <c r="U362" s="25" t="e">
        <f t="shared" si="167"/>
        <v>#DIV/0!</v>
      </c>
      <c r="V362" s="25" t="e">
        <f t="shared" si="175"/>
        <v>#DIV/0!</v>
      </c>
      <c r="W362" s="25" t="e">
        <f t="shared" si="175"/>
        <v>#DIV/0!</v>
      </c>
      <c r="X362" s="25" t="e">
        <f t="shared" si="169"/>
        <v>#DIV/0!</v>
      </c>
      <c r="Y362" s="25" t="e">
        <f t="shared" si="179"/>
        <v>#DIV/0!</v>
      </c>
      <c r="Z362" s="25" t="e">
        <f t="shared" si="179"/>
        <v>#DIV/0!</v>
      </c>
      <c r="AA362" s="25" t="e">
        <f t="shared" si="179"/>
        <v>#DIV/0!</v>
      </c>
      <c r="AB362" s="25" t="e">
        <f t="shared" si="179"/>
        <v>#DIV/0!</v>
      </c>
      <c r="AC362" s="25" t="e">
        <f t="shared" si="179"/>
        <v>#DIV/0!</v>
      </c>
      <c r="AD362" s="25" t="e">
        <f t="shared" si="177"/>
        <v>#DIV/0!</v>
      </c>
      <c r="AE362" s="25" t="e">
        <f t="shared" si="177"/>
        <v>#DIV/0!</v>
      </c>
      <c r="AF362" s="25" t="e">
        <f t="shared" si="178"/>
        <v>#DIV/0!</v>
      </c>
      <c r="AG362" s="25" t="e">
        <f t="shared" si="178"/>
        <v>#DIV/0!</v>
      </c>
    </row>
    <row r="363" spans="1:33" x14ac:dyDescent="0.25">
      <c r="A363" s="1">
        <f>'Тулуз-Пьерон'!A367</f>
        <v>0</v>
      </c>
      <c r="B363" s="1" t="e">
        <f>AVERAGE('Тулуз-Пьерон'!H367:Q367)</f>
        <v>#DIV/0!</v>
      </c>
      <c r="C363" s="1" t="e">
        <f>AVERAGE('Тулуз-Пьерон'!R367:AA367)</f>
        <v>#DIV/0!</v>
      </c>
      <c r="D363" s="26" t="e">
        <f t="shared" si="156"/>
        <v>#DIV/0!</v>
      </c>
      <c r="E363" s="26" t="e">
        <f>STDEV('Тулуз-Пьерон'!H367:Q367)</f>
        <v>#DIV/0!</v>
      </c>
      <c r="F363" s="26" t="e">
        <f>STDEV('Тулуз-Пьерон'!R367:AA367)</f>
        <v>#DIV/0!</v>
      </c>
      <c r="G363" s="26" t="e">
        <f>SQRT(RSQ('Тулуз-Пьерон'!H367:Q367,'Тулуз-Пьерон'!R367:AA367))</f>
        <v>#DIV/0!</v>
      </c>
      <c r="J363" s="25" t="e">
        <f t="shared" si="157"/>
        <v>#DIV/0!</v>
      </c>
      <c r="K363" s="25" t="e">
        <f t="shared" si="158"/>
        <v>#DIV/0!</v>
      </c>
      <c r="L363" s="25" t="e">
        <f t="shared" si="159"/>
        <v>#DIV/0!</v>
      </c>
      <c r="M363" s="25" t="e">
        <f t="shared" si="174"/>
        <v>#DIV/0!</v>
      </c>
      <c r="N363" s="25" t="e">
        <f t="shared" si="174"/>
        <v>#DIV/0!</v>
      </c>
      <c r="O363" s="25" t="e">
        <f t="shared" si="161"/>
        <v>#DIV/0!</v>
      </c>
      <c r="P363" s="25" t="e">
        <f t="shared" si="162"/>
        <v>#DIV/0!</v>
      </c>
      <c r="Q363" s="25" t="e">
        <f t="shared" si="163"/>
        <v>#DIV/0!</v>
      </c>
      <c r="R363" s="25" t="e">
        <f t="shared" si="164"/>
        <v>#DIV/0!</v>
      </c>
      <c r="S363" s="25" t="e">
        <f t="shared" si="165"/>
        <v>#DIV/0!</v>
      </c>
      <c r="T363" s="25" t="e">
        <f t="shared" si="166"/>
        <v>#DIV/0!</v>
      </c>
      <c r="U363" s="25" t="e">
        <f t="shared" si="167"/>
        <v>#DIV/0!</v>
      </c>
      <c r="V363" s="25" t="e">
        <f t="shared" si="175"/>
        <v>#DIV/0!</v>
      </c>
      <c r="W363" s="25" t="e">
        <f t="shared" si="175"/>
        <v>#DIV/0!</v>
      </c>
      <c r="X363" s="25" t="e">
        <f t="shared" si="169"/>
        <v>#DIV/0!</v>
      </c>
      <c r="Y363" s="25" t="e">
        <f t="shared" si="179"/>
        <v>#DIV/0!</v>
      </c>
      <c r="Z363" s="25" t="e">
        <f t="shared" si="179"/>
        <v>#DIV/0!</v>
      </c>
      <c r="AA363" s="25" t="e">
        <f t="shared" si="179"/>
        <v>#DIV/0!</v>
      </c>
      <c r="AB363" s="25" t="e">
        <f t="shared" si="179"/>
        <v>#DIV/0!</v>
      </c>
      <c r="AC363" s="25" t="e">
        <f t="shared" si="179"/>
        <v>#DIV/0!</v>
      </c>
      <c r="AD363" s="25" t="e">
        <f t="shared" si="177"/>
        <v>#DIV/0!</v>
      </c>
      <c r="AE363" s="25" t="e">
        <f t="shared" si="177"/>
        <v>#DIV/0!</v>
      </c>
      <c r="AF363" s="25" t="e">
        <f t="shared" si="178"/>
        <v>#DIV/0!</v>
      </c>
      <c r="AG363" s="25" t="e">
        <f t="shared" si="178"/>
        <v>#DIV/0!</v>
      </c>
    </row>
    <row r="364" spans="1:33" x14ac:dyDescent="0.25">
      <c r="A364" s="1">
        <f>'Тулуз-Пьерон'!A368</f>
        <v>0</v>
      </c>
      <c r="B364" s="1" t="e">
        <f>AVERAGE('Тулуз-Пьерон'!H368:Q368)</f>
        <v>#DIV/0!</v>
      </c>
      <c r="C364" s="1" t="e">
        <f>AVERAGE('Тулуз-Пьерон'!R368:AA368)</f>
        <v>#DIV/0!</v>
      </c>
      <c r="D364" s="26" t="e">
        <f t="shared" si="156"/>
        <v>#DIV/0!</v>
      </c>
      <c r="E364" s="26" t="e">
        <f>STDEV('Тулуз-Пьерон'!H368:Q368)</f>
        <v>#DIV/0!</v>
      </c>
      <c r="F364" s="26" t="e">
        <f>STDEV('Тулуз-Пьерон'!R368:AA368)</f>
        <v>#DIV/0!</v>
      </c>
      <c r="G364" s="26" t="e">
        <f>SQRT(RSQ('Тулуз-Пьерон'!H368:Q368,'Тулуз-Пьерон'!R368:AA368))</f>
        <v>#DIV/0!</v>
      </c>
      <c r="J364" s="25" t="e">
        <f t="shared" si="157"/>
        <v>#DIV/0!</v>
      </c>
      <c r="K364" s="25" t="e">
        <f t="shared" si="158"/>
        <v>#DIV/0!</v>
      </c>
      <c r="L364" s="25" t="e">
        <f t="shared" si="159"/>
        <v>#DIV/0!</v>
      </c>
      <c r="M364" s="25" t="e">
        <f t="shared" si="174"/>
        <v>#DIV/0!</v>
      </c>
      <c r="N364" s="25" t="e">
        <f t="shared" si="174"/>
        <v>#DIV/0!</v>
      </c>
      <c r="O364" s="25" t="e">
        <f t="shared" si="161"/>
        <v>#DIV/0!</v>
      </c>
      <c r="P364" s="25" t="e">
        <f t="shared" si="162"/>
        <v>#DIV/0!</v>
      </c>
      <c r="Q364" s="25" t="e">
        <f t="shared" si="163"/>
        <v>#DIV/0!</v>
      </c>
      <c r="R364" s="25" t="e">
        <f t="shared" si="164"/>
        <v>#DIV/0!</v>
      </c>
      <c r="S364" s="25" t="e">
        <f t="shared" si="165"/>
        <v>#DIV/0!</v>
      </c>
      <c r="T364" s="25" t="e">
        <f t="shared" si="166"/>
        <v>#DIV/0!</v>
      </c>
      <c r="U364" s="25" t="e">
        <f t="shared" si="167"/>
        <v>#DIV/0!</v>
      </c>
      <c r="V364" s="25" t="e">
        <f t="shared" si="175"/>
        <v>#DIV/0!</v>
      </c>
      <c r="W364" s="25" t="e">
        <f t="shared" si="175"/>
        <v>#DIV/0!</v>
      </c>
      <c r="X364" s="25" t="e">
        <f t="shared" si="169"/>
        <v>#DIV/0!</v>
      </c>
      <c r="Y364" s="25" t="e">
        <f t="shared" si="179"/>
        <v>#DIV/0!</v>
      </c>
      <c r="Z364" s="25" t="e">
        <f t="shared" si="179"/>
        <v>#DIV/0!</v>
      </c>
      <c r="AA364" s="25" t="e">
        <f t="shared" si="179"/>
        <v>#DIV/0!</v>
      </c>
      <c r="AB364" s="25" t="e">
        <f t="shared" si="179"/>
        <v>#DIV/0!</v>
      </c>
      <c r="AC364" s="25" t="e">
        <f t="shared" si="179"/>
        <v>#DIV/0!</v>
      </c>
      <c r="AD364" s="25" t="e">
        <f t="shared" si="177"/>
        <v>#DIV/0!</v>
      </c>
      <c r="AE364" s="25" t="e">
        <f t="shared" si="177"/>
        <v>#DIV/0!</v>
      </c>
      <c r="AF364" s="25" t="e">
        <f t="shared" si="178"/>
        <v>#DIV/0!</v>
      </c>
      <c r="AG364" s="25" t="e">
        <f t="shared" si="178"/>
        <v>#DIV/0!</v>
      </c>
    </row>
    <row r="365" spans="1:33" x14ac:dyDescent="0.25">
      <c r="A365" s="1">
        <f>'Тулуз-Пьерон'!A369</f>
        <v>0</v>
      </c>
      <c r="B365" s="1" t="e">
        <f>AVERAGE('Тулуз-Пьерон'!H369:Q369)</f>
        <v>#DIV/0!</v>
      </c>
      <c r="C365" s="1" t="e">
        <f>AVERAGE('Тулуз-Пьерон'!R369:AA369)</f>
        <v>#DIV/0!</v>
      </c>
      <c r="D365" s="26" t="e">
        <f t="shared" si="156"/>
        <v>#DIV/0!</v>
      </c>
      <c r="E365" s="26" t="e">
        <f>STDEV('Тулуз-Пьерон'!H369:Q369)</f>
        <v>#DIV/0!</v>
      </c>
      <c r="F365" s="26" t="e">
        <f>STDEV('Тулуз-Пьерон'!R369:AA369)</f>
        <v>#DIV/0!</v>
      </c>
      <c r="G365" s="26" t="e">
        <f>SQRT(RSQ('Тулуз-Пьерон'!H369:Q369,'Тулуз-Пьерон'!R369:AA369))</f>
        <v>#DIV/0!</v>
      </c>
      <c r="J365" s="25" t="e">
        <f t="shared" si="157"/>
        <v>#DIV/0!</v>
      </c>
      <c r="K365" s="25" t="e">
        <f t="shared" si="158"/>
        <v>#DIV/0!</v>
      </c>
      <c r="L365" s="25" t="e">
        <f t="shared" si="159"/>
        <v>#DIV/0!</v>
      </c>
      <c r="M365" s="25" t="e">
        <f t="shared" si="174"/>
        <v>#DIV/0!</v>
      </c>
      <c r="N365" s="25" t="e">
        <f t="shared" si="174"/>
        <v>#DIV/0!</v>
      </c>
      <c r="O365" s="25" t="e">
        <f t="shared" si="161"/>
        <v>#DIV/0!</v>
      </c>
      <c r="P365" s="25" t="e">
        <f t="shared" si="162"/>
        <v>#DIV/0!</v>
      </c>
      <c r="Q365" s="25" t="e">
        <f t="shared" si="163"/>
        <v>#DIV/0!</v>
      </c>
      <c r="R365" s="25" t="e">
        <f t="shared" si="164"/>
        <v>#DIV/0!</v>
      </c>
      <c r="S365" s="25" t="e">
        <f t="shared" si="165"/>
        <v>#DIV/0!</v>
      </c>
      <c r="T365" s="25" t="e">
        <f t="shared" si="166"/>
        <v>#DIV/0!</v>
      </c>
      <c r="U365" s="25" t="e">
        <f t="shared" si="167"/>
        <v>#DIV/0!</v>
      </c>
      <c r="V365" s="25" t="e">
        <f t="shared" si="175"/>
        <v>#DIV/0!</v>
      </c>
      <c r="W365" s="25" t="e">
        <f t="shared" si="175"/>
        <v>#DIV/0!</v>
      </c>
      <c r="X365" s="25" t="e">
        <f t="shared" si="169"/>
        <v>#DIV/0!</v>
      </c>
      <c r="Y365" s="25" t="e">
        <f t="shared" si="179"/>
        <v>#DIV/0!</v>
      </c>
      <c r="Z365" s="25" t="e">
        <f t="shared" si="179"/>
        <v>#DIV/0!</v>
      </c>
      <c r="AA365" s="25" t="e">
        <f t="shared" si="179"/>
        <v>#DIV/0!</v>
      </c>
      <c r="AB365" s="25" t="e">
        <f t="shared" si="179"/>
        <v>#DIV/0!</v>
      </c>
      <c r="AC365" s="25" t="e">
        <f t="shared" si="179"/>
        <v>#DIV/0!</v>
      </c>
      <c r="AD365" s="25" t="e">
        <f t="shared" si="177"/>
        <v>#DIV/0!</v>
      </c>
      <c r="AE365" s="25" t="e">
        <f t="shared" si="177"/>
        <v>#DIV/0!</v>
      </c>
      <c r="AF365" s="25" t="e">
        <f t="shared" si="178"/>
        <v>#DIV/0!</v>
      </c>
      <c r="AG365" s="25" t="e">
        <f t="shared" si="178"/>
        <v>#DIV/0!</v>
      </c>
    </row>
    <row r="366" spans="1:33" x14ac:dyDescent="0.25">
      <c r="A366" s="1">
        <f>'Тулуз-Пьерон'!A370</f>
        <v>0</v>
      </c>
      <c r="B366" s="1" t="e">
        <f>AVERAGE('Тулуз-Пьерон'!H370:Q370)</f>
        <v>#DIV/0!</v>
      </c>
      <c r="C366" s="1" t="e">
        <f>AVERAGE('Тулуз-Пьерон'!R370:AA370)</f>
        <v>#DIV/0!</v>
      </c>
      <c r="D366" s="26" t="e">
        <f t="shared" si="156"/>
        <v>#DIV/0!</v>
      </c>
      <c r="E366" s="26" t="e">
        <f>STDEV('Тулуз-Пьерон'!H370:Q370)</f>
        <v>#DIV/0!</v>
      </c>
      <c r="F366" s="26" t="e">
        <f>STDEV('Тулуз-Пьерон'!R370:AA370)</f>
        <v>#DIV/0!</v>
      </c>
      <c r="G366" s="26" t="e">
        <f>SQRT(RSQ('Тулуз-Пьерон'!H370:Q370,'Тулуз-Пьерон'!R370:AA370))</f>
        <v>#DIV/0!</v>
      </c>
      <c r="J366" s="25" t="e">
        <f t="shared" si="157"/>
        <v>#DIV/0!</v>
      </c>
      <c r="K366" s="25" t="e">
        <f t="shared" si="158"/>
        <v>#DIV/0!</v>
      </c>
      <c r="L366" s="25" t="e">
        <f t="shared" si="159"/>
        <v>#DIV/0!</v>
      </c>
      <c r="M366" s="25" t="e">
        <f t="shared" si="174"/>
        <v>#DIV/0!</v>
      </c>
      <c r="N366" s="25" t="e">
        <f t="shared" si="174"/>
        <v>#DIV/0!</v>
      </c>
      <c r="O366" s="25" t="e">
        <f t="shared" si="161"/>
        <v>#DIV/0!</v>
      </c>
      <c r="P366" s="25" t="e">
        <f t="shared" si="162"/>
        <v>#DIV/0!</v>
      </c>
      <c r="Q366" s="25" t="e">
        <f t="shared" si="163"/>
        <v>#DIV/0!</v>
      </c>
      <c r="R366" s="25" t="e">
        <f t="shared" si="164"/>
        <v>#DIV/0!</v>
      </c>
      <c r="S366" s="25" t="e">
        <f t="shared" si="165"/>
        <v>#DIV/0!</v>
      </c>
      <c r="T366" s="25" t="e">
        <f t="shared" si="166"/>
        <v>#DIV/0!</v>
      </c>
      <c r="U366" s="25" t="e">
        <f t="shared" si="167"/>
        <v>#DIV/0!</v>
      </c>
      <c r="V366" s="25" t="e">
        <f t="shared" si="175"/>
        <v>#DIV/0!</v>
      </c>
      <c r="W366" s="25" t="e">
        <f t="shared" si="175"/>
        <v>#DIV/0!</v>
      </c>
      <c r="X366" s="25" t="e">
        <f t="shared" si="169"/>
        <v>#DIV/0!</v>
      </c>
      <c r="Y366" s="25" t="e">
        <f t="shared" si="179"/>
        <v>#DIV/0!</v>
      </c>
      <c r="Z366" s="25" t="e">
        <f t="shared" si="179"/>
        <v>#DIV/0!</v>
      </c>
      <c r="AA366" s="25" t="e">
        <f t="shared" si="179"/>
        <v>#DIV/0!</v>
      </c>
      <c r="AB366" s="25" t="e">
        <f t="shared" si="179"/>
        <v>#DIV/0!</v>
      </c>
      <c r="AC366" s="25" t="e">
        <f t="shared" si="179"/>
        <v>#DIV/0!</v>
      </c>
      <c r="AD366" s="25" t="e">
        <f t="shared" si="177"/>
        <v>#DIV/0!</v>
      </c>
      <c r="AE366" s="25" t="e">
        <f t="shared" si="177"/>
        <v>#DIV/0!</v>
      </c>
      <c r="AF366" s="25" t="e">
        <f t="shared" si="178"/>
        <v>#DIV/0!</v>
      </c>
      <c r="AG366" s="25" t="e">
        <f t="shared" si="178"/>
        <v>#DIV/0!</v>
      </c>
    </row>
    <row r="367" spans="1:33" x14ac:dyDescent="0.25">
      <c r="A367" s="1">
        <f>'Тулуз-Пьерон'!A371</f>
        <v>0</v>
      </c>
      <c r="B367" s="1" t="e">
        <f>AVERAGE('Тулуз-Пьерон'!H371:Q371)</f>
        <v>#DIV/0!</v>
      </c>
      <c r="C367" s="1" t="e">
        <f>AVERAGE('Тулуз-Пьерон'!R371:AA371)</f>
        <v>#DIV/0!</v>
      </c>
      <c r="D367" s="26" t="e">
        <f t="shared" si="156"/>
        <v>#DIV/0!</v>
      </c>
      <c r="E367" s="26" t="e">
        <f>STDEV('Тулуз-Пьерон'!H371:Q371)</f>
        <v>#DIV/0!</v>
      </c>
      <c r="F367" s="26" t="e">
        <f>STDEV('Тулуз-Пьерон'!R371:AA371)</f>
        <v>#DIV/0!</v>
      </c>
      <c r="G367" s="26" t="e">
        <f>SQRT(RSQ('Тулуз-Пьерон'!H371:Q371,'Тулуз-Пьерон'!R371:AA371))</f>
        <v>#DIV/0!</v>
      </c>
      <c r="J367" s="25" t="e">
        <f t="shared" si="157"/>
        <v>#DIV/0!</v>
      </c>
      <c r="K367" s="25" t="e">
        <f t="shared" si="158"/>
        <v>#DIV/0!</v>
      </c>
      <c r="L367" s="25" t="e">
        <f t="shared" si="159"/>
        <v>#DIV/0!</v>
      </c>
      <c r="M367" s="25" t="e">
        <f t="shared" si="174"/>
        <v>#DIV/0!</v>
      </c>
      <c r="N367" s="25" t="e">
        <f t="shared" si="174"/>
        <v>#DIV/0!</v>
      </c>
      <c r="O367" s="25" t="e">
        <f t="shared" si="161"/>
        <v>#DIV/0!</v>
      </c>
      <c r="P367" s="25" t="e">
        <f t="shared" si="162"/>
        <v>#DIV/0!</v>
      </c>
      <c r="Q367" s="25" t="e">
        <f t="shared" si="163"/>
        <v>#DIV/0!</v>
      </c>
      <c r="R367" s="25" t="e">
        <f t="shared" si="164"/>
        <v>#DIV/0!</v>
      </c>
      <c r="S367" s="25" t="e">
        <f t="shared" si="165"/>
        <v>#DIV/0!</v>
      </c>
      <c r="T367" s="25" t="e">
        <f t="shared" si="166"/>
        <v>#DIV/0!</v>
      </c>
      <c r="U367" s="25" t="e">
        <f t="shared" si="167"/>
        <v>#DIV/0!</v>
      </c>
      <c r="V367" s="25" t="e">
        <f t="shared" si="175"/>
        <v>#DIV/0!</v>
      </c>
      <c r="W367" s="25" t="e">
        <f t="shared" si="175"/>
        <v>#DIV/0!</v>
      </c>
      <c r="X367" s="25" t="e">
        <f t="shared" si="169"/>
        <v>#DIV/0!</v>
      </c>
      <c r="Y367" s="25" t="e">
        <f t="shared" si="179"/>
        <v>#DIV/0!</v>
      </c>
      <c r="Z367" s="25" t="e">
        <f t="shared" si="179"/>
        <v>#DIV/0!</v>
      </c>
      <c r="AA367" s="25" t="e">
        <f t="shared" si="179"/>
        <v>#DIV/0!</v>
      </c>
      <c r="AB367" s="25" t="e">
        <f t="shared" si="179"/>
        <v>#DIV/0!</v>
      </c>
      <c r="AC367" s="25" t="e">
        <f t="shared" si="179"/>
        <v>#DIV/0!</v>
      </c>
      <c r="AD367" s="25" t="e">
        <f t="shared" si="177"/>
        <v>#DIV/0!</v>
      </c>
      <c r="AE367" s="25" t="e">
        <f t="shared" si="177"/>
        <v>#DIV/0!</v>
      </c>
      <c r="AF367" s="25" t="e">
        <f t="shared" si="178"/>
        <v>#DIV/0!</v>
      </c>
      <c r="AG367" s="25" t="e">
        <f t="shared" si="178"/>
        <v>#DIV/0!</v>
      </c>
    </row>
    <row r="368" spans="1:33" x14ac:dyDescent="0.25">
      <c r="A368" s="1">
        <f>'Тулуз-Пьерон'!A372</f>
        <v>0</v>
      </c>
      <c r="B368" s="1" t="e">
        <f>AVERAGE('Тулуз-Пьерон'!H372:Q372)</f>
        <v>#DIV/0!</v>
      </c>
      <c r="C368" s="1" t="e">
        <f>AVERAGE('Тулуз-Пьерон'!R372:AA372)</f>
        <v>#DIV/0!</v>
      </c>
      <c r="D368" s="26" t="e">
        <f t="shared" si="156"/>
        <v>#DIV/0!</v>
      </c>
      <c r="E368" s="26" t="e">
        <f>STDEV('Тулуз-Пьерон'!H372:Q372)</f>
        <v>#DIV/0!</v>
      </c>
      <c r="F368" s="26" t="e">
        <f>STDEV('Тулуз-Пьерон'!R372:AA372)</f>
        <v>#DIV/0!</v>
      </c>
      <c r="G368" s="26" t="e">
        <f>SQRT(RSQ('Тулуз-Пьерон'!H372:Q372,'Тулуз-Пьерон'!R372:AA372))</f>
        <v>#DIV/0!</v>
      </c>
      <c r="J368" s="25" t="e">
        <f t="shared" si="157"/>
        <v>#DIV/0!</v>
      </c>
      <c r="K368" s="25" t="e">
        <f t="shared" si="158"/>
        <v>#DIV/0!</v>
      </c>
      <c r="L368" s="25" t="e">
        <f t="shared" si="159"/>
        <v>#DIV/0!</v>
      </c>
      <c r="M368" s="25" t="e">
        <f t="shared" si="174"/>
        <v>#DIV/0!</v>
      </c>
      <c r="N368" s="25" t="e">
        <f t="shared" si="174"/>
        <v>#DIV/0!</v>
      </c>
      <c r="O368" s="25" t="e">
        <f t="shared" si="161"/>
        <v>#DIV/0!</v>
      </c>
      <c r="P368" s="25" t="e">
        <f t="shared" si="162"/>
        <v>#DIV/0!</v>
      </c>
      <c r="Q368" s="25" t="e">
        <f t="shared" si="163"/>
        <v>#DIV/0!</v>
      </c>
      <c r="R368" s="25" t="e">
        <f t="shared" si="164"/>
        <v>#DIV/0!</v>
      </c>
      <c r="S368" s="25" t="e">
        <f t="shared" si="165"/>
        <v>#DIV/0!</v>
      </c>
      <c r="T368" s="25" t="e">
        <f t="shared" si="166"/>
        <v>#DIV/0!</v>
      </c>
      <c r="U368" s="25" t="e">
        <f t="shared" si="167"/>
        <v>#DIV/0!</v>
      </c>
      <c r="V368" s="25" t="e">
        <f t="shared" si="175"/>
        <v>#DIV/0!</v>
      </c>
      <c r="W368" s="25" t="e">
        <f t="shared" si="175"/>
        <v>#DIV/0!</v>
      </c>
      <c r="X368" s="25" t="e">
        <f t="shared" si="169"/>
        <v>#DIV/0!</v>
      </c>
      <c r="Y368" s="25" t="e">
        <f t="shared" si="179"/>
        <v>#DIV/0!</v>
      </c>
      <c r="Z368" s="25" t="e">
        <f t="shared" si="179"/>
        <v>#DIV/0!</v>
      </c>
      <c r="AA368" s="25" t="e">
        <f t="shared" si="179"/>
        <v>#DIV/0!</v>
      </c>
      <c r="AB368" s="25" t="e">
        <f t="shared" si="179"/>
        <v>#DIV/0!</v>
      </c>
      <c r="AC368" s="25" t="e">
        <f t="shared" si="179"/>
        <v>#DIV/0!</v>
      </c>
      <c r="AD368" s="25" t="e">
        <f t="shared" si="177"/>
        <v>#DIV/0!</v>
      </c>
      <c r="AE368" s="25" t="e">
        <f t="shared" si="177"/>
        <v>#DIV/0!</v>
      </c>
      <c r="AF368" s="25" t="e">
        <f t="shared" si="178"/>
        <v>#DIV/0!</v>
      </c>
      <c r="AG368" s="25" t="e">
        <f t="shared" si="178"/>
        <v>#DIV/0!</v>
      </c>
    </row>
    <row r="369" spans="1:33" x14ac:dyDescent="0.25">
      <c r="A369" s="1">
        <f>'Тулуз-Пьерон'!A373</f>
        <v>0</v>
      </c>
      <c r="B369" s="1" t="e">
        <f>AVERAGE('Тулуз-Пьерон'!H373:Q373)</f>
        <v>#DIV/0!</v>
      </c>
      <c r="C369" s="1" t="e">
        <f>AVERAGE('Тулуз-Пьерон'!R373:AA373)</f>
        <v>#DIV/0!</v>
      </c>
      <c r="D369" s="26" t="e">
        <f t="shared" si="156"/>
        <v>#DIV/0!</v>
      </c>
      <c r="E369" s="26" t="e">
        <f>STDEV('Тулуз-Пьерон'!H373:Q373)</f>
        <v>#DIV/0!</v>
      </c>
      <c r="F369" s="26" t="e">
        <f>STDEV('Тулуз-Пьерон'!R373:AA373)</f>
        <v>#DIV/0!</v>
      </c>
      <c r="G369" s="26" t="e">
        <f>SQRT(RSQ('Тулуз-Пьерон'!H373:Q373,'Тулуз-Пьерон'!R373:AA373))</f>
        <v>#DIV/0!</v>
      </c>
      <c r="J369" s="25" t="e">
        <f t="shared" si="157"/>
        <v>#DIV/0!</v>
      </c>
      <c r="K369" s="25" t="e">
        <f t="shared" si="158"/>
        <v>#DIV/0!</v>
      </c>
      <c r="L369" s="25" t="e">
        <f t="shared" si="159"/>
        <v>#DIV/0!</v>
      </c>
      <c r="M369" s="25" t="e">
        <f t="shared" si="174"/>
        <v>#DIV/0!</v>
      </c>
      <c r="N369" s="25" t="e">
        <f t="shared" si="174"/>
        <v>#DIV/0!</v>
      </c>
      <c r="O369" s="25" t="e">
        <f t="shared" si="161"/>
        <v>#DIV/0!</v>
      </c>
      <c r="P369" s="25" t="e">
        <f t="shared" si="162"/>
        <v>#DIV/0!</v>
      </c>
      <c r="Q369" s="25" t="e">
        <f t="shared" si="163"/>
        <v>#DIV/0!</v>
      </c>
      <c r="R369" s="25" t="e">
        <f t="shared" si="164"/>
        <v>#DIV/0!</v>
      </c>
      <c r="S369" s="25" t="e">
        <f t="shared" si="165"/>
        <v>#DIV/0!</v>
      </c>
      <c r="T369" s="25" t="e">
        <f t="shared" si="166"/>
        <v>#DIV/0!</v>
      </c>
      <c r="U369" s="25" t="e">
        <f t="shared" si="167"/>
        <v>#DIV/0!</v>
      </c>
      <c r="V369" s="25" t="e">
        <f t="shared" si="175"/>
        <v>#DIV/0!</v>
      </c>
      <c r="W369" s="25" t="e">
        <f t="shared" si="175"/>
        <v>#DIV/0!</v>
      </c>
      <c r="X369" s="25" t="e">
        <f t="shared" si="169"/>
        <v>#DIV/0!</v>
      </c>
      <c r="Y369" s="25" t="e">
        <f t="shared" si="179"/>
        <v>#DIV/0!</v>
      </c>
      <c r="Z369" s="25" t="e">
        <f t="shared" si="179"/>
        <v>#DIV/0!</v>
      </c>
      <c r="AA369" s="25" t="e">
        <f t="shared" si="179"/>
        <v>#DIV/0!</v>
      </c>
      <c r="AB369" s="25" t="e">
        <f t="shared" si="179"/>
        <v>#DIV/0!</v>
      </c>
      <c r="AC369" s="25" t="e">
        <f t="shared" si="179"/>
        <v>#DIV/0!</v>
      </c>
      <c r="AD369" s="25" t="e">
        <f t="shared" si="177"/>
        <v>#DIV/0!</v>
      </c>
      <c r="AE369" s="25" t="e">
        <f t="shared" si="177"/>
        <v>#DIV/0!</v>
      </c>
      <c r="AF369" s="25" t="e">
        <f t="shared" si="178"/>
        <v>#DIV/0!</v>
      </c>
      <c r="AG369" s="25" t="e">
        <f t="shared" si="178"/>
        <v>#DIV/0!</v>
      </c>
    </row>
    <row r="370" spans="1:33" x14ac:dyDescent="0.25">
      <c r="A370" s="1">
        <f>'Тулуз-Пьерон'!A374</f>
        <v>0</v>
      </c>
      <c r="B370" s="1" t="e">
        <f>AVERAGE('Тулуз-Пьерон'!H374:Q374)</f>
        <v>#DIV/0!</v>
      </c>
      <c r="C370" s="1" t="e">
        <f>AVERAGE('Тулуз-Пьерон'!R374:AA374)</f>
        <v>#DIV/0!</v>
      </c>
      <c r="D370" s="26" t="e">
        <f t="shared" si="156"/>
        <v>#DIV/0!</v>
      </c>
      <c r="E370" s="26" t="e">
        <f>STDEV('Тулуз-Пьерон'!H374:Q374)</f>
        <v>#DIV/0!</v>
      </c>
      <c r="F370" s="26" t="e">
        <f>STDEV('Тулуз-Пьерон'!R374:AA374)</f>
        <v>#DIV/0!</v>
      </c>
      <c r="G370" s="26" t="e">
        <f>SQRT(RSQ('Тулуз-Пьерон'!H374:Q374,'Тулуз-Пьерон'!R374:AA374))</f>
        <v>#DIV/0!</v>
      </c>
      <c r="J370" s="25" t="e">
        <f t="shared" si="157"/>
        <v>#DIV/0!</v>
      </c>
      <c r="K370" s="25" t="e">
        <f t="shared" si="158"/>
        <v>#DIV/0!</v>
      </c>
      <c r="L370" s="25" t="e">
        <f t="shared" si="159"/>
        <v>#DIV/0!</v>
      </c>
      <c r="M370" s="25" t="e">
        <f t="shared" si="174"/>
        <v>#DIV/0!</v>
      </c>
      <c r="N370" s="25" t="e">
        <f t="shared" si="174"/>
        <v>#DIV/0!</v>
      </c>
      <c r="O370" s="25" t="e">
        <f t="shared" si="161"/>
        <v>#DIV/0!</v>
      </c>
      <c r="P370" s="25" t="e">
        <f t="shared" si="162"/>
        <v>#DIV/0!</v>
      </c>
      <c r="Q370" s="25" t="e">
        <f t="shared" si="163"/>
        <v>#DIV/0!</v>
      </c>
      <c r="R370" s="25" t="e">
        <f t="shared" si="164"/>
        <v>#DIV/0!</v>
      </c>
      <c r="S370" s="25" t="e">
        <f t="shared" si="165"/>
        <v>#DIV/0!</v>
      </c>
      <c r="T370" s="25" t="e">
        <f t="shared" si="166"/>
        <v>#DIV/0!</v>
      </c>
      <c r="U370" s="25" t="e">
        <f t="shared" si="167"/>
        <v>#DIV/0!</v>
      </c>
      <c r="V370" s="25" t="e">
        <f t="shared" si="175"/>
        <v>#DIV/0!</v>
      </c>
      <c r="W370" s="25" t="e">
        <f t="shared" si="175"/>
        <v>#DIV/0!</v>
      </c>
      <c r="X370" s="25" t="e">
        <f t="shared" si="169"/>
        <v>#DIV/0!</v>
      </c>
      <c r="Y370" s="25" t="e">
        <f t="shared" si="179"/>
        <v>#DIV/0!</v>
      </c>
      <c r="Z370" s="25" t="e">
        <f t="shared" si="179"/>
        <v>#DIV/0!</v>
      </c>
      <c r="AA370" s="25" t="e">
        <f t="shared" si="179"/>
        <v>#DIV/0!</v>
      </c>
      <c r="AB370" s="25" t="e">
        <f t="shared" si="179"/>
        <v>#DIV/0!</v>
      </c>
      <c r="AC370" s="25" t="e">
        <f t="shared" si="179"/>
        <v>#DIV/0!</v>
      </c>
      <c r="AD370" s="25" t="e">
        <f t="shared" si="177"/>
        <v>#DIV/0!</v>
      </c>
      <c r="AE370" s="25" t="e">
        <f t="shared" si="177"/>
        <v>#DIV/0!</v>
      </c>
      <c r="AF370" s="25" t="e">
        <f t="shared" si="178"/>
        <v>#DIV/0!</v>
      </c>
      <c r="AG370" s="25" t="e">
        <f t="shared" si="178"/>
        <v>#DIV/0!</v>
      </c>
    </row>
    <row r="371" spans="1:33" x14ac:dyDescent="0.25">
      <c r="A371" s="1">
        <f>'Тулуз-Пьерон'!A375</f>
        <v>0</v>
      </c>
      <c r="B371" s="1" t="e">
        <f>AVERAGE('Тулуз-Пьерон'!H375:Q375)</f>
        <v>#DIV/0!</v>
      </c>
      <c r="C371" s="1" t="e">
        <f>AVERAGE('Тулуз-Пьерон'!R375:AA375)</f>
        <v>#DIV/0!</v>
      </c>
      <c r="D371" s="26" t="e">
        <f t="shared" si="156"/>
        <v>#DIV/0!</v>
      </c>
      <c r="E371" s="26" t="e">
        <f>STDEV('Тулуз-Пьерон'!H375:Q375)</f>
        <v>#DIV/0!</v>
      </c>
      <c r="F371" s="26" t="e">
        <f>STDEV('Тулуз-Пьерон'!R375:AA375)</f>
        <v>#DIV/0!</v>
      </c>
      <c r="G371" s="26" t="e">
        <f>SQRT(RSQ('Тулуз-Пьерон'!H375:Q375,'Тулуз-Пьерон'!R375:AA375))</f>
        <v>#DIV/0!</v>
      </c>
      <c r="J371" s="25" t="e">
        <f t="shared" si="157"/>
        <v>#DIV/0!</v>
      </c>
      <c r="K371" s="25" t="e">
        <f t="shared" si="158"/>
        <v>#DIV/0!</v>
      </c>
      <c r="L371" s="25" t="e">
        <f t="shared" si="159"/>
        <v>#DIV/0!</v>
      </c>
      <c r="M371" s="25" t="e">
        <f t="shared" ref="M371:N390" si="180">IF(AND($B371&gt;0,$B371&lt;=15),"ПАТОЛОГИЯ",IF(AND($B371&gt;15,$B371&lt;=25),"Слабая",IF(AND($B371&gt;25,$B371&lt;=36),"Средняя",IF(AND($B371&gt;36,$B371&lt;=48),"Хорошая",IF($B371&gt;48,"Высокая","ОШИБКА")))))</f>
        <v>#DIV/0!</v>
      </c>
      <c r="N371" s="25" t="e">
        <f t="shared" si="180"/>
        <v>#DIV/0!</v>
      </c>
      <c r="O371" s="25" t="e">
        <f t="shared" si="161"/>
        <v>#DIV/0!</v>
      </c>
      <c r="P371" s="25" t="e">
        <f t="shared" si="162"/>
        <v>#DIV/0!</v>
      </c>
      <c r="Q371" s="25" t="e">
        <f t="shared" si="163"/>
        <v>#DIV/0!</v>
      </c>
      <c r="R371" s="25" t="e">
        <f t="shared" si="164"/>
        <v>#DIV/0!</v>
      </c>
      <c r="S371" s="25" t="e">
        <f t="shared" si="165"/>
        <v>#DIV/0!</v>
      </c>
      <c r="T371" s="25" t="e">
        <f t="shared" si="166"/>
        <v>#DIV/0!</v>
      </c>
      <c r="U371" s="25" t="e">
        <f t="shared" si="167"/>
        <v>#DIV/0!</v>
      </c>
      <c r="V371" s="25" t="e">
        <f t="shared" ref="V371:W390" si="181">IF(AND($D371&gt;0,$D371&lt;=0.88),"ПАТОЛОГИЯ",IF(AND($D371&gt;0.88,$D371&lt;=0.91),"Слабая",IF(AND($D371&gt;0.91,$D371&lt;=0.95),"Средняя",IF(AND($D371&gt;0.95,$D371&lt;=0.97),"Хорошая",IF(AND($D371&gt;0.97,$D371&lt;=1),"Высокая","ОШИБКА")))))</f>
        <v>#DIV/0!</v>
      </c>
      <c r="W371" s="25" t="e">
        <f t="shared" si="181"/>
        <v>#DIV/0!</v>
      </c>
      <c r="X371" s="25" t="e">
        <f t="shared" si="169"/>
        <v>#DIV/0!</v>
      </c>
      <c r="Y371" s="25" t="e">
        <f t="shared" ref="Y371:AC380" si="182">IF(AND($D371&gt;0,$D371&lt;=0.89),"ПАТОЛОГИЯ",IF(AND($D371&gt;0.89,$D371&lt;=0.91),"Слабая",IF(AND($D371&gt;91,$D371&lt;=0.93),"Средняя",IF(AND($D371&gt;0.93,$D371&lt;=0.96),"Хорошая",IF(AND($D371&gt;0.96,$D371&lt;=1),"Высокая","ОШИБКА")))))</f>
        <v>#DIV/0!</v>
      </c>
      <c r="Z371" s="25" t="e">
        <f t="shared" si="182"/>
        <v>#DIV/0!</v>
      </c>
      <c r="AA371" s="25" t="e">
        <f t="shared" si="182"/>
        <v>#DIV/0!</v>
      </c>
      <c r="AB371" s="25" t="e">
        <f t="shared" si="182"/>
        <v>#DIV/0!</v>
      </c>
      <c r="AC371" s="25" t="e">
        <f t="shared" si="182"/>
        <v>#DIV/0!</v>
      </c>
      <c r="AD371" s="25" t="e">
        <f t="shared" ref="AD371:AE390" si="183">IF(AND($D371&gt;0,$D371&lt;=0.9),"ПАТОЛОГИЯ",IF($D371=0.91,"Слабая",IF(AND($D371&gt;0.91,$D371&lt;=0.94),"Средняя",IF(AND($D371&gt;0.94,$D371&lt;=0.97),"Хорошая",IF(AND($D371&gt;0.97,$D371&lt;=1),"Высокая","ОШИБКА")))))</f>
        <v>#DIV/0!</v>
      </c>
      <c r="AE371" s="25" t="e">
        <f t="shared" si="183"/>
        <v>#DIV/0!</v>
      </c>
      <c r="AF371" s="25" t="e">
        <f t="shared" ref="AF371:AG390" si="184">IF(AND($D371&gt;0,$D371&lt;=0.9),"ПАТОЛОГИЯ",IF(AND($D371&gt;0.9,$D371&lt;=92),"Слабая",IF(AND($D371&gt;92,$D371&lt;=0.95),"Средняя",IF(AND($D371&gt;0.95,$D371&lt;=0.97),"Хорошая",IF(AND($D371&gt;0.97,$D371&lt;=1),"Высокая","ОШИБКА")))))</f>
        <v>#DIV/0!</v>
      </c>
      <c r="AG371" s="25" t="e">
        <f t="shared" si="184"/>
        <v>#DIV/0!</v>
      </c>
    </row>
    <row r="372" spans="1:33" x14ac:dyDescent="0.25">
      <c r="A372" s="1">
        <f>'Тулуз-Пьерон'!A376</f>
        <v>0</v>
      </c>
      <c r="B372" s="1" t="e">
        <f>AVERAGE('Тулуз-Пьерон'!H376:Q376)</f>
        <v>#DIV/0!</v>
      </c>
      <c r="C372" s="1" t="e">
        <f>AVERAGE('Тулуз-Пьерон'!R376:AA376)</f>
        <v>#DIV/0!</v>
      </c>
      <c r="D372" s="26" t="e">
        <f t="shared" si="156"/>
        <v>#DIV/0!</v>
      </c>
      <c r="E372" s="26" t="e">
        <f>STDEV('Тулуз-Пьерон'!H376:Q376)</f>
        <v>#DIV/0!</v>
      </c>
      <c r="F372" s="26" t="e">
        <f>STDEV('Тулуз-Пьерон'!R376:AA376)</f>
        <v>#DIV/0!</v>
      </c>
      <c r="G372" s="26" t="e">
        <f>SQRT(RSQ('Тулуз-Пьерон'!H376:Q376,'Тулуз-Пьерон'!R376:AA376))</f>
        <v>#DIV/0!</v>
      </c>
      <c r="J372" s="25" t="e">
        <f t="shared" si="157"/>
        <v>#DIV/0!</v>
      </c>
      <c r="K372" s="25" t="e">
        <f t="shared" si="158"/>
        <v>#DIV/0!</v>
      </c>
      <c r="L372" s="25" t="e">
        <f t="shared" si="159"/>
        <v>#DIV/0!</v>
      </c>
      <c r="M372" s="25" t="e">
        <f t="shared" si="180"/>
        <v>#DIV/0!</v>
      </c>
      <c r="N372" s="25" t="e">
        <f t="shared" si="180"/>
        <v>#DIV/0!</v>
      </c>
      <c r="O372" s="25" t="e">
        <f t="shared" si="161"/>
        <v>#DIV/0!</v>
      </c>
      <c r="P372" s="25" t="e">
        <f t="shared" si="162"/>
        <v>#DIV/0!</v>
      </c>
      <c r="Q372" s="25" t="e">
        <f t="shared" si="163"/>
        <v>#DIV/0!</v>
      </c>
      <c r="R372" s="25" t="e">
        <f t="shared" si="164"/>
        <v>#DIV/0!</v>
      </c>
      <c r="S372" s="25" t="e">
        <f t="shared" si="165"/>
        <v>#DIV/0!</v>
      </c>
      <c r="T372" s="25" t="e">
        <f t="shared" si="166"/>
        <v>#DIV/0!</v>
      </c>
      <c r="U372" s="25" t="e">
        <f t="shared" si="167"/>
        <v>#DIV/0!</v>
      </c>
      <c r="V372" s="25" t="e">
        <f t="shared" si="181"/>
        <v>#DIV/0!</v>
      </c>
      <c r="W372" s="25" t="e">
        <f t="shared" si="181"/>
        <v>#DIV/0!</v>
      </c>
      <c r="X372" s="25" t="e">
        <f t="shared" si="169"/>
        <v>#DIV/0!</v>
      </c>
      <c r="Y372" s="25" t="e">
        <f t="shared" si="182"/>
        <v>#DIV/0!</v>
      </c>
      <c r="Z372" s="25" t="e">
        <f t="shared" si="182"/>
        <v>#DIV/0!</v>
      </c>
      <c r="AA372" s="25" t="e">
        <f t="shared" si="182"/>
        <v>#DIV/0!</v>
      </c>
      <c r="AB372" s="25" t="e">
        <f t="shared" si="182"/>
        <v>#DIV/0!</v>
      </c>
      <c r="AC372" s="25" t="e">
        <f t="shared" si="182"/>
        <v>#DIV/0!</v>
      </c>
      <c r="AD372" s="25" t="e">
        <f t="shared" si="183"/>
        <v>#DIV/0!</v>
      </c>
      <c r="AE372" s="25" t="e">
        <f t="shared" si="183"/>
        <v>#DIV/0!</v>
      </c>
      <c r="AF372" s="25" t="e">
        <f t="shared" si="184"/>
        <v>#DIV/0!</v>
      </c>
      <c r="AG372" s="25" t="e">
        <f t="shared" si="184"/>
        <v>#DIV/0!</v>
      </c>
    </row>
    <row r="373" spans="1:33" x14ac:dyDescent="0.25">
      <c r="A373" s="1">
        <f>'Тулуз-Пьерон'!A377</f>
        <v>0</v>
      </c>
      <c r="B373" s="1" t="e">
        <f>AVERAGE('Тулуз-Пьерон'!H377:Q377)</f>
        <v>#DIV/0!</v>
      </c>
      <c r="C373" s="1" t="e">
        <f>AVERAGE('Тулуз-Пьерон'!R377:AA377)</f>
        <v>#DIV/0!</v>
      </c>
      <c r="D373" s="26" t="e">
        <f t="shared" si="156"/>
        <v>#DIV/0!</v>
      </c>
      <c r="E373" s="26" t="e">
        <f>STDEV('Тулуз-Пьерон'!H377:Q377)</f>
        <v>#DIV/0!</v>
      </c>
      <c r="F373" s="26" t="e">
        <f>STDEV('Тулуз-Пьерон'!R377:AA377)</f>
        <v>#DIV/0!</v>
      </c>
      <c r="G373" s="26" t="e">
        <f>SQRT(RSQ('Тулуз-Пьерон'!H377:Q377,'Тулуз-Пьерон'!R377:AA377))</f>
        <v>#DIV/0!</v>
      </c>
      <c r="J373" s="25" t="e">
        <f t="shared" si="157"/>
        <v>#DIV/0!</v>
      </c>
      <c r="K373" s="25" t="e">
        <f t="shared" si="158"/>
        <v>#DIV/0!</v>
      </c>
      <c r="L373" s="25" t="e">
        <f t="shared" si="159"/>
        <v>#DIV/0!</v>
      </c>
      <c r="M373" s="25" t="e">
        <f t="shared" si="180"/>
        <v>#DIV/0!</v>
      </c>
      <c r="N373" s="25" t="e">
        <f t="shared" si="180"/>
        <v>#DIV/0!</v>
      </c>
      <c r="O373" s="25" t="e">
        <f t="shared" si="161"/>
        <v>#DIV/0!</v>
      </c>
      <c r="P373" s="25" t="e">
        <f t="shared" si="162"/>
        <v>#DIV/0!</v>
      </c>
      <c r="Q373" s="25" t="e">
        <f t="shared" si="163"/>
        <v>#DIV/0!</v>
      </c>
      <c r="R373" s="25" t="e">
        <f t="shared" si="164"/>
        <v>#DIV/0!</v>
      </c>
      <c r="S373" s="25" t="e">
        <f t="shared" si="165"/>
        <v>#DIV/0!</v>
      </c>
      <c r="T373" s="25" t="e">
        <f t="shared" si="166"/>
        <v>#DIV/0!</v>
      </c>
      <c r="U373" s="25" t="e">
        <f t="shared" si="167"/>
        <v>#DIV/0!</v>
      </c>
      <c r="V373" s="25" t="e">
        <f t="shared" si="181"/>
        <v>#DIV/0!</v>
      </c>
      <c r="W373" s="25" t="e">
        <f t="shared" si="181"/>
        <v>#DIV/0!</v>
      </c>
      <c r="X373" s="25" t="e">
        <f t="shared" si="169"/>
        <v>#DIV/0!</v>
      </c>
      <c r="Y373" s="25" t="e">
        <f t="shared" si="182"/>
        <v>#DIV/0!</v>
      </c>
      <c r="Z373" s="25" t="e">
        <f t="shared" si="182"/>
        <v>#DIV/0!</v>
      </c>
      <c r="AA373" s="25" t="e">
        <f t="shared" si="182"/>
        <v>#DIV/0!</v>
      </c>
      <c r="AB373" s="25" t="e">
        <f t="shared" si="182"/>
        <v>#DIV/0!</v>
      </c>
      <c r="AC373" s="25" t="e">
        <f t="shared" si="182"/>
        <v>#DIV/0!</v>
      </c>
      <c r="AD373" s="25" t="e">
        <f t="shared" si="183"/>
        <v>#DIV/0!</v>
      </c>
      <c r="AE373" s="25" t="e">
        <f t="shared" si="183"/>
        <v>#DIV/0!</v>
      </c>
      <c r="AF373" s="25" t="e">
        <f t="shared" si="184"/>
        <v>#DIV/0!</v>
      </c>
      <c r="AG373" s="25" t="e">
        <f t="shared" si="184"/>
        <v>#DIV/0!</v>
      </c>
    </row>
    <row r="374" spans="1:33" x14ac:dyDescent="0.25">
      <c r="A374" s="1">
        <f>'Тулуз-Пьерон'!A378</f>
        <v>0</v>
      </c>
      <c r="B374" s="1" t="e">
        <f>AVERAGE('Тулуз-Пьерон'!H378:Q378)</f>
        <v>#DIV/0!</v>
      </c>
      <c r="C374" s="1" t="e">
        <f>AVERAGE('Тулуз-Пьерон'!R378:AA378)</f>
        <v>#DIV/0!</v>
      </c>
      <c r="D374" s="26" t="e">
        <f t="shared" si="156"/>
        <v>#DIV/0!</v>
      </c>
      <c r="E374" s="26" t="e">
        <f>STDEV('Тулуз-Пьерон'!H378:Q378)</f>
        <v>#DIV/0!</v>
      </c>
      <c r="F374" s="26" t="e">
        <f>STDEV('Тулуз-Пьерон'!R378:AA378)</f>
        <v>#DIV/0!</v>
      </c>
      <c r="G374" s="26" t="e">
        <f>SQRT(RSQ('Тулуз-Пьерон'!H378:Q378,'Тулуз-Пьерон'!R378:AA378))</f>
        <v>#DIV/0!</v>
      </c>
      <c r="J374" s="25" t="e">
        <f t="shared" si="157"/>
        <v>#DIV/0!</v>
      </c>
      <c r="K374" s="25" t="e">
        <f t="shared" si="158"/>
        <v>#DIV/0!</v>
      </c>
      <c r="L374" s="25" t="e">
        <f t="shared" si="159"/>
        <v>#DIV/0!</v>
      </c>
      <c r="M374" s="25" t="e">
        <f t="shared" si="180"/>
        <v>#DIV/0!</v>
      </c>
      <c r="N374" s="25" t="e">
        <f t="shared" si="180"/>
        <v>#DIV/0!</v>
      </c>
      <c r="O374" s="25" t="e">
        <f t="shared" si="161"/>
        <v>#DIV/0!</v>
      </c>
      <c r="P374" s="25" t="e">
        <f t="shared" si="162"/>
        <v>#DIV/0!</v>
      </c>
      <c r="Q374" s="25" t="e">
        <f t="shared" si="163"/>
        <v>#DIV/0!</v>
      </c>
      <c r="R374" s="25" t="e">
        <f t="shared" si="164"/>
        <v>#DIV/0!</v>
      </c>
      <c r="S374" s="25" t="e">
        <f t="shared" si="165"/>
        <v>#DIV/0!</v>
      </c>
      <c r="T374" s="25" t="e">
        <f t="shared" si="166"/>
        <v>#DIV/0!</v>
      </c>
      <c r="U374" s="25" t="e">
        <f t="shared" si="167"/>
        <v>#DIV/0!</v>
      </c>
      <c r="V374" s="25" t="e">
        <f t="shared" si="181"/>
        <v>#DIV/0!</v>
      </c>
      <c r="W374" s="25" t="e">
        <f t="shared" si="181"/>
        <v>#DIV/0!</v>
      </c>
      <c r="X374" s="25" t="e">
        <f t="shared" si="169"/>
        <v>#DIV/0!</v>
      </c>
      <c r="Y374" s="25" t="e">
        <f t="shared" si="182"/>
        <v>#DIV/0!</v>
      </c>
      <c r="Z374" s="25" t="e">
        <f t="shared" si="182"/>
        <v>#DIV/0!</v>
      </c>
      <c r="AA374" s="25" t="e">
        <f t="shared" si="182"/>
        <v>#DIV/0!</v>
      </c>
      <c r="AB374" s="25" t="e">
        <f t="shared" si="182"/>
        <v>#DIV/0!</v>
      </c>
      <c r="AC374" s="25" t="e">
        <f t="shared" si="182"/>
        <v>#DIV/0!</v>
      </c>
      <c r="AD374" s="25" t="e">
        <f t="shared" si="183"/>
        <v>#DIV/0!</v>
      </c>
      <c r="AE374" s="25" t="e">
        <f t="shared" si="183"/>
        <v>#DIV/0!</v>
      </c>
      <c r="AF374" s="25" t="e">
        <f t="shared" si="184"/>
        <v>#DIV/0!</v>
      </c>
      <c r="AG374" s="25" t="e">
        <f t="shared" si="184"/>
        <v>#DIV/0!</v>
      </c>
    </row>
    <row r="375" spans="1:33" x14ac:dyDescent="0.25">
      <c r="A375" s="1">
        <f>'Тулуз-Пьерон'!A379</f>
        <v>0</v>
      </c>
      <c r="B375" s="1" t="e">
        <f>AVERAGE('Тулуз-Пьерон'!H379:Q379)</f>
        <v>#DIV/0!</v>
      </c>
      <c r="C375" s="1" t="e">
        <f>AVERAGE('Тулуз-Пьерон'!R379:AA379)</f>
        <v>#DIV/0!</v>
      </c>
      <c r="D375" s="26" t="e">
        <f t="shared" si="156"/>
        <v>#DIV/0!</v>
      </c>
      <c r="E375" s="26" t="e">
        <f>STDEV('Тулуз-Пьерон'!H379:Q379)</f>
        <v>#DIV/0!</v>
      </c>
      <c r="F375" s="26" t="e">
        <f>STDEV('Тулуз-Пьерон'!R379:AA379)</f>
        <v>#DIV/0!</v>
      </c>
      <c r="G375" s="26" t="e">
        <f>SQRT(RSQ('Тулуз-Пьерон'!H379:Q379,'Тулуз-Пьерон'!R379:AA379))</f>
        <v>#DIV/0!</v>
      </c>
      <c r="J375" s="25" t="e">
        <f t="shared" si="157"/>
        <v>#DIV/0!</v>
      </c>
      <c r="K375" s="25" t="e">
        <f t="shared" si="158"/>
        <v>#DIV/0!</v>
      </c>
      <c r="L375" s="25" t="e">
        <f t="shared" si="159"/>
        <v>#DIV/0!</v>
      </c>
      <c r="M375" s="25" t="e">
        <f t="shared" si="180"/>
        <v>#DIV/0!</v>
      </c>
      <c r="N375" s="25" t="e">
        <f t="shared" si="180"/>
        <v>#DIV/0!</v>
      </c>
      <c r="O375" s="25" t="e">
        <f t="shared" si="161"/>
        <v>#DIV/0!</v>
      </c>
      <c r="P375" s="25" t="e">
        <f t="shared" si="162"/>
        <v>#DIV/0!</v>
      </c>
      <c r="Q375" s="25" t="e">
        <f t="shared" si="163"/>
        <v>#DIV/0!</v>
      </c>
      <c r="R375" s="25" t="e">
        <f t="shared" si="164"/>
        <v>#DIV/0!</v>
      </c>
      <c r="S375" s="25" t="e">
        <f t="shared" si="165"/>
        <v>#DIV/0!</v>
      </c>
      <c r="T375" s="25" t="e">
        <f t="shared" si="166"/>
        <v>#DIV/0!</v>
      </c>
      <c r="U375" s="25" t="e">
        <f t="shared" si="167"/>
        <v>#DIV/0!</v>
      </c>
      <c r="V375" s="25" t="e">
        <f t="shared" si="181"/>
        <v>#DIV/0!</v>
      </c>
      <c r="W375" s="25" t="e">
        <f t="shared" si="181"/>
        <v>#DIV/0!</v>
      </c>
      <c r="X375" s="25" t="e">
        <f t="shared" si="169"/>
        <v>#DIV/0!</v>
      </c>
      <c r="Y375" s="25" t="e">
        <f t="shared" si="182"/>
        <v>#DIV/0!</v>
      </c>
      <c r="Z375" s="25" t="e">
        <f t="shared" si="182"/>
        <v>#DIV/0!</v>
      </c>
      <c r="AA375" s="25" t="e">
        <f t="shared" si="182"/>
        <v>#DIV/0!</v>
      </c>
      <c r="AB375" s="25" t="e">
        <f t="shared" si="182"/>
        <v>#DIV/0!</v>
      </c>
      <c r="AC375" s="25" t="e">
        <f t="shared" si="182"/>
        <v>#DIV/0!</v>
      </c>
      <c r="AD375" s="25" t="e">
        <f t="shared" si="183"/>
        <v>#DIV/0!</v>
      </c>
      <c r="AE375" s="25" t="e">
        <f t="shared" si="183"/>
        <v>#DIV/0!</v>
      </c>
      <c r="AF375" s="25" t="e">
        <f t="shared" si="184"/>
        <v>#DIV/0!</v>
      </c>
      <c r="AG375" s="25" t="e">
        <f t="shared" si="184"/>
        <v>#DIV/0!</v>
      </c>
    </row>
    <row r="376" spans="1:33" x14ac:dyDescent="0.25">
      <c r="A376" s="1">
        <f>'Тулуз-Пьерон'!A380</f>
        <v>0</v>
      </c>
      <c r="B376" s="1" t="e">
        <f>AVERAGE('Тулуз-Пьерон'!H380:Q380)</f>
        <v>#DIV/0!</v>
      </c>
      <c r="C376" s="1" t="e">
        <f>AVERAGE('Тулуз-Пьерон'!R380:AA380)</f>
        <v>#DIV/0!</v>
      </c>
      <c r="D376" s="26" t="e">
        <f t="shared" si="156"/>
        <v>#DIV/0!</v>
      </c>
      <c r="E376" s="26" t="e">
        <f>STDEV('Тулуз-Пьерон'!H380:Q380)</f>
        <v>#DIV/0!</v>
      </c>
      <c r="F376" s="26" t="e">
        <f>STDEV('Тулуз-Пьерон'!R380:AA380)</f>
        <v>#DIV/0!</v>
      </c>
      <c r="G376" s="26" t="e">
        <f>SQRT(RSQ('Тулуз-Пьерон'!H380:Q380,'Тулуз-Пьерон'!R380:AA380))</f>
        <v>#DIV/0!</v>
      </c>
      <c r="J376" s="25" t="e">
        <f t="shared" si="157"/>
        <v>#DIV/0!</v>
      </c>
      <c r="K376" s="25" t="e">
        <f t="shared" si="158"/>
        <v>#DIV/0!</v>
      </c>
      <c r="L376" s="25" t="e">
        <f t="shared" si="159"/>
        <v>#DIV/0!</v>
      </c>
      <c r="M376" s="25" t="e">
        <f t="shared" si="180"/>
        <v>#DIV/0!</v>
      </c>
      <c r="N376" s="25" t="e">
        <f t="shared" si="180"/>
        <v>#DIV/0!</v>
      </c>
      <c r="O376" s="25" t="e">
        <f t="shared" si="161"/>
        <v>#DIV/0!</v>
      </c>
      <c r="P376" s="25" t="e">
        <f t="shared" si="162"/>
        <v>#DIV/0!</v>
      </c>
      <c r="Q376" s="25" t="e">
        <f t="shared" si="163"/>
        <v>#DIV/0!</v>
      </c>
      <c r="R376" s="25" t="e">
        <f t="shared" si="164"/>
        <v>#DIV/0!</v>
      </c>
      <c r="S376" s="25" t="e">
        <f t="shared" si="165"/>
        <v>#DIV/0!</v>
      </c>
      <c r="T376" s="25" t="e">
        <f t="shared" si="166"/>
        <v>#DIV/0!</v>
      </c>
      <c r="U376" s="25" t="e">
        <f t="shared" si="167"/>
        <v>#DIV/0!</v>
      </c>
      <c r="V376" s="25" t="e">
        <f t="shared" si="181"/>
        <v>#DIV/0!</v>
      </c>
      <c r="W376" s="25" t="e">
        <f t="shared" si="181"/>
        <v>#DIV/0!</v>
      </c>
      <c r="X376" s="25" t="e">
        <f t="shared" si="169"/>
        <v>#DIV/0!</v>
      </c>
      <c r="Y376" s="25" t="e">
        <f t="shared" si="182"/>
        <v>#DIV/0!</v>
      </c>
      <c r="Z376" s="25" t="e">
        <f t="shared" si="182"/>
        <v>#DIV/0!</v>
      </c>
      <c r="AA376" s="25" t="e">
        <f t="shared" si="182"/>
        <v>#DIV/0!</v>
      </c>
      <c r="AB376" s="25" t="e">
        <f t="shared" si="182"/>
        <v>#DIV/0!</v>
      </c>
      <c r="AC376" s="25" t="e">
        <f t="shared" si="182"/>
        <v>#DIV/0!</v>
      </c>
      <c r="AD376" s="25" t="e">
        <f t="shared" si="183"/>
        <v>#DIV/0!</v>
      </c>
      <c r="AE376" s="25" t="e">
        <f t="shared" si="183"/>
        <v>#DIV/0!</v>
      </c>
      <c r="AF376" s="25" t="e">
        <f t="shared" si="184"/>
        <v>#DIV/0!</v>
      </c>
      <c r="AG376" s="25" t="e">
        <f t="shared" si="184"/>
        <v>#DIV/0!</v>
      </c>
    </row>
    <row r="377" spans="1:33" x14ac:dyDescent="0.25">
      <c r="A377" s="1">
        <f>'Тулуз-Пьерон'!A381</f>
        <v>0</v>
      </c>
      <c r="B377" s="1" t="e">
        <f>AVERAGE('Тулуз-Пьерон'!H381:Q381)</f>
        <v>#DIV/0!</v>
      </c>
      <c r="C377" s="1" t="e">
        <f>AVERAGE('Тулуз-Пьерон'!R381:AA381)</f>
        <v>#DIV/0!</v>
      </c>
      <c r="D377" s="26" t="e">
        <f t="shared" si="156"/>
        <v>#DIV/0!</v>
      </c>
      <c r="E377" s="26" t="e">
        <f>STDEV('Тулуз-Пьерон'!H381:Q381)</f>
        <v>#DIV/0!</v>
      </c>
      <c r="F377" s="26" t="e">
        <f>STDEV('Тулуз-Пьерон'!R381:AA381)</f>
        <v>#DIV/0!</v>
      </c>
      <c r="G377" s="26" t="e">
        <f>SQRT(RSQ('Тулуз-Пьерон'!H381:Q381,'Тулуз-Пьерон'!R381:AA381))</f>
        <v>#DIV/0!</v>
      </c>
      <c r="J377" s="25" t="e">
        <f t="shared" si="157"/>
        <v>#DIV/0!</v>
      </c>
      <c r="K377" s="25" t="e">
        <f t="shared" si="158"/>
        <v>#DIV/0!</v>
      </c>
      <c r="L377" s="25" t="e">
        <f t="shared" si="159"/>
        <v>#DIV/0!</v>
      </c>
      <c r="M377" s="25" t="e">
        <f t="shared" si="180"/>
        <v>#DIV/0!</v>
      </c>
      <c r="N377" s="25" t="e">
        <f t="shared" si="180"/>
        <v>#DIV/0!</v>
      </c>
      <c r="O377" s="25" t="e">
        <f t="shared" si="161"/>
        <v>#DIV/0!</v>
      </c>
      <c r="P377" s="25" t="e">
        <f t="shared" si="162"/>
        <v>#DIV/0!</v>
      </c>
      <c r="Q377" s="25" t="e">
        <f t="shared" si="163"/>
        <v>#DIV/0!</v>
      </c>
      <c r="R377" s="25" t="e">
        <f t="shared" si="164"/>
        <v>#DIV/0!</v>
      </c>
      <c r="S377" s="25" t="e">
        <f t="shared" si="165"/>
        <v>#DIV/0!</v>
      </c>
      <c r="T377" s="25" t="e">
        <f t="shared" si="166"/>
        <v>#DIV/0!</v>
      </c>
      <c r="U377" s="25" t="e">
        <f t="shared" si="167"/>
        <v>#DIV/0!</v>
      </c>
      <c r="V377" s="25" t="e">
        <f t="shared" si="181"/>
        <v>#DIV/0!</v>
      </c>
      <c r="W377" s="25" t="e">
        <f t="shared" si="181"/>
        <v>#DIV/0!</v>
      </c>
      <c r="X377" s="25" t="e">
        <f t="shared" si="169"/>
        <v>#DIV/0!</v>
      </c>
      <c r="Y377" s="25" t="e">
        <f t="shared" si="182"/>
        <v>#DIV/0!</v>
      </c>
      <c r="Z377" s="25" t="e">
        <f t="shared" si="182"/>
        <v>#DIV/0!</v>
      </c>
      <c r="AA377" s="25" t="e">
        <f t="shared" si="182"/>
        <v>#DIV/0!</v>
      </c>
      <c r="AB377" s="25" t="e">
        <f t="shared" si="182"/>
        <v>#DIV/0!</v>
      </c>
      <c r="AC377" s="25" t="e">
        <f t="shared" si="182"/>
        <v>#DIV/0!</v>
      </c>
      <c r="AD377" s="25" t="e">
        <f t="shared" si="183"/>
        <v>#DIV/0!</v>
      </c>
      <c r="AE377" s="25" t="e">
        <f t="shared" si="183"/>
        <v>#DIV/0!</v>
      </c>
      <c r="AF377" s="25" t="e">
        <f t="shared" si="184"/>
        <v>#DIV/0!</v>
      </c>
      <c r="AG377" s="25" t="e">
        <f t="shared" si="184"/>
        <v>#DIV/0!</v>
      </c>
    </row>
    <row r="378" spans="1:33" x14ac:dyDescent="0.25">
      <c r="A378" s="1">
        <f>'Тулуз-Пьерон'!A382</f>
        <v>0</v>
      </c>
      <c r="B378" s="1" t="e">
        <f>AVERAGE('Тулуз-Пьерон'!H382:Q382)</f>
        <v>#DIV/0!</v>
      </c>
      <c r="C378" s="1" t="e">
        <f>AVERAGE('Тулуз-Пьерон'!R382:AA382)</f>
        <v>#DIV/0!</v>
      </c>
      <c r="D378" s="26" t="e">
        <f t="shared" si="156"/>
        <v>#DIV/0!</v>
      </c>
      <c r="E378" s="26" t="e">
        <f>STDEV('Тулуз-Пьерон'!H382:Q382)</f>
        <v>#DIV/0!</v>
      </c>
      <c r="F378" s="26" t="e">
        <f>STDEV('Тулуз-Пьерон'!R382:AA382)</f>
        <v>#DIV/0!</v>
      </c>
      <c r="G378" s="26" t="e">
        <f>SQRT(RSQ('Тулуз-Пьерон'!H382:Q382,'Тулуз-Пьерон'!R382:AA382))</f>
        <v>#DIV/0!</v>
      </c>
      <c r="J378" s="25" t="e">
        <f t="shared" si="157"/>
        <v>#DIV/0!</v>
      </c>
      <c r="K378" s="25" t="e">
        <f t="shared" si="158"/>
        <v>#DIV/0!</v>
      </c>
      <c r="L378" s="25" t="e">
        <f t="shared" si="159"/>
        <v>#DIV/0!</v>
      </c>
      <c r="M378" s="25" t="e">
        <f t="shared" si="180"/>
        <v>#DIV/0!</v>
      </c>
      <c r="N378" s="25" t="e">
        <f t="shared" si="180"/>
        <v>#DIV/0!</v>
      </c>
      <c r="O378" s="25" t="e">
        <f t="shared" si="161"/>
        <v>#DIV/0!</v>
      </c>
      <c r="P378" s="25" t="e">
        <f t="shared" si="162"/>
        <v>#DIV/0!</v>
      </c>
      <c r="Q378" s="25" t="e">
        <f t="shared" si="163"/>
        <v>#DIV/0!</v>
      </c>
      <c r="R378" s="25" t="e">
        <f t="shared" si="164"/>
        <v>#DIV/0!</v>
      </c>
      <c r="S378" s="25" t="e">
        <f t="shared" si="165"/>
        <v>#DIV/0!</v>
      </c>
      <c r="T378" s="25" t="e">
        <f t="shared" si="166"/>
        <v>#DIV/0!</v>
      </c>
      <c r="U378" s="25" t="e">
        <f t="shared" si="167"/>
        <v>#DIV/0!</v>
      </c>
      <c r="V378" s="25" t="e">
        <f t="shared" si="181"/>
        <v>#DIV/0!</v>
      </c>
      <c r="W378" s="25" t="e">
        <f t="shared" si="181"/>
        <v>#DIV/0!</v>
      </c>
      <c r="X378" s="25" t="e">
        <f t="shared" si="169"/>
        <v>#DIV/0!</v>
      </c>
      <c r="Y378" s="25" t="e">
        <f t="shared" si="182"/>
        <v>#DIV/0!</v>
      </c>
      <c r="Z378" s="25" t="e">
        <f t="shared" si="182"/>
        <v>#DIV/0!</v>
      </c>
      <c r="AA378" s="25" t="e">
        <f t="shared" si="182"/>
        <v>#DIV/0!</v>
      </c>
      <c r="AB378" s="25" t="e">
        <f t="shared" si="182"/>
        <v>#DIV/0!</v>
      </c>
      <c r="AC378" s="25" t="e">
        <f t="shared" si="182"/>
        <v>#DIV/0!</v>
      </c>
      <c r="AD378" s="25" t="e">
        <f t="shared" si="183"/>
        <v>#DIV/0!</v>
      </c>
      <c r="AE378" s="25" t="e">
        <f t="shared" si="183"/>
        <v>#DIV/0!</v>
      </c>
      <c r="AF378" s="25" t="e">
        <f t="shared" si="184"/>
        <v>#DIV/0!</v>
      </c>
      <c r="AG378" s="25" t="e">
        <f t="shared" si="184"/>
        <v>#DIV/0!</v>
      </c>
    </row>
    <row r="379" spans="1:33" x14ac:dyDescent="0.25">
      <c r="A379" s="1">
        <f>'Тулуз-Пьерон'!A383</f>
        <v>0</v>
      </c>
      <c r="B379" s="1" t="e">
        <f>AVERAGE('Тулуз-Пьерон'!H383:Q383)</f>
        <v>#DIV/0!</v>
      </c>
      <c r="C379" s="1" t="e">
        <f>AVERAGE('Тулуз-Пьерон'!R383:AA383)</f>
        <v>#DIV/0!</v>
      </c>
      <c r="D379" s="26" t="e">
        <f t="shared" si="156"/>
        <v>#DIV/0!</v>
      </c>
      <c r="E379" s="26" t="e">
        <f>STDEV('Тулуз-Пьерон'!H383:Q383)</f>
        <v>#DIV/0!</v>
      </c>
      <c r="F379" s="26" t="e">
        <f>STDEV('Тулуз-Пьерон'!R383:AA383)</f>
        <v>#DIV/0!</v>
      </c>
      <c r="G379" s="26" t="e">
        <f>SQRT(RSQ('Тулуз-Пьерон'!H383:Q383,'Тулуз-Пьерон'!R383:AA383))</f>
        <v>#DIV/0!</v>
      </c>
      <c r="J379" s="25" t="e">
        <f t="shared" si="157"/>
        <v>#DIV/0!</v>
      </c>
      <c r="K379" s="25" t="e">
        <f t="shared" si="158"/>
        <v>#DIV/0!</v>
      </c>
      <c r="L379" s="25" t="e">
        <f t="shared" si="159"/>
        <v>#DIV/0!</v>
      </c>
      <c r="M379" s="25" t="e">
        <f t="shared" si="180"/>
        <v>#DIV/0!</v>
      </c>
      <c r="N379" s="25" t="e">
        <f t="shared" si="180"/>
        <v>#DIV/0!</v>
      </c>
      <c r="O379" s="25" t="e">
        <f t="shared" si="161"/>
        <v>#DIV/0!</v>
      </c>
      <c r="P379" s="25" t="e">
        <f t="shared" si="162"/>
        <v>#DIV/0!</v>
      </c>
      <c r="Q379" s="25" t="e">
        <f t="shared" si="163"/>
        <v>#DIV/0!</v>
      </c>
      <c r="R379" s="25" t="e">
        <f t="shared" si="164"/>
        <v>#DIV/0!</v>
      </c>
      <c r="S379" s="25" t="e">
        <f t="shared" si="165"/>
        <v>#DIV/0!</v>
      </c>
      <c r="T379" s="25" t="e">
        <f t="shared" si="166"/>
        <v>#DIV/0!</v>
      </c>
      <c r="U379" s="25" t="e">
        <f t="shared" si="167"/>
        <v>#DIV/0!</v>
      </c>
      <c r="V379" s="25" t="e">
        <f t="shared" si="181"/>
        <v>#DIV/0!</v>
      </c>
      <c r="W379" s="25" t="e">
        <f t="shared" si="181"/>
        <v>#DIV/0!</v>
      </c>
      <c r="X379" s="25" t="e">
        <f t="shared" si="169"/>
        <v>#DIV/0!</v>
      </c>
      <c r="Y379" s="25" t="e">
        <f t="shared" si="182"/>
        <v>#DIV/0!</v>
      </c>
      <c r="Z379" s="25" t="e">
        <f t="shared" si="182"/>
        <v>#DIV/0!</v>
      </c>
      <c r="AA379" s="25" t="e">
        <f t="shared" si="182"/>
        <v>#DIV/0!</v>
      </c>
      <c r="AB379" s="25" t="e">
        <f t="shared" si="182"/>
        <v>#DIV/0!</v>
      </c>
      <c r="AC379" s="25" t="e">
        <f t="shared" si="182"/>
        <v>#DIV/0!</v>
      </c>
      <c r="AD379" s="25" t="e">
        <f t="shared" si="183"/>
        <v>#DIV/0!</v>
      </c>
      <c r="AE379" s="25" t="e">
        <f t="shared" si="183"/>
        <v>#DIV/0!</v>
      </c>
      <c r="AF379" s="25" t="e">
        <f t="shared" si="184"/>
        <v>#DIV/0!</v>
      </c>
      <c r="AG379" s="25" t="e">
        <f t="shared" si="184"/>
        <v>#DIV/0!</v>
      </c>
    </row>
    <row r="380" spans="1:33" x14ac:dyDescent="0.25">
      <c r="A380" s="1">
        <f>'Тулуз-Пьерон'!A384</f>
        <v>0</v>
      </c>
      <c r="B380" s="1" t="e">
        <f>AVERAGE('Тулуз-Пьерон'!H384:Q384)</f>
        <v>#DIV/0!</v>
      </c>
      <c r="C380" s="1" t="e">
        <f>AVERAGE('Тулуз-Пьерон'!R384:AA384)</f>
        <v>#DIV/0!</v>
      </c>
      <c r="D380" s="26" t="e">
        <f t="shared" si="156"/>
        <v>#DIV/0!</v>
      </c>
      <c r="E380" s="26" t="e">
        <f>STDEV('Тулуз-Пьерон'!H384:Q384)</f>
        <v>#DIV/0!</v>
      </c>
      <c r="F380" s="26" t="e">
        <f>STDEV('Тулуз-Пьерон'!R384:AA384)</f>
        <v>#DIV/0!</v>
      </c>
      <c r="G380" s="26" t="e">
        <f>SQRT(RSQ('Тулуз-Пьерон'!H384:Q384,'Тулуз-Пьерон'!R384:AA384))</f>
        <v>#DIV/0!</v>
      </c>
      <c r="J380" s="25" t="e">
        <f t="shared" si="157"/>
        <v>#DIV/0!</v>
      </c>
      <c r="K380" s="25" t="e">
        <f t="shared" si="158"/>
        <v>#DIV/0!</v>
      </c>
      <c r="L380" s="25" t="e">
        <f t="shared" si="159"/>
        <v>#DIV/0!</v>
      </c>
      <c r="M380" s="25" t="e">
        <f t="shared" si="180"/>
        <v>#DIV/0!</v>
      </c>
      <c r="N380" s="25" t="e">
        <f t="shared" si="180"/>
        <v>#DIV/0!</v>
      </c>
      <c r="O380" s="25" t="e">
        <f t="shared" si="161"/>
        <v>#DIV/0!</v>
      </c>
      <c r="P380" s="25" t="e">
        <f t="shared" si="162"/>
        <v>#DIV/0!</v>
      </c>
      <c r="Q380" s="25" t="e">
        <f t="shared" si="163"/>
        <v>#DIV/0!</v>
      </c>
      <c r="R380" s="25" t="e">
        <f t="shared" si="164"/>
        <v>#DIV/0!</v>
      </c>
      <c r="S380" s="25" t="e">
        <f t="shared" si="165"/>
        <v>#DIV/0!</v>
      </c>
      <c r="T380" s="25" t="e">
        <f t="shared" si="166"/>
        <v>#DIV/0!</v>
      </c>
      <c r="U380" s="25" t="e">
        <f t="shared" si="167"/>
        <v>#DIV/0!</v>
      </c>
      <c r="V380" s="25" t="e">
        <f t="shared" si="181"/>
        <v>#DIV/0!</v>
      </c>
      <c r="W380" s="25" t="e">
        <f t="shared" si="181"/>
        <v>#DIV/0!</v>
      </c>
      <c r="X380" s="25" t="e">
        <f t="shared" si="169"/>
        <v>#DIV/0!</v>
      </c>
      <c r="Y380" s="25" t="e">
        <f t="shared" si="182"/>
        <v>#DIV/0!</v>
      </c>
      <c r="Z380" s="25" t="e">
        <f t="shared" si="182"/>
        <v>#DIV/0!</v>
      </c>
      <c r="AA380" s="25" t="e">
        <f t="shared" si="182"/>
        <v>#DIV/0!</v>
      </c>
      <c r="AB380" s="25" t="e">
        <f t="shared" si="182"/>
        <v>#DIV/0!</v>
      </c>
      <c r="AC380" s="25" t="e">
        <f t="shared" si="182"/>
        <v>#DIV/0!</v>
      </c>
      <c r="AD380" s="25" t="e">
        <f t="shared" si="183"/>
        <v>#DIV/0!</v>
      </c>
      <c r="AE380" s="25" t="e">
        <f t="shared" si="183"/>
        <v>#DIV/0!</v>
      </c>
      <c r="AF380" s="25" t="e">
        <f t="shared" si="184"/>
        <v>#DIV/0!</v>
      </c>
      <c r="AG380" s="25" t="e">
        <f t="shared" si="184"/>
        <v>#DIV/0!</v>
      </c>
    </row>
    <row r="381" spans="1:33" x14ac:dyDescent="0.25">
      <c r="A381" s="1">
        <f>'Тулуз-Пьерон'!A385</f>
        <v>0</v>
      </c>
      <c r="B381" s="1" t="e">
        <f>AVERAGE('Тулуз-Пьерон'!H385:Q385)</f>
        <v>#DIV/0!</v>
      </c>
      <c r="C381" s="1" t="e">
        <f>AVERAGE('Тулуз-Пьерон'!R385:AA385)</f>
        <v>#DIV/0!</v>
      </c>
      <c r="D381" s="26" t="e">
        <f t="shared" si="156"/>
        <v>#DIV/0!</v>
      </c>
      <c r="E381" s="26" t="e">
        <f>STDEV('Тулуз-Пьерон'!H385:Q385)</f>
        <v>#DIV/0!</v>
      </c>
      <c r="F381" s="26" t="e">
        <f>STDEV('Тулуз-Пьерон'!R385:AA385)</f>
        <v>#DIV/0!</v>
      </c>
      <c r="G381" s="26" t="e">
        <f>SQRT(RSQ('Тулуз-Пьерон'!H385:Q385,'Тулуз-Пьерон'!R385:AA385))</f>
        <v>#DIV/0!</v>
      </c>
      <c r="J381" s="25" t="e">
        <f t="shared" si="157"/>
        <v>#DIV/0!</v>
      </c>
      <c r="K381" s="25" t="e">
        <f t="shared" si="158"/>
        <v>#DIV/0!</v>
      </c>
      <c r="L381" s="25" t="e">
        <f t="shared" si="159"/>
        <v>#DIV/0!</v>
      </c>
      <c r="M381" s="25" t="e">
        <f t="shared" si="180"/>
        <v>#DIV/0!</v>
      </c>
      <c r="N381" s="25" t="e">
        <f t="shared" si="180"/>
        <v>#DIV/0!</v>
      </c>
      <c r="O381" s="25" t="e">
        <f t="shared" si="161"/>
        <v>#DIV/0!</v>
      </c>
      <c r="P381" s="25" t="e">
        <f t="shared" si="162"/>
        <v>#DIV/0!</v>
      </c>
      <c r="Q381" s="25" t="e">
        <f t="shared" si="163"/>
        <v>#DIV/0!</v>
      </c>
      <c r="R381" s="25" t="e">
        <f t="shared" si="164"/>
        <v>#DIV/0!</v>
      </c>
      <c r="S381" s="25" t="e">
        <f t="shared" si="165"/>
        <v>#DIV/0!</v>
      </c>
      <c r="T381" s="25" t="e">
        <f t="shared" si="166"/>
        <v>#DIV/0!</v>
      </c>
      <c r="U381" s="25" t="e">
        <f t="shared" si="167"/>
        <v>#DIV/0!</v>
      </c>
      <c r="V381" s="25" t="e">
        <f t="shared" si="181"/>
        <v>#DIV/0!</v>
      </c>
      <c r="W381" s="25" t="e">
        <f t="shared" si="181"/>
        <v>#DIV/0!</v>
      </c>
      <c r="X381" s="25" t="e">
        <f t="shared" si="169"/>
        <v>#DIV/0!</v>
      </c>
      <c r="Y381" s="25" t="e">
        <f t="shared" ref="Y381:AC390" si="185">IF(AND($D381&gt;0,$D381&lt;=0.89),"ПАТОЛОГИЯ",IF(AND($D381&gt;0.89,$D381&lt;=0.91),"Слабая",IF(AND($D381&gt;91,$D381&lt;=0.93),"Средняя",IF(AND($D381&gt;0.93,$D381&lt;=0.96),"Хорошая",IF(AND($D381&gt;0.96,$D381&lt;=1),"Высокая","ОШИБКА")))))</f>
        <v>#DIV/0!</v>
      </c>
      <c r="Z381" s="25" t="e">
        <f t="shared" si="185"/>
        <v>#DIV/0!</v>
      </c>
      <c r="AA381" s="25" t="e">
        <f t="shared" si="185"/>
        <v>#DIV/0!</v>
      </c>
      <c r="AB381" s="25" t="e">
        <f t="shared" si="185"/>
        <v>#DIV/0!</v>
      </c>
      <c r="AC381" s="25" t="e">
        <f t="shared" si="185"/>
        <v>#DIV/0!</v>
      </c>
      <c r="AD381" s="25" t="e">
        <f t="shared" si="183"/>
        <v>#DIV/0!</v>
      </c>
      <c r="AE381" s="25" t="e">
        <f t="shared" si="183"/>
        <v>#DIV/0!</v>
      </c>
      <c r="AF381" s="25" t="e">
        <f t="shared" si="184"/>
        <v>#DIV/0!</v>
      </c>
      <c r="AG381" s="25" t="e">
        <f t="shared" si="184"/>
        <v>#DIV/0!</v>
      </c>
    </row>
    <row r="382" spans="1:33" x14ac:dyDescent="0.25">
      <c r="A382" s="1">
        <f>'Тулуз-Пьерон'!A386</f>
        <v>0</v>
      </c>
      <c r="B382" s="1" t="e">
        <f>AVERAGE('Тулуз-Пьерон'!H386:Q386)</f>
        <v>#DIV/0!</v>
      </c>
      <c r="C382" s="1" t="e">
        <f>AVERAGE('Тулуз-Пьерон'!R386:AA386)</f>
        <v>#DIV/0!</v>
      </c>
      <c r="D382" s="26" t="e">
        <f t="shared" si="156"/>
        <v>#DIV/0!</v>
      </c>
      <c r="E382" s="26" t="e">
        <f>STDEV('Тулуз-Пьерон'!H386:Q386)</f>
        <v>#DIV/0!</v>
      </c>
      <c r="F382" s="26" t="e">
        <f>STDEV('Тулуз-Пьерон'!R386:AA386)</f>
        <v>#DIV/0!</v>
      </c>
      <c r="G382" s="26" t="e">
        <f>SQRT(RSQ('Тулуз-Пьерон'!H386:Q386,'Тулуз-Пьерон'!R386:AA386))</f>
        <v>#DIV/0!</v>
      </c>
      <c r="J382" s="25" t="e">
        <f t="shared" si="157"/>
        <v>#DIV/0!</v>
      </c>
      <c r="K382" s="25" t="e">
        <f t="shared" si="158"/>
        <v>#DIV/0!</v>
      </c>
      <c r="L382" s="25" t="e">
        <f t="shared" si="159"/>
        <v>#DIV/0!</v>
      </c>
      <c r="M382" s="25" t="e">
        <f t="shared" si="180"/>
        <v>#DIV/0!</v>
      </c>
      <c r="N382" s="25" t="e">
        <f t="shared" si="180"/>
        <v>#DIV/0!</v>
      </c>
      <c r="O382" s="25" t="e">
        <f t="shared" si="161"/>
        <v>#DIV/0!</v>
      </c>
      <c r="P382" s="25" t="e">
        <f t="shared" si="162"/>
        <v>#DIV/0!</v>
      </c>
      <c r="Q382" s="25" t="e">
        <f t="shared" si="163"/>
        <v>#DIV/0!</v>
      </c>
      <c r="R382" s="25" t="e">
        <f t="shared" si="164"/>
        <v>#DIV/0!</v>
      </c>
      <c r="S382" s="25" t="e">
        <f t="shared" si="165"/>
        <v>#DIV/0!</v>
      </c>
      <c r="T382" s="25" t="e">
        <f t="shared" si="166"/>
        <v>#DIV/0!</v>
      </c>
      <c r="U382" s="25" t="e">
        <f t="shared" si="167"/>
        <v>#DIV/0!</v>
      </c>
      <c r="V382" s="25" t="e">
        <f t="shared" si="181"/>
        <v>#DIV/0!</v>
      </c>
      <c r="W382" s="25" t="e">
        <f t="shared" si="181"/>
        <v>#DIV/0!</v>
      </c>
      <c r="X382" s="25" t="e">
        <f t="shared" si="169"/>
        <v>#DIV/0!</v>
      </c>
      <c r="Y382" s="25" t="e">
        <f t="shared" si="185"/>
        <v>#DIV/0!</v>
      </c>
      <c r="Z382" s="25" t="e">
        <f t="shared" si="185"/>
        <v>#DIV/0!</v>
      </c>
      <c r="AA382" s="25" t="e">
        <f t="shared" si="185"/>
        <v>#DIV/0!</v>
      </c>
      <c r="AB382" s="25" t="e">
        <f t="shared" si="185"/>
        <v>#DIV/0!</v>
      </c>
      <c r="AC382" s="25" t="e">
        <f t="shared" si="185"/>
        <v>#DIV/0!</v>
      </c>
      <c r="AD382" s="25" t="e">
        <f t="shared" si="183"/>
        <v>#DIV/0!</v>
      </c>
      <c r="AE382" s="25" t="e">
        <f t="shared" si="183"/>
        <v>#DIV/0!</v>
      </c>
      <c r="AF382" s="25" t="e">
        <f t="shared" si="184"/>
        <v>#DIV/0!</v>
      </c>
      <c r="AG382" s="25" t="e">
        <f t="shared" si="184"/>
        <v>#DIV/0!</v>
      </c>
    </row>
    <row r="383" spans="1:33" x14ac:dyDescent="0.25">
      <c r="A383" s="1">
        <f>'Тулуз-Пьерон'!A387</f>
        <v>0</v>
      </c>
      <c r="B383" s="1" t="e">
        <f>AVERAGE('Тулуз-Пьерон'!H387:Q387)</f>
        <v>#DIV/0!</v>
      </c>
      <c r="C383" s="1" t="e">
        <f>AVERAGE('Тулуз-Пьерон'!R387:AA387)</f>
        <v>#DIV/0!</v>
      </c>
      <c r="D383" s="26" t="e">
        <f t="shared" si="156"/>
        <v>#DIV/0!</v>
      </c>
      <c r="E383" s="26" t="e">
        <f>STDEV('Тулуз-Пьерон'!H387:Q387)</f>
        <v>#DIV/0!</v>
      </c>
      <c r="F383" s="26" t="e">
        <f>STDEV('Тулуз-Пьерон'!R387:AA387)</f>
        <v>#DIV/0!</v>
      </c>
      <c r="G383" s="26" t="e">
        <f>SQRT(RSQ('Тулуз-Пьерон'!H387:Q387,'Тулуз-Пьерон'!R387:AA387))</f>
        <v>#DIV/0!</v>
      </c>
      <c r="J383" s="25" t="e">
        <f t="shared" si="157"/>
        <v>#DIV/0!</v>
      </c>
      <c r="K383" s="25" t="e">
        <f t="shared" si="158"/>
        <v>#DIV/0!</v>
      </c>
      <c r="L383" s="25" t="e">
        <f t="shared" si="159"/>
        <v>#DIV/0!</v>
      </c>
      <c r="M383" s="25" t="e">
        <f t="shared" si="180"/>
        <v>#DIV/0!</v>
      </c>
      <c r="N383" s="25" t="e">
        <f t="shared" si="180"/>
        <v>#DIV/0!</v>
      </c>
      <c r="O383" s="25" t="e">
        <f t="shared" si="161"/>
        <v>#DIV/0!</v>
      </c>
      <c r="P383" s="25" t="e">
        <f t="shared" si="162"/>
        <v>#DIV/0!</v>
      </c>
      <c r="Q383" s="25" t="e">
        <f t="shared" si="163"/>
        <v>#DIV/0!</v>
      </c>
      <c r="R383" s="25" t="e">
        <f t="shared" si="164"/>
        <v>#DIV/0!</v>
      </c>
      <c r="S383" s="25" t="e">
        <f t="shared" si="165"/>
        <v>#DIV/0!</v>
      </c>
      <c r="T383" s="25" t="e">
        <f t="shared" si="166"/>
        <v>#DIV/0!</v>
      </c>
      <c r="U383" s="25" t="e">
        <f t="shared" si="167"/>
        <v>#DIV/0!</v>
      </c>
      <c r="V383" s="25" t="e">
        <f t="shared" si="181"/>
        <v>#DIV/0!</v>
      </c>
      <c r="W383" s="25" t="e">
        <f t="shared" si="181"/>
        <v>#DIV/0!</v>
      </c>
      <c r="X383" s="25" t="e">
        <f t="shared" si="169"/>
        <v>#DIV/0!</v>
      </c>
      <c r="Y383" s="25" t="e">
        <f t="shared" si="185"/>
        <v>#DIV/0!</v>
      </c>
      <c r="Z383" s="25" t="e">
        <f t="shared" si="185"/>
        <v>#DIV/0!</v>
      </c>
      <c r="AA383" s="25" t="e">
        <f t="shared" si="185"/>
        <v>#DIV/0!</v>
      </c>
      <c r="AB383" s="25" t="e">
        <f t="shared" si="185"/>
        <v>#DIV/0!</v>
      </c>
      <c r="AC383" s="25" t="e">
        <f t="shared" si="185"/>
        <v>#DIV/0!</v>
      </c>
      <c r="AD383" s="25" t="e">
        <f t="shared" si="183"/>
        <v>#DIV/0!</v>
      </c>
      <c r="AE383" s="25" t="e">
        <f t="shared" si="183"/>
        <v>#DIV/0!</v>
      </c>
      <c r="AF383" s="25" t="e">
        <f t="shared" si="184"/>
        <v>#DIV/0!</v>
      </c>
      <c r="AG383" s="25" t="e">
        <f t="shared" si="184"/>
        <v>#DIV/0!</v>
      </c>
    </row>
    <row r="384" spans="1:33" x14ac:dyDescent="0.25">
      <c r="A384" s="1">
        <f>'Тулуз-Пьерон'!A388</f>
        <v>0</v>
      </c>
      <c r="B384" s="1" t="e">
        <f>AVERAGE('Тулуз-Пьерон'!H388:Q388)</f>
        <v>#DIV/0!</v>
      </c>
      <c r="C384" s="1" t="e">
        <f>AVERAGE('Тулуз-Пьерон'!R388:AA388)</f>
        <v>#DIV/0!</v>
      </c>
      <c r="D384" s="26" t="e">
        <f t="shared" si="156"/>
        <v>#DIV/0!</v>
      </c>
      <c r="E384" s="26" t="e">
        <f>STDEV('Тулуз-Пьерон'!H388:Q388)</f>
        <v>#DIV/0!</v>
      </c>
      <c r="F384" s="26" t="e">
        <f>STDEV('Тулуз-Пьерон'!R388:AA388)</f>
        <v>#DIV/0!</v>
      </c>
      <c r="G384" s="26" t="e">
        <f>SQRT(RSQ('Тулуз-Пьерон'!H388:Q388,'Тулуз-Пьерон'!R388:AA388))</f>
        <v>#DIV/0!</v>
      </c>
      <c r="J384" s="25" t="e">
        <f t="shared" si="157"/>
        <v>#DIV/0!</v>
      </c>
      <c r="K384" s="25" t="e">
        <f t="shared" si="158"/>
        <v>#DIV/0!</v>
      </c>
      <c r="L384" s="25" t="e">
        <f t="shared" si="159"/>
        <v>#DIV/0!</v>
      </c>
      <c r="M384" s="25" t="e">
        <f t="shared" si="180"/>
        <v>#DIV/0!</v>
      </c>
      <c r="N384" s="25" t="e">
        <f t="shared" si="180"/>
        <v>#DIV/0!</v>
      </c>
      <c r="O384" s="25" t="e">
        <f t="shared" si="161"/>
        <v>#DIV/0!</v>
      </c>
      <c r="P384" s="25" t="e">
        <f t="shared" si="162"/>
        <v>#DIV/0!</v>
      </c>
      <c r="Q384" s="25" t="e">
        <f t="shared" si="163"/>
        <v>#DIV/0!</v>
      </c>
      <c r="R384" s="25" t="e">
        <f t="shared" si="164"/>
        <v>#DIV/0!</v>
      </c>
      <c r="S384" s="25" t="e">
        <f t="shared" si="165"/>
        <v>#DIV/0!</v>
      </c>
      <c r="T384" s="25" t="e">
        <f t="shared" si="166"/>
        <v>#DIV/0!</v>
      </c>
      <c r="U384" s="25" t="e">
        <f t="shared" si="167"/>
        <v>#DIV/0!</v>
      </c>
      <c r="V384" s="25" t="e">
        <f t="shared" si="181"/>
        <v>#DIV/0!</v>
      </c>
      <c r="W384" s="25" t="e">
        <f t="shared" si="181"/>
        <v>#DIV/0!</v>
      </c>
      <c r="X384" s="25" t="e">
        <f t="shared" si="169"/>
        <v>#DIV/0!</v>
      </c>
      <c r="Y384" s="25" t="e">
        <f t="shared" si="185"/>
        <v>#DIV/0!</v>
      </c>
      <c r="Z384" s="25" t="e">
        <f t="shared" si="185"/>
        <v>#DIV/0!</v>
      </c>
      <c r="AA384" s="25" t="e">
        <f t="shared" si="185"/>
        <v>#DIV/0!</v>
      </c>
      <c r="AB384" s="25" t="e">
        <f t="shared" si="185"/>
        <v>#DIV/0!</v>
      </c>
      <c r="AC384" s="25" t="e">
        <f t="shared" si="185"/>
        <v>#DIV/0!</v>
      </c>
      <c r="AD384" s="25" t="e">
        <f t="shared" si="183"/>
        <v>#DIV/0!</v>
      </c>
      <c r="AE384" s="25" t="e">
        <f t="shared" si="183"/>
        <v>#DIV/0!</v>
      </c>
      <c r="AF384" s="25" t="e">
        <f t="shared" si="184"/>
        <v>#DIV/0!</v>
      </c>
      <c r="AG384" s="25" t="e">
        <f t="shared" si="184"/>
        <v>#DIV/0!</v>
      </c>
    </row>
    <row r="385" spans="1:33" x14ac:dyDescent="0.25">
      <c r="A385" s="1">
        <f>'Тулуз-Пьерон'!A389</f>
        <v>0</v>
      </c>
      <c r="B385" s="1" t="e">
        <f>AVERAGE('Тулуз-Пьерон'!H389:Q389)</f>
        <v>#DIV/0!</v>
      </c>
      <c r="C385" s="1" t="e">
        <f>AVERAGE('Тулуз-Пьерон'!R389:AA389)</f>
        <v>#DIV/0!</v>
      </c>
      <c r="D385" s="26" t="e">
        <f t="shared" si="156"/>
        <v>#DIV/0!</v>
      </c>
      <c r="E385" s="26" t="e">
        <f>STDEV('Тулуз-Пьерон'!H389:Q389)</f>
        <v>#DIV/0!</v>
      </c>
      <c r="F385" s="26" t="e">
        <f>STDEV('Тулуз-Пьерон'!R389:AA389)</f>
        <v>#DIV/0!</v>
      </c>
      <c r="G385" s="26" t="e">
        <f>SQRT(RSQ('Тулуз-Пьерон'!H389:Q389,'Тулуз-Пьерон'!R389:AA389))</f>
        <v>#DIV/0!</v>
      </c>
      <c r="J385" s="25" t="e">
        <f t="shared" si="157"/>
        <v>#DIV/0!</v>
      </c>
      <c r="K385" s="25" t="e">
        <f t="shared" si="158"/>
        <v>#DIV/0!</v>
      </c>
      <c r="L385" s="25" t="e">
        <f t="shared" si="159"/>
        <v>#DIV/0!</v>
      </c>
      <c r="M385" s="25" t="e">
        <f t="shared" si="180"/>
        <v>#DIV/0!</v>
      </c>
      <c r="N385" s="25" t="e">
        <f t="shared" si="180"/>
        <v>#DIV/0!</v>
      </c>
      <c r="O385" s="25" t="e">
        <f t="shared" si="161"/>
        <v>#DIV/0!</v>
      </c>
      <c r="P385" s="25" t="e">
        <f t="shared" si="162"/>
        <v>#DIV/0!</v>
      </c>
      <c r="Q385" s="25" t="e">
        <f t="shared" si="163"/>
        <v>#DIV/0!</v>
      </c>
      <c r="R385" s="25" t="e">
        <f t="shared" si="164"/>
        <v>#DIV/0!</v>
      </c>
      <c r="S385" s="25" t="e">
        <f t="shared" si="165"/>
        <v>#DIV/0!</v>
      </c>
      <c r="T385" s="25" t="e">
        <f t="shared" si="166"/>
        <v>#DIV/0!</v>
      </c>
      <c r="U385" s="25" t="e">
        <f t="shared" si="167"/>
        <v>#DIV/0!</v>
      </c>
      <c r="V385" s="25" t="e">
        <f t="shared" si="181"/>
        <v>#DIV/0!</v>
      </c>
      <c r="W385" s="25" t="e">
        <f t="shared" si="181"/>
        <v>#DIV/0!</v>
      </c>
      <c r="X385" s="25" t="e">
        <f t="shared" si="169"/>
        <v>#DIV/0!</v>
      </c>
      <c r="Y385" s="25" t="e">
        <f t="shared" si="185"/>
        <v>#DIV/0!</v>
      </c>
      <c r="Z385" s="25" t="e">
        <f t="shared" si="185"/>
        <v>#DIV/0!</v>
      </c>
      <c r="AA385" s="25" t="e">
        <f t="shared" si="185"/>
        <v>#DIV/0!</v>
      </c>
      <c r="AB385" s="25" t="e">
        <f t="shared" si="185"/>
        <v>#DIV/0!</v>
      </c>
      <c r="AC385" s="25" t="e">
        <f t="shared" si="185"/>
        <v>#DIV/0!</v>
      </c>
      <c r="AD385" s="25" t="e">
        <f t="shared" si="183"/>
        <v>#DIV/0!</v>
      </c>
      <c r="AE385" s="25" t="e">
        <f t="shared" si="183"/>
        <v>#DIV/0!</v>
      </c>
      <c r="AF385" s="25" t="e">
        <f t="shared" si="184"/>
        <v>#DIV/0!</v>
      </c>
      <c r="AG385" s="25" t="e">
        <f t="shared" si="184"/>
        <v>#DIV/0!</v>
      </c>
    </row>
    <row r="386" spans="1:33" x14ac:dyDescent="0.25">
      <c r="A386" s="1">
        <f>'Тулуз-Пьерон'!A390</f>
        <v>0</v>
      </c>
      <c r="B386" s="1" t="e">
        <f>AVERAGE('Тулуз-Пьерон'!H390:Q390)</f>
        <v>#DIV/0!</v>
      </c>
      <c r="C386" s="1" t="e">
        <f>AVERAGE('Тулуз-Пьерон'!R390:AA390)</f>
        <v>#DIV/0!</v>
      </c>
      <c r="D386" s="26" t="e">
        <f t="shared" si="156"/>
        <v>#DIV/0!</v>
      </c>
      <c r="E386" s="26" t="e">
        <f>STDEV('Тулуз-Пьерон'!H390:Q390)</f>
        <v>#DIV/0!</v>
      </c>
      <c r="F386" s="26" t="e">
        <f>STDEV('Тулуз-Пьерон'!R390:AA390)</f>
        <v>#DIV/0!</v>
      </c>
      <c r="G386" s="26" t="e">
        <f>SQRT(RSQ('Тулуз-Пьерон'!H390:Q390,'Тулуз-Пьерон'!R390:AA390))</f>
        <v>#DIV/0!</v>
      </c>
      <c r="J386" s="25" t="e">
        <f t="shared" si="157"/>
        <v>#DIV/0!</v>
      </c>
      <c r="K386" s="25" t="e">
        <f t="shared" si="158"/>
        <v>#DIV/0!</v>
      </c>
      <c r="L386" s="25" t="e">
        <f t="shared" si="159"/>
        <v>#DIV/0!</v>
      </c>
      <c r="M386" s="25" t="e">
        <f t="shared" si="180"/>
        <v>#DIV/0!</v>
      </c>
      <c r="N386" s="25" t="e">
        <f t="shared" si="180"/>
        <v>#DIV/0!</v>
      </c>
      <c r="O386" s="25" t="e">
        <f t="shared" si="161"/>
        <v>#DIV/0!</v>
      </c>
      <c r="P386" s="25" t="e">
        <f t="shared" si="162"/>
        <v>#DIV/0!</v>
      </c>
      <c r="Q386" s="25" t="e">
        <f t="shared" si="163"/>
        <v>#DIV/0!</v>
      </c>
      <c r="R386" s="25" t="e">
        <f t="shared" si="164"/>
        <v>#DIV/0!</v>
      </c>
      <c r="S386" s="25" t="e">
        <f t="shared" si="165"/>
        <v>#DIV/0!</v>
      </c>
      <c r="T386" s="25" t="e">
        <f t="shared" si="166"/>
        <v>#DIV/0!</v>
      </c>
      <c r="U386" s="25" t="e">
        <f t="shared" si="167"/>
        <v>#DIV/0!</v>
      </c>
      <c r="V386" s="25" t="e">
        <f t="shared" si="181"/>
        <v>#DIV/0!</v>
      </c>
      <c r="W386" s="25" t="e">
        <f t="shared" si="181"/>
        <v>#DIV/0!</v>
      </c>
      <c r="X386" s="25" t="e">
        <f t="shared" si="169"/>
        <v>#DIV/0!</v>
      </c>
      <c r="Y386" s="25" t="e">
        <f t="shared" si="185"/>
        <v>#DIV/0!</v>
      </c>
      <c r="Z386" s="25" t="e">
        <f t="shared" si="185"/>
        <v>#DIV/0!</v>
      </c>
      <c r="AA386" s="25" t="e">
        <f t="shared" si="185"/>
        <v>#DIV/0!</v>
      </c>
      <c r="AB386" s="25" t="e">
        <f t="shared" si="185"/>
        <v>#DIV/0!</v>
      </c>
      <c r="AC386" s="25" t="e">
        <f t="shared" si="185"/>
        <v>#DIV/0!</v>
      </c>
      <c r="AD386" s="25" t="e">
        <f t="shared" si="183"/>
        <v>#DIV/0!</v>
      </c>
      <c r="AE386" s="25" t="e">
        <f t="shared" si="183"/>
        <v>#DIV/0!</v>
      </c>
      <c r="AF386" s="25" t="e">
        <f t="shared" si="184"/>
        <v>#DIV/0!</v>
      </c>
      <c r="AG386" s="25" t="e">
        <f t="shared" si="184"/>
        <v>#DIV/0!</v>
      </c>
    </row>
    <row r="387" spans="1:33" x14ac:dyDescent="0.25">
      <c r="A387" s="1">
        <f>'Тулуз-Пьерон'!A391</f>
        <v>0</v>
      </c>
      <c r="B387" s="1" t="e">
        <f>AVERAGE('Тулуз-Пьерон'!H391:Q391)</f>
        <v>#DIV/0!</v>
      </c>
      <c r="C387" s="1" t="e">
        <f>AVERAGE('Тулуз-Пьерон'!R391:AA391)</f>
        <v>#DIV/0!</v>
      </c>
      <c r="D387" s="26" t="e">
        <f t="shared" si="156"/>
        <v>#DIV/0!</v>
      </c>
      <c r="E387" s="26" t="e">
        <f>STDEV('Тулуз-Пьерон'!H391:Q391)</f>
        <v>#DIV/0!</v>
      </c>
      <c r="F387" s="26" t="e">
        <f>STDEV('Тулуз-Пьерон'!R391:AA391)</f>
        <v>#DIV/0!</v>
      </c>
      <c r="G387" s="26" t="e">
        <f>SQRT(RSQ('Тулуз-Пьерон'!H391:Q391,'Тулуз-Пьерон'!R391:AA391))</f>
        <v>#DIV/0!</v>
      </c>
      <c r="J387" s="25" t="e">
        <f t="shared" si="157"/>
        <v>#DIV/0!</v>
      </c>
      <c r="K387" s="25" t="e">
        <f t="shared" si="158"/>
        <v>#DIV/0!</v>
      </c>
      <c r="L387" s="25" t="e">
        <f t="shared" si="159"/>
        <v>#DIV/0!</v>
      </c>
      <c r="M387" s="25" t="e">
        <f t="shared" si="180"/>
        <v>#DIV/0!</v>
      </c>
      <c r="N387" s="25" t="e">
        <f t="shared" si="180"/>
        <v>#DIV/0!</v>
      </c>
      <c r="O387" s="25" t="e">
        <f t="shared" si="161"/>
        <v>#DIV/0!</v>
      </c>
      <c r="P387" s="25" t="e">
        <f t="shared" si="162"/>
        <v>#DIV/0!</v>
      </c>
      <c r="Q387" s="25" t="e">
        <f t="shared" si="163"/>
        <v>#DIV/0!</v>
      </c>
      <c r="R387" s="25" t="e">
        <f t="shared" si="164"/>
        <v>#DIV/0!</v>
      </c>
      <c r="S387" s="25" t="e">
        <f t="shared" si="165"/>
        <v>#DIV/0!</v>
      </c>
      <c r="T387" s="25" t="e">
        <f t="shared" si="166"/>
        <v>#DIV/0!</v>
      </c>
      <c r="U387" s="25" t="e">
        <f t="shared" si="167"/>
        <v>#DIV/0!</v>
      </c>
      <c r="V387" s="25" t="e">
        <f t="shared" si="181"/>
        <v>#DIV/0!</v>
      </c>
      <c r="W387" s="25" t="e">
        <f t="shared" si="181"/>
        <v>#DIV/0!</v>
      </c>
      <c r="X387" s="25" t="e">
        <f t="shared" si="169"/>
        <v>#DIV/0!</v>
      </c>
      <c r="Y387" s="25" t="e">
        <f t="shared" si="185"/>
        <v>#DIV/0!</v>
      </c>
      <c r="Z387" s="25" t="e">
        <f t="shared" si="185"/>
        <v>#DIV/0!</v>
      </c>
      <c r="AA387" s="25" t="e">
        <f t="shared" si="185"/>
        <v>#DIV/0!</v>
      </c>
      <c r="AB387" s="25" t="e">
        <f t="shared" si="185"/>
        <v>#DIV/0!</v>
      </c>
      <c r="AC387" s="25" t="e">
        <f t="shared" si="185"/>
        <v>#DIV/0!</v>
      </c>
      <c r="AD387" s="25" t="e">
        <f t="shared" si="183"/>
        <v>#DIV/0!</v>
      </c>
      <c r="AE387" s="25" t="e">
        <f t="shared" si="183"/>
        <v>#DIV/0!</v>
      </c>
      <c r="AF387" s="25" t="e">
        <f t="shared" si="184"/>
        <v>#DIV/0!</v>
      </c>
      <c r="AG387" s="25" t="e">
        <f t="shared" si="184"/>
        <v>#DIV/0!</v>
      </c>
    </row>
    <row r="388" spans="1:33" x14ac:dyDescent="0.25">
      <c r="A388" s="1">
        <f>'Тулуз-Пьерон'!A392</f>
        <v>0</v>
      </c>
      <c r="B388" s="1" t="e">
        <f>AVERAGE('Тулуз-Пьерон'!H392:Q392)</f>
        <v>#DIV/0!</v>
      </c>
      <c r="C388" s="1" t="e">
        <f>AVERAGE('Тулуз-Пьерон'!R392:AA392)</f>
        <v>#DIV/0!</v>
      </c>
      <c r="D388" s="26" t="e">
        <f t="shared" si="156"/>
        <v>#DIV/0!</v>
      </c>
      <c r="E388" s="26" t="e">
        <f>STDEV('Тулуз-Пьерон'!H392:Q392)</f>
        <v>#DIV/0!</v>
      </c>
      <c r="F388" s="26" t="e">
        <f>STDEV('Тулуз-Пьерон'!R392:AA392)</f>
        <v>#DIV/0!</v>
      </c>
      <c r="G388" s="26" t="e">
        <f>SQRT(RSQ('Тулуз-Пьерон'!H392:Q392,'Тулуз-Пьерон'!R392:AA392))</f>
        <v>#DIV/0!</v>
      </c>
      <c r="J388" s="25" t="e">
        <f t="shared" si="157"/>
        <v>#DIV/0!</v>
      </c>
      <c r="K388" s="25" t="e">
        <f t="shared" si="158"/>
        <v>#DIV/0!</v>
      </c>
      <c r="L388" s="25" t="e">
        <f t="shared" si="159"/>
        <v>#DIV/0!</v>
      </c>
      <c r="M388" s="25" t="e">
        <f t="shared" si="180"/>
        <v>#DIV/0!</v>
      </c>
      <c r="N388" s="25" t="e">
        <f t="shared" si="180"/>
        <v>#DIV/0!</v>
      </c>
      <c r="O388" s="25" t="e">
        <f t="shared" si="161"/>
        <v>#DIV/0!</v>
      </c>
      <c r="P388" s="25" t="e">
        <f t="shared" si="162"/>
        <v>#DIV/0!</v>
      </c>
      <c r="Q388" s="25" t="e">
        <f t="shared" si="163"/>
        <v>#DIV/0!</v>
      </c>
      <c r="R388" s="25" t="e">
        <f t="shared" si="164"/>
        <v>#DIV/0!</v>
      </c>
      <c r="S388" s="25" t="e">
        <f t="shared" si="165"/>
        <v>#DIV/0!</v>
      </c>
      <c r="T388" s="25" t="e">
        <f t="shared" si="166"/>
        <v>#DIV/0!</v>
      </c>
      <c r="U388" s="25" t="e">
        <f t="shared" si="167"/>
        <v>#DIV/0!</v>
      </c>
      <c r="V388" s="25" t="e">
        <f t="shared" si="181"/>
        <v>#DIV/0!</v>
      </c>
      <c r="W388" s="25" t="e">
        <f t="shared" si="181"/>
        <v>#DIV/0!</v>
      </c>
      <c r="X388" s="25" t="e">
        <f t="shared" si="169"/>
        <v>#DIV/0!</v>
      </c>
      <c r="Y388" s="25" t="e">
        <f t="shared" si="185"/>
        <v>#DIV/0!</v>
      </c>
      <c r="Z388" s="25" t="e">
        <f t="shared" si="185"/>
        <v>#DIV/0!</v>
      </c>
      <c r="AA388" s="25" t="e">
        <f t="shared" si="185"/>
        <v>#DIV/0!</v>
      </c>
      <c r="AB388" s="25" t="e">
        <f t="shared" si="185"/>
        <v>#DIV/0!</v>
      </c>
      <c r="AC388" s="25" t="e">
        <f t="shared" si="185"/>
        <v>#DIV/0!</v>
      </c>
      <c r="AD388" s="25" t="e">
        <f t="shared" si="183"/>
        <v>#DIV/0!</v>
      </c>
      <c r="AE388" s="25" t="e">
        <f t="shared" si="183"/>
        <v>#DIV/0!</v>
      </c>
      <c r="AF388" s="25" t="e">
        <f t="shared" si="184"/>
        <v>#DIV/0!</v>
      </c>
      <c r="AG388" s="25" t="e">
        <f t="shared" si="184"/>
        <v>#DIV/0!</v>
      </c>
    </row>
    <row r="389" spans="1:33" x14ac:dyDescent="0.25">
      <c r="A389" s="1">
        <f>'Тулуз-Пьерон'!A393</f>
        <v>0</v>
      </c>
      <c r="B389" s="1" t="e">
        <f>AVERAGE('Тулуз-Пьерон'!H393:Q393)</f>
        <v>#DIV/0!</v>
      </c>
      <c r="C389" s="1" t="e">
        <f>AVERAGE('Тулуз-Пьерон'!R393:AA393)</f>
        <v>#DIV/0!</v>
      </c>
      <c r="D389" s="26" t="e">
        <f t="shared" si="156"/>
        <v>#DIV/0!</v>
      </c>
      <c r="E389" s="26" t="e">
        <f>STDEV('Тулуз-Пьерон'!H393:Q393)</f>
        <v>#DIV/0!</v>
      </c>
      <c r="F389" s="26" t="e">
        <f>STDEV('Тулуз-Пьерон'!R393:AA393)</f>
        <v>#DIV/0!</v>
      </c>
      <c r="G389" s="26" t="e">
        <f>SQRT(RSQ('Тулуз-Пьерон'!H393:Q393,'Тулуз-Пьерон'!R393:AA393))</f>
        <v>#DIV/0!</v>
      </c>
      <c r="J389" s="25" t="e">
        <f t="shared" si="157"/>
        <v>#DIV/0!</v>
      </c>
      <c r="K389" s="25" t="e">
        <f t="shared" si="158"/>
        <v>#DIV/0!</v>
      </c>
      <c r="L389" s="25" t="e">
        <f t="shared" si="159"/>
        <v>#DIV/0!</v>
      </c>
      <c r="M389" s="25" t="e">
        <f t="shared" si="180"/>
        <v>#DIV/0!</v>
      </c>
      <c r="N389" s="25" t="e">
        <f t="shared" si="180"/>
        <v>#DIV/0!</v>
      </c>
      <c r="O389" s="25" t="e">
        <f t="shared" si="161"/>
        <v>#DIV/0!</v>
      </c>
      <c r="P389" s="25" t="e">
        <f t="shared" si="162"/>
        <v>#DIV/0!</v>
      </c>
      <c r="Q389" s="25" t="e">
        <f t="shared" si="163"/>
        <v>#DIV/0!</v>
      </c>
      <c r="R389" s="25" t="e">
        <f t="shared" si="164"/>
        <v>#DIV/0!</v>
      </c>
      <c r="S389" s="25" t="e">
        <f t="shared" si="165"/>
        <v>#DIV/0!</v>
      </c>
      <c r="T389" s="25" t="e">
        <f t="shared" si="166"/>
        <v>#DIV/0!</v>
      </c>
      <c r="U389" s="25" t="e">
        <f t="shared" si="167"/>
        <v>#DIV/0!</v>
      </c>
      <c r="V389" s="25" t="e">
        <f t="shared" si="181"/>
        <v>#DIV/0!</v>
      </c>
      <c r="W389" s="25" t="e">
        <f t="shared" si="181"/>
        <v>#DIV/0!</v>
      </c>
      <c r="X389" s="25" t="e">
        <f t="shared" si="169"/>
        <v>#DIV/0!</v>
      </c>
      <c r="Y389" s="25" t="e">
        <f t="shared" si="185"/>
        <v>#DIV/0!</v>
      </c>
      <c r="Z389" s="25" t="e">
        <f t="shared" si="185"/>
        <v>#DIV/0!</v>
      </c>
      <c r="AA389" s="25" t="e">
        <f t="shared" si="185"/>
        <v>#DIV/0!</v>
      </c>
      <c r="AB389" s="25" t="e">
        <f t="shared" si="185"/>
        <v>#DIV/0!</v>
      </c>
      <c r="AC389" s="25" t="e">
        <f t="shared" si="185"/>
        <v>#DIV/0!</v>
      </c>
      <c r="AD389" s="25" t="e">
        <f t="shared" si="183"/>
        <v>#DIV/0!</v>
      </c>
      <c r="AE389" s="25" t="e">
        <f t="shared" si="183"/>
        <v>#DIV/0!</v>
      </c>
      <c r="AF389" s="25" t="e">
        <f t="shared" si="184"/>
        <v>#DIV/0!</v>
      </c>
      <c r="AG389" s="25" t="e">
        <f t="shared" si="184"/>
        <v>#DIV/0!</v>
      </c>
    </row>
    <row r="390" spans="1:33" x14ac:dyDescent="0.25">
      <c r="A390" s="1">
        <f>'Тулуз-Пьерон'!A394</f>
        <v>0</v>
      </c>
      <c r="B390" s="1" t="e">
        <f>AVERAGE('Тулуз-Пьерон'!H394:Q394)</f>
        <v>#DIV/0!</v>
      </c>
      <c r="C390" s="1" t="e">
        <f>AVERAGE('Тулуз-Пьерон'!R394:AA394)</f>
        <v>#DIV/0!</v>
      </c>
      <c r="D390" s="26" t="e">
        <f t="shared" si="156"/>
        <v>#DIV/0!</v>
      </c>
      <c r="E390" s="26" t="e">
        <f>STDEV('Тулуз-Пьерон'!H394:Q394)</f>
        <v>#DIV/0!</v>
      </c>
      <c r="F390" s="26" t="e">
        <f>STDEV('Тулуз-Пьерон'!R394:AA394)</f>
        <v>#DIV/0!</v>
      </c>
      <c r="G390" s="26" t="e">
        <f>SQRT(RSQ('Тулуз-Пьерон'!H394:Q394,'Тулуз-Пьерон'!R394:AA394))</f>
        <v>#DIV/0!</v>
      </c>
      <c r="J390" s="25" t="e">
        <f t="shared" si="157"/>
        <v>#DIV/0!</v>
      </c>
      <c r="K390" s="25" t="e">
        <f t="shared" si="158"/>
        <v>#DIV/0!</v>
      </c>
      <c r="L390" s="25" t="e">
        <f t="shared" si="159"/>
        <v>#DIV/0!</v>
      </c>
      <c r="M390" s="25" t="e">
        <f t="shared" si="180"/>
        <v>#DIV/0!</v>
      </c>
      <c r="N390" s="25" t="e">
        <f t="shared" si="180"/>
        <v>#DIV/0!</v>
      </c>
      <c r="O390" s="25" t="e">
        <f t="shared" si="161"/>
        <v>#DIV/0!</v>
      </c>
      <c r="P390" s="25" t="e">
        <f t="shared" si="162"/>
        <v>#DIV/0!</v>
      </c>
      <c r="Q390" s="25" t="e">
        <f t="shared" si="163"/>
        <v>#DIV/0!</v>
      </c>
      <c r="R390" s="25" t="e">
        <f t="shared" si="164"/>
        <v>#DIV/0!</v>
      </c>
      <c r="S390" s="25" t="e">
        <f t="shared" si="165"/>
        <v>#DIV/0!</v>
      </c>
      <c r="T390" s="25" t="e">
        <f t="shared" si="166"/>
        <v>#DIV/0!</v>
      </c>
      <c r="U390" s="25" t="e">
        <f t="shared" si="167"/>
        <v>#DIV/0!</v>
      </c>
      <c r="V390" s="25" t="e">
        <f t="shared" si="181"/>
        <v>#DIV/0!</v>
      </c>
      <c r="W390" s="25" t="e">
        <f t="shared" si="181"/>
        <v>#DIV/0!</v>
      </c>
      <c r="X390" s="25" t="e">
        <f t="shared" si="169"/>
        <v>#DIV/0!</v>
      </c>
      <c r="Y390" s="25" t="e">
        <f t="shared" si="185"/>
        <v>#DIV/0!</v>
      </c>
      <c r="Z390" s="25" t="e">
        <f t="shared" si="185"/>
        <v>#DIV/0!</v>
      </c>
      <c r="AA390" s="25" t="e">
        <f t="shared" si="185"/>
        <v>#DIV/0!</v>
      </c>
      <c r="AB390" s="25" t="e">
        <f t="shared" si="185"/>
        <v>#DIV/0!</v>
      </c>
      <c r="AC390" s="25" t="e">
        <f t="shared" si="185"/>
        <v>#DIV/0!</v>
      </c>
      <c r="AD390" s="25" t="e">
        <f t="shared" si="183"/>
        <v>#DIV/0!</v>
      </c>
      <c r="AE390" s="25" t="e">
        <f t="shared" si="183"/>
        <v>#DIV/0!</v>
      </c>
      <c r="AF390" s="25" t="e">
        <f t="shared" si="184"/>
        <v>#DIV/0!</v>
      </c>
      <c r="AG390" s="25" t="e">
        <f t="shared" si="184"/>
        <v>#DIV/0!</v>
      </c>
    </row>
    <row r="391" spans="1:33" x14ac:dyDescent="0.25">
      <c r="A391" s="1">
        <f>'Тулуз-Пьерон'!A395</f>
        <v>0</v>
      </c>
      <c r="B391" s="1" t="e">
        <f>AVERAGE('Тулуз-Пьерон'!H395:Q395)</f>
        <v>#DIV/0!</v>
      </c>
      <c r="C391" s="1" t="e">
        <f>AVERAGE('Тулуз-Пьерон'!R395:AA395)</f>
        <v>#DIV/0!</v>
      </c>
      <c r="D391" s="26" t="e">
        <f t="shared" si="156"/>
        <v>#DIV/0!</v>
      </c>
      <c r="E391" s="26" t="e">
        <f>STDEV('Тулуз-Пьерон'!H395:Q395)</f>
        <v>#DIV/0!</v>
      </c>
      <c r="F391" s="26" t="e">
        <f>STDEV('Тулуз-Пьерон'!R395:AA395)</f>
        <v>#DIV/0!</v>
      </c>
      <c r="G391" s="26" t="e">
        <f>SQRT(RSQ('Тулуз-Пьерон'!H395:Q395,'Тулуз-Пьерон'!R395:AA395))</f>
        <v>#DIV/0!</v>
      </c>
      <c r="J391" s="25" t="e">
        <f t="shared" si="157"/>
        <v>#DIV/0!</v>
      </c>
      <c r="K391" s="25" t="e">
        <f t="shared" si="158"/>
        <v>#DIV/0!</v>
      </c>
      <c r="L391" s="25" t="e">
        <f t="shared" si="159"/>
        <v>#DIV/0!</v>
      </c>
      <c r="M391" s="25" t="e">
        <f t="shared" ref="M391:N410" si="186">IF(AND($B391&gt;0,$B391&lt;=15),"ПАТОЛОГИЯ",IF(AND($B391&gt;15,$B391&lt;=25),"Слабая",IF(AND($B391&gt;25,$B391&lt;=36),"Средняя",IF(AND($B391&gt;36,$B391&lt;=48),"Хорошая",IF($B391&gt;48,"Высокая","ОШИБКА")))))</f>
        <v>#DIV/0!</v>
      </c>
      <c r="N391" s="25" t="e">
        <f t="shared" si="186"/>
        <v>#DIV/0!</v>
      </c>
      <c r="O391" s="25" t="e">
        <f t="shared" si="161"/>
        <v>#DIV/0!</v>
      </c>
      <c r="P391" s="25" t="e">
        <f t="shared" si="162"/>
        <v>#DIV/0!</v>
      </c>
      <c r="Q391" s="25" t="e">
        <f t="shared" si="163"/>
        <v>#DIV/0!</v>
      </c>
      <c r="R391" s="25" t="e">
        <f t="shared" si="164"/>
        <v>#DIV/0!</v>
      </c>
      <c r="S391" s="25" t="e">
        <f t="shared" si="165"/>
        <v>#DIV/0!</v>
      </c>
      <c r="T391" s="25" t="e">
        <f t="shared" si="166"/>
        <v>#DIV/0!</v>
      </c>
      <c r="U391" s="25" t="e">
        <f t="shared" si="167"/>
        <v>#DIV/0!</v>
      </c>
      <c r="V391" s="25" t="e">
        <f t="shared" ref="V391:W410" si="187">IF(AND($D391&gt;0,$D391&lt;=0.88),"ПАТОЛОГИЯ",IF(AND($D391&gt;0.88,$D391&lt;=0.91),"Слабая",IF(AND($D391&gt;0.91,$D391&lt;=0.95),"Средняя",IF(AND($D391&gt;0.95,$D391&lt;=0.97),"Хорошая",IF(AND($D391&gt;0.97,$D391&lt;=1),"Высокая","ОШИБКА")))))</f>
        <v>#DIV/0!</v>
      </c>
      <c r="W391" s="25" t="e">
        <f t="shared" si="187"/>
        <v>#DIV/0!</v>
      </c>
      <c r="X391" s="25" t="e">
        <f t="shared" si="169"/>
        <v>#DIV/0!</v>
      </c>
      <c r="Y391" s="25" t="e">
        <f t="shared" ref="Y391:AC400" si="188">IF(AND($D391&gt;0,$D391&lt;=0.89),"ПАТОЛОГИЯ",IF(AND($D391&gt;0.89,$D391&lt;=0.91),"Слабая",IF(AND($D391&gt;91,$D391&lt;=0.93),"Средняя",IF(AND($D391&gt;0.93,$D391&lt;=0.96),"Хорошая",IF(AND($D391&gt;0.96,$D391&lt;=1),"Высокая","ОШИБКА")))))</f>
        <v>#DIV/0!</v>
      </c>
      <c r="Z391" s="25" t="e">
        <f t="shared" si="188"/>
        <v>#DIV/0!</v>
      </c>
      <c r="AA391" s="25" t="e">
        <f t="shared" si="188"/>
        <v>#DIV/0!</v>
      </c>
      <c r="AB391" s="25" t="e">
        <f t="shared" si="188"/>
        <v>#DIV/0!</v>
      </c>
      <c r="AC391" s="25" t="e">
        <f t="shared" si="188"/>
        <v>#DIV/0!</v>
      </c>
      <c r="AD391" s="25" t="e">
        <f t="shared" ref="AD391:AE410" si="189">IF(AND($D391&gt;0,$D391&lt;=0.9),"ПАТОЛОГИЯ",IF($D391=0.91,"Слабая",IF(AND($D391&gt;0.91,$D391&lt;=0.94),"Средняя",IF(AND($D391&gt;0.94,$D391&lt;=0.97),"Хорошая",IF(AND($D391&gt;0.97,$D391&lt;=1),"Высокая","ОШИБКА")))))</f>
        <v>#DIV/0!</v>
      </c>
      <c r="AE391" s="25" t="e">
        <f t="shared" si="189"/>
        <v>#DIV/0!</v>
      </c>
      <c r="AF391" s="25" t="e">
        <f t="shared" ref="AF391:AG410" si="190">IF(AND($D391&gt;0,$D391&lt;=0.9),"ПАТОЛОГИЯ",IF(AND($D391&gt;0.9,$D391&lt;=92),"Слабая",IF(AND($D391&gt;92,$D391&lt;=0.95),"Средняя",IF(AND($D391&gt;0.95,$D391&lt;=0.97),"Хорошая",IF(AND($D391&gt;0.97,$D391&lt;=1),"Высокая","ОШИБКА")))))</f>
        <v>#DIV/0!</v>
      </c>
      <c r="AG391" s="25" t="e">
        <f t="shared" si="190"/>
        <v>#DIV/0!</v>
      </c>
    </row>
    <row r="392" spans="1:33" x14ac:dyDescent="0.25">
      <c r="A392" s="1">
        <f>'Тулуз-Пьерон'!A396</f>
        <v>0</v>
      </c>
      <c r="B392" s="1" t="e">
        <f>AVERAGE('Тулуз-Пьерон'!H396:Q396)</f>
        <v>#DIV/0!</v>
      </c>
      <c r="C392" s="1" t="e">
        <f>AVERAGE('Тулуз-Пьерон'!R396:AA396)</f>
        <v>#DIV/0!</v>
      </c>
      <c r="D392" s="26" t="e">
        <f t="shared" si="156"/>
        <v>#DIV/0!</v>
      </c>
      <c r="E392" s="26" t="e">
        <f>STDEV('Тулуз-Пьерон'!H396:Q396)</f>
        <v>#DIV/0!</v>
      </c>
      <c r="F392" s="26" t="e">
        <f>STDEV('Тулуз-Пьерон'!R396:AA396)</f>
        <v>#DIV/0!</v>
      </c>
      <c r="G392" s="26" t="e">
        <f>SQRT(RSQ('Тулуз-Пьерон'!H396:Q396,'Тулуз-Пьерон'!R396:AA396))</f>
        <v>#DIV/0!</v>
      </c>
      <c r="J392" s="25" t="e">
        <f t="shared" si="157"/>
        <v>#DIV/0!</v>
      </c>
      <c r="K392" s="25" t="e">
        <f t="shared" si="158"/>
        <v>#DIV/0!</v>
      </c>
      <c r="L392" s="25" t="e">
        <f t="shared" si="159"/>
        <v>#DIV/0!</v>
      </c>
      <c r="M392" s="25" t="e">
        <f t="shared" si="186"/>
        <v>#DIV/0!</v>
      </c>
      <c r="N392" s="25" t="e">
        <f t="shared" si="186"/>
        <v>#DIV/0!</v>
      </c>
      <c r="O392" s="25" t="e">
        <f t="shared" si="161"/>
        <v>#DIV/0!</v>
      </c>
      <c r="P392" s="25" t="e">
        <f t="shared" si="162"/>
        <v>#DIV/0!</v>
      </c>
      <c r="Q392" s="25" t="e">
        <f t="shared" si="163"/>
        <v>#DIV/0!</v>
      </c>
      <c r="R392" s="25" t="e">
        <f t="shared" si="164"/>
        <v>#DIV/0!</v>
      </c>
      <c r="S392" s="25" t="e">
        <f t="shared" si="165"/>
        <v>#DIV/0!</v>
      </c>
      <c r="T392" s="25" t="e">
        <f t="shared" si="166"/>
        <v>#DIV/0!</v>
      </c>
      <c r="U392" s="25" t="e">
        <f t="shared" si="167"/>
        <v>#DIV/0!</v>
      </c>
      <c r="V392" s="25" t="e">
        <f t="shared" si="187"/>
        <v>#DIV/0!</v>
      </c>
      <c r="W392" s="25" t="e">
        <f t="shared" si="187"/>
        <v>#DIV/0!</v>
      </c>
      <c r="X392" s="25" t="e">
        <f t="shared" si="169"/>
        <v>#DIV/0!</v>
      </c>
      <c r="Y392" s="25" t="e">
        <f t="shared" si="188"/>
        <v>#DIV/0!</v>
      </c>
      <c r="Z392" s="25" t="e">
        <f t="shared" si="188"/>
        <v>#DIV/0!</v>
      </c>
      <c r="AA392" s="25" t="e">
        <f t="shared" si="188"/>
        <v>#DIV/0!</v>
      </c>
      <c r="AB392" s="25" t="e">
        <f t="shared" si="188"/>
        <v>#DIV/0!</v>
      </c>
      <c r="AC392" s="25" t="e">
        <f t="shared" si="188"/>
        <v>#DIV/0!</v>
      </c>
      <c r="AD392" s="25" t="e">
        <f t="shared" si="189"/>
        <v>#DIV/0!</v>
      </c>
      <c r="AE392" s="25" t="e">
        <f t="shared" si="189"/>
        <v>#DIV/0!</v>
      </c>
      <c r="AF392" s="25" t="e">
        <f t="shared" si="190"/>
        <v>#DIV/0!</v>
      </c>
      <c r="AG392" s="25" t="e">
        <f t="shared" si="190"/>
        <v>#DIV/0!</v>
      </c>
    </row>
    <row r="393" spans="1:33" x14ac:dyDescent="0.25">
      <c r="A393" s="1">
        <f>'Тулуз-Пьерон'!A397</f>
        <v>0</v>
      </c>
      <c r="B393" s="1" t="e">
        <f>AVERAGE('Тулуз-Пьерон'!H397:Q397)</f>
        <v>#DIV/0!</v>
      </c>
      <c r="C393" s="1" t="e">
        <f>AVERAGE('Тулуз-Пьерон'!R397:AA397)</f>
        <v>#DIV/0!</v>
      </c>
      <c r="D393" s="26" t="e">
        <f t="shared" si="156"/>
        <v>#DIV/0!</v>
      </c>
      <c r="E393" s="26" t="e">
        <f>STDEV('Тулуз-Пьерон'!H397:Q397)</f>
        <v>#DIV/0!</v>
      </c>
      <c r="F393" s="26" t="e">
        <f>STDEV('Тулуз-Пьерон'!R397:AA397)</f>
        <v>#DIV/0!</v>
      </c>
      <c r="G393" s="26" t="e">
        <f>SQRT(RSQ('Тулуз-Пьерон'!H397:Q397,'Тулуз-Пьерон'!R397:AA397))</f>
        <v>#DIV/0!</v>
      </c>
      <c r="J393" s="25" t="e">
        <f t="shared" si="157"/>
        <v>#DIV/0!</v>
      </c>
      <c r="K393" s="25" t="e">
        <f t="shared" si="158"/>
        <v>#DIV/0!</v>
      </c>
      <c r="L393" s="25" t="e">
        <f t="shared" si="159"/>
        <v>#DIV/0!</v>
      </c>
      <c r="M393" s="25" t="e">
        <f t="shared" si="186"/>
        <v>#DIV/0!</v>
      </c>
      <c r="N393" s="25" t="e">
        <f t="shared" si="186"/>
        <v>#DIV/0!</v>
      </c>
      <c r="O393" s="25" t="e">
        <f t="shared" si="161"/>
        <v>#DIV/0!</v>
      </c>
      <c r="P393" s="25" t="e">
        <f t="shared" si="162"/>
        <v>#DIV/0!</v>
      </c>
      <c r="Q393" s="25" t="e">
        <f t="shared" si="163"/>
        <v>#DIV/0!</v>
      </c>
      <c r="R393" s="25" t="e">
        <f t="shared" si="164"/>
        <v>#DIV/0!</v>
      </c>
      <c r="S393" s="25" t="e">
        <f t="shared" si="165"/>
        <v>#DIV/0!</v>
      </c>
      <c r="T393" s="25" t="e">
        <f t="shared" si="166"/>
        <v>#DIV/0!</v>
      </c>
      <c r="U393" s="25" t="e">
        <f t="shared" si="167"/>
        <v>#DIV/0!</v>
      </c>
      <c r="V393" s="25" t="e">
        <f t="shared" si="187"/>
        <v>#DIV/0!</v>
      </c>
      <c r="W393" s="25" t="e">
        <f t="shared" si="187"/>
        <v>#DIV/0!</v>
      </c>
      <c r="X393" s="25" t="e">
        <f t="shared" si="169"/>
        <v>#DIV/0!</v>
      </c>
      <c r="Y393" s="25" t="e">
        <f t="shared" si="188"/>
        <v>#DIV/0!</v>
      </c>
      <c r="Z393" s="25" t="e">
        <f t="shared" si="188"/>
        <v>#DIV/0!</v>
      </c>
      <c r="AA393" s="25" t="e">
        <f t="shared" si="188"/>
        <v>#DIV/0!</v>
      </c>
      <c r="AB393" s="25" t="e">
        <f t="shared" si="188"/>
        <v>#DIV/0!</v>
      </c>
      <c r="AC393" s="25" t="e">
        <f t="shared" si="188"/>
        <v>#DIV/0!</v>
      </c>
      <c r="AD393" s="25" t="e">
        <f t="shared" si="189"/>
        <v>#DIV/0!</v>
      </c>
      <c r="AE393" s="25" t="e">
        <f t="shared" si="189"/>
        <v>#DIV/0!</v>
      </c>
      <c r="AF393" s="25" t="e">
        <f t="shared" si="190"/>
        <v>#DIV/0!</v>
      </c>
      <c r="AG393" s="25" t="e">
        <f t="shared" si="190"/>
        <v>#DIV/0!</v>
      </c>
    </row>
    <row r="394" spans="1:33" x14ac:dyDescent="0.25">
      <c r="A394" s="1">
        <f>'Тулуз-Пьерон'!A398</f>
        <v>0</v>
      </c>
      <c r="B394" s="1" t="e">
        <f>AVERAGE('Тулуз-Пьерон'!H398:Q398)</f>
        <v>#DIV/0!</v>
      </c>
      <c r="C394" s="1" t="e">
        <f>AVERAGE('Тулуз-Пьерон'!R398:AA398)</f>
        <v>#DIV/0!</v>
      </c>
      <c r="D394" s="26" t="e">
        <f t="shared" si="156"/>
        <v>#DIV/0!</v>
      </c>
      <c r="E394" s="26" t="e">
        <f>STDEV('Тулуз-Пьерон'!H398:Q398)</f>
        <v>#DIV/0!</v>
      </c>
      <c r="F394" s="26" t="e">
        <f>STDEV('Тулуз-Пьерон'!R398:AA398)</f>
        <v>#DIV/0!</v>
      </c>
      <c r="G394" s="26" t="e">
        <f>SQRT(RSQ('Тулуз-Пьерон'!H398:Q398,'Тулуз-Пьерон'!R398:AA398))</f>
        <v>#DIV/0!</v>
      </c>
      <c r="J394" s="25" t="e">
        <f t="shared" si="157"/>
        <v>#DIV/0!</v>
      </c>
      <c r="K394" s="25" t="e">
        <f t="shared" si="158"/>
        <v>#DIV/0!</v>
      </c>
      <c r="L394" s="25" t="e">
        <f t="shared" si="159"/>
        <v>#DIV/0!</v>
      </c>
      <c r="M394" s="25" t="e">
        <f t="shared" si="186"/>
        <v>#DIV/0!</v>
      </c>
      <c r="N394" s="25" t="e">
        <f t="shared" si="186"/>
        <v>#DIV/0!</v>
      </c>
      <c r="O394" s="25" t="e">
        <f t="shared" si="161"/>
        <v>#DIV/0!</v>
      </c>
      <c r="P394" s="25" t="e">
        <f t="shared" si="162"/>
        <v>#DIV/0!</v>
      </c>
      <c r="Q394" s="25" t="e">
        <f t="shared" si="163"/>
        <v>#DIV/0!</v>
      </c>
      <c r="R394" s="25" t="e">
        <f t="shared" si="164"/>
        <v>#DIV/0!</v>
      </c>
      <c r="S394" s="25" t="e">
        <f t="shared" si="165"/>
        <v>#DIV/0!</v>
      </c>
      <c r="T394" s="25" t="e">
        <f t="shared" si="166"/>
        <v>#DIV/0!</v>
      </c>
      <c r="U394" s="25" t="e">
        <f t="shared" si="167"/>
        <v>#DIV/0!</v>
      </c>
      <c r="V394" s="25" t="e">
        <f t="shared" si="187"/>
        <v>#DIV/0!</v>
      </c>
      <c r="W394" s="25" t="e">
        <f t="shared" si="187"/>
        <v>#DIV/0!</v>
      </c>
      <c r="X394" s="25" t="e">
        <f t="shared" si="169"/>
        <v>#DIV/0!</v>
      </c>
      <c r="Y394" s="25" t="e">
        <f t="shared" si="188"/>
        <v>#DIV/0!</v>
      </c>
      <c r="Z394" s="25" t="e">
        <f t="shared" si="188"/>
        <v>#DIV/0!</v>
      </c>
      <c r="AA394" s="25" t="e">
        <f t="shared" si="188"/>
        <v>#DIV/0!</v>
      </c>
      <c r="AB394" s="25" t="e">
        <f t="shared" si="188"/>
        <v>#DIV/0!</v>
      </c>
      <c r="AC394" s="25" t="e">
        <f t="shared" si="188"/>
        <v>#DIV/0!</v>
      </c>
      <c r="AD394" s="25" t="e">
        <f t="shared" si="189"/>
        <v>#DIV/0!</v>
      </c>
      <c r="AE394" s="25" t="e">
        <f t="shared" si="189"/>
        <v>#DIV/0!</v>
      </c>
      <c r="AF394" s="25" t="e">
        <f t="shared" si="190"/>
        <v>#DIV/0!</v>
      </c>
      <c r="AG394" s="25" t="e">
        <f t="shared" si="190"/>
        <v>#DIV/0!</v>
      </c>
    </row>
    <row r="395" spans="1:33" x14ac:dyDescent="0.25">
      <c r="A395" s="1">
        <f>'Тулуз-Пьерон'!A399</f>
        <v>0</v>
      </c>
      <c r="B395" s="1" t="e">
        <f>AVERAGE('Тулуз-Пьерон'!H399:Q399)</f>
        <v>#DIV/0!</v>
      </c>
      <c r="C395" s="1" t="e">
        <f>AVERAGE('Тулуз-Пьерон'!R399:AA399)</f>
        <v>#DIV/0!</v>
      </c>
      <c r="D395" s="26" t="e">
        <f t="shared" ref="D395:D458" si="191">(B395-C395)/B395</f>
        <v>#DIV/0!</v>
      </c>
      <c r="E395" s="26" t="e">
        <f>STDEV('Тулуз-Пьерон'!H399:Q399)</f>
        <v>#DIV/0!</v>
      </c>
      <c r="F395" s="26" t="e">
        <f>STDEV('Тулуз-Пьерон'!R399:AA399)</f>
        <v>#DIV/0!</v>
      </c>
      <c r="G395" s="26" t="e">
        <f>SQRT(RSQ('Тулуз-Пьерон'!H399:Q399,'Тулуз-Пьерон'!R399:AA399))</f>
        <v>#DIV/0!</v>
      </c>
      <c r="J395" s="25" t="e">
        <f t="shared" ref="J395:J458" si="192">IF(AND($B395&gt;0,$B395&lt;=14),"ПАТОЛОГИЯ",IF(AND($B395&gt;14,$B395&lt;=17),"Слабая",IF(AND($B395&gt;17,$B395&lt;=29),"Средняя",IF(AND($B395&gt;29,$B395&lt;=39),"Хорошая",IF($B395&gt;39,"Высокая","ОШИБКА")))))</f>
        <v>#DIV/0!</v>
      </c>
      <c r="K395" s="25" t="e">
        <f t="shared" ref="K395:K458" si="193">IF(AND($B395&gt;0,$B395&lt;=19),"ПАТОЛОГИЯ",IF(AND($B395&gt;19,$B395&lt;=27),"Слабая",IF(AND($B395&gt;27,$B395&lt;=36),"Средняя",IF(AND($B395&gt;36,$B395&lt;=44),"Хорошая",IF($B395&gt;44,"Высокая","ОШИБКА")))))</f>
        <v>#DIV/0!</v>
      </c>
      <c r="L395" s="25" t="e">
        <f t="shared" ref="L395:L458" si="194">IF(AND($B395&gt;0,$B395&lt;=22),"ПАТОЛОГИЯ",IF(AND($B395&gt;22,$B395&lt;=32),"Слабая",IF(AND($B395&gt;32,$B395&lt;=41),"Средняя",IF(AND($B395&gt;41,$B395&lt;=57),"Хорошая",IF($B395&gt;57,"Высокая","ОШИБКА")))))</f>
        <v>#DIV/0!</v>
      </c>
      <c r="M395" s="25" t="e">
        <f t="shared" si="186"/>
        <v>#DIV/0!</v>
      </c>
      <c r="N395" s="25" t="e">
        <f t="shared" si="186"/>
        <v>#DIV/0!</v>
      </c>
      <c r="O395" s="25" t="e">
        <f t="shared" ref="O395:O458" si="195">IF(AND($B395&gt;0,$B395&lt;=19),"ПАТОЛОГИЯ",IF(AND($B395&gt;19,$B395&lt;=29),"Слабая",IF(AND($B395&gt;29,$B395&lt;=39),"Средняя",IF(AND($B395&gt;39,$B395&lt;=50),"Хорошая",IF($B395&gt;50,"Высокая","ОШИБКА")))))</f>
        <v>#DIV/0!</v>
      </c>
      <c r="P395" s="25" t="e">
        <f t="shared" ref="P395:P458" si="196">IF(AND($B395&gt;0,$B395&lt;=24),"ПАТОЛОГИЯ",IF(AND($B395&gt;24,$B395&lt;=31),"Слабая",IF(AND($B395&gt;31,$B395&lt;=41),"Средняя",IF(AND($B395&gt;41,$B395&lt;=55),"Хорошая",IF($B395&gt;55,"Высокая","ОШИБКА")))))</f>
        <v>#DIV/0!</v>
      </c>
      <c r="Q395" s="25" t="e">
        <f t="shared" ref="Q395:Q458" si="197">IF(AND($B395&gt;0,$B395&lt;=36),"Слабая",IF(AND($B395&gt;36,$B395&lt;=45),"Средняя",IF(AND($B395&gt;45,$B395&lt;=57),"Хорошая",IF($B395&gt;57,"Высокая","ОШИБКА"))))</f>
        <v>#DIV/0!</v>
      </c>
      <c r="R395" s="25" t="e">
        <f t="shared" ref="R395:R458" si="198">IF(AND($B395&gt;0,$B395&lt;=38),"Слабая",IF(AND($B395&gt;38,$B395&lt;=48),"Средняя",IF(AND($B395&gt;48,$B395&lt;=59),"Хорошая",IF($B395&gt;59,"Высокая","ОШИБКА"))))</f>
        <v>#DIV/0!</v>
      </c>
      <c r="S395" s="25" t="e">
        <f t="shared" ref="S395:S458" si="199">IF(AND($B395&gt;0,$B395&lt;=40),"Слабая",IF(AND($B395&gt;40,$B395&lt;=50),"Средняя",IF(AND($B395&gt;50,$B395&lt;=64),"Хорошая",IF($B395&gt;64,"Высокая","ОШИБКА"))))</f>
        <v>#DIV/0!</v>
      </c>
      <c r="T395" s="25" t="e">
        <f t="shared" ref="T395:T458" si="200">IF(AND($B395&gt;0,$B395&lt;=44),"Слабая",IF(AND($B395&gt;44,$B395&lt;=54),"Средняя",IF(AND($B395&gt;54,$B395&lt;=69),"Хорошая",IF($B395&gt;69,"Высокая","ОШИБКА"))))</f>
        <v>#DIV/0!</v>
      </c>
      <c r="U395" s="25" t="e">
        <f t="shared" ref="U395:U458" si="201">IF(AND($B395&gt;0,$B395&lt;=49),"Слабая",IF(AND($B395&gt;49,$B395&lt;=62),"Средняя",IF(AND($B395&gt;62,$B395&lt;=77),"Хорошая",IF($B395&gt;77,"Высокая","ОШИБКА"))))</f>
        <v>#DIV/0!</v>
      </c>
      <c r="V395" s="25" t="e">
        <f t="shared" si="187"/>
        <v>#DIV/0!</v>
      </c>
      <c r="W395" s="25" t="e">
        <f t="shared" si="187"/>
        <v>#DIV/0!</v>
      </c>
      <c r="X395" s="25" t="e">
        <f t="shared" ref="X395:X458" si="202">IF(AND($D395&gt;0,$D395&lt;=0.89),"ПАТОЛОГИЯ",IF(AND($D395&gt;0.89,$D395&lt;=0.91),"Слабая",IF(AND($D395&gt;91,$D395&lt;=0.95),"Средняя",IF(AND($D395&gt;0.95,$D395&lt;=0.97),"Хорошая",IF(AND($D395&gt;0.97,$D395&lt;=1),"Высокая","ОШИБКА")))))</f>
        <v>#DIV/0!</v>
      </c>
      <c r="Y395" s="25" t="e">
        <f t="shared" si="188"/>
        <v>#DIV/0!</v>
      </c>
      <c r="Z395" s="25" t="e">
        <f t="shared" si="188"/>
        <v>#DIV/0!</v>
      </c>
      <c r="AA395" s="25" t="e">
        <f t="shared" si="188"/>
        <v>#DIV/0!</v>
      </c>
      <c r="AB395" s="25" t="e">
        <f t="shared" si="188"/>
        <v>#DIV/0!</v>
      </c>
      <c r="AC395" s="25" t="e">
        <f t="shared" si="188"/>
        <v>#DIV/0!</v>
      </c>
      <c r="AD395" s="25" t="e">
        <f t="shared" si="189"/>
        <v>#DIV/0!</v>
      </c>
      <c r="AE395" s="25" t="e">
        <f t="shared" si="189"/>
        <v>#DIV/0!</v>
      </c>
      <c r="AF395" s="25" t="e">
        <f t="shared" si="190"/>
        <v>#DIV/0!</v>
      </c>
      <c r="AG395" s="25" t="e">
        <f t="shared" si="190"/>
        <v>#DIV/0!</v>
      </c>
    </row>
    <row r="396" spans="1:33" x14ac:dyDescent="0.25">
      <c r="A396" s="1">
        <f>'Тулуз-Пьерон'!A400</f>
        <v>0</v>
      </c>
      <c r="B396" s="1" t="e">
        <f>AVERAGE('Тулуз-Пьерон'!H400:Q400)</f>
        <v>#DIV/0!</v>
      </c>
      <c r="C396" s="1" t="e">
        <f>AVERAGE('Тулуз-Пьерон'!R400:AA400)</f>
        <v>#DIV/0!</v>
      </c>
      <c r="D396" s="26" t="e">
        <f t="shared" si="191"/>
        <v>#DIV/0!</v>
      </c>
      <c r="E396" s="26" t="e">
        <f>STDEV('Тулуз-Пьерон'!H400:Q400)</f>
        <v>#DIV/0!</v>
      </c>
      <c r="F396" s="26" t="e">
        <f>STDEV('Тулуз-Пьерон'!R400:AA400)</f>
        <v>#DIV/0!</v>
      </c>
      <c r="G396" s="26" t="e">
        <f>SQRT(RSQ('Тулуз-Пьерон'!H400:Q400,'Тулуз-Пьерон'!R400:AA400))</f>
        <v>#DIV/0!</v>
      </c>
      <c r="J396" s="25" t="e">
        <f t="shared" si="192"/>
        <v>#DIV/0!</v>
      </c>
      <c r="K396" s="25" t="e">
        <f t="shared" si="193"/>
        <v>#DIV/0!</v>
      </c>
      <c r="L396" s="25" t="e">
        <f t="shared" si="194"/>
        <v>#DIV/0!</v>
      </c>
      <c r="M396" s="25" t="e">
        <f t="shared" si="186"/>
        <v>#DIV/0!</v>
      </c>
      <c r="N396" s="25" t="e">
        <f t="shared" si="186"/>
        <v>#DIV/0!</v>
      </c>
      <c r="O396" s="25" t="e">
        <f t="shared" si="195"/>
        <v>#DIV/0!</v>
      </c>
      <c r="P396" s="25" t="e">
        <f t="shared" si="196"/>
        <v>#DIV/0!</v>
      </c>
      <c r="Q396" s="25" t="e">
        <f t="shared" si="197"/>
        <v>#DIV/0!</v>
      </c>
      <c r="R396" s="25" t="e">
        <f t="shared" si="198"/>
        <v>#DIV/0!</v>
      </c>
      <c r="S396" s="25" t="e">
        <f t="shared" si="199"/>
        <v>#DIV/0!</v>
      </c>
      <c r="T396" s="25" t="e">
        <f t="shared" si="200"/>
        <v>#DIV/0!</v>
      </c>
      <c r="U396" s="25" t="e">
        <f t="shared" si="201"/>
        <v>#DIV/0!</v>
      </c>
      <c r="V396" s="25" t="e">
        <f t="shared" si="187"/>
        <v>#DIV/0!</v>
      </c>
      <c r="W396" s="25" t="e">
        <f t="shared" si="187"/>
        <v>#DIV/0!</v>
      </c>
      <c r="X396" s="25" t="e">
        <f t="shared" si="202"/>
        <v>#DIV/0!</v>
      </c>
      <c r="Y396" s="25" t="e">
        <f t="shared" si="188"/>
        <v>#DIV/0!</v>
      </c>
      <c r="Z396" s="25" t="e">
        <f t="shared" si="188"/>
        <v>#DIV/0!</v>
      </c>
      <c r="AA396" s="25" t="e">
        <f t="shared" si="188"/>
        <v>#DIV/0!</v>
      </c>
      <c r="AB396" s="25" t="e">
        <f t="shared" si="188"/>
        <v>#DIV/0!</v>
      </c>
      <c r="AC396" s="25" t="e">
        <f t="shared" si="188"/>
        <v>#DIV/0!</v>
      </c>
      <c r="AD396" s="25" t="e">
        <f t="shared" si="189"/>
        <v>#DIV/0!</v>
      </c>
      <c r="AE396" s="25" t="e">
        <f t="shared" si="189"/>
        <v>#DIV/0!</v>
      </c>
      <c r="AF396" s="25" t="e">
        <f t="shared" si="190"/>
        <v>#DIV/0!</v>
      </c>
      <c r="AG396" s="25" t="e">
        <f t="shared" si="190"/>
        <v>#DIV/0!</v>
      </c>
    </row>
    <row r="397" spans="1:33" x14ac:dyDescent="0.25">
      <c r="A397" s="1">
        <f>'Тулуз-Пьерон'!A401</f>
        <v>0</v>
      </c>
      <c r="B397" s="1" t="e">
        <f>AVERAGE('Тулуз-Пьерон'!H401:Q401)</f>
        <v>#DIV/0!</v>
      </c>
      <c r="C397" s="1" t="e">
        <f>AVERAGE('Тулуз-Пьерон'!R401:AA401)</f>
        <v>#DIV/0!</v>
      </c>
      <c r="D397" s="26" t="e">
        <f t="shared" si="191"/>
        <v>#DIV/0!</v>
      </c>
      <c r="E397" s="26" t="e">
        <f>STDEV('Тулуз-Пьерон'!H401:Q401)</f>
        <v>#DIV/0!</v>
      </c>
      <c r="F397" s="26" t="e">
        <f>STDEV('Тулуз-Пьерон'!R401:AA401)</f>
        <v>#DIV/0!</v>
      </c>
      <c r="G397" s="26" t="e">
        <f>SQRT(RSQ('Тулуз-Пьерон'!H401:Q401,'Тулуз-Пьерон'!R401:AA401))</f>
        <v>#DIV/0!</v>
      </c>
      <c r="J397" s="25" t="e">
        <f t="shared" si="192"/>
        <v>#DIV/0!</v>
      </c>
      <c r="K397" s="25" t="e">
        <f t="shared" si="193"/>
        <v>#DIV/0!</v>
      </c>
      <c r="L397" s="25" t="e">
        <f t="shared" si="194"/>
        <v>#DIV/0!</v>
      </c>
      <c r="M397" s="25" t="e">
        <f t="shared" si="186"/>
        <v>#DIV/0!</v>
      </c>
      <c r="N397" s="25" t="e">
        <f t="shared" si="186"/>
        <v>#DIV/0!</v>
      </c>
      <c r="O397" s="25" t="e">
        <f t="shared" si="195"/>
        <v>#DIV/0!</v>
      </c>
      <c r="P397" s="25" t="e">
        <f t="shared" si="196"/>
        <v>#DIV/0!</v>
      </c>
      <c r="Q397" s="25" t="e">
        <f t="shared" si="197"/>
        <v>#DIV/0!</v>
      </c>
      <c r="R397" s="25" t="e">
        <f t="shared" si="198"/>
        <v>#DIV/0!</v>
      </c>
      <c r="S397" s="25" t="e">
        <f t="shared" si="199"/>
        <v>#DIV/0!</v>
      </c>
      <c r="T397" s="25" t="e">
        <f t="shared" si="200"/>
        <v>#DIV/0!</v>
      </c>
      <c r="U397" s="25" t="e">
        <f t="shared" si="201"/>
        <v>#DIV/0!</v>
      </c>
      <c r="V397" s="25" t="e">
        <f t="shared" si="187"/>
        <v>#DIV/0!</v>
      </c>
      <c r="W397" s="25" t="e">
        <f t="shared" si="187"/>
        <v>#DIV/0!</v>
      </c>
      <c r="X397" s="25" t="e">
        <f t="shared" si="202"/>
        <v>#DIV/0!</v>
      </c>
      <c r="Y397" s="25" t="e">
        <f t="shared" si="188"/>
        <v>#DIV/0!</v>
      </c>
      <c r="Z397" s="25" t="e">
        <f t="shared" si="188"/>
        <v>#DIV/0!</v>
      </c>
      <c r="AA397" s="25" t="e">
        <f t="shared" si="188"/>
        <v>#DIV/0!</v>
      </c>
      <c r="AB397" s="25" t="e">
        <f t="shared" si="188"/>
        <v>#DIV/0!</v>
      </c>
      <c r="AC397" s="25" t="e">
        <f t="shared" si="188"/>
        <v>#DIV/0!</v>
      </c>
      <c r="AD397" s="25" t="e">
        <f t="shared" si="189"/>
        <v>#DIV/0!</v>
      </c>
      <c r="AE397" s="25" t="e">
        <f t="shared" si="189"/>
        <v>#DIV/0!</v>
      </c>
      <c r="AF397" s="25" t="e">
        <f t="shared" si="190"/>
        <v>#DIV/0!</v>
      </c>
      <c r="AG397" s="25" t="e">
        <f t="shared" si="190"/>
        <v>#DIV/0!</v>
      </c>
    </row>
    <row r="398" spans="1:33" x14ac:dyDescent="0.25">
      <c r="A398" s="1">
        <f>'Тулуз-Пьерон'!A402</f>
        <v>0</v>
      </c>
      <c r="B398" s="1" t="e">
        <f>AVERAGE('Тулуз-Пьерон'!H402:Q402)</f>
        <v>#DIV/0!</v>
      </c>
      <c r="C398" s="1" t="e">
        <f>AVERAGE('Тулуз-Пьерон'!R402:AA402)</f>
        <v>#DIV/0!</v>
      </c>
      <c r="D398" s="26" t="e">
        <f t="shared" si="191"/>
        <v>#DIV/0!</v>
      </c>
      <c r="E398" s="26" t="e">
        <f>STDEV('Тулуз-Пьерон'!H402:Q402)</f>
        <v>#DIV/0!</v>
      </c>
      <c r="F398" s="26" t="e">
        <f>STDEV('Тулуз-Пьерон'!R402:AA402)</f>
        <v>#DIV/0!</v>
      </c>
      <c r="G398" s="26" t="e">
        <f>SQRT(RSQ('Тулуз-Пьерон'!H402:Q402,'Тулуз-Пьерон'!R402:AA402))</f>
        <v>#DIV/0!</v>
      </c>
      <c r="J398" s="25" t="e">
        <f t="shared" si="192"/>
        <v>#DIV/0!</v>
      </c>
      <c r="K398" s="25" t="e">
        <f t="shared" si="193"/>
        <v>#DIV/0!</v>
      </c>
      <c r="L398" s="25" t="e">
        <f t="shared" si="194"/>
        <v>#DIV/0!</v>
      </c>
      <c r="M398" s="25" t="e">
        <f t="shared" si="186"/>
        <v>#DIV/0!</v>
      </c>
      <c r="N398" s="25" t="e">
        <f t="shared" si="186"/>
        <v>#DIV/0!</v>
      </c>
      <c r="O398" s="25" t="e">
        <f t="shared" si="195"/>
        <v>#DIV/0!</v>
      </c>
      <c r="P398" s="25" t="e">
        <f t="shared" si="196"/>
        <v>#DIV/0!</v>
      </c>
      <c r="Q398" s="25" t="e">
        <f t="shared" si="197"/>
        <v>#DIV/0!</v>
      </c>
      <c r="R398" s="25" t="e">
        <f t="shared" si="198"/>
        <v>#DIV/0!</v>
      </c>
      <c r="S398" s="25" t="e">
        <f t="shared" si="199"/>
        <v>#DIV/0!</v>
      </c>
      <c r="T398" s="25" t="e">
        <f t="shared" si="200"/>
        <v>#DIV/0!</v>
      </c>
      <c r="U398" s="25" t="e">
        <f t="shared" si="201"/>
        <v>#DIV/0!</v>
      </c>
      <c r="V398" s="25" t="e">
        <f t="shared" si="187"/>
        <v>#DIV/0!</v>
      </c>
      <c r="W398" s="25" t="e">
        <f t="shared" si="187"/>
        <v>#DIV/0!</v>
      </c>
      <c r="X398" s="25" t="e">
        <f t="shared" si="202"/>
        <v>#DIV/0!</v>
      </c>
      <c r="Y398" s="25" t="e">
        <f t="shared" si="188"/>
        <v>#DIV/0!</v>
      </c>
      <c r="Z398" s="25" t="e">
        <f t="shared" si="188"/>
        <v>#DIV/0!</v>
      </c>
      <c r="AA398" s="25" t="e">
        <f t="shared" si="188"/>
        <v>#DIV/0!</v>
      </c>
      <c r="AB398" s="25" t="e">
        <f t="shared" si="188"/>
        <v>#DIV/0!</v>
      </c>
      <c r="AC398" s="25" t="e">
        <f t="shared" si="188"/>
        <v>#DIV/0!</v>
      </c>
      <c r="AD398" s="25" t="e">
        <f t="shared" si="189"/>
        <v>#DIV/0!</v>
      </c>
      <c r="AE398" s="25" t="e">
        <f t="shared" si="189"/>
        <v>#DIV/0!</v>
      </c>
      <c r="AF398" s="25" t="e">
        <f t="shared" si="190"/>
        <v>#DIV/0!</v>
      </c>
      <c r="AG398" s="25" t="e">
        <f t="shared" si="190"/>
        <v>#DIV/0!</v>
      </c>
    </row>
    <row r="399" spans="1:33" x14ac:dyDescent="0.25">
      <c r="A399" s="1">
        <f>'Тулуз-Пьерон'!A403</f>
        <v>0</v>
      </c>
      <c r="B399" s="1" t="e">
        <f>AVERAGE('Тулуз-Пьерон'!H403:Q403)</f>
        <v>#DIV/0!</v>
      </c>
      <c r="C399" s="1" t="e">
        <f>AVERAGE('Тулуз-Пьерон'!R403:AA403)</f>
        <v>#DIV/0!</v>
      </c>
      <c r="D399" s="26" t="e">
        <f t="shared" si="191"/>
        <v>#DIV/0!</v>
      </c>
      <c r="E399" s="26" t="e">
        <f>STDEV('Тулуз-Пьерон'!H403:Q403)</f>
        <v>#DIV/0!</v>
      </c>
      <c r="F399" s="26" t="e">
        <f>STDEV('Тулуз-Пьерон'!R403:AA403)</f>
        <v>#DIV/0!</v>
      </c>
      <c r="G399" s="26" t="e">
        <f>SQRT(RSQ('Тулуз-Пьерон'!H403:Q403,'Тулуз-Пьерон'!R403:AA403))</f>
        <v>#DIV/0!</v>
      </c>
      <c r="J399" s="25" t="e">
        <f t="shared" si="192"/>
        <v>#DIV/0!</v>
      </c>
      <c r="K399" s="25" t="e">
        <f t="shared" si="193"/>
        <v>#DIV/0!</v>
      </c>
      <c r="L399" s="25" t="e">
        <f t="shared" si="194"/>
        <v>#DIV/0!</v>
      </c>
      <c r="M399" s="25" t="e">
        <f t="shared" si="186"/>
        <v>#DIV/0!</v>
      </c>
      <c r="N399" s="25" t="e">
        <f t="shared" si="186"/>
        <v>#DIV/0!</v>
      </c>
      <c r="O399" s="25" t="e">
        <f t="shared" si="195"/>
        <v>#DIV/0!</v>
      </c>
      <c r="P399" s="25" t="e">
        <f t="shared" si="196"/>
        <v>#DIV/0!</v>
      </c>
      <c r="Q399" s="25" t="e">
        <f t="shared" si="197"/>
        <v>#DIV/0!</v>
      </c>
      <c r="R399" s="25" t="e">
        <f t="shared" si="198"/>
        <v>#DIV/0!</v>
      </c>
      <c r="S399" s="25" t="e">
        <f t="shared" si="199"/>
        <v>#DIV/0!</v>
      </c>
      <c r="T399" s="25" t="e">
        <f t="shared" si="200"/>
        <v>#DIV/0!</v>
      </c>
      <c r="U399" s="25" t="e">
        <f t="shared" si="201"/>
        <v>#DIV/0!</v>
      </c>
      <c r="V399" s="25" t="e">
        <f t="shared" si="187"/>
        <v>#DIV/0!</v>
      </c>
      <c r="W399" s="25" t="e">
        <f t="shared" si="187"/>
        <v>#DIV/0!</v>
      </c>
      <c r="X399" s="25" t="e">
        <f t="shared" si="202"/>
        <v>#DIV/0!</v>
      </c>
      <c r="Y399" s="25" t="e">
        <f t="shared" si="188"/>
        <v>#DIV/0!</v>
      </c>
      <c r="Z399" s="25" t="e">
        <f t="shared" si="188"/>
        <v>#DIV/0!</v>
      </c>
      <c r="AA399" s="25" t="e">
        <f t="shared" si="188"/>
        <v>#DIV/0!</v>
      </c>
      <c r="AB399" s="25" t="e">
        <f t="shared" si="188"/>
        <v>#DIV/0!</v>
      </c>
      <c r="AC399" s="25" t="e">
        <f t="shared" si="188"/>
        <v>#DIV/0!</v>
      </c>
      <c r="AD399" s="25" t="e">
        <f t="shared" si="189"/>
        <v>#DIV/0!</v>
      </c>
      <c r="AE399" s="25" t="e">
        <f t="shared" si="189"/>
        <v>#DIV/0!</v>
      </c>
      <c r="AF399" s="25" t="e">
        <f t="shared" si="190"/>
        <v>#DIV/0!</v>
      </c>
      <c r="AG399" s="25" t="e">
        <f t="shared" si="190"/>
        <v>#DIV/0!</v>
      </c>
    </row>
    <row r="400" spans="1:33" x14ac:dyDescent="0.25">
      <c r="A400" s="1">
        <f>'Тулуз-Пьерон'!A404</f>
        <v>0</v>
      </c>
      <c r="B400" s="1" t="e">
        <f>AVERAGE('Тулуз-Пьерон'!H404:Q404)</f>
        <v>#DIV/0!</v>
      </c>
      <c r="C400" s="1" t="e">
        <f>AVERAGE('Тулуз-Пьерон'!R404:AA404)</f>
        <v>#DIV/0!</v>
      </c>
      <c r="D400" s="26" t="e">
        <f t="shared" si="191"/>
        <v>#DIV/0!</v>
      </c>
      <c r="E400" s="26" t="e">
        <f>STDEV('Тулуз-Пьерон'!H404:Q404)</f>
        <v>#DIV/0!</v>
      </c>
      <c r="F400" s="26" t="e">
        <f>STDEV('Тулуз-Пьерон'!R404:AA404)</f>
        <v>#DIV/0!</v>
      </c>
      <c r="G400" s="26" t="e">
        <f>SQRT(RSQ('Тулуз-Пьерон'!H404:Q404,'Тулуз-Пьерон'!R404:AA404))</f>
        <v>#DIV/0!</v>
      </c>
      <c r="J400" s="25" t="e">
        <f t="shared" si="192"/>
        <v>#DIV/0!</v>
      </c>
      <c r="K400" s="25" t="e">
        <f t="shared" si="193"/>
        <v>#DIV/0!</v>
      </c>
      <c r="L400" s="25" t="e">
        <f t="shared" si="194"/>
        <v>#DIV/0!</v>
      </c>
      <c r="M400" s="25" t="e">
        <f t="shared" si="186"/>
        <v>#DIV/0!</v>
      </c>
      <c r="N400" s="25" t="e">
        <f t="shared" si="186"/>
        <v>#DIV/0!</v>
      </c>
      <c r="O400" s="25" t="e">
        <f t="shared" si="195"/>
        <v>#DIV/0!</v>
      </c>
      <c r="P400" s="25" t="e">
        <f t="shared" si="196"/>
        <v>#DIV/0!</v>
      </c>
      <c r="Q400" s="25" t="e">
        <f t="shared" si="197"/>
        <v>#DIV/0!</v>
      </c>
      <c r="R400" s="25" t="e">
        <f t="shared" si="198"/>
        <v>#DIV/0!</v>
      </c>
      <c r="S400" s="25" t="e">
        <f t="shared" si="199"/>
        <v>#DIV/0!</v>
      </c>
      <c r="T400" s="25" t="e">
        <f t="shared" si="200"/>
        <v>#DIV/0!</v>
      </c>
      <c r="U400" s="25" t="e">
        <f t="shared" si="201"/>
        <v>#DIV/0!</v>
      </c>
      <c r="V400" s="25" t="e">
        <f t="shared" si="187"/>
        <v>#DIV/0!</v>
      </c>
      <c r="W400" s="25" t="e">
        <f t="shared" si="187"/>
        <v>#DIV/0!</v>
      </c>
      <c r="X400" s="25" t="e">
        <f t="shared" si="202"/>
        <v>#DIV/0!</v>
      </c>
      <c r="Y400" s="25" t="e">
        <f t="shared" si="188"/>
        <v>#DIV/0!</v>
      </c>
      <c r="Z400" s="25" t="e">
        <f t="shared" si="188"/>
        <v>#DIV/0!</v>
      </c>
      <c r="AA400" s="25" t="e">
        <f t="shared" si="188"/>
        <v>#DIV/0!</v>
      </c>
      <c r="AB400" s="25" t="e">
        <f t="shared" si="188"/>
        <v>#DIV/0!</v>
      </c>
      <c r="AC400" s="25" t="e">
        <f t="shared" si="188"/>
        <v>#DIV/0!</v>
      </c>
      <c r="AD400" s="25" t="e">
        <f t="shared" si="189"/>
        <v>#DIV/0!</v>
      </c>
      <c r="AE400" s="25" t="e">
        <f t="shared" si="189"/>
        <v>#DIV/0!</v>
      </c>
      <c r="AF400" s="25" t="e">
        <f t="shared" si="190"/>
        <v>#DIV/0!</v>
      </c>
      <c r="AG400" s="25" t="e">
        <f t="shared" si="190"/>
        <v>#DIV/0!</v>
      </c>
    </row>
    <row r="401" spans="1:33" x14ac:dyDescent="0.25">
      <c r="A401" s="1">
        <f>'Тулуз-Пьерон'!A405</f>
        <v>0</v>
      </c>
      <c r="B401" s="1" t="e">
        <f>AVERAGE('Тулуз-Пьерон'!H405:Q405)</f>
        <v>#DIV/0!</v>
      </c>
      <c r="C401" s="1" t="e">
        <f>AVERAGE('Тулуз-Пьерон'!R405:AA405)</f>
        <v>#DIV/0!</v>
      </c>
      <c r="D401" s="26" t="e">
        <f t="shared" si="191"/>
        <v>#DIV/0!</v>
      </c>
      <c r="E401" s="26" t="e">
        <f>STDEV('Тулуз-Пьерон'!H405:Q405)</f>
        <v>#DIV/0!</v>
      </c>
      <c r="F401" s="26" t="e">
        <f>STDEV('Тулуз-Пьерон'!R405:AA405)</f>
        <v>#DIV/0!</v>
      </c>
      <c r="G401" s="26" t="e">
        <f>SQRT(RSQ('Тулуз-Пьерон'!H405:Q405,'Тулуз-Пьерон'!R405:AA405))</f>
        <v>#DIV/0!</v>
      </c>
      <c r="J401" s="25" t="e">
        <f t="shared" si="192"/>
        <v>#DIV/0!</v>
      </c>
      <c r="K401" s="25" t="e">
        <f t="shared" si="193"/>
        <v>#DIV/0!</v>
      </c>
      <c r="L401" s="25" t="e">
        <f t="shared" si="194"/>
        <v>#DIV/0!</v>
      </c>
      <c r="M401" s="25" t="e">
        <f t="shared" si="186"/>
        <v>#DIV/0!</v>
      </c>
      <c r="N401" s="25" t="e">
        <f t="shared" si="186"/>
        <v>#DIV/0!</v>
      </c>
      <c r="O401" s="25" t="e">
        <f t="shared" si="195"/>
        <v>#DIV/0!</v>
      </c>
      <c r="P401" s="25" t="e">
        <f t="shared" si="196"/>
        <v>#DIV/0!</v>
      </c>
      <c r="Q401" s="25" t="e">
        <f t="shared" si="197"/>
        <v>#DIV/0!</v>
      </c>
      <c r="R401" s="25" t="e">
        <f t="shared" si="198"/>
        <v>#DIV/0!</v>
      </c>
      <c r="S401" s="25" t="e">
        <f t="shared" si="199"/>
        <v>#DIV/0!</v>
      </c>
      <c r="T401" s="25" t="e">
        <f t="shared" si="200"/>
        <v>#DIV/0!</v>
      </c>
      <c r="U401" s="25" t="e">
        <f t="shared" si="201"/>
        <v>#DIV/0!</v>
      </c>
      <c r="V401" s="25" t="e">
        <f t="shared" si="187"/>
        <v>#DIV/0!</v>
      </c>
      <c r="W401" s="25" t="e">
        <f t="shared" si="187"/>
        <v>#DIV/0!</v>
      </c>
      <c r="X401" s="25" t="e">
        <f t="shared" si="202"/>
        <v>#DIV/0!</v>
      </c>
      <c r="Y401" s="25" t="e">
        <f t="shared" ref="Y401:AC410" si="203">IF(AND($D401&gt;0,$D401&lt;=0.89),"ПАТОЛОГИЯ",IF(AND($D401&gt;0.89,$D401&lt;=0.91),"Слабая",IF(AND($D401&gt;91,$D401&lt;=0.93),"Средняя",IF(AND($D401&gt;0.93,$D401&lt;=0.96),"Хорошая",IF(AND($D401&gt;0.96,$D401&lt;=1),"Высокая","ОШИБКА")))))</f>
        <v>#DIV/0!</v>
      </c>
      <c r="Z401" s="25" t="e">
        <f t="shared" si="203"/>
        <v>#DIV/0!</v>
      </c>
      <c r="AA401" s="25" t="e">
        <f t="shared" si="203"/>
        <v>#DIV/0!</v>
      </c>
      <c r="AB401" s="25" t="e">
        <f t="shared" si="203"/>
        <v>#DIV/0!</v>
      </c>
      <c r="AC401" s="25" t="e">
        <f t="shared" si="203"/>
        <v>#DIV/0!</v>
      </c>
      <c r="AD401" s="25" t="e">
        <f t="shared" si="189"/>
        <v>#DIV/0!</v>
      </c>
      <c r="AE401" s="25" t="e">
        <f t="shared" si="189"/>
        <v>#DIV/0!</v>
      </c>
      <c r="AF401" s="25" t="e">
        <f t="shared" si="190"/>
        <v>#DIV/0!</v>
      </c>
      <c r="AG401" s="25" t="e">
        <f t="shared" si="190"/>
        <v>#DIV/0!</v>
      </c>
    </row>
    <row r="402" spans="1:33" x14ac:dyDescent="0.25">
      <c r="A402" s="1">
        <f>'Тулуз-Пьерон'!A406</f>
        <v>0</v>
      </c>
      <c r="B402" s="1" t="e">
        <f>AVERAGE('Тулуз-Пьерон'!H406:Q406)</f>
        <v>#DIV/0!</v>
      </c>
      <c r="C402" s="1" t="e">
        <f>AVERAGE('Тулуз-Пьерон'!R406:AA406)</f>
        <v>#DIV/0!</v>
      </c>
      <c r="D402" s="26" t="e">
        <f t="shared" si="191"/>
        <v>#DIV/0!</v>
      </c>
      <c r="E402" s="26" t="e">
        <f>STDEV('Тулуз-Пьерон'!H406:Q406)</f>
        <v>#DIV/0!</v>
      </c>
      <c r="F402" s="26" t="e">
        <f>STDEV('Тулуз-Пьерон'!R406:AA406)</f>
        <v>#DIV/0!</v>
      </c>
      <c r="G402" s="26" t="e">
        <f>SQRT(RSQ('Тулуз-Пьерон'!H406:Q406,'Тулуз-Пьерон'!R406:AA406))</f>
        <v>#DIV/0!</v>
      </c>
      <c r="J402" s="25" t="e">
        <f t="shared" si="192"/>
        <v>#DIV/0!</v>
      </c>
      <c r="K402" s="25" t="e">
        <f t="shared" si="193"/>
        <v>#DIV/0!</v>
      </c>
      <c r="L402" s="25" t="e">
        <f t="shared" si="194"/>
        <v>#DIV/0!</v>
      </c>
      <c r="M402" s="25" t="e">
        <f t="shared" si="186"/>
        <v>#DIV/0!</v>
      </c>
      <c r="N402" s="25" t="e">
        <f t="shared" si="186"/>
        <v>#DIV/0!</v>
      </c>
      <c r="O402" s="25" t="e">
        <f t="shared" si="195"/>
        <v>#DIV/0!</v>
      </c>
      <c r="P402" s="25" t="e">
        <f t="shared" si="196"/>
        <v>#DIV/0!</v>
      </c>
      <c r="Q402" s="25" t="e">
        <f t="shared" si="197"/>
        <v>#DIV/0!</v>
      </c>
      <c r="R402" s="25" t="e">
        <f t="shared" si="198"/>
        <v>#DIV/0!</v>
      </c>
      <c r="S402" s="25" t="e">
        <f t="shared" si="199"/>
        <v>#DIV/0!</v>
      </c>
      <c r="T402" s="25" t="e">
        <f t="shared" si="200"/>
        <v>#DIV/0!</v>
      </c>
      <c r="U402" s="25" t="e">
        <f t="shared" si="201"/>
        <v>#DIV/0!</v>
      </c>
      <c r="V402" s="25" t="e">
        <f t="shared" si="187"/>
        <v>#DIV/0!</v>
      </c>
      <c r="W402" s="25" t="e">
        <f t="shared" si="187"/>
        <v>#DIV/0!</v>
      </c>
      <c r="X402" s="25" t="e">
        <f t="shared" si="202"/>
        <v>#DIV/0!</v>
      </c>
      <c r="Y402" s="25" t="e">
        <f t="shared" si="203"/>
        <v>#DIV/0!</v>
      </c>
      <c r="Z402" s="25" t="e">
        <f t="shared" si="203"/>
        <v>#DIV/0!</v>
      </c>
      <c r="AA402" s="25" t="e">
        <f t="shared" si="203"/>
        <v>#DIV/0!</v>
      </c>
      <c r="AB402" s="25" t="e">
        <f t="shared" si="203"/>
        <v>#DIV/0!</v>
      </c>
      <c r="AC402" s="25" t="e">
        <f t="shared" si="203"/>
        <v>#DIV/0!</v>
      </c>
      <c r="AD402" s="25" t="e">
        <f t="shared" si="189"/>
        <v>#DIV/0!</v>
      </c>
      <c r="AE402" s="25" t="e">
        <f t="shared" si="189"/>
        <v>#DIV/0!</v>
      </c>
      <c r="AF402" s="25" t="e">
        <f t="shared" si="190"/>
        <v>#DIV/0!</v>
      </c>
      <c r="AG402" s="25" t="e">
        <f t="shared" si="190"/>
        <v>#DIV/0!</v>
      </c>
    </row>
    <row r="403" spans="1:33" x14ac:dyDescent="0.25">
      <c r="A403" s="1">
        <f>'Тулуз-Пьерон'!A407</f>
        <v>0</v>
      </c>
      <c r="B403" s="1" t="e">
        <f>AVERAGE('Тулуз-Пьерон'!H407:Q407)</f>
        <v>#DIV/0!</v>
      </c>
      <c r="C403" s="1" t="e">
        <f>AVERAGE('Тулуз-Пьерон'!R407:AA407)</f>
        <v>#DIV/0!</v>
      </c>
      <c r="D403" s="26" t="e">
        <f t="shared" si="191"/>
        <v>#DIV/0!</v>
      </c>
      <c r="E403" s="26" t="e">
        <f>STDEV('Тулуз-Пьерон'!H407:Q407)</f>
        <v>#DIV/0!</v>
      </c>
      <c r="F403" s="26" t="e">
        <f>STDEV('Тулуз-Пьерон'!R407:AA407)</f>
        <v>#DIV/0!</v>
      </c>
      <c r="G403" s="26" t="e">
        <f>SQRT(RSQ('Тулуз-Пьерон'!H407:Q407,'Тулуз-Пьерон'!R407:AA407))</f>
        <v>#DIV/0!</v>
      </c>
      <c r="J403" s="25" t="e">
        <f t="shared" si="192"/>
        <v>#DIV/0!</v>
      </c>
      <c r="K403" s="25" t="e">
        <f t="shared" si="193"/>
        <v>#DIV/0!</v>
      </c>
      <c r="L403" s="25" t="e">
        <f t="shared" si="194"/>
        <v>#DIV/0!</v>
      </c>
      <c r="M403" s="25" t="e">
        <f t="shared" si="186"/>
        <v>#DIV/0!</v>
      </c>
      <c r="N403" s="25" t="e">
        <f t="shared" si="186"/>
        <v>#DIV/0!</v>
      </c>
      <c r="O403" s="25" t="e">
        <f t="shared" si="195"/>
        <v>#DIV/0!</v>
      </c>
      <c r="P403" s="25" t="e">
        <f t="shared" si="196"/>
        <v>#DIV/0!</v>
      </c>
      <c r="Q403" s="25" t="e">
        <f t="shared" si="197"/>
        <v>#DIV/0!</v>
      </c>
      <c r="R403" s="25" t="e">
        <f t="shared" si="198"/>
        <v>#DIV/0!</v>
      </c>
      <c r="S403" s="25" t="e">
        <f t="shared" si="199"/>
        <v>#DIV/0!</v>
      </c>
      <c r="T403" s="25" t="e">
        <f t="shared" si="200"/>
        <v>#DIV/0!</v>
      </c>
      <c r="U403" s="25" t="e">
        <f t="shared" si="201"/>
        <v>#DIV/0!</v>
      </c>
      <c r="V403" s="25" t="e">
        <f t="shared" si="187"/>
        <v>#DIV/0!</v>
      </c>
      <c r="W403" s="25" t="e">
        <f t="shared" si="187"/>
        <v>#DIV/0!</v>
      </c>
      <c r="X403" s="25" t="e">
        <f t="shared" si="202"/>
        <v>#DIV/0!</v>
      </c>
      <c r="Y403" s="25" t="e">
        <f t="shared" si="203"/>
        <v>#DIV/0!</v>
      </c>
      <c r="Z403" s="25" t="e">
        <f t="shared" si="203"/>
        <v>#DIV/0!</v>
      </c>
      <c r="AA403" s="25" t="e">
        <f t="shared" si="203"/>
        <v>#DIV/0!</v>
      </c>
      <c r="AB403" s="25" t="e">
        <f t="shared" si="203"/>
        <v>#DIV/0!</v>
      </c>
      <c r="AC403" s="25" t="e">
        <f t="shared" si="203"/>
        <v>#DIV/0!</v>
      </c>
      <c r="AD403" s="25" t="e">
        <f t="shared" si="189"/>
        <v>#DIV/0!</v>
      </c>
      <c r="AE403" s="25" t="e">
        <f t="shared" si="189"/>
        <v>#DIV/0!</v>
      </c>
      <c r="AF403" s="25" t="e">
        <f t="shared" si="190"/>
        <v>#DIV/0!</v>
      </c>
      <c r="AG403" s="25" t="e">
        <f t="shared" si="190"/>
        <v>#DIV/0!</v>
      </c>
    </row>
    <row r="404" spans="1:33" x14ac:dyDescent="0.25">
      <c r="A404" s="1">
        <f>'Тулуз-Пьерон'!A408</f>
        <v>0</v>
      </c>
      <c r="B404" s="1" t="e">
        <f>AVERAGE('Тулуз-Пьерон'!H408:Q408)</f>
        <v>#DIV/0!</v>
      </c>
      <c r="C404" s="1" t="e">
        <f>AVERAGE('Тулуз-Пьерон'!R408:AA408)</f>
        <v>#DIV/0!</v>
      </c>
      <c r="D404" s="26" t="e">
        <f t="shared" si="191"/>
        <v>#DIV/0!</v>
      </c>
      <c r="E404" s="26" t="e">
        <f>STDEV('Тулуз-Пьерон'!H408:Q408)</f>
        <v>#DIV/0!</v>
      </c>
      <c r="F404" s="26" t="e">
        <f>STDEV('Тулуз-Пьерон'!R408:AA408)</f>
        <v>#DIV/0!</v>
      </c>
      <c r="G404" s="26" t="e">
        <f>SQRT(RSQ('Тулуз-Пьерон'!H408:Q408,'Тулуз-Пьерон'!R408:AA408))</f>
        <v>#DIV/0!</v>
      </c>
      <c r="J404" s="25" t="e">
        <f t="shared" si="192"/>
        <v>#DIV/0!</v>
      </c>
      <c r="K404" s="25" t="e">
        <f t="shared" si="193"/>
        <v>#DIV/0!</v>
      </c>
      <c r="L404" s="25" t="e">
        <f t="shared" si="194"/>
        <v>#DIV/0!</v>
      </c>
      <c r="M404" s="25" t="e">
        <f t="shared" si="186"/>
        <v>#DIV/0!</v>
      </c>
      <c r="N404" s="25" t="e">
        <f t="shared" si="186"/>
        <v>#DIV/0!</v>
      </c>
      <c r="O404" s="25" t="e">
        <f t="shared" si="195"/>
        <v>#DIV/0!</v>
      </c>
      <c r="P404" s="25" t="e">
        <f t="shared" si="196"/>
        <v>#DIV/0!</v>
      </c>
      <c r="Q404" s="25" t="e">
        <f t="shared" si="197"/>
        <v>#DIV/0!</v>
      </c>
      <c r="R404" s="25" t="e">
        <f t="shared" si="198"/>
        <v>#DIV/0!</v>
      </c>
      <c r="S404" s="25" t="e">
        <f t="shared" si="199"/>
        <v>#DIV/0!</v>
      </c>
      <c r="T404" s="25" t="e">
        <f t="shared" si="200"/>
        <v>#DIV/0!</v>
      </c>
      <c r="U404" s="25" t="e">
        <f t="shared" si="201"/>
        <v>#DIV/0!</v>
      </c>
      <c r="V404" s="25" t="e">
        <f t="shared" si="187"/>
        <v>#DIV/0!</v>
      </c>
      <c r="W404" s="25" t="e">
        <f t="shared" si="187"/>
        <v>#DIV/0!</v>
      </c>
      <c r="X404" s="25" t="e">
        <f t="shared" si="202"/>
        <v>#DIV/0!</v>
      </c>
      <c r="Y404" s="25" t="e">
        <f t="shared" si="203"/>
        <v>#DIV/0!</v>
      </c>
      <c r="Z404" s="25" t="e">
        <f t="shared" si="203"/>
        <v>#DIV/0!</v>
      </c>
      <c r="AA404" s="25" t="e">
        <f t="shared" si="203"/>
        <v>#DIV/0!</v>
      </c>
      <c r="AB404" s="25" t="e">
        <f t="shared" si="203"/>
        <v>#DIV/0!</v>
      </c>
      <c r="AC404" s="25" t="e">
        <f t="shared" si="203"/>
        <v>#DIV/0!</v>
      </c>
      <c r="AD404" s="25" t="e">
        <f t="shared" si="189"/>
        <v>#DIV/0!</v>
      </c>
      <c r="AE404" s="25" t="e">
        <f t="shared" si="189"/>
        <v>#DIV/0!</v>
      </c>
      <c r="AF404" s="25" t="e">
        <f t="shared" si="190"/>
        <v>#DIV/0!</v>
      </c>
      <c r="AG404" s="25" t="e">
        <f t="shared" si="190"/>
        <v>#DIV/0!</v>
      </c>
    </row>
    <row r="405" spans="1:33" x14ac:dyDescent="0.25">
      <c r="A405" s="1">
        <f>'Тулуз-Пьерон'!A409</f>
        <v>0</v>
      </c>
      <c r="B405" s="1" t="e">
        <f>AVERAGE('Тулуз-Пьерон'!H409:Q409)</f>
        <v>#DIV/0!</v>
      </c>
      <c r="C405" s="1" t="e">
        <f>AVERAGE('Тулуз-Пьерон'!R409:AA409)</f>
        <v>#DIV/0!</v>
      </c>
      <c r="D405" s="26" t="e">
        <f t="shared" si="191"/>
        <v>#DIV/0!</v>
      </c>
      <c r="E405" s="26" t="e">
        <f>STDEV('Тулуз-Пьерон'!H409:Q409)</f>
        <v>#DIV/0!</v>
      </c>
      <c r="F405" s="26" t="e">
        <f>STDEV('Тулуз-Пьерон'!R409:AA409)</f>
        <v>#DIV/0!</v>
      </c>
      <c r="G405" s="26" t="e">
        <f>SQRT(RSQ('Тулуз-Пьерон'!H409:Q409,'Тулуз-Пьерон'!R409:AA409))</f>
        <v>#DIV/0!</v>
      </c>
      <c r="J405" s="25" t="e">
        <f t="shared" si="192"/>
        <v>#DIV/0!</v>
      </c>
      <c r="K405" s="25" t="e">
        <f t="shared" si="193"/>
        <v>#DIV/0!</v>
      </c>
      <c r="L405" s="25" t="e">
        <f t="shared" si="194"/>
        <v>#DIV/0!</v>
      </c>
      <c r="M405" s="25" t="e">
        <f t="shared" si="186"/>
        <v>#DIV/0!</v>
      </c>
      <c r="N405" s="25" t="e">
        <f t="shared" si="186"/>
        <v>#DIV/0!</v>
      </c>
      <c r="O405" s="25" t="e">
        <f t="shared" si="195"/>
        <v>#DIV/0!</v>
      </c>
      <c r="P405" s="25" t="e">
        <f t="shared" si="196"/>
        <v>#DIV/0!</v>
      </c>
      <c r="Q405" s="25" t="e">
        <f t="shared" si="197"/>
        <v>#DIV/0!</v>
      </c>
      <c r="R405" s="25" t="e">
        <f t="shared" si="198"/>
        <v>#DIV/0!</v>
      </c>
      <c r="S405" s="25" t="e">
        <f t="shared" si="199"/>
        <v>#DIV/0!</v>
      </c>
      <c r="T405" s="25" t="e">
        <f t="shared" si="200"/>
        <v>#DIV/0!</v>
      </c>
      <c r="U405" s="25" t="e">
        <f t="shared" si="201"/>
        <v>#DIV/0!</v>
      </c>
      <c r="V405" s="25" t="e">
        <f t="shared" si="187"/>
        <v>#DIV/0!</v>
      </c>
      <c r="W405" s="25" t="e">
        <f t="shared" si="187"/>
        <v>#DIV/0!</v>
      </c>
      <c r="X405" s="25" t="e">
        <f t="shared" si="202"/>
        <v>#DIV/0!</v>
      </c>
      <c r="Y405" s="25" t="e">
        <f t="shared" si="203"/>
        <v>#DIV/0!</v>
      </c>
      <c r="Z405" s="25" t="e">
        <f t="shared" si="203"/>
        <v>#DIV/0!</v>
      </c>
      <c r="AA405" s="25" t="e">
        <f t="shared" si="203"/>
        <v>#DIV/0!</v>
      </c>
      <c r="AB405" s="25" t="e">
        <f t="shared" si="203"/>
        <v>#DIV/0!</v>
      </c>
      <c r="AC405" s="25" t="e">
        <f t="shared" si="203"/>
        <v>#DIV/0!</v>
      </c>
      <c r="AD405" s="25" t="e">
        <f t="shared" si="189"/>
        <v>#DIV/0!</v>
      </c>
      <c r="AE405" s="25" t="e">
        <f t="shared" si="189"/>
        <v>#DIV/0!</v>
      </c>
      <c r="AF405" s="25" t="e">
        <f t="shared" si="190"/>
        <v>#DIV/0!</v>
      </c>
      <c r="AG405" s="25" t="e">
        <f t="shared" si="190"/>
        <v>#DIV/0!</v>
      </c>
    </row>
    <row r="406" spans="1:33" x14ac:dyDescent="0.25">
      <c r="A406" s="1">
        <f>'Тулуз-Пьерон'!A410</f>
        <v>0</v>
      </c>
      <c r="B406" s="1" t="e">
        <f>AVERAGE('Тулуз-Пьерон'!H410:Q410)</f>
        <v>#DIV/0!</v>
      </c>
      <c r="C406" s="1" t="e">
        <f>AVERAGE('Тулуз-Пьерон'!R410:AA410)</f>
        <v>#DIV/0!</v>
      </c>
      <c r="D406" s="26" t="e">
        <f t="shared" si="191"/>
        <v>#DIV/0!</v>
      </c>
      <c r="E406" s="26" t="e">
        <f>STDEV('Тулуз-Пьерон'!H410:Q410)</f>
        <v>#DIV/0!</v>
      </c>
      <c r="F406" s="26" t="e">
        <f>STDEV('Тулуз-Пьерон'!R410:AA410)</f>
        <v>#DIV/0!</v>
      </c>
      <c r="G406" s="26" t="e">
        <f>SQRT(RSQ('Тулуз-Пьерон'!H410:Q410,'Тулуз-Пьерон'!R410:AA410))</f>
        <v>#DIV/0!</v>
      </c>
      <c r="J406" s="25" t="e">
        <f t="shared" si="192"/>
        <v>#DIV/0!</v>
      </c>
      <c r="K406" s="25" t="e">
        <f t="shared" si="193"/>
        <v>#DIV/0!</v>
      </c>
      <c r="L406" s="25" t="e">
        <f t="shared" si="194"/>
        <v>#DIV/0!</v>
      </c>
      <c r="M406" s="25" t="e">
        <f t="shared" si="186"/>
        <v>#DIV/0!</v>
      </c>
      <c r="N406" s="25" t="e">
        <f t="shared" si="186"/>
        <v>#DIV/0!</v>
      </c>
      <c r="O406" s="25" t="e">
        <f t="shared" si="195"/>
        <v>#DIV/0!</v>
      </c>
      <c r="P406" s="25" t="e">
        <f t="shared" si="196"/>
        <v>#DIV/0!</v>
      </c>
      <c r="Q406" s="25" t="e">
        <f t="shared" si="197"/>
        <v>#DIV/0!</v>
      </c>
      <c r="R406" s="25" t="e">
        <f t="shared" si="198"/>
        <v>#DIV/0!</v>
      </c>
      <c r="S406" s="25" t="e">
        <f t="shared" si="199"/>
        <v>#DIV/0!</v>
      </c>
      <c r="T406" s="25" t="e">
        <f t="shared" si="200"/>
        <v>#DIV/0!</v>
      </c>
      <c r="U406" s="25" t="e">
        <f t="shared" si="201"/>
        <v>#DIV/0!</v>
      </c>
      <c r="V406" s="25" t="e">
        <f t="shared" si="187"/>
        <v>#DIV/0!</v>
      </c>
      <c r="W406" s="25" t="e">
        <f t="shared" si="187"/>
        <v>#DIV/0!</v>
      </c>
      <c r="X406" s="25" t="e">
        <f t="shared" si="202"/>
        <v>#DIV/0!</v>
      </c>
      <c r="Y406" s="25" t="e">
        <f t="shared" si="203"/>
        <v>#DIV/0!</v>
      </c>
      <c r="Z406" s="25" t="e">
        <f t="shared" si="203"/>
        <v>#DIV/0!</v>
      </c>
      <c r="AA406" s="25" t="e">
        <f t="shared" si="203"/>
        <v>#DIV/0!</v>
      </c>
      <c r="AB406" s="25" t="e">
        <f t="shared" si="203"/>
        <v>#DIV/0!</v>
      </c>
      <c r="AC406" s="25" t="e">
        <f t="shared" si="203"/>
        <v>#DIV/0!</v>
      </c>
      <c r="AD406" s="25" t="e">
        <f t="shared" si="189"/>
        <v>#DIV/0!</v>
      </c>
      <c r="AE406" s="25" t="e">
        <f t="shared" si="189"/>
        <v>#DIV/0!</v>
      </c>
      <c r="AF406" s="25" t="e">
        <f t="shared" si="190"/>
        <v>#DIV/0!</v>
      </c>
      <c r="AG406" s="25" t="e">
        <f t="shared" si="190"/>
        <v>#DIV/0!</v>
      </c>
    </row>
    <row r="407" spans="1:33" x14ac:dyDescent="0.25">
      <c r="A407" s="1">
        <f>'Тулуз-Пьерон'!A411</f>
        <v>0</v>
      </c>
      <c r="B407" s="1" t="e">
        <f>AVERAGE('Тулуз-Пьерон'!H411:Q411)</f>
        <v>#DIV/0!</v>
      </c>
      <c r="C407" s="1" t="e">
        <f>AVERAGE('Тулуз-Пьерон'!R411:AA411)</f>
        <v>#DIV/0!</v>
      </c>
      <c r="D407" s="26" t="e">
        <f t="shared" si="191"/>
        <v>#DIV/0!</v>
      </c>
      <c r="E407" s="26" t="e">
        <f>STDEV('Тулуз-Пьерон'!H411:Q411)</f>
        <v>#DIV/0!</v>
      </c>
      <c r="F407" s="26" t="e">
        <f>STDEV('Тулуз-Пьерон'!R411:AA411)</f>
        <v>#DIV/0!</v>
      </c>
      <c r="G407" s="26" t="e">
        <f>SQRT(RSQ('Тулуз-Пьерон'!H411:Q411,'Тулуз-Пьерон'!R411:AA411))</f>
        <v>#DIV/0!</v>
      </c>
      <c r="J407" s="25" t="e">
        <f t="shared" si="192"/>
        <v>#DIV/0!</v>
      </c>
      <c r="K407" s="25" t="e">
        <f t="shared" si="193"/>
        <v>#DIV/0!</v>
      </c>
      <c r="L407" s="25" t="e">
        <f t="shared" si="194"/>
        <v>#DIV/0!</v>
      </c>
      <c r="M407" s="25" t="e">
        <f t="shared" si="186"/>
        <v>#DIV/0!</v>
      </c>
      <c r="N407" s="25" t="e">
        <f t="shared" si="186"/>
        <v>#DIV/0!</v>
      </c>
      <c r="O407" s="25" t="e">
        <f t="shared" si="195"/>
        <v>#DIV/0!</v>
      </c>
      <c r="P407" s="25" t="e">
        <f t="shared" si="196"/>
        <v>#DIV/0!</v>
      </c>
      <c r="Q407" s="25" t="e">
        <f t="shared" si="197"/>
        <v>#DIV/0!</v>
      </c>
      <c r="R407" s="25" t="e">
        <f t="shared" si="198"/>
        <v>#DIV/0!</v>
      </c>
      <c r="S407" s="25" t="e">
        <f t="shared" si="199"/>
        <v>#DIV/0!</v>
      </c>
      <c r="T407" s="25" t="e">
        <f t="shared" si="200"/>
        <v>#DIV/0!</v>
      </c>
      <c r="U407" s="25" t="e">
        <f t="shared" si="201"/>
        <v>#DIV/0!</v>
      </c>
      <c r="V407" s="25" t="e">
        <f t="shared" si="187"/>
        <v>#DIV/0!</v>
      </c>
      <c r="W407" s="25" t="e">
        <f t="shared" si="187"/>
        <v>#DIV/0!</v>
      </c>
      <c r="X407" s="25" t="e">
        <f t="shared" si="202"/>
        <v>#DIV/0!</v>
      </c>
      <c r="Y407" s="25" t="e">
        <f t="shared" si="203"/>
        <v>#DIV/0!</v>
      </c>
      <c r="Z407" s="25" t="e">
        <f t="shared" si="203"/>
        <v>#DIV/0!</v>
      </c>
      <c r="AA407" s="25" t="e">
        <f t="shared" si="203"/>
        <v>#DIV/0!</v>
      </c>
      <c r="AB407" s="25" t="e">
        <f t="shared" si="203"/>
        <v>#DIV/0!</v>
      </c>
      <c r="AC407" s="25" t="e">
        <f t="shared" si="203"/>
        <v>#DIV/0!</v>
      </c>
      <c r="AD407" s="25" t="e">
        <f t="shared" si="189"/>
        <v>#DIV/0!</v>
      </c>
      <c r="AE407" s="25" t="e">
        <f t="shared" si="189"/>
        <v>#DIV/0!</v>
      </c>
      <c r="AF407" s="25" t="e">
        <f t="shared" si="190"/>
        <v>#DIV/0!</v>
      </c>
      <c r="AG407" s="25" t="e">
        <f t="shared" si="190"/>
        <v>#DIV/0!</v>
      </c>
    </row>
    <row r="408" spans="1:33" x14ac:dyDescent="0.25">
      <c r="A408" s="1">
        <f>'Тулуз-Пьерон'!A412</f>
        <v>0</v>
      </c>
      <c r="B408" s="1" t="e">
        <f>AVERAGE('Тулуз-Пьерон'!H412:Q412)</f>
        <v>#DIV/0!</v>
      </c>
      <c r="C408" s="1" t="e">
        <f>AVERAGE('Тулуз-Пьерон'!R412:AA412)</f>
        <v>#DIV/0!</v>
      </c>
      <c r="D408" s="26" t="e">
        <f t="shared" si="191"/>
        <v>#DIV/0!</v>
      </c>
      <c r="E408" s="26" t="e">
        <f>STDEV('Тулуз-Пьерон'!H412:Q412)</f>
        <v>#DIV/0!</v>
      </c>
      <c r="F408" s="26" t="e">
        <f>STDEV('Тулуз-Пьерон'!R412:AA412)</f>
        <v>#DIV/0!</v>
      </c>
      <c r="G408" s="26" t="e">
        <f>SQRT(RSQ('Тулуз-Пьерон'!H412:Q412,'Тулуз-Пьерон'!R412:AA412))</f>
        <v>#DIV/0!</v>
      </c>
      <c r="J408" s="25" t="e">
        <f t="shared" si="192"/>
        <v>#DIV/0!</v>
      </c>
      <c r="K408" s="25" t="e">
        <f t="shared" si="193"/>
        <v>#DIV/0!</v>
      </c>
      <c r="L408" s="25" t="e">
        <f t="shared" si="194"/>
        <v>#DIV/0!</v>
      </c>
      <c r="M408" s="25" t="e">
        <f t="shared" si="186"/>
        <v>#DIV/0!</v>
      </c>
      <c r="N408" s="25" t="e">
        <f t="shared" si="186"/>
        <v>#DIV/0!</v>
      </c>
      <c r="O408" s="25" t="e">
        <f t="shared" si="195"/>
        <v>#DIV/0!</v>
      </c>
      <c r="P408" s="25" t="e">
        <f t="shared" si="196"/>
        <v>#DIV/0!</v>
      </c>
      <c r="Q408" s="25" t="e">
        <f t="shared" si="197"/>
        <v>#DIV/0!</v>
      </c>
      <c r="R408" s="25" t="e">
        <f t="shared" si="198"/>
        <v>#DIV/0!</v>
      </c>
      <c r="S408" s="25" t="e">
        <f t="shared" si="199"/>
        <v>#DIV/0!</v>
      </c>
      <c r="T408" s="25" t="e">
        <f t="shared" si="200"/>
        <v>#DIV/0!</v>
      </c>
      <c r="U408" s="25" t="e">
        <f t="shared" si="201"/>
        <v>#DIV/0!</v>
      </c>
      <c r="V408" s="25" t="e">
        <f t="shared" si="187"/>
        <v>#DIV/0!</v>
      </c>
      <c r="W408" s="25" t="e">
        <f t="shared" si="187"/>
        <v>#DIV/0!</v>
      </c>
      <c r="X408" s="25" t="e">
        <f t="shared" si="202"/>
        <v>#DIV/0!</v>
      </c>
      <c r="Y408" s="25" t="e">
        <f t="shared" si="203"/>
        <v>#DIV/0!</v>
      </c>
      <c r="Z408" s="25" t="e">
        <f t="shared" si="203"/>
        <v>#DIV/0!</v>
      </c>
      <c r="AA408" s="25" t="e">
        <f t="shared" si="203"/>
        <v>#DIV/0!</v>
      </c>
      <c r="AB408" s="25" t="e">
        <f t="shared" si="203"/>
        <v>#DIV/0!</v>
      </c>
      <c r="AC408" s="25" t="e">
        <f t="shared" si="203"/>
        <v>#DIV/0!</v>
      </c>
      <c r="AD408" s="25" t="e">
        <f t="shared" si="189"/>
        <v>#DIV/0!</v>
      </c>
      <c r="AE408" s="25" t="e">
        <f t="shared" si="189"/>
        <v>#DIV/0!</v>
      </c>
      <c r="AF408" s="25" t="e">
        <f t="shared" si="190"/>
        <v>#DIV/0!</v>
      </c>
      <c r="AG408" s="25" t="e">
        <f t="shared" si="190"/>
        <v>#DIV/0!</v>
      </c>
    </row>
    <row r="409" spans="1:33" x14ac:dyDescent="0.25">
      <c r="A409" s="1">
        <f>'Тулуз-Пьерон'!A413</f>
        <v>0</v>
      </c>
      <c r="B409" s="1" t="e">
        <f>AVERAGE('Тулуз-Пьерон'!H413:Q413)</f>
        <v>#DIV/0!</v>
      </c>
      <c r="C409" s="1" t="e">
        <f>AVERAGE('Тулуз-Пьерон'!R413:AA413)</f>
        <v>#DIV/0!</v>
      </c>
      <c r="D409" s="26" t="e">
        <f t="shared" si="191"/>
        <v>#DIV/0!</v>
      </c>
      <c r="E409" s="26" t="e">
        <f>STDEV('Тулуз-Пьерон'!H413:Q413)</f>
        <v>#DIV/0!</v>
      </c>
      <c r="F409" s="26" t="e">
        <f>STDEV('Тулуз-Пьерон'!R413:AA413)</f>
        <v>#DIV/0!</v>
      </c>
      <c r="G409" s="26" t="e">
        <f>SQRT(RSQ('Тулуз-Пьерон'!H413:Q413,'Тулуз-Пьерон'!R413:AA413))</f>
        <v>#DIV/0!</v>
      </c>
      <c r="J409" s="25" t="e">
        <f t="shared" si="192"/>
        <v>#DIV/0!</v>
      </c>
      <c r="K409" s="25" t="e">
        <f t="shared" si="193"/>
        <v>#DIV/0!</v>
      </c>
      <c r="L409" s="25" t="e">
        <f t="shared" si="194"/>
        <v>#DIV/0!</v>
      </c>
      <c r="M409" s="25" t="e">
        <f t="shared" si="186"/>
        <v>#DIV/0!</v>
      </c>
      <c r="N409" s="25" t="e">
        <f t="shared" si="186"/>
        <v>#DIV/0!</v>
      </c>
      <c r="O409" s="25" t="e">
        <f t="shared" si="195"/>
        <v>#DIV/0!</v>
      </c>
      <c r="P409" s="25" t="e">
        <f t="shared" si="196"/>
        <v>#DIV/0!</v>
      </c>
      <c r="Q409" s="25" t="e">
        <f t="shared" si="197"/>
        <v>#DIV/0!</v>
      </c>
      <c r="R409" s="25" t="e">
        <f t="shared" si="198"/>
        <v>#DIV/0!</v>
      </c>
      <c r="S409" s="25" t="e">
        <f t="shared" si="199"/>
        <v>#DIV/0!</v>
      </c>
      <c r="T409" s="25" t="e">
        <f t="shared" si="200"/>
        <v>#DIV/0!</v>
      </c>
      <c r="U409" s="25" t="e">
        <f t="shared" si="201"/>
        <v>#DIV/0!</v>
      </c>
      <c r="V409" s="25" t="e">
        <f t="shared" si="187"/>
        <v>#DIV/0!</v>
      </c>
      <c r="W409" s="25" t="e">
        <f t="shared" si="187"/>
        <v>#DIV/0!</v>
      </c>
      <c r="X409" s="25" t="e">
        <f t="shared" si="202"/>
        <v>#DIV/0!</v>
      </c>
      <c r="Y409" s="25" t="e">
        <f t="shared" si="203"/>
        <v>#DIV/0!</v>
      </c>
      <c r="Z409" s="25" t="e">
        <f t="shared" si="203"/>
        <v>#DIV/0!</v>
      </c>
      <c r="AA409" s="25" t="e">
        <f t="shared" si="203"/>
        <v>#DIV/0!</v>
      </c>
      <c r="AB409" s="25" t="e">
        <f t="shared" si="203"/>
        <v>#DIV/0!</v>
      </c>
      <c r="AC409" s="25" t="e">
        <f t="shared" si="203"/>
        <v>#DIV/0!</v>
      </c>
      <c r="AD409" s="25" t="e">
        <f t="shared" si="189"/>
        <v>#DIV/0!</v>
      </c>
      <c r="AE409" s="25" t="e">
        <f t="shared" si="189"/>
        <v>#DIV/0!</v>
      </c>
      <c r="AF409" s="25" t="e">
        <f t="shared" si="190"/>
        <v>#DIV/0!</v>
      </c>
      <c r="AG409" s="25" t="e">
        <f t="shared" si="190"/>
        <v>#DIV/0!</v>
      </c>
    </row>
    <row r="410" spans="1:33" x14ac:dyDescent="0.25">
      <c r="A410" s="1">
        <f>'Тулуз-Пьерон'!A414</f>
        <v>0</v>
      </c>
      <c r="B410" s="1" t="e">
        <f>AVERAGE('Тулуз-Пьерон'!H414:Q414)</f>
        <v>#DIV/0!</v>
      </c>
      <c r="C410" s="1" t="e">
        <f>AVERAGE('Тулуз-Пьерон'!R414:AA414)</f>
        <v>#DIV/0!</v>
      </c>
      <c r="D410" s="26" t="e">
        <f t="shared" si="191"/>
        <v>#DIV/0!</v>
      </c>
      <c r="E410" s="26" t="e">
        <f>STDEV('Тулуз-Пьерон'!H414:Q414)</f>
        <v>#DIV/0!</v>
      </c>
      <c r="F410" s="26" t="e">
        <f>STDEV('Тулуз-Пьерон'!R414:AA414)</f>
        <v>#DIV/0!</v>
      </c>
      <c r="G410" s="26" t="e">
        <f>SQRT(RSQ('Тулуз-Пьерон'!H414:Q414,'Тулуз-Пьерон'!R414:AA414))</f>
        <v>#DIV/0!</v>
      </c>
      <c r="J410" s="25" t="e">
        <f t="shared" si="192"/>
        <v>#DIV/0!</v>
      </c>
      <c r="K410" s="25" t="e">
        <f t="shared" si="193"/>
        <v>#DIV/0!</v>
      </c>
      <c r="L410" s="25" t="e">
        <f t="shared" si="194"/>
        <v>#DIV/0!</v>
      </c>
      <c r="M410" s="25" t="e">
        <f t="shared" si="186"/>
        <v>#DIV/0!</v>
      </c>
      <c r="N410" s="25" t="e">
        <f t="shared" si="186"/>
        <v>#DIV/0!</v>
      </c>
      <c r="O410" s="25" t="e">
        <f t="shared" si="195"/>
        <v>#DIV/0!</v>
      </c>
      <c r="P410" s="25" t="e">
        <f t="shared" si="196"/>
        <v>#DIV/0!</v>
      </c>
      <c r="Q410" s="25" t="e">
        <f t="shared" si="197"/>
        <v>#DIV/0!</v>
      </c>
      <c r="R410" s="25" t="e">
        <f t="shared" si="198"/>
        <v>#DIV/0!</v>
      </c>
      <c r="S410" s="25" t="e">
        <f t="shared" si="199"/>
        <v>#DIV/0!</v>
      </c>
      <c r="T410" s="25" t="e">
        <f t="shared" si="200"/>
        <v>#DIV/0!</v>
      </c>
      <c r="U410" s="25" t="e">
        <f t="shared" si="201"/>
        <v>#DIV/0!</v>
      </c>
      <c r="V410" s="25" t="e">
        <f t="shared" si="187"/>
        <v>#DIV/0!</v>
      </c>
      <c r="W410" s="25" t="e">
        <f t="shared" si="187"/>
        <v>#DIV/0!</v>
      </c>
      <c r="X410" s="25" t="e">
        <f t="shared" si="202"/>
        <v>#DIV/0!</v>
      </c>
      <c r="Y410" s="25" t="e">
        <f t="shared" si="203"/>
        <v>#DIV/0!</v>
      </c>
      <c r="Z410" s="25" t="e">
        <f t="shared" si="203"/>
        <v>#DIV/0!</v>
      </c>
      <c r="AA410" s="25" t="e">
        <f t="shared" si="203"/>
        <v>#DIV/0!</v>
      </c>
      <c r="AB410" s="25" t="e">
        <f t="shared" si="203"/>
        <v>#DIV/0!</v>
      </c>
      <c r="AC410" s="25" t="e">
        <f t="shared" si="203"/>
        <v>#DIV/0!</v>
      </c>
      <c r="AD410" s="25" t="e">
        <f t="shared" si="189"/>
        <v>#DIV/0!</v>
      </c>
      <c r="AE410" s="25" t="e">
        <f t="shared" si="189"/>
        <v>#DIV/0!</v>
      </c>
      <c r="AF410" s="25" t="e">
        <f t="shared" si="190"/>
        <v>#DIV/0!</v>
      </c>
      <c r="AG410" s="25" t="e">
        <f t="shared" si="190"/>
        <v>#DIV/0!</v>
      </c>
    </row>
    <row r="411" spans="1:33" x14ac:dyDescent="0.25">
      <c r="A411" s="1">
        <f>'Тулуз-Пьерон'!A415</f>
        <v>0</v>
      </c>
      <c r="B411" s="1" t="e">
        <f>AVERAGE('Тулуз-Пьерон'!H415:Q415)</f>
        <v>#DIV/0!</v>
      </c>
      <c r="C411" s="1" t="e">
        <f>AVERAGE('Тулуз-Пьерон'!R415:AA415)</f>
        <v>#DIV/0!</v>
      </c>
      <c r="D411" s="26" t="e">
        <f t="shared" si="191"/>
        <v>#DIV/0!</v>
      </c>
      <c r="E411" s="26" t="e">
        <f>STDEV('Тулуз-Пьерон'!H415:Q415)</f>
        <v>#DIV/0!</v>
      </c>
      <c r="F411" s="26" t="e">
        <f>STDEV('Тулуз-Пьерон'!R415:AA415)</f>
        <v>#DIV/0!</v>
      </c>
      <c r="G411" s="26" t="e">
        <f>SQRT(RSQ('Тулуз-Пьерон'!H415:Q415,'Тулуз-Пьерон'!R415:AA415))</f>
        <v>#DIV/0!</v>
      </c>
      <c r="J411" s="25" t="e">
        <f t="shared" si="192"/>
        <v>#DIV/0!</v>
      </c>
      <c r="K411" s="25" t="e">
        <f t="shared" si="193"/>
        <v>#DIV/0!</v>
      </c>
      <c r="L411" s="25" t="e">
        <f t="shared" si="194"/>
        <v>#DIV/0!</v>
      </c>
      <c r="M411" s="25" t="e">
        <f t="shared" ref="M411:N430" si="204">IF(AND($B411&gt;0,$B411&lt;=15),"ПАТОЛОГИЯ",IF(AND($B411&gt;15,$B411&lt;=25),"Слабая",IF(AND($B411&gt;25,$B411&lt;=36),"Средняя",IF(AND($B411&gt;36,$B411&lt;=48),"Хорошая",IF($B411&gt;48,"Высокая","ОШИБКА")))))</f>
        <v>#DIV/0!</v>
      </c>
      <c r="N411" s="25" t="e">
        <f t="shared" si="204"/>
        <v>#DIV/0!</v>
      </c>
      <c r="O411" s="25" t="e">
        <f t="shared" si="195"/>
        <v>#DIV/0!</v>
      </c>
      <c r="P411" s="25" t="e">
        <f t="shared" si="196"/>
        <v>#DIV/0!</v>
      </c>
      <c r="Q411" s="25" t="e">
        <f t="shared" si="197"/>
        <v>#DIV/0!</v>
      </c>
      <c r="R411" s="25" t="e">
        <f t="shared" si="198"/>
        <v>#DIV/0!</v>
      </c>
      <c r="S411" s="25" t="e">
        <f t="shared" si="199"/>
        <v>#DIV/0!</v>
      </c>
      <c r="T411" s="25" t="e">
        <f t="shared" si="200"/>
        <v>#DIV/0!</v>
      </c>
      <c r="U411" s="25" t="e">
        <f t="shared" si="201"/>
        <v>#DIV/0!</v>
      </c>
      <c r="V411" s="25" t="e">
        <f t="shared" ref="V411:W430" si="205">IF(AND($D411&gt;0,$D411&lt;=0.88),"ПАТОЛОГИЯ",IF(AND($D411&gt;0.88,$D411&lt;=0.91),"Слабая",IF(AND($D411&gt;0.91,$D411&lt;=0.95),"Средняя",IF(AND($D411&gt;0.95,$D411&lt;=0.97),"Хорошая",IF(AND($D411&gt;0.97,$D411&lt;=1),"Высокая","ОШИБКА")))))</f>
        <v>#DIV/0!</v>
      </c>
      <c r="W411" s="25" t="e">
        <f t="shared" si="205"/>
        <v>#DIV/0!</v>
      </c>
      <c r="X411" s="25" t="e">
        <f t="shared" si="202"/>
        <v>#DIV/0!</v>
      </c>
      <c r="Y411" s="25" t="e">
        <f t="shared" ref="Y411:AC420" si="206">IF(AND($D411&gt;0,$D411&lt;=0.89),"ПАТОЛОГИЯ",IF(AND($D411&gt;0.89,$D411&lt;=0.91),"Слабая",IF(AND($D411&gt;91,$D411&lt;=0.93),"Средняя",IF(AND($D411&gt;0.93,$D411&lt;=0.96),"Хорошая",IF(AND($D411&gt;0.96,$D411&lt;=1),"Высокая","ОШИБКА")))))</f>
        <v>#DIV/0!</v>
      </c>
      <c r="Z411" s="25" t="e">
        <f t="shared" si="206"/>
        <v>#DIV/0!</v>
      </c>
      <c r="AA411" s="25" t="e">
        <f t="shared" si="206"/>
        <v>#DIV/0!</v>
      </c>
      <c r="AB411" s="25" t="e">
        <f t="shared" si="206"/>
        <v>#DIV/0!</v>
      </c>
      <c r="AC411" s="25" t="e">
        <f t="shared" si="206"/>
        <v>#DIV/0!</v>
      </c>
      <c r="AD411" s="25" t="e">
        <f t="shared" ref="AD411:AE430" si="207">IF(AND($D411&gt;0,$D411&lt;=0.9),"ПАТОЛОГИЯ",IF($D411=0.91,"Слабая",IF(AND($D411&gt;0.91,$D411&lt;=0.94),"Средняя",IF(AND($D411&gt;0.94,$D411&lt;=0.97),"Хорошая",IF(AND($D411&gt;0.97,$D411&lt;=1),"Высокая","ОШИБКА")))))</f>
        <v>#DIV/0!</v>
      </c>
      <c r="AE411" s="25" t="e">
        <f t="shared" si="207"/>
        <v>#DIV/0!</v>
      </c>
      <c r="AF411" s="25" t="e">
        <f t="shared" ref="AF411:AG430" si="208">IF(AND($D411&gt;0,$D411&lt;=0.9),"ПАТОЛОГИЯ",IF(AND($D411&gt;0.9,$D411&lt;=92),"Слабая",IF(AND($D411&gt;92,$D411&lt;=0.95),"Средняя",IF(AND($D411&gt;0.95,$D411&lt;=0.97),"Хорошая",IF(AND($D411&gt;0.97,$D411&lt;=1),"Высокая","ОШИБКА")))))</f>
        <v>#DIV/0!</v>
      </c>
      <c r="AG411" s="25" t="e">
        <f t="shared" si="208"/>
        <v>#DIV/0!</v>
      </c>
    </row>
    <row r="412" spans="1:33" x14ac:dyDescent="0.25">
      <c r="A412" s="1">
        <f>'Тулуз-Пьерон'!A416</f>
        <v>0</v>
      </c>
      <c r="B412" s="1" t="e">
        <f>AVERAGE('Тулуз-Пьерон'!H416:Q416)</f>
        <v>#DIV/0!</v>
      </c>
      <c r="C412" s="1" t="e">
        <f>AVERAGE('Тулуз-Пьерон'!R416:AA416)</f>
        <v>#DIV/0!</v>
      </c>
      <c r="D412" s="26" t="e">
        <f t="shared" si="191"/>
        <v>#DIV/0!</v>
      </c>
      <c r="E412" s="26" t="e">
        <f>STDEV('Тулуз-Пьерон'!H416:Q416)</f>
        <v>#DIV/0!</v>
      </c>
      <c r="F412" s="26" t="e">
        <f>STDEV('Тулуз-Пьерон'!R416:AA416)</f>
        <v>#DIV/0!</v>
      </c>
      <c r="G412" s="26" t="e">
        <f>SQRT(RSQ('Тулуз-Пьерон'!H416:Q416,'Тулуз-Пьерон'!R416:AA416))</f>
        <v>#DIV/0!</v>
      </c>
      <c r="J412" s="25" t="e">
        <f t="shared" si="192"/>
        <v>#DIV/0!</v>
      </c>
      <c r="K412" s="25" t="e">
        <f t="shared" si="193"/>
        <v>#DIV/0!</v>
      </c>
      <c r="L412" s="25" t="e">
        <f t="shared" si="194"/>
        <v>#DIV/0!</v>
      </c>
      <c r="M412" s="25" t="e">
        <f t="shared" si="204"/>
        <v>#DIV/0!</v>
      </c>
      <c r="N412" s="25" t="e">
        <f t="shared" si="204"/>
        <v>#DIV/0!</v>
      </c>
      <c r="O412" s="25" t="e">
        <f t="shared" si="195"/>
        <v>#DIV/0!</v>
      </c>
      <c r="P412" s="25" t="e">
        <f t="shared" si="196"/>
        <v>#DIV/0!</v>
      </c>
      <c r="Q412" s="25" t="e">
        <f t="shared" si="197"/>
        <v>#DIV/0!</v>
      </c>
      <c r="R412" s="25" t="e">
        <f t="shared" si="198"/>
        <v>#DIV/0!</v>
      </c>
      <c r="S412" s="25" t="e">
        <f t="shared" si="199"/>
        <v>#DIV/0!</v>
      </c>
      <c r="T412" s="25" t="e">
        <f t="shared" si="200"/>
        <v>#DIV/0!</v>
      </c>
      <c r="U412" s="25" t="e">
        <f t="shared" si="201"/>
        <v>#DIV/0!</v>
      </c>
      <c r="V412" s="25" t="e">
        <f t="shared" si="205"/>
        <v>#DIV/0!</v>
      </c>
      <c r="W412" s="25" t="e">
        <f t="shared" si="205"/>
        <v>#DIV/0!</v>
      </c>
      <c r="X412" s="25" t="e">
        <f t="shared" si="202"/>
        <v>#DIV/0!</v>
      </c>
      <c r="Y412" s="25" t="e">
        <f t="shared" si="206"/>
        <v>#DIV/0!</v>
      </c>
      <c r="Z412" s="25" t="e">
        <f t="shared" si="206"/>
        <v>#DIV/0!</v>
      </c>
      <c r="AA412" s="25" t="e">
        <f t="shared" si="206"/>
        <v>#DIV/0!</v>
      </c>
      <c r="AB412" s="25" t="e">
        <f t="shared" si="206"/>
        <v>#DIV/0!</v>
      </c>
      <c r="AC412" s="25" t="e">
        <f t="shared" si="206"/>
        <v>#DIV/0!</v>
      </c>
      <c r="AD412" s="25" t="e">
        <f t="shared" si="207"/>
        <v>#DIV/0!</v>
      </c>
      <c r="AE412" s="25" t="e">
        <f t="shared" si="207"/>
        <v>#DIV/0!</v>
      </c>
      <c r="AF412" s="25" t="e">
        <f t="shared" si="208"/>
        <v>#DIV/0!</v>
      </c>
      <c r="AG412" s="25" t="e">
        <f t="shared" si="208"/>
        <v>#DIV/0!</v>
      </c>
    </row>
    <row r="413" spans="1:33" x14ac:dyDescent="0.25">
      <c r="A413" s="1">
        <f>'Тулуз-Пьерон'!A417</f>
        <v>0</v>
      </c>
      <c r="B413" s="1" t="e">
        <f>AVERAGE('Тулуз-Пьерон'!H417:Q417)</f>
        <v>#DIV/0!</v>
      </c>
      <c r="C413" s="1" t="e">
        <f>AVERAGE('Тулуз-Пьерон'!R417:AA417)</f>
        <v>#DIV/0!</v>
      </c>
      <c r="D413" s="26" t="e">
        <f t="shared" si="191"/>
        <v>#DIV/0!</v>
      </c>
      <c r="E413" s="26" t="e">
        <f>STDEV('Тулуз-Пьерон'!H417:Q417)</f>
        <v>#DIV/0!</v>
      </c>
      <c r="F413" s="26" t="e">
        <f>STDEV('Тулуз-Пьерон'!R417:AA417)</f>
        <v>#DIV/0!</v>
      </c>
      <c r="G413" s="26" t="e">
        <f>SQRT(RSQ('Тулуз-Пьерон'!H417:Q417,'Тулуз-Пьерон'!R417:AA417))</f>
        <v>#DIV/0!</v>
      </c>
      <c r="J413" s="25" t="e">
        <f t="shared" si="192"/>
        <v>#DIV/0!</v>
      </c>
      <c r="K413" s="25" t="e">
        <f t="shared" si="193"/>
        <v>#DIV/0!</v>
      </c>
      <c r="L413" s="25" t="e">
        <f t="shared" si="194"/>
        <v>#DIV/0!</v>
      </c>
      <c r="M413" s="25" t="e">
        <f t="shared" si="204"/>
        <v>#DIV/0!</v>
      </c>
      <c r="N413" s="25" t="e">
        <f t="shared" si="204"/>
        <v>#DIV/0!</v>
      </c>
      <c r="O413" s="25" t="e">
        <f t="shared" si="195"/>
        <v>#DIV/0!</v>
      </c>
      <c r="P413" s="25" t="e">
        <f t="shared" si="196"/>
        <v>#DIV/0!</v>
      </c>
      <c r="Q413" s="25" t="e">
        <f t="shared" si="197"/>
        <v>#DIV/0!</v>
      </c>
      <c r="R413" s="25" t="e">
        <f t="shared" si="198"/>
        <v>#DIV/0!</v>
      </c>
      <c r="S413" s="25" t="e">
        <f t="shared" si="199"/>
        <v>#DIV/0!</v>
      </c>
      <c r="T413" s="25" t="e">
        <f t="shared" si="200"/>
        <v>#DIV/0!</v>
      </c>
      <c r="U413" s="25" t="e">
        <f t="shared" si="201"/>
        <v>#DIV/0!</v>
      </c>
      <c r="V413" s="25" t="e">
        <f t="shared" si="205"/>
        <v>#DIV/0!</v>
      </c>
      <c r="W413" s="25" t="e">
        <f t="shared" si="205"/>
        <v>#DIV/0!</v>
      </c>
      <c r="X413" s="25" t="e">
        <f t="shared" si="202"/>
        <v>#DIV/0!</v>
      </c>
      <c r="Y413" s="25" t="e">
        <f t="shared" si="206"/>
        <v>#DIV/0!</v>
      </c>
      <c r="Z413" s="25" t="e">
        <f t="shared" si="206"/>
        <v>#DIV/0!</v>
      </c>
      <c r="AA413" s="25" t="e">
        <f t="shared" si="206"/>
        <v>#DIV/0!</v>
      </c>
      <c r="AB413" s="25" t="e">
        <f t="shared" si="206"/>
        <v>#DIV/0!</v>
      </c>
      <c r="AC413" s="25" t="e">
        <f t="shared" si="206"/>
        <v>#DIV/0!</v>
      </c>
      <c r="AD413" s="25" t="e">
        <f t="shared" si="207"/>
        <v>#DIV/0!</v>
      </c>
      <c r="AE413" s="25" t="e">
        <f t="shared" si="207"/>
        <v>#DIV/0!</v>
      </c>
      <c r="AF413" s="25" t="e">
        <f t="shared" si="208"/>
        <v>#DIV/0!</v>
      </c>
      <c r="AG413" s="25" t="e">
        <f t="shared" si="208"/>
        <v>#DIV/0!</v>
      </c>
    </row>
    <row r="414" spans="1:33" x14ac:dyDescent="0.25">
      <c r="A414" s="1">
        <f>'Тулуз-Пьерон'!A418</f>
        <v>0</v>
      </c>
      <c r="B414" s="1" t="e">
        <f>AVERAGE('Тулуз-Пьерон'!H418:Q418)</f>
        <v>#DIV/0!</v>
      </c>
      <c r="C414" s="1" t="e">
        <f>AVERAGE('Тулуз-Пьерон'!R418:AA418)</f>
        <v>#DIV/0!</v>
      </c>
      <c r="D414" s="26" t="e">
        <f t="shared" si="191"/>
        <v>#DIV/0!</v>
      </c>
      <c r="E414" s="26" t="e">
        <f>STDEV('Тулуз-Пьерон'!H418:Q418)</f>
        <v>#DIV/0!</v>
      </c>
      <c r="F414" s="26" t="e">
        <f>STDEV('Тулуз-Пьерон'!R418:AA418)</f>
        <v>#DIV/0!</v>
      </c>
      <c r="G414" s="26" t="e">
        <f>SQRT(RSQ('Тулуз-Пьерон'!H418:Q418,'Тулуз-Пьерон'!R418:AA418))</f>
        <v>#DIV/0!</v>
      </c>
      <c r="J414" s="25" t="e">
        <f t="shared" si="192"/>
        <v>#DIV/0!</v>
      </c>
      <c r="K414" s="25" t="e">
        <f t="shared" si="193"/>
        <v>#DIV/0!</v>
      </c>
      <c r="L414" s="25" t="e">
        <f t="shared" si="194"/>
        <v>#DIV/0!</v>
      </c>
      <c r="M414" s="25" t="e">
        <f t="shared" si="204"/>
        <v>#DIV/0!</v>
      </c>
      <c r="N414" s="25" t="e">
        <f t="shared" si="204"/>
        <v>#DIV/0!</v>
      </c>
      <c r="O414" s="25" t="e">
        <f t="shared" si="195"/>
        <v>#DIV/0!</v>
      </c>
      <c r="P414" s="25" t="e">
        <f t="shared" si="196"/>
        <v>#DIV/0!</v>
      </c>
      <c r="Q414" s="25" t="e">
        <f t="shared" si="197"/>
        <v>#DIV/0!</v>
      </c>
      <c r="R414" s="25" t="e">
        <f t="shared" si="198"/>
        <v>#DIV/0!</v>
      </c>
      <c r="S414" s="25" t="e">
        <f t="shared" si="199"/>
        <v>#DIV/0!</v>
      </c>
      <c r="T414" s="25" t="e">
        <f t="shared" si="200"/>
        <v>#DIV/0!</v>
      </c>
      <c r="U414" s="25" t="e">
        <f t="shared" si="201"/>
        <v>#DIV/0!</v>
      </c>
      <c r="V414" s="25" t="e">
        <f t="shared" si="205"/>
        <v>#DIV/0!</v>
      </c>
      <c r="W414" s="25" t="e">
        <f t="shared" si="205"/>
        <v>#DIV/0!</v>
      </c>
      <c r="X414" s="25" t="e">
        <f t="shared" si="202"/>
        <v>#DIV/0!</v>
      </c>
      <c r="Y414" s="25" t="e">
        <f t="shared" si="206"/>
        <v>#DIV/0!</v>
      </c>
      <c r="Z414" s="25" t="e">
        <f t="shared" si="206"/>
        <v>#DIV/0!</v>
      </c>
      <c r="AA414" s="25" t="e">
        <f t="shared" si="206"/>
        <v>#DIV/0!</v>
      </c>
      <c r="AB414" s="25" t="e">
        <f t="shared" si="206"/>
        <v>#DIV/0!</v>
      </c>
      <c r="AC414" s="25" t="e">
        <f t="shared" si="206"/>
        <v>#DIV/0!</v>
      </c>
      <c r="AD414" s="25" t="e">
        <f t="shared" si="207"/>
        <v>#DIV/0!</v>
      </c>
      <c r="AE414" s="25" t="e">
        <f t="shared" si="207"/>
        <v>#DIV/0!</v>
      </c>
      <c r="AF414" s="25" t="e">
        <f t="shared" si="208"/>
        <v>#DIV/0!</v>
      </c>
      <c r="AG414" s="25" t="e">
        <f t="shared" si="208"/>
        <v>#DIV/0!</v>
      </c>
    </row>
    <row r="415" spans="1:33" x14ac:dyDescent="0.25">
      <c r="A415" s="1">
        <f>'Тулуз-Пьерон'!A419</f>
        <v>0</v>
      </c>
      <c r="B415" s="1" t="e">
        <f>AVERAGE('Тулуз-Пьерон'!H419:Q419)</f>
        <v>#DIV/0!</v>
      </c>
      <c r="C415" s="1" t="e">
        <f>AVERAGE('Тулуз-Пьерон'!R419:AA419)</f>
        <v>#DIV/0!</v>
      </c>
      <c r="D415" s="26" t="e">
        <f t="shared" si="191"/>
        <v>#DIV/0!</v>
      </c>
      <c r="E415" s="26" t="e">
        <f>STDEV('Тулуз-Пьерон'!H419:Q419)</f>
        <v>#DIV/0!</v>
      </c>
      <c r="F415" s="26" t="e">
        <f>STDEV('Тулуз-Пьерон'!R419:AA419)</f>
        <v>#DIV/0!</v>
      </c>
      <c r="G415" s="26" t="e">
        <f>SQRT(RSQ('Тулуз-Пьерон'!H419:Q419,'Тулуз-Пьерон'!R419:AA419))</f>
        <v>#DIV/0!</v>
      </c>
      <c r="J415" s="25" t="e">
        <f t="shared" si="192"/>
        <v>#DIV/0!</v>
      </c>
      <c r="K415" s="25" t="e">
        <f t="shared" si="193"/>
        <v>#DIV/0!</v>
      </c>
      <c r="L415" s="25" t="e">
        <f t="shared" si="194"/>
        <v>#DIV/0!</v>
      </c>
      <c r="M415" s="25" t="e">
        <f t="shared" si="204"/>
        <v>#DIV/0!</v>
      </c>
      <c r="N415" s="25" t="e">
        <f t="shared" si="204"/>
        <v>#DIV/0!</v>
      </c>
      <c r="O415" s="25" t="e">
        <f t="shared" si="195"/>
        <v>#DIV/0!</v>
      </c>
      <c r="P415" s="25" t="e">
        <f t="shared" si="196"/>
        <v>#DIV/0!</v>
      </c>
      <c r="Q415" s="25" t="e">
        <f t="shared" si="197"/>
        <v>#DIV/0!</v>
      </c>
      <c r="R415" s="25" t="e">
        <f t="shared" si="198"/>
        <v>#DIV/0!</v>
      </c>
      <c r="S415" s="25" t="e">
        <f t="shared" si="199"/>
        <v>#DIV/0!</v>
      </c>
      <c r="T415" s="25" t="e">
        <f t="shared" si="200"/>
        <v>#DIV/0!</v>
      </c>
      <c r="U415" s="25" t="e">
        <f t="shared" si="201"/>
        <v>#DIV/0!</v>
      </c>
      <c r="V415" s="25" t="e">
        <f t="shared" si="205"/>
        <v>#DIV/0!</v>
      </c>
      <c r="W415" s="25" t="e">
        <f t="shared" si="205"/>
        <v>#DIV/0!</v>
      </c>
      <c r="X415" s="25" t="e">
        <f t="shared" si="202"/>
        <v>#DIV/0!</v>
      </c>
      <c r="Y415" s="25" t="e">
        <f t="shared" si="206"/>
        <v>#DIV/0!</v>
      </c>
      <c r="Z415" s="25" t="e">
        <f t="shared" si="206"/>
        <v>#DIV/0!</v>
      </c>
      <c r="AA415" s="25" t="e">
        <f t="shared" si="206"/>
        <v>#DIV/0!</v>
      </c>
      <c r="AB415" s="25" t="e">
        <f t="shared" si="206"/>
        <v>#DIV/0!</v>
      </c>
      <c r="AC415" s="25" t="e">
        <f t="shared" si="206"/>
        <v>#DIV/0!</v>
      </c>
      <c r="AD415" s="25" t="e">
        <f t="shared" si="207"/>
        <v>#DIV/0!</v>
      </c>
      <c r="AE415" s="25" t="e">
        <f t="shared" si="207"/>
        <v>#DIV/0!</v>
      </c>
      <c r="AF415" s="25" t="e">
        <f t="shared" si="208"/>
        <v>#DIV/0!</v>
      </c>
      <c r="AG415" s="25" t="e">
        <f t="shared" si="208"/>
        <v>#DIV/0!</v>
      </c>
    </row>
    <row r="416" spans="1:33" x14ac:dyDescent="0.25">
      <c r="A416" s="1">
        <f>'Тулуз-Пьерон'!A420</f>
        <v>0</v>
      </c>
      <c r="B416" s="1" t="e">
        <f>AVERAGE('Тулуз-Пьерон'!H420:Q420)</f>
        <v>#DIV/0!</v>
      </c>
      <c r="C416" s="1" t="e">
        <f>AVERAGE('Тулуз-Пьерон'!R420:AA420)</f>
        <v>#DIV/0!</v>
      </c>
      <c r="D416" s="26" t="e">
        <f t="shared" si="191"/>
        <v>#DIV/0!</v>
      </c>
      <c r="E416" s="26" t="e">
        <f>STDEV('Тулуз-Пьерон'!H420:Q420)</f>
        <v>#DIV/0!</v>
      </c>
      <c r="F416" s="26" t="e">
        <f>STDEV('Тулуз-Пьерон'!R420:AA420)</f>
        <v>#DIV/0!</v>
      </c>
      <c r="G416" s="26" t="e">
        <f>SQRT(RSQ('Тулуз-Пьерон'!H420:Q420,'Тулуз-Пьерон'!R420:AA420))</f>
        <v>#DIV/0!</v>
      </c>
      <c r="J416" s="25" t="e">
        <f t="shared" si="192"/>
        <v>#DIV/0!</v>
      </c>
      <c r="K416" s="25" t="e">
        <f t="shared" si="193"/>
        <v>#DIV/0!</v>
      </c>
      <c r="L416" s="25" t="e">
        <f t="shared" si="194"/>
        <v>#DIV/0!</v>
      </c>
      <c r="M416" s="25" t="e">
        <f t="shared" si="204"/>
        <v>#DIV/0!</v>
      </c>
      <c r="N416" s="25" t="e">
        <f t="shared" si="204"/>
        <v>#DIV/0!</v>
      </c>
      <c r="O416" s="25" t="e">
        <f t="shared" si="195"/>
        <v>#DIV/0!</v>
      </c>
      <c r="P416" s="25" t="e">
        <f t="shared" si="196"/>
        <v>#DIV/0!</v>
      </c>
      <c r="Q416" s="25" t="e">
        <f t="shared" si="197"/>
        <v>#DIV/0!</v>
      </c>
      <c r="R416" s="25" t="e">
        <f t="shared" si="198"/>
        <v>#DIV/0!</v>
      </c>
      <c r="S416" s="25" t="e">
        <f t="shared" si="199"/>
        <v>#DIV/0!</v>
      </c>
      <c r="T416" s="25" t="e">
        <f t="shared" si="200"/>
        <v>#DIV/0!</v>
      </c>
      <c r="U416" s="25" t="e">
        <f t="shared" si="201"/>
        <v>#DIV/0!</v>
      </c>
      <c r="V416" s="25" t="e">
        <f t="shared" si="205"/>
        <v>#DIV/0!</v>
      </c>
      <c r="W416" s="25" t="e">
        <f t="shared" si="205"/>
        <v>#DIV/0!</v>
      </c>
      <c r="X416" s="25" t="e">
        <f t="shared" si="202"/>
        <v>#DIV/0!</v>
      </c>
      <c r="Y416" s="25" t="e">
        <f t="shared" si="206"/>
        <v>#DIV/0!</v>
      </c>
      <c r="Z416" s="25" t="e">
        <f t="shared" si="206"/>
        <v>#DIV/0!</v>
      </c>
      <c r="AA416" s="25" t="e">
        <f t="shared" si="206"/>
        <v>#DIV/0!</v>
      </c>
      <c r="AB416" s="25" t="e">
        <f t="shared" si="206"/>
        <v>#DIV/0!</v>
      </c>
      <c r="AC416" s="25" t="e">
        <f t="shared" si="206"/>
        <v>#DIV/0!</v>
      </c>
      <c r="AD416" s="25" t="e">
        <f t="shared" si="207"/>
        <v>#DIV/0!</v>
      </c>
      <c r="AE416" s="25" t="e">
        <f t="shared" si="207"/>
        <v>#DIV/0!</v>
      </c>
      <c r="AF416" s="25" t="e">
        <f t="shared" si="208"/>
        <v>#DIV/0!</v>
      </c>
      <c r="AG416" s="25" t="e">
        <f t="shared" si="208"/>
        <v>#DIV/0!</v>
      </c>
    </row>
    <row r="417" spans="1:33" x14ac:dyDescent="0.25">
      <c r="A417" s="1">
        <f>'Тулуз-Пьерон'!A421</f>
        <v>0</v>
      </c>
      <c r="B417" s="1" t="e">
        <f>AVERAGE('Тулуз-Пьерон'!H421:Q421)</f>
        <v>#DIV/0!</v>
      </c>
      <c r="C417" s="1" t="e">
        <f>AVERAGE('Тулуз-Пьерон'!R421:AA421)</f>
        <v>#DIV/0!</v>
      </c>
      <c r="D417" s="26" t="e">
        <f t="shared" si="191"/>
        <v>#DIV/0!</v>
      </c>
      <c r="E417" s="26" t="e">
        <f>STDEV('Тулуз-Пьерон'!H421:Q421)</f>
        <v>#DIV/0!</v>
      </c>
      <c r="F417" s="26" t="e">
        <f>STDEV('Тулуз-Пьерон'!R421:AA421)</f>
        <v>#DIV/0!</v>
      </c>
      <c r="G417" s="26" t="e">
        <f>SQRT(RSQ('Тулуз-Пьерон'!H421:Q421,'Тулуз-Пьерон'!R421:AA421))</f>
        <v>#DIV/0!</v>
      </c>
      <c r="J417" s="25" t="e">
        <f t="shared" si="192"/>
        <v>#DIV/0!</v>
      </c>
      <c r="K417" s="25" t="e">
        <f t="shared" si="193"/>
        <v>#DIV/0!</v>
      </c>
      <c r="L417" s="25" t="e">
        <f t="shared" si="194"/>
        <v>#DIV/0!</v>
      </c>
      <c r="M417" s="25" t="e">
        <f t="shared" si="204"/>
        <v>#DIV/0!</v>
      </c>
      <c r="N417" s="25" t="e">
        <f t="shared" si="204"/>
        <v>#DIV/0!</v>
      </c>
      <c r="O417" s="25" t="e">
        <f t="shared" si="195"/>
        <v>#DIV/0!</v>
      </c>
      <c r="P417" s="25" t="e">
        <f t="shared" si="196"/>
        <v>#DIV/0!</v>
      </c>
      <c r="Q417" s="25" t="e">
        <f t="shared" si="197"/>
        <v>#DIV/0!</v>
      </c>
      <c r="R417" s="25" t="e">
        <f t="shared" si="198"/>
        <v>#DIV/0!</v>
      </c>
      <c r="S417" s="25" t="e">
        <f t="shared" si="199"/>
        <v>#DIV/0!</v>
      </c>
      <c r="T417" s="25" t="e">
        <f t="shared" si="200"/>
        <v>#DIV/0!</v>
      </c>
      <c r="U417" s="25" t="e">
        <f t="shared" si="201"/>
        <v>#DIV/0!</v>
      </c>
      <c r="V417" s="25" t="e">
        <f t="shared" si="205"/>
        <v>#DIV/0!</v>
      </c>
      <c r="W417" s="25" t="e">
        <f t="shared" si="205"/>
        <v>#DIV/0!</v>
      </c>
      <c r="X417" s="25" t="e">
        <f t="shared" si="202"/>
        <v>#DIV/0!</v>
      </c>
      <c r="Y417" s="25" t="e">
        <f t="shared" si="206"/>
        <v>#DIV/0!</v>
      </c>
      <c r="Z417" s="25" t="e">
        <f t="shared" si="206"/>
        <v>#DIV/0!</v>
      </c>
      <c r="AA417" s="25" t="e">
        <f t="shared" si="206"/>
        <v>#DIV/0!</v>
      </c>
      <c r="AB417" s="25" t="e">
        <f t="shared" si="206"/>
        <v>#DIV/0!</v>
      </c>
      <c r="AC417" s="25" t="e">
        <f t="shared" si="206"/>
        <v>#DIV/0!</v>
      </c>
      <c r="AD417" s="25" t="e">
        <f t="shared" si="207"/>
        <v>#DIV/0!</v>
      </c>
      <c r="AE417" s="25" t="e">
        <f t="shared" si="207"/>
        <v>#DIV/0!</v>
      </c>
      <c r="AF417" s="25" t="e">
        <f t="shared" si="208"/>
        <v>#DIV/0!</v>
      </c>
      <c r="AG417" s="25" t="e">
        <f t="shared" si="208"/>
        <v>#DIV/0!</v>
      </c>
    </row>
    <row r="418" spans="1:33" x14ac:dyDescent="0.25">
      <c r="A418" s="1">
        <f>'Тулуз-Пьерон'!A422</f>
        <v>0</v>
      </c>
      <c r="B418" s="1" t="e">
        <f>AVERAGE('Тулуз-Пьерон'!H422:Q422)</f>
        <v>#DIV/0!</v>
      </c>
      <c r="C418" s="1" t="e">
        <f>AVERAGE('Тулуз-Пьерон'!R422:AA422)</f>
        <v>#DIV/0!</v>
      </c>
      <c r="D418" s="26" t="e">
        <f t="shared" si="191"/>
        <v>#DIV/0!</v>
      </c>
      <c r="E418" s="26" t="e">
        <f>STDEV('Тулуз-Пьерон'!H422:Q422)</f>
        <v>#DIV/0!</v>
      </c>
      <c r="F418" s="26" t="e">
        <f>STDEV('Тулуз-Пьерон'!R422:AA422)</f>
        <v>#DIV/0!</v>
      </c>
      <c r="G418" s="26" t="e">
        <f>SQRT(RSQ('Тулуз-Пьерон'!H422:Q422,'Тулуз-Пьерон'!R422:AA422))</f>
        <v>#DIV/0!</v>
      </c>
      <c r="J418" s="25" t="e">
        <f t="shared" si="192"/>
        <v>#DIV/0!</v>
      </c>
      <c r="K418" s="25" t="e">
        <f t="shared" si="193"/>
        <v>#DIV/0!</v>
      </c>
      <c r="L418" s="25" t="e">
        <f t="shared" si="194"/>
        <v>#DIV/0!</v>
      </c>
      <c r="M418" s="25" t="e">
        <f t="shared" si="204"/>
        <v>#DIV/0!</v>
      </c>
      <c r="N418" s="25" t="e">
        <f t="shared" si="204"/>
        <v>#DIV/0!</v>
      </c>
      <c r="O418" s="25" t="e">
        <f t="shared" si="195"/>
        <v>#DIV/0!</v>
      </c>
      <c r="P418" s="25" t="e">
        <f t="shared" si="196"/>
        <v>#DIV/0!</v>
      </c>
      <c r="Q418" s="25" t="e">
        <f t="shared" si="197"/>
        <v>#DIV/0!</v>
      </c>
      <c r="R418" s="25" t="e">
        <f t="shared" si="198"/>
        <v>#DIV/0!</v>
      </c>
      <c r="S418" s="25" t="e">
        <f t="shared" si="199"/>
        <v>#DIV/0!</v>
      </c>
      <c r="T418" s="25" t="e">
        <f t="shared" si="200"/>
        <v>#DIV/0!</v>
      </c>
      <c r="U418" s="25" t="e">
        <f t="shared" si="201"/>
        <v>#DIV/0!</v>
      </c>
      <c r="V418" s="25" t="e">
        <f t="shared" si="205"/>
        <v>#DIV/0!</v>
      </c>
      <c r="W418" s="25" t="e">
        <f t="shared" si="205"/>
        <v>#DIV/0!</v>
      </c>
      <c r="X418" s="25" t="e">
        <f t="shared" si="202"/>
        <v>#DIV/0!</v>
      </c>
      <c r="Y418" s="25" t="e">
        <f t="shared" si="206"/>
        <v>#DIV/0!</v>
      </c>
      <c r="Z418" s="25" t="e">
        <f t="shared" si="206"/>
        <v>#DIV/0!</v>
      </c>
      <c r="AA418" s="25" t="e">
        <f t="shared" si="206"/>
        <v>#DIV/0!</v>
      </c>
      <c r="AB418" s="25" t="e">
        <f t="shared" si="206"/>
        <v>#DIV/0!</v>
      </c>
      <c r="AC418" s="25" t="e">
        <f t="shared" si="206"/>
        <v>#DIV/0!</v>
      </c>
      <c r="AD418" s="25" t="e">
        <f t="shared" si="207"/>
        <v>#DIV/0!</v>
      </c>
      <c r="AE418" s="25" t="e">
        <f t="shared" si="207"/>
        <v>#DIV/0!</v>
      </c>
      <c r="AF418" s="25" t="e">
        <f t="shared" si="208"/>
        <v>#DIV/0!</v>
      </c>
      <c r="AG418" s="25" t="e">
        <f t="shared" si="208"/>
        <v>#DIV/0!</v>
      </c>
    </row>
    <row r="419" spans="1:33" x14ac:dyDescent="0.25">
      <c r="A419" s="1">
        <f>'Тулуз-Пьерон'!A423</f>
        <v>0</v>
      </c>
      <c r="B419" s="1" t="e">
        <f>AVERAGE('Тулуз-Пьерон'!H423:Q423)</f>
        <v>#DIV/0!</v>
      </c>
      <c r="C419" s="1" t="e">
        <f>AVERAGE('Тулуз-Пьерон'!R423:AA423)</f>
        <v>#DIV/0!</v>
      </c>
      <c r="D419" s="26" t="e">
        <f t="shared" si="191"/>
        <v>#DIV/0!</v>
      </c>
      <c r="E419" s="26" t="e">
        <f>STDEV('Тулуз-Пьерон'!H423:Q423)</f>
        <v>#DIV/0!</v>
      </c>
      <c r="F419" s="26" t="e">
        <f>STDEV('Тулуз-Пьерон'!R423:AA423)</f>
        <v>#DIV/0!</v>
      </c>
      <c r="G419" s="26" t="e">
        <f>SQRT(RSQ('Тулуз-Пьерон'!H423:Q423,'Тулуз-Пьерон'!R423:AA423))</f>
        <v>#DIV/0!</v>
      </c>
      <c r="J419" s="25" t="e">
        <f t="shared" si="192"/>
        <v>#DIV/0!</v>
      </c>
      <c r="K419" s="25" t="e">
        <f t="shared" si="193"/>
        <v>#DIV/0!</v>
      </c>
      <c r="L419" s="25" t="e">
        <f t="shared" si="194"/>
        <v>#DIV/0!</v>
      </c>
      <c r="M419" s="25" t="e">
        <f t="shared" si="204"/>
        <v>#DIV/0!</v>
      </c>
      <c r="N419" s="25" t="e">
        <f t="shared" si="204"/>
        <v>#DIV/0!</v>
      </c>
      <c r="O419" s="25" t="e">
        <f t="shared" si="195"/>
        <v>#DIV/0!</v>
      </c>
      <c r="P419" s="25" t="e">
        <f t="shared" si="196"/>
        <v>#DIV/0!</v>
      </c>
      <c r="Q419" s="25" t="e">
        <f t="shared" si="197"/>
        <v>#DIV/0!</v>
      </c>
      <c r="R419" s="25" t="e">
        <f t="shared" si="198"/>
        <v>#DIV/0!</v>
      </c>
      <c r="S419" s="25" t="e">
        <f t="shared" si="199"/>
        <v>#DIV/0!</v>
      </c>
      <c r="T419" s="25" t="e">
        <f t="shared" si="200"/>
        <v>#DIV/0!</v>
      </c>
      <c r="U419" s="25" t="e">
        <f t="shared" si="201"/>
        <v>#DIV/0!</v>
      </c>
      <c r="V419" s="25" t="e">
        <f t="shared" si="205"/>
        <v>#DIV/0!</v>
      </c>
      <c r="W419" s="25" t="e">
        <f t="shared" si="205"/>
        <v>#DIV/0!</v>
      </c>
      <c r="X419" s="25" t="e">
        <f t="shared" si="202"/>
        <v>#DIV/0!</v>
      </c>
      <c r="Y419" s="25" t="e">
        <f t="shared" si="206"/>
        <v>#DIV/0!</v>
      </c>
      <c r="Z419" s="25" t="e">
        <f t="shared" si="206"/>
        <v>#DIV/0!</v>
      </c>
      <c r="AA419" s="25" t="e">
        <f t="shared" si="206"/>
        <v>#DIV/0!</v>
      </c>
      <c r="AB419" s="25" t="e">
        <f t="shared" si="206"/>
        <v>#DIV/0!</v>
      </c>
      <c r="AC419" s="25" t="e">
        <f t="shared" si="206"/>
        <v>#DIV/0!</v>
      </c>
      <c r="AD419" s="25" t="e">
        <f t="shared" si="207"/>
        <v>#DIV/0!</v>
      </c>
      <c r="AE419" s="25" t="e">
        <f t="shared" si="207"/>
        <v>#DIV/0!</v>
      </c>
      <c r="AF419" s="25" t="e">
        <f t="shared" si="208"/>
        <v>#DIV/0!</v>
      </c>
      <c r="AG419" s="25" t="e">
        <f t="shared" si="208"/>
        <v>#DIV/0!</v>
      </c>
    </row>
    <row r="420" spans="1:33" x14ac:dyDescent="0.25">
      <c r="A420" s="1">
        <f>'Тулуз-Пьерон'!A424</f>
        <v>0</v>
      </c>
      <c r="B420" s="1" t="e">
        <f>AVERAGE('Тулуз-Пьерон'!H424:Q424)</f>
        <v>#DIV/0!</v>
      </c>
      <c r="C420" s="1" t="e">
        <f>AVERAGE('Тулуз-Пьерон'!R424:AA424)</f>
        <v>#DIV/0!</v>
      </c>
      <c r="D420" s="26" t="e">
        <f t="shared" si="191"/>
        <v>#DIV/0!</v>
      </c>
      <c r="E420" s="26" t="e">
        <f>STDEV('Тулуз-Пьерон'!H424:Q424)</f>
        <v>#DIV/0!</v>
      </c>
      <c r="F420" s="26" t="e">
        <f>STDEV('Тулуз-Пьерон'!R424:AA424)</f>
        <v>#DIV/0!</v>
      </c>
      <c r="G420" s="26" t="e">
        <f>SQRT(RSQ('Тулуз-Пьерон'!H424:Q424,'Тулуз-Пьерон'!R424:AA424))</f>
        <v>#DIV/0!</v>
      </c>
      <c r="J420" s="25" t="e">
        <f t="shared" si="192"/>
        <v>#DIV/0!</v>
      </c>
      <c r="K420" s="25" t="e">
        <f t="shared" si="193"/>
        <v>#DIV/0!</v>
      </c>
      <c r="L420" s="25" t="e">
        <f t="shared" si="194"/>
        <v>#DIV/0!</v>
      </c>
      <c r="M420" s="25" t="e">
        <f t="shared" si="204"/>
        <v>#DIV/0!</v>
      </c>
      <c r="N420" s="25" t="e">
        <f t="shared" si="204"/>
        <v>#DIV/0!</v>
      </c>
      <c r="O420" s="25" t="e">
        <f t="shared" si="195"/>
        <v>#DIV/0!</v>
      </c>
      <c r="P420" s="25" t="e">
        <f t="shared" si="196"/>
        <v>#DIV/0!</v>
      </c>
      <c r="Q420" s="25" t="e">
        <f t="shared" si="197"/>
        <v>#DIV/0!</v>
      </c>
      <c r="R420" s="25" t="e">
        <f t="shared" si="198"/>
        <v>#DIV/0!</v>
      </c>
      <c r="S420" s="25" t="e">
        <f t="shared" si="199"/>
        <v>#DIV/0!</v>
      </c>
      <c r="T420" s="25" t="e">
        <f t="shared" si="200"/>
        <v>#DIV/0!</v>
      </c>
      <c r="U420" s="25" t="e">
        <f t="shared" si="201"/>
        <v>#DIV/0!</v>
      </c>
      <c r="V420" s="25" t="e">
        <f t="shared" si="205"/>
        <v>#DIV/0!</v>
      </c>
      <c r="W420" s="25" t="e">
        <f t="shared" si="205"/>
        <v>#DIV/0!</v>
      </c>
      <c r="X420" s="25" t="e">
        <f t="shared" si="202"/>
        <v>#DIV/0!</v>
      </c>
      <c r="Y420" s="25" t="e">
        <f t="shared" si="206"/>
        <v>#DIV/0!</v>
      </c>
      <c r="Z420" s="25" t="e">
        <f t="shared" si="206"/>
        <v>#DIV/0!</v>
      </c>
      <c r="AA420" s="25" t="e">
        <f t="shared" si="206"/>
        <v>#DIV/0!</v>
      </c>
      <c r="AB420" s="25" t="e">
        <f t="shared" si="206"/>
        <v>#DIV/0!</v>
      </c>
      <c r="AC420" s="25" t="e">
        <f t="shared" si="206"/>
        <v>#DIV/0!</v>
      </c>
      <c r="AD420" s="25" t="e">
        <f t="shared" si="207"/>
        <v>#DIV/0!</v>
      </c>
      <c r="AE420" s="25" t="e">
        <f t="shared" si="207"/>
        <v>#DIV/0!</v>
      </c>
      <c r="AF420" s="25" t="e">
        <f t="shared" si="208"/>
        <v>#DIV/0!</v>
      </c>
      <c r="AG420" s="25" t="e">
        <f t="shared" si="208"/>
        <v>#DIV/0!</v>
      </c>
    </row>
    <row r="421" spans="1:33" x14ac:dyDescent="0.25">
      <c r="A421" s="1">
        <f>'Тулуз-Пьерон'!A425</f>
        <v>0</v>
      </c>
      <c r="B421" s="1" t="e">
        <f>AVERAGE('Тулуз-Пьерон'!H425:Q425)</f>
        <v>#DIV/0!</v>
      </c>
      <c r="C421" s="1" t="e">
        <f>AVERAGE('Тулуз-Пьерон'!R425:AA425)</f>
        <v>#DIV/0!</v>
      </c>
      <c r="D421" s="26" t="e">
        <f t="shared" si="191"/>
        <v>#DIV/0!</v>
      </c>
      <c r="E421" s="26" t="e">
        <f>STDEV('Тулуз-Пьерон'!H425:Q425)</f>
        <v>#DIV/0!</v>
      </c>
      <c r="F421" s="26" t="e">
        <f>STDEV('Тулуз-Пьерон'!R425:AA425)</f>
        <v>#DIV/0!</v>
      </c>
      <c r="G421" s="26" t="e">
        <f>SQRT(RSQ('Тулуз-Пьерон'!H425:Q425,'Тулуз-Пьерон'!R425:AA425))</f>
        <v>#DIV/0!</v>
      </c>
      <c r="J421" s="25" t="e">
        <f t="shared" si="192"/>
        <v>#DIV/0!</v>
      </c>
      <c r="K421" s="25" t="e">
        <f t="shared" si="193"/>
        <v>#DIV/0!</v>
      </c>
      <c r="L421" s="25" t="e">
        <f t="shared" si="194"/>
        <v>#DIV/0!</v>
      </c>
      <c r="M421" s="25" t="e">
        <f t="shared" si="204"/>
        <v>#DIV/0!</v>
      </c>
      <c r="N421" s="25" t="e">
        <f t="shared" si="204"/>
        <v>#DIV/0!</v>
      </c>
      <c r="O421" s="25" t="e">
        <f t="shared" si="195"/>
        <v>#DIV/0!</v>
      </c>
      <c r="P421" s="25" t="e">
        <f t="shared" si="196"/>
        <v>#DIV/0!</v>
      </c>
      <c r="Q421" s="25" t="e">
        <f t="shared" si="197"/>
        <v>#DIV/0!</v>
      </c>
      <c r="R421" s="25" t="e">
        <f t="shared" si="198"/>
        <v>#DIV/0!</v>
      </c>
      <c r="S421" s="25" t="e">
        <f t="shared" si="199"/>
        <v>#DIV/0!</v>
      </c>
      <c r="T421" s="25" t="e">
        <f t="shared" si="200"/>
        <v>#DIV/0!</v>
      </c>
      <c r="U421" s="25" t="e">
        <f t="shared" si="201"/>
        <v>#DIV/0!</v>
      </c>
      <c r="V421" s="25" t="e">
        <f t="shared" si="205"/>
        <v>#DIV/0!</v>
      </c>
      <c r="W421" s="25" t="e">
        <f t="shared" si="205"/>
        <v>#DIV/0!</v>
      </c>
      <c r="X421" s="25" t="e">
        <f t="shared" si="202"/>
        <v>#DIV/0!</v>
      </c>
      <c r="Y421" s="25" t="e">
        <f t="shared" ref="Y421:AC430" si="209">IF(AND($D421&gt;0,$D421&lt;=0.89),"ПАТОЛОГИЯ",IF(AND($D421&gt;0.89,$D421&lt;=0.91),"Слабая",IF(AND($D421&gt;91,$D421&lt;=0.93),"Средняя",IF(AND($D421&gt;0.93,$D421&lt;=0.96),"Хорошая",IF(AND($D421&gt;0.96,$D421&lt;=1),"Высокая","ОШИБКА")))))</f>
        <v>#DIV/0!</v>
      </c>
      <c r="Z421" s="25" t="e">
        <f t="shared" si="209"/>
        <v>#DIV/0!</v>
      </c>
      <c r="AA421" s="25" t="e">
        <f t="shared" si="209"/>
        <v>#DIV/0!</v>
      </c>
      <c r="AB421" s="25" t="e">
        <f t="shared" si="209"/>
        <v>#DIV/0!</v>
      </c>
      <c r="AC421" s="25" t="e">
        <f t="shared" si="209"/>
        <v>#DIV/0!</v>
      </c>
      <c r="AD421" s="25" t="e">
        <f t="shared" si="207"/>
        <v>#DIV/0!</v>
      </c>
      <c r="AE421" s="25" t="e">
        <f t="shared" si="207"/>
        <v>#DIV/0!</v>
      </c>
      <c r="AF421" s="25" t="e">
        <f t="shared" si="208"/>
        <v>#DIV/0!</v>
      </c>
      <c r="AG421" s="25" t="e">
        <f t="shared" si="208"/>
        <v>#DIV/0!</v>
      </c>
    </row>
    <row r="422" spans="1:33" x14ac:dyDescent="0.25">
      <c r="A422" s="1">
        <f>'Тулуз-Пьерон'!A426</f>
        <v>0</v>
      </c>
      <c r="B422" s="1" t="e">
        <f>AVERAGE('Тулуз-Пьерон'!H426:Q426)</f>
        <v>#DIV/0!</v>
      </c>
      <c r="C422" s="1" t="e">
        <f>AVERAGE('Тулуз-Пьерон'!R426:AA426)</f>
        <v>#DIV/0!</v>
      </c>
      <c r="D422" s="26" t="e">
        <f t="shared" si="191"/>
        <v>#DIV/0!</v>
      </c>
      <c r="E422" s="26" t="e">
        <f>STDEV('Тулуз-Пьерон'!H426:Q426)</f>
        <v>#DIV/0!</v>
      </c>
      <c r="F422" s="26" t="e">
        <f>STDEV('Тулуз-Пьерон'!R426:AA426)</f>
        <v>#DIV/0!</v>
      </c>
      <c r="G422" s="26" t="e">
        <f>SQRT(RSQ('Тулуз-Пьерон'!H426:Q426,'Тулуз-Пьерон'!R426:AA426))</f>
        <v>#DIV/0!</v>
      </c>
      <c r="J422" s="25" t="e">
        <f t="shared" si="192"/>
        <v>#DIV/0!</v>
      </c>
      <c r="K422" s="25" t="e">
        <f t="shared" si="193"/>
        <v>#DIV/0!</v>
      </c>
      <c r="L422" s="25" t="e">
        <f t="shared" si="194"/>
        <v>#DIV/0!</v>
      </c>
      <c r="M422" s="25" t="e">
        <f t="shared" si="204"/>
        <v>#DIV/0!</v>
      </c>
      <c r="N422" s="25" t="e">
        <f t="shared" si="204"/>
        <v>#DIV/0!</v>
      </c>
      <c r="O422" s="25" t="e">
        <f t="shared" si="195"/>
        <v>#DIV/0!</v>
      </c>
      <c r="P422" s="25" t="e">
        <f t="shared" si="196"/>
        <v>#DIV/0!</v>
      </c>
      <c r="Q422" s="25" t="e">
        <f t="shared" si="197"/>
        <v>#DIV/0!</v>
      </c>
      <c r="R422" s="25" t="e">
        <f t="shared" si="198"/>
        <v>#DIV/0!</v>
      </c>
      <c r="S422" s="25" t="e">
        <f t="shared" si="199"/>
        <v>#DIV/0!</v>
      </c>
      <c r="T422" s="25" t="e">
        <f t="shared" si="200"/>
        <v>#DIV/0!</v>
      </c>
      <c r="U422" s="25" t="e">
        <f t="shared" si="201"/>
        <v>#DIV/0!</v>
      </c>
      <c r="V422" s="25" t="e">
        <f t="shared" si="205"/>
        <v>#DIV/0!</v>
      </c>
      <c r="W422" s="25" t="e">
        <f t="shared" si="205"/>
        <v>#DIV/0!</v>
      </c>
      <c r="X422" s="25" t="e">
        <f t="shared" si="202"/>
        <v>#DIV/0!</v>
      </c>
      <c r="Y422" s="25" t="e">
        <f t="shared" si="209"/>
        <v>#DIV/0!</v>
      </c>
      <c r="Z422" s="25" t="e">
        <f t="shared" si="209"/>
        <v>#DIV/0!</v>
      </c>
      <c r="AA422" s="25" t="e">
        <f t="shared" si="209"/>
        <v>#DIV/0!</v>
      </c>
      <c r="AB422" s="25" t="e">
        <f t="shared" si="209"/>
        <v>#DIV/0!</v>
      </c>
      <c r="AC422" s="25" t="e">
        <f t="shared" si="209"/>
        <v>#DIV/0!</v>
      </c>
      <c r="AD422" s="25" t="e">
        <f t="shared" si="207"/>
        <v>#DIV/0!</v>
      </c>
      <c r="AE422" s="25" t="e">
        <f t="shared" si="207"/>
        <v>#DIV/0!</v>
      </c>
      <c r="AF422" s="25" t="e">
        <f t="shared" si="208"/>
        <v>#DIV/0!</v>
      </c>
      <c r="AG422" s="25" t="e">
        <f t="shared" si="208"/>
        <v>#DIV/0!</v>
      </c>
    </row>
    <row r="423" spans="1:33" x14ac:dyDescent="0.25">
      <c r="A423" s="1">
        <f>'Тулуз-Пьерон'!A427</f>
        <v>0</v>
      </c>
      <c r="B423" s="1" t="e">
        <f>AVERAGE('Тулуз-Пьерон'!H427:Q427)</f>
        <v>#DIV/0!</v>
      </c>
      <c r="C423" s="1" t="e">
        <f>AVERAGE('Тулуз-Пьерон'!R427:AA427)</f>
        <v>#DIV/0!</v>
      </c>
      <c r="D423" s="26" t="e">
        <f t="shared" si="191"/>
        <v>#DIV/0!</v>
      </c>
      <c r="E423" s="26" t="e">
        <f>STDEV('Тулуз-Пьерон'!H427:Q427)</f>
        <v>#DIV/0!</v>
      </c>
      <c r="F423" s="26" t="e">
        <f>STDEV('Тулуз-Пьерон'!R427:AA427)</f>
        <v>#DIV/0!</v>
      </c>
      <c r="G423" s="26" t="e">
        <f>SQRT(RSQ('Тулуз-Пьерон'!H427:Q427,'Тулуз-Пьерон'!R427:AA427))</f>
        <v>#DIV/0!</v>
      </c>
      <c r="J423" s="25" t="e">
        <f t="shared" si="192"/>
        <v>#DIV/0!</v>
      </c>
      <c r="K423" s="25" t="e">
        <f t="shared" si="193"/>
        <v>#DIV/0!</v>
      </c>
      <c r="L423" s="25" t="e">
        <f t="shared" si="194"/>
        <v>#DIV/0!</v>
      </c>
      <c r="M423" s="25" t="e">
        <f t="shared" si="204"/>
        <v>#DIV/0!</v>
      </c>
      <c r="N423" s="25" t="e">
        <f t="shared" si="204"/>
        <v>#DIV/0!</v>
      </c>
      <c r="O423" s="25" t="e">
        <f t="shared" si="195"/>
        <v>#DIV/0!</v>
      </c>
      <c r="P423" s="25" t="e">
        <f t="shared" si="196"/>
        <v>#DIV/0!</v>
      </c>
      <c r="Q423" s="25" t="e">
        <f t="shared" si="197"/>
        <v>#DIV/0!</v>
      </c>
      <c r="R423" s="25" t="e">
        <f t="shared" si="198"/>
        <v>#DIV/0!</v>
      </c>
      <c r="S423" s="25" t="e">
        <f t="shared" si="199"/>
        <v>#DIV/0!</v>
      </c>
      <c r="T423" s="25" t="e">
        <f t="shared" si="200"/>
        <v>#DIV/0!</v>
      </c>
      <c r="U423" s="25" t="e">
        <f t="shared" si="201"/>
        <v>#DIV/0!</v>
      </c>
      <c r="V423" s="25" t="e">
        <f t="shared" si="205"/>
        <v>#DIV/0!</v>
      </c>
      <c r="W423" s="25" t="e">
        <f t="shared" si="205"/>
        <v>#DIV/0!</v>
      </c>
      <c r="X423" s="25" t="e">
        <f t="shared" si="202"/>
        <v>#DIV/0!</v>
      </c>
      <c r="Y423" s="25" t="e">
        <f t="shared" si="209"/>
        <v>#DIV/0!</v>
      </c>
      <c r="Z423" s="25" t="e">
        <f t="shared" si="209"/>
        <v>#DIV/0!</v>
      </c>
      <c r="AA423" s="25" t="e">
        <f t="shared" si="209"/>
        <v>#DIV/0!</v>
      </c>
      <c r="AB423" s="25" t="e">
        <f t="shared" si="209"/>
        <v>#DIV/0!</v>
      </c>
      <c r="AC423" s="25" t="e">
        <f t="shared" si="209"/>
        <v>#DIV/0!</v>
      </c>
      <c r="AD423" s="25" t="e">
        <f t="shared" si="207"/>
        <v>#DIV/0!</v>
      </c>
      <c r="AE423" s="25" t="e">
        <f t="shared" si="207"/>
        <v>#DIV/0!</v>
      </c>
      <c r="AF423" s="25" t="e">
        <f t="shared" si="208"/>
        <v>#DIV/0!</v>
      </c>
      <c r="AG423" s="25" t="e">
        <f t="shared" si="208"/>
        <v>#DIV/0!</v>
      </c>
    </row>
    <row r="424" spans="1:33" x14ac:dyDescent="0.25">
      <c r="A424" s="1">
        <f>'Тулуз-Пьерон'!A428</f>
        <v>0</v>
      </c>
      <c r="B424" s="1" t="e">
        <f>AVERAGE('Тулуз-Пьерон'!H428:Q428)</f>
        <v>#DIV/0!</v>
      </c>
      <c r="C424" s="1" t="e">
        <f>AVERAGE('Тулуз-Пьерон'!R428:AA428)</f>
        <v>#DIV/0!</v>
      </c>
      <c r="D424" s="26" t="e">
        <f t="shared" si="191"/>
        <v>#DIV/0!</v>
      </c>
      <c r="E424" s="26" t="e">
        <f>STDEV('Тулуз-Пьерон'!H428:Q428)</f>
        <v>#DIV/0!</v>
      </c>
      <c r="F424" s="26" t="e">
        <f>STDEV('Тулуз-Пьерон'!R428:AA428)</f>
        <v>#DIV/0!</v>
      </c>
      <c r="G424" s="26" t="e">
        <f>SQRT(RSQ('Тулуз-Пьерон'!H428:Q428,'Тулуз-Пьерон'!R428:AA428))</f>
        <v>#DIV/0!</v>
      </c>
      <c r="J424" s="25" t="e">
        <f t="shared" si="192"/>
        <v>#DIV/0!</v>
      </c>
      <c r="K424" s="25" t="e">
        <f t="shared" si="193"/>
        <v>#DIV/0!</v>
      </c>
      <c r="L424" s="25" t="e">
        <f t="shared" si="194"/>
        <v>#DIV/0!</v>
      </c>
      <c r="M424" s="25" t="e">
        <f t="shared" si="204"/>
        <v>#DIV/0!</v>
      </c>
      <c r="N424" s="25" t="e">
        <f t="shared" si="204"/>
        <v>#DIV/0!</v>
      </c>
      <c r="O424" s="25" t="e">
        <f t="shared" si="195"/>
        <v>#DIV/0!</v>
      </c>
      <c r="P424" s="25" t="e">
        <f t="shared" si="196"/>
        <v>#DIV/0!</v>
      </c>
      <c r="Q424" s="25" t="e">
        <f t="shared" si="197"/>
        <v>#DIV/0!</v>
      </c>
      <c r="R424" s="25" t="e">
        <f t="shared" si="198"/>
        <v>#DIV/0!</v>
      </c>
      <c r="S424" s="25" t="e">
        <f t="shared" si="199"/>
        <v>#DIV/0!</v>
      </c>
      <c r="T424" s="25" t="e">
        <f t="shared" si="200"/>
        <v>#DIV/0!</v>
      </c>
      <c r="U424" s="25" t="e">
        <f t="shared" si="201"/>
        <v>#DIV/0!</v>
      </c>
      <c r="V424" s="25" t="e">
        <f t="shared" si="205"/>
        <v>#DIV/0!</v>
      </c>
      <c r="W424" s="25" t="e">
        <f t="shared" si="205"/>
        <v>#DIV/0!</v>
      </c>
      <c r="X424" s="25" t="e">
        <f t="shared" si="202"/>
        <v>#DIV/0!</v>
      </c>
      <c r="Y424" s="25" t="e">
        <f t="shared" si="209"/>
        <v>#DIV/0!</v>
      </c>
      <c r="Z424" s="25" t="e">
        <f t="shared" si="209"/>
        <v>#DIV/0!</v>
      </c>
      <c r="AA424" s="25" t="e">
        <f t="shared" si="209"/>
        <v>#DIV/0!</v>
      </c>
      <c r="AB424" s="25" t="e">
        <f t="shared" si="209"/>
        <v>#DIV/0!</v>
      </c>
      <c r="AC424" s="25" t="e">
        <f t="shared" si="209"/>
        <v>#DIV/0!</v>
      </c>
      <c r="AD424" s="25" t="e">
        <f t="shared" si="207"/>
        <v>#DIV/0!</v>
      </c>
      <c r="AE424" s="25" t="e">
        <f t="shared" si="207"/>
        <v>#DIV/0!</v>
      </c>
      <c r="AF424" s="25" t="e">
        <f t="shared" si="208"/>
        <v>#DIV/0!</v>
      </c>
      <c r="AG424" s="25" t="e">
        <f t="shared" si="208"/>
        <v>#DIV/0!</v>
      </c>
    </row>
    <row r="425" spans="1:33" x14ac:dyDescent="0.25">
      <c r="A425" s="1">
        <f>'Тулуз-Пьерон'!A429</f>
        <v>0</v>
      </c>
      <c r="B425" s="1" t="e">
        <f>AVERAGE('Тулуз-Пьерон'!H429:Q429)</f>
        <v>#DIV/0!</v>
      </c>
      <c r="C425" s="1" t="e">
        <f>AVERAGE('Тулуз-Пьерон'!R429:AA429)</f>
        <v>#DIV/0!</v>
      </c>
      <c r="D425" s="26" t="e">
        <f t="shared" si="191"/>
        <v>#DIV/0!</v>
      </c>
      <c r="E425" s="26" t="e">
        <f>STDEV('Тулуз-Пьерон'!H429:Q429)</f>
        <v>#DIV/0!</v>
      </c>
      <c r="F425" s="26" t="e">
        <f>STDEV('Тулуз-Пьерон'!R429:AA429)</f>
        <v>#DIV/0!</v>
      </c>
      <c r="G425" s="26" t="e">
        <f>SQRT(RSQ('Тулуз-Пьерон'!H429:Q429,'Тулуз-Пьерон'!R429:AA429))</f>
        <v>#DIV/0!</v>
      </c>
      <c r="J425" s="25" t="e">
        <f t="shared" si="192"/>
        <v>#DIV/0!</v>
      </c>
      <c r="K425" s="25" t="e">
        <f t="shared" si="193"/>
        <v>#DIV/0!</v>
      </c>
      <c r="L425" s="25" t="e">
        <f t="shared" si="194"/>
        <v>#DIV/0!</v>
      </c>
      <c r="M425" s="25" t="e">
        <f t="shared" si="204"/>
        <v>#DIV/0!</v>
      </c>
      <c r="N425" s="25" t="e">
        <f t="shared" si="204"/>
        <v>#DIV/0!</v>
      </c>
      <c r="O425" s="25" t="e">
        <f t="shared" si="195"/>
        <v>#DIV/0!</v>
      </c>
      <c r="P425" s="25" t="e">
        <f t="shared" si="196"/>
        <v>#DIV/0!</v>
      </c>
      <c r="Q425" s="25" t="e">
        <f t="shared" si="197"/>
        <v>#DIV/0!</v>
      </c>
      <c r="R425" s="25" t="e">
        <f t="shared" si="198"/>
        <v>#DIV/0!</v>
      </c>
      <c r="S425" s="25" t="e">
        <f t="shared" si="199"/>
        <v>#DIV/0!</v>
      </c>
      <c r="T425" s="25" t="e">
        <f t="shared" si="200"/>
        <v>#DIV/0!</v>
      </c>
      <c r="U425" s="25" t="e">
        <f t="shared" si="201"/>
        <v>#DIV/0!</v>
      </c>
      <c r="V425" s="25" t="e">
        <f t="shared" si="205"/>
        <v>#DIV/0!</v>
      </c>
      <c r="W425" s="25" t="e">
        <f t="shared" si="205"/>
        <v>#DIV/0!</v>
      </c>
      <c r="X425" s="25" t="e">
        <f t="shared" si="202"/>
        <v>#DIV/0!</v>
      </c>
      <c r="Y425" s="25" t="e">
        <f t="shared" si="209"/>
        <v>#DIV/0!</v>
      </c>
      <c r="Z425" s="25" t="e">
        <f t="shared" si="209"/>
        <v>#DIV/0!</v>
      </c>
      <c r="AA425" s="25" t="e">
        <f t="shared" si="209"/>
        <v>#DIV/0!</v>
      </c>
      <c r="AB425" s="25" t="e">
        <f t="shared" si="209"/>
        <v>#DIV/0!</v>
      </c>
      <c r="AC425" s="25" t="e">
        <f t="shared" si="209"/>
        <v>#DIV/0!</v>
      </c>
      <c r="AD425" s="25" t="e">
        <f t="shared" si="207"/>
        <v>#DIV/0!</v>
      </c>
      <c r="AE425" s="25" t="e">
        <f t="shared" si="207"/>
        <v>#DIV/0!</v>
      </c>
      <c r="AF425" s="25" t="e">
        <f t="shared" si="208"/>
        <v>#DIV/0!</v>
      </c>
      <c r="AG425" s="25" t="e">
        <f t="shared" si="208"/>
        <v>#DIV/0!</v>
      </c>
    </row>
    <row r="426" spans="1:33" x14ac:dyDescent="0.25">
      <c r="A426" s="1">
        <f>'Тулуз-Пьерон'!A430</f>
        <v>0</v>
      </c>
      <c r="B426" s="1" t="e">
        <f>AVERAGE('Тулуз-Пьерон'!H430:Q430)</f>
        <v>#DIV/0!</v>
      </c>
      <c r="C426" s="1" t="e">
        <f>AVERAGE('Тулуз-Пьерон'!R430:AA430)</f>
        <v>#DIV/0!</v>
      </c>
      <c r="D426" s="26" t="e">
        <f t="shared" si="191"/>
        <v>#DIV/0!</v>
      </c>
      <c r="E426" s="26" t="e">
        <f>STDEV('Тулуз-Пьерон'!H430:Q430)</f>
        <v>#DIV/0!</v>
      </c>
      <c r="F426" s="26" t="e">
        <f>STDEV('Тулуз-Пьерон'!R430:AA430)</f>
        <v>#DIV/0!</v>
      </c>
      <c r="G426" s="26" t="e">
        <f>SQRT(RSQ('Тулуз-Пьерон'!H430:Q430,'Тулуз-Пьерон'!R430:AA430))</f>
        <v>#DIV/0!</v>
      </c>
      <c r="J426" s="25" t="e">
        <f t="shared" si="192"/>
        <v>#DIV/0!</v>
      </c>
      <c r="K426" s="25" t="e">
        <f t="shared" si="193"/>
        <v>#DIV/0!</v>
      </c>
      <c r="L426" s="25" t="e">
        <f t="shared" si="194"/>
        <v>#DIV/0!</v>
      </c>
      <c r="M426" s="25" t="e">
        <f t="shared" si="204"/>
        <v>#DIV/0!</v>
      </c>
      <c r="N426" s="25" t="e">
        <f t="shared" si="204"/>
        <v>#DIV/0!</v>
      </c>
      <c r="O426" s="25" t="e">
        <f t="shared" si="195"/>
        <v>#DIV/0!</v>
      </c>
      <c r="P426" s="25" t="e">
        <f t="shared" si="196"/>
        <v>#DIV/0!</v>
      </c>
      <c r="Q426" s="25" t="e">
        <f t="shared" si="197"/>
        <v>#DIV/0!</v>
      </c>
      <c r="R426" s="25" t="e">
        <f t="shared" si="198"/>
        <v>#DIV/0!</v>
      </c>
      <c r="S426" s="25" t="e">
        <f t="shared" si="199"/>
        <v>#DIV/0!</v>
      </c>
      <c r="T426" s="25" t="e">
        <f t="shared" si="200"/>
        <v>#DIV/0!</v>
      </c>
      <c r="U426" s="25" t="e">
        <f t="shared" si="201"/>
        <v>#DIV/0!</v>
      </c>
      <c r="V426" s="25" t="e">
        <f t="shared" si="205"/>
        <v>#DIV/0!</v>
      </c>
      <c r="W426" s="25" t="e">
        <f t="shared" si="205"/>
        <v>#DIV/0!</v>
      </c>
      <c r="X426" s="25" t="e">
        <f t="shared" si="202"/>
        <v>#DIV/0!</v>
      </c>
      <c r="Y426" s="25" t="e">
        <f t="shared" si="209"/>
        <v>#DIV/0!</v>
      </c>
      <c r="Z426" s="25" t="e">
        <f t="shared" si="209"/>
        <v>#DIV/0!</v>
      </c>
      <c r="AA426" s="25" t="e">
        <f t="shared" si="209"/>
        <v>#DIV/0!</v>
      </c>
      <c r="AB426" s="25" t="e">
        <f t="shared" si="209"/>
        <v>#DIV/0!</v>
      </c>
      <c r="AC426" s="25" t="e">
        <f t="shared" si="209"/>
        <v>#DIV/0!</v>
      </c>
      <c r="AD426" s="25" t="e">
        <f t="shared" si="207"/>
        <v>#DIV/0!</v>
      </c>
      <c r="AE426" s="25" t="e">
        <f t="shared" si="207"/>
        <v>#DIV/0!</v>
      </c>
      <c r="AF426" s="25" t="e">
        <f t="shared" si="208"/>
        <v>#DIV/0!</v>
      </c>
      <c r="AG426" s="25" t="e">
        <f t="shared" si="208"/>
        <v>#DIV/0!</v>
      </c>
    </row>
    <row r="427" spans="1:33" x14ac:dyDescent="0.25">
      <c r="A427" s="1">
        <f>'Тулуз-Пьерон'!A431</f>
        <v>0</v>
      </c>
      <c r="B427" s="1" t="e">
        <f>AVERAGE('Тулуз-Пьерон'!H431:Q431)</f>
        <v>#DIV/0!</v>
      </c>
      <c r="C427" s="1" t="e">
        <f>AVERAGE('Тулуз-Пьерон'!R431:AA431)</f>
        <v>#DIV/0!</v>
      </c>
      <c r="D427" s="26" t="e">
        <f t="shared" si="191"/>
        <v>#DIV/0!</v>
      </c>
      <c r="E427" s="26" t="e">
        <f>STDEV('Тулуз-Пьерон'!H431:Q431)</f>
        <v>#DIV/0!</v>
      </c>
      <c r="F427" s="26" t="e">
        <f>STDEV('Тулуз-Пьерон'!R431:AA431)</f>
        <v>#DIV/0!</v>
      </c>
      <c r="G427" s="26" t="e">
        <f>SQRT(RSQ('Тулуз-Пьерон'!H431:Q431,'Тулуз-Пьерон'!R431:AA431))</f>
        <v>#DIV/0!</v>
      </c>
      <c r="J427" s="25" t="e">
        <f t="shared" si="192"/>
        <v>#DIV/0!</v>
      </c>
      <c r="K427" s="25" t="e">
        <f t="shared" si="193"/>
        <v>#DIV/0!</v>
      </c>
      <c r="L427" s="25" t="e">
        <f t="shared" si="194"/>
        <v>#DIV/0!</v>
      </c>
      <c r="M427" s="25" t="e">
        <f t="shared" si="204"/>
        <v>#DIV/0!</v>
      </c>
      <c r="N427" s="25" t="e">
        <f t="shared" si="204"/>
        <v>#DIV/0!</v>
      </c>
      <c r="O427" s="25" t="e">
        <f t="shared" si="195"/>
        <v>#DIV/0!</v>
      </c>
      <c r="P427" s="25" t="e">
        <f t="shared" si="196"/>
        <v>#DIV/0!</v>
      </c>
      <c r="Q427" s="25" t="e">
        <f t="shared" si="197"/>
        <v>#DIV/0!</v>
      </c>
      <c r="R427" s="25" t="e">
        <f t="shared" si="198"/>
        <v>#DIV/0!</v>
      </c>
      <c r="S427" s="25" t="e">
        <f t="shared" si="199"/>
        <v>#DIV/0!</v>
      </c>
      <c r="T427" s="25" t="e">
        <f t="shared" si="200"/>
        <v>#DIV/0!</v>
      </c>
      <c r="U427" s="25" t="e">
        <f t="shared" si="201"/>
        <v>#DIV/0!</v>
      </c>
      <c r="V427" s="25" t="e">
        <f t="shared" si="205"/>
        <v>#DIV/0!</v>
      </c>
      <c r="W427" s="25" t="e">
        <f t="shared" si="205"/>
        <v>#DIV/0!</v>
      </c>
      <c r="X427" s="25" t="e">
        <f t="shared" si="202"/>
        <v>#DIV/0!</v>
      </c>
      <c r="Y427" s="25" t="e">
        <f t="shared" si="209"/>
        <v>#DIV/0!</v>
      </c>
      <c r="Z427" s="25" t="e">
        <f t="shared" si="209"/>
        <v>#DIV/0!</v>
      </c>
      <c r="AA427" s="25" t="e">
        <f t="shared" si="209"/>
        <v>#DIV/0!</v>
      </c>
      <c r="AB427" s="25" t="e">
        <f t="shared" si="209"/>
        <v>#DIV/0!</v>
      </c>
      <c r="AC427" s="25" t="e">
        <f t="shared" si="209"/>
        <v>#DIV/0!</v>
      </c>
      <c r="AD427" s="25" t="e">
        <f t="shared" si="207"/>
        <v>#DIV/0!</v>
      </c>
      <c r="AE427" s="25" t="e">
        <f t="shared" si="207"/>
        <v>#DIV/0!</v>
      </c>
      <c r="AF427" s="25" t="e">
        <f t="shared" si="208"/>
        <v>#DIV/0!</v>
      </c>
      <c r="AG427" s="25" t="e">
        <f t="shared" si="208"/>
        <v>#DIV/0!</v>
      </c>
    </row>
    <row r="428" spans="1:33" x14ac:dyDescent="0.25">
      <c r="A428" s="1">
        <f>'Тулуз-Пьерон'!A432</f>
        <v>0</v>
      </c>
      <c r="B428" s="1" t="e">
        <f>AVERAGE('Тулуз-Пьерон'!H432:Q432)</f>
        <v>#DIV/0!</v>
      </c>
      <c r="C428" s="1" t="e">
        <f>AVERAGE('Тулуз-Пьерон'!R432:AA432)</f>
        <v>#DIV/0!</v>
      </c>
      <c r="D428" s="26" t="e">
        <f t="shared" si="191"/>
        <v>#DIV/0!</v>
      </c>
      <c r="E428" s="26" t="e">
        <f>STDEV('Тулуз-Пьерон'!H432:Q432)</f>
        <v>#DIV/0!</v>
      </c>
      <c r="F428" s="26" t="e">
        <f>STDEV('Тулуз-Пьерон'!R432:AA432)</f>
        <v>#DIV/0!</v>
      </c>
      <c r="G428" s="26" t="e">
        <f>SQRT(RSQ('Тулуз-Пьерон'!H432:Q432,'Тулуз-Пьерон'!R432:AA432))</f>
        <v>#DIV/0!</v>
      </c>
      <c r="J428" s="25" t="e">
        <f t="shared" si="192"/>
        <v>#DIV/0!</v>
      </c>
      <c r="K428" s="25" t="e">
        <f t="shared" si="193"/>
        <v>#DIV/0!</v>
      </c>
      <c r="L428" s="25" t="e">
        <f t="shared" si="194"/>
        <v>#DIV/0!</v>
      </c>
      <c r="M428" s="25" t="e">
        <f t="shared" si="204"/>
        <v>#DIV/0!</v>
      </c>
      <c r="N428" s="25" t="e">
        <f t="shared" si="204"/>
        <v>#DIV/0!</v>
      </c>
      <c r="O428" s="25" t="e">
        <f t="shared" si="195"/>
        <v>#DIV/0!</v>
      </c>
      <c r="P428" s="25" t="e">
        <f t="shared" si="196"/>
        <v>#DIV/0!</v>
      </c>
      <c r="Q428" s="25" t="e">
        <f t="shared" si="197"/>
        <v>#DIV/0!</v>
      </c>
      <c r="R428" s="25" t="e">
        <f t="shared" si="198"/>
        <v>#DIV/0!</v>
      </c>
      <c r="S428" s="25" t="e">
        <f t="shared" si="199"/>
        <v>#DIV/0!</v>
      </c>
      <c r="T428" s="25" t="e">
        <f t="shared" si="200"/>
        <v>#DIV/0!</v>
      </c>
      <c r="U428" s="25" t="e">
        <f t="shared" si="201"/>
        <v>#DIV/0!</v>
      </c>
      <c r="V428" s="25" t="e">
        <f t="shared" si="205"/>
        <v>#DIV/0!</v>
      </c>
      <c r="W428" s="25" t="e">
        <f t="shared" si="205"/>
        <v>#DIV/0!</v>
      </c>
      <c r="X428" s="25" t="e">
        <f t="shared" si="202"/>
        <v>#DIV/0!</v>
      </c>
      <c r="Y428" s="25" t="e">
        <f t="shared" si="209"/>
        <v>#DIV/0!</v>
      </c>
      <c r="Z428" s="25" t="e">
        <f t="shared" si="209"/>
        <v>#DIV/0!</v>
      </c>
      <c r="AA428" s="25" t="e">
        <f t="shared" si="209"/>
        <v>#DIV/0!</v>
      </c>
      <c r="AB428" s="25" t="e">
        <f t="shared" si="209"/>
        <v>#DIV/0!</v>
      </c>
      <c r="AC428" s="25" t="e">
        <f t="shared" si="209"/>
        <v>#DIV/0!</v>
      </c>
      <c r="AD428" s="25" t="e">
        <f t="shared" si="207"/>
        <v>#DIV/0!</v>
      </c>
      <c r="AE428" s="25" t="e">
        <f t="shared" si="207"/>
        <v>#DIV/0!</v>
      </c>
      <c r="AF428" s="25" t="e">
        <f t="shared" si="208"/>
        <v>#DIV/0!</v>
      </c>
      <c r="AG428" s="25" t="e">
        <f t="shared" si="208"/>
        <v>#DIV/0!</v>
      </c>
    </row>
    <row r="429" spans="1:33" x14ac:dyDescent="0.25">
      <c r="A429" s="1">
        <f>'Тулуз-Пьерон'!A433</f>
        <v>0</v>
      </c>
      <c r="B429" s="1" t="e">
        <f>AVERAGE('Тулуз-Пьерон'!H433:Q433)</f>
        <v>#DIV/0!</v>
      </c>
      <c r="C429" s="1" t="e">
        <f>AVERAGE('Тулуз-Пьерон'!R433:AA433)</f>
        <v>#DIV/0!</v>
      </c>
      <c r="D429" s="26" t="e">
        <f t="shared" si="191"/>
        <v>#DIV/0!</v>
      </c>
      <c r="E429" s="26" t="e">
        <f>STDEV('Тулуз-Пьерон'!H433:Q433)</f>
        <v>#DIV/0!</v>
      </c>
      <c r="F429" s="26" t="e">
        <f>STDEV('Тулуз-Пьерон'!R433:AA433)</f>
        <v>#DIV/0!</v>
      </c>
      <c r="G429" s="26" t="e">
        <f>SQRT(RSQ('Тулуз-Пьерон'!H433:Q433,'Тулуз-Пьерон'!R433:AA433))</f>
        <v>#DIV/0!</v>
      </c>
      <c r="J429" s="25" t="e">
        <f t="shared" si="192"/>
        <v>#DIV/0!</v>
      </c>
      <c r="K429" s="25" t="e">
        <f t="shared" si="193"/>
        <v>#DIV/0!</v>
      </c>
      <c r="L429" s="25" t="e">
        <f t="shared" si="194"/>
        <v>#DIV/0!</v>
      </c>
      <c r="M429" s="25" t="e">
        <f t="shared" si="204"/>
        <v>#DIV/0!</v>
      </c>
      <c r="N429" s="25" t="e">
        <f t="shared" si="204"/>
        <v>#DIV/0!</v>
      </c>
      <c r="O429" s="25" t="e">
        <f t="shared" si="195"/>
        <v>#DIV/0!</v>
      </c>
      <c r="P429" s="25" t="e">
        <f t="shared" si="196"/>
        <v>#DIV/0!</v>
      </c>
      <c r="Q429" s="25" t="e">
        <f t="shared" si="197"/>
        <v>#DIV/0!</v>
      </c>
      <c r="R429" s="25" t="e">
        <f t="shared" si="198"/>
        <v>#DIV/0!</v>
      </c>
      <c r="S429" s="25" t="e">
        <f t="shared" si="199"/>
        <v>#DIV/0!</v>
      </c>
      <c r="T429" s="25" t="e">
        <f t="shared" si="200"/>
        <v>#DIV/0!</v>
      </c>
      <c r="U429" s="25" t="e">
        <f t="shared" si="201"/>
        <v>#DIV/0!</v>
      </c>
      <c r="V429" s="25" t="e">
        <f t="shared" si="205"/>
        <v>#DIV/0!</v>
      </c>
      <c r="W429" s="25" t="e">
        <f t="shared" si="205"/>
        <v>#DIV/0!</v>
      </c>
      <c r="X429" s="25" t="e">
        <f t="shared" si="202"/>
        <v>#DIV/0!</v>
      </c>
      <c r="Y429" s="25" t="e">
        <f t="shared" si="209"/>
        <v>#DIV/0!</v>
      </c>
      <c r="Z429" s="25" t="e">
        <f t="shared" si="209"/>
        <v>#DIV/0!</v>
      </c>
      <c r="AA429" s="25" t="e">
        <f t="shared" si="209"/>
        <v>#DIV/0!</v>
      </c>
      <c r="AB429" s="25" t="e">
        <f t="shared" si="209"/>
        <v>#DIV/0!</v>
      </c>
      <c r="AC429" s="25" t="e">
        <f t="shared" si="209"/>
        <v>#DIV/0!</v>
      </c>
      <c r="AD429" s="25" t="e">
        <f t="shared" si="207"/>
        <v>#DIV/0!</v>
      </c>
      <c r="AE429" s="25" t="e">
        <f t="shared" si="207"/>
        <v>#DIV/0!</v>
      </c>
      <c r="AF429" s="25" t="e">
        <f t="shared" si="208"/>
        <v>#DIV/0!</v>
      </c>
      <c r="AG429" s="25" t="e">
        <f t="shared" si="208"/>
        <v>#DIV/0!</v>
      </c>
    </row>
    <row r="430" spans="1:33" x14ac:dyDescent="0.25">
      <c r="A430" s="1">
        <f>'Тулуз-Пьерон'!A434</f>
        <v>0</v>
      </c>
      <c r="B430" s="1" t="e">
        <f>AVERAGE('Тулуз-Пьерон'!H434:Q434)</f>
        <v>#DIV/0!</v>
      </c>
      <c r="C430" s="1" t="e">
        <f>AVERAGE('Тулуз-Пьерон'!R434:AA434)</f>
        <v>#DIV/0!</v>
      </c>
      <c r="D430" s="26" t="e">
        <f t="shared" si="191"/>
        <v>#DIV/0!</v>
      </c>
      <c r="E430" s="26" t="e">
        <f>STDEV('Тулуз-Пьерон'!H434:Q434)</f>
        <v>#DIV/0!</v>
      </c>
      <c r="F430" s="26" t="e">
        <f>STDEV('Тулуз-Пьерон'!R434:AA434)</f>
        <v>#DIV/0!</v>
      </c>
      <c r="G430" s="26" t="e">
        <f>SQRT(RSQ('Тулуз-Пьерон'!H434:Q434,'Тулуз-Пьерон'!R434:AA434))</f>
        <v>#DIV/0!</v>
      </c>
      <c r="J430" s="25" t="e">
        <f t="shared" si="192"/>
        <v>#DIV/0!</v>
      </c>
      <c r="K430" s="25" t="e">
        <f t="shared" si="193"/>
        <v>#DIV/0!</v>
      </c>
      <c r="L430" s="25" t="e">
        <f t="shared" si="194"/>
        <v>#DIV/0!</v>
      </c>
      <c r="M430" s="25" t="e">
        <f t="shared" si="204"/>
        <v>#DIV/0!</v>
      </c>
      <c r="N430" s="25" t="e">
        <f t="shared" si="204"/>
        <v>#DIV/0!</v>
      </c>
      <c r="O430" s="25" t="e">
        <f t="shared" si="195"/>
        <v>#DIV/0!</v>
      </c>
      <c r="P430" s="25" t="e">
        <f t="shared" si="196"/>
        <v>#DIV/0!</v>
      </c>
      <c r="Q430" s="25" t="e">
        <f t="shared" si="197"/>
        <v>#DIV/0!</v>
      </c>
      <c r="R430" s="25" t="e">
        <f t="shared" si="198"/>
        <v>#DIV/0!</v>
      </c>
      <c r="S430" s="25" t="e">
        <f t="shared" si="199"/>
        <v>#DIV/0!</v>
      </c>
      <c r="T430" s="25" t="e">
        <f t="shared" si="200"/>
        <v>#DIV/0!</v>
      </c>
      <c r="U430" s="25" t="e">
        <f t="shared" si="201"/>
        <v>#DIV/0!</v>
      </c>
      <c r="V430" s="25" t="e">
        <f t="shared" si="205"/>
        <v>#DIV/0!</v>
      </c>
      <c r="W430" s="25" t="e">
        <f t="shared" si="205"/>
        <v>#DIV/0!</v>
      </c>
      <c r="X430" s="25" t="e">
        <f t="shared" si="202"/>
        <v>#DIV/0!</v>
      </c>
      <c r="Y430" s="25" t="e">
        <f t="shared" si="209"/>
        <v>#DIV/0!</v>
      </c>
      <c r="Z430" s="25" t="e">
        <f t="shared" si="209"/>
        <v>#DIV/0!</v>
      </c>
      <c r="AA430" s="25" t="e">
        <f t="shared" si="209"/>
        <v>#DIV/0!</v>
      </c>
      <c r="AB430" s="25" t="e">
        <f t="shared" si="209"/>
        <v>#DIV/0!</v>
      </c>
      <c r="AC430" s="25" t="e">
        <f t="shared" si="209"/>
        <v>#DIV/0!</v>
      </c>
      <c r="AD430" s="25" t="e">
        <f t="shared" si="207"/>
        <v>#DIV/0!</v>
      </c>
      <c r="AE430" s="25" t="e">
        <f t="shared" si="207"/>
        <v>#DIV/0!</v>
      </c>
      <c r="AF430" s="25" t="e">
        <f t="shared" si="208"/>
        <v>#DIV/0!</v>
      </c>
      <c r="AG430" s="25" t="e">
        <f t="shared" si="208"/>
        <v>#DIV/0!</v>
      </c>
    </row>
    <row r="431" spans="1:33" x14ac:dyDescent="0.25">
      <c r="A431" s="1">
        <f>'Тулуз-Пьерон'!A435</f>
        <v>0</v>
      </c>
      <c r="B431" s="1" t="e">
        <f>AVERAGE('Тулуз-Пьерон'!H435:Q435)</f>
        <v>#DIV/0!</v>
      </c>
      <c r="C431" s="1" t="e">
        <f>AVERAGE('Тулуз-Пьерон'!R435:AA435)</f>
        <v>#DIV/0!</v>
      </c>
      <c r="D431" s="26" t="e">
        <f t="shared" si="191"/>
        <v>#DIV/0!</v>
      </c>
      <c r="E431" s="26" t="e">
        <f>STDEV('Тулуз-Пьерон'!H435:Q435)</f>
        <v>#DIV/0!</v>
      </c>
      <c r="F431" s="26" t="e">
        <f>STDEV('Тулуз-Пьерон'!R435:AA435)</f>
        <v>#DIV/0!</v>
      </c>
      <c r="G431" s="26" t="e">
        <f>SQRT(RSQ('Тулуз-Пьерон'!H435:Q435,'Тулуз-Пьерон'!R435:AA435))</f>
        <v>#DIV/0!</v>
      </c>
      <c r="J431" s="25" t="e">
        <f t="shared" si="192"/>
        <v>#DIV/0!</v>
      </c>
      <c r="K431" s="25" t="e">
        <f t="shared" si="193"/>
        <v>#DIV/0!</v>
      </c>
      <c r="L431" s="25" t="e">
        <f t="shared" si="194"/>
        <v>#DIV/0!</v>
      </c>
      <c r="M431" s="25" t="e">
        <f t="shared" ref="M431:N450" si="210">IF(AND($B431&gt;0,$B431&lt;=15),"ПАТОЛОГИЯ",IF(AND($B431&gt;15,$B431&lt;=25),"Слабая",IF(AND($B431&gt;25,$B431&lt;=36),"Средняя",IF(AND($B431&gt;36,$B431&lt;=48),"Хорошая",IF($B431&gt;48,"Высокая","ОШИБКА")))))</f>
        <v>#DIV/0!</v>
      </c>
      <c r="N431" s="25" t="e">
        <f t="shared" si="210"/>
        <v>#DIV/0!</v>
      </c>
      <c r="O431" s="25" t="e">
        <f t="shared" si="195"/>
        <v>#DIV/0!</v>
      </c>
      <c r="P431" s="25" t="e">
        <f t="shared" si="196"/>
        <v>#DIV/0!</v>
      </c>
      <c r="Q431" s="25" t="e">
        <f t="shared" si="197"/>
        <v>#DIV/0!</v>
      </c>
      <c r="R431" s="25" t="e">
        <f t="shared" si="198"/>
        <v>#DIV/0!</v>
      </c>
      <c r="S431" s="25" t="e">
        <f t="shared" si="199"/>
        <v>#DIV/0!</v>
      </c>
      <c r="T431" s="25" t="e">
        <f t="shared" si="200"/>
        <v>#DIV/0!</v>
      </c>
      <c r="U431" s="25" t="e">
        <f t="shared" si="201"/>
        <v>#DIV/0!</v>
      </c>
      <c r="V431" s="25" t="e">
        <f t="shared" ref="V431:W450" si="211">IF(AND($D431&gt;0,$D431&lt;=0.88),"ПАТОЛОГИЯ",IF(AND($D431&gt;0.88,$D431&lt;=0.91),"Слабая",IF(AND($D431&gt;0.91,$D431&lt;=0.95),"Средняя",IF(AND($D431&gt;0.95,$D431&lt;=0.97),"Хорошая",IF(AND($D431&gt;0.97,$D431&lt;=1),"Высокая","ОШИБКА")))))</f>
        <v>#DIV/0!</v>
      </c>
      <c r="W431" s="25" t="e">
        <f t="shared" si="211"/>
        <v>#DIV/0!</v>
      </c>
      <c r="X431" s="25" t="e">
        <f t="shared" si="202"/>
        <v>#DIV/0!</v>
      </c>
      <c r="Y431" s="25" t="e">
        <f t="shared" ref="Y431:AC440" si="212">IF(AND($D431&gt;0,$D431&lt;=0.89),"ПАТОЛОГИЯ",IF(AND($D431&gt;0.89,$D431&lt;=0.91),"Слабая",IF(AND($D431&gt;91,$D431&lt;=0.93),"Средняя",IF(AND($D431&gt;0.93,$D431&lt;=0.96),"Хорошая",IF(AND($D431&gt;0.96,$D431&lt;=1),"Высокая","ОШИБКА")))))</f>
        <v>#DIV/0!</v>
      </c>
      <c r="Z431" s="25" t="e">
        <f t="shared" si="212"/>
        <v>#DIV/0!</v>
      </c>
      <c r="AA431" s="25" t="e">
        <f t="shared" si="212"/>
        <v>#DIV/0!</v>
      </c>
      <c r="AB431" s="25" t="e">
        <f t="shared" si="212"/>
        <v>#DIV/0!</v>
      </c>
      <c r="AC431" s="25" t="e">
        <f t="shared" si="212"/>
        <v>#DIV/0!</v>
      </c>
      <c r="AD431" s="25" t="e">
        <f t="shared" ref="AD431:AE450" si="213">IF(AND($D431&gt;0,$D431&lt;=0.9),"ПАТОЛОГИЯ",IF($D431=0.91,"Слабая",IF(AND($D431&gt;0.91,$D431&lt;=0.94),"Средняя",IF(AND($D431&gt;0.94,$D431&lt;=0.97),"Хорошая",IF(AND($D431&gt;0.97,$D431&lt;=1),"Высокая","ОШИБКА")))))</f>
        <v>#DIV/0!</v>
      </c>
      <c r="AE431" s="25" t="e">
        <f t="shared" si="213"/>
        <v>#DIV/0!</v>
      </c>
      <c r="AF431" s="25" t="e">
        <f t="shared" ref="AF431:AG450" si="214">IF(AND($D431&gt;0,$D431&lt;=0.9),"ПАТОЛОГИЯ",IF(AND($D431&gt;0.9,$D431&lt;=92),"Слабая",IF(AND($D431&gt;92,$D431&lt;=0.95),"Средняя",IF(AND($D431&gt;0.95,$D431&lt;=0.97),"Хорошая",IF(AND($D431&gt;0.97,$D431&lt;=1),"Высокая","ОШИБКА")))))</f>
        <v>#DIV/0!</v>
      </c>
      <c r="AG431" s="25" t="e">
        <f t="shared" si="214"/>
        <v>#DIV/0!</v>
      </c>
    </row>
    <row r="432" spans="1:33" x14ac:dyDescent="0.25">
      <c r="A432" s="1">
        <f>'Тулуз-Пьерон'!A436</f>
        <v>0</v>
      </c>
      <c r="B432" s="1" t="e">
        <f>AVERAGE('Тулуз-Пьерон'!H436:Q436)</f>
        <v>#DIV/0!</v>
      </c>
      <c r="C432" s="1" t="e">
        <f>AVERAGE('Тулуз-Пьерон'!R436:AA436)</f>
        <v>#DIV/0!</v>
      </c>
      <c r="D432" s="26" t="e">
        <f t="shared" si="191"/>
        <v>#DIV/0!</v>
      </c>
      <c r="E432" s="26" t="e">
        <f>STDEV('Тулуз-Пьерон'!H436:Q436)</f>
        <v>#DIV/0!</v>
      </c>
      <c r="F432" s="26" t="e">
        <f>STDEV('Тулуз-Пьерон'!R436:AA436)</f>
        <v>#DIV/0!</v>
      </c>
      <c r="G432" s="26" t="e">
        <f>SQRT(RSQ('Тулуз-Пьерон'!H436:Q436,'Тулуз-Пьерон'!R436:AA436))</f>
        <v>#DIV/0!</v>
      </c>
      <c r="J432" s="25" t="e">
        <f t="shared" si="192"/>
        <v>#DIV/0!</v>
      </c>
      <c r="K432" s="25" t="e">
        <f t="shared" si="193"/>
        <v>#DIV/0!</v>
      </c>
      <c r="L432" s="25" t="e">
        <f t="shared" si="194"/>
        <v>#DIV/0!</v>
      </c>
      <c r="M432" s="25" t="e">
        <f t="shared" si="210"/>
        <v>#DIV/0!</v>
      </c>
      <c r="N432" s="25" t="e">
        <f t="shared" si="210"/>
        <v>#DIV/0!</v>
      </c>
      <c r="O432" s="25" t="e">
        <f t="shared" si="195"/>
        <v>#DIV/0!</v>
      </c>
      <c r="P432" s="25" t="e">
        <f t="shared" si="196"/>
        <v>#DIV/0!</v>
      </c>
      <c r="Q432" s="25" t="e">
        <f t="shared" si="197"/>
        <v>#DIV/0!</v>
      </c>
      <c r="R432" s="25" t="e">
        <f t="shared" si="198"/>
        <v>#DIV/0!</v>
      </c>
      <c r="S432" s="25" t="e">
        <f t="shared" si="199"/>
        <v>#DIV/0!</v>
      </c>
      <c r="T432" s="25" t="e">
        <f t="shared" si="200"/>
        <v>#DIV/0!</v>
      </c>
      <c r="U432" s="25" t="e">
        <f t="shared" si="201"/>
        <v>#DIV/0!</v>
      </c>
      <c r="V432" s="25" t="e">
        <f t="shared" si="211"/>
        <v>#DIV/0!</v>
      </c>
      <c r="W432" s="25" t="e">
        <f t="shared" si="211"/>
        <v>#DIV/0!</v>
      </c>
      <c r="X432" s="25" t="e">
        <f t="shared" si="202"/>
        <v>#DIV/0!</v>
      </c>
      <c r="Y432" s="25" t="e">
        <f t="shared" si="212"/>
        <v>#DIV/0!</v>
      </c>
      <c r="Z432" s="25" t="e">
        <f t="shared" si="212"/>
        <v>#DIV/0!</v>
      </c>
      <c r="AA432" s="25" t="e">
        <f t="shared" si="212"/>
        <v>#DIV/0!</v>
      </c>
      <c r="AB432" s="25" t="e">
        <f t="shared" si="212"/>
        <v>#DIV/0!</v>
      </c>
      <c r="AC432" s="25" t="e">
        <f t="shared" si="212"/>
        <v>#DIV/0!</v>
      </c>
      <c r="AD432" s="25" t="e">
        <f t="shared" si="213"/>
        <v>#DIV/0!</v>
      </c>
      <c r="AE432" s="25" t="e">
        <f t="shared" si="213"/>
        <v>#DIV/0!</v>
      </c>
      <c r="AF432" s="25" t="e">
        <f t="shared" si="214"/>
        <v>#DIV/0!</v>
      </c>
      <c r="AG432" s="25" t="e">
        <f t="shared" si="214"/>
        <v>#DIV/0!</v>
      </c>
    </row>
    <row r="433" spans="1:33" x14ac:dyDescent="0.25">
      <c r="A433" s="1">
        <f>'Тулуз-Пьерон'!A437</f>
        <v>0</v>
      </c>
      <c r="B433" s="1" t="e">
        <f>AVERAGE('Тулуз-Пьерон'!H437:Q437)</f>
        <v>#DIV/0!</v>
      </c>
      <c r="C433" s="1" t="e">
        <f>AVERAGE('Тулуз-Пьерон'!R437:AA437)</f>
        <v>#DIV/0!</v>
      </c>
      <c r="D433" s="26" t="e">
        <f t="shared" si="191"/>
        <v>#DIV/0!</v>
      </c>
      <c r="E433" s="26" t="e">
        <f>STDEV('Тулуз-Пьерон'!H437:Q437)</f>
        <v>#DIV/0!</v>
      </c>
      <c r="F433" s="26" t="e">
        <f>STDEV('Тулуз-Пьерон'!R437:AA437)</f>
        <v>#DIV/0!</v>
      </c>
      <c r="G433" s="26" t="e">
        <f>SQRT(RSQ('Тулуз-Пьерон'!H437:Q437,'Тулуз-Пьерон'!R437:AA437))</f>
        <v>#DIV/0!</v>
      </c>
      <c r="J433" s="25" t="e">
        <f t="shared" si="192"/>
        <v>#DIV/0!</v>
      </c>
      <c r="K433" s="25" t="e">
        <f t="shared" si="193"/>
        <v>#DIV/0!</v>
      </c>
      <c r="L433" s="25" t="e">
        <f t="shared" si="194"/>
        <v>#DIV/0!</v>
      </c>
      <c r="M433" s="25" t="e">
        <f t="shared" si="210"/>
        <v>#DIV/0!</v>
      </c>
      <c r="N433" s="25" t="e">
        <f t="shared" si="210"/>
        <v>#DIV/0!</v>
      </c>
      <c r="O433" s="25" t="e">
        <f t="shared" si="195"/>
        <v>#DIV/0!</v>
      </c>
      <c r="P433" s="25" t="e">
        <f t="shared" si="196"/>
        <v>#DIV/0!</v>
      </c>
      <c r="Q433" s="25" t="e">
        <f t="shared" si="197"/>
        <v>#DIV/0!</v>
      </c>
      <c r="R433" s="25" t="e">
        <f t="shared" si="198"/>
        <v>#DIV/0!</v>
      </c>
      <c r="S433" s="25" t="e">
        <f t="shared" si="199"/>
        <v>#DIV/0!</v>
      </c>
      <c r="T433" s="25" t="e">
        <f t="shared" si="200"/>
        <v>#DIV/0!</v>
      </c>
      <c r="U433" s="25" t="e">
        <f t="shared" si="201"/>
        <v>#DIV/0!</v>
      </c>
      <c r="V433" s="25" t="e">
        <f t="shared" si="211"/>
        <v>#DIV/0!</v>
      </c>
      <c r="W433" s="25" t="e">
        <f t="shared" si="211"/>
        <v>#DIV/0!</v>
      </c>
      <c r="X433" s="25" t="e">
        <f t="shared" si="202"/>
        <v>#DIV/0!</v>
      </c>
      <c r="Y433" s="25" t="e">
        <f t="shared" si="212"/>
        <v>#DIV/0!</v>
      </c>
      <c r="Z433" s="25" t="e">
        <f t="shared" si="212"/>
        <v>#DIV/0!</v>
      </c>
      <c r="AA433" s="25" t="e">
        <f t="shared" si="212"/>
        <v>#DIV/0!</v>
      </c>
      <c r="AB433" s="25" t="e">
        <f t="shared" si="212"/>
        <v>#DIV/0!</v>
      </c>
      <c r="AC433" s="25" t="e">
        <f t="shared" si="212"/>
        <v>#DIV/0!</v>
      </c>
      <c r="AD433" s="25" t="e">
        <f t="shared" si="213"/>
        <v>#DIV/0!</v>
      </c>
      <c r="AE433" s="25" t="e">
        <f t="shared" si="213"/>
        <v>#DIV/0!</v>
      </c>
      <c r="AF433" s="25" t="e">
        <f t="shared" si="214"/>
        <v>#DIV/0!</v>
      </c>
      <c r="AG433" s="25" t="e">
        <f t="shared" si="214"/>
        <v>#DIV/0!</v>
      </c>
    </row>
    <row r="434" spans="1:33" x14ac:dyDescent="0.25">
      <c r="A434" s="1">
        <f>'Тулуз-Пьерон'!A438</f>
        <v>0</v>
      </c>
      <c r="B434" s="1" t="e">
        <f>AVERAGE('Тулуз-Пьерон'!H438:Q438)</f>
        <v>#DIV/0!</v>
      </c>
      <c r="C434" s="1" t="e">
        <f>AVERAGE('Тулуз-Пьерон'!R438:AA438)</f>
        <v>#DIV/0!</v>
      </c>
      <c r="D434" s="26" t="e">
        <f t="shared" si="191"/>
        <v>#DIV/0!</v>
      </c>
      <c r="E434" s="26" t="e">
        <f>STDEV('Тулуз-Пьерон'!H438:Q438)</f>
        <v>#DIV/0!</v>
      </c>
      <c r="F434" s="26" t="e">
        <f>STDEV('Тулуз-Пьерон'!R438:AA438)</f>
        <v>#DIV/0!</v>
      </c>
      <c r="G434" s="26" t="e">
        <f>SQRT(RSQ('Тулуз-Пьерон'!H438:Q438,'Тулуз-Пьерон'!R438:AA438))</f>
        <v>#DIV/0!</v>
      </c>
      <c r="J434" s="25" t="e">
        <f t="shared" si="192"/>
        <v>#DIV/0!</v>
      </c>
      <c r="K434" s="25" t="e">
        <f t="shared" si="193"/>
        <v>#DIV/0!</v>
      </c>
      <c r="L434" s="25" t="e">
        <f t="shared" si="194"/>
        <v>#DIV/0!</v>
      </c>
      <c r="M434" s="25" t="e">
        <f t="shared" si="210"/>
        <v>#DIV/0!</v>
      </c>
      <c r="N434" s="25" t="e">
        <f t="shared" si="210"/>
        <v>#DIV/0!</v>
      </c>
      <c r="O434" s="25" t="e">
        <f t="shared" si="195"/>
        <v>#DIV/0!</v>
      </c>
      <c r="P434" s="25" t="e">
        <f t="shared" si="196"/>
        <v>#DIV/0!</v>
      </c>
      <c r="Q434" s="25" t="e">
        <f t="shared" si="197"/>
        <v>#DIV/0!</v>
      </c>
      <c r="R434" s="25" t="e">
        <f t="shared" si="198"/>
        <v>#DIV/0!</v>
      </c>
      <c r="S434" s="25" t="e">
        <f t="shared" si="199"/>
        <v>#DIV/0!</v>
      </c>
      <c r="T434" s="25" t="e">
        <f t="shared" si="200"/>
        <v>#DIV/0!</v>
      </c>
      <c r="U434" s="25" t="e">
        <f t="shared" si="201"/>
        <v>#DIV/0!</v>
      </c>
      <c r="V434" s="25" t="e">
        <f t="shared" si="211"/>
        <v>#DIV/0!</v>
      </c>
      <c r="W434" s="25" t="e">
        <f t="shared" si="211"/>
        <v>#DIV/0!</v>
      </c>
      <c r="X434" s="25" t="e">
        <f t="shared" si="202"/>
        <v>#DIV/0!</v>
      </c>
      <c r="Y434" s="25" t="e">
        <f t="shared" si="212"/>
        <v>#DIV/0!</v>
      </c>
      <c r="Z434" s="25" t="e">
        <f t="shared" si="212"/>
        <v>#DIV/0!</v>
      </c>
      <c r="AA434" s="25" t="e">
        <f t="shared" si="212"/>
        <v>#DIV/0!</v>
      </c>
      <c r="AB434" s="25" t="e">
        <f t="shared" si="212"/>
        <v>#DIV/0!</v>
      </c>
      <c r="AC434" s="25" t="e">
        <f t="shared" si="212"/>
        <v>#DIV/0!</v>
      </c>
      <c r="AD434" s="25" t="e">
        <f t="shared" si="213"/>
        <v>#DIV/0!</v>
      </c>
      <c r="AE434" s="25" t="e">
        <f t="shared" si="213"/>
        <v>#DIV/0!</v>
      </c>
      <c r="AF434" s="25" t="e">
        <f t="shared" si="214"/>
        <v>#DIV/0!</v>
      </c>
      <c r="AG434" s="25" t="e">
        <f t="shared" si="214"/>
        <v>#DIV/0!</v>
      </c>
    </row>
    <row r="435" spans="1:33" x14ac:dyDescent="0.25">
      <c r="A435" s="1">
        <f>'Тулуз-Пьерон'!A439</f>
        <v>0</v>
      </c>
      <c r="B435" s="1" t="e">
        <f>AVERAGE('Тулуз-Пьерон'!H439:Q439)</f>
        <v>#DIV/0!</v>
      </c>
      <c r="C435" s="1" t="e">
        <f>AVERAGE('Тулуз-Пьерон'!R439:AA439)</f>
        <v>#DIV/0!</v>
      </c>
      <c r="D435" s="26" t="e">
        <f t="shared" si="191"/>
        <v>#DIV/0!</v>
      </c>
      <c r="E435" s="26" t="e">
        <f>STDEV('Тулуз-Пьерон'!H439:Q439)</f>
        <v>#DIV/0!</v>
      </c>
      <c r="F435" s="26" t="e">
        <f>STDEV('Тулуз-Пьерон'!R439:AA439)</f>
        <v>#DIV/0!</v>
      </c>
      <c r="G435" s="26" t="e">
        <f>SQRT(RSQ('Тулуз-Пьерон'!H439:Q439,'Тулуз-Пьерон'!R439:AA439))</f>
        <v>#DIV/0!</v>
      </c>
      <c r="J435" s="25" t="e">
        <f t="shared" si="192"/>
        <v>#DIV/0!</v>
      </c>
      <c r="K435" s="25" t="e">
        <f t="shared" si="193"/>
        <v>#DIV/0!</v>
      </c>
      <c r="L435" s="25" t="e">
        <f t="shared" si="194"/>
        <v>#DIV/0!</v>
      </c>
      <c r="M435" s="25" t="e">
        <f t="shared" si="210"/>
        <v>#DIV/0!</v>
      </c>
      <c r="N435" s="25" t="e">
        <f t="shared" si="210"/>
        <v>#DIV/0!</v>
      </c>
      <c r="O435" s="25" t="e">
        <f t="shared" si="195"/>
        <v>#DIV/0!</v>
      </c>
      <c r="P435" s="25" t="e">
        <f t="shared" si="196"/>
        <v>#DIV/0!</v>
      </c>
      <c r="Q435" s="25" t="e">
        <f t="shared" si="197"/>
        <v>#DIV/0!</v>
      </c>
      <c r="R435" s="25" t="e">
        <f t="shared" si="198"/>
        <v>#DIV/0!</v>
      </c>
      <c r="S435" s="25" t="e">
        <f t="shared" si="199"/>
        <v>#DIV/0!</v>
      </c>
      <c r="T435" s="25" t="e">
        <f t="shared" si="200"/>
        <v>#DIV/0!</v>
      </c>
      <c r="U435" s="25" t="e">
        <f t="shared" si="201"/>
        <v>#DIV/0!</v>
      </c>
      <c r="V435" s="25" t="e">
        <f t="shared" si="211"/>
        <v>#DIV/0!</v>
      </c>
      <c r="W435" s="25" t="e">
        <f t="shared" si="211"/>
        <v>#DIV/0!</v>
      </c>
      <c r="X435" s="25" t="e">
        <f t="shared" si="202"/>
        <v>#DIV/0!</v>
      </c>
      <c r="Y435" s="25" t="e">
        <f t="shared" si="212"/>
        <v>#DIV/0!</v>
      </c>
      <c r="Z435" s="25" t="e">
        <f t="shared" si="212"/>
        <v>#DIV/0!</v>
      </c>
      <c r="AA435" s="25" t="e">
        <f t="shared" si="212"/>
        <v>#DIV/0!</v>
      </c>
      <c r="AB435" s="25" t="e">
        <f t="shared" si="212"/>
        <v>#DIV/0!</v>
      </c>
      <c r="AC435" s="25" t="e">
        <f t="shared" si="212"/>
        <v>#DIV/0!</v>
      </c>
      <c r="AD435" s="25" t="e">
        <f t="shared" si="213"/>
        <v>#DIV/0!</v>
      </c>
      <c r="AE435" s="25" t="e">
        <f t="shared" si="213"/>
        <v>#DIV/0!</v>
      </c>
      <c r="AF435" s="25" t="e">
        <f t="shared" si="214"/>
        <v>#DIV/0!</v>
      </c>
      <c r="AG435" s="25" t="e">
        <f t="shared" si="214"/>
        <v>#DIV/0!</v>
      </c>
    </row>
    <row r="436" spans="1:33" x14ac:dyDescent="0.25">
      <c r="A436" s="1">
        <f>'Тулуз-Пьерон'!A440</f>
        <v>0</v>
      </c>
      <c r="B436" s="1" t="e">
        <f>AVERAGE('Тулуз-Пьерон'!H440:Q440)</f>
        <v>#DIV/0!</v>
      </c>
      <c r="C436" s="1" t="e">
        <f>AVERAGE('Тулуз-Пьерон'!R440:AA440)</f>
        <v>#DIV/0!</v>
      </c>
      <c r="D436" s="26" t="e">
        <f t="shared" si="191"/>
        <v>#DIV/0!</v>
      </c>
      <c r="E436" s="26" t="e">
        <f>STDEV('Тулуз-Пьерон'!H440:Q440)</f>
        <v>#DIV/0!</v>
      </c>
      <c r="F436" s="26" t="e">
        <f>STDEV('Тулуз-Пьерон'!R440:AA440)</f>
        <v>#DIV/0!</v>
      </c>
      <c r="G436" s="26" t="e">
        <f>SQRT(RSQ('Тулуз-Пьерон'!H440:Q440,'Тулуз-Пьерон'!R440:AA440))</f>
        <v>#DIV/0!</v>
      </c>
      <c r="J436" s="25" t="e">
        <f t="shared" si="192"/>
        <v>#DIV/0!</v>
      </c>
      <c r="K436" s="25" t="e">
        <f t="shared" si="193"/>
        <v>#DIV/0!</v>
      </c>
      <c r="L436" s="25" t="e">
        <f t="shared" si="194"/>
        <v>#DIV/0!</v>
      </c>
      <c r="M436" s="25" t="e">
        <f t="shared" si="210"/>
        <v>#DIV/0!</v>
      </c>
      <c r="N436" s="25" t="e">
        <f t="shared" si="210"/>
        <v>#DIV/0!</v>
      </c>
      <c r="O436" s="25" t="e">
        <f t="shared" si="195"/>
        <v>#DIV/0!</v>
      </c>
      <c r="P436" s="25" t="e">
        <f t="shared" si="196"/>
        <v>#DIV/0!</v>
      </c>
      <c r="Q436" s="25" t="e">
        <f t="shared" si="197"/>
        <v>#DIV/0!</v>
      </c>
      <c r="R436" s="25" t="e">
        <f t="shared" si="198"/>
        <v>#DIV/0!</v>
      </c>
      <c r="S436" s="25" t="e">
        <f t="shared" si="199"/>
        <v>#DIV/0!</v>
      </c>
      <c r="T436" s="25" t="e">
        <f t="shared" si="200"/>
        <v>#DIV/0!</v>
      </c>
      <c r="U436" s="25" t="e">
        <f t="shared" si="201"/>
        <v>#DIV/0!</v>
      </c>
      <c r="V436" s="25" t="e">
        <f t="shared" si="211"/>
        <v>#DIV/0!</v>
      </c>
      <c r="W436" s="25" t="e">
        <f t="shared" si="211"/>
        <v>#DIV/0!</v>
      </c>
      <c r="X436" s="25" t="e">
        <f t="shared" si="202"/>
        <v>#DIV/0!</v>
      </c>
      <c r="Y436" s="25" t="e">
        <f t="shared" si="212"/>
        <v>#DIV/0!</v>
      </c>
      <c r="Z436" s="25" t="e">
        <f t="shared" si="212"/>
        <v>#DIV/0!</v>
      </c>
      <c r="AA436" s="25" t="e">
        <f t="shared" si="212"/>
        <v>#DIV/0!</v>
      </c>
      <c r="AB436" s="25" t="e">
        <f t="shared" si="212"/>
        <v>#DIV/0!</v>
      </c>
      <c r="AC436" s="25" t="e">
        <f t="shared" si="212"/>
        <v>#DIV/0!</v>
      </c>
      <c r="AD436" s="25" t="e">
        <f t="shared" si="213"/>
        <v>#DIV/0!</v>
      </c>
      <c r="AE436" s="25" t="e">
        <f t="shared" si="213"/>
        <v>#DIV/0!</v>
      </c>
      <c r="AF436" s="25" t="e">
        <f t="shared" si="214"/>
        <v>#DIV/0!</v>
      </c>
      <c r="AG436" s="25" t="e">
        <f t="shared" si="214"/>
        <v>#DIV/0!</v>
      </c>
    </row>
    <row r="437" spans="1:33" x14ac:dyDescent="0.25">
      <c r="A437" s="1">
        <f>'Тулуз-Пьерон'!A441</f>
        <v>0</v>
      </c>
      <c r="B437" s="1" t="e">
        <f>AVERAGE('Тулуз-Пьерон'!H441:Q441)</f>
        <v>#DIV/0!</v>
      </c>
      <c r="C437" s="1" t="e">
        <f>AVERAGE('Тулуз-Пьерон'!R441:AA441)</f>
        <v>#DIV/0!</v>
      </c>
      <c r="D437" s="26" t="e">
        <f t="shared" si="191"/>
        <v>#DIV/0!</v>
      </c>
      <c r="E437" s="26" t="e">
        <f>STDEV('Тулуз-Пьерон'!H441:Q441)</f>
        <v>#DIV/0!</v>
      </c>
      <c r="F437" s="26" t="e">
        <f>STDEV('Тулуз-Пьерон'!R441:AA441)</f>
        <v>#DIV/0!</v>
      </c>
      <c r="G437" s="26" t="e">
        <f>SQRT(RSQ('Тулуз-Пьерон'!H441:Q441,'Тулуз-Пьерон'!R441:AA441))</f>
        <v>#DIV/0!</v>
      </c>
      <c r="J437" s="25" t="e">
        <f t="shared" si="192"/>
        <v>#DIV/0!</v>
      </c>
      <c r="K437" s="25" t="e">
        <f t="shared" si="193"/>
        <v>#DIV/0!</v>
      </c>
      <c r="L437" s="25" t="e">
        <f t="shared" si="194"/>
        <v>#DIV/0!</v>
      </c>
      <c r="M437" s="25" t="e">
        <f t="shared" si="210"/>
        <v>#DIV/0!</v>
      </c>
      <c r="N437" s="25" t="e">
        <f t="shared" si="210"/>
        <v>#DIV/0!</v>
      </c>
      <c r="O437" s="25" t="e">
        <f t="shared" si="195"/>
        <v>#DIV/0!</v>
      </c>
      <c r="P437" s="25" t="e">
        <f t="shared" si="196"/>
        <v>#DIV/0!</v>
      </c>
      <c r="Q437" s="25" t="e">
        <f t="shared" si="197"/>
        <v>#DIV/0!</v>
      </c>
      <c r="R437" s="25" t="e">
        <f t="shared" si="198"/>
        <v>#DIV/0!</v>
      </c>
      <c r="S437" s="25" t="e">
        <f t="shared" si="199"/>
        <v>#DIV/0!</v>
      </c>
      <c r="T437" s="25" t="e">
        <f t="shared" si="200"/>
        <v>#DIV/0!</v>
      </c>
      <c r="U437" s="25" t="e">
        <f t="shared" si="201"/>
        <v>#DIV/0!</v>
      </c>
      <c r="V437" s="25" t="e">
        <f t="shared" si="211"/>
        <v>#DIV/0!</v>
      </c>
      <c r="W437" s="25" t="e">
        <f t="shared" si="211"/>
        <v>#DIV/0!</v>
      </c>
      <c r="X437" s="25" t="e">
        <f t="shared" si="202"/>
        <v>#DIV/0!</v>
      </c>
      <c r="Y437" s="25" t="e">
        <f t="shared" si="212"/>
        <v>#DIV/0!</v>
      </c>
      <c r="Z437" s="25" t="e">
        <f t="shared" si="212"/>
        <v>#DIV/0!</v>
      </c>
      <c r="AA437" s="25" t="e">
        <f t="shared" si="212"/>
        <v>#DIV/0!</v>
      </c>
      <c r="AB437" s="25" t="e">
        <f t="shared" si="212"/>
        <v>#DIV/0!</v>
      </c>
      <c r="AC437" s="25" t="e">
        <f t="shared" si="212"/>
        <v>#DIV/0!</v>
      </c>
      <c r="AD437" s="25" t="e">
        <f t="shared" si="213"/>
        <v>#DIV/0!</v>
      </c>
      <c r="AE437" s="25" t="e">
        <f t="shared" si="213"/>
        <v>#DIV/0!</v>
      </c>
      <c r="AF437" s="25" t="e">
        <f t="shared" si="214"/>
        <v>#DIV/0!</v>
      </c>
      <c r="AG437" s="25" t="e">
        <f t="shared" si="214"/>
        <v>#DIV/0!</v>
      </c>
    </row>
    <row r="438" spans="1:33" x14ac:dyDescent="0.25">
      <c r="A438" s="1">
        <f>'Тулуз-Пьерон'!A442</f>
        <v>0</v>
      </c>
      <c r="B438" s="1" t="e">
        <f>AVERAGE('Тулуз-Пьерон'!H442:Q442)</f>
        <v>#DIV/0!</v>
      </c>
      <c r="C438" s="1" t="e">
        <f>AVERAGE('Тулуз-Пьерон'!R442:AA442)</f>
        <v>#DIV/0!</v>
      </c>
      <c r="D438" s="26" t="e">
        <f t="shared" si="191"/>
        <v>#DIV/0!</v>
      </c>
      <c r="E438" s="26" t="e">
        <f>STDEV('Тулуз-Пьерон'!H442:Q442)</f>
        <v>#DIV/0!</v>
      </c>
      <c r="F438" s="26" t="e">
        <f>STDEV('Тулуз-Пьерон'!R442:AA442)</f>
        <v>#DIV/0!</v>
      </c>
      <c r="G438" s="26" t="e">
        <f>SQRT(RSQ('Тулуз-Пьерон'!H442:Q442,'Тулуз-Пьерон'!R442:AA442))</f>
        <v>#DIV/0!</v>
      </c>
      <c r="J438" s="25" t="e">
        <f t="shared" si="192"/>
        <v>#DIV/0!</v>
      </c>
      <c r="K438" s="25" t="e">
        <f t="shared" si="193"/>
        <v>#DIV/0!</v>
      </c>
      <c r="L438" s="25" t="e">
        <f t="shared" si="194"/>
        <v>#DIV/0!</v>
      </c>
      <c r="M438" s="25" t="e">
        <f t="shared" si="210"/>
        <v>#DIV/0!</v>
      </c>
      <c r="N438" s="25" t="e">
        <f t="shared" si="210"/>
        <v>#DIV/0!</v>
      </c>
      <c r="O438" s="25" t="e">
        <f t="shared" si="195"/>
        <v>#DIV/0!</v>
      </c>
      <c r="P438" s="25" t="e">
        <f t="shared" si="196"/>
        <v>#DIV/0!</v>
      </c>
      <c r="Q438" s="25" t="e">
        <f t="shared" si="197"/>
        <v>#DIV/0!</v>
      </c>
      <c r="R438" s="25" t="e">
        <f t="shared" si="198"/>
        <v>#DIV/0!</v>
      </c>
      <c r="S438" s="25" t="e">
        <f t="shared" si="199"/>
        <v>#DIV/0!</v>
      </c>
      <c r="T438" s="25" t="e">
        <f t="shared" si="200"/>
        <v>#DIV/0!</v>
      </c>
      <c r="U438" s="25" t="e">
        <f t="shared" si="201"/>
        <v>#DIV/0!</v>
      </c>
      <c r="V438" s="25" t="e">
        <f t="shared" si="211"/>
        <v>#DIV/0!</v>
      </c>
      <c r="W438" s="25" t="e">
        <f t="shared" si="211"/>
        <v>#DIV/0!</v>
      </c>
      <c r="X438" s="25" t="e">
        <f t="shared" si="202"/>
        <v>#DIV/0!</v>
      </c>
      <c r="Y438" s="25" t="e">
        <f t="shared" si="212"/>
        <v>#DIV/0!</v>
      </c>
      <c r="Z438" s="25" t="e">
        <f t="shared" si="212"/>
        <v>#DIV/0!</v>
      </c>
      <c r="AA438" s="25" t="e">
        <f t="shared" si="212"/>
        <v>#DIV/0!</v>
      </c>
      <c r="AB438" s="25" t="e">
        <f t="shared" si="212"/>
        <v>#DIV/0!</v>
      </c>
      <c r="AC438" s="25" t="e">
        <f t="shared" si="212"/>
        <v>#DIV/0!</v>
      </c>
      <c r="AD438" s="25" t="e">
        <f t="shared" si="213"/>
        <v>#DIV/0!</v>
      </c>
      <c r="AE438" s="25" t="e">
        <f t="shared" si="213"/>
        <v>#DIV/0!</v>
      </c>
      <c r="AF438" s="25" t="e">
        <f t="shared" si="214"/>
        <v>#DIV/0!</v>
      </c>
      <c r="AG438" s="25" t="e">
        <f t="shared" si="214"/>
        <v>#DIV/0!</v>
      </c>
    </row>
    <row r="439" spans="1:33" x14ac:dyDescent="0.25">
      <c r="A439" s="1">
        <f>'Тулуз-Пьерон'!A443</f>
        <v>0</v>
      </c>
      <c r="B439" s="1" t="e">
        <f>AVERAGE('Тулуз-Пьерон'!H443:Q443)</f>
        <v>#DIV/0!</v>
      </c>
      <c r="C439" s="1" t="e">
        <f>AVERAGE('Тулуз-Пьерон'!R443:AA443)</f>
        <v>#DIV/0!</v>
      </c>
      <c r="D439" s="26" t="e">
        <f t="shared" si="191"/>
        <v>#DIV/0!</v>
      </c>
      <c r="E439" s="26" t="e">
        <f>STDEV('Тулуз-Пьерон'!H443:Q443)</f>
        <v>#DIV/0!</v>
      </c>
      <c r="F439" s="26" t="e">
        <f>STDEV('Тулуз-Пьерон'!R443:AA443)</f>
        <v>#DIV/0!</v>
      </c>
      <c r="G439" s="26" t="e">
        <f>SQRT(RSQ('Тулуз-Пьерон'!H443:Q443,'Тулуз-Пьерон'!R443:AA443))</f>
        <v>#DIV/0!</v>
      </c>
      <c r="J439" s="25" t="e">
        <f t="shared" si="192"/>
        <v>#DIV/0!</v>
      </c>
      <c r="K439" s="25" t="e">
        <f t="shared" si="193"/>
        <v>#DIV/0!</v>
      </c>
      <c r="L439" s="25" t="e">
        <f t="shared" si="194"/>
        <v>#DIV/0!</v>
      </c>
      <c r="M439" s="25" t="e">
        <f t="shared" si="210"/>
        <v>#DIV/0!</v>
      </c>
      <c r="N439" s="25" t="e">
        <f t="shared" si="210"/>
        <v>#DIV/0!</v>
      </c>
      <c r="O439" s="25" t="e">
        <f t="shared" si="195"/>
        <v>#DIV/0!</v>
      </c>
      <c r="P439" s="25" t="e">
        <f t="shared" si="196"/>
        <v>#DIV/0!</v>
      </c>
      <c r="Q439" s="25" t="e">
        <f t="shared" si="197"/>
        <v>#DIV/0!</v>
      </c>
      <c r="R439" s="25" t="e">
        <f t="shared" si="198"/>
        <v>#DIV/0!</v>
      </c>
      <c r="S439" s="25" t="e">
        <f t="shared" si="199"/>
        <v>#DIV/0!</v>
      </c>
      <c r="T439" s="25" t="e">
        <f t="shared" si="200"/>
        <v>#DIV/0!</v>
      </c>
      <c r="U439" s="25" t="e">
        <f t="shared" si="201"/>
        <v>#DIV/0!</v>
      </c>
      <c r="V439" s="25" t="e">
        <f t="shared" si="211"/>
        <v>#DIV/0!</v>
      </c>
      <c r="W439" s="25" t="e">
        <f t="shared" si="211"/>
        <v>#DIV/0!</v>
      </c>
      <c r="X439" s="25" t="e">
        <f t="shared" si="202"/>
        <v>#DIV/0!</v>
      </c>
      <c r="Y439" s="25" t="e">
        <f t="shared" si="212"/>
        <v>#DIV/0!</v>
      </c>
      <c r="Z439" s="25" t="e">
        <f t="shared" si="212"/>
        <v>#DIV/0!</v>
      </c>
      <c r="AA439" s="25" t="e">
        <f t="shared" si="212"/>
        <v>#DIV/0!</v>
      </c>
      <c r="AB439" s="25" t="e">
        <f t="shared" si="212"/>
        <v>#DIV/0!</v>
      </c>
      <c r="AC439" s="25" t="e">
        <f t="shared" si="212"/>
        <v>#DIV/0!</v>
      </c>
      <c r="AD439" s="25" t="e">
        <f t="shared" si="213"/>
        <v>#DIV/0!</v>
      </c>
      <c r="AE439" s="25" t="e">
        <f t="shared" si="213"/>
        <v>#DIV/0!</v>
      </c>
      <c r="AF439" s="25" t="e">
        <f t="shared" si="214"/>
        <v>#DIV/0!</v>
      </c>
      <c r="AG439" s="25" t="e">
        <f t="shared" si="214"/>
        <v>#DIV/0!</v>
      </c>
    </row>
    <row r="440" spans="1:33" x14ac:dyDescent="0.25">
      <c r="A440" s="1">
        <f>'Тулуз-Пьерон'!A444</f>
        <v>0</v>
      </c>
      <c r="B440" s="1" t="e">
        <f>AVERAGE('Тулуз-Пьерон'!H444:Q444)</f>
        <v>#DIV/0!</v>
      </c>
      <c r="C440" s="1" t="e">
        <f>AVERAGE('Тулуз-Пьерон'!R444:AA444)</f>
        <v>#DIV/0!</v>
      </c>
      <c r="D440" s="26" t="e">
        <f t="shared" si="191"/>
        <v>#DIV/0!</v>
      </c>
      <c r="E440" s="26" t="e">
        <f>STDEV('Тулуз-Пьерон'!H444:Q444)</f>
        <v>#DIV/0!</v>
      </c>
      <c r="F440" s="26" t="e">
        <f>STDEV('Тулуз-Пьерон'!R444:AA444)</f>
        <v>#DIV/0!</v>
      </c>
      <c r="G440" s="26" t="e">
        <f>SQRT(RSQ('Тулуз-Пьерон'!H444:Q444,'Тулуз-Пьерон'!R444:AA444))</f>
        <v>#DIV/0!</v>
      </c>
      <c r="J440" s="25" t="e">
        <f t="shared" si="192"/>
        <v>#DIV/0!</v>
      </c>
      <c r="K440" s="25" t="e">
        <f t="shared" si="193"/>
        <v>#DIV/0!</v>
      </c>
      <c r="L440" s="25" t="e">
        <f t="shared" si="194"/>
        <v>#DIV/0!</v>
      </c>
      <c r="M440" s="25" t="e">
        <f t="shared" si="210"/>
        <v>#DIV/0!</v>
      </c>
      <c r="N440" s="25" t="e">
        <f t="shared" si="210"/>
        <v>#DIV/0!</v>
      </c>
      <c r="O440" s="25" t="e">
        <f t="shared" si="195"/>
        <v>#DIV/0!</v>
      </c>
      <c r="P440" s="25" t="e">
        <f t="shared" si="196"/>
        <v>#DIV/0!</v>
      </c>
      <c r="Q440" s="25" t="e">
        <f t="shared" si="197"/>
        <v>#DIV/0!</v>
      </c>
      <c r="R440" s="25" t="e">
        <f t="shared" si="198"/>
        <v>#DIV/0!</v>
      </c>
      <c r="S440" s="25" t="e">
        <f t="shared" si="199"/>
        <v>#DIV/0!</v>
      </c>
      <c r="T440" s="25" t="e">
        <f t="shared" si="200"/>
        <v>#DIV/0!</v>
      </c>
      <c r="U440" s="25" t="e">
        <f t="shared" si="201"/>
        <v>#DIV/0!</v>
      </c>
      <c r="V440" s="25" t="e">
        <f t="shared" si="211"/>
        <v>#DIV/0!</v>
      </c>
      <c r="W440" s="25" t="e">
        <f t="shared" si="211"/>
        <v>#DIV/0!</v>
      </c>
      <c r="X440" s="25" t="e">
        <f t="shared" si="202"/>
        <v>#DIV/0!</v>
      </c>
      <c r="Y440" s="25" t="e">
        <f t="shared" si="212"/>
        <v>#DIV/0!</v>
      </c>
      <c r="Z440" s="25" t="e">
        <f t="shared" si="212"/>
        <v>#DIV/0!</v>
      </c>
      <c r="AA440" s="25" t="e">
        <f t="shared" si="212"/>
        <v>#DIV/0!</v>
      </c>
      <c r="AB440" s="25" t="e">
        <f t="shared" si="212"/>
        <v>#DIV/0!</v>
      </c>
      <c r="AC440" s="25" t="e">
        <f t="shared" si="212"/>
        <v>#DIV/0!</v>
      </c>
      <c r="AD440" s="25" t="e">
        <f t="shared" si="213"/>
        <v>#DIV/0!</v>
      </c>
      <c r="AE440" s="25" t="e">
        <f t="shared" si="213"/>
        <v>#DIV/0!</v>
      </c>
      <c r="AF440" s="25" t="e">
        <f t="shared" si="214"/>
        <v>#DIV/0!</v>
      </c>
      <c r="AG440" s="25" t="e">
        <f t="shared" si="214"/>
        <v>#DIV/0!</v>
      </c>
    </row>
    <row r="441" spans="1:33" x14ac:dyDescent="0.25">
      <c r="A441" s="1">
        <f>'Тулуз-Пьерон'!A445</f>
        <v>0</v>
      </c>
      <c r="B441" s="1" t="e">
        <f>AVERAGE('Тулуз-Пьерон'!H445:Q445)</f>
        <v>#DIV/0!</v>
      </c>
      <c r="C441" s="1" t="e">
        <f>AVERAGE('Тулуз-Пьерон'!R445:AA445)</f>
        <v>#DIV/0!</v>
      </c>
      <c r="D441" s="26" t="e">
        <f t="shared" si="191"/>
        <v>#DIV/0!</v>
      </c>
      <c r="E441" s="26" t="e">
        <f>STDEV('Тулуз-Пьерон'!H445:Q445)</f>
        <v>#DIV/0!</v>
      </c>
      <c r="F441" s="26" t="e">
        <f>STDEV('Тулуз-Пьерон'!R445:AA445)</f>
        <v>#DIV/0!</v>
      </c>
      <c r="G441" s="26" t="e">
        <f>SQRT(RSQ('Тулуз-Пьерон'!H445:Q445,'Тулуз-Пьерон'!R445:AA445))</f>
        <v>#DIV/0!</v>
      </c>
      <c r="J441" s="25" t="e">
        <f t="shared" si="192"/>
        <v>#DIV/0!</v>
      </c>
      <c r="K441" s="25" t="e">
        <f t="shared" si="193"/>
        <v>#DIV/0!</v>
      </c>
      <c r="L441" s="25" t="e">
        <f t="shared" si="194"/>
        <v>#DIV/0!</v>
      </c>
      <c r="M441" s="25" t="e">
        <f t="shared" si="210"/>
        <v>#DIV/0!</v>
      </c>
      <c r="N441" s="25" t="e">
        <f t="shared" si="210"/>
        <v>#DIV/0!</v>
      </c>
      <c r="O441" s="25" t="e">
        <f t="shared" si="195"/>
        <v>#DIV/0!</v>
      </c>
      <c r="P441" s="25" t="e">
        <f t="shared" si="196"/>
        <v>#DIV/0!</v>
      </c>
      <c r="Q441" s="25" t="e">
        <f t="shared" si="197"/>
        <v>#DIV/0!</v>
      </c>
      <c r="R441" s="25" t="e">
        <f t="shared" si="198"/>
        <v>#DIV/0!</v>
      </c>
      <c r="S441" s="25" t="e">
        <f t="shared" si="199"/>
        <v>#DIV/0!</v>
      </c>
      <c r="T441" s="25" t="e">
        <f t="shared" si="200"/>
        <v>#DIV/0!</v>
      </c>
      <c r="U441" s="25" t="e">
        <f t="shared" si="201"/>
        <v>#DIV/0!</v>
      </c>
      <c r="V441" s="25" t="e">
        <f t="shared" si="211"/>
        <v>#DIV/0!</v>
      </c>
      <c r="W441" s="25" t="e">
        <f t="shared" si="211"/>
        <v>#DIV/0!</v>
      </c>
      <c r="X441" s="25" t="e">
        <f t="shared" si="202"/>
        <v>#DIV/0!</v>
      </c>
      <c r="Y441" s="25" t="e">
        <f t="shared" ref="Y441:AC450" si="215">IF(AND($D441&gt;0,$D441&lt;=0.89),"ПАТОЛОГИЯ",IF(AND($D441&gt;0.89,$D441&lt;=0.91),"Слабая",IF(AND($D441&gt;91,$D441&lt;=0.93),"Средняя",IF(AND($D441&gt;0.93,$D441&lt;=0.96),"Хорошая",IF(AND($D441&gt;0.96,$D441&lt;=1),"Высокая","ОШИБКА")))))</f>
        <v>#DIV/0!</v>
      </c>
      <c r="Z441" s="25" t="e">
        <f t="shared" si="215"/>
        <v>#DIV/0!</v>
      </c>
      <c r="AA441" s="25" t="e">
        <f t="shared" si="215"/>
        <v>#DIV/0!</v>
      </c>
      <c r="AB441" s="25" t="e">
        <f t="shared" si="215"/>
        <v>#DIV/0!</v>
      </c>
      <c r="AC441" s="25" t="e">
        <f t="shared" si="215"/>
        <v>#DIV/0!</v>
      </c>
      <c r="AD441" s="25" t="e">
        <f t="shared" si="213"/>
        <v>#DIV/0!</v>
      </c>
      <c r="AE441" s="25" t="e">
        <f t="shared" si="213"/>
        <v>#DIV/0!</v>
      </c>
      <c r="AF441" s="25" t="e">
        <f t="shared" si="214"/>
        <v>#DIV/0!</v>
      </c>
      <c r="AG441" s="25" t="e">
        <f t="shared" si="214"/>
        <v>#DIV/0!</v>
      </c>
    </row>
    <row r="442" spans="1:33" x14ac:dyDescent="0.25">
      <c r="A442" s="1">
        <f>'Тулуз-Пьерон'!A446</f>
        <v>0</v>
      </c>
      <c r="B442" s="1" t="e">
        <f>AVERAGE('Тулуз-Пьерон'!H446:Q446)</f>
        <v>#DIV/0!</v>
      </c>
      <c r="C442" s="1" t="e">
        <f>AVERAGE('Тулуз-Пьерон'!R446:AA446)</f>
        <v>#DIV/0!</v>
      </c>
      <c r="D442" s="26" t="e">
        <f t="shared" si="191"/>
        <v>#DIV/0!</v>
      </c>
      <c r="E442" s="26" t="e">
        <f>STDEV('Тулуз-Пьерон'!H446:Q446)</f>
        <v>#DIV/0!</v>
      </c>
      <c r="F442" s="26" t="e">
        <f>STDEV('Тулуз-Пьерон'!R446:AA446)</f>
        <v>#DIV/0!</v>
      </c>
      <c r="G442" s="26" t="e">
        <f>SQRT(RSQ('Тулуз-Пьерон'!H446:Q446,'Тулуз-Пьерон'!R446:AA446))</f>
        <v>#DIV/0!</v>
      </c>
      <c r="J442" s="25" t="e">
        <f t="shared" si="192"/>
        <v>#DIV/0!</v>
      </c>
      <c r="K442" s="25" t="e">
        <f t="shared" si="193"/>
        <v>#DIV/0!</v>
      </c>
      <c r="L442" s="25" t="e">
        <f t="shared" si="194"/>
        <v>#DIV/0!</v>
      </c>
      <c r="M442" s="25" t="e">
        <f t="shared" si="210"/>
        <v>#DIV/0!</v>
      </c>
      <c r="N442" s="25" t="e">
        <f t="shared" si="210"/>
        <v>#DIV/0!</v>
      </c>
      <c r="O442" s="25" t="e">
        <f t="shared" si="195"/>
        <v>#DIV/0!</v>
      </c>
      <c r="P442" s="25" t="e">
        <f t="shared" si="196"/>
        <v>#DIV/0!</v>
      </c>
      <c r="Q442" s="25" t="e">
        <f t="shared" si="197"/>
        <v>#DIV/0!</v>
      </c>
      <c r="R442" s="25" t="e">
        <f t="shared" si="198"/>
        <v>#DIV/0!</v>
      </c>
      <c r="S442" s="25" t="e">
        <f t="shared" si="199"/>
        <v>#DIV/0!</v>
      </c>
      <c r="T442" s="25" t="e">
        <f t="shared" si="200"/>
        <v>#DIV/0!</v>
      </c>
      <c r="U442" s="25" t="e">
        <f t="shared" si="201"/>
        <v>#DIV/0!</v>
      </c>
      <c r="V442" s="25" t="e">
        <f t="shared" si="211"/>
        <v>#DIV/0!</v>
      </c>
      <c r="W442" s="25" t="e">
        <f t="shared" si="211"/>
        <v>#DIV/0!</v>
      </c>
      <c r="X442" s="25" t="e">
        <f t="shared" si="202"/>
        <v>#DIV/0!</v>
      </c>
      <c r="Y442" s="25" t="e">
        <f t="shared" si="215"/>
        <v>#DIV/0!</v>
      </c>
      <c r="Z442" s="25" t="e">
        <f t="shared" si="215"/>
        <v>#DIV/0!</v>
      </c>
      <c r="AA442" s="25" t="e">
        <f t="shared" si="215"/>
        <v>#DIV/0!</v>
      </c>
      <c r="AB442" s="25" t="e">
        <f t="shared" si="215"/>
        <v>#DIV/0!</v>
      </c>
      <c r="AC442" s="25" t="e">
        <f t="shared" si="215"/>
        <v>#DIV/0!</v>
      </c>
      <c r="AD442" s="25" t="e">
        <f t="shared" si="213"/>
        <v>#DIV/0!</v>
      </c>
      <c r="AE442" s="25" t="e">
        <f t="shared" si="213"/>
        <v>#DIV/0!</v>
      </c>
      <c r="AF442" s="25" t="e">
        <f t="shared" si="214"/>
        <v>#DIV/0!</v>
      </c>
      <c r="AG442" s="25" t="e">
        <f t="shared" si="214"/>
        <v>#DIV/0!</v>
      </c>
    </row>
    <row r="443" spans="1:33" x14ac:dyDescent="0.25">
      <c r="A443" s="1">
        <f>'Тулуз-Пьерон'!A447</f>
        <v>0</v>
      </c>
      <c r="B443" s="1" t="e">
        <f>AVERAGE('Тулуз-Пьерон'!H447:Q447)</f>
        <v>#DIV/0!</v>
      </c>
      <c r="C443" s="1" t="e">
        <f>AVERAGE('Тулуз-Пьерон'!R447:AA447)</f>
        <v>#DIV/0!</v>
      </c>
      <c r="D443" s="26" t="e">
        <f t="shared" si="191"/>
        <v>#DIV/0!</v>
      </c>
      <c r="E443" s="26" t="e">
        <f>STDEV('Тулуз-Пьерон'!H447:Q447)</f>
        <v>#DIV/0!</v>
      </c>
      <c r="F443" s="26" t="e">
        <f>STDEV('Тулуз-Пьерон'!R447:AA447)</f>
        <v>#DIV/0!</v>
      </c>
      <c r="G443" s="26" t="e">
        <f>SQRT(RSQ('Тулуз-Пьерон'!H447:Q447,'Тулуз-Пьерон'!R447:AA447))</f>
        <v>#DIV/0!</v>
      </c>
      <c r="J443" s="25" t="e">
        <f t="shared" si="192"/>
        <v>#DIV/0!</v>
      </c>
      <c r="K443" s="25" t="e">
        <f t="shared" si="193"/>
        <v>#DIV/0!</v>
      </c>
      <c r="L443" s="25" t="e">
        <f t="shared" si="194"/>
        <v>#DIV/0!</v>
      </c>
      <c r="M443" s="25" t="e">
        <f t="shared" si="210"/>
        <v>#DIV/0!</v>
      </c>
      <c r="N443" s="25" t="e">
        <f t="shared" si="210"/>
        <v>#DIV/0!</v>
      </c>
      <c r="O443" s="25" t="e">
        <f t="shared" si="195"/>
        <v>#DIV/0!</v>
      </c>
      <c r="P443" s="25" t="e">
        <f t="shared" si="196"/>
        <v>#DIV/0!</v>
      </c>
      <c r="Q443" s="25" t="e">
        <f t="shared" si="197"/>
        <v>#DIV/0!</v>
      </c>
      <c r="R443" s="25" t="e">
        <f t="shared" si="198"/>
        <v>#DIV/0!</v>
      </c>
      <c r="S443" s="25" t="e">
        <f t="shared" si="199"/>
        <v>#DIV/0!</v>
      </c>
      <c r="T443" s="25" t="e">
        <f t="shared" si="200"/>
        <v>#DIV/0!</v>
      </c>
      <c r="U443" s="25" t="e">
        <f t="shared" si="201"/>
        <v>#DIV/0!</v>
      </c>
      <c r="V443" s="25" t="e">
        <f t="shared" si="211"/>
        <v>#DIV/0!</v>
      </c>
      <c r="W443" s="25" t="e">
        <f t="shared" si="211"/>
        <v>#DIV/0!</v>
      </c>
      <c r="X443" s="25" t="e">
        <f t="shared" si="202"/>
        <v>#DIV/0!</v>
      </c>
      <c r="Y443" s="25" t="e">
        <f t="shared" si="215"/>
        <v>#DIV/0!</v>
      </c>
      <c r="Z443" s="25" t="e">
        <f t="shared" si="215"/>
        <v>#DIV/0!</v>
      </c>
      <c r="AA443" s="25" t="e">
        <f t="shared" si="215"/>
        <v>#DIV/0!</v>
      </c>
      <c r="AB443" s="25" t="e">
        <f t="shared" si="215"/>
        <v>#DIV/0!</v>
      </c>
      <c r="AC443" s="25" t="e">
        <f t="shared" si="215"/>
        <v>#DIV/0!</v>
      </c>
      <c r="AD443" s="25" t="e">
        <f t="shared" si="213"/>
        <v>#DIV/0!</v>
      </c>
      <c r="AE443" s="25" t="e">
        <f t="shared" si="213"/>
        <v>#DIV/0!</v>
      </c>
      <c r="AF443" s="25" t="e">
        <f t="shared" si="214"/>
        <v>#DIV/0!</v>
      </c>
      <c r="AG443" s="25" t="e">
        <f t="shared" si="214"/>
        <v>#DIV/0!</v>
      </c>
    </row>
    <row r="444" spans="1:33" x14ac:dyDescent="0.25">
      <c r="A444" s="1">
        <f>'Тулуз-Пьерон'!A448</f>
        <v>0</v>
      </c>
      <c r="B444" s="1" t="e">
        <f>AVERAGE('Тулуз-Пьерон'!H448:Q448)</f>
        <v>#DIV/0!</v>
      </c>
      <c r="C444" s="1" t="e">
        <f>AVERAGE('Тулуз-Пьерон'!R448:AA448)</f>
        <v>#DIV/0!</v>
      </c>
      <c r="D444" s="26" t="e">
        <f t="shared" si="191"/>
        <v>#DIV/0!</v>
      </c>
      <c r="E444" s="26" t="e">
        <f>STDEV('Тулуз-Пьерон'!H448:Q448)</f>
        <v>#DIV/0!</v>
      </c>
      <c r="F444" s="26" t="e">
        <f>STDEV('Тулуз-Пьерон'!R448:AA448)</f>
        <v>#DIV/0!</v>
      </c>
      <c r="G444" s="26" t="e">
        <f>SQRT(RSQ('Тулуз-Пьерон'!H448:Q448,'Тулуз-Пьерон'!R448:AA448))</f>
        <v>#DIV/0!</v>
      </c>
      <c r="J444" s="25" t="e">
        <f t="shared" si="192"/>
        <v>#DIV/0!</v>
      </c>
      <c r="K444" s="25" t="e">
        <f t="shared" si="193"/>
        <v>#DIV/0!</v>
      </c>
      <c r="L444" s="25" t="e">
        <f t="shared" si="194"/>
        <v>#DIV/0!</v>
      </c>
      <c r="M444" s="25" t="e">
        <f t="shared" si="210"/>
        <v>#DIV/0!</v>
      </c>
      <c r="N444" s="25" t="e">
        <f t="shared" si="210"/>
        <v>#DIV/0!</v>
      </c>
      <c r="O444" s="25" t="e">
        <f t="shared" si="195"/>
        <v>#DIV/0!</v>
      </c>
      <c r="P444" s="25" t="e">
        <f t="shared" si="196"/>
        <v>#DIV/0!</v>
      </c>
      <c r="Q444" s="25" t="e">
        <f t="shared" si="197"/>
        <v>#DIV/0!</v>
      </c>
      <c r="R444" s="25" t="e">
        <f t="shared" si="198"/>
        <v>#DIV/0!</v>
      </c>
      <c r="S444" s="25" t="e">
        <f t="shared" si="199"/>
        <v>#DIV/0!</v>
      </c>
      <c r="T444" s="25" t="e">
        <f t="shared" si="200"/>
        <v>#DIV/0!</v>
      </c>
      <c r="U444" s="25" t="e">
        <f t="shared" si="201"/>
        <v>#DIV/0!</v>
      </c>
      <c r="V444" s="25" t="e">
        <f t="shared" si="211"/>
        <v>#DIV/0!</v>
      </c>
      <c r="W444" s="25" t="e">
        <f t="shared" si="211"/>
        <v>#DIV/0!</v>
      </c>
      <c r="X444" s="25" t="e">
        <f t="shared" si="202"/>
        <v>#DIV/0!</v>
      </c>
      <c r="Y444" s="25" t="e">
        <f t="shared" si="215"/>
        <v>#DIV/0!</v>
      </c>
      <c r="Z444" s="25" t="e">
        <f t="shared" si="215"/>
        <v>#DIV/0!</v>
      </c>
      <c r="AA444" s="25" t="e">
        <f t="shared" si="215"/>
        <v>#DIV/0!</v>
      </c>
      <c r="AB444" s="25" t="e">
        <f t="shared" si="215"/>
        <v>#DIV/0!</v>
      </c>
      <c r="AC444" s="25" t="e">
        <f t="shared" si="215"/>
        <v>#DIV/0!</v>
      </c>
      <c r="AD444" s="25" t="e">
        <f t="shared" si="213"/>
        <v>#DIV/0!</v>
      </c>
      <c r="AE444" s="25" t="e">
        <f t="shared" si="213"/>
        <v>#DIV/0!</v>
      </c>
      <c r="AF444" s="25" t="e">
        <f t="shared" si="214"/>
        <v>#DIV/0!</v>
      </c>
      <c r="AG444" s="25" t="e">
        <f t="shared" si="214"/>
        <v>#DIV/0!</v>
      </c>
    </row>
    <row r="445" spans="1:33" x14ac:dyDescent="0.25">
      <c r="A445" s="1">
        <f>'Тулуз-Пьерон'!A449</f>
        <v>0</v>
      </c>
      <c r="B445" s="1" t="e">
        <f>AVERAGE('Тулуз-Пьерон'!H449:Q449)</f>
        <v>#DIV/0!</v>
      </c>
      <c r="C445" s="1" t="e">
        <f>AVERAGE('Тулуз-Пьерон'!R449:AA449)</f>
        <v>#DIV/0!</v>
      </c>
      <c r="D445" s="26" t="e">
        <f t="shared" si="191"/>
        <v>#DIV/0!</v>
      </c>
      <c r="E445" s="26" t="e">
        <f>STDEV('Тулуз-Пьерон'!H449:Q449)</f>
        <v>#DIV/0!</v>
      </c>
      <c r="F445" s="26" t="e">
        <f>STDEV('Тулуз-Пьерон'!R449:AA449)</f>
        <v>#DIV/0!</v>
      </c>
      <c r="G445" s="26" t="e">
        <f>SQRT(RSQ('Тулуз-Пьерон'!H449:Q449,'Тулуз-Пьерон'!R449:AA449))</f>
        <v>#DIV/0!</v>
      </c>
      <c r="J445" s="25" t="e">
        <f t="shared" si="192"/>
        <v>#DIV/0!</v>
      </c>
      <c r="K445" s="25" t="e">
        <f t="shared" si="193"/>
        <v>#DIV/0!</v>
      </c>
      <c r="L445" s="25" t="e">
        <f t="shared" si="194"/>
        <v>#DIV/0!</v>
      </c>
      <c r="M445" s="25" t="e">
        <f t="shared" si="210"/>
        <v>#DIV/0!</v>
      </c>
      <c r="N445" s="25" t="e">
        <f t="shared" si="210"/>
        <v>#DIV/0!</v>
      </c>
      <c r="O445" s="25" t="e">
        <f t="shared" si="195"/>
        <v>#DIV/0!</v>
      </c>
      <c r="P445" s="25" t="e">
        <f t="shared" si="196"/>
        <v>#DIV/0!</v>
      </c>
      <c r="Q445" s="25" t="e">
        <f t="shared" si="197"/>
        <v>#DIV/0!</v>
      </c>
      <c r="R445" s="25" t="e">
        <f t="shared" si="198"/>
        <v>#DIV/0!</v>
      </c>
      <c r="S445" s="25" t="e">
        <f t="shared" si="199"/>
        <v>#DIV/0!</v>
      </c>
      <c r="T445" s="25" t="e">
        <f t="shared" si="200"/>
        <v>#DIV/0!</v>
      </c>
      <c r="U445" s="25" t="e">
        <f t="shared" si="201"/>
        <v>#DIV/0!</v>
      </c>
      <c r="V445" s="25" t="e">
        <f t="shared" si="211"/>
        <v>#DIV/0!</v>
      </c>
      <c r="W445" s="25" t="e">
        <f t="shared" si="211"/>
        <v>#DIV/0!</v>
      </c>
      <c r="X445" s="25" t="e">
        <f t="shared" si="202"/>
        <v>#DIV/0!</v>
      </c>
      <c r="Y445" s="25" t="e">
        <f t="shared" si="215"/>
        <v>#DIV/0!</v>
      </c>
      <c r="Z445" s="25" t="e">
        <f t="shared" si="215"/>
        <v>#DIV/0!</v>
      </c>
      <c r="AA445" s="25" t="e">
        <f t="shared" si="215"/>
        <v>#DIV/0!</v>
      </c>
      <c r="AB445" s="25" t="e">
        <f t="shared" si="215"/>
        <v>#DIV/0!</v>
      </c>
      <c r="AC445" s="25" t="e">
        <f t="shared" si="215"/>
        <v>#DIV/0!</v>
      </c>
      <c r="AD445" s="25" t="e">
        <f t="shared" si="213"/>
        <v>#DIV/0!</v>
      </c>
      <c r="AE445" s="25" t="e">
        <f t="shared" si="213"/>
        <v>#DIV/0!</v>
      </c>
      <c r="AF445" s="25" t="e">
        <f t="shared" si="214"/>
        <v>#DIV/0!</v>
      </c>
      <c r="AG445" s="25" t="e">
        <f t="shared" si="214"/>
        <v>#DIV/0!</v>
      </c>
    </row>
    <row r="446" spans="1:33" x14ac:dyDescent="0.25">
      <c r="A446" s="1">
        <f>'Тулуз-Пьерон'!A450</f>
        <v>0</v>
      </c>
      <c r="B446" s="1" t="e">
        <f>AVERAGE('Тулуз-Пьерон'!H450:Q450)</f>
        <v>#DIV/0!</v>
      </c>
      <c r="C446" s="1" t="e">
        <f>AVERAGE('Тулуз-Пьерон'!R450:AA450)</f>
        <v>#DIV/0!</v>
      </c>
      <c r="D446" s="26" t="e">
        <f t="shared" si="191"/>
        <v>#DIV/0!</v>
      </c>
      <c r="E446" s="26" t="e">
        <f>STDEV('Тулуз-Пьерон'!H450:Q450)</f>
        <v>#DIV/0!</v>
      </c>
      <c r="F446" s="26" t="e">
        <f>STDEV('Тулуз-Пьерон'!R450:AA450)</f>
        <v>#DIV/0!</v>
      </c>
      <c r="G446" s="26" t="e">
        <f>SQRT(RSQ('Тулуз-Пьерон'!H450:Q450,'Тулуз-Пьерон'!R450:AA450))</f>
        <v>#DIV/0!</v>
      </c>
      <c r="J446" s="25" t="e">
        <f t="shared" si="192"/>
        <v>#DIV/0!</v>
      </c>
      <c r="K446" s="25" t="e">
        <f t="shared" si="193"/>
        <v>#DIV/0!</v>
      </c>
      <c r="L446" s="25" t="e">
        <f t="shared" si="194"/>
        <v>#DIV/0!</v>
      </c>
      <c r="M446" s="25" t="e">
        <f t="shared" si="210"/>
        <v>#DIV/0!</v>
      </c>
      <c r="N446" s="25" t="e">
        <f t="shared" si="210"/>
        <v>#DIV/0!</v>
      </c>
      <c r="O446" s="25" t="e">
        <f t="shared" si="195"/>
        <v>#DIV/0!</v>
      </c>
      <c r="P446" s="25" t="e">
        <f t="shared" si="196"/>
        <v>#DIV/0!</v>
      </c>
      <c r="Q446" s="25" t="e">
        <f t="shared" si="197"/>
        <v>#DIV/0!</v>
      </c>
      <c r="R446" s="25" t="e">
        <f t="shared" si="198"/>
        <v>#DIV/0!</v>
      </c>
      <c r="S446" s="25" t="e">
        <f t="shared" si="199"/>
        <v>#DIV/0!</v>
      </c>
      <c r="T446" s="25" t="e">
        <f t="shared" si="200"/>
        <v>#DIV/0!</v>
      </c>
      <c r="U446" s="25" t="e">
        <f t="shared" si="201"/>
        <v>#DIV/0!</v>
      </c>
      <c r="V446" s="25" t="e">
        <f t="shared" si="211"/>
        <v>#DIV/0!</v>
      </c>
      <c r="W446" s="25" t="e">
        <f t="shared" si="211"/>
        <v>#DIV/0!</v>
      </c>
      <c r="X446" s="25" t="e">
        <f t="shared" si="202"/>
        <v>#DIV/0!</v>
      </c>
      <c r="Y446" s="25" t="e">
        <f t="shared" si="215"/>
        <v>#DIV/0!</v>
      </c>
      <c r="Z446" s="25" t="e">
        <f t="shared" si="215"/>
        <v>#DIV/0!</v>
      </c>
      <c r="AA446" s="25" t="e">
        <f t="shared" si="215"/>
        <v>#DIV/0!</v>
      </c>
      <c r="AB446" s="25" t="e">
        <f t="shared" si="215"/>
        <v>#DIV/0!</v>
      </c>
      <c r="AC446" s="25" t="e">
        <f t="shared" si="215"/>
        <v>#DIV/0!</v>
      </c>
      <c r="AD446" s="25" t="e">
        <f t="shared" si="213"/>
        <v>#DIV/0!</v>
      </c>
      <c r="AE446" s="25" t="e">
        <f t="shared" si="213"/>
        <v>#DIV/0!</v>
      </c>
      <c r="AF446" s="25" t="e">
        <f t="shared" si="214"/>
        <v>#DIV/0!</v>
      </c>
      <c r="AG446" s="25" t="e">
        <f t="shared" si="214"/>
        <v>#DIV/0!</v>
      </c>
    </row>
    <row r="447" spans="1:33" x14ac:dyDescent="0.25">
      <c r="A447" s="1">
        <f>'Тулуз-Пьерон'!A451</f>
        <v>0</v>
      </c>
      <c r="B447" s="1" t="e">
        <f>AVERAGE('Тулуз-Пьерон'!H451:Q451)</f>
        <v>#DIV/0!</v>
      </c>
      <c r="C447" s="1" t="e">
        <f>AVERAGE('Тулуз-Пьерон'!R451:AA451)</f>
        <v>#DIV/0!</v>
      </c>
      <c r="D447" s="26" t="e">
        <f t="shared" si="191"/>
        <v>#DIV/0!</v>
      </c>
      <c r="E447" s="26" t="e">
        <f>STDEV('Тулуз-Пьерон'!H451:Q451)</f>
        <v>#DIV/0!</v>
      </c>
      <c r="F447" s="26" t="e">
        <f>STDEV('Тулуз-Пьерон'!R451:AA451)</f>
        <v>#DIV/0!</v>
      </c>
      <c r="G447" s="26" t="e">
        <f>SQRT(RSQ('Тулуз-Пьерон'!H451:Q451,'Тулуз-Пьерон'!R451:AA451))</f>
        <v>#DIV/0!</v>
      </c>
      <c r="J447" s="25" t="e">
        <f t="shared" si="192"/>
        <v>#DIV/0!</v>
      </c>
      <c r="K447" s="25" t="e">
        <f t="shared" si="193"/>
        <v>#DIV/0!</v>
      </c>
      <c r="L447" s="25" t="e">
        <f t="shared" si="194"/>
        <v>#DIV/0!</v>
      </c>
      <c r="M447" s="25" t="e">
        <f t="shared" si="210"/>
        <v>#DIV/0!</v>
      </c>
      <c r="N447" s="25" t="e">
        <f t="shared" si="210"/>
        <v>#DIV/0!</v>
      </c>
      <c r="O447" s="25" t="e">
        <f t="shared" si="195"/>
        <v>#DIV/0!</v>
      </c>
      <c r="P447" s="25" t="e">
        <f t="shared" si="196"/>
        <v>#DIV/0!</v>
      </c>
      <c r="Q447" s="25" t="e">
        <f t="shared" si="197"/>
        <v>#DIV/0!</v>
      </c>
      <c r="R447" s="25" t="e">
        <f t="shared" si="198"/>
        <v>#DIV/0!</v>
      </c>
      <c r="S447" s="25" t="e">
        <f t="shared" si="199"/>
        <v>#DIV/0!</v>
      </c>
      <c r="T447" s="25" t="e">
        <f t="shared" si="200"/>
        <v>#DIV/0!</v>
      </c>
      <c r="U447" s="25" t="e">
        <f t="shared" si="201"/>
        <v>#DIV/0!</v>
      </c>
      <c r="V447" s="25" t="e">
        <f t="shared" si="211"/>
        <v>#DIV/0!</v>
      </c>
      <c r="W447" s="25" t="e">
        <f t="shared" si="211"/>
        <v>#DIV/0!</v>
      </c>
      <c r="X447" s="25" t="e">
        <f t="shared" si="202"/>
        <v>#DIV/0!</v>
      </c>
      <c r="Y447" s="25" t="e">
        <f t="shared" si="215"/>
        <v>#DIV/0!</v>
      </c>
      <c r="Z447" s="25" t="e">
        <f t="shared" si="215"/>
        <v>#DIV/0!</v>
      </c>
      <c r="AA447" s="25" t="e">
        <f t="shared" si="215"/>
        <v>#DIV/0!</v>
      </c>
      <c r="AB447" s="25" t="e">
        <f t="shared" si="215"/>
        <v>#DIV/0!</v>
      </c>
      <c r="AC447" s="25" t="e">
        <f t="shared" si="215"/>
        <v>#DIV/0!</v>
      </c>
      <c r="AD447" s="25" t="e">
        <f t="shared" si="213"/>
        <v>#DIV/0!</v>
      </c>
      <c r="AE447" s="25" t="e">
        <f t="shared" si="213"/>
        <v>#DIV/0!</v>
      </c>
      <c r="AF447" s="25" t="e">
        <f t="shared" si="214"/>
        <v>#DIV/0!</v>
      </c>
      <c r="AG447" s="25" t="e">
        <f t="shared" si="214"/>
        <v>#DIV/0!</v>
      </c>
    </row>
    <row r="448" spans="1:33" x14ac:dyDescent="0.25">
      <c r="A448" s="1">
        <f>'Тулуз-Пьерон'!A452</f>
        <v>0</v>
      </c>
      <c r="B448" s="1" t="e">
        <f>AVERAGE('Тулуз-Пьерон'!H452:Q452)</f>
        <v>#DIV/0!</v>
      </c>
      <c r="C448" s="1" t="e">
        <f>AVERAGE('Тулуз-Пьерон'!R452:AA452)</f>
        <v>#DIV/0!</v>
      </c>
      <c r="D448" s="26" t="e">
        <f t="shared" si="191"/>
        <v>#DIV/0!</v>
      </c>
      <c r="E448" s="26" t="e">
        <f>STDEV('Тулуз-Пьерон'!H452:Q452)</f>
        <v>#DIV/0!</v>
      </c>
      <c r="F448" s="26" t="e">
        <f>STDEV('Тулуз-Пьерон'!R452:AA452)</f>
        <v>#DIV/0!</v>
      </c>
      <c r="G448" s="26" t="e">
        <f>SQRT(RSQ('Тулуз-Пьерон'!H452:Q452,'Тулуз-Пьерон'!R452:AA452))</f>
        <v>#DIV/0!</v>
      </c>
      <c r="J448" s="25" t="e">
        <f t="shared" si="192"/>
        <v>#DIV/0!</v>
      </c>
      <c r="K448" s="25" t="e">
        <f t="shared" si="193"/>
        <v>#DIV/0!</v>
      </c>
      <c r="L448" s="25" t="e">
        <f t="shared" si="194"/>
        <v>#DIV/0!</v>
      </c>
      <c r="M448" s="25" t="e">
        <f t="shared" si="210"/>
        <v>#DIV/0!</v>
      </c>
      <c r="N448" s="25" t="e">
        <f t="shared" si="210"/>
        <v>#DIV/0!</v>
      </c>
      <c r="O448" s="25" t="e">
        <f t="shared" si="195"/>
        <v>#DIV/0!</v>
      </c>
      <c r="P448" s="25" t="e">
        <f t="shared" si="196"/>
        <v>#DIV/0!</v>
      </c>
      <c r="Q448" s="25" t="e">
        <f t="shared" si="197"/>
        <v>#DIV/0!</v>
      </c>
      <c r="R448" s="25" t="e">
        <f t="shared" si="198"/>
        <v>#DIV/0!</v>
      </c>
      <c r="S448" s="25" t="e">
        <f t="shared" si="199"/>
        <v>#DIV/0!</v>
      </c>
      <c r="T448" s="25" t="e">
        <f t="shared" si="200"/>
        <v>#DIV/0!</v>
      </c>
      <c r="U448" s="25" t="e">
        <f t="shared" si="201"/>
        <v>#DIV/0!</v>
      </c>
      <c r="V448" s="25" t="e">
        <f t="shared" si="211"/>
        <v>#DIV/0!</v>
      </c>
      <c r="W448" s="25" t="e">
        <f t="shared" si="211"/>
        <v>#DIV/0!</v>
      </c>
      <c r="X448" s="25" t="e">
        <f t="shared" si="202"/>
        <v>#DIV/0!</v>
      </c>
      <c r="Y448" s="25" t="e">
        <f t="shared" si="215"/>
        <v>#DIV/0!</v>
      </c>
      <c r="Z448" s="25" t="e">
        <f t="shared" si="215"/>
        <v>#DIV/0!</v>
      </c>
      <c r="AA448" s="25" t="e">
        <f t="shared" si="215"/>
        <v>#DIV/0!</v>
      </c>
      <c r="AB448" s="25" t="e">
        <f t="shared" si="215"/>
        <v>#DIV/0!</v>
      </c>
      <c r="AC448" s="25" t="e">
        <f t="shared" si="215"/>
        <v>#DIV/0!</v>
      </c>
      <c r="AD448" s="25" t="e">
        <f t="shared" si="213"/>
        <v>#DIV/0!</v>
      </c>
      <c r="AE448" s="25" t="e">
        <f t="shared" si="213"/>
        <v>#DIV/0!</v>
      </c>
      <c r="AF448" s="25" t="e">
        <f t="shared" si="214"/>
        <v>#DIV/0!</v>
      </c>
      <c r="AG448" s="25" t="e">
        <f t="shared" si="214"/>
        <v>#DIV/0!</v>
      </c>
    </row>
    <row r="449" spans="1:33" x14ac:dyDescent="0.25">
      <c r="A449" s="1">
        <f>'Тулуз-Пьерон'!A453</f>
        <v>0</v>
      </c>
      <c r="B449" s="1" t="e">
        <f>AVERAGE('Тулуз-Пьерон'!H453:Q453)</f>
        <v>#DIV/0!</v>
      </c>
      <c r="C449" s="1" t="e">
        <f>AVERAGE('Тулуз-Пьерон'!R453:AA453)</f>
        <v>#DIV/0!</v>
      </c>
      <c r="D449" s="26" t="e">
        <f t="shared" si="191"/>
        <v>#DIV/0!</v>
      </c>
      <c r="E449" s="26" t="e">
        <f>STDEV('Тулуз-Пьерон'!H453:Q453)</f>
        <v>#DIV/0!</v>
      </c>
      <c r="F449" s="26" t="e">
        <f>STDEV('Тулуз-Пьерон'!R453:AA453)</f>
        <v>#DIV/0!</v>
      </c>
      <c r="G449" s="26" t="e">
        <f>SQRT(RSQ('Тулуз-Пьерон'!H453:Q453,'Тулуз-Пьерон'!R453:AA453))</f>
        <v>#DIV/0!</v>
      </c>
      <c r="J449" s="25" t="e">
        <f t="shared" si="192"/>
        <v>#DIV/0!</v>
      </c>
      <c r="K449" s="25" t="e">
        <f t="shared" si="193"/>
        <v>#DIV/0!</v>
      </c>
      <c r="L449" s="25" t="e">
        <f t="shared" si="194"/>
        <v>#DIV/0!</v>
      </c>
      <c r="M449" s="25" t="e">
        <f t="shared" si="210"/>
        <v>#DIV/0!</v>
      </c>
      <c r="N449" s="25" t="e">
        <f t="shared" si="210"/>
        <v>#DIV/0!</v>
      </c>
      <c r="O449" s="25" t="e">
        <f t="shared" si="195"/>
        <v>#DIV/0!</v>
      </c>
      <c r="P449" s="25" t="e">
        <f t="shared" si="196"/>
        <v>#DIV/0!</v>
      </c>
      <c r="Q449" s="25" t="e">
        <f t="shared" si="197"/>
        <v>#DIV/0!</v>
      </c>
      <c r="R449" s="25" t="e">
        <f t="shared" si="198"/>
        <v>#DIV/0!</v>
      </c>
      <c r="S449" s="25" t="e">
        <f t="shared" si="199"/>
        <v>#DIV/0!</v>
      </c>
      <c r="T449" s="25" t="e">
        <f t="shared" si="200"/>
        <v>#DIV/0!</v>
      </c>
      <c r="U449" s="25" t="e">
        <f t="shared" si="201"/>
        <v>#DIV/0!</v>
      </c>
      <c r="V449" s="25" t="e">
        <f t="shared" si="211"/>
        <v>#DIV/0!</v>
      </c>
      <c r="W449" s="25" t="e">
        <f t="shared" si="211"/>
        <v>#DIV/0!</v>
      </c>
      <c r="X449" s="25" t="e">
        <f t="shared" si="202"/>
        <v>#DIV/0!</v>
      </c>
      <c r="Y449" s="25" t="e">
        <f t="shared" si="215"/>
        <v>#DIV/0!</v>
      </c>
      <c r="Z449" s="25" t="e">
        <f t="shared" si="215"/>
        <v>#DIV/0!</v>
      </c>
      <c r="AA449" s="25" t="e">
        <f t="shared" si="215"/>
        <v>#DIV/0!</v>
      </c>
      <c r="AB449" s="25" t="e">
        <f t="shared" si="215"/>
        <v>#DIV/0!</v>
      </c>
      <c r="AC449" s="25" t="e">
        <f t="shared" si="215"/>
        <v>#DIV/0!</v>
      </c>
      <c r="AD449" s="25" t="e">
        <f t="shared" si="213"/>
        <v>#DIV/0!</v>
      </c>
      <c r="AE449" s="25" t="e">
        <f t="shared" si="213"/>
        <v>#DIV/0!</v>
      </c>
      <c r="AF449" s="25" t="e">
        <f t="shared" si="214"/>
        <v>#DIV/0!</v>
      </c>
      <c r="AG449" s="25" t="e">
        <f t="shared" si="214"/>
        <v>#DIV/0!</v>
      </c>
    </row>
    <row r="450" spans="1:33" x14ac:dyDescent="0.25">
      <c r="A450" s="1">
        <f>'Тулуз-Пьерон'!A454</f>
        <v>0</v>
      </c>
      <c r="B450" s="1" t="e">
        <f>AVERAGE('Тулуз-Пьерон'!H454:Q454)</f>
        <v>#DIV/0!</v>
      </c>
      <c r="C450" s="1" t="e">
        <f>AVERAGE('Тулуз-Пьерон'!R454:AA454)</f>
        <v>#DIV/0!</v>
      </c>
      <c r="D450" s="26" t="e">
        <f t="shared" si="191"/>
        <v>#DIV/0!</v>
      </c>
      <c r="E450" s="26" t="e">
        <f>STDEV('Тулуз-Пьерон'!H454:Q454)</f>
        <v>#DIV/0!</v>
      </c>
      <c r="F450" s="26" t="e">
        <f>STDEV('Тулуз-Пьерон'!R454:AA454)</f>
        <v>#DIV/0!</v>
      </c>
      <c r="G450" s="26" t="e">
        <f>SQRT(RSQ('Тулуз-Пьерон'!H454:Q454,'Тулуз-Пьерон'!R454:AA454))</f>
        <v>#DIV/0!</v>
      </c>
      <c r="J450" s="25" t="e">
        <f t="shared" si="192"/>
        <v>#DIV/0!</v>
      </c>
      <c r="K450" s="25" t="e">
        <f t="shared" si="193"/>
        <v>#DIV/0!</v>
      </c>
      <c r="L450" s="25" t="e">
        <f t="shared" si="194"/>
        <v>#DIV/0!</v>
      </c>
      <c r="M450" s="25" t="e">
        <f t="shared" si="210"/>
        <v>#DIV/0!</v>
      </c>
      <c r="N450" s="25" t="e">
        <f t="shared" si="210"/>
        <v>#DIV/0!</v>
      </c>
      <c r="O450" s="25" t="e">
        <f t="shared" si="195"/>
        <v>#DIV/0!</v>
      </c>
      <c r="P450" s="25" t="e">
        <f t="shared" si="196"/>
        <v>#DIV/0!</v>
      </c>
      <c r="Q450" s="25" t="e">
        <f t="shared" si="197"/>
        <v>#DIV/0!</v>
      </c>
      <c r="R450" s="25" t="e">
        <f t="shared" si="198"/>
        <v>#DIV/0!</v>
      </c>
      <c r="S450" s="25" t="e">
        <f t="shared" si="199"/>
        <v>#DIV/0!</v>
      </c>
      <c r="T450" s="25" t="e">
        <f t="shared" si="200"/>
        <v>#DIV/0!</v>
      </c>
      <c r="U450" s="25" t="e">
        <f t="shared" si="201"/>
        <v>#DIV/0!</v>
      </c>
      <c r="V450" s="25" t="e">
        <f t="shared" si="211"/>
        <v>#DIV/0!</v>
      </c>
      <c r="W450" s="25" t="e">
        <f t="shared" si="211"/>
        <v>#DIV/0!</v>
      </c>
      <c r="X450" s="25" t="e">
        <f t="shared" si="202"/>
        <v>#DIV/0!</v>
      </c>
      <c r="Y450" s="25" t="e">
        <f t="shared" si="215"/>
        <v>#DIV/0!</v>
      </c>
      <c r="Z450" s="25" t="e">
        <f t="shared" si="215"/>
        <v>#DIV/0!</v>
      </c>
      <c r="AA450" s="25" t="e">
        <f t="shared" si="215"/>
        <v>#DIV/0!</v>
      </c>
      <c r="AB450" s="25" t="e">
        <f t="shared" si="215"/>
        <v>#DIV/0!</v>
      </c>
      <c r="AC450" s="25" t="e">
        <f t="shared" si="215"/>
        <v>#DIV/0!</v>
      </c>
      <c r="AD450" s="25" t="e">
        <f t="shared" si="213"/>
        <v>#DIV/0!</v>
      </c>
      <c r="AE450" s="25" t="e">
        <f t="shared" si="213"/>
        <v>#DIV/0!</v>
      </c>
      <c r="AF450" s="25" t="e">
        <f t="shared" si="214"/>
        <v>#DIV/0!</v>
      </c>
      <c r="AG450" s="25" t="e">
        <f t="shared" si="214"/>
        <v>#DIV/0!</v>
      </c>
    </row>
    <row r="451" spans="1:33" x14ac:dyDescent="0.25">
      <c r="A451" s="1">
        <f>'Тулуз-Пьерон'!A455</f>
        <v>0</v>
      </c>
      <c r="B451" s="1" t="e">
        <f>AVERAGE('Тулуз-Пьерон'!H455:Q455)</f>
        <v>#DIV/0!</v>
      </c>
      <c r="C451" s="1" t="e">
        <f>AVERAGE('Тулуз-Пьерон'!R455:AA455)</f>
        <v>#DIV/0!</v>
      </c>
      <c r="D451" s="26" t="e">
        <f t="shared" si="191"/>
        <v>#DIV/0!</v>
      </c>
      <c r="E451" s="26" t="e">
        <f>STDEV('Тулуз-Пьерон'!H455:Q455)</f>
        <v>#DIV/0!</v>
      </c>
      <c r="F451" s="26" t="e">
        <f>STDEV('Тулуз-Пьерон'!R455:AA455)</f>
        <v>#DIV/0!</v>
      </c>
      <c r="G451" s="26" t="e">
        <f>SQRT(RSQ('Тулуз-Пьерон'!H455:Q455,'Тулуз-Пьерон'!R455:AA455))</f>
        <v>#DIV/0!</v>
      </c>
      <c r="J451" s="25" t="e">
        <f t="shared" si="192"/>
        <v>#DIV/0!</v>
      </c>
      <c r="K451" s="25" t="e">
        <f t="shared" si="193"/>
        <v>#DIV/0!</v>
      </c>
      <c r="L451" s="25" t="e">
        <f t="shared" si="194"/>
        <v>#DIV/0!</v>
      </c>
      <c r="M451" s="25" t="e">
        <f t="shared" ref="M451:N470" si="216">IF(AND($B451&gt;0,$B451&lt;=15),"ПАТОЛОГИЯ",IF(AND($B451&gt;15,$B451&lt;=25),"Слабая",IF(AND($B451&gt;25,$B451&lt;=36),"Средняя",IF(AND($B451&gt;36,$B451&lt;=48),"Хорошая",IF($B451&gt;48,"Высокая","ОШИБКА")))))</f>
        <v>#DIV/0!</v>
      </c>
      <c r="N451" s="25" t="e">
        <f t="shared" si="216"/>
        <v>#DIV/0!</v>
      </c>
      <c r="O451" s="25" t="e">
        <f t="shared" si="195"/>
        <v>#DIV/0!</v>
      </c>
      <c r="P451" s="25" t="e">
        <f t="shared" si="196"/>
        <v>#DIV/0!</v>
      </c>
      <c r="Q451" s="25" t="e">
        <f t="shared" si="197"/>
        <v>#DIV/0!</v>
      </c>
      <c r="R451" s="25" t="e">
        <f t="shared" si="198"/>
        <v>#DIV/0!</v>
      </c>
      <c r="S451" s="25" t="e">
        <f t="shared" si="199"/>
        <v>#DIV/0!</v>
      </c>
      <c r="T451" s="25" t="e">
        <f t="shared" si="200"/>
        <v>#DIV/0!</v>
      </c>
      <c r="U451" s="25" t="e">
        <f t="shared" si="201"/>
        <v>#DIV/0!</v>
      </c>
      <c r="V451" s="25" t="e">
        <f t="shared" ref="V451:W470" si="217">IF(AND($D451&gt;0,$D451&lt;=0.88),"ПАТОЛОГИЯ",IF(AND($D451&gt;0.88,$D451&lt;=0.91),"Слабая",IF(AND($D451&gt;0.91,$D451&lt;=0.95),"Средняя",IF(AND($D451&gt;0.95,$D451&lt;=0.97),"Хорошая",IF(AND($D451&gt;0.97,$D451&lt;=1),"Высокая","ОШИБКА")))))</f>
        <v>#DIV/0!</v>
      </c>
      <c r="W451" s="25" t="e">
        <f t="shared" si="217"/>
        <v>#DIV/0!</v>
      </c>
      <c r="X451" s="25" t="e">
        <f t="shared" si="202"/>
        <v>#DIV/0!</v>
      </c>
      <c r="Y451" s="25" t="e">
        <f t="shared" ref="Y451:AC460" si="218">IF(AND($D451&gt;0,$D451&lt;=0.89),"ПАТОЛОГИЯ",IF(AND($D451&gt;0.89,$D451&lt;=0.91),"Слабая",IF(AND($D451&gt;91,$D451&lt;=0.93),"Средняя",IF(AND($D451&gt;0.93,$D451&lt;=0.96),"Хорошая",IF(AND($D451&gt;0.96,$D451&lt;=1),"Высокая","ОШИБКА")))))</f>
        <v>#DIV/0!</v>
      </c>
      <c r="Z451" s="25" t="e">
        <f t="shared" si="218"/>
        <v>#DIV/0!</v>
      </c>
      <c r="AA451" s="25" t="e">
        <f t="shared" si="218"/>
        <v>#DIV/0!</v>
      </c>
      <c r="AB451" s="25" t="e">
        <f t="shared" si="218"/>
        <v>#DIV/0!</v>
      </c>
      <c r="AC451" s="25" t="e">
        <f t="shared" si="218"/>
        <v>#DIV/0!</v>
      </c>
      <c r="AD451" s="25" t="e">
        <f t="shared" ref="AD451:AE470" si="219">IF(AND($D451&gt;0,$D451&lt;=0.9),"ПАТОЛОГИЯ",IF($D451=0.91,"Слабая",IF(AND($D451&gt;0.91,$D451&lt;=0.94),"Средняя",IF(AND($D451&gt;0.94,$D451&lt;=0.97),"Хорошая",IF(AND($D451&gt;0.97,$D451&lt;=1),"Высокая","ОШИБКА")))))</f>
        <v>#DIV/0!</v>
      </c>
      <c r="AE451" s="25" t="e">
        <f t="shared" si="219"/>
        <v>#DIV/0!</v>
      </c>
      <c r="AF451" s="25" t="e">
        <f t="shared" ref="AF451:AG470" si="220">IF(AND($D451&gt;0,$D451&lt;=0.9),"ПАТОЛОГИЯ",IF(AND($D451&gt;0.9,$D451&lt;=92),"Слабая",IF(AND($D451&gt;92,$D451&lt;=0.95),"Средняя",IF(AND($D451&gt;0.95,$D451&lt;=0.97),"Хорошая",IF(AND($D451&gt;0.97,$D451&lt;=1),"Высокая","ОШИБКА")))))</f>
        <v>#DIV/0!</v>
      </c>
      <c r="AG451" s="25" t="e">
        <f t="shared" si="220"/>
        <v>#DIV/0!</v>
      </c>
    </row>
    <row r="452" spans="1:33" x14ac:dyDescent="0.25">
      <c r="A452" s="1">
        <f>'Тулуз-Пьерон'!A456</f>
        <v>0</v>
      </c>
      <c r="B452" s="1" t="e">
        <f>AVERAGE('Тулуз-Пьерон'!H456:Q456)</f>
        <v>#DIV/0!</v>
      </c>
      <c r="C452" s="1" t="e">
        <f>AVERAGE('Тулуз-Пьерон'!R456:AA456)</f>
        <v>#DIV/0!</v>
      </c>
      <c r="D452" s="26" t="e">
        <f t="shared" si="191"/>
        <v>#DIV/0!</v>
      </c>
      <c r="E452" s="26" t="e">
        <f>STDEV('Тулуз-Пьерон'!H456:Q456)</f>
        <v>#DIV/0!</v>
      </c>
      <c r="F452" s="26" t="e">
        <f>STDEV('Тулуз-Пьерон'!R456:AA456)</f>
        <v>#DIV/0!</v>
      </c>
      <c r="G452" s="26" t="e">
        <f>SQRT(RSQ('Тулуз-Пьерон'!H456:Q456,'Тулуз-Пьерон'!R456:AA456))</f>
        <v>#DIV/0!</v>
      </c>
      <c r="J452" s="25" t="e">
        <f t="shared" si="192"/>
        <v>#DIV/0!</v>
      </c>
      <c r="K452" s="25" t="e">
        <f t="shared" si="193"/>
        <v>#DIV/0!</v>
      </c>
      <c r="L452" s="25" t="e">
        <f t="shared" si="194"/>
        <v>#DIV/0!</v>
      </c>
      <c r="M452" s="25" t="e">
        <f t="shared" si="216"/>
        <v>#DIV/0!</v>
      </c>
      <c r="N452" s="25" t="e">
        <f t="shared" si="216"/>
        <v>#DIV/0!</v>
      </c>
      <c r="O452" s="25" t="e">
        <f t="shared" si="195"/>
        <v>#DIV/0!</v>
      </c>
      <c r="P452" s="25" t="e">
        <f t="shared" si="196"/>
        <v>#DIV/0!</v>
      </c>
      <c r="Q452" s="25" t="e">
        <f t="shared" si="197"/>
        <v>#DIV/0!</v>
      </c>
      <c r="R452" s="25" t="e">
        <f t="shared" si="198"/>
        <v>#DIV/0!</v>
      </c>
      <c r="S452" s="25" t="e">
        <f t="shared" si="199"/>
        <v>#DIV/0!</v>
      </c>
      <c r="T452" s="25" t="e">
        <f t="shared" si="200"/>
        <v>#DIV/0!</v>
      </c>
      <c r="U452" s="25" t="e">
        <f t="shared" si="201"/>
        <v>#DIV/0!</v>
      </c>
      <c r="V452" s="25" t="e">
        <f t="shared" si="217"/>
        <v>#DIV/0!</v>
      </c>
      <c r="W452" s="25" t="e">
        <f t="shared" si="217"/>
        <v>#DIV/0!</v>
      </c>
      <c r="X452" s="25" t="e">
        <f t="shared" si="202"/>
        <v>#DIV/0!</v>
      </c>
      <c r="Y452" s="25" t="e">
        <f t="shared" si="218"/>
        <v>#DIV/0!</v>
      </c>
      <c r="Z452" s="25" t="e">
        <f t="shared" si="218"/>
        <v>#DIV/0!</v>
      </c>
      <c r="AA452" s="25" t="e">
        <f t="shared" si="218"/>
        <v>#DIV/0!</v>
      </c>
      <c r="AB452" s="25" t="e">
        <f t="shared" si="218"/>
        <v>#DIV/0!</v>
      </c>
      <c r="AC452" s="25" t="e">
        <f t="shared" si="218"/>
        <v>#DIV/0!</v>
      </c>
      <c r="AD452" s="25" t="e">
        <f t="shared" si="219"/>
        <v>#DIV/0!</v>
      </c>
      <c r="AE452" s="25" t="e">
        <f t="shared" si="219"/>
        <v>#DIV/0!</v>
      </c>
      <c r="AF452" s="25" t="e">
        <f t="shared" si="220"/>
        <v>#DIV/0!</v>
      </c>
      <c r="AG452" s="25" t="e">
        <f t="shared" si="220"/>
        <v>#DIV/0!</v>
      </c>
    </row>
    <row r="453" spans="1:33" x14ac:dyDescent="0.25">
      <c r="A453" s="1">
        <f>'Тулуз-Пьерон'!A457</f>
        <v>0</v>
      </c>
      <c r="B453" s="1" t="e">
        <f>AVERAGE('Тулуз-Пьерон'!H457:Q457)</f>
        <v>#DIV/0!</v>
      </c>
      <c r="C453" s="1" t="e">
        <f>AVERAGE('Тулуз-Пьерон'!R457:AA457)</f>
        <v>#DIV/0!</v>
      </c>
      <c r="D453" s="26" t="e">
        <f t="shared" si="191"/>
        <v>#DIV/0!</v>
      </c>
      <c r="E453" s="26" t="e">
        <f>STDEV('Тулуз-Пьерон'!H457:Q457)</f>
        <v>#DIV/0!</v>
      </c>
      <c r="F453" s="26" t="e">
        <f>STDEV('Тулуз-Пьерон'!R457:AA457)</f>
        <v>#DIV/0!</v>
      </c>
      <c r="G453" s="26" t="e">
        <f>SQRT(RSQ('Тулуз-Пьерон'!H457:Q457,'Тулуз-Пьерон'!R457:AA457))</f>
        <v>#DIV/0!</v>
      </c>
      <c r="J453" s="25" t="e">
        <f t="shared" si="192"/>
        <v>#DIV/0!</v>
      </c>
      <c r="K453" s="25" t="e">
        <f t="shared" si="193"/>
        <v>#DIV/0!</v>
      </c>
      <c r="L453" s="25" t="e">
        <f t="shared" si="194"/>
        <v>#DIV/0!</v>
      </c>
      <c r="M453" s="25" t="e">
        <f t="shared" si="216"/>
        <v>#DIV/0!</v>
      </c>
      <c r="N453" s="25" t="e">
        <f t="shared" si="216"/>
        <v>#DIV/0!</v>
      </c>
      <c r="O453" s="25" t="e">
        <f t="shared" si="195"/>
        <v>#DIV/0!</v>
      </c>
      <c r="P453" s="25" t="e">
        <f t="shared" si="196"/>
        <v>#DIV/0!</v>
      </c>
      <c r="Q453" s="25" t="e">
        <f t="shared" si="197"/>
        <v>#DIV/0!</v>
      </c>
      <c r="R453" s="25" t="e">
        <f t="shared" si="198"/>
        <v>#DIV/0!</v>
      </c>
      <c r="S453" s="25" t="e">
        <f t="shared" si="199"/>
        <v>#DIV/0!</v>
      </c>
      <c r="T453" s="25" t="e">
        <f t="shared" si="200"/>
        <v>#DIV/0!</v>
      </c>
      <c r="U453" s="25" t="e">
        <f t="shared" si="201"/>
        <v>#DIV/0!</v>
      </c>
      <c r="V453" s="25" t="e">
        <f t="shared" si="217"/>
        <v>#DIV/0!</v>
      </c>
      <c r="W453" s="25" t="e">
        <f t="shared" si="217"/>
        <v>#DIV/0!</v>
      </c>
      <c r="X453" s="25" t="e">
        <f t="shared" si="202"/>
        <v>#DIV/0!</v>
      </c>
      <c r="Y453" s="25" t="e">
        <f t="shared" si="218"/>
        <v>#DIV/0!</v>
      </c>
      <c r="Z453" s="25" t="e">
        <f t="shared" si="218"/>
        <v>#DIV/0!</v>
      </c>
      <c r="AA453" s="25" t="e">
        <f t="shared" si="218"/>
        <v>#DIV/0!</v>
      </c>
      <c r="AB453" s="25" t="e">
        <f t="shared" si="218"/>
        <v>#DIV/0!</v>
      </c>
      <c r="AC453" s="25" t="e">
        <f t="shared" si="218"/>
        <v>#DIV/0!</v>
      </c>
      <c r="AD453" s="25" t="e">
        <f t="shared" si="219"/>
        <v>#DIV/0!</v>
      </c>
      <c r="AE453" s="25" t="e">
        <f t="shared" si="219"/>
        <v>#DIV/0!</v>
      </c>
      <c r="AF453" s="25" t="e">
        <f t="shared" si="220"/>
        <v>#DIV/0!</v>
      </c>
      <c r="AG453" s="25" t="e">
        <f t="shared" si="220"/>
        <v>#DIV/0!</v>
      </c>
    </row>
    <row r="454" spans="1:33" x14ac:dyDescent="0.25">
      <c r="A454" s="1">
        <f>'Тулуз-Пьерон'!A458</f>
        <v>0</v>
      </c>
      <c r="B454" s="1" t="e">
        <f>AVERAGE('Тулуз-Пьерон'!H458:Q458)</f>
        <v>#DIV/0!</v>
      </c>
      <c r="C454" s="1" t="e">
        <f>AVERAGE('Тулуз-Пьерон'!R458:AA458)</f>
        <v>#DIV/0!</v>
      </c>
      <c r="D454" s="26" t="e">
        <f t="shared" si="191"/>
        <v>#DIV/0!</v>
      </c>
      <c r="E454" s="26" t="e">
        <f>STDEV('Тулуз-Пьерон'!H458:Q458)</f>
        <v>#DIV/0!</v>
      </c>
      <c r="F454" s="26" t="e">
        <f>STDEV('Тулуз-Пьерон'!R458:AA458)</f>
        <v>#DIV/0!</v>
      </c>
      <c r="G454" s="26" t="e">
        <f>SQRT(RSQ('Тулуз-Пьерон'!H458:Q458,'Тулуз-Пьерон'!R458:AA458))</f>
        <v>#DIV/0!</v>
      </c>
      <c r="J454" s="25" t="e">
        <f t="shared" si="192"/>
        <v>#DIV/0!</v>
      </c>
      <c r="K454" s="25" t="e">
        <f t="shared" si="193"/>
        <v>#DIV/0!</v>
      </c>
      <c r="L454" s="25" t="e">
        <f t="shared" si="194"/>
        <v>#DIV/0!</v>
      </c>
      <c r="M454" s="25" t="e">
        <f t="shared" si="216"/>
        <v>#DIV/0!</v>
      </c>
      <c r="N454" s="25" t="e">
        <f t="shared" si="216"/>
        <v>#DIV/0!</v>
      </c>
      <c r="O454" s="25" t="e">
        <f t="shared" si="195"/>
        <v>#DIV/0!</v>
      </c>
      <c r="P454" s="25" t="e">
        <f t="shared" si="196"/>
        <v>#DIV/0!</v>
      </c>
      <c r="Q454" s="25" t="e">
        <f t="shared" si="197"/>
        <v>#DIV/0!</v>
      </c>
      <c r="R454" s="25" t="e">
        <f t="shared" si="198"/>
        <v>#DIV/0!</v>
      </c>
      <c r="S454" s="25" t="e">
        <f t="shared" si="199"/>
        <v>#DIV/0!</v>
      </c>
      <c r="T454" s="25" t="e">
        <f t="shared" si="200"/>
        <v>#DIV/0!</v>
      </c>
      <c r="U454" s="25" t="e">
        <f t="shared" si="201"/>
        <v>#DIV/0!</v>
      </c>
      <c r="V454" s="25" t="e">
        <f t="shared" si="217"/>
        <v>#DIV/0!</v>
      </c>
      <c r="W454" s="25" t="e">
        <f t="shared" si="217"/>
        <v>#DIV/0!</v>
      </c>
      <c r="X454" s="25" t="e">
        <f t="shared" si="202"/>
        <v>#DIV/0!</v>
      </c>
      <c r="Y454" s="25" t="e">
        <f t="shared" si="218"/>
        <v>#DIV/0!</v>
      </c>
      <c r="Z454" s="25" t="e">
        <f t="shared" si="218"/>
        <v>#DIV/0!</v>
      </c>
      <c r="AA454" s="25" t="e">
        <f t="shared" si="218"/>
        <v>#DIV/0!</v>
      </c>
      <c r="AB454" s="25" t="e">
        <f t="shared" si="218"/>
        <v>#DIV/0!</v>
      </c>
      <c r="AC454" s="25" t="e">
        <f t="shared" si="218"/>
        <v>#DIV/0!</v>
      </c>
      <c r="AD454" s="25" t="e">
        <f t="shared" si="219"/>
        <v>#DIV/0!</v>
      </c>
      <c r="AE454" s="25" t="e">
        <f t="shared" si="219"/>
        <v>#DIV/0!</v>
      </c>
      <c r="AF454" s="25" t="e">
        <f t="shared" si="220"/>
        <v>#DIV/0!</v>
      </c>
      <c r="AG454" s="25" t="e">
        <f t="shared" si="220"/>
        <v>#DIV/0!</v>
      </c>
    </row>
    <row r="455" spans="1:33" x14ac:dyDescent="0.25">
      <c r="A455" s="1">
        <f>'Тулуз-Пьерон'!A459</f>
        <v>0</v>
      </c>
      <c r="B455" s="1" t="e">
        <f>AVERAGE('Тулуз-Пьерон'!H459:Q459)</f>
        <v>#DIV/0!</v>
      </c>
      <c r="C455" s="1" t="e">
        <f>AVERAGE('Тулуз-Пьерон'!R459:AA459)</f>
        <v>#DIV/0!</v>
      </c>
      <c r="D455" s="26" t="e">
        <f t="shared" si="191"/>
        <v>#DIV/0!</v>
      </c>
      <c r="E455" s="26" t="e">
        <f>STDEV('Тулуз-Пьерон'!H459:Q459)</f>
        <v>#DIV/0!</v>
      </c>
      <c r="F455" s="26" t="e">
        <f>STDEV('Тулуз-Пьерон'!R459:AA459)</f>
        <v>#DIV/0!</v>
      </c>
      <c r="G455" s="26" t="e">
        <f>SQRT(RSQ('Тулуз-Пьерон'!H459:Q459,'Тулуз-Пьерон'!R459:AA459))</f>
        <v>#DIV/0!</v>
      </c>
      <c r="J455" s="25" t="e">
        <f t="shared" si="192"/>
        <v>#DIV/0!</v>
      </c>
      <c r="K455" s="25" t="e">
        <f t="shared" si="193"/>
        <v>#DIV/0!</v>
      </c>
      <c r="L455" s="25" t="e">
        <f t="shared" si="194"/>
        <v>#DIV/0!</v>
      </c>
      <c r="M455" s="25" t="e">
        <f t="shared" si="216"/>
        <v>#DIV/0!</v>
      </c>
      <c r="N455" s="25" t="e">
        <f t="shared" si="216"/>
        <v>#DIV/0!</v>
      </c>
      <c r="O455" s="25" t="e">
        <f t="shared" si="195"/>
        <v>#DIV/0!</v>
      </c>
      <c r="P455" s="25" t="e">
        <f t="shared" si="196"/>
        <v>#DIV/0!</v>
      </c>
      <c r="Q455" s="25" t="e">
        <f t="shared" si="197"/>
        <v>#DIV/0!</v>
      </c>
      <c r="R455" s="25" t="e">
        <f t="shared" si="198"/>
        <v>#DIV/0!</v>
      </c>
      <c r="S455" s="25" t="e">
        <f t="shared" si="199"/>
        <v>#DIV/0!</v>
      </c>
      <c r="T455" s="25" t="e">
        <f t="shared" si="200"/>
        <v>#DIV/0!</v>
      </c>
      <c r="U455" s="25" t="e">
        <f t="shared" si="201"/>
        <v>#DIV/0!</v>
      </c>
      <c r="V455" s="25" t="e">
        <f t="shared" si="217"/>
        <v>#DIV/0!</v>
      </c>
      <c r="W455" s="25" t="e">
        <f t="shared" si="217"/>
        <v>#DIV/0!</v>
      </c>
      <c r="X455" s="25" t="e">
        <f t="shared" si="202"/>
        <v>#DIV/0!</v>
      </c>
      <c r="Y455" s="25" t="e">
        <f t="shared" si="218"/>
        <v>#DIV/0!</v>
      </c>
      <c r="Z455" s="25" t="e">
        <f t="shared" si="218"/>
        <v>#DIV/0!</v>
      </c>
      <c r="AA455" s="25" t="e">
        <f t="shared" si="218"/>
        <v>#DIV/0!</v>
      </c>
      <c r="AB455" s="25" t="e">
        <f t="shared" si="218"/>
        <v>#DIV/0!</v>
      </c>
      <c r="AC455" s="25" t="e">
        <f t="shared" si="218"/>
        <v>#DIV/0!</v>
      </c>
      <c r="AD455" s="25" t="e">
        <f t="shared" si="219"/>
        <v>#DIV/0!</v>
      </c>
      <c r="AE455" s="25" t="e">
        <f t="shared" si="219"/>
        <v>#DIV/0!</v>
      </c>
      <c r="AF455" s="25" t="e">
        <f t="shared" si="220"/>
        <v>#DIV/0!</v>
      </c>
      <c r="AG455" s="25" t="e">
        <f t="shared" si="220"/>
        <v>#DIV/0!</v>
      </c>
    </row>
    <row r="456" spans="1:33" x14ac:dyDescent="0.25">
      <c r="A456" s="1">
        <f>'Тулуз-Пьерон'!A460</f>
        <v>0</v>
      </c>
      <c r="B456" s="1" t="e">
        <f>AVERAGE('Тулуз-Пьерон'!H460:Q460)</f>
        <v>#DIV/0!</v>
      </c>
      <c r="C456" s="1" t="e">
        <f>AVERAGE('Тулуз-Пьерон'!R460:AA460)</f>
        <v>#DIV/0!</v>
      </c>
      <c r="D456" s="26" t="e">
        <f t="shared" si="191"/>
        <v>#DIV/0!</v>
      </c>
      <c r="E456" s="26" t="e">
        <f>STDEV('Тулуз-Пьерон'!H460:Q460)</f>
        <v>#DIV/0!</v>
      </c>
      <c r="F456" s="26" t="e">
        <f>STDEV('Тулуз-Пьерон'!R460:AA460)</f>
        <v>#DIV/0!</v>
      </c>
      <c r="G456" s="26" t="e">
        <f>SQRT(RSQ('Тулуз-Пьерон'!H460:Q460,'Тулуз-Пьерон'!R460:AA460))</f>
        <v>#DIV/0!</v>
      </c>
      <c r="J456" s="25" t="e">
        <f t="shared" si="192"/>
        <v>#DIV/0!</v>
      </c>
      <c r="K456" s="25" t="e">
        <f t="shared" si="193"/>
        <v>#DIV/0!</v>
      </c>
      <c r="L456" s="25" t="e">
        <f t="shared" si="194"/>
        <v>#DIV/0!</v>
      </c>
      <c r="M456" s="25" t="e">
        <f t="shared" si="216"/>
        <v>#DIV/0!</v>
      </c>
      <c r="N456" s="25" t="e">
        <f t="shared" si="216"/>
        <v>#DIV/0!</v>
      </c>
      <c r="O456" s="25" t="e">
        <f t="shared" si="195"/>
        <v>#DIV/0!</v>
      </c>
      <c r="P456" s="25" t="e">
        <f t="shared" si="196"/>
        <v>#DIV/0!</v>
      </c>
      <c r="Q456" s="25" t="e">
        <f t="shared" si="197"/>
        <v>#DIV/0!</v>
      </c>
      <c r="R456" s="25" t="e">
        <f t="shared" si="198"/>
        <v>#DIV/0!</v>
      </c>
      <c r="S456" s="25" t="e">
        <f t="shared" si="199"/>
        <v>#DIV/0!</v>
      </c>
      <c r="T456" s="25" t="e">
        <f t="shared" si="200"/>
        <v>#DIV/0!</v>
      </c>
      <c r="U456" s="25" t="e">
        <f t="shared" si="201"/>
        <v>#DIV/0!</v>
      </c>
      <c r="V456" s="25" t="e">
        <f t="shared" si="217"/>
        <v>#DIV/0!</v>
      </c>
      <c r="W456" s="25" t="e">
        <f t="shared" si="217"/>
        <v>#DIV/0!</v>
      </c>
      <c r="X456" s="25" t="e">
        <f t="shared" si="202"/>
        <v>#DIV/0!</v>
      </c>
      <c r="Y456" s="25" t="e">
        <f t="shared" si="218"/>
        <v>#DIV/0!</v>
      </c>
      <c r="Z456" s="25" t="e">
        <f t="shared" si="218"/>
        <v>#DIV/0!</v>
      </c>
      <c r="AA456" s="25" t="e">
        <f t="shared" si="218"/>
        <v>#DIV/0!</v>
      </c>
      <c r="AB456" s="25" t="e">
        <f t="shared" si="218"/>
        <v>#DIV/0!</v>
      </c>
      <c r="AC456" s="25" t="e">
        <f t="shared" si="218"/>
        <v>#DIV/0!</v>
      </c>
      <c r="AD456" s="25" t="e">
        <f t="shared" si="219"/>
        <v>#DIV/0!</v>
      </c>
      <c r="AE456" s="25" t="e">
        <f t="shared" si="219"/>
        <v>#DIV/0!</v>
      </c>
      <c r="AF456" s="25" t="e">
        <f t="shared" si="220"/>
        <v>#DIV/0!</v>
      </c>
      <c r="AG456" s="25" t="e">
        <f t="shared" si="220"/>
        <v>#DIV/0!</v>
      </c>
    </row>
    <row r="457" spans="1:33" x14ac:dyDescent="0.25">
      <c r="A457" s="1">
        <f>'Тулуз-Пьерон'!A461</f>
        <v>0</v>
      </c>
      <c r="B457" s="1" t="e">
        <f>AVERAGE('Тулуз-Пьерон'!H461:Q461)</f>
        <v>#DIV/0!</v>
      </c>
      <c r="C457" s="1" t="e">
        <f>AVERAGE('Тулуз-Пьерон'!R461:AA461)</f>
        <v>#DIV/0!</v>
      </c>
      <c r="D457" s="26" t="e">
        <f t="shared" si="191"/>
        <v>#DIV/0!</v>
      </c>
      <c r="E457" s="26" t="e">
        <f>STDEV('Тулуз-Пьерон'!H461:Q461)</f>
        <v>#DIV/0!</v>
      </c>
      <c r="F457" s="26" t="e">
        <f>STDEV('Тулуз-Пьерон'!R461:AA461)</f>
        <v>#DIV/0!</v>
      </c>
      <c r="G457" s="26" t="e">
        <f>SQRT(RSQ('Тулуз-Пьерон'!H461:Q461,'Тулуз-Пьерон'!R461:AA461))</f>
        <v>#DIV/0!</v>
      </c>
      <c r="J457" s="25" t="e">
        <f t="shared" si="192"/>
        <v>#DIV/0!</v>
      </c>
      <c r="K457" s="25" t="e">
        <f t="shared" si="193"/>
        <v>#DIV/0!</v>
      </c>
      <c r="L457" s="25" t="e">
        <f t="shared" si="194"/>
        <v>#DIV/0!</v>
      </c>
      <c r="M457" s="25" t="e">
        <f t="shared" si="216"/>
        <v>#DIV/0!</v>
      </c>
      <c r="N457" s="25" t="e">
        <f t="shared" si="216"/>
        <v>#DIV/0!</v>
      </c>
      <c r="O457" s="25" t="e">
        <f t="shared" si="195"/>
        <v>#DIV/0!</v>
      </c>
      <c r="P457" s="25" t="e">
        <f t="shared" si="196"/>
        <v>#DIV/0!</v>
      </c>
      <c r="Q457" s="25" t="e">
        <f t="shared" si="197"/>
        <v>#DIV/0!</v>
      </c>
      <c r="R457" s="25" t="e">
        <f t="shared" si="198"/>
        <v>#DIV/0!</v>
      </c>
      <c r="S457" s="25" t="e">
        <f t="shared" si="199"/>
        <v>#DIV/0!</v>
      </c>
      <c r="T457" s="25" t="e">
        <f t="shared" si="200"/>
        <v>#DIV/0!</v>
      </c>
      <c r="U457" s="25" t="e">
        <f t="shared" si="201"/>
        <v>#DIV/0!</v>
      </c>
      <c r="V457" s="25" t="e">
        <f t="shared" si="217"/>
        <v>#DIV/0!</v>
      </c>
      <c r="W457" s="25" t="e">
        <f t="shared" si="217"/>
        <v>#DIV/0!</v>
      </c>
      <c r="X457" s="25" t="e">
        <f t="shared" si="202"/>
        <v>#DIV/0!</v>
      </c>
      <c r="Y457" s="25" t="e">
        <f t="shared" si="218"/>
        <v>#DIV/0!</v>
      </c>
      <c r="Z457" s="25" t="e">
        <f t="shared" si="218"/>
        <v>#DIV/0!</v>
      </c>
      <c r="AA457" s="25" t="e">
        <f t="shared" si="218"/>
        <v>#DIV/0!</v>
      </c>
      <c r="AB457" s="25" t="e">
        <f t="shared" si="218"/>
        <v>#DIV/0!</v>
      </c>
      <c r="AC457" s="25" t="e">
        <f t="shared" si="218"/>
        <v>#DIV/0!</v>
      </c>
      <c r="AD457" s="25" t="e">
        <f t="shared" si="219"/>
        <v>#DIV/0!</v>
      </c>
      <c r="AE457" s="25" t="e">
        <f t="shared" si="219"/>
        <v>#DIV/0!</v>
      </c>
      <c r="AF457" s="25" t="e">
        <f t="shared" si="220"/>
        <v>#DIV/0!</v>
      </c>
      <c r="AG457" s="25" t="e">
        <f t="shared" si="220"/>
        <v>#DIV/0!</v>
      </c>
    </row>
    <row r="458" spans="1:33" x14ac:dyDescent="0.25">
      <c r="A458" s="1">
        <f>'Тулуз-Пьерон'!A462</f>
        <v>0</v>
      </c>
      <c r="B458" s="1" t="e">
        <f>AVERAGE('Тулуз-Пьерон'!H462:Q462)</f>
        <v>#DIV/0!</v>
      </c>
      <c r="C458" s="1" t="e">
        <f>AVERAGE('Тулуз-Пьерон'!R462:AA462)</f>
        <v>#DIV/0!</v>
      </c>
      <c r="D458" s="26" t="e">
        <f t="shared" si="191"/>
        <v>#DIV/0!</v>
      </c>
      <c r="E458" s="26" t="e">
        <f>STDEV('Тулуз-Пьерон'!H462:Q462)</f>
        <v>#DIV/0!</v>
      </c>
      <c r="F458" s="26" t="e">
        <f>STDEV('Тулуз-Пьерон'!R462:AA462)</f>
        <v>#DIV/0!</v>
      </c>
      <c r="G458" s="26" t="e">
        <f>SQRT(RSQ('Тулуз-Пьерон'!H462:Q462,'Тулуз-Пьерон'!R462:AA462))</f>
        <v>#DIV/0!</v>
      </c>
      <c r="J458" s="25" t="e">
        <f t="shared" si="192"/>
        <v>#DIV/0!</v>
      </c>
      <c r="K458" s="25" t="e">
        <f t="shared" si="193"/>
        <v>#DIV/0!</v>
      </c>
      <c r="L458" s="25" t="e">
        <f t="shared" si="194"/>
        <v>#DIV/0!</v>
      </c>
      <c r="M458" s="25" t="e">
        <f t="shared" si="216"/>
        <v>#DIV/0!</v>
      </c>
      <c r="N458" s="25" t="e">
        <f t="shared" si="216"/>
        <v>#DIV/0!</v>
      </c>
      <c r="O458" s="25" t="e">
        <f t="shared" si="195"/>
        <v>#DIV/0!</v>
      </c>
      <c r="P458" s="25" t="e">
        <f t="shared" si="196"/>
        <v>#DIV/0!</v>
      </c>
      <c r="Q458" s="25" t="e">
        <f t="shared" si="197"/>
        <v>#DIV/0!</v>
      </c>
      <c r="R458" s="25" t="e">
        <f t="shared" si="198"/>
        <v>#DIV/0!</v>
      </c>
      <c r="S458" s="25" t="e">
        <f t="shared" si="199"/>
        <v>#DIV/0!</v>
      </c>
      <c r="T458" s="25" t="e">
        <f t="shared" si="200"/>
        <v>#DIV/0!</v>
      </c>
      <c r="U458" s="25" t="e">
        <f t="shared" si="201"/>
        <v>#DIV/0!</v>
      </c>
      <c r="V458" s="25" t="e">
        <f t="shared" si="217"/>
        <v>#DIV/0!</v>
      </c>
      <c r="W458" s="25" t="e">
        <f t="shared" si="217"/>
        <v>#DIV/0!</v>
      </c>
      <c r="X458" s="25" t="e">
        <f t="shared" si="202"/>
        <v>#DIV/0!</v>
      </c>
      <c r="Y458" s="25" t="e">
        <f t="shared" si="218"/>
        <v>#DIV/0!</v>
      </c>
      <c r="Z458" s="25" t="e">
        <f t="shared" si="218"/>
        <v>#DIV/0!</v>
      </c>
      <c r="AA458" s="25" t="e">
        <f t="shared" si="218"/>
        <v>#DIV/0!</v>
      </c>
      <c r="AB458" s="25" t="e">
        <f t="shared" si="218"/>
        <v>#DIV/0!</v>
      </c>
      <c r="AC458" s="25" t="e">
        <f t="shared" si="218"/>
        <v>#DIV/0!</v>
      </c>
      <c r="AD458" s="25" t="e">
        <f t="shared" si="219"/>
        <v>#DIV/0!</v>
      </c>
      <c r="AE458" s="25" t="e">
        <f t="shared" si="219"/>
        <v>#DIV/0!</v>
      </c>
      <c r="AF458" s="25" t="e">
        <f t="shared" si="220"/>
        <v>#DIV/0!</v>
      </c>
      <c r="AG458" s="25" t="e">
        <f t="shared" si="220"/>
        <v>#DIV/0!</v>
      </c>
    </row>
    <row r="459" spans="1:33" x14ac:dyDescent="0.25">
      <c r="A459" s="1">
        <f>'Тулуз-Пьерон'!A463</f>
        <v>0</v>
      </c>
      <c r="B459" s="1" t="e">
        <f>AVERAGE('Тулуз-Пьерон'!H463:Q463)</f>
        <v>#DIV/0!</v>
      </c>
      <c r="C459" s="1" t="e">
        <f>AVERAGE('Тулуз-Пьерон'!R463:AA463)</f>
        <v>#DIV/0!</v>
      </c>
      <c r="D459" s="26" t="e">
        <f t="shared" ref="D459:D522" si="221">(B459-C459)/B459</f>
        <v>#DIV/0!</v>
      </c>
      <c r="E459" s="26" t="e">
        <f>STDEV('Тулуз-Пьерон'!H463:Q463)</f>
        <v>#DIV/0!</v>
      </c>
      <c r="F459" s="26" t="e">
        <f>STDEV('Тулуз-Пьерон'!R463:AA463)</f>
        <v>#DIV/0!</v>
      </c>
      <c r="G459" s="26" t="e">
        <f>SQRT(RSQ('Тулуз-Пьерон'!H463:Q463,'Тулуз-Пьерон'!R463:AA463))</f>
        <v>#DIV/0!</v>
      </c>
      <c r="J459" s="25" t="e">
        <f t="shared" ref="J459:J522" si="222">IF(AND($B459&gt;0,$B459&lt;=14),"ПАТОЛОГИЯ",IF(AND($B459&gt;14,$B459&lt;=17),"Слабая",IF(AND($B459&gt;17,$B459&lt;=29),"Средняя",IF(AND($B459&gt;29,$B459&lt;=39),"Хорошая",IF($B459&gt;39,"Высокая","ОШИБКА")))))</f>
        <v>#DIV/0!</v>
      </c>
      <c r="K459" s="25" t="e">
        <f t="shared" ref="K459:K522" si="223">IF(AND($B459&gt;0,$B459&lt;=19),"ПАТОЛОГИЯ",IF(AND($B459&gt;19,$B459&lt;=27),"Слабая",IF(AND($B459&gt;27,$B459&lt;=36),"Средняя",IF(AND($B459&gt;36,$B459&lt;=44),"Хорошая",IF($B459&gt;44,"Высокая","ОШИБКА")))))</f>
        <v>#DIV/0!</v>
      </c>
      <c r="L459" s="25" t="e">
        <f t="shared" ref="L459:L522" si="224">IF(AND($B459&gt;0,$B459&lt;=22),"ПАТОЛОГИЯ",IF(AND($B459&gt;22,$B459&lt;=32),"Слабая",IF(AND($B459&gt;32,$B459&lt;=41),"Средняя",IF(AND($B459&gt;41,$B459&lt;=57),"Хорошая",IF($B459&gt;57,"Высокая","ОШИБКА")))))</f>
        <v>#DIV/0!</v>
      </c>
      <c r="M459" s="25" t="e">
        <f t="shared" si="216"/>
        <v>#DIV/0!</v>
      </c>
      <c r="N459" s="25" t="e">
        <f t="shared" si="216"/>
        <v>#DIV/0!</v>
      </c>
      <c r="O459" s="25" t="e">
        <f t="shared" ref="O459:O522" si="225">IF(AND($B459&gt;0,$B459&lt;=19),"ПАТОЛОГИЯ",IF(AND($B459&gt;19,$B459&lt;=29),"Слабая",IF(AND($B459&gt;29,$B459&lt;=39),"Средняя",IF(AND($B459&gt;39,$B459&lt;=50),"Хорошая",IF($B459&gt;50,"Высокая","ОШИБКА")))))</f>
        <v>#DIV/0!</v>
      </c>
      <c r="P459" s="25" t="e">
        <f t="shared" ref="P459:P522" si="226">IF(AND($B459&gt;0,$B459&lt;=24),"ПАТОЛОГИЯ",IF(AND($B459&gt;24,$B459&lt;=31),"Слабая",IF(AND($B459&gt;31,$B459&lt;=41),"Средняя",IF(AND($B459&gt;41,$B459&lt;=55),"Хорошая",IF($B459&gt;55,"Высокая","ОШИБКА")))))</f>
        <v>#DIV/0!</v>
      </c>
      <c r="Q459" s="25" t="e">
        <f t="shared" ref="Q459:Q522" si="227">IF(AND($B459&gt;0,$B459&lt;=36),"Слабая",IF(AND($B459&gt;36,$B459&lt;=45),"Средняя",IF(AND($B459&gt;45,$B459&lt;=57),"Хорошая",IF($B459&gt;57,"Высокая","ОШИБКА"))))</f>
        <v>#DIV/0!</v>
      </c>
      <c r="R459" s="25" t="e">
        <f t="shared" ref="R459:R522" si="228">IF(AND($B459&gt;0,$B459&lt;=38),"Слабая",IF(AND($B459&gt;38,$B459&lt;=48),"Средняя",IF(AND($B459&gt;48,$B459&lt;=59),"Хорошая",IF($B459&gt;59,"Высокая","ОШИБКА"))))</f>
        <v>#DIV/0!</v>
      </c>
      <c r="S459" s="25" t="e">
        <f t="shared" ref="S459:S522" si="229">IF(AND($B459&gt;0,$B459&lt;=40),"Слабая",IF(AND($B459&gt;40,$B459&lt;=50),"Средняя",IF(AND($B459&gt;50,$B459&lt;=64),"Хорошая",IF($B459&gt;64,"Высокая","ОШИБКА"))))</f>
        <v>#DIV/0!</v>
      </c>
      <c r="T459" s="25" t="e">
        <f t="shared" ref="T459:T522" si="230">IF(AND($B459&gt;0,$B459&lt;=44),"Слабая",IF(AND($B459&gt;44,$B459&lt;=54),"Средняя",IF(AND($B459&gt;54,$B459&lt;=69),"Хорошая",IF($B459&gt;69,"Высокая","ОШИБКА"))))</f>
        <v>#DIV/0!</v>
      </c>
      <c r="U459" s="25" t="e">
        <f t="shared" ref="U459:U522" si="231">IF(AND($B459&gt;0,$B459&lt;=49),"Слабая",IF(AND($B459&gt;49,$B459&lt;=62),"Средняя",IF(AND($B459&gt;62,$B459&lt;=77),"Хорошая",IF($B459&gt;77,"Высокая","ОШИБКА"))))</f>
        <v>#DIV/0!</v>
      </c>
      <c r="V459" s="25" t="e">
        <f t="shared" si="217"/>
        <v>#DIV/0!</v>
      </c>
      <c r="W459" s="25" t="e">
        <f t="shared" si="217"/>
        <v>#DIV/0!</v>
      </c>
      <c r="X459" s="25" t="e">
        <f t="shared" ref="X459:X522" si="232">IF(AND($D459&gt;0,$D459&lt;=0.89),"ПАТОЛОГИЯ",IF(AND($D459&gt;0.89,$D459&lt;=0.91),"Слабая",IF(AND($D459&gt;91,$D459&lt;=0.95),"Средняя",IF(AND($D459&gt;0.95,$D459&lt;=0.97),"Хорошая",IF(AND($D459&gt;0.97,$D459&lt;=1),"Высокая","ОШИБКА")))))</f>
        <v>#DIV/0!</v>
      </c>
      <c r="Y459" s="25" t="e">
        <f t="shared" si="218"/>
        <v>#DIV/0!</v>
      </c>
      <c r="Z459" s="25" t="e">
        <f t="shared" si="218"/>
        <v>#DIV/0!</v>
      </c>
      <c r="AA459" s="25" t="e">
        <f t="shared" si="218"/>
        <v>#DIV/0!</v>
      </c>
      <c r="AB459" s="25" t="e">
        <f t="shared" si="218"/>
        <v>#DIV/0!</v>
      </c>
      <c r="AC459" s="25" t="e">
        <f t="shared" si="218"/>
        <v>#DIV/0!</v>
      </c>
      <c r="AD459" s="25" t="e">
        <f t="shared" si="219"/>
        <v>#DIV/0!</v>
      </c>
      <c r="AE459" s="25" t="e">
        <f t="shared" si="219"/>
        <v>#DIV/0!</v>
      </c>
      <c r="AF459" s="25" t="e">
        <f t="shared" si="220"/>
        <v>#DIV/0!</v>
      </c>
      <c r="AG459" s="25" t="e">
        <f t="shared" si="220"/>
        <v>#DIV/0!</v>
      </c>
    </row>
    <row r="460" spans="1:33" x14ac:dyDescent="0.25">
      <c r="A460" s="1">
        <f>'Тулуз-Пьерон'!A464</f>
        <v>0</v>
      </c>
      <c r="B460" s="1" t="e">
        <f>AVERAGE('Тулуз-Пьерон'!H464:Q464)</f>
        <v>#DIV/0!</v>
      </c>
      <c r="C460" s="1" t="e">
        <f>AVERAGE('Тулуз-Пьерон'!R464:AA464)</f>
        <v>#DIV/0!</v>
      </c>
      <c r="D460" s="26" t="e">
        <f t="shared" si="221"/>
        <v>#DIV/0!</v>
      </c>
      <c r="E460" s="26" t="e">
        <f>STDEV('Тулуз-Пьерон'!H464:Q464)</f>
        <v>#DIV/0!</v>
      </c>
      <c r="F460" s="26" t="e">
        <f>STDEV('Тулуз-Пьерон'!R464:AA464)</f>
        <v>#DIV/0!</v>
      </c>
      <c r="G460" s="26" t="e">
        <f>SQRT(RSQ('Тулуз-Пьерон'!H464:Q464,'Тулуз-Пьерон'!R464:AA464))</f>
        <v>#DIV/0!</v>
      </c>
      <c r="J460" s="25" t="e">
        <f t="shared" si="222"/>
        <v>#DIV/0!</v>
      </c>
      <c r="K460" s="25" t="e">
        <f t="shared" si="223"/>
        <v>#DIV/0!</v>
      </c>
      <c r="L460" s="25" t="e">
        <f t="shared" si="224"/>
        <v>#DIV/0!</v>
      </c>
      <c r="M460" s="25" t="e">
        <f t="shared" si="216"/>
        <v>#DIV/0!</v>
      </c>
      <c r="N460" s="25" t="e">
        <f t="shared" si="216"/>
        <v>#DIV/0!</v>
      </c>
      <c r="O460" s="25" t="e">
        <f t="shared" si="225"/>
        <v>#DIV/0!</v>
      </c>
      <c r="P460" s="25" t="e">
        <f t="shared" si="226"/>
        <v>#DIV/0!</v>
      </c>
      <c r="Q460" s="25" t="e">
        <f t="shared" si="227"/>
        <v>#DIV/0!</v>
      </c>
      <c r="R460" s="25" t="e">
        <f t="shared" si="228"/>
        <v>#DIV/0!</v>
      </c>
      <c r="S460" s="25" t="e">
        <f t="shared" si="229"/>
        <v>#DIV/0!</v>
      </c>
      <c r="T460" s="25" t="e">
        <f t="shared" si="230"/>
        <v>#DIV/0!</v>
      </c>
      <c r="U460" s="25" t="e">
        <f t="shared" si="231"/>
        <v>#DIV/0!</v>
      </c>
      <c r="V460" s="25" t="e">
        <f t="shared" si="217"/>
        <v>#DIV/0!</v>
      </c>
      <c r="W460" s="25" t="e">
        <f t="shared" si="217"/>
        <v>#DIV/0!</v>
      </c>
      <c r="X460" s="25" t="e">
        <f t="shared" si="232"/>
        <v>#DIV/0!</v>
      </c>
      <c r="Y460" s="25" t="e">
        <f t="shared" si="218"/>
        <v>#DIV/0!</v>
      </c>
      <c r="Z460" s="25" t="e">
        <f t="shared" si="218"/>
        <v>#DIV/0!</v>
      </c>
      <c r="AA460" s="25" t="e">
        <f t="shared" si="218"/>
        <v>#DIV/0!</v>
      </c>
      <c r="AB460" s="25" t="e">
        <f t="shared" si="218"/>
        <v>#DIV/0!</v>
      </c>
      <c r="AC460" s="25" t="e">
        <f t="shared" si="218"/>
        <v>#DIV/0!</v>
      </c>
      <c r="AD460" s="25" t="e">
        <f t="shared" si="219"/>
        <v>#DIV/0!</v>
      </c>
      <c r="AE460" s="25" t="e">
        <f t="shared" si="219"/>
        <v>#DIV/0!</v>
      </c>
      <c r="AF460" s="25" t="e">
        <f t="shared" si="220"/>
        <v>#DIV/0!</v>
      </c>
      <c r="AG460" s="25" t="e">
        <f t="shared" si="220"/>
        <v>#DIV/0!</v>
      </c>
    </row>
    <row r="461" spans="1:33" x14ac:dyDescent="0.25">
      <c r="A461" s="1">
        <f>'Тулуз-Пьерон'!A465</f>
        <v>0</v>
      </c>
      <c r="B461" s="1" t="e">
        <f>AVERAGE('Тулуз-Пьерон'!H465:Q465)</f>
        <v>#DIV/0!</v>
      </c>
      <c r="C461" s="1" t="e">
        <f>AVERAGE('Тулуз-Пьерон'!R465:AA465)</f>
        <v>#DIV/0!</v>
      </c>
      <c r="D461" s="26" t="e">
        <f t="shared" si="221"/>
        <v>#DIV/0!</v>
      </c>
      <c r="E461" s="26" t="e">
        <f>STDEV('Тулуз-Пьерон'!H465:Q465)</f>
        <v>#DIV/0!</v>
      </c>
      <c r="F461" s="26" t="e">
        <f>STDEV('Тулуз-Пьерон'!R465:AA465)</f>
        <v>#DIV/0!</v>
      </c>
      <c r="G461" s="26" t="e">
        <f>SQRT(RSQ('Тулуз-Пьерон'!H465:Q465,'Тулуз-Пьерон'!R465:AA465))</f>
        <v>#DIV/0!</v>
      </c>
      <c r="J461" s="25" t="e">
        <f t="shared" si="222"/>
        <v>#DIV/0!</v>
      </c>
      <c r="K461" s="25" t="e">
        <f t="shared" si="223"/>
        <v>#DIV/0!</v>
      </c>
      <c r="L461" s="25" t="e">
        <f t="shared" si="224"/>
        <v>#DIV/0!</v>
      </c>
      <c r="M461" s="25" t="e">
        <f t="shared" si="216"/>
        <v>#DIV/0!</v>
      </c>
      <c r="N461" s="25" t="e">
        <f t="shared" si="216"/>
        <v>#DIV/0!</v>
      </c>
      <c r="O461" s="25" t="e">
        <f t="shared" si="225"/>
        <v>#DIV/0!</v>
      </c>
      <c r="P461" s="25" t="e">
        <f t="shared" si="226"/>
        <v>#DIV/0!</v>
      </c>
      <c r="Q461" s="25" t="e">
        <f t="shared" si="227"/>
        <v>#DIV/0!</v>
      </c>
      <c r="R461" s="25" t="e">
        <f t="shared" si="228"/>
        <v>#DIV/0!</v>
      </c>
      <c r="S461" s="25" t="e">
        <f t="shared" si="229"/>
        <v>#DIV/0!</v>
      </c>
      <c r="T461" s="25" t="e">
        <f t="shared" si="230"/>
        <v>#DIV/0!</v>
      </c>
      <c r="U461" s="25" t="e">
        <f t="shared" si="231"/>
        <v>#DIV/0!</v>
      </c>
      <c r="V461" s="25" t="e">
        <f t="shared" si="217"/>
        <v>#DIV/0!</v>
      </c>
      <c r="W461" s="25" t="e">
        <f t="shared" si="217"/>
        <v>#DIV/0!</v>
      </c>
      <c r="X461" s="25" t="e">
        <f t="shared" si="232"/>
        <v>#DIV/0!</v>
      </c>
      <c r="Y461" s="25" t="e">
        <f t="shared" ref="Y461:AC470" si="233">IF(AND($D461&gt;0,$D461&lt;=0.89),"ПАТОЛОГИЯ",IF(AND($D461&gt;0.89,$D461&lt;=0.91),"Слабая",IF(AND($D461&gt;91,$D461&lt;=0.93),"Средняя",IF(AND($D461&gt;0.93,$D461&lt;=0.96),"Хорошая",IF(AND($D461&gt;0.96,$D461&lt;=1),"Высокая","ОШИБКА")))))</f>
        <v>#DIV/0!</v>
      </c>
      <c r="Z461" s="25" t="e">
        <f t="shared" si="233"/>
        <v>#DIV/0!</v>
      </c>
      <c r="AA461" s="25" t="e">
        <f t="shared" si="233"/>
        <v>#DIV/0!</v>
      </c>
      <c r="AB461" s="25" t="e">
        <f t="shared" si="233"/>
        <v>#DIV/0!</v>
      </c>
      <c r="AC461" s="25" t="e">
        <f t="shared" si="233"/>
        <v>#DIV/0!</v>
      </c>
      <c r="AD461" s="25" t="e">
        <f t="shared" si="219"/>
        <v>#DIV/0!</v>
      </c>
      <c r="AE461" s="25" t="e">
        <f t="shared" si="219"/>
        <v>#DIV/0!</v>
      </c>
      <c r="AF461" s="25" t="e">
        <f t="shared" si="220"/>
        <v>#DIV/0!</v>
      </c>
      <c r="AG461" s="25" t="e">
        <f t="shared" si="220"/>
        <v>#DIV/0!</v>
      </c>
    </row>
    <row r="462" spans="1:33" x14ac:dyDescent="0.25">
      <c r="A462" s="1">
        <f>'Тулуз-Пьерон'!A466</f>
        <v>0</v>
      </c>
      <c r="B462" s="1" t="e">
        <f>AVERAGE('Тулуз-Пьерон'!H466:Q466)</f>
        <v>#DIV/0!</v>
      </c>
      <c r="C462" s="1" t="e">
        <f>AVERAGE('Тулуз-Пьерон'!R466:AA466)</f>
        <v>#DIV/0!</v>
      </c>
      <c r="D462" s="26" t="e">
        <f t="shared" si="221"/>
        <v>#DIV/0!</v>
      </c>
      <c r="E462" s="26" t="e">
        <f>STDEV('Тулуз-Пьерон'!H466:Q466)</f>
        <v>#DIV/0!</v>
      </c>
      <c r="F462" s="26" t="e">
        <f>STDEV('Тулуз-Пьерон'!R466:AA466)</f>
        <v>#DIV/0!</v>
      </c>
      <c r="G462" s="26" t="e">
        <f>SQRT(RSQ('Тулуз-Пьерон'!H466:Q466,'Тулуз-Пьерон'!R466:AA466))</f>
        <v>#DIV/0!</v>
      </c>
      <c r="J462" s="25" t="e">
        <f t="shared" si="222"/>
        <v>#DIV/0!</v>
      </c>
      <c r="K462" s="25" t="e">
        <f t="shared" si="223"/>
        <v>#DIV/0!</v>
      </c>
      <c r="L462" s="25" t="e">
        <f t="shared" si="224"/>
        <v>#DIV/0!</v>
      </c>
      <c r="M462" s="25" t="e">
        <f t="shared" si="216"/>
        <v>#DIV/0!</v>
      </c>
      <c r="N462" s="25" t="e">
        <f t="shared" si="216"/>
        <v>#DIV/0!</v>
      </c>
      <c r="O462" s="25" t="e">
        <f t="shared" si="225"/>
        <v>#DIV/0!</v>
      </c>
      <c r="P462" s="25" t="e">
        <f t="shared" si="226"/>
        <v>#DIV/0!</v>
      </c>
      <c r="Q462" s="25" t="e">
        <f t="shared" si="227"/>
        <v>#DIV/0!</v>
      </c>
      <c r="R462" s="25" t="e">
        <f t="shared" si="228"/>
        <v>#DIV/0!</v>
      </c>
      <c r="S462" s="25" t="e">
        <f t="shared" si="229"/>
        <v>#DIV/0!</v>
      </c>
      <c r="T462" s="25" t="e">
        <f t="shared" si="230"/>
        <v>#DIV/0!</v>
      </c>
      <c r="U462" s="25" t="e">
        <f t="shared" si="231"/>
        <v>#DIV/0!</v>
      </c>
      <c r="V462" s="25" t="e">
        <f t="shared" si="217"/>
        <v>#DIV/0!</v>
      </c>
      <c r="W462" s="25" t="e">
        <f t="shared" si="217"/>
        <v>#DIV/0!</v>
      </c>
      <c r="X462" s="25" t="e">
        <f t="shared" si="232"/>
        <v>#DIV/0!</v>
      </c>
      <c r="Y462" s="25" t="e">
        <f t="shared" si="233"/>
        <v>#DIV/0!</v>
      </c>
      <c r="Z462" s="25" t="e">
        <f t="shared" si="233"/>
        <v>#DIV/0!</v>
      </c>
      <c r="AA462" s="25" t="e">
        <f t="shared" si="233"/>
        <v>#DIV/0!</v>
      </c>
      <c r="AB462" s="25" t="e">
        <f t="shared" si="233"/>
        <v>#DIV/0!</v>
      </c>
      <c r="AC462" s="25" t="e">
        <f t="shared" si="233"/>
        <v>#DIV/0!</v>
      </c>
      <c r="AD462" s="25" t="e">
        <f t="shared" si="219"/>
        <v>#DIV/0!</v>
      </c>
      <c r="AE462" s="25" t="e">
        <f t="shared" si="219"/>
        <v>#DIV/0!</v>
      </c>
      <c r="AF462" s="25" t="e">
        <f t="shared" si="220"/>
        <v>#DIV/0!</v>
      </c>
      <c r="AG462" s="25" t="e">
        <f t="shared" si="220"/>
        <v>#DIV/0!</v>
      </c>
    </row>
    <row r="463" spans="1:33" x14ac:dyDescent="0.25">
      <c r="A463" s="1">
        <f>'Тулуз-Пьерон'!A467</f>
        <v>0</v>
      </c>
      <c r="B463" s="1" t="e">
        <f>AVERAGE('Тулуз-Пьерон'!H467:Q467)</f>
        <v>#DIV/0!</v>
      </c>
      <c r="C463" s="1" t="e">
        <f>AVERAGE('Тулуз-Пьерон'!R467:AA467)</f>
        <v>#DIV/0!</v>
      </c>
      <c r="D463" s="26" t="e">
        <f t="shared" si="221"/>
        <v>#DIV/0!</v>
      </c>
      <c r="E463" s="26" t="e">
        <f>STDEV('Тулуз-Пьерон'!H467:Q467)</f>
        <v>#DIV/0!</v>
      </c>
      <c r="F463" s="26" t="e">
        <f>STDEV('Тулуз-Пьерон'!R467:AA467)</f>
        <v>#DIV/0!</v>
      </c>
      <c r="G463" s="26" t="e">
        <f>SQRT(RSQ('Тулуз-Пьерон'!H467:Q467,'Тулуз-Пьерон'!R467:AA467))</f>
        <v>#DIV/0!</v>
      </c>
      <c r="J463" s="25" t="e">
        <f t="shared" si="222"/>
        <v>#DIV/0!</v>
      </c>
      <c r="K463" s="25" t="e">
        <f t="shared" si="223"/>
        <v>#DIV/0!</v>
      </c>
      <c r="L463" s="25" t="e">
        <f t="shared" si="224"/>
        <v>#DIV/0!</v>
      </c>
      <c r="M463" s="25" t="e">
        <f t="shared" si="216"/>
        <v>#DIV/0!</v>
      </c>
      <c r="N463" s="25" t="e">
        <f t="shared" si="216"/>
        <v>#DIV/0!</v>
      </c>
      <c r="O463" s="25" t="e">
        <f t="shared" si="225"/>
        <v>#DIV/0!</v>
      </c>
      <c r="P463" s="25" t="e">
        <f t="shared" si="226"/>
        <v>#DIV/0!</v>
      </c>
      <c r="Q463" s="25" t="e">
        <f t="shared" si="227"/>
        <v>#DIV/0!</v>
      </c>
      <c r="R463" s="25" t="e">
        <f t="shared" si="228"/>
        <v>#DIV/0!</v>
      </c>
      <c r="S463" s="25" t="e">
        <f t="shared" si="229"/>
        <v>#DIV/0!</v>
      </c>
      <c r="T463" s="25" t="e">
        <f t="shared" si="230"/>
        <v>#DIV/0!</v>
      </c>
      <c r="U463" s="25" t="e">
        <f t="shared" si="231"/>
        <v>#DIV/0!</v>
      </c>
      <c r="V463" s="25" t="e">
        <f t="shared" si="217"/>
        <v>#DIV/0!</v>
      </c>
      <c r="W463" s="25" t="e">
        <f t="shared" si="217"/>
        <v>#DIV/0!</v>
      </c>
      <c r="X463" s="25" t="e">
        <f t="shared" si="232"/>
        <v>#DIV/0!</v>
      </c>
      <c r="Y463" s="25" t="e">
        <f t="shared" si="233"/>
        <v>#DIV/0!</v>
      </c>
      <c r="Z463" s="25" t="e">
        <f t="shared" si="233"/>
        <v>#DIV/0!</v>
      </c>
      <c r="AA463" s="25" t="e">
        <f t="shared" si="233"/>
        <v>#DIV/0!</v>
      </c>
      <c r="AB463" s="25" t="e">
        <f t="shared" si="233"/>
        <v>#DIV/0!</v>
      </c>
      <c r="AC463" s="25" t="e">
        <f t="shared" si="233"/>
        <v>#DIV/0!</v>
      </c>
      <c r="AD463" s="25" t="e">
        <f t="shared" si="219"/>
        <v>#DIV/0!</v>
      </c>
      <c r="AE463" s="25" t="e">
        <f t="shared" si="219"/>
        <v>#DIV/0!</v>
      </c>
      <c r="AF463" s="25" t="e">
        <f t="shared" si="220"/>
        <v>#DIV/0!</v>
      </c>
      <c r="AG463" s="25" t="e">
        <f t="shared" si="220"/>
        <v>#DIV/0!</v>
      </c>
    </row>
    <row r="464" spans="1:33" x14ac:dyDescent="0.25">
      <c r="A464" s="1">
        <f>'Тулуз-Пьерон'!A468</f>
        <v>0</v>
      </c>
      <c r="B464" s="1" t="e">
        <f>AVERAGE('Тулуз-Пьерон'!H468:Q468)</f>
        <v>#DIV/0!</v>
      </c>
      <c r="C464" s="1" t="e">
        <f>AVERAGE('Тулуз-Пьерон'!R468:AA468)</f>
        <v>#DIV/0!</v>
      </c>
      <c r="D464" s="26" t="e">
        <f t="shared" si="221"/>
        <v>#DIV/0!</v>
      </c>
      <c r="E464" s="26" t="e">
        <f>STDEV('Тулуз-Пьерон'!H468:Q468)</f>
        <v>#DIV/0!</v>
      </c>
      <c r="F464" s="26" t="e">
        <f>STDEV('Тулуз-Пьерон'!R468:AA468)</f>
        <v>#DIV/0!</v>
      </c>
      <c r="G464" s="26" t="e">
        <f>SQRT(RSQ('Тулуз-Пьерон'!H468:Q468,'Тулуз-Пьерон'!R468:AA468))</f>
        <v>#DIV/0!</v>
      </c>
      <c r="J464" s="25" t="e">
        <f t="shared" si="222"/>
        <v>#DIV/0!</v>
      </c>
      <c r="K464" s="25" t="e">
        <f t="shared" si="223"/>
        <v>#DIV/0!</v>
      </c>
      <c r="L464" s="25" t="e">
        <f t="shared" si="224"/>
        <v>#DIV/0!</v>
      </c>
      <c r="M464" s="25" t="e">
        <f t="shared" si="216"/>
        <v>#DIV/0!</v>
      </c>
      <c r="N464" s="25" t="e">
        <f t="shared" si="216"/>
        <v>#DIV/0!</v>
      </c>
      <c r="O464" s="25" t="e">
        <f t="shared" si="225"/>
        <v>#DIV/0!</v>
      </c>
      <c r="P464" s="25" t="e">
        <f t="shared" si="226"/>
        <v>#DIV/0!</v>
      </c>
      <c r="Q464" s="25" t="e">
        <f t="shared" si="227"/>
        <v>#DIV/0!</v>
      </c>
      <c r="R464" s="25" t="e">
        <f t="shared" si="228"/>
        <v>#DIV/0!</v>
      </c>
      <c r="S464" s="25" t="e">
        <f t="shared" si="229"/>
        <v>#DIV/0!</v>
      </c>
      <c r="T464" s="25" t="e">
        <f t="shared" si="230"/>
        <v>#DIV/0!</v>
      </c>
      <c r="U464" s="25" t="e">
        <f t="shared" si="231"/>
        <v>#DIV/0!</v>
      </c>
      <c r="V464" s="25" t="e">
        <f t="shared" si="217"/>
        <v>#DIV/0!</v>
      </c>
      <c r="W464" s="25" t="e">
        <f t="shared" si="217"/>
        <v>#DIV/0!</v>
      </c>
      <c r="X464" s="25" t="e">
        <f t="shared" si="232"/>
        <v>#DIV/0!</v>
      </c>
      <c r="Y464" s="25" t="e">
        <f t="shared" si="233"/>
        <v>#DIV/0!</v>
      </c>
      <c r="Z464" s="25" t="e">
        <f t="shared" si="233"/>
        <v>#DIV/0!</v>
      </c>
      <c r="AA464" s="25" t="e">
        <f t="shared" si="233"/>
        <v>#DIV/0!</v>
      </c>
      <c r="AB464" s="25" t="e">
        <f t="shared" si="233"/>
        <v>#DIV/0!</v>
      </c>
      <c r="AC464" s="25" t="e">
        <f t="shared" si="233"/>
        <v>#DIV/0!</v>
      </c>
      <c r="AD464" s="25" t="e">
        <f t="shared" si="219"/>
        <v>#DIV/0!</v>
      </c>
      <c r="AE464" s="25" t="e">
        <f t="shared" si="219"/>
        <v>#DIV/0!</v>
      </c>
      <c r="AF464" s="25" t="e">
        <f t="shared" si="220"/>
        <v>#DIV/0!</v>
      </c>
      <c r="AG464" s="25" t="e">
        <f t="shared" si="220"/>
        <v>#DIV/0!</v>
      </c>
    </row>
    <row r="465" spans="1:33" x14ac:dyDescent="0.25">
      <c r="A465" s="1">
        <f>'Тулуз-Пьерон'!A469</f>
        <v>0</v>
      </c>
      <c r="B465" s="1" t="e">
        <f>AVERAGE('Тулуз-Пьерон'!H469:Q469)</f>
        <v>#DIV/0!</v>
      </c>
      <c r="C465" s="1" t="e">
        <f>AVERAGE('Тулуз-Пьерон'!R469:AA469)</f>
        <v>#DIV/0!</v>
      </c>
      <c r="D465" s="26" t="e">
        <f t="shared" si="221"/>
        <v>#DIV/0!</v>
      </c>
      <c r="E465" s="26" t="e">
        <f>STDEV('Тулуз-Пьерон'!H469:Q469)</f>
        <v>#DIV/0!</v>
      </c>
      <c r="F465" s="26" t="e">
        <f>STDEV('Тулуз-Пьерон'!R469:AA469)</f>
        <v>#DIV/0!</v>
      </c>
      <c r="G465" s="26" t="e">
        <f>SQRT(RSQ('Тулуз-Пьерон'!H469:Q469,'Тулуз-Пьерон'!R469:AA469))</f>
        <v>#DIV/0!</v>
      </c>
      <c r="J465" s="25" t="e">
        <f t="shared" si="222"/>
        <v>#DIV/0!</v>
      </c>
      <c r="K465" s="25" t="e">
        <f t="shared" si="223"/>
        <v>#DIV/0!</v>
      </c>
      <c r="L465" s="25" t="e">
        <f t="shared" si="224"/>
        <v>#DIV/0!</v>
      </c>
      <c r="M465" s="25" t="e">
        <f t="shared" si="216"/>
        <v>#DIV/0!</v>
      </c>
      <c r="N465" s="25" t="e">
        <f t="shared" si="216"/>
        <v>#DIV/0!</v>
      </c>
      <c r="O465" s="25" t="e">
        <f t="shared" si="225"/>
        <v>#DIV/0!</v>
      </c>
      <c r="P465" s="25" t="e">
        <f t="shared" si="226"/>
        <v>#DIV/0!</v>
      </c>
      <c r="Q465" s="25" t="e">
        <f t="shared" si="227"/>
        <v>#DIV/0!</v>
      </c>
      <c r="R465" s="25" t="e">
        <f t="shared" si="228"/>
        <v>#DIV/0!</v>
      </c>
      <c r="S465" s="25" t="e">
        <f t="shared" si="229"/>
        <v>#DIV/0!</v>
      </c>
      <c r="T465" s="25" t="e">
        <f t="shared" si="230"/>
        <v>#DIV/0!</v>
      </c>
      <c r="U465" s="25" t="e">
        <f t="shared" si="231"/>
        <v>#DIV/0!</v>
      </c>
      <c r="V465" s="25" t="e">
        <f t="shared" si="217"/>
        <v>#DIV/0!</v>
      </c>
      <c r="W465" s="25" t="e">
        <f t="shared" si="217"/>
        <v>#DIV/0!</v>
      </c>
      <c r="X465" s="25" t="e">
        <f t="shared" si="232"/>
        <v>#DIV/0!</v>
      </c>
      <c r="Y465" s="25" t="e">
        <f t="shared" si="233"/>
        <v>#DIV/0!</v>
      </c>
      <c r="Z465" s="25" t="e">
        <f t="shared" si="233"/>
        <v>#DIV/0!</v>
      </c>
      <c r="AA465" s="25" t="e">
        <f t="shared" si="233"/>
        <v>#DIV/0!</v>
      </c>
      <c r="AB465" s="25" t="e">
        <f t="shared" si="233"/>
        <v>#DIV/0!</v>
      </c>
      <c r="AC465" s="25" t="e">
        <f t="shared" si="233"/>
        <v>#DIV/0!</v>
      </c>
      <c r="AD465" s="25" t="e">
        <f t="shared" si="219"/>
        <v>#DIV/0!</v>
      </c>
      <c r="AE465" s="25" t="e">
        <f t="shared" si="219"/>
        <v>#DIV/0!</v>
      </c>
      <c r="AF465" s="25" t="e">
        <f t="shared" si="220"/>
        <v>#DIV/0!</v>
      </c>
      <c r="AG465" s="25" t="e">
        <f t="shared" si="220"/>
        <v>#DIV/0!</v>
      </c>
    </row>
    <row r="466" spans="1:33" x14ac:dyDescent="0.25">
      <c r="A466" s="1">
        <f>'Тулуз-Пьерон'!A470</f>
        <v>0</v>
      </c>
      <c r="B466" s="1" t="e">
        <f>AVERAGE('Тулуз-Пьерон'!H470:Q470)</f>
        <v>#DIV/0!</v>
      </c>
      <c r="C466" s="1" t="e">
        <f>AVERAGE('Тулуз-Пьерон'!R470:AA470)</f>
        <v>#DIV/0!</v>
      </c>
      <c r="D466" s="26" t="e">
        <f t="shared" si="221"/>
        <v>#DIV/0!</v>
      </c>
      <c r="E466" s="26" t="e">
        <f>STDEV('Тулуз-Пьерон'!H470:Q470)</f>
        <v>#DIV/0!</v>
      </c>
      <c r="F466" s="26" t="e">
        <f>STDEV('Тулуз-Пьерон'!R470:AA470)</f>
        <v>#DIV/0!</v>
      </c>
      <c r="G466" s="26" t="e">
        <f>SQRT(RSQ('Тулуз-Пьерон'!H470:Q470,'Тулуз-Пьерон'!R470:AA470))</f>
        <v>#DIV/0!</v>
      </c>
      <c r="J466" s="25" t="e">
        <f t="shared" si="222"/>
        <v>#DIV/0!</v>
      </c>
      <c r="K466" s="25" t="e">
        <f t="shared" si="223"/>
        <v>#DIV/0!</v>
      </c>
      <c r="L466" s="25" t="e">
        <f t="shared" si="224"/>
        <v>#DIV/0!</v>
      </c>
      <c r="M466" s="25" t="e">
        <f t="shared" si="216"/>
        <v>#DIV/0!</v>
      </c>
      <c r="N466" s="25" t="e">
        <f t="shared" si="216"/>
        <v>#DIV/0!</v>
      </c>
      <c r="O466" s="25" t="e">
        <f t="shared" si="225"/>
        <v>#DIV/0!</v>
      </c>
      <c r="P466" s="25" t="e">
        <f t="shared" si="226"/>
        <v>#DIV/0!</v>
      </c>
      <c r="Q466" s="25" t="e">
        <f t="shared" si="227"/>
        <v>#DIV/0!</v>
      </c>
      <c r="R466" s="25" t="e">
        <f t="shared" si="228"/>
        <v>#DIV/0!</v>
      </c>
      <c r="S466" s="25" t="e">
        <f t="shared" si="229"/>
        <v>#DIV/0!</v>
      </c>
      <c r="T466" s="25" t="e">
        <f t="shared" si="230"/>
        <v>#DIV/0!</v>
      </c>
      <c r="U466" s="25" t="e">
        <f t="shared" si="231"/>
        <v>#DIV/0!</v>
      </c>
      <c r="V466" s="25" t="e">
        <f t="shared" si="217"/>
        <v>#DIV/0!</v>
      </c>
      <c r="W466" s="25" t="e">
        <f t="shared" si="217"/>
        <v>#DIV/0!</v>
      </c>
      <c r="X466" s="25" t="e">
        <f t="shared" si="232"/>
        <v>#DIV/0!</v>
      </c>
      <c r="Y466" s="25" t="e">
        <f t="shared" si="233"/>
        <v>#DIV/0!</v>
      </c>
      <c r="Z466" s="25" t="e">
        <f t="shared" si="233"/>
        <v>#DIV/0!</v>
      </c>
      <c r="AA466" s="25" t="e">
        <f t="shared" si="233"/>
        <v>#DIV/0!</v>
      </c>
      <c r="AB466" s="25" t="e">
        <f t="shared" si="233"/>
        <v>#DIV/0!</v>
      </c>
      <c r="AC466" s="25" t="e">
        <f t="shared" si="233"/>
        <v>#DIV/0!</v>
      </c>
      <c r="AD466" s="25" t="e">
        <f t="shared" si="219"/>
        <v>#DIV/0!</v>
      </c>
      <c r="AE466" s="25" t="e">
        <f t="shared" si="219"/>
        <v>#DIV/0!</v>
      </c>
      <c r="AF466" s="25" t="e">
        <f t="shared" si="220"/>
        <v>#DIV/0!</v>
      </c>
      <c r="AG466" s="25" t="e">
        <f t="shared" si="220"/>
        <v>#DIV/0!</v>
      </c>
    </row>
    <row r="467" spans="1:33" x14ac:dyDescent="0.25">
      <c r="A467" s="1">
        <f>'Тулуз-Пьерон'!A471</f>
        <v>0</v>
      </c>
      <c r="B467" s="1" t="e">
        <f>AVERAGE('Тулуз-Пьерон'!H471:Q471)</f>
        <v>#DIV/0!</v>
      </c>
      <c r="C467" s="1" t="e">
        <f>AVERAGE('Тулуз-Пьерон'!R471:AA471)</f>
        <v>#DIV/0!</v>
      </c>
      <c r="D467" s="26" t="e">
        <f t="shared" si="221"/>
        <v>#DIV/0!</v>
      </c>
      <c r="E467" s="26" t="e">
        <f>STDEV('Тулуз-Пьерон'!H471:Q471)</f>
        <v>#DIV/0!</v>
      </c>
      <c r="F467" s="26" t="e">
        <f>STDEV('Тулуз-Пьерон'!R471:AA471)</f>
        <v>#DIV/0!</v>
      </c>
      <c r="G467" s="26" t="e">
        <f>SQRT(RSQ('Тулуз-Пьерон'!H471:Q471,'Тулуз-Пьерон'!R471:AA471))</f>
        <v>#DIV/0!</v>
      </c>
      <c r="J467" s="25" t="e">
        <f t="shared" si="222"/>
        <v>#DIV/0!</v>
      </c>
      <c r="K467" s="25" t="e">
        <f t="shared" si="223"/>
        <v>#DIV/0!</v>
      </c>
      <c r="L467" s="25" t="e">
        <f t="shared" si="224"/>
        <v>#DIV/0!</v>
      </c>
      <c r="M467" s="25" t="e">
        <f t="shared" si="216"/>
        <v>#DIV/0!</v>
      </c>
      <c r="N467" s="25" t="e">
        <f t="shared" si="216"/>
        <v>#DIV/0!</v>
      </c>
      <c r="O467" s="25" t="e">
        <f t="shared" si="225"/>
        <v>#DIV/0!</v>
      </c>
      <c r="P467" s="25" t="e">
        <f t="shared" si="226"/>
        <v>#DIV/0!</v>
      </c>
      <c r="Q467" s="25" t="e">
        <f t="shared" si="227"/>
        <v>#DIV/0!</v>
      </c>
      <c r="R467" s="25" t="e">
        <f t="shared" si="228"/>
        <v>#DIV/0!</v>
      </c>
      <c r="S467" s="25" t="e">
        <f t="shared" si="229"/>
        <v>#DIV/0!</v>
      </c>
      <c r="T467" s="25" t="e">
        <f t="shared" si="230"/>
        <v>#DIV/0!</v>
      </c>
      <c r="U467" s="25" t="e">
        <f t="shared" si="231"/>
        <v>#DIV/0!</v>
      </c>
      <c r="V467" s="25" t="e">
        <f t="shared" si="217"/>
        <v>#DIV/0!</v>
      </c>
      <c r="W467" s="25" t="e">
        <f t="shared" si="217"/>
        <v>#DIV/0!</v>
      </c>
      <c r="X467" s="25" t="e">
        <f t="shared" si="232"/>
        <v>#DIV/0!</v>
      </c>
      <c r="Y467" s="25" t="e">
        <f t="shared" si="233"/>
        <v>#DIV/0!</v>
      </c>
      <c r="Z467" s="25" t="e">
        <f t="shared" si="233"/>
        <v>#DIV/0!</v>
      </c>
      <c r="AA467" s="25" t="e">
        <f t="shared" si="233"/>
        <v>#DIV/0!</v>
      </c>
      <c r="AB467" s="25" t="e">
        <f t="shared" si="233"/>
        <v>#DIV/0!</v>
      </c>
      <c r="AC467" s="25" t="e">
        <f t="shared" si="233"/>
        <v>#DIV/0!</v>
      </c>
      <c r="AD467" s="25" t="e">
        <f t="shared" si="219"/>
        <v>#DIV/0!</v>
      </c>
      <c r="AE467" s="25" t="e">
        <f t="shared" si="219"/>
        <v>#DIV/0!</v>
      </c>
      <c r="AF467" s="25" t="e">
        <f t="shared" si="220"/>
        <v>#DIV/0!</v>
      </c>
      <c r="AG467" s="25" t="e">
        <f t="shared" si="220"/>
        <v>#DIV/0!</v>
      </c>
    </row>
    <row r="468" spans="1:33" x14ac:dyDescent="0.25">
      <c r="A468" s="1">
        <f>'Тулуз-Пьерон'!A472</f>
        <v>0</v>
      </c>
      <c r="B468" s="1" t="e">
        <f>AVERAGE('Тулуз-Пьерон'!H472:Q472)</f>
        <v>#DIV/0!</v>
      </c>
      <c r="C468" s="1" t="e">
        <f>AVERAGE('Тулуз-Пьерон'!R472:AA472)</f>
        <v>#DIV/0!</v>
      </c>
      <c r="D468" s="26" t="e">
        <f t="shared" si="221"/>
        <v>#DIV/0!</v>
      </c>
      <c r="E468" s="26" t="e">
        <f>STDEV('Тулуз-Пьерон'!H472:Q472)</f>
        <v>#DIV/0!</v>
      </c>
      <c r="F468" s="26" t="e">
        <f>STDEV('Тулуз-Пьерон'!R472:AA472)</f>
        <v>#DIV/0!</v>
      </c>
      <c r="G468" s="26" t="e">
        <f>SQRT(RSQ('Тулуз-Пьерон'!H472:Q472,'Тулуз-Пьерон'!R472:AA472))</f>
        <v>#DIV/0!</v>
      </c>
      <c r="J468" s="25" t="e">
        <f t="shared" si="222"/>
        <v>#DIV/0!</v>
      </c>
      <c r="K468" s="25" t="e">
        <f t="shared" si="223"/>
        <v>#DIV/0!</v>
      </c>
      <c r="L468" s="25" t="e">
        <f t="shared" si="224"/>
        <v>#DIV/0!</v>
      </c>
      <c r="M468" s="25" t="e">
        <f t="shared" si="216"/>
        <v>#DIV/0!</v>
      </c>
      <c r="N468" s="25" t="e">
        <f t="shared" si="216"/>
        <v>#DIV/0!</v>
      </c>
      <c r="O468" s="25" t="e">
        <f t="shared" si="225"/>
        <v>#DIV/0!</v>
      </c>
      <c r="P468" s="25" t="e">
        <f t="shared" si="226"/>
        <v>#DIV/0!</v>
      </c>
      <c r="Q468" s="25" t="e">
        <f t="shared" si="227"/>
        <v>#DIV/0!</v>
      </c>
      <c r="R468" s="25" t="e">
        <f t="shared" si="228"/>
        <v>#DIV/0!</v>
      </c>
      <c r="S468" s="25" t="e">
        <f t="shared" si="229"/>
        <v>#DIV/0!</v>
      </c>
      <c r="T468" s="25" t="e">
        <f t="shared" si="230"/>
        <v>#DIV/0!</v>
      </c>
      <c r="U468" s="25" t="e">
        <f t="shared" si="231"/>
        <v>#DIV/0!</v>
      </c>
      <c r="V468" s="25" t="e">
        <f t="shared" si="217"/>
        <v>#DIV/0!</v>
      </c>
      <c r="W468" s="25" t="e">
        <f t="shared" si="217"/>
        <v>#DIV/0!</v>
      </c>
      <c r="X468" s="25" t="e">
        <f t="shared" si="232"/>
        <v>#DIV/0!</v>
      </c>
      <c r="Y468" s="25" t="e">
        <f t="shared" si="233"/>
        <v>#DIV/0!</v>
      </c>
      <c r="Z468" s="25" t="e">
        <f t="shared" si="233"/>
        <v>#DIV/0!</v>
      </c>
      <c r="AA468" s="25" t="e">
        <f t="shared" si="233"/>
        <v>#DIV/0!</v>
      </c>
      <c r="AB468" s="25" t="e">
        <f t="shared" si="233"/>
        <v>#DIV/0!</v>
      </c>
      <c r="AC468" s="25" t="e">
        <f t="shared" si="233"/>
        <v>#DIV/0!</v>
      </c>
      <c r="AD468" s="25" t="e">
        <f t="shared" si="219"/>
        <v>#DIV/0!</v>
      </c>
      <c r="AE468" s="25" t="e">
        <f t="shared" si="219"/>
        <v>#DIV/0!</v>
      </c>
      <c r="AF468" s="25" t="e">
        <f t="shared" si="220"/>
        <v>#DIV/0!</v>
      </c>
      <c r="AG468" s="25" t="e">
        <f t="shared" si="220"/>
        <v>#DIV/0!</v>
      </c>
    </row>
    <row r="469" spans="1:33" x14ac:dyDescent="0.25">
      <c r="A469" s="1">
        <f>'Тулуз-Пьерон'!A473</f>
        <v>0</v>
      </c>
      <c r="B469" s="1" t="e">
        <f>AVERAGE('Тулуз-Пьерон'!H473:Q473)</f>
        <v>#DIV/0!</v>
      </c>
      <c r="C469" s="1" t="e">
        <f>AVERAGE('Тулуз-Пьерон'!R473:AA473)</f>
        <v>#DIV/0!</v>
      </c>
      <c r="D469" s="26" t="e">
        <f t="shared" si="221"/>
        <v>#DIV/0!</v>
      </c>
      <c r="E469" s="26" t="e">
        <f>STDEV('Тулуз-Пьерон'!H473:Q473)</f>
        <v>#DIV/0!</v>
      </c>
      <c r="F469" s="26" t="e">
        <f>STDEV('Тулуз-Пьерон'!R473:AA473)</f>
        <v>#DIV/0!</v>
      </c>
      <c r="G469" s="26" t="e">
        <f>SQRT(RSQ('Тулуз-Пьерон'!H473:Q473,'Тулуз-Пьерон'!R473:AA473))</f>
        <v>#DIV/0!</v>
      </c>
      <c r="J469" s="25" t="e">
        <f t="shared" si="222"/>
        <v>#DIV/0!</v>
      </c>
      <c r="K469" s="25" t="e">
        <f t="shared" si="223"/>
        <v>#DIV/0!</v>
      </c>
      <c r="L469" s="25" t="e">
        <f t="shared" si="224"/>
        <v>#DIV/0!</v>
      </c>
      <c r="M469" s="25" t="e">
        <f t="shared" si="216"/>
        <v>#DIV/0!</v>
      </c>
      <c r="N469" s="25" t="e">
        <f t="shared" si="216"/>
        <v>#DIV/0!</v>
      </c>
      <c r="O469" s="25" t="e">
        <f t="shared" si="225"/>
        <v>#DIV/0!</v>
      </c>
      <c r="P469" s="25" t="e">
        <f t="shared" si="226"/>
        <v>#DIV/0!</v>
      </c>
      <c r="Q469" s="25" t="e">
        <f t="shared" si="227"/>
        <v>#DIV/0!</v>
      </c>
      <c r="R469" s="25" t="e">
        <f t="shared" si="228"/>
        <v>#DIV/0!</v>
      </c>
      <c r="S469" s="25" t="e">
        <f t="shared" si="229"/>
        <v>#DIV/0!</v>
      </c>
      <c r="T469" s="25" t="e">
        <f t="shared" si="230"/>
        <v>#DIV/0!</v>
      </c>
      <c r="U469" s="25" t="e">
        <f t="shared" si="231"/>
        <v>#DIV/0!</v>
      </c>
      <c r="V469" s="25" t="e">
        <f t="shared" si="217"/>
        <v>#DIV/0!</v>
      </c>
      <c r="W469" s="25" t="e">
        <f t="shared" si="217"/>
        <v>#DIV/0!</v>
      </c>
      <c r="X469" s="25" t="e">
        <f t="shared" si="232"/>
        <v>#DIV/0!</v>
      </c>
      <c r="Y469" s="25" t="e">
        <f t="shared" si="233"/>
        <v>#DIV/0!</v>
      </c>
      <c r="Z469" s="25" t="e">
        <f t="shared" si="233"/>
        <v>#DIV/0!</v>
      </c>
      <c r="AA469" s="25" t="e">
        <f t="shared" si="233"/>
        <v>#DIV/0!</v>
      </c>
      <c r="AB469" s="25" t="e">
        <f t="shared" si="233"/>
        <v>#DIV/0!</v>
      </c>
      <c r="AC469" s="25" t="e">
        <f t="shared" si="233"/>
        <v>#DIV/0!</v>
      </c>
      <c r="AD469" s="25" t="e">
        <f t="shared" si="219"/>
        <v>#DIV/0!</v>
      </c>
      <c r="AE469" s="25" t="e">
        <f t="shared" si="219"/>
        <v>#DIV/0!</v>
      </c>
      <c r="AF469" s="25" t="e">
        <f t="shared" si="220"/>
        <v>#DIV/0!</v>
      </c>
      <c r="AG469" s="25" t="e">
        <f t="shared" si="220"/>
        <v>#DIV/0!</v>
      </c>
    </row>
    <row r="470" spans="1:33" x14ac:dyDescent="0.25">
      <c r="A470" s="1">
        <f>'Тулуз-Пьерон'!A474</f>
        <v>0</v>
      </c>
      <c r="B470" s="1" t="e">
        <f>AVERAGE('Тулуз-Пьерон'!H474:Q474)</f>
        <v>#DIV/0!</v>
      </c>
      <c r="C470" s="1" t="e">
        <f>AVERAGE('Тулуз-Пьерон'!R474:AA474)</f>
        <v>#DIV/0!</v>
      </c>
      <c r="D470" s="26" t="e">
        <f t="shared" si="221"/>
        <v>#DIV/0!</v>
      </c>
      <c r="E470" s="26" t="e">
        <f>STDEV('Тулуз-Пьерон'!H474:Q474)</f>
        <v>#DIV/0!</v>
      </c>
      <c r="F470" s="26" t="e">
        <f>STDEV('Тулуз-Пьерон'!R474:AA474)</f>
        <v>#DIV/0!</v>
      </c>
      <c r="G470" s="26" t="e">
        <f>SQRT(RSQ('Тулуз-Пьерон'!H474:Q474,'Тулуз-Пьерон'!R474:AA474))</f>
        <v>#DIV/0!</v>
      </c>
      <c r="J470" s="25" t="e">
        <f t="shared" si="222"/>
        <v>#DIV/0!</v>
      </c>
      <c r="K470" s="25" t="e">
        <f t="shared" si="223"/>
        <v>#DIV/0!</v>
      </c>
      <c r="L470" s="25" t="e">
        <f t="shared" si="224"/>
        <v>#DIV/0!</v>
      </c>
      <c r="M470" s="25" t="e">
        <f t="shared" si="216"/>
        <v>#DIV/0!</v>
      </c>
      <c r="N470" s="25" t="e">
        <f t="shared" si="216"/>
        <v>#DIV/0!</v>
      </c>
      <c r="O470" s="25" t="e">
        <f t="shared" si="225"/>
        <v>#DIV/0!</v>
      </c>
      <c r="P470" s="25" t="e">
        <f t="shared" si="226"/>
        <v>#DIV/0!</v>
      </c>
      <c r="Q470" s="25" t="e">
        <f t="shared" si="227"/>
        <v>#DIV/0!</v>
      </c>
      <c r="R470" s="25" t="e">
        <f t="shared" si="228"/>
        <v>#DIV/0!</v>
      </c>
      <c r="S470" s="25" t="e">
        <f t="shared" si="229"/>
        <v>#DIV/0!</v>
      </c>
      <c r="T470" s="25" t="e">
        <f t="shared" si="230"/>
        <v>#DIV/0!</v>
      </c>
      <c r="U470" s="25" t="e">
        <f t="shared" si="231"/>
        <v>#DIV/0!</v>
      </c>
      <c r="V470" s="25" t="e">
        <f t="shared" si="217"/>
        <v>#DIV/0!</v>
      </c>
      <c r="W470" s="25" t="e">
        <f t="shared" si="217"/>
        <v>#DIV/0!</v>
      </c>
      <c r="X470" s="25" t="e">
        <f t="shared" si="232"/>
        <v>#DIV/0!</v>
      </c>
      <c r="Y470" s="25" t="e">
        <f t="shared" si="233"/>
        <v>#DIV/0!</v>
      </c>
      <c r="Z470" s="25" t="e">
        <f t="shared" si="233"/>
        <v>#DIV/0!</v>
      </c>
      <c r="AA470" s="25" t="e">
        <f t="shared" si="233"/>
        <v>#DIV/0!</v>
      </c>
      <c r="AB470" s="25" t="e">
        <f t="shared" si="233"/>
        <v>#DIV/0!</v>
      </c>
      <c r="AC470" s="25" t="e">
        <f t="shared" si="233"/>
        <v>#DIV/0!</v>
      </c>
      <c r="AD470" s="25" t="e">
        <f t="shared" si="219"/>
        <v>#DIV/0!</v>
      </c>
      <c r="AE470" s="25" t="e">
        <f t="shared" si="219"/>
        <v>#DIV/0!</v>
      </c>
      <c r="AF470" s="25" t="e">
        <f t="shared" si="220"/>
        <v>#DIV/0!</v>
      </c>
      <c r="AG470" s="25" t="e">
        <f t="shared" si="220"/>
        <v>#DIV/0!</v>
      </c>
    </row>
    <row r="471" spans="1:33" x14ac:dyDescent="0.25">
      <c r="A471" s="1">
        <f>'Тулуз-Пьерон'!A475</f>
        <v>0</v>
      </c>
      <c r="B471" s="1" t="e">
        <f>AVERAGE('Тулуз-Пьерон'!H475:Q475)</f>
        <v>#DIV/0!</v>
      </c>
      <c r="C471" s="1" t="e">
        <f>AVERAGE('Тулуз-Пьерон'!R475:AA475)</f>
        <v>#DIV/0!</v>
      </c>
      <c r="D471" s="26" t="e">
        <f t="shared" si="221"/>
        <v>#DIV/0!</v>
      </c>
      <c r="E471" s="26" t="e">
        <f>STDEV('Тулуз-Пьерон'!H475:Q475)</f>
        <v>#DIV/0!</v>
      </c>
      <c r="F471" s="26" t="e">
        <f>STDEV('Тулуз-Пьерон'!R475:AA475)</f>
        <v>#DIV/0!</v>
      </c>
      <c r="G471" s="26" t="e">
        <f>SQRT(RSQ('Тулуз-Пьерон'!H475:Q475,'Тулуз-Пьерон'!R475:AA475))</f>
        <v>#DIV/0!</v>
      </c>
      <c r="J471" s="25" t="e">
        <f t="shared" si="222"/>
        <v>#DIV/0!</v>
      </c>
      <c r="K471" s="25" t="e">
        <f t="shared" si="223"/>
        <v>#DIV/0!</v>
      </c>
      <c r="L471" s="25" t="e">
        <f t="shared" si="224"/>
        <v>#DIV/0!</v>
      </c>
      <c r="M471" s="25" t="e">
        <f t="shared" ref="M471:N490" si="234">IF(AND($B471&gt;0,$B471&lt;=15),"ПАТОЛОГИЯ",IF(AND($B471&gt;15,$B471&lt;=25),"Слабая",IF(AND($B471&gt;25,$B471&lt;=36),"Средняя",IF(AND($B471&gt;36,$B471&lt;=48),"Хорошая",IF($B471&gt;48,"Высокая","ОШИБКА")))))</f>
        <v>#DIV/0!</v>
      </c>
      <c r="N471" s="25" t="e">
        <f t="shared" si="234"/>
        <v>#DIV/0!</v>
      </c>
      <c r="O471" s="25" t="e">
        <f t="shared" si="225"/>
        <v>#DIV/0!</v>
      </c>
      <c r="P471" s="25" t="e">
        <f t="shared" si="226"/>
        <v>#DIV/0!</v>
      </c>
      <c r="Q471" s="25" t="e">
        <f t="shared" si="227"/>
        <v>#DIV/0!</v>
      </c>
      <c r="R471" s="25" t="e">
        <f t="shared" si="228"/>
        <v>#DIV/0!</v>
      </c>
      <c r="S471" s="25" t="e">
        <f t="shared" si="229"/>
        <v>#DIV/0!</v>
      </c>
      <c r="T471" s="25" t="e">
        <f t="shared" si="230"/>
        <v>#DIV/0!</v>
      </c>
      <c r="U471" s="25" t="e">
        <f t="shared" si="231"/>
        <v>#DIV/0!</v>
      </c>
      <c r="V471" s="25" t="e">
        <f t="shared" ref="V471:W490" si="235">IF(AND($D471&gt;0,$D471&lt;=0.88),"ПАТОЛОГИЯ",IF(AND($D471&gt;0.88,$D471&lt;=0.91),"Слабая",IF(AND($D471&gt;0.91,$D471&lt;=0.95),"Средняя",IF(AND($D471&gt;0.95,$D471&lt;=0.97),"Хорошая",IF(AND($D471&gt;0.97,$D471&lt;=1),"Высокая","ОШИБКА")))))</f>
        <v>#DIV/0!</v>
      </c>
      <c r="W471" s="25" t="e">
        <f t="shared" si="235"/>
        <v>#DIV/0!</v>
      </c>
      <c r="X471" s="25" t="e">
        <f t="shared" si="232"/>
        <v>#DIV/0!</v>
      </c>
      <c r="Y471" s="25" t="e">
        <f t="shared" ref="Y471:AC480" si="236">IF(AND($D471&gt;0,$D471&lt;=0.89),"ПАТОЛОГИЯ",IF(AND($D471&gt;0.89,$D471&lt;=0.91),"Слабая",IF(AND($D471&gt;91,$D471&lt;=0.93),"Средняя",IF(AND($D471&gt;0.93,$D471&lt;=0.96),"Хорошая",IF(AND($D471&gt;0.96,$D471&lt;=1),"Высокая","ОШИБКА")))))</f>
        <v>#DIV/0!</v>
      </c>
      <c r="Z471" s="25" t="e">
        <f t="shared" si="236"/>
        <v>#DIV/0!</v>
      </c>
      <c r="AA471" s="25" t="e">
        <f t="shared" si="236"/>
        <v>#DIV/0!</v>
      </c>
      <c r="AB471" s="25" t="e">
        <f t="shared" si="236"/>
        <v>#DIV/0!</v>
      </c>
      <c r="AC471" s="25" t="e">
        <f t="shared" si="236"/>
        <v>#DIV/0!</v>
      </c>
      <c r="AD471" s="25" t="e">
        <f t="shared" ref="AD471:AE490" si="237">IF(AND($D471&gt;0,$D471&lt;=0.9),"ПАТОЛОГИЯ",IF($D471=0.91,"Слабая",IF(AND($D471&gt;0.91,$D471&lt;=0.94),"Средняя",IF(AND($D471&gt;0.94,$D471&lt;=0.97),"Хорошая",IF(AND($D471&gt;0.97,$D471&lt;=1),"Высокая","ОШИБКА")))))</f>
        <v>#DIV/0!</v>
      </c>
      <c r="AE471" s="25" t="e">
        <f t="shared" si="237"/>
        <v>#DIV/0!</v>
      </c>
      <c r="AF471" s="25" t="e">
        <f t="shared" ref="AF471:AG490" si="238">IF(AND($D471&gt;0,$D471&lt;=0.9),"ПАТОЛОГИЯ",IF(AND($D471&gt;0.9,$D471&lt;=92),"Слабая",IF(AND($D471&gt;92,$D471&lt;=0.95),"Средняя",IF(AND($D471&gt;0.95,$D471&lt;=0.97),"Хорошая",IF(AND($D471&gt;0.97,$D471&lt;=1),"Высокая","ОШИБКА")))))</f>
        <v>#DIV/0!</v>
      </c>
      <c r="AG471" s="25" t="e">
        <f t="shared" si="238"/>
        <v>#DIV/0!</v>
      </c>
    </row>
    <row r="472" spans="1:33" x14ac:dyDescent="0.25">
      <c r="A472" s="1">
        <f>'Тулуз-Пьерон'!A476</f>
        <v>0</v>
      </c>
      <c r="B472" s="1" t="e">
        <f>AVERAGE('Тулуз-Пьерон'!H476:Q476)</f>
        <v>#DIV/0!</v>
      </c>
      <c r="C472" s="1" t="e">
        <f>AVERAGE('Тулуз-Пьерон'!R476:AA476)</f>
        <v>#DIV/0!</v>
      </c>
      <c r="D472" s="26" t="e">
        <f t="shared" si="221"/>
        <v>#DIV/0!</v>
      </c>
      <c r="E472" s="26" t="e">
        <f>STDEV('Тулуз-Пьерон'!H476:Q476)</f>
        <v>#DIV/0!</v>
      </c>
      <c r="F472" s="26" t="e">
        <f>STDEV('Тулуз-Пьерон'!R476:AA476)</f>
        <v>#DIV/0!</v>
      </c>
      <c r="G472" s="26" t="e">
        <f>SQRT(RSQ('Тулуз-Пьерон'!H476:Q476,'Тулуз-Пьерон'!R476:AA476))</f>
        <v>#DIV/0!</v>
      </c>
      <c r="J472" s="25" t="e">
        <f t="shared" si="222"/>
        <v>#DIV/0!</v>
      </c>
      <c r="K472" s="25" t="e">
        <f t="shared" si="223"/>
        <v>#DIV/0!</v>
      </c>
      <c r="L472" s="25" t="e">
        <f t="shared" si="224"/>
        <v>#DIV/0!</v>
      </c>
      <c r="M472" s="25" t="e">
        <f t="shared" si="234"/>
        <v>#DIV/0!</v>
      </c>
      <c r="N472" s="25" t="e">
        <f t="shared" si="234"/>
        <v>#DIV/0!</v>
      </c>
      <c r="O472" s="25" t="e">
        <f t="shared" si="225"/>
        <v>#DIV/0!</v>
      </c>
      <c r="P472" s="25" t="e">
        <f t="shared" si="226"/>
        <v>#DIV/0!</v>
      </c>
      <c r="Q472" s="25" t="e">
        <f t="shared" si="227"/>
        <v>#DIV/0!</v>
      </c>
      <c r="R472" s="25" t="e">
        <f t="shared" si="228"/>
        <v>#DIV/0!</v>
      </c>
      <c r="S472" s="25" t="e">
        <f t="shared" si="229"/>
        <v>#DIV/0!</v>
      </c>
      <c r="T472" s="25" t="e">
        <f t="shared" si="230"/>
        <v>#DIV/0!</v>
      </c>
      <c r="U472" s="25" t="e">
        <f t="shared" si="231"/>
        <v>#DIV/0!</v>
      </c>
      <c r="V472" s="25" t="e">
        <f t="shared" si="235"/>
        <v>#DIV/0!</v>
      </c>
      <c r="W472" s="25" t="e">
        <f t="shared" si="235"/>
        <v>#DIV/0!</v>
      </c>
      <c r="X472" s="25" t="e">
        <f t="shared" si="232"/>
        <v>#DIV/0!</v>
      </c>
      <c r="Y472" s="25" t="e">
        <f t="shared" si="236"/>
        <v>#DIV/0!</v>
      </c>
      <c r="Z472" s="25" t="e">
        <f t="shared" si="236"/>
        <v>#DIV/0!</v>
      </c>
      <c r="AA472" s="25" t="e">
        <f t="shared" si="236"/>
        <v>#DIV/0!</v>
      </c>
      <c r="AB472" s="25" t="e">
        <f t="shared" si="236"/>
        <v>#DIV/0!</v>
      </c>
      <c r="AC472" s="25" t="e">
        <f t="shared" si="236"/>
        <v>#DIV/0!</v>
      </c>
      <c r="AD472" s="25" t="e">
        <f t="shared" si="237"/>
        <v>#DIV/0!</v>
      </c>
      <c r="AE472" s="25" t="e">
        <f t="shared" si="237"/>
        <v>#DIV/0!</v>
      </c>
      <c r="AF472" s="25" t="e">
        <f t="shared" si="238"/>
        <v>#DIV/0!</v>
      </c>
      <c r="AG472" s="25" t="e">
        <f t="shared" si="238"/>
        <v>#DIV/0!</v>
      </c>
    </row>
    <row r="473" spans="1:33" x14ac:dyDescent="0.25">
      <c r="A473" s="1">
        <f>'Тулуз-Пьерон'!A477</f>
        <v>0</v>
      </c>
      <c r="B473" s="1" t="e">
        <f>AVERAGE('Тулуз-Пьерон'!H477:Q477)</f>
        <v>#DIV/0!</v>
      </c>
      <c r="C473" s="1" t="e">
        <f>AVERAGE('Тулуз-Пьерон'!R477:AA477)</f>
        <v>#DIV/0!</v>
      </c>
      <c r="D473" s="26" t="e">
        <f t="shared" si="221"/>
        <v>#DIV/0!</v>
      </c>
      <c r="E473" s="26" t="e">
        <f>STDEV('Тулуз-Пьерон'!H477:Q477)</f>
        <v>#DIV/0!</v>
      </c>
      <c r="F473" s="26" t="e">
        <f>STDEV('Тулуз-Пьерон'!R477:AA477)</f>
        <v>#DIV/0!</v>
      </c>
      <c r="G473" s="26" t="e">
        <f>SQRT(RSQ('Тулуз-Пьерон'!H477:Q477,'Тулуз-Пьерон'!R477:AA477))</f>
        <v>#DIV/0!</v>
      </c>
      <c r="J473" s="25" t="e">
        <f t="shared" si="222"/>
        <v>#DIV/0!</v>
      </c>
      <c r="K473" s="25" t="e">
        <f t="shared" si="223"/>
        <v>#DIV/0!</v>
      </c>
      <c r="L473" s="25" t="e">
        <f t="shared" si="224"/>
        <v>#DIV/0!</v>
      </c>
      <c r="M473" s="25" t="e">
        <f t="shared" si="234"/>
        <v>#DIV/0!</v>
      </c>
      <c r="N473" s="25" t="e">
        <f t="shared" si="234"/>
        <v>#DIV/0!</v>
      </c>
      <c r="O473" s="25" t="e">
        <f t="shared" si="225"/>
        <v>#DIV/0!</v>
      </c>
      <c r="P473" s="25" t="e">
        <f t="shared" si="226"/>
        <v>#DIV/0!</v>
      </c>
      <c r="Q473" s="25" t="e">
        <f t="shared" si="227"/>
        <v>#DIV/0!</v>
      </c>
      <c r="R473" s="25" t="e">
        <f t="shared" si="228"/>
        <v>#DIV/0!</v>
      </c>
      <c r="S473" s="25" t="e">
        <f t="shared" si="229"/>
        <v>#DIV/0!</v>
      </c>
      <c r="T473" s="25" t="e">
        <f t="shared" si="230"/>
        <v>#DIV/0!</v>
      </c>
      <c r="U473" s="25" t="e">
        <f t="shared" si="231"/>
        <v>#DIV/0!</v>
      </c>
      <c r="V473" s="25" t="e">
        <f t="shared" si="235"/>
        <v>#DIV/0!</v>
      </c>
      <c r="W473" s="25" t="e">
        <f t="shared" si="235"/>
        <v>#DIV/0!</v>
      </c>
      <c r="X473" s="25" t="e">
        <f t="shared" si="232"/>
        <v>#DIV/0!</v>
      </c>
      <c r="Y473" s="25" t="e">
        <f t="shared" si="236"/>
        <v>#DIV/0!</v>
      </c>
      <c r="Z473" s="25" t="e">
        <f t="shared" si="236"/>
        <v>#DIV/0!</v>
      </c>
      <c r="AA473" s="25" t="e">
        <f t="shared" si="236"/>
        <v>#DIV/0!</v>
      </c>
      <c r="AB473" s="25" t="e">
        <f t="shared" si="236"/>
        <v>#DIV/0!</v>
      </c>
      <c r="AC473" s="25" t="e">
        <f t="shared" si="236"/>
        <v>#DIV/0!</v>
      </c>
      <c r="AD473" s="25" t="e">
        <f t="shared" si="237"/>
        <v>#DIV/0!</v>
      </c>
      <c r="AE473" s="25" t="e">
        <f t="shared" si="237"/>
        <v>#DIV/0!</v>
      </c>
      <c r="AF473" s="25" t="e">
        <f t="shared" si="238"/>
        <v>#DIV/0!</v>
      </c>
      <c r="AG473" s="25" t="e">
        <f t="shared" si="238"/>
        <v>#DIV/0!</v>
      </c>
    </row>
    <row r="474" spans="1:33" x14ac:dyDescent="0.25">
      <c r="A474" s="1">
        <f>'Тулуз-Пьерон'!A478</f>
        <v>0</v>
      </c>
      <c r="B474" s="1" t="e">
        <f>AVERAGE('Тулуз-Пьерон'!H478:Q478)</f>
        <v>#DIV/0!</v>
      </c>
      <c r="C474" s="1" t="e">
        <f>AVERAGE('Тулуз-Пьерон'!R478:AA478)</f>
        <v>#DIV/0!</v>
      </c>
      <c r="D474" s="26" t="e">
        <f t="shared" si="221"/>
        <v>#DIV/0!</v>
      </c>
      <c r="E474" s="26" t="e">
        <f>STDEV('Тулуз-Пьерон'!H478:Q478)</f>
        <v>#DIV/0!</v>
      </c>
      <c r="F474" s="26" t="e">
        <f>STDEV('Тулуз-Пьерон'!R478:AA478)</f>
        <v>#DIV/0!</v>
      </c>
      <c r="G474" s="26" t="e">
        <f>SQRT(RSQ('Тулуз-Пьерон'!H478:Q478,'Тулуз-Пьерон'!R478:AA478))</f>
        <v>#DIV/0!</v>
      </c>
      <c r="J474" s="25" t="e">
        <f t="shared" si="222"/>
        <v>#DIV/0!</v>
      </c>
      <c r="K474" s="25" t="e">
        <f t="shared" si="223"/>
        <v>#DIV/0!</v>
      </c>
      <c r="L474" s="25" t="e">
        <f t="shared" si="224"/>
        <v>#DIV/0!</v>
      </c>
      <c r="M474" s="25" t="e">
        <f t="shared" si="234"/>
        <v>#DIV/0!</v>
      </c>
      <c r="N474" s="25" t="e">
        <f t="shared" si="234"/>
        <v>#DIV/0!</v>
      </c>
      <c r="O474" s="25" t="e">
        <f t="shared" si="225"/>
        <v>#DIV/0!</v>
      </c>
      <c r="P474" s="25" t="e">
        <f t="shared" si="226"/>
        <v>#DIV/0!</v>
      </c>
      <c r="Q474" s="25" t="e">
        <f t="shared" si="227"/>
        <v>#DIV/0!</v>
      </c>
      <c r="R474" s="25" t="e">
        <f t="shared" si="228"/>
        <v>#DIV/0!</v>
      </c>
      <c r="S474" s="25" t="e">
        <f t="shared" si="229"/>
        <v>#DIV/0!</v>
      </c>
      <c r="T474" s="25" t="e">
        <f t="shared" si="230"/>
        <v>#DIV/0!</v>
      </c>
      <c r="U474" s="25" t="e">
        <f t="shared" si="231"/>
        <v>#DIV/0!</v>
      </c>
      <c r="V474" s="25" t="e">
        <f t="shared" si="235"/>
        <v>#DIV/0!</v>
      </c>
      <c r="W474" s="25" t="e">
        <f t="shared" si="235"/>
        <v>#DIV/0!</v>
      </c>
      <c r="X474" s="25" t="e">
        <f t="shared" si="232"/>
        <v>#DIV/0!</v>
      </c>
      <c r="Y474" s="25" t="e">
        <f t="shared" si="236"/>
        <v>#DIV/0!</v>
      </c>
      <c r="Z474" s="25" t="e">
        <f t="shared" si="236"/>
        <v>#DIV/0!</v>
      </c>
      <c r="AA474" s="25" t="e">
        <f t="shared" si="236"/>
        <v>#DIV/0!</v>
      </c>
      <c r="AB474" s="25" t="e">
        <f t="shared" si="236"/>
        <v>#DIV/0!</v>
      </c>
      <c r="AC474" s="25" t="e">
        <f t="shared" si="236"/>
        <v>#DIV/0!</v>
      </c>
      <c r="AD474" s="25" t="e">
        <f t="shared" si="237"/>
        <v>#DIV/0!</v>
      </c>
      <c r="AE474" s="25" t="e">
        <f t="shared" si="237"/>
        <v>#DIV/0!</v>
      </c>
      <c r="AF474" s="25" t="e">
        <f t="shared" si="238"/>
        <v>#DIV/0!</v>
      </c>
      <c r="AG474" s="25" t="e">
        <f t="shared" si="238"/>
        <v>#DIV/0!</v>
      </c>
    </row>
    <row r="475" spans="1:33" x14ac:dyDescent="0.25">
      <c r="A475" s="1">
        <f>'Тулуз-Пьерон'!A479</f>
        <v>0</v>
      </c>
      <c r="B475" s="1" t="e">
        <f>AVERAGE('Тулуз-Пьерон'!H479:Q479)</f>
        <v>#DIV/0!</v>
      </c>
      <c r="C475" s="1" t="e">
        <f>AVERAGE('Тулуз-Пьерон'!R479:AA479)</f>
        <v>#DIV/0!</v>
      </c>
      <c r="D475" s="26" t="e">
        <f t="shared" si="221"/>
        <v>#DIV/0!</v>
      </c>
      <c r="E475" s="26" t="e">
        <f>STDEV('Тулуз-Пьерон'!H479:Q479)</f>
        <v>#DIV/0!</v>
      </c>
      <c r="F475" s="26" t="e">
        <f>STDEV('Тулуз-Пьерон'!R479:AA479)</f>
        <v>#DIV/0!</v>
      </c>
      <c r="G475" s="26" t="e">
        <f>SQRT(RSQ('Тулуз-Пьерон'!H479:Q479,'Тулуз-Пьерон'!R479:AA479))</f>
        <v>#DIV/0!</v>
      </c>
      <c r="J475" s="25" t="e">
        <f t="shared" si="222"/>
        <v>#DIV/0!</v>
      </c>
      <c r="K475" s="25" t="e">
        <f t="shared" si="223"/>
        <v>#DIV/0!</v>
      </c>
      <c r="L475" s="25" t="e">
        <f t="shared" si="224"/>
        <v>#DIV/0!</v>
      </c>
      <c r="M475" s="25" t="e">
        <f t="shared" si="234"/>
        <v>#DIV/0!</v>
      </c>
      <c r="N475" s="25" t="e">
        <f t="shared" si="234"/>
        <v>#DIV/0!</v>
      </c>
      <c r="O475" s="25" t="e">
        <f t="shared" si="225"/>
        <v>#DIV/0!</v>
      </c>
      <c r="P475" s="25" t="e">
        <f t="shared" si="226"/>
        <v>#DIV/0!</v>
      </c>
      <c r="Q475" s="25" t="e">
        <f t="shared" si="227"/>
        <v>#DIV/0!</v>
      </c>
      <c r="R475" s="25" t="e">
        <f t="shared" si="228"/>
        <v>#DIV/0!</v>
      </c>
      <c r="S475" s="25" t="e">
        <f t="shared" si="229"/>
        <v>#DIV/0!</v>
      </c>
      <c r="T475" s="25" t="e">
        <f t="shared" si="230"/>
        <v>#DIV/0!</v>
      </c>
      <c r="U475" s="25" t="e">
        <f t="shared" si="231"/>
        <v>#DIV/0!</v>
      </c>
      <c r="V475" s="25" t="e">
        <f t="shared" si="235"/>
        <v>#DIV/0!</v>
      </c>
      <c r="W475" s="25" t="e">
        <f t="shared" si="235"/>
        <v>#DIV/0!</v>
      </c>
      <c r="X475" s="25" t="e">
        <f t="shared" si="232"/>
        <v>#DIV/0!</v>
      </c>
      <c r="Y475" s="25" t="e">
        <f t="shared" si="236"/>
        <v>#DIV/0!</v>
      </c>
      <c r="Z475" s="25" t="e">
        <f t="shared" si="236"/>
        <v>#DIV/0!</v>
      </c>
      <c r="AA475" s="25" t="e">
        <f t="shared" si="236"/>
        <v>#DIV/0!</v>
      </c>
      <c r="AB475" s="25" t="e">
        <f t="shared" si="236"/>
        <v>#DIV/0!</v>
      </c>
      <c r="AC475" s="25" t="e">
        <f t="shared" si="236"/>
        <v>#DIV/0!</v>
      </c>
      <c r="AD475" s="25" t="e">
        <f t="shared" si="237"/>
        <v>#DIV/0!</v>
      </c>
      <c r="AE475" s="25" t="e">
        <f t="shared" si="237"/>
        <v>#DIV/0!</v>
      </c>
      <c r="AF475" s="25" t="e">
        <f t="shared" si="238"/>
        <v>#DIV/0!</v>
      </c>
      <c r="AG475" s="25" t="e">
        <f t="shared" si="238"/>
        <v>#DIV/0!</v>
      </c>
    </row>
    <row r="476" spans="1:33" x14ac:dyDescent="0.25">
      <c r="A476" s="1">
        <f>'Тулуз-Пьерон'!A480</f>
        <v>0</v>
      </c>
      <c r="B476" s="1" t="e">
        <f>AVERAGE('Тулуз-Пьерон'!H480:Q480)</f>
        <v>#DIV/0!</v>
      </c>
      <c r="C476" s="1" t="e">
        <f>AVERAGE('Тулуз-Пьерон'!R480:AA480)</f>
        <v>#DIV/0!</v>
      </c>
      <c r="D476" s="26" t="e">
        <f t="shared" si="221"/>
        <v>#DIV/0!</v>
      </c>
      <c r="E476" s="26" t="e">
        <f>STDEV('Тулуз-Пьерон'!H480:Q480)</f>
        <v>#DIV/0!</v>
      </c>
      <c r="F476" s="26" t="e">
        <f>STDEV('Тулуз-Пьерон'!R480:AA480)</f>
        <v>#DIV/0!</v>
      </c>
      <c r="G476" s="26" t="e">
        <f>SQRT(RSQ('Тулуз-Пьерон'!H480:Q480,'Тулуз-Пьерон'!R480:AA480))</f>
        <v>#DIV/0!</v>
      </c>
      <c r="J476" s="25" t="e">
        <f t="shared" si="222"/>
        <v>#DIV/0!</v>
      </c>
      <c r="K476" s="25" t="e">
        <f t="shared" si="223"/>
        <v>#DIV/0!</v>
      </c>
      <c r="L476" s="25" t="e">
        <f t="shared" si="224"/>
        <v>#DIV/0!</v>
      </c>
      <c r="M476" s="25" t="e">
        <f t="shared" si="234"/>
        <v>#DIV/0!</v>
      </c>
      <c r="N476" s="25" t="e">
        <f t="shared" si="234"/>
        <v>#DIV/0!</v>
      </c>
      <c r="O476" s="25" t="e">
        <f t="shared" si="225"/>
        <v>#DIV/0!</v>
      </c>
      <c r="P476" s="25" t="e">
        <f t="shared" si="226"/>
        <v>#DIV/0!</v>
      </c>
      <c r="Q476" s="25" t="e">
        <f t="shared" si="227"/>
        <v>#DIV/0!</v>
      </c>
      <c r="R476" s="25" t="e">
        <f t="shared" si="228"/>
        <v>#DIV/0!</v>
      </c>
      <c r="S476" s="25" t="e">
        <f t="shared" si="229"/>
        <v>#DIV/0!</v>
      </c>
      <c r="T476" s="25" t="e">
        <f t="shared" si="230"/>
        <v>#DIV/0!</v>
      </c>
      <c r="U476" s="25" t="e">
        <f t="shared" si="231"/>
        <v>#DIV/0!</v>
      </c>
      <c r="V476" s="25" t="e">
        <f t="shared" si="235"/>
        <v>#DIV/0!</v>
      </c>
      <c r="W476" s="25" t="e">
        <f t="shared" si="235"/>
        <v>#DIV/0!</v>
      </c>
      <c r="X476" s="25" t="e">
        <f t="shared" si="232"/>
        <v>#DIV/0!</v>
      </c>
      <c r="Y476" s="25" t="e">
        <f t="shared" si="236"/>
        <v>#DIV/0!</v>
      </c>
      <c r="Z476" s="25" t="e">
        <f t="shared" si="236"/>
        <v>#DIV/0!</v>
      </c>
      <c r="AA476" s="25" t="e">
        <f t="shared" si="236"/>
        <v>#DIV/0!</v>
      </c>
      <c r="AB476" s="25" t="e">
        <f t="shared" si="236"/>
        <v>#DIV/0!</v>
      </c>
      <c r="AC476" s="25" t="e">
        <f t="shared" si="236"/>
        <v>#DIV/0!</v>
      </c>
      <c r="AD476" s="25" t="e">
        <f t="shared" si="237"/>
        <v>#DIV/0!</v>
      </c>
      <c r="AE476" s="25" t="e">
        <f t="shared" si="237"/>
        <v>#DIV/0!</v>
      </c>
      <c r="AF476" s="25" t="e">
        <f t="shared" si="238"/>
        <v>#DIV/0!</v>
      </c>
      <c r="AG476" s="25" t="e">
        <f t="shared" si="238"/>
        <v>#DIV/0!</v>
      </c>
    </row>
    <row r="477" spans="1:33" x14ac:dyDescent="0.25">
      <c r="A477" s="1">
        <f>'Тулуз-Пьерон'!A481</f>
        <v>0</v>
      </c>
      <c r="B477" s="1" t="e">
        <f>AVERAGE('Тулуз-Пьерон'!H481:Q481)</f>
        <v>#DIV/0!</v>
      </c>
      <c r="C477" s="1" t="e">
        <f>AVERAGE('Тулуз-Пьерон'!R481:AA481)</f>
        <v>#DIV/0!</v>
      </c>
      <c r="D477" s="26" t="e">
        <f t="shared" si="221"/>
        <v>#DIV/0!</v>
      </c>
      <c r="E477" s="26" t="e">
        <f>STDEV('Тулуз-Пьерон'!H481:Q481)</f>
        <v>#DIV/0!</v>
      </c>
      <c r="F477" s="26" t="e">
        <f>STDEV('Тулуз-Пьерон'!R481:AA481)</f>
        <v>#DIV/0!</v>
      </c>
      <c r="G477" s="26" t="e">
        <f>SQRT(RSQ('Тулуз-Пьерон'!H481:Q481,'Тулуз-Пьерон'!R481:AA481))</f>
        <v>#DIV/0!</v>
      </c>
      <c r="J477" s="25" t="e">
        <f t="shared" si="222"/>
        <v>#DIV/0!</v>
      </c>
      <c r="K477" s="25" t="e">
        <f t="shared" si="223"/>
        <v>#DIV/0!</v>
      </c>
      <c r="L477" s="25" t="e">
        <f t="shared" si="224"/>
        <v>#DIV/0!</v>
      </c>
      <c r="M477" s="25" t="e">
        <f t="shared" si="234"/>
        <v>#DIV/0!</v>
      </c>
      <c r="N477" s="25" t="e">
        <f t="shared" si="234"/>
        <v>#DIV/0!</v>
      </c>
      <c r="O477" s="25" t="e">
        <f t="shared" si="225"/>
        <v>#DIV/0!</v>
      </c>
      <c r="P477" s="25" t="e">
        <f t="shared" si="226"/>
        <v>#DIV/0!</v>
      </c>
      <c r="Q477" s="25" t="e">
        <f t="shared" si="227"/>
        <v>#DIV/0!</v>
      </c>
      <c r="R477" s="25" t="e">
        <f t="shared" si="228"/>
        <v>#DIV/0!</v>
      </c>
      <c r="S477" s="25" t="e">
        <f t="shared" si="229"/>
        <v>#DIV/0!</v>
      </c>
      <c r="T477" s="25" t="e">
        <f t="shared" si="230"/>
        <v>#DIV/0!</v>
      </c>
      <c r="U477" s="25" t="e">
        <f t="shared" si="231"/>
        <v>#DIV/0!</v>
      </c>
      <c r="V477" s="25" t="e">
        <f t="shared" si="235"/>
        <v>#DIV/0!</v>
      </c>
      <c r="W477" s="25" t="e">
        <f t="shared" si="235"/>
        <v>#DIV/0!</v>
      </c>
      <c r="X477" s="25" t="e">
        <f t="shared" si="232"/>
        <v>#DIV/0!</v>
      </c>
      <c r="Y477" s="25" t="e">
        <f t="shared" si="236"/>
        <v>#DIV/0!</v>
      </c>
      <c r="Z477" s="25" t="e">
        <f t="shared" si="236"/>
        <v>#DIV/0!</v>
      </c>
      <c r="AA477" s="25" t="e">
        <f t="shared" si="236"/>
        <v>#DIV/0!</v>
      </c>
      <c r="AB477" s="25" t="e">
        <f t="shared" si="236"/>
        <v>#DIV/0!</v>
      </c>
      <c r="AC477" s="25" t="e">
        <f t="shared" si="236"/>
        <v>#DIV/0!</v>
      </c>
      <c r="AD477" s="25" t="e">
        <f t="shared" si="237"/>
        <v>#DIV/0!</v>
      </c>
      <c r="AE477" s="25" t="e">
        <f t="shared" si="237"/>
        <v>#DIV/0!</v>
      </c>
      <c r="AF477" s="25" t="e">
        <f t="shared" si="238"/>
        <v>#DIV/0!</v>
      </c>
      <c r="AG477" s="25" t="e">
        <f t="shared" si="238"/>
        <v>#DIV/0!</v>
      </c>
    </row>
    <row r="478" spans="1:33" x14ac:dyDescent="0.25">
      <c r="A478" s="1">
        <f>'Тулуз-Пьерон'!A482</f>
        <v>0</v>
      </c>
      <c r="B478" s="1" t="e">
        <f>AVERAGE('Тулуз-Пьерон'!H482:Q482)</f>
        <v>#DIV/0!</v>
      </c>
      <c r="C478" s="1" t="e">
        <f>AVERAGE('Тулуз-Пьерон'!R482:AA482)</f>
        <v>#DIV/0!</v>
      </c>
      <c r="D478" s="26" t="e">
        <f t="shared" si="221"/>
        <v>#DIV/0!</v>
      </c>
      <c r="E478" s="26" t="e">
        <f>STDEV('Тулуз-Пьерон'!H482:Q482)</f>
        <v>#DIV/0!</v>
      </c>
      <c r="F478" s="26" t="e">
        <f>STDEV('Тулуз-Пьерон'!R482:AA482)</f>
        <v>#DIV/0!</v>
      </c>
      <c r="G478" s="26" t="e">
        <f>SQRT(RSQ('Тулуз-Пьерон'!H482:Q482,'Тулуз-Пьерон'!R482:AA482))</f>
        <v>#DIV/0!</v>
      </c>
      <c r="J478" s="25" t="e">
        <f t="shared" si="222"/>
        <v>#DIV/0!</v>
      </c>
      <c r="K478" s="25" t="e">
        <f t="shared" si="223"/>
        <v>#DIV/0!</v>
      </c>
      <c r="L478" s="25" t="e">
        <f t="shared" si="224"/>
        <v>#DIV/0!</v>
      </c>
      <c r="M478" s="25" t="e">
        <f t="shared" si="234"/>
        <v>#DIV/0!</v>
      </c>
      <c r="N478" s="25" t="e">
        <f t="shared" si="234"/>
        <v>#DIV/0!</v>
      </c>
      <c r="O478" s="25" t="e">
        <f t="shared" si="225"/>
        <v>#DIV/0!</v>
      </c>
      <c r="P478" s="25" t="e">
        <f t="shared" si="226"/>
        <v>#DIV/0!</v>
      </c>
      <c r="Q478" s="25" t="e">
        <f t="shared" si="227"/>
        <v>#DIV/0!</v>
      </c>
      <c r="R478" s="25" t="e">
        <f t="shared" si="228"/>
        <v>#DIV/0!</v>
      </c>
      <c r="S478" s="25" t="e">
        <f t="shared" si="229"/>
        <v>#DIV/0!</v>
      </c>
      <c r="T478" s="25" t="e">
        <f t="shared" si="230"/>
        <v>#DIV/0!</v>
      </c>
      <c r="U478" s="25" t="e">
        <f t="shared" si="231"/>
        <v>#DIV/0!</v>
      </c>
      <c r="V478" s="25" t="e">
        <f t="shared" si="235"/>
        <v>#DIV/0!</v>
      </c>
      <c r="W478" s="25" t="e">
        <f t="shared" si="235"/>
        <v>#DIV/0!</v>
      </c>
      <c r="X478" s="25" t="e">
        <f t="shared" si="232"/>
        <v>#DIV/0!</v>
      </c>
      <c r="Y478" s="25" t="e">
        <f t="shared" si="236"/>
        <v>#DIV/0!</v>
      </c>
      <c r="Z478" s="25" t="e">
        <f t="shared" si="236"/>
        <v>#DIV/0!</v>
      </c>
      <c r="AA478" s="25" t="e">
        <f t="shared" si="236"/>
        <v>#DIV/0!</v>
      </c>
      <c r="AB478" s="25" t="e">
        <f t="shared" si="236"/>
        <v>#DIV/0!</v>
      </c>
      <c r="AC478" s="25" t="e">
        <f t="shared" si="236"/>
        <v>#DIV/0!</v>
      </c>
      <c r="AD478" s="25" t="e">
        <f t="shared" si="237"/>
        <v>#DIV/0!</v>
      </c>
      <c r="AE478" s="25" t="e">
        <f t="shared" si="237"/>
        <v>#DIV/0!</v>
      </c>
      <c r="AF478" s="25" t="e">
        <f t="shared" si="238"/>
        <v>#DIV/0!</v>
      </c>
      <c r="AG478" s="25" t="e">
        <f t="shared" si="238"/>
        <v>#DIV/0!</v>
      </c>
    </row>
    <row r="479" spans="1:33" x14ac:dyDescent="0.25">
      <c r="A479" s="1">
        <f>'Тулуз-Пьерон'!A483</f>
        <v>0</v>
      </c>
      <c r="B479" s="1" t="e">
        <f>AVERAGE('Тулуз-Пьерон'!H483:Q483)</f>
        <v>#DIV/0!</v>
      </c>
      <c r="C479" s="1" t="e">
        <f>AVERAGE('Тулуз-Пьерон'!R483:AA483)</f>
        <v>#DIV/0!</v>
      </c>
      <c r="D479" s="26" t="e">
        <f t="shared" si="221"/>
        <v>#DIV/0!</v>
      </c>
      <c r="E479" s="26" t="e">
        <f>STDEV('Тулуз-Пьерон'!H483:Q483)</f>
        <v>#DIV/0!</v>
      </c>
      <c r="F479" s="26" t="e">
        <f>STDEV('Тулуз-Пьерон'!R483:AA483)</f>
        <v>#DIV/0!</v>
      </c>
      <c r="G479" s="26" t="e">
        <f>SQRT(RSQ('Тулуз-Пьерон'!H483:Q483,'Тулуз-Пьерон'!R483:AA483))</f>
        <v>#DIV/0!</v>
      </c>
      <c r="J479" s="25" t="e">
        <f t="shared" si="222"/>
        <v>#DIV/0!</v>
      </c>
      <c r="K479" s="25" t="e">
        <f t="shared" si="223"/>
        <v>#DIV/0!</v>
      </c>
      <c r="L479" s="25" t="e">
        <f t="shared" si="224"/>
        <v>#DIV/0!</v>
      </c>
      <c r="M479" s="25" t="e">
        <f t="shared" si="234"/>
        <v>#DIV/0!</v>
      </c>
      <c r="N479" s="25" t="e">
        <f t="shared" si="234"/>
        <v>#DIV/0!</v>
      </c>
      <c r="O479" s="25" t="e">
        <f t="shared" si="225"/>
        <v>#DIV/0!</v>
      </c>
      <c r="P479" s="25" t="e">
        <f t="shared" si="226"/>
        <v>#DIV/0!</v>
      </c>
      <c r="Q479" s="25" t="e">
        <f t="shared" si="227"/>
        <v>#DIV/0!</v>
      </c>
      <c r="R479" s="25" t="e">
        <f t="shared" si="228"/>
        <v>#DIV/0!</v>
      </c>
      <c r="S479" s="25" t="e">
        <f t="shared" si="229"/>
        <v>#DIV/0!</v>
      </c>
      <c r="T479" s="25" t="e">
        <f t="shared" si="230"/>
        <v>#DIV/0!</v>
      </c>
      <c r="U479" s="25" t="e">
        <f t="shared" si="231"/>
        <v>#DIV/0!</v>
      </c>
      <c r="V479" s="25" t="e">
        <f t="shared" si="235"/>
        <v>#DIV/0!</v>
      </c>
      <c r="W479" s="25" t="e">
        <f t="shared" si="235"/>
        <v>#DIV/0!</v>
      </c>
      <c r="X479" s="25" t="e">
        <f t="shared" si="232"/>
        <v>#DIV/0!</v>
      </c>
      <c r="Y479" s="25" t="e">
        <f t="shared" si="236"/>
        <v>#DIV/0!</v>
      </c>
      <c r="Z479" s="25" t="e">
        <f t="shared" si="236"/>
        <v>#DIV/0!</v>
      </c>
      <c r="AA479" s="25" t="e">
        <f t="shared" si="236"/>
        <v>#DIV/0!</v>
      </c>
      <c r="AB479" s="25" t="e">
        <f t="shared" si="236"/>
        <v>#DIV/0!</v>
      </c>
      <c r="AC479" s="25" t="e">
        <f t="shared" si="236"/>
        <v>#DIV/0!</v>
      </c>
      <c r="AD479" s="25" t="e">
        <f t="shared" si="237"/>
        <v>#DIV/0!</v>
      </c>
      <c r="AE479" s="25" t="e">
        <f t="shared" si="237"/>
        <v>#DIV/0!</v>
      </c>
      <c r="AF479" s="25" t="e">
        <f t="shared" si="238"/>
        <v>#DIV/0!</v>
      </c>
      <c r="AG479" s="25" t="e">
        <f t="shared" si="238"/>
        <v>#DIV/0!</v>
      </c>
    </row>
    <row r="480" spans="1:33" x14ac:dyDescent="0.25">
      <c r="A480" s="1">
        <f>'Тулуз-Пьерон'!A484</f>
        <v>0</v>
      </c>
      <c r="B480" s="1" t="e">
        <f>AVERAGE('Тулуз-Пьерон'!H484:Q484)</f>
        <v>#DIV/0!</v>
      </c>
      <c r="C480" s="1" t="e">
        <f>AVERAGE('Тулуз-Пьерон'!R484:AA484)</f>
        <v>#DIV/0!</v>
      </c>
      <c r="D480" s="26" t="e">
        <f t="shared" si="221"/>
        <v>#DIV/0!</v>
      </c>
      <c r="E480" s="26" t="e">
        <f>STDEV('Тулуз-Пьерон'!H484:Q484)</f>
        <v>#DIV/0!</v>
      </c>
      <c r="F480" s="26" t="e">
        <f>STDEV('Тулуз-Пьерон'!R484:AA484)</f>
        <v>#DIV/0!</v>
      </c>
      <c r="G480" s="26" t="e">
        <f>SQRT(RSQ('Тулуз-Пьерон'!H484:Q484,'Тулуз-Пьерон'!R484:AA484))</f>
        <v>#DIV/0!</v>
      </c>
      <c r="J480" s="25" t="e">
        <f t="shared" si="222"/>
        <v>#DIV/0!</v>
      </c>
      <c r="K480" s="25" t="e">
        <f t="shared" si="223"/>
        <v>#DIV/0!</v>
      </c>
      <c r="L480" s="25" t="e">
        <f t="shared" si="224"/>
        <v>#DIV/0!</v>
      </c>
      <c r="M480" s="25" t="e">
        <f t="shared" si="234"/>
        <v>#DIV/0!</v>
      </c>
      <c r="N480" s="25" t="e">
        <f t="shared" si="234"/>
        <v>#DIV/0!</v>
      </c>
      <c r="O480" s="25" t="e">
        <f t="shared" si="225"/>
        <v>#DIV/0!</v>
      </c>
      <c r="P480" s="25" t="e">
        <f t="shared" si="226"/>
        <v>#DIV/0!</v>
      </c>
      <c r="Q480" s="25" t="e">
        <f t="shared" si="227"/>
        <v>#DIV/0!</v>
      </c>
      <c r="R480" s="25" t="e">
        <f t="shared" si="228"/>
        <v>#DIV/0!</v>
      </c>
      <c r="S480" s="25" t="e">
        <f t="shared" si="229"/>
        <v>#DIV/0!</v>
      </c>
      <c r="T480" s="25" t="e">
        <f t="shared" si="230"/>
        <v>#DIV/0!</v>
      </c>
      <c r="U480" s="25" t="e">
        <f t="shared" si="231"/>
        <v>#DIV/0!</v>
      </c>
      <c r="V480" s="25" t="e">
        <f t="shared" si="235"/>
        <v>#DIV/0!</v>
      </c>
      <c r="W480" s="25" t="e">
        <f t="shared" si="235"/>
        <v>#DIV/0!</v>
      </c>
      <c r="X480" s="25" t="e">
        <f t="shared" si="232"/>
        <v>#DIV/0!</v>
      </c>
      <c r="Y480" s="25" t="e">
        <f t="shared" si="236"/>
        <v>#DIV/0!</v>
      </c>
      <c r="Z480" s="25" t="e">
        <f t="shared" si="236"/>
        <v>#DIV/0!</v>
      </c>
      <c r="AA480" s="25" t="e">
        <f t="shared" si="236"/>
        <v>#DIV/0!</v>
      </c>
      <c r="AB480" s="25" t="e">
        <f t="shared" si="236"/>
        <v>#DIV/0!</v>
      </c>
      <c r="AC480" s="25" t="e">
        <f t="shared" si="236"/>
        <v>#DIV/0!</v>
      </c>
      <c r="AD480" s="25" t="e">
        <f t="shared" si="237"/>
        <v>#DIV/0!</v>
      </c>
      <c r="AE480" s="25" t="e">
        <f t="shared" si="237"/>
        <v>#DIV/0!</v>
      </c>
      <c r="AF480" s="25" t="e">
        <f t="shared" si="238"/>
        <v>#DIV/0!</v>
      </c>
      <c r="AG480" s="25" t="e">
        <f t="shared" si="238"/>
        <v>#DIV/0!</v>
      </c>
    </row>
    <row r="481" spans="1:33" x14ac:dyDescent="0.25">
      <c r="A481" s="1">
        <f>'Тулуз-Пьерон'!A485</f>
        <v>0</v>
      </c>
      <c r="B481" s="1" t="e">
        <f>AVERAGE('Тулуз-Пьерон'!H485:Q485)</f>
        <v>#DIV/0!</v>
      </c>
      <c r="C481" s="1" t="e">
        <f>AVERAGE('Тулуз-Пьерон'!R485:AA485)</f>
        <v>#DIV/0!</v>
      </c>
      <c r="D481" s="26" t="e">
        <f t="shared" si="221"/>
        <v>#DIV/0!</v>
      </c>
      <c r="E481" s="26" t="e">
        <f>STDEV('Тулуз-Пьерон'!H485:Q485)</f>
        <v>#DIV/0!</v>
      </c>
      <c r="F481" s="26" t="e">
        <f>STDEV('Тулуз-Пьерон'!R485:AA485)</f>
        <v>#DIV/0!</v>
      </c>
      <c r="G481" s="26" t="e">
        <f>SQRT(RSQ('Тулуз-Пьерон'!H485:Q485,'Тулуз-Пьерон'!R485:AA485))</f>
        <v>#DIV/0!</v>
      </c>
      <c r="J481" s="25" t="e">
        <f t="shared" si="222"/>
        <v>#DIV/0!</v>
      </c>
      <c r="K481" s="25" t="e">
        <f t="shared" si="223"/>
        <v>#DIV/0!</v>
      </c>
      <c r="L481" s="25" t="e">
        <f t="shared" si="224"/>
        <v>#DIV/0!</v>
      </c>
      <c r="M481" s="25" t="e">
        <f t="shared" si="234"/>
        <v>#DIV/0!</v>
      </c>
      <c r="N481" s="25" t="e">
        <f t="shared" si="234"/>
        <v>#DIV/0!</v>
      </c>
      <c r="O481" s="25" t="e">
        <f t="shared" si="225"/>
        <v>#DIV/0!</v>
      </c>
      <c r="P481" s="25" t="e">
        <f t="shared" si="226"/>
        <v>#DIV/0!</v>
      </c>
      <c r="Q481" s="25" t="e">
        <f t="shared" si="227"/>
        <v>#DIV/0!</v>
      </c>
      <c r="R481" s="25" t="e">
        <f t="shared" si="228"/>
        <v>#DIV/0!</v>
      </c>
      <c r="S481" s="25" t="e">
        <f t="shared" si="229"/>
        <v>#DIV/0!</v>
      </c>
      <c r="T481" s="25" t="e">
        <f t="shared" si="230"/>
        <v>#DIV/0!</v>
      </c>
      <c r="U481" s="25" t="e">
        <f t="shared" si="231"/>
        <v>#DIV/0!</v>
      </c>
      <c r="V481" s="25" t="e">
        <f t="shared" si="235"/>
        <v>#DIV/0!</v>
      </c>
      <c r="W481" s="25" t="e">
        <f t="shared" si="235"/>
        <v>#DIV/0!</v>
      </c>
      <c r="X481" s="25" t="e">
        <f t="shared" si="232"/>
        <v>#DIV/0!</v>
      </c>
      <c r="Y481" s="25" t="e">
        <f t="shared" ref="Y481:AC490" si="239">IF(AND($D481&gt;0,$D481&lt;=0.89),"ПАТОЛОГИЯ",IF(AND($D481&gt;0.89,$D481&lt;=0.91),"Слабая",IF(AND($D481&gt;91,$D481&lt;=0.93),"Средняя",IF(AND($D481&gt;0.93,$D481&lt;=0.96),"Хорошая",IF(AND($D481&gt;0.96,$D481&lt;=1),"Высокая","ОШИБКА")))))</f>
        <v>#DIV/0!</v>
      </c>
      <c r="Z481" s="25" t="e">
        <f t="shared" si="239"/>
        <v>#DIV/0!</v>
      </c>
      <c r="AA481" s="25" t="e">
        <f t="shared" si="239"/>
        <v>#DIV/0!</v>
      </c>
      <c r="AB481" s="25" t="e">
        <f t="shared" si="239"/>
        <v>#DIV/0!</v>
      </c>
      <c r="AC481" s="25" t="e">
        <f t="shared" si="239"/>
        <v>#DIV/0!</v>
      </c>
      <c r="AD481" s="25" t="e">
        <f t="shared" si="237"/>
        <v>#DIV/0!</v>
      </c>
      <c r="AE481" s="25" t="e">
        <f t="shared" si="237"/>
        <v>#DIV/0!</v>
      </c>
      <c r="AF481" s="25" t="e">
        <f t="shared" si="238"/>
        <v>#DIV/0!</v>
      </c>
      <c r="AG481" s="25" t="e">
        <f t="shared" si="238"/>
        <v>#DIV/0!</v>
      </c>
    </row>
    <row r="482" spans="1:33" x14ac:dyDescent="0.25">
      <c r="A482" s="1">
        <f>'Тулуз-Пьерон'!A486</f>
        <v>0</v>
      </c>
      <c r="B482" s="1" t="e">
        <f>AVERAGE('Тулуз-Пьерон'!H486:Q486)</f>
        <v>#DIV/0!</v>
      </c>
      <c r="C482" s="1" t="e">
        <f>AVERAGE('Тулуз-Пьерон'!R486:AA486)</f>
        <v>#DIV/0!</v>
      </c>
      <c r="D482" s="26" t="e">
        <f t="shared" si="221"/>
        <v>#DIV/0!</v>
      </c>
      <c r="E482" s="26" t="e">
        <f>STDEV('Тулуз-Пьерон'!H486:Q486)</f>
        <v>#DIV/0!</v>
      </c>
      <c r="F482" s="26" t="e">
        <f>STDEV('Тулуз-Пьерон'!R486:AA486)</f>
        <v>#DIV/0!</v>
      </c>
      <c r="G482" s="26" t="e">
        <f>SQRT(RSQ('Тулуз-Пьерон'!H486:Q486,'Тулуз-Пьерон'!R486:AA486))</f>
        <v>#DIV/0!</v>
      </c>
      <c r="J482" s="25" t="e">
        <f t="shared" si="222"/>
        <v>#DIV/0!</v>
      </c>
      <c r="K482" s="25" t="e">
        <f t="shared" si="223"/>
        <v>#DIV/0!</v>
      </c>
      <c r="L482" s="25" t="e">
        <f t="shared" si="224"/>
        <v>#DIV/0!</v>
      </c>
      <c r="M482" s="25" t="e">
        <f t="shared" si="234"/>
        <v>#DIV/0!</v>
      </c>
      <c r="N482" s="25" t="e">
        <f t="shared" si="234"/>
        <v>#DIV/0!</v>
      </c>
      <c r="O482" s="25" t="e">
        <f t="shared" si="225"/>
        <v>#DIV/0!</v>
      </c>
      <c r="P482" s="25" t="e">
        <f t="shared" si="226"/>
        <v>#DIV/0!</v>
      </c>
      <c r="Q482" s="25" t="e">
        <f t="shared" si="227"/>
        <v>#DIV/0!</v>
      </c>
      <c r="R482" s="25" t="e">
        <f t="shared" si="228"/>
        <v>#DIV/0!</v>
      </c>
      <c r="S482" s="25" t="e">
        <f t="shared" si="229"/>
        <v>#DIV/0!</v>
      </c>
      <c r="T482" s="25" t="e">
        <f t="shared" si="230"/>
        <v>#DIV/0!</v>
      </c>
      <c r="U482" s="25" t="e">
        <f t="shared" si="231"/>
        <v>#DIV/0!</v>
      </c>
      <c r="V482" s="25" t="e">
        <f t="shared" si="235"/>
        <v>#DIV/0!</v>
      </c>
      <c r="W482" s="25" t="e">
        <f t="shared" si="235"/>
        <v>#DIV/0!</v>
      </c>
      <c r="X482" s="25" t="e">
        <f t="shared" si="232"/>
        <v>#DIV/0!</v>
      </c>
      <c r="Y482" s="25" t="e">
        <f t="shared" si="239"/>
        <v>#DIV/0!</v>
      </c>
      <c r="Z482" s="25" t="e">
        <f t="shared" si="239"/>
        <v>#DIV/0!</v>
      </c>
      <c r="AA482" s="25" t="e">
        <f t="shared" si="239"/>
        <v>#DIV/0!</v>
      </c>
      <c r="AB482" s="25" t="e">
        <f t="shared" si="239"/>
        <v>#DIV/0!</v>
      </c>
      <c r="AC482" s="25" t="e">
        <f t="shared" si="239"/>
        <v>#DIV/0!</v>
      </c>
      <c r="AD482" s="25" t="e">
        <f t="shared" si="237"/>
        <v>#DIV/0!</v>
      </c>
      <c r="AE482" s="25" t="e">
        <f t="shared" si="237"/>
        <v>#DIV/0!</v>
      </c>
      <c r="AF482" s="25" t="e">
        <f t="shared" si="238"/>
        <v>#DIV/0!</v>
      </c>
      <c r="AG482" s="25" t="e">
        <f t="shared" si="238"/>
        <v>#DIV/0!</v>
      </c>
    </row>
    <row r="483" spans="1:33" x14ac:dyDescent="0.25">
      <c r="A483" s="1">
        <f>'Тулуз-Пьерон'!A487</f>
        <v>0</v>
      </c>
      <c r="B483" s="1" t="e">
        <f>AVERAGE('Тулуз-Пьерон'!H487:Q487)</f>
        <v>#DIV/0!</v>
      </c>
      <c r="C483" s="1" t="e">
        <f>AVERAGE('Тулуз-Пьерон'!R487:AA487)</f>
        <v>#DIV/0!</v>
      </c>
      <c r="D483" s="26" t="e">
        <f t="shared" si="221"/>
        <v>#DIV/0!</v>
      </c>
      <c r="E483" s="26" t="e">
        <f>STDEV('Тулуз-Пьерон'!H487:Q487)</f>
        <v>#DIV/0!</v>
      </c>
      <c r="F483" s="26" t="e">
        <f>STDEV('Тулуз-Пьерон'!R487:AA487)</f>
        <v>#DIV/0!</v>
      </c>
      <c r="G483" s="26" t="e">
        <f>SQRT(RSQ('Тулуз-Пьерон'!H487:Q487,'Тулуз-Пьерон'!R487:AA487))</f>
        <v>#DIV/0!</v>
      </c>
      <c r="J483" s="25" t="e">
        <f t="shared" si="222"/>
        <v>#DIV/0!</v>
      </c>
      <c r="K483" s="25" t="e">
        <f t="shared" si="223"/>
        <v>#DIV/0!</v>
      </c>
      <c r="L483" s="25" t="e">
        <f t="shared" si="224"/>
        <v>#DIV/0!</v>
      </c>
      <c r="M483" s="25" t="e">
        <f t="shared" si="234"/>
        <v>#DIV/0!</v>
      </c>
      <c r="N483" s="25" t="e">
        <f t="shared" si="234"/>
        <v>#DIV/0!</v>
      </c>
      <c r="O483" s="25" t="e">
        <f t="shared" si="225"/>
        <v>#DIV/0!</v>
      </c>
      <c r="P483" s="25" t="e">
        <f t="shared" si="226"/>
        <v>#DIV/0!</v>
      </c>
      <c r="Q483" s="25" t="e">
        <f t="shared" si="227"/>
        <v>#DIV/0!</v>
      </c>
      <c r="R483" s="25" t="e">
        <f t="shared" si="228"/>
        <v>#DIV/0!</v>
      </c>
      <c r="S483" s="25" t="e">
        <f t="shared" si="229"/>
        <v>#DIV/0!</v>
      </c>
      <c r="T483" s="25" t="e">
        <f t="shared" si="230"/>
        <v>#DIV/0!</v>
      </c>
      <c r="U483" s="25" t="e">
        <f t="shared" si="231"/>
        <v>#DIV/0!</v>
      </c>
      <c r="V483" s="25" t="e">
        <f t="shared" si="235"/>
        <v>#DIV/0!</v>
      </c>
      <c r="W483" s="25" t="e">
        <f t="shared" si="235"/>
        <v>#DIV/0!</v>
      </c>
      <c r="X483" s="25" t="e">
        <f t="shared" si="232"/>
        <v>#DIV/0!</v>
      </c>
      <c r="Y483" s="25" t="e">
        <f t="shared" si="239"/>
        <v>#DIV/0!</v>
      </c>
      <c r="Z483" s="25" t="e">
        <f t="shared" si="239"/>
        <v>#DIV/0!</v>
      </c>
      <c r="AA483" s="25" t="e">
        <f t="shared" si="239"/>
        <v>#DIV/0!</v>
      </c>
      <c r="AB483" s="25" t="e">
        <f t="shared" si="239"/>
        <v>#DIV/0!</v>
      </c>
      <c r="AC483" s="25" t="e">
        <f t="shared" si="239"/>
        <v>#DIV/0!</v>
      </c>
      <c r="AD483" s="25" t="e">
        <f t="shared" si="237"/>
        <v>#DIV/0!</v>
      </c>
      <c r="AE483" s="25" t="e">
        <f t="shared" si="237"/>
        <v>#DIV/0!</v>
      </c>
      <c r="AF483" s="25" t="e">
        <f t="shared" si="238"/>
        <v>#DIV/0!</v>
      </c>
      <c r="AG483" s="25" t="e">
        <f t="shared" si="238"/>
        <v>#DIV/0!</v>
      </c>
    </row>
    <row r="484" spans="1:33" x14ac:dyDescent="0.25">
      <c r="A484" s="1">
        <f>'Тулуз-Пьерон'!A488</f>
        <v>0</v>
      </c>
      <c r="B484" s="1" t="e">
        <f>AVERAGE('Тулуз-Пьерон'!H488:Q488)</f>
        <v>#DIV/0!</v>
      </c>
      <c r="C484" s="1" t="e">
        <f>AVERAGE('Тулуз-Пьерон'!R488:AA488)</f>
        <v>#DIV/0!</v>
      </c>
      <c r="D484" s="26" t="e">
        <f t="shared" si="221"/>
        <v>#DIV/0!</v>
      </c>
      <c r="E484" s="26" t="e">
        <f>STDEV('Тулуз-Пьерон'!H488:Q488)</f>
        <v>#DIV/0!</v>
      </c>
      <c r="F484" s="26" t="e">
        <f>STDEV('Тулуз-Пьерон'!R488:AA488)</f>
        <v>#DIV/0!</v>
      </c>
      <c r="G484" s="26" t="e">
        <f>SQRT(RSQ('Тулуз-Пьерон'!H488:Q488,'Тулуз-Пьерон'!R488:AA488))</f>
        <v>#DIV/0!</v>
      </c>
      <c r="J484" s="25" t="e">
        <f t="shared" si="222"/>
        <v>#DIV/0!</v>
      </c>
      <c r="K484" s="25" t="e">
        <f t="shared" si="223"/>
        <v>#DIV/0!</v>
      </c>
      <c r="L484" s="25" t="e">
        <f t="shared" si="224"/>
        <v>#DIV/0!</v>
      </c>
      <c r="M484" s="25" t="e">
        <f t="shared" si="234"/>
        <v>#DIV/0!</v>
      </c>
      <c r="N484" s="25" t="e">
        <f t="shared" si="234"/>
        <v>#DIV/0!</v>
      </c>
      <c r="O484" s="25" t="e">
        <f t="shared" si="225"/>
        <v>#DIV/0!</v>
      </c>
      <c r="P484" s="25" t="e">
        <f t="shared" si="226"/>
        <v>#DIV/0!</v>
      </c>
      <c r="Q484" s="25" t="e">
        <f t="shared" si="227"/>
        <v>#DIV/0!</v>
      </c>
      <c r="R484" s="25" t="e">
        <f t="shared" si="228"/>
        <v>#DIV/0!</v>
      </c>
      <c r="S484" s="25" t="e">
        <f t="shared" si="229"/>
        <v>#DIV/0!</v>
      </c>
      <c r="T484" s="25" t="e">
        <f t="shared" si="230"/>
        <v>#DIV/0!</v>
      </c>
      <c r="U484" s="25" t="e">
        <f t="shared" si="231"/>
        <v>#DIV/0!</v>
      </c>
      <c r="V484" s="25" t="e">
        <f t="shared" si="235"/>
        <v>#DIV/0!</v>
      </c>
      <c r="W484" s="25" t="e">
        <f t="shared" si="235"/>
        <v>#DIV/0!</v>
      </c>
      <c r="X484" s="25" t="e">
        <f t="shared" si="232"/>
        <v>#DIV/0!</v>
      </c>
      <c r="Y484" s="25" t="e">
        <f t="shared" si="239"/>
        <v>#DIV/0!</v>
      </c>
      <c r="Z484" s="25" t="e">
        <f t="shared" si="239"/>
        <v>#DIV/0!</v>
      </c>
      <c r="AA484" s="25" t="e">
        <f t="shared" si="239"/>
        <v>#DIV/0!</v>
      </c>
      <c r="AB484" s="25" t="e">
        <f t="shared" si="239"/>
        <v>#DIV/0!</v>
      </c>
      <c r="AC484" s="25" t="e">
        <f t="shared" si="239"/>
        <v>#DIV/0!</v>
      </c>
      <c r="AD484" s="25" t="e">
        <f t="shared" si="237"/>
        <v>#DIV/0!</v>
      </c>
      <c r="AE484" s="25" t="e">
        <f t="shared" si="237"/>
        <v>#DIV/0!</v>
      </c>
      <c r="AF484" s="25" t="e">
        <f t="shared" si="238"/>
        <v>#DIV/0!</v>
      </c>
      <c r="AG484" s="25" t="e">
        <f t="shared" si="238"/>
        <v>#DIV/0!</v>
      </c>
    </row>
    <row r="485" spans="1:33" x14ac:dyDescent="0.25">
      <c r="A485" s="1">
        <f>'Тулуз-Пьерон'!A489</f>
        <v>0</v>
      </c>
      <c r="B485" s="1" t="e">
        <f>AVERAGE('Тулуз-Пьерон'!H489:Q489)</f>
        <v>#DIV/0!</v>
      </c>
      <c r="C485" s="1" t="e">
        <f>AVERAGE('Тулуз-Пьерон'!R489:AA489)</f>
        <v>#DIV/0!</v>
      </c>
      <c r="D485" s="26" t="e">
        <f t="shared" si="221"/>
        <v>#DIV/0!</v>
      </c>
      <c r="E485" s="26" t="e">
        <f>STDEV('Тулуз-Пьерон'!H489:Q489)</f>
        <v>#DIV/0!</v>
      </c>
      <c r="F485" s="26" t="e">
        <f>STDEV('Тулуз-Пьерон'!R489:AA489)</f>
        <v>#DIV/0!</v>
      </c>
      <c r="G485" s="26" t="e">
        <f>SQRT(RSQ('Тулуз-Пьерон'!H489:Q489,'Тулуз-Пьерон'!R489:AA489))</f>
        <v>#DIV/0!</v>
      </c>
      <c r="J485" s="25" t="e">
        <f t="shared" si="222"/>
        <v>#DIV/0!</v>
      </c>
      <c r="K485" s="25" t="e">
        <f t="shared" si="223"/>
        <v>#DIV/0!</v>
      </c>
      <c r="L485" s="25" t="e">
        <f t="shared" si="224"/>
        <v>#DIV/0!</v>
      </c>
      <c r="M485" s="25" t="e">
        <f t="shared" si="234"/>
        <v>#DIV/0!</v>
      </c>
      <c r="N485" s="25" t="e">
        <f t="shared" si="234"/>
        <v>#DIV/0!</v>
      </c>
      <c r="O485" s="25" t="e">
        <f t="shared" si="225"/>
        <v>#DIV/0!</v>
      </c>
      <c r="P485" s="25" t="e">
        <f t="shared" si="226"/>
        <v>#DIV/0!</v>
      </c>
      <c r="Q485" s="25" t="e">
        <f t="shared" si="227"/>
        <v>#DIV/0!</v>
      </c>
      <c r="R485" s="25" t="e">
        <f t="shared" si="228"/>
        <v>#DIV/0!</v>
      </c>
      <c r="S485" s="25" t="e">
        <f t="shared" si="229"/>
        <v>#DIV/0!</v>
      </c>
      <c r="T485" s="25" t="e">
        <f t="shared" si="230"/>
        <v>#DIV/0!</v>
      </c>
      <c r="U485" s="25" t="e">
        <f t="shared" si="231"/>
        <v>#DIV/0!</v>
      </c>
      <c r="V485" s="25" t="e">
        <f t="shared" si="235"/>
        <v>#DIV/0!</v>
      </c>
      <c r="W485" s="25" t="e">
        <f t="shared" si="235"/>
        <v>#DIV/0!</v>
      </c>
      <c r="X485" s="25" t="e">
        <f t="shared" si="232"/>
        <v>#DIV/0!</v>
      </c>
      <c r="Y485" s="25" t="e">
        <f t="shared" si="239"/>
        <v>#DIV/0!</v>
      </c>
      <c r="Z485" s="25" t="e">
        <f t="shared" si="239"/>
        <v>#DIV/0!</v>
      </c>
      <c r="AA485" s="25" t="e">
        <f t="shared" si="239"/>
        <v>#DIV/0!</v>
      </c>
      <c r="AB485" s="25" t="e">
        <f t="shared" si="239"/>
        <v>#DIV/0!</v>
      </c>
      <c r="AC485" s="25" t="e">
        <f t="shared" si="239"/>
        <v>#DIV/0!</v>
      </c>
      <c r="AD485" s="25" t="e">
        <f t="shared" si="237"/>
        <v>#DIV/0!</v>
      </c>
      <c r="AE485" s="25" t="e">
        <f t="shared" si="237"/>
        <v>#DIV/0!</v>
      </c>
      <c r="AF485" s="25" t="e">
        <f t="shared" si="238"/>
        <v>#DIV/0!</v>
      </c>
      <c r="AG485" s="25" t="e">
        <f t="shared" si="238"/>
        <v>#DIV/0!</v>
      </c>
    </row>
    <row r="486" spans="1:33" x14ac:dyDescent="0.25">
      <c r="A486" s="1">
        <f>'Тулуз-Пьерон'!A490</f>
        <v>0</v>
      </c>
      <c r="B486" s="1" t="e">
        <f>AVERAGE('Тулуз-Пьерон'!H490:Q490)</f>
        <v>#DIV/0!</v>
      </c>
      <c r="C486" s="1" t="e">
        <f>AVERAGE('Тулуз-Пьерон'!R490:AA490)</f>
        <v>#DIV/0!</v>
      </c>
      <c r="D486" s="26" t="e">
        <f t="shared" si="221"/>
        <v>#DIV/0!</v>
      </c>
      <c r="E486" s="26" t="e">
        <f>STDEV('Тулуз-Пьерон'!H490:Q490)</f>
        <v>#DIV/0!</v>
      </c>
      <c r="F486" s="26" t="e">
        <f>STDEV('Тулуз-Пьерон'!R490:AA490)</f>
        <v>#DIV/0!</v>
      </c>
      <c r="G486" s="26" t="e">
        <f>SQRT(RSQ('Тулуз-Пьерон'!H490:Q490,'Тулуз-Пьерон'!R490:AA490))</f>
        <v>#DIV/0!</v>
      </c>
      <c r="J486" s="25" t="e">
        <f t="shared" si="222"/>
        <v>#DIV/0!</v>
      </c>
      <c r="K486" s="25" t="e">
        <f t="shared" si="223"/>
        <v>#DIV/0!</v>
      </c>
      <c r="L486" s="25" t="e">
        <f t="shared" si="224"/>
        <v>#DIV/0!</v>
      </c>
      <c r="M486" s="25" t="e">
        <f t="shared" si="234"/>
        <v>#DIV/0!</v>
      </c>
      <c r="N486" s="25" t="e">
        <f t="shared" si="234"/>
        <v>#DIV/0!</v>
      </c>
      <c r="O486" s="25" t="e">
        <f t="shared" si="225"/>
        <v>#DIV/0!</v>
      </c>
      <c r="P486" s="25" t="e">
        <f t="shared" si="226"/>
        <v>#DIV/0!</v>
      </c>
      <c r="Q486" s="25" t="e">
        <f t="shared" si="227"/>
        <v>#DIV/0!</v>
      </c>
      <c r="R486" s="25" t="e">
        <f t="shared" si="228"/>
        <v>#DIV/0!</v>
      </c>
      <c r="S486" s="25" t="e">
        <f t="shared" si="229"/>
        <v>#DIV/0!</v>
      </c>
      <c r="T486" s="25" t="e">
        <f t="shared" si="230"/>
        <v>#DIV/0!</v>
      </c>
      <c r="U486" s="25" t="e">
        <f t="shared" si="231"/>
        <v>#DIV/0!</v>
      </c>
      <c r="V486" s="25" t="e">
        <f t="shared" si="235"/>
        <v>#DIV/0!</v>
      </c>
      <c r="W486" s="25" t="e">
        <f t="shared" si="235"/>
        <v>#DIV/0!</v>
      </c>
      <c r="X486" s="25" t="e">
        <f t="shared" si="232"/>
        <v>#DIV/0!</v>
      </c>
      <c r="Y486" s="25" t="e">
        <f t="shared" si="239"/>
        <v>#DIV/0!</v>
      </c>
      <c r="Z486" s="25" t="e">
        <f t="shared" si="239"/>
        <v>#DIV/0!</v>
      </c>
      <c r="AA486" s="25" t="e">
        <f t="shared" si="239"/>
        <v>#DIV/0!</v>
      </c>
      <c r="AB486" s="25" t="e">
        <f t="shared" si="239"/>
        <v>#DIV/0!</v>
      </c>
      <c r="AC486" s="25" t="e">
        <f t="shared" si="239"/>
        <v>#DIV/0!</v>
      </c>
      <c r="AD486" s="25" t="e">
        <f t="shared" si="237"/>
        <v>#DIV/0!</v>
      </c>
      <c r="AE486" s="25" t="e">
        <f t="shared" si="237"/>
        <v>#DIV/0!</v>
      </c>
      <c r="AF486" s="25" t="e">
        <f t="shared" si="238"/>
        <v>#DIV/0!</v>
      </c>
      <c r="AG486" s="25" t="e">
        <f t="shared" si="238"/>
        <v>#DIV/0!</v>
      </c>
    </row>
    <row r="487" spans="1:33" x14ac:dyDescent="0.25">
      <c r="A487" s="1">
        <f>'Тулуз-Пьерон'!A491</f>
        <v>0</v>
      </c>
      <c r="B487" s="1" t="e">
        <f>AVERAGE('Тулуз-Пьерон'!H491:Q491)</f>
        <v>#DIV/0!</v>
      </c>
      <c r="C487" s="1" t="e">
        <f>AVERAGE('Тулуз-Пьерон'!R491:AA491)</f>
        <v>#DIV/0!</v>
      </c>
      <c r="D487" s="26" t="e">
        <f t="shared" si="221"/>
        <v>#DIV/0!</v>
      </c>
      <c r="E487" s="26" t="e">
        <f>STDEV('Тулуз-Пьерон'!H491:Q491)</f>
        <v>#DIV/0!</v>
      </c>
      <c r="F487" s="26" t="e">
        <f>STDEV('Тулуз-Пьерон'!R491:AA491)</f>
        <v>#DIV/0!</v>
      </c>
      <c r="G487" s="26" t="e">
        <f>SQRT(RSQ('Тулуз-Пьерон'!H491:Q491,'Тулуз-Пьерон'!R491:AA491))</f>
        <v>#DIV/0!</v>
      </c>
      <c r="J487" s="25" t="e">
        <f t="shared" si="222"/>
        <v>#DIV/0!</v>
      </c>
      <c r="K487" s="25" t="e">
        <f t="shared" si="223"/>
        <v>#DIV/0!</v>
      </c>
      <c r="L487" s="25" t="e">
        <f t="shared" si="224"/>
        <v>#DIV/0!</v>
      </c>
      <c r="M487" s="25" t="e">
        <f t="shared" si="234"/>
        <v>#DIV/0!</v>
      </c>
      <c r="N487" s="25" t="e">
        <f t="shared" si="234"/>
        <v>#DIV/0!</v>
      </c>
      <c r="O487" s="25" t="e">
        <f t="shared" si="225"/>
        <v>#DIV/0!</v>
      </c>
      <c r="P487" s="25" t="e">
        <f t="shared" si="226"/>
        <v>#DIV/0!</v>
      </c>
      <c r="Q487" s="25" t="e">
        <f t="shared" si="227"/>
        <v>#DIV/0!</v>
      </c>
      <c r="R487" s="25" t="e">
        <f t="shared" si="228"/>
        <v>#DIV/0!</v>
      </c>
      <c r="S487" s="25" t="e">
        <f t="shared" si="229"/>
        <v>#DIV/0!</v>
      </c>
      <c r="T487" s="25" t="e">
        <f t="shared" si="230"/>
        <v>#DIV/0!</v>
      </c>
      <c r="U487" s="25" t="e">
        <f t="shared" si="231"/>
        <v>#DIV/0!</v>
      </c>
      <c r="V487" s="25" t="e">
        <f t="shared" si="235"/>
        <v>#DIV/0!</v>
      </c>
      <c r="W487" s="25" t="e">
        <f t="shared" si="235"/>
        <v>#DIV/0!</v>
      </c>
      <c r="X487" s="25" t="e">
        <f t="shared" si="232"/>
        <v>#DIV/0!</v>
      </c>
      <c r="Y487" s="25" t="e">
        <f t="shared" si="239"/>
        <v>#DIV/0!</v>
      </c>
      <c r="Z487" s="25" t="e">
        <f t="shared" si="239"/>
        <v>#DIV/0!</v>
      </c>
      <c r="AA487" s="25" t="e">
        <f t="shared" si="239"/>
        <v>#DIV/0!</v>
      </c>
      <c r="AB487" s="25" t="e">
        <f t="shared" si="239"/>
        <v>#DIV/0!</v>
      </c>
      <c r="AC487" s="25" t="e">
        <f t="shared" si="239"/>
        <v>#DIV/0!</v>
      </c>
      <c r="AD487" s="25" t="e">
        <f t="shared" si="237"/>
        <v>#DIV/0!</v>
      </c>
      <c r="AE487" s="25" t="e">
        <f t="shared" si="237"/>
        <v>#DIV/0!</v>
      </c>
      <c r="AF487" s="25" t="e">
        <f t="shared" si="238"/>
        <v>#DIV/0!</v>
      </c>
      <c r="AG487" s="25" t="e">
        <f t="shared" si="238"/>
        <v>#DIV/0!</v>
      </c>
    </row>
    <row r="488" spans="1:33" x14ac:dyDescent="0.25">
      <c r="A488" s="1">
        <f>'Тулуз-Пьерон'!A492</f>
        <v>0</v>
      </c>
      <c r="B488" s="1" t="e">
        <f>AVERAGE('Тулуз-Пьерон'!H492:Q492)</f>
        <v>#DIV/0!</v>
      </c>
      <c r="C488" s="1" t="e">
        <f>AVERAGE('Тулуз-Пьерон'!R492:AA492)</f>
        <v>#DIV/0!</v>
      </c>
      <c r="D488" s="26" t="e">
        <f t="shared" si="221"/>
        <v>#DIV/0!</v>
      </c>
      <c r="E488" s="26" t="e">
        <f>STDEV('Тулуз-Пьерон'!H492:Q492)</f>
        <v>#DIV/0!</v>
      </c>
      <c r="F488" s="26" t="e">
        <f>STDEV('Тулуз-Пьерон'!R492:AA492)</f>
        <v>#DIV/0!</v>
      </c>
      <c r="G488" s="26" t="e">
        <f>SQRT(RSQ('Тулуз-Пьерон'!H492:Q492,'Тулуз-Пьерон'!R492:AA492))</f>
        <v>#DIV/0!</v>
      </c>
      <c r="J488" s="25" t="e">
        <f t="shared" si="222"/>
        <v>#DIV/0!</v>
      </c>
      <c r="K488" s="25" t="e">
        <f t="shared" si="223"/>
        <v>#DIV/0!</v>
      </c>
      <c r="L488" s="25" t="e">
        <f t="shared" si="224"/>
        <v>#DIV/0!</v>
      </c>
      <c r="M488" s="25" t="e">
        <f t="shared" si="234"/>
        <v>#DIV/0!</v>
      </c>
      <c r="N488" s="25" t="e">
        <f t="shared" si="234"/>
        <v>#DIV/0!</v>
      </c>
      <c r="O488" s="25" t="e">
        <f t="shared" si="225"/>
        <v>#DIV/0!</v>
      </c>
      <c r="P488" s="25" t="e">
        <f t="shared" si="226"/>
        <v>#DIV/0!</v>
      </c>
      <c r="Q488" s="25" t="e">
        <f t="shared" si="227"/>
        <v>#DIV/0!</v>
      </c>
      <c r="R488" s="25" t="e">
        <f t="shared" si="228"/>
        <v>#DIV/0!</v>
      </c>
      <c r="S488" s="25" t="e">
        <f t="shared" si="229"/>
        <v>#DIV/0!</v>
      </c>
      <c r="T488" s="25" t="e">
        <f t="shared" si="230"/>
        <v>#DIV/0!</v>
      </c>
      <c r="U488" s="25" t="e">
        <f t="shared" si="231"/>
        <v>#DIV/0!</v>
      </c>
      <c r="V488" s="25" t="e">
        <f t="shared" si="235"/>
        <v>#DIV/0!</v>
      </c>
      <c r="W488" s="25" t="e">
        <f t="shared" si="235"/>
        <v>#DIV/0!</v>
      </c>
      <c r="X488" s="25" t="e">
        <f t="shared" si="232"/>
        <v>#DIV/0!</v>
      </c>
      <c r="Y488" s="25" t="e">
        <f t="shared" si="239"/>
        <v>#DIV/0!</v>
      </c>
      <c r="Z488" s="25" t="e">
        <f t="shared" si="239"/>
        <v>#DIV/0!</v>
      </c>
      <c r="AA488" s="25" t="e">
        <f t="shared" si="239"/>
        <v>#DIV/0!</v>
      </c>
      <c r="AB488" s="25" t="e">
        <f t="shared" si="239"/>
        <v>#DIV/0!</v>
      </c>
      <c r="AC488" s="25" t="e">
        <f t="shared" si="239"/>
        <v>#DIV/0!</v>
      </c>
      <c r="AD488" s="25" t="e">
        <f t="shared" si="237"/>
        <v>#DIV/0!</v>
      </c>
      <c r="AE488" s="25" t="e">
        <f t="shared" si="237"/>
        <v>#DIV/0!</v>
      </c>
      <c r="AF488" s="25" t="e">
        <f t="shared" si="238"/>
        <v>#DIV/0!</v>
      </c>
      <c r="AG488" s="25" t="e">
        <f t="shared" si="238"/>
        <v>#DIV/0!</v>
      </c>
    </row>
    <row r="489" spans="1:33" x14ac:dyDescent="0.25">
      <c r="A489" s="1">
        <f>'Тулуз-Пьерон'!A493</f>
        <v>0</v>
      </c>
      <c r="B489" s="1" t="e">
        <f>AVERAGE('Тулуз-Пьерон'!H493:Q493)</f>
        <v>#DIV/0!</v>
      </c>
      <c r="C489" s="1" t="e">
        <f>AVERAGE('Тулуз-Пьерон'!R493:AA493)</f>
        <v>#DIV/0!</v>
      </c>
      <c r="D489" s="26" t="e">
        <f t="shared" si="221"/>
        <v>#DIV/0!</v>
      </c>
      <c r="E489" s="26" t="e">
        <f>STDEV('Тулуз-Пьерон'!H493:Q493)</f>
        <v>#DIV/0!</v>
      </c>
      <c r="F489" s="26" t="e">
        <f>STDEV('Тулуз-Пьерон'!R493:AA493)</f>
        <v>#DIV/0!</v>
      </c>
      <c r="G489" s="26" t="e">
        <f>SQRT(RSQ('Тулуз-Пьерон'!H493:Q493,'Тулуз-Пьерон'!R493:AA493))</f>
        <v>#DIV/0!</v>
      </c>
      <c r="J489" s="25" t="e">
        <f t="shared" si="222"/>
        <v>#DIV/0!</v>
      </c>
      <c r="K489" s="25" t="e">
        <f t="shared" si="223"/>
        <v>#DIV/0!</v>
      </c>
      <c r="L489" s="25" t="e">
        <f t="shared" si="224"/>
        <v>#DIV/0!</v>
      </c>
      <c r="M489" s="25" t="e">
        <f t="shared" si="234"/>
        <v>#DIV/0!</v>
      </c>
      <c r="N489" s="25" t="e">
        <f t="shared" si="234"/>
        <v>#DIV/0!</v>
      </c>
      <c r="O489" s="25" t="e">
        <f t="shared" si="225"/>
        <v>#DIV/0!</v>
      </c>
      <c r="P489" s="25" t="e">
        <f t="shared" si="226"/>
        <v>#DIV/0!</v>
      </c>
      <c r="Q489" s="25" t="e">
        <f t="shared" si="227"/>
        <v>#DIV/0!</v>
      </c>
      <c r="R489" s="25" t="e">
        <f t="shared" si="228"/>
        <v>#DIV/0!</v>
      </c>
      <c r="S489" s="25" t="e">
        <f t="shared" si="229"/>
        <v>#DIV/0!</v>
      </c>
      <c r="T489" s="25" t="e">
        <f t="shared" si="230"/>
        <v>#DIV/0!</v>
      </c>
      <c r="U489" s="25" t="e">
        <f t="shared" si="231"/>
        <v>#DIV/0!</v>
      </c>
      <c r="V489" s="25" t="e">
        <f t="shared" si="235"/>
        <v>#DIV/0!</v>
      </c>
      <c r="W489" s="25" t="e">
        <f t="shared" si="235"/>
        <v>#DIV/0!</v>
      </c>
      <c r="X489" s="25" t="e">
        <f t="shared" si="232"/>
        <v>#DIV/0!</v>
      </c>
      <c r="Y489" s="25" t="e">
        <f t="shared" si="239"/>
        <v>#DIV/0!</v>
      </c>
      <c r="Z489" s="25" t="e">
        <f t="shared" si="239"/>
        <v>#DIV/0!</v>
      </c>
      <c r="AA489" s="25" t="e">
        <f t="shared" si="239"/>
        <v>#DIV/0!</v>
      </c>
      <c r="AB489" s="25" t="e">
        <f t="shared" si="239"/>
        <v>#DIV/0!</v>
      </c>
      <c r="AC489" s="25" t="e">
        <f t="shared" si="239"/>
        <v>#DIV/0!</v>
      </c>
      <c r="AD489" s="25" t="e">
        <f t="shared" si="237"/>
        <v>#DIV/0!</v>
      </c>
      <c r="AE489" s="25" t="e">
        <f t="shared" si="237"/>
        <v>#DIV/0!</v>
      </c>
      <c r="AF489" s="25" t="e">
        <f t="shared" si="238"/>
        <v>#DIV/0!</v>
      </c>
      <c r="AG489" s="25" t="e">
        <f t="shared" si="238"/>
        <v>#DIV/0!</v>
      </c>
    </row>
    <row r="490" spans="1:33" x14ac:dyDescent="0.25">
      <c r="A490" s="1">
        <f>'Тулуз-Пьерон'!A494</f>
        <v>0</v>
      </c>
      <c r="B490" s="1" t="e">
        <f>AVERAGE('Тулуз-Пьерон'!H494:Q494)</f>
        <v>#DIV/0!</v>
      </c>
      <c r="C490" s="1" t="e">
        <f>AVERAGE('Тулуз-Пьерон'!R494:AA494)</f>
        <v>#DIV/0!</v>
      </c>
      <c r="D490" s="26" t="e">
        <f t="shared" si="221"/>
        <v>#DIV/0!</v>
      </c>
      <c r="E490" s="26" t="e">
        <f>STDEV('Тулуз-Пьерон'!H494:Q494)</f>
        <v>#DIV/0!</v>
      </c>
      <c r="F490" s="26" t="e">
        <f>STDEV('Тулуз-Пьерон'!R494:AA494)</f>
        <v>#DIV/0!</v>
      </c>
      <c r="G490" s="26" t="e">
        <f>SQRT(RSQ('Тулуз-Пьерон'!H494:Q494,'Тулуз-Пьерон'!R494:AA494))</f>
        <v>#DIV/0!</v>
      </c>
      <c r="J490" s="25" t="e">
        <f t="shared" si="222"/>
        <v>#DIV/0!</v>
      </c>
      <c r="K490" s="25" t="e">
        <f t="shared" si="223"/>
        <v>#DIV/0!</v>
      </c>
      <c r="L490" s="25" t="e">
        <f t="shared" si="224"/>
        <v>#DIV/0!</v>
      </c>
      <c r="M490" s="25" t="e">
        <f t="shared" si="234"/>
        <v>#DIV/0!</v>
      </c>
      <c r="N490" s="25" t="e">
        <f t="shared" si="234"/>
        <v>#DIV/0!</v>
      </c>
      <c r="O490" s="25" t="e">
        <f t="shared" si="225"/>
        <v>#DIV/0!</v>
      </c>
      <c r="P490" s="25" t="e">
        <f t="shared" si="226"/>
        <v>#DIV/0!</v>
      </c>
      <c r="Q490" s="25" t="e">
        <f t="shared" si="227"/>
        <v>#DIV/0!</v>
      </c>
      <c r="R490" s="25" t="e">
        <f t="shared" si="228"/>
        <v>#DIV/0!</v>
      </c>
      <c r="S490" s="25" t="e">
        <f t="shared" si="229"/>
        <v>#DIV/0!</v>
      </c>
      <c r="T490" s="25" t="e">
        <f t="shared" si="230"/>
        <v>#DIV/0!</v>
      </c>
      <c r="U490" s="25" t="e">
        <f t="shared" si="231"/>
        <v>#DIV/0!</v>
      </c>
      <c r="V490" s="25" t="e">
        <f t="shared" si="235"/>
        <v>#DIV/0!</v>
      </c>
      <c r="W490" s="25" t="e">
        <f t="shared" si="235"/>
        <v>#DIV/0!</v>
      </c>
      <c r="X490" s="25" t="e">
        <f t="shared" si="232"/>
        <v>#DIV/0!</v>
      </c>
      <c r="Y490" s="25" t="e">
        <f t="shared" si="239"/>
        <v>#DIV/0!</v>
      </c>
      <c r="Z490" s="25" t="e">
        <f t="shared" si="239"/>
        <v>#DIV/0!</v>
      </c>
      <c r="AA490" s="25" t="e">
        <f t="shared" si="239"/>
        <v>#DIV/0!</v>
      </c>
      <c r="AB490" s="25" t="e">
        <f t="shared" si="239"/>
        <v>#DIV/0!</v>
      </c>
      <c r="AC490" s="25" t="e">
        <f t="shared" si="239"/>
        <v>#DIV/0!</v>
      </c>
      <c r="AD490" s="25" t="e">
        <f t="shared" si="237"/>
        <v>#DIV/0!</v>
      </c>
      <c r="AE490" s="25" t="e">
        <f t="shared" si="237"/>
        <v>#DIV/0!</v>
      </c>
      <c r="AF490" s="25" t="e">
        <f t="shared" si="238"/>
        <v>#DIV/0!</v>
      </c>
      <c r="AG490" s="25" t="e">
        <f t="shared" si="238"/>
        <v>#DIV/0!</v>
      </c>
    </row>
    <row r="491" spans="1:33" x14ac:dyDescent="0.25">
      <c r="A491" s="1">
        <f>'Тулуз-Пьерон'!A495</f>
        <v>0</v>
      </c>
      <c r="B491" s="1" t="e">
        <f>AVERAGE('Тулуз-Пьерон'!H495:Q495)</f>
        <v>#DIV/0!</v>
      </c>
      <c r="C491" s="1" t="e">
        <f>AVERAGE('Тулуз-Пьерон'!R495:AA495)</f>
        <v>#DIV/0!</v>
      </c>
      <c r="D491" s="26" t="e">
        <f t="shared" si="221"/>
        <v>#DIV/0!</v>
      </c>
      <c r="E491" s="26" t="e">
        <f>STDEV('Тулуз-Пьерон'!H495:Q495)</f>
        <v>#DIV/0!</v>
      </c>
      <c r="F491" s="26" t="e">
        <f>STDEV('Тулуз-Пьерон'!R495:AA495)</f>
        <v>#DIV/0!</v>
      </c>
      <c r="G491" s="26" t="e">
        <f>SQRT(RSQ('Тулуз-Пьерон'!H495:Q495,'Тулуз-Пьерон'!R495:AA495))</f>
        <v>#DIV/0!</v>
      </c>
      <c r="J491" s="25" t="e">
        <f t="shared" si="222"/>
        <v>#DIV/0!</v>
      </c>
      <c r="K491" s="25" t="e">
        <f t="shared" si="223"/>
        <v>#DIV/0!</v>
      </c>
      <c r="L491" s="25" t="e">
        <f t="shared" si="224"/>
        <v>#DIV/0!</v>
      </c>
      <c r="M491" s="25" t="e">
        <f t="shared" ref="M491:N510" si="240">IF(AND($B491&gt;0,$B491&lt;=15),"ПАТОЛОГИЯ",IF(AND($B491&gt;15,$B491&lt;=25),"Слабая",IF(AND($B491&gt;25,$B491&lt;=36),"Средняя",IF(AND($B491&gt;36,$B491&lt;=48),"Хорошая",IF($B491&gt;48,"Высокая","ОШИБКА")))))</f>
        <v>#DIV/0!</v>
      </c>
      <c r="N491" s="25" t="e">
        <f t="shared" si="240"/>
        <v>#DIV/0!</v>
      </c>
      <c r="O491" s="25" t="e">
        <f t="shared" si="225"/>
        <v>#DIV/0!</v>
      </c>
      <c r="P491" s="25" t="e">
        <f t="shared" si="226"/>
        <v>#DIV/0!</v>
      </c>
      <c r="Q491" s="25" t="e">
        <f t="shared" si="227"/>
        <v>#DIV/0!</v>
      </c>
      <c r="R491" s="25" t="e">
        <f t="shared" si="228"/>
        <v>#DIV/0!</v>
      </c>
      <c r="S491" s="25" t="e">
        <f t="shared" si="229"/>
        <v>#DIV/0!</v>
      </c>
      <c r="T491" s="25" t="e">
        <f t="shared" si="230"/>
        <v>#DIV/0!</v>
      </c>
      <c r="U491" s="25" t="e">
        <f t="shared" si="231"/>
        <v>#DIV/0!</v>
      </c>
      <c r="V491" s="25" t="e">
        <f t="shared" ref="V491:W510" si="241">IF(AND($D491&gt;0,$D491&lt;=0.88),"ПАТОЛОГИЯ",IF(AND($D491&gt;0.88,$D491&lt;=0.91),"Слабая",IF(AND($D491&gt;0.91,$D491&lt;=0.95),"Средняя",IF(AND($D491&gt;0.95,$D491&lt;=0.97),"Хорошая",IF(AND($D491&gt;0.97,$D491&lt;=1),"Высокая","ОШИБКА")))))</f>
        <v>#DIV/0!</v>
      </c>
      <c r="W491" s="25" t="e">
        <f t="shared" si="241"/>
        <v>#DIV/0!</v>
      </c>
      <c r="X491" s="25" t="e">
        <f t="shared" si="232"/>
        <v>#DIV/0!</v>
      </c>
      <c r="Y491" s="25" t="e">
        <f t="shared" ref="Y491:AC500" si="242">IF(AND($D491&gt;0,$D491&lt;=0.89),"ПАТОЛОГИЯ",IF(AND($D491&gt;0.89,$D491&lt;=0.91),"Слабая",IF(AND($D491&gt;91,$D491&lt;=0.93),"Средняя",IF(AND($D491&gt;0.93,$D491&lt;=0.96),"Хорошая",IF(AND($D491&gt;0.96,$D491&lt;=1),"Высокая","ОШИБКА")))))</f>
        <v>#DIV/0!</v>
      </c>
      <c r="Z491" s="25" t="e">
        <f t="shared" si="242"/>
        <v>#DIV/0!</v>
      </c>
      <c r="AA491" s="25" t="e">
        <f t="shared" si="242"/>
        <v>#DIV/0!</v>
      </c>
      <c r="AB491" s="25" t="e">
        <f t="shared" si="242"/>
        <v>#DIV/0!</v>
      </c>
      <c r="AC491" s="25" t="e">
        <f t="shared" si="242"/>
        <v>#DIV/0!</v>
      </c>
      <c r="AD491" s="25" t="e">
        <f t="shared" ref="AD491:AE510" si="243">IF(AND($D491&gt;0,$D491&lt;=0.9),"ПАТОЛОГИЯ",IF($D491=0.91,"Слабая",IF(AND($D491&gt;0.91,$D491&lt;=0.94),"Средняя",IF(AND($D491&gt;0.94,$D491&lt;=0.97),"Хорошая",IF(AND($D491&gt;0.97,$D491&lt;=1),"Высокая","ОШИБКА")))))</f>
        <v>#DIV/0!</v>
      </c>
      <c r="AE491" s="25" t="e">
        <f t="shared" si="243"/>
        <v>#DIV/0!</v>
      </c>
      <c r="AF491" s="25" t="e">
        <f t="shared" ref="AF491:AG510" si="244">IF(AND($D491&gt;0,$D491&lt;=0.9),"ПАТОЛОГИЯ",IF(AND($D491&gt;0.9,$D491&lt;=92),"Слабая",IF(AND($D491&gt;92,$D491&lt;=0.95),"Средняя",IF(AND($D491&gt;0.95,$D491&lt;=0.97),"Хорошая",IF(AND($D491&gt;0.97,$D491&lt;=1),"Высокая","ОШИБКА")))))</f>
        <v>#DIV/0!</v>
      </c>
      <c r="AG491" s="25" t="e">
        <f t="shared" si="244"/>
        <v>#DIV/0!</v>
      </c>
    </row>
    <row r="492" spans="1:33" x14ac:dyDescent="0.25">
      <c r="A492" s="1">
        <f>'Тулуз-Пьерон'!A496</f>
        <v>0</v>
      </c>
      <c r="B492" s="1" t="e">
        <f>AVERAGE('Тулуз-Пьерон'!H496:Q496)</f>
        <v>#DIV/0!</v>
      </c>
      <c r="C492" s="1" t="e">
        <f>AVERAGE('Тулуз-Пьерон'!R496:AA496)</f>
        <v>#DIV/0!</v>
      </c>
      <c r="D492" s="26" t="e">
        <f t="shared" si="221"/>
        <v>#DIV/0!</v>
      </c>
      <c r="E492" s="26" t="e">
        <f>STDEV('Тулуз-Пьерон'!H496:Q496)</f>
        <v>#DIV/0!</v>
      </c>
      <c r="F492" s="26" t="e">
        <f>STDEV('Тулуз-Пьерон'!R496:AA496)</f>
        <v>#DIV/0!</v>
      </c>
      <c r="G492" s="26" t="e">
        <f>SQRT(RSQ('Тулуз-Пьерон'!H496:Q496,'Тулуз-Пьерон'!R496:AA496))</f>
        <v>#DIV/0!</v>
      </c>
      <c r="J492" s="25" t="e">
        <f t="shared" si="222"/>
        <v>#DIV/0!</v>
      </c>
      <c r="K492" s="25" t="e">
        <f t="shared" si="223"/>
        <v>#DIV/0!</v>
      </c>
      <c r="L492" s="25" t="e">
        <f t="shared" si="224"/>
        <v>#DIV/0!</v>
      </c>
      <c r="M492" s="25" t="e">
        <f t="shared" si="240"/>
        <v>#DIV/0!</v>
      </c>
      <c r="N492" s="25" t="e">
        <f t="shared" si="240"/>
        <v>#DIV/0!</v>
      </c>
      <c r="O492" s="25" t="e">
        <f t="shared" si="225"/>
        <v>#DIV/0!</v>
      </c>
      <c r="P492" s="25" t="e">
        <f t="shared" si="226"/>
        <v>#DIV/0!</v>
      </c>
      <c r="Q492" s="25" t="e">
        <f t="shared" si="227"/>
        <v>#DIV/0!</v>
      </c>
      <c r="R492" s="25" t="e">
        <f t="shared" si="228"/>
        <v>#DIV/0!</v>
      </c>
      <c r="S492" s="25" t="e">
        <f t="shared" si="229"/>
        <v>#DIV/0!</v>
      </c>
      <c r="T492" s="25" t="e">
        <f t="shared" si="230"/>
        <v>#DIV/0!</v>
      </c>
      <c r="U492" s="25" t="e">
        <f t="shared" si="231"/>
        <v>#DIV/0!</v>
      </c>
      <c r="V492" s="25" t="e">
        <f t="shared" si="241"/>
        <v>#DIV/0!</v>
      </c>
      <c r="W492" s="25" t="e">
        <f t="shared" si="241"/>
        <v>#DIV/0!</v>
      </c>
      <c r="X492" s="25" t="e">
        <f t="shared" si="232"/>
        <v>#DIV/0!</v>
      </c>
      <c r="Y492" s="25" t="e">
        <f t="shared" si="242"/>
        <v>#DIV/0!</v>
      </c>
      <c r="Z492" s="25" t="e">
        <f t="shared" si="242"/>
        <v>#DIV/0!</v>
      </c>
      <c r="AA492" s="25" t="e">
        <f t="shared" si="242"/>
        <v>#DIV/0!</v>
      </c>
      <c r="AB492" s="25" t="e">
        <f t="shared" si="242"/>
        <v>#DIV/0!</v>
      </c>
      <c r="AC492" s="25" t="e">
        <f t="shared" si="242"/>
        <v>#DIV/0!</v>
      </c>
      <c r="AD492" s="25" t="e">
        <f t="shared" si="243"/>
        <v>#DIV/0!</v>
      </c>
      <c r="AE492" s="25" t="e">
        <f t="shared" si="243"/>
        <v>#DIV/0!</v>
      </c>
      <c r="AF492" s="25" t="e">
        <f t="shared" si="244"/>
        <v>#DIV/0!</v>
      </c>
      <c r="AG492" s="25" t="e">
        <f t="shared" si="244"/>
        <v>#DIV/0!</v>
      </c>
    </row>
    <row r="493" spans="1:33" x14ac:dyDescent="0.25">
      <c r="A493" s="1">
        <f>'Тулуз-Пьерон'!A497</f>
        <v>0</v>
      </c>
      <c r="B493" s="1" t="e">
        <f>AVERAGE('Тулуз-Пьерон'!H497:Q497)</f>
        <v>#DIV/0!</v>
      </c>
      <c r="C493" s="1" t="e">
        <f>AVERAGE('Тулуз-Пьерон'!R497:AA497)</f>
        <v>#DIV/0!</v>
      </c>
      <c r="D493" s="26" t="e">
        <f t="shared" si="221"/>
        <v>#DIV/0!</v>
      </c>
      <c r="E493" s="26" t="e">
        <f>STDEV('Тулуз-Пьерон'!H497:Q497)</f>
        <v>#DIV/0!</v>
      </c>
      <c r="F493" s="26" t="e">
        <f>STDEV('Тулуз-Пьерон'!R497:AA497)</f>
        <v>#DIV/0!</v>
      </c>
      <c r="G493" s="26" t="e">
        <f>SQRT(RSQ('Тулуз-Пьерон'!H497:Q497,'Тулуз-Пьерон'!R497:AA497))</f>
        <v>#DIV/0!</v>
      </c>
      <c r="J493" s="25" t="e">
        <f t="shared" si="222"/>
        <v>#DIV/0!</v>
      </c>
      <c r="K493" s="25" t="e">
        <f t="shared" si="223"/>
        <v>#DIV/0!</v>
      </c>
      <c r="L493" s="25" t="e">
        <f t="shared" si="224"/>
        <v>#DIV/0!</v>
      </c>
      <c r="M493" s="25" t="e">
        <f t="shared" si="240"/>
        <v>#DIV/0!</v>
      </c>
      <c r="N493" s="25" t="e">
        <f t="shared" si="240"/>
        <v>#DIV/0!</v>
      </c>
      <c r="O493" s="25" t="e">
        <f t="shared" si="225"/>
        <v>#DIV/0!</v>
      </c>
      <c r="P493" s="25" t="e">
        <f t="shared" si="226"/>
        <v>#DIV/0!</v>
      </c>
      <c r="Q493" s="25" t="e">
        <f t="shared" si="227"/>
        <v>#DIV/0!</v>
      </c>
      <c r="R493" s="25" t="e">
        <f t="shared" si="228"/>
        <v>#DIV/0!</v>
      </c>
      <c r="S493" s="25" t="e">
        <f t="shared" si="229"/>
        <v>#DIV/0!</v>
      </c>
      <c r="T493" s="25" t="e">
        <f t="shared" si="230"/>
        <v>#DIV/0!</v>
      </c>
      <c r="U493" s="25" t="e">
        <f t="shared" si="231"/>
        <v>#DIV/0!</v>
      </c>
      <c r="V493" s="25" t="e">
        <f t="shared" si="241"/>
        <v>#DIV/0!</v>
      </c>
      <c r="W493" s="25" t="e">
        <f t="shared" si="241"/>
        <v>#DIV/0!</v>
      </c>
      <c r="X493" s="25" t="e">
        <f t="shared" si="232"/>
        <v>#DIV/0!</v>
      </c>
      <c r="Y493" s="25" t="e">
        <f t="shared" si="242"/>
        <v>#DIV/0!</v>
      </c>
      <c r="Z493" s="25" t="e">
        <f t="shared" si="242"/>
        <v>#DIV/0!</v>
      </c>
      <c r="AA493" s="25" t="e">
        <f t="shared" si="242"/>
        <v>#DIV/0!</v>
      </c>
      <c r="AB493" s="25" t="e">
        <f t="shared" si="242"/>
        <v>#DIV/0!</v>
      </c>
      <c r="AC493" s="25" t="e">
        <f t="shared" si="242"/>
        <v>#DIV/0!</v>
      </c>
      <c r="AD493" s="25" t="e">
        <f t="shared" si="243"/>
        <v>#DIV/0!</v>
      </c>
      <c r="AE493" s="25" t="e">
        <f t="shared" si="243"/>
        <v>#DIV/0!</v>
      </c>
      <c r="AF493" s="25" t="e">
        <f t="shared" si="244"/>
        <v>#DIV/0!</v>
      </c>
      <c r="AG493" s="25" t="e">
        <f t="shared" si="244"/>
        <v>#DIV/0!</v>
      </c>
    </row>
    <row r="494" spans="1:33" x14ac:dyDescent="0.25">
      <c r="A494" s="1">
        <f>'Тулуз-Пьерон'!A498</f>
        <v>0</v>
      </c>
      <c r="B494" s="1" t="e">
        <f>AVERAGE('Тулуз-Пьерон'!H498:Q498)</f>
        <v>#DIV/0!</v>
      </c>
      <c r="C494" s="1" t="e">
        <f>AVERAGE('Тулуз-Пьерон'!R498:AA498)</f>
        <v>#DIV/0!</v>
      </c>
      <c r="D494" s="26" t="e">
        <f t="shared" si="221"/>
        <v>#DIV/0!</v>
      </c>
      <c r="E494" s="26" t="e">
        <f>STDEV('Тулуз-Пьерон'!H498:Q498)</f>
        <v>#DIV/0!</v>
      </c>
      <c r="F494" s="26" t="e">
        <f>STDEV('Тулуз-Пьерон'!R498:AA498)</f>
        <v>#DIV/0!</v>
      </c>
      <c r="G494" s="26" t="e">
        <f>SQRT(RSQ('Тулуз-Пьерон'!H498:Q498,'Тулуз-Пьерон'!R498:AA498))</f>
        <v>#DIV/0!</v>
      </c>
      <c r="J494" s="25" t="e">
        <f t="shared" si="222"/>
        <v>#DIV/0!</v>
      </c>
      <c r="K494" s="25" t="e">
        <f t="shared" si="223"/>
        <v>#DIV/0!</v>
      </c>
      <c r="L494" s="25" t="e">
        <f t="shared" si="224"/>
        <v>#DIV/0!</v>
      </c>
      <c r="M494" s="25" t="e">
        <f t="shared" si="240"/>
        <v>#DIV/0!</v>
      </c>
      <c r="N494" s="25" t="e">
        <f t="shared" si="240"/>
        <v>#DIV/0!</v>
      </c>
      <c r="O494" s="25" t="e">
        <f t="shared" si="225"/>
        <v>#DIV/0!</v>
      </c>
      <c r="P494" s="25" t="e">
        <f t="shared" si="226"/>
        <v>#DIV/0!</v>
      </c>
      <c r="Q494" s="25" t="e">
        <f t="shared" si="227"/>
        <v>#DIV/0!</v>
      </c>
      <c r="R494" s="25" t="e">
        <f t="shared" si="228"/>
        <v>#DIV/0!</v>
      </c>
      <c r="S494" s="25" t="e">
        <f t="shared" si="229"/>
        <v>#DIV/0!</v>
      </c>
      <c r="T494" s="25" t="e">
        <f t="shared" si="230"/>
        <v>#DIV/0!</v>
      </c>
      <c r="U494" s="25" t="e">
        <f t="shared" si="231"/>
        <v>#DIV/0!</v>
      </c>
      <c r="V494" s="25" t="e">
        <f t="shared" si="241"/>
        <v>#DIV/0!</v>
      </c>
      <c r="W494" s="25" t="e">
        <f t="shared" si="241"/>
        <v>#DIV/0!</v>
      </c>
      <c r="X494" s="25" t="e">
        <f t="shared" si="232"/>
        <v>#DIV/0!</v>
      </c>
      <c r="Y494" s="25" t="e">
        <f t="shared" si="242"/>
        <v>#DIV/0!</v>
      </c>
      <c r="Z494" s="25" t="e">
        <f t="shared" si="242"/>
        <v>#DIV/0!</v>
      </c>
      <c r="AA494" s="25" t="e">
        <f t="shared" si="242"/>
        <v>#DIV/0!</v>
      </c>
      <c r="AB494" s="25" t="e">
        <f t="shared" si="242"/>
        <v>#DIV/0!</v>
      </c>
      <c r="AC494" s="25" t="e">
        <f t="shared" si="242"/>
        <v>#DIV/0!</v>
      </c>
      <c r="AD494" s="25" t="e">
        <f t="shared" si="243"/>
        <v>#DIV/0!</v>
      </c>
      <c r="AE494" s="25" t="e">
        <f t="shared" si="243"/>
        <v>#DIV/0!</v>
      </c>
      <c r="AF494" s="25" t="e">
        <f t="shared" si="244"/>
        <v>#DIV/0!</v>
      </c>
      <c r="AG494" s="25" t="e">
        <f t="shared" si="244"/>
        <v>#DIV/0!</v>
      </c>
    </row>
    <row r="495" spans="1:33" x14ac:dyDescent="0.25">
      <c r="A495" s="1">
        <f>'Тулуз-Пьерон'!A499</f>
        <v>0</v>
      </c>
      <c r="B495" s="1" t="e">
        <f>AVERAGE('Тулуз-Пьерон'!H499:Q499)</f>
        <v>#DIV/0!</v>
      </c>
      <c r="C495" s="1" t="e">
        <f>AVERAGE('Тулуз-Пьерон'!R499:AA499)</f>
        <v>#DIV/0!</v>
      </c>
      <c r="D495" s="26" t="e">
        <f t="shared" si="221"/>
        <v>#DIV/0!</v>
      </c>
      <c r="E495" s="26" t="e">
        <f>STDEV('Тулуз-Пьерон'!H499:Q499)</f>
        <v>#DIV/0!</v>
      </c>
      <c r="F495" s="26" t="e">
        <f>STDEV('Тулуз-Пьерон'!R499:AA499)</f>
        <v>#DIV/0!</v>
      </c>
      <c r="G495" s="26" t="e">
        <f>SQRT(RSQ('Тулуз-Пьерон'!H499:Q499,'Тулуз-Пьерон'!R499:AA499))</f>
        <v>#DIV/0!</v>
      </c>
      <c r="J495" s="25" t="e">
        <f t="shared" si="222"/>
        <v>#DIV/0!</v>
      </c>
      <c r="K495" s="25" t="e">
        <f t="shared" si="223"/>
        <v>#DIV/0!</v>
      </c>
      <c r="L495" s="25" t="e">
        <f t="shared" si="224"/>
        <v>#DIV/0!</v>
      </c>
      <c r="M495" s="25" t="e">
        <f t="shared" si="240"/>
        <v>#DIV/0!</v>
      </c>
      <c r="N495" s="25" t="e">
        <f t="shared" si="240"/>
        <v>#DIV/0!</v>
      </c>
      <c r="O495" s="25" t="e">
        <f t="shared" si="225"/>
        <v>#DIV/0!</v>
      </c>
      <c r="P495" s="25" t="e">
        <f t="shared" si="226"/>
        <v>#DIV/0!</v>
      </c>
      <c r="Q495" s="25" t="e">
        <f t="shared" si="227"/>
        <v>#DIV/0!</v>
      </c>
      <c r="R495" s="25" t="e">
        <f t="shared" si="228"/>
        <v>#DIV/0!</v>
      </c>
      <c r="S495" s="25" t="e">
        <f t="shared" si="229"/>
        <v>#DIV/0!</v>
      </c>
      <c r="T495" s="25" t="e">
        <f t="shared" si="230"/>
        <v>#DIV/0!</v>
      </c>
      <c r="U495" s="25" t="e">
        <f t="shared" si="231"/>
        <v>#DIV/0!</v>
      </c>
      <c r="V495" s="25" t="e">
        <f t="shared" si="241"/>
        <v>#DIV/0!</v>
      </c>
      <c r="W495" s="25" t="e">
        <f t="shared" si="241"/>
        <v>#DIV/0!</v>
      </c>
      <c r="X495" s="25" t="e">
        <f t="shared" si="232"/>
        <v>#DIV/0!</v>
      </c>
      <c r="Y495" s="25" t="e">
        <f t="shared" si="242"/>
        <v>#DIV/0!</v>
      </c>
      <c r="Z495" s="25" t="e">
        <f t="shared" si="242"/>
        <v>#DIV/0!</v>
      </c>
      <c r="AA495" s="25" t="e">
        <f t="shared" si="242"/>
        <v>#DIV/0!</v>
      </c>
      <c r="AB495" s="25" t="e">
        <f t="shared" si="242"/>
        <v>#DIV/0!</v>
      </c>
      <c r="AC495" s="25" t="e">
        <f t="shared" si="242"/>
        <v>#DIV/0!</v>
      </c>
      <c r="AD495" s="25" t="e">
        <f t="shared" si="243"/>
        <v>#DIV/0!</v>
      </c>
      <c r="AE495" s="25" t="e">
        <f t="shared" si="243"/>
        <v>#DIV/0!</v>
      </c>
      <c r="AF495" s="25" t="e">
        <f t="shared" si="244"/>
        <v>#DIV/0!</v>
      </c>
      <c r="AG495" s="25" t="e">
        <f t="shared" si="244"/>
        <v>#DIV/0!</v>
      </c>
    </row>
    <row r="496" spans="1:33" x14ac:dyDescent="0.25">
      <c r="A496" s="1">
        <f>'Тулуз-Пьерон'!A500</f>
        <v>0</v>
      </c>
      <c r="B496" s="1" t="e">
        <f>AVERAGE('Тулуз-Пьерон'!H500:Q500)</f>
        <v>#DIV/0!</v>
      </c>
      <c r="C496" s="1" t="e">
        <f>AVERAGE('Тулуз-Пьерон'!R500:AA500)</f>
        <v>#DIV/0!</v>
      </c>
      <c r="D496" s="26" t="e">
        <f t="shared" si="221"/>
        <v>#DIV/0!</v>
      </c>
      <c r="E496" s="26" t="e">
        <f>STDEV('Тулуз-Пьерон'!H500:Q500)</f>
        <v>#DIV/0!</v>
      </c>
      <c r="F496" s="26" t="e">
        <f>STDEV('Тулуз-Пьерон'!R500:AA500)</f>
        <v>#DIV/0!</v>
      </c>
      <c r="G496" s="26" t="e">
        <f>SQRT(RSQ('Тулуз-Пьерон'!H500:Q500,'Тулуз-Пьерон'!R500:AA500))</f>
        <v>#DIV/0!</v>
      </c>
      <c r="J496" s="25" t="e">
        <f t="shared" si="222"/>
        <v>#DIV/0!</v>
      </c>
      <c r="K496" s="25" t="e">
        <f t="shared" si="223"/>
        <v>#DIV/0!</v>
      </c>
      <c r="L496" s="25" t="e">
        <f t="shared" si="224"/>
        <v>#DIV/0!</v>
      </c>
      <c r="M496" s="25" t="e">
        <f t="shared" si="240"/>
        <v>#DIV/0!</v>
      </c>
      <c r="N496" s="25" t="e">
        <f t="shared" si="240"/>
        <v>#DIV/0!</v>
      </c>
      <c r="O496" s="25" t="e">
        <f t="shared" si="225"/>
        <v>#DIV/0!</v>
      </c>
      <c r="P496" s="25" t="e">
        <f t="shared" si="226"/>
        <v>#DIV/0!</v>
      </c>
      <c r="Q496" s="25" t="e">
        <f t="shared" si="227"/>
        <v>#DIV/0!</v>
      </c>
      <c r="R496" s="25" t="e">
        <f t="shared" si="228"/>
        <v>#DIV/0!</v>
      </c>
      <c r="S496" s="25" t="e">
        <f t="shared" si="229"/>
        <v>#DIV/0!</v>
      </c>
      <c r="T496" s="25" t="e">
        <f t="shared" si="230"/>
        <v>#DIV/0!</v>
      </c>
      <c r="U496" s="25" t="e">
        <f t="shared" si="231"/>
        <v>#DIV/0!</v>
      </c>
      <c r="V496" s="25" t="e">
        <f t="shared" si="241"/>
        <v>#DIV/0!</v>
      </c>
      <c r="W496" s="25" t="e">
        <f t="shared" si="241"/>
        <v>#DIV/0!</v>
      </c>
      <c r="X496" s="25" t="e">
        <f t="shared" si="232"/>
        <v>#DIV/0!</v>
      </c>
      <c r="Y496" s="25" t="e">
        <f t="shared" si="242"/>
        <v>#DIV/0!</v>
      </c>
      <c r="Z496" s="25" t="e">
        <f t="shared" si="242"/>
        <v>#DIV/0!</v>
      </c>
      <c r="AA496" s="25" t="e">
        <f t="shared" si="242"/>
        <v>#DIV/0!</v>
      </c>
      <c r="AB496" s="25" t="e">
        <f t="shared" si="242"/>
        <v>#DIV/0!</v>
      </c>
      <c r="AC496" s="25" t="e">
        <f t="shared" si="242"/>
        <v>#DIV/0!</v>
      </c>
      <c r="AD496" s="25" t="e">
        <f t="shared" si="243"/>
        <v>#DIV/0!</v>
      </c>
      <c r="AE496" s="25" t="e">
        <f t="shared" si="243"/>
        <v>#DIV/0!</v>
      </c>
      <c r="AF496" s="25" t="e">
        <f t="shared" si="244"/>
        <v>#DIV/0!</v>
      </c>
      <c r="AG496" s="25" t="e">
        <f t="shared" si="244"/>
        <v>#DIV/0!</v>
      </c>
    </row>
    <row r="497" spans="1:33" x14ac:dyDescent="0.25">
      <c r="A497" s="1">
        <f>'Тулуз-Пьерон'!A501</f>
        <v>0</v>
      </c>
      <c r="B497" s="1" t="e">
        <f>AVERAGE('Тулуз-Пьерон'!H501:Q501)</f>
        <v>#DIV/0!</v>
      </c>
      <c r="C497" s="1" t="e">
        <f>AVERAGE('Тулуз-Пьерон'!R501:AA501)</f>
        <v>#DIV/0!</v>
      </c>
      <c r="D497" s="26" t="e">
        <f t="shared" si="221"/>
        <v>#DIV/0!</v>
      </c>
      <c r="E497" s="26" t="e">
        <f>STDEV('Тулуз-Пьерон'!H501:Q501)</f>
        <v>#DIV/0!</v>
      </c>
      <c r="F497" s="26" t="e">
        <f>STDEV('Тулуз-Пьерон'!R501:AA501)</f>
        <v>#DIV/0!</v>
      </c>
      <c r="G497" s="26" t="e">
        <f>SQRT(RSQ('Тулуз-Пьерон'!H501:Q501,'Тулуз-Пьерон'!R501:AA501))</f>
        <v>#DIV/0!</v>
      </c>
      <c r="J497" s="25" t="e">
        <f t="shared" si="222"/>
        <v>#DIV/0!</v>
      </c>
      <c r="K497" s="25" t="e">
        <f t="shared" si="223"/>
        <v>#DIV/0!</v>
      </c>
      <c r="L497" s="25" t="e">
        <f t="shared" si="224"/>
        <v>#DIV/0!</v>
      </c>
      <c r="M497" s="25" t="e">
        <f t="shared" si="240"/>
        <v>#DIV/0!</v>
      </c>
      <c r="N497" s="25" t="e">
        <f t="shared" si="240"/>
        <v>#DIV/0!</v>
      </c>
      <c r="O497" s="25" t="e">
        <f t="shared" si="225"/>
        <v>#DIV/0!</v>
      </c>
      <c r="P497" s="25" t="e">
        <f t="shared" si="226"/>
        <v>#DIV/0!</v>
      </c>
      <c r="Q497" s="25" t="e">
        <f t="shared" si="227"/>
        <v>#DIV/0!</v>
      </c>
      <c r="R497" s="25" t="e">
        <f t="shared" si="228"/>
        <v>#DIV/0!</v>
      </c>
      <c r="S497" s="25" t="e">
        <f t="shared" si="229"/>
        <v>#DIV/0!</v>
      </c>
      <c r="T497" s="25" t="e">
        <f t="shared" si="230"/>
        <v>#DIV/0!</v>
      </c>
      <c r="U497" s="25" t="e">
        <f t="shared" si="231"/>
        <v>#DIV/0!</v>
      </c>
      <c r="V497" s="25" t="e">
        <f t="shared" si="241"/>
        <v>#DIV/0!</v>
      </c>
      <c r="W497" s="25" t="e">
        <f t="shared" si="241"/>
        <v>#DIV/0!</v>
      </c>
      <c r="X497" s="25" t="e">
        <f t="shared" si="232"/>
        <v>#DIV/0!</v>
      </c>
      <c r="Y497" s="25" t="e">
        <f t="shared" si="242"/>
        <v>#DIV/0!</v>
      </c>
      <c r="Z497" s="25" t="e">
        <f t="shared" si="242"/>
        <v>#DIV/0!</v>
      </c>
      <c r="AA497" s="25" t="e">
        <f t="shared" si="242"/>
        <v>#DIV/0!</v>
      </c>
      <c r="AB497" s="25" t="e">
        <f t="shared" si="242"/>
        <v>#DIV/0!</v>
      </c>
      <c r="AC497" s="25" t="e">
        <f t="shared" si="242"/>
        <v>#DIV/0!</v>
      </c>
      <c r="AD497" s="25" t="e">
        <f t="shared" si="243"/>
        <v>#DIV/0!</v>
      </c>
      <c r="AE497" s="25" t="e">
        <f t="shared" si="243"/>
        <v>#DIV/0!</v>
      </c>
      <c r="AF497" s="25" t="e">
        <f t="shared" si="244"/>
        <v>#DIV/0!</v>
      </c>
      <c r="AG497" s="25" t="e">
        <f t="shared" si="244"/>
        <v>#DIV/0!</v>
      </c>
    </row>
    <row r="498" spans="1:33" x14ac:dyDescent="0.25">
      <c r="A498" s="1">
        <f>'Тулуз-Пьерон'!A502</f>
        <v>0</v>
      </c>
      <c r="B498" s="1" t="e">
        <f>AVERAGE('Тулуз-Пьерон'!H502:Q502)</f>
        <v>#DIV/0!</v>
      </c>
      <c r="C498" s="1" t="e">
        <f>AVERAGE('Тулуз-Пьерон'!R502:AA502)</f>
        <v>#DIV/0!</v>
      </c>
      <c r="D498" s="26" t="e">
        <f t="shared" si="221"/>
        <v>#DIV/0!</v>
      </c>
      <c r="E498" s="26" t="e">
        <f>STDEV('Тулуз-Пьерон'!H502:Q502)</f>
        <v>#DIV/0!</v>
      </c>
      <c r="F498" s="26" t="e">
        <f>STDEV('Тулуз-Пьерон'!R502:AA502)</f>
        <v>#DIV/0!</v>
      </c>
      <c r="G498" s="26" t="e">
        <f>SQRT(RSQ('Тулуз-Пьерон'!H502:Q502,'Тулуз-Пьерон'!R502:AA502))</f>
        <v>#DIV/0!</v>
      </c>
      <c r="J498" s="25" t="e">
        <f t="shared" si="222"/>
        <v>#DIV/0!</v>
      </c>
      <c r="K498" s="25" t="e">
        <f t="shared" si="223"/>
        <v>#DIV/0!</v>
      </c>
      <c r="L498" s="25" t="e">
        <f t="shared" si="224"/>
        <v>#DIV/0!</v>
      </c>
      <c r="M498" s="25" t="e">
        <f t="shared" si="240"/>
        <v>#DIV/0!</v>
      </c>
      <c r="N498" s="25" t="e">
        <f t="shared" si="240"/>
        <v>#DIV/0!</v>
      </c>
      <c r="O498" s="25" t="e">
        <f t="shared" si="225"/>
        <v>#DIV/0!</v>
      </c>
      <c r="P498" s="25" t="e">
        <f t="shared" si="226"/>
        <v>#DIV/0!</v>
      </c>
      <c r="Q498" s="25" t="e">
        <f t="shared" si="227"/>
        <v>#DIV/0!</v>
      </c>
      <c r="R498" s="25" t="e">
        <f t="shared" si="228"/>
        <v>#DIV/0!</v>
      </c>
      <c r="S498" s="25" t="e">
        <f t="shared" si="229"/>
        <v>#DIV/0!</v>
      </c>
      <c r="T498" s="25" t="e">
        <f t="shared" si="230"/>
        <v>#DIV/0!</v>
      </c>
      <c r="U498" s="25" t="e">
        <f t="shared" si="231"/>
        <v>#DIV/0!</v>
      </c>
      <c r="V498" s="25" t="e">
        <f t="shared" si="241"/>
        <v>#DIV/0!</v>
      </c>
      <c r="W498" s="25" t="e">
        <f t="shared" si="241"/>
        <v>#DIV/0!</v>
      </c>
      <c r="X498" s="25" t="e">
        <f t="shared" si="232"/>
        <v>#DIV/0!</v>
      </c>
      <c r="Y498" s="25" t="e">
        <f t="shared" si="242"/>
        <v>#DIV/0!</v>
      </c>
      <c r="Z498" s="25" t="e">
        <f t="shared" si="242"/>
        <v>#DIV/0!</v>
      </c>
      <c r="AA498" s="25" t="e">
        <f t="shared" si="242"/>
        <v>#DIV/0!</v>
      </c>
      <c r="AB498" s="25" t="e">
        <f t="shared" si="242"/>
        <v>#DIV/0!</v>
      </c>
      <c r="AC498" s="25" t="e">
        <f t="shared" si="242"/>
        <v>#DIV/0!</v>
      </c>
      <c r="AD498" s="25" t="e">
        <f t="shared" si="243"/>
        <v>#DIV/0!</v>
      </c>
      <c r="AE498" s="25" t="e">
        <f t="shared" si="243"/>
        <v>#DIV/0!</v>
      </c>
      <c r="AF498" s="25" t="e">
        <f t="shared" si="244"/>
        <v>#DIV/0!</v>
      </c>
      <c r="AG498" s="25" t="e">
        <f t="shared" si="244"/>
        <v>#DIV/0!</v>
      </c>
    </row>
    <row r="499" spans="1:33" x14ac:dyDescent="0.25">
      <c r="A499" s="1">
        <f>'Тулуз-Пьерон'!A503</f>
        <v>0</v>
      </c>
      <c r="B499" s="1" t="e">
        <f>AVERAGE('Тулуз-Пьерон'!H503:Q503)</f>
        <v>#DIV/0!</v>
      </c>
      <c r="C499" s="1" t="e">
        <f>AVERAGE('Тулуз-Пьерон'!R503:AA503)</f>
        <v>#DIV/0!</v>
      </c>
      <c r="D499" s="26" t="e">
        <f t="shared" si="221"/>
        <v>#DIV/0!</v>
      </c>
      <c r="E499" s="26" t="e">
        <f>STDEV('Тулуз-Пьерон'!H503:Q503)</f>
        <v>#DIV/0!</v>
      </c>
      <c r="F499" s="26" t="e">
        <f>STDEV('Тулуз-Пьерон'!R503:AA503)</f>
        <v>#DIV/0!</v>
      </c>
      <c r="G499" s="26" t="e">
        <f>SQRT(RSQ('Тулуз-Пьерон'!H503:Q503,'Тулуз-Пьерон'!R503:AA503))</f>
        <v>#DIV/0!</v>
      </c>
      <c r="J499" s="25" t="e">
        <f t="shared" si="222"/>
        <v>#DIV/0!</v>
      </c>
      <c r="K499" s="25" t="e">
        <f t="shared" si="223"/>
        <v>#DIV/0!</v>
      </c>
      <c r="L499" s="25" t="e">
        <f t="shared" si="224"/>
        <v>#DIV/0!</v>
      </c>
      <c r="M499" s="25" t="e">
        <f t="shared" si="240"/>
        <v>#DIV/0!</v>
      </c>
      <c r="N499" s="25" t="e">
        <f t="shared" si="240"/>
        <v>#DIV/0!</v>
      </c>
      <c r="O499" s="25" t="e">
        <f t="shared" si="225"/>
        <v>#DIV/0!</v>
      </c>
      <c r="P499" s="25" t="e">
        <f t="shared" si="226"/>
        <v>#DIV/0!</v>
      </c>
      <c r="Q499" s="25" t="e">
        <f t="shared" si="227"/>
        <v>#DIV/0!</v>
      </c>
      <c r="R499" s="25" t="e">
        <f t="shared" si="228"/>
        <v>#DIV/0!</v>
      </c>
      <c r="S499" s="25" t="e">
        <f t="shared" si="229"/>
        <v>#DIV/0!</v>
      </c>
      <c r="T499" s="25" t="e">
        <f t="shared" si="230"/>
        <v>#DIV/0!</v>
      </c>
      <c r="U499" s="25" t="e">
        <f t="shared" si="231"/>
        <v>#DIV/0!</v>
      </c>
      <c r="V499" s="25" t="e">
        <f t="shared" si="241"/>
        <v>#DIV/0!</v>
      </c>
      <c r="W499" s="25" t="e">
        <f t="shared" si="241"/>
        <v>#DIV/0!</v>
      </c>
      <c r="X499" s="25" t="e">
        <f t="shared" si="232"/>
        <v>#DIV/0!</v>
      </c>
      <c r="Y499" s="25" t="e">
        <f t="shared" si="242"/>
        <v>#DIV/0!</v>
      </c>
      <c r="Z499" s="25" t="e">
        <f t="shared" si="242"/>
        <v>#DIV/0!</v>
      </c>
      <c r="AA499" s="25" t="e">
        <f t="shared" si="242"/>
        <v>#DIV/0!</v>
      </c>
      <c r="AB499" s="25" t="e">
        <f t="shared" si="242"/>
        <v>#DIV/0!</v>
      </c>
      <c r="AC499" s="25" t="e">
        <f t="shared" si="242"/>
        <v>#DIV/0!</v>
      </c>
      <c r="AD499" s="25" t="e">
        <f t="shared" si="243"/>
        <v>#DIV/0!</v>
      </c>
      <c r="AE499" s="25" t="e">
        <f t="shared" si="243"/>
        <v>#DIV/0!</v>
      </c>
      <c r="AF499" s="25" t="e">
        <f t="shared" si="244"/>
        <v>#DIV/0!</v>
      </c>
      <c r="AG499" s="25" t="e">
        <f t="shared" si="244"/>
        <v>#DIV/0!</v>
      </c>
    </row>
    <row r="500" spans="1:33" x14ac:dyDescent="0.25">
      <c r="A500" s="1">
        <f>'Тулуз-Пьерон'!A504</f>
        <v>0</v>
      </c>
      <c r="B500" s="1" t="e">
        <f>AVERAGE('Тулуз-Пьерон'!H504:Q504)</f>
        <v>#DIV/0!</v>
      </c>
      <c r="C500" s="1" t="e">
        <f>AVERAGE('Тулуз-Пьерон'!R504:AA504)</f>
        <v>#DIV/0!</v>
      </c>
      <c r="D500" s="26" t="e">
        <f t="shared" si="221"/>
        <v>#DIV/0!</v>
      </c>
      <c r="E500" s="26" t="e">
        <f>STDEV('Тулуз-Пьерон'!H504:Q504)</f>
        <v>#DIV/0!</v>
      </c>
      <c r="F500" s="26" t="e">
        <f>STDEV('Тулуз-Пьерон'!R504:AA504)</f>
        <v>#DIV/0!</v>
      </c>
      <c r="G500" s="26" t="e">
        <f>SQRT(RSQ('Тулуз-Пьерон'!H504:Q504,'Тулуз-Пьерон'!R504:AA504))</f>
        <v>#DIV/0!</v>
      </c>
      <c r="J500" s="25" t="e">
        <f t="shared" si="222"/>
        <v>#DIV/0!</v>
      </c>
      <c r="K500" s="25" t="e">
        <f t="shared" si="223"/>
        <v>#DIV/0!</v>
      </c>
      <c r="L500" s="25" t="e">
        <f t="shared" si="224"/>
        <v>#DIV/0!</v>
      </c>
      <c r="M500" s="25" t="e">
        <f t="shared" si="240"/>
        <v>#DIV/0!</v>
      </c>
      <c r="N500" s="25" t="e">
        <f t="shared" si="240"/>
        <v>#DIV/0!</v>
      </c>
      <c r="O500" s="25" t="e">
        <f t="shared" si="225"/>
        <v>#DIV/0!</v>
      </c>
      <c r="P500" s="25" t="e">
        <f t="shared" si="226"/>
        <v>#DIV/0!</v>
      </c>
      <c r="Q500" s="25" t="e">
        <f t="shared" si="227"/>
        <v>#DIV/0!</v>
      </c>
      <c r="R500" s="25" t="e">
        <f t="shared" si="228"/>
        <v>#DIV/0!</v>
      </c>
      <c r="S500" s="25" t="e">
        <f t="shared" si="229"/>
        <v>#DIV/0!</v>
      </c>
      <c r="T500" s="25" t="e">
        <f t="shared" si="230"/>
        <v>#DIV/0!</v>
      </c>
      <c r="U500" s="25" t="e">
        <f t="shared" si="231"/>
        <v>#DIV/0!</v>
      </c>
      <c r="V500" s="25" t="e">
        <f t="shared" si="241"/>
        <v>#DIV/0!</v>
      </c>
      <c r="W500" s="25" t="e">
        <f t="shared" si="241"/>
        <v>#DIV/0!</v>
      </c>
      <c r="X500" s="25" t="e">
        <f t="shared" si="232"/>
        <v>#DIV/0!</v>
      </c>
      <c r="Y500" s="25" t="e">
        <f t="shared" si="242"/>
        <v>#DIV/0!</v>
      </c>
      <c r="Z500" s="25" t="e">
        <f t="shared" si="242"/>
        <v>#DIV/0!</v>
      </c>
      <c r="AA500" s="25" t="e">
        <f t="shared" si="242"/>
        <v>#DIV/0!</v>
      </c>
      <c r="AB500" s="25" t="e">
        <f t="shared" si="242"/>
        <v>#DIV/0!</v>
      </c>
      <c r="AC500" s="25" t="e">
        <f t="shared" si="242"/>
        <v>#DIV/0!</v>
      </c>
      <c r="AD500" s="25" t="e">
        <f t="shared" si="243"/>
        <v>#DIV/0!</v>
      </c>
      <c r="AE500" s="25" t="e">
        <f t="shared" si="243"/>
        <v>#DIV/0!</v>
      </c>
      <c r="AF500" s="25" t="e">
        <f t="shared" si="244"/>
        <v>#DIV/0!</v>
      </c>
      <c r="AG500" s="25" t="e">
        <f t="shared" si="244"/>
        <v>#DIV/0!</v>
      </c>
    </row>
    <row r="501" spans="1:33" x14ac:dyDescent="0.25">
      <c r="A501" s="1">
        <f>'Тулуз-Пьерон'!A505</f>
        <v>0</v>
      </c>
      <c r="B501" s="1" t="e">
        <f>AVERAGE('Тулуз-Пьерон'!H505:Q505)</f>
        <v>#DIV/0!</v>
      </c>
      <c r="C501" s="1" t="e">
        <f>AVERAGE('Тулуз-Пьерон'!R505:AA505)</f>
        <v>#DIV/0!</v>
      </c>
      <c r="D501" s="26" t="e">
        <f t="shared" si="221"/>
        <v>#DIV/0!</v>
      </c>
      <c r="E501" s="26" t="e">
        <f>STDEV('Тулуз-Пьерон'!H505:Q505)</f>
        <v>#DIV/0!</v>
      </c>
      <c r="F501" s="26" t="e">
        <f>STDEV('Тулуз-Пьерон'!R505:AA505)</f>
        <v>#DIV/0!</v>
      </c>
      <c r="G501" s="26" t="e">
        <f>SQRT(RSQ('Тулуз-Пьерон'!H505:Q505,'Тулуз-Пьерон'!R505:AA505))</f>
        <v>#DIV/0!</v>
      </c>
      <c r="J501" s="25" t="e">
        <f t="shared" si="222"/>
        <v>#DIV/0!</v>
      </c>
      <c r="K501" s="25" t="e">
        <f t="shared" si="223"/>
        <v>#DIV/0!</v>
      </c>
      <c r="L501" s="25" t="e">
        <f t="shared" si="224"/>
        <v>#DIV/0!</v>
      </c>
      <c r="M501" s="25" t="e">
        <f t="shared" si="240"/>
        <v>#DIV/0!</v>
      </c>
      <c r="N501" s="25" t="e">
        <f t="shared" si="240"/>
        <v>#DIV/0!</v>
      </c>
      <c r="O501" s="25" t="e">
        <f t="shared" si="225"/>
        <v>#DIV/0!</v>
      </c>
      <c r="P501" s="25" t="e">
        <f t="shared" si="226"/>
        <v>#DIV/0!</v>
      </c>
      <c r="Q501" s="25" t="e">
        <f t="shared" si="227"/>
        <v>#DIV/0!</v>
      </c>
      <c r="R501" s="25" t="e">
        <f t="shared" si="228"/>
        <v>#DIV/0!</v>
      </c>
      <c r="S501" s="25" t="e">
        <f t="shared" si="229"/>
        <v>#DIV/0!</v>
      </c>
      <c r="T501" s="25" t="e">
        <f t="shared" si="230"/>
        <v>#DIV/0!</v>
      </c>
      <c r="U501" s="25" t="e">
        <f t="shared" si="231"/>
        <v>#DIV/0!</v>
      </c>
      <c r="V501" s="25" t="e">
        <f t="shared" si="241"/>
        <v>#DIV/0!</v>
      </c>
      <c r="W501" s="25" t="e">
        <f t="shared" si="241"/>
        <v>#DIV/0!</v>
      </c>
      <c r="X501" s="25" t="e">
        <f t="shared" si="232"/>
        <v>#DIV/0!</v>
      </c>
      <c r="Y501" s="25" t="e">
        <f t="shared" ref="Y501:AC510" si="245">IF(AND($D501&gt;0,$D501&lt;=0.89),"ПАТОЛОГИЯ",IF(AND($D501&gt;0.89,$D501&lt;=0.91),"Слабая",IF(AND($D501&gt;91,$D501&lt;=0.93),"Средняя",IF(AND($D501&gt;0.93,$D501&lt;=0.96),"Хорошая",IF(AND($D501&gt;0.96,$D501&lt;=1),"Высокая","ОШИБКА")))))</f>
        <v>#DIV/0!</v>
      </c>
      <c r="Z501" s="25" t="e">
        <f t="shared" si="245"/>
        <v>#DIV/0!</v>
      </c>
      <c r="AA501" s="25" t="e">
        <f t="shared" si="245"/>
        <v>#DIV/0!</v>
      </c>
      <c r="AB501" s="25" t="e">
        <f t="shared" si="245"/>
        <v>#DIV/0!</v>
      </c>
      <c r="AC501" s="25" t="e">
        <f t="shared" si="245"/>
        <v>#DIV/0!</v>
      </c>
      <c r="AD501" s="25" t="e">
        <f t="shared" si="243"/>
        <v>#DIV/0!</v>
      </c>
      <c r="AE501" s="25" t="e">
        <f t="shared" si="243"/>
        <v>#DIV/0!</v>
      </c>
      <c r="AF501" s="25" t="e">
        <f t="shared" si="244"/>
        <v>#DIV/0!</v>
      </c>
      <c r="AG501" s="25" t="e">
        <f t="shared" si="244"/>
        <v>#DIV/0!</v>
      </c>
    </row>
    <row r="502" spans="1:33" x14ac:dyDescent="0.25">
      <c r="A502" s="1">
        <f>'Тулуз-Пьерон'!A506</f>
        <v>0</v>
      </c>
      <c r="B502" s="1" t="e">
        <f>AVERAGE('Тулуз-Пьерон'!H506:Q506)</f>
        <v>#DIV/0!</v>
      </c>
      <c r="C502" s="1" t="e">
        <f>AVERAGE('Тулуз-Пьерон'!R506:AA506)</f>
        <v>#DIV/0!</v>
      </c>
      <c r="D502" s="26" t="e">
        <f t="shared" si="221"/>
        <v>#DIV/0!</v>
      </c>
      <c r="E502" s="26" t="e">
        <f>STDEV('Тулуз-Пьерон'!H506:Q506)</f>
        <v>#DIV/0!</v>
      </c>
      <c r="F502" s="26" t="e">
        <f>STDEV('Тулуз-Пьерон'!R506:AA506)</f>
        <v>#DIV/0!</v>
      </c>
      <c r="G502" s="26" t="e">
        <f>SQRT(RSQ('Тулуз-Пьерон'!H506:Q506,'Тулуз-Пьерон'!R506:AA506))</f>
        <v>#DIV/0!</v>
      </c>
      <c r="J502" s="25" t="e">
        <f t="shared" si="222"/>
        <v>#DIV/0!</v>
      </c>
      <c r="K502" s="25" t="e">
        <f t="shared" si="223"/>
        <v>#DIV/0!</v>
      </c>
      <c r="L502" s="25" t="e">
        <f t="shared" si="224"/>
        <v>#DIV/0!</v>
      </c>
      <c r="M502" s="25" t="e">
        <f t="shared" si="240"/>
        <v>#DIV/0!</v>
      </c>
      <c r="N502" s="25" t="e">
        <f t="shared" si="240"/>
        <v>#DIV/0!</v>
      </c>
      <c r="O502" s="25" t="e">
        <f t="shared" si="225"/>
        <v>#DIV/0!</v>
      </c>
      <c r="P502" s="25" t="e">
        <f t="shared" si="226"/>
        <v>#DIV/0!</v>
      </c>
      <c r="Q502" s="25" t="e">
        <f t="shared" si="227"/>
        <v>#DIV/0!</v>
      </c>
      <c r="R502" s="25" t="e">
        <f t="shared" si="228"/>
        <v>#DIV/0!</v>
      </c>
      <c r="S502" s="25" t="e">
        <f t="shared" si="229"/>
        <v>#DIV/0!</v>
      </c>
      <c r="T502" s="25" t="e">
        <f t="shared" si="230"/>
        <v>#DIV/0!</v>
      </c>
      <c r="U502" s="25" t="e">
        <f t="shared" si="231"/>
        <v>#DIV/0!</v>
      </c>
      <c r="V502" s="25" t="e">
        <f t="shared" si="241"/>
        <v>#DIV/0!</v>
      </c>
      <c r="W502" s="25" t="e">
        <f t="shared" si="241"/>
        <v>#DIV/0!</v>
      </c>
      <c r="X502" s="25" t="e">
        <f t="shared" si="232"/>
        <v>#DIV/0!</v>
      </c>
      <c r="Y502" s="25" t="e">
        <f t="shared" si="245"/>
        <v>#DIV/0!</v>
      </c>
      <c r="Z502" s="25" t="e">
        <f t="shared" si="245"/>
        <v>#DIV/0!</v>
      </c>
      <c r="AA502" s="25" t="e">
        <f t="shared" si="245"/>
        <v>#DIV/0!</v>
      </c>
      <c r="AB502" s="25" t="e">
        <f t="shared" si="245"/>
        <v>#DIV/0!</v>
      </c>
      <c r="AC502" s="25" t="e">
        <f t="shared" si="245"/>
        <v>#DIV/0!</v>
      </c>
      <c r="AD502" s="25" t="e">
        <f t="shared" si="243"/>
        <v>#DIV/0!</v>
      </c>
      <c r="AE502" s="25" t="e">
        <f t="shared" si="243"/>
        <v>#DIV/0!</v>
      </c>
      <c r="AF502" s="25" t="e">
        <f t="shared" si="244"/>
        <v>#DIV/0!</v>
      </c>
      <c r="AG502" s="25" t="e">
        <f t="shared" si="244"/>
        <v>#DIV/0!</v>
      </c>
    </row>
    <row r="503" spans="1:33" x14ac:dyDescent="0.25">
      <c r="A503" s="1">
        <f>'Тулуз-Пьерон'!A507</f>
        <v>0</v>
      </c>
      <c r="B503" s="1" t="e">
        <f>AVERAGE('Тулуз-Пьерон'!H507:Q507)</f>
        <v>#DIV/0!</v>
      </c>
      <c r="C503" s="1" t="e">
        <f>AVERAGE('Тулуз-Пьерон'!R507:AA507)</f>
        <v>#DIV/0!</v>
      </c>
      <c r="D503" s="26" t="e">
        <f t="shared" si="221"/>
        <v>#DIV/0!</v>
      </c>
      <c r="E503" s="26" t="e">
        <f>STDEV('Тулуз-Пьерон'!H507:Q507)</f>
        <v>#DIV/0!</v>
      </c>
      <c r="F503" s="26" t="e">
        <f>STDEV('Тулуз-Пьерон'!R507:AA507)</f>
        <v>#DIV/0!</v>
      </c>
      <c r="G503" s="26" t="e">
        <f>SQRT(RSQ('Тулуз-Пьерон'!H507:Q507,'Тулуз-Пьерон'!R507:AA507))</f>
        <v>#DIV/0!</v>
      </c>
      <c r="J503" s="25" t="e">
        <f t="shared" si="222"/>
        <v>#DIV/0!</v>
      </c>
      <c r="K503" s="25" t="e">
        <f t="shared" si="223"/>
        <v>#DIV/0!</v>
      </c>
      <c r="L503" s="25" t="e">
        <f t="shared" si="224"/>
        <v>#DIV/0!</v>
      </c>
      <c r="M503" s="25" t="e">
        <f t="shared" si="240"/>
        <v>#DIV/0!</v>
      </c>
      <c r="N503" s="25" t="e">
        <f t="shared" si="240"/>
        <v>#DIV/0!</v>
      </c>
      <c r="O503" s="25" t="e">
        <f t="shared" si="225"/>
        <v>#DIV/0!</v>
      </c>
      <c r="P503" s="25" t="e">
        <f t="shared" si="226"/>
        <v>#DIV/0!</v>
      </c>
      <c r="Q503" s="25" t="e">
        <f t="shared" si="227"/>
        <v>#DIV/0!</v>
      </c>
      <c r="R503" s="25" t="e">
        <f t="shared" si="228"/>
        <v>#DIV/0!</v>
      </c>
      <c r="S503" s="25" t="e">
        <f t="shared" si="229"/>
        <v>#DIV/0!</v>
      </c>
      <c r="T503" s="25" t="e">
        <f t="shared" si="230"/>
        <v>#DIV/0!</v>
      </c>
      <c r="U503" s="25" t="e">
        <f t="shared" si="231"/>
        <v>#DIV/0!</v>
      </c>
      <c r="V503" s="25" t="e">
        <f t="shared" si="241"/>
        <v>#DIV/0!</v>
      </c>
      <c r="W503" s="25" t="e">
        <f t="shared" si="241"/>
        <v>#DIV/0!</v>
      </c>
      <c r="X503" s="25" t="e">
        <f t="shared" si="232"/>
        <v>#DIV/0!</v>
      </c>
      <c r="Y503" s="25" t="e">
        <f t="shared" si="245"/>
        <v>#DIV/0!</v>
      </c>
      <c r="Z503" s="25" t="e">
        <f t="shared" si="245"/>
        <v>#DIV/0!</v>
      </c>
      <c r="AA503" s="25" t="e">
        <f t="shared" si="245"/>
        <v>#DIV/0!</v>
      </c>
      <c r="AB503" s="25" t="e">
        <f t="shared" si="245"/>
        <v>#DIV/0!</v>
      </c>
      <c r="AC503" s="25" t="e">
        <f t="shared" si="245"/>
        <v>#DIV/0!</v>
      </c>
      <c r="AD503" s="25" t="e">
        <f t="shared" si="243"/>
        <v>#DIV/0!</v>
      </c>
      <c r="AE503" s="25" t="e">
        <f t="shared" si="243"/>
        <v>#DIV/0!</v>
      </c>
      <c r="AF503" s="25" t="e">
        <f t="shared" si="244"/>
        <v>#DIV/0!</v>
      </c>
      <c r="AG503" s="25" t="e">
        <f t="shared" si="244"/>
        <v>#DIV/0!</v>
      </c>
    </row>
    <row r="504" spans="1:33" x14ac:dyDescent="0.25">
      <c r="A504" s="1">
        <f>'Тулуз-Пьерон'!A508</f>
        <v>0</v>
      </c>
      <c r="B504" s="1" t="e">
        <f>AVERAGE('Тулуз-Пьерон'!H508:Q508)</f>
        <v>#DIV/0!</v>
      </c>
      <c r="C504" s="1" t="e">
        <f>AVERAGE('Тулуз-Пьерон'!R508:AA508)</f>
        <v>#DIV/0!</v>
      </c>
      <c r="D504" s="26" t="e">
        <f t="shared" si="221"/>
        <v>#DIV/0!</v>
      </c>
      <c r="E504" s="26" t="e">
        <f>STDEV('Тулуз-Пьерон'!H508:Q508)</f>
        <v>#DIV/0!</v>
      </c>
      <c r="F504" s="26" t="e">
        <f>STDEV('Тулуз-Пьерон'!R508:AA508)</f>
        <v>#DIV/0!</v>
      </c>
      <c r="G504" s="26" t="e">
        <f>SQRT(RSQ('Тулуз-Пьерон'!H508:Q508,'Тулуз-Пьерон'!R508:AA508))</f>
        <v>#DIV/0!</v>
      </c>
      <c r="J504" s="25" t="e">
        <f t="shared" si="222"/>
        <v>#DIV/0!</v>
      </c>
      <c r="K504" s="25" t="e">
        <f t="shared" si="223"/>
        <v>#DIV/0!</v>
      </c>
      <c r="L504" s="25" t="e">
        <f t="shared" si="224"/>
        <v>#DIV/0!</v>
      </c>
      <c r="M504" s="25" t="e">
        <f t="shared" si="240"/>
        <v>#DIV/0!</v>
      </c>
      <c r="N504" s="25" t="e">
        <f t="shared" si="240"/>
        <v>#DIV/0!</v>
      </c>
      <c r="O504" s="25" t="e">
        <f t="shared" si="225"/>
        <v>#DIV/0!</v>
      </c>
      <c r="P504" s="25" t="e">
        <f t="shared" si="226"/>
        <v>#DIV/0!</v>
      </c>
      <c r="Q504" s="25" t="e">
        <f t="shared" si="227"/>
        <v>#DIV/0!</v>
      </c>
      <c r="R504" s="25" t="e">
        <f t="shared" si="228"/>
        <v>#DIV/0!</v>
      </c>
      <c r="S504" s="25" t="e">
        <f t="shared" si="229"/>
        <v>#DIV/0!</v>
      </c>
      <c r="T504" s="25" t="e">
        <f t="shared" si="230"/>
        <v>#DIV/0!</v>
      </c>
      <c r="U504" s="25" t="e">
        <f t="shared" si="231"/>
        <v>#DIV/0!</v>
      </c>
      <c r="V504" s="25" t="e">
        <f t="shared" si="241"/>
        <v>#DIV/0!</v>
      </c>
      <c r="W504" s="25" t="e">
        <f t="shared" si="241"/>
        <v>#DIV/0!</v>
      </c>
      <c r="X504" s="25" t="e">
        <f t="shared" si="232"/>
        <v>#DIV/0!</v>
      </c>
      <c r="Y504" s="25" t="e">
        <f t="shared" si="245"/>
        <v>#DIV/0!</v>
      </c>
      <c r="Z504" s="25" t="e">
        <f t="shared" si="245"/>
        <v>#DIV/0!</v>
      </c>
      <c r="AA504" s="25" t="e">
        <f t="shared" si="245"/>
        <v>#DIV/0!</v>
      </c>
      <c r="AB504" s="25" t="e">
        <f t="shared" si="245"/>
        <v>#DIV/0!</v>
      </c>
      <c r="AC504" s="25" t="e">
        <f t="shared" si="245"/>
        <v>#DIV/0!</v>
      </c>
      <c r="AD504" s="25" t="e">
        <f t="shared" si="243"/>
        <v>#DIV/0!</v>
      </c>
      <c r="AE504" s="25" t="e">
        <f t="shared" si="243"/>
        <v>#DIV/0!</v>
      </c>
      <c r="AF504" s="25" t="e">
        <f t="shared" si="244"/>
        <v>#DIV/0!</v>
      </c>
      <c r="AG504" s="25" t="e">
        <f t="shared" si="244"/>
        <v>#DIV/0!</v>
      </c>
    </row>
    <row r="505" spans="1:33" x14ac:dyDescent="0.25">
      <c r="A505" s="1">
        <f>'Тулуз-Пьерон'!A509</f>
        <v>0</v>
      </c>
      <c r="B505" s="1" t="e">
        <f>AVERAGE('Тулуз-Пьерон'!H509:Q509)</f>
        <v>#DIV/0!</v>
      </c>
      <c r="C505" s="1" t="e">
        <f>AVERAGE('Тулуз-Пьерон'!R509:AA509)</f>
        <v>#DIV/0!</v>
      </c>
      <c r="D505" s="26" t="e">
        <f t="shared" si="221"/>
        <v>#DIV/0!</v>
      </c>
      <c r="E505" s="26" t="e">
        <f>STDEV('Тулуз-Пьерон'!H509:Q509)</f>
        <v>#DIV/0!</v>
      </c>
      <c r="F505" s="26" t="e">
        <f>STDEV('Тулуз-Пьерон'!R509:AA509)</f>
        <v>#DIV/0!</v>
      </c>
      <c r="G505" s="26" t="e">
        <f>SQRT(RSQ('Тулуз-Пьерон'!H509:Q509,'Тулуз-Пьерон'!R509:AA509))</f>
        <v>#DIV/0!</v>
      </c>
      <c r="J505" s="25" t="e">
        <f t="shared" si="222"/>
        <v>#DIV/0!</v>
      </c>
      <c r="K505" s="25" t="e">
        <f t="shared" si="223"/>
        <v>#DIV/0!</v>
      </c>
      <c r="L505" s="25" t="e">
        <f t="shared" si="224"/>
        <v>#DIV/0!</v>
      </c>
      <c r="M505" s="25" t="e">
        <f t="shared" si="240"/>
        <v>#DIV/0!</v>
      </c>
      <c r="N505" s="25" t="e">
        <f t="shared" si="240"/>
        <v>#DIV/0!</v>
      </c>
      <c r="O505" s="25" t="e">
        <f t="shared" si="225"/>
        <v>#DIV/0!</v>
      </c>
      <c r="P505" s="25" t="e">
        <f t="shared" si="226"/>
        <v>#DIV/0!</v>
      </c>
      <c r="Q505" s="25" t="e">
        <f t="shared" si="227"/>
        <v>#DIV/0!</v>
      </c>
      <c r="R505" s="25" t="e">
        <f t="shared" si="228"/>
        <v>#DIV/0!</v>
      </c>
      <c r="S505" s="25" t="e">
        <f t="shared" si="229"/>
        <v>#DIV/0!</v>
      </c>
      <c r="T505" s="25" t="e">
        <f t="shared" si="230"/>
        <v>#DIV/0!</v>
      </c>
      <c r="U505" s="25" t="e">
        <f t="shared" si="231"/>
        <v>#DIV/0!</v>
      </c>
      <c r="V505" s="25" t="e">
        <f t="shared" si="241"/>
        <v>#DIV/0!</v>
      </c>
      <c r="W505" s="25" t="e">
        <f t="shared" si="241"/>
        <v>#DIV/0!</v>
      </c>
      <c r="X505" s="25" t="e">
        <f t="shared" si="232"/>
        <v>#DIV/0!</v>
      </c>
      <c r="Y505" s="25" t="e">
        <f t="shared" si="245"/>
        <v>#DIV/0!</v>
      </c>
      <c r="Z505" s="25" t="e">
        <f t="shared" si="245"/>
        <v>#DIV/0!</v>
      </c>
      <c r="AA505" s="25" t="e">
        <f t="shared" si="245"/>
        <v>#DIV/0!</v>
      </c>
      <c r="AB505" s="25" t="e">
        <f t="shared" si="245"/>
        <v>#DIV/0!</v>
      </c>
      <c r="AC505" s="25" t="e">
        <f t="shared" si="245"/>
        <v>#DIV/0!</v>
      </c>
      <c r="AD505" s="25" t="e">
        <f t="shared" si="243"/>
        <v>#DIV/0!</v>
      </c>
      <c r="AE505" s="25" t="e">
        <f t="shared" si="243"/>
        <v>#DIV/0!</v>
      </c>
      <c r="AF505" s="25" t="e">
        <f t="shared" si="244"/>
        <v>#DIV/0!</v>
      </c>
      <c r="AG505" s="25" t="e">
        <f t="shared" si="244"/>
        <v>#DIV/0!</v>
      </c>
    </row>
    <row r="506" spans="1:33" x14ac:dyDescent="0.25">
      <c r="A506" s="1">
        <f>'Тулуз-Пьерон'!A510</f>
        <v>0</v>
      </c>
      <c r="B506" s="1" t="e">
        <f>AVERAGE('Тулуз-Пьерон'!H510:Q510)</f>
        <v>#DIV/0!</v>
      </c>
      <c r="C506" s="1" t="e">
        <f>AVERAGE('Тулуз-Пьерон'!R510:AA510)</f>
        <v>#DIV/0!</v>
      </c>
      <c r="D506" s="26" t="e">
        <f t="shared" si="221"/>
        <v>#DIV/0!</v>
      </c>
      <c r="E506" s="26" t="e">
        <f>STDEV('Тулуз-Пьерон'!H510:Q510)</f>
        <v>#DIV/0!</v>
      </c>
      <c r="F506" s="26" t="e">
        <f>STDEV('Тулуз-Пьерон'!R510:AA510)</f>
        <v>#DIV/0!</v>
      </c>
      <c r="G506" s="26" t="e">
        <f>SQRT(RSQ('Тулуз-Пьерон'!H510:Q510,'Тулуз-Пьерон'!R510:AA510))</f>
        <v>#DIV/0!</v>
      </c>
      <c r="J506" s="25" t="e">
        <f t="shared" si="222"/>
        <v>#DIV/0!</v>
      </c>
      <c r="K506" s="25" t="e">
        <f t="shared" si="223"/>
        <v>#DIV/0!</v>
      </c>
      <c r="L506" s="25" t="e">
        <f t="shared" si="224"/>
        <v>#DIV/0!</v>
      </c>
      <c r="M506" s="25" t="e">
        <f t="shared" si="240"/>
        <v>#DIV/0!</v>
      </c>
      <c r="N506" s="25" t="e">
        <f t="shared" si="240"/>
        <v>#DIV/0!</v>
      </c>
      <c r="O506" s="25" t="e">
        <f t="shared" si="225"/>
        <v>#DIV/0!</v>
      </c>
      <c r="P506" s="25" t="e">
        <f t="shared" si="226"/>
        <v>#DIV/0!</v>
      </c>
      <c r="Q506" s="25" t="e">
        <f t="shared" si="227"/>
        <v>#DIV/0!</v>
      </c>
      <c r="R506" s="25" t="e">
        <f t="shared" si="228"/>
        <v>#DIV/0!</v>
      </c>
      <c r="S506" s="25" t="e">
        <f t="shared" si="229"/>
        <v>#DIV/0!</v>
      </c>
      <c r="T506" s="25" t="e">
        <f t="shared" si="230"/>
        <v>#DIV/0!</v>
      </c>
      <c r="U506" s="25" t="e">
        <f t="shared" si="231"/>
        <v>#DIV/0!</v>
      </c>
      <c r="V506" s="25" t="e">
        <f t="shared" si="241"/>
        <v>#DIV/0!</v>
      </c>
      <c r="W506" s="25" t="e">
        <f t="shared" si="241"/>
        <v>#DIV/0!</v>
      </c>
      <c r="X506" s="25" t="e">
        <f t="shared" si="232"/>
        <v>#DIV/0!</v>
      </c>
      <c r="Y506" s="25" t="e">
        <f t="shared" si="245"/>
        <v>#DIV/0!</v>
      </c>
      <c r="Z506" s="25" t="e">
        <f t="shared" si="245"/>
        <v>#DIV/0!</v>
      </c>
      <c r="AA506" s="25" t="e">
        <f t="shared" si="245"/>
        <v>#DIV/0!</v>
      </c>
      <c r="AB506" s="25" t="e">
        <f t="shared" si="245"/>
        <v>#DIV/0!</v>
      </c>
      <c r="AC506" s="25" t="e">
        <f t="shared" si="245"/>
        <v>#DIV/0!</v>
      </c>
      <c r="AD506" s="25" t="e">
        <f t="shared" si="243"/>
        <v>#DIV/0!</v>
      </c>
      <c r="AE506" s="25" t="e">
        <f t="shared" si="243"/>
        <v>#DIV/0!</v>
      </c>
      <c r="AF506" s="25" t="e">
        <f t="shared" si="244"/>
        <v>#DIV/0!</v>
      </c>
      <c r="AG506" s="25" t="e">
        <f t="shared" si="244"/>
        <v>#DIV/0!</v>
      </c>
    </row>
    <row r="507" spans="1:33" x14ac:dyDescent="0.25">
      <c r="A507" s="1">
        <f>'Тулуз-Пьерон'!A511</f>
        <v>0</v>
      </c>
      <c r="B507" s="1" t="e">
        <f>AVERAGE('Тулуз-Пьерон'!H511:Q511)</f>
        <v>#DIV/0!</v>
      </c>
      <c r="C507" s="1" t="e">
        <f>AVERAGE('Тулуз-Пьерон'!R511:AA511)</f>
        <v>#DIV/0!</v>
      </c>
      <c r="D507" s="26" t="e">
        <f t="shared" si="221"/>
        <v>#DIV/0!</v>
      </c>
      <c r="E507" s="26" t="e">
        <f>STDEV('Тулуз-Пьерон'!H511:Q511)</f>
        <v>#DIV/0!</v>
      </c>
      <c r="F507" s="26" t="e">
        <f>STDEV('Тулуз-Пьерон'!R511:AA511)</f>
        <v>#DIV/0!</v>
      </c>
      <c r="G507" s="26" t="e">
        <f>SQRT(RSQ('Тулуз-Пьерон'!H511:Q511,'Тулуз-Пьерон'!R511:AA511))</f>
        <v>#DIV/0!</v>
      </c>
      <c r="J507" s="25" t="e">
        <f t="shared" si="222"/>
        <v>#DIV/0!</v>
      </c>
      <c r="K507" s="25" t="e">
        <f t="shared" si="223"/>
        <v>#DIV/0!</v>
      </c>
      <c r="L507" s="25" t="e">
        <f t="shared" si="224"/>
        <v>#DIV/0!</v>
      </c>
      <c r="M507" s="25" t="e">
        <f t="shared" si="240"/>
        <v>#DIV/0!</v>
      </c>
      <c r="N507" s="25" t="e">
        <f t="shared" si="240"/>
        <v>#DIV/0!</v>
      </c>
      <c r="O507" s="25" t="e">
        <f t="shared" si="225"/>
        <v>#DIV/0!</v>
      </c>
      <c r="P507" s="25" t="e">
        <f t="shared" si="226"/>
        <v>#DIV/0!</v>
      </c>
      <c r="Q507" s="25" t="e">
        <f t="shared" si="227"/>
        <v>#DIV/0!</v>
      </c>
      <c r="R507" s="25" t="e">
        <f t="shared" si="228"/>
        <v>#DIV/0!</v>
      </c>
      <c r="S507" s="25" t="e">
        <f t="shared" si="229"/>
        <v>#DIV/0!</v>
      </c>
      <c r="T507" s="25" t="e">
        <f t="shared" si="230"/>
        <v>#DIV/0!</v>
      </c>
      <c r="U507" s="25" t="e">
        <f t="shared" si="231"/>
        <v>#DIV/0!</v>
      </c>
      <c r="V507" s="25" t="e">
        <f t="shared" si="241"/>
        <v>#DIV/0!</v>
      </c>
      <c r="W507" s="25" t="e">
        <f t="shared" si="241"/>
        <v>#DIV/0!</v>
      </c>
      <c r="X507" s="25" t="e">
        <f t="shared" si="232"/>
        <v>#DIV/0!</v>
      </c>
      <c r="Y507" s="25" t="e">
        <f t="shared" si="245"/>
        <v>#DIV/0!</v>
      </c>
      <c r="Z507" s="25" t="e">
        <f t="shared" si="245"/>
        <v>#DIV/0!</v>
      </c>
      <c r="AA507" s="25" t="e">
        <f t="shared" si="245"/>
        <v>#DIV/0!</v>
      </c>
      <c r="AB507" s="25" t="e">
        <f t="shared" si="245"/>
        <v>#DIV/0!</v>
      </c>
      <c r="AC507" s="25" t="e">
        <f t="shared" si="245"/>
        <v>#DIV/0!</v>
      </c>
      <c r="AD507" s="25" t="e">
        <f t="shared" si="243"/>
        <v>#DIV/0!</v>
      </c>
      <c r="AE507" s="25" t="e">
        <f t="shared" si="243"/>
        <v>#DIV/0!</v>
      </c>
      <c r="AF507" s="25" t="e">
        <f t="shared" si="244"/>
        <v>#DIV/0!</v>
      </c>
      <c r="AG507" s="25" t="e">
        <f t="shared" si="244"/>
        <v>#DIV/0!</v>
      </c>
    </row>
    <row r="508" spans="1:33" x14ac:dyDescent="0.25">
      <c r="A508" s="1">
        <f>'Тулуз-Пьерон'!A512</f>
        <v>0</v>
      </c>
      <c r="B508" s="1" t="e">
        <f>AVERAGE('Тулуз-Пьерон'!H512:Q512)</f>
        <v>#DIV/0!</v>
      </c>
      <c r="C508" s="1" t="e">
        <f>AVERAGE('Тулуз-Пьерон'!R512:AA512)</f>
        <v>#DIV/0!</v>
      </c>
      <c r="D508" s="26" t="e">
        <f t="shared" si="221"/>
        <v>#DIV/0!</v>
      </c>
      <c r="E508" s="26" t="e">
        <f>STDEV('Тулуз-Пьерон'!H512:Q512)</f>
        <v>#DIV/0!</v>
      </c>
      <c r="F508" s="26" t="e">
        <f>STDEV('Тулуз-Пьерон'!R512:AA512)</f>
        <v>#DIV/0!</v>
      </c>
      <c r="G508" s="26" t="e">
        <f>SQRT(RSQ('Тулуз-Пьерон'!H512:Q512,'Тулуз-Пьерон'!R512:AA512))</f>
        <v>#DIV/0!</v>
      </c>
      <c r="J508" s="25" t="e">
        <f t="shared" si="222"/>
        <v>#DIV/0!</v>
      </c>
      <c r="K508" s="25" t="e">
        <f t="shared" si="223"/>
        <v>#DIV/0!</v>
      </c>
      <c r="L508" s="25" t="e">
        <f t="shared" si="224"/>
        <v>#DIV/0!</v>
      </c>
      <c r="M508" s="25" t="e">
        <f t="shared" si="240"/>
        <v>#DIV/0!</v>
      </c>
      <c r="N508" s="25" t="e">
        <f t="shared" si="240"/>
        <v>#DIV/0!</v>
      </c>
      <c r="O508" s="25" t="e">
        <f t="shared" si="225"/>
        <v>#DIV/0!</v>
      </c>
      <c r="P508" s="25" t="e">
        <f t="shared" si="226"/>
        <v>#DIV/0!</v>
      </c>
      <c r="Q508" s="25" t="e">
        <f t="shared" si="227"/>
        <v>#DIV/0!</v>
      </c>
      <c r="R508" s="25" t="e">
        <f t="shared" si="228"/>
        <v>#DIV/0!</v>
      </c>
      <c r="S508" s="25" t="e">
        <f t="shared" si="229"/>
        <v>#DIV/0!</v>
      </c>
      <c r="T508" s="25" t="e">
        <f t="shared" si="230"/>
        <v>#DIV/0!</v>
      </c>
      <c r="U508" s="25" t="e">
        <f t="shared" si="231"/>
        <v>#DIV/0!</v>
      </c>
      <c r="V508" s="25" t="e">
        <f t="shared" si="241"/>
        <v>#DIV/0!</v>
      </c>
      <c r="W508" s="25" t="e">
        <f t="shared" si="241"/>
        <v>#DIV/0!</v>
      </c>
      <c r="X508" s="25" t="e">
        <f t="shared" si="232"/>
        <v>#DIV/0!</v>
      </c>
      <c r="Y508" s="25" t="e">
        <f t="shared" si="245"/>
        <v>#DIV/0!</v>
      </c>
      <c r="Z508" s="25" t="e">
        <f t="shared" si="245"/>
        <v>#DIV/0!</v>
      </c>
      <c r="AA508" s="25" t="e">
        <f t="shared" si="245"/>
        <v>#DIV/0!</v>
      </c>
      <c r="AB508" s="25" t="e">
        <f t="shared" si="245"/>
        <v>#DIV/0!</v>
      </c>
      <c r="AC508" s="25" t="e">
        <f t="shared" si="245"/>
        <v>#DIV/0!</v>
      </c>
      <c r="AD508" s="25" t="e">
        <f t="shared" si="243"/>
        <v>#DIV/0!</v>
      </c>
      <c r="AE508" s="25" t="e">
        <f t="shared" si="243"/>
        <v>#DIV/0!</v>
      </c>
      <c r="AF508" s="25" t="e">
        <f t="shared" si="244"/>
        <v>#DIV/0!</v>
      </c>
      <c r="AG508" s="25" t="e">
        <f t="shared" si="244"/>
        <v>#DIV/0!</v>
      </c>
    </row>
    <row r="509" spans="1:33" x14ac:dyDescent="0.25">
      <c r="A509" s="1">
        <f>'Тулуз-Пьерон'!A513</f>
        <v>0</v>
      </c>
      <c r="B509" s="1" t="e">
        <f>AVERAGE('Тулуз-Пьерон'!H513:Q513)</f>
        <v>#DIV/0!</v>
      </c>
      <c r="C509" s="1" t="e">
        <f>AVERAGE('Тулуз-Пьерон'!R513:AA513)</f>
        <v>#DIV/0!</v>
      </c>
      <c r="D509" s="26" t="e">
        <f t="shared" si="221"/>
        <v>#DIV/0!</v>
      </c>
      <c r="E509" s="26" t="e">
        <f>STDEV('Тулуз-Пьерон'!H513:Q513)</f>
        <v>#DIV/0!</v>
      </c>
      <c r="F509" s="26" t="e">
        <f>STDEV('Тулуз-Пьерон'!R513:AA513)</f>
        <v>#DIV/0!</v>
      </c>
      <c r="G509" s="26" t="e">
        <f>SQRT(RSQ('Тулуз-Пьерон'!H513:Q513,'Тулуз-Пьерон'!R513:AA513))</f>
        <v>#DIV/0!</v>
      </c>
      <c r="J509" s="25" t="e">
        <f t="shared" si="222"/>
        <v>#DIV/0!</v>
      </c>
      <c r="K509" s="25" t="e">
        <f t="shared" si="223"/>
        <v>#DIV/0!</v>
      </c>
      <c r="L509" s="25" t="e">
        <f t="shared" si="224"/>
        <v>#DIV/0!</v>
      </c>
      <c r="M509" s="25" t="e">
        <f t="shared" si="240"/>
        <v>#DIV/0!</v>
      </c>
      <c r="N509" s="25" t="e">
        <f t="shared" si="240"/>
        <v>#DIV/0!</v>
      </c>
      <c r="O509" s="25" t="e">
        <f t="shared" si="225"/>
        <v>#DIV/0!</v>
      </c>
      <c r="P509" s="25" t="e">
        <f t="shared" si="226"/>
        <v>#DIV/0!</v>
      </c>
      <c r="Q509" s="25" t="e">
        <f t="shared" si="227"/>
        <v>#DIV/0!</v>
      </c>
      <c r="R509" s="25" t="e">
        <f t="shared" si="228"/>
        <v>#DIV/0!</v>
      </c>
      <c r="S509" s="25" t="e">
        <f t="shared" si="229"/>
        <v>#DIV/0!</v>
      </c>
      <c r="T509" s="25" t="e">
        <f t="shared" si="230"/>
        <v>#DIV/0!</v>
      </c>
      <c r="U509" s="25" t="e">
        <f t="shared" si="231"/>
        <v>#DIV/0!</v>
      </c>
      <c r="V509" s="25" t="e">
        <f t="shared" si="241"/>
        <v>#DIV/0!</v>
      </c>
      <c r="W509" s="25" t="e">
        <f t="shared" si="241"/>
        <v>#DIV/0!</v>
      </c>
      <c r="X509" s="25" t="e">
        <f t="shared" si="232"/>
        <v>#DIV/0!</v>
      </c>
      <c r="Y509" s="25" t="e">
        <f t="shared" si="245"/>
        <v>#DIV/0!</v>
      </c>
      <c r="Z509" s="25" t="e">
        <f t="shared" si="245"/>
        <v>#DIV/0!</v>
      </c>
      <c r="AA509" s="25" t="e">
        <f t="shared" si="245"/>
        <v>#DIV/0!</v>
      </c>
      <c r="AB509" s="25" t="e">
        <f t="shared" si="245"/>
        <v>#DIV/0!</v>
      </c>
      <c r="AC509" s="25" t="e">
        <f t="shared" si="245"/>
        <v>#DIV/0!</v>
      </c>
      <c r="AD509" s="25" t="e">
        <f t="shared" si="243"/>
        <v>#DIV/0!</v>
      </c>
      <c r="AE509" s="25" t="e">
        <f t="shared" si="243"/>
        <v>#DIV/0!</v>
      </c>
      <c r="AF509" s="25" t="e">
        <f t="shared" si="244"/>
        <v>#DIV/0!</v>
      </c>
      <c r="AG509" s="25" t="e">
        <f t="shared" si="244"/>
        <v>#DIV/0!</v>
      </c>
    </row>
    <row r="510" spans="1:33" x14ac:dyDescent="0.25">
      <c r="A510" s="1">
        <f>'Тулуз-Пьерон'!A514</f>
        <v>0</v>
      </c>
      <c r="B510" s="1" t="e">
        <f>AVERAGE('Тулуз-Пьерон'!H514:Q514)</f>
        <v>#DIV/0!</v>
      </c>
      <c r="C510" s="1" t="e">
        <f>AVERAGE('Тулуз-Пьерон'!R514:AA514)</f>
        <v>#DIV/0!</v>
      </c>
      <c r="D510" s="26" t="e">
        <f t="shared" si="221"/>
        <v>#DIV/0!</v>
      </c>
      <c r="E510" s="26" t="e">
        <f>STDEV('Тулуз-Пьерон'!H514:Q514)</f>
        <v>#DIV/0!</v>
      </c>
      <c r="F510" s="26" t="e">
        <f>STDEV('Тулуз-Пьерон'!R514:AA514)</f>
        <v>#DIV/0!</v>
      </c>
      <c r="G510" s="26" t="e">
        <f>SQRT(RSQ('Тулуз-Пьерон'!H514:Q514,'Тулуз-Пьерон'!R514:AA514))</f>
        <v>#DIV/0!</v>
      </c>
      <c r="J510" s="25" t="e">
        <f t="shared" si="222"/>
        <v>#DIV/0!</v>
      </c>
      <c r="K510" s="25" t="e">
        <f t="shared" si="223"/>
        <v>#DIV/0!</v>
      </c>
      <c r="L510" s="25" t="e">
        <f t="shared" si="224"/>
        <v>#DIV/0!</v>
      </c>
      <c r="M510" s="25" t="e">
        <f t="shared" si="240"/>
        <v>#DIV/0!</v>
      </c>
      <c r="N510" s="25" t="e">
        <f t="shared" si="240"/>
        <v>#DIV/0!</v>
      </c>
      <c r="O510" s="25" t="e">
        <f t="shared" si="225"/>
        <v>#DIV/0!</v>
      </c>
      <c r="P510" s="25" t="e">
        <f t="shared" si="226"/>
        <v>#DIV/0!</v>
      </c>
      <c r="Q510" s="25" t="e">
        <f t="shared" si="227"/>
        <v>#DIV/0!</v>
      </c>
      <c r="R510" s="25" t="e">
        <f t="shared" si="228"/>
        <v>#DIV/0!</v>
      </c>
      <c r="S510" s="25" t="e">
        <f t="shared" si="229"/>
        <v>#DIV/0!</v>
      </c>
      <c r="T510" s="25" t="e">
        <f t="shared" si="230"/>
        <v>#DIV/0!</v>
      </c>
      <c r="U510" s="25" t="e">
        <f t="shared" si="231"/>
        <v>#DIV/0!</v>
      </c>
      <c r="V510" s="25" t="e">
        <f t="shared" si="241"/>
        <v>#DIV/0!</v>
      </c>
      <c r="W510" s="25" t="e">
        <f t="shared" si="241"/>
        <v>#DIV/0!</v>
      </c>
      <c r="X510" s="25" t="e">
        <f t="shared" si="232"/>
        <v>#DIV/0!</v>
      </c>
      <c r="Y510" s="25" t="e">
        <f t="shared" si="245"/>
        <v>#DIV/0!</v>
      </c>
      <c r="Z510" s="25" t="e">
        <f t="shared" si="245"/>
        <v>#DIV/0!</v>
      </c>
      <c r="AA510" s="25" t="e">
        <f t="shared" si="245"/>
        <v>#DIV/0!</v>
      </c>
      <c r="AB510" s="25" t="e">
        <f t="shared" si="245"/>
        <v>#DIV/0!</v>
      </c>
      <c r="AC510" s="25" t="e">
        <f t="shared" si="245"/>
        <v>#DIV/0!</v>
      </c>
      <c r="AD510" s="25" t="e">
        <f t="shared" si="243"/>
        <v>#DIV/0!</v>
      </c>
      <c r="AE510" s="25" t="e">
        <f t="shared" si="243"/>
        <v>#DIV/0!</v>
      </c>
      <c r="AF510" s="25" t="e">
        <f t="shared" si="244"/>
        <v>#DIV/0!</v>
      </c>
      <c r="AG510" s="25" t="e">
        <f t="shared" si="244"/>
        <v>#DIV/0!</v>
      </c>
    </row>
    <row r="511" spans="1:33" x14ac:dyDescent="0.25">
      <c r="A511" s="1">
        <f>'Тулуз-Пьерон'!A515</f>
        <v>0</v>
      </c>
      <c r="B511" s="1" t="e">
        <f>AVERAGE('Тулуз-Пьерон'!H515:Q515)</f>
        <v>#DIV/0!</v>
      </c>
      <c r="C511" s="1" t="e">
        <f>AVERAGE('Тулуз-Пьерон'!R515:AA515)</f>
        <v>#DIV/0!</v>
      </c>
      <c r="D511" s="26" t="e">
        <f t="shared" si="221"/>
        <v>#DIV/0!</v>
      </c>
      <c r="E511" s="26" t="e">
        <f>STDEV('Тулуз-Пьерон'!H515:Q515)</f>
        <v>#DIV/0!</v>
      </c>
      <c r="F511" s="26" t="e">
        <f>STDEV('Тулуз-Пьерон'!R515:AA515)</f>
        <v>#DIV/0!</v>
      </c>
      <c r="G511" s="26" t="e">
        <f>SQRT(RSQ('Тулуз-Пьерон'!H515:Q515,'Тулуз-Пьерон'!R515:AA515))</f>
        <v>#DIV/0!</v>
      </c>
      <c r="J511" s="25" t="e">
        <f t="shared" si="222"/>
        <v>#DIV/0!</v>
      </c>
      <c r="K511" s="25" t="e">
        <f t="shared" si="223"/>
        <v>#DIV/0!</v>
      </c>
      <c r="L511" s="25" t="e">
        <f t="shared" si="224"/>
        <v>#DIV/0!</v>
      </c>
      <c r="M511" s="25" t="e">
        <f t="shared" ref="M511:N530" si="246">IF(AND($B511&gt;0,$B511&lt;=15),"ПАТОЛОГИЯ",IF(AND($B511&gt;15,$B511&lt;=25),"Слабая",IF(AND($B511&gt;25,$B511&lt;=36),"Средняя",IF(AND($B511&gt;36,$B511&lt;=48),"Хорошая",IF($B511&gt;48,"Высокая","ОШИБКА")))))</f>
        <v>#DIV/0!</v>
      </c>
      <c r="N511" s="25" t="e">
        <f t="shared" si="246"/>
        <v>#DIV/0!</v>
      </c>
      <c r="O511" s="25" t="e">
        <f t="shared" si="225"/>
        <v>#DIV/0!</v>
      </c>
      <c r="P511" s="25" t="e">
        <f t="shared" si="226"/>
        <v>#DIV/0!</v>
      </c>
      <c r="Q511" s="25" t="e">
        <f t="shared" si="227"/>
        <v>#DIV/0!</v>
      </c>
      <c r="R511" s="25" t="e">
        <f t="shared" si="228"/>
        <v>#DIV/0!</v>
      </c>
      <c r="S511" s="25" t="e">
        <f t="shared" si="229"/>
        <v>#DIV/0!</v>
      </c>
      <c r="T511" s="25" t="e">
        <f t="shared" si="230"/>
        <v>#DIV/0!</v>
      </c>
      <c r="U511" s="25" t="e">
        <f t="shared" si="231"/>
        <v>#DIV/0!</v>
      </c>
      <c r="V511" s="25" t="e">
        <f t="shared" ref="V511:W530" si="247">IF(AND($D511&gt;0,$D511&lt;=0.88),"ПАТОЛОГИЯ",IF(AND($D511&gt;0.88,$D511&lt;=0.91),"Слабая",IF(AND($D511&gt;0.91,$D511&lt;=0.95),"Средняя",IF(AND($D511&gt;0.95,$D511&lt;=0.97),"Хорошая",IF(AND($D511&gt;0.97,$D511&lt;=1),"Высокая","ОШИБКА")))))</f>
        <v>#DIV/0!</v>
      </c>
      <c r="W511" s="25" t="e">
        <f t="shared" si="247"/>
        <v>#DIV/0!</v>
      </c>
      <c r="X511" s="25" t="e">
        <f t="shared" si="232"/>
        <v>#DIV/0!</v>
      </c>
      <c r="Y511" s="25" t="e">
        <f t="shared" ref="Y511:AC520" si="248">IF(AND($D511&gt;0,$D511&lt;=0.89),"ПАТОЛОГИЯ",IF(AND($D511&gt;0.89,$D511&lt;=0.91),"Слабая",IF(AND($D511&gt;91,$D511&lt;=0.93),"Средняя",IF(AND($D511&gt;0.93,$D511&lt;=0.96),"Хорошая",IF(AND($D511&gt;0.96,$D511&lt;=1),"Высокая","ОШИБКА")))))</f>
        <v>#DIV/0!</v>
      </c>
      <c r="Z511" s="25" t="e">
        <f t="shared" si="248"/>
        <v>#DIV/0!</v>
      </c>
      <c r="AA511" s="25" t="e">
        <f t="shared" si="248"/>
        <v>#DIV/0!</v>
      </c>
      <c r="AB511" s="25" t="e">
        <f t="shared" si="248"/>
        <v>#DIV/0!</v>
      </c>
      <c r="AC511" s="25" t="e">
        <f t="shared" si="248"/>
        <v>#DIV/0!</v>
      </c>
      <c r="AD511" s="25" t="e">
        <f t="shared" ref="AD511:AE530" si="249">IF(AND($D511&gt;0,$D511&lt;=0.9),"ПАТОЛОГИЯ",IF($D511=0.91,"Слабая",IF(AND($D511&gt;0.91,$D511&lt;=0.94),"Средняя",IF(AND($D511&gt;0.94,$D511&lt;=0.97),"Хорошая",IF(AND($D511&gt;0.97,$D511&lt;=1),"Высокая","ОШИБКА")))))</f>
        <v>#DIV/0!</v>
      </c>
      <c r="AE511" s="25" t="e">
        <f t="shared" si="249"/>
        <v>#DIV/0!</v>
      </c>
      <c r="AF511" s="25" t="e">
        <f t="shared" ref="AF511:AG530" si="250">IF(AND($D511&gt;0,$D511&lt;=0.9),"ПАТОЛОГИЯ",IF(AND($D511&gt;0.9,$D511&lt;=92),"Слабая",IF(AND($D511&gt;92,$D511&lt;=0.95),"Средняя",IF(AND($D511&gt;0.95,$D511&lt;=0.97),"Хорошая",IF(AND($D511&gt;0.97,$D511&lt;=1),"Высокая","ОШИБКА")))))</f>
        <v>#DIV/0!</v>
      </c>
      <c r="AG511" s="25" t="e">
        <f t="shared" si="250"/>
        <v>#DIV/0!</v>
      </c>
    </row>
    <row r="512" spans="1:33" x14ac:dyDescent="0.25">
      <c r="A512" s="1">
        <f>'Тулуз-Пьерон'!A516</f>
        <v>0</v>
      </c>
      <c r="B512" s="1" t="e">
        <f>AVERAGE('Тулуз-Пьерон'!H516:Q516)</f>
        <v>#DIV/0!</v>
      </c>
      <c r="C512" s="1" t="e">
        <f>AVERAGE('Тулуз-Пьерон'!R516:AA516)</f>
        <v>#DIV/0!</v>
      </c>
      <c r="D512" s="26" t="e">
        <f t="shared" si="221"/>
        <v>#DIV/0!</v>
      </c>
      <c r="E512" s="26" t="e">
        <f>STDEV('Тулуз-Пьерон'!H516:Q516)</f>
        <v>#DIV/0!</v>
      </c>
      <c r="F512" s="26" t="e">
        <f>STDEV('Тулуз-Пьерон'!R516:AA516)</f>
        <v>#DIV/0!</v>
      </c>
      <c r="G512" s="26" t="e">
        <f>SQRT(RSQ('Тулуз-Пьерон'!H516:Q516,'Тулуз-Пьерон'!R516:AA516))</f>
        <v>#DIV/0!</v>
      </c>
      <c r="J512" s="25" t="e">
        <f t="shared" si="222"/>
        <v>#DIV/0!</v>
      </c>
      <c r="K512" s="25" t="e">
        <f t="shared" si="223"/>
        <v>#DIV/0!</v>
      </c>
      <c r="L512" s="25" t="e">
        <f t="shared" si="224"/>
        <v>#DIV/0!</v>
      </c>
      <c r="M512" s="25" t="e">
        <f t="shared" si="246"/>
        <v>#DIV/0!</v>
      </c>
      <c r="N512" s="25" t="e">
        <f t="shared" si="246"/>
        <v>#DIV/0!</v>
      </c>
      <c r="O512" s="25" t="e">
        <f t="shared" si="225"/>
        <v>#DIV/0!</v>
      </c>
      <c r="P512" s="25" t="e">
        <f t="shared" si="226"/>
        <v>#DIV/0!</v>
      </c>
      <c r="Q512" s="25" t="e">
        <f t="shared" si="227"/>
        <v>#DIV/0!</v>
      </c>
      <c r="R512" s="25" t="e">
        <f t="shared" si="228"/>
        <v>#DIV/0!</v>
      </c>
      <c r="S512" s="25" t="e">
        <f t="shared" si="229"/>
        <v>#DIV/0!</v>
      </c>
      <c r="T512" s="25" t="e">
        <f t="shared" si="230"/>
        <v>#DIV/0!</v>
      </c>
      <c r="U512" s="25" t="e">
        <f t="shared" si="231"/>
        <v>#DIV/0!</v>
      </c>
      <c r="V512" s="25" t="e">
        <f t="shared" si="247"/>
        <v>#DIV/0!</v>
      </c>
      <c r="W512" s="25" t="e">
        <f t="shared" si="247"/>
        <v>#DIV/0!</v>
      </c>
      <c r="X512" s="25" t="e">
        <f t="shared" si="232"/>
        <v>#DIV/0!</v>
      </c>
      <c r="Y512" s="25" t="e">
        <f t="shared" si="248"/>
        <v>#DIV/0!</v>
      </c>
      <c r="Z512" s="25" t="e">
        <f t="shared" si="248"/>
        <v>#DIV/0!</v>
      </c>
      <c r="AA512" s="25" t="e">
        <f t="shared" si="248"/>
        <v>#DIV/0!</v>
      </c>
      <c r="AB512" s="25" t="e">
        <f t="shared" si="248"/>
        <v>#DIV/0!</v>
      </c>
      <c r="AC512" s="25" t="e">
        <f t="shared" si="248"/>
        <v>#DIV/0!</v>
      </c>
      <c r="AD512" s="25" t="e">
        <f t="shared" si="249"/>
        <v>#DIV/0!</v>
      </c>
      <c r="AE512" s="25" t="e">
        <f t="shared" si="249"/>
        <v>#DIV/0!</v>
      </c>
      <c r="AF512" s="25" t="e">
        <f t="shared" si="250"/>
        <v>#DIV/0!</v>
      </c>
      <c r="AG512" s="25" t="e">
        <f t="shared" si="250"/>
        <v>#DIV/0!</v>
      </c>
    </row>
    <row r="513" spans="1:33" x14ac:dyDescent="0.25">
      <c r="A513" s="1">
        <f>'Тулуз-Пьерон'!A517</f>
        <v>0</v>
      </c>
      <c r="B513" s="1" t="e">
        <f>AVERAGE('Тулуз-Пьерон'!H517:Q517)</f>
        <v>#DIV/0!</v>
      </c>
      <c r="C513" s="1" t="e">
        <f>AVERAGE('Тулуз-Пьерон'!R517:AA517)</f>
        <v>#DIV/0!</v>
      </c>
      <c r="D513" s="26" t="e">
        <f t="shared" si="221"/>
        <v>#DIV/0!</v>
      </c>
      <c r="E513" s="26" t="e">
        <f>STDEV('Тулуз-Пьерон'!H517:Q517)</f>
        <v>#DIV/0!</v>
      </c>
      <c r="F513" s="26" t="e">
        <f>STDEV('Тулуз-Пьерон'!R517:AA517)</f>
        <v>#DIV/0!</v>
      </c>
      <c r="G513" s="26" t="e">
        <f>SQRT(RSQ('Тулуз-Пьерон'!H517:Q517,'Тулуз-Пьерон'!R517:AA517))</f>
        <v>#DIV/0!</v>
      </c>
      <c r="J513" s="25" t="e">
        <f t="shared" si="222"/>
        <v>#DIV/0!</v>
      </c>
      <c r="K513" s="25" t="e">
        <f t="shared" si="223"/>
        <v>#DIV/0!</v>
      </c>
      <c r="L513" s="25" t="e">
        <f t="shared" si="224"/>
        <v>#DIV/0!</v>
      </c>
      <c r="M513" s="25" t="e">
        <f t="shared" si="246"/>
        <v>#DIV/0!</v>
      </c>
      <c r="N513" s="25" t="e">
        <f t="shared" si="246"/>
        <v>#DIV/0!</v>
      </c>
      <c r="O513" s="25" t="e">
        <f t="shared" si="225"/>
        <v>#DIV/0!</v>
      </c>
      <c r="P513" s="25" t="e">
        <f t="shared" si="226"/>
        <v>#DIV/0!</v>
      </c>
      <c r="Q513" s="25" t="e">
        <f t="shared" si="227"/>
        <v>#DIV/0!</v>
      </c>
      <c r="R513" s="25" t="e">
        <f t="shared" si="228"/>
        <v>#DIV/0!</v>
      </c>
      <c r="S513" s="25" t="e">
        <f t="shared" si="229"/>
        <v>#DIV/0!</v>
      </c>
      <c r="T513" s="25" t="e">
        <f t="shared" si="230"/>
        <v>#DIV/0!</v>
      </c>
      <c r="U513" s="25" t="e">
        <f t="shared" si="231"/>
        <v>#DIV/0!</v>
      </c>
      <c r="V513" s="25" t="e">
        <f t="shared" si="247"/>
        <v>#DIV/0!</v>
      </c>
      <c r="W513" s="25" t="e">
        <f t="shared" si="247"/>
        <v>#DIV/0!</v>
      </c>
      <c r="X513" s="25" t="e">
        <f t="shared" si="232"/>
        <v>#DIV/0!</v>
      </c>
      <c r="Y513" s="25" t="e">
        <f t="shared" si="248"/>
        <v>#DIV/0!</v>
      </c>
      <c r="Z513" s="25" t="e">
        <f t="shared" si="248"/>
        <v>#DIV/0!</v>
      </c>
      <c r="AA513" s="25" t="e">
        <f t="shared" si="248"/>
        <v>#DIV/0!</v>
      </c>
      <c r="AB513" s="25" t="e">
        <f t="shared" si="248"/>
        <v>#DIV/0!</v>
      </c>
      <c r="AC513" s="25" t="e">
        <f t="shared" si="248"/>
        <v>#DIV/0!</v>
      </c>
      <c r="AD513" s="25" t="e">
        <f t="shared" si="249"/>
        <v>#DIV/0!</v>
      </c>
      <c r="AE513" s="25" t="e">
        <f t="shared" si="249"/>
        <v>#DIV/0!</v>
      </c>
      <c r="AF513" s="25" t="e">
        <f t="shared" si="250"/>
        <v>#DIV/0!</v>
      </c>
      <c r="AG513" s="25" t="e">
        <f t="shared" si="250"/>
        <v>#DIV/0!</v>
      </c>
    </row>
    <row r="514" spans="1:33" x14ac:dyDescent="0.25">
      <c r="A514" s="1">
        <f>'Тулуз-Пьерон'!A518</f>
        <v>0</v>
      </c>
      <c r="B514" s="1" t="e">
        <f>AVERAGE('Тулуз-Пьерон'!H518:Q518)</f>
        <v>#DIV/0!</v>
      </c>
      <c r="C514" s="1" t="e">
        <f>AVERAGE('Тулуз-Пьерон'!R518:AA518)</f>
        <v>#DIV/0!</v>
      </c>
      <c r="D514" s="26" t="e">
        <f t="shared" si="221"/>
        <v>#DIV/0!</v>
      </c>
      <c r="E514" s="26" t="e">
        <f>STDEV('Тулуз-Пьерон'!H518:Q518)</f>
        <v>#DIV/0!</v>
      </c>
      <c r="F514" s="26" t="e">
        <f>STDEV('Тулуз-Пьерон'!R518:AA518)</f>
        <v>#DIV/0!</v>
      </c>
      <c r="G514" s="26" t="e">
        <f>SQRT(RSQ('Тулуз-Пьерон'!H518:Q518,'Тулуз-Пьерон'!R518:AA518))</f>
        <v>#DIV/0!</v>
      </c>
      <c r="J514" s="25" t="e">
        <f t="shared" si="222"/>
        <v>#DIV/0!</v>
      </c>
      <c r="K514" s="25" t="e">
        <f t="shared" si="223"/>
        <v>#DIV/0!</v>
      </c>
      <c r="L514" s="25" t="e">
        <f t="shared" si="224"/>
        <v>#DIV/0!</v>
      </c>
      <c r="M514" s="25" t="e">
        <f t="shared" si="246"/>
        <v>#DIV/0!</v>
      </c>
      <c r="N514" s="25" t="e">
        <f t="shared" si="246"/>
        <v>#DIV/0!</v>
      </c>
      <c r="O514" s="25" t="e">
        <f t="shared" si="225"/>
        <v>#DIV/0!</v>
      </c>
      <c r="P514" s="25" t="e">
        <f t="shared" si="226"/>
        <v>#DIV/0!</v>
      </c>
      <c r="Q514" s="25" t="e">
        <f t="shared" si="227"/>
        <v>#DIV/0!</v>
      </c>
      <c r="R514" s="25" t="e">
        <f t="shared" si="228"/>
        <v>#DIV/0!</v>
      </c>
      <c r="S514" s="25" t="e">
        <f t="shared" si="229"/>
        <v>#DIV/0!</v>
      </c>
      <c r="T514" s="25" t="e">
        <f t="shared" si="230"/>
        <v>#DIV/0!</v>
      </c>
      <c r="U514" s="25" t="e">
        <f t="shared" si="231"/>
        <v>#DIV/0!</v>
      </c>
      <c r="V514" s="25" t="e">
        <f t="shared" si="247"/>
        <v>#DIV/0!</v>
      </c>
      <c r="W514" s="25" t="e">
        <f t="shared" si="247"/>
        <v>#DIV/0!</v>
      </c>
      <c r="X514" s="25" t="e">
        <f t="shared" si="232"/>
        <v>#DIV/0!</v>
      </c>
      <c r="Y514" s="25" t="e">
        <f t="shared" si="248"/>
        <v>#DIV/0!</v>
      </c>
      <c r="Z514" s="25" t="e">
        <f t="shared" si="248"/>
        <v>#DIV/0!</v>
      </c>
      <c r="AA514" s="25" t="e">
        <f t="shared" si="248"/>
        <v>#DIV/0!</v>
      </c>
      <c r="AB514" s="25" t="e">
        <f t="shared" si="248"/>
        <v>#DIV/0!</v>
      </c>
      <c r="AC514" s="25" t="e">
        <f t="shared" si="248"/>
        <v>#DIV/0!</v>
      </c>
      <c r="AD514" s="25" t="e">
        <f t="shared" si="249"/>
        <v>#DIV/0!</v>
      </c>
      <c r="AE514" s="25" t="e">
        <f t="shared" si="249"/>
        <v>#DIV/0!</v>
      </c>
      <c r="AF514" s="25" t="e">
        <f t="shared" si="250"/>
        <v>#DIV/0!</v>
      </c>
      <c r="AG514" s="25" t="e">
        <f t="shared" si="250"/>
        <v>#DIV/0!</v>
      </c>
    </row>
    <row r="515" spans="1:33" x14ac:dyDescent="0.25">
      <c r="A515" s="1">
        <f>'Тулуз-Пьерон'!A519</f>
        <v>0</v>
      </c>
      <c r="B515" s="1" t="e">
        <f>AVERAGE('Тулуз-Пьерон'!H519:Q519)</f>
        <v>#DIV/0!</v>
      </c>
      <c r="C515" s="1" t="e">
        <f>AVERAGE('Тулуз-Пьерон'!R519:AA519)</f>
        <v>#DIV/0!</v>
      </c>
      <c r="D515" s="26" t="e">
        <f t="shared" si="221"/>
        <v>#DIV/0!</v>
      </c>
      <c r="E515" s="26" t="e">
        <f>STDEV('Тулуз-Пьерон'!H519:Q519)</f>
        <v>#DIV/0!</v>
      </c>
      <c r="F515" s="26" t="e">
        <f>STDEV('Тулуз-Пьерон'!R519:AA519)</f>
        <v>#DIV/0!</v>
      </c>
      <c r="G515" s="26" t="e">
        <f>SQRT(RSQ('Тулуз-Пьерон'!H519:Q519,'Тулуз-Пьерон'!R519:AA519))</f>
        <v>#DIV/0!</v>
      </c>
      <c r="J515" s="25" t="e">
        <f t="shared" si="222"/>
        <v>#DIV/0!</v>
      </c>
      <c r="K515" s="25" t="e">
        <f t="shared" si="223"/>
        <v>#DIV/0!</v>
      </c>
      <c r="L515" s="25" t="e">
        <f t="shared" si="224"/>
        <v>#DIV/0!</v>
      </c>
      <c r="M515" s="25" t="e">
        <f t="shared" si="246"/>
        <v>#DIV/0!</v>
      </c>
      <c r="N515" s="25" t="e">
        <f t="shared" si="246"/>
        <v>#DIV/0!</v>
      </c>
      <c r="O515" s="25" t="e">
        <f t="shared" si="225"/>
        <v>#DIV/0!</v>
      </c>
      <c r="P515" s="25" t="e">
        <f t="shared" si="226"/>
        <v>#DIV/0!</v>
      </c>
      <c r="Q515" s="25" t="e">
        <f t="shared" si="227"/>
        <v>#DIV/0!</v>
      </c>
      <c r="R515" s="25" t="e">
        <f t="shared" si="228"/>
        <v>#DIV/0!</v>
      </c>
      <c r="S515" s="25" t="e">
        <f t="shared" si="229"/>
        <v>#DIV/0!</v>
      </c>
      <c r="T515" s="25" t="e">
        <f t="shared" si="230"/>
        <v>#DIV/0!</v>
      </c>
      <c r="U515" s="25" t="e">
        <f t="shared" si="231"/>
        <v>#DIV/0!</v>
      </c>
      <c r="V515" s="25" t="e">
        <f t="shared" si="247"/>
        <v>#DIV/0!</v>
      </c>
      <c r="W515" s="25" t="e">
        <f t="shared" si="247"/>
        <v>#DIV/0!</v>
      </c>
      <c r="X515" s="25" t="e">
        <f t="shared" si="232"/>
        <v>#DIV/0!</v>
      </c>
      <c r="Y515" s="25" t="e">
        <f t="shared" si="248"/>
        <v>#DIV/0!</v>
      </c>
      <c r="Z515" s="25" t="e">
        <f t="shared" si="248"/>
        <v>#DIV/0!</v>
      </c>
      <c r="AA515" s="25" t="e">
        <f t="shared" si="248"/>
        <v>#DIV/0!</v>
      </c>
      <c r="AB515" s="25" t="e">
        <f t="shared" si="248"/>
        <v>#DIV/0!</v>
      </c>
      <c r="AC515" s="25" t="e">
        <f t="shared" si="248"/>
        <v>#DIV/0!</v>
      </c>
      <c r="AD515" s="25" t="e">
        <f t="shared" si="249"/>
        <v>#DIV/0!</v>
      </c>
      <c r="AE515" s="25" t="e">
        <f t="shared" si="249"/>
        <v>#DIV/0!</v>
      </c>
      <c r="AF515" s="25" t="e">
        <f t="shared" si="250"/>
        <v>#DIV/0!</v>
      </c>
      <c r="AG515" s="25" t="e">
        <f t="shared" si="250"/>
        <v>#DIV/0!</v>
      </c>
    </row>
    <row r="516" spans="1:33" x14ac:dyDescent="0.25">
      <c r="A516" s="1">
        <f>'Тулуз-Пьерон'!A520</f>
        <v>0</v>
      </c>
      <c r="B516" s="1" t="e">
        <f>AVERAGE('Тулуз-Пьерон'!H520:Q520)</f>
        <v>#DIV/0!</v>
      </c>
      <c r="C516" s="1" t="e">
        <f>AVERAGE('Тулуз-Пьерон'!R520:AA520)</f>
        <v>#DIV/0!</v>
      </c>
      <c r="D516" s="26" t="e">
        <f t="shared" si="221"/>
        <v>#DIV/0!</v>
      </c>
      <c r="E516" s="26" t="e">
        <f>STDEV('Тулуз-Пьерон'!H520:Q520)</f>
        <v>#DIV/0!</v>
      </c>
      <c r="F516" s="26" t="e">
        <f>STDEV('Тулуз-Пьерон'!R520:AA520)</f>
        <v>#DIV/0!</v>
      </c>
      <c r="G516" s="26" t="e">
        <f>SQRT(RSQ('Тулуз-Пьерон'!H520:Q520,'Тулуз-Пьерон'!R520:AA520))</f>
        <v>#DIV/0!</v>
      </c>
      <c r="J516" s="25" t="e">
        <f t="shared" si="222"/>
        <v>#DIV/0!</v>
      </c>
      <c r="K516" s="25" t="e">
        <f t="shared" si="223"/>
        <v>#DIV/0!</v>
      </c>
      <c r="L516" s="25" t="e">
        <f t="shared" si="224"/>
        <v>#DIV/0!</v>
      </c>
      <c r="M516" s="25" t="e">
        <f t="shared" si="246"/>
        <v>#DIV/0!</v>
      </c>
      <c r="N516" s="25" t="e">
        <f t="shared" si="246"/>
        <v>#DIV/0!</v>
      </c>
      <c r="O516" s="25" t="e">
        <f t="shared" si="225"/>
        <v>#DIV/0!</v>
      </c>
      <c r="P516" s="25" t="e">
        <f t="shared" si="226"/>
        <v>#DIV/0!</v>
      </c>
      <c r="Q516" s="25" t="e">
        <f t="shared" si="227"/>
        <v>#DIV/0!</v>
      </c>
      <c r="R516" s="25" t="e">
        <f t="shared" si="228"/>
        <v>#DIV/0!</v>
      </c>
      <c r="S516" s="25" t="e">
        <f t="shared" si="229"/>
        <v>#DIV/0!</v>
      </c>
      <c r="T516" s="25" t="e">
        <f t="shared" si="230"/>
        <v>#DIV/0!</v>
      </c>
      <c r="U516" s="25" t="e">
        <f t="shared" si="231"/>
        <v>#DIV/0!</v>
      </c>
      <c r="V516" s="25" t="e">
        <f t="shared" si="247"/>
        <v>#DIV/0!</v>
      </c>
      <c r="W516" s="25" t="e">
        <f t="shared" si="247"/>
        <v>#DIV/0!</v>
      </c>
      <c r="X516" s="25" t="e">
        <f t="shared" si="232"/>
        <v>#DIV/0!</v>
      </c>
      <c r="Y516" s="25" t="e">
        <f t="shared" si="248"/>
        <v>#DIV/0!</v>
      </c>
      <c r="Z516" s="25" t="e">
        <f t="shared" si="248"/>
        <v>#DIV/0!</v>
      </c>
      <c r="AA516" s="25" t="e">
        <f t="shared" si="248"/>
        <v>#DIV/0!</v>
      </c>
      <c r="AB516" s="25" t="e">
        <f t="shared" si="248"/>
        <v>#DIV/0!</v>
      </c>
      <c r="AC516" s="25" t="e">
        <f t="shared" si="248"/>
        <v>#DIV/0!</v>
      </c>
      <c r="AD516" s="25" t="e">
        <f t="shared" si="249"/>
        <v>#DIV/0!</v>
      </c>
      <c r="AE516" s="25" t="e">
        <f t="shared" si="249"/>
        <v>#DIV/0!</v>
      </c>
      <c r="AF516" s="25" t="e">
        <f t="shared" si="250"/>
        <v>#DIV/0!</v>
      </c>
      <c r="AG516" s="25" t="e">
        <f t="shared" si="250"/>
        <v>#DIV/0!</v>
      </c>
    </row>
    <row r="517" spans="1:33" x14ac:dyDescent="0.25">
      <c r="A517" s="1">
        <f>'Тулуз-Пьерон'!A521</f>
        <v>0</v>
      </c>
      <c r="B517" s="1" t="e">
        <f>AVERAGE('Тулуз-Пьерон'!H521:Q521)</f>
        <v>#DIV/0!</v>
      </c>
      <c r="C517" s="1" t="e">
        <f>AVERAGE('Тулуз-Пьерон'!R521:AA521)</f>
        <v>#DIV/0!</v>
      </c>
      <c r="D517" s="26" t="e">
        <f t="shared" si="221"/>
        <v>#DIV/0!</v>
      </c>
      <c r="E517" s="26" t="e">
        <f>STDEV('Тулуз-Пьерон'!H521:Q521)</f>
        <v>#DIV/0!</v>
      </c>
      <c r="F517" s="26" t="e">
        <f>STDEV('Тулуз-Пьерон'!R521:AA521)</f>
        <v>#DIV/0!</v>
      </c>
      <c r="G517" s="26" t="e">
        <f>SQRT(RSQ('Тулуз-Пьерон'!H521:Q521,'Тулуз-Пьерон'!R521:AA521))</f>
        <v>#DIV/0!</v>
      </c>
      <c r="J517" s="25" t="e">
        <f t="shared" si="222"/>
        <v>#DIV/0!</v>
      </c>
      <c r="K517" s="25" t="e">
        <f t="shared" si="223"/>
        <v>#DIV/0!</v>
      </c>
      <c r="L517" s="25" t="e">
        <f t="shared" si="224"/>
        <v>#DIV/0!</v>
      </c>
      <c r="M517" s="25" t="e">
        <f t="shared" si="246"/>
        <v>#DIV/0!</v>
      </c>
      <c r="N517" s="25" t="e">
        <f t="shared" si="246"/>
        <v>#DIV/0!</v>
      </c>
      <c r="O517" s="25" t="e">
        <f t="shared" si="225"/>
        <v>#DIV/0!</v>
      </c>
      <c r="P517" s="25" t="e">
        <f t="shared" si="226"/>
        <v>#DIV/0!</v>
      </c>
      <c r="Q517" s="25" t="e">
        <f t="shared" si="227"/>
        <v>#DIV/0!</v>
      </c>
      <c r="R517" s="25" t="e">
        <f t="shared" si="228"/>
        <v>#DIV/0!</v>
      </c>
      <c r="S517" s="25" t="e">
        <f t="shared" si="229"/>
        <v>#DIV/0!</v>
      </c>
      <c r="T517" s="25" t="e">
        <f t="shared" si="230"/>
        <v>#DIV/0!</v>
      </c>
      <c r="U517" s="25" t="e">
        <f t="shared" si="231"/>
        <v>#DIV/0!</v>
      </c>
      <c r="V517" s="25" t="e">
        <f t="shared" si="247"/>
        <v>#DIV/0!</v>
      </c>
      <c r="W517" s="25" t="e">
        <f t="shared" si="247"/>
        <v>#DIV/0!</v>
      </c>
      <c r="X517" s="25" t="e">
        <f t="shared" si="232"/>
        <v>#DIV/0!</v>
      </c>
      <c r="Y517" s="25" t="e">
        <f t="shared" si="248"/>
        <v>#DIV/0!</v>
      </c>
      <c r="Z517" s="25" t="e">
        <f t="shared" si="248"/>
        <v>#DIV/0!</v>
      </c>
      <c r="AA517" s="25" t="e">
        <f t="shared" si="248"/>
        <v>#DIV/0!</v>
      </c>
      <c r="AB517" s="25" t="e">
        <f t="shared" si="248"/>
        <v>#DIV/0!</v>
      </c>
      <c r="AC517" s="25" t="e">
        <f t="shared" si="248"/>
        <v>#DIV/0!</v>
      </c>
      <c r="AD517" s="25" t="e">
        <f t="shared" si="249"/>
        <v>#DIV/0!</v>
      </c>
      <c r="AE517" s="25" t="e">
        <f t="shared" si="249"/>
        <v>#DIV/0!</v>
      </c>
      <c r="AF517" s="25" t="e">
        <f t="shared" si="250"/>
        <v>#DIV/0!</v>
      </c>
      <c r="AG517" s="25" t="e">
        <f t="shared" si="250"/>
        <v>#DIV/0!</v>
      </c>
    </row>
    <row r="518" spans="1:33" x14ac:dyDescent="0.25">
      <c r="A518" s="1">
        <f>'Тулуз-Пьерон'!A522</f>
        <v>0</v>
      </c>
      <c r="B518" s="1" t="e">
        <f>AVERAGE('Тулуз-Пьерон'!H522:Q522)</f>
        <v>#DIV/0!</v>
      </c>
      <c r="C518" s="1" t="e">
        <f>AVERAGE('Тулуз-Пьерон'!R522:AA522)</f>
        <v>#DIV/0!</v>
      </c>
      <c r="D518" s="26" t="e">
        <f t="shared" si="221"/>
        <v>#DIV/0!</v>
      </c>
      <c r="E518" s="26" t="e">
        <f>STDEV('Тулуз-Пьерон'!H522:Q522)</f>
        <v>#DIV/0!</v>
      </c>
      <c r="F518" s="26" t="e">
        <f>STDEV('Тулуз-Пьерон'!R522:AA522)</f>
        <v>#DIV/0!</v>
      </c>
      <c r="G518" s="26" t="e">
        <f>SQRT(RSQ('Тулуз-Пьерон'!H522:Q522,'Тулуз-Пьерон'!R522:AA522))</f>
        <v>#DIV/0!</v>
      </c>
      <c r="J518" s="25" t="e">
        <f t="shared" si="222"/>
        <v>#DIV/0!</v>
      </c>
      <c r="K518" s="25" t="e">
        <f t="shared" si="223"/>
        <v>#DIV/0!</v>
      </c>
      <c r="L518" s="25" t="e">
        <f t="shared" si="224"/>
        <v>#DIV/0!</v>
      </c>
      <c r="M518" s="25" t="e">
        <f t="shared" si="246"/>
        <v>#DIV/0!</v>
      </c>
      <c r="N518" s="25" t="e">
        <f t="shared" si="246"/>
        <v>#DIV/0!</v>
      </c>
      <c r="O518" s="25" t="e">
        <f t="shared" si="225"/>
        <v>#DIV/0!</v>
      </c>
      <c r="P518" s="25" t="e">
        <f t="shared" si="226"/>
        <v>#DIV/0!</v>
      </c>
      <c r="Q518" s="25" t="e">
        <f t="shared" si="227"/>
        <v>#DIV/0!</v>
      </c>
      <c r="R518" s="25" t="e">
        <f t="shared" si="228"/>
        <v>#DIV/0!</v>
      </c>
      <c r="S518" s="25" t="e">
        <f t="shared" si="229"/>
        <v>#DIV/0!</v>
      </c>
      <c r="T518" s="25" t="e">
        <f t="shared" si="230"/>
        <v>#DIV/0!</v>
      </c>
      <c r="U518" s="25" t="e">
        <f t="shared" si="231"/>
        <v>#DIV/0!</v>
      </c>
      <c r="V518" s="25" t="e">
        <f t="shared" si="247"/>
        <v>#DIV/0!</v>
      </c>
      <c r="W518" s="25" t="e">
        <f t="shared" si="247"/>
        <v>#DIV/0!</v>
      </c>
      <c r="X518" s="25" t="e">
        <f t="shared" si="232"/>
        <v>#DIV/0!</v>
      </c>
      <c r="Y518" s="25" t="e">
        <f t="shared" si="248"/>
        <v>#DIV/0!</v>
      </c>
      <c r="Z518" s="25" t="e">
        <f t="shared" si="248"/>
        <v>#DIV/0!</v>
      </c>
      <c r="AA518" s="25" t="e">
        <f t="shared" si="248"/>
        <v>#DIV/0!</v>
      </c>
      <c r="AB518" s="25" t="e">
        <f t="shared" si="248"/>
        <v>#DIV/0!</v>
      </c>
      <c r="AC518" s="25" t="e">
        <f t="shared" si="248"/>
        <v>#DIV/0!</v>
      </c>
      <c r="AD518" s="25" t="e">
        <f t="shared" si="249"/>
        <v>#DIV/0!</v>
      </c>
      <c r="AE518" s="25" t="e">
        <f t="shared" si="249"/>
        <v>#DIV/0!</v>
      </c>
      <c r="AF518" s="25" t="e">
        <f t="shared" si="250"/>
        <v>#DIV/0!</v>
      </c>
      <c r="AG518" s="25" t="e">
        <f t="shared" si="250"/>
        <v>#DIV/0!</v>
      </c>
    </row>
    <row r="519" spans="1:33" x14ac:dyDescent="0.25">
      <c r="A519" s="1">
        <f>'Тулуз-Пьерон'!A523</f>
        <v>0</v>
      </c>
      <c r="B519" s="1" t="e">
        <f>AVERAGE('Тулуз-Пьерон'!H523:Q523)</f>
        <v>#DIV/0!</v>
      </c>
      <c r="C519" s="1" t="e">
        <f>AVERAGE('Тулуз-Пьерон'!R523:AA523)</f>
        <v>#DIV/0!</v>
      </c>
      <c r="D519" s="26" t="e">
        <f t="shared" si="221"/>
        <v>#DIV/0!</v>
      </c>
      <c r="E519" s="26" t="e">
        <f>STDEV('Тулуз-Пьерон'!H523:Q523)</f>
        <v>#DIV/0!</v>
      </c>
      <c r="F519" s="26" t="e">
        <f>STDEV('Тулуз-Пьерон'!R523:AA523)</f>
        <v>#DIV/0!</v>
      </c>
      <c r="G519" s="26" t="e">
        <f>SQRT(RSQ('Тулуз-Пьерон'!H523:Q523,'Тулуз-Пьерон'!R523:AA523))</f>
        <v>#DIV/0!</v>
      </c>
      <c r="J519" s="25" t="e">
        <f t="shared" si="222"/>
        <v>#DIV/0!</v>
      </c>
      <c r="K519" s="25" t="e">
        <f t="shared" si="223"/>
        <v>#DIV/0!</v>
      </c>
      <c r="L519" s="25" t="e">
        <f t="shared" si="224"/>
        <v>#DIV/0!</v>
      </c>
      <c r="M519" s="25" t="e">
        <f t="shared" si="246"/>
        <v>#DIV/0!</v>
      </c>
      <c r="N519" s="25" t="e">
        <f t="shared" si="246"/>
        <v>#DIV/0!</v>
      </c>
      <c r="O519" s="25" t="e">
        <f t="shared" si="225"/>
        <v>#DIV/0!</v>
      </c>
      <c r="P519" s="25" t="e">
        <f t="shared" si="226"/>
        <v>#DIV/0!</v>
      </c>
      <c r="Q519" s="25" t="e">
        <f t="shared" si="227"/>
        <v>#DIV/0!</v>
      </c>
      <c r="R519" s="25" t="e">
        <f t="shared" si="228"/>
        <v>#DIV/0!</v>
      </c>
      <c r="S519" s="25" t="e">
        <f t="shared" si="229"/>
        <v>#DIV/0!</v>
      </c>
      <c r="T519" s="25" t="e">
        <f t="shared" si="230"/>
        <v>#DIV/0!</v>
      </c>
      <c r="U519" s="25" t="e">
        <f t="shared" si="231"/>
        <v>#DIV/0!</v>
      </c>
      <c r="V519" s="25" t="e">
        <f t="shared" si="247"/>
        <v>#DIV/0!</v>
      </c>
      <c r="W519" s="25" t="e">
        <f t="shared" si="247"/>
        <v>#DIV/0!</v>
      </c>
      <c r="X519" s="25" t="e">
        <f t="shared" si="232"/>
        <v>#DIV/0!</v>
      </c>
      <c r="Y519" s="25" t="e">
        <f t="shared" si="248"/>
        <v>#DIV/0!</v>
      </c>
      <c r="Z519" s="25" t="e">
        <f t="shared" si="248"/>
        <v>#DIV/0!</v>
      </c>
      <c r="AA519" s="25" t="e">
        <f t="shared" si="248"/>
        <v>#DIV/0!</v>
      </c>
      <c r="AB519" s="25" t="e">
        <f t="shared" si="248"/>
        <v>#DIV/0!</v>
      </c>
      <c r="AC519" s="25" t="e">
        <f t="shared" si="248"/>
        <v>#DIV/0!</v>
      </c>
      <c r="AD519" s="25" t="e">
        <f t="shared" si="249"/>
        <v>#DIV/0!</v>
      </c>
      <c r="AE519" s="25" t="e">
        <f t="shared" si="249"/>
        <v>#DIV/0!</v>
      </c>
      <c r="AF519" s="25" t="e">
        <f t="shared" si="250"/>
        <v>#DIV/0!</v>
      </c>
      <c r="AG519" s="25" t="e">
        <f t="shared" si="250"/>
        <v>#DIV/0!</v>
      </c>
    </row>
    <row r="520" spans="1:33" x14ac:dyDescent="0.25">
      <c r="A520" s="1">
        <f>'Тулуз-Пьерон'!A524</f>
        <v>0</v>
      </c>
      <c r="B520" s="1" t="e">
        <f>AVERAGE('Тулуз-Пьерон'!H524:Q524)</f>
        <v>#DIV/0!</v>
      </c>
      <c r="C520" s="1" t="e">
        <f>AVERAGE('Тулуз-Пьерон'!R524:AA524)</f>
        <v>#DIV/0!</v>
      </c>
      <c r="D520" s="26" t="e">
        <f t="shared" si="221"/>
        <v>#DIV/0!</v>
      </c>
      <c r="E520" s="26" t="e">
        <f>STDEV('Тулуз-Пьерон'!H524:Q524)</f>
        <v>#DIV/0!</v>
      </c>
      <c r="F520" s="26" t="e">
        <f>STDEV('Тулуз-Пьерон'!R524:AA524)</f>
        <v>#DIV/0!</v>
      </c>
      <c r="G520" s="26" t="e">
        <f>SQRT(RSQ('Тулуз-Пьерон'!H524:Q524,'Тулуз-Пьерон'!R524:AA524))</f>
        <v>#DIV/0!</v>
      </c>
      <c r="J520" s="25" t="e">
        <f t="shared" si="222"/>
        <v>#DIV/0!</v>
      </c>
      <c r="K520" s="25" t="e">
        <f t="shared" si="223"/>
        <v>#DIV/0!</v>
      </c>
      <c r="L520" s="25" t="e">
        <f t="shared" si="224"/>
        <v>#DIV/0!</v>
      </c>
      <c r="M520" s="25" t="e">
        <f t="shared" si="246"/>
        <v>#DIV/0!</v>
      </c>
      <c r="N520" s="25" t="e">
        <f t="shared" si="246"/>
        <v>#DIV/0!</v>
      </c>
      <c r="O520" s="25" t="e">
        <f t="shared" si="225"/>
        <v>#DIV/0!</v>
      </c>
      <c r="P520" s="25" t="e">
        <f t="shared" si="226"/>
        <v>#DIV/0!</v>
      </c>
      <c r="Q520" s="25" t="e">
        <f t="shared" si="227"/>
        <v>#DIV/0!</v>
      </c>
      <c r="R520" s="25" t="e">
        <f t="shared" si="228"/>
        <v>#DIV/0!</v>
      </c>
      <c r="S520" s="25" t="e">
        <f t="shared" si="229"/>
        <v>#DIV/0!</v>
      </c>
      <c r="T520" s="25" t="e">
        <f t="shared" si="230"/>
        <v>#DIV/0!</v>
      </c>
      <c r="U520" s="25" t="e">
        <f t="shared" si="231"/>
        <v>#DIV/0!</v>
      </c>
      <c r="V520" s="25" t="e">
        <f t="shared" si="247"/>
        <v>#DIV/0!</v>
      </c>
      <c r="W520" s="25" t="e">
        <f t="shared" si="247"/>
        <v>#DIV/0!</v>
      </c>
      <c r="X520" s="25" t="e">
        <f t="shared" si="232"/>
        <v>#DIV/0!</v>
      </c>
      <c r="Y520" s="25" t="e">
        <f t="shared" si="248"/>
        <v>#DIV/0!</v>
      </c>
      <c r="Z520" s="25" t="e">
        <f t="shared" si="248"/>
        <v>#DIV/0!</v>
      </c>
      <c r="AA520" s="25" t="e">
        <f t="shared" si="248"/>
        <v>#DIV/0!</v>
      </c>
      <c r="AB520" s="25" t="e">
        <f t="shared" si="248"/>
        <v>#DIV/0!</v>
      </c>
      <c r="AC520" s="25" t="e">
        <f t="shared" si="248"/>
        <v>#DIV/0!</v>
      </c>
      <c r="AD520" s="25" t="e">
        <f t="shared" si="249"/>
        <v>#DIV/0!</v>
      </c>
      <c r="AE520" s="25" t="e">
        <f t="shared" si="249"/>
        <v>#DIV/0!</v>
      </c>
      <c r="AF520" s="25" t="e">
        <f t="shared" si="250"/>
        <v>#DIV/0!</v>
      </c>
      <c r="AG520" s="25" t="e">
        <f t="shared" si="250"/>
        <v>#DIV/0!</v>
      </c>
    </row>
    <row r="521" spans="1:33" x14ac:dyDescent="0.25">
      <c r="A521" s="1">
        <f>'Тулуз-Пьерон'!A525</f>
        <v>0</v>
      </c>
      <c r="B521" s="1" t="e">
        <f>AVERAGE('Тулуз-Пьерон'!H525:Q525)</f>
        <v>#DIV/0!</v>
      </c>
      <c r="C521" s="1" t="e">
        <f>AVERAGE('Тулуз-Пьерон'!R525:AA525)</f>
        <v>#DIV/0!</v>
      </c>
      <c r="D521" s="26" t="e">
        <f t="shared" si="221"/>
        <v>#DIV/0!</v>
      </c>
      <c r="E521" s="26" t="e">
        <f>STDEV('Тулуз-Пьерон'!H525:Q525)</f>
        <v>#DIV/0!</v>
      </c>
      <c r="F521" s="26" t="e">
        <f>STDEV('Тулуз-Пьерон'!R525:AA525)</f>
        <v>#DIV/0!</v>
      </c>
      <c r="G521" s="26" t="e">
        <f>SQRT(RSQ('Тулуз-Пьерон'!H525:Q525,'Тулуз-Пьерон'!R525:AA525))</f>
        <v>#DIV/0!</v>
      </c>
      <c r="J521" s="25" t="e">
        <f t="shared" si="222"/>
        <v>#DIV/0!</v>
      </c>
      <c r="K521" s="25" t="e">
        <f t="shared" si="223"/>
        <v>#DIV/0!</v>
      </c>
      <c r="L521" s="25" t="e">
        <f t="shared" si="224"/>
        <v>#DIV/0!</v>
      </c>
      <c r="M521" s="25" t="e">
        <f t="shared" si="246"/>
        <v>#DIV/0!</v>
      </c>
      <c r="N521" s="25" t="e">
        <f t="shared" si="246"/>
        <v>#DIV/0!</v>
      </c>
      <c r="O521" s="25" t="e">
        <f t="shared" si="225"/>
        <v>#DIV/0!</v>
      </c>
      <c r="P521" s="25" t="e">
        <f t="shared" si="226"/>
        <v>#DIV/0!</v>
      </c>
      <c r="Q521" s="25" t="e">
        <f t="shared" si="227"/>
        <v>#DIV/0!</v>
      </c>
      <c r="R521" s="25" t="e">
        <f t="shared" si="228"/>
        <v>#DIV/0!</v>
      </c>
      <c r="S521" s="25" t="e">
        <f t="shared" si="229"/>
        <v>#DIV/0!</v>
      </c>
      <c r="T521" s="25" t="e">
        <f t="shared" si="230"/>
        <v>#DIV/0!</v>
      </c>
      <c r="U521" s="25" t="e">
        <f t="shared" si="231"/>
        <v>#DIV/0!</v>
      </c>
      <c r="V521" s="25" t="e">
        <f t="shared" si="247"/>
        <v>#DIV/0!</v>
      </c>
      <c r="W521" s="25" t="e">
        <f t="shared" si="247"/>
        <v>#DIV/0!</v>
      </c>
      <c r="X521" s="25" t="e">
        <f t="shared" si="232"/>
        <v>#DIV/0!</v>
      </c>
      <c r="Y521" s="25" t="e">
        <f t="shared" ref="Y521:AC530" si="251">IF(AND($D521&gt;0,$D521&lt;=0.89),"ПАТОЛОГИЯ",IF(AND($D521&gt;0.89,$D521&lt;=0.91),"Слабая",IF(AND($D521&gt;91,$D521&lt;=0.93),"Средняя",IF(AND($D521&gt;0.93,$D521&lt;=0.96),"Хорошая",IF(AND($D521&gt;0.96,$D521&lt;=1),"Высокая","ОШИБКА")))))</f>
        <v>#DIV/0!</v>
      </c>
      <c r="Z521" s="25" t="e">
        <f t="shared" si="251"/>
        <v>#DIV/0!</v>
      </c>
      <c r="AA521" s="25" t="e">
        <f t="shared" si="251"/>
        <v>#DIV/0!</v>
      </c>
      <c r="AB521" s="25" t="e">
        <f t="shared" si="251"/>
        <v>#DIV/0!</v>
      </c>
      <c r="AC521" s="25" t="e">
        <f t="shared" si="251"/>
        <v>#DIV/0!</v>
      </c>
      <c r="AD521" s="25" t="e">
        <f t="shared" si="249"/>
        <v>#DIV/0!</v>
      </c>
      <c r="AE521" s="25" t="e">
        <f t="shared" si="249"/>
        <v>#DIV/0!</v>
      </c>
      <c r="AF521" s="25" t="e">
        <f t="shared" si="250"/>
        <v>#DIV/0!</v>
      </c>
      <c r="AG521" s="25" t="e">
        <f t="shared" si="250"/>
        <v>#DIV/0!</v>
      </c>
    </row>
    <row r="522" spans="1:33" x14ac:dyDescent="0.25">
      <c r="A522" s="1">
        <f>'Тулуз-Пьерон'!A526</f>
        <v>0</v>
      </c>
      <c r="B522" s="1" t="e">
        <f>AVERAGE('Тулуз-Пьерон'!H526:Q526)</f>
        <v>#DIV/0!</v>
      </c>
      <c r="C522" s="1" t="e">
        <f>AVERAGE('Тулуз-Пьерон'!R526:AA526)</f>
        <v>#DIV/0!</v>
      </c>
      <c r="D522" s="26" t="e">
        <f t="shared" si="221"/>
        <v>#DIV/0!</v>
      </c>
      <c r="E522" s="26" t="e">
        <f>STDEV('Тулуз-Пьерон'!H526:Q526)</f>
        <v>#DIV/0!</v>
      </c>
      <c r="F522" s="26" t="e">
        <f>STDEV('Тулуз-Пьерон'!R526:AA526)</f>
        <v>#DIV/0!</v>
      </c>
      <c r="G522" s="26" t="e">
        <f>SQRT(RSQ('Тулуз-Пьерон'!H526:Q526,'Тулуз-Пьерон'!R526:AA526))</f>
        <v>#DIV/0!</v>
      </c>
      <c r="J522" s="25" t="e">
        <f t="shared" si="222"/>
        <v>#DIV/0!</v>
      </c>
      <c r="K522" s="25" t="e">
        <f t="shared" si="223"/>
        <v>#DIV/0!</v>
      </c>
      <c r="L522" s="25" t="e">
        <f t="shared" si="224"/>
        <v>#DIV/0!</v>
      </c>
      <c r="M522" s="25" t="e">
        <f t="shared" si="246"/>
        <v>#DIV/0!</v>
      </c>
      <c r="N522" s="25" t="e">
        <f t="shared" si="246"/>
        <v>#DIV/0!</v>
      </c>
      <c r="O522" s="25" t="e">
        <f t="shared" si="225"/>
        <v>#DIV/0!</v>
      </c>
      <c r="P522" s="25" t="e">
        <f t="shared" si="226"/>
        <v>#DIV/0!</v>
      </c>
      <c r="Q522" s="25" t="e">
        <f t="shared" si="227"/>
        <v>#DIV/0!</v>
      </c>
      <c r="R522" s="25" t="e">
        <f t="shared" si="228"/>
        <v>#DIV/0!</v>
      </c>
      <c r="S522" s="25" t="e">
        <f t="shared" si="229"/>
        <v>#DIV/0!</v>
      </c>
      <c r="T522" s="25" t="e">
        <f t="shared" si="230"/>
        <v>#DIV/0!</v>
      </c>
      <c r="U522" s="25" t="e">
        <f t="shared" si="231"/>
        <v>#DIV/0!</v>
      </c>
      <c r="V522" s="25" t="e">
        <f t="shared" si="247"/>
        <v>#DIV/0!</v>
      </c>
      <c r="W522" s="25" t="e">
        <f t="shared" si="247"/>
        <v>#DIV/0!</v>
      </c>
      <c r="X522" s="25" t="e">
        <f t="shared" si="232"/>
        <v>#DIV/0!</v>
      </c>
      <c r="Y522" s="25" t="e">
        <f t="shared" si="251"/>
        <v>#DIV/0!</v>
      </c>
      <c r="Z522" s="25" t="e">
        <f t="shared" si="251"/>
        <v>#DIV/0!</v>
      </c>
      <c r="AA522" s="25" t="e">
        <f t="shared" si="251"/>
        <v>#DIV/0!</v>
      </c>
      <c r="AB522" s="25" t="e">
        <f t="shared" si="251"/>
        <v>#DIV/0!</v>
      </c>
      <c r="AC522" s="25" t="e">
        <f t="shared" si="251"/>
        <v>#DIV/0!</v>
      </c>
      <c r="AD522" s="25" t="e">
        <f t="shared" si="249"/>
        <v>#DIV/0!</v>
      </c>
      <c r="AE522" s="25" t="e">
        <f t="shared" si="249"/>
        <v>#DIV/0!</v>
      </c>
      <c r="AF522" s="25" t="e">
        <f t="shared" si="250"/>
        <v>#DIV/0!</v>
      </c>
      <c r="AG522" s="25" t="e">
        <f t="shared" si="250"/>
        <v>#DIV/0!</v>
      </c>
    </row>
    <row r="523" spans="1:33" x14ac:dyDescent="0.25">
      <c r="A523" s="1">
        <f>'Тулуз-Пьерон'!A527</f>
        <v>0</v>
      </c>
      <c r="B523" s="1" t="e">
        <f>AVERAGE('Тулуз-Пьерон'!H527:Q527)</f>
        <v>#DIV/0!</v>
      </c>
      <c r="C523" s="1" t="e">
        <f>AVERAGE('Тулуз-Пьерон'!R527:AA527)</f>
        <v>#DIV/0!</v>
      </c>
      <c r="D523" s="26" t="e">
        <f t="shared" ref="D523:D586" si="252">(B523-C523)/B523</f>
        <v>#DIV/0!</v>
      </c>
      <c r="E523" s="26" t="e">
        <f>STDEV('Тулуз-Пьерон'!H527:Q527)</f>
        <v>#DIV/0!</v>
      </c>
      <c r="F523" s="26" t="e">
        <f>STDEV('Тулуз-Пьерон'!R527:AA527)</f>
        <v>#DIV/0!</v>
      </c>
      <c r="G523" s="26" t="e">
        <f>SQRT(RSQ('Тулуз-Пьерон'!H527:Q527,'Тулуз-Пьерон'!R527:AA527))</f>
        <v>#DIV/0!</v>
      </c>
      <c r="J523" s="25" t="e">
        <f t="shared" ref="J523:J586" si="253">IF(AND($B523&gt;0,$B523&lt;=14),"ПАТОЛОГИЯ",IF(AND($B523&gt;14,$B523&lt;=17),"Слабая",IF(AND($B523&gt;17,$B523&lt;=29),"Средняя",IF(AND($B523&gt;29,$B523&lt;=39),"Хорошая",IF($B523&gt;39,"Высокая","ОШИБКА")))))</f>
        <v>#DIV/0!</v>
      </c>
      <c r="K523" s="25" t="e">
        <f t="shared" ref="K523:K586" si="254">IF(AND($B523&gt;0,$B523&lt;=19),"ПАТОЛОГИЯ",IF(AND($B523&gt;19,$B523&lt;=27),"Слабая",IF(AND($B523&gt;27,$B523&lt;=36),"Средняя",IF(AND($B523&gt;36,$B523&lt;=44),"Хорошая",IF($B523&gt;44,"Высокая","ОШИБКА")))))</f>
        <v>#DIV/0!</v>
      </c>
      <c r="L523" s="25" t="e">
        <f t="shared" ref="L523:L586" si="255">IF(AND($B523&gt;0,$B523&lt;=22),"ПАТОЛОГИЯ",IF(AND($B523&gt;22,$B523&lt;=32),"Слабая",IF(AND($B523&gt;32,$B523&lt;=41),"Средняя",IF(AND($B523&gt;41,$B523&lt;=57),"Хорошая",IF($B523&gt;57,"Высокая","ОШИБКА")))))</f>
        <v>#DIV/0!</v>
      </c>
      <c r="M523" s="25" t="e">
        <f t="shared" si="246"/>
        <v>#DIV/0!</v>
      </c>
      <c r="N523" s="25" t="e">
        <f t="shared" si="246"/>
        <v>#DIV/0!</v>
      </c>
      <c r="O523" s="25" t="e">
        <f t="shared" ref="O523:O586" si="256">IF(AND($B523&gt;0,$B523&lt;=19),"ПАТОЛОГИЯ",IF(AND($B523&gt;19,$B523&lt;=29),"Слабая",IF(AND($B523&gt;29,$B523&lt;=39),"Средняя",IF(AND($B523&gt;39,$B523&lt;=50),"Хорошая",IF($B523&gt;50,"Высокая","ОШИБКА")))))</f>
        <v>#DIV/0!</v>
      </c>
      <c r="P523" s="25" t="e">
        <f t="shared" ref="P523:P586" si="257">IF(AND($B523&gt;0,$B523&lt;=24),"ПАТОЛОГИЯ",IF(AND($B523&gt;24,$B523&lt;=31),"Слабая",IF(AND($B523&gt;31,$B523&lt;=41),"Средняя",IF(AND($B523&gt;41,$B523&lt;=55),"Хорошая",IF($B523&gt;55,"Высокая","ОШИБКА")))))</f>
        <v>#DIV/0!</v>
      </c>
      <c r="Q523" s="25" t="e">
        <f t="shared" ref="Q523:Q586" si="258">IF(AND($B523&gt;0,$B523&lt;=36),"Слабая",IF(AND($B523&gt;36,$B523&lt;=45),"Средняя",IF(AND($B523&gt;45,$B523&lt;=57),"Хорошая",IF($B523&gt;57,"Высокая","ОШИБКА"))))</f>
        <v>#DIV/0!</v>
      </c>
      <c r="R523" s="25" t="e">
        <f t="shared" ref="R523:R586" si="259">IF(AND($B523&gt;0,$B523&lt;=38),"Слабая",IF(AND($B523&gt;38,$B523&lt;=48),"Средняя",IF(AND($B523&gt;48,$B523&lt;=59),"Хорошая",IF($B523&gt;59,"Высокая","ОШИБКА"))))</f>
        <v>#DIV/0!</v>
      </c>
      <c r="S523" s="25" t="e">
        <f t="shared" ref="S523:S586" si="260">IF(AND($B523&gt;0,$B523&lt;=40),"Слабая",IF(AND($B523&gt;40,$B523&lt;=50),"Средняя",IF(AND($B523&gt;50,$B523&lt;=64),"Хорошая",IF($B523&gt;64,"Высокая","ОШИБКА"))))</f>
        <v>#DIV/0!</v>
      </c>
      <c r="T523" s="25" t="e">
        <f t="shared" ref="T523:T586" si="261">IF(AND($B523&gt;0,$B523&lt;=44),"Слабая",IF(AND($B523&gt;44,$B523&lt;=54),"Средняя",IF(AND($B523&gt;54,$B523&lt;=69),"Хорошая",IF($B523&gt;69,"Высокая","ОШИБКА"))))</f>
        <v>#DIV/0!</v>
      </c>
      <c r="U523" s="25" t="e">
        <f t="shared" ref="U523:U586" si="262">IF(AND($B523&gt;0,$B523&lt;=49),"Слабая",IF(AND($B523&gt;49,$B523&lt;=62),"Средняя",IF(AND($B523&gt;62,$B523&lt;=77),"Хорошая",IF($B523&gt;77,"Высокая","ОШИБКА"))))</f>
        <v>#DIV/0!</v>
      </c>
      <c r="V523" s="25" t="e">
        <f t="shared" si="247"/>
        <v>#DIV/0!</v>
      </c>
      <c r="W523" s="25" t="e">
        <f t="shared" si="247"/>
        <v>#DIV/0!</v>
      </c>
      <c r="X523" s="25" t="e">
        <f t="shared" ref="X523:X586" si="263">IF(AND($D523&gt;0,$D523&lt;=0.89),"ПАТОЛОГИЯ",IF(AND($D523&gt;0.89,$D523&lt;=0.91),"Слабая",IF(AND($D523&gt;91,$D523&lt;=0.95),"Средняя",IF(AND($D523&gt;0.95,$D523&lt;=0.97),"Хорошая",IF(AND($D523&gt;0.97,$D523&lt;=1),"Высокая","ОШИБКА")))))</f>
        <v>#DIV/0!</v>
      </c>
      <c r="Y523" s="25" t="e">
        <f t="shared" si="251"/>
        <v>#DIV/0!</v>
      </c>
      <c r="Z523" s="25" t="e">
        <f t="shared" si="251"/>
        <v>#DIV/0!</v>
      </c>
      <c r="AA523" s="25" t="e">
        <f t="shared" si="251"/>
        <v>#DIV/0!</v>
      </c>
      <c r="AB523" s="25" t="e">
        <f t="shared" si="251"/>
        <v>#DIV/0!</v>
      </c>
      <c r="AC523" s="25" t="e">
        <f t="shared" si="251"/>
        <v>#DIV/0!</v>
      </c>
      <c r="AD523" s="25" t="e">
        <f t="shared" si="249"/>
        <v>#DIV/0!</v>
      </c>
      <c r="AE523" s="25" t="e">
        <f t="shared" si="249"/>
        <v>#DIV/0!</v>
      </c>
      <c r="AF523" s="25" t="e">
        <f t="shared" si="250"/>
        <v>#DIV/0!</v>
      </c>
      <c r="AG523" s="25" t="e">
        <f t="shared" si="250"/>
        <v>#DIV/0!</v>
      </c>
    </row>
    <row r="524" spans="1:33" x14ac:dyDescent="0.25">
      <c r="A524" s="1">
        <f>'Тулуз-Пьерон'!A528</f>
        <v>0</v>
      </c>
      <c r="B524" s="1" t="e">
        <f>AVERAGE('Тулуз-Пьерон'!H528:Q528)</f>
        <v>#DIV/0!</v>
      </c>
      <c r="C524" s="1" t="e">
        <f>AVERAGE('Тулуз-Пьерон'!R528:AA528)</f>
        <v>#DIV/0!</v>
      </c>
      <c r="D524" s="26" t="e">
        <f t="shared" si="252"/>
        <v>#DIV/0!</v>
      </c>
      <c r="E524" s="26" t="e">
        <f>STDEV('Тулуз-Пьерон'!H528:Q528)</f>
        <v>#DIV/0!</v>
      </c>
      <c r="F524" s="26" t="e">
        <f>STDEV('Тулуз-Пьерон'!R528:AA528)</f>
        <v>#DIV/0!</v>
      </c>
      <c r="G524" s="26" t="e">
        <f>SQRT(RSQ('Тулуз-Пьерон'!H528:Q528,'Тулуз-Пьерон'!R528:AA528))</f>
        <v>#DIV/0!</v>
      </c>
      <c r="J524" s="25" t="e">
        <f t="shared" si="253"/>
        <v>#DIV/0!</v>
      </c>
      <c r="K524" s="25" t="e">
        <f t="shared" si="254"/>
        <v>#DIV/0!</v>
      </c>
      <c r="L524" s="25" t="e">
        <f t="shared" si="255"/>
        <v>#DIV/0!</v>
      </c>
      <c r="M524" s="25" t="e">
        <f t="shared" si="246"/>
        <v>#DIV/0!</v>
      </c>
      <c r="N524" s="25" t="e">
        <f t="shared" si="246"/>
        <v>#DIV/0!</v>
      </c>
      <c r="O524" s="25" t="e">
        <f t="shared" si="256"/>
        <v>#DIV/0!</v>
      </c>
      <c r="P524" s="25" t="e">
        <f t="shared" si="257"/>
        <v>#DIV/0!</v>
      </c>
      <c r="Q524" s="25" t="e">
        <f t="shared" si="258"/>
        <v>#DIV/0!</v>
      </c>
      <c r="R524" s="25" t="e">
        <f t="shared" si="259"/>
        <v>#DIV/0!</v>
      </c>
      <c r="S524" s="25" t="e">
        <f t="shared" si="260"/>
        <v>#DIV/0!</v>
      </c>
      <c r="T524" s="25" t="e">
        <f t="shared" si="261"/>
        <v>#DIV/0!</v>
      </c>
      <c r="U524" s="25" t="e">
        <f t="shared" si="262"/>
        <v>#DIV/0!</v>
      </c>
      <c r="V524" s="25" t="e">
        <f t="shared" si="247"/>
        <v>#DIV/0!</v>
      </c>
      <c r="W524" s="25" t="e">
        <f t="shared" si="247"/>
        <v>#DIV/0!</v>
      </c>
      <c r="X524" s="25" t="e">
        <f t="shared" si="263"/>
        <v>#DIV/0!</v>
      </c>
      <c r="Y524" s="25" t="e">
        <f t="shared" si="251"/>
        <v>#DIV/0!</v>
      </c>
      <c r="Z524" s="25" t="e">
        <f t="shared" si="251"/>
        <v>#DIV/0!</v>
      </c>
      <c r="AA524" s="25" t="e">
        <f t="shared" si="251"/>
        <v>#DIV/0!</v>
      </c>
      <c r="AB524" s="25" t="e">
        <f t="shared" si="251"/>
        <v>#DIV/0!</v>
      </c>
      <c r="AC524" s="25" t="e">
        <f t="shared" si="251"/>
        <v>#DIV/0!</v>
      </c>
      <c r="AD524" s="25" t="e">
        <f t="shared" si="249"/>
        <v>#DIV/0!</v>
      </c>
      <c r="AE524" s="25" t="e">
        <f t="shared" si="249"/>
        <v>#DIV/0!</v>
      </c>
      <c r="AF524" s="25" t="e">
        <f t="shared" si="250"/>
        <v>#DIV/0!</v>
      </c>
      <c r="AG524" s="25" t="e">
        <f t="shared" si="250"/>
        <v>#DIV/0!</v>
      </c>
    </row>
    <row r="525" spans="1:33" x14ac:dyDescent="0.25">
      <c r="A525" s="1">
        <f>'Тулуз-Пьерон'!A529</f>
        <v>0</v>
      </c>
      <c r="B525" s="1" t="e">
        <f>AVERAGE('Тулуз-Пьерон'!H529:Q529)</f>
        <v>#DIV/0!</v>
      </c>
      <c r="C525" s="1" t="e">
        <f>AVERAGE('Тулуз-Пьерон'!R529:AA529)</f>
        <v>#DIV/0!</v>
      </c>
      <c r="D525" s="26" t="e">
        <f t="shared" si="252"/>
        <v>#DIV/0!</v>
      </c>
      <c r="E525" s="26" t="e">
        <f>STDEV('Тулуз-Пьерон'!H529:Q529)</f>
        <v>#DIV/0!</v>
      </c>
      <c r="F525" s="26" t="e">
        <f>STDEV('Тулуз-Пьерон'!R529:AA529)</f>
        <v>#DIV/0!</v>
      </c>
      <c r="G525" s="26" t="e">
        <f>SQRT(RSQ('Тулуз-Пьерон'!H529:Q529,'Тулуз-Пьерон'!R529:AA529))</f>
        <v>#DIV/0!</v>
      </c>
      <c r="J525" s="25" t="e">
        <f t="shared" si="253"/>
        <v>#DIV/0!</v>
      </c>
      <c r="K525" s="25" t="e">
        <f t="shared" si="254"/>
        <v>#DIV/0!</v>
      </c>
      <c r="L525" s="25" t="e">
        <f t="shared" si="255"/>
        <v>#DIV/0!</v>
      </c>
      <c r="M525" s="25" t="e">
        <f t="shared" si="246"/>
        <v>#DIV/0!</v>
      </c>
      <c r="N525" s="25" t="e">
        <f t="shared" si="246"/>
        <v>#DIV/0!</v>
      </c>
      <c r="O525" s="25" t="e">
        <f t="shared" si="256"/>
        <v>#DIV/0!</v>
      </c>
      <c r="P525" s="25" t="e">
        <f t="shared" si="257"/>
        <v>#DIV/0!</v>
      </c>
      <c r="Q525" s="25" t="e">
        <f t="shared" si="258"/>
        <v>#DIV/0!</v>
      </c>
      <c r="R525" s="25" t="e">
        <f t="shared" si="259"/>
        <v>#DIV/0!</v>
      </c>
      <c r="S525" s="25" t="e">
        <f t="shared" si="260"/>
        <v>#DIV/0!</v>
      </c>
      <c r="T525" s="25" t="e">
        <f t="shared" si="261"/>
        <v>#DIV/0!</v>
      </c>
      <c r="U525" s="25" t="e">
        <f t="shared" si="262"/>
        <v>#DIV/0!</v>
      </c>
      <c r="V525" s="25" t="e">
        <f t="shared" si="247"/>
        <v>#DIV/0!</v>
      </c>
      <c r="W525" s="25" t="e">
        <f t="shared" si="247"/>
        <v>#DIV/0!</v>
      </c>
      <c r="X525" s="25" t="e">
        <f t="shared" si="263"/>
        <v>#DIV/0!</v>
      </c>
      <c r="Y525" s="25" t="e">
        <f t="shared" si="251"/>
        <v>#DIV/0!</v>
      </c>
      <c r="Z525" s="25" t="e">
        <f t="shared" si="251"/>
        <v>#DIV/0!</v>
      </c>
      <c r="AA525" s="25" t="e">
        <f t="shared" si="251"/>
        <v>#DIV/0!</v>
      </c>
      <c r="AB525" s="25" t="e">
        <f t="shared" si="251"/>
        <v>#DIV/0!</v>
      </c>
      <c r="AC525" s="25" t="e">
        <f t="shared" si="251"/>
        <v>#DIV/0!</v>
      </c>
      <c r="AD525" s="25" t="e">
        <f t="shared" si="249"/>
        <v>#DIV/0!</v>
      </c>
      <c r="AE525" s="25" t="e">
        <f t="shared" si="249"/>
        <v>#DIV/0!</v>
      </c>
      <c r="AF525" s="25" t="e">
        <f t="shared" si="250"/>
        <v>#DIV/0!</v>
      </c>
      <c r="AG525" s="25" t="e">
        <f t="shared" si="250"/>
        <v>#DIV/0!</v>
      </c>
    </row>
    <row r="526" spans="1:33" x14ac:dyDescent="0.25">
      <c r="A526" s="1">
        <f>'Тулуз-Пьерон'!A530</f>
        <v>0</v>
      </c>
      <c r="B526" s="1" t="e">
        <f>AVERAGE('Тулуз-Пьерон'!H530:Q530)</f>
        <v>#DIV/0!</v>
      </c>
      <c r="C526" s="1" t="e">
        <f>AVERAGE('Тулуз-Пьерон'!R530:AA530)</f>
        <v>#DIV/0!</v>
      </c>
      <c r="D526" s="26" t="e">
        <f t="shared" si="252"/>
        <v>#DIV/0!</v>
      </c>
      <c r="E526" s="26" t="e">
        <f>STDEV('Тулуз-Пьерон'!H530:Q530)</f>
        <v>#DIV/0!</v>
      </c>
      <c r="F526" s="26" t="e">
        <f>STDEV('Тулуз-Пьерон'!R530:AA530)</f>
        <v>#DIV/0!</v>
      </c>
      <c r="G526" s="26" t="e">
        <f>SQRT(RSQ('Тулуз-Пьерон'!H530:Q530,'Тулуз-Пьерон'!R530:AA530))</f>
        <v>#DIV/0!</v>
      </c>
      <c r="J526" s="25" t="e">
        <f t="shared" si="253"/>
        <v>#DIV/0!</v>
      </c>
      <c r="K526" s="25" t="e">
        <f t="shared" si="254"/>
        <v>#DIV/0!</v>
      </c>
      <c r="L526" s="25" t="e">
        <f t="shared" si="255"/>
        <v>#DIV/0!</v>
      </c>
      <c r="M526" s="25" t="e">
        <f t="shared" si="246"/>
        <v>#DIV/0!</v>
      </c>
      <c r="N526" s="25" t="e">
        <f t="shared" si="246"/>
        <v>#DIV/0!</v>
      </c>
      <c r="O526" s="25" t="e">
        <f t="shared" si="256"/>
        <v>#DIV/0!</v>
      </c>
      <c r="P526" s="25" t="e">
        <f t="shared" si="257"/>
        <v>#DIV/0!</v>
      </c>
      <c r="Q526" s="25" t="e">
        <f t="shared" si="258"/>
        <v>#DIV/0!</v>
      </c>
      <c r="R526" s="25" t="e">
        <f t="shared" si="259"/>
        <v>#DIV/0!</v>
      </c>
      <c r="S526" s="25" t="e">
        <f t="shared" si="260"/>
        <v>#DIV/0!</v>
      </c>
      <c r="T526" s="25" t="e">
        <f t="shared" si="261"/>
        <v>#DIV/0!</v>
      </c>
      <c r="U526" s="25" t="e">
        <f t="shared" si="262"/>
        <v>#DIV/0!</v>
      </c>
      <c r="V526" s="25" t="e">
        <f t="shared" si="247"/>
        <v>#DIV/0!</v>
      </c>
      <c r="W526" s="25" t="e">
        <f t="shared" si="247"/>
        <v>#DIV/0!</v>
      </c>
      <c r="X526" s="25" t="e">
        <f t="shared" si="263"/>
        <v>#DIV/0!</v>
      </c>
      <c r="Y526" s="25" t="e">
        <f t="shared" si="251"/>
        <v>#DIV/0!</v>
      </c>
      <c r="Z526" s="25" t="e">
        <f t="shared" si="251"/>
        <v>#DIV/0!</v>
      </c>
      <c r="AA526" s="25" t="e">
        <f t="shared" si="251"/>
        <v>#DIV/0!</v>
      </c>
      <c r="AB526" s="25" t="e">
        <f t="shared" si="251"/>
        <v>#DIV/0!</v>
      </c>
      <c r="AC526" s="25" t="e">
        <f t="shared" si="251"/>
        <v>#DIV/0!</v>
      </c>
      <c r="AD526" s="25" t="e">
        <f t="shared" si="249"/>
        <v>#DIV/0!</v>
      </c>
      <c r="AE526" s="25" t="e">
        <f t="shared" si="249"/>
        <v>#DIV/0!</v>
      </c>
      <c r="AF526" s="25" t="e">
        <f t="shared" si="250"/>
        <v>#DIV/0!</v>
      </c>
      <c r="AG526" s="25" t="e">
        <f t="shared" si="250"/>
        <v>#DIV/0!</v>
      </c>
    </row>
    <row r="527" spans="1:33" x14ac:dyDescent="0.25">
      <c r="A527" s="1">
        <f>'Тулуз-Пьерон'!A531</f>
        <v>0</v>
      </c>
      <c r="B527" s="1" t="e">
        <f>AVERAGE('Тулуз-Пьерон'!H531:Q531)</f>
        <v>#DIV/0!</v>
      </c>
      <c r="C527" s="1" t="e">
        <f>AVERAGE('Тулуз-Пьерон'!R531:AA531)</f>
        <v>#DIV/0!</v>
      </c>
      <c r="D527" s="26" t="e">
        <f t="shared" si="252"/>
        <v>#DIV/0!</v>
      </c>
      <c r="E527" s="26" t="e">
        <f>STDEV('Тулуз-Пьерон'!H531:Q531)</f>
        <v>#DIV/0!</v>
      </c>
      <c r="F527" s="26" t="e">
        <f>STDEV('Тулуз-Пьерон'!R531:AA531)</f>
        <v>#DIV/0!</v>
      </c>
      <c r="G527" s="26" t="e">
        <f>SQRT(RSQ('Тулуз-Пьерон'!H531:Q531,'Тулуз-Пьерон'!R531:AA531))</f>
        <v>#DIV/0!</v>
      </c>
      <c r="J527" s="25" t="e">
        <f t="shared" si="253"/>
        <v>#DIV/0!</v>
      </c>
      <c r="K527" s="25" t="e">
        <f t="shared" si="254"/>
        <v>#DIV/0!</v>
      </c>
      <c r="L527" s="25" t="e">
        <f t="shared" si="255"/>
        <v>#DIV/0!</v>
      </c>
      <c r="M527" s="25" t="e">
        <f t="shared" si="246"/>
        <v>#DIV/0!</v>
      </c>
      <c r="N527" s="25" t="e">
        <f t="shared" si="246"/>
        <v>#DIV/0!</v>
      </c>
      <c r="O527" s="25" t="e">
        <f t="shared" si="256"/>
        <v>#DIV/0!</v>
      </c>
      <c r="P527" s="25" t="e">
        <f t="shared" si="257"/>
        <v>#DIV/0!</v>
      </c>
      <c r="Q527" s="25" t="e">
        <f t="shared" si="258"/>
        <v>#DIV/0!</v>
      </c>
      <c r="R527" s="25" t="e">
        <f t="shared" si="259"/>
        <v>#DIV/0!</v>
      </c>
      <c r="S527" s="25" t="e">
        <f t="shared" si="260"/>
        <v>#DIV/0!</v>
      </c>
      <c r="T527" s="25" t="e">
        <f t="shared" si="261"/>
        <v>#DIV/0!</v>
      </c>
      <c r="U527" s="25" t="e">
        <f t="shared" si="262"/>
        <v>#DIV/0!</v>
      </c>
      <c r="V527" s="25" t="e">
        <f t="shared" si="247"/>
        <v>#DIV/0!</v>
      </c>
      <c r="W527" s="25" t="e">
        <f t="shared" si="247"/>
        <v>#DIV/0!</v>
      </c>
      <c r="X527" s="25" t="e">
        <f t="shared" si="263"/>
        <v>#DIV/0!</v>
      </c>
      <c r="Y527" s="25" t="e">
        <f t="shared" si="251"/>
        <v>#DIV/0!</v>
      </c>
      <c r="Z527" s="25" t="e">
        <f t="shared" si="251"/>
        <v>#DIV/0!</v>
      </c>
      <c r="AA527" s="25" t="e">
        <f t="shared" si="251"/>
        <v>#DIV/0!</v>
      </c>
      <c r="AB527" s="25" t="e">
        <f t="shared" si="251"/>
        <v>#DIV/0!</v>
      </c>
      <c r="AC527" s="25" t="e">
        <f t="shared" si="251"/>
        <v>#DIV/0!</v>
      </c>
      <c r="AD527" s="25" t="e">
        <f t="shared" si="249"/>
        <v>#DIV/0!</v>
      </c>
      <c r="AE527" s="25" t="e">
        <f t="shared" si="249"/>
        <v>#DIV/0!</v>
      </c>
      <c r="AF527" s="25" t="e">
        <f t="shared" si="250"/>
        <v>#DIV/0!</v>
      </c>
      <c r="AG527" s="25" t="e">
        <f t="shared" si="250"/>
        <v>#DIV/0!</v>
      </c>
    </row>
    <row r="528" spans="1:33" x14ac:dyDescent="0.25">
      <c r="A528" s="1">
        <f>'Тулуз-Пьерон'!A532</f>
        <v>0</v>
      </c>
      <c r="B528" s="1" t="e">
        <f>AVERAGE('Тулуз-Пьерон'!H532:Q532)</f>
        <v>#DIV/0!</v>
      </c>
      <c r="C528" s="1" t="e">
        <f>AVERAGE('Тулуз-Пьерон'!R532:AA532)</f>
        <v>#DIV/0!</v>
      </c>
      <c r="D528" s="26" t="e">
        <f t="shared" si="252"/>
        <v>#DIV/0!</v>
      </c>
      <c r="E528" s="26" t="e">
        <f>STDEV('Тулуз-Пьерон'!H532:Q532)</f>
        <v>#DIV/0!</v>
      </c>
      <c r="F528" s="26" t="e">
        <f>STDEV('Тулуз-Пьерон'!R532:AA532)</f>
        <v>#DIV/0!</v>
      </c>
      <c r="G528" s="26" t="e">
        <f>SQRT(RSQ('Тулуз-Пьерон'!H532:Q532,'Тулуз-Пьерон'!R532:AA532))</f>
        <v>#DIV/0!</v>
      </c>
      <c r="J528" s="25" t="e">
        <f t="shared" si="253"/>
        <v>#DIV/0!</v>
      </c>
      <c r="K528" s="25" t="e">
        <f t="shared" si="254"/>
        <v>#DIV/0!</v>
      </c>
      <c r="L528" s="25" t="e">
        <f t="shared" si="255"/>
        <v>#DIV/0!</v>
      </c>
      <c r="M528" s="25" t="e">
        <f t="shared" si="246"/>
        <v>#DIV/0!</v>
      </c>
      <c r="N528" s="25" t="e">
        <f t="shared" si="246"/>
        <v>#DIV/0!</v>
      </c>
      <c r="O528" s="25" t="e">
        <f t="shared" si="256"/>
        <v>#DIV/0!</v>
      </c>
      <c r="P528" s="25" t="e">
        <f t="shared" si="257"/>
        <v>#DIV/0!</v>
      </c>
      <c r="Q528" s="25" t="e">
        <f t="shared" si="258"/>
        <v>#DIV/0!</v>
      </c>
      <c r="R528" s="25" t="e">
        <f t="shared" si="259"/>
        <v>#DIV/0!</v>
      </c>
      <c r="S528" s="25" t="e">
        <f t="shared" si="260"/>
        <v>#DIV/0!</v>
      </c>
      <c r="T528" s="25" t="e">
        <f t="shared" si="261"/>
        <v>#DIV/0!</v>
      </c>
      <c r="U528" s="25" t="e">
        <f t="shared" si="262"/>
        <v>#DIV/0!</v>
      </c>
      <c r="V528" s="25" t="e">
        <f t="shared" si="247"/>
        <v>#DIV/0!</v>
      </c>
      <c r="W528" s="25" t="e">
        <f t="shared" si="247"/>
        <v>#DIV/0!</v>
      </c>
      <c r="X528" s="25" t="e">
        <f t="shared" si="263"/>
        <v>#DIV/0!</v>
      </c>
      <c r="Y528" s="25" t="e">
        <f t="shared" si="251"/>
        <v>#DIV/0!</v>
      </c>
      <c r="Z528" s="25" t="e">
        <f t="shared" si="251"/>
        <v>#DIV/0!</v>
      </c>
      <c r="AA528" s="25" t="e">
        <f t="shared" si="251"/>
        <v>#DIV/0!</v>
      </c>
      <c r="AB528" s="25" t="e">
        <f t="shared" si="251"/>
        <v>#DIV/0!</v>
      </c>
      <c r="AC528" s="25" t="e">
        <f t="shared" si="251"/>
        <v>#DIV/0!</v>
      </c>
      <c r="AD528" s="25" t="e">
        <f t="shared" si="249"/>
        <v>#DIV/0!</v>
      </c>
      <c r="AE528" s="25" t="e">
        <f t="shared" si="249"/>
        <v>#DIV/0!</v>
      </c>
      <c r="AF528" s="25" t="e">
        <f t="shared" si="250"/>
        <v>#DIV/0!</v>
      </c>
      <c r="AG528" s="25" t="e">
        <f t="shared" si="250"/>
        <v>#DIV/0!</v>
      </c>
    </row>
    <row r="529" spans="1:33" x14ac:dyDescent="0.25">
      <c r="A529" s="1">
        <f>'Тулуз-Пьерон'!A533</f>
        <v>0</v>
      </c>
      <c r="B529" s="1" t="e">
        <f>AVERAGE('Тулуз-Пьерон'!H533:Q533)</f>
        <v>#DIV/0!</v>
      </c>
      <c r="C529" s="1" t="e">
        <f>AVERAGE('Тулуз-Пьерон'!R533:AA533)</f>
        <v>#DIV/0!</v>
      </c>
      <c r="D529" s="26" t="e">
        <f t="shared" si="252"/>
        <v>#DIV/0!</v>
      </c>
      <c r="E529" s="26" t="e">
        <f>STDEV('Тулуз-Пьерон'!H533:Q533)</f>
        <v>#DIV/0!</v>
      </c>
      <c r="F529" s="26" t="e">
        <f>STDEV('Тулуз-Пьерон'!R533:AA533)</f>
        <v>#DIV/0!</v>
      </c>
      <c r="G529" s="26" t="e">
        <f>SQRT(RSQ('Тулуз-Пьерон'!H533:Q533,'Тулуз-Пьерон'!R533:AA533))</f>
        <v>#DIV/0!</v>
      </c>
      <c r="J529" s="25" t="e">
        <f t="shared" si="253"/>
        <v>#DIV/0!</v>
      </c>
      <c r="K529" s="25" t="e">
        <f t="shared" si="254"/>
        <v>#DIV/0!</v>
      </c>
      <c r="L529" s="25" t="e">
        <f t="shared" si="255"/>
        <v>#DIV/0!</v>
      </c>
      <c r="M529" s="25" t="e">
        <f t="shared" si="246"/>
        <v>#DIV/0!</v>
      </c>
      <c r="N529" s="25" t="e">
        <f t="shared" si="246"/>
        <v>#DIV/0!</v>
      </c>
      <c r="O529" s="25" t="e">
        <f t="shared" si="256"/>
        <v>#DIV/0!</v>
      </c>
      <c r="P529" s="25" t="e">
        <f t="shared" si="257"/>
        <v>#DIV/0!</v>
      </c>
      <c r="Q529" s="25" t="e">
        <f t="shared" si="258"/>
        <v>#DIV/0!</v>
      </c>
      <c r="R529" s="25" t="e">
        <f t="shared" si="259"/>
        <v>#DIV/0!</v>
      </c>
      <c r="S529" s="25" t="e">
        <f t="shared" si="260"/>
        <v>#DIV/0!</v>
      </c>
      <c r="T529" s="25" t="e">
        <f t="shared" si="261"/>
        <v>#DIV/0!</v>
      </c>
      <c r="U529" s="25" t="e">
        <f t="shared" si="262"/>
        <v>#DIV/0!</v>
      </c>
      <c r="V529" s="25" t="e">
        <f t="shared" si="247"/>
        <v>#DIV/0!</v>
      </c>
      <c r="W529" s="25" t="e">
        <f t="shared" si="247"/>
        <v>#DIV/0!</v>
      </c>
      <c r="X529" s="25" t="e">
        <f t="shared" si="263"/>
        <v>#DIV/0!</v>
      </c>
      <c r="Y529" s="25" t="e">
        <f t="shared" si="251"/>
        <v>#DIV/0!</v>
      </c>
      <c r="Z529" s="25" t="e">
        <f t="shared" si="251"/>
        <v>#DIV/0!</v>
      </c>
      <c r="AA529" s="25" t="e">
        <f t="shared" si="251"/>
        <v>#DIV/0!</v>
      </c>
      <c r="AB529" s="25" t="e">
        <f t="shared" si="251"/>
        <v>#DIV/0!</v>
      </c>
      <c r="AC529" s="25" t="e">
        <f t="shared" si="251"/>
        <v>#DIV/0!</v>
      </c>
      <c r="AD529" s="25" t="e">
        <f t="shared" si="249"/>
        <v>#DIV/0!</v>
      </c>
      <c r="AE529" s="25" t="e">
        <f t="shared" si="249"/>
        <v>#DIV/0!</v>
      </c>
      <c r="AF529" s="25" t="e">
        <f t="shared" si="250"/>
        <v>#DIV/0!</v>
      </c>
      <c r="AG529" s="25" t="e">
        <f t="shared" si="250"/>
        <v>#DIV/0!</v>
      </c>
    </row>
    <row r="530" spans="1:33" x14ac:dyDescent="0.25">
      <c r="A530" s="1">
        <f>'Тулуз-Пьерон'!A534</f>
        <v>0</v>
      </c>
      <c r="B530" s="1" t="e">
        <f>AVERAGE('Тулуз-Пьерон'!H534:Q534)</f>
        <v>#DIV/0!</v>
      </c>
      <c r="C530" s="1" t="e">
        <f>AVERAGE('Тулуз-Пьерон'!R534:AA534)</f>
        <v>#DIV/0!</v>
      </c>
      <c r="D530" s="26" t="e">
        <f t="shared" si="252"/>
        <v>#DIV/0!</v>
      </c>
      <c r="E530" s="26" t="e">
        <f>STDEV('Тулуз-Пьерон'!H534:Q534)</f>
        <v>#DIV/0!</v>
      </c>
      <c r="F530" s="26" t="e">
        <f>STDEV('Тулуз-Пьерон'!R534:AA534)</f>
        <v>#DIV/0!</v>
      </c>
      <c r="G530" s="26" t="e">
        <f>SQRT(RSQ('Тулуз-Пьерон'!H534:Q534,'Тулуз-Пьерон'!R534:AA534))</f>
        <v>#DIV/0!</v>
      </c>
      <c r="J530" s="25" t="e">
        <f t="shared" si="253"/>
        <v>#DIV/0!</v>
      </c>
      <c r="K530" s="25" t="e">
        <f t="shared" si="254"/>
        <v>#DIV/0!</v>
      </c>
      <c r="L530" s="25" t="e">
        <f t="shared" si="255"/>
        <v>#DIV/0!</v>
      </c>
      <c r="M530" s="25" t="e">
        <f t="shared" si="246"/>
        <v>#DIV/0!</v>
      </c>
      <c r="N530" s="25" t="e">
        <f t="shared" si="246"/>
        <v>#DIV/0!</v>
      </c>
      <c r="O530" s="25" t="e">
        <f t="shared" si="256"/>
        <v>#DIV/0!</v>
      </c>
      <c r="P530" s="25" t="e">
        <f t="shared" si="257"/>
        <v>#DIV/0!</v>
      </c>
      <c r="Q530" s="25" t="e">
        <f t="shared" si="258"/>
        <v>#DIV/0!</v>
      </c>
      <c r="R530" s="25" t="e">
        <f t="shared" si="259"/>
        <v>#DIV/0!</v>
      </c>
      <c r="S530" s="25" t="e">
        <f t="shared" si="260"/>
        <v>#DIV/0!</v>
      </c>
      <c r="T530" s="25" t="e">
        <f t="shared" si="261"/>
        <v>#DIV/0!</v>
      </c>
      <c r="U530" s="25" t="e">
        <f t="shared" si="262"/>
        <v>#DIV/0!</v>
      </c>
      <c r="V530" s="25" t="e">
        <f t="shared" si="247"/>
        <v>#DIV/0!</v>
      </c>
      <c r="W530" s="25" t="e">
        <f t="shared" si="247"/>
        <v>#DIV/0!</v>
      </c>
      <c r="X530" s="25" t="e">
        <f t="shared" si="263"/>
        <v>#DIV/0!</v>
      </c>
      <c r="Y530" s="25" t="e">
        <f t="shared" si="251"/>
        <v>#DIV/0!</v>
      </c>
      <c r="Z530" s="25" t="e">
        <f t="shared" si="251"/>
        <v>#DIV/0!</v>
      </c>
      <c r="AA530" s="25" t="e">
        <f t="shared" si="251"/>
        <v>#DIV/0!</v>
      </c>
      <c r="AB530" s="25" t="e">
        <f t="shared" si="251"/>
        <v>#DIV/0!</v>
      </c>
      <c r="AC530" s="25" t="e">
        <f t="shared" si="251"/>
        <v>#DIV/0!</v>
      </c>
      <c r="AD530" s="25" t="e">
        <f t="shared" si="249"/>
        <v>#DIV/0!</v>
      </c>
      <c r="AE530" s="25" t="e">
        <f t="shared" si="249"/>
        <v>#DIV/0!</v>
      </c>
      <c r="AF530" s="25" t="e">
        <f t="shared" si="250"/>
        <v>#DIV/0!</v>
      </c>
      <c r="AG530" s="25" t="e">
        <f t="shared" si="250"/>
        <v>#DIV/0!</v>
      </c>
    </row>
    <row r="531" spans="1:33" x14ac:dyDescent="0.25">
      <c r="A531" s="1">
        <f>'Тулуз-Пьерон'!A535</f>
        <v>0</v>
      </c>
      <c r="B531" s="1" t="e">
        <f>AVERAGE('Тулуз-Пьерон'!H535:Q535)</f>
        <v>#DIV/0!</v>
      </c>
      <c r="C531" s="1" t="e">
        <f>AVERAGE('Тулуз-Пьерон'!R535:AA535)</f>
        <v>#DIV/0!</v>
      </c>
      <c r="D531" s="26" t="e">
        <f t="shared" si="252"/>
        <v>#DIV/0!</v>
      </c>
      <c r="E531" s="26" t="e">
        <f>STDEV('Тулуз-Пьерон'!H535:Q535)</f>
        <v>#DIV/0!</v>
      </c>
      <c r="F531" s="26" t="e">
        <f>STDEV('Тулуз-Пьерон'!R535:AA535)</f>
        <v>#DIV/0!</v>
      </c>
      <c r="G531" s="26" t="e">
        <f>SQRT(RSQ('Тулуз-Пьерон'!H535:Q535,'Тулуз-Пьерон'!R535:AA535))</f>
        <v>#DIV/0!</v>
      </c>
      <c r="J531" s="25" t="e">
        <f t="shared" si="253"/>
        <v>#DIV/0!</v>
      </c>
      <c r="K531" s="25" t="e">
        <f t="shared" si="254"/>
        <v>#DIV/0!</v>
      </c>
      <c r="L531" s="25" t="e">
        <f t="shared" si="255"/>
        <v>#DIV/0!</v>
      </c>
      <c r="M531" s="25" t="e">
        <f t="shared" ref="M531:N550" si="264">IF(AND($B531&gt;0,$B531&lt;=15),"ПАТОЛОГИЯ",IF(AND($B531&gt;15,$B531&lt;=25),"Слабая",IF(AND($B531&gt;25,$B531&lt;=36),"Средняя",IF(AND($B531&gt;36,$B531&lt;=48),"Хорошая",IF($B531&gt;48,"Высокая","ОШИБКА")))))</f>
        <v>#DIV/0!</v>
      </c>
      <c r="N531" s="25" t="e">
        <f t="shared" si="264"/>
        <v>#DIV/0!</v>
      </c>
      <c r="O531" s="25" t="e">
        <f t="shared" si="256"/>
        <v>#DIV/0!</v>
      </c>
      <c r="P531" s="25" t="e">
        <f t="shared" si="257"/>
        <v>#DIV/0!</v>
      </c>
      <c r="Q531" s="25" t="e">
        <f t="shared" si="258"/>
        <v>#DIV/0!</v>
      </c>
      <c r="R531" s="25" t="e">
        <f t="shared" si="259"/>
        <v>#DIV/0!</v>
      </c>
      <c r="S531" s="25" t="e">
        <f t="shared" si="260"/>
        <v>#DIV/0!</v>
      </c>
      <c r="T531" s="25" t="e">
        <f t="shared" si="261"/>
        <v>#DIV/0!</v>
      </c>
      <c r="U531" s="25" t="e">
        <f t="shared" si="262"/>
        <v>#DIV/0!</v>
      </c>
      <c r="V531" s="25" t="e">
        <f t="shared" ref="V531:W550" si="265">IF(AND($D531&gt;0,$D531&lt;=0.88),"ПАТОЛОГИЯ",IF(AND($D531&gt;0.88,$D531&lt;=0.91),"Слабая",IF(AND($D531&gt;0.91,$D531&lt;=0.95),"Средняя",IF(AND($D531&gt;0.95,$D531&lt;=0.97),"Хорошая",IF(AND($D531&gt;0.97,$D531&lt;=1),"Высокая","ОШИБКА")))))</f>
        <v>#DIV/0!</v>
      </c>
      <c r="W531" s="25" t="e">
        <f t="shared" si="265"/>
        <v>#DIV/0!</v>
      </c>
      <c r="X531" s="25" t="e">
        <f t="shared" si="263"/>
        <v>#DIV/0!</v>
      </c>
      <c r="Y531" s="25" t="e">
        <f t="shared" ref="Y531:AC540" si="266">IF(AND($D531&gt;0,$D531&lt;=0.89),"ПАТОЛОГИЯ",IF(AND($D531&gt;0.89,$D531&lt;=0.91),"Слабая",IF(AND($D531&gt;91,$D531&lt;=0.93),"Средняя",IF(AND($D531&gt;0.93,$D531&lt;=0.96),"Хорошая",IF(AND($D531&gt;0.96,$D531&lt;=1),"Высокая","ОШИБКА")))))</f>
        <v>#DIV/0!</v>
      </c>
      <c r="Z531" s="25" t="e">
        <f t="shared" si="266"/>
        <v>#DIV/0!</v>
      </c>
      <c r="AA531" s="25" t="e">
        <f t="shared" si="266"/>
        <v>#DIV/0!</v>
      </c>
      <c r="AB531" s="25" t="e">
        <f t="shared" si="266"/>
        <v>#DIV/0!</v>
      </c>
      <c r="AC531" s="25" t="e">
        <f t="shared" si="266"/>
        <v>#DIV/0!</v>
      </c>
      <c r="AD531" s="25" t="e">
        <f t="shared" ref="AD531:AE550" si="267">IF(AND($D531&gt;0,$D531&lt;=0.9),"ПАТОЛОГИЯ",IF($D531=0.91,"Слабая",IF(AND($D531&gt;0.91,$D531&lt;=0.94),"Средняя",IF(AND($D531&gt;0.94,$D531&lt;=0.97),"Хорошая",IF(AND($D531&gt;0.97,$D531&lt;=1),"Высокая","ОШИБКА")))))</f>
        <v>#DIV/0!</v>
      </c>
      <c r="AE531" s="25" t="e">
        <f t="shared" si="267"/>
        <v>#DIV/0!</v>
      </c>
      <c r="AF531" s="25" t="e">
        <f t="shared" ref="AF531:AG550" si="268">IF(AND($D531&gt;0,$D531&lt;=0.9),"ПАТОЛОГИЯ",IF(AND($D531&gt;0.9,$D531&lt;=92),"Слабая",IF(AND($D531&gt;92,$D531&lt;=0.95),"Средняя",IF(AND($D531&gt;0.95,$D531&lt;=0.97),"Хорошая",IF(AND($D531&gt;0.97,$D531&lt;=1),"Высокая","ОШИБКА")))))</f>
        <v>#DIV/0!</v>
      </c>
      <c r="AG531" s="25" t="e">
        <f t="shared" si="268"/>
        <v>#DIV/0!</v>
      </c>
    </row>
    <row r="532" spans="1:33" x14ac:dyDescent="0.25">
      <c r="A532" s="1">
        <f>'Тулуз-Пьерон'!A536</f>
        <v>0</v>
      </c>
      <c r="B532" s="1" t="e">
        <f>AVERAGE('Тулуз-Пьерон'!H536:Q536)</f>
        <v>#DIV/0!</v>
      </c>
      <c r="C532" s="1" t="e">
        <f>AVERAGE('Тулуз-Пьерон'!R536:AA536)</f>
        <v>#DIV/0!</v>
      </c>
      <c r="D532" s="26" t="e">
        <f t="shared" si="252"/>
        <v>#DIV/0!</v>
      </c>
      <c r="E532" s="26" t="e">
        <f>STDEV('Тулуз-Пьерон'!H536:Q536)</f>
        <v>#DIV/0!</v>
      </c>
      <c r="F532" s="26" t="e">
        <f>STDEV('Тулуз-Пьерон'!R536:AA536)</f>
        <v>#DIV/0!</v>
      </c>
      <c r="G532" s="26" t="e">
        <f>SQRT(RSQ('Тулуз-Пьерон'!H536:Q536,'Тулуз-Пьерон'!R536:AA536))</f>
        <v>#DIV/0!</v>
      </c>
      <c r="J532" s="25" t="e">
        <f t="shared" si="253"/>
        <v>#DIV/0!</v>
      </c>
      <c r="K532" s="25" t="e">
        <f t="shared" si="254"/>
        <v>#DIV/0!</v>
      </c>
      <c r="L532" s="25" t="e">
        <f t="shared" si="255"/>
        <v>#DIV/0!</v>
      </c>
      <c r="M532" s="25" t="e">
        <f t="shared" si="264"/>
        <v>#DIV/0!</v>
      </c>
      <c r="N532" s="25" t="e">
        <f t="shared" si="264"/>
        <v>#DIV/0!</v>
      </c>
      <c r="O532" s="25" t="e">
        <f t="shared" si="256"/>
        <v>#DIV/0!</v>
      </c>
      <c r="P532" s="25" t="e">
        <f t="shared" si="257"/>
        <v>#DIV/0!</v>
      </c>
      <c r="Q532" s="25" t="e">
        <f t="shared" si="258"/>
        <v>#DIV/0!</v>
      </c>
      <c r="R532" s="25" t="e">
        <f t="shared" si="259"/>
        <v>#DIV/0!</v>
      </c>
      <c r="S532" s="25" t="e">
        <f t="shared" si="260"/>
        <v>#DIV/0!</v>
      </c>
      <c r="T532" s="25" t="e">
        <f t="shared" si="261"/>
        <v>#DIV/0!</v>
      </c>
      <c r="U532" s="25" t="e">
        <f t="shared" si="262"/>
        <v>#DIV/0!</v>
      </c>
      <c r="V532" s="25" t="e">
        <f t="shared" si="265"/>
        <v>#DIV/0!</v>
      </c>
      <c r="W532" s="25" t="e">
        <f t="shared" si="265"/>
        <v>#DIV/0!</v>
      </c>
      <c r="X532" s="25" t="e">
        <f t="shared" si="263"/>
        <v>#DIV/0!</v>
      </c>
      <c r="Y532" s="25" t="e">
        <f t="shared" si="266"/>
        <v>#DIV/0!</v>
      </c>
      <c r="Z532" s="25" t="e">
        <f t="shared" si="266"/>
        <v>#DIV/0!</v>
      </c>
      <c r="AA532" s="25" t="e">
        <f t="shared" si="266"/>
        <v>#DIV/0!</v>
      </c>
      <c r="AB532" s="25" t="e">
        <f t="shared" si="266"/>
        <v>#DIV/0!</v>
      </c>
      <c r="AC532" s="25" t="e">
        <f t="shared" si="266"/>
        <v>#DIV/0!</v>
      </c>
      <c r="AD532" s="25" t="e">
        <f t="shared" si="267"/>
        <v>#DIV/0!</v>
      </c>
      <c r="AE532" s="25" t="e">
        <f t="shared" si="267"/>
        <v>#DIV/0!</v>
      </c>
      <c r="AF532" s="25" t="e">
        <f t="shared" si="268"/>
        <v>#DIV/0!</v>
      </c>
      <c r="AG532" s="25" t="e">
        <f t="shared" si="268"/>
        <v>#DIV/0!</v>
      </c>
    </row>
    <row r="533" spans="1:33" x14ac:dyDescent="0.25">
      <c r="A533" s="1">
        <f>'Тулуз-Пьерон'!A537</f>
        <v>0</v>
      </c>
      <c r="B533" s="1" t="e">
        <f>AVERAGE('Тулуз-Пьерон'!H537:Q537)</f>
        <v>#DIV/0!</v>
      </c>
      <c r="C533" s="1" t="e">
        <f>AVERAGE('Тулуз-Пьерон'!R537:AA537)</f>
        <v>#DIV/0!</v>
      </c>
      <c r="D533" s="26" t="e">
        <f t="shared" si="252"/>
        <v>#DIV/0!</v>
      </c>
      <c r="E533" s="26" t="e">
        <f>STDEV('Тулуз-Пьерон'!H537:Q537)</f>
        <v>#DIV/0!</v>
      </c>
      <c r="F533" s="26" t="e">
        <f>STDEV('Тулуз-Пьерон'!R537:AA537)</f>
        <v>#DIV/0!</v>
      </c>
      <c r="G533" s="26" t="e">
        <f>SQRT(RSQ('Тулуз-Пьерон'!H537:Q537,'Тулуз-Пьерон'!R537:AA537))</f>
        <v>#DIV/0!</v>
      </c>
      <c r="J533" s="25" t="e">
        <f t="shared" si="253"/>
        <v>#DIV/0!</v>
      </c>
      <c r="K533" s="25" t="e">
        <f t="shared" si="254"/>
        <v>#DIV/0!</v>
      </c>
      <c r="L533" s="25" t="e">
        <f t="shared" si="255"/>
        <v>#DIV/0!</v>
      </c>
      <c r="M533" s="25" t="e">
        <f t="shared" si="264"/>
        <v>#DIV/0!</v>
      </c>
      <c r="N533" s="25" t="e">
        <f t="shared" si="264"/>
        <v>#DIV/0!</v>
      </c>
      <c r="O533" s="25" t="e">
        <f t="shared" si="256"/>
        <v>#DIV/0!</v>
      </c>
      <c r="P533" s="25" t="e">
        <f t="shared" si="257"/>
        <v>#DIV/0!</v>
      </c>
      <c r="Q533" s="25" t="e">
        <f t="shared" si="258"/>
        <v>#DIV/0!</v>
      </c>
      <c r="R533" s="25" t="e">
        <f t="shared" si="259"/>
        <v>#DIV/0!</v>
      </c>
      <c r="S533" s="25" t="e">
        <f t="shared" si="260"/>
        <v>#DIV/0!</v>
      </c>
      <c r="T533" s="25" t="e">
        <f t="shared" si="261"/>
        <v>#DIV/0!</v>
      </c>
      <c r="U533" s="25" t="e">
        <f t="shared" si="262"/>
        <v>#DIV/0!</v>
      </c>
      <c r="V533" s="25" t="e">
        <f t="shared" si="265"/>
        <v>#DIV/0!</v>
      </c>
      <c r="W533" s="25" t="e">
        <f t="shared" si="265"/>
        <v>#DIV/0!</v>
      </c>
      <c r="X533" s="25" t="e">
        <f t="shared" si="263"/>
        <v>#DIV/0!</v>
      </c>
      <c r="Y533" s="25" t="e">
        <f t="shared" si="266"/>
        <v>#DIV/0!</v>
      </c>
      <c r="Z533" s="25" t="e">
        <f t="shared" si="266"/>
        <v>#DIV/0!</v>
      </c>
      <c r="AA533" s="25" t="e">
        <f t="shared" si="266"/>
        <v>#DIV/0!</v>
      </c>
      <c r="AB533" s="25" t="e">
        <f t="shared" si="266"/>
        <v>#DIV/0!</v>
      </c>
      <c r="AC533" s="25" t="e">
        <f t="shared" si="266"/>
        <v>#DIV/0!</v>
      </c>
      <c r="AD533" s="25" t="e">
        <f t="shared" si="267"/>
        <v>#DIV/0!</v>
      </c>
      <c r="AE533" s="25" t="e">
        <f t="shared" si="267"/>
        <v>#DIV/0!</v>
      </c>
      <c r="AF533" s="25" t="e">
        <f t="shared" si="268"/>
        <v>#DIV/0!</v>
      </c>
      <c r="AG533" s="25" t="e">
        <f t="shared" si="268"/>
        <v>#DIV/0!</v>
      </c>
    </row>
    <row r="534" spans="1:33" x14ac:dyDescent="0.25">
      <c r="A534" s="1">
        <f>'Тулуз-Пьерон'!A538</f>
        <v>0</v>
      </c>
      <c r="B534" s="1" t="e">
        <f>AVERAGE('Тулуз-Пьерон'!H538:Q538)</f>
        <v>#DIV/0!</v>
      </c>
      <c r="C534" s="1" t="e">
        <f>AVERAGE('Тулуз-Пьерон'!R538:AA538)</f>
        <v>#DIV/0!</v>
      </c>
      <c r="D534" s="26" t="e">
        <f t="shared" si="252"/>
        <v>#DIV/0!</v>
      </c>
      <c r="E534" s="26" t="e">
        <f>STDEV('Тулуз-Пьерон'!H538:Q538)</f>
        <v>#DIV/0!</v>
      </c>
      <c r="F534" s="26" t="e">
        <f>STDEV('Тулуз-Пьерон'!R538:AA538)</f>
        <v>#DIV/0!</v>
      </c>
      <c r="G534" s="26" t="e">
        <f>SQRT(RSQ('Тулуз-Пьерон'!H538:Q538,'Тулуз-Пьерон'!R538:AA538))</f>
        <v>#DIV/0!</v>
      </c>
      <c r="J534" s="25" t="e">
        <f t="shared" si="253"/>
        <v>#DIV/0!</v>
      </c>
      <c r="K534" s="25" t="e">
        <f t="shared" si="254"/>
        <v>#DIV/0!</v>
      </c>
      <c r="L534" s="25" t="e">
        <f t="shared" si="255"/>
        <v>#DIV/0!</v>
      </c>
      <c r="M534" s="25" t="e">
        <f t="shared" si="264"/>
        <v>#DIV/0!</v>
      </c>
      <c r="N534" s="25" t="e">
        <f t="shared" si="264"/>
        <v>#DIV/0!</v>
      </c>
      <c r="O534" s="25" t="e">
        <f t="shared" si="256"/>
        <v>#DIV/0!</v>
      </c>
      <c r="P534" s="25" t="e">
        <f t="shared" si="257"/>
        <v>#DIV/0!</v>
      </c>
      <c r="Q534" s="25" t="e">
        <f t="shared" si="258"/>
        <v>#DIV/0!</v>
      </c>
      <c r="R534" s="25" t="e">
        <f t="shared" si="259"/>
        <v>#DIV/0!</v>
      </c>
      <c r="S534" s="25" t="e">
        <f t="shared" si="260"/>
        <v>#DIV/0!</v>
      </c>
      <c r="T534" s="25" t="e">
        <f t="shared" si="261"/>
        <v>#DIV/0!</v>
      </c>
      <c r="U534" s="25" t="e">
        <f t="shared" si="262"/>
        <v>#DIV/0!</v>
      </c>
      <c r="V534" s="25" t="e">
        <f t="shared" si="265"/>
        <v>#DIV/0!</v>
      </c>
      <c r="W534" s="25" t="e">
        <f t="shared" si="265"/>
        <v>#DIV/0!</v>
      </c>
      <c r="X534" s="25" t="e">
        <f t="shared" si="263"/>
        <v>#DIV/0!</v>
      </c>
      <c r="Y534" s="25" t="e">
        <f t="shared" si="266"/>
        <v>#DIV/0!</v>
      </c>
      <c r="Z534" s="25" t="e">
        <f t="shared" si="266"/>
        <v>#DIV/0!</v>
      </c>
      <c r="AA534" s="25" t="e">
        <f t="shared" si="266"/>
        <v>#DIV/0!</v>
      </c>
      <c r="AB534" s="25" t="e">
        <f t="shared" si="266"/>
        <v>#DIV/0!</v>
      </c>
      <c r="AC534" s="25" t="e">
        <f t="shared" si="266"/>
        <v>#DIV/0!</v>
      </c>
      <c r="AD534" s="25" t="e">
        <f t="shared" si="267"/>
        <v>#DIV/0!</v>
      </c>
      <c r="AE534" s="25" t="e">
        <f t="shared" si="267"/>
        <v>#DIV/0!</v>
      </c>
      <c r="AF534" s="25" t="e">
        <f t="shared" si="268"/>
        <v>#DIV/0!</v>
      </c>
      <c r="AG534" s="25" t="e">
        <f t="shared" si="268"/>
        <v>#DIV/0!</v>
      </c>
    </row>
    <row r="535" spans="1:33" x14ac:dyDescent="0.25">
      <c r="A535" s="1">
        <f>'Тулуз-Пьерон'!A539</f>
        <v>0</v>
      </c>
      <c r="B535" s="1" t="e">
        <f>AVERAGE('Тулуз-Пьерон'!H539:Q539)</f>
        <v>#DIV/0!</v>
      </c>
      <c r="C535" s="1" t="e">
        <f>AVERAGE('Тулуз-Пьерон'!R539:AA539)</f>
        <v>#DIV/0!</v>
      </c>
      <c r="D535" s="26" t="e">
        <f t="shared" si="252"/>
        <v>#DIV/0!</v>
      </c>
      <c r="E535" s="26" t="e">
        <f>STDEV('Тулуз-Пьерон'!H539:Q539)</f>
        <v>#DIV/0!</v>
      </c>
      <c r="F535" s="26" t="e">
        <f>STDEV('Тулуз-Пьерон'!R539:AA539)</f>
        <v>#DIV/0!</v>
      </c>
      <c r="G535" s="26" t="e">
        <f>SQRT(RSQ('Тулуз-Пьерон'!H539:Q539,'Тулуз-Пьерон'!R539:AA539))</f>
        <v>#DIV/0!</v>
      </c>
      <c r="J535" s="25" t="e">
        <f t="shared" si="253"/>
        <v>#DIV/0!</v>
      </c>
      <c r="K535" s="25" t="e">
        <f t="shared" si="254"/>
        <v>#DIV/0!</v>
      </c>
      <c r="L535" s="25" t="e">
        <f t="shared" si="255"/>
        <v>#DIV/0!</v>
      </c>
      <c r="M535" s="25" t="e">
        <f t="shared" si="264"/>
        <v>#DIV/0!</v>
      </c>
      <c r="N535" s="25" t="e">
        <f t="shared" si="264"/>
        <v>#DIV/0!</v>
      </c>
      <c r="O535" s="25" t="e">
        <f t="shared" si="256"/>
        <v>#DIV/0!</v>
      </c>
      <c r="P535" s="25" t="e">
        <f t="shared" si="257"/>
        <v>#DIV/0!</v>
      </c>
      <c r="Q535" s="25" t="e">
        <f t="shared" si="258"/>
        <v>#DIV/0!</v>
      </c>
      <c r="R535" s="25" t="e">
        <f t="shared" si="259"/>
        <v>#DIV/0!</v>
      </c>
      <c r="S535" s="25" t="e">
        <f t="shared" si="260"/>
        <v>#DIV/0!</v>
      </c>
      <c r="T535" s="25" t="e">
        <f t="shared" si="261"/>
        <v>#DIV/0!</v>
      </c>
      <c r="U535" s="25" t="e">
        <f t="shared" si="262"/>
        <v>#DIV/0!</v>
      </c>
      <c r="V535" s="25" t="e">
        <f t="shared" si="265"/>
        <v>#DIV/0!</v>
      </c>
      <c r="W535" s="25" t="e">
        <f t="shared" si="265"/>
        <v>#DIV/0!</v>
      </c>
      <c r="X535" s="25" t="e">
        <f t="shared" si="263"/>
        <v>#DIV/0!</v>
      </c>
      <c r="Y535" s="25" t="e">
        <f t="shared" si="266"/>
        <v>#DIV/0!</v>
      </c>
      <c r="Z535" s="25" t="e">
        <f t="shared" si="266"/>
        <v>#DIV/0!</v>
      </c>
      <c r="AA535" s="25" t="e">
        <f t="shared" si="266"/>
        <v>#DIV/0!</v>
      </c>
      <c r="AB535" s="25" t="e">
        <f t="shared" si="266"/>
        <v>#DIV/0!</v>
      </c>
      <c r="AC535" s="25" t="e">
        <f t="shared" si="266"/>
        <v>#DIV/0!</v>
      </c>
      <c r="AD535" s="25" t="e">
        <f t="shared" si="267"/>
        <v>#DIV/0!</v>
      </c>
      <c r="AE535" s="25" t="e">
        <f t="shared" si="267"/>
        <v>#DIV/0!</v>
      </c>
      <c r="AF535" s="25" t="e">
        <f t="shared" si="268"/>
        <v>#DIV/0!</v>
      </c>
      <c r="AG535" s="25" t="e">
        <f t="shared" si="268"/>
        <v>#DIV/0!</v>
      </c>
    </row>
    <row r="536" spans="1:33" x14ac:dyDescent="0.25">
      <c r="A536" s="1">
        <f>'Тулуз-Пьерон'!A540</f>
        <v>0</v>
      </c>
      <c r="B536" s="1" t="e">
        <f>AVERAGE('Тулуз-Пьерон'!H540:Q540)</f>
        <v>#DIV/0!</v>
      </c>
      <c r="C536" s="1" t="e">
        <f>AVERAGE('Тулуз-Пьерон'!R540:AA540)</f>
        <v>#DIV/0!</v>
      </c>
      <c r="D536" s="26" t="e">
        <f t="shared" si="252"/>
        <v>#DIV/0!</v>
      </c>
      <c r="E536" s="26" t="e">
        <f>STDEV('Тулуз-Пьерон'!H540:Q540)</f>
        <v>#DIV/0!</v>
      </c>
      <c r="F536" s="26" t="e">
        <f>STDEV('Тулуз-Пьерон'!R540:AA540)</f>
        <v>#DIV/0!</v>
      </c>
      <c r="G536" s="26" t="e">
        <f>SQRT(RSQ('Тулуз-Пьерон'!H540:Q540,'Тулуз-Пьерон'!R540:AA540))</f>
        <v>#DIV/0!</v>
      </c>
      <c r="J536" s="25" t="e">
        <f t="shared" si="253"/>
        <v>#DIV/0!</v>
      </c>
      <c r="K536" s="25" t="e">
        <f t="shared" si="254"/>
        <v>#DIV/0!</v>
      </c>
      <c r="L536" s="25" t="e">
        <f t="shared" si="255"/>
        <v>#DIV/0!</v>
      </c>
      <c r="M536" s="25" t="e">
        <f t="shared" si="264"/>
        <v>#DIV/0!</v>
      </c>
      <c r="N536" s="25" t="e">
        <f t="shared" si="264"/>
        <v>#DIV/0!</v>
      </c>
      <c r="O536" s="25" t="e">
        <f t="shared" si="256"/>
        <v>#DIV/0!</v>
      </c>
      <c r="P536" s="25" t="e">
        <f t="shared" si="257"/>
        <v>#DIV/0!</v>
      </c>
      <c r="Q536" s="25" t="e">
        <f t="shared" si="258"/>
        <v>#DIV/0!</v>
      </c>
      <c r="R536" s="25" t="e">
        <f t="shared" si="259"/>
        <v>#DIV/0!</v>
      </c>
      <c r="S536" s="25" t="e">
        <f t="shared" si="260"/>
        <v>#DIV/0!</v>
      </c>
      <c r="T536" s="25" t="e">
        <f t="shared" si="261"/>
        <v>#DIV/0!</v>
      </c>
      <c r="U536" s="25" t="e">
        <f t="shared" si="262"/>
        <v>#DIV/0!</v>
      </c>
      <c r="V536" s="25" t="e">
        <f t="shared" si="265"/>
        <v>#DIV/0!</v>
      </c>
      <c r="W536" s="25" t="e">
        <f t="shared" si="265"/>
        <v>#DIV/0!</v>
      </c>
      <c r="X536" s="25" t="e">
        <f t="shared" si="263"/>
        <v>#DIV/0!</v>
      </c>
      <c r="Y536" s="25" t="e">
        <f t="shared" si="266"/>
        <v>#DIV/0!</v>
      </c>
      <c r="Z536" s="25" t="e">
        <f t="shared" si="266"/>
        <v>#DIV/0!</v>
      </c>
      <c r="AA536" s="25" t="e">
        <f t="shared" si="266"/>
        <v>#DIV/0!</v>
      </c>
      <c r="AB536" s="25" t="e">
        <f t="shared" si="266"/>
        <v>#DIV/0!</v>
      </c>
      <c r="AC536" s="25" t="e">
        <f t="shared" si="266"/>
        <v>#DIV/0!</v>
      </c>
      <c r="AD536" s="25" t="e">
        <f t="shared" si="267"/>
        <v>#DIV/0!</v>
      </c>
      <c r="AE536" s="25" t="e">
        <f t="shared" si="267"/>
        <v>#DIV/0!</v>
      </c>
      <c r="AF536" s="25" t="e">
        <f t="shared" si="268"/>
        <v>#DIV/0!</v>
      </c>
      <c r="AG536" s="25" t="e">
        <f t="shared" si="268"/>
        <v>#DIV/0!</v>
      </c>
    </row>
    <row r="537" spans="1:33" x14ac:dyDescent="0.25">
      <c r="A537" s="1">
        <f>'Тулуз-Пьерон'!A541</f>
        <v>0</v>
      </c>
      <c r="B537" s="1" t="e">
        <f>AVERAGE('Тулуз-Пьерон'!H541:Q541)</f>
        <v>#DIV/0!</v>
      </c>
      <c r="C537" s="1" t="e">
        <f>AVERAGE('Тулуз-Пьерон'!R541:AA541)</f>
        <v>#DIV/0!</v>
      </c>
      <c r="D537" s="26" t="e">
        <f t="shared" si="252"/>
        <v>#DIV/0!</v>
      </c>
      <c r="E537" s="26" t="e">
        <f>STDEV('Тулуз-Пьерон'!H541:Q541)</f>
        <v>#DIV/0!</v>
      </c>
      <c r="F537" s="26" t="e">
        <f>STDEV('Тулуз-Пьерон'!R541:AA541)</f>
        <v>#DIV/0!</v>
      </c>
      <c r="G537" s="26" t="e">
        <f>SQRT(RSQ('Тулуз-Пьерон'!H541:Q541,'Тулуз-Пьерон'!R541:AA541))</f>
        <v>#DIV/0!</v>
      </c>
      <c r="J537" s="25" t="e">
        <f t="shared" si="253"/>
        <v>#DIV/0!</v>
      </c>
      <c r="K537" s="25" t="e">
        <f t="shared" si="254"/>
        <v>#DIV/0!</v>
      </c>
      <c r="L537" s="25" t="e">
        <f t="shared" si="255"/>
        <v>#DIV/0!</v>
      </c>
      <c r="M537" s="25" t="e">
        <f t="shared" si="264"/>
        <v>#DIV/0!</v>
      </c>
      <c r="N537" s="25" t="e">
        <f t="shared" si="264"/>
        <v>#DIV/0!</v>
      </c>
      <c r="O537" s="25" t="e">
        <f t="shared" si="256"/>
        <v>#DIV/0!</v>
      </c>
      <c r="P537" s="25" t="e">
        <f t="shared" si="257"/>
        <v>#DIV/0!</v>
      </c>
      <c r="Q537" s="25" t="e">
        <f t="shared" si="258"/>
        <v>#DIV/0!</v>
      </c>
      <c r="R537" s="25" t="e">
        <f t="shared" si="259"/>
        <v>#DIV/0!</v>
      </c>
      <c r="S537" s="25" t="e">
        <f t="shared" si="260"/>
        <v>#DIV/0!</v>
      </c>
      <c r="T537" s="25" t="e">
        <f t="shared" si="261"/>
        <v>#DIV/0!</v>
      </c>
      <c r="U537" s="25" t="e">
        <f t="shared" si="262"/>
        <v>#DIV/0!</v>
      </c>
      <c r="V537" s="25" t="e">
        <f t="shared" si="265"/>
        <v>#DIV/0!</v>
      </c>
      <c r="W537" s="25" t="e">
        <f t="shared" si="265"/>
        <v>#DIV/0!</v>
      </c>
      <c r="X537" s="25" t="e">
        <f t="shared" si="263"/>
        <v>#DIV/0!</v>
      </c>
      <c r="Y537" s="25" t="e">
        <f t="shared" si="266"/>
        <v>#DIV/0!</v>
      </c>
      <c r="Z537" s="25" t="e">
        <f t="shared" si="266"/>
        <v>#DIV/0!</v>
      </c>
      <c r="AA537" s="25" t="e">
        <f t="shared" si="266"/>
        <v>#DIV/0!</v>
      </c>
      <c r="AB537" s="25" t="e">
        <f t="shared" si="266"/>
        <v>#DIV/0!</v>
      </c>
      <c r="AC537" s="25" t="e">
        <f t="shared" si="266"/>
        <v>#DIV/0!</v>
      </c>
      <c r="AD537" s="25" t="e">
        <f t="shared" si="267"/>
        <v>#DIV/0!</v>
      </c>
      <c r="AE537" s="25" t="e">
        <f t="shared" si="267"/>
        <v>#DIV/0!</v>
      </c>
      <c r="AF537" s="25" t="e">
        <f t="shared" si="268"/>
        <v>#DIV/0!</v>
      </c>
      <c r="AG537" s="25" t="e">
        <f t="shared" si="268"/>
        <v>#DIV/0!</v>
      </c>
    </row>
    <row r="538" spans="1:33" x14ac:dyDescent="0.25">
      <c r="A538" s="1">
        <f>'Тулуз-Пьерон'!A542</f>
        <v>0</v>
      </c>
      <c r="B538" s="1" t="e">
        <f>AVERAGE('Тулуз-Пьерон'!H542:Q542)</f>
        <v>#DIV/0!</v>
      </c>
      <c r="C538" s="1" t="e">
        <f>AVERAGE('Тулуз-Пьерон'!R542:AA542)</f>
        <v>#DIV/0!</v>
      </c>
      <c r="D538" s="26" t="e">
        <f t="shared" si="252"/>
        <v>#DIV/0!</v>
      </c>
      <c r="E538" s="26" t="e">
        <f>STDEV('Тулуз-Пьерон'!H542:Q542)</f>
        <v>#DIV/0!</v>
      </c>
      <c r="F538" s="26" t="e">
        <f>STDEV('Тулуз-Пьерон'!R542:AA542)</f>
        <v>#DIV/0!</v>
      </c>
      <c r="G538" s="26" t="e">
        <f>SQRT(RSQ('Тулуз-Пьерон'!H542:Q542,'Тулуз-Пьерон'!R542:AA542))</f>
        <v>#DIV/0!</v>
      </c>
      <c r="J538" s="25" t="e">
        <f t="shared" si="253"/>
        <v>#DIV/0!</v>
      </c>
      <c r="K538" s="25" t="e">
        <f t="shared" si="254"/>
        <v>#DIV/0!</v>
      </c>
      <c r="L538" s="25" t="e">
        <f t="shared" si="255"/>
        <v>#DIV/0!</v>
      </c>
      <c r="M538" s="25" t="e">
        <f t="shared" si="264"/>
        <v>#DIV/0!</v>
      </c>
      <c r="N538" s="25" t="e">
        <f t="shared" si="264"/>
        <v>#DIV/0!</v>
      </c>
      <c r="O538" s="25" t="e">
        <f t="shared" si="256"/>
        <v>#DIV/0!</v>
      </c>
      <c r="P538" s="25" t="e">
        <f t="shared" si="257"/>
        <v>#DIV/0!</v>
      </c>
      <c r="Q538" s="25" t="e">
        <f t="shared" si="258"/>
        <v>#DIV/0!</v>
      </c>
      <c r="R538" s="25" t="e">
        <f t="shared" si="259"/>
        <v>#DIV/0!</v>
      </c>
      <c r="S538" s="25" t="e">
        <f t="shared" si="260"/>
        <v>#DIV/0!</v>
      </c>
      <c r="T538" s="25" t="e">
        <f t="shared" si="261"/>
        <v>#DIV/0!</v>
      </c>
      <c r="U538" s="25" t="e">
        <f t="shared" si="262"/>
        <v>#DIV/0!</v>
      </c>
      <c r="V538" s="25" t="e">
        <f t="shared" si="265"/>
        <v>#DIV/0!</v>
      </c>
      <c r="W538" s="25" t="e">
        <f t="shared" si="265"/>
        <v>#DIV/0!</v>
      </c>
      <c r="X538" s="25" t="e">
        <f t="shared" si="263"/>
        <v>#DIV/0!</v>
      </c>
      <c r="Y538" s="25" t="e">
        <f t="shared" si="266"/>
        <v>#DIV/0!</v>
      </c>
      <c r="Z538" s="25" t="e">
        <f t="shared" si="266"/>
        <v>#DIV/0!</v>
      </c>
      <c r="AA538" s="25" t="e">
        <f t="shared" si="266"/>
        <v>#DIV/0!</v>
      </c>
      <c r="AB538" s="25" t="e">
        <f t="shared" si="266"/>
        <v>#DIV/0!</v>
      </c>
      <c r="AC538" s="25" t="e">
        <f t="shared" si="266"/>
        <v>#DIV/0!</v>
      </c>
      <c r="AD538" s="25" t="e">
        <f t="shared" si="267"/>
        <v>#DIV/0!</v>
      </c>
      <c r="AE538" s="25" t="e">
        <f t="shared" si="267"/>
        <v>#DIV/0!</v>
      </c>
      <c r="AF538" s="25" t="e">
        <f t="shared" si="268"/>
        <v>#DIV/0!</v>
      </c>
      <c r="AG538" s="25" t="e">
        <f t="shared" si="268"/>
        <v>#DIV/0!</v>
      </c>
    </row>
    <row r="539" spans="1:33" x14ac:dyDescent="0.25">
      <c r="A539" s="1">
        <f>'Тулуз-Пьерон'!A543</f>
        <v>0</v>
      </c>
      <c r="B539" s="1" t="e">
        <f>AVERAGE('Тулуз-Пьерон'!H543:Q543)</f>
        <v>#DIV/0!</v>
      </c>
      <c r="C539" s="1" t="e">
        <f>AVERAGE('Тулуз-Пьерон'!R543:AA543)</f>
        <v>#DIV/0!</v>
      </c>
      <c r="D539" s="26" t="e">
        <f t="shared" si="252"/>
        <v>#DIV/0!</v>
      </c>
      <c r="E539" s="26" t="e">
        <f>STDEV('Тулуз-Пьерон'!H543:Q543)</f>
        <v>#DIV/0!</v>
      </c>
      <c r="F539" s="26" t="e">
        <f>STDEV('Тулуз-Пьерон'!R543:AA543)</f>
        <v>#DIV/0!</v>
      </c>
      <c r="G539" s="26" t="e">
        <f>SQRT(RSQ('Тулуз-Пьерон'!H543:Q543,'Тулуз-Пьерон'!R543:AA543))</f>
        <v>#DIV/0!</v>
      </c>
      <c r="J539" s="25" t="e">
        <f t="shared" si="253"/>
        <v>#DIV/0!</v>
      </c>
      <c r="K539" s="25" t="e">
        <f t="shared" si="254"/>
        <v>#DIV/0!</v>
      </c>
      <c r="L539" s="25" t="e">
        <f t="shared" si="255"/>
        <v>#DIV/0!</v>
      </c>
      <c r="M539" s="25" t="e">
        <f t="shared" si="264"/>
        <v>#DIV/0!</v>
      </c>
      <c r="N539" s="25" t="e">
        <f t="shared" si="264"/>
        <v>#DIV/0!</v>
      </c>
      <c r="O539" s="25" t="e">
        <f t="shared" si="256"/>
        <v>#DIV/0!</v>
      </c>
      <c r="P539" s="25" t="e">
        <f t="shared" si="257"/>
        <v>#DIV/0!</v>
      </c>
      <c r="Q539" s="25" t="e">
        <f t="shared" si="258"/>
        <v>#DIV/0!</v>
      </c>
      <c r="R539" s="25" t="e">
        <f t="shared" si="259"/>
        <v>#DIV/0!</v>
      </c>
      <c r="S539" s="25" t="e">
        <f t="shared" si="260"/>
        <v>#DIV/0!</v>
      </c>
      <c r="T539" s="25" t="e">
        <f t="shared" si="261"/>
        <v>#DIV/0!</v>
      </c>
      <c r="U539" s="25" t="e">
        <f t="shared" si="262"/>
        <v>#DIV/0!</v>
      </c>
      <c r="V539" s="25" t="e">
        <f t="shared" si="265"/>
        <v>#DIV/0!</v>
      </c>
      <c r="W539" s="25" t="e">
        <f t="shared" si="265"/>
        <v>#DIV/0!</v>
      </c>
      <c r="X539" s="25" t="e">
        <f t="shared" si="263"/>
        <v>#DIV/0!</v>
      </c>
      <c r="Y539" s="25" t="e">
        <f t="shared" si="266"/>
        <v>#DIV/0!</v>
      </c>
      <c r="Z539" s="25" t="e">
        <f t="shared" si="266"/>
        <v>#DIV/0!</v>
      </c>
      <c r="AA539" s="25" t="e">
        <f t="shared" si="266"/>
        <v>#DIV/0!</v>
      </c>
      <c r="AB539" s="25" t="e">
        <f t="shared" si="266"/>
        <v>#DIV/0!</v>
      </c>
      <c r="AC539" s="25" t="e">
        <f t="shared" si="266"/>
        <v>#DIV/0!</v>
      </c>
      <c r="AD539" s="25" t="e">
        <f t="shared" si="267"/>
        <v>#DIV/0!</v>
      </c>
      <c r="AE539" s="25" t="e">
        <f t="shared" si="267"/>
        <v>#DIV/0!</v>
      </c>
      <c r="AF539" s="25" t="e">
        <f t="shared" si="268"/>
        <v>#DIV/0!</v>
      </c>
      <c r="AG539" s="25" t="e">
        <f t="shared" si="268"/>
        <v>#DIV/0!</v>
      </c>
    </row>
    <row r="540" spans="1:33" x14ac:dyDescent="0.25">
      <c r="A540" s="1">
        <f>'Тулуз-Пьерон'!A544</f>
        <v>0</v>
      </c>
      <c r="B540" s="1" t="e">
        <f>AVERAGE('Тулуз-Пьерон'!H544:Q544)</f>
        <v>#DIV/0!</v>
      </c>
      <c r="C540" s="1" t="e">
        <f>AVERAGE('Тулуз-Пьерон'!R544:AA544)</f>
        <v>#DIV/0!</v>
      </c>
      <c r="D540" s="26" t="e">
        <f t="shared" si="252"/>
        <v>#DIV/0!</v>
      </c>
      <c r="E540" s="26" t="e">
        <f>STDEV('Тулуз-Пьерон'!H544:Q544)</f>
        <v>#DIV/0!</v>
      </c>
      <c r="F540" s="26" t="e">
        <f>STDEV('Тулуз-Пьерон'!R544:AA544)</f>
        <v>#DIV/0!</v>
      </c>
      <c r="G540" s="26" t="e">
        <f>SQRT(RSQ('Тулуз-Пьерон'!H544:Q544,'Тулуз-Пьерон'!R544:AA544))</f>
        <v>#DIV/0!</v>
      </c>
      <c r="J540" s="25" t="e">
        <f t="shared" si="253"/>
        <v>#DIV/0!</v>
      </c>
      <c r="K540" s="25" t="e">
        <f t="shared" si="254"/>
        <v>#DIV/0!</v>
      </c>
      <c r="L540" s="25" t="e">
        <f t="shared" si="255"/>
        <v>#DIV/0!</v>
      </c>
      <c r="M540" s="25" t="e">
        <f t="shared" si="264"/>
        <v>#DIV/0!</v>
      </c>
      <c r="N540" s="25" t="e">
        <f t="shared" si="264"/>
        <v>#DIV/0!</v>
      </c>
      <c r="O540" s="25" t="e">
        <f t="shared" si="256"/>
        <v>#DIV/0!</v>
      </c>
      <c r="P540" s="25" t="e">
        <f t="shared" si="257"/>
        <v>#DIV/0!</v>
      </c>
      <c r="Q540" s="25" t="e">
        <f t="shared" si="258"/>
        <v>#DIV/0!</v>
      </c>
      <c r="R540" s="25" t="e">
        <f t="shared" si="259"/>
        <v>#DIV/0!</v>
      </c>
      <c r="S540" s="25" t="e">
        <f t="shared" si="260"/>
        <v>#DIV/0!</v>
      </c>
      <c r="T540" s="25" t="e">
        <f t="shared" si="261"/>
        <v>#DIV/0!</v>
      </c>
      <c r="U540" s="25" t="e">
        <f t="shared" si="262"/>
        <v>#DIV/0!</v>
      </c>
      <c r="V540" s="25" t="e">
        <f t="shared" si="265"/>
        <v>#DIV/0!</v>
      </c>
      <c r="W540" s="25" t="e">
        <f t="shared" si="265"/>
        <v>#DIV/0!</v>
      </c>
      <c r="X540" s="25" t="e">
        <f t="shared" si="263"/>
        <v>#DIV/0!</v>
      </c>
      <c r="Y540" s="25" t="e">
        <f t="shared" si="266"/>
        <v>#DIV/0!</v>
      </c>
      <c r="Z540" s="25" t="e">
        <f t="shared" si="266"/>
        <v>#DIV/0!</v>
      </c>
      <c r="AA540" s="25" t="e">
        <f t="shared" si="266"/>
        <v>#DIV/0!</v>
      </c>
      <c r="AB540" s="25" t="e">
        <f t="shared" si="266"/>
        <v>#DIV/0!</v>
      </c>
      <c r="AC540" s="25" t="e">
        <f t="shared" si="266"/>
        <v>#DIV/0!</v>
      </c>
      <c r="AD540" s="25" t="e">
        <f t="shared" si="267"/>
        <v>#DIV/0!</v>
      </c>
      <c r="AE540" s="25" t="e">
        <f t="shared" si="267"/>
        <v>#DIV/0!</v>
      </c>
      <c r="AF540" s="25" t="e">
        <f t="shared" si="268"/>
        <v>#DIV/0!</v>
      </c>
      <c r="AG540" s="25" t="e">
        <f t="shared" si="268"/>
        <v>#DIV/0!</v>
      </c>
    </row>
    <row r="541" spans="1:33" x14ac:dyDescent="0.25">
      <c r="A541" s="1">
        <f>'Тулуз-Пьерон'!A545</f>
        <v>0</v>
      </c>
      <c r="B541" s="1" t="e">
        <f>AVERAGE('Тулуз-Пьерон'!H545:Q545)</f>
        <v>#DIV/0!</v>
      </c>
      <c r="C541" s="1" t="e">
        <f>AVERAGE('Тулуз-Пьерон'!R545:AA545)</f>
        <v>#DIV/0!</v>
      </c>
      <c r="D541" s="26" t="e">
        <f t="shared" si="252"/>
        <v>#DIV/0!</v>
      </c>
      <c r="E541" s="26" t="e">
        <f>STDEV('Тулуз-Пьерон'!H545:Q545)</f>
        <v>#DIV/0!</v>
      </c>
      <c r="F541" s="26" t="e">
        <f>STDEV('Тулуз-Пьерон'!R545:AA545)</f>
        <v>#DIV/0!</v>
      </c>
      <c r="G541" s="26" t="e">
        <f>SQRT(RSQ('Тулуз-Пьерон'!H545:Q545,'Тулуз-Пьерон'!R545:AA545))</f>
        <v>#DIV/0!</v>
      </c>
      <c r="J541" s="25" t="e">
        <f t="shared" si="253"/>
        <v>#DIV/0!</v>
      </c>
      <c r="K541" s="25" t="e">
        <f t="shared" si="254"/>
        <v>#DIV/0!</v>
      </c>
      <c r="L541" s="25" t="e">
        <f t="shared" si="255"/>
        <v>#DIV/0!</v>
      </c>
      <c r="M541" s="25" t="e">
        <f t="shared" si="264"/>
        <v>#DIV/0!</v>
      </c>
      <c r="N541" s="25" t="e">
        <f t="shared" si="264"/>
        <v>#DIV/0!</v>
      </c>
      <c r="O541" s="25" t="e">
        <f t="shared" si="256"/>
        <v>#DIV/0!</v>
      </c>
      <c r="P541" s="25" t="e">
        <f t="shared" si="257"/>
        <v>#DIV/0!</v>
      </c>
      <c r="Q541" s="25" t="e">
        <f t="shared" si="258"/>
        <v>#DIV/0!</v>
      </c>
      <c r="R541" s="25" t="e">
        <f t="shared" si="259"/>
        <v>#DIV/0!</v>
      </c>
      <c r="S541" s="25" t="e">
        <f t="shared" si="260"/>
        <v>#DIV/0!</v>
      </c>
      <c r="T541" s="25" t="e">
        <f t="shared" si="261"/>
        <v>#DIV/0!</v>
      </c>
      <c r="U541" s="25" t="e">
        <f t="shared" si="262"/>
        <v>#DIV/0!</v>
      </c>
      <c r="V541" s="25" t="e">
        <f t="shared" si="265"/>
        <v>#DIV/0!</v>
      </c>
      <c r="W541" s="25" t="e">
        <f t="shared" si="265"/>
        <v>#DIV/0!</v>
      </c>
      <c r="X541" s="25" t="e">
        <f t="shared" si="263"/>
        <v>#DIV/0!</v>
      </c>
      <c r="Y541" s="25" t="e">
        <f t="shared" ref="Y541:AC550" si="269">IF(AND($D541&gt;0,$D541&lt;=0.89),"ПАТОЛОГИЯ",IF(AND($D541&gt;0.89,$D541&lt;=0.91),"Слабая",IF(AND($D541&gt;91,$D541&lt;=0.93),"Средняя",IF(AND($D541&gt;0.93,$D541&lt;=0.96),"Хорошая",IF(AND($D541&gt;0.96,$D541&lt;=1),"Высокая","ОШИБКА")))))</f>
        <v>#DIV/0!</v>
      </c>
      <c r="Z541" s="25" t="e">
        <f t="shared" si="269"/>
        <v>#DIV/0!</v>
      </c>
      <c r="AA541" s="25" t="e">
        <f t="shared" si="269"/>
        <v>#DIV/0!</v>
      </c>
      <c r="AB541" s="25" t="e">
        <f t="shared" si="269"/>
        <v>#DIV/0!</v>
      </c>
      <c r="AC541" s="25" t="e">
        <f t="shared" si="269"/>
        <v>#DIV/0!</v>
      </c>
      <c r="AD541" s="25" t="e">
        <f t="shared" si="267"/>
        <v>#DIV/0!</v>
      </c>
      <c r="AE541" s="25" t="e">
        <f t="shared" si="267"/>
        <v>#DIV/0!</v>
      </c>
      <c r="AF541" s="25" t="e">
        <f t="shared" si="268"/>
        <v>#DIV/0!</v>
      </c>
      <c r="AG541" s="25" t="e">
        <f t="shared" si="268"/>
        <v>#DIV/0!</v>
      </c>
    </row>
    <row r="542" spans="1:33" x14ac:dyDescent="0.25">
      <c r="A542" s="1">
        <f>'Тулуз-Пьерон'!A546</f>
        <v>0</v>
      </c>
      <c r="B542" s="1" t="e">
        <f>AVERAGE('Тулуз-Пьерон'!H546:Q546)</f>
        <v>#DIV/0!</v>
      </c>
      <c r="C542" s="1" t="e">
        <f>AVERAGE('Тулуз-Пьерон'!R546:AA546)</f>
        <v>#DIV/0!</v>
      </c>
      <c r="D542" s="26" t="e">
        <f t="shared" si="252"/>
        <v>#DIV/0!</v>
      </c>
      <c r="E542" s="26" t="e">
        <f>STDEV('Тулуз-Пьерон'!H546:Q546)</f>
        <v>#DIV/0!</v>
      </c>
      <c r="F542" s="26" t="e">
        <f>STDEV('Тулуз-Пьерон'!R546:AA546)</f>
        <v>#DIV/0!</v>
      </c>
      <c r="G542" s="26" t="e">
        <f>SQRT(RSQ('Тулуз-Пьерон'!H546:Q546,'Тулуз-Пьерон'!R546:AA546))</f>
        <v>#DIV/0!</v>
      </c>
      <c r="J542" s="25" t="e">
        <f t="shared" si="253"/>
        <v>#DIV/0!</v>
      </c>
      <c r="K542" s="25" t="e">
        <f t="shared" si="254"/>
        <v>#DIV/0!</v>
      </c>
      <c r="L542" s="25" t="e">
        <f t="shared" si="255"/>
        <v>#DIV/0!</v>
      </c>
      <c r="M542" s="25" t="e">
        <f t="shared" si="264"/>
        <v>#DIV/0!</v>
      </c>
      <c r="N542" s="25" t="e">
        <f t="shared" si="264"/>
        <v>#DIV/0!</v>
      </c>
      <c r="O542" s="25" t="e">
        <f t="shared" si="256"/>
        <v>#DIV/0!</v>
      </c>
      <c r="P542" s="25" t="e">
        <f t="shared" si="257"/>
        <v>#DIV/0!</v>
      </c>
      <c r="Q542" s="25" t="e">
        <f t="shared" si="258"/>
        <v>#DIV/0!</v>
      </c>
      <c r="R542" s="25" t="e">
        <f t="shared" si="259"/>
        <v>#DIV/0!</v>
      </c>
      <c r="S542" s="25" t="e">
        <f t="shared" si="260"/>
        <v>#DIV/0!</v>
      </c>
      <c r="T542" s="25" t="e">
        <f t="shared" si="261"/>
        <v>#DIV/0!</v>
      </c>
      <c r="U542" s="25" t="e">
        <f t="shared" si="262"/>
        <v>#DIV/0!</v>
      </c>
      <c r="V542" s="25" t="e">
        <f t="shared" si="265"/>
        <v>#DIV/0!</v>
      </c>
      <c r="W542" s="25" t="e">
        <f t="shared" si="265"/>
        <v>#DIV/0!</v>
      </c>
      <c r="X542" s="25" t="e">
        <f t="shared" si="263"/>
        <v>#DIV/0!</v>
      </c>
      <c r="Y542" s="25" t="e">
        <f t="shared" si="269"/>
        <v>#DIV/0!</v>
      </c>
      <c r="Z542" s="25" t="e">
        <f t="shared" si="269"/>
        <v>#DIV/0!</v>
      </c>
      <c r="AA542" s="25" t="e">
        <f t="shared" si="269"/>
        <v>#DIV/0!</v>
      </c>
      <c r="AB542" s="25" t="e">
        <f t="shared" si="269"/>
        <v>#DIV/0!</v>
      </c>
      <c r="AC542" s="25" t="e">
        <f t="shared" si="269"/>
        <v>#DIV/0!</v>
      </c>
      <c r="AD542" s="25" t="e">
        <f t="shared" si="267"/>
        <v>#DIV/0!</v>
      </c>
      <c r="AE542" s="25" t="e">
        <f t="shared" si="267"/>
        <v>#DIV/0!</v>
      </c>
      <c r="AF542" s="25" t="e">
        <f t="shared" si="268"/>
        <v>#DIV/0!</v>
      </c>
      <c r="AG542" s="25" t="e">
        <f t="shared" si="268"/>
        <v>#DIV/0!</v>
      </c>
    </row>
    <row r="543" spans="1:33" x14ac:dyDescent="0.25">
      <c r="A543" s="1">
        <f>'Тулуз-Пьерон'!A547</f>
        <v>0</v>
      </c>
      <c r="B543" s="1" t="e">
        <f>AVERAGE('Тулуз-Пьерон'!H547:Q547)</f>
        <v>#DIV/0!</v>
      </c>
      <c r="C543" s="1" t="e">
        <f>AVERAGE('Тулуз-Пьерон'!R547:AA547)</f>
        <v>#DIV/0!</v>
      </c>
      <c r="D543" s="26" t="e">
        <f t="shared" si="252"/>
        <v>#DIV/0!</v>
      </c>
      <c r="E543" s="26" t="e">
        <f>STDEV('Тулуз-Пьерон'!H547:Q547)</f>
        <v>#DIV/0!</v>
      </c>
      <c r="F543" s="26" t="e">
        <f>STDEV('Тулуз-Пьерон'!R547:AA547)</f>
        <v>#DIV/0!</v>
      </c>
      <c r="G543" s="26" t="e">
        <f>SQRT(RSQ('Тулуз-Пьерон'!H547:Q547,'Тулуз-Пьерон'!R547:AA547))</f>
        <v>#DIV/0!</v>
      </c>
      <c r="J543" s="25" t="e">
        <f t="shared" si="253"/>
        <v>#DIV/0!</v>
      </c>
      <c r="K543" s="25" t="e">
        <f t="shared" si="254"/>
        <v>#DIV/0!</v>
      </c>
      <c r="L543" s="25" t="e">
        <f t="shared" si="255"/>
        <v>#DIV/0!</v>
      </c>
      <c r="M543" s="25" t="e">
        <f t="shared" si="264"/>
        <v>#DIV/0!</v>
      </c>
      <c r="N543" s="25" t="e">
        <f t="shared" si="264"/>
        <v>#DIV/0!</v>
      </c>
      <c r="O543" s="25" t="e">
        <f t="shared" si="256"/>
        <v>#DIV/0!</v>
      </c>
      <c r="P543" s="25" t="e">
        <f t="shared" si="257"/>
        <v>#DIV/0!</v>
      </c>
      <c r="Q543" s="25" t="e">
        <f t="shared" si="258"/>
        <v>#DIV/0!</v>
      </c>
      <c r="R543" s="25" t="e">
        <f t="shared" si="259"/>
        <v>#DIV/0!</v>
      </c>
      <c r="S543" s="25" t="e">
        <f t="shared" si="260"/>
        <v>#DIV/0!</v>
      </c>
      <c r="T543" s="25" t="e">
        <f t="shared" si="261"/>
        <v>#DIV/0!</v>
      </c>
      <c r="U543" s="25" t="e">
        <f t="shared" si="262"/>
        <v>#DIV/0!</v>
      </c>
      <c r="V543" s="25" t="e">
        <f t="shared" si="265"/>
        <v>#DIV/0!</v>
      </c>
      <c r="W543" s="25" t="e">
        <f t="shared" si="265"/>
        <v>#DIV/0!</v>
      </c>
      <c r="X543" s="25" t="e">
        <f t="shared" si="263"/>
        <v>#DIV/0!</v>
      </c>
      <c r="Y543" s="25" t="e">
        <f t="shared" si="269"/>
        <v>#DIV/0!</v>
      </c>
      <c r="Z543" s="25" t="e">
        <f t="shared" si="269"/>
        <v>#DIV/0!</v>
      </c>
      <c r="AA543" s="25" t="e">
        <f t="shared" si="269"/>
        <v>#DIV/0!</v>
      </c>
      <c r="AB543" s="25" t="e">
        <f t="shared" si="269"/>
        <v>#DIV/0!</v>
      </c>
      <c r="AC543" s="25" t="e">
        <f t="shared" si="269"/>
        <v>#DIV/0!</v>
      </c>
      <c r="AD543" s="25" t="e">
        <f t="shared" si="267"/>
        <v>#DIV/0!</v>
      </c>
      <c r="AE543" s="25" t="e">
        <f t="shared" si="267"/>
        <v>#DIV/0!</v>
      </c>
      <c r="AF543" s="25" t="e">
        <f t="shared" si="268"/>
        <v>#DIV/0!</v>
      </c>
      <c r="AG543" s="25" t="e">
        <f t="shared" si="268"/>
        <v>#DIV/0!</v>
      </c>
    </row>
    <row r="544" spans="1:33" x14ac:dyDescent="0.25">
      <c r="A544" s="1">
        <f>'Тулуз-Пьерон'!A548</f>
        <v>0</v>
      </c>
      <c r="B544" s="1" t="e">
        <f>AVERAGE('Тулуз-Пьерон'!H548:Q548)</f>
        <v>#DIV/0!</v>
      </c>
      <c r="C544" s="1" t="e">
        <f>AVERAGE('Тулуз-Пьерон'!R548:AA548)</f>
        <v>#DIV/0!</v>
      </c>
      <c r="D544" s="26" t="e">
        <f t="shared" si="252"/>
        <v>#DIV/0!</v>
      </c>
      <c r="E544" s="26" t="e">
        <f>STDEV('Тулуз-Пьерон'!H548:Q548)</f>
        <v>#DIV/0!</v>
      </c>
      <c r="F544" s="26" t="e">
        <f>STDEV('Тулуз-Пьерон'!R548:AA548)</f>
        <v>#DIV/0!</v>
      </c>
      <c r="G544" s="26" t="e">
        <f>SQRT(RSQ('Тулуз-Пьерон'!H548:Q548,'Тулуз-Пьерон'!R548:AA548))</f>
        <v>#DIV/0!</v>
      </c>
      <c r="J544" s="25" t="e">
        <f t="shared" si="253"/>
        <v>#DIV/0!</v>
      </c>
      <c r="K544" s="25" t="e">
        <f t="shared" si="254"/>
        <v>#DIV/0!</v>
      </c>
      <c r="L544" s="25" t="e">
        <f t="shared" si="255"/>
        <v>#DIV/0!</v>
      </c>
      <c r="M544" s="25" t="e">
        <f t="shared" si="264"/>
        <v>#DIV/0!</v>
      </c>
      <c r="N544" s="25" t="e">
        <f t="shared" si="264"/>
        <v>#DIV/0!</v>
      </c>
      <c r="O544" s="25" t="e">
        <f t="shared" si="256"/>
        <v>#DIV/0!</v>
      </c>
      <c r="P544" s="25" t="e">
        <f t="shared" si="257"/>
        <v>#DIV/0!</v>
      </c>
      <c r="Q544" s="25" t="e">
        <f t="shared" si="258"/>
        <v>#DIV/0!</v>
      </c>
      <c r="R544" s="25" t="e">
        <f t="shared" si="259"/>
        <v>#DIV/0!</v>
      </c>
      <c r="S544" s="25" t="e">
        <f t="shared" si="260"/>
        <v>#DIV/0!</v>
      </c>
      <c r="T544" s="25" t="e">
        <f t="shared" si="261"/>
        <v>#DIV/0!</v>
      </c>
      <c r="U544" s="25" t="e">
        <f t="shared" si="262"/>
        <v>#DIV/0!</v>
      </c>
      <c r="V544" s="25" t="e">
        <f t="shared" si="265"/>
        <v>#DIV/0!</v>
      </c>
      <c r="W544" s="25" t="e">
        <f t="shared" si="265"/>
        <v>#DIV/0!</v>
      </c>
      <c r="X544" s="25" t="e">
        <f t="shared" si="263"/>
        <v>#DIV/0!</v>
      </c>
      <c r="Y544" s="25" t="e">
        <f t="shared" si="269"/>
        <v>#DIV/0!</v>
      </c>
      <c r="Z544" s="25" t="e">
        <f t="shared" si="269"/>
        <v>#DIV/0!</v>
      </c>
      <c r="AA544" s="25" t="e">
        <f t="shared" si="269"/>
        <v>#DIV/0!</v>
      </c>
      <c r="AB544" s="25" t="e">
        <f t="shared" si="269"/>
        <v>#DIV/0!</v>
      </c>
      <c r="AC544" s="25" t="e">
        <f t="shared" si="269"/>
        <v>#DIV/0!</v>
      </c>
      <c r="AD544" s="25" t="e">
        <f t="shared" si="267"/>
        <v>#DIV/0!</v>
      </c>
      <c r="AE544" s="25" t="e">
        <f t="shared" si="267"/>
        <v>#DIV/0!</v>
      </c>
      <c r="AF544" s="25" t="e">
        <f t="shared" si="268"/>
        <v>#DIV/0!</v>
      </c>
      <c r="AG544" s="25" t="e">
        <f t="shared" si="268"/>
        <v>#DIV/0!</v>
      </c>
    </row>
    <row r="545" spans="1:33" x14ac:dyDescent="0.25">
      <c r="A545" s="1">
        <f>'Тулуз-Пьерон'!A549</f>
        <v>0</v>
      </c>
      <c r="B545" s="1" t="e">
        <f>AVERAGE('Тулуз-Пьерон'!H549:Q549)</f>
        <v>#DIV/0!</v>
      </c>
      <c r="C545" s="1" t="e">
        <f>AVERAGE('Тулуз-Пьерон'!R549:AA549)</f>
        <v>#DIV/0!</v>
      </c>
      <c r="D545" s="26" t="e">
        <f t="shared" si="252"/>
        <v>#DIV/0!</v>
      </c>
      <c r="E545" s="26" t="e">
        <f>STDEV('Тулуз-Пьерон'!H549:Q549)</f>
        <v>#DIV/0!</v>
      </c>
      <c r="F545" s="26" t="e">
        <f>STDEV('Тулуз-Пьерон'!R549:AA549)</f>
        <v>#DIV/0!</v>
      </c>
      <c r="G545" s="26" t="e">
        <f>SQRT(RSQ('Тулуз-Пьерон'!H549:Q549,'Тулуз-Пьерон'!R549:AA549))</f>
        <v>#DIV/0!</v>
      </c>
      <c r="J545" s="25" t="e">
        <f t="shared" si="253"/>
        <v>#DIV/0!</v>
      </c>
      <c r="K545" s="25" t="e">
        <f t="shared" si="254"/>
        <v>#DIV/0!</v>
      </c>
      <c r="L545" s="25" t="e">
        <f t="shared" si="255"/>
        <v>#DIV/0!</v>
      </c>
      <c r="M545" s="25" t="e">
        <f t="shared" si="264"/>
        <v>#DIV/0!</v>
      </c>
      <c r="N545" s="25" t="e">
        <f t="shared" si="264"/>
        <v>#DIV/0!</v>
      </c>
      <c r="O545" s="25" t="e">
        <f t="shared" si="256"/>
        <v>#DIV/0!</v>
      </c>
      <c r="P545" s="25" t="e">
        <f t="shared" si="257"/>
        <v>#DIV/0!</v>
      </c>
      <c r="Q545" s="25" t="e">
        <f t="shared" si="258"/>
        <v>#DIV/0!</v>
      </c>
      <c r="R545" s="25" t="e">
        <f t="shared" si="259"/>
        <v>#DIV/0!</v>
      </c>
      <c r="S545" s="25" t="e">
        <f t="shared" si="260"/>
        <v>#DIV/0!</v>
      </c>
      <c r="T545" s="25" t="e">
        <f t="shared" si="261"/>
        <v>#DIV/0!</v>
      </c>
      <c r="U545" s="25" t="e">
        <f t="shared" si="262"/>
        <v>#DIV/0!</v>
      </c>
      <c r="V545" s="25" t="e">
        <f t="shared" si="265"/>
        <v>#DIV/0!</v>
      </c>
      <c r="W545" s="25" t="e">
        <f t="shared" si="265"/>
        <v>#DIV/0!</v>
      </c>
      <c r="X545" s="25" t="e">
        <f t="shared" si="263"/>
        <v>#DIV/0!</v>
      </c>
      <c r="Y545" s="25" t="e">
        <f t="shared" si="269"/>
        <v>#DIV/0!</v>
      </c>
      <c r="Z545" s="25" t="e">
        <f t="shared" si="269"/>
        <v>#DIV/0!</v>
      </c>
      <c r="AA545" s="25" t="e">
        <f t="shared" si="269"/>
        <v>#DIV/0!</v>
      </c>
      <c r="AB545" s="25" t="e">
        <f t="shared" si="269"/>
        <v>#DIV/0!</v>
      </c>
      <c r="AC545" s="25" t="e">
        <f t="shared" si="269"/>
        <v>#DIV/0!</v>
      </c>
      <c r="AD545" s="25" t="e">
        <f t="shared" si="267"/>
        <v>#DIV/0!</v>
      </c>
      <c r="AE545" s="25" t="e">
        <f t="shared" si="267"/>
        <v>#DIV/0!</v>
      </c>
      <c r="AF545" s="25" t="e">
        <f t="shared" si="268"/>
        <v>#DIV/0!</v>
      </c>
      <c r="AG545" s="25" t="e">
        <f t="shared" si="268"/>
        <v>#DIV/0!</v>
      </c>
    </row>
    <row r="546" spans="1:33" x14ac:dyDescent="0.25">
      <c r="A546" s="1">
        <f>'Тулуз-Пьерон'!A550</f>
        <v>0</v>
      </c>
      <c r="B546" s="1" t="e">
        <f>AVERAGE('Тулуз-Пьерон'!H550:Q550)</f>
        <v>#DIV/0!</v>
      </c>
      <c r="C546" s="1" t="e">
        <f>AVERAGE('Тулуз-Пьерон'!R550:AA550)</f>
        <v>#DIV/0!</v>
      </c>
      <c r="D546" s="26" t="e">
        <f t="shared" si="252"/>
        <v>#DIV/0!</v>
      </c>
      <c r="E546" s="26" t="e">
        <f>STDEV('Тулуз-Пьерон'!H550:Q550)</f>
        <v>#DIV/0!</v>
      </c>
      <c r="F546" s="26" t="e">
        <f>STDEV('Тулуз-Пьерон'!R550:AA550)</f>
        <v>#DIV/0!</v>
      </c>
      <c r="G546" s="26" t="e">
        <f>SQRT(RSQ('Тулуз-Пьерон'!H550:Q550,'Тулуз-Пьерон'!R550:AA550))</f>
        <v>#DIV/0!</v>
      </c>
      <c r="J546" s="25" t="e">
        <f t="shared" si="253"/>
        <v>#DIV/0!</v>
      </c>
      <c r="K546" s="25" t="e">
        <f t="shared" si="254"/>
        <v>#DIV/0!</v>
      </c>
      <c r="L546" s="25" t="e">
        <f t="shared" si="255"/>
        <v>#DIV/0!</v>
      </c>
      <c r="M546" s="25" t="e">
        <f t="shared" si="264"/>
        <v>#DIV/0!</v>
      </c>
      <c r="N546" s="25" t="e">
        <f t="shared" si="264"/>
        <v>#DIV/0!</v>
      </c>
      <c r="O546" s="25" t="e">
        <f t="shared" si="256"/>
        <v>#DIV/0!</v>
      </c>
      <c r="P546" s="25" t="e">
        <f t="shared" si="257"/>
        <v>#DIV/0!</v>
      </c>
      <c r="Q546" s="25" t="e">
        <f t="shared" si="258"/>
        <v>#DIV/0!</v>
      </c>
      <c r="R546" s="25" t="e">
        <f t="shared" si="259"/>
        <v>#DIV/0!</v>
      </c>
      <c r="S546" s="25" t="e">
        <f t="shared" si="260"/>
        <v>#DIV/0!</v>
      </c>
      <c r="T546" s="25" t="e">
        <f t="shared" si="261"/>
        <v>#DIV/0!</v>
      </c>
      <c r="U546" s="25" t="e">
        <f t="shared" si="262"/>
        <v>#DIV/0!</v>
      </c>
      <c r="V546" s="25" t="e">
        <f t="shared" si="265"/>
        <v>#DIV/0!</v>
      </c>
      <c r="W546" s="25" t="e">
        <f t="shared" si="265"/>
        <v>#DIV/0!</v>
      </c>
      <c r="X546" s="25" t="e">
        <f t="shared" si="263"/>
        <v>#DIV/0!</v>
      </c>
      <c r="Y546" s="25" t="e">
        <f t="shared" si="269"/>
        <v>#DIV/0!</v>
      </c>
      <c r="Z546" s="25" t="e">
        <f t="shared" si="269"/>
        <v>#DIV/0!</v>
      </c>
      <c r="AA546" s="25" t="e">
        <f t="shared" si="269"/>
        <v>#DIV/0!</v>
      </c>
      <c r="AB546" s="25" t="e">
        <f t="shared" si="269"/>
        <v>#DIV/0!</v>
      </c>
      <c r="AC546" s="25" t="e">
        <f t="shared" si="269"/>
        <v>#DIV/0!</v>
      </c>
      <c r="AD546" s="25" t="e">
        <f t="shared" si="267"/>
        <v>#DIV/0!</v>
      </c>
      <c r="AE546" s="25" t="e">
        <f t="shared" si="267"/>
        <v>#DIV/0!</v>
      </c>
      <c r="AF546" s="25" t="e">
        <f t="shared" si="268"/>
        <v>#DIV/0!</v>
      </c>
      <c r="AG546" s="25" t="e">
        <f t="shared" si="268"/>
        <v>#DIV/0!</v>
      </c>
    </row>
    <row r="547" spans="1:33" x14ac:dyDescent="0.25">
      <c r="A547" s="1">
        <f>'Тулуз-Пьерон'!A551</f>
        <v>0</v>
      </c>
      <c r="B547" s="1" t="e">
        <f>AVERAGE('Тулуз-Пьерон'!H551:Q551)</f>
        <v>#DIV/0!</v>
      </c>
      <c r="C547" s="1" t="e">
        <f>AVERAGE('Тулуз-Пьерон'!R551:AA551)</f>
        <v>#DIV/0!</v>
      </c>
      <c r="D547" s="26" t="e">
        <f t="shared" si="252"/>
        <v>#DIV/0!</v>
      </c>
      <c r="E547" s="26" t="e">
        <f>STDEV('Тулуз-Пьерон'!H551:Q551)</f>
        <v>#DIV/0!</v>
      </c>
      <c r="F547" s="26" t="e">
        <f>STDEV('Тулуз-Пьерон'!R551:AA551)</f>
        <v>#DIV/0!</v>
      </c>
      <c r="G547" s="26" t="e">
        <f>SQRT(RSQ('Тулуз-Пьерон'!H551:Q551,'Тулуз-Пьерон'!R551:AA551))</f>
        <v>#DIV/0!</v>
      </c>
      <c r="J547" s="25" t="e">
        <f t="shared" si="253"/>
        <v>#DIV/0!</v>
      </c>
      <c r="K547" s="25" t="e">
        <f t="shared" si="254"/>
        <v>#DIV/0!</v>
      </c>
      <c r="L547" s="25" t="e">
        <f t="shared" si="255"/>
        <v>#DIV/0!</v>
      </c>
      <c r="M547" s="25" t="e">
        <f t="shared" si="264"/>
        <v>#DIV/0!</v>
      </c>
      <c r="N547" s="25" t="e">
        <f t="shared" si="264"/>
        <v>#DIV/0!</v>
      </c>
      <c r="O547" s="25" t="e">
        <f t="shared" si="256"/>
        <v>#DIV/0!</v>
      </c>
      <c r="P547" s="25" t="e">
        <f t="shared" si="257"/>
        <v>#DIV/0!</v>
      </c>
      <c r="Q547" s="25" t="e">
        <f t="shared" si="258"/>
        <v>#DIV/0!</v>
      </c>
      <c r="R547" s="25" t="e">
        <f t="shared" si="259"/>
        <v>#DIV/0!</v>
      </c>
      <c r="S547" s="25" t="e">
        <f t="shared" si="260"/>
        <v>#DIV/0!</v>
      </c>
      <c r="T547" s="25" t="e">
        <f t="shared" si="261"/>
        <v>#DIV/0!</v>
      </c>
      <c r="U547" s="25" t="e">
        <f t="shared" si="262"/>
        <v>#DIV/0!</v>
      </c>
      <c r="V547" s="25" t="e">
        <f t="shared" si="265"/>
        <v>#DIV/0!</v>
      </c>
      <c r="W547" s="25" t="e">
        <f t="shared" si="265"/>
        <v>#DIV/0!</v>
      </c>
      <c r="X547" s="25" t="e">
        <f t="shared" si="263"/>
        <v>#DIV/0!</v>
      </c>
      <c r="Y547" s="25" t="e">
        <f t="shared" si="269"/>
        <v>#DIV/0!</v>
      </c>
      <c r="Z547" s="25" t="e">
        <f t="shared" si="269"/>
        <v>#DIV/0!</v>
      </c>
      <c r="AA547" s="25" t="e">
        <f t="shared" si="269"/>
        <v>#DIV/0!</v>
      </c>
      <c r="AB547" s="25" t="e">
        <f t="shared" si="269"/>
        <v>#DIV/0!</v>
      </c>
      <c r="AC547" s="25" t="e">
        <f t="shared" si="269"/>
        <v>#DIV/0!</v>
      </c>
      <c r="AD547" s="25" t="e">
        <f t="shared" si="267"/>
        <v>#DIV/0!</v>
      </c>
      <c r="AE547" s="25" t="e">
        <f t="shared" si="267"/>
        <v>#DIV/0!</v>
      </c>
      <c r="AF547" s="25" t="e">
        <f t="shared" si="268"/>
        <v>#DIV/0!</v>
      </c>
      <c r="AG547" s="25" t="e">
        <f t="shared" si="268"/>
        <v>#DIV/0!</v>
      </c>
    </row>
    <row r="548" spans="1:33" x14ac:dyDescent="0.25">
      <c r="A548" s="1">
        <f>'Тулуз-Пьерон'!A552</f>
        <v>0</v>
      </c>
      <c r="B548" s="1" t="e">
        <f>AVERAGE('Тулуз-Пьерон'!H552:Q552)</f>
        <v>#DIV/0!</v>
      </c>
      <c r="C548" s="1" t="e">
        <f>AVERAGE('Тулуз-Пьерон'!R552:AA552)</f>
        <v>#DIV/0!</v>
      </c>
      <c r="D548" s="26" t="e">
        <f t="shared" si="252"/>
        <v>#DIV/0!</v>
      </c>
      <c r="E548" s="26" t="e">
        <f>STDEV('Тулуз-Пьерон'!H552:Q552)</f>
        <v>#DIV/0!</v>
      </c>
      <c r="F548" s="26" t="e">
        <f>STDEV('Тулуз-Пьерон'!R552:AA552)</f>
        <v>#DIV/0!</v>
      </c>
      <c r="G548" s="26" t="e">
        <f>SQRT(RSQ('Тулуз-Пьерон'!H552:Q552,'Тулуз-Пьерон'!R552:AA552))</f>
        <v>#DIV/0!</v>
      </c>
      <c r="J548" s="25" t="e">
        <f t="shared" si="253"/>
        <v>#DIV/0!</v>
      </c>
      <c r="K548" s="25" t="e">
        <f t="shared" si="254"/>
        <v>#DIV/0!</v>
      </c>
      <c r="L548" s="25" t="e">
        <f t="shared" si="255"/>
        <v>#DIV/0!</v>
      </c>
      <c r="M548" s="25" t="e">
        <f t="shared" si="264"/>
        <v>#DIV/0!</v>
      </c>
      <c r="N548" s="25" t="e">
        <f t="shared" si="264"/>
        <v>#DIV/0!</v>
      </c>
      <c r="O548" s="25" t="e">
        <f t="shared" si="256"/>
        <v>#DIV/0!</v>
      </c>
      <c r="P548" s="25" t="e">
        <f t="shared" si="257"/>
        <v>#DIV/0!</v>
      </c>
      <c r="Q548" s="25" t="e">
        <f t="shared" si="258"/>
        <v>#DIV/0!</v>
      </c>
      <c r="R548" s="25" t="e">
        <f t="shared" si="259"/>
        <v>#DIV/0!</v>
      </c>
      <c r="S548" s="25" t="e">
        <f t="shared" si="260"/>
        <v>#DIV/0!</v>
      </c>
      <c r="T548" s="25" t="e">
        <f t="shared" si="261"/>
        <v>#DIV/0!</v>
      </c>
      <c r="U548" s="25" t="e">
        <f t="shared" si="262"/>
        <v>#DIV/0!</v>
      </c>
      <c r="V548" s="25" t="e">
        <f t="shared" si="265"/>
        <v>#DIV/0!</v>
      </c>
      <c r="W548" s="25" t="e">
        <f t="shared" si="265"/>
        <v>#DIV/0!</v>
      </c>
      <c r="X548" s="25" t="e">
        <f t="shared" si="263"/>
        <v>#DIV/0!</v>
      </c>
      <c r="Y548" s="25" t="e">
        <f t="shared" si="269"/>
        <v>#DIV/0!</v>
      </c>
      <c r="Z548" s="25" t="e">
        <f t="shared" si="269"/>
        <v>#DIV/0!</v>
      </c>
      <c r="AA548" s="25" t="e">
        <f t="shared" si="269"/>
        <v>#DIV/0!</v>
      </c>
      <c r="AB548" s="25" t="e">
        <f t="shared" si="269"/>
        <v>#DIV/0!</v>
      </c>
      <c r="AC548" s="25" t="e">
        <f t="shared" si="269"/>
        <v>#DIV/0!</v>
      </c>
      <c r="AD548" s="25" t="e">
        <f t="shared" si="267"/>
        <v>#DIV/0!</v>
      </c>
      <c r="AE548" s="25" t="e">
        <f t="shared" si="267"/>
        <v>#DIV/0!</v>
      </c>
      <c r="AF548" s="25" t="e">
        <f t="shared" si="268"/>
        <v>#DIV/0!</v>
      </c>
      <c r="AG548" s="25" t="e">
        <f t="shared" si="268"/>
        <v>#DIV/0!</v>
      </c>
    </row>
    <row r="549" spans="1:33" x14ac:dyDescent="0.25">
      <c r="A549" s="1">
        <f>'Тулуз-Пьерон'!A553</f>
        <v>0</v>
      </c>
      <c r="B549" s="1" t="e">
        <f>AVERAGE('Тулуз-Пьерон'!H553:Q553)</f>
        <v>#DIV/0!</v>
      </c>
      <c r="C549" s="1" t="e">
        <f>AVERAGE('Тулуз-Пьерон'!R553:AA553)</f>
        <v>#DIV/0!</v>
      </c>
      <c r="D549" s="26" t="e">
        <f t="shared" si="252"/>
        <v>#DIV/0!</v>
      </c>
      <c r="E549" s="26" t="e">
        <f>STDEV('Тулуз-Пьерон'!H553:Q553)</f>
        <v>#DIV/0!</v>
      </c>
      <c r="F549" s="26" t="e">
        <f>STDEV('Тулуз-Пьерон'!R553:AA553)</f>
        <v>#DIV/0!</v>
      </c>
      <c r="G549" s="26" t="e">
        <f>SQRT(RSQ('Тулуз-Пьерон'!H553:Q553,'Тулуз-Пьерон'!R553:AA553))</f>
        <v>#DIV/0!</v>
      </c>
      <c r="J549" s="25" t="e">
        <f t="shared" si="253"/>
        <v>#DIV/0!</v>
      </c>
      <c r="K549" s="25" t="e">
        <f t="shared" si="254"/>
        <v>#DIV/0!</v>
      </c>
      <c r="L549" s="25" t="e">
        <f t="shared" si="255"/>
        <v>#DIV/0!</v>
      </c>
      <c r="M549" s="25" t="e">
        <f t="shared" si="264"/>
        <v>#DIV/0!</v>
      </c>
      <c r="N549" s="25" t="e">
        <f t="shared" si="264"/>
        <v>#DIV/0!</v>
      </c>
      <c r="O549" s="25" t="e">
        <f t="shared" si="256"/>
        <v>#DIV/0!</v>
      </c>
      <c r="P549" s="25" t="e">
        <f t="shared" si="257"/>
        <v>#DIV/0!</v>
      </c>
      <c r="Q549" s="25" t="e">
        <f t="shared" si="258"/>
        <v>#DIV/0!</v>
      </c>
      <c r="R549" s="25" t="e">
        <f t="shared" si="259"/>
        <v>#DIV/0!</v>
      </c>
      <c r="S549" s="25" t="e">
        <f t="shared" si="260"/>
        <v>#DIV/0!</v>
      </c>
      <c r="T549" s="25" t="e">
        <f t="shared" si="261"/>
        <v>#DIV/0!</v>
      </c>
      <c r="U549" s="25" t="e">
        <f t="shared" si="262"/>
        <v>#DIV/0!</v>
      </c>
      <c r="V549" s="25" t="e">
        <f t="shared" si="265"/>
        <v>#DIV/0!</v>
      </c>
      <c r="W549" s="25" t="e">
        <f t="shared" si="265"/>
        <v>#DIV/0!</v>
      </c>
      <c r="X549" s="25" t="e">
        <f t="shared" si="263"/>
        <v>#DIV/0!</v>
      </c>
      <c r="Y549" s="25" t="e">
        <f t="shared" si="269"/>
        <v>#DIV/0!</v>
      </c>
      <c r="Z549" s="25" t="e">
        <f t="shared" si="269"/>
        <v>#DIV/0!</v>
      </c>
      <c r="AA549" s="25" t="e">
        <f t="shared" si="269"/>
        <v>#DIV/0!</v>
      </c>
      <c r="AB549" s="25" t="e">
        <f t="shared" si="269"/>
        <v>#DIV/0!</v>
      </c>
      <c r="AC549" s="25" t="e">
        <f t="shared" si="269"/>
        <v>#DIV/0!</v>
      </c>
      <c r="AD549" s="25" t="e">
        <f t="shared" si="267"/>
        <v>#DIV/0!</v>
      </c>
      <c r="AE549" s="25" t="e">
        <f t="shared" si="267"/>
        <v>#DIV/0!</v>
      </c>
      <c r="AF549" s="25" t="e">
        <f t="shared" si="268"/>
        <v>#DIV/0!</v>
      </c>
      <c r="AG549" s="25" t="e">
        <f t="shared" si="268"/>
        <v>#DIV/0!</v>
      </c>
    </row>
    <row r="550" spans="1:33" x14ac:dyDescent="0.25">
      <c r="A550" s="1">
        <f>'Тулуз-Пьерон'!A554</f>
        <v>0</v>
      </c>
      <c r="B550" s="1" t="e">
        <f>AVERAGE('Тулуз-Пьерон'!H554:Q554)</f>
        <v>#DIV/0!</v>
      </c>
      <c r="C550" s="1" t="e">
        <f>AVERAGE('Тулуз-Пьерон'!R554:AA554)</f>
        <v>#DIV/0!</v>
      </c>
      <c r="D550" s="26" t="e">
        <f t="shared" si="252"/>
        <v>#DIV/0!</v>
      </c>
      <c r="E550" s="26" t="e">
        <f>STDEV('Тулуз-Пьерон'!H554:Q554)</f>
        <v>#DIV/0!</v>
      </c>
      <c r="F550" s="26" t="e">
        <f>STDEV('Тулуз-Пьерон'!R554:AA554)</f>
        <v>#DIV/0!</v>
      </c>
      <c r="G550" s="26" t="e">
        <f>SQRT(RSQ('Тулуз-Пьерон'!H554:Q554,'Тулуз-Пьерон'!R554:AA554))</f>
        <v>#DIV/0!</v>
      </c>
      <c r="J550" s="25" t="e">
        <f t="shared" si="253"/>
        <v>#DIV/0!</v>
      </c>
      <c r="K550" s="25" t="e">
        <f t="shared" si="254"/>
        <v>#DIV/0!</v>
      </c>
      <c r="L550" s="25" t="e">
        <f t="shared" si="255"/>
        <v>#DIV/0!</v>
      </c>
      <c r="M550" s="25" t="e">
        <f t="shared" si="264"/>
        <v>#DIV/0!</v>
      </c>
      <c r="N550" s="25" t="e">
        <f t="shared" si="264"/>
        <v>#DIV/0!</v>
      </c>
      <c r="O550" s="25" t="e">
        <f t="shared" si="256"/>
        <v>#DIV/0!</v>
      </c>
      <c r="P550" s="25" t="e">
        <f t="shared" si="257"/>
        <v>#DIV/0!</v>
      </c>
      <c r="Q550" s="25" t="e">
        <f t="shared" si="258"/>
        <v>#DIV/0!</v>
      </c>
      <c r="R550" s="25" t="e">
        <f t="shared" si="259"/>
        <v>#DIV/0!</v>
      </c>
      <c r="S550" s="25" t="e">
        <f t="shared" si="260"/>
        <v>#DIV/0!</v>
      </c>
      <c r="T550" s="25" t="e">
        <f t="shared" si="261"/>
        <v>#DIV/0!</v>
      </c>
      <c r="U550" s="25" t="e">
        <f t="shared" si="262"/>
        <v>#DIV/0!</v>
      </c>
      <c r="V550" s="25" t="e">
        <f t="shared" si="265"/>
        <v>#DIV/0!</v>
      </c>
      <c r="W550" s="25" t="e">
        <f t="shared" si="265"/>
        <v>#DIV/0!</v>
      </c>
      <c r="X550" s="25" t="e">
        <f t="shared" si="263"/>
        <v>#DIV/0!</v>
      </c>
      <c r="Y550" s="25" t="e">
        <f t="shared" si="269"/>
        <v>#DIV/0!</v>
      </c>
      <c r="Z550" s="25" t="e">
        <f t="shared" si="269"/>
        <v>#DIV/0!</v>
      </c>
      <c r="AA550" s="25" t="e">
        <f t="shared" si="269"/>
        <v>#DIV/0!</v>
      </c>
      <c r="AB550" s="25" t="e">
        <f t="shared" si="269"/>
        <v>#DIV/0!</v>
      </c>
      <c r="AC550" s="25" t="e">
        <f t="shared" si="269"/>
        <v>#DIV/0!</v>
      </c>
      <c r="AD550" s="25" t="e">
        <f t="shared" si="267"/>
        <v>#DIV/0!</v>
      </c>
      <c r="AE550" s="25" t="e">
        <f t="shared" si="267"/>
        <v>#DIV/0!</v>
      </c>
      <c r="AF550" s="25" t="e">
        <f t="shared" si="268"/>
        <v>#DIV/0!</v>
      </c>
      <c r="AG550" s="25" t="e">
        <f t="shared" si="268"/>
        <v>#DIV/0!</v>
      </c>
    </row>
    <row r="551" spans="1:33" x14ac:dyDescent="0.25">
      <c r="A551" s="1">
        <f>'Тулуз-Пьерон'!A555</f>
        <v>0</v>
      </c>
      <c r="B551" s="1" t="e">
        <f>AVERAGE('Тулуз-Пьерон'!H555:Q555)</f>
        <v>#DIV/0!</v>
      </c>
      <c r="C551" s="1" t="e">
        <f>AVERAGE('Тулуз-Пьерон'!R555:AA555)</f>
        <v>#DIV/0!</v>
      </c>
      <c r="D551" s="26" t="e">
        <f t="shared" si="252"/>
        <v>#DIV/0!</v>
      </c>
      <c r="E551" s="26" t="e">
        <f>STDEV('Тулуз-Пьерон'!H555:Q555)</f>
        <v>#DIV/0!</v>
      </c>
      <c r="F551" s="26" t="e">
        <f>STDEV('Тулуз-Пьерон'!R555:AA555)</f>
        <v>#DIV/0!</v>
      </c>
      <c r="G551" s="26" t="e">
        <f>SQRT(RSQ('Тулуз-Пьерон'!H555:Q555,'Тулуз-Пьерон'!R555:AA555))</f>
        <v>#DIV/0!</v>
      </c>
      <c r="J551" s="25" t="e">
        <f t="shared" si="253"/>
        <v>#DIV/0!</v>
      </c>
      <c r="K551" s="25" t="e">
        <f t="shared" si="254"/>
        <v>#DIV/0!</v>
      </c>
      <c r="L551" s="25" t="e">
        <f t="shared" si="255"/>
        <v>#DIV/0!</v>
      </c>
      <c r="M551" s="25" t="e">
        <f t="shared" ref="M551:N570" si="270">IF(AND($B551&gt;0,$B551&lt;=15),"ПАТОЛОГИЯ",IF(AND($B551&gt;15,$B551&lt;=25),"Слабая",IF(AND($B551&gt;25,$B551&lt;=36),"Средняя",IF(AND($B551&gt;36,$B551&lt;=48),"Хорошая",IF($B551&gt;48,"Высокая","ОШИБКА")))))</f>
        <v>#DIV/0!</v>
      </c>
      <c r="N551" s="25" t="e">
        <f t="shared" si="270"/>
        <v>#DIV/0!</v>
      </c>
      <c r="O551" s="25" t="e">
        <f t="shared" si="256"/>
        <v>#DIV/0!</v>
      </c>
      <c r="P551" s="25" t="e">
        <f t="shared" si="257"/>
        <v>#DIV/0!</v>
      </c>
      <c r="Q551" s="25" t="e">
        <f t="shared" si="258"/>
        <v>#DIV/0!</v>
      </c>
      <c r="R551" s="25" t="e">
        <f t="shared" si="259"/>
        <v>#DIV/0!</v>
      </c>
      <c r="S551" s="25" t="e">
        <f t="shared" si="260"/>
        <v>#DIV/0!</v>
      </c>
      <c r="T551" s="25" t="e">
        <f t="shared" si="261"/>
        <v>#DIV/0!</v>
      </c>
      <c r="U551" s="25" t="e">
        <f t="shared" si="262"/>
        <v>#DIV/0!</v>
      </c>
      <c r="V551" s="25" t="e">
        <f t="shared" ref="V551:W570" si="271">IF(AND($D551&gt;0,$D551&lt;=0.88),"ПАТОЛОГИЯ",IF(AND($D551&gt;0.88,$D551&lt;=0.91),"Слабая",IF(AND($D551&gt;0.91,$D551&lt;=0.95),"Средняя",IF(AND($D551&gt;0.95,$D551&lt;=0.97),"Хорошая",IF(AND($D551&gt;0.97,$D551&lt;=1),"Высокая","ОШИБКА")))))</f>
        <v>#DIV/0!</v>
      </c>
      <c r="W551" s="25" t="e">
        <f t="shared" si="271"/>
        <v>#DIV/0!</v>
      </c>
      <c r="X551" s="25" t="e">
        <f t="shared" si="263"/>
        <v>#DIV/0!</v>
      </c>
      <c r="Y551" s="25" t="e">
        <f t="shared" ref="Y551:AC560" si="272">IF(AND($D551&gt;0,$D551&lt;=0.89),"ПАТОЛОГИЯ",IF(AND($D551&gt;0.89,$D551&lt;=0.91),"Слабая",IF(AND($D551&gt;91,$D551&lt;=0.93),"Средняя",IF(AND($D551&gt;0.93,$D551&lt;=0.96),"Хорошая",IF(AND($D551&gt;0.96,$D551&lt;=1),"Высокая","ОШИБКА")))))</f>
        <v>#DIV/0!</v>
      </c>
      <c r="Z551" s="25" t="e">
        <f t="shared" si="272"/>
        <v>#DIV/0!</v>
      </c>
      <c r="AA551" s="25" t="e">
        <f t="shared" si="272"/>
        <v>#DIV/0!</v>
      </c>
      <c r="AB551" s="25" t="e">
        <f t="shared" si="272"/>
        <v>#DIV/0!</v>
      </c>
      <c r="AC551" s="25" t="e">
        <f t="shared" si="272"/>
        <v>#DIV/0!</v>
      </c>
      <c r="AD551" s="25" t="e">
        <f t="shared" ref="AD551:AE570" si="273">IF(AND($D551&gt;0,$D551&lt;=0.9),"ПАТОЛОГИЯ",IF($D551=0.91,"Слабая",IF(AND($D551&gt;0.91,$D551&lt;=0.94),"Средняя",IF(AND($D551&gt;0.94,$D551&lt;=0.97),"Хорошая",IF(AND($D551&gt;0.97,$D551&lt;=1),"Высокая","ОШИБКА")))))</f>
        <v>#DIV/0!</v>
      </c>
      <c r="AE551" s="25" t="e">
        <f t="shared" si="273"/>
        <v>#DIV/0!</v>
      </c>
      <c r="AF551" s="25" t="e">
        <f t="shared" ref="AF551:AG570" si="274">IF(AND($D551&gt;0,$D551&lt;=0.9),"ПАТОЛОГИЯ",IF(AND($D551&gt;0.9,$D551&lt;=92),"Слабая",IF(AND($D551&gt;92,$D551&lt;=0.95),"Средняя",IF(AND($D551&gt;0.95,$D551&lt;=0.97),"Хорошая",IF(AND($D551&gt;0.97,$D551&lt;=1),"Высокая","ОШИБКА")))))</f>
        <v>#DIV/0!</v>
      </c>
      <c r="AG551" s="25" t="e">
        <f t="shared" si="274"/>
        <v>#DIV/0!</v>
      </c>
    </row>
    <row r="552" spans="1:33" x14ac:dyDescent="0.25">
      <c r="A552" s="1">
        <f>'Тулуз-Пьерон'!A556</f>
        <v>0</v>
      </c>
      <c r="B552" s="1" t="e">
        <f>AVERAGE('Тулуз-Пьерон'!H556:Q556)</f>
        <v>#DIV/0!</v>
      </c>
      <c r="C552" s="1" t="e">
        <f>AVERAGE('Тулуз-Пьерон'!R556:AA556)</f>
        <v>#DIV/0!</v>
      </c>
      <c r="D552" s="26" t="e">
        <f t="shared" si="252"/>
        <v>#DIV/0!</v>
      </c>
      <c r="E552" s="26" t="e">
        <f>STDEV('Тулуз-Пьерон'!H556:Q556)</f>
        <v>#DIV/0!</v>
      </c>
      <c r="F552" s="26" t="e">
        <f>STDEV('Тулуз-Пьерон'!R556:AA556)</f>
        <v>#DIV/0!</v>
      </c>
      <c r="G552" s="26" t="e">
        <f>SQRT(RSQ('Тулуз-Пьерон'!H556:Q556,'Тулуз-Пьерон'!R556:AA556))</f>
        <v>#DIV/0!</v>
      </c>
      <c r="J552" s="25" t="e">
        <f t="shared" si="253"/>
        <v>#DIV/0!</v>
      </c>
      <c r="K552" s="25" t="e">
        <f t="shared" si="254"/>
        <v>#DIV/0!</v>
      </c>
      <c r="L552" s="25" t="e">
        <f t="shared" si="255"/>
        <v>#DIV/0!</v>
      </c>
      <c r="M552" s="25" t="e">
        <f t="shared" si="270"/>
        <v>#DIV/0!</v>
      </c>
      <c r="N552" s="25" t="e">
        <f t="shared" si="270"/>
        <v>#DIV/0!</v>
      </c>
      <c r="O552" s="25" t="e">
        <f t="shared" si="256"/>
        <v>#DIV/0!</v>
      </c>
      <c r="P552" s="25" t="e">
        <f t="shared" si="257"/>
        <v>#DIV/0!</v>
      </c>
      <c r="Q552" s="25" t="e">
        <f t="shared" si="258"/>
        <v>#DIV/0!</v>
      </c>
      <c r="R552" s="25" t="e">
        <f t="shared" si="259"/>
        <v>#DIV/0!</v>
      </c>
      <c r="S552" s="25" t="e">
        <f t="shared" si="260"/>
        <v>#DIV/0!</v>
      </c>
      <c r="T552" s="25" t="e">
        <f t="shared" si="261"/>
        <v>#DIV/0!</v>
      </c>
      <c r="U552" s="25" t="e">
        <f t="shared" si="262"/>
        <v>#DIV/0!</v>
      </c>
      <c r="V552" s="25" t="e">
        <f t="shared" si="271"/>
        <v>#DIV/0!</v>
      </c>
      <c r="W552" s="25" t="e">
        <f t="shared" si="271"/>
        <v>#DIV/0!</v>
      </c>
      <c r="X552" s="25" t="e">
        <f t="shared" si="263"/>
        <v>#DIV/0!</v>
      </c>
      <c r="Y552" s="25" t="e">
        <f t="shared" si="272"/>
        <v>#DIV/0!</v>
      </c>
      <c r="Z552" s="25" t="e">
        <f t="shared" si="272"/>
        <v>#DIV/0!</v>
      </c>
      <c r="AA552" s="25" t="e">
        <f t="shared" si="272"/>
        <v>#DIV/0!</v>
      </c>
      <c r="AB552" s="25" t="e">
        <f t="shared" si="272"/>
        <v>#DIV/0!</v>
      </c>
      <c r="AC552" s="25" t="e">
        <f t="shared" si="272"/>
        <v>#DIV/0!</v>
      </c>
      <c r="AD552" s="25" t="e">
        <f t="shared" si="273"/>
        <v>#DIV/0!</v>
      </c>
      <c r="AE552" s="25" t="e">
        <f t="shared" si="273"/>
        <v>#DIV/0!</v>
      </c>
      <c r="AF552" s="25" t="e">
        <f t="shared" si="274"/>
        <v>#DIV/0!</v>
      </c>
      <c r="AG552" s="25" t="e">
        <f t="shared" si="274"/>
        <v>#DIV/0!</v>
      </c>
    </row>
    <row r="553" spans="1:33" x14ac:dyDescent="0.25">
      <c r="A553" s="1">
        <f>'Тулуз-Пьерон'!A557</f>
        <v>0</v>
      </c>
      <c r="B553" s="1" t="e">
        <f>AVERAGE('Тулуз-Пьерон'!H557:Q557)</f>
        <v>#DIV/0!</v>
      </c>
      <c r="C553" s="1" t="e">
        <f>AVERAGE('Тулуз-Пьерон'!R557:AA557)</f>
        <v>#DIV/0!</v>
      </c>
      <c r="D553" s="26" t="e">
        <f t="shared" si="252"/>
        <v>#DIV/0!</v>
      </c>
      <c r="E553" s="26" t="e">
        <f>STDEV('Тулуз-Пьерон'!H557:Q557)</f>
        <v>#DIV/0!</v>
      </c>
      <c r="F553" s="26" t="e">
        <f>STDEV('Тулуз-Пьерон'!R557:AA557)</f>
        <v>#DIV/0!</v>
      </c>
      <c r="G553" s="26" t="e">
        <f>SQRT(RSQ('Тулуз-Пьерон'!H557:Q557,'Тулуз-Пьерон'!R557:AA557))</f>
        <v>#DIV/0!</v>
      </c>
      <c r="J553" s="25" t="e">
        <f t="shared" si="253"/>
        <v>#DIV/0!</v>
      </c>
      <c r="K553" s="25" t="e">
        <f t="shared" si="254"/>
        <v>#DIV/0!</v>
      </c>
      <c r="L553" s="25" t="e">
        <f t="shared" si="255"/>
        <v>#DIV/0!</v>
      </c>
      <c r="M553" s="25" t="e">
        <f t="shared" si="270"/>
        <v>#DIV/0!</v>
      </c>
      <c r="N553" s="25" t="e">
        <f t="shared" si="270"/>
        <v>#DIV/0!</v>
      </c>
      <c r="O553" s="25" t="e">
        <f t="shared" si="256"/>
        <v>#DIV/0!</v>
      </c>
      <c r="P553" s="25" t="e">
        <f t="shared" si="257"/>
        <v>#DIV/0!</v>
      </c>
      <c r="Q553" s="25" t="e">
        <f t="shared" si="258"/>
        <v>#DIV/0!</v>
      </c>
      <c r="R553" s="25" t="e">
        <f t="shared" si="259"/>
        <v>#DIV/0!</v>
      </c>
      <c r="S553" s="25" t="e">
        <f t="shared" si="260"/>
        <v>#DIV/0!</v>
      </c>
      <c r="T553" s="25" t="e">
        <f t="shared" si="261"/>
        <v>#DIV/0!</v>
      </c>
      <c r="U553" s="25" t="e">
        <f t="shared" si="262"/>
        <v>#DIV/0!</v>
      </c>
      <c r="V553" s="25" t="e">
        <f t="shared" si="271"/>
        <v>#DIV/0!</v>
      </c>
      <c r="W553" s="25" t="e">
        <f t="shared" si="271"/>
        <v>#DIV/0!</v>
      </c>
      <c r="X553" s="25" t="e">
        <f t="shared" si="263"/>
        <v>#DIV/0!</v>
      </c>
      <c r="Y553" s="25" t="e">
        <f t="shared" si="272"/>
        <v>#DIV/0!</v>
      </c>
      <c r="Z553" s="25" t="e">
        <f t="shared" si="272"/>
        <v>#DIV/0!</v>
      </c>
      <c r="AA553" s="25" t="e">
        <f t="shared" si="272"/>
        <v>#DIV/0!</v>
      </c>
      <c r="AB553" s="25" t="e">
        <f t="shared" si="272"/>
        <v>#DIV/0!</v>
      </c>
      <c r="AC553" s="25" t="e">
        <f t="shared" si="272"/>
        <v>#DIV/0!</v>
      </c>
      <c r="AD553" s="25" t="e">
        <f t="shared" si="273"/>
        <v>#DIV/0!</v>
      </c>
      <c r="AE553" s="25" t="e">
        <f t="shared" si="273"/>
        <v>#DIV/0!</v>
      </c>
      <c r="AF553" s="25" t="e">
        <f t="shared" si="274"/>
        <v>#DIV/0!</v>
      </c>
      <c r="AG553" s="25" t="e">
        <f t="shared" si="274"/>
        <v>#DIV/0!</v>
      </c>
    </row>
    <row r="554" spans="1:33" x14ac:dyDescent="0.25">
      <c r="A554" s="1">
        <f>'Тулуз-Пьерон'!A558</f>
        <v>0</v>
      </c>
      <c r="B554" s="1" t="e">
        <f>AVERAGE('Тулуз-Пьерон'!H558:Q558)</f>
        <v>#DIV/0!</v>
      </c>
      <c r="C554" s="1" t="e">
        <f>AVERAGE('Тулуз-Пьерон'!R558:AA558)</f>
        <v>#DIV/0!</v>
      </c>
      <c r="D554" s="26" t="e">
        <f t="shared" si="252"/>
        <v>#DIV/0!</v>
      </c>
      <c r="E554" s="26" t="e">
        <f>STDEV('Тулуз-Пьерон'!H558:Q558)</f>
        <v>#DIV/0!</v>
      </c>
      <c r="F554" s="26" t="e">
        <f>STDEV('Тулуз-Пьерон'!R558:AA558)</f>
        <v>#DIV/0!</v>
      </c>
      <c r="G554" s="26" t="e">
        <f>SQRT(RSQ('Тулуз-Пьерон'!H558:Q558,'Тулуз-Пьерон'!R558:AA558))</f>
        <v>#DIV/0!</v>
      </c>
      <c r="J554" s="25" t="e">
        <f t="shared" si="253"/>
        <v>#DIV/0!</v>
      </c>
      <c r="K554" s="25" t="e">
        <f t="shared" si="254"/>
        <v>#DIV/0!</v>
      </c>
      <c r="L554" s="25" t="e">
        <f t="shared" si="255"/>
        <v>#DIV/0!</v>
      </c>
      <c r="M554" s="25" t="e">
        <f t="shared" si="270"/>
        <v>#DIV/0!</v>
      </c>
      <c r="N554" s="25" t="e">
        <f t="shared" si="270"/>
        <v>#DIV/0!</v>
      </c>
      <c r="O554" s="25" t="e">
        <f t="shared" si="256"/>
        <v>#DIV/0!</v>
      </c>
      <c r="P554" s="25" t="e">
        <f t="shared" si="257"/>
        <v>#DIV/0!</v>
      </c>
      <c r="Q554" s="25" t="e">
        <f t="shared" si="258"/>
        <v>#DIV/0!</v>
      </c>
      <c r="R554" s="25" t="e">
        <f t="shared" si="259"/>
        <v>#DIV/0!</v>
      </c>
      <c r="S554" s="25" t="e">
        <f t="shared" si="260"/>
        <v>#DIV/0!</v>
      </c>
      <c r="T554" s="25" t="e">
        <f t="shared" si="261"/>
        <v>#DIV/0!</v>
      </c>
      <c r="U554" s="25" t="e">
        <f t="shared" si="262"/>
        <v>#DIV/0!</v>
      </c>
      <c r="V554" s="25" t="e">
        <f t="shared" si="271"/>
        <v>#DIV/0!</v>
      </c>
      <c r="W554" s="25" t="e">
        <f t="shared" si="271"/>
        <v>#DIV/0!</v>
      </c>
      <c r="X554" s="25" t="e">
        <f t="shared" si="263"/>
        <v>#DIV/0!</v>
      </c>
      <c r="Y554" s="25" t="e">
        <f t="shared" si="272"/>
        <v>#DIV/0!</v>
      </c>
      <c r="Z554" s="25" t="e">
        <f t="shared" si="272"/>
        <v>#DIV/0!</v>
      </c>
      <c r="AA554" s="25" t="e">
        <f t="shared" si="272"/>
        <v>#DIV/0!</v>
      </c>
      <c r="AB554" s="25" t="e">
        <f t="shared" si="272"/>
        <v>#DIV/0!</v>
      </c>
      <c r="AC554" s="25" t="e">
        <f t="shared" si="272"/>
        <v>#DIV/0!</v>
      </c>
      <c r="AD554" s="25" t="e">
        <f t="shared" si="273"/>
        <v>#DIV/0!</v>
      </c>
      <c r="AE554" s="25" t="e">
        <f t="shared" si="273"/>
        <v>#DIV/0!</v>
      </c>
      <c r="AF554" s="25" t="e">
        <f t="shared" si="274"/>
        <v>#DIV/0!</v>
      </c>
      <c r="AG554" s="25" t="e">
        <f t="shared" si="274"/>
        <v>#DIV/0!</v>
      </c>
    </row>
    <row r="555" spans="1:33" x14ac:dyDescent="0.25">
      <c r="A555" s="1">
        <f>'Тулуз-Пьерон'!A559</f>
        <v>0</v>
      </c>
      <c r="B555" s="1" t="e">
        <f>AVERAGE('Тулуз-Пьерон'!H559:Q559)</f>
        <v>#DIV/0!</v>
      </c>
      <c r="C555" s="1" t="e">
        <f>AVERAGE('Тулуз-Пьерон'!R559:AA559)</f>
        <v>#DIV/0!</v>
      </c>
      <c r="D555" s="26" t="e">
        <f t="shared" si="252"/>
        <v>#DIV/0!</v>
      </c>
      <c r="E555" s="26" t="e">
        <f>STDEV('Тулуз-Пьерон'!H559:Q559)</f>
        <v>#DIV/0!</v>
      </c>
      <c r="F555" s="26" t="e">
        <f>STDEV('Тулуз-Пьерон'!R559:AA559)</f>
        <v>#DIV/0!</v>
      </c>
      <c r="G555" s="26" t="e">
        <f>SQRT(RSQ('Тулуз-Пьерон'!H559:Q559,'Тулуз-Пьерон'!R559:AA559))</f>
        <v>#DIV/0!</v>
      </c>
      <c r="J555" s="25" t="e">
        <f t="shared" si="253"/>
        <v>#DIV/0!</v>
      </c>
      <c r="K555" s="25" t="e">
        <f t="shared" si="254"/>
        <v>#DIV/0!</v>
      </c>
      <c r="L555" s="25" t="e">
        <f t="shared" si="255"/>
        <v>#DIV/0!</v>
      </c>
      <c r="M555" s="25" t="e">
        <f t="shared" si="270"/>
        <v>#DIV/0!</v>
      </c>
      <c r="N555" s="25" t="e">
        <f t="shared" si="270"/>
        <v>#DIV/0!</v>
      </c>
      <c r="O555" s="25" t="e">
        <f t="shared" si="256"/>
        <v>#DIV/0!</v>
      </c>
      <c r="P555" s="25" t="e">
        <f t="shared" si="257"/>
        <v>#DIV/0!</v>
      </c>
      <c r="Q555" s="25" t="e">
        <f t="shared" si="258"/>
        <v>#DIV/0!</v>
      </c>
      <c r="R555" s="25" t="e">
        <f t="shared" si="259"/>
        <v>#DIV/0!</v>
      </c>
      <c r="S555" s="25" t="e">
        <f t="shared" si="260"/>
        <v>#DIV/0!</v>
      </c>
      <c r="T555" s="25" t="e">
        <f t="shared" si="261"/>
        <v>#DIV/0!</v>
      </c>
      <c r="U555" s="25" t="e">
        <f t="shared" si="262"/>
        <v>#DIV/0!</v>
      </c>
      <c r="V555" s="25" t="e">
        <f t="shared" si="271"/>
        <v>#DIV/0!</v>
      </c>
      <c r="W555" s="25" t="e">
        <f t="shared" si="271"/>
        <v>#DIV/0!</v>
      </c>
      <c r="X555" s="25" t="e">
        <f t="shared" si="263"/>
        <v>#DIV/0!</v>
      </c>
      <c r="Y555" s="25" t="e">
        <f t="shared" si="272"/>
        <v>#DIV/0!</v>
      </c>
      <c r="Z555" s="25" t="e">
        <f t="shared" si="272"/>
        <v>#DIV/0!</v>
      </c>
      <c r="AA555" s="25" t="e">
        <f t="shared" si="272"/>
        <v>#DIV/0!</v>
      </c>
      <c r="AB555" s="25" t="e">
        <f t="shared" si="272"/>
        <v>#DIV/0!</v>
      </c>
      <c r="AC555" s="25" t="e">
        <f t="shared" si="272"/>
        <v>#DIV/0!</v>
      </c>
      <c r="AD555" s="25" t="e">
        <f t="shared" si="273"/>
        <v>#DIV/0!</v>
      </c>
      <c r="AE555" s="25" t="e">
        <f t="shared" si="273"/>
        <v>#DIV/0!</v>
      </c>
      <c r="AF555" s="25" t="e">
        <f t="shared" si="274"/>
        <v>#DIV/0!</v>
      </c>
      <c r="AG555" s="25" t="e">
        <f t="shared" si="274"/>
        <v>#DIV/0!</v>
      </c>
    </row>
    <row r="556" spans="1:33" x14ac:dyDescent="0.25">
      <c r="A556" s="1">
        <f>'Тулуз-Пьерон'!A560</f>
        <v>0</v>
      </c>
      <c r="B556" s="1" t="e">
        <f>AVERAGE('Тулуз-Пьерон'!H560:Q560)</f>
        <v>#DIV/0!</v>
      </c>
      <c r="C556" s="1" t="e">
        <f>AVERAGE('Тулуз-Пьерон'!R560:AA560)</f>
        <v>#DIV/0!</v>
      </c>
      <c r="D556" s="26" t="e">
        <f t="shared" si="252"/>
        <v>#DIV/0!</v>
      </c>
      <c r="E556" s="26" t="e">
        <f>STDEV('Тулуз-Пьерон'!H560:Q560)</f>
        <v>#DIV/0!</v>
      </c>
      <c r="F556" s="26" t="e">
        <f>STDEV('Тулуз-Пьерон'!R560:AA560)</f>
        <v>#DIV/0!</v>
      </c>
      <c r="G556" s="26" t="e">
        <f>SQRT(RSQ('Тулуз-Пьерон'!H560:Q560,'Тулуз-Пьерон'!R560:AA560))</f>
        <v>#DIV/0!</v>
      </c>
      <c r="J556" s="25" t="e">
        <f t="shared" si="253"/>
        <v>#DIV/0!</v>
      </c>
      <c r="K556" s="25" t="e">
        <f t="shared" si="254"/>
        <v>#DIV/0!</v>
      </c>
      <c r="L556" s="25" t="e">
        <f t="shared" si="255"/>
        <v>#DIV/0!</v>
      </c>
      <c r="M556" s="25" t="e">
        <f t="shared" si="270"/>
        <v>#DIV/0!</v>
      </c>
      <c r="N556" s="25" t="e">
        <f t="shared" si="270"/>
        <v>#DIV/0!</v>
      </c>
      <c r="O556" s="25" t="e">
        <f t="shared" si="256"/>
        <v>#DIV/0!</v>
      </c>
      <c r="P556" s="25" t="e">
        <f t="shared" si="257"/>
        <v>#DIV/0!</v>
      </c>
      <c r="Q556" s="25" t="e">
        <f t="shared" si="258"/>
        <v>#DIV/0!</v>
      </c>
      <c r="R556" s="25" t="e">
        <f t="shared" si="259"/>
        <v>#DIV/0!</v>
      </c>
      <c r="S556" s="25" t="e">
        <f t="shared" si="260"/>
        <v>#DIV/0!</v>
      </c>
      <c r="T556" s="25" t="e">
        <f t="shared" si="261"/>
        <v>#DIV/0!</v>
      </c>
      <c r="U556" s="25" t="e">
        <f t="shared" si="262"/>
        <v>#DIV/0!</v>
      </c>
      <c r="V556" s="25" t="e">
        <f t="shared" si="271"/>
        <v>#DIV/0!</v>
      </c>
      <c r="W556" s="25" t="e">
        <f t="shared" si="271"/>
        <v>#DIV/0!</v>
      </c>
      <c r="X556" s="25" t="e">
        <f t="shared" si="263"/>
        <v>#DIV/0!</v>
      </c>
      <c r="Y556" s="25" t="e">
        <f t="shared" si="272"/>
        <v>#DIV/0!</v>
      </c>
      <c r="Z556" s="25" t="e">
        <f t="shared" si="272"/>
        <v>#DIV/0!</v>
      </c>
      <c r="AA556" s="25" t="e">
        <f t="shared" si="272"/>
        <v>#DIV/0!</v>
      </c>
      <c r="AB556" s="25" t="e">
        <f t="shared" si="272"/>
        <v>#DIV/0!</v>
      </c>
      <c r="AC556" s="25" t="e">
        <f t="shared" si="272"/>
        <v>#DIV/0!</v>
      </c>
      <c r="AD556" s="25" t="e">
        <f t="shared" si="273"/>
        <v>#DIV/0!</v>
      </c>
      <c r="AE556" s="25" t="e">
        <f t="shared" si="273"/>
        <v>#DIV/0!</v>
      </c>
      <c r="AF556" s="25" t="e">
        <f t="shared" si="274"/>
        <v>#DIV/0!</v>
      </c>
      <c r="AG556" s="25" t="e">
        <f t="shared" si="274"/>
        <v>#DIV/0!</v>
      </c>
    </row>
    <row r="557" spans="1:33" x14ac:dyDescent="0.25">
      <c r="A557" s="1">
        <f>'Тулуз-Пьерон'!A561</f>
        <v>0</v>
      </c>
      <c r="B557" s="1" t="e">
        <f>AVERAGE('Тулуз-Пьерон'!H561:Q561)</f>
        <v>#DIV/0!</v>
      </c>
      <c r="C557" s="1" t="e">
        <f>AVERAGE('Тулуз-Пьерон'!R561:AA561)</f>
        <v>#DIV/0!</v>
      </c>
      <c r="D557" s="26" t="e">
        <f t="shared" si="252"/>
        <v>#DIV/0!</v>
      </c>
      <c r="E557" s="26" t="e">
        <f>STDEV('Тулуз-Пьерон'!H561:Q561)</f>
        <v>#DIV/0!</v>
      </c>
      <c r="F557" s="26" t="e">
        <f>STDEV('Тулуз-Пьерон'!R561:AA561)</f>
        <v>#DIV/0!</v>
      </c>
      <c r="G557" s="26" t="e">
        <f>SQRT(RSQ('Тулуз-Пьерон'!H561:Q561,'Тулуз-Пьерон'!R561:AA561))</f>
        <v>#DIV/0!</v>
      </c>
      <c r="J557" s="25" t="e">
        <f t="shared" si="253"/>
        <v>#DIV/0!</v>
      </c>
      <c r="K557" s="25" t="e">
        <f t="shared" si="254"/>
        <v>#DIV/0!</v>
      </c>
      <c r="L557" s="25" t="e">
        <f t="shared" si="255"/>
        <v>#DIV/0!</v>
      </c>
      <c r="M557" s="25" t="e">
        <f t="shared" si="270"/>
        <v>#DIV/0!</v>
      </c>
      <c r="N557" s="25" t="e">
        <f t="shared" si="270"/>
        <v>#DIV/0!</v>
      </c>
      <c r="O557" s="25" t="e">
        <f t="shared" si="256"/>
        <v>#DIV/0!</v>
      </c>
      <c r="P557" s="25" t="e">
        <f t="shared" si="257"/>
        <v>#DIV/0!</v>
      </c>
      <c r="Q557" s="25" t="e">
        <f t="shared" si="258"/>
        <v>#DIV/0!</v>
      </c>
      <c r="R557" s="25" t="e">
        <f t="shared" si="259"/>
        <v>#DIV/0!</v>
      </c>
      <c r="S557" s="25" t="e">
        <f t="shared" si="260"/>
        <v>#DIV/0!</v>
      </c>
      <c r="T557" s="25" t="e">
        <f t="shared" si="261"/>
        <v>#DIV/0!</v>
      </c>
      <c r="U557" s="25" t="e">
        <f t="shared" si="262"/>
        <v>#DIV/0!</v>
      </c>
      <c r="V557" s="25" t="e">
        <f t="shared" si="271"/>
        <v>#DIV/0!</v>
      </c>
      <c r="W557" s="25" t="e">
        <f t="shared" si="271"/>
        <v>#DIV/0!</v>
      </c>
      <c r="X557" s="25" t="e">
        <f t="shared" si="263"/>
        <v>#DIV/0!</v>
      </c>
      <c r="Y557" s="25" t="e">
        <f t="shared" si="272"/>
        <v>#DIV/0!</v>
      </c>
      <c r="Z557" s="25" t="e">
        <f t="shared" si="272"/>
        <v>#DIV/0!</v>
      </c>
      <c r="AA557" s="25" t="e">
        <f t="shared" si="272"/>
        <v>#DIV/0!</v>
      </c>
      <c r="AB557" s="25" t="e">
        <f t="shared" si="272"/>
        <v>#DIV/0!</v>
      </c>
      <c r="AC557" s="25" t="e">
        <f t="shared" si="272"/>
        <v>#DIV/0!</v>
      </c>
      <c r="AD557" s="25" t="e">
        <f t="shared" si="273"/>
        <v>#DIV/0!</v>
      </c>
      <c r="AE557" s="25" t="e">
        <f t="shared" si="273"/>
        <v>#DIV/0!</v>
      </c>
      <c r="AF557" s="25" t="e">
        <f t="shared" si="274"/>
        <v>#DIV/0!</v>
      </c>
      <c r="AG557" s="25" t="e">
        <f t="shared" si="274"/>
        <v>#DIV/0!</v>
      </c>
    </row>
    <row r="558" spans="1:33" x14ac:dyDescent="0.25">
      <c r="A558" s="1">
        <f>'Тулуз-Пьерон'!A562</f>
        <v>0</v>
      </c>
      <c r="B558" s="1" t="e">
        <f>AVERAGE('Тулуз-Пьерон'!H562:Q562)</f>
        <v>#DIV/0!</v>
      </c>
      <c r="C558" s="1" t="e">
        <f>AVERAGE('Тулуз-Пьерон'!R562:AA562)</f>
        <v>#DIV/0!</v>
      </c>
      <c r="D558" s="26" t="e">
        <f t="shared" si="252"/>
        <v>#DIV/0!</v>
      </c>
      <c r="E558" s="26" t="e">
        <f>STDEV('Тулуз-Пьерон'!H562:Q562)</f>
        <v>#DIV/0!</v>
      </c>
      <c r="F558" s="26" t="e">
        <f>STDEV('Тулуз-Пьерон'!R562:AA562)</f>
        <v>#DIV/0!</v>
      </c>
      <c r="G558" s="26" t="e">
        <f>SQRT(RSQ('Тулуз-Пьерон'!H562:Q562,'Тулуз-Пьерон'!R562:AA562))</f>
        <v>#DIV/0!</v>
      </c>
      <c r="J558" s="25" t="e">
        <f t="shared" si="253"/>
        <v>#DIV/0!</v>
      </c>
      <c r="K558" s="25" t="e">
        <f t="shared" si="254"/>
        <v>#DIV/0!</v>
      </c>
      <c r="L558" s="25" t="e">
        <f t="shared" si="255"/>
        <v>#DIV/0!</v>
      </c>
      <c r="M558" s="25" t="e">
        <f t="shared" si="270"/>
        <v>#DIV/0!</v>
      </c>
      <c r="N558" s="25" t="e">
        <f t="shared" si="270"/>
        <v>#DIV/0!</v>
      </c>
      <c r="O558" s="25" t="e">
        <f t="shared" si="256"/>
        <v>#DIV/0!</v>
      </c>
      <c r="P558" s="25" t="e">
        <f t="shared" si="257"/>
        <v>#DIV/0!</v>
      </c>
      <c r="Q558" s="25" t="e">
        <f t="shared" si="258"/>
        <v>#DIV/0!</v>
      </c>
      <c r="R558" s="25" t="e">
        <f t="shared" si="259"/>
        <v>#DIV/0!</v>
      </c>
      <c r="S558" s="25" t="e">
        <f t="shared" si="260"/>
        <v>#DIV/0!</v>
      </c>
      <c r="T558" s="25" t="e">
        <f t="shared" si="261"/>
        <v>#DIV/0!</v>
      </c>
      <c r="U558" s="25" t="e">
        <f t="shared" si="262"/>
        <v>#DIV/0!</v>
      </c>
      <c r="V558" s="25" t="e">
        <f t="shared" si="271"/>
        <v>#DIV/0!</v>
      </c>
      <c r="W558" s="25" t="e">
        <f t="shared" si="271"/>
        <v>#DIV/0!</v>
      </c>
      <c r="X558" s="25" t="e">
        <f t="shared" si="263"/>
        <v>#DIV/0!</v>
      </c>
      <c r="Y558" s="25" t="e">
        <f t="shared" si="272"/>
        <v>#DIV/0!</v>
      </c>
      <c r="Z558" s="25" t="e">
        <f t="shared" si="272"/>
        <v>#DIV/0!</v>
      </c>
      <c r="AA558" s="25" t="e">
        <f t="shared" si="272"/>
        <v>#DIV/0!</v>
      </c>
      <c r="AB558" s="25" t="e">
        <f t="shared" si="272"/>
        <v>#DIV/0!</v>
      </c>
      <c r="AC558" s="25" t="e">
        <f t="shared" si="272"/>
        <v>#DIV/0!</v>
      </c>
      <c r="AD558" s="25" t="e">
        <f t="shared" si="273"/>
        <v>#DIV/0!</v>
      </c>
      <c r="AE558" s="25" t="e">
        <f t="shared" si="273"/>
        <v>#DIV/0!</v>
      </c>
      <c r="AF558" s="25" t="e">
        <f t="shared" si="274"/>
        <v>#DIV/0!</v>
      </c>
      <c r="AG558" s="25" t="e">
        <f t="shared" si="274"/>
        <v>#DIV/0!</v>
      </c>
    </row>
    <row r="559" spans="1:33" x14ac:dyDescent="0.25">
      <c r="A559" s="1">
        <f>'Тулуз-Пьерон'!A563</f>
        <v>0</v>
      </c>
      <c r="B559" s="1" t="e">
        <f>AVERAGE('Тулуз-Пьерон'!H563:Q563)</f>
        <v>#DIV/0!</v>
      </c>
      <c r="C559" s="1" t="e">
        <f>AVERAGE('Тулуз-Пьерон'!R563:AA563)</f>
        <v>#DIV/0!</v>
      </c>
      <c r="D559" s="26" t="e">
        <f t="shared" si="252"/>
        <v>#DIV/0!</v>
      </c>
      <c r="E559" s="26" t="e">
        <f>STDEV('Тулуз-Пьерон'!H563:Q563)</f>
        <v>#DIV/0!</v>
      </c>
      <c r="F559" s="26" t="e">
        <f>STDEV('Тулуз-Пьерон'!R563:AA563)</f>
        <v>#DIV/0!</v>
      </c>
      <c r="G559" s="26" t="e">
        <f>SQRT(RSQ('Тулуз-Пьерон'!H563:Q563,'Тулуз-Пьерон'!R563:AA563))</f>
        <v>#DIV/0!</v>
      </c>
      <c r="J559" s="25" t="e">
        <f t="shared" si="253"/>
        <v>#DIV/0!</v>
      </c>
      <c r="K559" s="25" t="e">
        <f t="shared" si="254"/>
        <v>#DIV/0!</v>
      </c>
      <c r="L559" s="25" t="e">
        <f t="shared" si="255"/>
        <v>#DIV/0!</v>
      </c>
      <c r="M559" s="25" t="e">
        <f t="shared" si="270"/>
        <v>#DIV/0!</v>
      </c>
      <c r="N559" s="25" t="e">
        <f t="shared" si="270"/>
        <v>#DIV/0!</v>
      </c>
      <c r="O559" s="25" t="e">
        <f t="shared" si="256"/>
        <v>#DIV/0!</v>
      </c>
      <c r="P559" s="25" t="e">
        <f t="shared" si="257"/>
        <v>#DIV/0!</v>
      </c>
      <c r="Q559" s="25" t="e">
        <f t="shared" si="258"/>
        <v>#DIV/0!</v>
      </c>
      <c r="R559" s="25" t="e">
        <f t="shared" si="259"/>
        <v>#DIV/0!</v>
      </c>
      <c r="S559" s="25" t="e">
        <f t="shared" si="260"/>
        <v>#DIV/0!</v>
      </c>
      <c r="T559" s="25" t="e">
        <f t="shared" si="261"/>
        <v>#DIV/0!</v>
      </c>
      <c r="U559" s="25" t="e">
        <f t="shared" si="262"/>
        <v>#DIV/0!</v>
      </c>
      <c r="V559" s="25" t="e">
        <f t="shared" si="271"/>
        <v>#DIV/0!</v>
      </c>
      <c r="W559" s="25" t="e">
        <f t="shared" si="271"/>
        <v>#DIV/0!</v>
      </c>
      <c r="X559" s="25" t="e">
        <f t="shared" si="263"/>
        <v>#DIV/0!</v>
      </c>
      <c r="Y559" s="25" t="e">
        <f t="shared" si="272"/>
        <v>#DIV/0!</v>
      </c>
      <c r="Z559" s="25" t="e">
        <f t="shared" si="272"/>
        <v>#DIV/0!</v>
      </c>
      <c r="AA559" s="25" t="e">
        <f t="shared" si="272"/>
        <v>#DIV/0!</v>
      </c>
      <c r="AB559" s="25" t="e">
        <f t="shared" si="272"/>
        <v>#DIV/0!</v>
      </c>
      <c r="AC559" s="25" t="e">
        <f t="shared" si="272"/>
        <v>#DIV/0!</v>
      </c>
      <c r="AD559" s="25" t="e">
        <f t="shared" si="273"/>
        <v>#DIV/0!</v>
      </c>
      <c r="AE559" s="25" t="e">
        <f t="shared" si="273"/>
        <v>#DIV/0!</v>
      </c>
      <c r="AF559" s="25" t="e">
        <f t="shared" si="274"/>
        <v>#DIV/0!</v>
      </c>
      <c r="AG559" s="25" t="e">
        <f t="shared" si="274"/>
        <v>#DIV/0!</v>
      </c>
    </row>
    <row r="560" spans="1:33" x14ac:dyDescent="0.25">
      <c r="A560" s="1">
        <f>'Тулуз-Пьерон'!A564</f>
        <v>0</v>
      </c>
      <c r="B560" s="1" t="e">
        <f>AVERAGE('Тулуз-Пьерон'!H564:Q564)</f>
        <v>#DIV/0!</v>
      </c>
      <c r="C560" s="1" t="e">
        <f>AVERAGE('Тулуз-Пьерон'!R564:AA564)</f>
        <v>#DIV/0!</v>
      </c>
      <c r="D560" s="26" t="e">
        <f t="shared" si="252"/>
        <v>#DIV/0!</v>
      </c>
      <c r="E560" s="26" t="e">
        <f>STDEV('Тулуз-Пьерон'!H564:Q564)</f>
        <v>#DIV/0!</v>
      </c>
      <c r="F560" s="26" t="e">
        <f>STDEV('Тулуз-Пьерон'!R564:AA564)</f>
        <v>#DIV/0!</v>
      </c>
      <c r="G560" s="26" t="e">
        <f>SQRT(RSQ('Тулуз-Пьерон'!H564:Q564,'Тулуз-Пьерон'!R564:AA564))</f>
        <v>#DIV/0!</v>
      </c>
      <c r="J560" s="25" t="e">
        <f t="shared" si="253"/>
        <v>#DIV/0!</v>
      </c>
      <c r="K560" s="25" t="e">
        <f t="shared" si="254"/>
        <v>#DIV/0!</v>
      </c>
      <c r="L560" s="25" t="e">
        <f t="shared" si="255"/>
        <v>#DIV/0!</v>
      </c>
      <c r="M560" s="25" t="e">
        <f t="shared" si="270"/>
        <v>#DIV/0!</v>
      </c>
      <c r="N560" s="25" t="e">
        <f t="shared" si="270"/>
        <v>#DIV/0!</v>
      </c>
      <c r="O560" s="25" t="e">
        <f t="shared" si="256"/>
        <v>#DIV/0!</v>
      </c>
      <c r="P560" s="25" t="e">
        <f t="shared" si="257"/>
        <v>#DIV/0!</v>
      </c>
      <c r="Q560" s="25" t="e">
        <f t="shared" si="258"/>
        <v>#DIV/0!</v>
      </c>
      <c r="R560" s="25" t="e">
        <f t="shared" si="259"/>
        <v>#DIV/0!</v>
      </c>
      <c r="S560" s="25" t="e">
        <f t="shared" si="260"/>
        <v>#DIV/0!</v>
      </c>
      <c r="T560" s="25" t="e">
        <f t="shared" si="261"/>
        <v>#DIV/0!</v>
      </c>
      <c r="U560" s="25" t="e">
        <f t="shared" si="262"/>
        <v>#DIV/0!</v>
      </c>
      <c r="V560" s="25" t="e">
        <f t="shared" si="271"/>
        <v>#DIV/0!</v>
      </c>
      <c r="W560" s="25" t="e">
        <f t="shared" si="271"/>
        <v>#DIV/0!</v>
      </c>
      <c r="X560" s="25" t="e">
        <f t="shared" si="263"/>
        <v>#DIV/0!</v>
      </c>
      <c r="Y560" s="25" t="e">
        <f t="shared" si="272"/>
        <v>#DIV/0!</v>
      </c>
      <c r="Z560" s="25" t="e">
        <f t="shared" si="272"/>
        <v>#DIV/0!</v>
      </c>
      <c r="AA560" s="25" t="e">
        <f t="shared" si="272"/>
        <v>#DIV/0!</v>
      </c>
      <c r="AB560" s="25" t="e">
        <f t="shared" si="272"/>
        <v>#DIV/0!</v>
      </c>
      <c r="AC560" s="25" t="e">
        <f t="shared" si="272"/>
        <v>#DIV/0!</v>
      </c>
      <c r="AD560" s="25" t="e">
        <f t="shared" si="273"/>
        <v>#DIV/0!</v>
      </c>
      <c r="AE560" s="25" t="e">
        <f t="shared" si="273"/>
        <v>#DIV/0!</v>
      </c>
      <c r="AF560" s="25" t="e">
        <f t="shared" si="274"/>
        <v>#DIV/0!</v>
      </c>
      <c r="AG560" s="25" t="e">
        <f t="shared" si="274"/>
        <v>#DIV/0!</v>
      </c>
    </row>
    <row r="561" spans="1:33" x14ac:dyDescent="0.25">
      <c r="A561" s="1">
        <f>'Тулуз-Пьерон'!A565</f>
        <v>0</v>
      </c>
      <c r="B561" s="1" t="e">
        <f>AVERAGE('Тулуз-Пьерон'!H565:Q565)</f>
        <v>#DIV/0!</v>
      </c>
      <c r="C561" s="1" t="e">
        <f>AVERAGE('Тулуз-Пьерон'!R565:AA565)</f>
        <v>#DIV/0!</v>
      </c>
      <c r="D561" s="26" t="e">
        <f t="shared" si="252"/>
        <v>#DIV/0!</v>
      </c>
      <c r="E561" s="26" t="e">
        <f>STDEV('Тулуз-Пьерон'!H565:Q565)</f>
        <v>#DIV/0!</v>
      </c>
      <c r="F561" s="26" t="e">
        <f>STDEV('Тулуз-Пьерон'!R565:AA565)</f>
        <v>#DIV/0!</v>
      </c>
      <c r="G561" s="26" t="e">
        <f>SQRT(RSQ('Тулуз-Пьерон'!H565:Q565,'Тулуз-Пьерон'!R565:AA565))</f>
        <v>#DIV/0!</v>
      </c>
      <c r="J561" s="25" t="e">
        <f t="shared" si="253"/>
        <v>#DIV/0!</v>
      </c>
      <c r="K561" s="25" t="e">
        <f t="shared" si="254"/>
        <v>#DIV/0!</v>
      </c>
      <c r="L561" s="25" t="e">
        <f t="shared" si="255"/>
        <v>#DIV/0!</v>
      </c>
      <c r="M561" s="25" t="e">
        <f t="shared" si="270"/>
        <v>#DIV/0!</v>
      </c>
      <c r="N561" s="25" t="e">
        <f t="shared" si="270"/>
        <v>#DIV/0!</v>
      </c>
      <c r="O561" s="25" t="e">
        <f t="shared" si="256"/>
        <v>#DIV/0!</v>
      </c>
      <c r="P561" s="25" t="e">
        <f t="shared" si="257"/>
        <v>#DIV/0!</v>
      </c>
      <c r="Q561" s="25" t="e">
        <f t="shared" si="258"/>
        <v>#DIV/0!</v>
      </c>
      <c r="R561" s="25" t="e">
        <f t="shared" si="259"/>
        <v>#DIV/0!</v>
      </c>
      <c r="S561" s="25" t="e">
        <f t="shared" si="260"/>
        <v>#DIV/0!</v>
      </c>
      <c r="T561" s="25" t="e">
        <f t="shared" si="261"/>
        <v>#DIV/0!</v>
      </c>
      <c r="U561" s="25" t="e">
        <f t="shared" si="262"/>
        <v>#DIV/0!</v>
      </c>
      <c r="V561" s="25" t="e">
        <f t="shared" si="271"/>
        <v>#DIV/0!</v>
      </c>
      <c r="W561" s="25" t="e">
        <f t="shared" si="271"/>
        <v>#DIV/0!</v>
      </c>
      <c r="X561" s="25" t="e">
        <f t="shared" si="263"/>
        <v>#DIV/0!</v>
      </c>
      <c r="Y561" s="25" t="e">
        <f t="shared" ref="Y561:AC570" si="275">IF(AND($D561&gt;0,$D561&lt;=0.89),"ПАТОЛОГИЯ",IF(AND($D561&gt;0.89,$D561&lt;=0.91),"Слабая",IF(AND($D561&gt;91,$D561&lt;=0.93),"Средняя",IF(AND($D561&gt;0.93,$D561&lt;=0.96),"Хорошая",IF(AND($D561&gt;0.96,$D561&lt;=1),"Высокая","ОШИБКА")))))</f>
        <v>#DIV/0!</v>
      </c>
      <c r="Z561" s="25" t="e">
        <f t="shared" si="275"/>
        <v>#DIV/0!</v>
      </c>
      <c r="AA561" s="25" t="e">
        <f t="shared" si="275"/>
        <v>#DIV/0!</v>
      </c>
      <c r="AB561" s="25" t="e">
        <f t="shared" si="275"/>
        <v>#DIV/0!</v>
      </c>
      <c r="AC561" s="25" t="e">
        <f t="shared" si="275"/>
        <v>#DIV/0!</v>
      </c>
      <c r="AD561" s="25" t="e">
        <f t="shared" si="273"/>
        <v>#DIV/0!</v>
      </c>
      <c r="AE561" s="25" t="e">
        <f t="shared" si="273"/>
        <v>#DIV/0!</v>
      </c>
      <c r="AF561" s="25" t="e">
        <f t="shared" si="274"/>
        <v>#DIV/0!</v>
      </c>
      <c r="AG561" s="25" t="e">
        <f t="shared" si="274"/>
        <v>#DIV/0!</v>
      </c>
    </row>
    <row r="562" spans="1:33" x14ac:dyDescent="0.25">
      <c r="A562" s="1">
        <f>'Тулуз-Пьерон'!A566</f>
        <v>0</v>
      </c>
      <c r="B562" s="1" t="e">
        <f>AVERAGE('Тулуз-Пьерон'!H566:Q566)</f>
        <v>#DIV/0!</v>
      </c>
      <c r="C562" s="1" t="e">
        <f>AVERAGE('Тулуз-Пьерон'!R566:AA566)</f>
        <v>#DIV/0!</v>
      </c>
      <c r="D562" s="26" t="e">
        <f t="shared" si="252"/>
        <v>#DIV/0!</v>
      </c>
      <c r="E562" s="26" t="e">
        <f>STDEV('Тулуз-Пьерон'!H566:Q566)</f>
        <v>#DIV/0!</v>
      </c>
      <c r="F562" s="26" t="e">
        <f>STDEV('Тулуз-Пьерон'!R566:AA566)</f>
        <v>#DIV/0!</v>
      </c>
      <c r="G562" s="26" t="e">
        <f>SQRT(RSQ('Тулуз-Пьерон'!H566:Q566,'Тулуз-Пьерон'!R566:AA566))</f>
        <v>#DIV/0!</v>
      </c>
      <c r="J562" s="25" t="e">
        <f t="shared" si="253"/>
        <v>#DIV/0!</v>
      </c>
      <c r="K562" s="25" t="e">
        <f t="shared" si="254"/>
        <v>#DIV/0!</v>
      </c>
      <c r="L562" s="25" t="e">
        <f t="shared" si="255"/>
        <v>#DIV/0!</v>
      </c>
      <c r="M562" s="25" t="e">
        <f t="shared" si="270"/>
        <v>#DIV/0!</v>
      </c>
      <c r="N562" s="25" t="e">
        <f t="shared" si="270"/>
        <v>#DIV/0!</v>
      </c>
      <c r="O562" s="25" t="e">
        <f t="shared" si="256"/>
        <v>#DIV/0!</v>
      </c>
      <c r="P562" s="25" t="e">
        <f t="shared" si="257"/>
        <v>#DIV/0!</v>
      </c>
      <c r="Q562" s="25" t="e">
        <f t="shared" si="258"/>
        <v>#DIV/0!</v>
      </c>
      <c r="R562" s="25" t="e">
        <f t="shared" si="259"/>
        <v>#DIV/0!</v>
      </c>
      <c r="S562" s="25" t="e">
        <f t="shared" si="260"/>
        <v>#DIV/0!</v>
      </c>
      <c r="T562" s="25" t="e">
        <f t="shared" si="261"/>
        <v>#DIV/0!</v>
      </c>
      <c r="U562" s="25" t="e">
        <f t="shared" si="262"/>
        <v>#DIV/0!</v>
      </c>
      <c r="V562" s="25" t="e">
        <f t="shared" si="271"/>
        <v>#DIV/0!</v>
      </c>
      <c r="W562" s="25" t="e">
        <f t="shared" si="271"/>
        <v>#DIV/0!</v>
      </c>
      <c r="X562" s="25" t="e">
        <f t="shared" si="263"/>
        <v>#DIV/0!</v>
      </c>
      <c r="Y562" s="25" t="e">
        <f t="shared" si="275"/>
        <v>#DIV/0!</v>
      </c>
      <c r="Z562" s="25" t="e">
        <f t="shared" si="275"/>
        <v>#DIV/0!</v>
      </c>
      <c r="AA562" s="25" t="e">
        <f t="shared" si="275"/>
        <v>#DIV/0!</v>
      </c>
      <c r="AB562" s="25" t="e">
        <f t="shared" si="275"/>
        <v>#DIV/0!</v>
      </c>
      <c r="AC562" s="25" t="e">
        <f t="shared" si="275"/>
        <v>#DIV/0!</v>
      </c>
      <c r="AD562" s="25" t="e">
        <f t="shared" si="273"/>
        <v>#DIV/0!</v>
      </c>
      <c r="AE562" s="25" t="e">
        <f t="shared" si="273"/>
        <v>#DIV/0!</v>
      </c>
      <c r="AF562" s="25" t="e">
        <f t="shared" si="274"/>
        <v>#DIV/0!</v>
      </c>
      <c r="AG562" s="25" t="e">
        <f t="shared" si="274"/>
        <v>#DIV/0!</v>
      </c>
    </row>
    <row r="563" spans="1:33" x14ac:dyDescent="0.25">
      <c r="A563" s="1">
        <f>'Тулуз-Пьерон'!A567</f>
        <v>0</v>
      </c>
      <c r="B563" s="1" t="e">
        <f>AVERAGE('Тулуз-Пьерон'!H567:Q567)</f>
        <v>#DIV/0!</v>
      </c>
      <c r="C563" s="1" t="e">
        <f>AVERAGE('Тулуз-Пьерон'!R567:AA567)</f>
        <v>#DIV/0!</v>
      </c>
      <c r="D563" s="26" t="e">
        <f t="shared" si="252"/>
        <v>#DIV/0!</v>
      </c>
      <c r="E563" s="26" t="e">
        <f>STDEV('Тулуз-Пьерон'!H567:Q567)</f>
        <v>#DIV/0!</v>
      </c>
      <c r="F563" s="26" t="e">
        <f>STDEV('Тулуз-Пьерон'!R567:AA567)</f>
        <v>#DIV/0!</v>
      </c>
      <c r="G563" s="26" t="e">
        <f>SQRT(RSQ('Тулуз-Пьерон'!H567:Q567,'Тулуз-Пьерон'!R567:AA567))</f>
        <v>#DIV/0!</v>
      </c>
      <c r="J563" s="25" t="e">
        <f t="shared" si="253"/>
        <v>#DIV/0!</v>
      </c>
      <c r="K563" s="25" t="e">
        <f t="shared" si="254"/>
        <v>#DIV/0!</v>
      </c>
      <c r="L563" s="25" t="e">
        <f t="shared" si="255"/>
        <v>#DIV/0!</v>
      </c>
      <c r="M563" s="25" t="e">
        <f t="shared" si="270"/>
        <v>#DIV/0!</v>
      </c>
      <c r="N563" s="25" t="e">
        <f t="shared" si="270"/>
        <v>#DIV/0!</v>
      </c>
      <c r="O563" s="25" t="e">
        <f t="shared" si="256"/>
        <v>#DIV/0!</v>
      </c>
      <c r="P563" s="25" t="e">
        <f t="shared" si="257"/>
        <v>#DIV/0!</v>
      </c>
      <c r="Q563" s="25" t="e">
        <f t="shared" si="258"/>
        <v>#DIV/0!</v>
      </c>
      <c r="R563" s="25" t="e">
        <f t="shared" si="259"/>
        <v>#DIV/0!</v>
      </c>
      <c r="S563" s="25" t="e">
        <f t="shared" si="260"/>
        <v>#DIV/0!</v>
      </c>
      <c r="T563" s="25" t="e">
        <f t="shared" si="261"/>
        <v>#DIV/0!</v>
      </c>
      <c r="U563" s="25" t="e">
        <f t="shared" si="262"/>
        <v>#DIV/0!</v>
      </c>
      <c r="V563" s="25" t="e">
        <f t="shared" si="271"/>
        <v>#DIV/0!</v>
      </c>
      <c r="W563" s="25" t="e">
        <f t="shared" si="271"/>
        <v>#DIV/0!</v>
      </c>
      <c r="X563" s="25" t="e">
        <f t="shared" si="263"/>
        <v>#DIV/0!</v>
      </c>
      <c r="Y563" s="25" t="e">
        <f t="shared" si="275"/>
        <v>#DIV/0!</v>
      </c>
      <c r="Z563" s="25" t="e">
        <f t="shared" si="275"/>
        <v>#DIV/0!</v>
      </c>
      <c r="AA563" s="25" t="e">
        <f t="shared" si="275"/>
        <v>#DIV/0!</v>
      </c>
      <c r="AB563" s="25" t="e">
        <f t="shared" si="275"/>
        <v>#DIV/0!</v>
      </c>
      <c r="AC563" s="25" t="e">
        <f t="shared" si="275"/>
        <v>#DIV/0!</v>
      </c>
      <c r="AD563" s="25" t="e">
        <f t="shared" si="273"/>
        <v>#DIV/0!</v>
      </c>
      <c r="AE563" s="25" t="e">
        <f t="shared" si="273"/>
        <v>#DIV/0!</v>
      </c>
      <c r="AF563" s="25" t="e">
        <f t="shared" si="274"/>
        <v>#DIV/0!</v>
      </c>
      <c r="AG563" s="25" t="e">
        <f t="shared" si="274"/>
        <v>#DIV/0!</v>
      </c>
    </row>
    <row r="564" spans="1:33" x14ac:dyDescent="0.25">
      <c r="A564" s="1">
        <f>'Тулуз-Пьерон'!A568</f>
        <v>0</v>
      </c>
      <c r="B564" s="1" t="e">
        <f>AVERAGE('Тулуз-Пьерон'!H568:Q568)</f>
        <v>#DIV/0!</v>
      </c>
      <c r="C564" s="1" t="e">
        <f>AVERAGE('Тулуз-Пьерон'!R568:AA568)</f>
        <v>#DIV/0!</v>
      </c>
      <c r="D564" s="26" t="e">
        <f t="shared" si="252"/>
        <v>#DIV/0!</v>
      </c>
      <c r="E564" s="26" t="e">
        <f>STDEV('Тулуз-Пьерон'!H568:Q568)</f>
        <v>#DIV/0!</v>
      </c>
      <c r="F564" s="26" t="e">
        <f>STDEV('Тулуз-Пьерон'!R568:AA568)</f>
        <v>#DIV/0!</v>
      </c>
      <c r="G564" s="26" t="e">
        <f>SQRT(RSQ('Тулуз-Пьерон'!H568:Q568,'Тулуз-Пьерон'!R568:AA568))</f>
        <v>#DIV/0!</v>
      </c>
      <c r="J564" s="25" t="e">
        <f t="shared" si="253"/>
        <v>#DIV/0!</v>
      </c>
      <c r="K564" s="25" t="e">
        <f t="shared" si="254"/>
        <v>#DIV/0!</v>
      </c>
      <c r="L564" s="25" t="e">
        <f t="shared" si="255"/>
        <v>#DIV/0!</v>
      </c>
      <c r="M564" s="25" t="e">
        <f t="shared" si="270"/>
        <v>#DIV/0!</v>
      </c>
      <c r="N564" s="25" t="e">
        <f t="shared" si="270"/>
        <v>#DIV/0!</v>
      </c>
      <c r="O564" s="25" t="e">
        <f t="shared" si="256"/>
        <v>#DIV/0!</v>
      </c>
      <c r="P564" s="25" t="e">
        <f t="shared" si="257"/>
        <v>#DIV/0!</v>
      </c>
      <c r="Q564" s="25" t="e">
        <f t="shared" si="258"/>
        <v>#DIV/0!</v>
      </c>
      <c r="R564" s="25" t="e">
        <f t="shared" si="259"/>
        <v>#DIV/0!</v>
      </c>
      <c r="S564" s="25" t="e">
        <f t="shared" si="260"/>
        <v>#DIV/0!</v>
      </c>
      <c r="T564" s="25" t="e">
        <f t="shared" si="261"/>
        <v>#DIV/0!</v>
      </c>
      <c r="U564" s="25" t="e">
        <f t="shared" si="262"/>
        <v>#DIV/0!</v>
      </c>
      <c r="V564" s="25" t="e">
        <f t="shared" si="271"/>
        <v>#DIV/0!</v>
      </c>
      <c r="W564" s="25" t="e">
        <f t="shared" si="271"/>
        <v>#DIV/0!</v>
      </c>
      <c r="X564" s="25" t="e">
        <f t="shared" si="263"/>
        <v>#DIV/0!</v>
      </c>
      <c r="Y564" s="25" t="e">
        <f t="shared" si="275"/>
        <v>#DIV/0!</v>
      </c>
      <c r="Z564" s="25" t="e">
        <f t="shared" si="275"/>
        <v>#DIV/0!</v>
      </c>
      <c r="AA564" s="25" t="e">
        <f t="shared" si="275"/>
        <v>#DIV/0!</v>
      </c>
      <c r="AB564" s="25" t="e">
        <f t="shared" si="275"/>
        <v>#DIV/0!</v>
      </c>
      <c r="AC564" s="25" t="e">
        <f t="shared" si="275"/>
        <v>#DIV/0!</v>
      </c>
      <c r="AD564" s="25" t="e">
        <f t="shared" si="273"/>
        <v>#DIV/0!</v>
      </c>
      <c r="AE564" s="25" t="e">
        <f t="shared" si="273"/>
        <v>#DIV/0!</v>
      </c>
      <c r="AF564" s="25" t="e">
        <f t="shared" si="274"/>
        <v>#DIV/0!</v>
      </c>
      <c r="AG564" s="25" t="e">
        <f t="shared" si="274"/>
        <v>#DIV/0!</v>
      </c>
    </row>
    <row r="565" spans="1:33" x14ac:dyDescent="0.25">
      <c r="A565" s="1">
        <f>'Тулуз-Пьерон'!A569</f>
        <v>0</v>
      </c>
      <c r="B565" s="1" t="e">
        <f>AVERAGE('Тулуз-Пьерон'!H569:Q569)</f>
        <v>#DIV/0!</v>
      </c>
      <c r="C565" s="1" t="e">
        <f>AVERAGE('Тулуз-Пьерон'!R569:AA569)</f>
        <v>#DIV/0!</v>
      </c>
      <c r="D565" s="26" t="e">
        <f t="shared" si="252"/>
        <v>#DIV/0!</v>
      </c>
      <c r="E565" s="26" t="e">
        <f>STDEV('Тулуз-Пьерон'!H569:Q569)</f>
        <v>#DIV/0!</v>
      </c>
      <c r="F565" s="26" t="e">
        <f>STDEV('Тулуз-Пьерон'!R569:AA569)</f>
        <v>#DIV/0!</v>
      </c>
      <c r="G565" s="26" t="e">
        <f>SQRT(RSQ('Тулуз-Пьерон'!H569:Q569,'Тулуз-Пьерон'!R569:AA569))</f>
        <v>#DIV/0!</v>
      </c>
      <c r="J565" s="25" t="e">
        <f t="shared" si="253"/>
        <v>#DIV/0!</v>
      </c>
      <c r="K565" s="25" t="e">
        <f t="shared" si="254"/>
        <v>#DIV/0!</v>
      </c>
      <c r="L565" s="25" t="e">
        <f t="shared" si="255"/>
        <v>#DIV/0!</v>
      </c>
      <c r="M565" s="25" t="e">
        <f t="shared" si="270"/>
        <v>#DIV/0!</v>
      </c>
      <c r="N565" s="25" t="e">
        <f t="shared" si="270"/>
        <v>#DIV/0!</v>
      </c>
      <c r="O565" s="25" t="e">
        <f t="shared" si="256"/>
        <v>#DIV/0!</v>
      </c>
      <c r="P565" s="25" t="e">
        <f t="shared" si="257"/>
        <v>#DIV/0!</v>
      </c>
      <c r="Q565" s="25" t="e">
        <f t="shared" si="258"/>
        <v>#DIV/0!</v>
      </c>
      <c r="R565" s="25" t="e">
        <f t="shared" si="259"/>
        <v>#DIV/0!</v>
      </c>
      <c r="S565" s="25" t="e">
        <f t="shared" si="260"/>
        <v>#DIV/0!</v>
      </c>
      <c r="T565" s="25" t="e">
        <f t="shared" si="261"/>
        <v>#DIV/0!</v>
      </c>
      <c r="U565" s="25" t="e">
        <f t="shared" si="262"/>
        <v>#DIV/0!</v>
      </c>
      <c r="V565" s="25" t="e">
        <f t="shared" si="271"/>
        <v>#DIV/0!</v>
      </c>
      <c r="W565" s="25" t="e">
        <f t="shared" si="271"/>
        <v>#DIV/0!</v>
      </c>
      <c r="X565" s="25" t="e">
        <f t="shared" si="263"/>
        <v>#DIV/0!</v>
      </c>
      <c r="Y565" s="25" t="e">
        <f t="shared" si="275"/>
        <v>#DIV/0!</v>
      </c>
      <c r="Z565" s="25" t="e">
        <f t="shared" si="275"/>
        <v>#DIV/0!</v>
      </c>
      <c r="AA565" s="25" t="e">
        <f t="shared" si="275"/>
        <v>#DIV/0!</v>
      </c>
      <c r="AB565" s="25" t="e">
        <f t="shared" si="275"/>
        <v>#DIV/0!</v>
      </c>
      <c r="AC565" s="25" t="e">
        <f t="shared" si="275"/>
        <v>#DIV/0!</v>
      </c>
      <c r="AD565" s="25" t="e">
        <f t="shared" si="273"/>
        <v>#DIV/0!</v>
      </c>
      <c r="AE565" s="25" t="e">
        <f t="shared" si="273"/>
        <v>#DIV/0!</v>
      </c>
      <c r="AF565" s="25" t="e">
        <f t="shared" si="274"/>
        <v>#DIV/0!</v>
      </c>
      <c r="AG565" s="25" t="e">
        <f t="shared" si="274"/>
        <v>#DIV/0!</v>
      </c>
    </row>
    <row r="566" spans="1:33" x14ac:dyDescent="0.25">
      <c r="A566" s="1">
        <f>'Тулуз-Пьерон'!A570</f>
        <v>0</v>
      </c>
      <c r="B566" s="1" t="e">
        <f>AVERAGE('Тулуз-Пьерон'!H570:Q570)</f>
        <v>#DIV/0!</v>
      </c>
      <c r="C566" s="1" t="e">
        <f>AVERAGE('Тулуз-Пьерон'!R570:AA570)</f>
        <v>#DIV/0!</v>
      </c>
      <c r="D566" s="26" t="e">
        <f t="shared" si="252"/>
        <v>#DIV/0!</v>
      </c>
      <c r="E566" s="26" t="e">
        <f>STDEV('Тулуз-Пьерон'!H570:Q570)</f>
        <v>#DIV/0!</v>
      </c>
      <c r="F566" s="26" t="e">
        <f>STDEV('Тулуз-Пьерон'!R570:AA570)</f>
        <v>#DIV/0!</v>
      </c>
      <c r="G566" s="26" t="e">
        <f>SQRT(RSQ('Тулуз-Пьерон'!H570:Q570,'Тулуз-Пьерон'!R570:AA570))</f>
        <v>#DIV/0!</v>
      </c>
      <c r="J566" s="25" t="e">
        <f t="shared" si="253"/>
        <v>#DIV/0!</v>
      </c>
      <c r="K566" s="25" t="e">
        <f t="shared" si="254"/>
        <v>#DIV/0!</v>
      </c>
      <c r="L566" s="25" t="e">
        <f t="shared" si="255"/>
        <v>#DIV/0!</v>
      </c>
      <c r="M566" s="25" t="e">
        <f t="shared" si="270"/>
        <v>#DIV/0!</v>
      </c>
      <c r="N566" s="25" t="e">
        <f t="shared" si="270"/>
        <v>#DIV/0!</v>
      </c>
      <c r="O566" s="25" t="e">
        <f t="shared" si="256"/>
        <v>#DIV/0!</v>
      </c>
      <c r="P566" s="25" t="e">
        <f t="shared" si="257"/>
        <v>#DIV/0!</v>
      </c>
      <c r="Q566" s="25" t="e">
        <f t="shared" si="258"/>
        <v>#DIV/0!</v>
      </c>
      <c r="R566" s="25" t="e">
        <f t="shared" si="259"/>
        <v>#DIV/0!</v>
      </c>
      <c r="S566" s="25" t="e">
        <f t="shared" si="260"/>
        <v>#DIV/0!</v>
      </c>
      <c r="T566" s="25" t="e">
        <f t="shared" si="261"/>
        <v>#DIV/0!</v>
      </c>
      <c r="U566" s="25" t="e">
        <f t="shared" si="262"/>
        <v>#DIV/0!</v>
      </c>
      <c r="V566" s="25" t="e">
        <f t="shared" si="271"/>
        <v>#DIV/0!</v>
      </c>
      <c r="W566" s="25" t="e">
        <f t="shared" si="271"/>
        <v>#DIV/0!</v>
      </c>
      <c r="X566" s="25" t="e">
        <f t="shared" si="263"/>
        <v>#DIV/0!</v>
      </c>
      <c r="Y566" s="25" t="e">
        <f t="shared" si="275"/>
        <v>#DIV/0!</v>
      </c>
      <c r="Z566" s="25" t="e">
        <f t="shared" si="275"/>
        <v>#DIV/0!</v>
      </c>
      <c r="AA566" s="25" t="e">
        <f t="shared" si="275"/>
        <v>#DIV/0!</v>
      </c>
      <c r="AB566" s="25" t="e">
        <f t="shared" si="275"/>
        <v>#DIV/0!</v>
      </c>
      <c r="AC566" s="25" t="e">
        <f t="shared" si="275"/>
        <v>#DIV/0!</v>
      </c>
      <c r="AD566" s="25" t="e">
        <f t="shared" si="273"/>
        <v>#DIV/0!</v>
      </c>
      <c r="AE566" s="25" t="e">
        <f t="shared" si="273"/>
        <v>#DIV/0!</v>
      </c>
      <c r="AF566" s="25" t="e">
        <f t="shared" si="274"/>
        <v>#DIV/0!</v>
      </c>
      <c r="AG566" s="25" t="e">
        <f t="shared" si="274"/>
        <v>#DIV/0!</v>
      </c>
    </row>
    <row r="567" spans="1:33" x14ac:dyDescent="0.25">
      <c r="A567" s="1">
        <f>'Тулуз-Пьерон'!A571</f>
        <v>0</v>
      </c>
      <c r="B567" s="1" t="e">
        <f>AVERAGE('Тулуз-Пьерон'!H571:Q571)</f>
        <v>#DIV/0!</v>
      </c>
      <c r="C567" s="1" t="e">
        <f>AVERAGE('Тулуз-Пьерон'!R571:AA571)</f>
        <v>#DIV/0!</v>
      </c>
      <c r="D567" s="26" t="e">
        <f t="shared" si="252"/>
        <v>#DIV/0!</v>
      </c>
      <c r="E567" s="26" t="e">
        <f>STDEV('Тулуз-Пьерон'!H571:Q571)</f>
        <v>#DIV/0!</v>
      </c>
      <c r="F567" s="26" t="e">
        <f>STDEV('Тулуз-Пьерон'!R571:AA571)</f>
        <v>#DIV/0!</v>
      </c>
      <c r="G567" s="26" t="e">
        <f>SQRT(RSQ('Тулуз-Пьерон'!H571:Q571,'Тулуз-Пьерон'!R571:AA571))</f>
        <v>#DIV/0!</v>
      </c>
      <c r="J567" s="25" t="e">
        <f t="shared" si="253"/>
        <v>#DIV/0!</v>
      </c>
      <c r="K567" s="25" t="e">
        <f t="shared" si="254"/>
        <v>#DIV/0!</v>
      </c>
      <c r="L567" s="25" t="e">
        <f t="shared" si="255"/>
        <v>#DIV/0!</v>
      </c>
      <c r="M567" s="25" t="e">
        <f t="shared" si="270"/>
        <v>#DIV/0!</v>
      </c>
      <c r="N567" s="25" t="e">
        <f t="shared" si="270"/>
        <v>#DIV/0!</v>
      </c>
      <c r="O567" s="25" t="e">
        <f t="shared" si="256"/>
        <v>#DIV/0!</v>
      </c>
      <c r="P567" s="25" t="e">
        <f t="shared" si="257"/>
        <v>#DIV/0!</v>
      </c>
      <c r="Q567" s="25" t="e">
        <f t="shared" si="258"/>
        <v>#DIV/0!</v>
      </c>
      <c r="R567" s="25" t="e">
        <f t="shared" si="259"/>
        <v>#DIV/0!</v>
      </c>
      <c r="S567" s="25" t="e">
        <f t="shared" si="260"/>
        <v>#DIV/0!</v>
      </c>
      <c r="T567" s="25" t="e">
        <f t="shared" si="261"/>
        <v>#DIV/0!</v>
      </c>
      <c r="U567" s="25" t="e">
        <f t="shared" si="262"/>
        <v>#DIV/0!</v>
      </c>
      <c r="V567" s="25" t="e">
        <f t="shared" si="271"/>
        <v>#DIV/0!</v>
      </c>
      <c r="W567" s="25" t="e">
        <f t="shared" si="271"/>
        <v>#DIV/0!</v>
      </c>
      <c r="X567" s="25" t="e">
        <f t="shared" si="263"/>
        <v>#DIV/0!</v>
      </c>
      <c r="Y567" s="25" t="e">
        <f t="shared" si="275"/>
        <v>#DIV/0!</v>
      </c>
      <c r="Z567" s="25" t="e">
        <f t="shared" si="275"/>
        <v>#DIV/0!</v>
      </c>
      <c r="AA567" s="25" t="e">
        <f t="shared" si="275"/>
        <v>#DIV/0!</v>
      </c>
      <c r="AB567" s="25" t="e">
        <f t="shared" si="275"/>
        <v>#DIV/0!</v>
      </c>
      <c r="AC567" s="25" t="e">
        <f t="shared" si="275"/>
        <v>#DIV/0!</v>
      </c>
      <c r="AD567" s="25" t="e">
        <f t="shared" si="273"/>
        <v>#DIV/0!</v>
      </c>
      <c r="AE567" s="25" t="e">
        <f t="shared" si="273"/>
        <v>#DIV/0!</v>
      </c>
      <c r="AF567" s="25" t="e">
        <f t="shared" si="274"/>
        <v>#DIV/0!</v>
      </c>
      <c r="AG567" s="25" t="e">
        <f t="shared" si="274"/>
        <v>#DIV/0!</v>
      </c>
    </row>
    <row r="568" spans="1:33" x14ac:dyDescent="0.25">
      <c r="A568" s="1">
        <f>'Тулуз-Пьерон'!A572</f>
        <v>0</v>
      </c>
      <c r="B568" s="1" t="e">
        <f>AVERAGE('Тулуз-Пьерон'!H572:Q572)</f>
        <v>#DIV/0!</v>
      </c>
      <c r="C568" s="1" t="e">
        <f>AVERAGE('Тулуз-Пьерон'!R572:AA572)</f>
        <v>#DIV/0!</v>
      </c>
      <c r="D568" s="26" t="e">
        <f t="shared" si="252"/>
        <v>#DIV/0!</v>
      </c>
      <c r="E568" s="26" t="e">
        <f>STDEV('Тулуз-Пьерон'!H572:Q572)</f>
        <v>#DIV/0!</v>
      </c>
      <c r="F568" s="26" t="e">
        <f>STDEV('Тулуз-Пьерон'!R572:AA572)</f>
        <v>#DIV/0!</v>
      </c>
      <c r="G568" s="26" t="e">
        <f>SQRT(RSQ('Тулуз-Пьерон'!H572:Q572,'Тулуз-Пьерон'!R572:AA572))</f>
        <v>#DIV/0!</v>
      </c>
      <c r="J568" s="25" t="e">
        <f t="shared" si="253"/>
        <v>#DIV/0!</v>
      </c>
      <c r="K568" s="25" t="e">
        <f t="shared" si="254"/>
        <v>#DIV/0!</v>
      </c>
      <c r="L568" s="25" t="e">
        <f t="shared" si="255"/>
        <v>#DIV/0!</v>
      </c>
      <c r="M568" s="25" t="e">
        <f t="shared" si="270"/>
        <v>#DIV/0!</v>
      </c>
      <c r="N568" s="25" t="e">
        <f t="shared" si="270"/>
        <v>#DIV/0!</v>
      </c>
      <c r="O568" s="25" t="e">
        <f t="shared" si="256"/>
        <v>#DIV/0!</v>
      </c>
      <c r="P568" s="25" t="e">
        <f t="shared" si="257"/>
        <v>#DIV/0!</v>
      </c>
      <c r="Q568" s="25" t="e">
        <f t="shared" si="258"/>
        <v>#DIV/0!</v>
      </c>
      <c r="R568" s="25" t="e">
        <f t="shared" si="259"/>
        <v>#DIV/0!</v>
      </c>
      <c r="S568" s="25" t="e">
        <f t="shared" si="260"/>
        <v>#DIV/0!</v>
      </c>
      <c r="T568" s="25" t="e">
        <f t="shared" si="261"/>
        <v>#DIV/0!</v>
      </c>
      <c r="U568" s="25" t="e">
        <f t="shared" si="262"/>
        <v>#DIV/0!</v>
      </c>
      <c r="V568" s="25" t="e">
        <f t="shared" si="271"/>
        <v>#DIV/0!</v>
      </c>
      <c r="W568" s="25" t="e">
        <f t="shared" si="271"/>
        <v>#DIV/0!</v>
      </c>
      <c r="X568" s="25" t="e">
        <f t="shared" si="263"/>
        <v>#DIV/0!</v>
      </c>
      <c r="Y568" s="25" t="e">
        <f t="shared" si="275"/>
        <v>#DIV/0!</v>
      </c>
      <c r="Z568" s="25" t="e">
        <f t="shared" si="275"/>
        <v>#DIV/0!</v>
      </c>
      <c r="AA568" s="25" t="e">
        <f t="shared" si="275"/>
        <v>#DIV/0!</v>
      </c>
      <c r="AB568" s="25" t="e">
        <f t="shared" si="275"/>
        <v>#DIV/0!</v>
      </c>
      <c r="AC568" s="25" t="e">
        <f t="shared" si="275"/>
        <v>#DIV/0!</v>
      </c>
      <c r="AD568" s="25" t="e">
        <f t="shared" si="273"/>
        <v>#DIV/0!</v>
      </c>
      <c r="AE568" s="25" t="e">
        <f t="shared" si="273"/>
        <v>#DIV/0!</v>
      </c>
      <c r="AF568" s="25" t="e">
        <f t="shared" si="274"/>
        <v>#DIV/0!</v>
      </c>
      <c r="AG568" s="25" t="e">
        <f t="shared" si="274"/>
        <v>#DIV/0!</v>
      </c>
    </row>
    <row r="569" spans="1:33" x14ac:dyDescent="0.25">
      <c r="A569" s="1">
        <f>'Тулуз-Пьерон'!A573</f>
        <v>0</v>
      </c>
      <c r="B569" s="1" t="e">
        <f>AVERAGE('Тулуз-Пьерон'!H573:Q573)</f>
        <v>#DIV/0!</v>
      </c>
      <c r="C569" s="1" t="e">
        <f>AVERAGE('Тулуз-Пьерон'!R573:AA573)</f>
        <v>#DIV/0!</v>
      </c>
      <c r="D569" s="26" t="e">
        <f t="shared" si="252"/>
        <v>#DIV/0!</v>
      </c>
      <c r="E569" s="26" t="e">
        <f>STDEV('Тулуз-Пьерон'!H573:Q573)</f>
        <v>#DIV/0!</v>
      </c>
      <c r="F569" s="26" t="e">
        <f>STDEV('Тулуз-Пьерон'!R573:AA573)</f>
        <v>#DIV/0!</v>
      </c>
      <c r="G569" s="26" t="e">
        <f>SQRT(RSQ('Тулуз-Пьерон'!H573:Q573,'Тулуз-Пьерон'!R573:AA573))</f>
        <v>#DIV/0!</v>
      </c>
      <c r="J569" s="25" t="e">
        <f t="shared" si="253"/>
        <v>#DIV/0!</v>
      </c>
      <c r="K569" s="25" t="e">
        <f t="shared" si="254"/>
        <v>#DIV/0!</v>
      </c>
      <c r="L569" s="25" t="e">
        <f t="shared" si="255"/>
        <v>#DIV/0!</v>
      </c>
      <c r="M569" s="25" t="e">
        <f t="shared" si="270"/>
        <v>#DIV/0!</v>
      </c>
      <c r="N569" s="25" t="e">
        <f t="shared" si="270"/>
        <v>#DIV/0!</v>
      </c>
      <c r="O569" s="25" t="e">
        <f t="shared" si="256"/>
        <v>#DIV/0!</v>
      </c>
      <c r="P569" s="25" t="e">
        <f t="shared" si="257"/>
        <v>#DIV/0!</v>
      </c>
      <c r="Q569" s="25" t="e">
        <f t="shared" si="258"/>
        <v>#DIV/0!</v>
      </c>
      <c r="R569" s="25" t="e">
        <f t="shared" si="259"/>
        <v>#DIV/0!</v>
      </c>
      <c r="S569" s="25" t="e">
        <f t="shared" si="260"/>
        <v>#DIV/0!</v>
      </c>
      <c r="T569" s="25" t="e">
        <f t="shared" si="261"/>
        <v>#DIV/0!</v>
      </c>
      <c r="U569" s="25" t="e">
        <f t="shared" si="262"/>
        <v>#DIV/0!</v>
      </c>
      <c r="V569" s="25" t="e">
        <f t="shared" si="271"/>
        <v>#DIV/0!</v>
      </c>
      <c r="W569" s="25" t="e">
        <f t="shared" si="271"/>
        <v>#DIV/0!</v>
      </c>
      <c r="X569" s="25" t="e">
        <f t="shared" si="263"/>
        <v>#DIV/0!</v>
      </c>
      <c r="Y569" s="25" t="e">
        <f t="shared" si="275"/>
        <v>#DIV/0!</v>
      </c>
      <c r="Z569" s="25" t="e">
        <f t="shared" si="275"/>
        <v>#DIV/0!</v>
      </c>
      <c r="AA569" s="25" t="e">
        <f t="shared" si="275"/>
        <v>#DIV/0!</v>
      </c>
      <c r="AB569" s="25" t="e">
        <f t="shared" si="275"/>
        <v>#DIV/0!</v>
      </c>
      <c r="AC569" s="25" t="e">
        <f t="shared" si="275"/>
        <v>#DIV/0!</v>
      </c>
      <c r="AD569" s="25" t="e">
        <f t="shared" si="273"/>
        <v>#DIV/0!</v>
      </c>
      <c r="AE569" s="25" t="e">
        <f t="shared" si="273"/>
        <v>#DIV/0!</v>
      </c>
      <c r="AF569" s="25" t="e">
        <f t="shared" si="274"/>
        <v>#DIV/0!</v>
      </c>
      <c r="AG569" s="25" t="e">
        <f t="shared" si="274"/>
        <v>#DIV/0!</v>
      </c>
    </row>
    <row r="570" spans="1:33" x14ac:dyDescent="0.25">
      <c r="A570" s="1">
        <f>'Тулуз-Пьерон'!A574</f>
        <v>0</v>
      </c>
      <c r="B570" s="1" t="e">
        <f>AVERAGE('Тулуз-Пьерон'!H574:Q574)</f>
        <v>#DIV/0!</v>
      </c>
      <c r="C570" s="1" t="e">
        <f>AVERAGE('Тулуз-Пьерон'!R574:AA574)</f>
        <v>#DIV/0!</v>
      </c>
      <c r="D570" s="26" t="e">
        <f t="shared" si="252"/>
        <v>#DIV/0!</v>
      </c>
      <c r="E570" s="26" t="e">
        <f>STDEV('Тулуз-Пьерон'!H574:Q574)</f>
        <v>#DIV/0!</v>
      </c>
      <c r="F570" s="26" t="e">
        <f>STDEV('Тулуз-Пьерон'!R574:AA574)</f>
        <v>#DIV/0!</v>
      </c>
      <c r="G570" s="26" t="e">
        <f>SQRT(RSQ('Тулуз-Пьерон'!H574:Q574,'Тулуз-Пьерон'!R574:AA574))</f>
        <v>#DIV/0!</v>
      </c>
      <c r="J570" s="25" t="e">
        <f t="shared" si="253"/>
        <v>#DIV/0!</v>
      </c>
      <c r="K570" s="25" t="e">
        <f t="shared" si="254"/>
        <v>#DIV/0!</v>
      </c>
      <c r="L570" s="25" t="e">
        <f t="shared" si="255"/>
        <v>#DIV/0!</v>
      </c>
      <c r="M570" s="25" t="e">
        <f t="shared" si="270"/>
        <v>#DIV/0!</v>
      </c>
      <c r="N570" s="25" t="e">
        <f t="shared" si="270"/>
        <v>#DIV/0!</v>
      </c>
      <c r="O570" s="25" t="e">
        <f t="shared" si="256"/>
        <v>#DIV/0!</v>
      </c>
      <c r="P570" s="25" t="e">
        <f t="shared" si="257"/>
        <v>#DIV/0!</v>
      </c>
      <c r="Q570" s="25" t="e">
        <f t="shared" si="258"/>
        <v>#DIV/0!</v>
      </c>
      <c r="R570" s="25" t="e">
        <f t="shared" si="259"/>
        <v>#DIV/0!</v>
      </c>
      <c r="S570" s="25" t="e">
        <f t="shared" si="260"/>
        <v>#DIV/0!</v>
      </c>
      <c r="T570" s="25" t="e">
        <f t="shared" si="261"/>
        <v>#DIV/0!</v>
      </c>
      <c r="U570" s="25" t="e">
        <f t="shared" si="262"/>
        <v>#DIV/0!</v>
      </c>
      <c r="V570" s="25" t="e">
        <f t="shared" si="271"/>
        <v>#DIV/0!</v>
      </c>
      <c r="W570" s="25" t="e">
        <f t="shared" si="271"/>
        <v>#DIV/0!</v>
      </c>
      <c r="X570" s="25" t="e">
        <f t="shared" si="263"/>
        <v>#DIV/0!</v>
      </c>
      <c r="Y570" s="25" t="e">
        <f t="shared" si="275"/>
        <v>#DIV/0!</v>
      </c>
      <c r="Z570" s="25" t="e">
        <f t="shared" si="275"/>
        <v>#DIV/0!</v>
      </c>
      <c r="AA570" s="25" t="e">
        <f t="shared" si="275"/>
        <v>#DIV/0!</v>
      </c>
      <c r="AB570" s="25" t="e">
        <f t="shared" si="275"/>
        <v>#DIV/0!</v>
      </c>
      <c r="AC570" s="25" t="e">
        <f t="shared" si="275"/>
        <v>#DIV/0!</v>
      </c>
      <c r="AD570" s="25" t="e">
        <f t="shared" si="273"/>
        <v>#DIV/0!</v>
      </c>
      <c r="AE570" s="25" t="e">
        <f t="shared" si="273"/>
        <v>#DIV/0!</v>
      </c>
      <c r="AF570" s="25" t="e">
        <f t="shared" si="274"/>
        <v>#DIV/0!</v>
      </c>
      <c r="AG570" s="25" t="e">
        <f t="shared" si="274"/>
        <v>#DIV/0!</v>
      </c>
    </row>
    <row r="571" spans="1:33" x14ac:dyDescent="0.25">
      <c r="A571" s="1">
        <f>'Тулуз-Пьерон'!A575</f>
        <v>0</v>
      </c>
      <c r="B571" s="1" t="e">
        <f>AVERAGE('Тулуз-Пьерон'!H575:Q575)</f>
        <v>#DIV/0!</v>
      </c>
      <c r="C571" s="1" t="e">
        <f>AVERAGE('Тулуз-Пьерон'!R575:AA575)</f>
        <v>#DIV/0!</v>
      </c>
      <c r="D571" s="26" t="e">
        <f t="shared" si="252"/>
        <v>#DIV/0!</v>
      </c>
      <c r="E571" s="26" t="e">
        <f>STDEV('Тулуз-Пьерон'!H575:Q575)</f>
        <v>#DIV/0!</v>
      </c>
      <c r="F571" s="26" t="e">
        <f>STDEV('Тулуз-Пьерон'!R575:AA575)</f>
        <v>#DIV/0!</v>
      </c>
      <c r="G571" s="26" t="e">
        <f>SQRT(RSQ('Тулуз-Пьерон'!H575:Q575,'Тулуз-Пьерон'!R575:AA575))</f>
        <v>#DIV/0!</v>
      </c>
      <c r="J571" s="25" t="e">
        <f t="shared" si="253"/>
        <v>#DIV/0!</v>
      </c>
      <c r="K571" s="25" t="e">
        <f t="shared" si="254"/>
        <v>#DIV/0!</v>
      </c>
      <c r="L571" s="25" t="e">
        <f t="shared" si="255"/>
        <v>#DIV/0!</v>
      </c>
      <c r="M571" s="25" t="e">
        <f t="shared" ref="M571:N590" si="276">IF(AND($B571&gt;0,$B571&lt;=15),"ПАТОЛОГИЯ",IF(AND($B571&gt;15,$B571&lt;=25),"Слабая",IF(AND($B571&gt;25,$B571&lt;=36),"Средняя",IF(AND($B571&gt;36,$B571&lt;=48),"Хорошая",IF($B571&gt;48,"Высокая","ОШИБКА")))))</f>
        <v>#DIV/0!</v>
      </c>
      <c r="N571" s="25" t="e">
        <f t="shared" si="276"/>
        <v>#DIV/0!</v>
      </c>
      <c r="O571" s="25" t="e">
        <f t="shared" si="256"/>
        <v>#DIV/0!</v>
      </c>
      <c r="P571" s="25" t="e">
        <f t="shared" si="257"/>
        <v>#DIV/0!</v>
      </c>
      <c r="Q571" s="25" t="e">
        <f t="shared" si="258"/>
        <v>#DIV/0!</v>
      </c>
      <c r="R571" s="25" t="e">
        <f t="shared" si="259"/>
        <v>#DIV/0!</v>
      </c>
      <c r="S571" s="25" t="e">
        <f t="shared" si="260"/>
        <v>#DIV/0!</v>
      </c>
      <c r="T571" s="25" t="e">
        <f t="shared" si="261"/>
        <v>#DIV/0!</v>
      </c>
      <c r="U571" s="25" t="e">
        <f t="shared" si="262"/>
        <v>#DIV/0!</v>
      </c>
      <c r="V571" s="25" t="e">
        <f t="shared" ref="V571:W590" si="277">IF(AND($D571&gt;0,$D571&lt;=0.88),"ПАТОЛОГИЯ",IF(AND($D571&gt;0.88,$D571&lt;=0.91),"Слабая",IF(AND($D571&gt;0.91,$D571&lt;=0.95),"Средняя",IF(AND($D571&gt;0.95,$D571&lt;=0.97),"Хорошая",IF(AND($D571&gt;0.97,$D571&lt;=1),"Высокая","ОШИБКА")))))</f>
        <v>#DIV/0!</v>
      </c>
      <c r="W571" s="25" t="e">
        <f t="shared" si="277"/>
        <v>#DIV/0!</v>
      </c>
      <c r="X571" s="25" t="e">
        <f t="shared" si="263"/>
        <v>#DIV/0!</v>
      </c>
      <c r="Y571" s="25" t="e">
        <f t="shared" ref="Y571:AC580" si="278">IF(AND($D571&gt;0,$D571&lt;=0.89),"ПАТОЛОГИЯ",IF(AND($D571&gt;0.89,$D571&lt;=0.91),"Слабая",IF(AND($D571&gt;91,$D571&lt;=0.93),"Средняя",IF(AND($D571&gt;0.93,$D571&lt;=0.96),"Хорошая",IF(AND($D571&gt;0.96,$D571&lt;=1),"Высокая","ОШИБКА")))))</f>
        <v>#DIV/0!</v>
      </c>
      <c r="Z571" s="25" t="e">
        <f t="shared" si="278"/>
        <v>#DIV/0!</v>
      </c>
      <c r="AA571" s="25" t="e">
        <f t="shared" si="278"/>
        <v>#DIV/0!</v>
      </c>
      <c r="AB571" s="25" t="e">
        <f t="shared" si="278"/>
        <v>#DIV/0!</v>
      </c>
      <c r="AC571" s="25" t="e">
        <f t="shared" si="278"/>
        <v>#DIV/0!</v>
      </c>
      <c r="AD571" s="25" t="e">
        <f t="shared" ref="AD571:AE590" si="279">IF(AND($D571&gt;0,$D571&lt;=0.9),"ПАТОЛОГИЯ",IF($D571=0.91,"Слабая",IF(AND($D571&gt;0.91,$D571&lt;=0.94),"Средняя",IF(AND($D571&gt;0.94,$D571&lt;=0.97),"Хорошая",IF(AND($D571&gt;0.97,$D571&lt;=1),"Высокая","ОШИБКА")))))</f>
        <v>#DIV/0!</v>
      </c>
      <c r="AE571" s="25" t="e">
        <f t="shared" si="279"/>
        <v>#DIV/0!</v>
      </c>
      <c r="AF571" s="25" t="e">
        <f t="shared" ref="AF571:AG590" si="280">IF(AND($D571&gt;0,$D571&lt;=0.9),"ПАТОЛОГИЯ",IF(AND($D571&gt;0.9,$D571&lt;=92),"Слабая",IF(AND($D571&gt;92,$D571&lt;=0.95),"Средняя",IF(AND($D571&gt;0.95,$D571&lt;=0.97),"Хорошая",IF(AND($D571&gt;0.97,$D571&lt;=1),"Высокая","ОШИБКА")))))</f>
        <v>#DIV/0!</v>
      </c>
      <c r="AG571" s="25" t="e">
        <f t="shared" si="280"/>
        <v>#DIV/0!</v>
      </c>
    </row>
    <row r="572" spans="1:33" x14ac:dyDescent="0.25">
      <c r="A572" s="1">
        <f>'Тулуз-Пьерон'!A576</f>
        <v>0</v>
      </c>
      <c r="B572" s="1" t="e">
        <f>AVERAGE('Тулуз-Пьерон'!H576:Q576)</f>
        <v>#DIV/0!</v>
      </c>
      <c r="C572" s="1" t="e">
        <f>AVERAGE('Тулуз-Пьерон'!R576:AA576)</f>
        <v>#DIV/0!</v>
      </c>
      <c r="D572" s="26" t="e">
        <f t="shared" si="252"/>
        <v>#DIV/0!</v>
      </c>
      <c r="E572" s="26" t="e">
        <f>STDEV('Тулуз-Пьерон'!H576:Q576)</f>
        <v>#DIV/0!</v>
      </c>
      <c r="F572" s="26" t="e">
        <f>STDEV('Тулуз-Пьерон'!R576:AA576)</f>
        <v>#DIV/0!</v>
      </c>
      <c r="G572" s="26" t="e">
        <f>SQRT(RSQ('Тулуз-Пьерон'!H576:Q576,'Тулуз-Пьерон'!R576:AA576))</f>
        <v>#DIV/0!</v>
      </c>
      <c r="J572" s="25" t="e">
        <f t="shared" si="253"/>
        <v>#DIV/0!</v>
      </c>
      <c r="K572" s="25" t="e">
        <f t="shared" si="254"/>
        <v>#DIV/0!</v>
      </c>
      <c r="L572" s="25" t="e">
        <f t="shared" si="255"/>
        <v>#DIV/0!</v>
      </c>
      <c r="M572" s="25" t="e">
        <f t="shared" si="276"/>
        <v>#DIV/0!</v>
      </c>
      <c r="N572" s="25" t="e">
        <f t="shared" si="276"/>
        <v>#DIV/0!</v>
      </c>
      <c r="O572" s="25" t="e">
        <f t="shared" si="256"/>
        <v>#DIV/0!</v>
      </c>
      <c r="P572" s="25" t="e">
        <f t="shared" si="257"/>
        <v>#DIV/0!</v>
      </c>
      <c r="Q572" s="25" t="e">
        <f t="shared" si="258"/>
        <v>#DIV/0!</v>
      </c>
      <c r="R572" s="25" t="e">
        <f t="shared" si="259"/>
        <v>#DIV/0!</v>
      </c>
      <c r="S572" s="25" t="e">
        <f t="shared" si="260"/>
        <v>#DIV/0!</v>
      </c>
      <c r="T572" s="25" t="e">
        <f t="shared" si="261"/>
        <v>#DIV/0!</v>
      </c>
      <c r="U572" s="25" t="e">
        <f t="shared" si="262"/>
        <v>#DIV/0!</v>
      </c>
      <c r="V572" s="25" t="e">
        <f t="shared" si="277"/>
        <v>#DIV/0!</v>
      </c>
      <c r="W572" s="25" t="e">
        <f t="shared" si="277"/>
        <v>#DIV/0!</v>
      </c>
      <c r="X572" s="25" t="e">
        <f t="shared" si="263"/>
        <v>#DIV/0!</v>
      </c>
      <c r="Y572" s="25" t="e">
        <f t="shared" si="278"/>
        <v>#DIV/0!</v>
      </c>
      <c r="Z572" s="25" t="e">
        <f t="shared" si="278"/>
        <v>#DIV/0!</v>
      </c>
      <c r="AA572" s="25" t="e">
        <f t="shared" si="278"/>
        <v>#DIV/0!</v>
      </c>
      <c r="AB572" s="25" t="e">
        <f t="shared" si="278"/>
        <v>#DIV/0!</v>
      </c>
      <c r="AC572" s="25" t="e">
        <f t="shared" si="278"/>
        <v>#DIV/0!</v>
      </c>
      <c r="AD572" s="25" t="e">
        <f t="shared" si="279"/>
        <v>#DIV/0!</v>
      </c>
      <c r="AE572" s="25" t="e">
        <f t="shared" si="279"/>
        <v>#DIV/0!</v>
      </c>
      <c r="AF572" s="25" t="e">
        <f t="shared" si="280"/>
        <v>#DIV/0!</v>
      </c>
      <c r="AG572" s="25" t="e">
        <f t="shared" si="280"/>
        <v>#DIV/0!</v>
      </c>
    </row>
    <row r="573" spans="1:33" x14ac:dyDescent="0.25">
      <c r="A573" s="1">
        <f>'Тулуз-Пьерон'!A577</f>
        <v>0</v>
      </c>
      <c r="B573" s="1" t="e">
        <f>AVERAGE('Тулуз-Пьерон'!H577:Q577)</f>
        <v>#DIV/0!</v>
      </c>
      <c r="C573" s="1" t="e">
        <f>AVERAGE('Тулуз-Пьерон'!R577:AA577)</f>
        <v>#DIV/0!</v>
      </c>
      <c r="D573" s="26" t="e">
        <f t="shared" si="252"/>
        <v>#DIV/0!</v>
      </c>
      <c r="E573" s="26" t="e">
        <f>STDEV('Тулуз-Пьерон'!H577:Q577)</f>
        <v>#DIV/0!</v>
      </c>
      <c r="F573" s="26" t="e">
        <f>STDEV('Тулуз-Пьерон'!R577:AA577)</f>
        <v>#DIV/0!</v>
      </c>
      <c r="G573" s="26" t="e">
        <f>SQRT(RSQ('Тулуз-Пьерон'!H577:Q577,'Тулуз-Пьерон'!R577:AA577))</f>
        <v>#DIV/0!</v>
      </c>
      <c r="J573" s="25" t="e">
        <f t="shared" si="253"/>
        <v>#DIV/0!</v>
      </c>
      <c r="K573" s="25" t="e">
        <f t="shared" si="254"/>
        <v>#DIV/0!</v>
      </c>
      <c r="L573" s="25" t="e">
        <f t="shared" si="255"/>
        <v>#DIV/0!</v>
      </c>
      <c r="M573" s="25" t="e">
        <f t="shared" si="276"/>
        <v>#DIV/0!</v>
      </c>
      <c r="N573" s="25" t="e">
        <f t="shared" si="276"/>
        <v>#DIV/0!</v>
      </c>
      <c r="O573" s="25" t="e">
        <f t="shared" si="256"/>
        <v>#DIV/0!</v>
      </c>
      <c r="P573" s="25" t="e">
        <f t="shared" si="257"/>
        <v>#DIV/0!</v>
      </c>
      <c r="Q573" s="25" t="e">
        <f t="shared" si="258"/>
        <v>#DIV/0!</v>
      </c>
      <c r="R573" s="25" t="e">
        <f t="shared" si="259"/>
        <v>#DIV/0!</v>
      </c>
      <c r="S573" s="25" t="e">
        <f t="shared" si="260"/>
        <v>#DIV/0!</v>
      </c>
      <c r="T573" s="25" t="e">
        <f t="shared" si="261"/>
        <v>#DIV/0!</v>
      </c>
      <c r="U573" s="25" t="e">
        <f t="shared" si="262"/>
        <v>#DIV/0!</v>
      </c>
      <c r="V573" s="25" t="e">
        <f t="shared" si="277"/>
        <v>#DIV/0!</v>
      </c>
      <c r="W573" s="25" t="e">
        <f t="shared" si="277"/>
        <v>#DIV/0!</v>
      </c>
      <c r="X573" s="25" t="e">
        <f t="shared" si="263"/>
        <v>#DIV/0!</v>
      </c>
      <c r="Y573" s="25" t="e">
        <f t="shared" si="278"/>
        <v>#DIV/0!</v>
      </c>
      <c r="Z573" s="25" t="e">
        <f t="shared" si="278"/>
        <v>#DIV/0!</v>
      </c>
      <c r="AA573" s="25" t="e">
        <f t="shared" si="278"/>
        <v>#DIV/0!</v>
      </c>
      <c r="AB573" s="25" t="e">
        <f t="shared" si="278"/>
        <v>#DIV/0!</v>
      </c>
      <c r="AC573" s="25" t="e">
        <f t="shared" si="278"/>
        <v>#DIV/0!</v>
      </c>
      <c r="AD573" s="25" t="e">
        <f t="shared" si="279"/>
        <v>#DIV/0!</v>
      </c>
      <c r="AE573" s="25" t="e">
        <f t="shared" si="279"/>
        <v>#DIV/0!</v>
      </c>
      <c r="AF573" s="25" t="e">
        <f t="shared" si="280"/>
        <v>#DIV/0!</v>
      </c>
      <c r="AG573" s="25" t="e">
        <f t="shared" si="280"/>
        <v>#DIV/0!</v>
      </c>
    </row>
    <row r="574" spans="1:33" x14ac:dyDescent="0.25">
      <c r="A574" s="1">
        <f>'Тулуз-Пьерон'!A578</f>
        <v>0</v>
      </c>
      <c r="B574" s="1" t="e">
        <f>AVERAGE('Тулуз-Пьерон'!H578:Q578)</f>
        <v>#DIV/0!</v>
      </c>
      <c r="C574" s="1" t="e">
        <f>AVERAGE('Тулуз-Пьерон'!R578:AA578)</f>
        <v>#DIV/0!</v>
      </c>
      <c r="D574" s="26" t="e">
        <f t="shared" si="252"/>
        <v>#DIV/0!</v>
      </c>
      <c r="E574" s="26" t="e">
        <f>STDEV('Тулуз-Пьерон'!H578:Q578)</f>
        <v>#DIV/0!</v>
      </c>
      <c r="F574" s="26" t="e">
        <f>STDEV('Тулуз-Пьерон'!R578:AA578)</f>
        <v>#DIV/0!</v>
      </c>
      <c r="G574" s="26" t="e">
        <f>SQRT(RSQ('Тулуз-Пьерон'!H578:Q578,'Тулуз-Пьерон'!R578:AA578))</f>
        <v>#DIV/0!</v>
      </c>
      <c r="J574" s="25" t="e">
        <f t="shared" si="253"/>
        <v>#DIV/0!</v>
      </c>
      <c r="K574" s="25" t="e">
        <f t="shared" si="254"/>
        <v>#DIV/0!</v>
      </c>
      <c r="L574" s="25" t="e">
        <f t="shared" si="255"/>
        <v>#DIV/0!</v>
      </c>
      <c r="M574" s="25" t="e">
        <f t="shared" si="276"/>
        <v>#DIV/0!</v>
      </c>
      <c r="N574" s="25" t="e">
        <f t="shared" si="276"/>
        <v>#DIV/0!</v>
      </c>
      <c r="O574" s="25" t="e">
        <f t="shared" si="256"/>
        <v>#DIV/0!</v>
      </c>
      <c r="P574" s="25" t="e">
        <f t="shared" si="257"/>
        <v>#DIV/0!</v>
      </c>
      <c r="Q574" s="25" t="e">
        <f t="shared" si="258"/>
        <v>#DIV/0!</v>
      </c>
      <c r="R574" s="25" t="e">
        <f t="shared" si="259"/>
        <v>#DIV/0!</v>
      </c>
      <c r="S574" s="25" t="e">
        <f t="shared" si="260"/>
        <v>#DIV/0!</v>
      </c>
      <c r="T574" s="25" t="e">
        <f t="shared" si="261"/>
        <v>#DIV/0!</v>
      </c>
      <c r="U574" s="25" t="e">
        <f t="shared" si="262"/>
        <v>#DIV/0!</v>
      </c>
      <c r="V574" s="25" t="e">
        <f t="shared" si="277"/>
        <v>#DIV/0!</v>
      </c>
      <c r="W574" s="25" t="e">
        <f t="shared" si="277"/>
        <v>#DIV/0!</v>
      </c>
      <c r="X574" s="25" t="e">
        <f t="shared" si="263"/>
        <v>#DIV/0!</v>
      </c>
      <c r="Y574" s="25" t="e">
        <f t="shared" si="278"/>
        <v>#DIV/0!</v>
      </c>
      <c r="Z574" s="25" t="e">
        <f t="shared" si="278"/>
        <v>#DIV/0!</v>
      </c>
      <c r="AA574" s="25" t="e">
        <f t="shared" si="278"/>
        <v>#DIV/0!</v>
      </c>
      <c r="AB574" s="25" t="e">
        <f t="shared" si="278"/>
        <v>#DIV/0!</v>
      </c>
      <c r="AC574" s="25" t="e">
        <f t="shared" si="278"/>
        <v>#DIV/0!</v>
      </c>
      <c r="AD574" s="25" t="e">
        <f t="shared" si="279"/>
        <v>#DIV/0!</v>
      </c>
      <c r="AE574" s="25" t="e">
        <f t="shared" si="279"/>
        <v>#DIV/0!</v>
      </c>
      <c r="AF574" s="25" t="e">
        <f t="shared" si="280"/>
        <v>#DIV/0!</v>
      </c>
      <c r="AG574" s="25" t="e">
        <f t="shared" si="280"/>
        <v>#DIV/0!</v>
      </c>
    </row>
    <row r="575" spans="1:33" x14ac:dyDescent="0.25">
      <c r="A575" s="1">
        <f>'Тулуз-Пьерон'!A579</f>
        <v>0</v>
      </c>
      <c r="B575" s="1" t="e">
        <f>AVERAGE('Тулуз-Пьерон'!H579:Q579)</f>
        <v>#DIV/0!</v>
      </c>
      <c r="C575" s="1" t="e">
        <f>AVERAGE('Тулуз-Пьерон'!R579:AA579)</f>
        <v>#DIV/0!</v>
      </c>
      <c r="D575" s="26" t="e">
        <f t="shared" si="252"/>
        <v>#DIV/0!</v>
      </c>
      <c r="E575" s="26" t="e">
        <f>STDEV('Тулуз-Пьерон'!H579:Q579)</f>
        <v>#DIV/0!</v>
      </c>
      <c r="F575" s="26" t="e">
        <f>STDEV('Тулуз-Пьерон'!R579:AA579)</f>
        <v>#DIV/0!</v>
      </c>
      <c r="G575" s="26" t="e">
        <f>SQRT(RSQ('Тулуз-Пьерон'!H579:Q579,'Тулуз-Пьерон'!R579:AA579))</f>
        <v>#DIV/0!</v>
      </c>
      <c r="J575" s="25" t="e">
        <f t="shared" si="253"/>
        <v>#DIV/0!</v>
      </c>
      <c r="K575" s="25" t="e">
        <f t="shared" si="254"/>
        <v>#DIV/0!</v>
      </c>
      <c r="L575" s="25" t="e">
        <f t="shared" si="255"/>
        <v>#DIV/0!</v>
      </c>
      <c r="M575" s="25" t="e">
        <f t="shared" si="276"/>
        <v>#DIV/0!</v>
      </c>
      <c r="N575" s="25" t="e">
        <f t="shared" si="276"/>
        <v>#DIV/0!</v>
      </c>
      <c r="O575" s="25" t="e">
        <f t="shared" si="256"/>
        <v>#DIV/0!</v>
      </c>
      <c r="P575" s="25" t="e">
        <f t="shared" si="257"/>
        <v>#DIV/0!</v>
      </c>
      <c r="Q575" s="25" t="e">
        <f t="shared" si="258"/>
        <v>#DIV/0!</v>
      </c>
      <c r="R575" s="25" t="e">
        <f t="shared" si="259"/>
        <v>#DIV/0!</v>
      </c>
      <c r="S575" s="25" t="e">
        <f t="shared" si="260"/>
        <v>#DIV/0!</v>
      </c>
      <c r="T575" s="25" t="e">
        <f t="shared" si="261"/>
        <v>#DIV/0!</v>
      </c>
      <c r="U575" s="25" t="e">
        <f t="shared" si="262"/>
        <v>#DIV/0!</v>
      </c>
      <c r="V575" s="25" t="e">
        <f t="shared" si="277"/>
        <v>#DIV/0!</v>
      </c>
      <c r="W575" s="25" t="e">
        <f t="shared" si="277"/>
        <v>#DIV/0!</v>
      </c>
      <c r="X575" s="25" t="e">
        <f t="shared" si="263"/>
        <v>#DIV/0!</v>
      </c>
      <c r="Y575" s="25" t="e">
        <f t="shared" si="278"/>
        <v>#DIV/0!</v>
      </c>
      <c r="Z575" s="25" t="e">
        <f t="shared" si="278"/>
        <v>#DIV/0!</v>
      </c>
      <c r="AA575" s="25" t="e">
        <f t="shared" si="278"/>
        <v>#DIV/0!</v>
      </c>
      <c r="AB575" s="25" t="e">
        <f t="shared" si="278"/>
        <v>#DIV/0!</v>
      </c>
      <c r="AC575" s="25" t="e">
        <f t="shared" si="278"/>
        <v>#DIV/0!</v>
      </c>
      <c r="AD575" s="25" t="e">
        <f t="shared" si="279"/>
        <v>#DIV/0!</v>
      </c>
      <c r="AE575" s="25" t="e">
        <f t="shared" si="279"/>
        <v>#DIV/0!</v>
      </c>
      <c r="AF575" s="25" t="e">
        <f t="shared" si="280"/>
        <v>#DIV/0!</v>
      </c>
      <c r="AG575" s="25" t="e">
        <f t="shared" si="280"/>
        <v>#DIV/0!</v>
      </c>
    </row>
    <row r="576" spans="1:33" x14ac:dyDescent="0.25">
      <c r="A576" s="1">
        <f>'Тулуз-Пьерон'!A580</f>
        <v>0</v>
      </c>
      <c r="B576" s="1" t="e">
        <f>AVERAGE('Тулуз-Пьерон'!H580:Q580)</f>
        <v>#DIV/0!</v>
      </c>
      <c r="C576" s="1" t="e">
        <f>AVERAGE('Тулуз-Пьерон'!R580:AA580)</f>
        <v>#DIV/0!</v>
      </c>
      <c r="D576" s="26" t="e">
        <f t="shared" si="252"/>
        <v>#DIV/0!</v>
      </c>
      <c r="E576" s="26" t="e">
        <f>STDEV('Тулуз-Пьерон'!H580:Q580)</f>
        <v>#DIV/0!</v>
      </c>
      <c r="F576" s="26" t="e">
        <f>STDEV('Тулуз-Пьерон'!R580:AA580)</f>
        <v>#DIV/0!</v>
      </c>
      <c r="G576" s="26" t="e">
        <f>SQRT(RSQ('Тулуз-Пьерон'!H580:Q580,'Тулуз-Пьерон'!R580:AA580))</f>
        <v>#DIV/0!</v>
      </c>
      <c r="J576" s="25" t="e">
        <f t="shared" si="253"/>
        <v>#DIV/0!</v>
      </c>
      <c r="K576" s="25" t="e">
        <f t="shared" si="254"/>
        <v>#DIV/0!</v>
      </c>
      <c r="L576" s="25" t="e">
        <f t="shared" si="255"/>
        <v>#DIV/0!</v>
      </c>
      <c r="M576" s="25" t="e">
        <f t="shared" si="276"/>
        <v>#DIV/0!</v>
      </c>
      <c r="N576" s="25" t="e">
        <f t="shared" si="276"/>
        <v>#DIV/0!</v>
      </c>
      <c r="O576" s="25" t="e">
        <f t="shared" si="256"/>
        <v>#DIV/0!</v>
      </c>
      <c r="P576" s="25" t="e">
        <f t="shared" si="257"/>
        <v>#DIV/0!</v>
      </c>
      <c r="Q576" s="25" t="e">
        <f t="shared" si="258"/>
        <v>#DIV/0!</v>
      </c>
      <c r="R576" s="25" t="e">
        <f t="shared" si="259"/>
        <v>#DIV/0!</v>
      </c>
      <c r="S576" s="25" t="e">
        <f t="shared" si="260"/>
        <v>#DIV/0!</v>
      </c>
      <c r="T576" s="25" t="e">
        <f t="shared" si="261"/>
        <v>#DIV/0!</v>
      </c>
      <c r="U576" s="25" t="e">
        <f t="shared" si="262"/>
        <v>#DIV/0!</v>
      </c>
      <c r="V576" s="25" t="e">
        <f t="shared" si="277"/>
        <v>#DIV/0!</v>
      </c>
      <c r="W576" s="25" t="e">
        <f t="shared" si="277"/>
        <v>#DIV/0!</v>
      </c>
      <c r="X576" s="25" t="e">
        <f t="shared" si="263"/>
        <v>#DIV/0!</v>
      </c>
      <c r="Y576" s="25" t="e">
        <f t="shared" si="278"/>
        <v>#DIV/0!</v>
      </c>
      <c r="Z576" s="25" t="e">
        <f t="shared" si="278"/>
        <v>#DIV/0!</v>
      </c>
      <c r="AA576" s="25" t="e">
        <f t="shared" si="278"/>
        <v>#DIV/0!</v>
      </c>
      <c r="AB576" s="25" t="e">
        <f t="shared" si="278"/>
        <v>#DIV/0!</v>
      </c>
      <c r="AC576" s="25" t="e">
        <f t="shared" si="278"/>
        <v>#DIV/0!</v>
      </c>
      <c r="AD576" s="25" t="e">
        <f t="shared" si="279"/>
        <v>#DIV/0!</v>
      </c>
      <c r="AE576" s="25" t="e">
        <f t="shared" si="279"/>
        <v>#DIV/0!</v>
      </c>
      <c r="AF576" s="25" t="e">
        <f t="shared" si="280"/>
        <v>#DIV/0!</v>
      </c>
      <c r="AG576" s="25" t="e">
        <f t="shared" si="280"/>
        <v>#DIV/0!</v>
      </c>
    </row>
    <row r="577" spans="1:33" x14ac:dyDescent="0.25">
      <c r="A577" s="1">
        <f>'Тулуз-Пьерон'!A581</f>
        <v>0</v>
      </c>
      <c r="B577" s="1" t="e">
        <f>AVERAGE('Тулуз-Пьерон'!H581:Q581)</f>
        <v>#DIV/0!</v>
      </c>
      <c r="C577" s="1" t="e">
        <f>AVERAGE('Тулуз-Пьерон'!R581:AA581)</f>
        <v>#DIV/0!</v>
      </c>
      <c r="D577" s="26" t="e">
        <f t="shared" si="252"/>
        <v>#DIV/0!</v>
      </c>
      <c r="E577" s="26" t="e">
        <f>STDEV('Тулуз-Пьерон'!H581:Q581)</f>
        <v>#DIV/0!</v>
      </c>
      <c r="F577" s="26" t="e">
        <f>STDEV('Тулуз-Пьерон'!R581:AA581)</f>
        <v>#DIV/0!</v>
      </c>
      <c r="G577" s="26" t="e">
        <f>SQRT(RSQ('Тулуз-Пьерон'!H581:Q581,'Тулуз-Пьерон'!R581:AA581))</f>
        <v>#DIV/0!</v>
      </c>
      <c r="J577" s="25" t="e">
        <f t="shared" si="253"/>
        <v>#DIV/0!</v>
      </c>
      <c r="K577" s="25" t="e">
        <f t="shared" si="254"/>
        <v>#DIV/0!</v>
      </c>
      <c r="L577" s="25" t="e">
        <f t="shared" si="255"/>
        <v>#DIV/0!</v>
      </c>
      <c r="M577" s="25" t="e">
        <f t="shared" si="276"/>
        <v>#DIV/0!</v>
      </c>
      <c r="N577" s="25" t="e">
        <f t="shared" si="276"/>
        <v>#DIV/0!</v>
      </c>
      <c r="O577" s="25" t="e">
        <f t="shared" si="256"/>
        <v>#DIV/0!</v>
      </c>
      <c r="P577" s="25" t="e">
        <f t="shared" si="257"/>
        <v>#DIV/0!</v>
      </c>
      <c r="Q577" s="25" t="e">
        <f t="shared" si="258"/>
        <v>#DIV/0!</v>
      </c>
      <c r="R577" s="25" t="e">
        <f t="shared" si="259"/>
        <v>#DIV/0!</v>
      </c>
      <c r="S577" s="25" t="e">
        <f t="shared" si="260"/>
        <v>#DIV/0!</v>
      </c>
      <c r="T577" s="25" t="e">
        <f t="shared" si="261"/>
        <v>#DIV/0!</v>
      </c>
      <c r="U577" s="25" t="e">
        <f t="shared" si="262"/>
        <v>#DIV/0!</v>
      </c>
      <c r="V577" s="25" t="e">
        <f t="shared" si="277"/>
        <v>#DIV/0!</v>
      </c>
      <c r="W577" s="25" t="e">
        <f t="shared" si="277"/>
        <v>#DIV/0!</v>
      </c>
      <c r="X577" s="25" t="e">
        <f t="shared" si="263"/>
        <v>#DIV/0!</v>
      </c>
      <c r="Y577" s="25" t="e">
        <f t="shared" si="278"/>
        <v>#DIV/0!</v>
      </c>
      <c r="Z577" s="25" t="e">
        <f t="shared" si="278"/>
        <v>#DIV/0!</v>
      </c>
      <c r="AA577" s="25" t="e">
        <f t="shared" si="278"/>
        <v>#DIV/0!</v>
      </c>
      <c r="AB577" s="25" t="e">
        <f t="shared" si="278"/>
        <v>#DIV/0!</v>
      </c>
      <c r="AC577" s="25" t="e">
        <f t="shared" si="278"/>
        <v>#DIV/0!</v>
      </c>
      <c r="AD577" s="25" t="e">
        <f t="shared" si="279"/>
        <v>#DIV/0!</v>
      </c>
      <c r="AE577" s="25" t="e">
        <f t="shared" si="279"/>
        <v>#DIV/0!</v>
      </c>
      <c r="AF577" s="25" t="e">
        <f t="shared" si="280"/>
        <v>#DIV/0!</v>
      </c>
      <c r="AG577" s="25" t="e">
        <f t="shared" si="280"/>
        <v>#DIV/0!</v>
      </c>
    </row>
    <row r="578" spans="1:33" x14ac:dyDescent="0.25">
      <c r="A578" s="1">
        <f>'Тулуз-Пьерон'!A582</f>
        <v>0</v>
      </c>
      <c r="B578" s="1" t="e">
        <f>AVERAGE('Тулуз-Пьерон'!H582:Q582)</f>
        <v>#DIV/0!</v>
      </c>
      <c r="C578" s="1" t="e">
        <f>AVERAGE('Тулуз-Пьерон'!R582:AA582)</f>
        <v>#DIV/0!</v>
      </c>
      <c r="D578" s="26" t="e">
        <f t="shared" si="252"/>
        <v>#DIV/0!</v>
      </c>
      <c r="E578" s="26" t="e">
        <f>STDEV('Тулуз-Пьерон'!H582:Q582)</f>
        <v>#DIV/0!</v>
      </c>
      <c r="F578" s="26" t="e">
        <f>STDEV('Тулуз-Пьерон'!R582:AA582)</f>
        <v>#DIV/0!</v>
      </c>
      <c r="G578" s="26" t="e">
        <f>SQRT(RSQ('Тулуз-Пьерон'!H582:Q582,'Тулуз-Пьерон'!R582:AA582))</f>
        <v>#DIV/0!</v>
      </c>
      <c r="J578" s="25" t="e">
        <f t="shared" si="253"/>
        <v>#DIV/0!</v>
      </c>
      <c r="K578" s="25" t="e">
        <f t="shared" si="254"/>
        <v>#DIV/0!</v>
      </c>
      <c r="L578" s="25" t="e">
        <f t="shared" si="255"/>
        <v>#DIV/0!</v>
      </c>
      <c r="M578" s="25" t="e">
        <f t="shared" si="276"/>
        <v>#DIV/0!</v>
      </c>
      <c r="N578" s="25" t="e">
        <f t="shared" si="276"/>
        <v>#DIV/0!</v>
      </c>
      <c r="O578" s="25" t="e">
        <f t="shared" si="256"/>
        <v>#DIV/0!</v>
      </c>
      <c r="P578" s="25" t="e">
        <f t="shared" si="257"/>
        <v>#DIV/0!</v>
      </c>
      <c r="Q578" s="25" t="e">
        <f t="shared" si="258"/>
        <v>#DIV/0!</v>
      </c>
      <c r="R578" s="25" t="e">
        <f t="shared" si="259"/>
        <v>#DIV/0!</v>
      </c>
      <c r="S578" s="25" t="e">
        <f t="shared" si="260"/>
        <v>#DIV/0!</v>
      </c>
      <c r="T578" s="25" t="e">
        <f t="shared" si="261"/>
        <v>#DIV/0!</v>
      </c>
      <c r="U578" s="25" t="e">
        <f t="shared" si="262"/>
        <v>#DIV/0!</v>
      </c>
      <c r="V578" s="25" t="e">
        <f t="shared" si="277"/>
        <v>#DIV/0!</v>
      </c>
      <c r="W578" s="25" t="e">
        <f t="shared" si="277"/>
        <v>#DIV/0!</v>
      </c>
      <c r="X578" s="25" t="e">
        <f t="shared" si="263"/>
        <v>#DIV/0!</v>
      </c>
      <c r="Y578" s="25" t="e">
        <f t="shared" si="278"/>
        <v>#DIV/0!</v>
      </c>
      <c r="Z578" s="25" t="e">
        <f t="shared" si="278"/>
        <v>#DIV/0!</v>
      </c>
      <c r="AA578" s="25" t="e">
        <f t="shared" si="278"/>
        <v>#DIV/0!</v>
      </c>
      <c r="AB578" s="25" t="e">
        <f t="shared" si="278"/>
        <v>#DIV/0!</v>
      </c>
      <c r="AC578" s="25" t="e">
        <f t="shared" si="278"/>
        <v>#DIV/0!</v>
      </c>
      <c r="AD578" s="25" t="e">
        <f t="shared" si="279"/>
        <v>#DIV/0!</v>
      </c>
      <c r="AE578" s="25" t="e">
        <f t="shared" si="279"/>
        <v>#DIV/0!</v>
      </c>
      <c r="AF578" s="25" t="e">
        <f t="shared" si="280"/>
        <v>#DIV/0!</v>
      </c>
      <c r="AG578" s="25" t="e">
        <f t="shared" si="280"/>
        <v>#DIV/0!</v>
      </c>
    </row>
    <row r="579" spans="1:33" x14ac:dyDescent="0.25">
      <c r="A579" s="1">
        <f>'Тулуз-Пьерон'!A583</f>
        <v>0</v>
      </c>
      <c r="B579" s="1" t="e">
        <f>AVERAGE('Тулуз-Пьерон'!H583:Q583)</f>
        <v>#DIV/0!</v>
      </c>
      <c r="C579" s="1" t="e">
        <f>AVERAGE('Тулуз-Пьерон'!R583:AA583)</f>
        <v>#DIV/0!</v>
      </c>
      <c r="D579" s="26" t="e">
        <f t="shared" si="252"/>
        <v>#DIV/0!</v>
      </c>
      <c r="E579" s="26" t="e">
        <f>STDEV('Тулуз-Пьерон'!H583:Q583)</f>
        <v>#DIV/0!</v>
      </c>
      <c r="F579" s="26" t="e">
        <f>STDEV('Тулуз-Пьерон'!R583:AA583)</f>
        <v>#DIV/0!</v>
      </c>
      <c r="G579" s="26" t="e">
        <f>SQRT(RSQ('Тулуз-Пьерон'!H583:Q583,'Тулуз-Пьерон'!R583:AA583))</f>
        <v>#DIV/0!</v>
      </c>
      <c r="J579" s="25" t="e">
        <f t="shared" si="253"/>
        <v>#DIV/0!</v>
      </c>
      <c r="K579" s="25" t="e">
        <f t="shared" si="254"/>
        <v>#DIV/0!</v>
      </c>
      <c r="L579" s="25" t="e">
        <f t="shared" si="255"/>
        <v>#DIV/0!</v>
      </c>
      <c r="M579" s="25" t="e">
        <f t="shared" si="276"/>
        <v>#DIV/0!</v>
      </c>
      <c r="N579" s="25" t="e">
        <f t="shared" si="276"/>
        <v>#DIV/0!</v>
      </c>
      <c r="O579" s="25" t="e">
        <f t="shared" si="256"/>
        <v>#DIV/0!</v>
      </c>
      <c r="P579" s="25" t="e">
        <f t="shared" si="257"/>
        <v>#DIV/0!</v>
      </c>
      <c r="Q579" s="25" t="e">
        <f t="shared" si="258"/>
        <v>#DIV/0!</v>
      </c>
      <c r="R579" s="25" t="e">
        <f t="shared" si="259"/>
        <v>#DIV/0!</v>
      </c>
      <c r="S579" s="25" t="e">
        <f t="shared" si="260"/>
        <v>#DIV/0!</v>
      </c>
      <c r="T579" s="25" t="e">
        <f t="shared" si="261"/>
        <v>#DIV/0!</v>
      </c>
      <c r="U579" s="25" t="e">
        <f t="shared" si="262"/>
        <v>#DIV/0!</v>
      </c>
      <c r="V579" s="25" t="e">
        <f t="shared" si="277"/>
        <v>#DIV/0!</v>
      </c>
      <c r="W579" s="25" t="e">
        <f t="shared" si="277"/>
        <v>#DIV/0!</v>
      </c>
      <c r="X579" s="25" t="e">
        <f t="shared" si="263"/>
        <v>#DIV/0!</v>
      </c>
      <c r="Y579" s="25" t="e">
        <f t="shared" si="278"/>
        <v>#DIV/0!</v>
      </c>
      <c r="Z579" s="25" t="e">
        <f t="shared" si="278"/>
        <v>#DIV/0!</v>
      </c>
      <c r="AA579" s="25" t="e">
        <f t="shared" si="278"/>
        <v>#DIV/0!</v>
      </c>
      <c r="AB579" s="25" t="e">
        <f t="shared" si="278"/>
        <v>#DIV/0!</v>
      </c>
      <c r="AC579" s="25" t="e">
        <f t="shared" si="278"/>
        <v>#DIV/0!</v>
      </c>
      <c r="AD579" s="25" t="e">
        <f t="shared" si="279"/>
        <v>#DIV/0!</v>
      </c>
      <c r="AE579" s="25" t="e">
        <f t="shared" si="279"/>
        <v>#DIV/0!</v>
      </c>
      <c r="AF579" s="25" t="e">
        <f t="shared" si="280"/>
        <v>#DIV/0!</v>
      </c>
      <c r="AG579" s="25" t="e">
        <f t="shared" si="280"/>
        <v>#DIV/0!</v>
      </c>
    </row>
    <row r="580" spans="1:33" x14ac:dyDescent="0.25">
      <c r="A580" s="1">
        <f>'Тулуз-Пьерон'!A584</f>
        <v>0</v>
      </c>
      <c r="B580" s="1" t="e">
        <f>AVERAGE('Тулуз-Пьерон'!H584:Q584)</f>
        <v>#DIV/0!</v>
      </c>
      <c r="C580" s="1" t="e">
        <f>AVERAGE('Тулуз-Пьерон'!R584:AA584)</f>
        <v>#DIV/0!</v>
      </c>
      <c r="D580" s="26" t="e">
        <f t="shared" si="252"/>
        <v>#DIV/0!</v>
      </c>
      <c r="E580" s="26" t="e">
        <f>STDEV('Тулуз-Пьерон'!H584:Q584)</f>
        <v>#DIV/0!</v>
      </c>
      <c r="F580" s="26" t="e">
        <f>STDEV('Тулуз-Пьерон'!R584:AA584)</f>
        <v>#DIV/0!</v>
      </c>
      <c r="G580" s="26" t="e">
        <f>SQRT(RSQ('Тулуз-Пьерон'!H584:Q584,'Тулуз-Пьерон'!R584:AA584))</f>
        <v>#DIV/0!</v>
      </c>
      <c r="J580" s="25" t="e">
        <f t="shared" si="253"/>
        <v>#DIV/0!</v>
      </c>
      <c r="K580" s="25" t="e">
        <f t="shared" si="254"/>
        <v>#DIV/0!</v>
      </c>
      <c r="L580" s="25" t="e">
        <f t="shared" si="255"/>
        <v>#DIV/0!</v>
      </c>
      <c r="M580" s="25" t="e">
        <f t="shared" si="276"/>
        <v>#DIV/0!</v>
      </c>
      <c r="N580" s="25" t="e">
        <f t="shared" si="276"/>
        <v>#DIV/0!</v>
      </c>
      <c r="O580" s="25" t="e">
        <f t="shared" si="256"/>
        <v>#DIV/0!</v>
      </c>
      <c r="P580" s="25" t="e">
        <f t="shared" si="257"/>
        <v>#DIV/0!</v>
      </c>
      <c r="Q580" s="25" t="e">
        <f t="shared" si="258"/>
        <v>#DIV/0!</v>
      </c>
      <c r="R580" s="25" t="e">
        <f t="shared" si="259"/>
        <v>#DIV/0!</v>
      </c>
      <c r="S580" s="25" t="e">
        <f t="shared" si="260"/>
        <v>#DIV/0!</v>
      </c>
      <c r="T580" s="25" t="e">
        <f t="shared" si="261"/>
        <v>#DIV/0!</v>
      </c>
      <c r="U580" s="25" t="e">
        <f t="shared" si="262"/>
        <v>#DIV/0!</v>
      </c>
      <c r="V580" s="25" t="e">
        <f t="shared" si="277"/>
        <v>#DIV/0!</v>
      </c>
      <c r="W580" s="25" t="e">
        <f t="shared" si="277"/>
        <v>#DIV/0!</v>
      </c>
      <c r="X580" s="25" t="e">
        <f t="shared" si="263"/>
        <v>#DIV/0!</v>
      </c>
      <c r="Y580" s="25" t="e">
        <f t="shared" si="278"/>
        <v>#DIV/0!</v>
      </c>
      <c r="Z580" s="25" t="e">
        <f t="shared" si="278"/>
        <v>#DIV/0!</v>
      </c>
      <c r="AA580" s="25" t="e">
        <f t="shared" si="278"/>
        <v>#DIV/0!</v>
      </c>
      <c r="AB580" s="25" t="e">
        <f t="shared" si="278"/>
        <v>#DIV/0!</v>
      </c>
      <c r="AC580" s="25" t="e">
        <f t="shared" si="278"/>
        <v>#DIV/0!</v>
      </c>
      <c r="AD580" s="25" t="e">
        <f t="shared" si="279"/>
        <v>#DIV/0!</v>
      </c>
      <c r="AE580" s="25" t="e">
        <f t="shared" si="279"/>
        <v>#DIV/0!</v>
      </c>
      <c r="AF580" s="25" t="e">
        <f t="shared" si="280"/>
        <v>#DIV/0!</v>
      </c>
      <c r="AG580" s="25" t="e">
        <f t="shared" si="280"/>
        <v>#DIV/0!</v>
      </c>
    </row>
    <row r="581" spans="1:33" x14ac:dyDescent="0.25">
      <c r="A581" s="1">
        <f>'Тулуз-Пьерон'!A585</f>
        <v>0</v>
      </c>
      <c r="B581" s="1" t="e">
        <f>AVERAGE('Тулуз-Пьерон'!H585:Q585)</f>
        <v>#DIV/0!</v>
      </c>
      <c r="C581" s="1" t="e">
        <f>AVERAGE('Тулуз-Пьерон'!R585:AA585)</f>
        <v>#DIV/0!</v>
      </c>
      <c r="D581" s="26" t="e">
        <f t="shared" si="252"/>
        <v>#DIV/0!</v>
      </c>
      <c r="E581" s="26" t="e">
        <f>STDEV('Тулуз-Пьерон'!H585:Q585)</f>
        <v>#DIV/0!</v>
      </c>
      <c r="F581" s="26" t="e">
        <f>STDEV('Тулуз-Пьерон'!R585:AA585)</f>
        <v>#DIV/0!</v>
      </c>
      <c r="G581" s="26" t="e">
        <f>SQRT(RSQ('Тулуз-Пьерон'!H585:Q585,'Тулуз-Пьерон'!R585:AA585))</f>
        <v>#DIV/0!</v>
      </c>
      <c r="J581" s="25" t="e">
        <f t="shared" si="253"/>
        <v>#DIV/0!</v>
      </c>
      <c r="K581" s="25" t="e">
        <f t="shared" si="254"/>
        <v>#DIV/0!</v>
      </c>
      <c r="L581" s="25" t="e">
        <f t="shared" si="255"/>
        <v>#DIV/0!</v>
      </c>
      <c r="M581" s="25" t="e">
        <f t="shared" si="276"/>
        <v>#DIV/0!</v>
      </c>
      <c r="N581" s="25" t="e">
        <f t="shared" si="276"/>
        <v>#DIV/0!</v>
      </c>
      <c r="O581" s="25" t="e">
        <f t="shared" si="256"/>
        <v>#DIV/0!</v>
      </c>
      <c r="P581" s="25" t="e">
        <f t="shared" si="257"/>
        <v>#DIV/0!</v>
      </c>
      <c r="Q581" s="25" t="e">
        <f t="shared" si="258"/>
        <v>#DIV/0!</v>
      </c>
      <c r="R581" s="25" t="e">
        <f t="shared" si="259"/>
        <v>#DIV/0!</v>
      </c>
      <c r="S581" s="25" t="e">
        <f t="shared" si="260"/>
        <v>#DIV/0!</v>
      </c>
      <c r="T581" s="25" t="e">
        <f t="shared" si="261"/>
        <v>#DIV/0!</v>
      </c>
      <c r="U581" s="25" t="e">
        <f t="shared" si="262"/>
        <v>#DIV/0!</v>
      </c>
      <c r="V581" s="25" t="e">
        <f t="shared" si="277"/>
        <v>#DIV/0!</v>
      </c>
      <c r="W581" s="25" t="e">
        <f t="shared" si="277"/>
        <v>#DIV/0!</v>
      </c>
      <c r="X581" s="25" t="e">
        <f t="shared" si="263"/>
        <v>#DIV/0!</v>
      </c>
      <c r="Y581" s="25" t="e">
        <f t="shared" ref="Y581:AC590" si="281">IF(AND($D581&gt;0,$D581&lt;=0.89),"ПАТОЛОГИЯ",IF(AND($D581&gt;0.89,$D581&lt;=0.91),"Слабая",IF(AND($D581&gt;91,$D581&lt;=0.93),"Средняя",IF(AND($D581&gt;0.93,$D581&lt;=0.96),"Хорошая",IF(AND($D581&gt;0.96,$D581&lt;=1),"Высокая","ОШИБКА")))))</f>
        <v>#DIV/0!</v>
      </c>
      <c r="Z581" s="25" t="e">
        <f t="shared" si="281"/>
        <v>#DIV/0!</v>
      </c>
      <c r="AA581" s="25" t="e">
        <f t="shared" si="281"/>
        <v>#DIV/0!</v>
      </c>
      <c r="AB581" s="25" t="e">
        <f t="shared" si="281"/>
        <v>#DIV/0!</v>
      </c>
      <c r="AC581" s="25" t="e">
        <f t="shared" si="281"/>
        <v>#DIV/0!</v>
      </c>
      <c r="AD581" s="25" t="e">
        <f t="shared" si="279"/>
        <v>#DIV/0!</v>
      </c>
      <c r="AE581" s="25" t="e">
        <f t="shared" si="279"/>
        <v>#DIV/0!</v>
      </c>
      <c r="AF581" s="25" t="e">
        <f t="shared" si="280"/>
        <v>#DIV/0!</v>
      </c>
      <c r="AG581" s="25" t="e">
        <f t="shared" si="280"/>
        <v>#DIV/0!</v>
      </c>
    </row>
    <row r="582" spans="1:33" x14ac:dyDescent="0.25">
      <c r="A582" s="1">
        <f>'Тулуз-Пьерон'!A586</f>
        <v>0</v>
      </c>
      <c r="B582" s="1" t="e">
        <f>AVERAGE('Тулуз-Пьерон'!H586:Q586)</f>
        <v>#DIV/0!</v>
      </c>
      <c r="C582" s="1" t="e">
        <f>AVERAGE('Тулуз-Пьерон'!R586:AA586)</f>
        <v>#DIV/0!</v>
      </c>
      <c r="D582" s="26" t="e">
        <f t="shared" si="252"/>
        <v>#DIV/0!</v>
      </c>
      <c r="E582" s="26" t="e">
        <f>STDEV('Тулуз-Пьерон'!H586:Q586)</f>
        <v>#DIV/0!</v>
      </c>
      <c r="F582" s="26" t="e">
        <f>STDEV('Тулуз-Пьерон'!R586:AA586)</f>
        <v>#DIV/0!</v>
      </c>
      <c r="G582" s="26" t="e">
        <f>SQRT(RSQ('Тулуз-Пьерон'!H586:Q586,'Тулуз-Пьерон'!R586:AA586))</f>
        <v>#DIV/0!</v>
      </c>
      <c r="J582" s="25" t="e">
        <f t="shared" si="253"/>
        <v>#DIV/0!</v>
      </c>
      <c r="K582" s="25" t="e">
        <f t="shared" si="254"/>
        <v>#DIV/0!</v>
      </c>
      <c r="L582" s="25" t="e">
        <f t="shared" si="255"/>
        <v>#DIV/0!</v>
      </c>
      <c r="M582" s="25" t="e">
        <f t="shared" si="276"/>
        <v>#DIV/0!</v>
      </c>
      <c r="N582" s="25" t="e">
        <f t="shared" si="276"/>
        <v>#DIV/0!</v>
      </c>
      <c r="O582" s="25" t="e">
        <f t="shared" si="256"/>
        <v>#DIV/0!</v>
      </c>
      <c r="P582" s="25" t="e">
        <f t="shared" si="257"/>
        <v>#DIV/0!</v>
      </c>
      <c r="Q582" s="25" t="e">
        <f t="shared" si="258"/>
        <v>#DIV/0!</v>
      </c>
      <c r="R582" s="25" t="e">
        <f t="shared" si="259"/>
        <v>#DIV/0!</v>
      </c>
      <c r="S582" s="25" t="e">
        <f t="shared" si="260"/>
        <v>#DIV/0!</v>
      </c>
      <c r="T582" s="25" t="e">
        <f t="shared" si="261"/>
        <v>#DIV/0!</v>
      </c>
      <c r="U582" s="25" t="e">
        <f t="shared" si="262"/>
        <v>#DIV/0!</v>
      </c>
      <c r="V582" s="25" t="e">
        <f t="shared" si="277"/>
        <v>#DIV/0!</v>
      </c>
      <c r="W582" s="25" t="e">
        <f t="shared" si="277"/>
        <v>#DIV/0!</v>
      </c>
      <c r="X582" s="25" t="e">
        <f t="shared" si="263"/>
        <v>#DIV/0!</v>
      </c>
      <c r="Y582" s="25" t="e">
        <f t="shared" si="281"/>
        <v>#DIV/0!</v>
      </c>
      <c r="Z582" s="25" t="e">
        <f t="shared" si="281"/>
        <v>#DIV/0!</v>
      </c>
      <c r="AA582" s="25" t="e">
        <f t="shared" si="281"/>
        <v>#DIV/0!</v>
      </c>
      <c r="AB582" s="25" t="e">
        <f t="shared" si="281"/>
        <v>#DIV/0!</v>
      </c>
      <c r="AC582" s="25" t="e">
        <f t="shared" si="281"/>
        <v>#DIV/0!</v>
      </c>
      <c r="AD582" s="25" t="e">
        <f t="shared" si="279"/>
        <v>#DIV/0!</v>
      </c>
      <c r="AE582" s="25" t="e">
        <f t="shared" si="279"/>
        <v>#DIV/0!</v>
      </c>
      <c r="AF582" s="25" t="e">
        <f t="shared" si="280"/>
        <v>#DIV/0!</v>
      </c>
      <c r="AG582" s="25" t="e">
        <f t="shared" si="280"/>
        <v>#DIV/0!</v>
      </c>
    </row>
    <row r="583" spans="1:33" x14ac:dyDescent="0.25">
      <c r="A583" s="1">
        <f>'Тулуз-Пьерон'!A587</f>
        <v>0</v>
      </c>
      <c r="B583" s="1" t="e">
        <f>AVERAGE('Тулуз-Пьерон'!H587:Q587)</f>
        <v>#DIV/0!</v>
      </c>
      <c r="C583" s="1" t="e">
        <f>AVERAGE('Тулуз-Пьерон'!R587:AA587)</f>
        <v>#DIV/0!</v>
      </c>
      <c r="D583" s="26" t="e">
        <f t="shared" si="252"/>
        <v>#DIV/0!</v>
      </c>
      <c r="E583" s="26" t="e">
        <f>STDEV('Тулуз-Пьерон'!H587:Q587)</f>
        <v>#DIV/0!</v>
      </c>
      <c r="F583" s="26" t="e">
        <f>STDEV('Тулуз-Пьерон'!R587:AA587)</f>
        <v>#DIV/0!</v>
      </c>
      <c r="G583" s="26" t="e">
        <f>SQRT(RSQ('Тулуз-Пьерон'!H587:Q587,'Тулуз-Пьерон'!R587:AA587))</f>
        <v>#DIV/0!</v>
      </c>
      <c r="J583" s="25" t="e">
        <f t="shared" si="253"/>
        <v>#DIV/0!</v>
      </c>
      <c r="K583" s="25" t="e">
        <f t="shared" si="254"/>
        <v>#DIV/0!</v>
      </c>
      <c r="L583" s="25" t="e">
        <f t="shared" si="255"/>
        <v>#DIV/0!</v>
      </c>
      <c r="M583" s="25" t="e">
        <f t="shared" si="276"/>
        <v>#DIV/0!</v>
      </c>
      <c r="N583" s="25" t="e">
        <f t="shared" si="276"/>
        <v>#DIV/0!</v>
      </c>
      <c r="O583" s="25" t="e">
        <f t="shared" si="256"/>
        <v>#DIV/0!</v>
      </c>
      <c r="P583" s="25" t="e">
        <f t="shared" si="257"/>
        <v>#DIV/0!</v>
      </c>
      <c r="Q583" s="25" t="e">
        <f t="shared" si="258"/>
        <v>#DIV/0!</v>
      </c>
      <c r="R583" s="25" t="e">
        <f t="shared" si="259"/>
        <v>#DIV/0!</v>
      </c>
      <c r="S583" s="25" t="e">
        <f t="shared" si="260"/>
        <v>#DIV/0!</v>
      </c>
      <c r="T583" s="25" t="e">
        <f t="shared" si="261"/>
        <v>#DIV/0!</v>
      </c>
      <c r="U583" s="25" t="e">
        <f t="shared" si="262"/>
        <v>#DIV/0!</v>
      </c>
      <c r="V583" s="25" t="e">
        <f t="shared" si="277"/>
        <v>#DIV/0!</v>
      </c>
      <c r="W583" s="25" t="e">
        <f t="shared" si="277"/>
        <v>#DIV/0!</v>
      </c>
      <c r="X583" s="25" t="e">
        <f t="shared" si="263"/>
        <v>#DIV/0!</v>
      </c>
      <c r="Y583" s="25" t="e">
        <f t="shared" si="281"/>
        <v>#DIV/0!</v>
      </c>
      <c r="Z583" s="25" t="e">
        <f t="shared" si="281"/>
        <v>#DIV/0!</v>
      </c>
      <c r="AA583" s="25" t="e">
        <f t="shared" si="281"/>
        <v>#DIV/0!</v>
      </c>
      <c r="AB583" s="25" t="e">
        <f t="shared" si="281"/>
        <v>#DIV/0!</v>
      </c>
      <c r="AC583" s="25" t="e">
        <f t="shared" si="281"/>
        <v>#DIV/0!</v>
      </c>
      <c r="AD583" s="25" t="e">
        <f t="shared" si="279"/>
        <v>#DIV/0!</v>
      </c>
      <c r="AE583" s="25" t="e">
        <f t="shared" si="279"/>
        <v>#DIV/0!</v>
      </c>
      <c r="AF583" s="25" t="e">
        <f t="shared" si="280"/>
        <v>#DIV/0!</v>
      </c>
      <c r="AG583" s="25" t="e">
        <f t="shared" si="280"/>
        <v>#DIV/0!</v>
      </c>
    </row>
    <row r="584" spans="1:33" x14ac:dyDescent="0.25">
      <c r="A584" s="1">
        <f>'Тулуз-Пьерон'!A588</f>
        <v>0</v>
      </c>
      <c r="B584" s="1" t="e">
        <f>AVERAGE('Тулуз-Пьерон'!H588:Q588)</f>
        <v>#DIV/0!</v>
      </c>
      <c r="C584" s="1" t="e">
        <f>AVERAGE('Тулуз-Пьерон'!R588:AA588)</f>
        <v>#DIV/0!</v>
      </c>
      <c r="D584" s="26" t="e">
        <f t="shared" si="252"/>
        <v>#DIV/0!</v>
      </c>
      <c r="E584" s="26" t="e">
        <f>STDEV('Тулуз-Пьерон'!H588:Q588)</f>
        <v>#DIV/0!</v>
      </c>
      <c r="F584" s="26" t="e">
        <f>STDEV('Тулуз-Пьерон'!R588:AA588)</f>
        <v>#DIV/0!</v>
      </c>
      <c r="G584" s="26" t="e">
        <f>SQRT(RSQ('Тулуз-Пьерон'!H588:Q588,'Тулуз-Пьерон'!R588:AA588))</f>
        <v>#DIV/0!</v>
      </c>
      <c r="J584" s="25" t="e">
        <f t="shared" si="253"/>
        <v>#DIV/0!</v>
      </c>
      <c r="K584" s="25" t="e">
        <f t="shared" si="254"/>
        <v>#DIV/0!</v>
      </c>
      <c r="L584" s="25" t="e">
        <f t="shared" si="255"/>
        <v>#DIV/0!</v>
      </c>
      <c r="M584" s="25" t="e">
        <f t="shared" si="276"/>
        <v>#DIV/0!</v>
      </c>
      <c r="N584" s="25" t="e">
        <f t="shared" si="276"/>
        <v>#DIV/0!</v>
      </c>
      <c r="O584" s="25" t="e">
        <f t="shared" si="256"/>
        <v>#DIV/0!</v>
      </c>
      <c r="P584" s="25" t="e">
        <f t="shared" si="257"/>
        <v>#DIV/0!</v>
      </c>
      <c r="Q584" s="25" t="e">
        <f t="shared" si="258"/>
        <v>#DIV/0!</v>
      </c>
      <c r="R584" s="25" t="e">
        <f t="shared" si="259"/>
        <v>#DIV/0!</v>
      </c>
      <c r="S584" s="25" t="e">
        <f t="shared" si="260"/>
        <v>#DIV/0!</v>
      </c>
      <c r="T584" s="25" t="e">
        <f t="shared" si="261"/>
        <v>#DIV/0!</v>
      </c>
      <c r="U584" s="25" t="e">
        <f t="shared" si="262"/>
        <v>#DIV/0!</v>
      </c>
      <c r="V584" s="25" t="e">
        <f t="shared" si="277"/>
        <v>#DIV/0!</v>
      </c>
      <c r="W584" s="25" t="e">
        <f t="shared" si="277"/>
        <v>#DIV/0!</v>
      </c>
      <c r="X584" s="25" t="e">
        <f t="shared" si="263"/>
        <v>#DIV/0!</v>
      </c>
      <c r="Y584" s="25" t="e">
        <f t="shared" si="281"/>
        <v>#DIV/0!</v>
      </c>
      <c r="Z584" s="25" t="e">
        <f t="shared" si="281"/>
        <v>#DIV/0!</v>
      </c>
      <c r="AA584" s="25" t="e">
        <f t="shared" si="281"/>
        <v>#DIV/0!</v>
      </c>
      <c r="AB584" s="25" t="e">
        <f t="shared" si="281"/>
        <v>#DIV/0!</v>
      </c>
      <c r="AC584" s="25" t="e">
        <f t="shared" si="281"/>
        <v>#DIV/0!</v>
      </c>
      <c r="AD584" s="25" t="e">
        <f t="shared" si="279"/>
        <v>#DIV/0!</v>
      </c>
      <c r="AE584" s="25" t="e">
        <f t="shared" si="279"/>
        <v>#DIV/0!</v>
      </c>
      <c r="AF584" s="25" t="e">
        <f t="shared" si="280"/>
        <v>#DIV/0!</v>
      </c>
      <c r="AG584" s="25" t="e">
        <f t="shared" si="280"/>
        <v>#DIV/0!</v>
      </c>
    </row>
    <row r="585" spans="1:33" x14ac:dyDescent="0.25">
      <c r="A585" s="1">
        <f>'Тулуз-Пьерон'!A589</f>
        <v>0</v>
      </c>
      <c r="B585" s="1" t="e">
        <f>AVERAGE('Тулуз-Пьерон'!H589:Q589)</f>
        <v>#DIV/0!</v>
      </c>
      <c r="C585" s="1" t="e">
        <f>AVERAGE('Тулуз-Пьерон'!R589:AA589)</f>
        <v>#DIV/0!</v>
      </c>
      <c r="D585" s="26" t="e">
        <f t="shared" si="252"/>
        <v>#DIV/0!</v>
      </c>
      <c r="E585" s="26" t="e">
        <f>STDEV('Тулуз-Пьерон'!H589:Q589)</f>
        <v>#DIV/0!</v>
      </c>
      <c r="F585" s="26" t="e">
        <f>STDEV('Тулуз-Пьерон'!R589:AA589)</f>
        <v>#DIV/0!</v>
      </c>
      <c r="G585" s="26" t="e">
        <f>SQRT(RSQ('Тулуз-Пьерон'!H589:Q589,'Тулуз-Пьерон'!R589:AA589))</f>
        <v>#DIV/0!</v>
      </c>
      <c r="J585" s="25" t="e">
        <f t="shared" si="253"/>
        <v>#DIV/0!</v>
      </c>
      <c r="K585" s="25" t="e">
        <f t="shared" si="254"/>
        <v>#DIV/0!</v>
      </c>
      <c r="L585" s="25" t="e">
        <f t="shared" si="255"/>
        <v>#DIV/0!</v>
      </c>
      <c r="M585" s="25" t="e">
        <f t="shared" si="276"/>
        <v>#DIV/0!</v>
      </c>
      <c r="N585" s="25" t="e">
        <f t="shared" si="276"/>
        <v>#DIV/0!</v>
      </c>
      <c r="O585" s="25" t="e">
        <f t="shared" si="256"/>
        <v>#DIV/0!</v>
      </c>
      <c r="P585" s="25" t="e">
        <f t="shared" si="257"/>
        <v>#DIV/0!</v>
      </c>
      <c r="Q585" s="25" t="e">
        <f t="shared" si="258"/>
        <v>#DIV/0!</v>
      </c>
      <c r="R585" s="25" t="e">
        <f t="shared" si="259"/>
        <v>#DIV/0!</v>
      </c>
      <c r="S585" s="25" t="e">
        <f t="shared" si="260"/>
        <v>#DIV/0!</v>
      </c>
      <c r="T585" s="25" t="e">
        <f t="shared" si="261"/>
        <v>#DIV/0!</v>
      </c>
      <c r="U585" s="25" t="e">
        <f t="shared" si="262"/>
        <v>#DIV/0!</v>
      </c>
      <c r="V585" s="25" t="e">
        <f t="shared" si="277"/>
        <v>#DIV/0!</v>
      </c>
      <c r="W585" s="25" t="e">
        <f t="shared" si="277"/>
        <v>#DIV/0!</v>
      </c>
      <c r="X585" s="25" t="e">
        <f t="shared" si="263"/>
        <v>#DIV/0!</v>
      </c>
      <c r="Y585" s="25" t="e">
        <f t="shared" si="281"/>
        <v>#DIV/0!</v>
      </c>
      <c r="Z585" s="25" t="e">
        <f t="shared" si="281"/>
        <v>#DIV/0!</v>
      </c>
      <c r="AA585" s="25" t="e">
        <f t="shared" si="281"/>
        <v>#DIV/0!</v>
      </c>
      <c r="AB585" s="25" t="e">
        <f t="shared" si="281"/>
        <v>#DIV/0!</v>
      </c>
      <c r="AC585" s="25" t="e">
        <f t="shared" si="281"/>
        <v>#DIV/0!</v>
      </c>
      <c r="AD585" s="25" t="e">
        <f t="shared" si="279"/>
        <v>#DIV/0!</v>
      </c>
      <c r="AE585" s="25" t="e">
        <f t="shared" si="279"/>
        <v>#DIV/0!</v>
      </c>
      <c r="AF585" s="25" t="e">
        <f t="shared" si="280"/>
        <v>#DIV/0!</v>
      </c>
      <c r="AG585" s="25" t="e">
        <f t="shared" si="280"/>
        <v>#DIV/0!</v>
      </c>
    </row>
    <row r="586" spans="1:33" x14ac:dyDescent="0.25">
      <c r="A586" s="1">
        <f>'Тулуз-Пьерон'!A590</f>
        <v>0</v>
      </c>
      <c r="B586" s="1" t="e">
        <f>AVERAGE('Тулуз-Пьерон'!H590:Q590)</f>
        <v>#DIV/0!</v>
      </c>
      <c r="C586" s="1" t="e">
        <f>AVERAGE('Тулуз-Пьерон'!R590:AA590)</f>
        <v>#DIV/0!</v>
      </c>
      <c r="D586" s="26" t="e">
        <f t="shared" si="252"/>
        <v>#DIV/0!</v>
      </c>
      <c r="E586" s="26" t="e">
        <f>STDEV('Тулуз-Пьерон'!H590:Q590)</f>
        <v>#DIV/0!</v>
      </c>
      <c r="F586" s="26" t="e">
        <f>STDEV('Тулуз-Пьерон'!R590:AA590)</f>
        <v>#DIV/0!</v>
      </c>
      <c r="G586" s="26" t="e">
        <f>SQRT(RSQ('Тулуз-Пьерон'!H590:Q590,'Тулуз-Пьерон'!R590:AA590))</f>
        <v>#DIV/0!</v>
      </c>
      <c r="J586" s="25" t="e">
        <f t="shared" si="253"/>
        <v>#DIV/0!</v>
      </c>
      <c r="K586" s="25" t="e">
        <f t="shared" si="254"/>
        <v>#DIV/0!</v>
      </c>
      <c r="L586" s="25" t="e">
        <f t="shared" si="255"/>
        <v>#DIV/0!</v>
      </c>
      <c r="M586" s="25" t="e">
        <f t="shared" si="276"/>
        <v>#DIV/0!</v>
      </c>
      <c r="N586" s="25" t="e">
        <f t="shared" si="276"/>
        <v>#DIV/0!</v>
      </c>
      <c r="O586" s="25" t="e">
        <f t="shared" si="256"/>
        <v>#DIV/0!</v>
      </c>
      <c r="P586" s="25" t="e">
        <f t="shared" si="257"/>
        <v>#DIV/0!</v>
      </c>
      <c r="Q586" s="25" t="e">
        <f t="shared" si="258"/>
        <v>#DIV/0!</v>
      </c>
      <c r="R586" s="25" t="e">
        <f t="shared" si="259"/>
        <v>#DIV/0!</v>
      </c>
      <c r="S586" s="25" t="e">
        <f t="shared" si="260"/>
        <v>#DIV/0!</v>
      </c>
      <c r="T586" s="25" t="e">
        <f t="shared" si="261"/>
        <v>#DIV/0!</v>
      </c>
      <c r="U586" s="25" t="e">
        <f t="shared" si="262"/>
        <v>#DIV/0!</v>
      </c>
      <c r="V586" s="25" t="e">
        <f t="shared" si="277"/>
        <v>#DIV/0!</v>
      </c>
      <c r="W586" s="25" t="e">
        <f t="shared" si="277"/>
        <v>#DIV/0!</v>
      </c>
      <c r="X586" s="25" t="e">
        <f t="shared" si="263"/>
        <v>#DIV/0!</v>
      </c>
      <c r="Y586" s="25" t="e">
        <f t="shared" si="281"/>
        <v>#DIV/0!</v>
      </c>
      <c r="Z586" s="25" t="e">
        <f t="shared" si="281"/>
        <v>#DIV/0!</v>
      </c>
      <c r="AA586" s="25" t="e">
        <f t="shared" si="281"/>
        <v>#DIV/0!</v>
      </c>
      <c r="AB586" s="25" t="e">
        <f t="shared" si="281"/>
        <v>#DIV/0!</v>
      </c>
      <c r="AC586" s="25" t="e">
        <f t="shared" si="281"/>
        <v>#DIV/0!</v>
      </c>
      <c r="AD586" s="25" t="e">
        <f t="shared" si="279"/>
        <v>#DIV/0!</v>
      </c>
      <c r="AE586" s="25" t="e">
        <f t="shared" si="279"/>
        <v>#DIV/0!</v>
      </c>
      <c r="AF586" s="25" t="e">
        <f t="shared" si="280"/>
        <v>#DIV/0!</v>
      </c>
      <c r="AG586" s="25" t="e">
        <f t="shared" si="280"/>
        <v>#DIV/0!</v>
      </c>
    </row>
    <row r="587" spans="1:33" x14ac:dyDescent="0.25">
      <c r="A587" s="1">
        <f>'Тулуз-Пьерон'!A591</f>
        <v>0</v>
      </c>
      <c r="B587" s="1" t="e">
        <f>AVERAGE('Тулуз-Пьерон'!H591:Q591)</f>
        <v>#DIV/0!</v>
      </c>
      <c r="C587" s="1" t="e">
        <f>AVERAGE('Тулуз-Пьерон'!R591:AA591)</f>
        <v>#DIV/0!</v>
      </c>
      <c r="D587" s="26" t="e">
        <f t="shared" ref="D587:D650" si="282">(B587-C587)/B587</f>
        <v>#DIV/0!</v>
      </c>
      <c r="E587" s="26" t="e">
        <f>STDEV('Тулуз-Пьерон'!H591:Q591)</f>
        <v>#DIV/0!</v>
      </c>
      <c r="F587" s="26" t="e">
        <f>STDEV('Тулуз-Пьерон'!R591:AA591)</f>
        <v>#DIV/0!</v>
      </c>
      <c r="G587" s="26" t="e">
        <f>SQRT(RSQ('Тулуз-Пьерон'!H591:Q591,'Тулуз-Пьерон'!R591:AA591))</f>
        <v>#DIV/0!</v>
      </c>
      <c r="J587" s="25" t="e">
        <f t="shared" ref="J587:J650" si="283">IF(AND($B587&gt;0,$B587&lt;=14),"ПАТОЛОГИЯ",IF(AND($B587&gt;14,$B587&lt;=17),"Слабая",IF(AND($B587&gt;17,$B587&lt;=29),"Средняя",IF(AND($B587&gt;29,$B587&lt;=39),"Хорошая",IF($B587&gt;39,"Высокая","ОШИБКА")))))</f>
        <v>#DIV/0!</v>
      </c>
      <c r="K587" s="25" t="e">
        <f t="shared" ref="K587:K650" si="284">IF(AND($B587&gt;0,$B587&lt;=19),"ПАТОЛОГИЯ",IF(AND($B587&gt;19,$B587&lt;=27),"Слабая",IF(AND($B587&gt;27,$B587&lt;=36),"Средняя",IF(AND($B587&gt;36,$B587&lt;=44),"Хорошая",IF($B587&gt;44,"Высокая","ОШИБКА")))))</f>
        <v>#DIV/0!</v>
      </c>
      <c r="L587" s="25" t="e">
        <f t="shared" ref="L587:L650" si="285">IF(AND($B587&gt;0,$B587&lt;=22),"ПАТОЛОГИЯ",IF(AND($B587&gt;22,$B587&lt;=32),"Слабая",IF(AND($B587&gt;32,$B587&lt;=41),"Средняя",IF(AND($B587&gt;41,$B587&lt;=57),"Хорошая",IF($B587&gt;57,"Высокая","ОШИБКА")))))</f>
        <v>#DIV/0!</v>
      </c>
      <c r="M587" s="25" t="e">
        <f t="shared" si="276"/>
        <v>#DIV/0!</v>
      </c>
      <c r="N587" s="25" t="e">
        <f t="shared" si="276"/>
        <v>#DIV/0!</v>
      </c>
      <c r="O587" s="25" t="e">
        <f t="shared" ref="O587:O650" si="286">IF(AND($B587&gt;0,$B587&lt;=19),"ПАТОЛОГИЯ",IF(AND($B587&gt;19,$B587&lt;=29),"Слабая",IF(AND($B587&gt;29,$B587&lt;=39),"Средняя",IF(AND($B587&gt;39,$B587&lt;=50),"Хорошая",IF($B587&gt;50,"Высокая","ОШИБКА")))))</f>
        <v>#DIV/0!</v>
      </c>
      <c r="P587" s="25" t="e">
        <f t="shared" ref="P587:P650" si="287">IF(AND($B587&gt;0,$B587&lt;=24),"ПАТОЛОГИЯ",IF(AND($B587&gt;24,$B587&lt;=31),"Слабая",IF(AND($B587&gt;31,$B587&lt;=41),"Средняя",IF(AND($B587&gt;41,$B587&lt;=55),"Хорошая",IF($B587&gt;55,"Высокая","ОШИБКА")))))</f>
        <v>#DIV/0!</v>
      </c>
      <c r="Q587" s="25" t="e">
        <f t="shared" ref="Q587:Q650" si="288">IF(AND($B587&gt;0,$B587&lt;=36),"Слабая",IF(AND($B587&gt;36,$B587&lt;=45),"Средняя",IF(AND($B587&gt;45,$B587&lt;=57),"Хорошая",IF($B587&gt;57,"Высокая","ОШИБКА"))))</f>
        <v>#DIV/0!</v>
      </c>
      <c r="R587" s="25" t="e">
        <f t="shared" ref="R587:R650" si="289">IF(AND($B587&gt;0,$B587&lt;=38),"Слабая",IF(AND($B587&gt;38,$B587&lt;=48),"Средняя",IF(AND($B587&gt;48,$B587&lt;=59),"Хорошая",IF($B587&gt;59,"Высокая","ОШИБКА"))))</f>
        <v>#DIV/0!</v>
      </c>
      <c r="S587" s="25" t="e">
        <f t="shared" ref="S587:S650" si="290">IF(AND($B587&gt;0,$B587&lt;=40),"Слабая",IF(AND($B587&gt;40,$B587&lt;=50),"Средняя",IF(AND($B587&gt;50,$B587&lt;=64),"Хорошая",IF($B587&gt;64,"Высокая","ОШИБКА"))))</f>
        <v>#DIV/0!</v>
      </c>
      <c r="T587" s="25" t="e">
        <f t="shared" ref="T587:T650" si="291">IF(AND($B587&gt;0,$B587&lt;=44),"Слабая",IF(AND($B587&gt;44,$B587&lt;=54),"Средняя",IF(AND($B587&gt;54,$B587&lt;=69),"Хорошая",IF($B587&gt;69,"Высокая","ОШИБКА"))))</f>
        <v>#DIV/0!</v>
      </c>
      <c r="U587" s="25" t="e">
        <f t="shared" ref="U587:U650" si="292">IF(AND($B587&gt;0,$B587&lt;=49),"Слабая",IF(AND($B587&gt;49,$B587&lt;=62),"Средняя",IF(AND($B587&gt;62,$B587&lt;=77),"Хорошая",IF($B587&gt;77,"Высокая","ОШИБКА"))))</f>
        <v>#DIV/0!</v>
      </c>
      <c r="V587" s="25" t="e">
        <f t="shared" si="277"/>
        <v>#DIV/0!</v>
      </c>
      <c r="W587" s="25" t="e">
        <f t="shared" si="277"/>
        <v>#DIV/0!</v>
      </c>
      <c r="X587" s="25" t="e">
        <f t="shared" ref="X587:X650" si="293">IF(AND($D587&gt;0,$D587&lt;=0.89),"ПАТОЛОГИЯ",IF(AND($D587&gt;0.89,$D587&lt;=0.91),"Слабая",IF(AND($D587&gt;91,$D587&lt;=0.95),"Средняя",IF(AND($D587&gt;0.95,$D587&lt;=0.97),"Хорошая",IF(AND($D587&gt;0.97,$D587&lt;=1),"Высокая","ОШИБКА")))))</f>
        <v>#DIV/0!</v>
      </c>
      <c r="Y587" s="25" t="e">
        <f t="shared" si="281"/>
        <v>#DIV/0!</v>
      </c>
      <c r="Z587" s="25" t="e">
        <f t="shared" si="281"/>
        <v>#DIV/0!</v>
      </c>
      <c r="AA587" s="25" t="e">
        <f t="shared" si="281"/>
        <v>#DIV/0!</v>
      </c>
      <c r="AB587" s="25" t="e">
        <f t="shared" si="281"/>
        <v>#DIV/0!</v>
      </c>
      <c r="AC587" s="25" t="e">
        <f t="shared" si="281"/>
        <v>#DIV/0!</v>
      </c>
      <c r="AD587" s="25" t="e">
        <f t="shared" si="279"/>
        <v>#DIV/0!</v>
      </c>
      <c r="AE587" s="25" t="e">
        <f t="shared" si="279"/>
        <v>#DIV/0!</v>
      </c>
      <c r="AF587" s="25" t="e">
        <f t="shared" si="280"/>
        <v>#DIV/0!</v>
      </c>
      <c r="AG587" s="25" t="e">
        <f t="shared" si="280"/>
        <v>#DIV/0!</v>
      </c>
    </row>
    <row r="588" spans="1:33" x14ac:dyDescent="0.25">
      <c r="A588" s="1">
        <f>'Тулуз-Пьерон'!A592</f>
        <v>0</v>
      </c>
      <c r="B588" s="1" t="e">
        <f>AVERAGE('Тулуз-Пьерон'!H592:Q592)</f>
        <v>#DIV/0!</v>
      </c>
      <c r="C588" s="1" t="e">
        <f>AVERAGE('Тулуз-Пьерон'!R592:AA592)</f>
        <v>#DIV/0!</v>
      </c>
      <c r="D588" s="26" t="e">
        <f t="shared" si="282"/>
        <v>#DIV/0!</v>
      </c>
      <c r="E588" s="26" t="e">
        <f>STDEV('Тулуз-Пьерон'!H592:Q592)</f>
        <v>#DIV/0!</v>
      </c>
      <c r="F588" s="26" t="e">
        <f>STDEV('Тулуз-Пьерон'!R592:AA592)</f>
        <v>#DIV/0!</v>
      </c>
      <c r="G588" s="26" t="e">
        <f>SQRT(RSQ('Тулуз-Пьерон'!H592:Q592,'Тулуз-Пьерон'!R592:AA592))</f>
        <v>#DIV/0!</v>
      </c>
      <c r="J588" s="25" t="e">
        <f t="shared" si="283"/>
        <v>#DIV/0!</v>
      </c>
      <c r="K588" s="25" t="e">
        <f t="shared" si="284"/>
        <v>#DIV/0!</v>
      </c>
      <c r="L588" s="25" t="e">
        <f t="shared" si="285"/>
        <v>#DIV/0!</v>
      </c>
      <c r="M588" s="25" t="e">
        <f t="shared" si="276"/>
        <v>#DIV/0!</v>
      </c>
      <c r="N588" s="25" t="e">
        <f t="shared" si="276"/>
        <v>#DIV/0!</v>
      </c>
      <c r="O588" s="25" t="e">
        <f t="shared" si="286"/>
        <v>#DIV/0!</v>
      </c>
      <c r="P588" s="25" t="e">
        <f t="shared" si="287"/>
        <v>#DIV/0!</v>
      </c>
      <c r="Q588" s="25" t="e">
        <f t="shared" si="288"/>
        <v>#DIV/0!</v>
      </c>
      <c r="R588" s="25" t="e">
        <f t="shared" si="289"/>
        <v>#DIV/0!</v>
      </c>
      <c r="S588" s="25" t="e">
        <f t="shared" si="290"/>
        <v>#DIV/0!</v>
      </c>
      <c r="T588" s="25" t="e">
        <f t="shared" si="291"/>
        <v>#DIV/0!</v>
      </c>
      <c r="U588" s="25" t="e">
        <f t="shared" si="292"/>
        <v>#DIV/0!</v>
      </c>
      <c r="V588" s="25" t="e">
        <f t="shared" si="277"/>
        <v>#DIV/0!</v>
      </c>
      <c r="W588" s="25" t="e">
        <f t="shared" si="277"/>
        <v>#DIV/0!</v>
      </c>
      <c r="X588" s="25" t="e">
        <f t="shared" si="293"/>
        <v>#DIV/0!</v>
      </c>
      <c r="Y588" s="25" t="e">
        <f t="shared" si="281"/>
        <v>#DIV/0!</v>
      </c>
      <c r="Z588" s="25" t="e">
        <f t="shared" si="281"/>
        <v>#DIV/0!</v>
      </c>
      <c r="AA588" s="25" t="e">
        <f t="shared" si="281"/>
        <v>#DIV/0!</v>
      </c>
      <c r="AB588" s="25" t="e">
        <f t="shared" si="281"/>
        <v>#DIV/0!</v>
      </c>
      <c r="AC588" s="25" t="e">
        <f t="shared" si="281"/>
        <v>#DIV/0!</v>
      </c>
      <c r="AD588" s="25" t="e">
        <f t="shared" si="279"/>
        <v>#DIV/0!</v>
      </c>
      <c r="AE588" s="25" t="e">
        <f t="shared" si="279"/>
        <v>#DIV/0!</v>
      </c>
      <c r="AF588" s="25" t="e">
        <f t="shared" si="280"/>
        <v>#DIV/0!</v>
      </c>
      <c r="AG588" s="25" t="e">
        <f t="shared" si="280"/>
        <v>#DIV/0!</v>
      </c>
    </row>
    <row r="589" spans="1:33" x14ac:dyDescent="0.25">
      <c r="A589" s="1">
        <f>'Тулуз-Пьерон'!A593</f>
        <v>0</v>
      </c>
      <c r="B589" s="1" t="e">
        <f>AVERAGE('Тулуз-Пьерон'!H593:Q593)</f>
        <v>#DIV/0!</v>
      </c>
      <c r="C589" s="1" t="e">
        <f>AVERAGE('Тулуз-Пьерон'!R593:AA593)</f>
        <v>#DIV/0!</v>
      </c>
      <c r="D589" s="26" t="e">
        <f t="shared" si="282"/>
        <v>#DIV/0!</v>
      </c>
      <c r="E589" s="26" t="e">
        <f>STDEV('Тулуз-Пьерон'!H593:Q593)</f>
        <v>#DIV/0!</v>
      </c>
      <c r="F589" s="26" t="e">
        <f>STDEV('Тулуз-Пьерон'!R593:AA593)</f>
        <v>#DIV/0!</v>
      </c>
      <c r="G589" s="26" t="e">
        <f>SQRT(RSQ('Тулуз-Пьерон'!H593:Q593,'Тулуз-Пьерон'!R593:AA593))</f>
        <v>#DIV/0!</v>
      </c>
      <c r="J589" s="25" t="e">
        <f t="shared" si="283"/>
        <v>#DIV/0!</v>
      </c>
      <c r="K589" s="25" t="e">
        <f t="shared" si="284"/>
        <v>#DIV/0!</v>
      </c>
      <c r="L589" s="25" t="e">
        <f t="shared" si="285"/>
        <v>#DIV/0!</v>
      </c>
      <c r="M589" s="25" t="e">
        <f t="shared" si="276"/>
        <v>#DIV/0!</v>
      </c>
      <c r="N589" s="25" t="e">
        <f t="shared" si="276"/>
        <v>#DIV/0!</v>
      </c>
      <c r="O589" s="25" t="e">
        <f t="shared" si="286"/>
        <v>#DIV/0!</v>
      </c>
      <c r="P589" s="25" t="e">
        <f t="shared" si="287"/>
        <v>#DIV/0!</v>
      </c>
      <c r="Q589" s="25" t="e">
        <f t="shared" si="288"/>
        <v>#DIV/0!</v>
      </c>
      <c r="R589" s="25" t="e">
        <f t="shared" si="289"/>
        <v>#DIV/0!</v>
      </c>
      <c r="S589" s="25" t="e">
        <f t="shared" si="290"/>
        <v>#DIV/0!</v>
      </c>
      <c r="T589" s="25" t="e">
        <f t="shared" si="291"/>
        <v>#DIV/0!</v>
      </c>
      <c r="U589" s="25" t="e">
        <f t="shared" si="292"/>
        <v>#DIV/0!</v>
      </c>
      <c r="V589" s="25" t="e">
        <f t="shared" si="277"/>
        <v>#DIV/0!</v>
      </c>
      <c r="W589" s="25" t="e">
        <f t="shared" si="277"/>
        <v>#DIV/0!</v>
      </c>
      <c r="X589" s="25" t="e">
        <f t="shared" si="293"/>
        <v>#DIV/0!</v>
      </c>
      <c r="Y589" s="25" t="e">
        <f t="shared" si="281"/>
        <v>#DIV/0!</v>
      </c>
      <c r="Z589" s="25" t="e">
        <f t="shared" si="281"/>
        <v>#DIV/0!</v>
      </c>
      <c r="AA589" s="25" t="e">
        <f t="shared" si="281"/>
        <v>#DIV/0!</v>
      </c>
      <c r="AB589" s="25" t="e">
        <f t="shared" si="281"/>
        <v>#DIV/0!</v>
      </c>
      <c r="AC589" s="25" t="e">
        <f t="shared" si="281"/>
        <v>#DIV/0!</v>
      </c>
      <c r="AD589" s="25" t="e">
        <f t="shared" si="279"/>
        <v>#DIV/0!</v>
      </c>
      <c r="AE589" s="25" t="e">
        <f t="shared" si="279"/>
        <v>#DIV/0!</v>
      </c>
      <c r="AF589" s="25" t="e">
        <f t="shared" si="280"/>
        <v>#DIV/0!</v>
      </c>
      <c r="AG589" s="25" t="e">
        <f t="shared" si="280"/>
        <v>#DIV/0!</v>
      </c>
    </row>
    <row r="590" spans="1:33" x14ac:dyDescent="0.25">
      <c r="A590" s="1">
        <f>'Тулуз-Пьерон'!A594</f>
        <v>0</v>
      </c>
      <c r="B590" s="1" t="e">
        <f>AVERAGE('Тулуз-Пьерон'!H594:Q594)</f>
        <v>#DIV/0!</v>
      </c>
      <c r="C590" s="1" t="e">
        <f>AVERAGE('Тулуз-Пьерон'!R594:AA594)</f>
        <v>#DIV/0!</v>
      </c>
      <c r="D590" s="26" t="e">
        <f t="shared" si="282"/>
        <v>#DIV/0!</v>
      </c>
      <c r="E590" s="26" t="e">
        <f>STDEV('Тулуз-Пьерон'!H594:Q594)</f>
        <v>#DIV/0!</v>
      </c>
      <c r="F590" s="26" t="e">
        <f>STDEV('Тулуз-Пьерон'!R594:AA594)</f>
        <v>#DIV/0!</v>
      </c>
      <c r="G590" s="26" t="e">
        <f>SQRT(RSQ('Тулуз-Пьерон'!H594:Q594,'Тулуз-Пьерон'!R594:AA594))</f>
        <v>#DIV/0!</v>
      </c>
      <c r="J590" s="25" t="e">
        <f t="shared" si="283"/>
        <v>#DIV/0!</v>
      </c>
      <c r="K590" s="25" t="e">
        <f t="shared" si="284"/>
        <v>#DIV/0!</v>
      </c>
      <c r="L590" s="25" t="e">
        <f t="shared" si="285"/>
        <v>#DIV/0!</v>
      </c>
      <c r="M590" s="25" t="e">
        <f t="shared" si="276"/>
        <v>#DIV/0!</v>
      </c>
      <c r="N590" s="25" t="e">
        <f t="shared" si="276"/>
        <v>#DIV/0!</v>
      </c>
      <c r="O590" s="25" t="e">
        <f t="shared" si="286"/>
        <v>#DIV/0!</v>
      </c>
      <c r="P590" s="25" t="e">
        <f t="shared" si="287"/>
        <v>#DIV/0!</v>
      </c>
      <c r="Q590" s="25" t="e">
        <f t="shared" si="288"/>
        <v>#DIV/0!</v>
      </c>
      <c r="R590" s="25" t="e">
        <f t="shared" si="289"/>
        <v>#DIV/0!</v>
      </c>
      <c r="S590" s="25" t="e">
        <f t="shared" si="290"/>
        <v>#DIV/0!</v>
      </c>
      <c r="T590" s="25" t="e">
        <f t="shared" si="291"/>
        <v>#DIV/0!</v>
      </c>
      <c r="U590" s="25" t="e">
        <f t="shared" si="292"/>
        <v>#DIV/0!</v>
      </c>
      <c r="V590" s="25" t="e">
        <f t="shared" si="277"/>
        <v>#DIV/0!</v>
      </c>
      <c r="W590" s="25" t="e">
        <f t="shared" si="277"/>
        <v>#DIV/0!</v>
      </c>
      <c r="X590" s="25" t="e">
        <f t="shared" si="293"/>
        <v>#DIV/0!</v>
      </c>
      <c r="Y590" s="25" t="e">
        <f t="shared" si="281"/>
        <v>#DIV/0!</v>
      </c>
      <c r="Z590" s="25" t="e">
        <f t="shared" si="281"/>
        <v>#DIV/0!</v>
      </c>
      <c r="AA590" s="25" t="e">
        <f t="shared" si="281"/>
        <v>#DIV/0!</v>
      </c>
      <c r="AB590" s="25" t="e">
        <f t="shared" si="281"/>
        <v>#DIV/0!</v>
      </c>
      <c r="AC590" s="25" t="e">
        <f t="shared" si="281"/>
        <v>#DIV/0!</v>
      </c>
      <c r="AD590" s="25" t="e">
        <f t="shared" si="279"/>
        <v>#DIV/0!</v>
      </c>
      <c r="AE590" s="25" t="e">
        <f t="shared" si="279"/>
        <v>#DIV/0!</v>
      </c>
      <c r="AF590" s="25" t="e">
        <f t="shared" si="280"/>
        <v>#DIV/0!</v>
      </c>
      <c r="AG590" s="25" t="e">
        <f t="shared" si="280"/>
        <v>#DIV/0!</v>
      </c>
    </row>
    <row r="591" spans="1:33" x14ac:dyDescent="0.25">
      <c r="A591" s="1">
        <f>'Тулуз-Пьерон'!A595</f>
        <v>0</v>
      </c>
      <c r="B591" s="1" t="e">
        <f>AVERAGE('Тулуз-Пьерон'!H595:Q595)</f>
        <v>#DIV/0!</v>
      </c>
      <c r="C591" s="1" t="e">
        <f>AVERAGE('Тулуз-Пьерон'!R595:AA595)</f>
        <v>#DIV/0!</v>
      </c>
      <c r="D591" s="26" t="e">
        <f t="shared" si="282"/>
        <v>#DIV/0!</v>
      </c>
      <c r="E591" s="26" t="e">
        <f>STDEV('Тулуз-Пьерон'!H595:Q595)</f>
        <v>#DIV/0!</v>
      </c>
      <c r="F591" s="26" t="e">
        <f>STDEV('Тулуз-Пьерон'!R595:AA595)</f>
        <v>#DIV/0!</v>
      </c>
      <c r="G591" s="26" t="e">
        <f>SQRT(RSQ('Тулуз-Пьерон'!H595:Q595,'Тулуз-Пьерон'!R595:AA595))</f>
        <v>#DIV/0!</v>
      </c>
      <c r="J591" s="25" t="e">
        <f t="shared" si="283"/>
        <v>#DIV/0!</v>
      </c>
      <c r="K591" s="25" t="e">
        <f t="shared" si="284"/>
        <v>#DIV/0!</v>
      </c>
      <c r="L591" s="25" t="e">
        <f t="shared" si="285"/>
        <v>#DIV/0!</v>
      </c>
      <c r="M591" s="25" t="e">
        <f t="shared" ref="M591:N610" si="294">IF(AND($B591&gt;0,$B591&lt;=15),"ПАТОЛОГИЯ",IF(AND($B591&gt;15,$B591&lt;=25),"Слабая",IF(AND($B591&gt;25,$B591&lt;=36),"Средняя",IF(AND($B591&gt;36,$B591&lt;=48),"Хорошая",IF($B591&gt;48,"Высокая","ОШИБКА")))))</f>
        <v>#DIV/0!</v>
      </c>
      <c r="N591" s="25" t="e">
        <f t="shared" si="294"/>
        <v>#DIV/0!</v>
      </c>
      <c r="O591" s="25" t="e">
        <f t="shared" si="286"/>
        <v>#DIV/0!</v>
      </c>
      <c r="P591" s="25" t="e">
        <f t="shared" si="287"/>
        <v>#DIV/0!</v>
      </c>
      <c r="Q591" s="25" t="e">
        <f t="shared" si="288"/>
        <v>#DIV/0!</v>
      </c>
      <c r="R591" s="25" t="e">
        <f t="shared" si="289"/>
        <v>#DIV/0!</v>
      </c>
      <c r="S591" s="25" t="e">
        <f t="shared" si="290"/>
        <v>#DIV/0!</v>
      </c>
      <c r="T591" s="25" t="e">
        <f t="shared" si="291"/>
        <v>#DIV/0!</v>
      </c>
      <c r="U591" s="25" t="e">
        <f t="shared" si="292"/>
        <v>#DIV/0!</v>
      </c>
      <c r="V591" s="25" t="e">
        <f t="shared" ref="V591:W610" si="295">IF(AND($D591&gt;0,$D591&lt;=0.88),"ПАТОЛОГИЯ",IF(AND($D591&gt;0.88,$D591&lt;=0.91),"Слабая",IF(AND($D591&gt;0.91,$D591&lt;=0.95),"Средняя",IF(AND($D591&gt;0.95,$D591&lt;=0.97),"Хорошая",IF(AND($D591&gt;0.97,$D591&lt;=1),"Высокая","ОШИБКА")))))</f>
        <v>#DIV/0!</v>
      </c>
      <c r="W591" s="25" t="e">
        <f t="shared" si="295"/>
        <v>#DIV/0!</v>
      </c>
      <c r="X591" s="25" t="e">
        <f t="shared" si="293"/>
        <v>#DIV/0!</v>
      </c>
      <c r="Y591" s="25" t="e">
        <f t="shared" ref="Y591:AC600" si="296">IF(AND($D591&gt;0,$D591&lt;=0.89),"ПАТОЛОГИЯ",IF(AND($D591&gt;0.89,$D591&lt;=0.91),"Слабая",IF(AND($D591&gt;91,$D591&lt;=0.93),"Средняя",IF(AND($D591&gt;0.93,$D591&lt;=0.96),"Хорошая",IF(AND($D591&gt;0.96,$D591&lt;=1),"Высокая","ОШИБКА")))))</f>
        <v>#DIV/0!</v>
      </c>
      <c r="Z591" s="25" t="e">
        <f t="shared" si="296"/>
        <v>#DIV/0!</v>
      </c>
      <c r="AA591" s="25" t="e">
        <f t="shared" si="296"/>
        <v>#DIV/0!</v>
      </c>
      <c r="AB591" s="25" t="e">
        <f t="shared" si="296"/>
        <v>#DIV/0!</v>
      </c>
      <c r="AC591" s="25" t="e">
        <f t="shared" si="296"/>
        <v>#DIV/0!</v>
      </c>
      <c r="AD591" s="25" t="e">
        <f t="shared" ref="AD591:AE610" si="297">IF(AND($D591&gt;0,$D591&lt;=0.9),"ПАТОЛОГИЯ",IF($D591=0.91,"Слабая",IF(AND($D591&gt;0.91,$D591&lt;=0.94),"Средняя",IF(AND($D591&gt;0.94,$D591&lt;=0.97),"Хорошая",IF(AND($D591&gt;0.97,$D591&lt;=1),"Высокая","ОШИБКА")))))</f>
        <v>#DIV/0!</v>
      </c>
      <c r="AE591" s="25" t="e">
        <f t="shared" si="297"/>
        <v>#DIV/0!</v>
      </c>
      <c r="AF591" s="25" t="e">
        <f t="shared" ref="AF591:AG610" si="298">IF(AND($D591&gt;0,$D591&lt;=0.9),"ПАТОЛОГИЯ",IF(AND($D591&gt;0.9,$D591&lt;=92),"Слабая",IF(AND($D591&gt;92,$D591&lt;=0.95),"Средняя",IF(AND($D591&gt;0.95,$D591&lt;=0.97),"Хорошая",IF(AND($D591&gt;0.97,$D591&lt;=1),"Высокая","ОШИБКА")))))</f>
        <v>#DIV/0!</v>
      </c>
      <c r="AG591" s="25" t="e">
        <f t="shared" si="298"/>
        <v>#DIV/0!</v>
      </c>
    </row>
    <row r="592" spans="1:33" x14ac:dyDescent="0.25">
      <c r="A592" s="1">
        <f>'Тулуз-Пьерон'!A596</f>
        <v>0</v>
      </c>
      <c r="B592" s="1" t="e">
        <f>AVERAGE('Тулуз-Пьерон'!H596:Q596)</f>
        <v>#DIV/0!</v>
      </c>
      <c r="C592" s="1" t="e">
        <f>AVERAGE('Тулуз-Пьерон'!R596:AA596)</f>
        <v>#DIV/0!</v>
      </c>
      <c r="D592" s="26" t="e">
        <f t="shared" si="282"/>
        <v>#DIV/0!</v>
      </c>
      <c r="E592" s="26" t="e">
        <f>STDEV('Тулуз-Пьерон'!H596:Q596)</f>
        <v>#DIV/0!</v>
      </c>
      <c r="F592" s="26" t="e">
        <f>STDEV('Тулуз-Пьерон'!R596:AA596)</f>
        <v>#DIV/0!</v>
      </c>
      <c r="G592" s="26" t="e">
        <f>SQRT(RSQ('Тулуз-Пьерон'!H596:Q596,'Тулуз-Пьерон'!R596:AA596))</f>
        <v>#DIV/0!</v>
      </c>
      <c r="J592" s="25" t="e">
        <f t="shared" si="283"/>
        <v>#DIV/0!</v>
      </c>
      <c r="K592" s="25" t="e">
        <f t="shared" si="284"/>
        <v>#DIV/0!</v>
      </c>
      <c r="L592" s="25" t="e">
        <f t="shared" si="285"/>
        <v>#DIV/0!</v>
      </c>
      <c r="M592" s="25" t="e">
        <f t="shared" si="294"/>
        <v>#DIV/0!</v>
      </c>
      <c r="N592" s="25" t="e">
        <f t="shared" si="294"/>
        <v>#DIV/0!</v>
      </c>
      <c r="O592" s="25" t="e">
        <f t="shared" si="286"/>
        <v>#DIV/0!</v>
      </c>
      <c r="P592" s="25" t="e">
        <f t="shared" si="287"/>
        <v>#DIV/0!</v>
      </c>
      <c r="Q592" s="25" t="e">
        <f t="shared" si="288"/>
        <v>#DIV/0!</v>
      </c>
      <c r="R592" s="25" t="e">
        <f t="shared" si="289"/>
        <v>#DIV/0!</v>
      </c>
      <c r="S592" s="25" t="e">
        <f t="shared" si="290"/>
        <v>#DIV/0!</v>
      </c>
      <c r="T592" s="25" t="e">
        <f t="shared" si="291"/>
        <v>#DIV/0!</v>
      </c>
      <c r="U592" s="25" t="e">
        <f t="shared" si="292"/>
        <v>#DIV/0!</v>
      </c>
      <c r="V592" s="25" t="e">
        <f t="shared" si="295"/>
        <v>#DIV/0!</v>
      </c>
      <c r="W592" s="25" t="e">
        <f t="shared" si="295"/>
        <v>#DIV/0!</v>
      </c>
      <c r="X592" s="25" t="e">
        <f t="shared" si="293"/>
        <v>#DIV/0!</v>
      </c>
      <c r="Y592" s="25" t="e">
        <f t="shared" si="296"/>
        <v>#DIV/0!</v>
      </c>
      <c r="Z592" s="25" t="e">
        <f t="shared" si="296"/>
        <v>#DIV/0!</v>
      </c>
      <c r="AA592" s="25" t="e">
        <f t="shared" si="296"/>
        <v>#DIV/0!</v>
      </c>
      <c r="AB592" s="25" t="e">
        <f t="shared" si="296"/>
        <v>#DIV/0!</v>
      </c>
      <c r="AC592" s="25" t="e">
        <f t="shared" si="296"/>
        <v>#DIV/0!</v>
      </c>
      <c r="AD592" s="25" t="e">
        <f t="shared" si="297"/>
        <v>#DIV/0!</v>
      </c>
      <c r="AE592" s="25" t="e">
        <f t="shared" si="297"/>
        <v>#DIV/0!</v>
      </c>
      <c r="AF592" s="25" t="e">
        <f t="shared" si="298"/>
        <v>#DIV/0!</v>
      </c>
      <c r="AG592" s="25" t="e">
        <f t="shared" si="298"/>
        <v>#DIV/0!</v>
      </c>
    </row>
    <row r="593" spans="1:33" x14ac:dyDescent="0.25">
      <c r="A593" s="1">
        <f>'Тулуз-Пьерон'!A597</f>
        <v>0</v>
      </c>
      <c r="B593" s="1" t="e">
        <f>AVERAGE('Тулуз-Пьерон'!H597:Q597)</f>
        <v>#DIV/0!</v>
      </c>
      <c r="C593" s="1" t="e">
        <f>AVERAGE('Тулуз-Пьерон'!R597:AA597)</f>
        <v>#DIV/0!</v>
      </c>
      <c r="D593" s="26" t="e">
        <f t="shared" si="282"/>
        <v>#DIV/0!</v>
      </c>
      <c r="E593" s="26" t="e">
        <f>STDEV('Тулуз-Пьерон'!H597:Q597)</f>
        <v>#DIV/0!</v>
      </c>
      <c r="F593" s="26" t="e">
        <f>STDEV('Тулуз-Пьерон'!R597:AA597)</f>
        <v>#DIV/0!</v>
      </c>
      <c r="G593" s="26" t="e">
        <f>SQRT(RSQ('Тулуз-Пьерон'!H597:Q597,'Тулуз-Пьерон'!R597:AA597))</f>
        <v>#DIV/0!</v>
      </c>
      <c r="J593" s="25" t="e">
        <f t="shared" si="283"/>
        <v>#DIV/0!</v>
      </c>
      <c r="K593" s="25" t="e">
        <f t="shared" si="284"/>
        <v>#DIV/0!</v>
      </c>
      <c r="L593" s="25" t="e">
        <f t="shared" si="285"/>
        <v>#DIV/0!</v>
      </c>
      <c r="M593" s="25" t="e">
        <f t="shared" si="294"/>
        <v>#DIV/0!</v>
      </c>
      <c r="N593" s="25" t="e">
        <f t="shared" si="294"/>
        <v>#DIV/0!</v>
      </c>
      <c r="O593" s="25" t="e">
        <f t="shared" si="286"/>
        <v>#DIV/0!</v>
      </c>
      <c r="P593" s="25" t="e">
        <f t="shared" si="287"/>
        <v>#DIV/0!</v>
      </c>
      <c r="Q593" s="25" t="e">
        <f t="shared" si="288"/>
        <v>#DIV/0!</v>
      </c>
      <c r="R593" s="25" t="e">
        <f t="shared" si="289"/>
        <v>#DIV/0!</v>
      </c>
      <c r="S593" s="25" t="e">
        <f t="shared" si="290"/>
        <v>#DIV/0!</v>
      </c>
      <c r="T593" s="25" t="e">
        <f t="shared" si="291"/>
        <v>#DIV/0!</v>
      </c>
      <c r="U593" s="25" t="e">
        <f t="shared" si="292"/>
        <v>#DIV/0!</v>
      </c>
      <c r="V593" s="25" t="e">
        <f t="shared" si="295"/>
        <v>#DIV/0!</v>
      </c>
      <c r="W593" s="25" t="e">
        <f t="shared" si="295"/>
        <v>#DIV/0!</v>
      </c>
      <c r="X593" s="25" t="e">
        <f t="shared" si="293"/>
        <v>#DIV/0!</v>
      </c>
      <c r="Y593" s="25" t="e">
        <f t="shared" si="296"/>
        <v>#DIV/0!</v>
      </c>
      <c r="Z593" s="25" t="e">
        <f t="shared" si="296"/>
        <v>#DIV/0!</v>
      </c>
      <c r="AA593" s="25" t="e">
        <f t="shared" si="296"/>
        <v>#DIV/0!</v>
      </c>
      <c r="AB593" s="25" t="e">
        <f t="shared" si="296"/>
        <v>#DIV/0!</v>
      </c>
      <c r="AC593" s="25" t="e">
        <f t="shared" si="296"/>
        <v>#DIV/0!</v>
      </c>
      <c r="AD593" s="25" t="e">
        <f t="shared" si="297"/>
        <v>#DIV/0!</v>
      </c>
      <c r="AE593" s="25" t="e">
        <f t="shared" si="297"/>
        <v>#DIV/0!</v>
      </c>
      <c r="AF593" s="25" t="e">
        <f t="shared" si="298"/>
        <v>#DIV/0!</v>
      </c>
      <c r="AG593" s="25" t="e">
        <f t="shared" si="298"/>
        <v>#DIV/0!</v>
      </c>
    </row>
    <row r="594" spans="1:33" x14ac:dyDescent="0.25">
      <c r="A594" s="1">
        <f>'Тулуз-Пьерон'!A598</f>
        <v>0</v>
      </c>
      <c r="B594" s="1" t="e">
        <f>AVERAGE('Тулуз-Пьерон'!H598:Q598)</f>
        <v>#DIV/0!</v>
      </c>
      <c r="C594" s="1" t="e">
        <f>AVERAGE('Тулуз-Пьерон'!R598:AA598)</f>
        <v>#DIV/0!</v>
      </c>
      <c r="D594" s="26" t="e">
        <f t="shared" si="282"/>
        <v>#DIV/0!</v>
      </c>
      <c r="E594" s="26" t="e">
        <f>STDEV('Тулуз-Пьерон'!H598:Q598)</f>
        <v>#DIV/0!</v>
      </c>
      <c r="F594" s="26" t="e">
        <f>STDEV('Тулуз-Пьерон'!R598:AA598)</f>
        <v>#DIV/0!</v>
      </c>
      <c r="G594" s="26" t="e">
        <f>SQRT(RSQ('Тулуз-Пьерон'!H598:Q598,'Тулуз-Пьерон'!R598:AA598))</f>
        <v>#DIV/0!</v>
      </c>
      <c r="J594" s="25" t="e">
        <f t="shared" si="283"/>
        <v>#DIV/0!</v>
      </c>
      <c r="K594" s="25" t="e">
        <f t="shared" si="284"/>
        <v>#DIV/0!</v>
      </c>
      <c r="L594" s="25" t="e">
        <f t="shared" si="285"/>
        <v>#DIV/0!</v>
      </c>
      <c r="M594" s="25" t="e">
        <f t="shared" si="294"/>
        <v>#DIV/0!</v>
      </c>
      <c r="N594" s="25" t="e">
        <f t="shared" si="294"/>
        <v>#DIV/0!</v>
      </c>
      <c r="O594" s="25" t="e">
        <f t="shared" si="286"/>
        <v>#DIV/0!</v>
      </c>
      <c r="P594" s="25" t="e">
        <f t="shared" si="287"/>
        <v>#DIV/0!</v>
      </c>
      <c r="Q594" s="25" t="e">
        <f t="shared" si="288"/>
        <v>#DIV/0!</v>
      </c>
      <c r="R594" s="25" t="e">
        <f t="shared" si="289"/>
        <v>#DIV/0!</v>
      </c>
      <c r="S594" s="25" t="e">
        <f t="shared" si="290"/>
        <v>#DIV/0!</v>
      </c>
      <c r="T594" s="25" t="e">
        <f t="shared" si="291"/>
        <v>#DIV/0!</v>
      </c>
      <c r="U594" s="25" t="e">
        <f t="shared" si="292"/>
        <v>#DIV/0!</v>
      </c>
      <c r="V594" s="25" t="e">
        <f t="shared" si="295"/>
        <v>#DIV/0!</v>
      </c>
      <c r="W594" s="25" t="e">
        <f t="shared" si="295"/>
        <v>#DIV/0!</v>
      </c>
      <c r="X594" s="25" t="e">
        <f t="shared" si="293"/>
        <v>#DIV/0!</v>
      </c>
      <c r="Y594" s="25" t="e">
        <f t="shared" si="296"/>
        <v>#DIV/0!</v>
      </c>
      <c r="Z594" s="25" t="e">
        <f t="shared" si="296"/>
        <v>#DIV/0!</v>
      </c>
      <c r="AA594" s="25" t="e">
        <f t="shared" si="296"/>
        <v>#DIV/0!</v>
      </c>
      <c r="AB594" s="25" t="e">
        <f t="shared" si="296"/>
        <v>#DIV/0!</v>
      </c>
      <c r="AC594" s="25" t="e">
        <f t="shared" si="296"/>
        <v>#DIV/0!</v>
      </c>
      <c r="AD594" s="25" t="e">
        <f t="shared" si="297"/>
        <v>#DIV/0!</v>
      </c>
      <c r="AE594" s="25" t="e">
        <f t="shared" si="297"/>
        <v>#DIV/0!</v>
      </c>
      <c r="AF594" s="25" t="e">
        <f t="shared" si="298"/>
        <v>#DIV/0!</v>
      </c>
      <c r="AG594" s="25" t="e">
        <f t="shared" si="298"/>
        <v>#DIV/0!</v>
      </c>
    </row>
    <row r="595" spans="1:33" x14ac:dyDescent="0.25">
      <c r="A595" s="1">
        <f>'Тулуз-Пьерон'!A599</f>
        <v>0</v>
      </c>
      <c r="B595" s="1" t="e">
        <f>AVERAGE('Тулуз-Пьерон'!H599:Q599)</f>
        <v>#DIV/0!</v>
      </c>
      <c r="C595" s="1" t="e">
        <f>AVERAGE('Тулуз-Пьерон'!R599:AA599)</f>
        <v>#DIV/0!</v>
      </c>
      <c r="D595" s="26" t="e">
        <f t="shared" si="282"/>
        <v>#DIV/0!</v>
      </c>
      <c r="E595" s="26" t="e">
        <f>STDEV('Тулуз-Пьерон'!H599:Q599)</f>
        <v>#DIV/0!</v>
      </c>
      <c r="F595" s="26" t="e">
        <f>STDEV('Тулуз-Пьерон'!R599:AA599)</f>
        <v>#DIV/0!</v>
      </c>
      <c r="G595" s="26" t="e">
        <f>SQRT(RSQ('Тулуз-Пьерон'!H599:Q599,'Тулуз-Пьерон'!R599:AA599))</f>
        <v>#DIV/0!</v>
      </c>
      <c r="J595" s="25" t="e">
        <f t="shared" si="283"/>
        <v>#DIV/0!</v>
      </c>
      <c r="K595" s="25" t="e">
        <f t="shared" si="284"/>
        <v>#DIV/0!</v>
      </c>
      <c r="L595" s="25" t="e">
        <f t="shared" si="285"/>
        <v>#DIV/0!</v>
      </c>
      <c r="M595" s="25" t="e">
        <f t="shared" si="294"/>
        <v>#DIV/0!</v>
      </c>
      <c r="N595" s="25" t="e">
        <f t="shared" si="294"/>
        <v>#DIV/0!</v>
      </c>
      <c r="O595" s="25" t="e">
        <f t="shared" si="286"/>
        <v>#DIV/0!</v>
      </c>
      <c r="P595" s="25" t="e">
        <f t="shared" si="287"/>
        <v>#DIV/0!</v>
      </c>
      <c r="Q595" s="25" t="e">
        <f t="shared" si="288"/>
        <v>#DIV/0!</v>
      </c>
      <c r="R595" s="25" t="e">
        <f t="shared" si="289"/>
        <v>#DIV/0!</v>
      </c>
      <c r="S595" s="25" t="e">
        <f t="shared" si="290"/>
        <v>#DIV/0!</v>
      </c>
      <c r="T595" s="25" t="e">
        <f t="shared" si="291"/>
        <v>#DIV/0!</v>
      </c>
      <c r="U595" s="25" t="e">
        <f t="shared" si="292"/>
        <v>#DIV/0!</v>
      </c>
      <c r="V595" s="25" t="e">
        <f t="shared" si="295"/>
        <v>#DIV/0!</v>
      </c>
      <c r="W595" s="25" t="e">
        <f t="shared" si="295"/>
        <v>#DIV/0!</v>
      </c>
      <c r="X595" s="25" t="e">
        <f t="shared" si="293"/>
        <v>#DIV/0!</v>
      </c>
      <c r="Y595" s="25" t="e">
        <f t="shared" si="296"/>
        <v>#DIV/0!</v>
      </c>
      <c r="Z595" s="25" t="e">
        <f t="shared" si="296"/>
        <v>#DIV/0!</v>
      </c>
      <c r="AA595" s="25" t="e">
        <f t="shared" si="296"/>
        <v>#DIV/0!</v>
      </c>
      <c r="AB595" s="25" t="e">
        <f t="shared" si="296"/>
        <v>#DIV/0!</v>
      </c>
      <c r="AC595" s="25" t="e">
        <f t="shared" si="296"/>
        <v>#DIV/0!</v>
      </c>
      <c r="AD595" s="25" t="e">
        <f t="shared" si="297"/>
        <v>#DIV/0!</v>
      </c>
      <c r="AE595" s="25" t="e">
        <f t="shared" si="297"/>
        <v>#DIV/0!</v>
      </c>
      <c r="AF595" s="25" t="e">
        <f t="shared" si="298"/>
        <v>#DIV/0!</v>
      </c>
      <c r="AG595" s="25" t="e">
        <f t="shared" si="298"/>
        <v>#DIV/0!</v>
      </c>
    </row>
    <row r="596" spans="1:33" x14ac:dyDescent="0.25">
      <c r="A596" s="1">
        <f>'Тулуз-Пьерон'!A600</f>
        <v>0</v>
      </c>
      <c r="B596" s="1" t="e">
        <f>AVERAGE('Тулуз-Пьерон'!H600:Q600)</f>
        <v>#DIV/0!</v>
      </c>
      <c r="C596" s="1" t="e">
        <f>AVERAGE('Тулуз-Пьерон'!R600:AA600)</f>
        <v>#DIV/0!</v>
      </c>
      <c r="D596" s="26" t="e">
        <f t="shared" si="282"/>
        <v>#DIV/0!</v>
      </c>
      <c r="E596" s="26" t="e">
        <f>STDEV('Тулуз-Пьерон'!H600:Q600)</f>
        <v>#DIV/0!</v>
      </c>
      <c r="F596" s="26" t="e">
        <f>STDEV('Тулуз-Пьерон'!R600:AA600)</f>
        <v>#DIV/0!</v>
      </c>
      <c r="G596" s="26" t="e">
        <f>SQRT(RSQ('Тулуз-Пьерон'!H600:Q600,'Тулуз-Пьерон'!R600:AA600))</f>
        <v>#DIV/0!</v>
      </c>
      <c r="J596" s="25" t="e">
        <f t="shared" si="283"/>
        <v>#DIV/0!</v>
      </c>
      <c r="K596" s="25" t="e">
        <f t="shared" si="284"/>
        <v>#DIV/0!</v>
      </c>
      <c r="L596" s="25" t="e">
        <f t="shared" si="285"/>
        <v>#DIV/0!</v>
      </c>
      <c r="M596" s="25" t="e">
        <f t="shared" si="294"/>
        <v>#DIV/0!</v>
      </c>
      <c r="N596" s="25" t="e">
        <f t="shared" si="294"/>
        <v>#DIV/0!</v>
      </c>
      <c r="O596" s="25" t="e">
        <f t="shared" si="286"/>
        <v>#DIV/0!</v>
      </c>
      <c r="P596" s="25" t="e">
        <f t="shared" si="287"/>
        <v>#DIV/0!</v>
      </c>
      <c r="Q596" s="25" t="e">
        <f t="shared" si="288"/>
        <v>#DIV/0!</v>
      </c>
      <c r="R596" s="25" t="e">
        <f t="shared" si="289"/>
        <v>#DIV/0!</v>
      </c>
      <c r="S596" s="25" t="e">
        <f t="shared" si="290"/>
        <v>#DIV/0!</v>
      </c>
      <c r="T596" s="25" t="e">
        <f t="shared" si="291"/>
        <v>#DIV/0!</v>
      </c>
      <c r="U596" s="25" t="e">
        <f t="shared" si="292"/>
        <v>#DIV/0!</v>
      </c>
      <c r="V596" s="25" t="e">
        <f t="shared" si="295"/>
        <v>#DIV/0!</v>
      </c>
      <c r="W596" s="25" t="e">
        <f t="shared" si="295"/>
        <v>#DIV/0!</v>
      </c>
      <c r="X596" s="25" t="e">
        <f t="shared" si="293"/>
        <v>#DIV/0!</v>
      </c>
      <c r="Y596" s="25" t="e">
        <f t="shared" si="296"/>
        <v>#DIV/0!</v>
      </c>
      <c r="Z596" s="25" t="e">
        <f t="shared" si="296"/>
        <v>#DIV/0!</v>
      </c>
      <c r="AA596" s="25" t="e">
        <f t="shared" si="296"/>
        <v>#DIV/0!</v>
      </c>
      <c r="AB596" s="25" t="e">
        <f t="shared" si="296"/>
        <v>#DIV/0!</v>
      </c>
      <c r="AC596" s="25" t="e">
        <f t="shared" si="296"/>
        <v>#DIV/0!</v>
      </c>
      <c r="AD596" s="25" t="e">
        <f t="shared" si="297"/>
        <v>#DIV/0!</v>
      </c>
      <c r="AE596" s="25" t="e">
        <f t="shared" si="297"/>
        <v>#DIV/0!</v>
      </c>
      <c r="AF596" s="25" t="e">
        <f t="shared" si="298"/>
        <v>#DIV/0!</v>
      </c>
      <c r="AG596" s="25" t="e">
        <f t="shared" si="298"/>
        <v>#DIV/0!</v>
      </c>
    </row>
    <row r="597" spans="1:33" x14ac:dyDescent="0.25">
      <c r="A597" s="1">
        <f>'Тулуз-Пьерон'!A601</f>
        <v>0</v>
      </c>
      <c r="B597" s="1" t="e">
        <f>AVERAGE('Тулуз-Пьерон'!H601:Q601)</f>
        <v>#DIV/0!</v>
      </c>
      <c r="C597" s="1" t="e">
        <f>AVERAGE('Тулуз-Пьерон'!R601:AA601)</f>
        <v>#DIV/0!</v>
      </c>
      <c r="D597" s="26" t="e">
        <f t="shared" si="282"/>
        <v>#DIV/0!</v>
      </c>
      <c r="E597" s="26" t="e">
        <f>STDEV('Тулуз-Пьерон'!H601:Q601)</f>
        <v>#DIV/0!</v>
      </c>
      <c r="F597" s="26" t="e">
        <f>STDEV('Тулуз-Пьерон'!R601:AA601)</f>
        <v>#DIV/0!</v>
      </c>
      <c r="G597" s="26" t="e">
        <f>SQRT(RSQ('Тулуз-Пьерон'!H601:Q601,'Тулуз-Пьерон'!R601:AA601))</f>
        <v>#DIV/0!</v>
      </c>
      <c r="J597" s="25" t="e">
        <f t="shared" si="283"/>
        <v>#DIV/0!</v>
      </c>
      <c r="K597" s="25" t="e">
        <f t="shared" si="284"/>
        <v>#DIV/0!</v>
      </c>
      <c r="L597" s="25" t="e">
        <f t="shared" si="285"/>
        <v>#DIV/0!</v>
      </c>
      <c r="M597" s="25" t="e">
        <f t="shared" si="294"/>
        <v>#DIV/0!</v>
      </c>
      <c r="N597" s="25" t="e">
        <f t="shared" si="294"/>
        <v>#DIV/0!</v>
      </c>
      <c r="O597" s="25" t="e">
        <f t="shared" si="286"/>
        <v>#DIV/0!</v>
      </c>
      <c r="P597" s="25" t="e">
        <f t="shared" si="287"/>
        <v>#DIV/0!</v>
      </c>
      <c r="Q597" s="25" t="e">
        <f t="shared" si="288"/>
        <v>#DIV/0!</v>
      </c>
      <c r="R597" s="25" t="e">
        <f t="shared" si="289"/>
        <v>#DIV/0!</v>
      </c>
      <c r="S597" s="25" t="e">
        <f t="shared" si="290"/>
        <v>#DIV/0!</v>
      </c>
      <c r="T597" s="25" t="e">
        <f t="shared" si="291"/>
        <v>#DIV/0!</v>
      </c>
      <c r="U597" s="25" t="e">
        <f t="shared" si="292"/>
        <v>#DIV/0!</v>
      </c>
      <c r="V597" s="25" t="e">
        <f t="shared" si="295"/>
        <v>#DIV/0!</v>
      </c>
      <c r="W597" s="25" t="e">
        <f t="shared" si="295"/>
        <v>#DIV/0!</v>
      </c>
      <c r="X597" s="25" t="e">
        <f t="shared" si="293"/>
        <v>#DIV/0!</v>
      </c>
      <c r="Y597" s="25" t="e">
        <f t="shared" si="296"/>
        <v>#DIV/0!</v>
      </c>
      <c r="Z597" s="25" t="e">
        <f t="shared" si="296"/>
        <v>#DIV/0!</v>
      </c>
      <c r="AA597" s="25" t="e">
        <f t="shared" si="296"/>
        <v>#DIV/0!</v>
      </c>
      <c r="AB597" s="25" t="e">
        <f t="shared" si="296"/>
        <v>#DIV/0!</v>
      </c>
      <c r="AC597" s="25" t="e">
        <f t="shared" si="296"/>
        <v>#DIV/0!</v>
      </c>
      <c r="AD597" s="25" t="e">
        <f t="shared" si="297"/>
        <v>#DIV/0!</v>
      </c>
      <c r="AE597" s="25" t="e">
        <f t="shared" si="297"/>
        <v>#DIV/0!</v>
      </c>
      <c r="AF597" s="25" t="e">
        <f t="shared" si="298"/>
        <v>#DIV/0!</v>
      </c>
      <c r="AG597" s="25" t="e">
        <f t="shared" si="298"/>
        <v>#DIV/0!</v>
      </c>
    </row>
    <row r="598" spans="1:33" x14ac:dyDescent="0.25">
      <c r="A598" s="1">
        <f>'Тулуз-Пьерон'!A602</f>
        <v>0</v>
      </c>
      <c r="B598" s="1" t="e">
        <f>AVERAGE('Тулуз-Пьерон'!H602:Q602)</f>
        <v>#DIV/0!</v>
      </c>
      <c r="C598" s="1" t="e">
        <f>AVERAGE('Тулуз-Пьерон'!R602:AA602)</f>
        <v>#DIV/0!</v>
      </c>
      <c r="D598" s="26" t="e">
        <f t="shared" si="282"/>
        <v>#DIV/0!</v>
      </c>
      <c r="E598" s="26" t="e">
        <f>STDEV('Тулуз-Пьерон'!H602:Q602)</f>
        <v>#DIV/0!</v>
      </c>
      <c r="F598" s="26" t="e">
        <f>STDEV('Тулуз-Пьерон'!R602:AA602)</f>
        <v>#DIV/0!</v>
      </c>
      <c r="G598" s="26" t="e">
        <f>SQRT(RSQ('Тулуз-Пьерон'!H602:Q602,'Тулуз-Пьерон'!R602:AA602))</f>
        <v>#DIV/0!</v>
      </c>
      <c r="J598" s="25" t="e">
        <f t="shared" si="283"/>
        <v>#DIV/0!</v>
      </c>
      <c r="K598" s="25" t="e">
        <f t="shared" si="284"/>
        <v>#DIV/0!</v>
      </c>
      <c r="L598" s="25" t="e">
        <f t="shared" si="285"/>
        <v>#DIV/0!</v>
      </c>
      <c r="M598" s="25" t="e">
        <f t="shared" si="294"/>
        <v>#DIV/0!</v>
      </c>
      <c r="N598" s="25" t="e">
        <f t="shared" si="294"/>
        <v>#DIV/0!</v>
      </c>
      <c r="O598" s="25" t="e">
        <f t="shared" si="286"/>
        <v>#DIV/0!</v>
      </c>
      <c r="P598" s="25" t="e">
        <f t="shared" si="287"/>
        <v>#DIV/0!</v>
      </c>
      <c r="Q598" s="25" t="e">
        <f t="shared" si="288"/>
        <v>#DIV/0!</v>
      </c>
      <c r="R598" s="25" t="e">
        <f t="shared" si="289"/>
        <v>#DIV/0!</v>
      </c>
      <c r="S598" s="25" t="e">
        <f t="shared" si="290"/>
        <v>#DIV/0!</v>
      </c>
      <c r="T598" s="25" t="e">
        <f t="shared" si="291"/>
        <v>#DIV/0!</v>
      </c>
      <c r="U598" s="25" t="e">
        <f t="shared" si="292"/>
        <v>#DIV/0!</v>
      </c>
      <c r="V598" s="25" t="e">
        <f t="shared" si="295"/>
        <v>#DIV/0!</v>
      </c>
      <c r="W598" s="25" t="e">
        <f t="shared" si="295"/>
        <v>#DIV/0!</v>
      </c>
      <c r="X598" s="25" t="e">
        <f t="shared" si="293"/>
        <v>#DIV/0!</v>
      </c>
      <c r="Y598" s="25" t="e">
        <f t="shared" si="296"/>
        <v>#DIV/0!</v>
      </c>
      <c r="Z598" s="25" t="e">
        <f t="shared" si="296"/>
        <v>#DIV/0!</v>
      </c>
      <c r="AA598" s="25" t="e">
        <f t="shared" si="296"/>
        <v>#DIV/0!</v>
      </c>
      <c r="AB598" s="25" t="e">
        <f t="shared" si="296"/>
        <v>#DIV/0!</v>
      </c>
      <c r="AC598" s="25" t="e">
        <f t="shared" si="296"/>
        <v>#DIV/0!</v>
      </c>
      <c r="AD598" s="25" t="e">
        <f t="shared" si="297"/>
        <v>#DIV/0!</v>
      </c>
      <c r="AE598" s="25" t="e">
        <f t="shared" si="297"/>
        <v>#DIV/0!</v>
      </c>
      <c r="AF598" s="25" t="e">
        <f t="shared" si="298"/>
        <v>#DIV/0!</v>
      </c>
      <c r="AG598" s="25" t="e">
        <f t="shared" si="298"/>
        <v>#DIV/0!</v>
      </c>
    </row>
    <row r="599" spans="1:33" x14ac:dyDescent="0.25">
      <c r="A599" s="1">
        <f>'Тулуз-Пьерон'!A603</f>
        <v>0</v>
      </c>
      <c r="B599" s="1" t="e">
        <f>AVERAGE('Тулуз-Пьерон'!H603:Q603)</f>
        <v>#DIV/0!</v>
      </c>
      <c r="C599" s="1" t="e">
        <f>AVERAGE('Тулуз-Пьерон'!R603:AA603)</f>
        <v>#DIV/0!</v>
      </c>
      <c r="D599" s="26" t="e">
        <f t="shared" si="282"/>
        <v>#DIV/0!</v>
      </c>
      <c r="E599" s="26" t="e">
        <f>STDEV('Тулуз-Пьерон'!H603:Q603)</f>
        <v>#DIV/0!</v>
      </c>
      <c r="F599" s="26" t="e">
        <f>STDEV('Тулуз-Пьерон'!R603:AA603)</f>
        <v>#DIV/0!</v>
      </c>
      <c r="G599" s="26" t="e">
        <f>SQRT(RSQ('Тулуз-Пьерон'!H603:Q603,'Тулуз-Пьерон'!R603:AA603))</f>
        <v>#DIV/0!</v>
      </c>
      <c r="J599" s="25" t="e">
        <f t="shared" si="283"/>
        <v>#DIV/0!</v>
      </c>
      <c r="K599" s="25" t="e">
        <f t="shared" si="284"/>
        <v>#DIV/0!</v>
      </c>
      <c r="L599" s="25" t="e">
        <f t="shared" si="285"/>
        <v>#DIV/0!</v>
      </c>
      <c r="M599" s="25" t="e">
        <f t="shared" si="294"/>
        <v>#DIV/0!</v>
      </c>
      <c r="N599" s="25" t="e">
        <f t="shared" si="294"/>
        <v>#DIV/0!</v>
      </c>
      <c r="O599" s="25" t="e">
        <f t="shared" si="286"/>
        <v>#DIV/0!</v>
      </c>
      <c r="P599" s="25" t="e">
        <f t="shared" si="287"/>
        <v>#DIV/0!</v>
      </c>
      <c r="Q599" s="25" t="e">
        <f t="shared" si="288"/>
        <v>#DIV/0!</v>
      </c>
      <c r="R599" s="25" t="e">
        <f t="shared" si="289"/>
        <v>#DIV/0!</v>
      </c>
      <c r="S599" s="25" t="e">
        <f t="shared" si="290"/>
        <v>#DIV/0!</v>
      </c>
      <c r="T599" s="25" t="e">
        <f t="shared" si="291"/>
        <v>#DIV/0!</v>
      </c>
      <c r="U599" s="25" t="e">
        <f t="shared" si="292"/>
        <v>#DIV/0!</v>
      </c>
      <c r="V599" s="25" t="e">
        <f t="shared" si="295"/>
        <v>#DIV/0!</v>
      </c>
      <c r="W599" s="25" t="e">
        <f t="shared" si="295"/>
        <v>#DIV/0!</v>
      </c>
      <c r="X599" s="25" t="e">
        <f t="shared" si="293"/>
        <v>#DIV/0!</v>
      </c>
      <c r="Y599" s="25" t="e">
        <f t="shared" si="296"/>
        <v>#DIV/0!</v>
      </c>
      <c r="Z599" s="25" t="e">
        <f t="shared" si="296"/>
        <v>#DIV/0!</v>
      </c>
      <c r="AA599" s="25" t="e">
        <f t="shared" si="296"/>
        <v>#DIV/0!</v>
      </c>
      <c r="AB599" s="25" t="e">
        <f t="shared" si="296"/>
        <v>#DIV/0!</v>
      </c>
      <c r="AC599" s="25" t="e">
        <f t="shared" si="296"/>
        <v>#DIV/0!</v>
      </c>
      <c r="AD599" s="25" t="e">
        <f t="shared" si="297"/>
        <v>#DIV/0!</v>
      </c>
      <c r="AE599" s="25" t="e">
        <f t="shared" si="297"/>
        <v>#DIV/0!</v>
      </c>
      <c r="AF599" s="25" t="e">
        <f t="shared" si="298"/>
        <v>#DIV/0!</v>
      </c>
      <c r="AG599" s="25" t="e">
        <f t="shared" si="298"/>
        <v>#DIV/0!</v>
      </c>
    </row>
    <row r="600" spans="1:33" x14ac:dyDescent="0.25">
      <c r="A600" s="1">
        <f>'Тулуз-Пьерон'!A604</f>
        <v>0</v>
      </c>
      <c r="B600" s="1" t="e">
        <f>AVERAGE('Тулуз-Пьерон'!H604:Q604)</f>
        <v>#DIV/0!</v>
      </c>
      <c r="C600" s="1" t="e">
        <f>AVERAGE('Тулуз-Пьерон'!R604:AA604)</f>
        <v>#DIV/0!</v>
      </c>
      <c r="D600" s="26" t="e">
        <f t="shared" si="282"/>
        <v>#DIV/0!</v>
      </c>
      <c r="E600" s="26" t="e">
        <f>STDEV('Тулуз-Пьерон'!H604:Q604)</f>
        <v>#DIV/0!</v>
      </c>
      <c r="F600" s="26" t="e">
        <f>STDEV('Тулуз-Пьерон'!R604:AA604)</f>
        <v>#DIV/0!</v>
      </c>
      <c r="G600" s="26" t="e">
        <f>SQRT(RSQ('Тулуз-Пьерон'!H604:Q604,'Тулуз-Пьерон'!R604:AA604))</f>
        <v>#DIV/0!</v>
      </c>
      <c r="J600" s="25" t="e">
        <f t="shared" si="283"/>
        <v>#DIV/0!</v>
      </c>
      <c r="K600" s="25" t="e">
        <f t="shared" si="284"/>
        <v>#DIV/0!</v>
      </c>
      <c r="L600" s="25" t="e">
        <f t="shared" si="285"/>
        <v>#DIV/0!</v>
      </c>
      <c r="M600" s="25" t="e">
        <f t="shared" si="294"/>
        <v>#DIV/0!</v>
      </c>
      <c r="N600" s="25" t="e">
        <f t="shared" si="294"/>
        <v>#DIV/0!</v>
      </c>
      <c r="O600" s="25" t="e">
        <f t="shared" si="286"/>
        <v>#DIV/0!</v>
      </c>
      <c r="P600" s="25" t="e">
        <f t="shared" si="287"/>
        <v>#DIV/0!</v>
      </c>
      <c r="Q600" s="25" t="e">
        <f t="shared" si="288"/>
        <v>#DIV/0!</v>
      </c>
      <c r="R600" s="25" t="e">
        <f t="shared" si="289"/>
        <v>#DIV/0!</v>
      </c>
      <c r="S600" s="25" t="e">
        <f t="shared" si="290"/>
        <v>#DIV/0!</v>
      </c>
      <c r="T600" s="25" t="e">
        <f t="shared" si="291"/>
        <v>#DIV/0!</v>
      </c>
      <c r="U600" s="25" t="e">
        <f t="shared" si="292"/>
        <v>#DIV/0!</v>
      </c>
      <c r="V600" s="25" t="e">
        <f t="shared" si="295"/>
        <v>#DIV/0!</v>
      </c>
      <c r="W600" s="25" t="e">
        <f t="shared" si="295"/>
        <v>#DIV/0!</v>
      </c>
      <c r="X600" s="25" t="e">
        <f t="shared" si="293"/>
        <v>#DIV/0!</v>
      </c>
      <c r="Y600" s="25" t="e">
        <f t="shared" si="296"/>
        <v>#DIV/0!</v>
      </c>
      <c r="Z600" s="25" t="e">
        <f t="shared" si="296"/>
        <v>#DIV/0!</v>
      </c>
      <c r="AA600" s="25" t="e">
        <f t="shared" si="296"/>
        <v>#DIV/0!</v>
      </c>
      <c r="AB600" s="25" t="e">
        <f t="shared" si="296"/>
        <v>#DIV/0!</v>
      </c>
      <c r="AC600" s="25" t="e">
        <f t="shared" si="296"/>
        <v>#DIV/0!</v>
      </c>
      <c r="AD600" s="25" t="e">
        <f t="shared" si="297"/>
        <v>#DIV/0!</v>
      </c>
      <c r="AE600" s="25" t="e">
        <f t="shared" si="297"/>
        <v>#DIV/0!</v>
      </c>
      <c r="AF600" s="25" t="e">
        <f t="shared" si="298"/>
        <v>#DIV/0!</v>
      </c>
      <c r="AG600" s="25" t="e">
        <f t="shared" si="298"/>
        <v>#DIV/0!</v>
      </c>
    </row>
    <row r="601" spans="1:33" x14ac:dyDescent="0.25">
      <c r="A601" s="1">
        <f>'Тулуз-Пьерон'!A605</f>
        <v>0</v>
      </c>
      <c r="B601" s="1" t="e">
        <f>AVERAGE('Тулуз-Пьерон'!H605:Q605)</f>
        <v>#DIV/0!</v>
      </c>
      <c r="C601" s="1" t="e">
        <f>AVERAGE('Тулуз-Пьерон'!R605:AA605)</f>
        <v>#DIV/0!</v>
      </c>
      <c r="D601" s="26" t="e">
        <f t="shared" si="282"/>
        <v>#DIV/0!</v>
      </c>
      <c r="E601" s="26" t="e">
        <f>STDEV('Тулуз-Пьерон'!H605:Q605)</f>
        <v>#DIV/0!</v>
      </c>
      <c r="F601" s="26" t="e">
        <f>STDEV('Тулуз-Пьерон'!R605:AA605)</f>
        <v>#DIV/0!</v>
      </c>
      <c r="G601" s="26" t="e">
        <f>SQRT(RSQ('Тулуз-Пьерон'!H605:Q605,'Тулуз-Пьерон'!R605:AA605))</f>
        <v>#DIV/0!</v>
      </c>
      <c r="J601" s="25" t="e">
        <f t="shared" si="283"/>
        <v>#DIV/0!</v>
      </c>
      <c r="K601" s="25" t="e">
        <f t="shared" si="284"/>
        <v>#DIV/0!</v>
      </c>
      <c r="L601" s="25" t="e">
        <f t="shared" si="285"/>
        <v>#DIV/0!</v>
      </c>
      <c r="M601" s="25" t="e">
        <f t="shared" si="294"/>
        <v>#DIV/0!</v>
      </c>
      <c r="N601" s="25" t="e">
        <f t="shared" si="294"/>
        <v>#DIV/0!</v>
      </c>
      <c r="O601" s="25" t="e">
        <f t="shared" si="286"/>
        <v>#DIV/0!</v>
      </c>
      <c r="P601" s="25" t="e">
        <f t="shared" si="287"/>
        <v>#DIV/0!</v>
      </c>
      <c r="Q601" s="25" t="e">
        <f t="shared" si="288"/>
        <v>#DIV/0!</v>
      </c>
      <c r="R601" s="25" t="e">
        <f t="shared" si="289"/>
        <v>#DIV/0!</v>
      </c>
      <c r="S601" s="25" t="e">
        <f t="shared" si="290"/>
        <v>#DIV/0!</v>
      </c>
      <c r="T601" s="25" t="e">
        <f t="shared" si="291"/>
        <v>#DIV/0!</v>
      </c>
      <c r="U601" s="25" t="e">
        <f t="shared" si="292"/>
        <v>#DIV/0!</v>
      </c>
      <c r="V601" s="25" t="e">
        <f t="shared" si="295"/>
        <v>#DIV/0!</v>
      </c>
      <c r="W601" s="25" t="e">
        <f t="shared" si="295"/>
        <v>#DIV/0!</v>
      </c>
      <c r="X601" s="25" t="e">
        <f t="shared" si="293"/>
        <v>#DIV/0!</v>
      </c>
      <c r="Y601" s="25" t="e">
        <f t="shared" ref="Y601:AC610" si="299">IF(AND($D601&gt;0,$D601&lt;=0.89),"ПАТОЛОГИЯ",IF(AND($D601&gt;0.89,$D601&lt;=0.91),"Слабая",IF(AND($D601&gt;91,$D601&lt;=0.93),"Средняя",IF(AND($D601&gt;0.93,$D601&lt;=0.96),"Хорошая",IF(AND($D601&gt;0.96,$D601&lt;=1),"Высокая","ОШИБКА")))))</f>
        <v>#DIV/0!</v>
      </c>
      <c r="Z601" s="25" t="e">
        <f t="shared" si="299"/>
        <v>#DIV/0!</v>
      </c>
      <c r="AA601" s="25" t="e">
        <f t="shared" si="299"/>
        <v>#DIV/0!</v>
      </c>
      <c r="AB601" s="25" t="e">
        <f t="shared" si="299"/>
        <v>#DIV/0!</v>
      </c>
      <c r="AC601" s="25" t="e">
        <f t="shared" si="299"/>
        <v>#DIV/0!</v>
      </c>
      <c r="AD601" s="25" t="e">
        <f t="shared" si="297"/>
        <v>#DIV/0!</v>
      </c>
      <c r="AE601" s="25" t="e">
        <f t="shared" si="297"/>
        <v>#DIV/0!</v>
      </c>
      <c r="AF601" s="25" t="e">
        <f t="shared" si="298"/>
        <v>#DIV/0!</v>
      </c>
      <c r="AG601" s="25" t="e">
        <f t="shared" si="298"/>
        <v>#DIV/0!</v>
      </c>
    </row>
    <row r="602" spans="1:33" x14ac:dyDescent="0.25">
      <c r="A602" s="1">
        <f>'Тулуз-Пьерон'!A606</f>
        <v>0</v>
      </c>
      <c r="B602" s="1" t="e">
        <f>AVERAGE('Тулуз-Пьерон'!H606:Q606)</f>
        <v>#DIV/0!</v>
      </c>
      <c r="C602" s="1" t="e">
        <f>AVERAGE('Тулуз-Пьерон'!R606:AA606)</f>
        <v>#DIV/0!</v>
      </c>
      <c r="D602" s="26" t="e">
        <f t="shared" si="282"/>
        <v>#DIV/0!</v>
      </c>
      <c r="E602" s="26" t="e">
        <f>STDEV('Тулуз-Пьерон'!H606:Q606)</f>
        <v>#DIV/0!</v>
      </c>
      <c r="F602" s="26" t="e">
        <f>STDEV('Тулуз-Пьерон'!R606:AA606)</f>
        <v>#DIV/0!</v>
      </c>
      <c r="G602" s="26" t="e">
        <f>SQRT(RSQ('Тулуз-Пьерон'!H606:Q606,'Тулуз-Пьерон'!R606:AA606))</f>
        <v>#DIV/0!</v>
      </c>
      <c r="J602" s="25" t="e">
        <f t="shared" si="283"/>
        <v>#DIV/0!</v>
      </c>
      <c r="K602" s="25" t="e">
        <f t="shared" si="284"/>
        <v>#DIV/0!</v>
      </c>
      <c r="L602" s="25" t="e">
        <f t="shared" si="285"/>
        <v>#DIV/0!</v>
      </c>
      <c r="M602" s="25" t="e">
        <f t="shared" si="294"/>
        <v>#DIV/0!</v>
      </c>
      <c r="N602" s="25" t="e">
        <f t="shared" si="294"/>
        <v>#DIV/0!</v>
      </c>
      <c r="O602" s="25" t="e">
        <f t="shared" si="286"/>
        <v>#DIV/0!</v>
      </c>
      <c r="P602" s="25" t="e">
        <f t="shared" si="287"/>
        <v>#DIV/0!</v>
      </c>
      <c r="Q602" s="25" t="e">
        <f t="shared" si="288"/>
        <v>#DIV/0!</v>
      </c>
      <c r="R602" s="25" t="e">
        <f t="shared" si="289"/>
        <v>#DIV/0!</v>
      </c>
      <c r="S602" s="25" t="e">
        <f t="shared" si="290"/>
        <v>#DIV/0!</v>
      </c>
      <c r="T602" s="25" t="e">
        <f t="shared" si="291"/>
        <v>#DIV/0!</v>
      </c>
      <c r="U602" s="25" t="e">
        <f t="shared" si="292"/>
        <v>#DIV/0!</v>
      </c>
      <c r="V602" s="25" t="e">
        <f t="shared" si="295"/>
        <v>#DIV/0!</v>
      </c>
      <c r="W602" s="25" t="e">
        <f t="shared" si="295"/>
        <v>#DIV/0!</v>
      </c>
      <c r="X602" s="25" t="e">
        <f t="shared" si="293"/>
        <v>#DIV/0!</v>
      </c>
      <c r="Y602" s="25" t="e">
        <f t="shared" si="299"/>
        <v>#DIV/0!</v>
      </c>
      <c r="Z602" s="25" t="e">
        <f t="shared" si="299"/>
        <v>#DIV/0!</v>
      </c>
      <c r="AA602" s="25" t="e">
        <f t="shared" si="299"/>
        <v>#DIV/0!</v>
      </c>
      <c r="AB602" s="25" t="e">
        <f t="shared" si="299"/>
        <v>#DIV/0!</v>
      </c>
      <c r="AC602" s="25" t="e">
        <f t="shared" si="299"/>
        <v>#DIV/0!</v>
      </c>
      <c r="AD602" s="25" t="e">
        <f t="shared" si="297"/>
        <v>#DIV/0!</v>
      </c>
      <c r="AE602" s="25" t="e">
        <f t="shared" si="297"/>
        <v>#DIV/0!</v>
      </c>
      <c r="AF602" s="25" t="e">
        <f t="shared" si="298"/>
        <v>#DIV/0!</v>
      </c>
      <c r="AG602" s="25" t="e">
        <f t="shared" si="298"/>
        <v>#DIV/0!</v>
      </c>
    </row>
    <row r="603" spans="1:33" x14ac:dyDescent="0.25">
      <c r="A603" s="1">
        <f>'Тулуз-Пьерон'!A607</f>
        <v>0</v>
      </c>
      <c r="B603" s="1" t="e">
        <f>AVERAGE('Тулуз-Пьерон'!H607:Q607)</f>
        <v>#DIV/0!</v>
      </c>
      <c r="C603" s="1" t="e">
        <f>AVERAGE('Тулуз-Пьерон'!R607:AA607)</f>
        <v>#DIV/0!</v>
      </c>
      <c r="D603" s="26" t="e">
        <f t="shared" si="282"/>
        <v>#DIV/0!</v>
      </c>
      <c r="E603" s="26" t="e">
        <f>STDEV('Тулуз-Пьерон'!H607:Q607)</f>
        <v>#DIV/0!</v>
      </c>
      <c r="F603" s="26" t="e">
        <f>STDEV('Тулуз-Пьерон'!R607:AA607)</f>
        <v>#DIV/0!</v>
      </c>
      <c r="G603" s="26" t="e">
        <f>SQRT(RSQ('Тулуз-Пьерон'!H607:Q607,'Тулуз-Пьерон'!R607:AA607))</f>
        <v>#DIV/0!</v>
      </c>
      <c r="J603" s="25" t="e">
        <f t="shared" si="283"/>
        <v>#DIV/0!</v>
      </c>
      <c r="K603" s="25" t="e">
        <f t="shared" si="284"/>
        <v>#DIV/0!</v>
      </c>
      <c r="L603" s="25" t="e">
        <f t="shared" si="285"/>
        <v>#DIV/0!</v>
      </c>
      <c r="M603" s="25" t="e">
        <f t="shared" si="294"/>
        <v>#DIV/0!</v>
      </c>
      <c r="N603" s="25" t="e">
        <f t="shared" si="294"/>
        <v>#DIV/0!</v>
      </c>
      <c r="O603" s="25" t="e">
        <f t="shared" si="286"/>
        <v>#DIV/0!</v>
      </c>
      <c r="P603" s="25" t="e">
        <f t="shared" si="287"/>
        <v>#DIV/0!</v>
      </c>
      <c r="Q603" s="25" t="e">
        <f t="shared" si="288"/>
        <v>#DIV/0!</v>
      </c>
      <c r="R603" s="25" t="e">
        <f t="shared" si="289"/>
        <v>#DIV/0!</v>
      </c>
      <c r="S603" s="25" t="e">
        <f t="shared" si="290"/>
        <v>#DIV/0!</v>
      </c>
      <c r="T603" s="25" t="e">
        <f t="shared" si="291"/>
        <v>#DIV/0!</v>
      </c>
      <c r="U603" s="25" t="e">
        <f t="shared" si="292"/>
        <v>#DIV/0!</v>
      </c>
      <c r="V603" s="25" t="e">
        <f t="shared" si="295"/>
        <v>#DIV/0!</v>
      </c>
      <c r="W603" s="25" t="e">
        <f t="shared" si="295"/>
        <v>#DIV/0!</v>
      </c>
      <c r="X603" s="25" t="e">
        <f t="shared" si="293"/>
        <v>#DIV/0!</v>
      </c>
      <c r="Y603" s="25" t="e">
        <f t="shared" si="299"/>
        <v>#DIV/0!</v>
      </c>
      <c r="Z603" s="25" t="e">
        <f t="shared" si="299"/>
        <v>#DIV/0!</v>
      </c>
      <c r="AA603" s="25" t="e">
        <f t="shared" si="299"/>
        <v>#DIV/0!</v>
      </c>
      <c r="AB603" s="25" t="e">
        <f t="shared" si="299"/>
        <v>#DIV/0!</v>
      </c>
      <c r="AC603" s="25" t="e">
        <f t="shared" si="299"/>
        <v>#DIV/0!</v>
      </c>
      <c r="AD603" s="25" t="e">
        <f t="shared" si="297"/>
        <v>#DIV/0!</v>
      </c>
      <c r="AE603" s="25" t="e">
        <f t="shared" si="297"/>
        <v>#DIV/0!</v>
      </c>
      <c r="AF603" s="25" t="e">
        <f t="shared" si="298"/>
        <v>#DIV/0!</v>
      </c>
      <c r="AG603" s="25" t="e">
        <f t="shared" si="298"/>
        <v>#DIV/0!</v>
      </c>
    </row>
    <row r="604" spans="1:33" x14ac:dyDescent="0.25">
      <c r="A604" s="1">
        <f>'Тулуз-Пьерон'!A608</f>
        <v>0</v>
      </c>
      <c r="B604" s="1" t="e">
        <f>AVERAGE('Тулуз-Пьерон'!H608:Q608)</f>
        <v>#DIV/0!</v>
      </c>
      <c r="C604" s="1" t="e">
        <f>AVERAGE('Тулуз-Пьерон'!R608:AA608)</f>
        <v>#DIV/0!</v>
      </c>
      <c r="D604" s="26" t="e">
        <f t="shared" si="282"/>
        <v>#DIV/0!</v>
      </c>
      <c r="E604" s="26" t="e">
        <f>STDEV('Тулуз-Пьерон'!H608:Q608)</f>
        <v>#DIV/0!</v>
      </c>
      <c r="F604" s="26" t="e">
        <f>STDEV('Тулуз-Пьерон'!R608:AA608)</f>
        <v>#DIV/0!</v>
      </c>
      <c r="G604" s="26" t="e">
        <f>SQRT(RSQ('Тулуз-Пьерон'!H608:Q608,'Тулуз-Пьерон'!R608:AA608))</f>
        <v>#DIV/0!</v>
      </c>
      <c r="J604" s="25" t="e">
        <f t="shared" si="283"/>
        <v>#DIV/0!</v>
      </c>
      <c r="K604" s="25" t="e">
        <f t="shared" si="284"/>
        <v>#DIV/0!</v>
      </c>
      <c r="L604" s="25" t="e">
        <f t="shared" si="285"/>
        <v>#DIV/0!</v>
      </c>
      <c r="M604" s="25" t="e">
        <f t="shared" si="294"/>
        <v>#DIV/0!</v>
      </c>
      <c r="N604" s="25" t="e">
        <f t="shared" si="294"/>
        <v>#DIV/0!</v>
      </c>
      <c r="O604" s="25" t="e">
        <f t="shared" si="286"/>
        <v>#DIV/0!</v>
      </c>
      <c r="P604" s="25" t="e">
        <f t="shared" si="287"/>
        <v>#DIV/0!</v>
      </c>
      <c r="Q604" s="25" t="e">
        <f t="shared" si="288"/>
        <v>#DIV/0!</v>
      </c>
      <c r="R604" s="25" t="e">
        <f t="shared" si="289"/>
        <v>#DIV/0!</v>
      </c>
      <c r="S604" s="25" t="e">
        <f t="shared" si="290"/>
        <v>#DIV/0!</v>
      </c>
      <c r="T604" s="25" t="e">
        <f t="shared" si="291"/>
        <v>#DIV/0!</v>
      </c>
      <c r="U604" s="25" t="e">
        <f t="shared" si="292"/>
        <v>#DIV/0!</v>
      </c>
      <c r="V604" s="25" t="e">
        <f t="shared" si="295"/>
        <v>#DIV/0!</v>
      </c>
      <c r="W604" s="25" t="e">
        <f t="shared" si="295"/>
        <v>#DIV/0!</v>
      </c>
      <c r="X604" s="25" t="e">
        <f t="shared" si="293"/>
        <v>#DIV/0!</v>
      </c>
      <c r="Y604" s="25" t="e">
        <f t="shared" si="299"/>
        <v>#DIV/0!</v>
      </c>
      <c r="Z604" s="25" t="e">
        <f t="shared" si="299"/>
        <v>#DIV/0!</v>
      </c>
      <c r="AA604" s="25" t="e">
        <f t="shared" si="299"/>
        <v>#DIV/0!</v>
      </c>
      <c r="AB604" s="25" t="e">
        <f t="shared" si="299"/>
        <v>#DIV/0!</v>
      </c>
      <c r="AC604" s="25" t="e">
        <f t="shared" si="299"/>
        <v>#DIV/0!</v>
      </c>
      <c r="AD604" s="25" t="e">
        <f t="shared" si="297"/>
        <v>#DIV/0!</v>
      </c>
      <c r="AE604" s="25" t="e">
        <f t="shared" si="297"/>
        <v>#DIV/0!</v>
      </c>
      <c r="AF604" s="25" t="e">
        <f t="shared" si="298"/>
        <v>#DIV/0!</v>
      </c>
      <c r="AG604" s="25" t="e">
        <f t="shared" si="298"/>
        <v>#DIV/0!</v>
      </c>
    </row>
    <row r="605" spans="1:33" x14ac:dyDescent="0.25">
      <c r="A605" s="1">
        <f>'Тулуз-Пьерон'!A609</f>
        <v>0</v>
      </c>
      <c r="B605" s="1" t="e">
        <f>AVERAGE('Тулуз-Пьерон'!H609:Q609)</f>
        <v>#DIV/0!</v>
      </c>
      <c r="C605" s="1" t="e">
        <f>AVERAGE('Тулуз-Пьерон'!R609:AA609)</f>
        <v>#DIV/0!</v>
      </c>
      <c r="D605" s="26" t="e">
        <f t="shared" si="282"/>
        <v>#DIV/0!</v>
      </c>
      <c r="E605" s="26" t="e">
        <f>STDEV('Тулуз-Пьерон'!H609:Q609)</f>
        <v>#DIV/0!</v>
      </c>
      <c r="F605" s="26" t="e">
        <f>STDEV('Тулуз-Пьерон'!R609:AA609)</f>
        <v>#DIV/0!</v>
      </c>
      <c r="G605" s="26" t="e">
        <f>SQRT(RSQ('Тулуз-Пьерон'!H609:Q609,'Тулуз-Пьерон'!R609:AA609))</f>
        <v>#DIV/0!</v>
      </c>
      <c r="J605" s="25" t="e">
        <f t="shared" si="283"/>
        <v>#DIV/0!</v>
      </c>
      <c r="K605" s="25" t="e">
        <f t="shared" si="284"/>
        <v>#DIV/0!</v>
      </c>
      <c r="L605" s="25" t="e">
        <f t="shared" si="285"/>
        <v>#DIV/0!</v>
      </c>
      <c r="M605" s="25" t="e">
        <f t="shared" si="294"/>
        <v>#DIV/0!</v>
      </c>
      <c r="N605" s="25" t="e">
        <f t="shared" si="294"/>
        <v>#DIV/0!</v>
      </c>
      <c r="O605" s="25" t="e">
        <f t="shared" si="286"/>
        <v>#DIV/0!</v>
      </c>
      <c r="P605" s="25" t="e">
        <f t="shared" si="287"/>
        <v>#DIV/0!</v>
      </c>
      <c r="Q605" s="25" t="e">
        <f t="shared" si="288"/>
        <v>#DIV/0!</v>
      </c>
      <c r="R605" s="25" t="e">
        <f t="shared" si="289"/>
        <v>#DIV/0!</v>
      </c>
      <c r="S605" s="25" t="e">
        <f t="shared" si="290"/>
        <v>#DIV/0!</v>
      </c>
      <c r="T605" s="25" t="e">
        <f t="shared" si="291"/>
        <v>#DIV/0!</v>
      </c>
      <c r="U605" s="25" t="e">
        <f t="shared" si="292"/>
        <v>#DIV/0!</v>
      </c>
      <c r="V605" s="25" t="e">
        <f t="shared" si="295"/>
        <v>#DIV/0!</v>
      </c>
      <c r="W605" s="25" t="e">
        <f t="shared" si="295"/>
        <v>#DIV/0!</v>
      </c>
      <c r="X605" s="25" t="e">
        <f t="shared" si="293"/>
        <v>#DIV/0!</v>
      </c>
      <c r="Y605" s="25" t="e">
        <f t="shared" si="299"/>
        <v>#DIV/0!</v>
      </c>
      <c r="Z605" s="25" t="e">
        <f t="shared" si="299"/>
        <v>#DIV/0!</v>
      </c>
      <c r="AA605" s="25" t="e">
        <f t="shared" si="299"/>
        <v>#DIV/0!</v>
      </c>
      <c r="AB605" s="25" t="e">
        <f t="shared" si="299"/>
        <v>#DIV/0!</v>
      </c>
      <c r="AC605" s="25" t="e">
        <f t="shared" si="299"/>
        <v>#DIV/0!</v>
      </c>
      <c r="AD605" s="25" t="e">
        <f t="shared" si="297"/>
        <v>#DIV/0!</v>
      </c>
      <c r="AE605" s="25" t="e">
        <f t="shared" si="297"/>
        <v>#DIV/0!</v>
      </c>
      <c r="AF605" s="25" t="e">
        <f t="shared" si="298"/>
        <v>#DIV/0!</v>
      </c>
      <c r="AG605" s="25" t="e">
        <f t="shared" si="298"/>
        <v>#DIV/0!</v>
      </c>
    </row>
    <row r="606" spans="1:33" x14ac:dyDescent="0.25">
      <c r="A606" s="1">
        <f>'Тулуз-Пьерон'!A610</f>
        <v>0</v>
      </c>
      <c r="B606" s="1" t="e">
        <f>AVERAGE('Тулуз-Пьерон'!H610:Q610)</f>
        <v>#DIV/0!</v>
      </c>
      <c r="C606" s="1" t="e">
        <f>AVERAGE('Тулуз-Пьерон'!R610:AA610)</f>
        <v>#DIV/0!</v>
      </c>
      <c r="D606" s="26" t="e">
        <f t="shared" si="282"/>
        <v>#DIV/0!</v>
      </c>
      <c r="E606" s="26" t="e">
        <f>STDEV('Тулуз-Пьерон'!H610:Q610)</f>
        <v>#DIV/0!</v>
      </c>
      <c r="F606" s="26" t="e">
        <f>STDEV('Тулуз-Пьерон'!R610:AA610)</f>
        <v>#DIV/0!</v>
      </c>
      <c r="G606" s="26" t="e">
        <f>SQRT(RSQ('Тулуз-Пьерон'!H610:Q610,'Тулуз-Пьерон'!R610:AA610))</f>
        <v>#DIV/0!</v>
      </c>
      <c r="J606" s="25" t="e">
        <f t="shared" si="283"/>
        <v>#DIV/0!</v>
      </c>
      <c r="K606" s="25" t="e">
        <f t="shared" si="284"/>
        <v>#DIV/0!</v>
      </c>
      <c r="L606" s="25" t="e">
        <f t="shared" si="285"/>
        <v>#DIV/0!</v>
      </c>
      <c r="M606" s="25" t="e">
        <f t="shared" si="294"/>
        <v>#DIV/0!</v>
      </c>
      <c r="N606" s="25" t="e">
        <f t="shared" si="294"/>
        <v>#DIV/0!</v>
      </c>
      <c r="O606" s="25" t="e">
        <f t="shared" si="286"/>
        <v>#DIV/0!</v>
      </c>
      <c r="P606" s="25" t="e">
        <f t="shared" si="287"/>
        <v>#DIV/0!</v>
      </c>
      <c r="Q606" s="25" t="e">
        <f t="shared" si="288"/>
        <v>#DIV/0!</v>
      </c>
      <c r="R606" s="25" t="e">
        <f t="shared" si="289"/>
        <v>#DIV/0!</v>
      </c>
      <c r="S606" s="25" t="e">
        <f t="shared" si="290"/>
        <v>#DIV/0!</v>
      </c>
      <c r="T606" s="25" t="e">
        <f t="shared" si="291"/>
        <v>#DIV/0!</v>
      </c>
      <c r="U606" s="25" t="e">
        <f t="shared" si="292"/>
        <v>#DIV/0!</v>
      </c>
      <c r="V606" s="25" t="e">
        <f t="shared" si="295"/>
        <v>#DIV/0!</v>
      </c>
      <c r="W606" s="25" t="e">
        <f t="shared" si="295"/>
        <v>#DIV/0!</v>
      </c>
      <c r="X606" s="25" t="e">
        <f t="shared" si="293"/>
        <v>#DIV/0!</v>
      </c>
      <c r="Y606" s="25" t="e">
        <f t="shared" si="299"/>
        <v>#DIV/0!</v>
      </c>
      <c r="Z606" s="25" t="e">
        <f t="shared" si="299"/>
        <v>#DIV/0!</v>
      </c>
      <c r="AA606" s="25" t="e">
        <f t="shared" si="299"/>
        <v>#DIV/0!</v>
      </c>
      <c r="AB606" s="25" t="e">
        <f t="shared" si="299"/>
        <v>#DIV/0!</v>
      </c>
      <c r="AC606" s="25" t="e">
        <f t="shared" si="299"/>
        <v>#DIV/0!</v>
      </c>
      <c r="AD606" s="25" t="e">
        <f t="shared" si="297"/>
        <v>#DIV/0!</v>
      </c>
      <c r="AE606" s="25" t="e">
        <f t="shared" si="297"/>
        <v>#DIV/0!</v>
      </c>
      <c r="AF606" s="25" t="e">
        <f t="shared" si="298"/>
        <v>#DIV/0!</v>
      </c>
      <c r="AG606" s="25" t="e">
        <f t="shared" si="298"/>
        <v>#DIV/0!</v>
      </c>
    </row>
    <row r="607" spans="1:33" x14ac:dyDescent="0.25">
      <c r="A607" s="1">
        <f>'Тулуз-Пьерон'!A611</f>
        <v>0</v>
      </c>
      <c r="B607" s="1" t="e">
        <f>AVERAGE('Тулуз-Пьерон'!H611:Q611)</f>
        <v>#DIV/0!</v>
      </c>
      <c r="C607" s="1" t="e">
        <f>AVERAGE('Тулуз-Пьерон'!R611:AA611)</f>
        <v>#DIV/0!</v>
      </c>
      <c r="D607" s="26" t="e">
        <f t="shared" si="282"/>
        <v>#DIV/0!</v>
      </c>
      <c r="E607" s="26" t="e">
        <f>STDEV('Тулуз-Пьерон'!H611:Q611)</f>
        <v>#DIV/0!</v>
      </c>
      <c r="F607" s="26" t="e">
        <f>STDEV('Тулуз-Пьерон'!R611:AA611)</f>
        <v>#DIV/0!</v>
      </c>
      <c r="G607" s="26" t="e">
        <f>SQRT(RSQ('Тулуз-Пьерон'!H611:Q611,'Тулуз-Пьерон'!R611:AA611))</f>
        <v>#DIV/0!</v>
      </c>
      <c r="J607" s="25" t="e">
        <f t="shared" si="283"/>
        <v>#DIV/0!</v>
      </c>
      <c r="K607" s="25" t="e">
        <f t="shared" si="284"/>
        <v>#DIV/0!</v>
      </c>
      <c r="L607" s="25" t="e">
        <f t="shared" si="285"/>
        <v>#DIV/0!</v>
      </c>
      <c r="M607" s="25" t="e">
        <f t="shared" si="294"/>
        <v>#DIV/0!</v>
      </c>
      <c r="N607" s="25" t="e">
        <f t="shared" si="294"/>
        <v>#DIV/0!</v>
      </c>
      <c r="O607" s="25" t="e">
        <f t="shared" si="286"/>
        <v>#DIV/0!</v>
      </c>
      <c r="P607" s="25" t="e">
        <f t="shared" si="287"/>
        <v>#DIV/0!</v>
      </c>
      <c r="Q607" s="25" t="e">
        <f t="shared" si="288"/>
        <v>#DIV/0!</v>
      </c>
      <c r="R607" s="25" t="e">
        <f t="shared" si="289"/>
        <v>#DIV/0!</v>
      </c>
      <c r="S607" s="25" t="e">
        <f t="shared" si="290"/>
        <v>#DIV/0!</v>
      </c>
      <c r="T607" s="25" t="e">
        <f t="shared" si="291"/>
        <v>#DIV/0!</v>
      </c>
      <c r="U607" s="25" t="e">
        <f t="shared" si="292"/>
        <v>#DIV/0!</v>
      </c>
      <c r="V607" s="25" t="e">
        <f t="shared" si="295"/>
        <v>#DIV/0!</v>
      </c>
      <c r="W607" s="25" t="e">
        <f t="shared" si="295"/>
        <v>#DIV/0!</v>
      </c>
      <c r="X607" s="25" t="e">
        <f t="shared" si="293"/>
        <v>#DIV/0!</v>
      </c>
      <c r="Y607" s="25" t="e">
        <f t="shared" si="299"/>
        <v>#DIV/0!</v>
      </c>
      <c r="Z607" s="25" t="e">
        <f t="shared" si="299"/>
        <v>#DIV/0!</v>
      </c>
      <c r="AA607" s="25" t="e">
        <f t="shared" si="299"/>
        <v>#DIV/0!</v>
      </c>
      <c r="AB607" s="25" t="e">
        <f t="shared" si="299"/>
        <v>#DIV/0!</v>
      </c>
      <c r="AC607" s="25" t="e">
        <f t="shared" si="299"/>
        <v>#DIV/0!</v>
      </c>
      <c r="AD607" s="25" t="e">
        <f t="shared" si="297"/>
        <v>#DIV/0!</v>
      </c>
      <c r="AE607" s="25" t="e">
        <f t="shared" si="297"/>
        <v>#DIV/0!</v>
      </c>
      <c r="AF607" s="25" t="e">
        <f t="shared" si="298"/>
        <v>#DIV/0!</v>
      </c>
      <c r="AG607" s="25" t="e">
        <f t="shared" si="298"/>
        <v>#DIV/0!</v>
      </c>
    </row>
    <row r="608" spans="1:33" x14ac:dyDescent="0.25">
      <c r="A608" s="1">
        <f>'Тулуз-Пьерон'!A612</f>
        <v>0</v>
      </c>
      <c r="B608" s="1" t="e">
        <f>AVERAGE('Тулуз-Пьерон'!H612:Q612)</f>
        <v>#DIV/0!</v>
      </c>
      <c r="C608" s="1" t="e">
        <f>AVERAGE('Тулуз-Пьерон'!R612:AA612)</f>
        <v>#DIV/0!</v>
      </c>
      <c r="D608" s="26" t="e">
        <f t="shared" si="282"/>
        <v>#DIV/0!</v>
      </c>
      <c r="E608" s="26" t="e">
        <f>STDEV('Тулуз-Пьерон'!H612:Q612)</f>
        <v>#DIV/0!</v>
      </c>
      <c r="F608" s="26" t="e">
        <f>STDEV('Тулуз-Пьерон'!R612:AA612)</f>
        <v>#DIV/0!</v>
      </c>
      <c r="G608" s="26" t="e">
        <f>SQRT(RSQ('Тулуз-Пьерон'!H612:Q612,'Тулуз-Пьерон'!R612:AA612))</f>
        <v>#DIV/0!</v>
      </c>
      <c r="J608" s="25" t="e">
        <f t="shared" si="283"/>
        <v>#DIV/0!</v>
      </c>
      <c r="K608" s="25" t="e">
        <f t="shared" si="284"/>
        <v>#DIV/0!</v>
      </c>
      <c r="L608" s="25" t="e">
        <f t="shared" si="285"/>
        <v>#DIV/0!</v>
      </c>
      <c r="M608" s="25" t="e">
        <f t="shared" si="294"/>
        <v>#DIV/0!</v>
      </c>
      <c r="N608" s="25" t="e">
        <f t="shared" si="294"/>
        <v>#DIV/0!</v>
      </c>
      <c r="O608" s="25" t="e">
        <f t="shared" si="286"/>
        <v>#DIV/0!</v>
      </c>
      <c r="P608" s="25" t="e">
        <f t="shared" si="287"/>
        <v>#DIV/0!</v>
      </c>
      <c r="Q608" s="25" t="e">
        <f t="shared" si="288"/>
        <v>#DIV/0!</v>
      </c>
      <c r="R608" s="25" t="e">
        <f t="shared" si="289"/>
        <v>#DIV/0!</v>
      </c>
      <c r="S608" s="25" t="e">
        <f t="shared" si="290"/>
        <v>#DIV/0!</v>
      </c>
      <c r="T608" s="25" t="e">
        <f t="shared" si="291"/>
        <v>#DIV/0!</v>
      </c>
      <c r="U608" s="25" t="e">
        <f t="shared" si="292"/>
        <v>#DIV/0!</v>
      </c>
      <c r="V608" s="25" t="e">
        <f t="shared" si="295"/>
        <v>#DIV/0!</v>
      </c>
      <c r="W608" s="25" t="e">
        <f t="shared" si="295"/>
        <v>#DIV/0!</v>
      </c>
      <c r="X608" s="25" t="e">
        <f t="shared" si="293"/>
        <v>#DIV/0!</v>
      </c>
      <c r="Y608" s="25" t="e">
        <f t="shared" si="299"/>
        <v>#DIV/0!</v>
      </c>
      <c r="Z608" s="25" t="e">
        <f t="shared" si="299"/>
        <v>#DIV/0!</v>
      </c>
      <c r="AA608" s="25" t="e">
        <f t="shared" si="299"/>
        <v>#DIV/0!</v>
      </c>
      <c r="AB608" s="25" t="e">
        <f t="shared" si="299"/>
        <v>#DIV/0!</v>
      </c>
      <c r="AC608" s="25" t="e">
        <f t="shared" si="299"/>
        <v>#DIV/0!</v>
      </c>
      <c r="AD608" s="25" t="e">
        <f t="shared" si="297"/>
        <v>#DIV/0!</v>
      </c>
      <c r="AE608" s="25" t="e">
        <f t="shared" si="297"/>
        <v>#DIV/0!</v>
      </c>
      <c r="AF608" s="25" t="e">
        <f t="shared" si="298"/>
        <v>#DIV/0!</v>
      </c>
      <c r="AG608" s="25" t="e">
        <f t="shared" si="298"/>
        <v>#DIV/0!</v>
      </c>
    </row>
    <row r="609" spans="1:33" x14ac:dyDescent="0.25">
      <c r="A609" s="1">
        <f>'Тулуз-Пьерон'!A613</f>
        <v>0</v>
      </c>
      <c r="B609" s="1" t="e">
        <f>AVERAGE('Тулуз-Пьерон'!H613:Q613)</f>
        <v>#DIV/0!</v>
      </c>
      <c r="C609" s="1" t="e">
        <f>AVERAGE('Тулуз-Пьерон'!R613:AA613)</f>
        <v>#DIV/0!</v>
      </c>
      <c r="D609" s="26" t="e">
        <f t="shared" si="282"/>
        <v>#DIV/0!</v>
      </c>
      <c r="E609" s="26" t="e">
        <f>STDEV('Тулуз-Пьерон'!H613:Q613)</f>
        <v>#DIV/0!</v>
      </c>
      <c r="F609" s="26" t="e">
        <f>STDEV('Тулуз-Пьерон'!R613:AA613)</f>
        <v>#DIV/0!</v>
      </c>
      <c r="G609" s="26" t="e">
        <f>SQRT(RSQ('Тулуз-Пьерон'!H613:Q613,'Тулуз-Пьерон'!R613:AA613))</f>
        <v>#DIV/0!</v>
      </c>
      <c r="J609" s="25" t="e">
        <f t="shared" si="283"/>
        <v>#DIV/0!</v>
      </c>
      <c r="K609" s="25" t="e">
        <f t="shared" si="284"/>
        <v>#DIV/0!</v>
      </c>
      <c r="L609" s="25" t="e">
        <f t="shared" si="285"/>
        <v>#DIV/0!</v>
      </c>
      <c r="M609" s="25" t="e">
        <f t="shared" si="294"/>
        <v>#DIV/0!</v>
      </c>
      <c r="N609" s="25" t="e">
        <f t="shared" si="294"/>
        <v>#DIV/0!</v>
      </c>
      <c r="O609" s="25" t="e">
        <f t="shared" si="286"/>
        <v>#DIV/0!</v>
      </c>
      <c r="P609" s="25" t="e">
        <f t="shared" si="287"/>
        <v>#DIV/0!</v>
      </c>
      <c r="Q609" s="25" t="e">
        <f t="shared" si="288"/>
        <v>#DIV/0!</v>
      </c>
      <c r="R609" s="25" t="e">
        <f t="shared" si="289"/>
        <v>#DIV/0!</v>
      </c>
      <c r="S609" s="25" t="e">
        <f t="shared" si="290"/>
        <v>#DIV/0!</v>
      </c>
      <c r="T609" s="25" t="e">
        <f t="shared" si="291"/>
        <v>#DIV/0!</v>
      </c>
      <c r="U609" s="25" t="e">
        <f t="shared" si="292"/>
        <v>#DIV/0!</v>
      </c>
      <c r="V609" s="25" t="e">
        <f t="shared" si="295"/>
        <v>#DIV/0!</v>
      </c>
      <c r="W609" s="25" t="e">
        <f t="shared" si="295"/>
        <v>#DIV/0!</v>
      </c>
      <c r="X609" s="25" t="e">
        <f t="shared" si="293"/>
        <v>#DIV/0!</v>
      </c>
      <c r="Y609" s="25" t="e">
        <f t="shared" si="299"/>
        <v>#DIV/0!</v>
      </c>
      <c r="Z609" s="25" t="e">
        <f t="shared" si="299"/>
        <v>#DIV/0!</v>
      </c>
      <c r="AA609" s="25" t="e">
        <f t="shared" si="299"/>
        <v>#DIV/0!</v>
      </c>
      <c r="AB609" s="25" t="e">
        <f t="shared" si="299"/>
        <v>#DIV/0!</v>
      </c>
      <c r="AC609" s="25" t="e">
        <f t="shared" si="299"/>
        <v>#DIV/0!</v>
      </c>
      <c r="AD609" s="25" t="e">
        <f t="shared" si="297"/>
        <v>#DIV/0!</v>
      </c>
      <c r="AE609" s="25" t="e">
        <f t="shared" si="297"/>
        <v>#DIV/0!</v>
      </c>
      <c r="AF609" s="25" t="e">
        <f t="shared" si="298"/>
        <v>#DIV/0!</v>
      </c>
      <c r="AG609" s="25" t="e">
        <f t="shared" si="298"/>
        <v>#DIV/0!</v>
      </c>
    </row>
    <row r="610" spans="1:33" x14ac:dyDescent="0.25">
      <c r="A610" s="1">
        <f>'Тулуз-Пьерон'!A614</f>
        <v>0</v>
      </c>
      <c r="B610" s="1" t="e">
        <f>AVERAGE('Тулуз-Пьерон'!H614:Q614)</f>
        <v>#DIV/0!</v>
      </c>
      <c r="C610" s="1" t="e">
        <f>AVERAGE('Тулуз-Пьерон'!R614:AA614)</f>
        <v>#DIV/0!</v>
      </c>
      <c r="D610" s="26" t="e">
        <f t="shared" si="282"/>
        <v>#DIV/0!</v>
      </c>
      <c r="E610" s="26" t="e">
        <f>STDEV('Тулуз-Пьерон'!H614:Q614)</f>
        <v>#DIV/0!</v>
      </c>
      <c r="F610" s="26" t="e">
        <f>STDEV('Тулуз-Пьерон'!R614:AA614)</f>
        <v>#DIV/0!</v>
      </c>
      <c r="G610" s="26" t="e">
        <f>SQRT(RSQ('Тулуз-Пьерон'!H614:Q614,'Тулуз-Пьерон'!R614:AA614))</f>
        <v>#DIV/0!</v>
      </c>
      <c r="J610" s="25" t="e">
        <f t="shared" si="283"/>
        <v>#DIV/0!</v>
      </c>
      <c r="K610" s="25" t="e">
        <f t="shared" si="284"/>
        <v>#DIV/0!</v>
      </c>
      <c r="L610" s="25" t="e">
        <f t="shared" si="285"/>
        <v>#DIV/0!</v>
      </c>
      <c r="M610" s="25" t="e">
        <f t="shared" si="294"/>
        <v>#DIV/0!</v>
      </c>
      <c r="N610" s="25" t="e">
        <f t="shared" si="294"/>
        <v>#DIV/0!</v>
      </c>
      <c r="O610" s="25" t="e">
        <f t="shared" si="286"/>
        <v>#DIV/0!</v>
      </c>
      <c r="P610" s="25" t="e">
        <f t="shared" si="287"/>
        <v>#DIV/0!</v>
      </c>
      <c r="Q610" s="25" t="e">
        <f t="shared" si="288"/>
        <v>#DIV/0!</v>
      </c>
      <c r="R610" s="25" t="e">
        <f t="shared" si="289"/>
        <v>#DIV/0!</v>
      </c>
      <c r="S610" s="25" t="e">
        <f t="shared" si="290"/>
        <v>#DIV/0!</v>
      </c>
      <c r="T610" s="25" t="e">
        <f t="shared" si="291"/>
        <v>#DIV/0!</v>
      </c>
      <c r="U610" s="25" t="e">
        <f t="shared" si="292"/>
        <v>#DIV/0!</v>
      </c>
      <c r="V610" s="25" t="e">
        <f t="shared" si="295"/>
        <v>#DIV/0!</v>
      </c>
      <c r="W610" s="25" t="e">
        <f t="shared" si="295"/>
        <v>#DIV/0!</v>
      </c>
      <c r="X610" s="25" t="e">
        <f t="shared" si="293"/>
        <v>#DIV/0!</v>
      </c>
      <c r="Y610" s="25" t="e">
        <f t="shared" si="299"/>
        <v>#DIV/0!</v>
      </c>
      <c r="Z610" s="25" t="e">
        <f t="shared" si="299"/>
        <v>#DIV/0!</v>
      </c>
      <c r="AA610" s="25" t="e">
        <f t="shared" si="299"/>
        <v>#DIV/0!</v>
      </c>
      <c r="AB610" s="25" t="e">
        <f t="shared" si="299"/>
        <v>#DIV/0!</v>
      </c>
      <c r="AC610" s="25" t="e">
        <f t="shared" si="299"/>
        <v>#DIV/0!</v>
      </c>
      <c r="AD610" s="25" t="e">
        <f t="shared" si="297"/>
        <v>#DIV/0!</v>
      </c>
      <c r="AE610" s="25" t="e">
        <f t="shared" si="297"/>
        <v>#DIV/0!</v>
      </c>
      <c r="AF610" s="25" t="e">
        <f t="shared" si="298"/>
        <v>#DIV/0!</v>
      </c>
      <c r="AG610" s="25" t="e">
        <f t="shared" si="298"/>
        <v>#DIV/0!</v>
      </c>
    </row>
    <row r="611" spans="1:33" x14ac:dyDescent="0.25">
      <c r="A611" s="1">
        <f>'Тулуз-Пьерон'!A615</f>
        <v>0</v>
      </c>
      <c r="B611" s="1" t="e">
        <f>AVERAGE('Тулуз-Пьерон'!H615:Q615)</f>
        <v>#DIV/0!</v>
      </c>
      <c r="C611" s="1" t="e">
        <f>AVERAGE('Тулуз-Пьерон'!R615:AA615)</f>
        <v>#DIV/0!</v>
      </c>
      <c r="D611" s="26" t="e">
        <f t="shared" si="282"/>
        <v>#DIV/0!</v>
      </c>
      <c r="E611" s="26" t="e">
        <f>STDEV('Тулуз-Пьерон'!H615:Q615)</f>
        <v>#DIV/0!</v>
      </c>
      <c r="F611" s="26" t="e">
        <f>STDEV('Тулуз-Пьерон'!R615:AA615)</f>
        <v>#DIV/0!</v>
      </c>
      <c r="G611" s="26" t="e">
        <f>SQRT(RSQ('Тулуз-Пьерон'!H615:Q615,'Тулуз-Пьерон'!R615:AA615))</f>
        <v>#DIV/0!</v>
      </c>
      <c r="J611" s="25" t="e">
        <f t="shared" si="283"/>
        <v>#DIV/0!</v>
      </c>
      <c r="K611" s="25" t="e">
        <f t="shared" si="284"/>
        <v>#DIV/0!</v>
      </c>
      <c r="L611" s="25" t="e">
        <f t="shared" si="285"/>
        <v>#DIV/0!</v>
      </c>
      <c r="M611" s="25" t="e">
        <f t="shared" ref="M611:N630" si="300">IF(AND($B611&gt;0,$B611&lt;=15),"ПАТОЛОГИЯ",IF(AND($B611&gt;15,$B611&lt;=25),"Слабая",IF(AND($B611&gt;25,$B611&lt;=36),"Средняя",IF(AND($B611&gt;36,$B611&lt;=48),"Хорошая",IF($B611&gt;48,"Высокая","ОШИБКА")))))</f>
        <v>#DIV/0!</v>
      </c>
      <c r="N611" s="25" t="e">
        <f t="shared" si="300"/>
        <v>#DIV/0!</v>
      </c>
      <c r="O611" s="25" t="e">
        <f t="shared" si="286"/>
        <v>#DIV/0!</v>
      </c>
      <c r="P611" s="25" t="e">
        <f t="shared" si="287"/>
        <v>#DIV/0!</v>
      </c>
      <c r="Q611" s="25" t="e">
        <f t="shared" si="288"/>
        <v>#DIV/0!</v>
      </c>
      <c r="R611" s="25" t="e">
        <f t="shared" si="289"/>
        <v>#DIV/0!</v>
      </c>
      <c r="S611" s="25" t="e">
        <f t="shared" si="290"/>
        <v>#DIV/0!</v>
      </c>
      <c r="T611" s="25" t="e">
        <f t="shared" si="291"/>
        <v>#DIV/0!</v>
      </c>
      <c r="U611" s="25" t="e">
        <f t="shared" si="292"/>
        <v>#DIV/0!</v>
      </c>
      <c r="V611" s="25" t="e">
        <f t="shared" ref="V611:W630" si="301">IF(AND($D611&gt;0,$D611&lt;=0.88),"ПАТОЛОГИЯ",IF(AND($D611&gt;0.88,$D611&lt;=0.91),"Слабая",IF(AND($D611&gt;0.91,$D611&lt;=0.95),"Средняя",IF(AND($D611&gt;0.95,$D611&lt;=0.97),"Хорошая",IF(AND($D611&gt;0.97,$D611&lt;=1),"Высокая","ОШИБКА")))))</f>
        <v>#DIV/0!</v>
      </c>
      <c r="W611" s="25" t="e">
        <f t="shared" si="301"/>
        <v>#DIV/0!</v>
      </c>
      <c r="X611" s="25" t="e">
        <f t="shared" si="293"/>
        <v>#DIV/0!</v>
      </c>
      <c r="Y611" s="25" t="e">
        <f t="shared" ref="Y611:AC620" si="302">IF(AND($D611&gt;0,$D611&lt;=0.89),"ПАТОЛОГИЯ",IF(AND($D611&gt;0.89,$D611&lt;=0.91),"Слабая",IF(AND($D611&gt;91,$D611&lt;=0.93),"Средняя",IF(AND($D611&gt;0.93,$D611&lt;=0.96),"Хорошая",IF(AND($D611&gt;0.96,$D611&lt;=1),"Высокая","ОШИБКА")))))</f>
        <v>#DIV/0!</v>
      </c>
      <c r="Z611" s="25" t="e">
        <f t="shared" si="302"/>
        <v>#DIV/0!</v>
      </c>
      <c r="AA611" s="25" t="e">
        <f t="shared" si="302"/>
        <v>#DIV/0!</v>
      </c>
      <c r="AB611" s="25" t="e">
        <f t="shared" si="302"/>
        <v>#DIV/0!</v>
      </c>
      <c r="AC611" s="25" t="e">
        <f t="shared" si="302"/>
        <v>#DIV/0!</v>
      </c>
      <c r="AD611" s="25" t="e">
        <f t="shared" ref="AD611:AE630" si="303">IF(AND($D611&gt;0,$D611&lt;=0.9),"ПАТОЛОГИЯ",IF($D611=0.91,"Слабая",IF(AND($D611&gt;0.91,$D611&lt;=0.94),"Средняя",IF(AND($D611&gt;0.94,$D611&lt;=0.97),"Хорошая",IF(AND($D611&gt;0.97,$D611&lt;=1),"Высокая","ОШИБКА")))))</f>
        <v>#DIV/0!</v>
      </c>
      <c r="AE611" s="25" t="e">
        <f t="shared" si="303"/>
        <v>#DIV/0!</v>
      </c>
      <c r="AF611" s="25" t="e">
        <f t="shared" ref="AF611:AG630" si="304">IF(AND($D611&gt;0,$D611&lt;=0.9),"ПАТОЛОГИЯ",IF(AND($D611&gt;0.9,$D611&lt;=92),"Слабая",IF(AND($D611&gt;92,$D611&lt;=0.95),"Средняя",IF(AND($D611&gt;0.95,$D611&lt;=0.97),"Хорошая",IF(AND($D611&gt;0.97,$D611&lt;=1),"Высокая","ОШИБКА")))))</f>
        <v>#DIV/0!</v>
      </c>
      <c r="AG611" s="25" t="e">
        <f t="shared" si="304"/>
        <v>#DIV/0!</v>
      </c>
    </row>
    <row r="612" spans="1:33" x14ac:dyDescent="0.25">
      <c r="A612" s="1">
        <f>'Тулуз-Пьерон'!A616</f>
        <v>0</v>
      </c>
      <c r="B612" s="1" t="e">
        <f>AVERAGE('Тулуз-Пьерон'!H616:Q616)</f>
        <v>#DIV/0!</v>
      </c>
      <c r="C612" s="1" t="e">
        <f>AVERAGE('Тулуз-Пьерон'!R616:AA616)</f>
        <v>#DIV/0!</v>
      </c>
      <c r="D612" s="26" t="e">
        <f t="shared" si="282"/>
        <v>#DIV/0!</v>
      </c>
      <c r="E612" s="26" t="e">
        <f>STDEV('Тулуз-Пьерон'!H616:Q616)</f>
        <v>#DIV/0!</v>
      </c>
      <c r="F612" s="26" t="e">
        <f>STDEV('Тулуз-Пьерон'!R616:AA616)</f>
        <v>#DIV/0!</v>
      </c>
      <c r="G612" s="26" t="e">
        <f>SQRT(RSQ('Тулуз-Пьерон'!H616:Q616,'Тулуз-Пьерон'!R616:AA616))</f>
        <v>#DIV/0!</v>
      </c>
      <c r="J612" s="25" t="e">
        <f t="shared" si="283"/>
        <v>#DIV/0!</v>
      </c>
      <c r="K612" s="25" t="e">
        <f t="shared" si="284"/>
        <v>#DIV/0!</v>
      </c>
      <c r="L612" s="25" t="e">
        <f t="shared" si="285"/>
        <v>#DIV/0!</v>
      </c>
      <c r="M612" s="25" t="e">
        <f t="shared" si="300"/>
        <v>#DIV/0!</v>
      </c>
      <c r="N612" s="25" t="e">
        <f t="shared" si="300"/>
        <v>#DIV/0!</v>
      </c>
      <c r="O612" s="25" t="e">
        <f t="shared" si="286"/>
        <v>#DIV/0!</v>
      </c>
      <c r="P612" s="25" t="e">
        <f t="shared" si="287"/>
        <v>#DIV/0!</v>
      </c>
      <c r="Q612" s="25" t="e">
        <f t="shared" si="288"/>
        <v>#DIV/0!</v>
      </c>
      <c r="R612" s="25" t="e">
        <f t="shared" si="289"/>
        <v>#DIV/0!</v>
      </c>
      <c r="S612" s="25" t="e">
        <f t="shared" si="290"/>
        <v>#DIV/0!</v>
      </c>
      <c r="T612" s="25" t="e">
        <f t="shared" si="291"/>
        <v>#DIV/0!</v>
      </c>
      <c r="U612" s="25" t="e">
        <f t="shared" si="292"/>
        <v>#DIV/0!</v>
      </c>
      <c r="V612" s="25" t="e">
        <f t="shared" si="301"/>
        <v>#DIV/0!</v>
      </c>
      <c r="W612" s="25" t="e">
        <f t="shared" si="301"/>
        <v>#DIV/0!</v>
      </c>
      <c r="X612" s="25" t="e">
        <f t="shared" si="293"/>
        <v>#DIV/0!</v>
      </c>
      <c r="Y612" s="25" t="e">
        <f t="shared" si="302"/>
        <v>#DIV/0!</v>
      </c>
      <c r="Z612" s="25" t="e">
        <f t="shared" si="302"/>
        <v>#DIV/0!</v>
      </c>
      <c r="AA612" s="25" t="e">
        <f t="shared" si="302"/>
        <v>#DIV/0!</v>
      </c>
      <c r="AB612" s="25" t="e">
        <f t="shared" si="302"/>
        <v>#DIV/0!</v>
      </c>
      <c r="AC612" s="25" t="e">
        <f t="shared" si="302"/>
        <v>#DIV/0!</v>
      </c>
      <c r="AD612" s="25" t="e">
        <f t="shared" si="303"/>
        <v>#DIV/0!</v>
      </c>
      <c r="AE612" s="25" t="e">
        <f t="shared" si="303"/>
        <v>#DIV/0!</v>
      </c>
      <c r="AF612" s="25" t="e">
        <f t="shared" si="304"/>
        <v>#DIV/0!</v>
      </c>
      <c r="AG612" s="25" t="e">
        <f t="shared" si="304"/>
        <v>#DIV/0!</v>
      </c>
    </row>
    <row r="613" spans="1:33" x14ac:dyDescent="0.25">
      <c r="A613" s="1">
        <f>'Тулуз-Пьерон'!A617</f>
        <v>0</v>
      </c>
      <c r="B613" s="1" t="e">
        <f>AVERAGE('Тулуз-Пьерон'!H617:Q617)</f>
        <v>#DIV/0!</v>
      </c>
      <c r="C613" s="1" t="e">
        <f>AVERAGE('Тулуз-Пьерон'!R617:AA617)</f>
        <v>#DIV/0!</v>
      </c>
      <c r="D613" s="26" t="e">
        <f t="shared" si="282"/>
        <v>#DIV/0!</v>
      </c>
      <c r="E613" s="26" t="e">
        <f>STDEV('Тулуз-Пьерон'!H617:Q617)</f>
        <v>#DIV/0!</v>
      </c>
      <c r="F613" s="26" t="e">
        <f>STDEV('Тулуз-Пьерон'!R617:AA617)</f>
        <v>#DIV/0!</v>
      </c>
      <c r="G613" s="26" t="e">
        <f>SQRT(RSQ('Тулуз-Пьерон'!H617:Q617,'Тулуз-Пьерон'!R617:AA617))</f>
        <v>#DIV/0!</v>
      </c>
      <c r="J613" s="25" t="e">
        <f t="shared" si="283"/>
        <v>#DIV/0!</v>
      </c>
      <c r="K613" s="25" t="e">
        <f t="shared" si="284"/>
        <v>#DIV/0!</v>
      </c>
      <c r="L613" s="25" t="e">
        <f t="shared" si="285"/>
        <v>#DIV/0!</v>
      </c>
      <c r="M613" s="25" t="e">
        <f t="shared" si="300"/>
        <v>#DIV/0!</v>
      </c>
      <c r="N613" s="25" t="e">
        <f t="shared" si="300"/>
        <v>#DIV/0!</v>
      </c>
      <c r="O613" s="25" t="e">
        <f t="shared" si="286"/>
        <v>#DIV/0!</v>
      </c>
      <c r="P613" s="25" t="e">
        <f t="shared" si="287"/>
        <v>#DIV/0!</v>
      </c>
      <c r="Q613" s="25" t="e">
        <f t="shared" si="288"/>
        <v>#DIV/0!</v>
      </c>
      <c r="R613" s="25" t="e">
        <f t="shared" si="289"/>
        <v>#DIV/0!</v>
      </c>
      <c r="S613" s="25" t="e">
        <f t="shared" si="290"/>
        <v>#DIV/0!</v>
      </c>
      <c r="T613" s="25" t="e">
        <f t="shared" si="291"/>
        <v>#DIV/0!</v>
      </c>
      <c r="U613" s="25" t="e">
        <f t="shared" si="292"/>
        <v>#DIV/0!</v>
      </c>
      <c r="V613" s="25" t="e">
        <f t="shared" si="301"/>
        <v>#DIV/0!</v>
      </c>
      <c r="W613" s="25" t="e">
        <f t="shared" si="301"/>
        <v>#DIV/0!</v>
      </c>
      <c r="X613" s="25" t="e">
        <f t="shared" si="293"/>
        <v>#DIV/0!</v>
      </c>
      <c r="Y613" s="25" t="e">
        <f t="shared" si="302"/>
        <v>#DIV/0!</v>
      </c>
      <c r="Z613" s="25" t="e">
        <f t="shared" si="302"/>
        <v>#DIV/0!</v>
      </c>
      <c r="AA613" s="25" t="e">
        <f t="shared" si="302"/>
        <v>#DIV/0!</v>
      </c>
      <c r="AB613" s="25" t="e">
        <f t="shared" si="302"/>
        <v>#DIV/0!</v>
      </c>
      <c r="AC613" s="25" t="e">
        <f t="shared" si="302"/>
        <v>#DIV/0!</v>
      </c>
      <c r="AD613" s="25" t="e">
        <f t="shared" si="303"/>
        <v>#DIV/0!</v>
      </c>
      <c r="AE613" s="25" t="e">
        <f t="shared" si="303"/>
        <v>#DIV/0!</v>
      </c>
      <c r="AF613" s="25" t="e">
        <f t="shared" si="304"/>
        <v>#DIV/0!</v>
      </c>
      <c r="AG613" s="25" t="e">
        <f t="shared" si="304"/>
        <v>#DIV/0!</v>
      </c>
    </row>
    <row r="614" spans="1:33" x14ac:dyDescent="0.25">
      <c r="A614" s="1">
        <f>'Тулуз-Пьерон'!A618</f>
        <v>0</v>
      </c>
      <c r="B614" s="1" t="e">
        <f>AVERAGE('Тулуз-Пьерон'!H618:Q618)</f>
        <v>#DIV/0!</v>
      </c>
      <c r="C614" s="1" t="e">
        <f>AVERAGE('Тулуз-Пьерон'!R618:AA618)</f>
        <v>#DIV/0!</v>
      </c>
      <c r="D614" s="26" t="e">
        <f t="shared" si="282"/>
        <v>#DIV/0!</v>
      </c>
      <c r="E614" s="26" t="e">
        <f>STDEV('Тулуз-Пьерон'!H618:Q618)</f>
        <v>#DIV/0!</v>
      </c>
      <c r="F614" s="26" t="e">
        <f>STDEV('Тулуз-Пьерон'!R618:AA618)</f>
        <v>#DIV/0!</v>
      </c>
      <c r="G614" s="26" t="e">
        <f>SQRT(RSQ('Тулуз-Пьерон'!H618:Q618,'Тулуз-Пьерон'!R618:AA618))</f>
        <v>#DIV/0!</v>
      </c>
      <c r="J614" s="25" t="e">
        <f t="shared" si="283"/>
        <v>#DIV/0!</v>
      </c>
      <c r="K614" s="25" t="e">
        <f t="shared" si="284"/>
        <v>#DIV/0!</v>
      </c>
      <c r="L614" s="25" t="e">
        <f t="shared" si="285"/>
        <v>#DIV/0!</v>
      </c>
      <c r="M614" s="25" t="e">
        <f t="shared" si="300"/>
        <v>#DIV/0!</v>
      </c>
      <c r="N614" s="25" t="e">
        <f t="shared" si="300"/>
        <v>#DIV/0!</v>
      </c>
      <c r="O614" s="25" t="e">
        <f t="shared" si="286"/>
        <v>#DIV/0!</v>
      </c>
      <c r="P614" s="25" t="e">
        <f t="shared" si="287"/>
        <v>#DIV/0!</v>
      </c>
      <c r="Q614" s="25" t="e">
        <f t="shared" si="288"/>
        <v>#DIV/0!</v>
      </c>
      <c r="R614" s="25" t="e">
        <f t="shared" si="289"/>
        <v>#DIV/0!</v>
      </c>
      <c r="S614" s="25" t="e">
        <f t="shared" si="290"/>
        <v>#DIV/0!</v>
      </c>
      <c r="T614" s="25" t="e">
        <f t="shared" si="291"/>
        <v>#DIV/0!</v>
      </c>
      <c r="U614" s="25" t="e">
        <f t="shared" si="292"/>
        <v>#DIV/0!</v>
      </c>
      <c r="V614" s="25" t="e">
        <f t="shared" si="301"/>
        <v>#DIV/0!</v>
      </c>
      <c r="W614" s="25" t="e">
        <f t="shared" si="301"/>
        <v>#DIV/0!</v>
      </c>
      <c r="X614" s="25" t="e">
        <f t="shared" si="293"/>
        <v>#DIV/0!</v>
      </c>
      <c r="Y614" s="25" t="e">
        <f t="shared" si="302"/>
        <v>#DIV/0!</v>
      </c>
      <c r="Z614" s="25" t="e">
        <f t="shared" si="302"/>
        <v>#DIV/0!</v>
      </c>
      <c r="AA614" s="25" t="e">
        <f t="shared" si="302"/>
        <v>#DIV/0!</v>
      </c>
      <c r="AB614" s="25" t="e">
        <f t="shared" si="302"/>
        <v>#DIV/0!</v>
      </c>
      <c r="AC614" s="25" t="e">
        <f t="shared" si="302"/>
        <v>#DIV/0!</v>
      </c>
      <c r="AD614" s="25" t="e">
        <f t="shared" si="303"/>
        <v>#DIV/0!</v>
      </c>
      <c r="AE614" s="25" t="e">
        <f t="shared" si="303"/>
        <v>#DIV/0!</v>
      </c>
      <c r="AF614" s="25" t="e">
        <f t="shared" si="304"/>
        <v>#DIV/0!</v>
      </c>
      <c r="AG614" s="25" t="e">
        <f t="shared" si="304"/>
        <v>#DIV/0!</v>
      </c>
    </row>
    <row r="615" spans="1:33" x14ac:dyDescent="0.25">
      <c r="A615" s="1">
        <f>'Тулуз-Пьерон'!A619</f>
        <v>0</v>
      </c>
      <c r="B615" s="1" t="e">
        <f>AVERAGE('Тулуз-Пьерон'!H619:Q619)</f>
        <v>#DIV/0!</v>
      </c>
      <c r="C615" s="1" t="e">
        <f>AVERAGE('Тулуз-Пьерон'!R619:AA619)</f>
        <v>#DIV/0!</v>
      </c>
      <c r="D615" s="26" t="e">
        <f t="shared" si="282"/>
        <v>#DIV/0!</v>
      </c>
      <c r="E615" s="26" t="e">
        <f>STDEV('Тулуз-Пьерон'!H619:Q619)</f>
        <v>#DIV/0!</v>
      </c>
      <c r="F615" s="26" t="e">
        <f>STDEV('Тулуз-Пьерон'!R619:AA619)</f>
        <v>#DIV/0!</v>
      </c>
      <c r="G615" s="26" t="e">
        <f>SQRT(RSQ('Тулуз-Пьерон'!H619:Q619,'Тулуз-Пьерон'!R619:AA619))</f>
        <v>#DIV/0!</v>
      </c>
      <c r="J615" s="25" t="e">
        <f t="shared" si="283"/>
        <v>#DIV/0!</v>
      </c>
      <c r="K615" s="25" t="e">
        <f t="shared" si="284"/>
        <v>#DIV/0!</v>
      </c>
      <c r="L615" s="25" t="e">
        <f t="shared" si="285"/>
        <v>#DIV/0!</v>
      </c>
      <c r="M615" s="25" t="e">
        <f t="shared" si="300"/>
        <v>#DIV/0!</v>
      </c>
      <c r="N615" s="25" t="e">
        <f t="shared" si="300"/>
        <v>#DIV/0!</v>
      </c>
      <c r="O615" s="25" t="e">
        <f t="shared" si="286"/>
        <v>#DIV/0!</v>
      </c>
      <c r="P615" s="25" t="e">
        <f t="shared" si="287"/>
        <v>#DIV/0!</v>
      </c>
      <c r="Q615" s="25" t="e">
        <f t="shared" si="288"/>
        <v>#DIV/0!</v>
      </c>
      <c r="R615" s="25" t="e">
        <f t="shared" si="289"/>
        <v>#DIV/0!</v>
      </c>
      <c r="S615" s="25" t="e">
        <f t="shared" si="290"/>
        <v>#DIV/0!</v>
      </c>
      <c r="T615" s="25" t="e">
        <f t="shared" si="291"/>
        <v>#DIV/0!</v>
      </c>
      <c r="U615" s="25" t="e">
        <f t="shared" si="292"/>
        <v>#DIV/0!</v>
      </c>
      <c r="V615" s="25" t="e">
        <f t="shared" si="301"/>
        <v>#DIV/0!</v>
      </c>
      <c r="W615" s="25" t="e">
        <f t="shared" si="301"/>
        <v>#DIV/0!</v>
      </c>
      <c r="X615" s="25" t="e">
        <f t="shared" si="293"/>
        <v>#DIV/0!</v>
      </c>
      <c r="Y615" s="25" t="e">
        <f t="shared" si="302"/>
        <v>#DIV/0!</v>
      </c>
      <c r="Z615" s="25" t="e">
        <f t="shared" si="302"/>
        <v>#DIV/0!</v>
      </c>
      <c r="AA615" s="25" t="e">
        <f t="shared" si="302"/>
        <v>#DIV/0!</v>
      </c>
      <c r="AB615" s="25" t="e">
        <f t="shared" si="302"/>
        <v>#DIV/0!</v>
      </c>
      <c r="AC615" s="25" t="e">
        <f t="shared" si="302"/>
        <v>#DIV/0!</v>
      </c>
      <c r="AD615" s="25" t="e">
        <f t="shared" si="303"/>
        <v>#DIV/0!</v>
      </c>
      <c r="AE615" s="25" t="e">
        <f t="shared" si="303"/>
        <v>#DIV/0!</v>
      </c>
      <c r="AF615" s="25" t="e">
        <f t="shared" si="304"/>
        <v>#DIV/0!</v>
      </c>
      <c r="AG615" s="25" t="e">
        <f t="shared" si="304"/>
        <v>#DIV/0!</v>
      </c>
    </row>
    <row r="616" spans="1:33" x14ac:dyDescent="0.25">
      <c r="A616" s="1">
        <f>'Тулуз-Пьерон'!A620</f>
        <v>0</v>
      </c>
      <c r="B616" s="1" t="e">
        <f>AVERAGE('Тулуз-Пьерон'!H620:Q620)</f>
        <v>#DIV/0!</v>
      </c>
      <c r="C616" s="1" t="e">
        <f>AVERAGE('Тулуз-Пьерон'!R620:AA620)</f>
        <v>#DIV/0!</v>
      </c>
      <c r="D616" s="26" t="e">
        <f t="shared" si="282"/>
        <v>#DIV/0!</v>
      </c>
      <c r="E616" s="26" t="e">
        <f>STDEV('Тулуз-Пьерон'!H620:Q620)</f>
        <v>#DIV/0!</v>
      </c>
      <c r="F616" s="26" t="e">
        <f>STDEV('Тулуз-Пьерон'!R620:AA620)</f>
        <v>#DIV/0!</v>
      </c>
      <c r="G616" s="26" t="e">
        <f>SQRT(RSQ('Тулуз-Пьерон'!H620:Q620,'Тулуз-Пьерон'!R620:AA620))</f>
        <v>#DIV/0!</v>
      </c>
      <c r="J616" s="25" t="e">
        <f t="shared" si="283"/>
        <v>#DIV/0!</v>
      </c>
      <c r="K616" s="25" t="e">
        <f t="shared" si="284"/>
        <v>#DIV/0!</v>
      </c>
      <c r="L616" s="25" t="e">
        <f t="shared" si="285"/>
        <v>#DIV/0!</v>
      </c>
      <c r="M616" s="25" t="e">
        <f t="shared" si="300"/>
        <v>#DIV/0!</v>
      </c>
      <c r="N616" s="25" t="e">
        <f t="shared" si="300"/>
        <v>#DIV/0!</v>
      </c>
      <c r="O616" s="25" t="e">
        <f t="shared" si="286"/>
        <v>#DIV/0!</v>
      </c>
      <c r="P616" s="25" t="e">
        <f t="shared" si="287"/>
        <v>#DIV/0!</v>
      </c>
      <c r="Q616" s="25" t="e">
        <f t="shared" si="288"/>
        <v>#DIV/0!</v>
      </c>
      <c r="R616" s="25" t="e">
        <f t="shared" si="289"/>
        <v>#DIV/0!</v>
      </c>
      <c r="S616" s="25" t="e">
        <f t="shared" si="290"/>
        <v>#DIV/0!</v>
      </c>
      <c r="T616" s="25" t="e">
        <f t="shared" si="291"/>
        <v>#DIV/0!</v>
      </c>
      <c r="U616" s="25" t="e">
        <f t="shared" si="292"/>
        <v>#DIV/0!</v>
      </c>
      <c r="V616" s="25" t="e">
        <f t="shared" si="301"/>
        <v>#DIV/0!</v>
      </c>
      <c r="W616" s="25" t="e">
        <f t="shared" si="301"/>
        <v>#DIV/0!</v>
      </c>
      <c r="X616" s="25" t="e">
        <f t="shared" si="293"/>
        <v>#DIV/0!</v>
      </c>
      <c r="Y616" s="25" t="e">
        <f t="shared" si="302"/>
        <v>#DIV/0!</v>
      </c>
      <c r="Z616" s="25" t="e">
        <f t="shared" si="302"/>
        <v>#DIV/0!</v>
      </c>
      <c r="AA616" s="25" t="e">
        <f t="shared" si="302"/>
        <v>#DIV/0!</v>
      </c>
      <c r="AB616" s="25" t="e">
        <f t="shared" si="302"/>
        <v>#DIV/0!</v>
      </c>
      <c r="AC616" s="25" t="e">
        <f t="shared" si="302"/>
        <v>#DIV/0!</v>
      </c>
      <c r="AD616" s="25" t="e">
        <f t="shared" si="303"/>
        <v>#DIV/0!</v>
      </c>
      <c r="AE616" s="25" t="e">
        <f t="shared" si="303"/>
        <v>#DIV/0!</v>
      </c>
      <c r="AF616" s="25" t="e">
        <f t="shared" si="304"/>
        <v>#DIV/0!</v>
      </c>
      <c r="AG616" s="25" t="e">
        <f t="shared" si="304"/>
        <v>#DIV/0!</v>
      </c>
    </row>
    <row r="617" spans="1:33" x14ac:dyDescent="0.25">
      <c r="A617" s="1">
        <f>'Тулуз-Пьерон'!A621</f>
        <v>0</v>
      </c>
      <c r="B617" s="1" t="e">
        <f>AVERAGE('Тулуз-Пьерон'!H621:Q621)</f>
        <v>#DIV/0!</v>
      </c>
      <c r="C617" s="1" t="e">
        <f>AVERAGE('Тулуз-Пьерон'!R621:AA621)</f>
        <v>#DIV/0!</v>
      </c>
      <c r="D617" s="26" t="e">
        <f t="shared" si="282"/>
        <v>#DIV/0!</v>
      </c>
      <c r="E617" s="26" t="e">
        <f>STDEV('Тулуз-Пьерон'!H621:Q621)</f>
        <v>#DIV/0!</v>
      </c>
      <c r="F617" s="26" t="e">
        <f>STDEV('Тулуз-Пьерон'!R621:AA621)</f>
        <v>#DIV/0!</v>
      </c>
      <c r="G617" s="26" t="e">
        <f>SQRT(RSQ('Тулуз-Пьерон'!H621:Q621,'Тулуз-Пьерон'!R621:AA621))</f>
        <v>#DIV/0!</v>
      </c>
      <c r="J617" s="25" t="e">
        <f t="shared" si="283"/>
        <v>#DIV/0!</v>
      </c>
      <c r="K617" s="25" t="e">
        <f t="shared" si="284"/>
        <v>#DIV/0!</v>
      </c>
      <c r="L617" s="25" t="e">
        <f t="shared" si="285"/>
        <v>#DIV/0!</v>
      </c>
      <c r="M617" s="25" t="e">
        <f t="shared" si="300"/>
        <v>#DIV/0!</v>
      </c>
      <c r="N617" s="25" t="e">
        <f t="shared" si="300"/>
        <v>#DIV/0!</v>
      </c>
      <c r="O617" s="25" t="e">
        <f t="shared" si="286"/>
        <v>#DIV/0!</v>
      </c>
      <c r="P617" s="25" t="e">
        <f t="shared" si="287"/>
        <v>#DIV/0!</v>
      </c>
      <c r="Q617" s="25" t="e">
        <f t="shared" si="288"/>
        <v>#DIV/0!</v>
      </c>
      <c r="R617" s="25" t="e">
        <f t="shared" si="289"/>
        <v>#DIV/0!</v>
      </c>
      <c r="S617" s="25" t="e">
        <f t="shared" si="290"/>
        <v>#DIV/0!</v>
      </c>
      <c r="T617" s="25" t="e">
        <f t="shared" si="291"/>
        <v>#DIV/0!</v>
      </c>
      <c r="U617" s="25" t="e">
        <f t="shared" si="292"/>
        <v>#DIV/0!</v>
      </c>
      <c r="V617" s="25" t="e">
        <f t="shared" si="301"/>
        <v>#DIV/0!</v>
      </c>
      <c r="W617" s="25" t="e">
        <f t="shared" si="301"/>
        <v>#DIV/0!</v>
      </c>
      <c r="X617" s="25" t="e">
        <f t="shared" si="293"/>
        <v>#DIV/0!</v>
      </c>
      <c r="Y617" s="25" t="e">
        <f t="shared" si="302"/>
        <v>#DIV/0!</v>
      </c>
      <c r="Z617" s="25" t="e">
        <f t="shared" si="302"/>
        <v>#DIV/0!</v>
      </c>
      <c r="AA617" s="25" t="e">
        <f t="shared" si="302"/>
        <v>#DIV/0!</v>
      </c>
      <c r="AB617" s="25" t="e">
        <f t="shared" si="302"/>
        <v>#DIV/0!</v>
      </c>
      <c r="AC617" s="25" t="e">
        <f t="shared" si="302"/>
        <v>#DIV/0!</v>
      </c>
      <c r="AD617" s="25" t="e">
        <f t="shared" si="303"/>
        <v>#DIV/0!</v>
      </c>
      <c r="AE617" s="25" t="e">
        <f t="shared" si="303"/>
        <v>#DIV/0!</v>
      </c>
      <c r="AF617" s="25" t="e">
        <f t="shared" si="304"/>
        <v>#DIV/0!</v>
      </c>
      <c r="AG617" s="25" t="e">
        <f t="shared" si="304"/>
        <v>#DIV/0!</v>
      </c>
    </row>
    <row r="618" spans="1:33" x14ac:dyDescent="0.25">
      <c r="A618" s="1">
        <f>'Тулуз-Пьерон'!A622</f>
        <v>0</v>
      </c>
      <c r="B618" s="1" t="e">
        <f>AVERAGE('Тулуз-Пьерон'!H622:Q622)</f>
        <v>#DIV/0!</v>
      </c>
      <c r="C618" s="1" t="e">
        <f>AVERAGE('Тулуз-Пьерон'!R622:AA622)</f>
        <v>#DIV/0!</v>
      </c>
      <c r="D618" s="26" t="e">
        <f t="shared" si="282"/>
        <v>#DIV/0!</v>
      </c>
      <c r="E618" s="26" t="e">
        <f>STDEV('Тулуз-Пьерон'!H622:Q622)</f>
        <v>#DIV/0!</v>
      </c>
      <c r="F618" s="26" t="e">
        <f>STDEV('Тулуз-Пьерон'!R622:AA622)</f>
        <v>#DIV/0!</v>
      </c>
      <c r="G618" s="26" t="e">
        <f>SQRT(RSQ('Тулуз-Пьерон'!H622:Q622,'Тулуз-Пьерон'!R622:AA622))</f>
        <v>#DIV/0!</v>
      </c>
      <c r="J618" s="25" t="e">
        <f t="shared" si="283"/>
        <v>#DIV/0!</v>
      </c>
      <c r="K618" s="25" t="e">
        <f t="shared" si="284"/>
        <v>#DIV/0!</v>
      </c>
      <c r="L618" s="25" t="e">
        <f t="shared" si="285"/>
        <v>#DIV/0!</v>
      </c>
      <c r="M618" s="25" t="e">
        <f t="shared" si="300"/>
        <v>#DIV/0!</v>
      </c>
      <c r="N618" s="25" t="e">
        <f t="shared" si="300"/>
        <v>#DIV/0!</v>
      </c>
      <c r="O618" s="25" t="e">
        <f t="shared" si="286"/>
        <v>#DIV/0!</v>
      </c>
      <c r="P618" s="25" t="e">
        <f t="shared" si="287"/>
        <v>#DIV/0!</v>
      </c>
      <c r="Q618" s="25" t="e">
        <f t="shared" si="288"/>
        <v>#DIV/0!</v>
      </c>
      <c r="R618" s="25" t="e">
        <f t="shared" si="289"/>
        <v>#DIV/0!</v>
      </c>
      <c r="S618" s="25" t="e">
        <f t="shared" si="290"/>
        <v>#DIV/0!</v>
      </c>
      <c r="T618" s="25" t="e">
        <f t="shared" si="291"/>
        <v>#DIV/0!</v>
      </c>
      <c r="U618" s="25" t="e">
        <f t="shared" si="292"/>
        <v>#DIV/0!</v>
      </c>
      <c r="V618" s="25" t="e">
        <f t="shared" si="301"/>
        <v>#DIV/0!</v>
      </c>
      <c r="W618" s="25" t="e">
        <f t="shared" si="301"/>
        <v>#DIV/0!</v>
      </c>
      <c r="X618" s="25" t="e">
        <f t="shared" si="293"/>
        <v>#DIV/0!</v>
      </c>
      <c r="Y618" s="25" t="e">
        <f t="shared" si="302"/>
        <v>#DIV/0!</v>
      </c>
      <c r="Z618" s="25" t="e">
        <f t="shared" si="302"/>
        <v>#DIV/0!</v>
      </c>
      <c r="AA618" s="25" t="e">
        <f t="shared" si="302"/>
        <v>#DIV/0!</v>
      </c>
      <c r="AB618" s="25" t="e">
        <f t="shared" si="302"/>
        <v>#DIV/0!</v>
      </c>
      <c r="AC618" s="25" t="e">
        <f t="shared" si="302"/>
        <v>#DIV/0!</v>
      </c>
      <c r="AD618" s="25" t="e">
        <f t="shared" si="303"/>
        <v>#DIV/0!</v>
      </c>
      <c r="AE618" s="25" t="e">
        <f t="shared" si="303"/>
        <v>#DIV/0!</v>
      </c>
      <c r="AF618" s="25" t="e">
        <f t="shared" si="304"/>
        <v>#DIV/0!</v>
      </c>
      <c r="AG618" s="25" t="e">
        <f t="shared" si="304"/>
        <v>#DIV/0!</v>
      </c>
    </row>
    <row r="619" spans="1:33" x14ac:dyDescent="0.25">
      <c r="A619" s="1">
        <f>'Тулуз-Пьерон'!A623</f>
        <v>0</v>
      </c>
      <c r="B619" s="1" t="e">
        <f>AVERAGE('Тулуз-Пьерон'!H623:Q623)</f>
        <v>#DIV/0!</v>
      </c>
      <c r="C619" s="1" t="e">
        <f>AVERAGE('Тулуз-Пьерон'!R623:AA623)</f>
        <v>#DIV/0!</v>
      </c>
      <c r="D619" s="26" t="e">
        <f t="shared" si="282"/>
        <v>#DIV/0!</v>
      </c>
      <c r="E619" s="26" t="e">
        <f>STDEV('Тулуз-Пьерон'!H623:Q623)</f>
        <v>#DIV/0!</v>
      </c>
      <c r="F619" s="26" t="e">
        <f>STDEV('Тулуз-Пьерон'!R623:AA623)</f>
        <v>#DIV/0!</v>
      </c>
      <c r="G619" s="26" t="e">
        <f>SQRT(RSQ('Тулуз-Пьерон'!H623:Q623,'Тулуз-Пьерон'!R623:AA623))</f>
        <v>#DIV/0!</v>
      </c>
      <c r="J619" s="25" t="e">
        <f t="shared" si="283"/>
        <v>#DIV/0!</v>
      </c>
      <c r="K619" s="25" t="e">
        <f t="shared" si="284"/>
        <v>#DIV/0!</v>
      </c>
      <c r="L619" s="25" t="e">
        <f t="shared" si="285"/>
        <v>#DIV/0!</v>
      </c>
      <c r="M619" s="25" t="e">
        <f t="shared" si="300"/>
        <v>#DIV/0!</v>
      </c>
      <c r="N619" s="25" t="e">
        <f t="shared" si="300"/>
        <v>#DIV/0!</v>
      </c>
      <c r="O619" s="25" t="e">
        <f t="shared" si="286"/>
        <v>#DIV/0!</v>
      </c>
      <c r="P619" s="25" t="e">
        <f t="shared" si="287"/>
        <v>#DIV/0!</v>
      </c>
      <c r="Q619" s="25" t="e">
        <f t="shared" si="288"/>
        <v>#DIV/0!</v>
      </c>
      <c r="R619" s="25" t="e">
        <f t="shared" si="289"/>
        <v>#DIV/0!</v>
      </c>
      <c r="S619" s="25" t="e">
        <f t="shared" si="290"/>
        <v>#DIV/0!</v>
      </c>
      <c r="T619" s="25" t="e">
        <f t="shared" si="291"/>
        <v>#DIV/0!</v>
      </c>
      <c r="U619" s="25" t="e">
        <f t="shared" si="292"/>
        <v>#DIV/0!</v>
      </c>
      <c r="V619" s="25" t="e">
        <f t="shared" si="301"/>
        <v>#DIV/0!</v>
      </c>
      <c r="W619" s="25" t="e">
        <f t="shared" si="301"/>
        <v>#DIV/0!</v>
      </c>
      <c r="X619" s="25" t="e">
        <f t="shared" si="293"/>
        <v>#DIV/0!</v>
      </c>
      <c r="Y619" s="25" t="e">
        <f t="shared" si="302"/>
        <v>#DIV/0!</v>
      </c>
      <c r="Z619" s="25" t="e">
        <f t="shared" si="302"/>
        <v>#DIV/0!</v>
      </c>
      <c r="AA619" s="25" t="e">
        <f t="shared" si="302"/>
        <v>#DIV/0!</v>
      </c>
      <c r="AB619" s="25" t="e">
        <f t="shared" si="302"/>
        <v>#DIV/0!</v>
      </c>
      <c r="AC619" s="25" t="e">
        <f t="shared" si="302"/>
        <v>#DIV/0!</v>
      </c>
      <c r="AD619" s="25" t="e">
        <f t="shared" si="303"/>
        <v>#DIV/0!</v>
      </c>
      <c r="AE619" s="25" t="e">
        <f t="shared" si="303"/>
        <v>#DIV/0!</v>
      </c>
      <c r="AF619" s="25" t="e">
        <f t="shared" si="304"/>
        <v>#DIV/0!</v>
      </c>
      <c r="AG619" s="25" t="e">
        <f t="shared" si="304"/>
        <v>#DIV/0!</v>
      </c>
    </row>
    <row r="620" spans="1:33" x14ac:dyDescent="0.25">
      <c r="A620" s="1">
        <f>'Тулуз-Пьерон'!A624</f>
        <v>0</v>
      </c>
      <c r="B620" s="1" t="e">
        <f>AVERAGE('Тулуз-Пьерон'!H624:Q624)</f>
        <v>#DIV/0!</v>
      </c>
      <c r="C620" s="1" t="e">
        <f>AVERAGE('Тулуз-Пьерон'!R624:AA624)</f>
        <v>#DIV/0!</v>
      </c>
      <c r="D620" s="26" t="e">
        <f t="shared" si="282"/>
        <v>#DIV/0!</v>
      </c>
      <c r="E620" s="26" t="e">
        <f>STDEV('Тулуз-Пьерон'!H624:Q624)</f>
        <v>#DIV/0!</v>
      </c>
      <c r="F620" s="26" t="e">
        <f>STDEV('Тулуз-Пьерон'!R624:AA624)</f>
        <v>#DIV/0!</v>
      </c>
      <c r="G620" s="26" t="e">
        <f>SQRT(RSQ('Тулуз-Пьерон'!H624:Q624,'Тулуз-Пьерон'!R624:AA624))</f>
        <v>#DIV/0!</v>
      </c>
      <c r="J620" s="25" t="e">
        <f t="shared" si="283"/>
        <v>#DIV/0!</v>
      </c>
      <c r="K620" s="25" t="e">
        <f t="shared" si="284"/>
        <v>#DIV/0!</v>
      </c>
      <c r="L620" s="25" t="e">
        <f t="shared" si="285"/>
        <v>#DIV/0!</v>
      </c>
      <c r="M620" s="25" t="e">
        <f t="shared" si="300"/>
        <v>#DIV/0!</v>
      </c>
      <c r="N620" s="25" t="e">
        <f t="shared" si="300"/>
        <v>#DIV/0!</v>
      </c>
      <c r="O620" s="25" t="e">
        <f t="shared" si="286"/>
        <v>#DIV/0!</v>
      </c>
      <c r="P620" s="25" t="e">
        <f t="shared" si="287"/>
        <v>#DIV/0!</v>
      </c>
      <c r="Q620" s="25" t="e">
        <f t="shared" si="288"/>
        <v>#DIV/0!</v>
      </c>
      <c r="R620" s="25" t="e">
        <f t="shared" si="289"/>
        <v>#DIV/0!</v>
      </c>
      <c r="S620" s="25" t="e">
        <f t="shared" si="290"/>
        <v>#DIV/0!</v>
      </c>
      <c r="T620" s="25" t="e">
        <f t="shared" si="291"/>
        <v>#DIV/0!</v>
      </c>
      <c r="U620" s="25" t="e">
        <f t="shared" si="292"/>
        <v>#DIV/0!</v>
      </c>
      <c r="V620" s="25" t="e">
        <f t="shared" si="301"/>
        <v>#DIV/0!</v>
      </c>
      <c r="W620" s="25" t="e">
        <f t="shared" si="301"/>
        <v>#DIV/0!</v>
      </c>
      <c r="X620" s="25" t="e">
        <f t="shared" si="293"/>
        <v>#DIV/0!</v>
      </c>
      <c r="Y620" s="25" t="e">
        <f t="shared" si="302"/>
        <v>#DIV/0!</v>
      </c>
      <c r="Z620" s="25" t="e">
        <f t="shared" si="302"/>
        <v>#DIV/0!</v>
      </c>
      <c r="AA620" s="25" t="e">
        <f t="shared" si="302"/>
        <v>#DIV/0!</v>
      </c>
      <c r="AB620" s="25" t="e">
        <f t="shared" si="302"/>
        <v>#DIV/0!</v>
      </c>
      <c r="AC620" s="25" t="e">
        <f t="shared" si="302"/>
        <v>#DIV/0!</v>
      </c>
      <c r="AD620" s="25" t="e">
        <f t="shared" si="303"/>
        <v>#DIV/0!</v>
      </c>
      <c r="AE620" s="25" t="e">
        <f t="shared" si="303"/>
        <v>#DIV/0!</v>
      </c>
      <c r="AF620" s="25" t="e">
        <f t="shared" si="304"/>
        <v>#DIV/0!</v>
      </c>
      <c r="AG620" s="25" t="e">
        <f t="shared" si="304"/>
        <v>#DIV/0!</v>
      </c>
    </row>
    <row r="621" spans="1:33" x14ac:dyDescent="0.25">
      <c r="A621" s="1">
        <f>'Тулуз-Пьерон'!A625</f>
        <v>0</v>
      </c>
      <c r="B621" s="1" t="e">
        <f>AVERAGE('Тулуз-Пьерон'!H625:Q625)</f>
        <v>#DIV/0!</v>
      </c>
      <c r="C621" s="1" t="e">
        <f>AVERAGE('Тулуз-Пьерон'!R625:AA625)</f>
        <v>#DIV/0!</v>
      </c>
      <c r="D621" s="26" t="e">
        <f t="shared" si="282"/>
        <v>#DIV/0!</v>
      </c>
      <c r="E621" s="26" t="e">
        <f>STDEV('Тулуз-Пьерон'!H625:Q625)</f>
        <v>#DIV/0!</v>
      </c>
      <c r="F621" s="26" t="e">
        <f>STDEV('Тулуз-Пьерон'!R625:AA625)</f>
        <v>#DIV/0!</v>
      </c>
      <c r="G621" s="26" t="e">
        <f>SQRT(RSQ('Тулуз-Пьерон'!H625:Q625,'Тулуз-Пьерон'!R625:AA625))</f>
        <v>#DIV/0!</v>
      </c>
      <c r="J621" s="25" t="e">
        <f t="shared" si="283"/>
        <v>#DIV/0!</v>
      </c>
      <c r="K621" s="25" t="e">
        <f t="shared" si="284"/>
        <v>#DIV/0!</v>
      </c>
      <c r="L621" s="25" t="e">
        <f t="shared" si="285"/>
        <v>#DIV/0!</v>
      </c>
      <c r="M621" s="25" t="e">
        <f t="shared" si="300"/>
        <v>#DIV/0!</v>
      </c>
      <c r="N621" s="25" t="e">
        <f t="shared" si="300"/>
        <v>#DIV/0!</v>
      </c>
      <c r="O621" s="25" t="e">
        <f t="shared" si="286"/>
        <v>#DIV/0!</v>
      </c>
      <c r="P621" s="25" t="e">
        <f t="shared" si="287"/>
        <v>#DIV/0!</v>
      </c>
      <c r="Q621" s="25" t="e">
        <f t="shared" si="288"/>
        <v>#DIV/0!</v>
      </c>
      <c r="R621" s="25" t="e">
        <f t="shared" si="289"/>
        <v>#DIV/0!</v>
      </c>
      <c r="S621" s="25" t="e">
        <f t="shared" si="290"/>
        <v>#DIV/0!</v>
      </c>
      <c r="T621" s="25" t="e">
        <f t="shared" si="291"/>
        <v>#DIV/0!</v>
      </c>
      <c r="U621" s="25" t="e">
        <f t="shared" si="292"/>
        <v>#DIV/0!</v>
      </c>
      <c r="V621" s="25" t="e">
        <f t="shared" si="301"/>
        <v>#DIV/0!</v>
      </c>
      <c r="W621" s="25" t="e">
        <f t="shared" si="301"/>
        <v>#DIV/0!</v>
      </c>
      <c r="X621" s="25" t="e">
        <f t="shared" si="293"/>
        <v>#DIV/0!</v>
      </c>
      <c r="Y621" s="25" t="e">
        <f t="shared" ref="Y621:AC630" si="305">IF(AND($D621&gt;0,$D621&lt;=0.89),"ПАТОЛОГИЯ",IF(AND($D621&gt;0.89,$D621&lt;=0.91),"Слабая",IF(AND($D621&gt;91,$D621&lt;=0.93),"Средняя",IF(AND($D621&gt;0.93,$D621&lt;=0.96),"Хорошая",IF(AND($D621&gt;0.96,$D621&lt;=1),"Высокая","ОШИБКА")))))</f>
        <v>#DIV/0!</v>
      </c>
      <c r="Z621" s="25" t="e">
        <f t="shared" si="305"/>
        <v>#DIV/0!</v>
      </c>
      <c r="AA621" s="25" t="e">
        <f t="shared" si="305"/>
        <v>#DIV/0!</v>
      </c>
      <c r="AB621" s="25" t="e">
        <f t="shared" si="305"/>
        <v>#DIV/0!</v>
      </c>
      <c r="AC621" s="25" t="e">
        <f t="shared" si="305"/>
        <v>#DIV/0!</v>
      </c>
      <c r="AD621" s="25" t="e">
        <f t="shared" si="303"/>
        <v>#DIV/0!</v>
      </c>
      <c r="AE621" s="25" t="e">
        <f t="shared" si="303"/>
        <v>#DIV/0!</v>
      </c>
      <c r="AF621" s="25" t="e">
        <f t="shared" si="304"/>
        <v>#DIV/0!</v>
      </c>
      <c r="AG621" s="25" t="e">
        <f t="shared" si="304"/>
        <v>#DIV/0!</v>
      </c>
    </row>
    <row r="622" spans="1:33" x14ac:dyDescent="0.25">
      <c r="A622" s="1">
        <f>'Тулуз-Пьерон'!A626</f>
        <v>0</v>
      </c>
      <c r="B622" s="1" t="e">
        <f>AVERAGE('Тулуз-Пьерон'!H626:Q626)</f>
        <v>#DIV/0!</v>
      </c>
      <c r="C622" s="1" t="e">
        <f>AVERAGE('Тулуз-Пьерон'!R626:AA626)</f>
        <v>#DIV/0!</v>
      </c>
      <c r="D622" s="26" t="e">
        <f t="shared" si="282"/>
        <v>#DIV/0!</v>
      </c>
      <c r="E622" s="26" t="e">
        <f>STDEV('Тулуз-Пьерон'!H626:Q626)</f>
        <v>#DIV/0!</v>
      </c>
      <c r="F622" s="26" t="e">
        <f>STDEV('Тулуз-Пьерон'!R626:AA626)</f>
        <v>#DIV/0!</v>
      </c>
      <c r="G622" s="26" t="e">
        <f>SQRT(RSQ('Тулуз-Пьерон'!H626:Q626,'Тулуз-Пьерон'!R626:AA626))</f>
        <v>#DIV/0!</v>
      </c>
      <c r="J622" s="25" t="e">
        <f t="shared" si="283"/>
        <v>#DIV/0!</v>
      </c>
      <c r="K622" s="25" t="e">
        <f t="shared" si="284"/>
        <v>#DIV/0!</v>
      </c>
      <c r="L622" s="25" t="e">
        <f t="shared" si="285"/>
        <v>#DIV/0!</v>
      </c>
      <c r="M622" s="25" t="e">
        <f t="shared" si="300"/>
        <v>#DIV/0!</v>
      </c>
      <c r="N622" s="25" t="e">
        <f t="shared" si="300"/>
        <v>#DIV/0!</v>
      </c>
      <c r="O622" s="25" t="e">
        <f t="shared" si="286"/>
        <v>#DIV/0!</v>
      </c>
      <c r="P622" s="25" t="e">
        <f t="shared" si="287"/>
        <v>#DIV/0!</v>
      </c>
      <c r="Q622" s="25" t="e">
        <f t="shared" si="288"/>
        <v>#DIV/0!</v>
      </c>
      <c r="R622" s="25" t="e">
        <f t="shared" si="289"/>
        <v>#DIV/0!</v>
      </c>
      <c r="S622" s="25" t="e">
        <f t="shared" si="290"/>
        <v>#DIV/0!</v>
      </c>
      <c r="T622" s="25" t="e">
        <f t="shared" si="291"/>
        <v>#DIV/0!</v>
      </c>
      <c r="U622" s="25" t="e">
        <f t="shared" si="292"/>
        <v>#DIV/0!</v>
      </c>
      <c r="V622" s="25" t="e">
        <f t="shared" si="301"/>
        <v>#DIV/0!</v>
      </c>
      <c r="W622" s="25" t="e">
        <f t="shared" si="301"/>
        <v>#DIV/0!</v>
      </c>
      <c r="X622" s="25" t="e">
        <f t="shared" si="293"/>
        <v>#DIV/0!</v>
      </c>
      <c r="Y622" s="25" t="e">
        <f t="shared" si="305"/>
        <v>#DIV/0!</v>
      </c>
      <c r="Z622" s="25" t="e">
        <f t="shared" si="305"/>
        <v>#DIV/0!</v>
      </c>
      <c r="AA622" s="25" t="e">
        <f t="shared" si="305"/>
        <v>#DIV/0!</v>
      </c>
      <c r="AB622" s="25" t="e">
        <f t="shared" si="305"/>
        <v>#DIV/0!</v>
      </c>
      <c r="AC622" s="25" t="e">
        <f t="shared" si="305"/>
        <v>#DIV/0!</v>
      </c>
      <c r="AD622" s="25" t="e">
        <f t="shared" si="303"/>
        <v>#DIV/0!</v>
      </c>
      <c r="AE622" s="25" t="e">
        <f t="shared" si="303"/>
        <v>#DIV/0!</v>
      </c>
      <c r="AF622" s="25" t="e">
        <f t="shared" si="304"/>
        <v>#DIV/0!</v>
      </c>
      <c r="AG622" s="25" t="e">
        <f t="shared" si="304"/>
        <v>#DIV/0!</v>
      </c>
    </row>
    <row r="623" spans="1:33" x14ac:dyDescent="0.25">
      <c r="A623" s="1">
        <f>'Тулуз-Пьерон'!A627</f>
        <v>0</v>
      </c>
      <c r="B623" s="1" t="e">
        <f>AVERAGE('Тулуз-Пьерон'!H627:Q627)</f>
        <v>#DIV/0!</v>
      </c>
      <c r="C623" s="1" t="e">
        <f>AVERAGE('Тулуз-Пьерон'!R627:AA627)</f>
        <v>#DIV/0!</v>
      </c>
      <c r="D623" s="26" t="e">
        <f t="shared" si="282"/>
        <v>#DIV/0!</v>
      </c>
      <c r="E623" s="26" t="e">
        <f>STDEV('Тулуз-Пьерон'!H627:Q627)</f>
        <v>#DIV/0!</v>
      </c>
      <c r="F623" s="26" t="e">
        <f>STDEV('Тулуз-Пьерон'!R627:AA627)</f>
        <v>#DIV/0!</v>
      </c>
      <c r="G623" s="26" t="e">
        <f>SQRT(RSQ('Тулуз-Пьерон'!H627:Q627,'Тулуз-Пьерон'!R627:AA627))</f>
        <v>#DIV/0!</v>
      </c>
      <c r="J623" s="25" t="e">
        <f t="shared" si="283"/>
        <v>#DIV/0!</v>
      </c>
      <c r="K623" s="25" t="e">
        <f t="shared" si="284"/>
        <v>#DIV/0!</v>
      </c>
      <c r="L623" s="25" t="e">
        <f t="shared" si="285"/>
        <v>#DIV/0!</v>
      </c>
      <c r="M623" s="25" t="e">
        <f t="shared" si="300"/>
        <v>#DIV/0!</v>
      </c>
      <c r="N623" s="25" t="e">
        <f t="shared" si="300"/>
        <v>#DIV/0!</v>
      </c>
      <c r="O623" s="25" t="e">
        <f t="shared" si="286"/>
        <v>#DIV/0!</v>
      </c>
      <c r="P623" s="25" t="e">
        <f t="shared" si="287"/>
        <v>#DIV/0!</v>
      </c>
      <c r="Q623" s="25" t="e">
        <f t="shared" si="288"/>
        <v>#DIV/0!</v>
      </c>
      <c r="R623" s="25" t="e">
        <f t="shared" si="289"/>
        <v>#DIV/0!</v>
      </c>
      <c r="S623" s="25" t="e">
        <f t="shared" si="290"/>
        <v>#DIV/0!</v>
      </c>
      <c r="T623" s="25" t="e">
        <f t="shared" si="291"/>
        <v>#DIV/0!</v>
      </c>
      <c r="U623" s="25" t="e">
        <f t="shared" si="292"/>
        <v>#DIV/0!</v>
      </c>
      <c r="V623" s="25" t="e">
        <f t="shared" si="301"/>
        <v>#DIV/0!</v>
      </c>
      <c r="W623" s="25" t="e">
        <f t="shared" si="301"/>
        <v>#DIV/0!</v>
      </c>
      <c r="X623" s="25" t="e">
        <f t="shared" si="293"/>
        <v>#DIV/0!</v>
      </c>
      <c r="Y623" s="25" t="e">
        <f t="shared" si="305"/>
        <v>#DIV/0!</v>
      </c>
      <c r="Z623" s="25" t="e">
        <f t="shared" si="305"/>
        <v>#DIV/0!</v>
      </c>
      <c r="AA623" s="25" t="e">
        <f t="shared" si="305"/>
        <v>#DIV/0!</v>
      </c>
      <c r="AB623" s="25" t="e">
        <f t="shared" si="305"/>
        <v>#DIV/0!</v>
      </c>
      <c r="AC623" s="25" t="e">
        <f t="shared" si="305"/>
        <v>#DIV/0!</v>
      </c>
      <c r="AD623" s="25" t="e">
        <f t="shared" si="303"/>
        <v>#DIV/0!</v>
      </c>
      <c r="AE623" s="25" t="e">
        <f t="shared" si="303"/>
        <v>#DIV/0!</v>
      </c>
      <c r="AF623" s="25" t="e">
        <f t="shared" si="304"/>
        <v>#DIV/0!</v>
      </c>
      <c r="AG623" s="25" t="e">
        <f t="shared" si="304"/>
        <v>#DIV/0!</v>
      </c>
    </row>
    <row r="624" spans="1:33" x14ac:dyDescent="0.25">
      <c r="A624" s="1">
        <f>'Тулуз-Пьерон'!A628</f>
        <v>0</v>
      </c>
      <c r="B624" s="1" t="e">
        <f>AVERAGE('Тулуз-Пьерон'!H628:Q628)</f>
        <v>#DIV/0!</v>
      </c>
      <c r="C624" s="1" t="e">
        <f>AVERAGE('Тулуз-Пьерон'!R628:AA628)</f>
        <v>#DIV/0!</v>
      </c>
      <c r="D624" s="26" t="e">
        <f t="shared" si="282"/>
        <v>#DIV/0!</v>
      </c>
      <c r="E624" s="26" t="e">
        <f>STDEV('Тулуз-Пьерон'!H628:Q628)</f>
        <v>#DIV/0!</v>
      </c>
      <c r="F624" s="26" t="e">
        <f>STDEV('Тулуз-Пьерон'!R628:AA628)</f>
        <v>#DIV/0!</v>
      </c>
      <c r="G624" s="26" t="e">
        <f>SQRT(RSQ('Тулуз-Пьерон'!H628:Q628,'Тулуз-Пьерон'!R628:AA628))</f>
        <v>#DIV/0!</v>
      </c>
      <c r="J624" s="25" t="e">
        <f t="shared" si="283"/>
        <v>#DIV/0!</v>
      </c>
      <c r="K624" s="25" t="e">
        <f t="shared" si="284"/>
        <v>#DIV/0!</v>
      </c>
      <c r="L624" s="25" t="e">
        <f t="shared" si="285"/>
        <v>#DIV/0!</v>
      </c>
      <c r="M624" s="25" t="e">
        <f t="shared" si="300"/>
        <v>#DIV/0!</v>
      </c>
      <c r="N624" s="25" t="e">
        <f t="shared" si="300"/>
        <v>#DIV/0!</v>
      </c>
      <c r="O624" s="25" t="e">
        <f t="shared" si="286"/>
        <v>#DIV/0!</v>
      </c>
      <c r="P624" s="25" t="e">
        <f t="shared" si="287"/>
        <v>#DIV/0!</v>
      </c>
      <c r="Q624" s="25" t="e">
        <f t="shared" si="288"/>
        <v>#DIV/0!</v>
      </c>
      <c r="R624" s="25" t="e">
        <f t="shared" si="289"/>
        <v>#DIV/0!</v>
      </c>
      <c r="S624" s="25" t="e">
        <f t="shared" si="290"/>
        <v>#DIV/0!</v>
      </c>
      <c r="T624" s="25" t="e">
        <f t="shared" si="291"/>
        <v>#DIV/0!</v>
      </c>
      <c r="U624" s="25" t="e">
        <f t="shared" si="292"/>
        <v>#DIV/0!</v>
      </c>
      <c r="V624" s="25" t="e">
        <f t="shared" si="301"/>
        <v>#DIV/0!</v>
      </c>
      <c r="W624" s="25" t="e">
        <f t="shared" si="301"/>
        <v>#DIV/0!</v>
      </c>
      <c r="X624" s="25" t="e">
        <f t="shared" si="293"/>
        <v>#DIV/0!</v>
      </c>
      <c r="Y624" s="25" t="e">
        <f t="shared" si="305"/>
        <v>#DIV/0!</v>
      </c>
      <c r="Z624" s="25" t="e">
        <f t="shared" si="305"/>
        <v>#DIV/0!</v>
      </c>
      <c r="AA624" s="25" t="e">
        <f t="shared" si="305"/>
        <v>#DIV/0!</v>
      </c>
      <c r="AB624" s="25" t="e">
        <f t="shared" si="305"/>
        <v>#DIV/0!</v>
      </c>
      <c r="AC624" s="25" t="e">
        <f t="shared" si="305"/>
        <v>#DIV/0!</v>
      </c>
      <c r="AD624" s="25" t="e">
        <f t="shared" si="303"/>
        <v>#DIV/0!</v>
      </c>
      <c r="AE624" s="25" t="e">
        <f t="shared" si="303"/>
        <v>#DIV/0!</v>
      </c>
      <c r="AF624" s="25" t="e">
        <f t="shared" si="304"/>
        <v>#DIV/0!</v>
      </c>
      <c r="AG624" s="25" t="e">
        <f t="shared" si="304"/>
        <v>#DIV/0!</v>
      </c>
    </row>
    <row r="625" spans="1:33" x14ac:dyDescent="0.25">
      <c r="A625" s="1">
        <f>'Тулуз-Пьерон'!A629</f>
        <v>0</v>
      </c>
      <c r="B625" s="1" t="e">
        <f>AVERAGE('Тулуз-Пьерон'!H629:Q629)</f>
        <v>#DIV/0!</v>
      </c>
      <c r="C625" s="1" t="e">
        <f>AVERAGE('Тулуз-Пьерон'!R629:AA629)</f>
        <v>#DIV/0!</v>
      </c>
      <c r="D625" s="26" t="e">
        <f t="shared" si="282"/>
        <v>#DIV/0!</v>
      </c>
      <c r="E625" s="26" t="e">
        <f>STDEV('Тулуз-Пьерон'!H629:Q629)</f>
        <v>#DIV/0!</v>
      </c>
      <c r="F625" s="26" t="e">
        <f>STDEV('Тулуз-Пьерон'!R629:AA629)</f>
        <v>#DIV/0!</v>
      </c>
      <c r="G625" s="26" t="e">
        <f>SQRT(RSQ('Тулуз-Пьерон'!H629:Q629,'Тулуз-Пьерон'!R629:AA629))</f>
        <v>#DIV/0!</v>
      </c>
      <c r="J625" s="25" t="e">
        <f t="shared" si="283"/>
        <v>#DIV/0!</v>
      </c>
      <c r="K625" s="25" t="e">
        <f t="shared" si="284"/>
        <v>#DIV/0!</v>
      </c>
      <c r="L625" s="25" t="e">
        <f t="shared" si="285"/>
        <v>#DIV/0!</v>
      </c>
      <c r="M625" s="25" t="e">
        <f t="shared" si="300"/>
        <v>#DIV/0!</v>
      </c>
      <c r="N625" s="25" t="e">
        <f t="shared" si="300"/>
        <v>#DIV/0!</v>
      </c>
      <c r="O625" s="25" t="e">
        <f t="shared" si="286"/>
        <v>#DIV/0!</v>
      </c>
      <c r="P625" s="25" t="e">
        <f t="shared" si="287"/>
        <v>#DIV/0!</v>
      </c>
      <c r="Q625" s="25" t="e">
        <f t="shared" si="288"/>
        <v>#DIV/0!</v>
      </c>
      <c r="R625" s="25" t="e">
        <f t="shared" si="289"/>
        <v>#DIV/0!</v>
      </c>
      <c r="S625" s="25" t="e">
        <f t="shared" si="290"/>
        <v>#DIV/0!</v>
      </c>
      <c r="T625" s="25" t="e">
        <f t="shared" si="291"/>
        <v>#DIV/0!</v>
      </c>
      <c r="U625" s="25" t="e">
        <f t="shared" si="292"/>
        <v>#DIV/0!</v>
      </c>
      <c r="V625" s="25" t="e">
        <f t="shared" si="301"/>
        <v>#DIV/0!</v>
      </c>
      <c r="W625" s="25" t="e">
        <f t="shared" si="301"/>
        <v>#DIV/0!</v>
      </c>
      <c r="X625" s="25" t="e">
        <f t="shared" si="293"/>
        <v>#DIV/0!</v>
      </c>
      <c r="Y625" s="25" t="e">
        <f t="shared" si="305"/>
        <v>#DIV/0!</v>
      </c>
      <c r="Z625" s="25" t="e">
        <f t="shared" si="305"/>
        <v>#DIV/0!</v>
      </c>
      <c r="AA625" s="25" t="e">
        <f t="shared" si="305"/>
        <v>#DIV/0!</v>
      </c>
      <c r="AB625" s="25" t="e">
        <f t="shared" si="305"/>
        <v>#DIV/0!</v>
      </c>
      <c r="AC625" s="25" t="e">
        <f t="shared" si="305"/>
        <v>#DIV/0!</v>
      </c>
      <c r="AD625" s="25" t="e">
        <f t="shared" si="303"/>
        <v>#DIV/0!</v>
      </c>
      <c r="AE625" s="25" t="e">
        <f t="shared" si="303"/>
        <v>#DIV/0!</v>
      </c>
      <c r="AF625" s="25" t="e">
        <f t="shared" si="304"/>
        <v>#DIV/0!</v>
      </c>
      <c r="AG625" s="25" t="e">
        <f t="shared" si="304"/>
        <v>#DIV/0!</v>
      </c>
    </row>
    <row r="626" spans="1:33" x14ac:dyDescent="0.25">
      <c r="A626" s="1">
        <f>'Тулуз-Пьерон'!A630</f>
        <v>0</v>
      </c>
      <c r="B626" s="1" t="e">
        <f>AVERAGE('Тулуз-Пьерон'!H630:Q630)</f>
        <v>#DIV/0!</v>
      </c>
      <c r="C626" s="1" t="e">
        <f>AVERAGE('Тулуз-Пьерон'!R630:AA630)</f>
        <v>#DIV/0!</v>
      </c>
      <c r="D626" s="26" t="e">
        <f t="shared" si="282"/>
        <v>#DIV/0!</v>
      </c>
      <c r="E626" s="26" t="e">
        <f>STDEV('Тулуз-Пьерон'!H630:Q630)</f>
        <v>#DIV/0!</v>
      </c>
      <c r="F626" s="26" t="e">
        <f>STDEV('Тулуз-Пьерон'!R630:AA630)</f>
        <v>#DIV/0!</v>
      </c>
      <c r="G626" s="26" t="e">
        <f>SQRT(RSQ('Тулуз-Пьерон'!H630:Q630,'Тулуз-Пьерон'!R630:AA630))</f>
        <v>#DIV/0!</v>
      </c>
      <c r="J626" s="25" t="e">
        <f t="shared" si="283"/>
        <v>#DIV/0!</v>
      </c>
      <c r="K626" s="25" t="e">
        <f t="shared" si="284"/>
        <v>#DIV/0!</v>
      </c>
      <c r="L626" s="25" t="e">
        <f t="shared" si="285"/>
        <v>#DIV/0!</v>
      </c>
      <c r="M626" s="25" t="e">
        <f t="shared" si="300"/>
        <v>#DIV/0!</v>
      </c>
      <c r="N626" s="25" t="e">
        <f t="shared" si="300"/>
        <v>#DIV/0!</v>
      </c>
      <c r="O626" s="25" t="e">
        <f t="shared" si="286"/>
        <v>#DIV/0!</v>
      </c>
      <c r="P626" s="25" t="e">
        <f t="shared" si="287"/>
        <v>#DIV/0!</v>
      </c>
      <c r="Q626" s="25" t="e">
        <f t="shared" si="288"/>
        <v>#DIV/0!</v>
      </c>
      <c r="R626" s="25" t="e">
        <f t="shared" si="289"/>
        <v>#DIV/0!</v>
      </c>
      <c r="S626" s="25" t="e">
        <f t="shared" si="290"/>
        <v>#DIV/0!</v>
      </c>
      <c r="T626" s="25" t="e">
        <f t="shared" si="291"/>
        <v>#DIV/0!</v>
      </c>
      <c r="U626" s="25" t="e">
        <f t="shared" si="292"/>
        <v>#DIV/0!</v>
      </c>
      <c r="V626" s="25" t="e">
        <f t="shared" si="301"/>
        <v>#DIV/0!</v>
      </c>
      <c r="W626" s="25" t="e">
        <f t="shared" si="301"/>
        <v>#DIV/0!</v>
      </c>
      <c r="X626" s="25" t="e">
        <f t="shared" si="293"/>
        <v>#DIV/0!</v>
      </c>
      <c r="Y626" s="25" t="e">
        <f t="shared" si="305"/>
        <v>#DIV/0!</v>
      </c>
      <c r="Z626" s="25" t="e">
        <f t="shared" si="305"/>
        <v>#DIV/0!</v>
      </c>
      <c r="AA626" s="25" t="e">
        <f t="shared" si="305"/>
        <v>#DIV/0!</v>
      </c>
      <c r="AB626" s="25" t="e">
        <f t="shared" si="305"/>
        <v>#DIV/0!</v>
      </c>
      <c r="AC626" s="25" t="e">
        <f t="shared" si="305"/>
        <v>#DIV/0!</v>
      </c>
      <c r="AD626" s="25" t="e">
        <f t="shared" si="303"/>
        <v>#DIV/0!</v>
      </c>
      <c r="AE626" s="25" t="e">
        <f t="shared" si="303"/>
        <v>#DIV/0!</v>
      </c>
      <c r="AF626" s="25" t="e">
        <f t="shared" si="304"/>
        <v>#DIV/0!</v>
      </c>
      <c r="AG626" s="25" t="e">
        <f t="shared" si="304"/>
        <v>#DIV/0!</v>
      </c>
    </row>
    <row r="627" spans="1:33" x14ac:dyDescent="0.25">
      <c r="A627" s="1">
        <f>'Тулуз-Пьерон'!A631</f>
        <v>0</v>
      </c>
      <c r="B627" s="1" t="e">
        <f>AVERAGE('Тулуз-Пьерон'!H631:Q631)</f>
        <v>#DIV/0!</v>
      </c>
      <c r="C627" s="1" t="e">
        <f>AVERAGE('Тулуз-Пьерон'!R631:AA631)</f>
        <v>#DIV/0!</v>
      </c>
      <c r="D627" s="26" t="e">
        <f t="shared" si="282"/>
        <v>#DIV/0!</v>
      </c>
      <c r="E627" s="26" t="e">
        <f>STDEV('Тулуз-Пьерон'!H631:Q631)</f>
        <v>#DIV/0!</v>
      </c>
      <c r="F627" s="26" t="e">
        <f>STDEV('Тулуз-Пьерон'!R631:AA631)</f>
        <v>#DIV/0!</v>
      </c>
      <c r="G627" s="26" t="e">
        <f>SQRT(RSQ('Тулуз-Пьерон'!H631:Q631,'Тулуз-Пьерон'!R631:AA631))</f>
        <v>#DIV/0!</v>
      </c>
      <c r="J627" s="25" t="e">
        <f t="shared" si="283"/>
        <v>#DIV/0!</v>
      </c>
      <c r="K627" s="25" t="e">
        <f t="shared" si="284"/>
        <v>#DIV/0!</v>
      </c>
      <c r="L627" s="25" t="e">
        <f t="shared" si="285"/>
        <v>#DIV/0!</v>
      </c>
      <c r="M627" s="25" t="e">
        <f t="shared" si="300"/>
        <v>#DIV/0!</v>
      </c>
      <c r="N627" s="25" t="e">
        <f t="shared" si="300"/>
        <v>#DIV/0!</v>
      </c>
      <c r="O627" s="25" t="e">
        <f t="shared" si="286"/>
        <v>#DIV/0!</v>
      </c>
      <c r="P627" s="25" t="e">
        <f t="shared" si="287"/>
        <v>#DIV/0!</v>
      </c>
      <c r="Q627" s="25" t="e">
        <f t="shared" si="288"/>
        <v>#DIV/0!</v>
      </c>
      <c r="R627" s="25" t="e">
        <f t="shared" si="289"/>
        <v>#DIV/0!</v>
      </c>
      <c r="S627" s="25" t="e">
        <f t="shared" si="290"/>
        <v>#DIV/0!</v>
      </c>
      <c r="T627" s="25" t="e">
        <f t="shared" si="291"/>
        <v>#DIV/0!</v>
      </c>
      <c r="U627" s="25" t="e">
        <f t="shared" si="292"/>
        <v>#DIV/0!</v>
      </c>
      <c r="V627" s="25" t="e">
        <f t="shared" si="301"/>
        <v>#DIV/0!</v>
      </c>
      <c r="W627" s="25" t="e">
        <f t="shared" si="301"/>
        <v>#DIV/0!</v>
      </c>
      <c r="X627" s="25" t="e">
        <f t="shared" si="293"/>
        <v>#DIV/0!</v>
      </c>
      <c r="Y627" s="25" t="e">
        <f t="shared" si="305"/>
        <v>#DIV/0!</v>
      </c>
      <c r="Z627" s="25" t="e">
        <f t="shared" si="305"/>
        <v>#DIV/0!</v>
      </c>
      <c r="AA627" s="25" t="e">
        <f t="shared" si="305"/>
        <v>#DIV/0!</v>
      </c>
      <c r="AB627" s="25" t="e">
        <f t="shared" si="305"/>
        <v>#DIV/0!</v>
      </c>
      <c r="AC627" s="25" t="e">
        <f t="shared" si="305"/>
        <v>#DIV/0!</v>
      </c>
      <c r="AD627" s="25" t="e">
        <f t="shared" si="303"/>
        <v>#DIV/0!</v>
      </c>
      <c r="AE627" s="25" t="e">
        <f t="shared" si="303"/>
        <v>#DIV/0!</v>
      </c>
      <c r="AF627" s="25" t="e">
        <f t="shared" si="304"/>
        <v>#DIV/0!</v>
      </c>
      <c r="AG627" s="25" t="e">
        <f t="shared" si="304"/>
        <v>#DIV/0!</v>
      </c>
    </row>
    <row r="628" spans="1:33" x14ac:dyDescent="0.25">
      <c r="A628" s="1">
        <f>'Тулуз-Пьерон'!A632</f>
        <v>0</v>
      </c>
      <c r="B628" s="1" t="e">
        <f>AVERAGE('Тулуз-Пьерон'!H632:Q632)</f>
        <v>#DIV/0!</v>
      </c>
      <c r="C628" s="1" t="e">
        <f>AVERAGE('Тулуз-Пьерон'!R632:AA632)</f>
        <v>#DIV/0!</v>
      </c>
      <c r="D628" s="26" t="e">
        <f t="shared" si="282"/>
        <v>#DIV/0!</v>
      </c>
      <c r="E628" s="26" t="e">
        <f>STDEV('Тулуз-Пьерон'!H632:Q632)</f>
        <v>#DIV/0!</v>
      </c>
      <c r="F628" s="26" t="e">
        <f>STDEV('Тулуз-Пьерон'!R632:AA632)</f>
        <v>#DIV/0!</v>
      </c>
      <c r="G628" s="26" t="e">
        <f>SQRT(RSQ('Тулуз-Пьерон'!H632:Q632,'Тулуз-Пьерон'!R632:AA632))</f>
        <v>#DIV/0!</v>
      </c>
      <c r="J628" s="25" t="e">
        <f t="shared" si="283"/>
        <v>#DIV/0!</v>
      </c>
      <c r="K628" s="25" t="e">
        <f t="shared" si="284"/>
        <v>#DIV/0!</v>
      </c>
      <c r="L628" s="25" t="e">
        <f t="shared" si="285"/>
        <v>#DIV/0!</v>
      </c>
      <c r="M628" s="25" t="e">
        <f t="shared" si="300"/>
        <v>#DIV/0!</v>
      </c>
      <c r="N628" s="25" t="e">
        <f t="shared" si="300"/>
        <v>#DIV/0!</v>
      </c>
      <c r="O628" s="25" t="e">
        <f t="shared" si="286"/>
        <v>#DIV/0!</v>
      </c>
      <c r="P628" s="25" t="e">
        <f t="shared" si="287"/>
        <v>#DIV/0!</v>
      </c>
      <c r="Q628" s="25" t="e">
        <f t="shared" si="288"/>
        <v>#DIV/0!</v>
      </c>
      <c r="R628" s="25" t="e">
        <f t="shared" si="289"/>
        <v>#DIV/0!</v>
      </c>
      <c r="S628" s="25" t="e">
        <f t="shared" si="290"/>
        <v>#DIV/0!</v>
      </c>
      <c r="T628" s="25" t="e">
        <f t="shared" si="291"/>
        <v>#DIV/0!</v>
      </c>
      <c r="U628" s="25" t="e">
        <f t="shared" si="292"/>
        <v>#DIV/0!</v>
      </c>
      <c r="V628" s="25" t="e">
        <f t="shared" si="301"/>
        <v>#DIV/0!</v>
      </c>
      <c r="W628" s="25" t="e">
        <f t="shared" si="301"/>
        <v>#DIV/0!</v>
      </c>
      <c r="X628" s="25" t="e">
        <f t="shared" si="293"/>
        <v>#DIV/0!</v>
      </c>
      <c r="Y628" s="25" t="e">
        <f t="shared" si="305"/>
        <v>#DIV/0!</v>
      </c>
      <c r="Z628" s="25" t="e">
        <f t="shared" si="305"/>
        <v>#DIV/0!</v>
      </c>
      <c r="AA628" s="25" t="e">
        <f t="shared" si="305"/>
        <v>#DIV/0!</v>
      </c>
      <c r="AB628" s="25" t="e">
        <f t="shared" si="305"/>
        <v>#DIV/0!</v>
      </c>
      <c r="AC628" s="25" t="e">
        <f t="shared" si="305"/>
        <v>#DIV/0!</v>
      </c>
      <c r="AD628" s="25" t="e">
        <f t="shared" si="303"/>
        <v>#DIV/0!</v>
      </c>
      <c r="AE628" s="25" t="e">
        <f t="shared" si="303"/>
        <v>#DIV/0!</v>
      </c>
      <c r="AF628" s="25" t="e">
        <f t="shared" si="304"/>
        <v>#DIV/0!</v>
      </c>
      <c r="AG628" s="25" t="e">
        <f t="shared" si="304"/>
        <v>#DIV/0!</v>
      </c>
    </row>
    <row r="629" spans="1:33" x14ac:dyDescent="0.25">
      <c r="A629" s="1">
        <f>'Тулуз-Пьерон'!A633</f>
        <v>0</v>
      </c>
      <c r="B629" s="1" t="e">
        <f>AVERAGE('Тулуз-Пьерон'!H633:Q633)</f>
        <v>#DIV/0!</v>
      </c>
      <c r="C629" s="1" t="e">
        <f>AVERAGE('Тулуз-Пьерон'!R633:AA633)</f>
        <v>#DIV/0!</v>
      </c>
      <c r="D629" s="26" t="e">
        <f t="shared" si="282"/>
        <v>#DIV/0!</v>
      </c>
      <c r="E629" s="26" t="e">
        <f>STDEV('Тулуз-Пьерон'!H633:Q633)</f>
        <v>#DIV/0!</v>
      </c>
      <c r="F629" s="26" t="e">
        <f>STDEV('Тулуз-Пьерон'!R633:AA633)</f>
        <v>#DIV/0!</v>
      </c>
      <c r="G629" s="26" t="e">
        <f>SQRT(RSQ('Тулуз-Пьерон'!H633:Q633,'Тулуз-Пьерон'!R633:AA633))</f>
        <v>#DIV/0!</v>
      </c>
      <c r="J629" s="25" t="e">
        <f t="shared" si="283"/>
        <v>#DIV/0!</v>
      </c>
      <c r="K629" s="25" t="e">
        <f t="shared" si="284"/>
        <v>#DIV/0!</v>
      </c>
      <c r="L629" s="25" t="e">
        <f t="shared" si="285"/>
        <v>#DIV/0!</v>
      </c>
      <c r="M629" s="25" t="e">
        <f t="shared" si="300"/>
        <v>#DIV/0!</v>
      </c>
      <c r="N629" s="25" t="e">
        <f t="shared" si="300"/>
        <v>#DIV/0!</v>
      </c>
      <c r="O629" s="25" t="e">
        <f t="shared" si="286"/>
        <v>#DIV/0!</v>
      </c>
      <c r="P629" s="25" t="e">
        <f t="shared" si="287"/>
        <v>#DIV/0!</v>
      </c>
      <c r="Q629" s="25" t="e">
        <f t="shared" si="288"/>
        <v>#DIV/0!</v>
      </c>
      <c r="R629" s="25" t="e">
        <f t="shared" si="289"/>
        <v>#DIV/0!</v>
      </c>
      <c r="S629" s="25" t="e">
        <f t="shared" si="290"/>
        <v>#DIV/0!</v>
      </c>
      <c r="T629" s="25" t="e">
        <f t="shared" si="291"/>
        <v>#DIV/0!</v>
      </c>
      <c r="U629" s="25" t="e">
        <f t="shared" si="292"/>
        <v>#DIV/0!</v>
      </c>
      <c r="V629" s="25" t="e">
        <f t="shared" si="301"/>
        <v>#DIV/0!</v>
      </c>
      <c r="W629" s="25" t="e">
        <f t="shared" si="301"/>
        <v>#DIV/0!</v>
      </c>
      <c r="X629" s="25" t="e">
        <f t="shared" si="293"/>
        <v>#DIV/0!</v>
      </c>
      <c r="Y629" s="25" t="e">
        <f t="shared" si="305"/>
        <v>#DIV/0!</v>
      </c>
      <c r="Z629" s="25" t="e">
        <f t="shared" si="305"/>
        <v>#DIV/0!</v>
      </c>
      <c r="AA629" s="25" t="e">
        <f t="shared" si="305"/>
        <v>#DIV/0!</v>
      </c>
      <c r="AB629" s="25" t="e">
        <f t="shared" si="305"/>
        <v>#DIV/0!</v>
      </c>
      <c r="AC629" s="25" t="e">
        <f t="shared" si="305"/>
        <v>#DIV/0!</v>
      </c>
      <c r="AD629" s="25" t="e">
        <f t="shared" si="303"/>
        <v>#DIV/0!</v>
      </c>
      <c r="AE629" s="25" t="e">
        <f t="shared" si="303"/>
        <v>#DIV/0!</v>
      </c>
      <c r="AF629" s="25" t="e">
        <f t="shared" si="304"/>
        <v>#DIV/0!</v>
      </c>
      <c r="AG629" s="25" t="e">
        <f t="shared" si="304"/>
        <v>#DIV/0!</v>
      </c>
    </row>
    <row r="630" spans="1:33" x14ac:dyDescent="0.25">
      <c r="A630" s="1">
        <f>'Тулуз-Пьерон'!A634</f>
        <v>0</v>
      </c>
      <c r="B630" s="1" t="e">
        <f>AVERAGE('Тулуз-Пьерон'!H634:Q634)</f>
        <v>#DIV/0!</v>
      </c>
      <c r="C630" s="1" t="e">
        <f>AVERAGE('Тулуз-Пьерон'!R634:AA634)</f>
        <v>#DIV/0!</v>
      </c>
      <c r="D630" s="26" t="e">
        <f t="shared" si="282"/>
        <v>#DIV/0!</v>
      </c>
      <c r="E630" s="26" t="e">
        <f>STDEV('Тулуз-Пьерон'!H634:Q634)</f>
        <v>#DIV/0!</v>
      </c>
      <c r="F630" s="26" t="e">
        <f>STDEV('Тулуз-Пьерон'!R634:AA634)</f>
        <v>#DIV/0!</v>
      </c>
      <c r="G630" s="26" t="e">
        <f>SQRT(RSQ('Тулуз-Пьерон'!H634:Q634,'Тулуз-Пьерон'!R634:AA634))</f>
        <v>#DIV/0!</v>
      </c>
      <c r="J630" s="25" t="e">
        <f t="shared" si="283"/>
        <v>#DIV/0!</v>
      </c>
      <c r="K630" s="25" t="e">
        <f t="shared" si="284"/>
        <v>#DIV/0!</v>
      </c>
      <c r="L630" s="25" t="e">
        <f t="shared" si="285"/>
        <v>#DIV/0!</v>
      </c>
      <c r="M630" s="25" t="e">
        <f t="shared" si="300"/>
        <v>#DIV/0!</v>
      </c>
      <c r="N630" s="25" t="e">
        <f t="shared" si="300"/>
        <v>#DIV/0!</v>
      </c>
      <c r="O630" s="25" t="e">
        <f t="shared" si="286"/>
        <v>#DIV/0!</v>
      </c>
      <c r="P630" s="25" t="e">
        <f t="shared" si="287"/>
        <v>#DIV/0!</v>
      </c>
      <c r="Q630" s="25" t="e">
        <f t="shared" si="288"/>
        <v>#DIV/0!</v>
      </c>
      <c r="R630" s="25" t="e">
        <f t="shared" si="289"/>
        <v>#DIV/0!</v>
      </c>
      <c r="S630" s="25" t="e">
        <f t="shared" si="290"/>
        <v>#DIV/0!</v>
      </c>
      <c r="T630" s="25" t="e">
        <f t="shared" si="291"/>
        <v>#DIV/0!</v>
      </c>
      <c r="U630" s="25" t="e">
        <f t="shared" si="292"/>
        <v>#DIV/0!</v>
      </c>
      <c r="V630" s="25" t="e">
        <f t="shared" si="301"/>
        <v>#DIV/0!</v>
      </c>
      <c r="W630" s="25" t="e">
        <f t="shared" si="301"/>
        <v>#DIV/0!</v>
      </c>
      <c r="X630" s="25" t="e">
        <f t="shared" si="293"/>
        <v>#DIV/0!</v>
      </c>
      <c r="Y630" s="25" t="e">
        <f t="shared" si="305"/>
        <v>#DIV/0!</v>
      </c>
      <c r="Z630" s="25" t="e">
        <f t="shared" si="305"/>
        <v>#DIV/0!</v>
      </c>
      <c r="AA630" s="25" t="e">
        <f t="shared" si="305"/>
        <v>#DIV/0!</v>
      </c>
      <c r="AB630" s="25" t="e">
        <f t="shared" si="305"/>
        <v>#DIV/0!</v>
      </c>
      <c r="AC630" s="25" t="e">
        <f t="shared" si="305"/>
        <v>#DIV/0!</v>
      </c>
      <c r="AD630" s="25" t="e">
        <f t="shared" si="303"/>
        <v>#DIV/0!</v>
      </c>
      <c r="AE630" s="25" t="e">
        <f t="shared" si="303"/>
        <v>#DIV/0!</v>
      </c>
      <c r="AF630" s="25" t="e">
        <f t="shared" si="304"/>
        <v>#DIV/0!</v>
      </c>
      <c r="AG630" s="25" t="e">
        <f t="shared" si="304"/>
        <v>#DIV/0!</v>
      </c>
    </row>
    <row r="631" spans="1:33" x14ac:dyDescent="0.25">
      <c r="A631" s="1">
        <f>'Тулуз-Пьерон'!A635</f>
        <v>0</v>
      </c>
      <c r="B631" s="1" t="e">
        <f>AVERAGE('Тулуз-Пьерон'!H635:Q635)</f>
        <v>#DIV/0!</v>
      </c>
      <c r="C631" s="1" t="e">
        <f>AVERAGE('Тулуз-Пьерон'!R635:AA635)</f>
        <v>#DIV/0!</v>
      </c>
      <c r="D631" s="26" t="e">
        <f t="shared" si="282"/>
        <v>#DIV/0!</v>
      </c>
      <c r="E631" s="26" t="e">
        <f>STDEV('Тулуз-Пьерон'!H635:Q635)</f>
        <v>#DIV/0!</v>
      </c>
      <c r="F631" s="26" t="e">
        <f>STDEV('Тулуз-Пьерон'!R635:AA635)</f>
        <v>#DIV/0!</v>
      </c>
      <c r="G631" s="26" t="e">
        <f>SQRT(RSQ('Тулуз-Пьерон'!H635:Q635,'Тулуз-Пьерон'!R635:AA635))</f>
        <v>#DIV/0!</v>
      </c>
      <c r="J631" s="25" t="e">
        <f t="shared" si="283"/>
        <v>#DIV/0!</v>
      </c>
      <c r="K631" s="25" t="e">
        <f t="shared" si="284"/>
        <v>#DIV/0!</v>
      </c>
      <c r="L631" s="25" t="e">
        <f t="shared" si="285"/>
        <v>#DIV/0!</v>
      </c>
      <c r="M631" s="25" t="e">
        <f t="shared" ref="M631:N650" si="306">IF(AND($B631&gt;0,$B631&lt;=15),"ПАТОЛОГИЯ",IF(AND($B631&gt;15,$B631&lt;=25),"Слабая",IF(AND($B631&gt;25,$B631&lt;=36),"Средняя",IF(AND($B631&gt;36,$B631&lt;=48),"Хорошая",IF($B631&gt;48,"Высокая","ОШИБКА")))))</f>
        <v>#DIV/0!</v>
      </c>
      <c r="N631" s="25" t="e">
        <f t="shared" si="306"/>
        <v>#DIV/0!</v>
      </c>
      <c r="O631" s="25" t="e">
        <f t="shared" si="286"/>
        <v>#DIV/0!</v>
      </c>
      <c r="P631" s="25" t="e">
        <f t="shared" si="287"/>
        <v>#DIV/0!</v>
      </c>
      <c r="Q631" s="25" t="e">
        <f t="shared" si="288"/>
        <v>#DIV/0!</v>
      </c>
      <c r="R631" s="25" t="e">
        <f t="shared" si="289"/>
        <v>#DIV/0!</v>
      </c>
      <c r="S631" s="25" t="e">
        <f t="shared" si="290"/>
        <v>#DIV/0!</v>
      </c>
      <c r="T631" s="25" t="e">
        <f t="shared" si="291"/>
        <v>#DIV/0!</v>
      </c>
      <c r="U631" s="25" t="e">
        <f t="shared" si="292"/>
        <v>#DIV/0!</v>
      </c>
      <c r="V631" s="25" t="e">
        <f t="shared" ref="V631:W650" si="307">IF(AND($D631&gt;0,$D631&lt;=0.88),"ПАТОЛОГИЯ",IF(AND($D631&gt;0.88,$D631&lt;=0.91),"Слабая",IF(AND($D631&gt;0.91,$D631&lt;=0.95),"Средняя",IF(AND($D631&gt;0.95,$D631&lt;=0.97),"Хорошая",IF(AND($D631&gt;0.97,$D631&lt;=1),"Высокая","ОШИБКА")))))</f>
        <v>#DIV/0!</v>
      </c>
      <c r="W631" s="25" t="e">
        <f t="shared" si="307"/>
        <v>#DIV/0!</v>
      </c>
      <c r="X631" s="25" t="e">
        <f t="shared" si="293"/>
        <v>#DIV/0!</v>
      </c>
      <c r="Y631" s="25" t="e">
        <f t="shared" ref="Y631:AC640" si="308">IF(AND($D631&gt;0,$D631&lt;=0.89),"ПАТОЛОГИЯ",IF(AND($D631&gt;0.89,$D631&lt;=0.91),"Слабая",IF(AND($D631&gt;91,$D631&lt;=0.93),"Средняя",IF(AND($D631&gt;0.93,$D631&lt;=0.96),"Хорошая",IF(AND($D631&gt;0.96,$D631&lt;=1),"Высокая","ОШИБКА")))))</f>
        <v>#DIV/0!</v>
      </c>
      <c r="Z631" s="25" t="e">
        <f t="shared" si="308"/>
        <v>#DIV/0!</v>
      </c>
      <c r="AA631" s="25" t="e">
        <f t="shared" si="308"/>
        <v>#DIV/0!</v>
      </c>
      <c r="AB631" s="25" t="e">
        <f t="shared" si="308"/>
        <v>#DIV/0!</v>
      </c>
      <c r="AC631" s="25" t="e">
        <f t="shared" si="308"/>
        <v>#DIV/0!</v>
      </c>
      <c r="AD631" s="25" t="e">
        <f t="shared" ref="AD631:AE650" si="309">IF(AND($D631&gt;0,$D631&lt;=0.9),"ПАТОЛОГИЯ",IF($D631=0.91,"Слабая",IF(AND($D631&gt;0.91,$D631&lt;=0.94),"Средняя",IF(AND($D631&gt;0.94,$D631&lt;=0.97),"Хорошая",IF(AND($D631&gt;0.97,$D631&lt;=1),"Высокая","ОШИБКА")))))</f>
        <v>#DIV/0!</v>
      </c>
      <c r="AE631" s="25" t="e">
        <f t="shared" si="309"/>
        <v>#DIV/0!</v>
      </c>
      <c r="AF631" s="25" t="e">
        <f t="shared" ref="AF631:AG650" si="310">IF(AND($D631&gt;0,$D631&lt;=0.9),"ПАТОЛОГИЯ",IF(AND($D631&gt;0.9,$D631&lt;=92),"Слабая",IF(AND($D631&gt;92,$D631&lt;=0.95),"Средняя",IF(AND($D631&gt;0.95,$D631&lt;=0.97),"Хорошая",IF(AND($D631&gt;0.97,$D631&lt;=1),"Высокая","ОШИБКА")))))</f>
        <v>#DIV/0!</v>
      </c>
      <c r="AG631" s="25" t="e">
        <f t="shared" si="310"/>
        <v>#DIV/0!</v>
      </c>
    </row>
    <row r="632" spans="1:33" x14ac:dyDescent="0.25">
      <c r="A632" s="1">
        <f>'Тулуз-Пьерон'!A636</f>
        <v>0</v>
      </c>
      <c r="B632" s="1" t="e">
        <f>AVERAGE('Тулуз-Пьерон'!H636:Q636)</f>
        <v>#DIV/0!</v>
      </c>
      <c r="C632" s="1" t="e">
        <f>AVERAGE('Тулуз-Пьерон'!R636:AA636)</f>
        <v>#DIV/0!</v>
      </c>
      <c r="D632" s="26" t="e">
        <f t="shared" si="282"/>
        <v>#DIV/0!</v>
      </c>
      <c r="E632" s="26" t="e">
        <f>STDEV('Тулуз-Пьерон'!H636:Q636)</f>
        <v>#DIV/0!</v>
      </c>
      <c r="F632" s="26" t="e">
        <f>STDEV('Тулуз-Пьерон'!R636:AA636)</f>
        <v>#DIV/0!</v>
      </c>
      <c r="G632" s="26" t="e">
        <f>SQRT(RSQ('Тулуз-Пьерон'!H636:Q636,'Тулуз-Пьерон'!R636:AA636))</f>
        <v>#DIV/0!</v>
      </c>
      <c r="J632" s="25" t="e">
        <f t="shared" si="283"/>
        <v>#DIV/0!</v>
      </c>
      <c r="K632" s="25" t="e">
        <f t="shared" si="284"/>
        <v>#DIV/0!</v>
      </c>
      <c r="L632" s="25" t="e">
        <f t="shared" si="285"/>
        <v>#DIV/0!</v>
      </c>
      <c r="M632" s="25" t="e">
        <f t="shared" si="306"/>
        <v>#DIV/0!</v>
      </c>
      <c r="N632" s="25" t="e">
        <f t="shared" si="306"/>
        <v>#DIV/0!</v>
      </c>
      <c r="O632" s="25" t="e">
        <f t="shared" si="286"/>
        <v>#DIV/0!</v>
      </c>
      <c r="P632" s="25" t="e">
        <f t="shared" si="287"/>
        <v>#DIV/0!</v>
      </c>
      <c r="Q632" s="25" t="e">
        <f t="shared" si="288"/>
        <v>#DIV/0!</v>
      </c>
      <c r="R632" s="25" t="e">
        <f t="shared" si="289"/>
        <v>#DIV/0!</v>
      </c>
      <c r="S632" s="25" t="e">
        <f t="shared" si="290"/>
        <v>#DIV/0!</v>
      </c>
      <c r="T632" s="25" t="e">
        <f t="shared" si="291"/>
        <v>#DIV/0!</v>
      </c>
      <c r="U632" s="25" t="e">
        <f t="shared" si="292"/>
        <v>#DIV/0!</v>
      </c>
      <c r="V632" s="25" t="e">
        <f t="shared" si="307"/>
        <v>#DIV/0!</v>
      </c>
      <c r="W632" s="25" t="e">
        <f t="shared" si="307"/>
        <v>#DIV/0!</v>
      </c>
      <c r="X632" s="25" t="e">
        <f t="shared" si="293"/>
        <v>#DIV/0!</v>
      </c>
      <c r="Y632" s="25" t="e">
        <f t="shared" si="308"/>
        <v>#DIV/0!</v>
      </c>
      <c r="Z632" s="25" t="e">
        <f t="shared" si="308"/>
        <v>#DIV/0!</v>
      </c>
      <c r="AA632" s="25" t="e">
        <f t="shared" si="308"/>
        <v>#DIV/0!</v>
      </c>
      <c r="AB632" s="25" t="e">
        <f t="shared" si="308"/>
        <v>#DIV/0!</v>
      </c>
      <c r="AC632" s="25" t="e">
        <f t="shared" si="308"/>
        <v>#DIV/0!</v>
      </c>
      <c r="AD632" s="25" t="e">
        <f t="shared" si="309"/>
        <v>#DIV/0!</v>
      </c>
      <c r="AE632" s="25" t="e">
        <f t="shared" si="309"/>
        <v>#DIV/0!</v>
      </c>
      <c r="AF632" s="25" t="e">
        <f t="shared" si="310"/>
        <v>#DIV/0!</v>
      </c>
      <c r="AG632" s="25" t="e">
        <f t="shared" si="310"/>
        <v>#DIV/0!</v>
      </c>
    </row>
    <row r="633" spans="1:33" x14ac:dyDescent="0.25">
      <c r="A633" s="1">
        <f>'Тулуз-Пьерон'!A637</f>
        <v>0</v>
      </c>
      <c r="B633" s="1" t="e">
        <f>AVERAGE('Тулуз-Пьерон'!H637:Q637)</f>
        <v>#DIV/0!</v>
      </c>
      <c r="C633" s="1" t="e">
        <f>AVERAGE('Тулуз-Пьерон'!R637:AA637)</f>
        <v>#DIV/0!</v>
      </c>
      <c r="D633" s="26" t="e">
        <f t="shared" si="282"/>
        <v>#DIV/0!</v>
      </c>
      <c r="E633" s="26" t="e">
        <f>STDEV('Тулуз-Пьерон'!H637:Q637)</f>
        <v>#DIV/0!</v>
      </c>
      <c r="F633" s="26" t="e">
        <f>STDEV('Тулуз-Пьерон'!R637:AA637)</f>
        <v>#DIV/0!</v>
      </c>
      <c r="G633" s="26" t="e">
        <f>SQRT(RSQ('Тулуз-Пьерон'!H637:Q637,'Тулуз-Пьерон'!R637:AA637))</f>
        <v>#DIV/0!</v>
      </c>
      <c r="J633" s="25" t="e">
        <f t="shared" si="283"/>
        <v>#DIV/0!</v>
      </c>
      <c r="K633" s="25" t="e">
        <f t="shared" si="284"/>
        <v>#DIV/0!</v>
      </c>
      <c r="L633" s="25" t="e">
        <f t="shared" si="285"/>
        <v>#DIV/0!</v>
      </c>
      <c r="M633" s="25" t="e">
        <f t="shared" si="306"/>
        <v>#DIV/0!</v>
      </c>
      <c r="N633" s="25" t="e">
        <f t="shared" si="306"/>
        <v>#DIV/0!</v>
      </c>
      <c r="O633" s="25" t="e">
        <f t="shared" si="286"/>
        <v>#DIV/0!</v>
      </c>
      <c r="P633" s="25" t="e">
        <f t="shared" si="287"/>
        <v>#DIV/0!</v>
      </c>
      <c r="Q633" s="25" t="e">
        <f t="shared" si="288"/>
        <v>#DIV/0!</v>
      </c>
      <c r="R633" s="25" t="e">
        <f t="shared" si="289"/>
        <v>#DIV/0!</v>
      </c>
      <c r="S633" s="25" t="e">
        <f t="shared" si="290"/>
        <v>#DIV/0!</v>
      </c>
      <c r="T633" s="25" t="e">
        <f t="shared" si="291"/>
        <v>#DIV/0!</v>
      </c>
      <c r="U633" s="25" t="e">
        <f t="shared" si="292"/>
        <v>#DIV/0!</v>
      </c>
      <c r="V633" s="25" t="e">
        <f t="shared" si="307"/>
        <v>#DIV/0!</v>
      </c>
      <c r="W633" s="25" t="e">
        <f t="shared" si="307"/>
        <v>#DIV/0!</v>
      </c>
      <c r="X633" s="25" t="e">
        <f t="shared" si="293"/>
        <v>#DIV/0!</v>
      </c>
      <c r="Y633" s="25" t="e">
        <f t="shared" si="308"/>
        <v>#DIV/0!</v>
      </c>
      <c r="Z633" s="25" t="e">
        <f t="shared" si="308"/>
        <v>#DIV/0!</v>
      </c>
      <c r="AA633" s="25" t="e">
        <f t="shared" si="308"/>
        <v>#DIV/0!</v>
      </c>
      <c r="AB633" s="25" t="e">
        <f t="shared" si="308"/>
        <v>#DIV/0!</v>
      </c>
      <c r="AC633" s="25" t="e">
        <f t="shared" si="308"/>
        <v>#DIV/0!</v>
      </c>
      <c r="AD633" s="25" t="e">
        <f t="shared" si="309"/>
        <v>#DIV/0!</v>
      </c>
      <c r="AE633" s="25" t="e">
        <f t="shared" si="309"/>
        <v>#DIV/0!</v>
      </c>
      <c r="AF633" s="25" t="e">
        <f t="shared" si="310"/>
        <v>#DIV/0!</v>
      </c>
      <c r="AG633" s="25" t="e">
        <f t="shared" si="310"/>
        <v>#DIV/0!</v>
      </c>
    </row>
    <row r="634" spans="1:33" x14ac:dyDescent="0.25">
      <c r="A634" s="1">
        <f>'Тулуз-Пьерон'!A638</f>
        <v>0</v>
      </c>
      <c r="B634" s="1" t="e">
        <f>AVERAGE('Тулуз-Пьерон'!H638:Q638)</f>
        <v>#DIV/0!</v>
      </c>
      <c r="C634" s="1" t="e">
        <f>AVERAGE('Тулуз-Пьерон'!R638:AA638)</f>
        <v>#DIV/0!</v>
      </c>
      <c r="D634" s="26" t="e">
        <f t="shared" si="282"/>
        <v>#DIV/0!</v>
      </c>
      <c r="E634" s="26" t="e">
        <f>STDEV('Тулуз-Пьерон'!H638:Q638)</f>
        <v>#DIV/0!</v>
      </c>
      <c r="F634" s="26" t="e">
        <f>STDEV('Тулуз-Пьерон'!R638:AA638)</f>
        <v>#DIV/0!</v>
      </c>
      <c r="G634" s="26" t="e">
        <f>SQRT(RSQ('Тулуз-Пьерон'!H638:Q638,'Тулуз-Пьерон'!R638:AA638))</f>
        <v>#DIV/0!</v>
      </c>
      <c r="J634" s="25" t="e">
        <f t="shared" si="283"/>
        <v>#DIV/0!</v>
      </c>
      <c r="K634" s="25" t="e">
        <f t="shared" si="284"/>
        <v>#DIV/0!</v>
      </c>
      <c r="L634" s="25" t="e">
        <f t="shared" si="285"/>
        <v>#DIV/0!</v>
      </c>
      <c r="M634" s="25" t="e">
        <f t="shared" si="306"/>
        <v>#DIV/0!</v>
      </c>
      <c r="N634" s="25" t="e">
        <f t="shared" si="306"/>
        <v>#DIV/0!</v>
      </c>
      <c r="O634" s="25" t="e">
        <f t="shared" si="286"/>
        <v>#DIV/0!</v>
      </c>
      <c r="P634" s="25" t="e">
        <f t="shared" si="287"/>
        <v>#DIV/0!</v>
      </c>
      <c r="Q634" s="25" t="e">
        <f t="shared" si="288"/>
        <v>#DIV/0!</v>
      </c>
      <c r="R634" s="25" t="e">
        <f t="shared" si="289"/>
        <v>#DIV/0!</v>
      </c>
      <c r="S634" s="25" t="e">
        <f t="shared" si="290"/>
        <v>#DIV/0!</v>
      </c>
      <c r="T634" s="25" t="e">
        <f t="shared" si="291"/>
        <v>#DIV/0!</v>
      </c>
      <c r="U634" s="25" t="e">
        <f t="shared" si="292"/>
        <v>#DIV/0!</v>
      </c>
      <c r="V634" s="25" t="e">
        <f t="shared" si="307"/>
        <v>#DIV/0!</v>
      </c>
      <c r="W634" s="25" t="e">
        <f t="shared" si="307"/>
        <v>#DIV/0!</v>
      </c>
      <c r="X634" s="25" t="e">
        <f t="shared" si="293"/>
        <v>#DIV/0!</v>
      </c>
      <c r="Y634" s="25" t="e">
        <f t="shared" si="308"/>
        <v>#DIV/0!</v>
      </c>
      <c r="Z634" s="25" t="e">
        <f t="shared" si="308"/>
        <v>#DIV/0!</v>
      </c>
      <c r="AA634" s="25" t="e">
        <f t="shared" si="308"/>
        <v>#DIV/0!</v>
      </c>
      <c r="AB634" s="25" t="e">
        <f t="shared" si="308"/>
        <v>#DIV/0!</v>
      </c>
      <c r="AC634" s="25" t="e">
        <f t="shared" si="308"/>
        <v>#DIV/0!</v>
      </c>
      <c r="AD634" s="25" t="e">
        <f t="shared" si="309"/>
        <v>#DIV/0!</v>
      </c>
      <c r="AE634" s="25" t="e">
        <f t="shared" si="309"/>
        <v>#DIV/0!</v>
      </c>
      <c r="AF634" s="25" t="e">
        <f t="shared" si="310"/>
        <v>#DIV/0!</v>
      </c>
      <c r="AG634" s="25" t="e">
        <f t="shared" si="310"/>
        <v>#DIV/0!</v>
      </c>
    </row>
    <row r="635" spans="1:33" x14ac:dyDescent="0.25">
      <c r="A635" s="1">
        <f>'Тулуз-Пьерон'!A639</f>
        <v>0</v>
      </c>
      <c r="B635" s="1" t="e">
        <f>AVERAGE('Тулуз-Пьерон'!H639:Q639)</f>
        <v>#DIV/0!</v>
      </c>
      <c r="C635" s="1" t="e">
        <f>AVERAGE('Тулуз-Пьерон'!R639:AA639)</f>
        <v>#DIV/0!</v>
      </c>
      <c r="D635" s="26" t="e">
        <f t="shared" si="282"/>
        <v>#DIV/0!</v>
      </c>
      <c r="E635" s="26" t="e">
        <f>STDEV('Тулуз-Пьерон'!H639:Q639)</f>
        <v>#DIV/0!</v>
      </c>
      <c r="F635" s="26" t="e">
        <f>STDEV('Тулуз-Пьерон'!R639:AA639)</f>
        <v>#DIV/0!</v>
      </c>
      <c r="G635" s="26" t="e">
        <f>SQRT(RSQ('Тулуз-Пьерон'!H639:Q639,'Тулуз-Пьерон'!R639:AA639))</f>
        <v>#DIV/0!</v>
      </c>
      <c r="J635" s="25" t="e">
        <f t="shared" si="283"/>
        <v>#DIV/0!</v>
      </c>
      <c r="K635" s="25" t="e">
        <f t="shared" si="284"/>
        <v>#DIV/0!</v>
      </c>
      <c r="L635" s="25" t="e">
        <f t="shared" si="285"/>
        <v>#DIV/0!</v>
      </c>
      <c r="M635" s="25" t="e">
        <f t="shared" si="306"/>
        <v>#DIV/0!</v>
      </c>
      <c r="N635" s="25" t="e">
        <f t="shared" si="306"/>
        <v>#DIV/0!</v>
      </c>
      <c r="O635" s="25" t="e">
        <f t="shared" si="286"/>
        <v>#DIV/0!</v>
      </c>
      <c r="P635" s="25" t="e">
        <f t="shared" si="287"/>
        <v>#DIV/0!</v>
      </c>
      <c r="Q635" s="25" t="e">
        <f t="shared" si="288"/>
        <v>#DIV/0!</v>
      </c>
      <c r="R635" s="25" t="e">
        <f t="shared" si="289"/>
        <v>#DIV/0!</v>
      </c>
      <c r="S635" s="25" t="e">
        <f t="shared" si="290"/>
        <v>#DIV/0!</v>
      </c>
      <c r="T635" s="25" t="e">
        <f t="shared" si="291"/>
        <v>#DIV/0!</v>
      </c>
      <c r="U635" s="25" t="e">
        <f t="shared" si="292"/>
        <v>#DIV/0!</v>
      </c>
      <c r="V635" s="25" t="e">
        <f t="shared" si="307"/>
        <v>#DIV/0!</v>
      </c>
      <c r="W635" s="25" t="e">
        <f t="shared" si="307"/>
        <v>#DIV/0!</v>
      </c>
      <c r="X635" s="25" t="e">
        <f t="shared" si="293"/>
        <v>#DIV/0!</v>
      </c>
      <c r="Y635" s="25" t="e">
        <f t="shared" si="308"/>
        <v>#DIV/0!</v>
      </c>
      <c r="Z635" s="25" t="e">
        <f t="shared" si="308"/>
        <v>#DIV/0!</v>
      </c>
      <c r="AA635" s="25" t="e">
        <f t="shared" si="308"/>
        <v>#DIV/0!</v>
      </c>
      <c r="AB635" s="25" t="e">
        <f t="shared" si="308"/>
        <v>#DIV/0!</v>
      </c>
      <c r="AC635" s="25" t="e">
        <f t="shared" si="308"/>
        <v>#DIV/0!</v>
      </c>
      <c r="AD635" s="25" t="e">
        <f t="shared" si="309"/>
        <v>#DIV/0!</v>
      </c>
      <c r="AE635" s="25" t="e">
        <f t="shared" si="309"/>
        <v>#DIV/0!</v>
      </c>
      <c r="AF635" s="25" t="e">
        <f t="shared" si="310"/>
        <v>#DIV/0!</v>
      </c>
      <c r="AG635" s="25" t="e">
        <f t="shared" si="310"/>
        <v>#DIV/0!</v>
      </c>
    </row>
    <row r="636" spans="1:33" x14ac:dyDescent="0.25">
      <c r="A636" s="1">
        <f>'Тулуз-Пьерон'!A640</f>
        <v>0</v>
      </c>
      <c r="B636" s="1" t="e">
        <f>AVERAGE('Тулуз-Пьерон'!H640:Q640)</f>
        <v>#DIV/0!</v>
      </c>
      <c r="C636" s="1" t="e">
        <f>AVERAGE('Тулуз-Пьерон'!R640:AA640)</f>
        <v>#DIV/0!</v>
      </c>
      <c r="D636" s="26" t="e">
        <f t="shared" si="282"/>
        <v>#DIV/0!</v>
      </c>
      <c r="E636" s="26" t="e">
        <f>STDEV('Тулуз-Пьерон'!H640:Q640)</f>
        <v>#DIV/0!</v>
      </c>
      <c r="F636" s="26" t="e">
        <f>STDEV('Тулуз-Пьерон'!R640:AA640)</f>
        <v>#DIV/0!</v>
      </c>
      <c r="G636" s="26" t="e">
        <f>SQRT(RSQ('Тулуз-Пьерон'!H640:Q640,'Тулуз-Пьерон'!R640:AA640))</f>
        <v>#DIV/0!</v>
      </c>
      <c r="J636" s="25" t="e">
        <f t="shared" si="283"/>
        <v>#DIV/0!</v>
      </c>
      <c r="K636" s="25" t="e">
        <f t="shared" si="284"/>
        <v>#DIV/0!</v>
      </c>
      <c r="L636" s="25" t="e">
        <f t="shared" si="285"/>
        <v>#DIV/0!</v>
      </c>
      <c r="M636" s="25" t="e">
        <f t="shared" si="306"/>
        <v>#DIV/0!</v>
      </c>
      <c r="N636" s="25" t="e">
        <f t="shared" si="306"/>
        <v>#DIV/0!</v>
      </c>
      <c r="O636" s="25" t="e">
        <f t="shared" si="286"/>
        <v>#DIV/0!</v>
      </c>
      <c r="P636" s="25" t="e">
        <f t="shared" si="287"/>
        <v>#DIV/0!</v>
      </c>
      <c r="Q636" s="25" t="e">
        <f t="shared" si="288"/>
        <v>#DIV/0!</v>
      </c>
      <c r="R636" s="25" t="e">
        <f t="shared" si="289"/>
        <v>#DIV/0!</v>
      </c>
      <c r="S636" s="25" t="e">
        <f t="shared" si="290"/>
        <v>#DIV/0!</v>
      </c>
      <c r="T636" s="25" t="e">
        <f t="shared" si="291"/>
        <v>#DIV/0!</v>
      </c>
      <c r="U636" s="25" t="e">
        <f t="shared" si="292"/>
        <v>#DIV/0!</v>
      </c>
      <c r="V636" s="25" t="e">
        <f t="shared" si="307"/>
        <v>#DIV/0!</v>
      </c>
      <c r="W636" s="25" t="e">
        <f t="shared" si="307"/>
        <v>#DIV/0!</v>
      </c>
      <c r="X636" s="25" t="e">
        <f t="shared" si="293"/>
        <v>#DIV/0!</v>
      </c>
      <c r="Y636" s="25" t="e">
        <f t="shared" si="308"/>
        <v>#DIV/0!</v>
      </c>
      <c r="Z636" s="25" t="e">
        <f t="shared" si="308"/>
        <v>#DIV/0!</v>
      </c>
      <c r="AA636" s="25" t="e">
        <f t="shared" si="308"/>
        <v>#DIV/0!</v>
      </c>
      <c r="AB636" s="25" t="e">
        <f t="shared" si="308"/>
        <v>#DIV/0!</v>
      </c>
      <c r="AC636" s="25" t="e">
        <f t="shared" si="308"/>
        <v>#DIV/0!</v>
      </c>
      <c r="AD636" s="25" t="e">
        <f t="shared" si="309"/>
        <v>#DIV/0!</v>
      </c>
      <c r="AE636" s="25" t="e">
        <f t="shared" si="309"/>
        <v>#DIV/0!</v>
      </c>
      <c r="AF636" s="25" t="e">
        <f t="shared" si="310"/>
        <v>#DIV/0!</v>
      </c>
      <c r="AG636" s="25" t="e">
        <f t="shared" si="310"/>
        <v>#DIV/0!</v>
      </c>
    </row>
    <row r="637" spans="1:33" x14ac:dyDescent="0.25">
      <c r="A637" s="1">
        <f>'Тулуз-Пьерон'!A641</f>
        <v>0</v>
      </c>
      <c r="B637" s="1" t="e">
        <f>AVERAGE('Тулуз-Пьерон'!H641:Q641)</f>
        <v>#DIV/0!</v>
      </c>
      <c r="C637" s="1" t="e">
        <f>AVERAGE('Тулуз-Пьерон'!R641:AA641)</f>
        <v>#DIV/0!</v>
      </c>
      <c r="D637" s="26" t="e">
        <f t="shared" si="282"/>
        <v>#DIV/0!</v>
      </c>
      <c r="E637" s="26" t="e">
        <f>STDEV('Тулуз-Пьерон'!H641:Q641)</f>
        <v>#DIV/0!</v>
      </c>
      <c r="F637" s="26" t="e">
        <f>STDEV('Тулуз-Пьерон'!R641:AA641)</f>
        <v>#DIV/0!</v>
      </c>
      <c r="G637" s="26" t="e">
        <f>SQRT(RSQ('Тулуз-Пьерон'!H641:Q641,'Тулуз-Пьерон'!R641:AA641))</f>
        <v>#DIV/0!</v>
      </c>
      <c r="J637" s="25" t="e">
        <f t="shared" si="283"/>
        <v>#DIV/0!</v>
      </c>
      <c r="K637" s="25" t="e">
        <f t="shared" si="284"/>
        <v>#DIV/0!</v>
      </c>
      <c r="L637" s="25" t="e">
        <f t="shared" si="285"/>
        <v>#DIV/0!</v>
      </c>
      <c r="M637" s="25" t="e">
        <f t="shared" si="306"/>
        <v>#DIV/0!</v>
      </c>
      <c r="N637" s="25" t="e">
        <f t="shared" si="306"/>
        <v>#DIV/0!</v>
      </c>
      <c r="O637" s="25" t="e">
        <f t="shared" si="286"/>
        <v>#DIV/0!</v>
      </c>
      <c r="P637" s="25" t="e">
        <f t="shared" si="287"/>
        <v>#DIV/0!</v>
      </c>
      <c r="Q637" s="25" t="e">
        <f t="shared" si="288"/>
        <v>#DIV/0!</v>
      </c>
      <c r="R637" s="25" t="e">
        <f t="shared" si="289"/>
        <v>#DIV/0!</v>
      </c>
      <c r="S637" s="25" t="e">
        <f t="shared" si="290"/>
        <v>#DIV/0!</v>
      </c>
      <c r="T637" s="25" t="e">
        <f t="shared" si="291"/>
        <v>#DIV/0!</v>
      </c>
      <c r="U637" s="25" t="e">
        <f t="shared" si="292"/>
        <v>#DIV/0!</v>
      </c>
      <c r="V637" s="25" t="e">
        <f t="shared" si="307"/>
        <v>#DIV/0!</v>
      </c>
      <c r="W637" s="25" t="e">
        <f t="shared" si="307"/>
        <v>#DIV/0!</v>
      </c>
      <c r="X637" s="25" t="e">
        <f t="shared" si="293"/>
        <v>#DIV/0!</v>
      </c>
      <c r="Y637" s="25" t="e">
        <f t="shared" si="308"/>
        <v>#DIV/0!</v>
      </c>
      <c r="Z637" s="25" t="e">
        <f t="shared" si="308"/>
        <v>#DIV/0!</v>
      </c>
      <c r="AA637" s="25" t="e">
        <f t="shared" si="308"/>
        <v>#DIV/0!</v>
      </c>
      <c r="AB637" s="25" t="e">
        <f t="shared" si="308"/>
        <v>#DIV/0!</v>
      </c>
      <c r="AC637" s="25" t="e">
        <f t="shared" si="308"/>
        <v>#DIV/0!</v>
      </c>
      <c r="AD637" s="25" t="e">
        <f t="shared" si="309"/>
        <v>#DIV/0!</v>
      </c>
      <c r="AE637" s="25" t="e">
        <f t="shared" si="309"/>
        <v>#DIV/0!</v>
      </c>
      <c r="AF637" s="25" t="e">
        <f t="shared" si="310"/>
        <v>#DIV/0!</v>
      </c>
      <c r="AG637" s="25" t="e">
        <f t="shared" si="310"/>
        <v>#DIV/0!</v>
      </c>
    </row>
    <row r="638" spans="1:33" x14ac:dyDescent="0.25">
      <c r="A638" s="1">
        <f>'Тулуз-Пьерон'!A642</f>
        <v>0</v>
      </c>
      <c r="B638" s="1" t="e">
        <f>AVERAGE('Тулуз-Пьерон'!H642:Q642)</f>
        <v>#DIV/0!</v>
      </c>
      <c r="C638" s="1" t="e">
        <f>AVERAGE('Тулуз-Пьерон'!R642:AA642)</f>
        <v>#DIV/0!</v>
      </c>
      <c r="D638" s="26" t="e">
        <f t="shared" si="282"/>
        <v>#DIV/0!</v>
      </c>
      <c r="E638" s="26" t="e">
        <f>STDEV('Тулуз-Пьерон'!H642:Q642)</f>
        <v>#DIV/0!</v>
      </c>
      <c r="F638" s="26" t="e">
        <f>STDEV('Тулуз-Пьерон'!R642:AA642)</f>
        <v>#DIV/0!</v>
      </c>
      <c r="G638" s="26" t="e">
        <f>SQRT(RSQ('Тулуз-Пьерон'!H642:Q642,'Тулуз-Пьерон'!R642:AA642))</f>
        <v>#DIV/0!</v>
      </c>
      <c r="J638" s="25" t="e">
        <f t="shared" si="283"/>
        <v>#DIV/0!</v>
      </c>
      <c r="K638" s="25" t="e">
        <f t="shared" si="284"/>
        <v>#DIV/0!</v>
      </c>
      <c r="L638" s="25" t="e">
        <f t="shared" si="285"/>
        <v>#DIV/0!</v>
      </c>
      <c r="M638" s="25" t="e">
        <f t="shared" si="306"/>
        <v>#DIV/0!</v>
      </c>
      <c r="N638" s="25" t="e">
        <f t="shared" si="306"/>
        <v>#DIV/0!</v>
      </c>
      <c r="O638" s="25" t="e">
        <f t="shared" si="286"/>
        <v>#DIV/0!</v>
      </c>
      <c r="P638" s="25" t="e">
        <f t="shared" si="287"/>
        <v>#DIV/0!</v>
      </c>
      <c r="Q638" s="25" t="e">
        <f t="shared" si="288"/>
        <v>#DIV/0!</v>
      </c>
      <c r="R638" s="25" t="e">
        <f t="shared" si="289"/>
        <v>#DIV/0!</v>
      </c>
      <c r="S638" s="25" t="e">
        <f t="shared" si="290"/>
        <v>#DIV/0!</v>
      </c>
      <c r="T638" s="25" t="e">
        <f t="shared" si="291"/>
        <v>#DIV/0!</v>
      </c>
      <c r="U638" s="25" t="e">
        <f t="shared" si="292"/>
        <v>#DIV/0!</v>
      </c>
      <c r="V638" s="25" t="e">
        <f t="shared" si="307"/>
        <v>#DIV/0!</v>
      </c>
      <c r="W638" s="25" t="e">
        <f t="shared" si="307"/>
        <v>#DIV/0!</v>
      </c>
      <c r="X638" s="25" t="e">
        <f t="shared" si="293"/>
        <v>#DIV/0!</v>
      </c>
      <c r="Y638" s="25" t="e">
        <f t="shared" si="308"/>
        <v>#DIV/0!</v>
      </c>
      <c r="Z638" s="25" t="e">
        <f t="shared" si="308"/>
        <v>#DIV/0!</v>
      </c>
      <c r="AA638" s="25" t="e">
        <f t="shared" si="308"/>
        <v>#DIV/0!</v>
      </c>
      <c r="AB638" s="25" t="e">
        <f t="shared" si="308"/>
        <v>#DIV/0!</v>
      </c>
      <c r="AC638" s="25" t="e">
        <f t="shared" si="308"/>
        <v>#DIV/0!</v>
      </c>
      <c r="AD638" s="25" t="e">
        <f t="shared" si="309"/>
        <v>#DIV/0!</v>
      </c>
      <c r="AE638" s="25" t="e">
        <f t="shared" si="309"/>
        <v>#DIV/0!</v>
      </c>
      <c r="AF638" s="25" t="e">
        <f t="shared" si="310"/>
        <v>#DIV/0!</v>
      </c>
      <c r="AG638" s="25" t="e">
        <f t="shared" si="310"/>
        <v>#DIV/0!</v>
      </c>
    </row>
    <row r="639" spans="1:33" x14ac:dyDescent="0.25">
      <c r="A639" s="1">
        <f>'Тулуз-Пьерон'!A643</f>
        <v>0</v>
      </c>
      <c r="B639" s="1" t="e">
        <f>AVERAGE('Тулуз-Пьерон'!H643:Q643)</f>
        <v>#DIV/0!</v>
      </c>
      <c r="C639" s="1" t="e">
        <f>AVERAGE('Тулуз-Пьерон'!R643:AA643)</f>
        <v>#DIV/0!</v>
      </c>
      <c r="D639" s="26" t="e">
        <f t="shared" si="282"/>
        <v>#DIV/0!</v>
      </c>
      <c r="E639" s="26" t="e">
        <f>STDEV('Тулуз-Пьерон'!H643:Q643)</f>
        <v>#DIV/0!</v>
      </c>
      <c r="F639" s="26" t="e">
        <f>STDEV('Тулуз-Пьерон'!R643:AA643)</f>
        <v>#DIV/0!</v>
      </c>
      <c r="G639" s="26" t="e">
        <f>SQRT(RSQ('Тулуз-Пьерон'!H643:Q643,'Тулуз-Пьерон'!R643:AA643))</f>
        <v>#DIV/0!</v>
      </c>
      <c r="J639" s="25" t="e">
        <f t="shared" si="283"/>
        <v>#DIV/0!</v>
      </c>
      <c r="K639" s="25" t="e">
        <f t="shared" si="284"/>
        <v>#DIV/0!</v>
      </c>
      <c r="L639" s="25" t="e">
        <f t="shared" si="285"/>
        <v>#DIV/0!</v>
      </c>
      <c r="M639" s="25" t="e">
        <f t="shared" si="306"/>
        <v>#DIV/0!</v>
      </c>
      <c r="N639" s="25" t="e">
        <f t="shared" si="306"/>
        <v>#DIV/0!</v>
      </c>
      <c r="O639" s="25" t="e">
        <f t="shared" si="286"/>
        <v>#DIV/0!</v>
      </c>
      <c r="P639" s="25" t="e">
        <f t="shared" si="287"/>
        <v>#DIV/0!</v>
      </c>
      <c r="Q639" s="25" t="e">
        <f t="shared" si="288"/>
        <v>#DIV/0!</v>
      </c>
      <c r="R639" s="25" t="e">
        <f t="shared" si="289"/>
        <v>#DIV/0!</v>
      </c>
      <c r="S639" s="25" t="e">
        <f t="shared" si="290"/>
        <v>#DIV/0!</v>
      </c>
      <c r="T639" s="25" t="e">
        <f t="shared" si="291"/>
        <v>#DIV/0!</v>
      </c>
      <c r="U639" s="25" t="e">
        <f t="shared" si="292"/>
        <v>#DIV/0!</v>
      </c>
      <c r="V639" s="25" t="e">
        <f t="shared" si="307"/>
        <v>#DIV/0!</v>
      </c>
      <c r="W639" s="25" t="e">
        <f t="shared" si="307"/>
        <v>#DIV/0!</v>
      </c>
      <c r="X639" s="25" t="e">
        <f t="shared" si="293"/>
        <v>#DIV/0!</v>
      </c>
      <c r="Y639" s="25" t="e">
        <f t="shared" si="308"/>
        <v>#DIV/0!</v>
      </c>
      <c r="Z639" s="25" t="e">
        <f t="shared" si="308"/>
        <v>#DIV/0!</v>
      </c>
      <c r="AA639" s="25" t="e">
        <f t="shared" si="308"/>
        <v>#DIV/0!</v>
      </c>
      <c r="AB639" s="25" t="e">
        <f t="shared" si="308"/>
        <v>#DIV/0!</v>
      </c>
      <c r="AC639" s="25" t="e">
        <f t="shared" si="308"/>
        <v>#DIV/0!</v>
      </c>
      <c r="AD639" s="25" t="e">
        <f t="shared" si="309"/>
        <v>#DIV/0!</v>
      </c>
      <c r="AE639" s="25" t="e">
        <f t="shared" si="309"/>
        <v>#DIV/0!</v>
      </c>
      <c r="AF639" s="25" t="e">
        <f t="shared" si="310"/>
        <v>#DIV/0!</v>
      </c>
      <c r="AG639" s="25" t="e">
        <f t="shared" si="310"/>
        <v>#DIV/0!</v>
      </c>
    </row>
    <row r="640" spans="1:33" x14ac:dyDescent="0.25">
      <c r="A640" s="1">
        <f>'Тулуз-Пьерон'!A644</f>
        <v>0</v>
      </c>
      <c r="B640" s="1" t="e">
        <f>AVERAGE('Тулуз-Пьерон'!H644:Q644)</f>
        <v>#DIV/0!</v>
      </c>
      <c r="C640" s="1" t="e">
        <f>AVERAGE('Тулуз-Пьерон'!R644:AA644)</f>
        <v>#DIV/0!</v>
      </c>
      <c r="D640" s="26" t="e">
        <f t="shared" si="282"/>
        <v>#DIV/0!</v>
      </c>
      <c r="E640" s="26" t="e">
        <f>STDEV('Тулуз-Пьерон'!H644:Q644)</f>
        <v>#DIV/0!</v>
      </c>
      <c r="F640" s="26" t="e">
        <f>STDEV('Тулуз-Пьерон'!R644:AA644)</f>
        <v>#DIV/0!</v>
      </c>
      <c r="G640" s="26" t="e">
        <f>SQRT(RSQ('Тулуз-Пьерон'!H644:Q644,'Тулуз-Пьерон'!R644:AA644))</f>
        <v>#DIV/0!</v>
      </c>
      <c r="J640" s="25" t="e">
        <f t="shared" si="283"/>
        <v>#DIV/0!</v>
      </c>
      <c r="K640" s="25" t="e">
        <f t="shared" si="284"/>
        <v>#DIV/0!</v>
      </c>
      <c r="L640" s="25" t="e">
        <f t="shared" si="285"/>
        <v>#DIV/0!</v>
      </c>
      <c r="M640" s="25" t="e">
        <f t="shared" si="306"/>
        <v>#DIV/0!</v>
      </c>
      <c r="N640" s="25" t="e">
        <f t="shared" si="306"/>
        <v>#DIV/0!</v>
      </c>
      <c r="O640" s="25" t="e">
        <f t="shared" si="286"/>
        <v>#DIV/0!</v>
      </c>
      <c r="P640" s="25" t="e">
        <f t="shared" si="287"/>
        <v>#DIV/0!</v>
      </c>
      <c r="Q640" s="25" t="e">
        <f t="shared" si="288"/>
        <v>#DIV/0!</v>
      </c>
      <c r="R640" s="25" t="e">
        <f t="shared" si="289"/>
        <v>#DIV/0!</v>
      </c>
      <c r="S640" s="25" t="e">
        <f t="shared" si="290"/>
        <v>#DIV/0!</v>
      </c>
      <c r="T640" s="25" t="e">
        <f t="shared" si="291"/>
        <v>#DIV/0!</v>
      </c>
      <c r="U640" s="25" t="e">
        <f t="shared" si="292"/>
        <v>#DIV/0!</v>
      </c>
      <c r="V640" s="25" t="e">
        <f t="shared" si="307"/>
        <v>#DIV/0!</v>
      </c>
      <c r="W640" s="25" t="e">
        <f t="shared" si="307"/>
        <v>#DIV/0!</v>
      </c>
      <c r="X640" s="25" t="e">
        <f t="shared" si="293"/>
        <v>#DIV/0!</v>
      </c>
      <c r="Y640" s="25" t="e">
        <f t="shared" si="308"/>
        <v>#DIV/0!</v>
      </c>
      <c r="Z640" s="25" t="e">
        <f t="shared" si="308"/>
        <v>#DIV/0!</v>
      </c>
      <c r="AA640" s="25" t="e">
        <f t="shared" si="308"/>
        <v>#DIV/0!</v>
      </c>
      <c r="AB640" s="25" t="e">
        <f t="shared" si="308"/>
        <v>#DIV/0!</v>
      </c>
      <c r="AC640" s="25" t="e">
        <f t="shared" si="308"/>
        <v>#DIV/0!</v>
      </c>
      <c r="AD640" s="25" t="e">
        <f t="shared" si="309"/>
        <v>#DIV/0!</v>
      </c>
      <c r="AE640" s="25" t="e">
        <f t="shared" si="309"/>
        <v>#DIV/0!</v>
      </c>
      <c r="AF640" s="25" t="e">
        <f t="shared" si="310"/>
        <v>#DIV/0!</v>
      </c>
      <c r="AG640" s="25" t="e">
        <f t="shared" si="310"/>
        <v>#DIV/0!</v>
      </c>
    </row>
    <row r="641" spans="1:33" x14ac:dyDescent="0.25">
      <c r="A641" s="1">
        <f>'Тулуз-Пьерон'!A645</f>
        <v>0</v>
      </c>
      <c r="B641" s="1" t="e">
        <f>AVERAGE('Тулуз-Пьерон'!H645:Q645)</f>
        <v>#DIV/0!</v>
      </c>
      <c r="C641" s="1" t="e">
        <f>AVERAGE('Тулуз-Пьерон'!R645:AA645)</f>
        <v>#DIV/0!</v>
      </c>
      <c r="D641" s="26" t="e">
        <f t="shared" si="282"/>
        <v>#DIV/0!</v>
      </c>
      <c r="E641" s="26" t="e">
        <f>STDEV('Тулуз-Пьерон'!H645:Q645)</f>
        <v>#DIV/0!</v>
      </c>
      <c r="F641" s="26" t="e">
        <f>STDEV('Тулуз-Пьерон'!R645:AA645)</f>
        <v>#DIV/0!</v>
      </c>
      <c r="G641" s="26" t="e">
        <f>SQRT(RSQ('Тулуз-Пьерон'!H645:Q645,'Тулуз-Пьерон'!R645:AA645))</f>
        <v>#DIV/0!</v>
      </c>
      <c r="J641" s="25" t="e">
        <f t="shared" si="283"/>
        <v>#DIV/0!</v>
      </c>
      <c r="K641" s="25" t="e">
        <f t="shared" si="284"/>
        <v>#DIV/0!</v>
      </c>
      <c r="L641" s="25" t="e">
        <f t="shared" si="285"/>
        <v>#DIV/0!</v>
      </c>
      <c r="M641" s="25" t="e">
        <f t="shared" si="306"/>
        <v>#DIV/0!</v>
      </c>
      <c r="N641" s="25" t="e">
        <f t="shared" si="306"/>
        <v>#DIV/0!</v>
      </c>
      <c r="O641" s="25" t="e">
        <f t="shared" si="286"/>
        <v>#DIV/0!</v>
      </c>
      <c r="P641" s="25" t="e">
        <f t="shared" si="287"/>
        <v>#DIV/0!</v>
      </c>
      <c r="Q641" s="25" t="e">
        <f t="shared" si="288"/>
        <v>#DIV/0!</v>
      </c>
      <c r="R641" s="25" t="e">
        <f t="shared" si="289"/>
        <v>#DIV/0!</v>
      </c>
      <c r="S641" s="25" t="e">
        <f t="shared" si="290"/>
        <v>#DIV/0!</v>
      </c>
      <c r="T641" s="25" t="e">
        <f t="shared" si="291"/>
        <v>#DIV/0!</v>
      </c>
      <c r="U641" s="25" t="e">
        <f t="shared" si="292"/>
        <v>#DIV/0!</v>
      </c>
      <c r="V641" s="25" t="e">
        <f t="shared" si="307"/>
        <v>#DIV/0!</v>
      </c>
      <c r="W641" s="25" t="e">
        <f t="shared" si="307"/>
        <v>#DIV/0!</v>
      </c>
      <c r="X641" s="25" t="e">
        <f t="shared" si="293"/>
        <v>#DIV/0!</v>
      </c>
      <c r="Y641" s="25" t="e">
        <f t="shared" ref="Y641:AC650" si="311">IF(AND($D641&gt;0,$D641&lt;=0.89),"ПАТОЛОГИЯ",IF(AND($D641&gt;0.89,$D641&lt;=0.91),"Слабая",IF(AND($D641&gt;91,$D641&lt;=0.93),"Средняя",IF(AND($D641&gt;0.93,$D641&lt;=0.96),"Хорошая",IF(AND($D641&gt;0.96,$D641&lt;=1),"Высокая","ОШИБКА")))))</f>
        <v>#DIV/0!</v>
      </c>
      <c r="Z641" s="25" t="e">
        <f t="shared" si="311"/>
        <v>#DIV/0!</v>
      </c>
      <c r="AA641" s="25" t="e">
        <f t="shared" si="311"/>
        <v>#DIV/0!</v>
      </c>
      <c r="AB641" s="25" t="e">
        <f t="shared" si="311"/>
        <v>#DIV/0!</v>
      </c>
      <c r="AC641" s="25" t="e">
        <f t="shared" si="311"/>
        <v>#DIV/0!</v>
      </c>
      <c r="AD641" s="25" t="e">
        <f t="shared" si="309"/>
        <v>#DIV/0!</v>
      </c>
      <c r="AE641" s="25" t="e">
        <f t="shared" si="309"/>
        <v>#DIV/0!</v>
      </c>
      <c r="AF641" s="25" t="e">
        <f t="shared" si="310"/>
        <v>#DIV/0!</v>
      </c>
      <c r="AG641" s="25" t="e">
        <f t="shared" si="310"/>
        <v>#DIV/0!</v>
      </c>
    </row>
    <row r="642" spans="1:33" x14ac:dyDescent="0.25">
      <c r="A642" s="1">
        <f>'Тулуз-Пьерон'!A646</f>
        <v>0</v>
      </c>
      <c r="B642" s="1" t="e">
        <f>AVERAGE('Тулуз-Пьерон'!H646:Q646)</f>
        <v>#DIV/0!</v>
      </c>
      <c r="C642" s="1" t="e">
        <f>AVERAGE('Тулуз-Пьерон'!R646:AA646)</f>
        <v>#DIV/0!</v>
      </c>
      <c r="D642" s="26" t="e">
        <f t="shared" si="282"/>
        <v>#DIV/0!</v>
      </c>
      <c r="E642" s="26" t="e">
        <f>STDEV('Тулуз-Пьерон'!H646:Q646)</f>
        <v>#DIV/0!</v>
      </c>
      <c r="F642" s="26" t="e">
        <f>STDEV('Тулуз-Пьерон'!R646:AA646)</f>
        <v>#DIV/0!</v>
      </c>
      <c r="G642" s="26" t="e">
        <f>SQRT(RSQ('Тулуз-Пьерон'!H646:Q646,'Тулуз-Пьерон'!R646:AA646))</f>
        <v>#DIV/0!</v>
      </c>
      <c r="J642" s="25" t="e">
        <f t="shared" si="283"/>
        <v>#DIV/0!</v>
      </c>
      <c r="K642" s="25" t="e">
        <f t="shared" si="284"/>
        <v>#DIV/0!</v>
      </c>
      <c r="L642" s="25" t="e">
        <f t="shared" si="285"/>
        <v>#DIV/0!</v>
      </c>
      <c r="M642" s="25" t="e">
        <f t="shared" si="306"/>
        <v>#DIV/0!</v>
      </c>
      <c r="N642" s="25" t="e">
        <f t="shared" si="306"/>
        <v>#DIV/0!</v>
      </c>
      <c r="O642" s="25" t="e">
        <f t="shared" si="286"/>
        <v>#DIV/0!</v>
      </c>
      <c r="P642" s="25" t="e">
        <f t="shared" si="287"/>
        <v>#DIV/0!</v>
      </c>
      <c r="Q642" s="25" t="e">
        <f t="shared" si="288"/>
        <v>#DIV/0!</v>
      </c>
      <c r="R642" s="25" t="e">
        <f t="shared" si="289"/>
        <v>#DIV/0!</v>
      </c>
      <c r="S642" s="25" t="e">
        <f t="shared" si="290"/>
        <v>#DIV/0!</v>
      </c>
      <c r="T642" s="25" t="e">
        <f t="shared" si="291"/>
        <v>#DIV/0!</v>
      </c>
      <c r="U642" s="25" t="e">
        <f t="shared" si="292"/>
        <v>#DIV/0!</v>
      </c>
      <c r="V642" s="25" t="e">
        <f t="shared" si="307"/>
        <v>#DIV/0!</v>
      </c>
      <c r="W642" s="25" t="e">
        <f t="shared" si="307"/>
        <v>#DIV/0!</v>
      </c>
      <c r="X642" s="25" t="e">
        <f t="shared" si="293"/>
        <v>#DIV/0!</v>
      </c>
      <c r="Y642" s="25" t="e">
        <f t="shared" si="311"/>
        <v>#DIV/0!</v>
      </c>
      <c r="Z642" s="25" t="e">
        <f t="shared" si="311"/>
        <v>#DIV/0!</v>
      </c>
      <c r="AA642" s="25" t="e">
        <f t="shared" si="311"/>
        <v>#DIV/0!</v>
      </c>
      <c r="AB642" s="25" t="e">
        <f t="shared" si="311"/>
        <v>#DIV/0!</v>
      </c>
      <c r="AC642" s="25" t="e">
        <f t="shared" si="311"/>
        <v>#DIV/0!</v>
      </c>
      <c r="AD642" s="25" t="e">
        <f t="shared" si="309"/>
        <v>#DIV/0!</v>
      </c>
      <c r="AE642" s="25" t="e">
        <f t="shared" si="309"/>
        <v>#DIV/0!</v>
      </c>
      <c r="AF642" s="25" t="e">
        <f t="shared" si="310"/>
        <v>#DIV/0!</v>
      </c>
      <c r="AG642" s="25" t="e">
        <f t="shared" si="310"/>
        <v>#DIV/0!</v>
      </c>
    </row>
    <row r="643" spans="1:33" x14ac:dyDescent="0.25">
      <c r="A643" s="1">
        <f>'Тулуз-Пьерон'!A647</f>
        <v>0</v>
      </c>
      <c r="B643" s="1" t="e">
        <f>AVERAGE('Тулуз-Пьерон'!H647:Q647)</f>
        <v>#DIV/0!</v>
      </c>
      <c r="C643" s="1" t="e">
        <f>AVERAGE('Тулуз-Пьерон'!R647:AA647)</f>
        <v>#DIV/0!</v>
      </c>
      <c r="D643" s="26" t="e">
        <f t="shared" si="282"/>
        <v>#DIV/0!</v>
      </c>
      <c r="E643" s="26" t="e">
        <f>STDEV('Тулуз-Пьерон'!H647:Q647)</f>
        <v>#DIV/0!</v>
      </c>
      <c r="F643" s="26" t="e">
        <f>STDEV('Тулуз-Пьерон'!R647:AA647)</f>
        <v>#DIV/0!</v>
      </c>
      <c r="G643" s="26" t="e">
        <f>SQRT(RSQ('Тулуз-Пьерон'!H647:Q647,'Тулуз-Пьерон'!R647:AA647))</f>
        <v>#DIV/0!</v>
      </c>
      <c r="J643" s="25" t="e">
        <f t="shared" si="283"/>
        <v>#DIV/0!</v>
      </c>
      <c r="K643" s="25" t="e">
        <f t="shared" si="284"/>
        <v>#DIV/0!</v>
      </c>
      <c r="L643" s="25" t="e">
        <f t="shared" si="285"/>
        <v>#DIV/0!</v>
      </c>
      <c r="M643" s="25" t="e">
        <f t="shared" si="306"/>
        <v>#DIV/0!</v>
      </c>
      <c r="N643" s="25" t="e">
        <f t="shared" si="306"/>
        <v>#DIV/0!</v>
      </c>
      <c r="O643" s="25" t="e">
        <f t="shared" si="286"/>
        <v>#DIV/0!</v>
      </c>
      <c r="P643" s="25" t="e">
        <f t="shared" si="287"/>
        <v>#DIV/0!</v>
      </c>
      <c r="Q643" s="25" t="e">
        <f t="shared" si="288"/>
        <v>#DIV/0!</v>
      </c>
      <c r="R643" s="25" t="e">
        <f t="shared" si="289"/>
        <v>#DIV/0!</v>
      </c>
      <c r="S643" s="25" t="e">
        <f t="shared" si="290"/>
        <v>#DIV/0!</v>
      </c>
      <c r="T643" s="25" t="e">
        <f t="shared" si="291"/>
        <v>#DIV/0!</v>
      </c>
      <c r="U643" s="25" t="e">
        <f t="shared" si="292"/>
        <v>#DIV/0!</v>
      </c>
      <c r="V643" s="25" t="e">
        <f t="shared" si="307"/>
        <v>#DIV/0!</v>
      </c>
      <c r="W643" s="25" t="e">
        <f t="shared" si="307"/>
        <v>#DIV/0!</v>
      </c>
      <c r="X643" s="25" t="e">
        <f t="shared" si="293"/>
        <v>#DIV/0!</v>
      </c>
      <c r="Y643" s="25" t="e">
        <f t="shared" si="311"/>
        <v>#DIV/0!</v>
      </c>
      <c r="Z643" s="25" t="e">
        <f t="shared" si="311"/>
        <v>#DIV/0!</v>
      </c>
      <c r="AA643" s="25" t="e">
        <f t="shared" si="311"/>
        <v>#DIV/0!</v>
      </c>
      <c r="AB643" s="25" t="e">
        <f t="shared" si="311"/>
        <v>#DIV/0!</v>
      </c>
      <c r="AC643" s="25" t="e">
        <f t="shared" si="311"/>
        <v>#DIV/0!</v>
      </c>
      <c r="AD643" s="25" t="e">
        <f t="shared" si="309"/>
        <v>#DIV/0!</v>
      </c>
      <c r="AE643" s="25" t="e">
        <f t="shared" si="309"/>
        <v>#DIV/0!</v>
      </c>
      <c r="AF643" s="25" t="e">
        <f t="shared" si="310"/>
        <v>#DIV/0!</v>
      </c>
      <c r="AG643" s="25" t="e">
        <f t="shared" si="310"/>
        <v>#DIV/0!</v>
      </c>
    </row>
    <row r="644" spans="1:33" x14ac:dyDescent="0.25">
      <c r="A644" s="1">
        <f>'Тулуз-Пьерон'!A648</f>
        <v>0</v>
      </c>
      <c r="B644" s="1" t="e">
        <f>AVERAGE('Тулуз-Пьерон'!H648:Q648)</f>
        <v>#DIV/0!</v>
      </c>
      <c r="C644" s="1" t="e">
        <f>AVERAGE('Тулуз-Пьерон'!R648:AA648)</f>
        <v>#DIV/0!</v>
      </c>
      <c r="D644" s="26" t="e">
        <f t="shared" si="282"/>
        <v>#DIV/0!</v>
      </c>
      <c r="E644" s="26" t="e">
        <f>STDEV('Тулуз-Пьерон'!H648:Q648)</f>
        <v>#DIV/0!</v>
      </c>
      <c r="F644" s="26" t="e">
        <f>STDEV('Тулуз-Пьерон'!R648:AA648)</f>
        <v>#DIV/0!</v>
      </c>
      <c r="G644" s="26" t="e">
        <f>SQRT(RSQ('Тулуз-Пьерон'!H648:Q648,'Тулуз-Пьерон'!R648:AA648))</f>
        <v>#DIV/0!</v>
      </c>
      <c r="J644" s="25" t="e">
        <f t="shared" si="283"/>
        <v>#DIV/0!</v>
      </c>
      <c r="K644" s="25" t="e">
        <f t="shared" si="284"/>
        <v>#DIV/0!</v>
      </c>
      <c r="L644" s="25" t="e">
        <f t="shared" si="285"/>
        <v>#DIV/0!</v>
      </c>
      <c r="M644" s="25" t="e">
        <f t="shared" si="306"/>
        <v>#DIV/0!</v>
      </c>
      <c r="N644" s="25" t="e">
        <f t="shared" si="306"/>
        <v>#DIV/0!</v>
      </c>
      <c r="O644" s="25" t="e">
        <f t="shared" si="286"/>
        <v>#DIV/0!</v>
      </c>
      <c r="P644" s="25" t="e">
        <f t="shared" si="287"/>
        <v>#DIV/0!</v>
      </c>
      <c r="Q644" s="25" t="e">
        <f t="shared" si="288"/>
        <v>#DIV/0!</v>
      </c>
      <c r="R644" s="25" t="e">
        <f t="shared" si="289"/>
        <v>#DIV/0!</v>
      </c>
      <c r="S644" s="25" t="e">
        <f t="shared" si="290"/>
        <v>#DIV/0!</v>
      </c>
      <c r="T644" s="25" t="e">
        <f t="shared" si="291"/>
        <v>#DIV/0!</v>
      </c>
      <c r="U644" s="25" t="e">
        <f t="shared" si="292"/>
        <v>#DIV/0!</v>
      </c>
      <c r="V644" s="25" t="e">
        <f t="shared" si="307"/>
        <v>#DIV/0!</v>
      </c>
      <c r="W644" s="25" t="e">
        <f t="shared" si="307"/>
        <v>#DIV/0!</v>
      </c>
      <c r="X644" s="25" t="e">
        <f t="shared" si="293"/>
        <v>#DIV/0!</v>
      </c>
      <c r="Y644" s="25" t="e">
        <f t="shared" si="311"/>
        <v>#DIV/0!</v>
      </c>
      <c r="Z644" s="25" t="e">
        <f t="shared" si="311"/>
        <v>#DIV/0!</v>
      </c>
      <c r="AA644" s="25" t="e">
        <f t="shared" si="311"/>
        <v>#DIV/0!</v>
      </c>
      <c r="AB644" s="25" t="e">
        <f t="shared" si="311"/>
        <v>#DIV/0!</v>
      </c>
      <c r="AC644" s="25" t="e">
        <f t="shared" si="311"/>
        <v>#DIV/0!</v>
      </c>
      <c r="AD644" s="25" t="e">
        <f t="shared" si="309"/>
        <v>#DIV/0!</v>
      </c>
      <c r="AE644" s="25" t="e">
        <f t="shared" si="309"/>
        <v>#DIV/0!</v>
      </c>
      <c r="AF644" s="25" t="e">
        <f t="shared" si="310"/>
        <v>#DIV/0!</v>
      </c>
      <c r="AG644" s="25" t="e">
        <f t="shared" si="310"/>
        <v>#DIV/0!</v>
      </c>
    </row>
    <row r="645" spans="1:33" x14ac:dyDescent="0.25">
      <c r="A645" s="1">
        <f>'Тулуз-Пьерон'!A649</f>
        <v>0</v>
      </c>
      <c r="B645" s="1" t="e">
        <f>AVERAGE('Тулуз-Пьерон'!H649:Q649)</f>
        <v>#DIV/0!</v>
      </c>
      <c r="C645" s="1" t="e">
        <f>AVERAGE('Тулуз-Пьерон'!R649:AA649)</f>
        <v>#DIV/0!</v>
      </c>
      <c r="D645" s="26" t="e">
        <f t="shared" si="282"/>
        <v>#DIV/0!</v>
      </c>
      <c r="E645" s="26" t="e">
        <f>STDEV('Тулуз-Пьерон'!H649:Q649)</f>
        <v>#DIV/0!</v>
      </c>
      <c r="F645" s="26" t="e">
        <f>STDEV('Тулуз-Пьерон'!R649:AA649)</f>
        <v>#DIV/0!</v>
      </c>
      <c r="G645" s="26" t="e">
        <f>SQRT(RSQ('Тулуз-Пьерон'!H649:Q649,'Тулуз-Пьерон'!R649:AA649))</f>
        <v>#DIV/0!</v>
      </c>
      <c r="J645" s="25" t="e">
        <f t="shared" si="283"/>
        <v>#DIV/0!</v>
      </c>
      <c r="K645" s="25" t="e">
        <f t="shared" si="284"/>
        <v>#DIV/0!</v>
      </c>
      <c r="L645" s="25" t="e">
        <f t="shared" si="285"/>
        <v>#DIV/0!</v>
      </c>
      <c r="M645" s="25" t="e">
        <f t="shared" si="306"/>
        <v>#DIV/0!</v>
      </c>
      <c r="N645" s="25" t="e">
        <f t="shared" si="306"/>
        <v>#DIV/0!</v>
      </c>
      <c r="O645" s="25" t="e">
        <f t="shared" si="286"/>
        <v>#DIV/0!</v>
      </c>
      <c r="P645" s="25" t="e">
        <f t="shared" si="287"/>
        <v>#DIV/0!</v>
      </c>
      <c r="Q645" s="25" t="e">
        <f t="shared" si="288"/>
        <v>#DIV/0!</v>
      </c>
      <c r="R645" s="25" t="e">
        <f t="shared" si="289"/>
        <v>#DIV/0!</v>
      </c>
      <c r="S645" s="25" t="e">
        <f t="shared" si="290"/>
        <v>#DIV/0!</v>
      </c>
      <c r="T645" s="25" t="e">
        <f t="shared" si="291"/>
        <v>#DIV/0!</v>
      </c>
      <c r="U645" s="25" t="e">
        <f t="shared" si="292"/>
        <v>#DIV/0!</v>
      </c>
      <c r="V645" s="25" t="e">
        <f t="shared" si="307"/>
        <v>#DIV/0!</v>
      </c>
      <c r="W645" s="25" t="e">
        <f t="shared" si="307"/>
        <v>#DIV/0!</v>
      </c>
      <c r="X645" s="25" t="e">
        <f t="shared" si="293"/>
        <v>#DIV/0!</v>
      </c>
      <c r="Y645" s="25" t="e">
        <f t="shared" si="311"/>
        <v>#DIV/0!</v>
      </c>
      <c r="Z645" s="25" t="e">
        <f t="shared" si="311"/>
        <v>#DIV/0!</v>
      </c>
      <c r="AA645" s="25" t="e">
        <f t="shared" si="311"/>
        <v>#DIV/0!</v>
      </c>
      <c r="AB645" s="25" t="e">
        <f t="shared" si="311"/>
        <v>#DIV/0!</v>
      </c>
      <c r="AC645" s="25" t="e">
        <f t="shared" si="311"/>
        <v>#DIV/0!</v>
      </c>
      <c r="AD645" s="25" t="e">
        <f t="shared" si="309"/>
        <v>#DIV/0!</v>
      </c>
      <c r="AE645" s="25" t="e">
        <f t="shared" si="309"/>
        <v>#DIV/0!</v>
      </c>
      <c r="AF645" s="25" t="e">
        <f t="shared" si="310"/>
        <v>#DIV/0!</v>
      </c>
      <c r="AG645" s="25" t="e">
        <f t="shared" si="310"/>
        <v>#DIV/0!</v>
      </c>
    </row>
    <row r="646" spans="1:33" x14ac:dyDescent="0.25">
      <c r="A646" s="1">
        <f>'Тулуз-Пьерон'!A650</f>
        <v>0</v>
      </c>
      <c r="B646" s="1" t="e">
        <f>AVERAGE('Тулуз-Пьерон'!H650:Q650)</f>
        <v>#DIV/0!</v>
      </c>
      <c r="C646" s="1" t="e">
        <f>AVERAGE('Тулуз-Пьерон'!R650:AA650)</f>
        <v>#DIV/0!</v>
      </c>
      <c r="D646" s="26" t="e">
        <f t="shared" si="282"/>
        <v>#DIV/0!</v>
      </c>
      <c r="E646" s="26" t="e">
        <f>STDEV('Тулуз-Пьерон'!H650:Q650)</f>
        <v>#DIV/0!</v>
      </c>
      <c r="F646" s="26" t="e">
        <f>STDEV('Тулуз-Пьерон'!R650:AA650)</f>
        <v>#DIV/0!</v>
      </c>
      <c r="G646" s="26" t="e">
        <f>SQRT(RSQ('Тулуз-Пьерон'!H650:Q650,'Тулуз-Пьерон'!R650:AA650))</f>
        <v>#DIV/0!</v>
      </c>
      <c r="J646" s="25" t="e">
        <f t="shared" si="283"/>
        <v>#DIV/0!</v>
      </c>
      <c r="K646" s="25" t="e">
        <f t="shared" si="284"/>
        <v>#DIV/0!</v>
      </c>
      <c r="L646" s="25" t="e">
        <f t="shared" si="285"/>
        <v>#DIV/0!</v>
      </c>
      <c r="M646" s="25" t="e">
        <f t="shared" si="306"/>
        <v>#DIV/0!</v>
      </c>
      <c r="N646" s="25" t="e">
        <f t="shared" si="306"/>
        <v>#DIV/0!</v>
      </c>
      <c r="O646" s="25" t="e">
        <f t="shared" si="286"/>
        <v>#DIV/0!</v>
      </c>
      <c r="P646" s="25" t="e">
        <f t="shared" si="287"/>
        <v>#DIV/0!</v>
      </c>
      <c r="Q646" s="25" t="e">
        <f t="shared" si="288"/>
        <v>#DIV/0!</v>
      </c>
      <c r="R646" s="25" t="e">
        <f t="shared" si="289"/>
        <v>#DIV/0!</v>
      </c>
      <c r="S646" s="25" t="e">
        <f t="shared" si="290"/>
        <v>#DIV/0!</v>
      </c>
      <c r="T646" s="25" t="e">
        <f t="shared" si="291"/>
        <v>#DIV/0!</v>
      </c>
      <c r="U646" s="25" t="e">
        <f t="shared" si="292"/>
        <v>#DIV/0!</v>
      </c>
      <c r="V646" s="25" t="e">
        <f t="shared" si="307"/>
        <v>#DIV/0!</v>
      </c>
      <c r="W646" s="25" t="e">
        <f t="shared" si="307"/>
        <v>#DIV/0!</v>
      </c>
      <c r="X646" s="25" t="e">
        <f t="shared" si="293"/>
        <v>#DIV/0!</v>
      </c>
      <c r="Y646" s="25" t="e">
        <f t="shared" si="311"/>
        <v>#DIV/0!</v>
      </c>
      <c r="Z646" s="25" t="e">
        <f t="shared" si="311"/>
        <v>#DIV/0!</v>
      </c>
      <c r="AA646" s="25" t="e">
        <f t="shared" si="311"/>
        <v>#DIV/0!</v>
      </c>
      <c r="AB646" s="25" t="e">
        <f t="shared" si="311"/>
        <v>#DIV/0!</v>
      </c>
      <c r="AC646" s="25" t="e">
        <f t="shared" si="311"/>
        <v>#DIV/0!</v>
      </c>
      <c r="AD646" s="25" t="e">
        <f t="shared" si="309"/>
        <v>#DIV/0!</v>
      </c>
      <c r="AE646" s="25" t="e">
        <f t="shared" si="309"/>
        <v>#DIV/0!</v>
      </c>
      <c r="AF646" s="25" t="e">
        <f t="shared" si="310"/>
        <v>#DIV/0!</v>
      </c>
      <c r="AG646" s="25" t="e">
        <f t="shared" si="310"/>
        <v>#DIV/0!</v>
      </c>
    </row>
    <row r="647" spans="1:33" x14ac:dyDescent="0.25">
      <c r="A647" s="1">
        <f>'Тулуз-Пьерон'!A651</f>
        <v>0</v>
      </c>
      <c r="B647" s="1" t="e">
        <f>AVERAGE('Тулуз-Пьерон'!H651:Q651)</f>
        <v>#DIV/0!</v>
      </c>
      <c r="C647" s="1" t="e">
        <f>AVERAGE('Тулуз-Пьерон'!R651:AA651)</f>
        <v>#DIV/0!</v>
      </c>
      <c r="D647" s="26" t="e">
        <f t="shared" si="282"/>
        <v>#DIV/0!</v>
      </c>
      <c r="E647" s="26" t="e">
        <f>STDEV('Тулуз-Пьерон'!H651:Q651)</f>
        <v>#DIV/0!</v>
      </c>
      <c r="F647" s="26" t="e">
        <f>STDEV('Тулуз-Пьерон'!R651:AA651)</f>
        <v>#DIV/0!</v>
      </c>
      <c r="G647" s="26" t="e">
        <f>SQRT(RSQ('Тулуз-Пьерон'!H651:Q651,'Тулуз-Пьерон'!R651:AA651))</f>
        <v>#DIV/0!</v>
      </c>
      <c r="J647" s="25" t="e">
        <f t="shared" si="283"/>
        <v>#DIV/0!</v>
      </c>
      <c r="K647" s="25" t="e">
        <f t="shared" si="284"/>
        <v>#DIV/0!</v>
      </c>
      <c r="L647" s="25" t="e">
        <f t="shared" si="285"/>
        <v>#DIV/0!</v>
      </c>
      <c r="M647" s="25" t="e">
        <f t="shared" si="306"/>
        <v>#DIV/0!</v>
      </c>
      <c r="N647" s="25" t="e">
        <f t="shared" si="306"/>
        <v>#DIV/0!</v>
      </c>
      <c r="O647" s="25" t="e">
        <f t="shared" si="286"/>
        <v>#DIV/0!</v>
      </c>
      <c r="P647" s="25" t="e">
        <f t="shared" si="287"/>
        <v>#DIV/0!</v>
      </c>
      <c r="Q647" s="25" t="e">
        <f t="shared" si="288"/>
        <v>#DIV/0!</v>
      </c>
      <c r="R647" s="25" t="e">
        <f t="shared" si="289"/>
        <v>#DIV/0!</v>
      </c>
      <c r="S647" s="25" t="e">
        <f t="shared" si="290"/>
        <v>#DIV/0!</v>
      </c>
      <c r="T647" s="25" t="e">
        <f t="shared" si="291"/>
        <v>#DIV/0!</v>
      </c>
      <c r="U647" s="25" t="e">
        <f t="shared" si="292"/>
        <v>#DIV/0!</v>
      </c>
      <c r="V647" s="25" t="e">
        <f t="shared" si="307"/>
        <v>#DIV/0!</v>
      </c>
      <c r="W647" s="25" t="e">
        <f t="shared" si="307"/>
        <v>#DIV/0!</v>
      </c>
      <c r="X647" s="25" t="e">
        <f t="shared" si="293"/>
        <v>#DIV/0!</v>
      </c>
      <c r="Y647" s="25" t="e">
        <f t="shared" si="311"/>
        <v>#DIV/0!</v>
      </c>
      <c r="Z647" s="25" t="e">
        <f t="shared" si="311"/>
        <v>#DIV/0!</v>
      </c>
      <c r="AA647" s="25" t="e">
        <f t="shared" si="311"/>
        <v>#DIV/0!</v>
      </c>
      <c r="AB647" s="25" t="e">
        <f t="shared" si="311"/>
        <v>#DIV/0!</v>
      </c>
      <c r="AC647" s="25" t="e">
        <f t="shared" si="311"/>
        <v>#DIV/0!</v>
      </c>
      <c r="AD647" s="25" t="e">
        <f t="shared" si="309"/>
        <v>#DIV/0!</v>
      </c>
      <c r="AE647" s="25" t="e">
        <f t="shared" si="309"/>
        <v>#DIV/0!</v>
      </c>
      <c r="AF647" s="25" t="e">
        <f t="shared" si="310"/>
        <v>#DIV/0!</v>
      </c>
      <c r="AG647" s="25" t="e">
        <f t="shared" si="310"/>
        <v>#DIV/0!</v>
      </c>
    </row>
    <row r="648" spans="1:33" x14ac:dyDescent="0.25">
      <c r="A648" s="1">
        <f>'Тулуз-Пьерон'!A652</f>
        <v>0</v>
      </c>
      <c r="B648" s="1" t="e">
        <f>AVERAGE('Тулуз-Пьерон'!H652:Q652)</f>
        <v>#DIV/0!</v>
      </c>
      <c r="C648" s="1" t="e">
        <f>AVERAGE('Тулуз-Пьерон'!R652:AA652)</f>
        <v>#DIV/0!</v>
      </c>
      <c r="D648" s="26" t="e">
        <f t="shared" si="282"/>
        <v>#DIV/0!</v>
      </c>
      <c r="E648" s="26" t="e">
        <f>STDEV('Тулуз-Пьерон'!H652:Q652)</f>
        <v>#DIV/0!</v>
      </c>
      <c r="F648" s="26" t="e">
        <f>STDEV('Тулуз-Пьерон'!R652:AA652)</f>
        <v>#DIV/0!</v>
      </c>
      <c r="G648" s="26" t="e">
        <f>SQRT(RSQ('Тулуз-Пьерон'!H652:Q652,'Тулуз-Пьерон'!R652:AA652))</f>
        <v>#DIV/0!</v>
      </c>
      <c r="J648" s="25" t="e">
        <f t="shared" si="283"/>
        <v>#DIV/0!</v>
      </c>
      <c r="K648" s="25" t="e">
        <f t="shared" si="284"/>
        <v>#DIV/0!</v>
      </c>
      <c r="L648" s="25" t="e">
        <f t="shared" si="285"/>
        <v>#DIV/0!</v>
      </c>
      <c r="M648" s="25" t="e">
        <f t="shared" si="306"/>
        <v>#DIV/0!</v>
      </c>
      <c r="N648" s="25" t="e">
        <f t="shared" si="306"/>
        <v>#DIV/0!</v>
      </c>
      <c r="O648" s="25" t="e">
        <f t="shared" si="286"/>
        <v>#DIV/0!</v>
      </c>
      <c r="P648" s="25" t="e">
        <f t="shared" si="287"/>
        <v>#DIV/0!</v>
      </c>
      <c r="Q648" s="25" t="e">
        <f t="shared" si="288"/>
        <v>#DIV/0!</v>
      </c>
      <c r="R648" s="25" t="e">
        <f t="shared" si="289"/>
        <v>#DIV/0!</v>
      </c>
      <c r="S648" s="25" t="e">
        <f t="shared" si="290"/>
        <v>#DIV/0!</v>
      </c>
      <c r="T648" s="25" t="e">
        <f t="shared" si="291"/>
        <v>#DIV/0!</v>
      </c>
      <c r="U648" s="25" t="e">
        <f t="shared" si="292"/>
        <v>#DIV/0!</v>
      </c>
      <c r="V648" s="25" t="e">
        <f t="shared" si="307"/>
        <v>#DIV/0!</v>
      </c>
      <c r="W648" s="25" t="e">
        <f t="shared" si="307"/>
        <v>#DIV/0!</v>
      </c>
      <c r="X648" s="25" t="e">
        <f t="shared" si="293"/>
        <v>#DIV/0!</v>
      </c>
      <c r="Y648" s="25" t="e">
        <f t="shared" si="311"/>
        <v>#DIV/0!</v>
      </c>
      <c r="Z648" s="25" t="e">
        <f t="shared" si="311"/>
        <v>#DIV/0!</v>
      </c>
      <c r="AA648" s="25" t="e">
        <f t="shared" si="311"/>
        <v>#DIV/0!</v>
      </c>
      <c r="AB648" s="25" t="e">
        <f t="shared" si="311"/>
        <v>#DIV/0!</v>
      </c>
      <c r="AC648" s="25" t="e">
        <f t="shared" si="311"/>
        <v>#DIV/0!</v>
      </c>
      <c r="AD648" s="25" t="e">
        <f t="shared" si="309"/>
        <v>#DIV/0!</v>
      </c>
      <c r="AE648" s="25" t="e">
        <f t="shared" si="309"/>
        <v>#DIV/0!</v>
      </c>
      <c r="AF648" s="25" t="e">
        <f t="shared" si="310"/>
        <v>#DIV/0!</v>
      </c>
      <c r="AG648" s="25" t="e">
        <f t="shared" si="310"/>
        <v>#DIV/0!</v>
      </c>
    </row>
    <row r="649" spans="1:33" x14ac:dyDescent="0.25">
      <c r="A649" s="1">
        <f>'Тулуз-Пьерон'!A653</f>
        <v>0</v>
      </c>
      <c r="B649" s="1" t="e">
        <f>AVERAGE('Тулуз-Пьерон'!H653:Q653)</f>
        <v>#DIV/0!</v>
      </c>
      <c r="C649" s="1" t="e">
        <f>AVERAGE('Тулуз-Пьерон'!R653:AA653)</f>
        <v>#DIV/0!</v>
      </c>
      <c r="D649" s="26" t="e">
        <f t="shared" si="282"/>
        <v>#DIV/0!</v>
      </c>
      <c r="E649" s="26" t="e">
        <f>STDEV('Тулуз-Пьерон'!H653:Q653)</f>
        <v>#DIV/0!</v>
      </c>
      <c r="F649" s="26" t="e">
        <f>STDEV('Тулуз-Пьерон'!R653:AA653)</f>
        <v>#DIV/0!</v>
      </c>
      <c r="G649" s="26" t="e">
        <f>SQRT(RSQ('Тулуз-Пьерон'!H653:Q653,'Тулуз-Пьерон'!R653:AA653))</f>
        <v>#DIV/0!</v>
      </c>
      <c r="J649" s="25" t="e">
        <f t="shared" si="283"/>
        <v>#DIV/0!</v>
      </c>
      <c r="K649" s="25" t="e">
        <f t="shared" si="284"/>
        <v>#DIV/0!</v>
      </c>
      <c r="L649" s="25" t="e">
        <f t="shared" si="285"/>
        <v>#DIV/0!</v>
      </c>
      <c r="M649" s="25" t="e">
        <f t="shared" si="306"/>
        <v>#DIV/0!</v>
      </c>
      <c r="N649" s="25" t="e">
        <f t="shared" si="306"/>
        <v>#DIV/0!</v>
      </c>
      <c r="O649" s="25" t="e">
        <f t="shared" si="286"/>
        <v>#DIV/0!</v>
      </c>
      <c r="P649" s="25" t="e">
        <f t="shared" si="287"/>
        <v>#DIV/0!</v>
      </c>
      <c r="Q649" s="25" t="e">
        <f t="shared" si="288"/>
        <v>#DIV/0!</v>
      </c>
      <c r="R649" s="25" t="e">
        <f t="shared" si="289"/>
        <v>#DIV/0!</v>
      </c>
      <c r="S649" s="25" t="e">
        <f t="shared" si="290"/>
        <v>#DIV/0!</v>
      </c>
      <c r="T649" s="25" t="e">
        <f t="shared" si="291"/>
        <v>#DIV/0!</v>
      </c>
      <c r="U649" s="25" t="e">
        <f t="shared" si="292"/>
        <v>#DIV/0!</v>
      </c>
      <c r="V649" s="25" t="e">
        <f t="shared" si="307"/>
        <v>#DIV/0!</v>
      </c>
      <c r="W649" s="25" t="e">
        <f t="shared" si="307"/>
        <v>#DIV/0!</v>
      </c>
      <c r="X649" s="25" t="e">
        <f t="shared" si="293"/>
        <v>#DIV/0!</v>
      </c>
      <c r="Y649" s="25" t="e">
        <f t="shared" si="311"/>
        <v>#DIV/0!</v>
      </c>
      <c r="Z649" s="25" t="e">
        <f t="shared" si="311"/>
        <v>#DIV/0!</v>
      </c>
      <c r="AA649" s="25" t="e">
        <f t="shared" si="311"/>
        <v>#DIV/0!</v>
      </c>
      <c r="AB649" s="25" t="e">
        <f t="shared" si="311"/>
        <v>#DIV/0!</v>
      </c>
      <c r="AC649" s="25" t="e">
        <f t="shared" si="311"/>
        <v>#DIV/0!</v>
      </c>
      <c r="AD649" s="25" t="e">
        <f t="shared" si="309"/>
        <v>#DIV/0!</v>
      </c>
      <c r="AE649" s="25" t="e">
        <f t="shared" si="309"/>
        <v>#DIV/0!</v>
      </c>
      <c r="AF649" s="25" t="e">
        <f t="shared" si="310"/>
        <v>#DIV/0!</v>
      </c>
      <c r="AG649" s="25" t="e">
        <f t="shared" si="310"/>
        <v>#DIV/0!</v>
      </c>
    </row>
    <row r="650" spans="1:33" x14ac:dyDescent="0.25">
      <c r="A650" s="1">
        <f>'Тулуз-Пьерон'!A654</f>
        <v>0</v>
      </c>
      <c r="B650" s="1" t="e">
        <f>AVERAGE('Тулуз-Пьерон'!H654:Q654)</f>
        <v>#DIV/0!</v>
      </c>
      <c r="C650" s="1" t="e">
        <f>AVERAGE('Тулуз-Пьерон'!R654:AA654)</f>
        <v>#DIV/0!</v>
      </c>
      <c r="D650" s="26" t="e">
        <f t="shared" si="282"/>
        <v>#DIV/0!</v>
      </c>
      <c r="E650" s="26" t="e">
        <f>STDEV('Тулуз-Пьерон'!H654:Q654)</f>
        <v>#DIV/0!</v>
      </c>
      <c r="F650" s="26" t="e">
        <f>STDEV('Тулуз-Пьерон'!R654:AA654)</f>
        <v>#DIV/0!</v>
      </c>
      <c r="G650" s="26" t="e">
        <f>SQRT(RSQ('Тулуз-Пьерон'!H654:Q654,'Тулуз-Пьерон'!R654:AA654))</f>
        <v>#DIV/0!</v>
      </c>
      <c r="J650" s="25" t="e">
        <f t="shared" si="283"/>
        <v>#DIV/0!</v>
      </c>
      <c r="K650" s="25" t="e">
        <f t="shared" si="284"/>
        <v>#DIV/0!</v>
      </c>
      <c r="L650" s="25" t="e">
        <f t="shared" si="285"/>
        <v>#DIV/0!</v>
      </c>
      <c r="M650" s="25" t="e">
        <f t="shared" si="306"/>
        <v>#DIV/0!</v>
      </c>
      <c r="N650" s="25" t="e">
        <f t="shared" si="306"/>
        <v>#DIV/0!</v>
      </c>
      <c r="O650" s="25" t="e">
        <f t="shared" si="286"/>
        <v>#DIV/0!</v>
      </c>
      <c r="P650" s="25" t="e">
        <f t="shared" si="287"/>
        <v>#DIV/0!</v>
      </c>
      <c r="Q650" s="25" t="e">
        <f t="shared" si="288"/>
        <v>#DIV/0!</v>
      </c>
      <c r="R650" s="25" t="e">
        <f t="shared" si="289"/>
        <v>#DIV/0!</v>
      </c>
      <c r="S650" s="25" t="e">
        <f t="shared" si="290"/>
        <v>#DIV/0!</v>
      </c>
      <c r="T650" s="25" t="e">
        <f t="shared" si="291"/>
        <v>#DIV/0!</v>
      </c>
      <c r="U650" s="25" t="e">
        <f t="shared" si="292"/>
        <v>#DIV/0!</v>
      </c>
      <c r="V650" s="25" t="e">
        <f t="shared" si="307"/>
        <v>#DIV/0!</v>
      </c>
      <c r="W650" s="25" t="e">
        <f t="shared" si="307"/>
        <v>#DIV/0!</v>
      </c>
      <c r="X650" s="25" t="e">
        <f t="shared" si="293"/>
        <v>#DIV/0!</v>
      </c>
      <c r="Y650" s="25" t="e">
        <f t="shared" si="311"/>
        <v>#DIV/0!</v>
      </c>
      <c r="Z650" s="25" t="e">
        <f t="shared" si="311"/>
        <v>#DIV/0!</v>
      </c>
      <c r="AA650" s="25" t="e">
        <f t="shared" si="311"/>
        <v>#DIV/0!</v>
      </c>
      <c r="AB650" s="25" t="e">
        <f t="shared" si="311"/>
        <v>#DIV/0!</v>
      </c>
      <c r="AC650" s="25" t="e">
        <f t="shared" si="311"/>
        <v>#DIV/0!</v>
      </c>
      <c r="AD650" s="25" t="e">
        <f t="shared" si="309"/>
        <v>#DIV/0!</v>
      </c>
      <c r="AE650" s="25" t="e">
        <f t="shared" si="309"/>
        <v>#DIV/0!</v>
      </c>
      <c r="AF650" s="25" t="e">
        <f t="shared" si="310"/>
        <v>#DIV/0!</v>
      </c>
      <c r="AG650" s="25" t="e">
        <f t="shared" si="310"/>
        <v>#DIV/0!</v>
      </c>
    </row>
    <row r="651" spans="1:33" x14ac:dyDescent="0.25">
      <c r="A651" s="1">
        <f>'Тулуз-Пьерон'!A655</f>
        <v>0</v>
      </c>
      <c r="B651" s="1" t="e">
        <f>AVERAGE('Тулуз-Пьерон'!H655:Q655)</f>
        <v>#DIV/0!</v>
      </c>
      <c r="C651" s="1" t="e">
        <f>AVERAGE('Тулуз-Пьерон'!R655:AA655)</f>
        <v>#DIV/0!</v>
      </c>
      <c r="D651" s="26" t="e">
        <f t="shared" ref="D651:D714" si="312">(B651-C651)/B651</f>
        <v>#DIV/0!</v>
      </c>
      <c r="E651" s="26" t="e">
        <f>STDEV('Тулуз-Пьерон'!H655:Q655)</f>
        <v>#DIV/0!</v>
      </c>
      <c r="F651" s="26" t="e">
        <f>STDEV('Тулуз-Пьерон'!R655:AA655)</f>
        <v>#DIV/0!</v>
      </c>
      <c r="G651" s="26" t="e">
        <f>SQRT(RSQ('Тулуз-Пьерон'!H655:Q655,'Тулуз-Пьерон'!R655:AA655))</f>
        <v>#DIV/0!</v>
      </c>
      <c r="J651" s="25" t="e">
        <f t="shared" ref="J651:J714" si="313">IF(AND($B651&gt;0,$B651&lt;=14),"ПАТОЛОГИЯ",IF(AND($B651&gt;14,$B651&lt;=17),"Слабая",IF(AND($B651&gt;17,$B651&lt;=29),"Средняя",IF(AND($B651&gt;29,$B651&lt;=39),"Хорошая",IF($B651&gt;39,"Высокая","ОШИБКА")))))</f>
        <v>#DIV/0!</v>
      </c>
      <c r="K651" s="25" t="e">
        <f t="shared" ref="K651:K714" si="314">IF(AND($B651&gt;0,$B651&lt;=19),"ПАТОЛОГИЯ",IF(AND($B651&gt;19,$B651&lt;=27),"Слабая",IF(AND($B651&gt;27,$B651&lt;=36),"Средняя",IF(AND($B651&gt;36,$B651&lt;=44),"Хорошая",IF($B651&gt;44,"Высокая","ОШИБКА")))))</f>
        <v>#DIV/0!</v>
      </c>
      <c r="L651" s="25" t="e">
        <f t="shared" ref="L651:L714" si="315">IF(AND($B651&gt;0,$B651&lt;=22),"ПАТОЛОГИЯ",IF(AND($B651&gt;22,$B651&lt;=32),"Слабая",IF(AND($B651&gt;32,$B651&lt;=41),"Средняя",IF(AND($B651&gt;41,$B651&lt;=57),"Хорошая",IF($B651&gt;57,"Высокая","ОШИБКА")))))</f>
        <v>#DIV/0!</v>
      </c>
      <c r="M651" s="25" t="e">
        <f t="shared" ref="M651:N670" si="316">IF(AND($B651&gt;0,$B651&lt;=15),"ПАТОЛОГИЯ",IF(AND($B651&gt;15,$B651&lt;=25),"Слабая",IF(AND($B651&gt;25,$B651&lt;=36),"Средняя",IF(AND($B651&gt;36,$B651&lt;=48),"Хорошая",IF($B651&gt;48,"Высокая","ОШИБКА")))))</f>
        <v>#DIV/0!</v>
      </c>
      <c r="N651" s="25" t="e">
        <f t="shared" si="316"/>
        <v>#DIV/0!</v>
      </c>
      <c r="O651" s="25" t="e">
        <f t="shared" ref="O651:O714" si="317">IF(AND($B651&gt;0,$B651&lt;=19),"ПАТОЛОГИЯ",IF(AND($B651&gt;19,$B651&lt;=29),"Слабая",IF(AND($B651&gt;29,$B651&lt;=39),"Средняя",IF(AND($B651&gt;39,$B651&lt;=50),"Хорошая",IF($B651&gt;50,"Высокая","ОШИБКА")))))</f>
        <v>#DIV/0!</v>
      </c>
      <c r="P651" s="25" t="e">
        <f t="shared" ref="P651:P714" si="318">IF(AND($B651&gt;0,$B651&lt;=24),"ПАТОЛОГИЯ",IF(AND($B651&gt;24,$B651&lt;=31),"Слабая",IF(AND($B651&gt;31,$B651&lt;=41),"Средняя",IF(AND($B651&gt;41,$B651&lt;=55),"Хорошая",IF($B651&gt;55,"Высокая","ОШИБКА")))))</f>
        <v>#DIV/0!</v>
      </c>
      <c r="Q651" s="25" t="e">
        <f t="shared" ref="Q651:Q714" si="319">IF(AND($B651&gt;0,$B651&lt;=36),"Слабая",IF(AND($B651&gt;36,$B651&lt;=45),"Средняя",IF(AND($B651&gt;45,$B651&lt;=57),"Хорошая",IF($B651&gt;57,"Высокая","ОШИБКА"))))</f>
        <v>#DIV/0!</v>
      </c>
      <c r="R651" s="25" t="e">
        <f t="shared" ref="R651:R714" si="320">IF(AND($B651&gt;0,$B651&lt;=38),"Слабая",IF(AND($B651&gt;38,$B651&lt;=48),"Средняя",IF(AND($B651&gt;48,$B651&lt;=59),"Хорошая",IF($B651&gt;59,"Высокая","ОШИБКА"))))</f>
        <v>#DIV/0!</v>
      </c>
      <c r="S651" s="25" t="e">
        <f t="shared" ref="S651:S714" si="321">IF(AND($B651&gt;0,$B651&lt;=40),"Слабая",IF(AND($B651&gt;40,$B651&lt;=50),"Средняя",IF(AND($B651&gt;50,$B651&lt;=64),"Хорошая",IF($B651&gt;64,"Высокая","ОШИБКА"))))</f>
        <v>#DIV/0!</v>
      </c>
      <c r="T651" s="25" t="e">
        <f t="shared" ref="T651:T714" si="322">IF(AND($B651&gt;0,$B651&lt;=44),"Слабая",IF(AND($B651&gt;44,$B651&lt;=54),"Средняя",IF(AND($B651&gt;54,$B651&lt;=69),"Хорошая",IF($B651&gt;69,"Высокая","ОШИБКА"))))</f>
        <v>#DIV/0!</v>
      </c>
      <c r="U651" s="25" t="e">
        <f t="shared" ref="U651:U714" si="323">IF(AND($B651&gt;0,$B651&lt;=49),"Слабая",IF(AND($B651&gt;49,$B651&lt;=62),"Средняя",IF(AND($B651&gt;62,$B651&lt;=77),"Хорошая",IF($B651&gt;77,"Высокая","ОШИБКА"))))</f>
        <v>#DIV/0!</v>
      </c>
      <c r="V651" s="25" t="e">
        <f t="shared" ref="V651:W670" si="324">IF(AND($D651&gt;0,$D651&lt;=0.88),"ПАТОЛОГИЯ",IF(AND($D651&gt;0.88,$D651&lt;=0.91),"Слабая",IF(AND($D651&gt;0.91,$D651&lt;=0.95),"Средняя",IF(AND($D651&gt;0.95,$D651&lt;=0.97),"Хорошая",IF(AND($D651&gt;0.97,$D651&lt;=1),"Высокая","ОШИБКА")))))</f>
        <v>#DIV/0!</v>
      </c>
      <c r="W651" s="25" t="e">
        <f t="shared" si="324"/>
        <v>#DIV/0!</v>
      </c>
      <c r="X651" s="25" t="e">
        <f t="shared" ref="X651:X714" si="325">IF(AND($D651&gt;0,$D651&lt;=0.89),"ПАТОЛОГИЯ",IF(AND($D651&gt;0.89,$D651&lt;=0.91),"Слабая",IF(AND($D651&gt;91,$D651&lt;=0.95),"Средняя",IF(AND($D651&gt;0.95,$D651&lt;=0.97),"Хорошая",IF(AND($D651&gt;0.97,$D651&lt;=1),"Высокая","ОШИБКА")))))</f>
        <v>#DIV/0!</v>
      </c>
      <c r="Y651" s="25" t="e">
        <f t="shared" ref="Y651:AC660" si="326">IF(AND($D651&gt;0,$D651&lt;=0.89),"ПАТОЛОГИЯ",IF(AND($D651&gt;0.89,$D651&lt;=0.91),"Слабая",IF(AND($D651&gt;91,$D651&lt;=0.93),"Средняя",IF(AND($D651&gt;0.93,$D651&lt;=0.96),"Хорошая",IF(AND($D651&gt;0.96,$D651&lt;=1),"Высокая","ОШИБКА")))))</f>
        <v>#DIV/0!</v>
      </c>
      <c r="Z651" s="25" t="e">
        <f t="shared" si="326"/>
        <v>#DIV/0!</v>
      </c>
      <c r="AA651" s="25" t="e">
        <f t="shared" si="326"/>
        <v>#DIV/0!</v>
      </c>
      <c r="AB651" s="25" t="e">
        <f t="shared" si="326"/>
        <v>#DIV/0!</v>
      </c>
      <c r="AC651" s="25" t="e">
        <f t="shared" si="326"/>
        <v>#DIV/0!</v>
      </c>
      <c r="AD651" s="25" t="e">
        <f t="shared" ref="AD651:AE670" si="327">IF(AND($D651&gt;0,$D651&lt;=0.9),"ПАТОЛОГИЯ",IF($D651=0.91,"Слабая",IF(AND($D651&gt;0.91,$D651&lt;=0.94),"Средняя",IF(AND($D651&gt;0.94,$D651&lt;=0.97),"Хорошая",IF(AND($D651&gt;0.97,$D651&lt;=1),"Высокая","ОШИБКА")))))</f>
        <v>#DIV/0!</v>
      </c>
      <c r="AE651" s="25" t="e">
        <f t="shared" si="327"/>
        <v>#DIV/0!</v>
      </c>
      <c r="AF651" s="25" t="e">
        <f t="shared" ref="AF651:AG670" si="328">IF(AND($D651&gt;0,$D651&lt;=0.9),"ПАТОЛОГИЯ",IF(AND($D651&gt;0.9,$D651&lt;=92),"Слабая",IF(AND($D651&gt;92,$D651&lt;=0.95),"Средняя",IF(AND($D651&gt;0.95,$D651&lt;=0.97),"Хорошая",IF(AND($D651&gt;0.97,$D651&lt;=1),"Высокая","ОШИБКА")))))</f>
        <v>#DIV/0!</v>
      </c>
      <c r="AG651" s="25" t="e">
        <f t="shared" si="328"/>
        <v>#DIV/0!</v>
      </c>
    </row>
    <row r="652" spans="1:33" x14ac:dyDescent="0.25">
      <c r="A652" s="1">
        <f>'Тулуз-Пьерон'!A656</f>
        <v>0</v>
      </c>
      <c r="B652" s="1" t="e">
        <f>AVERAGE('Тулуз-Пьерон'!H656:Q656)</f>
        <v>#DIV/0!</v>
      </c>
      <c r="C652" s="1" t="e">
        <f>AVERAGE('Тулуз-Пьерон'!R656:AA656)</f>
        <v>#DIV/0!</v>
      </c>
      <c r="D652" s="26" t="e">
        <f t="shared" si="312"/>
        <v>#DIV/0!</v>
      </c>
      <c r="E652" s="26" t="e">
        <f>STDEV('Тулуз-Пьерон'!H656:Q656)</f>
        <v>#DIV/0!</v>
      </c>
      <c r="F652" s="26" t="e">
        <f>STDEV('Тулуз-Пьерон'!R656:AA656)</f>
        <v>#DIV/0!</v>
      </c>
      <c r="G652" s="26" t="e">
        <f>SQRT(RSQ('Тулуз-Пьерон'!H656:Q656,'Тулуз-Пьерон'!R656:AA656))</f>
        <v>#DIV/0!</v>
      </c>
      <c r="J652" s="25" t="e">
        <f t="shared" si="313"/>
        <v>#DIV/0!</v>
      </c>
      <c r="K652" s="25" t="e">
        <f t="shared" si="314"/>
        <v>#DIV/0!</v>
      </c>
      <c r="L652" s="25" t="e">
        <f t="shared" si="315"/>
        <v>#DIV/0!</v>
      </c>
      <c r="M652" s="25" t="e">
        <f t="shared" si="316"/>
        <v>#DIV/0!</v>
      </c>
      <c r="N652" s="25" t="e">
        <f t="shared" si="316"/>
        <v>#DIV/0!</v>
      </c>
      <c r="O652" s="25" t="e">
        <f t="shared" si="317"/>
        <v>#DIV/0!</v>
      </c>
      <c r="P652" s="25" t="e">
        <f t="shared" si="318"/>
        <v>#DIV/0!</v>
      </c>
      <c r="Q652" s="25" t="e">
        <f t="shared" si="319"/>
        <v>#DIV/0!</v>
      </c>
      <c r="R652" s="25" t="e">
        <f t="shared" si="320"/>
        <v>#DIV/0!</v>
      </c>
      <c r="S652" s="25" t="e">
        <f t="shared" si="321"/>
        <v>#DIV/0!</v>
      </c>
      <c r="T652" s="25" t="e">
        <f t="shared" si="322"/>
        <v>#DIV/0!</v>
      </c>
      <c r="U652" s="25" t="e">
        <f t="shared" si="323"/>
        <v>#DIV/0!</v>
      </c>
      <c r="V652" s="25" t="e">
        <f t="shared" si="324"/>
        <v>#DIV/0!</v>
      </c>
      <c r="W652" s="25" t="e">
        <f t="shared" si="324"/>
        <v>#DIV/0!</v>
      </c>
      <c r="X652" s="25" t="e">
        <f t="shared" si="325"/>
        <v>#DIV/0!</v>
      </c>
      <c r="Y652" s="25" t="e">
        <f t="shared" si="326"/>
        <v>#DIV/0!</v>
      </c>
      <c r="Z652" s="25" t="e">
        <f t="shared" si="326"/>
        <v>#DIV/0!</v>
      </c>
      <c r="AA652" s="25" t="e">
        <f t="shared" si="326"/>
        <v>#DIV/0!</v>
      </c>
      <c r="AB652" s="25" t="e">
        <f t="shared" si="326"/>
        <v>#DIV/0!</v>
      </c>
      <c r="AC652" s="25" t="e">
        <f t="shared" si="326"/>
        <v>#DIV/0!</v>
      </c>
      <c r="AD652" s="25" t="e">
        <f t="shared" si="327"/>
        <v>#DIV/0!</v>
      </c>
      <c r="AE652" s="25" t="e">
        <f t="shared" si="327"/>
        <v>#DIV/0!</v>
      </c>
      <c r="AF652" s="25" t="e">
        <f t="shared" si="328"/>
        <v>#DIV/0!</v>
      </c>
      <c r="AG652" s="25" t="e">
        <f t="shared" si="328"/>
        <v>#DIV/0!</v>
      </c>
    </row>
    <row r="653" spans="1:33" x14ac:dyDescent="0.25">
      <c r="A653" s="1">
        <f>'Тулуз-Пьерон'!A657</f>
        <v>0</v>
      </c>
      <c r="B653" s="1" t="e">
        <f>AVERAGE('Тулуз-Пьерон'!H657:Q657)</f>
        <v>#DIV/0!</v>
      </c>
      <c r="C653" s="1" t="e">
        <f>AVERAGE('Тулуз-Пьерон'!R657:AA657)</f>
        <v>#DIV/0!</v>
      </c>
      <c r="D653" s="26" t="e">
        <f t="shared" si="312"/>
        <v>#DIV/0!</v>
      </c>
      <c r="E653" s="26" t="e">
        <f>STDEV('Тулуз-Пьерон'!H657:Q657)</f>
        <v>#DIV/0!</v>
      </c>
      <c r="F653" s="26" t="e">
        <f>STDEV('Тулуз-Пьерон'!R657:AA657)</f>
        <v>#DIV/0!</v>
      </c>
      <c r="G653" s="26" t="e">
        <f>SQRT(RSQ('Тулуз-Пьерон'!H657:Q657,'Тулуз-Пьерон'!R657:AA657))</f>
        <v>#DIV/0!</v>
      </c>
      <c r="J653" s="25" t="e">
        <f t="shared" si="313"/>
        <v>#DIV/0!</v>
      </c>
      <c r="K653" s="25" t="e">
        <f t="shared" si="314"/>
        <v>#DIV/0!</v>
      </c>
      <c r="L653" s="25" t="e">
        <f t="shared" si="315"/>
        <v>#DIV/0!</v>
      </c>
      <c r="M653" s="25" t="e">
        <f t="shared" si="316"/>
        <v>#DIV/0!</v>
      </c>
      <c r="N653" s="25" t="e">
        <f t="shared" si="316"/>
        <v>#DIV/0!</v>
      </c>
      <c r="O653" s="25" t="e">
        <f t="shared" si="317"/>
        <v>#DIV/0!</v>
      </c>
      <c r="P653" s="25" t="e">
        <f t="shared" si="318"/>
        <v>#DIV/0!</v>
      </c>
      <c r="Q653" s="25" t="e">
        <f t="shared" si="319"/>
        <v>#DIV/0!</v>
      </c>
      <c r="R653" s="25" t="e">
        <f t="shared" si="320"/>
        <v>#DIV/0!</v>
      </c>
      <c r="S653" s="25" t="e">
        <f t="shared" si="321"/>
        <v>#DIV/0!</v>
      </c>
      <c r="T653" s="25" t="e">
        <f t="shared" si="322"/>
        <v>#DIV/0!</v>
      </c>
      <c r="U653" s="25" t="e">
        <f t="shared" si="323"/>
        <v>#DIV/0!</v>
      </c>
      <c r="V653" s="25" t="e">
        <f t="shared" si="324"/>
        <v>#DIV/0!</v>
      </c>
      <c r="W653" s="25" t="e">
        <f t="shared" si="324"/>
        <v>#DIV/0!</v>
      </c>
      <c r="X653" s="25" t="e">
        <f t="shared" si="325"/>
        <v>#DIV/0!</v>
      </c>
      <c r="Y653" s="25" t="e">
        <f t="shared" si="326"/>
        <v>#DIV/0!</v>
      </c>
      <c r="Z653" s="25" t="e">
        <f t="shared" si="326"/>
        <v>#DIV/0!</v>
      </c>
      <c r="AA653" s="25" t="e">
        <f t="shared" si="326"/>
        <v>#DIV/0!</v>
      </c>
      <c r="AB653" s="25" t="e">
        <f t="shared" si="326"/>
        <v>#DIV/0!</v>
      </c>
      <c r="AC653" s="25" t="e">
        <f t="shared" si="326"/>
        <v>#DIV/0!</v>
      </c>
      <c r="AD653" s="25" t="e">
        <f t="shared" si="327"/>
        <v>#DIV/0!</v>
      </c>
      <c r="AE653" s="25" t="e">
        <f t="shared" si="327"/>
        <v>#DIV/0!</v>
      </c>
      <c r="AF653" s="25" t="e">
        <f t="shared" si="328"/>
        <v>#DIV/0!</v>
      </c>
      <c r="AG653" s="25" t="e">
        <f t="shared" si="328"/>
        <v>#DIV/0!</v>
      </c>
    </row>
    <row r="654" spans="1:33" x14ac:dyDescent="0.25">
      <c r="A654" s="1">
        <f>'Тулуз-Пьерон'!A658</f>
        <v>0</v>
      </c>
      <c r="B654" s="1" t="e">
        <f>AVERAGE('Тулуз-Пьерон'!H658:Q658)</f>
        <v>#DIV/0!</v>
      </c>
      <c r="C654" s="1" t="e">
        <f>AVERAGE('Тулуз-Пьерон'!R658:AA658)</f>
        <v>#DIV/0!</v>
      </c>
      <c r="D654" s="26" t="e">
        <f t="shared" si="312"/>
        <v>#DIV/0!</v>
      </c>
      <c r="E654" s="26" t="e">
        <f>STDEV('Тулуз-Пьерон'!H658:Q658)</f>
        <v>#DIV/0!</v>
      </c>
      <c r="F654" s="26" t="e">
        <f>STDEV('Тулуз-Пьерон'!R658:AA658)</f>
        <v>#DIV/0!</v>
      </c>
      <c r="G654" s="26" t="e">
        <f>SQRT(RSQ('Тулуз-Пьерон'!H658:Q658,'Тулуз-Пьерон'!R658:AA658))</f>
        <v>#DIV/0!</v>
      </c>
      <c r="J654" s="25" t="e">
        <f t="shared" si="313"/>
        <v>#DIV/0!</v>
      </c>
      <c r="K654" s="25" t="e">
        <f t="shared" si="314"/>
        <v>#DIV/0!</v>
      </c>
      <c r="L654" s="25" t="e">
        <f t="shared" si="315"/>
        <v>#DIV/0!</v>
      </c>
      <c r="M654" s="25" t="e">
        <f t="shared" si="316"/>
        <v>#DIV/0!</v>
      </c>
      <c r="N654" s="25" t="e">
        <f t="shared" si="316"/>
        <v>#DIV/0!</v>
      </c>
      <c r="O654" s="25" t="e">
        <f t="shared" si="317"/>
        <v>#DIV/0!</v>
      </c>
      <c r="P654" s="25" t="e">
        <f t="shared" si="318"/>
        <v>#DIV/0!</v>
      </c>
      <c r="Q654" s="25" t="e">
        <f t="shared" si="319"/>
        <v>#DIV/0!</v>
      </c>
      <c r="R654" s="25" t="e">
        <f t="shared" si="320"/>
        <v>#DIV/0!</v>
      </c>
      <c r="S654" s="25" t="e">
        <f t="shared" si="321"/>
        <v>#DIV/0!</v>
      </c>
      <c r="T654" s="25" t="e">
        <f t="shared" si="322"/>
        <v>#DIV/0!</v>
      </c>
      <c r="U654" s="25" t="e">
        <f t="shared" si="323"/>
        <v>#DIV/0!</v>
      </c>
      <c r="V654" s="25" t="e">
        <f t="shared" si="324"/>
        <v>#DIV/0!</v>
      </c>
      <c r="W654" s="25" t="e">
        <f t="shared" si="324"/>
        <v>#DIV/0!</v>
      </c>
      <c r="X654" s="25" t="e">
        <f t="shared" si="325"/>
        <v>#DIV/0!</v>
      </c>
      <c r="Y654" s="25" t="e">
        <f t="shared" si="326"/>
        <v>#DIV/0!</v>
      </c>
      <c r="Z654" s="25" t="e">
        <f t="shared" si="326"/>
        <v>#DIV/0!</v>
      </c>
      <c r="AA654" s="25" t="e">
        <f t="shared" si="326"/>
        <v>#DIV/0!</v>
      </c>
      <c r="AB654" s="25" t="e">
        <f t="shared" si="326"/>
        <v>#DIV/0!</v>
      </c>
      <c r="AC654" s="25" t="e">
        <f t="shared" si="326"/>
        <v>#DIV/0!</v>
      </c>
      <c r="AD654" s="25" t="e">
        <f t="shared" si="327"/>
        <v>#DIV/0!</v>
      </c>
      <c r="AE654" s="25" t="e">
        <f t="shared" si="327"/>
        <v>#DIV/0!</v>
      </c>
      <c r="AF654" s="25" t="e">
        <f t="shared" si="328"/>
        <v>#DIV/0!</v>
      </c>
      <c r="AG654" s="25" t="e">
        <f t="shared" si="328"/>
        <v>#DIV/0!</v>
      </c>
    </row>
    <row r="655" spans="1:33" x14ac:dyDescent="0.25">
      <c r="A655" s="1">
        <f>'Тулуз-Пьерон'!A659</f>
        <v>0</v>
      </c>
      <c r="B655" s="1" t="e">
        <f>AVERAGE('Тулуз-Пьерон'!H659:Q659)</f>
        <v>#DIV/0!</v>
      </c>
      <c r="C655" s="1" t="e">
        <f>AVERAGE('Тулуз-Пьерон'!R659:AA659)</f>
        <v>#DIV/0!</v>
      </c>
      <c r="D655" s="26" t="e">
        <f t="shared" si="312"/>
        <v>#DIV/0!</v>
      </c>
      <c r="E655" s="26" t="e">
        <f>STDEV('Тулуз-Пьерон'!H659:Q659)</f>
        <v>#DIV/0!</v>
      </c>
      <c r="F655" s="26" t="e">
        <f>STDEV('Тулуз-Пьерон'!R659:AA659)</f>
        <v>#DIV/0!</v>
      </c>
      <c r="G655" s="26" t="e">
        <f>SQRT(RSQ('Тулуз-Пьерон'!H659:Q659,'Тулуз-Пьерон'!R659:AA659))</f>
        <v>#DIV/0!</v>
      </c>
      <c r="J655" s="25" t="e">
        <f t="shared" si="313"/>
        <v>#DIV/0!</v>
      </c>
      <c r="K655" s="25" t="e">
        <f t="shared" si="314"/>
        <v>#DIV/0!</v>
      </c>
      <c r="L655" s="25" t="e">
        <f t="shared" si="315"/>
        <v>#DIV/0!</v>
      </c>
      <c r="M655" s="25" t="e">
        <f t="shared" si="316"/>
        <v>#DIV/0!</v>
      </c>
      <c r="N655" s="25" t="e">
        <f t="shared" si="316"/>
        <v>#DIV/0!</v>
      </c>
      <c r="O655" s="25" t="e">
        <f t="shared" si="317"/>
        <v>#DIV/0!</v>
      </c>
      <c r="P655" s="25" t="e">
        <f t="shared" si="318"/>
        <v>#DIV/0!</v>
      </c>
      <c r="Q655" s="25" t="e">
        <f t="shared" si="319"/>
        <v>#DIV/0!</v>
      </c>
      <c r="R655" s="25" t="e">
        <f t="shared" si="320"/>
        <v>#DIV/0!</v>
      </c>
      <c r="S655" s="25" t="e">
        <f t="shared" si="321"/>
        <v>#DIV/0!</v>
      </c>
      <c r="T655" s="25" t="e">
        <f t="shared" si="322"/>
        <v>#DIV/0!</v>
      </c>
      <c r="U655" s="25" t="e">
        <f t="shared" si="323"/>
        <v>#DIV/0!</v>
      </c>
      <c r="V655" s="25" t="e">
        <f t="shared" si="324"/>
        <v>#DIV/0!</v>
      </c>
      <c r="W655" s="25" t="e">
        <f t="shared" si="324"/>
        <v>#DIV/0!</v>
      </c>
      <c r="X655" s="25" t="e">
        <f t="shared" si="325"/>
        <v>#DIV/0!</v>
      </c>
      <c r="Y655" s="25" t="e">
        <f t="shared" si="326"/>
        <v>#DIV/0!</v>
      </c>
      <c r="Z655" s="25" t="e">
        <f t="shared" si="326"/>
        <v>#DIV/0!</v>
      </c>
      <c r="AA655" s="25" t="e">
        <f t="shared" si="326"/>
        <v>#DIV/0!</v>
      </c>
      <c r="AB655" s="25" t="e">
        <f t="shared" si="326"/>
        <v>#DIV/0!</v>
      </c>
      <c r="AC655" s="25" t="e">
        <f t="shared" si="326"/>
        <v>#DIV/0!</v>
      </c>
      <c r="AD655" s="25" t="e">
        <f t="shared" si="327"/>
        <v>#DIV/0!</v>
      </c>
      <c r="AE655" s="25" t="e">
        <f t="shared" si="327"/>
        <v>#DIV/0!</v>
      </c>
      <c r="AF655" s="25" t="e">
        <f t="shared" si="328"/>
        <v>#DIV/0!</v>
      </c>
      <c r="AG655" s="25" t="e">
        <f t="shared" si="328"/>
        <v>#DIV/0!</v>
      </c>
    </row>
    <row r="656" spans="1:33" x14ac:dyDescent="0.25">
      <c r="A656" s="1">
        <f>'Тулуз-Пьерон'!A660</f>
        <v>0</v>
      </c>
      <c r="B656" s="1" t="e">
        <f>AVERAGE('Тулуз-Пьерон'!H660:Q660)</f>
        <v>#DIV/0!</v>
      </c>
      <c r="C656" s="1" t="e">
        <f>AVERAGE('Тулуз-Пьерон'!R660:AA660)</f>
        <v>#DIV/0!</v>
      </c>
      <c r="D656" s="26" t="e">
        <f t="shared" si="312"/>
        <v>#DIV/0!</v>
      </c>
      <c r="E656" s="26" t="e">
        <f>STDEV('Тулуз-Пьерон'!H660:Q660)</f>
        <v>#DIV/0!</v>
      </c>
      <c r="F656" s="26" t="e">
        <f>STDEV('Тулуз-Пьерон'!R660:AA660)</f>
        <v>#DIV/0!</v>
      </c>
      <c r="G656" s="26" t="e">
        <f>SQRT(RSQ('Тулуз-Пьерон'!H660:Q660,'Тулуз-Пьерон'!R660:AA660))</f>
        <v>#DIV/0!</v>
      </c>
      <c r="J656" s="25" t="e">
        <f t="shared" si="313"/>
        <v>#DIV/0!</v>
      </c>
      <c r="K656" s="25" t="e">
        <f t="shared" si="314"/>
        <v>#DIV/0!</v>
      </c>
      <c r="L656" s="25" t="e">
        <f t="shared" si="315"/>
        <v>#DIV/0!</v>
      </c>
      <c r="M656" s="25" t="e">
        <f t="shared" si="316"/>
        <v>#DIV/0!</v>
      </c>
      <c r="N656" s="25" t="e">
        <f t="shared" si="316"/>
        <v>#DIV/0!</v>
      </c>
      <c r="O656" s="25" t="e">
        <f t="shared" si="317"/>
        <v>#DIV/0!</v>
      </c>
      <c r="P656" s="25" t="e">
        <f t="shared" si="318"/>
        <v>#DIV/0!</v>
      </c>
      <c r="Q656" s="25" t="e">
        <f t="shared" si="319"/>
        <v>#DIV/0!</v>
      </c>
      <c r="R656" s="25" t="e">
        <f t="shared" si="320"/>
        <v>#DIV/0!</v>
      </c>
      <c r="S656" s="25" t="e">
        <f t="shared" si="321"/>
        <v>#DIV/0!</v>
      </c>
      <c r="T656" s="25" t="e">
        <f t="shared" si="322"/>
        <v>#DIV/0!</v>
      </c>
      <c r="U656" s="25" t="e">
        <f t="shared" si="323"/>
        <v>#DIV/0!</v>
      </c>
      <c r="V656" s="25" t="e">
        <f t="shared" si="324"/>
        <v>#DIV/0!</v>
      </c>
      <c r="W656" s="25" t="e">
        <f t="shared" si="324"/>
        <v>#DIV/0!</v>
      </c>
      <c r="X656" s="25" t="e">
        <f t="shared" si="325"/>
        <v>#DIV/0!</v>
      </c>
      <c r="Y656" s="25" t="e">
        <f t="shared" si="326"/>
        <v>#DIV/0!</v>
      </c>
      <c r="Z656" s="25" t="e">
        <f t="shared" si="326"/>
        <v>#DIV/0!</v>
      </c>
      <c r="AA656" s="25" t="e">
        <f t="shared" si="326"/>
        <v>#DIV/0!</v>
      </c>
      <c r="AB656" s="25" t="e">
        <f t="shared" si="326"/>
        <v>#DIV/0!</v>
      </c>
      <c r="AC656" s="25" t="e">
        <f t="shared" si="326"/>
        <v>#DIV/0!</v>
      </c>
      <c r="AD656" s="25" t="e">
        <f t="shared" si="327"/>
        <v>#DIV/0!</v>
      </c>
      <c r="AE656" s="25" t="e">
        <f t="shared" si="327"/>
        <v>#DIV/0!</v>
      </c>
      <c r="AF656" s="25" t="e">
        <f t="shared" si="328"/>
        <v>#DIV/0!</v>
      </c>
      <c r="AG656" s="25" t="e">
        <f t="shared" si="328"/>
        <v>#DIV/0!</v>
      </c>
    </row>
    <row r="657" spans="1:33" x14ac:dyDescent="0.25">
      <c r="A657" s="1">
        <f>'Тулуз-Пьерон'!A661</f>
        <v>0</v>
      </c>
      <c r="B657" s="1" t="e">
        <f>AVERAGE('Тулуз-Пьерон'!H661:Q661)</f>
        <v>#DIV/0!</v>
      </c>
      <c r="C657" s="1" t="e">
        <f>AVERAGE('Тулуз-Пьерон'!R661:AA661)</f>
        <v>#DIV/0!</v>
      </c>
      <c r="D657" s="26" t="e">
        <f t="shared" si="312"/>
        <v>#DIV/0!</v>
      </c>
      <c r="E657" s="26" t="e">
        <f>STDEV('Тулуз-Пьерон'!H661:Q661)</f>
        <v>#DIV/0!</v>
      </c>
      <c r="F657" s="26" t="e">
        <f>STDEV('Тулуз-Пьерон'!R661:AA661)</f>
        <v>#DIV/0!</v>
      </c>
      <c r="G657" s="26" t="e">
        <f>SQRT(RSQ('Тулуз-Пьерон'!H661:Q661,'Тулуз-Пьерон'!R661:AA661))</f>
        <v>#DIV/0!</v>
      </c>
      <c r="J657" s="25" t="e">
        <f t="shared" si="313"/>
        <v>#DIV/0!</v>
      </c>
      <c r="K657" s="25" t="e">
        <f t="shared" si="314"/>
        <v>#DIV/0!</v>
      </c>
      <c r="L657" s="25" t="e">
        <f t="shared" si="315"/>
        <v>#DIV/0!</v>
      </c>
      <c r="M657" s="25" t="e">
        <f t="shared" si="316"/>
        <v>#DIV/0!</v>
      </c>
      <c r="N657" s="25" t="e">
        <f t="shared" si="316"/>
        <v>#DIV/0!</v>
      </c>
      <c r="O657" s="25" t="e">
        <f t="shared" si="317"/>
        <v>#DIV/0!</v>
      </c>
      <c r="P657" s="25" t="e">
        <f t="shared" si="318"/>
        <v>#DIV/0!</v>
      </c>
      <c r="Q657" s="25" t="e">
        <f t="shared" si="319"/>
        <v>#DIV/0!</v>
      </c>
      <c r="R657" s="25" t="e">
        <f t="shared" si="320"/>
        <v>#DIV/0!</v>
      </c>
      <c r="S657" s="25" t="e">
        <f t="shared" si="321"/>
        <v>#DIV/0!</v>
      </c>
      <c r="T657" s="25" t="e">
        <f t="shared" si="322"/>
        <v>#DIV/0!</v>
      </c>
      <c r="U657" s="25" t="e">
        <f t="shared" si="323"/>
        <v>#DIV/0!</v>
      </c>
      <c r="V657" s="25" t="e">
        <f t="shared" si="324"/>
        <v>#DIV/0!</v>
      </c>
      <c r="W657" s="25" t="e">
        <f t="shared" si="324"/>
        <v>#DIV/0!</v>
      </c>
      <c r="X657" s="25" t="e">
        <f t="shared" si="325"/>
        <v>#DIV/0!</v>
      </c>
      <c r="Y657" s="25" t="e">
        <f t="shared" si="326"/>
        <v>#DIV/0!</v>
      </c>
      <c r="Z657" s="25" t="e">
        <f t="shared" si="326"/>
        <v>#DIV/0!</v>
      </c>
      <c r="AA657" s="25" t="e">
        <f t="shared" si="326"/>
        <v>#DIV/0!</v>
      </c>
      <c r="AB657" s="25" t="e">
        <f t="shared" si="326"/>
        <v>#DIV/0!</v>
      </c>
      <c r="AC657" s="25" t="e">
        <f t="shared" si="326"/>
        <v>#DIV/0!</v>
      </c>
      <c r="AD657" s="25" t="e">
        <f t="shared" si="327"/>
        <v>#DIV/0!</v>
      </c>
      <c r="AE657" s="25" t="e">
        <f t="shared" si="327"/>
        <v>#DIV/0!</v>
      </c>
      <c r="AF657" s="25" t="e">
        <f t="shared" si="328"/>
        <v>#DIV/0!</v>
      </c>
      <c r="AG657" s="25" t="e">
        <f t="shared" si="328"/>
        <v>#DIV/0!</v>
      </c>
    </row>
    <row r="658" spans="1:33" x14ac:dyDescent="0.25">
      <c r="A658" s="1">
        <f>'Тулуз-Пьерон'!A662</f>
        <v>0</v>
      </c>
      <c r="B658" s="1" t="e">
        <f>AVERAGE('Тулуз-Пьерон'!H662:Q662)</f>
        <v>#DIV/0!</v>
      </c>
      <c r="C658" s="1" t="e">
        <f>AVERAGE('Тулуз-Пьерон'!R662:AA662)</f>
        <v>#DIV/0!</v>
      </c>
      <c r="D658" s="26" t="e">
        <f t="shared" si="312"/>
        <v>#DIV/0!</v>
      </c>
      <c r="E658" s="26" t="e">
        <f>STDEV('Тулуз-Пьерон'!H662:Q662)</f>
        <v>#DIV/0!</v>
      </c>
      <c r="F658" s="26" t="e">
        <f>STDEV('Тулуз-Пьерон'!R662:AA662)</f>
        <v>#DIV/0!</v>
      </c>
      <c r="G658" s="26" t="e">
        <f>SQRT(RSQ('Тулуз-Пьерон'!H662:Q662,'Тулуз-Пьерон'!R662:AA662))</f>
        <v>#DIV/0!</v>
      </c>
      <c r="J658" s="25" t="e">
        <f t="shared" si="313"/>
        <v>#DIV/0!</v>
      </c>
      <c r="K658" s="25" t="e">
        <f t="shared" si="314"/>
        <v>#DIV/0!</v>
      </c>
      <c r="L658" s="25" t="e">
        <f t="shared" si="315"/>
        <v>#DIV/0!</v>
      </c>
      <c r="M658" s="25" t="e">
        <f t="shared" si="316"/>
        <v>#DIV/0!</v>
      </c>
      <c r="N658" s="25" t="e">
        <f t="shared" si="316"/>
        <v>#DIV/0!</v>
      </c>
      <c r="O658" s="25" t="e">
        <f t="shared" si="317"/>
        <v>#DIV/0!</v>
      </c>
      <c r="P658" s="25" t="e">
        <f t="shared" si="318"/>
        <v>#DIV/0!</v>
      </c>
      <c r="Q658" s="25" t="e">
        <f t="shared" si="319"/>
        <v>#DIV/0!</v>
      </c>
      <c r="R658" s="25" t="e">
        <f t="shared" si="320"/>
        <v>#DIV/0!</v>
      </c>
      <c r="S658" s="25" t="e">
        <f t="shared" si="321"/>
        <v>#DIV/0!</v>
      </c>
      <c r="T658" s="25" t="e">
        <f t="shared" si="322"/>
        <v>#DIV/0!</v>
      </c>
      <c r="U658" s="25" t="e">
        <f t="shared" si="323"/>
        <v>#DIV/0!</v>
      </c>
      <c r="V658" s="25" t="e">
        <f t="shared" si="324"/>
        <v>#DIV/0!</v>
      </c>
      <c r="W658" s="25" t="e">
        <f t="shared" si="324"/>
        <v>#DIV/0!</v>
      </c>
      <c r="X658" s="25" t="e">
        <f t="shared" si="325"/>
        <v>#DIV/0!</v>
      </c>
      <c r="Y658" s="25" t="e">
        <f t="shared" si="326"/>
        <v>#DIV/0!</v>
      </c>
      <c r="Z658" s="25" t="e">
        <f t="shared" si="326"/>
        <v>#DIV/0!</v>
      </c>
      <c r="AA658" s="25" t="e">
        <f t="shared" si="326"/>
        <v>#DIV/0!</v>
      </c>
      <c r="AB658" s="25" t="e">
        <f t="shared" si="326"/>
        <v>#DIV/0!</v>
      </c>
      <c r="AC658" s="25" t="e">
        <f t="shared" si="326"/>
        <v>#DIV/0!</v>
      </c>
      <c r="AD658" s="25" t="e">
        <f t="shared" si="327"/>
        <v>#DIV/0!</v>
      </c>
      <c r="AE658" s="25" t="e">
        <f t="shared" si="327"/>
        <v>#DIV/0!</v>
      </c>
      <c r="AF658" s="25" t="e">
        <f t="shared" si="328"/>
        <v>#DIV/0!</v>
      </c>
      <c r="AG658" s="25" t="e">
        <f t="shared" si="328"/>
        <v>#DIV/0!</v>
      </c>
    </row>
    <row r="659" spans="1:33" x14ac:dyDescent="0.25">
      <c r="A659" s="1">
        <f>'Тулуз-Пьерон'!A663</f>
        <v>0</v>
      </c>
      <c r="B659" s="1" t="e">
        <f>AVERAGE('Тулуз-Пьерон'!H663:Q663)</f>
        <v>#DIV/0!</v>
      </c>
      <c r="C659" s="1" t="e">
        <f>AVERAGE('Тулуз-Пьерон'!R663:AA663)</f>
        <v>#DIV/0!</v>
      </c>
      <c r="D659" s="26" t="e">
        <f t="shared" si="312"/>
        <v>#DIV/0!</v>
      </c>
      <c r="E659" s="26" t="e">
        <f>STDEV('Тулуз-Пьерон'!H663:Q663)</f>
        <v>#DIV/0!</v>
      </c>
      <c r="F659" s="26" t="e">
        <f>STDEV('Тулуз-Пьерон'!R663:AA663)</f>
        <v>#DIV/0!</v>
      </c>
      <c r="G659" s="26" t="e">
        <f>SQRT(RSQ('Тулуз-Пьерон'!H663:Q663,'Тулуз-Пьерон'!R663:AA663))</f>
        <v>#DIV/0!</v>
      </c>
      <c r="J659" s="25" t="e">
        <f t="shared" si="313"/>
        <v>#DIV/0!</v>
      </c>
      <c r="K659" s="25" t="e">
        <f t="shared" si="314"/>
        <v>#DIV/0!</v>
      </c>
      <c r="L659" s="25" t="e">
        <f t="shared" si="315"/>
        <v>#DIV/0!</v>
      </c>
      <c r="M659" s="25" t="e">
        <f t="shared" si="316"/>
        <v>#DIV/0!</v>
      </c>
      <c r="N659" s="25" t="e">
        <f t="shared" si="316"/>
        <v>#DIV/0!</v>
      </c>
      <c r="O659" s="25" t="e">
        <f t="shared" si="317"/>
        <v>#DIV/0!</v>
      </c>
      <c r="P659" s="25" t="e">
        <f t="shared" si="318"/>
        <v>#DIV/0!</v>
      </c>
      <c r="Q659" s="25" t="e">
        <f t="shared" si="319"/>
        <v>#DIV/0!</v>
      </c>
      <c r="R659" s="25" t="e">
        <f t="shared" si="320"/>
        <v>#DIV/0!</v>
      </c>
      <c r="S659" s="25" t="e">
        <f t="shared" si="321"/>
        <v>#DIV/0!</v>
      </c>
      <c r="T659" s="25" t="e">
        <f t="shared" si="322"/>
        <v>#DIV/0!</v>
      </c>
      <c r="U659" s="25" t="e">
        <f t="shared" si="323"/>
        <v>#DIV/0!</v>
      </c>
      <c r="V659" s="25" t="e">
        <f t="shared" si="324"/>
        <v>#DIV/0!</v>
      </c>
      <c r="W659" s="25" t="e">
        <f t="shared" si="324"/>
        <v>#DIV/0!</v>
      </c>
      <c r="X659" s="25" t="e">
        <f t="shared" si="325"/>
        <v>#DIV/0!</v>
      </c>
      <c r="Y659" s="25" t="e">
        <f t="shared" si="326"/>
        <v>#DIV/0!</v>
      </c>
      <c r="Z659" s="25" t="e">
        <f t="shared" si="326"/>
        <v>#DIV/0!</v>
      </c>
      <c r="AA659" s="25" t="e">
        <f t="shared" si="326"/>
        <v>#DIV/0!</v>
      </c>
      <c r="AB659" s="25" t="e">
        <f t="shared" si="326"/>
        <v>#DIV/0!</v>
      </c>
      <c r="AC659" s="25" t="e">
        <f t="shared" si="326"/>
        <v>#DIV/0!</v>
      </c>
      <c r="AD659" s="25" t="e">
        <f t="shared" si="327"/>
        <v>#DIV/0!</v>
      </c>
      <c r="AE659" s="25" t="e">
        <f t="shared" si="327"/>
        <v>#DIV/0!</v>
      </c>
      <c r="AF659" s="25" t="e">
        <f t="shared" si="328"/>
        <v>#DIV/0!</v>
      </c>
      <c r="AG659" s="25" t="e">
        <f t="shared" si="328"/>
        <v>#DIV/0!</v>
      </c>
    </row>
    <row r="660" spans="1:33" x14ac:dyDescent="0.25">
      <c r="A660" s="1">
        <f>'Тулуз-Пьерон'!A664</f>
        <v>0</v>
      </c>
      <c r="B660" s="1" t="e">
        <f>AVERAGE('Тулуз-Пьерон'!H664:Q664)</f>
        <v>#DIV/0!</v>
      </c>
      <c r="C660" s="1" t="e">
        <f>AVERAGE('Тулуз-Пьерон'!R664:AA664)</f>
        <v>#DIV/0!</v>
      </c>
      <c r="D660" s="26" t="e">
        <f t="shared" si="312"/>
        <v>#DIV/0!</v>
      </c>
      <c r="E660" s="26" t="e">
        <f>STDEV('Тулуз-Пьерон'!H664:Q664)</f>
        <v>#DIV/0!</v>
      </c>
      <c r="F660" s="26" t="e">
        <f>STDEV('Тулуз-Пьерон'!R664:AA664)</f>
        <v>#DIV/0!</v>
      </c>
      <c r="G660" s="26" t="e">
        <f>SQRT(RSQ('Тулуз-Пьерон'!H664:Q664,'Тулуз-Пьерон'!R664:AA664))</f>
        <v>#DIV/0!</v>
      </c>
      <c r="J660" s="25" t="e">
        <f t="shared" si="313"/>
        <v>#DIV/0!</v>
      </c>
      <c r="K660" s="25" t="e">
        <f t="shared" si="314"/>
        <v>#DIV/0!</v>
      </c>
      <c r="L660" s="25" t="e">
        <f t="shared" si="315"/>
        <v>#DIV/0!</v>
      </c>
      <c r="M660" s="25" t="e">
        <f t="shared" si="316"/>
        <v>#DIV/0!</v>
      </c>
      <c r="N660" s="25" t="e">
        <f t="shared" si="316"/>
        <v>#DIV/0!</v>
      </c>
      <c r="O660" s="25" t="e">
        <f t="shared" si="317"/>
        <v>#DIV/0!</v>
      </c>
      <c r="P660" s="25" t="e">
        <f t="shared" si="318"/>
        <v>#DIV/0!</v>
      </c>
      <c r="Q660" s="25" t="e">
        <f t="shared" si="319"/>
        <v>#DIV/0!</v>
      </c>
      <c r="R660" s="25" t="e">
        <f t="shared" si="320"/>
        <v>#DIV/0!</v>
      </c>
      <c r="S660" s="25" t="e">
        <f t="shared" si="321"/>
        <v>#DIV/0!</v>
      </c>
      <c r="T660" s="25" t="e">
        <f t="shared" si="322"/>
        <v>#DIV/0!</v>
      </c>
      <c r="U660" s="25" t="e">
        <f t="shared" si="323"/>
        <v>#DIV/0!</v>
      </c>
      <c r="V660" s="25" t="e">
        <f t="shared" si="324"/>
        <v>#DIV/0!</v>
      </c>
      <c r="W660" s="25" t="e">
        <f t="shared" si="324"/>
        <v>#DIV/0!</v>
      </c>
      <c r="X660" s="25" t="e">
        <f t="shared" si="325"/>
        <v>#DIV/0!</v>
      </c>
      <c r="Y660" s="25" t="e">
        <f t="shared" si="326"/>
        <v>#DIV/0!</v>
      </c>
      <c r="Z660" s="25" t="e">
        <f t="shared" si="326"/>
        <v>#DIV/0!</v>
      </c>
      <c r="AA660" s="25" t="e">
        <f t="shared" si="326"/>
        <v>#DIV/0!</v>
      </c>
      <c r="AB660" s="25" t="e">
        <f t="shared" si="326"/>
        <v>#DIV/0!</v>
      </c>
      <c r="AC660" s="25" t="e">
        <f t="shared" si="326"/>
        <v>#DIV/0!</v>
      </c>
      <c r="AD660" s="25" t="e">
        <f t="shared" si="327"/>
        <v>#DIV/0!</v>
      </c>
      <c r="AE660" s="25" t="e">
        <f t="shared" si="327"/>
        <v>#DIV/0!</v>
      </c>
      <c r="AF660" s="25" t="e">
        <f t="shared" si="328"/>
        <v>#DIV/0!</v>
      </c>
      <c r="AG660" s="25" t="e">
        <f t="shared" si="328"/>
        <v>#DIV/0!</v>
      </c>
    </row>
    <row r="661" spans="1:33" x14ac:dyDescent="0.25">
      <c r="A661" s="1">
        <f>'Тулуз-Пьерон'!A665</f>
        <v>0</v>
      </c>
      <c r="B661" s="1" t="e">
        <f>AVERAGE('Тулуз-Пьерон'!H665:Q665)</f>
        <v>#DIV/0!</v>
      </c>
      <c r="C661" s="1" t="e">
        <f>AVERAGE('Тулуз-Пьерон'!R665:AA665)</f>
        <v>#DIV/0!</v>
      </c>
      <c r="D661" s="26" t="e">
        <f t="shared" si="312"/>
        <v>#DIV/0!</v>
      </c>
      <c r="E661" s="26" t="e">
        <f>STDEV('Тулуз-Пьерон'!H665:Q665)</f>
        <v>#DIV/0!</v>
      </c>
      <c r="F661" s="26" t="e">
        <f>STDEV('Тулуз-Пьерон'!R665:AA665)</f>
        <v>#DIV/0!</v>
      </c>
      <c r="G661" s="26" t="e">
        <f>SQRT(RSQ('Тулуз-Пьерон'!H665:Q665,'Тулуз-Пьерон'!R665:AA665))</f>
        <v>#DIV/0!</v>
      </c>
      <c r="J661" s="25" t="e">
        <f t="shared" si="313"/>
        <v>#DIV/0!</v>
      </c>
      <c r="K661" s="25" t="e">
        <f t="shared" si="314"/>
        <v>#DIV/0!</v>
      </c>
      <c r="L661" s="25" t="e">
        <f t="shared" si="315"/>
        <v>#DIV/0!</v>
      </c>
      <c r="M661" s="25" t="e">
        <f t="shared" si="316"/>
        <v>#DIV/0!</v>
      </c>
      <c r="N661" s="25" t="e">
        <f t="shared" si="316"/>
        <v>#DIV/0!</v>
      </c>
      <c r="O661" s="25" t="e">
        <f t="shared" si="317"/>
        <v>#DIV/0!</v>
      </c>
      <c r="P661" s="25" t="e">
        <f t="shared" si="318"/>
        <v>#DIV/0!</v>
      </c>
      <c r="Q661" s="25" t="e">
        <f t="shared" si="319"/>
        <v>#DIV/0!</v>
      </c>
      <c r="R661" s="25" t="e">
        <f t="shared" si="320"/>
        <v>#DIV/0!</v>
      </c>
      <c r="S661" s="25" t="e">
        <f t="shared" si="321"/>
        <v>#DIV/0!</v>
      </c>
      <c r="T661" s="25" t="e">
        <f t="shared" si="322"/>
        <v>#DIV/0!</v>
      </c>
      <c r="U661" s="25" t="e">
        <f t="shared" si="323"/>
        <v>#DIV/0!</v>
      </c>
      <c r="V661" s="25" t="e">
        <f t="shared" si="324"/>
        <v>#DIV/0!</v>
      </c>
      <c r="W661" s="25" t="e">
        <f t="shared" si="324"/>
        <v>#DIV/0!</v>
      </c>
      <c r="X661" s="25" t="e">
        <f t="shared" si="325"/>
        <v>#DIV/0!</v>
      </c>
      <c r="Y661" s="25" t="e">
        <f t="shared" ref="Y661:AC670" si="329">IF(AND($D661&gt;0,$D661&lt;=0.89),"ПАТОЛОГИЯ",IF(AND($D661&gt;0.89,$D661&lt;=0.91),"Слабая",IF(AND($D661&gt;91,$D661&lt;=0.93),"Средняя",IF(AND($D661&gt;0.93,$D661&lt;=0.96),"Хорошая",IF(AND($D661&gt;0.96,$D661&lt;=1),"Высокая","ОШИБКА")))))</f>
        <v>#DIV/0!</v>
      </c>
      <c r="Z661" s="25" t="e">
        <f t="shared" si="329"/>
        <v>#DIV/0!</v>
      </c>
      <c r="AA661" s="25" t="e">
        <f t="shared" si="329"/>
        <v>#DIV/0!</v>
      </c>
      <c r="AB661" s="25" t="e">
        <f t="shared" si="329"/>
        <v>#DIV/0!</v>
      </c>
      <c r="AC661" s="25" t="e">
        <f t="shared" si="329"/>
        <v>#DIV/0!</v>
      </c>
      <c r="AD661" s="25" t="e">
        <f t="shared" si="327"/>
        <v>#DIV/0!</v>
      </c>
      <c r="AE661" s="25" t="e">
        <f t="shared" si="327"/>
        <v>#DIV/0!</v>
      </c>
      <c r="AF661" s="25" t="e">
        <f t="shared" si="328"/>
        <v>#DIV/0!</v>
      </c>
      <c r="AG661" s="25" t="e">
        <f t="shared" si="328"/>
        <v>#DIV/0!</v>
      </c>
    </row>
    <row r="662" spans="1:33" x14ac:dyDescent="0.25">
      <c r="A662" s="1">
        <f>'Тулуз-Пьерон'!A666</f>
        <v>0</v>
      </c>
      <c r="B662" s="1" t="e">
        <f>AVERAGE('Тулуз-Пьерон'!H666:Q666)</f>
        <v>#DIV/0!</v>
      </c>
      <c r="C662" s="1" t="e">
        <f>AVERAGE('Тулуз-Пьерон'!R666:AA666)</f>
        <v>#DIV/0!</v>
      </c>
      <c r="D662" s="26" t="e">
        <f t="shared" si="312"/>
        <v>#DIV/0!</v>
      </c>
      <c r="E662" s="26" t="e">
        <f>STDEV('Тулуз-Пьерон'!H666:Q666)</f>
        <v>#DIV/0!</v>
      </c>
      <c r="F662" s="26" t="e">
        <f>STDEV('Тулуз-Пьерон'!R666:AA666)</f>
        <v>#DIV/0!</v>
      </c>
      <c r="G662" s="26" t="e">
        <f>SQRT(RSQ('Тулуз-Пьерон'!H666:Q666,'Тулуз-Пьерон'!R666:AA666))</f>
        <v>#DIV/0!</v>
      </c>
      <c r="J662" s="25" t="e">
        <f t="shared" si="313"/>
        <v>#DIV/0!</v>
      </c>
      <c r="K662" s="25" t="e">
        <f t="shared" si="314"/>
        <v>#DIV/0!</v>
      </c>
      <c r="L662" s="25" t="e">
        <f t="shared" si="315"/>
        <v>#DIV/0!</v>
      </c>
      <c r="M662" s="25" t="e">
        <f t="shared" si="316"/>
        <v>#DIV/0!</v>
      </c>
      <c r="N662" s="25" t="e">
        <f t="shared" si="316"/>
        <v>#DIV/0!</v>
      </c>
      <c r="O662" s="25" t="e">
        <f t="shared" si="317"/>
        <v>#DIV/0!</v>
      </c>
      <c r="P662" s="25" t="e">
        <f t="shared" si="318"/>
        <v>#DIV/0!</v>
      </c>
      <c r="Q662" s="25" t="e">
        <f t="shared" si="319"/>
        <v>#DIV/0!</v>
      </c>
      <c r="R662" s="25" t="e">
        <f t="shared" si="320"/>
        <v>#DIV/0!</v>
      </c>
      <c r="S662" s="25" t="e">
        <f t="shared" si="321"/>
        <v>#DIV/0!</v>
      </c>
      <c r="T662" s="25" t="e">
        <f t="shared" si="322"/>
        <v>#DIV/0!</v>
      </c>
      <c r="U662" s="25" t="e">
        <f t="shared" si="323"/>
        <v>#DIV/0!</v>
      </c>
      <c r="V662" s="25" t="e">
        <f t="shared" si="324"/>
        <v>#DIV/0!</v>
      </c>
      <c r="W662" s="25" t="e">
        <f t="shared" si="324"/>
        <v>#DIV/0!</v>
      </c>
      <c r="X662" s="25" t="e">
        <f t="shared" si="325"/>
        <v>#DIV/0!</v>
      </c>
      <c r="Y662" s="25" t="e">
        <f t="shared" si="329"/>
        <v>#DIV/0!</v>
      </c>
      <c r="Z662" s="25" t="e">
        <f t="shared" si="329"/>
        <v>#DIV/0!</v>
      </c>
      <c r="AA662" s="25" t="e">
        <f t="shared" si="329"/>
        <v>#DIV/0!</v>
      </c>
      <c r="AB662" s="25" t="e">
        <f t="shared" si="329"/>
        <v>#DIV/0!</v>
      </c>
      <c r="AC662" s="25" t="e">
        <f t="shared" si="329"/>
        <v>#DIV/0!</v>
      </c>
      <c r="AD662" s="25" t="e">
        <f t="shared" si="327"/>
        <v>#DIV/0!</v>
      </c>
      <c r="AE662" s="25" t="e">
        <f t="shared" si="327"/>
        <v>#DIV/0!</v>
      </c>
      <c r="AF662" s="25" t="e">
        <f t="shared" si="328"/>
        <v>#DIV/0!</v>
      </c>
      <c r="AG662" s="25" t="e">
        <f t="shared" si="328"/>
        <v>#DIV/0!</v>
      </c>
    </row>
    <row r="663" spans="1:33" x14ac:dyDescent="0.25">
      <c r="A663" s="1">
        <f>'Тулуз-Пьерон'!A667</f>
        <v>0</v>
      </c>
      <c r="B663" s="1" t="e">
        <f>AVERAGE('Тулуз-Пьерон'!H667:Q667)</f>
        <v>#DIV/0!</v>
      </c>
      <c r="C663" s="1" t="e">
        <f>AVERAGE('Тулуз-Пьерон'!R667:AA667)</f>
        <v>#DIV/0!</v>
      </c>
      <c r="D663" s="26" t="e">
        <f t="shared" si="312"/>
        <v>#DIV/0!</v>
      </c>
      <c r="E663" s="26" t="e">
        <f>STDEV('Тулуз-Пьерон'!H667:Q667)</f>
        <v>#DIV/0!</v>
      </c>
      <c r="F663" s="26" t="e">
        <f>STDEV('Тулуз-Пьерон'!R667:AA667)</f>
        <v>#DIV/0!</v>
      </c>
      <c r="G663" s="26" t="e">
        <f>SQRT(RSQ('Тулуз-Пьерон'!H667:Q667,'Тулуз-Пьерон'!R667:AA667))</f>
        <v>#DIV/0!</v>
      </c>
      <c r="J663" s="25" t="e">
        <f t="shared" si="313"/>
        <v>#DIV/0!</v>
      </c>
      <c r="K663" s="25" t="e">
        <f t="shared" si="314"/>
        <v>#DIV/0!</v>
      </c>
      <c r="L663" s="25" t="e">
        <f t="shared" si="315"/>
        <v>#DIV/0!</v>
      </c>
      <c r="M663" s="25" t="e">
        <f t="shared" si="316"/>
        <v>#DIV/0!</v>
      </c>
      <c r="N663" s="25" t="e">
        <f t="shared" si="316"/>
        <v>#DIV/0!</v>
      </c>
      <c r="O663" s="25" t="e">
        <f t="shared" si="317"/>
        <v>#DIV/0!</v>
      </c>
      <c r="P663" s="25" t="e">
        <f t="shared" si="318"/>
        <v>#DIV/0!</v>
      </c>
      <c r="Q663" s="25" t="e">
        <f t="shared" si="319"/>
        <v>#DIV/0!</v>
      </c>
      <c r="R663" s="25" t="e">
        <f t="shared" si="320"/>
        <v>#DIV/0!</v>
      </c>
      <c r="S663" s="25" t="e">
        <f t="shared" si="321"/>
        <v>#DIV/0!</v>
      </c>
      <c r="T663" s="25" t="e">
        <f t="shared" si="322"/>
        <v>#DIV/0!</v>
      </c>
      <c r="U663" s="25" t="e">
        <f t="shared" si="323"/>
        <v>#DIV/0!</v>
      </c>
      <c r="V663" s="25" t="e">
        <f t="shared" si="324"/>
        <v>#DIV/0!</v>
      </c>
      <c r="W663" s="25" t="e">
        <f t="shared" si="324"/>
        <v>#DIV/0!</v>
      </c>
      <c r="X663" s="25" t="e">
        <f t="shared" si="325"/>
        <v>#DIV/0!</v>
      </c>
      <c r="Y663" s="25" t="e">
        <f t="shared" si="329"/>
        <v>#DIV/0!</v>
      </c>
      <c r="Z663" s="25" t="e">
        <f t="shared" si="329"/>
        <v>#DIV/0!</v>
      </c>
      <c r="AA663" s="25" t="e">
        <f t="shared" si="329"/>
        <v>#DIV/0!</v>
      </c>
      <c r="AB663" s="25" t="e">
        <f t="shared" si="329"/>
        <v>#DIV/0!</v>
      </c>
      <c r="AC663" s="25" t="e">
        <f t="shared" si="329"/>
        <v>#DIV/0!</v>
      </c>
      <c r="AD663" s="25" t="e">
        <f t="shared" si="327"/>
        <v>#DIV/0!</v>
      </c>
      <c r="AE663" s="25" t="e">
        <f t="shared" si="327"/>
        <v>#DIV/0!</v>
      </c>
      <c r="AF663" s="25" t="e">
        <f t="shared" si="328"/>
        <v>#DIV/0!</v>
      </c>
      <c r="AG663" s="25" t="e">
        <f t="shared" si="328"/>
        <v>#DIV/0!</v>
      </c>
    </row>
    <row r="664" spans="1:33" x14ac:dyDescent="0.25">
      <c r="A664" s="1">
        <f>'Тулуз-Пьерон'!A668</f>
        <v>0</v>
      </c>
      <c r="B664" s="1" t="e">
        <f>AVERAGE('Тулуз-Пьерон'!H668:Q668)</f>
        <v>#DIV/0!</v>
      </c>
      <c r="C664" s="1" t="e">
        <f>AVERAGE('Тулуз-Пьерон'!R668:AA668)</f>
        <v>#DIV/0!</v>
      </c>
      <c r="D664" s="26" t="e">
        <f t="shared" si="312"/>
        <v>#DIV/0!</v>
      </c>
      <c r="E664" s="26" t="e">
        <f>STDEV('Тулуз-Пьерон'!H668:Q668)</f>
        <v>#DIV/0!</v>
      </c>
      <c r="F664" s="26" t="e">
        <f>STDEV('Тулуз-Пьерон'!R668:AA668)</f>
        <v>#DIV/0!</v>
      </c>
      <c r="G664" s="26" t="e">
        <f>SQRT(RSQ('Тулуз-Пьерон'!H668:Q668,'Тулуз-Пьерон'!R668:AA668))</f>
        <v>#DIV/0!</v>
      </c>
      <c r="J664" s="25" t="e">
        <f t="shared" si="313"/>
        <v>#DIV/0!</v>
      </c>
      <c r="K664" s="25" t="e">
        <f t="shared" si="314"/>
        <v>#DIV/0!</v>
      </c>
      <c r="L664" s="25" t="e">
        <f t="shared" si="315"/>
        <v>#DIV/0!</v>
      </c>
      <c r="M664" s="25" t="e">
        <f t="shared" si="316"/>
        <v>#DIV/0!</v>
      </c>
      <c r="N664" s="25" t="e">
        <f t="shared" si="316"/>
        <v>#DIV/0!</v>
      </c>
      <c r="O664" s="25" t="e">
        <f t="shared" si="317"/>
        <v>#DIV/0!</v>
      </c>
      <c r="P664" s="25" t="e">
        <f t="shared" si="318"/>
        <v>#DIV/0!</v>
      </c>
      <c r="Q664" s="25" t="e">
        <f t="shared" si="319"/>
        <v>#DIV/0!</v>
      </c>
      <c r="R664" s="25" t="e">
        <f t="shared" si="320"/>
        <v>#DIV/0!</v>
      </c>
      <c r="S664" s="25" t="e">
        <f t="shared" si="321"/>
        <v>#DIV/0!</v>
      </c>
      <c r="T664" s="25" t="e">
        <f t="shared" si="322"/>
        <v>#DIV/0!</v>
      </c>
      <c r="U664" s="25" t="e">
        <f t="shared" si="323"/>
        <v>#DIV/0!</v>
      </c>
      <c r="V664" s="25" t="e">
        <f t="shared" si="324"/>
        <v>#DIV/0!</v>
      </c>
      <c r="W664" s="25" t="e">
        <f t="shared" si="324"/>
        <v>#DIV/0!</v>
      </c>
      <c r="X664" s="25" t="e">
        <f t="shared" si="325"/>
        <v>#DIV/0!</v>
      </c>
      <c r="Y664" s="25" t="e">
        <f t="shared" si="329"/>
        <v>#DIV/0!</v>
      </c>
      <c r="Z664" s="25" t="e">
        <f t="shared" si="329"/>
        <v>#DIV/0!</v>
      </c>
      <c r="AA664" s="25" t="e">
        <f t="shared" si="329"/>
        <v>#DIV/0!</v>
      </c>
      <c r="AB664" s="25" t="e">
        <f t="shared" si="329"/>
        <v>#DIV/0!</v>
      </c>
      <c r="AC664" s="25" t="e">
        <f t="shared" si="329"/>
        <v>#DIV/0!</v>
      </c>
      <c r="AD664" s="25" t="e">
        <f t="shared" si="327"/>
        <v>#DIV/0!</v>
      </c>
      <c r="AE664" s="25" t="e">
        <f t="shared" si="327"/>
        <v>#DIV/0!</v>
      </c>
      <c r="AF664" s="25" t="e">
        <f t="shared" si="328"/>
        <v>#DIV/0!</v>
      </c>
      <c r="AG664" s="25" t="e">
        <f t="shared" si="328"/>
        <v>#DIV/0!</v>
      </c>
    </row>
    <row r="665" spans="1:33" x14ac:dyDescent="0.25">
      <c r="A665" s="1">
        <f>'Тулуз-Пьерон'!A669</f>
        <v>0</v>
      </c>
      <c r="B665" s="1" t="e">
        <f>AVERAGE('Тулуз-Пьерон'!H669:Q669)</f>
        <v>#DIV/0!</v>
      </c>
      <c r="C665" s="1" t="e">
        <f>AVERAGE('Тулуз-Пьерон'!R669:AA669)</f>
        <v>#DIV/0!</v>
      </c>
      <c r="D665" s="26" t="e">
        <f t="shared" si="312"/>
        <v>#DIV/0!</v>
      </c>
      <c r="E665" s="26" t="e">
        <f>STDEV('Тулуз-Пьерон'!H669:Q669)</f>
        <v>#DIV/0!</v>
      </c>
      <c r="F665" s="26" t="e">
        <f>STDEV('Тулуз-Пьерон'!R669:AA669)</f>
        <v>#DIV/0!</v>
      </c>
      <c r="G665" s="26" t="e">
        <f>SQRT(RSQ('Тулуз-Пьерон'!H669:Q669,'Тулуз-Пьерон'!R669:AA669))</f>
        <v>#DIV/0!</v>
      </c>
      <c r="J665" s="25" t="e">
        <f t="shared" si="313"/>
        <v>#DIV/0!</v>
      </c>
      <c r="K665" s="25" t="e">
        <f t="shared" si="314"/>
        <v>#DIV/0!</v>
      </c>
      <c r="L665" s="25" t="e">
        <f t="shared" si="315"/>
        <v>#DIV/0!</v>
      </c>
      <c r="M665" s="25" t="e">
        <f t="shared" si="316"/>
        <v>#DIV/0!</v>
      </c>
      <c r="N665" s="25" t="e">
        <f t="shared" si="316"/>
        <v>#DIV/0!</v>
      </c>
      <c r="O665" s="25" t="e">
        <f t="shared" si="317"/>
        <v>#DIV/0!</v>
      </c>
      <c r="P665" s="25" t="e">
        <f t="shared" si="318"/>
        <v>#DIV/0!</v>
      </c>
      <c r="Q665" s="25" t="e">
        <f t="shared" si="319"/>
        <v>#DIV/0!</v>
      </c>
      <c r="R665" s="25" t="e">
        <f t="shared" si="320"/>
        <v>#DIV/0!</v>
      </c>
      <c r="S665" s="25" t="e">
        <f t="shared" si="321"/>
        <v>#DIV/0!</v>
      </c>
      <c r="T665" s="25" t="e">
        <f t="shared" si="322"/>
        <v>#DIV/0!</v>
      </c>
      <c r="U665" s="25" t="e">
        <f t="shared" si="323"/>
        <v>#DIV/0!</v>
      </c>
      <c r="V665" s="25" t="e">
        <f t="shared" si="324"/>
        <v>#DIV/0!</v>
      </c>
      <c r="W665" s="25" t="e">
        <f t="shared" si="324"/>
        <v>#DIV/0!</v>
      </c>
      <c r="X665" s="25" t="e">
        <f t="shared" si="325"/>
        <v>#DIV/0!</v>
      </c>
      <c r="Y665" s="25" t="e">
        <f t="shared" si="329"/>
        <v>#DIV/0!</v>
      </c>
      <c r="Z665" s="25" t="e">
        <f t="shared" si="329"/>
        <v>#DIV/0!</v>
      </c>
      <c r="AA665" s="25" t="e">
        <f t="shared" si="329"/>
        <v>#DIV/0!</v>
      </c>
      <c r="AB665" s="25" t="e">
        <f t="shared" si="329"/>
        <v>#DIV/0!</v>
      </c>
      <c r="AC665" s="25" t="e">
        <f t="shared" si="329"/>
        <v>#DIV/0!</v>
      </c>
      <c r="AD665" s="25" t="e">
        <f t="shared" si="327"/>
        <v>#DIV/0!</v>
      </c>
      <c r="AE665" s="25" t="e">
        <f t="shared" si="327"/>
        <v>#DIV/0!</v>
      </c>
      <c r="AF665" s="25" t="e">
        <f t="shared" si="328"/>
        <v>#DIV/0!</v>
      </c>
      <c r="AG665" s="25" t="e">
        <f t="shared" si="328"/>
        <v>#DIV/0!</v>
      </c>
    </row>
    <row r="666" spans="1:33" x14ac:dyDescent="0.25">
      <c r="A666" s="1">
        <f>'Тулуз-Пьерон'!A670</f>
        <v>0</v>
      </c>
      <c r="B666" s="1" t="e">
        <f>AVERAGE('Тулуз-Пьерон'!H670:Q670)</f>
        <v>#DIV/0!</v>
      </c>
      <c r="C666" s="1" t="e">
        <f>AVERAGE('Тулуз-Пьерон'!R670:AA670)</f>
        <v>#DIV/0!</v>
      </c>
      <c r="D666" s="26" t="e">
        <f t="shared" si="312"/>
        <v>#DIV/0!</v>
      </c>
      <c r="E666" s="26" t="e">
        <f>STDEV('Тулуз-Пьерон'!H670:Q670)</f>
        <v>#DIV/0!</v>
      </c>
      <c r="F666" s="26" t="e">
        <f>STDEV('Тулуз-Пьерон'!R670:AA670)</f>
        <v>#DIV/0!</v>
      </c>
      <c r="G666" s="26" t="e">
        <f>SQRT(RSQ('Тулуз-Пьерон'!H670:Q670,'Тулуз-Пьерон'!R670:AA670))</f>
        <v>#DIV/0!</v>
      </c>
      <c r="J666" s="25" t="e">
        <f t="shared" si="313"/>
        <v>#DIV/0!</v>
      </c>
      <c r="K666" s="25" t="e">
        <f t="shared" si="314"/>
        <v>#DIV/0!</v>
      </c>
      <c r="L666" s="25" t="e">
        <f t="shared" si="315"/>
        <v>#DIV/0!</v>
      </c>
      <c r="M666" s="25" t="e">
        <f t="shared" si="316"/>
        <v>#DIV/0!</v>
      </c>
      <c r="N666" s="25" t="e">
        <f t="shared" si="316"/>
        <v>#DIV/0!</v>
      </c>
      <c r="O666" s="25" t="e">
        <f t="shared" si="317"/>
        <v>#DIV/0!</v>
      </c>
      <c r="P666" s="25" t="e">
        <f t="shared" si="318"/>
        <v>#DIV/0!</v>
      </c>
      <c r="Q666" s="25" t="e">
        <f t="shared" si="319"/>
        <v>#DIV/0!</v>
      </c>
      <c r="R666" s="25" t="e">
        <f t="shared" si="320"/>
        <v>#DIV/0!</v>
      </c>
      <c r="S666" s="25" t="e">
        <f t="shared" si="321"/>
        <v>#DIV/0!</v>
      </c>
      <c r="T666" s="25" t="e">
        <f t="shared" si="322"/>
        <v>#DIV/0!</v>
      </c>
      <c r="U666" s="25" t="e">
        <f t="shared" si="323"/>
        <v>#DIV/0!</v>
      </c>
      <c r="V666" s="25" t="e">
        <f t="shared" si="324"/>
        <v>#DIV/0!</v>
      </c>
      <c r="W666" s="25" t="e">
        <f t="shared" si="324"/>
        <v>#DIV/0!</v>
      </c>
      <c r="X666" s="25" t="e">
        <f t="shared" si="325"/>
        <v>#DIV/0!</v>
      </c>
      <c r="Y666" s="25" t="e">
        <f t="shared" si="329"/>
        <v>#DIV/0!</v>
      </c>
      <c r="Z666" s="25" t="e">
        <f t="shared" si="329"/>
        <v>#DIV/0!</v>
      </c>
      <c r="AA666" s="25" t="e">
        <f t="shared" si="329"/>
        <v>#DIV/0!</v>
      </c>
      <c r="AB666" s="25" t="e">
        <f t="shared" si="329"/>
        <v>#DIV/0!</v>
      </c>
      <c r="AC666" s="25" t="e">
        <f t="shared" si="329"/>
        <v>#DIV/0!</v>
      </c>
      <c r="AD666" s="25" t="e">
        <f t="shared" si="327"/>
        <v>#DIV/0!</v>
      </c>
      <c r="AE666" s="25" t="e">
        <f t="shared" si="327"/>
        <v>#DIV/0!</v>
      </c>
      <c r="AF666" s="25" t="e">
        <f t="shared" si="328"/>
        <v>#DIV/0!</v>
      </c>
      <c r="AG666" s="25" t="e">
        <f t="shared" si="328"/>
        <v>#DIV/0!</v>
      </c>
    </row>
    <row r="667" spans="1:33" x14ac:dyDescent="0.25">
      <c r="A667" s="1">
        <f>'Тулуз-Пьерон'!A671</f>
        <v>0</v>
      </c>
      <c r="B667" s="1" t="e">
        <f>AVERAGE('Тулуз-Пьерон'!H671:Q671)</f>
        <v>#DIV/0!</v>
      </c>
      <c r="C667" s="1" t="e">
        <f>AVERAGE('Тулуз-Пьерон'!R671:AA671)</f>
        <v>#DIV/0!</v>
      </c>
      <c r="D667" s="26" t="e">
        <f t="shared" si="312"/>
        <v>#DIV/0!</v>
      </c>
      <c r="E667" s="26" t="e">
        <f>STDEV('Тулуз-Пьерон'!H671:Q671)</f>
        <v>#DIV/0!</v>
      </c>
      <c r="F667" s="26" t="e">
        <f>STDEV('Тулуз-Пьерон'!R671:AA671)</f>
        <v>#DIV/0!</v>
      </c>
      <c r="G667" s="26" t="e">
        <f>SQRT(RSQ('Тулуз-Пьерон'!H671:Q671,'Тулуз-Пьерон'!R671:AA671))</f>
        <v>#DIV/0!</v>
      </c>
      <c r="J667" s="25" t="e">
        <f t="shared" si="313"/>
        <v>#DIV/0!</v>
      </c>
      <c r="K667" s="25" t="e">
        <f t="shared" si="314"/>
        <v>#DIV/0!</v>
      </c>
      <c r="L667" s="25" t="e">
        <f t="shared" si="315"/>
        <v>#DIV/0!</v>
      </c>
      <c r="M667" s="25" t="e">
        <f t="shared" si="316"/>
        <v>#DIV/0!</v>
      </c>
      <c r="N667" s="25" t="e">
        <f t="shared" si="316"/>
        <v>#DIV/0!</v>
      </c>
      <c r="O667" s="25" t="e">
        <f t="shared" si="317"/>
        <v>#DIV/0!</v>
      </c>
      <c r="P667" s="25" t="e">
        <f t="shared" si="318"/>
        <v>#DIV/0!</v>
      </c>
      <c r="Q667" s="25" t="e">
        <f t="shared" si="319"/>
        <v>#DIV/0!</v>
      </c>
      <c r="R667" s="25" t="e">
        <f t="shared" si="320"/>
        <v>#DIV/0!</v>
      </c>
      <c r="S667" s="25" t="e">
        <f t="shared" si="321"/>
        <v>#DIV/0!</v>
      </c>
      <c r="T667" s="25" t="e">
        <f t="shared" si="322"/>
        <v>#DIV/0!</v>
      </c>
      <c r="U667" s="25" t="e">
        <f t="shared" si="323"/>
        <v>#DIV/0!</v>
      </c>
      <c r="V667" s="25" t="e">
        <f t="shared" si="324"/>
        <v>#DIV/0!</v>
      </c>
      <c r="W667" s="25" t="e">
        <f t="shared" si="324"/>
        <v>#DIV/0!</v>
      </c>
      <c r="X667" s="25" t="e">
        <f t="shared" si="325"/>
        <v>#DIV/0!</v>
      </c>
      <c r="Y667" s="25" t="e">
        <f t="shared" si="329"/>
        <v>#DIV/0!</v>
      </c>
      <c r="Z667" s="25" t="e">
        <f t="shared" si="329"/>
        <v>#DIV/0!</v>
      </c>
      <c r="AA667" s="25" t="e">
        <f t="shared" si="329"/>
        <v>#DIV/0!</v>
      </c>
      <c r="AB667" s="25" t="e">
        <f t="shared" si="329"/>
        <v>#DIV/0!</v>
      </c>
      <c r="AC667" s="25" t="e">
        <f t="shared" si="329"/>
        <v>#DIV/0!</v>
      </c>
      <c r="AD667" s="25" t="e">
        <f t="shared" si="327"/>
        <v>#DIV/0!</v>
      </c>
      <c r="AE667" s="25" t="e">
        <f t="shared" si="327"/>
        <v>#DIV/0!</v>
      </c>
      <c r="AF667" s="25" t="e">
        <f t="shared" si="328"/>
        <v>#DIV/0!</v>
      </c>
      <c r="AG667" s="25" t="e">
        <f t="shared" si="328"/>
        <v>#DIV/0!</v>
      </c>
    </row>
    <row r="668" spans="1:33" x14ac:dyDescent="0.25">
      <c r="A668" s="1">
        <f>'Тулуз-Пьерон'!A672</f>
        <v>0</v>
      </c>
      <c r="B668" s="1" t="e">
        <f>AVERAGE('Тулуз-Пьерон'!H672:Q672)</f>
        <v>#DIV/0!</v>
      </c>
      <c r="C668" s="1" t="e">
        <f>AVERAGE('Тулуз-Пьерон'!R672:AA672)</f>
        <v>#DIV/0!</v>
      </c>
      <c r="D668" s="26" t="e">
        <f t="shared" si="312"/>
        <v>#DIV/0!</v>
      </c>
      <c r="E668" s="26" t="e">
        <f>STDEV('Тулуз-Пьерон'!H672:Q672)</f>
        <v>#DIV/0!</v>
      </c>
      <c r="F668" s="26" t="e">
        <f>STDEV('Тулуз-Пьерон'!R672:AA672)</f>
        <v>#DIV/0!</v>
      </c>
      <c r="G668" s="26" t="e">
        <f>SQRT(RSQ('Тулуз-Пьерон'!H672:Q672,'Тулуз-Пьерон'!R672:AA672))</f>
        <v>#DIV/0!</v>
      </c>
      <c r="J668" s="25" t="e">
        <f t="shared" si="313"/>
        <v>#DIV/0!</v>
      </c>
      <c r="K668" s="25" t="e">
        <f t="shared" si="314"/>
        <v>#DIV/0!</v>
      </c>
      <c r="L668" s="25" t="e">
        <f t="shared" si="315"/>
        <v>#DIV/0!</v>
      </c>
      <c r="M668" s="25" t="e">
        <f t="shared" si="316"/>
        <v>#DIV/0!</v>
      </c>
      <c r="N668" s="25" t="e">
        <f t="shared" si="316"/>
        <v>#DIV/0!</v>
      </c>
      <c r="O668" s="25" t="e">
        <f t="shared" si="317"/>
        <v>#DIV/0!</v>
      </c>
      <c r="P668" s="25" t="e">
        <f t="shared" si="318"/>
        <v>#DIV/0!</v>
      </c>
      <c r="Q668" s="25" t="e">
        <f t="shared" si="319"/>
        <v>#DIV/0!</v>
      </c>
      <c r="R668" s="25" t="e">
        <f t="shared" si="320"/>
        <v>#DIV/0!</v>
      </c>
      <c r="S668" s="25" t="e">
        <f t="shared" si="321"/>
        <v>#DIV/0!</v>
      </c>
      <c r="T668" s="25" t="e">
        <f t="shared" si="322"/>
        <v>#DIV/0!</v>
      </c>
      <c r="U668" s="25" t="e">
        <f t="shared" si="323"/>
        <v>#DIV/0!</v>
      </c>
      <c r="V668" s="25" t="e">
        <f t="shared" si="324"/>
        <v>#DIV/0!</v>
      </c>
      <c r="W668" s="25" t="e">
        <f t="shared" si="324"/>
        <v>#DIV/0!</v>
      </c>
      <c r="X668" s="25" t="e">
        <f t="shared" si="325"/>
        <v>#DIV/0!</v>
      </c>
      <c r="Y668" s="25" t="e">
        <f t="shared" si="329"/>
        <v>#DIV/0!</v>
      </c>
      <c r="Z668" s="25" t="e">
        <f t="shared" si="329"/>
        <v>#DIV/0!</v>
      </c>
      <c r="AA668" s="25" t="e">
        <f t="shared" si="329"/>
        <v>#DIV/0!</v>
      </c>
      <c r="AB668" s="25" t="e">
        <f t="shared" si="329"/>
        <v>#DIV/0!</v>
      </c>
      <c r="AC668" s="25" t="e">
        <f t="shared" si="329"/>
        <v>#DIV/0!</v>
      </c>
      <c r="AD668" s="25" t="e">
        <f t="shared" si="327"/>
        <v>#DIV/0!</v>
      </c>
      <c r="AE668" s="25" t="e">
        <f t="shared" si="327"/>
        <v>#DIV/0!</v>
      </c>
      <c r="AF668" s="25" t="e">
        <f t="shared" si="328"/>
        <v>#DIV/0!</v>
      </c>
      <c r="AG668" s="25" t="e">
        <f t="shared" si="328"/>
        <v>#DIV/0!</v>
      </c>
    </row>
    <row r="669" spans="1:33" x14ac:dyDescent="0.25">
      <c r="A669" s="1">
        <f>'Тулуз-Пьерон'!A673</f>
        <v>0</v>
      </c>
      <c r="B669" s="1" t="e">
        <f>AVERAGE('Тулуз-Пьерон'!H673:Q673)</f>
        <v>#DIV/0!</v>
      </c>
      <c r="C669" s="1" t="e">
        <f>AVERAGE('Тулуз-Пьерон'!R673:AA673)</f>
        <v>#DIV/0!</v>
      </c>
      <c r="D669" s="26" t="e">
        <f t="shared" si="312"/>
        <v>#DIV/0!</v>
      </c>
      <c r="E669" s="26" t="e">
        <f>STDEV('Тулуз-Пьерон'!H673:Q673)</f>
        <v>#DIV/0!</v>
      </c>
      <c r="F669" s="26" t="e">
        <f>STDEV('Тулуз-Пьерон'!R673:AA673)</f>
        <v>#DIV/0!</v>
      </c>
      <c r="G669" s="26" t="e">
        <f>SQRT(RSQ('Тулуз-Пьерон'!H673:Q673,'Тулуз-Пьерон'!R673:AA673))</f>
        <v>#DIV/0!</v>
      </c>
      <c r="J669" s="25" t="e">
        <f t="shared" si="313"/>
        <v>#DIV/0!</v>
      </c>
      <c r="K669" s="25" t="e">
        <f t="shared" si="314"/>
        <v>#DIV/0!</v>
      </c>
      <c r="L669" s="25" t="e">
        <f t="shared" si="315"/>
        <v>#DIV/0!</v>
      </c>
      <c r="M669" s="25" t="e">
        <f t="shared" si="316"/>
        <v>#DIV/0!</v>
      </c>
      <c r="N669" s="25" t="e">
        <f t="shared" si="316"/>
        <v>#DIV/0!</v>
      </c>
      <c r="O669" s="25" t="e">
        <f t="shared" si="317"/>
        <v>#DIV/0!</v>
      </c>
      <c r="P669" s="25" t="e">
        <f t="shared" si="318"/>
        <v>#DIV/0!</v>
      </c>
      <c r="Q669" s="25" t="e">
        <f t="shared" si="319"/>
        <v>#DIV/0!</v>
      </c>
      <c r="R669" s="25" t="e">
        <f t="shared" si="320"/>
        <v>#DIV/0!</v>
      </c>
      <c r="S669" s="25" t="e">
        <f t="shared" si="321"/>
        <v>#DIV/0!</v>
      </c>
      <c r="T669" s="25" t="e">
        <f t="shared" si="322"/>
        <v>#DIV/0!</v>
      </c>
      <c r="U669" s="25" t="e">
        <f t="shared" si="323"/>
        <v>#DIV/0!</v>
      </c>
      <c r="V669" s="25" t="e">
        <f t="shared" si="324"/>
        <v>#DIV/0!</v>
      </c>
      <c r="W669" s="25" t="e">
        <f t="shared" si="324"/>
        <v>#DIV/0!</v>
      </c>
      <c r="X669" s="25" t="e">
        <f t="shared" si="325"/>
        <v>#DIV/0!</v>
      </c>
      <c r="Y669" s="25" t="e">
        <f t="shared" si="329"/>
        <v>#DIV/0!</v>
      </c>
      <c r="Z669" s="25" t="e">
        <f t="shared" si="329"/>
        <v>#DIV/0!</v>
      </c>
      <c r="AA669" s="25" t="e">
        <f t="shared" si="329"/>
        <v>#DIV/0!</v>
      </c>
      <c r="AB669" s="25" t="e">
        <f t="shared" si="329"/>
        <v>#DIV/0!</v>
      </c>
      <c r="AC669" s="25" t="e">
        <f t="shared" si="329"/>
        <v>#DIV/0!</v>
      </c>
      <c r="AD669" s="25" t="e">
        <f t="shared" si="327"/>
        <v>#DIV/0!</v>
      </c>
      <c r="AE669" s="25" t="e">
        <f t="shared" si="327"/>
        <v>#DIV/0!</v>
      </c>
      <c r="AF669" s="25" t="e">
        <f t="shared" si="328"/>
        <v>#DIV/0!</v>
      </c>
      <c r="AG669" s="25" t="e">
        <f t="shared" si="328"/>
        <v>#DIV/0!</v>
      </c>
    </row>
    <row r="670" spans="1:33" x14ac:dyDescent="0.25">
      <c r="A670" s="1">
        <f>'Тулуз-Пьерон'!A674</f>
        <v>0</v>
      </c>
      <c r="B670" s="1" t="e">
        <f>AVERAGE('Тулуз-Пьерон'!H674:Q674)</f>
        <v>#DIV/0!</v>
      </c>
      <c r="C670" s="1" t="e">
        <f>AVERAGE('Тулуз-Пьерон'!R674:AA674)</f>
        <v>#DIV/0!</v>
      </c>
      <c r="D670" s="26" t="e">
        <f t="shared" si="312"/>
        <v>#DIV/0!</v>
      </c>
      <c r="E670" s="26" t="e">
        <f>STDEV('Тулуз-Пьерон'!H674:Q674)</f>
        <v>#DIV/0!</v>
      </c>
      <c r="F670" s="26" t="e">
        <f>STDEV('Тулуз-Пьерон'!R674:AA674)</f>
        <v>#DIV/0!</v>
      </c>
      <c r="G670" s="26" t="e">
        <f>SQRT(RSQ('Тулуз-Пьерон'!H674:Q674,'Тулуз-Пьерон'!R674:AA674))</f>
        <v>#DIV/0!</v>
      </c>
      <c r="J670" s="25" t="e">
        <f t="shared" si="313"/>
        <v>#DIV/0!</v>
      </c>
      <c r="K670" s="25" t="e">
        <f t="shared" si="314"/>
        <v>#DIV/0!</v>
      </c>
      <c r="L670" s="25" t="e">
        <f t="shared" si="315"/>
        <v>#DIV/0!</v>
      </c>
      <c r="M670" s="25" t="e">
        <f t="shared" si="316"/>
        <v>#DIV/0!</v>
      </c>
      <c r="N670" s="25" t="e">
        <f t="shared" si="316"/>
        <v>#DIV/0!</v>
      </c>
      <c r="O670" s="25" t="e">
        <f t="shared" si="317"/>
        <v>#DIV/0!</v>
      </c>
      <c r="P670" s="25" t="e">
        <f t="shared" si="318"/>
        <v>#DIV/0!</v>
      </c>
      <c r="Q670" s="25" t="e">
        <f t="shared" si="319"/>
        <v>#DIV/0!</v>
      </c>
      <c r="R670" s="25" t="e">
        <f t="shared" si="320"/>
        <v>#DIV/0!</v>
      </c>
      <c r="S670" s="25" t="e">
        <f t="shared" si="321"/>
        <v>#DIV/0!</v>
      </c>
      <c r="T670" s="25" t="e">
        <f t="shared" si="322"/>
        <v>#DIV/0!</v>
      </c>
      <c r="U670" s="25" t="e">
        <f t="shared" si="323"/>
        <v>#DIV/0!</v>
      </c>
      <c r="V670" s="25" t="e">
        <f t="shared" si="324"/>
        <v>#DIV/0!</v>
      </c>
      <c r="W670" s="25" t="e">
        <f t="shared" si="324"/>
        <v>#DIV/0!</v>
      </c>
      <c r="X670" s="25" t="e">
        <f t="shared" si="325"/>
        <v>#DIV/0!</v>
      </c>
      <c r="Y670" s="25" t="e">
        <f t="shared" si="329"/>
        <v>#DIV/0!</v>
      </c>
      <c r="Z670" s="25" t="e">
        <f t="shared" si="329"/>
        <v>#DIV/0!</v>
      </c>
      <c r="AA670" s="25" t="e">
        <f t="shared" si="329"/>
        <v>#DIV/0!</v>
      </c>
      <c r="AB670" s="25" t="e">
        <f t="shared" si="329"/>
        <v>#DIV/0!</v>
      </c>
      <c r="AC670" s="25" t="e">
        <f t="shared" si="329"/>
        <v>#DIV/0!</v>
      </c>
      <c r="AD670" s="25" t="e">
        <f t="shared" si="327"/>
        <v>#DIV/0!</v>
      </c>
      <c r="AE670" s="25" t="e">
        <f t="shared" si="327"/>
        <v>#DIV/0!</v>
      </c>
      <c r="AF670" s="25" t="e">
        <f t="shared" si="328"/>
        <v>#DIV/0!</v>
      </c>
      <c r="AG670" s="25" t="e">
        <f t="shared" si="328"/>
        <v>#DIV/0!</v>
      </c>
    </row>
    <row r="671" spans="1:33" x14ac:dyDescent="0.25">
      <c r="A671" s="1">
        <f>'Тулуз-Пьерон'!A675</f>
        <v>0</v>
      </c>
      <c r="B671" s="1" t="e">
        <f>AVERAGE('Тулуз-Пьерон'!H675:Q675)</f>
        <v>#DIV/0!</v>
      </c>
      <c r="C671" s="1" t="e">
        <f>AVERAGE('Тулуз-Пьерон'!R675:AA675)</f>
        <v>#DIV/0!</v>
      </c>
      <c r="D671" s="26" t="e">
        <f t="shared" si="312"/>
        <v>#DIV/0!</v>
      </c>
      <c r="E671" s="26" t="e">
        <f>STDEV('Тулуз-Пьерон'!H675:Q675)</f>
        <v>#DIV/0!</v>
      </c>
      <c r="F671" s="26" t="e">
        <f>STDEV('Тулуз-Пьерон'!R675:AA675)</f>
        <v>#DIV/0!</v>
      </c>
      <c r="G671" s="26" t="e">
        <f>SQRT(RSQ('Тулуз-Пьерон'!H675:Q675,'Тулуз-Пьерон'!R675:AA675))</f>
        <v>#DIV/0!</v>
      </c>
      <c r="J671" s="25" t="e">
        <f t="shared" si="313"/>
        <v>#DIV/0!</v>
      </c>
      <c r="K671" s="25" t="e">
        <f t="shared" si="314"/>
        <v>#DIV/0!</v>
      </c>
      <c r="L671" s="25" t="e">
        <f t="shared" si="315"/>
        <v>#DIV/0!</v>
      </c>
      <c r="M671" s="25" t="e">
        <f t="shared" ref="M671:N690" si="330">IF(AND($B671&gt;0,$B671&lt;=15),"ПАТОЛОГИЯ",IF(AND($B671&gt;15,$B671&lt;=25),"Слабая",IF(AND($B671&gt;25,$B671&lt;=36),"Средняя",IF(AND($B671&gt;36,$B671&lt;=48),"Хорошая",IF($B671&gt;48,"Высокая","ОШИБКА")))))</f>
        <v>#DIV/0!</v>
      </c>
      <c r="N671" s="25" t="e">
        <f t="shared" si="330"/>
        <v>#DIV/0!</v>
      </c>
      <c r="O671" s="25" t="e">
        <f t="shared" si="317"/>
        <v>#DIV/0!</v>
      </c>
      <c r="P671" s="25" t="e">
        <f t="shared" si="318"/>
        <v>#DIV/0!</v>
      </c>
      <c r="Q671" s="25" t="e">
        <f t="shared" si="319"/>
        <v>#DIV/0!</v>
      </c>
      <c r="R671" s="25" t="e">
        <f t="shared" si="320"/>
        <v>#DIV/0!</v>
      </c>
      <c r="S671" s="25" t="e">
        <f t="shared" si="321"/>
        <v>#DIV/0!</v>
      </c>
      <c r="T671" s="25" t="e">
        <f t="shared" si="322"/>
        <v>#DIV/0!</v>
      </c>
      <c r="U671" s="25" t="e">
        <f t="shared" si="323"/>
        <v>#DIV/0!</v>
      </c>
      <c r="V671" s="25" t="e">
        <f t="shared" ref="V671:W690" si="331">IF(AND($D671&gt;0,$D671&lt;=0.88),"ПАТОЛОГИЯ",IF(AND($D671&gt;0.88,$D671&lt;=0.91),"Слабая",IF(AND($D671&gt;0.91,$D671&lt;=0.95),"Средняя",IF(AND($D671&gt;0.95,$D671&lt;=0.97),"Хорошая",IF(AND($D671&gt;0.97,$D671&lt;=1),"Высокая","ОШИБКА")))))</f>
        <v>#DIV/0!</v>
      </c>
      <c r="W671" s="25" t="e">
        <f t="shared" si="331"/>
        <v>#DIV/0!</v>
      </c>
      <c r="X671" s="25" t="e">
        <f t="shared" si="325"/>
        <v>#DIV/0!</v>
      </c>
      <c r="Y671" s="25" t="e">
        <f t="shared" ref="Y671:AC680" si="332">IF(AND($D671&gt;0,$D671&lt;=0.89),"ПАТОЛОГИЯ",IF(AND($D671&gt;0.89,$D671&lt;=0.91),"Слабая",IF(AND($D671&gt;91,$D671&lt;=0.93),"Средняя",IF(AND($D671&gt;0.93,$D671&lt;=0.96),"Хорошая",IF(AND($D671&gt;0.96,$D671&lt;=1),"Высокая","ОШИБКА")))))</f>
        <v>#DIV/0!</v>
      </c>
      <c r="Z671" s="25" t="e">
        <f t="shared" si="332"/>
        <v>#DIV/0!</v>
      </c>
      <c r="AA671" s="25" t="e">
        <f t="shared" si="332"/>
        <v>#DIV/0!</v>
      </c>
      <c r="AB671" s="25" t="e">
        <f t="shared" si="332"/>
        <v>#DIV/0!</v>
      </c>
      <c r="AC671" s="25" t="e">
        <f t="shared" si="332"/>
        <v>#DIV/0!</v>
      </c>
      <c r="AD671" s="25" t="e">
        <f t="shared" ref="AD671:AE690" si="333">IF(AND($D671&gt;0,$D671&lt;=0.9),"ПАТОЛОГИЯ",IF($D671=0.91,"Слабая",IF(AND($D671&gt;0.91,$D671&lt;=0.94),"Средняя",IF(AND($D671&gt;0.94,$D671&lt;=0.97),"Хорошая",IF(AND($D671&gt;0.97,$D671&lt;=1),"Высокая","ОШИБКА")))))</f>
        <v>#DIV/0!</v>
      </c>
      <c r="AE671" s="25" t="e">
        <f t="shared" si="333"/>
        <v>#DIV/0!</v>
      </c>
      <c r="AF671" s="25" t="e">
        <f t="shared" ref="AF671:AG690" si="334">IF(AND($D671&gt;0,$D671&lt;=0.9),"ПАТОЛОГИЯ",IF(AND($D671&gt;0.9,$D671&lt;=92),"Слабая",IF(AND($D671&gt;92,$D671&lt;=0.95),"Средняя",IF(AND($D671&gt;0.95,$D671&lt;=0.97),"Хорошая",IF(AND($D671&gt;0.97,$D671&lt;=1),"Высокая","ОШИБКА")))))</f>
        <v>#DIV/0!</v>
      </c>
      <c r="AG671" s="25" t="e">
        <f t="shared" si="334"/>
        <v>#DIV/0!</v>
      </c>
    </row>
    <row r="672" spans="1:33" x14ac:dyDescent="0.25">
      <c r="A672" s="1">
        <f>'Тулуз-Пьерон'!A676</f>
        <v>0</v>
      </c>
      <c r="B672" s="1" t="e">
        <f>AVERAGE('Тулуз-Пьерон'!H676:Q676)</f>
        <v>#DIV/0!</v>
      </c>
      <c r="C672" s="1" t="e">
        <f>AVERAGE('Тулуз-Пьерон'!R676:AA676)</f>
        <v>#DIV/0!</v>
      </c>
      <c r="D672" s="26" t="e">
        <f t="shared" si="312"/>
        <v>#DIV/0!</v>
      </c>
      <c r="E672" s="26" t="e">
        <f>STDEV('Тулуз-Пьерон'!H676:Q676)</f>
        <v>#DIV/0!</v>
      </c>
      <c r="F672" s="26" t="e">
        <f>STDEV('Тулуз-Пьерон'!R676:AA676)</f>
        <v>#DIV/0!</v>
      </c>
      <c r="G672" s="26" t="e">
        <f>SQRT(RSQ('Тулуз-Пьерон'!H676:Q676,'Тулуз-Пьерон'!R676:AA676))</f>
        <v>#DIV/0!</v>
      </c>
      <c r="J672" s="25" t="e">
        <f t="shared" si="313"/>
        <v>#DIV/0!</v>
      </c>
      <c r="K672" s="25" t="e">
        <f t="shared" si="314"/>
        <v>#DIV/0!</v>
      </c>
      <c r="L672" s="25" t="e">
        <f t="shared" si="315"/>
        <v>#DIV/0!</v>
      </c>
      <c r="M672" s="25" t="e">
        <f t="shared" si="330"/>
        <v>#DIV/0!</v>
      </c>
      <c r="N672" s="25" t="e">
        <f t="shared" si="330"/>
        <v>#DIV/0!</v>
      </c>
      <c r="O672" s="25" t="e">
        <f t="shared" si="317"/>
        <v>#DIV/0!</v>
      </c>
      <c r="P672" s="25" t="e">
        <f t="shared" si="318"/>
        <v>#DIV/0!</v>
      </c>
      <c r="Q672" s="25" t="e">
        <f t="shared" si="319"/>
        <v>#DIV/0!</v>
      </c>
      <c r="R672" s="25" t="e">
        <f t="shared" si="320"/>
        <v>#DIV/0!</v>
      </c>
      <c r="S672" s="25" t="e">
        <f t="shared" si="321"/>
        <v>#DIV/0!</v>
      </c>
      <c r="T672" s="25" t="e">
        <f t="shared" si="322"/>
        <v>#DIV/0!</v>
      </c>
      <c r="U672" s="25" t="e">
        <f t="shared" si="323"/>
        <v>#DIV/0!</v>
      </c>
      <c r="V672" s="25" t="e">
        <f t="shared" si="331"/>
        <v>#DIV/0!</v>
      </c>
      <c r="W672" s="25" t="e">
        <f t="shared" si="331"/>
        <v>#DIV/0!</v>
      </c>
      <c r="X672" s="25" t="e">
        <f t="shared" si="325"/>
        <v>#DIV/0!</v>
      </c>
      <c r="Y672" s="25" t="e">
        <f t="shared" si="332"/>
        <v>#DIV/0!</v>
      </c>
      <c r="Z672" s="25" t="e">
        <f t="shared" si="332"/>
        <v>#DIV/0!</v>
      </c>
      <c r="AA672" s="25" t="e">
        <f t="shared" si="332"/>
        <v>#DIV/0!</v>
      </c>
      <c r="AB672" s="25" t="e">
        <f t="shared" si="332"/>
        <v>#DIV/0!</v>
      </c>
      <c r="AC672" s="25" t="e">
        <f t="shared" si="332"/>
        <v>#DIV/0!</v>
      </c>
      <c r="AD672" s="25" t="e">
        <f t="shared" si="333"/>
        <v>#DIV/0!</v>
      </c>
      <c r="AE672" s="25" t="e">
        <f t="shared" si="333"/>
        <v>#DIV/0!</v>
      </c>
      <c r="AF672" s="25" t="e">
        <f t="shared" si="334"/>
        <v>#DIV/0!</v>
      </c>
      <c r="AG672" s="25" t="e">
        <f t="shared" si="334"/>
        <v>#DIV/0!</v>
      </c>
    </row>
    <row r="673" spans="1:33" x14ac:dyDescent="0.25">
      <c r="A673" s="1">
        <f>'Тулуз-Пьерон'!A677</f>
        <v>0</v>
      </c>
      <c r="B673" s="1" t="e">
        <f>AVERAGE('Тулуз-Пьерон'!H677:Q677)</f>
        <v>#DIV/0!</v>
      </c>
      <c r="C673" s="1" t="e">
        <f>AVERAGE('Тулуз-Пьерон'!R677:AA677)</f>
        <v>#DIV/0!</v>
      </c>
      <c r="D673" s="26" t="e">
        <f t="shared" si="312"/>
        <v>#DIV/0!</v>
      </c>
      <c r="E673" s="26" t="e">
        <f>STDEV('Тулуз-Пьерон'!H677:Q677)</f>
        <v>#DIV/0!</v>
      </c>
      <c r="F673" s="26" t="e">
        <f>STDEV('Тулуз-Пьерон'!R677:AA677)</f>
        <v>#DIV/0!</v>
      </c>
      <c r="G673" s="26" t="e">
        <f>SQRT(RSQ('Тулуз-Пьерон'!H677:Q677,'Тулуз-Пьерон'!R677:AA677))</f>
        <v>#DIV/0!</v>
      </c>
      <c r="J673" s="25" t="e">
        <f t="shared" si="313"/>
        <v>#DIV/0!</v>
      </c>
      <c r="K673" s="25" t="e">
        <f t="shared" si="314"/>
        <v>#DIV/0!</v>
      </c>
      <c r="L673" s="25" t="e">
        <f t="shared" si="315"/>
        <v>#DIV/0!</v>
      </c>
      <c r="M673" s="25" t="e">
        <f t="shared" si="330"/>
        <v>#DIV/0!</v>
      </c>
      <c r="N673" s="25" t="e">
        <f t="shared" si="330"/>
        <v>#DIV/0!</v>
      </c>
      <c r="O673" s="25" t="e">
        <f t="shared" si="317"/>
        <v>#DIV/0!</v>
      </c>
      <c r="P673" s="25" t="e">
        <f t="shared" si="318"/>
        <v>#DIV/0!</v>
      </c>
      <c r="Q673" s="25" t="e">
        <f t="shared" si="319"/>
        <v>#DIV/0!</v>
      </c>
      <c r="R673" s="25" t="e">
        <f t="shared" si="320"/>
        <v>#DIV/0!</v>
      </c>
      <c r="S673" s="25" t="e">
        <f t="shared" si="321"/>
        <v>#DIV/0!</v>
      </c>
      <c r="T673" s="25" t="e">
        <f t="shared" si="322"/>
        <v>#DIV/0!</v>
      </c>
      <c r="U673" s="25" t="e">
        <f t="shared" si="323"/>
        <v>#DIV/0!</v>
      </c>
      <c r="V673" s="25" t="e">
        <f t="shared" si="331"/>
        <v>#DIV/0!</v>
      </c>
      <c r="W673" s="25" t="e">
        <f t="shared" si="331"/>
        <v>#DIV/0!</v>
      </c>
      <c r="X673" s="25" t="e">
        <f t="shared" si="325"/>
        <v>#DIV/0!</v>
      </c>
      <c r="Y673" s="25" t="e">
        <f t="shared" si="332"/>
        <v>#DIV/0!</v>
      </c>
      <c r="Z673" s="25" t="e">
        <f t="shared" si="332"/>
        <v>#DIV/0!</v>
      </c>
      <c r="AA673" s="25" t="e">
        <f t="shared" si="332"/>
        <v>#DIV/0!</v>
      </c>
      <c r="AB673" s="25" t="e">
        <f t="shared" si="332"/>
        <v>#DIV/0!</v>
      </c>
      <c r="AC673" s="25" t="e">
        <f t="shared" si="332"/>
        <v>#DIV/0!</v>
      </c>
      <c r="AD673" s="25" t="e">
        <f t="shared" si="333"/>
        <v>#DIV/0!</v>
      </c>
      <c r="AE673" s="25" t="e">
        <f t="shared" si="333"/>
        <v>#DIV/0!</v>
      </c>
      <c r="AF673" s="25" t="e">
        <f t="shared" si="334"/>
        <v>#DIV/0!</v>
      </c>
      <c r="AG673" s="25" t="e">
        <f t="shared" si="334"/>
        <v>#DIV/0!</v>
      </c>
    </row>
    <row r="674" spans="1:33" x14ac:dyDescent="0.25">
      <c r="A674" s="1">
        <f>'Тулуз-Пьерон'!A678</f>
        <v>0</v>
      </c>
      <c r="B674" s="1" t="e">
        <f>AVERAGE('Тулуз-Пьерон'!H678:Q678)</f>
        <v>#DIV/0!</v>
      </c>
      <c r="C674" s="1" t="e">
        <f>AVERAGE('Тулуз-Пьерон'!R678:AA678)</f>
        <v>#DIV/0!</v>
      </c>
      <c r="D674" s="26" t="e">
        <f t="shared" si="312"/>
        <v>#DIV/0!</v>
      </c>
      <c r="E674" s="26" t="e">
        <f>STDEV('Тулуз-Пьерон'!H678:Q678)</f>
        <v>#DIV/0!</v>
      </c>
      <c r="F674" s="26" t="e">
        <f>STDEV('Тулуз-Пьерон'!R678:AA678)</f>
        <v>#DIV/0!</v>
      </c>
      <c r="G674" s="26" t="e">
        <f>SQRT(RSQ('Тулуз-Пьерон'!H678:Q678,'Тулуз-Пьерон'!R678:AA678))</f>
        <v>#DIV/0!</v>
      </c>
      <c r="J674" s="25" t="e">
        <f t="shared" si="313"/>
        <v>#DIV/0!</v>
      </c>
      <c r="K674" s="25" t="e">
        <f t="shared" si="314"/>
        <v>#DIV/0!</v>
      </c>
      <c r="L674" s="25" t="e">
        <f t="shared" si="315"/>
        <v>#DIV/0!</v>
      </c>
      <c r="M674" s="25" t="e">
        <f t="shared" si="330"/>
        <v>#DIV/0!</v>
      </c>
      <c r="N674" s="25" t="e">
        <f t="shared" si="330"/>
        <v>#DIV/0!</v>
      </c>
      <c r="O674" s="25" t="e">
        <f t="shared" si="317"/>
        <v>#DIV/0!</v>
      </c>
      <c r="P674" s="25" t="e">
        <f t="shared" si="318"/>
        <v>#DIV/0!</v>
      </c>
      <c r="Q674" s="25" t="e">
        <f t="shared" si="319"/>
        <v>#DIV/0!</v>
      </c>
      <c r="R674" s="25" t="e">
        <f t="shared" si="320"/>
        <v>#DIV/0!</v>
      </c>
      <c r="S674" s="25" t="e">
        <f t="shared" si="321"/>
        <v>#DIV/0!</v>
      </c>
      <c r="T674" s="25" t="e">
        <f t="shared" si="322"/>
        <v>#DIV/0!</v>
      </c>
      <c r="U674" s="25" t="e">
        <f t="shared" si="323"/>
        <v>#DIV/0!</v>
      </c>
      <c r="V674" s="25" t="e">
        <f t="shared" si="331"/>
        <v>#DIV/0!</v>
      </c>
      <c r="W674" s="25" t="e">
        <f t="shared" si="331"/>
        <v>#DIV/0!</v>
      </c>
      <c r="X674" s="25" t="e">
        <f t="shared" si="325"/>
        <v>#DIV/0!</v>
      </c>
      <c r="Y674" s="25" t="e">
        <f t="shared" si="332"/>
        <v>#DIV/0!</v>
      </c>
      <c r="Z674" s="25" t="e">
        <f t="shared" si="332"/>
        <v>#DIV/0!</v>
      </c>
      <c r="AA674" s="25" t="e">
        <f t="shared" si="332"/>
        <v>#DIV/0!</v>
      </c>
      <c r="AB674" s="25" t="e">
        <f t="shared" si="332"/>
        <v>#DIV/0!</v>
      </c>
      <c r="AC674" s="25" t="e">
        <f t="shared" si="332"/>
        <v>#DIV/0!</v>
      </c>
      <c r="AD674" s="25" t="e">
        <f t="shared" si="333"/>
        <v>#DIV/0!</v>
      </c>
      <c r="AE674" s="25" t="e">
        <f t="shared" si="333"/>
        <v>#DIV/0!</v>
      </c>
      <c r="AF674" s="25" t="e">
        <f t="shared" si="334"/>
        <v>#DIV/0!</v>
      </c>
      <c r="AG674" s="25" t="e">
        <f t="shared" si="334"/>
        <v>#DIV/0!</v>
      </c>
    </row>
    <row r="675" spans="1:33" x14ac:dyDescent="0.25">
      <c r="A675" s="1">
        <f>'Тулуз-Пьерон'!A679</f>
        <v>0</v>
      </c>
      <c r="B675" s="1" t="e">
        <f>AVERAGE('Тулуз-Пьерон'!H679:Q679)</f>
        <v>#DIV/0!</v>
      </c>
      <c r="C675" s="1" t="e">
        <f>AVERAGE('Тулуз-Пьерон'!R679:AA679)</f>
        <v>#DIV/0!</v>
      </c>
      <c r="D675" s="26" t="e">
        <f t="shared" si="312"/>
        <v>#DIV/0!</v>
      </c>
      <c r="E675" s="26" t="e">
        <f>STDEV('Тулуз-Пьерон'!H679:Q679)</f>
        <v>#DIV/0!</v>
      </c>
      <c r="F675" s="26" t="e">
        <f>STDEV('Тулуз-Пьерон'!R679:AA679)</f>
        <v>#DIV/0!</v>
      </c>
      <c r="G675" s="26" t="e">
        <f>SQRT(RSQ('Тулуз-Пьерон'!H679:Q679,'Тулуз-Пьерон'!R679:AA679))</f>
        <v>#DIV/0!</v>
      </c>
      <c r="J675" s="25" t="e">
        <f t="shared" si="313"/>
        <v>#DIV/0!</v>
      </c>
      <c r="K675" s="25" t="e">
        <f t="shared" si="314"/>
        <v>#DIV/0!</v>
      </c>
      <c r="L675" s="25" t="e">
        <f t="shared" si="315"/>
        <v>#DIV/0!</v>
      </c>
      <c r="M675" s="25" t="e">
        <f t="shared" si="330"/>
        <v>#DIV/0!</v>
      </c>
      <c r="N675" s="25" t="e">
        <f t="shared" si="330"/>
        <v>#DIV/0!</v>
      </c>
      <c r="O675" s="25" t="e">
        <f t="shared" si="317"/>
        <v>#DIV/0!</v>
      </c>
      <c r="P675" s="25" t="e">
        <f t="shared" si="318"/>
        <v>#DIV/0!</v>
      </c>
      <c r="Q675" s="25" t="e">
        <f t="shared" si="319"/>
        <v>#DIV/0!</v>
      </c>
      <c r="R675" s="25" t="e">
        <f t="shared" si="320"/>
        <v>#DIV/0!</v>
      </c>
      <c r="S675" s="25" t="e">
        <f t="shared" si="321"/>
        <v>#DIV/0!</v>
      </c>
      <c r="T675" s="25" t="e">
        <f t="shared" si="322"/>
        <v>#DIV/0!</v>
      </c>
      <c r="U675" s="25" t="e">
        <f t="shared" si="323"/>
        <v>#DIV/0!</v>
      </c>
      <c r="V675" s="25" t="e">
        <f t="shared" si="331"/>
        <v>#DIV/0!</v>
      </c>
      <c r="W675" s="25" t="e">
        <f t="shared" si="331"/>
        <v>#DIV/0!</v>
      </c>
      <c r="X675" s="25" t="e">
        <f t="shared" si="325"/>
        <v>#DIV/0!</v>
      </c>
      <c r="Y675" s="25" t="e">
        <f t="shared" si="332"/>
        <v>#DIV/0!</v>
      </c>
      <c r="Z675" s="25" t="e">
        <f t="shared" si="332"/>
        <v>#DIV/0!</v>
      </c>
      <c r="AA675" s="25" t="e">
        <f t="shared" si="332"/>
        <v>#DIV/0!</v>
      </c>
      <c r="AB675" s="25" t="e">
        <f t="shared" si="332"/>
        <v>#DIV/0!</v>
      </c>
      <c r="AC675" s="25" t="e">
        <f t="shared" si="332"/>
        <v>#DIV/0!</v>
      </c>
      <c r="AD675" s="25" t="e">
        <f t="shared" si="333"/>
        <v>#DIV/0!</v>
      </c>
      <c r="AE675" s="25" t="e">
        <f t="shared" si="333"/>
        <v>#DIV/0!</v>
      </c>
      <c r="AF675" s="25" t="e">
        <f t="shared" si="334"/>
        <v>#DIV/0!</v>
      </c>
      <c r="AG675" s="25" t="e">
        <f t="shared" si="334"/>
        <v>#DIV/0!</v>
      </c>
    </row>
    <row r="676" spans="1:33" x14ac:dyDescent="0.25">
      <c r="A676" s="1">
        <f>'Тулуз-Пьерон'!A680</f>
        <v>0</v>
      </c>
      <c r="B676" s="1" t="e">
        <f>AVERAGE('Тулуз-Пьерон'!H680:Q680)</f>
        <v>#DIV/0!</v>
      </c>
      <c r="C676" s="1" t="e">
        <f>AVERAGE('Тулуз-Пьерон'!R680:AA680)</f>
        <v>#DIV/0!</v>
      </c>
      <c r="D676" s="26" t="e">
        <f t="shared" si="312"/>
        <v>#DIV/0!</v>
      </c>
      <c r="E676" s="26" t="e">
        <f>STDEV('Тулуз-Пьерон'!H680:Q680)</f>
        <v>#DIV/0!</v>
      </c>
      <c r="F676" s="26" t="e">
        <f>STDEV('Тулуз-Пьерон'!R680:AA680)</f>
        <v>#DIV/0!</v>
      </c>
      <c r="G676" s="26" t="e">
        <f>SQRT(RSQ('Тулуз-Пьерон'!H680:Q680,'Тулуз-Пьерон'!R680:AA680))</f>
        <v>#DIV/0!</v>
      </c>
      <c r="J676" s="25" t="e">
        <f t="shared" si="313"/>
        <v>#DIV/0!</v>
      </c>
      <c r="K676" s="25" t="e">
        <f t="shared" si="314"/>
        <v>#DIV/0!</v>
      </c>
      <c r="L676" s="25" t="e">
        <f t="shared" si="315"/>
        <v>#DIV/0!</v>
      </c>
      <c r="M676" s="25" t="e">
        <f t="shared" si="330"/>
        <v>#DIV/0!</v>
      </c>
      <c r="N676" s="25" t="e">
        <f t="shared" si="330"/>
        <v>#DIV/0!</v>
      </c>
      <c r="O676" s="25" t="e">
        <f t="shared" si="317"/>
        <v>#DIV/0!</v>
      </c>
      <c r="P676" s="25" t="e">
        <f t="shared" si="318"/>
        <v>#DIV/0!</v>
      </c>
      <c r="Q676" s="25" t="e">
        <f t="shared" si="319"/>
        <v>#DIV/0!</v>
      </c>
      <c r="R676" s="25" t="e">
        <f t="shared" si="320"/>
        <v>#DIV/0!</v>
      </c>
      <c r="S676" s="25" t="e">
        <f t="shared" si="321"/>
        <v>#DIV/0!</v>
      </c>
      <c r="T676" s="25" t="e">
        <f t="shared" si="322"/>
        <v>#DIV/0!</v>
      </c>
      <c r="U676" s="25" t="e">
        <f t="shared" si="323"/>
        <v>#DIV/0!</v>
      </c>
      <c r="V676" s="25" t="e">
        <f t="shared" si="331"/>
        <v>#DIV/0!</v>
      </c>
      <c r="W676" s="25" t="e">
        <f t="shared" si="331"/>
        <v>#DIV/0!</v>
      </c>
      <c r="X676" s="25" t="e">
        <f t="shared" si="325"/>
        <v>#DIV/0!</v>
      </c>
      <c r="Y676" s="25" t="e">
        <f t="shared" si="332"/>
        <v>#DIV/0!</v>
      </c>
      <c r="Z676" s="25" t="e">
        <f t="shared" si="332"/>
        <v>#DIV/0!</v>
      </c>
      <c r="AA676" s="25" t="e">
        <f t="shared" si="332"/>
        <v>#DIV/0!</v>
      </c>
      <c r="AB676" s="25" t="e">
        <f t="shared" si="332"/>
        <v>#DIV/0!</v>
      </c>
      <c r="AC676" s="25" t="e">
        <f t="shared" si="332"/>
        <v>#DIV/0!</v>
      </c>
      <c r="AD676" s="25" t="e">
        <f t="shared" si="333"/>
        <v>#DIV/0!</v>
      </c>
      <c r="AE676" s="25" t="e">
        <f t="shared" si="333"/>
        <v>#DIV/0!</v>
      </c>
      <c r="AF676" s="25" t="e">
        <f t="shared" si="334"/>
        <v>#DIV/0!</v>
      </c>
      <c r="AG676" s="25" t="e">
        <f t="shared" si="334"/>
        <v>#DIV/0!</v>
      </c>
    </row>
    <row r="677" spans="1:33" x14ac:dyDescent="0.25">
      <c r="A677" s="1">
        <f>'Тулуз-Пьерон'!A681</f>
        <v>0</v>
      </c>
      <c r="B677" s="1" t="e">
        <f>AVERAGE('Тулуз-Пьерон'!H681:Q681)</f>
        <v>#DIV/0!</v>
      </c>
      <c r="C677" s="1" t="e">
        <f>AVERAGE('Тулуз-Пьерон'!R681:AA681)</f>
        <v>#DIV/0!</v>
      </c>
      <c r="D677" s="26" t="e">
        <f t="shared" si="312"/>
        <v>#DIV/0!</v>
      </c>
      <c r="E677" s="26" t="e">
        <f>STDEV('Тулуз-Пьерон'!H681:Q681)</f>
        <v>#DIV/0!</v>
      </c>
      <c r="F677" s="26" t="e">
        <f>STDEV('Тулуз-Пьерон'!R681:AA681)</f>
        <v>#DIV/0!</v>
      </c>
      <c r="G677" s="26" t="e">
        <f>SQRT(RSQ('Тулуз-Пьерон'!H681:Q681,'Тулуз-Пьерон'!R681:AA681))</f>
        <v>#DIV/0!</v>
      </c>
      <c r="J677" s="25" t="e">
        <f t="shared" si="313"/>
        <v>#DIV/0!</v>
      </c>
      <c r="K677" s="25" t="e">
        <f t="shared" si="314"/>
        <v>#DIV/0!</v>
      </c>
      <c r="L677" s="25" t="e">
        <f t="shared" si="315"/>
        <v>#DIV/0!</v>
      </c>
      <c r="M677" s="25" t="e">
        <f t="shared" si="330"/>
        <v>#DIV/0!</v>
      </c>
      <c r="N677" s="25" t="e">
        <f t="shared" si="330"/>
        <v>#DIV/0!</v>
      </c>
      <c r="O677" s="25" t="e">
        <f t="shared" si="317"/>
        <v>#DIV/0!</v>
      </c>
      <c r="P677" s="25" t="e">
        <f t="shared" si="318"/>
        <v>#DIV/0!</v>
      </c>
      <c r="Q677" s="25" t="e">
        <f t="shared" si="319"/>
        <v>#DIV/0!</v>
      </c>
      <c r="R677" s="25" t="e">
        <f t="shared" si="320"/>
        <v>#DIV/0!</v>
      </c>
      <c r="S677" s="25" t="e">
        <f t="shared" si="321"/>
        <v>#DIV/0!</v>
      </c>
      <c r="T677" s="25" t="e">
        <f t="shared" si="322"/>
        <v>#DIV/0!</v>
      </c>
      <c r="U677" s="25" t="e">
        <f t="shared" si="323"/>
        <v>#DIV/0!</v>
      </c>
      <c r="V677" s="25" t="e">
        <f t="shared" si="331"/>
        <v>#DIV/0!</v>
      </c>
      <c r="W677" s="25" t="e">
        <f t="shared" si="331"/>
        <v>#DIV/0!</v>
      </c>
      <c r="X677" s="25" t="e">
        <f t="shared" si="325"/>
        <v>#DIV/0!</v>
      </c>
      <c r="Y677" s="25" t="e">
        <f t="shared" si="332"/>
        <v>#DIV/0!</v>
      </c>
      <c r="Z677" s="25" t="e">
        <f t="shared" si="332"/>
        <v>#DIV/0!</v>
      </c>
      <c r="AA677" s="25" t="e">
        <f t="shared" si="332"/>
        <v>#DIV/0!</v>
      </c>
      <c r="AB677" s="25" t="e">
        <f t="shared" si="332"/>
        <v>#DIV/0!</v>
      </c>
      <c r="AC677" s="25" t="e">
        <f t="shared" si="332"/>
        <v>#DIV/0!</v>
      </c>
      <c r="AD677" s="25" t="e">
        <f t="shared" si="333"/>
        <v>#DIV/0!</v>
      </c>
      <c r="AE677" s="25" t="e">
        <f t="shared" si="333"/>
        <v>#DIV/0!</v>
      </c>
      <c r="AF677" s="25" t="e">
        <f t="shared" si="334"/>
        <v>#DIV/0!</v>
      </c>
      <c r="AG677" s="25" t="e">
        <f t="shared" si="334"/>
        <v>#DIV/0!</v>
      </c>
    </row>
    <row r="678" spans="1:33" x14ac:dyDescent="0.25">
      <c r="A678" s="1">
        <f>'Тулуз-Пьерон'!A682</f>
        <v>0</v>
      </c>
      <c r="B678" s="1" t="e">
        <f>AVERAGE('Тулуз-Пьерон'!H682:Q682)</f>
        <v>#DIV/0!</v>
      </c>
      <c r="C678" s="1" t="e">
        <f>AVERAGE('Тулуз-Пьерон'!R682:AA682)</f>
        <v>#DIV/0!</v>
      </c>
      <c r="D678" s="26" t="e">
        <f t="shared" si="312"/>
        <v>#DIV/0!</v>
      </c>
      <c r="E678" s="26" t="e">
        <f>STDEV('Тулуз-Пьерон'!H682:Q682)</f>
        <v>#DIV/0!</v>
      </c>
      <c r="F678" s="26" t="e">
        <f>STDEV('Тулуз-Пьерон'!R682:AA682)</f>
        <v>#DIV/0!</v>
      </c>
      <c r="G678" s="26" t="e">
        <f>SQRT(RSQ('Тулуз-Пьерон'!H682:Q682,'Тулуз-Пьерон'!R682:AA682))</f>
        <v>#DIV/0!</v>
      </c>
      <c r="J678" s="25" t="e">
        <f t="shared" si="313"/>
        <v>#DIV/0!</v>
      </c>
      <c r="K678" s="25" t="e">
        <f t="shared" si="314"/>
        <v>#DIV/0!</v>
      </c>
      <c r="L678" s="25" t="e">
        <f t="shared" si="315"/>
        <v>#DIV/0!</v>
      </c>
      <c r="M678" s="25" t="e">
        <f t="shared" si="330"/>
        <v>#DIV/0!</v>
      </c>
      <c r="N678" s="25" t="e">
        <f t="shared" si="330"/>
        <v>#DIV/0!</v>
      </c>
      <c r="O678" s="25" t="e">
        <f t="shared" si="317"/>
        <v>#DIV/0!</v>
      </c>
      <c r="P678" s="25" t="e">
        <f t="shared" si="318"/>
        <v>#DIV/0!</v>
      </c>
      <c r="Q678" s="25" t="e">
        <f t="shared" si="319"/>
        <v>#DIV/0!</v>
      </c>
      <c r="R678" s="25" t="e">
        <f t="shared" si="320"/>
        <v>#DIV/0!</v>
      </c>
      <c r="S678" s="25" t="e">
        <f t="shared" si="321"/>
        <v>#DIV/0!</v>
      </c>
      <c r="T678" s="25" t="e">
        <f t="shared" si="322"/>
        <v>#DIV/0!</v>
      </c>
      <c r="U678" s="25" t="e">
        <f t="shared" si="323"/>
        <v>#DIV/0!</v>
      </c>
      <c r="V678" s="25" t="e">
        <f t="shared" si="331"/>
        <v>#DIV/0!</v>
      </c>
      <c r="W678" s="25" t="e">
        <f t="shared" si="331"/>
        <v>#DIV/0!</v>
      </c>
      <c r="X678" s="25" t="e">
        <f t="shared" si="325"/>
        <v>#DIV/0!</v>
      </c>
      <c r="Y678" s="25" t="e">
        <f t="shared" si="332"/>
        <v>#DIV/0!</v>
      </c>
      <c r="Z678" s="25" t="e">
        <f t="shared" si="332"/>
        <v>#DIV/0!</v>
      </c>
      <c r="AA678" s="25" t="e">
        <f t="shared" si="332"/>
        <v>#DIV/0!</v>
      </c>
      <c r="AB678" s="25" t="e">
        <f t="shared" si="332"/>
        <v>#DIV/0!</v>
      </c>
      <c r="AC678" s="25" t="e">
        <f t="shared" si="332"/>
        <v>#DIV/0!</v>
      </c>
      <c r="AD678" s="25" t="e">
        <f t="shared" si="333"/>
        <v>#DIV/0!</v>
      </c>
      <c r="AE678" s="25" t="e">
        <f t="shared" si="333"/>
        <v>#DIV/0!</v>
      </c>
      <c r="AF678" s="25" t="e">
        <f t="shared" si="334"/>
        <v>#DIV/0!</v>
      </c>
      <c r="AG678" s="25" t="e">
        <f t="shared" si="334"/>
        <v>#DIV/0!</v>
      </c>
    </row>
    <row r="679" spans="1:33" x14ac:dyDescent="0.25">
      <c r="A679" s="1">
        <f>'Тулуз-Пьерон'!A683</f>
        <v>0</v>
      </c>
      <c r="B679" s="1" t="e">
        <f>AVERAGE('Тулуз-Пьерон'!H683:Q683)</f>
        <v>#DIV/0!</v>
      </c>
      <c r="C679" s="1" t="e">
        <f>AVERAGE('Тулуз-Пьерон'!R683:AA683)</f>
        <v>#DIV/0!</v>
      </c>
      <c r="D679" s="26" t="e">
        <f t="shared" si="312"/>
        <v>#DIV/0!</v>
      </c>
      <c r="E679" s="26" t="e">
        <f>STDEV('Тулуз-Пьерон'!H683:Q683)</f>
        <v>#DIV/0!</v>
      </c>
      <c r="F679" s="26" t="e">
        <f>STDEV('Тулуз-Пьерон'!R683:AA683)</f>
        <v>#DIV/0!</v>
      </c>
      <c r="G679" s="26" t="e">
        <f>SQRT(RSQ('Тулуз-Пьерон'!H683:Q683,'Тулуз-Пьерон'!R683:AA683))</f>
        <v>#DIV/0!</v>
      </c>
      <c r="J679" s="25" t="e">
        <f t="shared" si="313"/>
        <v>#DIV/0!</v>
      </c>
      <c r="K679" s="25" t="e">
        <f t="shared" si="314"/>
        <v>#DIV/0!</v>
      </c>
      <c r="L679" s="25" t="e">
        <f t="shared" si="315"/>
        <v>#DIV/0!</v>
      </c>
      <c r="M679" s="25" t="e">
        <f t="shared" si="330"/>
        <v>#DIV/0!</v>
      </c>
      <c r="N679" s="25" t="e">
        <f t="shared" si="330"/>
        <v>#DIV/0!</v>
      </c>
      <c r="O679" s="25" t="e">
        <f t="shared" si="317"/>
        <v>#DIV/0!</v>
      </c>
      <c r="P679" s="25" t="e">
        <f t="shared" si="318"/>
        <v>#DIV/0!</v>
      </c>
      <c r="Q679" s="25" t="e">
        <f t="shared" si="319"/>
        <v>#DIV/0!</v>
      </c>
      <c r="R679" s="25" t="e">
        <f t="shared" si="320"/>
        <v>#DIV/0!</v>
      </c>
      <c r="S679" s="25" t="e">
        <f t="shared" si="321"/>
        <v>#DIV/0!</v>
      </c>
      <c r="T679" s="25" t="e">
        <f t="shared" si="322"/>
        <v>#DIV/0!</v>
      </c>
      <c r="U679" s="25" t="e">
        <f t="shared" si="323"/>
        <v>#DIV/0!</v>
      </c>
      <c r="V679" s="25" t="e">
        <f t="shared" si="331"/>
        <v>#DIV/0!</v>
      </c>
      <c r="W679" s="25" t="e">
        <f t="shared" si="331"/>
        <v>#DIV/0!</v>
      </c>
      <c r="X679" s="25" t="e">
        <f t="shared" si="325"/>
        <v>#DIV/0!</v>
      </c>
      <c r="Y679" s="25" t="e">
        <f t="shared" si="332"/>
        <v>#DIV/0!</v>
      </c>
      <c r="Z679" s="25" t="e">
        <f t="shared" si="332"/>
        <v>#DIV/0!</v>
      </c>
      <c r="AA679" s="25" t="e">
        <f t="shared" si="332"/>
        <v>#DIV/0!</v>
      </c>
      <c r="AB679" s="25" t="e">
        <f t="shared" si="332"/>
        <v>#DIV/0!</v>
      </c>
      <c r="AC679" s="25" t="e">
        <f t="shared" si="332"/>
        <v>#DIV/0!</v>
      </c>
      <c r="AD679" s="25" t="e">
        <f t="shared" si="333"/>
        <v>#DIV/0!</v>
      </c>
      <c r="AE679" s="25" t="e">
        <f t="shared" si="333"/>
        <v>#DIV/0!</v>
      </c>
      <c r="AF679" s="25" t="e">
        <f t="shared" si="334"/>
        <v>#DIV/0!</v>
      </c>
      <c r="AG679" s="25" t="e">
        <f t="shared" si="334"/>
        <v>#DIV/0!</v>
      </c>
    </row>
    <row r="680" spans="1:33" x14ac:dyDescent="0.25">
      <c r="A680" s="1">
        <f>'Тулуз-Пьерон'!A684</f>
        <v>0</v>
      </c>
      <c r="B680" s="1" t="e">
        <f>AVERAGE('Тулуз-Пьерон'!H684:Q684)</f>
        <v>#DIV/0!</v>
      </c>
      <c r="C680" s="1" t="e">
        <f>AVERAGE('Тулуз-Пьерон'!R684:AA684)</f>
        <v>#DIV/0!</v>
      </c>
      <c r="D680" s="26" t="e">
        <f t="shared" si="312"/>
        <v>#DIV/0!</v>
      </c>
      <c r="E680" s="26" t="e">
        <f>STDEV('Тулуз-Пьерон'!H684:Q684)</f>
        <v>#DIV/0!</v>
      </c>
      <c r="F680" s="26" t="e">
        <f>STDEV('Тулуз-Пьерон'!R684:AA684)</f>
        <v>#DIV/0!</v>
      </c>
      <c r="G680" s="26" t="e">
        <f>SQRT(RSQ('Тулуз-Пьерон'!H684:Q684,'Тулуз-Пьерон'!R684:AA684))</f>
        <v>#DIV/0!</v>
      </c>
      <c r="J680" s="25" t="e">
        <f t="shared" si="313"/>
        <v>#DIV/0!</v>
      </c>
      <c r="K680" s="25" t="e">
        <f t="shared" si="314"/>
        <v>#DIV/0!</v>
      </c>
      <c r="L680" s="25" t="e">
        <f t="shared" si="315"/>
        <v>#DIV/0!</v>
      </c>
      <c r="M680" s="25" t="e">
        <f t="shared" si="330"/>
        <v>#DIV/0!</v>
      </c>
      <c r="N680" s="25" t="e">
        <f t="shared" si="330"/>
        <v>#DIV/0!</v>
      </c>
      <c r="O680" s="25" t="e">
        <f t="shared" si="317"/>
        <v>#DIV/0!</v>
      </c>
      <c r="P680" s="25" t="e">
        <f t="shared" si="318"/>
        <v>#DIV/0!</v>
      </c>
      <c r="Q680" s="25" t="e">
        <f t="shared" si="319"/>
        <v>#DIV/0!</v>
      </c>
      <c r="R680" s="25" t="e">
        <f t="shared" si="320"/>
        <v>#DIV/0!</v>
      </c>
      <c r="S680" s="25" t="e">
        <f t="shared" si="321"/>
        <v>#DIV/0!</v>
      </c>
      <c r="T680" s="25" t="e">
        <f t="shared" si="322"/>
        <v>#DIV/0!</v>
      </c>
      <c r="U680" s="25" t="e">
        <f t="shared" si="323"/>
        <v>#DIV/0!</v>
      </c>
      <c r="V680" s="25" t="e">
        <f t="shared" si="331"/>
        <v>#DIV/0!</v>
      </c>
      <c r="W680" s="25" t="e">
        <f t="shared" si="331"/>
        <v>#DIV/0!</v>
      </c>
      <c r="X680" s="25" t="e">
        <f t="shared" si="325"/>
        <v>#DIV/0!</v>
      </c>
      <c r="Y680" s="25" t="e">
        <f t="shared" si="332"/>
        <v>#DIV/0!</v>
      </c>
      <c r="Z680" s="25" t="e">
        <f t="shared" si="332"/>
        <v>#DIV/0!</v>
      </c>
      <c r="AA680" s="25" t="e">
        <f t="shared" si="332"/>
        <v>#DIV/0!</v>
      </c>
      <c r="AB680" s="25" t="e">
        <f t="shared" si="332"/>
        <v>#DIV/0!</v>
      </c>
      <c r="AC680" s="25" t="e">
        <f t="shared" si="332"/>
        <v>#DIV/0!</v>
      </c>
      <c r="AD680" s="25" t="e">
        <f t="shared" si="333"/>
        <v>#DIV/0!</v>
      </c>
      <c r="AE680" s="25" t="e">
        <f t="shared" si="333"/>
        <v>#DIV/0!</v>
      </c>
      <c r="AF680" s="25" t="e">
        <f t="shared" si="334"/>
        <v>#DIV/0!</v>
      </c>
      <c r="AG680" s="25" t="e">
        <f t="shared" si="334"/>
        <v>#DIV/0!</v>
      </c>
    </row>
    <row r="681" spans="1:33" x14ac:dyDescent="0.25">
      <c r="A681" s="1">
        <f>'Тулуз-Пьерон'!A685</f>
        <v>0</v>
      </c>
      <c r="B681" s="1" t="e">
        <f>AVERAGE('Тулуз-Пьерон'!H685:Q685)</f>
        <v>#DIV/0!</v>
      </c>
      <c r="C681" s="1" t="e">
        <f>AVERAGE('Тулуз-Пьерон'!R685:AA685)</f>
        <v>#DIV/0!</v>
      </c>
      <c r="D681" s="26" t="e">
        <f t="shared" si="312"/>
        <v>#DIV/0!</v>
      </c>
      <c r="E681" s="26" t="e">
        <f>STDEV('Тулуз-Пьерон'!H685:Q685)</f>
        <v>#DIV/0!</v>
      </c>
      <c r="F681" s="26" t="e">
        <f>STDEV('Тулуз-Пьерон'!R685:AA685)</f>
        <v>#DIV/0!</v>
      </c>
      <c r="G681" s="26" t="e">
        <f>SQRT(RSQ('Тулуз-Пьерон'!H685:Q685,'Тулуз-Пьерон'!R685:AA685))</f>
        <v>#DIV/0!</v>
      </c>
      <c r="J681" s="25" t="e">
        <f t="shared" si="313"/>
        <v>#DIV/0!</v>
      </c>
      <c r="K681" s="25" t="e">
        <f t="shared" si="314"/>
        <v>#DIV/0!</v>
      </c>
      <c r="L681" s="25" t="e">
        <f t="shared" si="315"/>
        <v>#DIV/0!</v>
      </c>
      <c r="M681" s="25" t="e">
        <f t="shared" si="330"/>
        <v>#DIV/0!</v>
      </c>
      <c r="N681" s="25" t="e">
        <f t="shared" si="330"/>
        <v>#DIV/0!</v>
      </c>
      <c r="O681" s="25" t="e">
        <f t="shared" si="317"/>
        <v>#DIV/0!</v>
      </c>
      <c r="P681" s="25" t="e">
        <f t="shared" si="318"/>
        <v>#DIV/0!</v>
      </c>
      <c r="Q681" s="25" t="e">
        <f t="shared" si="319"/>
        <v>#DIV/0!</v>
      </c>
      <c r="R681" s="25" t="e">
        <f t="shared" si="320"/>
        <v>#DIV/0!</v>
      </c>
      <c r="S681" s="25" t="e">
        <f t="shared" si="321"/>
        <v>#DIV/0!</v>
      </c>
      <c r="T681" s="25" t="e">
        <f t="shared" si="322"/>
        <v>#DIV/0!</v>
      </c>
      <c r="U681" s="25" t="e">
        <f t="shared" si="323"/>
        <v>#DIV/0!</v>
      </c>
      <c r="V681" s="25" t="e">
        <f t="shared" si="331"/>
        <v>#DIV/0!</v>
      </c>
      <c r="W681" s="25" t="e">
        <f t="shared" si="331"/>
        <v>#DIV/0!</v>
      </c>
      <c r="X681" s="25" t="e">
        <f t="shared" si="325"/>
        <v>#DIV/0!</v>
      </c>
      <c r="Y681" s="25" t="e">
        <f t="shared" ref="Y681:AC690" si="335">IF(AND($D681&gt;0,$D681&lt;=0.89),"ПАТОЛОГИЯ",IF(AND($D681&gt;0.89,$D681&lt;=0.91),"Слабая",IF(AND($D681&gt;91,$D681&lt;=0.93),"Средняя",IF(AND($D681&gt;0.93,$D681&lt;=0.96),"Хорошая",IF(AND($D681&gt;0.96,$D681&lt;=1),"Высокая","ОШИБКА")))))</f>
        <v>#DIV/0!</v>
      </c>
      <c r="Z681" s="25" t="e">
        <f t="shared" si="335"/>
        <v>#DIV/0!</v>
      </c>
      <c r="AA681" s="25" t="e">
        <f t="shared" si="335"/>
        <v>#DIV/0!</v>
      </c>
      <c r="AB681" s="25" t="e">
        <f t="shared" si="335"/>
        <v>#DIV/0!</v>
      </c>
      <c r="AC681" s="25" t="e">
        <f t="shared" si="335"/>
        <v>#DIV/0!</v>
      </c>
      <c r="AD681" s="25" t="e">
        <f t="shared" si="333"/>
        <v>#DIV/0!</v>
      </c>
      <c r="AE681" s="25" t="e">
        <f t="shared" si="333"/>
        <v>#DIV/0!</v>
      </c>
      <c r="AF681" s="25" t="e">
        <f t="shared" si="334"/>
        <v>#DIV/0!</v>
      </c>
      <c r="AG681" s="25" t="e">
        <f t="shared" si="334"/>
        <v>#DIV/0!</v>
      </c>
    </row>
    <row r="682" spans="1:33" x14ac:dyDescent="0.25">
      <c r="A682" s="1">
        <f>'Тулуз-Пьерон'!A686</f>
        <v>0</v>
      </c>
      <c r="B682" s="1" t="e">
        <f>AVERAGE('Тулуз-Пьерон'!H686:Q686)</f>
        <v>#DIV/0!</v>
      </c>
      <c r="C682" s="1" t="e">
        <f>AVERAGE('Тулуз-Пьерон'!R686:AA686)</f>
        <v>#DIV/0!</v>
      </c>
      <c r="D682" s="26" t="e">
        <f t="shared" si="312"/>
        <v>#DIV/0!</v>
      </c>
      <c r="E682" s="26" t="e">
        <f>STDEV('Тулуз-Пьерон'!H686:Q686)</f>
        <v>#DIV/0!</v>
      </c>
      <c r="F682" s="26" t="e">
        <f>STDEV('Тулуз-Пьерон'!R686:AA686)</f>
        <v>#DIV/0!</v>
      </c>
      <c r="G682" s="26" t="e">
        <f>SQRT(RSQ('Тулуз-Пьерон'!H686:Q686,'Тулуз-Пьерон'!R686:AA686))</f>
        <v>#DIV/0!</v>
      </c>
      <c r="J682" s="25" t="e">
        <f t="shared" si="313"/>
        <v>#DIV/0!</v>
      </c>
      <c r="K682" s="25" t="e">
        <f t="shared" si="314"/>
        <v>#DIV/0!</v>
      </c>
      <c r="L682" s="25" t="e">
        <f t="shared" si="315"/>
        <v>#DIV/0!</v>
      </c>
      <c r="M682" s="25" t="e">
        <f t="shared" si="330"/>
        <v>#DIV/0!</v>
      </c>
      <c r="N682" s="25" t="e">
        <f t="shared" si="330"/>
        <v>#DIV/0!</v>
      </c>
      <c r="O682" s="25" t="e">
        <f t="shared" si="317"/>
        <v>#DIV/0!</v>
      </c>
      <c r="P682" s="25" t="e">
        <f t="shared" si="318"/>
        <v>#DIV/0!</v>
      </c>
      <c r="Q682" s="25" t="e">
        <f t="shared" si="319"/>
        <v>#DIV/0!</v>
      </c>
      <c r="R682" s="25" t="e">
        <f t="shared" si="320"/>
        <v>#DIV/0!</v>
      </c>
      <c r="S682" s="25" t="e">
        <f t="shared" si="321"/>
        <v>#DIV/0!</v>
      </c>
      <c r="T682" s="25" t="e">
        <f t="shared" si="322"/>
        <v>#DIV/0!</v>
      </c>
      <c r="U682" s="25" t="e">
        <f t="shared" si="323"/>
        <v>#DIV/0!</v>
      </c>
      <c r="V682" s="25" t="e">
        <f t="shared" si="331"/>
        <v>#DIV/0!</v>
      </c>
      <c r="W682" s="25" t="e">
        <f t="shared" si="331"/>
        <v>#DIV/0!</v>
      </c>
      <c r="X682" s="25" t="e">
        <f t="shared" si="325"/>
        <v>#DIV/0!</v>
      </c>
      <c r="Y682" s="25" t="e">
        <f t="shared" si="335"/>
        <v>#DIV/0!</v>
      </c>
      <c r="Z682" s="25" t="e">
        <f t="shared" si="335"/>
        <v>#DIV/0!</v>
      </c>
      <c r="AA682" s="25" t="e">
        <f t="shared" si="335"/>
        <v>#DIV/0!</v>
      </c>
      <c r="AB682" s="25" t="e">
        <f t="shared" si="335"/>
        <v>#DIV/0!</v>
      </c>
      <c r="AC682" s="25" t="e">
        <f t="shared" si="335"/>
        <v>#DIV/0!</v>
      </c>
      <c r="AD682" s="25" t="e">
        <f t="shared" si="333"/>
        <v>#DIV/0!</v>
      </c>
      <c r="AE682" s="25" t="e">
        <f t="shared" si="333"/>
        <v>#DIV/0!</v>
      </c>
      <c r="AF682" s="25" t="e">
        <f t="shared" si="334"/>
        <v>#DIV/0!</v>
      </c>
      <c r="AG682" s="25" t="e">
        <f t="shared" si="334"/>
        <v>#DIV/0!</v>
      </c>
    </row>
    <row r="683" spans="1:33" x14ac:dyDescent="0.25">
      <c r="A683" s="1">
        <f>'Тулуз-Пьерон'!A687</f>
        <v>0</v>
      </c>
      <c r="B683" s="1" t="e">
        <f>AVERAGE('Тулуз-Пьерон'!H687:Q687)</f>
        <v>#DIV/0!</v>
      </c>
      <c r="C683" s="1" t="e">
        <f>AVERAGE('Тулуз-Пьерон'!R687:AA687)</f>
        <v>#DIV/0!</v>
      </c>
      <c r="D683" s="26" t="e">
        <f t="shared" si="312"/>
        <v>#DIV/0!</v>
      </c>
      <c r="E683" s="26" t="e">
        <f>STDEV('Тулуз-Пьерон'!H687:Q687)</f>
        <v>#DIV/0!</v>
      </c>
      <c r="F683" s="26" t="e">
        <f>STDEV('Тулуз-Пьерон'!R687:AA687)</f>
        <v>#DIV/0!</v>
      </c>
      <c r="G683" s="26" t="e">
        <f>SQRT(RSQ('Тулуз-Пьерон'!H687:Q687,'Тулуз-Пьерон'!R687:AA687))</f>
        <v>#DIV/0!</v>
      </c>
      <c r="J683" s="25" t="e">
        <f t="shared" si="313"/>
        <v>#DIV/0!</v>
      </c>
      <c r="K683" s="25" t="e">
        <f t="shared" si="314"/>
        <v>#DIV/0!</v>
      </c>
      <c r="L683" s="25" t="e">
        <f t="shared" si="315"/>
        <v>#DIV/0!</v>
      </c>
      <c r="M683" s="25" t="e">
        <f t="shared" si="330"/>
        <v>#DIV/0!</v>
      </c>
      <c r="N683" s="25" t="e">
        <f t="shared" si="330"/>
        <v>#DIV/0!</v>
      </c>
      <c r="O683" s="25" t="e">
        <f t="shared" si="317"/>
        <v>#DIV/0!</v>
      </c>
      <c r="P683" s="25" t="e">
        <f t="shared" si="318"/>
        <v>#DIV/0!</v>
      </c>
      <c r="Q683" s="25" t="e">
        <f t="shared" si="319"/>
        <v>#DIV/0!</v>
      </c>
      <c r="R683" s="25" t="e">
        <f t="shared" si="320"/>
        <v>#DIV/0!</v>
      </c>
      <c r="S683" s="25" t="e">
        <f t="shared" si="321"/>
        <v>#DIV/0!</v>
      </c>
      <c r="T683" s="25" t="e">
        <f t="shared" si="322"/>
        <v>#DIV/0!</v>
      </c>
      <c r="U683" s="25" t="e">
        <f t="shared" si="323"/>
        <v>#DIV/0!</v>
      </c>
      <c r="V683" s="25" t="e">
        <f t="shared" si="331"/>
        <v>#DIV/0!</v>
      </c>
      <c r="W683" s="25" t="e">
        <f t="shared" si="331"/>
        <v>#DIV/0!</v>
      </c>
      <c r="X683" s="25" t="e">
        <f t="shared" si="325"/>
        <v>#DIV/0!</v>
      </c>
      <c r="Y683" s="25" t="e">
        <f t="shared" si="335"/>
        <v>#DIV/0!</v>
      </c>
      <c r="Z683" s="25" t="e">
        <f t="shared" si="335"/>
        <v>#DIV/0!</v>
      </c>
      <c r="AA683" s="25" t="e">
        <f t="shared" si="335"/>
        <v>#DIV/0!</v>
      </c>
      <c r="AB683" s="25" t="e">
        <f t="shared" si="335"/>
        <v>#DIV/0!</v>
      </c>
      <c r="AC683" s="25" t="e">
        <f t="shared" si="335"/>
        <v>#DIV/0!</v>
      </c>
      <c r="AD683" s="25" t="e">
        <f t="shared" si="333"/>
        <v>#DIV/0!</v>
      </c>
      <c r="AE683" s="25" t="e">
        <f t="shared" si="333"/>
        <v>#DIV/0!</v>
      </c>
      <c r="AF683" s="25" t="e">
        <f t="shared" si="334"/>
        <v>#DIV/0!</v>
      </c>
      <c r="AG683" s="25" t="e">
        <f t="shared" si="334"/>
        <v>#DIV/0!</v>
      </c>
    </row>
    <row r="684" spans="1:33" x14ac:dyDescent="0.25">
      <c r="A684" s="1">
        <f>'Тулуз-Пьерон'!A688</f>
        <v>0</v>
      </c>
      <c r="B684" s="1" t="e">
        <f>AVERAGE('Тулуз-Пьерон'!H688:Q688)</f>
        <v>#DIV/0!</v>
      </c>
      <c r="C684" s="1" t="e">
        <f>AVERAGE('Тулуз-Пьерон'!R688:AA688)</f>
        <v>#DIV/0!</v>
      </c>
      <c r="D684" s="26" t="e">
        <f t="shared" si="312"/>
        <v>#DIV/0!</v>
      </c>
      <c r="E684" s="26" t="e">
        <f>STDEV('Тулуз-Пьерон'!H688:Q688)</f>
        <v>#DIV/0!</v>
      </c>
      <c r="F684" s="26" t="e">
        <f>STDEV('Тулуз-Пьерон'!R688:AA688)</f>
        <v>#DIV/0!</v>
      </c>
      <c r="G684" s="26" t="e">
        <f>SQRT(RSQ('Тулуз-Пьерон'!H688:Q688,'Тулуз-Пьерон'!R688:AA688))</f>
        <v>#DIV/0!</v>
      </c>
      <c r="J684" s="25" t="e">
        <f t="shared" si="313"/>
        <v>#DIV/0!</v>
      </c>
      <c r="K684" s="25" t="e">
        <f t="shared" si="314"/>
        <v>#DIV/0!</v>
      </c>
      <c r="L684" s="25" t="e">
        <f t="shared" si="315"/>
        <v>#DIV/0!</v>
      </c>
      <c r="M684" s="25" t="e">
        <f t="shared" si="330"/>
        <v>#DIV/0!</v>
      </c>
      <c r="N684" s="25" t="e">
        <f t="shared" si="330"/>
        <v>#DIV/0!</v>
      </c>
      <c r="O684" s="25" t="e">
        <f t="shared" si="317"/>
        <v>#DIV/0!</v>
      </c>
      <c r="P684" s="25" t="e">
        <f t="shared" si="318"/>
        <v>#DIV/0!</v>
      </c>
      <c r="Q684" s="25" t="e">
        <f t="shared" si="319"/>
        <v>#DIV/0!</v>
      </c>
      <c r="R684" s="25" t="e">
        <f t="shared" si="320"/>
        <v>#DIV/0!</v>
      </c>
      <c r="S684" s="25" t="e">
        <f t="shared" si="321"/>
        <v>#DIV/0!</v>
      </c>
      <c r="T684" s="25" t="e">
        <f t="shared" si="322"/>
        <v>#DIV/0!</v>
      </c>
      <c r="U684" s="25" t="e">
        <f t="shared" si="323"/>
        <v>#DIV/0!</v>
      </c>
      <c r="V684" s="25" t="e">
        <f t="shared" si="331"/>
        <v>#DIV/0!</v>
      </c>
      <c r="W684" s="25" t="e">
        <f t="shared" si="331"/>
        <v>#DIV/0!</v>
      </c>
      <c r="X684" s="25" t="e">
        <f t="shared" si="325"/>
        <v>#DIV/0!</v>
      </c>
      <c r="Y684" s="25" t="e">
        <f t="shared" si="335"/>
        <v>#DIV/0!</v>
      </c>
      <c r="Z684" s="25" t="e">
        <f t="shared" si="335"/>
        <v>#DIV/0!</v>
      </c>
      <c r="AA684" s="25" t="e">
        <f t="shared" si="335"/>
        <v>#DIV/0!</v>
      </c>
      <c r="AB684" s="25" t="e">
        <f t="shared" si="335"/>
        <v>#DIV/0!</v>
      </c>
      <c r="AC684" s="25" t="e">
        <f t="shared" si="335"/>
        <v>#DIV/0!</v>
      </c>
      <c r="AD684" s="25" t="e">
        <f t="shared" si="333"/>
        <v>#DIV/0!</v>
      </c>
      <c r="AE684" s="25" t="e">
        <f t="shared" si="333"/>
        <v>#DIV/0!</v>
      </c>
      <c r="AF684" s="25" t="e">
        <f t="shared" si="334"/>
        <v>#DIV/0!</v>
      </c>
      <c r="AG684" s="25" t="e">
        <f t="shared" si="334"/>
        <v>#DIV/0!</v>
      </c>
    </row>
    <row r="685" spans="1:33" x14ac:dyDescent="0.25">
      <c r="A685" s="1">
        <f>'Тулуз-Пьерон'!A689</f>
        <v>0</v>
      </c>
      <c r="B685" s="1" t="e">
        <f>AVERAGE('Тулуз-Пьерон'!H689:Q689)</f>
        <v>#DIV/0!</v>
      </c>
      <c r="C685" s="1" t="e">
        <f>AVERAGE('Тулуз-Пьерон'!R689:AA689)</f>
        <v>#DIV/0!</v>
      </c>
      <c r="D685" s="26" t="e">
        <f t="shared" si="312"/>
        <v>#DIV/0!</v>
      </c>
      <c r="E685" s="26" t="e">
        <f>STDEV('Тулуз-Пьерон'!H689:Q689)</f>
        <v>#DIV/0!</v>
      </c>
      <c r="F685" s="26" t="e">
        <f>STDEV('Тулуз-Пьерон'!R689:AA689)</f>
        <v>#DIV/0!</v>
      </c>
      <c r="G685" s="26" t="e">
        <f>SQRT(RSQ('Тулуз-Пьерон'!H689:Q689,'Тулуз-Пьерон'!R689:AA689))</f>
        <v>#DIV/0!</v>
      </c>
      <c r="J685" s="25" t="e">
        <f t="shared" si="313"/>
        <v>#DIV/0!</v>
      </c>
      <c r="K685" s="25" t="e">
        <f t="shared" si="314"/>
        <v>#DIV/0!</v>
      </c>
      <c r="L685" s="25" t="e">
        <f t="shared" si="315"/>
        <v>#DIV/0!</v>
      </c>
      <c r="M685" s="25" t="e">
        <f t="shared" si="330"/>
        <v>#DIV/0!</v>
      </c>
      <c r="N685" s="25" t="e">
        <f t="shared" si="330"/>
        <v>#DIV/0!</v>
      </c>
      <c r="O685" s="25" t="e">
        <f t="shared" si="317"/>
        <v>#DIV/0!</v>
      </c>
      <c r="P685" s="25" t="e">
        <f t="shared" si="318"/>
        <v>#DIV/0!</v>
      </c>
      <c r="Q685" s="25" t="e">
        <f t="shared" si="319"/>
        <v>#DIV/0!</v>
      </c>
      <c r="R685" s="25" t="e">
        <f t="shared" si="320"/>
        <v>#DIV/0!</v>
      </c>
      <c r="S685" s="25" t="e">
        <f t="shared" si="321"/>
        <v>#DIV/0!</v>
      </c>
      <c r="T685" s="25" t="e">
        <f t="shared" si="322"/>
        <v>#DIV/0!</v>
      </c>
      <c r="U685" s="25" t="e">
        <f t="shared" si="323"/>
        <v>#DIV/0!</v>
      </c>
      <c r="V685" s="25" t="e">
        <f t="shared" si="331"/>
        <v>#DIV/0!</v>
      </c>
      <c r="W685" s="25" t="e">
        <f t="shared" si="331"/>
        <v>#DIV/0!</v>
      </c>
      <c r="X685" s="25" t="e">
        <f t="shared" si="325"/>
        <v>#DIV/0!</v>
      </c>
      <c r="Y685" s="25" t="e">
        <f t="shared" si="335"/>
        <v>#DIV/0!</v>
      </c>
      <c r="Z685" s="25" t="e">
        <f t="shared" si="335"/>
        <v>#DIV/0!</v>
      </c>
      <c r="AA685" s="25" t="e">
        <f t="shared" si="335"/>
        <v>#DIV/0!</v>
      </c>
      <c r="AB685" s="25" t="e">
        <f t="shared" si="335"/>
        <v>#DIV/0!</v>
      </c>
      <c r="AC685" s="25" t="e">
        <f t="shared" si="335"/>
        <v>#DIV/0!</v>
      </c>
      <c r="AD685" s="25" t="e">
        <f t="shared" si="333"/>
        <v>#DIV/0!</v>
      </c>
      <c r="AE685" s="25" t="e">
        <f t="shared" si="333"/>
        <v>#DIV/0!</v>
      </c>
      <c r="AF685" s="25" t="e">
        <f t="shared" si="334"/>
        <v>#DIV/0!</v>
      </c>
      <c r="AG685" s="25" t="e">
        <f t="shared" si="334"/>
        <v>#DIV/0!</v>
      </c>
    </row>
    <row r="686" spans="1:33" x14ac:dyDescent="0.25">
      <c r="A686" s="1">
        <f>'Тулуз-Пьерон'!A690</f>
        <v>0</v>
      </c>
      <c r="B686" s="1" t="e">
        <f>AVERAGE('Тулуз-Пьерон'!H690:Q690)</f>
        <v>#DIV/0!</v>
      </c>
      <c r="C686" s="1" t="e">
        <f>AVERAGE('Тулуз-Пьерон'!R690:AA690)</f>
        <v>#DIV/0!</v>
      </c>
      <c r="D686" s="26" t="e">
        <f t="shared" si="312"/>
        <v>#DIV/0!</v>
      </c>
      <c r="E686" s="26" t="e">
        <f>STDEV('Тулуз-Пьерон'!H690:Q690)</f>
        <v>#DIV/0!</v>
      </c>
      <c r="F686" s="26" t="e">
        <f>STDEV('Тулуз-Пьерон'!R690:AA690)</f>
        <v>#DIV/0!</v>
      </c>
      <c r="G686" s="26" t="e">
        <f>SQRT(RSQ('Тулуз-Пьерон'!H690:Q690,'Тулуз-Пьерон'!R690:AA690))</f>
        <v>#DIV/0!</v>
      </c>
      <c r="J686" s="25" t="e">
        <f t="shared" si="313"/>
        <v>#DIV/0!</v>
      </c>
      <c r="K686" s="25" t="e">
        <f t="shared" si="314"/>
        <v>#DIV/0!</v>
      </c>
      <c r="L686" s="25" t="e">
        <f t="shared" si="315"/>
        <v>#DIV/0!</v>
      </c>
      <c r="M686" s="25" t="e">
        <f t="shared" si="330"/>
        <v>#DIV/0!</v>
      </c>
      <c r="N686" s="25" t="e">
        <f t="shared" si="330"/>
        <v>#DIV/0!</v>
      </c>
      <c r="O686" s="25" t="e">
        <f t="shared" si="317"/>
        <v>#DIV/0!</v>
      </c>
      <c r="P686" s="25" t="e">
        <f t="shared" si="318"/>
        <v>#DIV/0!</v>
      </c>
      <c r="Q686" s="25" t="e">
        <f t="shared" si="319"/>
        <v>#DIV/0!</v>
      </c>
      <c r="R686" s="25" t="e">
        <f t="shared" si="320"/>
        <v>#DIV/0!</v>
      </c>
      <c r="S686" s="25" t="e">
        <f t="shared" si="321"/>
        <v>#DIV/0!</v>
      </c>
      <c r="T686" s="25" t="e">
        <f t="shared" si="322"/>
        <v>#DIV/0!</v>
      </c>
      <c r="U686" s="25" t="e">
        <f t="shared" si="323"/>
        <v>#DIV/0!</v>
      </c>
      <c r="V686" s="25" t="e">
        <f t="shared" si="331"/>
        <v>#DIV/0!</v>
      </c>
      <c r="W686" s="25" t="e">
        <f t="shared" si="331"/>
        <v>#DIV/0!</v>
      </c>
      <c r="X686" s="25" t="e">
        <f t="shared" si="325"/>
        <v>#DIV/0!</v>
      </c>
      <c r="Y686" s="25" t="e">
        <f t="shared" si="335"/>
        <v>#DIV/0!</v>
      </c>
      <c r="Z686" s="25" t="e">
        <f t="shared" si="335"/>
        <v>#DIV/0!</v>
      </c>
      <c r="AA686" s="25" t="e">
        <f t="shared" si="335"/>
        <v>#DIV/0!</v>
      </c>
      <c r="AB686" s="25" t="e">
        <f t="shared" si="335"/>
        <v>#DIV/0!</v>
      </c>
      <c r="AC686" s="25" t="e">
        <f t="shared" si="335"/>
        <v>#DIV/0!</v>
      </c>
      <c r="AD686" s="25" t="e">
        <f t="shared" si="333"/>
        <v>#DIV/0!</v>
      </c>
      <c r="AE686" s="25" t="e">
        <f t="shared" si="333"/>
        <v>#DIV/0!</v>
      </c>
      <c r="AF686" s="25" t="e">
        <f t="shared" si="334"/>
        <v>#DIV/0!</v>
      </c>
      <c r="AG686" s="25" t="e">
        <f t="shared" si="334"/>
        <v>#DIV/0!</v>
      </c>
    </row>
    <row r="687" spans="1:33" x14ac:dyDescent="0.25">
      <c r="A687" s="1">
        <f>'Тулуз-Пьерон'!A691</f>
        <v>0</v>
      </c>
      <c r="B687" s="1" t="e">
        <f>AVERAGE('Тулуз-Пьерон'!H691:Q691)</f>
        <v>#DIV/0!</v>
      </c>
      <c r="C687" s="1" t="e">
        <f>AVERAGE('Тулуз-Пьерон'!R691:AA691)</f>
        <v>#DIV/0!</v>
      </c>
      <c r="D687" s="26" t="e">
        <f t="shared" si="312"/>
        <v>#DIV/0!</v>
      </c>
      <c r="E687" s="26" t="e">
        <f>STDEV('Тулуз-Пьерон'!H691:Q691)</f>
        <v>#DIV/0!</v>
      </c>
      <c r="F687" s="26" t="e">
        <f>STDEV('Тулуз-Пьерон'!R691:AA691)</f>
        <v>#DIV/0!</v>
      </c>
      <c r="G687" s="26" t="e">
        <f>SQRT(RSQ('Тулуз-Пьерон'!H691:Q691,'Тулуз-Пьерон'!R691:AA691))</f>
        <v>#DIV/0!</v>
      </c>
      <c r="J687" s="25" t="e">
        <f t="shared" si="313"/>
        <v>#DIV/0!</v>
      </c>
      <c r="K687" s="25" t="e">
        <f t="shared" si="314"/>
        <v>#DIV/0!</v>
      </c>
      <c r="L687" s="25" t="e">
        <f t="shared" si="315"/>
        <v>#DIV/0!</v>
      </c>
      <c r="M687" s="25" t="e">
        <f t="shared" si="330"/>
        <v>#DIV/0!</v>
      </c>
      <c r="N687" s="25" t="e">
        <f t="shared" si="330"/>
        <v>#DIV/0!</v>
      </c>
      <c r="O687" s="25" t="e">
        <f t="shared" si="317"/>
        <v>#DIV/0!</v>
      </c>
      <c r="P687" s="25" t="e">
        <f t="shared" si="318"/>
        <v>#DIV/0!</v>
      </c>
      <c r="Q687" s="25" t="e">
        <f t="shared" si="319"/>
        <v>#DIV/0!</v>
      </c>
      <c r="R687" s="25" t="e">
        <f t="shared" si="320"/>
        <v>#DIV/0!</v>
      </c>
      <c r="S687" s="25" t="e">
        <f t="shared" si="321"/>
        <v>#DIV/0!</v>
      </c>
      <c r="T687" s="25" t="e">
        <f t="shared" si="322"/>
        <v>#DIV/0!</v>
      </c>
      <c r="U687" s="25" t="e">
        <f t="shared" si="323"/>
        <v>#DIV/0!</v>
      </c>
      <c r="V687" s="25" t="e">
        <f t="shared" si="331"/>
        <v>#DIV/0!</v>
      </c>
      <c r="W687" s="25" t="e">
        <f t="shared" si="331"/>
        <v>#DIV/0!</v>
      </c>
      <c r="X687" s="25" t="e">
        <f t="shared" si="325"/>
        <v>#DIV/0!</v>
      </c>
      <c r="Y687" s="25" t="e">
        <f t="shared" si="335"/>
        <v>#DIV/0!</v>
      </c>
      <c r="Z687" s="25" t="e">
        <f t="shared" si="335"/>
        <v>#DIV/0!</v>
      </c>
      <c r="AA687" s="25" t="e">
        <f t="shared" si="335"/>
        <v>#DIV/0!</v>
      </c>
      <c r="AB687" s="25" t="e">
        <f t="shared" si="335"/>
        <v>#DIV/0!</v>
      </c>
      <c r="AC687" s="25" t="e">
        <f t="shared" si="335"/>
        <v>#DIV/0!</v>
      </c>
      <c r="AD687" s="25" t="e">
        <f t="shared" si="333"/>
        <v>#DIV/0!</v>
      </c>
      <c r="AE687" s="25" t="e">
        <f t="shared" si="333"/>
        <v>#DIV/0!</v>
      </c>
      <c r="AF687" s="25" t="e">
        <f t="shared" si="334"/>
        <v>#DIV/0!</v>
      </c>
      <c r="AG687" s="25" t="e">
        <f t="shared" si="334"/>
        <v>#DIV/0!</v>
      </c>
    </row>
    <row r="688" spans="1:33" x14ac:dyDescent="0.25">
      <c r="A688" s="1">
        <f>'Тулуз-Пьерон'!A692</f>
        <v>0</v>
      </c>
      <c r="B688" s="1" t="e">
        <f>AVERAGE('Тулуз-Пьерон'!H692:Q692)</f>
        <v>#DIV/0!</v>
      </c>
      <c r="C688" s="1" t="e">
        <f>AVERAGE('Тулуз-Пьерон'!R692:AA692)</f>
        <v>#DIV/0!</v>
      </c>
      <c r="D688" s="26" t="e">
        <f t="shared" si="312"/>
        <v>#DIV/0!</v>
      </c>
      <c r="E688" s="26" t="e">
        <f>STDEV('Тулуз-Пьерон'!H692:Q692)</f>
        <v>#DIV/0!</v>
      </c>
      <c r="F688" s="26" t="e">
        <f>STDEV('Тулуз-Пьерон'!R692:AA692)</f>
        <v>#DIV/0!</v>
      </c>
      <c r="G688" s="26" t="e">
        <f>SQRT(RSQ('Тулуз-Пьерон'!H692:Q692,'Тулуз-Пьерон'!R692:AA692))</f>
        <v>#DIV/0!</v>
      </c>
      <c r="J688" s="25" t="e">
        <f t="shared" si="313"/>
        <v>#DIV/0!</v>
      </c>
      <c r="K688" s="25" t="e">
        <f t="shared" si="314"/>
        <v>#DIV/0!</v>
      </c>
      <c r="L688" s="25" t="e">
        <f t="shared" si="315"/>
        <v>#DIV/0!</v>
      </c>
      <c r="M688" s="25" t="e">
        <f t="shared" si="330"/>
        <v>#DIV/0!</v>
      </c>
      <c r="N688" s="25" t="e">
        <f t="shared" si="330"/>
        <v>#DIV/0!</v>
      </c>
      <c r="O688" s="25" t="e">
        <f t="shared" si="317"/>
        <v>#DIV/0!</v>
      </c>
      <c r="P688" s="25" t="e">
        <f t="shared" si="318"/>
        <v>#DIV/0!</v>
      </c>
      <c r="Q688" s="25" t="e">
        <f t="shared" si="319"/>
        <v>#DIV/0!</v>
      </c>
      <c r="R688" s="25" t="e">
        <f t="shared" si="320"/>
        <v>#DIV/0!</v>
      </c>
      <c r="S688" s="25" t="e">
        <f t="shared" si="321"/>
        <v>#DIV/0!</v>
      </c>
      <c r="T688" s="25" t="e">
        <f t="shared" si="322"/>
        <v>#DIV/0!</v>
      </c>
      <c r="U688" s="25" t="e">
        <f t="shared" si="323"/>
        <v>#DIV/0!</v>
      </c>
      <c r="V688" s="25" t="e">
        <f t="shared" si="331"/>
        <v>#DIV/0!</v>
      </c>
      <c r="W688" s="25" t="e">
        <f t="shared" si="331"/>
        <v>#DIV/0!</v>
      </c>
      <c r="X688" s="25" t="e">
        <f t="shared" si="325"/>
        <v>#DIV/0!</v>
      </c>
      <c r="Y688" s="25" t="e">
        <f t="shared" si="335"/>
        <v>#DIV/0!</v>
      </c>
      <c r="Z688" s="25" t="e">
        <f t="shared" si="335"/>
        <v>#DIV/0!</v>
      </c>
      <c r="AA688" s="25" t="e">
        <f t="shared" si="335"/>
        <v>#DIV/0!</v>
      </c>
      <c r="AB688" s="25" t="e">
        <f t="shared" si="335"/>
        <v>#DIV/0!</v>
      </c>
      <c r="AC688" s="25" t="e">
        <f t="shared" si="335"/>
        <v>#DIV/0!</v>
      </c>
      <c r="AD688" s="25" t="e">
        <f t="shared" si="333"/>
        <v>#DIV/0!</v>
      </c>
      <c r="AE688" s="25" t="e">
        <f t="shared" si="333"/>
        <v>#DIV/0!</v>
      </c>
      <c r="AF688" s="25" t="e">
        <f t="shared" si="334"/>
        <v>#DIV/0!</v>
      </c>
      <c r="AG688" s="25" t="e">
        <f t="shared" si="334"/>
        <v>#DIV/0!</v>
      </c>
    </row>
    <row r="689" spans="1:33" x14ac:dyDescent="0.25">
      <c r="A689" s="1">
        <f>'Тулуз-Пьерон'!A693</f>
        <v>0</v>
      </c>
      <c r="B689" s="1" t="e">
        <f>AVERAGE('Тулуз-Пьерон'!H693:Q693)</f>
        <v>#DIV/0!</v>
      </c>
      <c r="C689" s="1" t="e">
        <f>AVERAGE('Тулуз-Пьерон'!R693:AA693)</f>
        <v>#DIV/0!</v>
      </c>
      <c r="D689" s="26" t="e">
        <f t="shared" si="312"/>
        <v>#DIV/0!</v>
      </c>
      <c r="E689" s="26" t="e">
        <f>STDEV('Тулуз-Пьерон'!H693:Q693)</f>
        <v>#DIV/0!</v>
      </c>
      <c r="F689" s="26" t="e">
        <f>STDEV('Тулуз-Пьерон'!R693:AA693)</f>
        <v>#DIV/0!</v>
      </c>
      <c r="G689" s="26" t="e">
        <f>SQRT(RSQ('Тулуз-Пьерон'!H693:Q693,'Тулуз-Пьерон'!R693:AA693))</f>
        <v>#DIV/0!</v>
      </c>
      <c r="J689" s="25" t="e">
        <f t="shared" si="313"/>
        <v>#DIV/0!</v>
      </c>
      <c r="K689" s="25" t="e">
        <f t="shared" si="314"/>
        <v>#DIV/0!</v>
      </c>
      <c r="L689" s="25" t="e">
        <f t="shared" si="315"/>
        <v>#DIV/0!</v>
      </c>
      <c r="M689" s="25" t="e">
        <f t="shared" si="330"/>
        <v>#DIV/0!</v>
      </c>
      <c r="N689" s="25" t="e">
        <f t="shared" si="330"/>
        <v>#DIV/0!</v>
      </c>
      <c r="O689" s="25" t="e">
        <f t="shared" si="317"/>
        <v>#DIV/0!</v>
      </c>
      <c r="P689" s="25" t="e">
        <f t="shared" si="318"/>
        <v>#DIV/0!</v>
      </c>
      <c r="Q689" s="25" t="e">
        <f t="shared" si="319"/>
        <v>#DIV/0!</v>
      </c>
      <c r="R689" s="25" t="e">
        <f t="shared" si="320"/>
        <v>#DIV/0!</v>
      </c>
      <c r="S689" s="25" t="e">
        <f t="shared" si="321"/>
        <v>#DIV/0!</v>
      </c>
      <c r="T689" s="25" t="e">
        <f t="shared" si="322"/>
        <v>#DIV/0!</v>
      </c>
      <c r="U689" s="25" t="e">
        <f t="shared" si="323"/>
        <v>#DIV/0!</v>
      </c>
      <c r="V689" s="25" t="e">
        <f t="shared" si="331"/>
        <v>#DIV/0!</v>
      </c>
      <c r="W689" s="25" t="e">
        <f t="shared" si="331"/>
        <v>#DIV/0!</v>
      </c>
      <c r="X689" s="25" t="e">
        <f t="shared" si="325"/>
        <v>#DIV/0!</v>
      </c>
      <c r="Y689" s="25" t="e">
        <f t="shared" si="335"/>
        <v>#DIV/0!</v>
      </c>
      <c r="Z689" s="25" t="e">
        <f t="shared" si="335"/>
        <v>#DIV/0!</v>
      </c>
      <c r="AA689" s="25" t="e">
        <f t="shared" si="335"/>
        <v>#DIV/0!</v>
      </c>
      <c r="AB689" s="25" t="e">
        <f t="shared" si="335"/>
        <v>#DIV/0!</v>
      </c>
      <c r="AC689" s="25" t="e">
        <f t="shared" si="335"/>
        <v>#DIV/0!</v>
      </c>
      <c r="AD689" s="25" t="e">
        <f t="shared" si="333"/>
        <v>#DIV/0!</v>
      </c>
      <c r="AE689" s="25" t="e">
        <f t="shared" si="333"/>
        <v>#DIV/0!</v>
      </c>
      <c r="AF689" s="25" t="e">
        <f t="shared" si="334"/>
        <v>#DIV/0!</v>
      </c>
      <c r="AG689" s="25" t="e">
        <f t="shared" si="334"/>
        <v>#DIV/0!</v>
      </c>
    </row>
    <row r="690" spans="1:33" x14ac:dyDescent="0.25">
      <c r="A690" s="1">
        <f>'Тулуз-Пьерон'!A694</f>
        <v>0</v>
      </c>
      <c r="B690" s="1" t="e">
        <f>AVERAGE('Тулуз-Пьерон'!H694:Q694)</f>
        <v>#DIV/0!</v>
      </c>
      <c r="C690" s="1" t="e">
        <f>AVERAGE('Тулуз-Пьерон'!R694:AA694)</f>
        <v>#DIV/0!</v>
      </c>
      <c r="D690" s="26" t="e">
        <f t="shared" si="312"/>
        <v>#DIV/0!</v>
      </c>
      <c r="E690" s="26" t="e">
        <f>STDEV('Тулуз-Пьерон'!H694:Q694)</f>
        <v>#DIV/0!</v>
      </c>
      <c r="F690" s="26" t="e">
        <f>STDEV('Тулуз-Пьерон'!R694:AA694)</f>
        <v>#DIV/0!</v>
      </c>
      <c r="G690" s="26" t="e">
        <f>SQRT(RSQ('Тулуз-Пьерон'!H694:Q694,'Тулуз-Пьерон'!R694:AA694))</f>
        <v>#DIV/0!</v>
      </c>
      <c r="J690" s="25" t="e">
        <f t="shared" si="313"/>
        <v>#DIV/0!</v>
      </c>
      <c r="K690" s="25" t="e">
        <f t="shared" si="314"/>
        <v>#DIV/0!</v>
      </c>
      <c r="L690" s="25" t="e">
        <f t="shared" si="315"/>
        <v>#DIV/0!</v>
      </c>
      <c r="M690" s="25" t="e">
        <f t="shared" si="330"/>
        <v>#DIV/0!</v>
      </c>
      <c r="N690" s="25" t="e">
        <f t="shared" si="330"/>
        <v>#DIV/0!</v>
      </c>
      <c r="O690" s="25" t="e">
        <f t="shared" si="317"/>
        <v>#DIV/0!</v>
      </c>
      <c r="P690" s="25" t="e">
        <f t="shared" si="318"/>
        <v>#DIV/0!</v>
      </c>
      <c r="Q690" s="25" t="e">
        <f t="shared" si="319"/>
        <v>#DIV/0!</v>
      </c>
      <c r="R690" s="25" t="e">
        <f t="shared" si="320"/>
        <v>#DIV/0!</v>
      </c>
      <c r="S690" s="25" t="e">
        <f t="shared" si="321"/>
        <v>#DIV/0!</v>
      </c>
      <c r="T690" s="25" t="e">
        <f t="shared" si="322"/>
        <v>#DIV/0!</v>
      </c>
      <c r="U690" s="25" t="e">
        <f t="shared" si="323"/>
        <v>#DIV/0!</v>
      </c>
      <c r="V690" s="25" t="e">
        <f t="shared" si="331"/>
        <v>#DIV/0!</v>
      </c>
      <c r="W690" s="25" t="e">
        <f t="shared" si="331"/>
        <v>#DIV/0!</v>
      </c>
      <c r="X690" s="25" t="e">
        <f t="shared" si="325"/>
        <v>#DIV/0!</v>
      </c>
      <c r="Y690" s="25" t="e">
        <f t="shared" si="335"/>
        <v>#DIV/0!</v>
      </c>
      <c r="Z690" s="25" t="e">
        <f t="shared" si="335"/>
        <v>#DIV/0!</v>
      </c>
      <c r="AA690" s="25" t="e">
        <f t="shared" si="335"/>
        <v>#DIV/0!</v>
      </c>
      <c r="AB690" s="25" t="e">
        <f t="shared" si="335"/>
        <v>#DIV/0!</v>
      </c>
      <c r="AC690" s="25" t="e">
        <f t="shared" si="335"/>
        <v>#DIV/0!</v>
      </c>
      <c r="AD690" s="25" t="e">
        <f t="shared" si="333"/>
        <v>#DIV/0!</v>
      </c>
      <c r="AE690" s="25" t="e">
        <f t="shared" si="333"/>
        <v>#DIV/0!</v>
      </c>
      <c r="AF690" s="25" t="e">
        <f t="shared" si="334"/>
        <v>#DIV/0!</v>
      </c>
      <c r="AG690" s="25" t="e">
        <f t="shared" si="334"/>
        <v>#DIV/0!</v>
      </c>
    </row>
    <row r="691" spans="1:33" x14ac:dyDescent="0.25">
      <c r="A691" s="1">
        <f>'Тулуз-Пьерон'!A695</f>
        <v>0</v>
      </c>
      <c r="B691" s="1" t="e">
        <f>AVERAGE('Тулуз-Пьерон'!H695:Q695)</f>
        <v>#DIV/0!</v>
      </c>
      <c r="C691" s="1" t="e">
        <f>AVERAGE('Тулуз-Пьерон'!R695:AA695)</f>
        <v>#DIV/0!</v>
      </c>
      <c r="D691" s="26" t="e">
        <f t="shared" si="312"/>
        <v>#DIV/0!</v>
      </c>
      <c r="E691" s="26" t="e">
        <f>STDEV('Тулуз-Пьерон'!H695:Q695)</f>
        <v>#DIV/0!</v>
      </c>
      <c r="F691" s="26" t="e">
        <f>STDEV('Тулуз-Пьерон'!R695:AA695)</f>
        <v>#DIV/0!</v>
      </c>
      <c r="G691" s="26" t="e">
        <f>SQRT(RSQ('Тулуз-Пьерон'!H695:Q695,'Тулуз-Пьерон'!R695:AA695))</f>
        <v>#DIV/0!</v>
      </c>
      <c r="J691" s="25" t="e">
        <f t="shared" si="313"/>
        <v>#DIV/0!</v>
      </c>
      <c r="K691" s="25" t="e">
        <f t="shared" si="314"/>
        <v>#DIV/0!</v>
      </c>
      <c r="L691" s="25" t="e">
        <f t="shared" si="315"/>
        <v>#DIV/0!</v>
      </c>
      <c r="M691" s="25" t="e">
        <f t="shared" ref="M691:N710" si="336">IF(AND($B691&gt;0,$B691&lt;=15),"ПАТОЛОГИЯ",IF(AND($B691&gt;15,$B691&lt;=25),"Слабая",IF(AND($B691&gt;25,$B691&lt;=36),"Средняя",IF(AND($B691&gt;36,$B691&lt;=48),"Хорошая",IF($B691&gt;48,"Высокая","ОШИБКА")))))</f>
        <v>#DIV/0!</v>
      </c>
      <c r="N691" s="25" t="e">
        <f t="shared" si="336"/>
        <v>#DIV/0!</v>
      </c>
      <c r="O691" s="25" t="e">
        <f t="shared" si="317"/>
        <v>#DIV/0!</v>
      </c>
      <c r="P691" s="25" t="e">
        <f t="shared" si="318"/>
        <v>#DIV/0!</v>
      </c>
      <c r="Q691" s="25" t="e">
        <f t="shared" si="319"/>
        <v>#DIV/0!</v>
      </c>
      <c r="R691" s="25" t="e">
        <f t="shared" si="320"/>
        <v>#DIV/0!</v>
      </c>
      <c r="S691" s="25" t="e">
        <f t="shared" si="321"/>
        <v>#DIV/0!</v>
      </c>
      <c r="T691" s="25" t="e">
        <f t="shared" si="322"/>
        <v>#DIV/0!</v>
      </c>
      <c r="U691" s="25" t="e">
        <f t="shared" si="323"/>
        <v>#DIV/0!</v>
      </c>
      <c r="V691" s="25" t="e">
        <f t="shared" ref="V691:W710" si="337">IF(AND($D691&gt;0,$D691&lt;=0.88),"ПАТОЛОГИЯ",IF(AND($D691&gt;0.88,$D691&lt;=0.91),"Слабая",IF(AND($D691&gt;0.91,$D691&lt;=0.95),"Средняя",IF(AND($D691&gt;0.95,$D691&lt;=0.97),"Хорошая",IF(AND($D691&gt;0.97,$D691&lt;=1),"Высокая","ОШИБКА")))))</f>
        <v>#DIV/0!</v>
      </c>
      <c r="W691" s="25" t="e">
        <f t="shared" si="337"/>
        <v>#DIV/0!</v>
      </c>
      <c r="X691" s="25" t="e">
        <f t="shared" si="325"/>
        <v>#DIV/0!</v>
      </c>
      <c r="Y691" s="25" t="e">
        <f t="shared" ref="Y691:AC700" si="338">IF(AND($D691&gt;0,$D691&lt;=0.89),"ПАТОЛОГИЯ",IF(AND($D691&gt;0.89,$D691&lt;=0.91),"Слабая",IF(AND($D691&gt;91,$D691&lt;=0.93),"Средняя",IF(AND($D691&gt;0.93,$D691&lt;=0.96),"Хорошая",IF(AND($D691&gt;0.96,$D691&lt;=1),"Высокая","ОШИБКА")))))</f>
        <v>#DIV/0!</v>
      </c>
      <c r="Z691" s="25" t="e">
        <f t="shared" si="338"/>
        <v>#DIV/0!</v>
      </c>
      <c r="AA691" s="25" t="e">
        <f t="shared" si="338"/>
        <v>#DIV/0!</v>
      </c>
      <c r="AB691" s="25" t="e">
        <f t="shared" si="338"/>
        <v>#DIV/0!</v>
      </c>
      <c r="AC691" s="25" t="e">
        <f t="shared" si="338"/>
        <v>#DIV/0!</v>
      </c>
      <c r="AD691" s="25" t="e">
        <f t="shared" ref="AD691:AE710" si="339">IF(AND($D691&gt;0,$D691&lt;=0.9),"ПАТОЛОГИЯ",IF($D691=0.91,"Слабая",IF(AND($D691&gt;0.91,$D691&lt;=0.94),"Средняя",IF(AND($D691&gt;0.94,$D691&lt;=0.97),"Хорошая",IF(AND($D691&gt;0.97,$D691&lt;=1),"Высокая","ОШИБКА")))))</f>
        <v>#DIV/0!</v>
      </c>
      <c r="AE691" s="25" t="e">
        <f t="shared" si="339"/>
        <v>#DIV/0!</v>
      </c>
      <c r="AF691" s="25" t="e">
        <f t="shared" ref="AF691:AG710" si="340">IF(AND($D691&gt;0,$D691&lt;=0.9),"ПАТОЛОГИЯ",IF(AND($D691&gt;0.9,$D691&lt;=92),"Слабая",IF(AND($D691&gt;92,$D691&lt;=0.95),"Средняя",IF(AND($D691&gt;0.95,$D691&lt;=0.97),"Хорошая",IF(AND($D691&gt;0.97,$D691&lt;=1),"Высокая","ОШИБКА")))))</f>
        <v>#DIV/0!</v>
      </c>
      <c r="AG691" s="25" t="e">
        <f t="shared" si="340"/>
        <v>#DIV/0!</v>
      </c>
    </row>
    <row r="692" spans="1:33" x14ac:dyDescent="0.25">
      <c r="A692" s="1">
        <f>'Тулуз-Пьерон'!A696</f>
        <v>0</v>
      </c>
      <c r="B692" s="1" t="e">
        <f>AVERAGE('Тулуз-Пьерон'!H696:Q696)</f>
        <v>#DIV/0!</v>
      </c>
      <c r="C692" s="1" t="e">
        <f>AVERAGE('Тулуз-Пьерон'!R696:AA696)</f>
        <v>#DIV/0!</v>
      </c>
      <c r="D692" s="26" t="e">
        <f t="shared" si="312"/>
        <v>#DIV/0!</v>
      </c>
      <c r="E692" s="26" t="e">
        <f>STDEV('Тулуз-Пьерон'!H696:Q696)</f>
        <v>#DIV/0!</v>
      </c>
      <c r="F692" s="26" t="e">
        <f>STDEV('Тулуз-Пьерон'!R696:AA696)</f>
        <v>#DIV/0!</v>
      </c>
      <c r="G692" s="26" t="e">
        <f>SQRT(RSQ('Тулуз-Пьерон'!H696:Q696,'Тулуз-Пьерон'!R696:AA696))</f>
        <v>#DIV/0!</v>
      </c>
      <c r="J692" s="25" t="e">
        <f t="shared" si="313"/>
        <v>#DIV/0!</v>
      </c>
      <c r="K692" s="25" t="e">
        <f t="shared" si="314"/>
        <v>#DIV/0!</v>
      </c>
      <c r="L692" s="25" t="e">
        <f t="shared" si="315"/>
        <v>#DIV/0!</v>
      </c>
      <c r="M692" s="25" t="e">
        <f t="shared" si="336"/>
        <v>#DIV/0!</v>
      </c>
      <c r="N692" s="25" t="e">
        <f t="shared" si="336"/>
        <v>#DIV/0!</v>
      </c>
      <c r="O692" s="25" t="e">
        <f t="shared" si="317"/>
        <v>#DIV/0!</v>
      </c>
      <c r="P692" s="25" t="e">
        <f t="shared" si="318"/>
        <v>#DIV/0!</v>
      </c>
      <c r="Q692" s="25" t="e">
        <f t="shared" si="319"/>
        <v>#DIV/0!</v>
      </c>
      <c r="R692" s="25" t="e">
        <f t="shared" si="320"/>
        <v>#DIV/0!</v>
      </c>
      <c r="S692" s="25" t="e">
        <f t="shared" si="321"/>
        <v>#DIV/0!</v>
      </c>
      <c r="T692" s="25" t="e">
        <f t="shared" si="322"/>
        <v>#DIV/0!</v>
      </c>
      <c r="U692" s="25" t="e">
        <f t="shared" si="323"/>
        <v>#DIV/0!</v>
      </c>
      <c r="V692" s="25" t="e">
        <f t="shared" si="337"/>
        <v>#DIV/0!</v>
      </c>
      <c r="W692" s="25" t="e">
        <f t="shared" si="337"/>
        <v>#DIV/0!</v>
      </c>
      <c r="X692" s="25" t="e">
        <f t="shared" si="325"/>
        <v>#DIV/0!</v>
      </c>
      <c r="Y692" s="25" t="e">
        <f t="shared" si="338"/>
        <v>#DIV/0!</v>
      </c>
      <c r="Z692" s="25" t="e">
        <f t="shared" si="338"/>
        <v>#DIV/0!</v>
      </c>
      <c r="AA692" s="25" t="e">
        <f t="shared" si="338"/>
        <v>#DIV/0!</v>
      </c>
      <c r="AB692" s="25" t="e">
        <f t="shared" si="338"/>
        <v>#DIV/0!</v>
      </c>
      <c r="AC692" s="25" t="e">
        <f t="shared" si="338"/>
        <v>#DIV/0!</v>
      </c>
      <c r="AD692" s="25" t="e">
        <f t="shared" si="339"/>
        <v>#DIV/0!</v>
      </c>
      <c r="AE692" s="25" t="e">
        <f t="shared" si="339"/>
        <v>#DIV/0!</v>
      </c>
      <c r="AF692" s="25" t="e">
        <f t="shared" si="340"/>
        <v>#DIV/0!</v>
      </c>
      <c r="AG692" s="25" t="e">
        <f t="shared" si="340"/>
        <v>#DIV/0!</v>
      </c>
    </row>
    <row r="693" spans="1:33" x14ac:dyDescent="0.25">
      <c r="A693" s="1">
        <f>'Тулуз-Пьерон'!A697</f>
        <v>0</v>
      </c>
      <c r="B693" s="1" t="e">
        <f>AVERAGE('Тулуз-Пьерон'!H697:Q697)</f>
        <v>#DIV/0!</v>
      </c>
      <c r="C693" s="1" t="e">
        <f>AVERAGE('Тулуз-Пьерон'!R697:AA697)</f>
        <v>#DIV/0!</v>
      </c>
      <c r="D693" s="26" t="e">
        <f t="shared" si="312"/>
        <v>#DIV/0!</v>
      </c>
      <c r="E693" s="26" t="e">
        <f>STDEV('Тулуз-Пьерон'!H697:Q697)</f>
        <v>#DIV/0!</v>
      </c>
      <c r="F693" s="26" t="e">
        <f>STDEV('Тулуз-Пьерон'!R697:AA697)</f>
        <v>#DIV/0!</v>
      </c>
      <c r="G693" s="26" t="e">
        <f>SQRT(RSQ('Тулуз-Пьерон'!H697:Q697,'Тулуз-Пьерон'!R697:AA697))</f>
        <v>#DIV/0!</v>
      </c>
      <c r="J693" s="25" t="e">
        <f t="shared" si="313"/>
        <v>#DIV/0!</v>
      </c>
      <c r="K693" s="25" t="e">
        <f t="shared" si="314"/>
        <v>#DIV/0!</v>
      </c>
      <c r="L693" s="25" t="e">
        <f t="shared" si="315"/>
        <v>#DIV/0!</v>
      </c>
      <c r="M693" s="25" t="e">
        <f t="shared" si="336"/>
        <v>#DIV/0!</v>
      </c>
      <c r="N693" s="25" t="e">
        <f t="shared" si="336"/>
        <v>#DIV/0!</v>
      </c>
      <c r="O693" s="25" t="e">
        <f t="shared" si="317"/>
        <v>#DIV/0!</v>
      </c>
      <c r="P693" s="25" t="e">
        <f t="shared" si="318"/>
        <v>#DIV/0!</v>
      </c>
      <c r="Q693" s="25" t="e">
        <f t="shared" si="319"/>
        <v>#DIV/0!</v>
      </c>
      <c r="R693" s="25" t="e">
        <f t="shared" si="320"/>
        <v>#DIV/0!</v>
      </c>
      <c r="S693" s="25" t="e">
        <f t="shared" si="321"/>
        <v>#DIV/0!</v>
      </c>
      <c r="T693" s="25" t="e">
        <f t="shared" si="322"/>
        <v>#DIV/0!</v>
      </c>
      <c r="U693" s="25" t="e">
        <f t="shared" si="323"/>
        <v>#DIV/0!</v>
      </c>
      <c r="V693" s="25" t="e">
        <f t="shared" si="337"/>
        <v>#DIV/0!</v>
      </c>
      <c r="W693" s="25" t="e">
        <f t="shared" si="337"/>
        <v>#DIV/0!</v>
      </c>
      <c r="X693" s="25" t="e">
        <f t="shared" si="325"/>
        <v>#DIV/0!</v>
      </c>
      <c r="Y693" s="25" t="e">
        <f t="shared" si="338"/>
        <v>#DIV/0!</v>
      </c>
      <c r="Z693" s="25" t="e">
        <f t="shared" si="338"/>
        <v>#DIV/0!</v>
      </c>
      <c r="AA693" s="25" t="e">
        <f t="shared" si="338"/>
        <v>#DIV/0!</v>
      </c>
      <c r="AB693" s="25" t="e">
        <f t="shared" si="338"/>
        <v>#DIV/0!</v>
      </c>
      <c r="AC693" s="25" t="e">
        <f t="shared" si="338"/>
        <v>#DIV/0!</v>
      </c>
      <c r="AD693" s="25" t="e">
        <f t="shared" si="339"/>
        <v>#DIV/0!</v>
      </c>
      <c r="AE693" s="25" t="e">
        <f t="shared" si="339"/>
        <v>#DIV/0!</v>
      </c>
      <c r="AF693" s="25" t="e">
        <f t="shared" si="340"/>
        <v>#DIV/0!</v>
      </c>
      <c r="AG693" s="25" t="e">
        <f t="shared" si="340"/>
        <v>#DIV/0!</v>
      </c>
    </row>
    <row r="694" spans="1:33" x14ac:dyDescent="0.25">
      <c r="A694" s="1">
        <f>'Тулуз-Пьерон'!A698</f>
        <v>0</v>
      </c>
      <c r="B694" s="1" t="e">
        <f>AVERAGE('Тулуз-Пьерон'!H698:Q698)</f>
        <v>#DIV/0!</v>
      </c>
      <c r="C694" s="1" t="e">
        <f>AVERAGE('Тулуз-Пьерон'!R698:AA698)</f>
        <v>#DIV/0!</v>
      </c>
      <c r="D694" s="26" t="e">
        <f t="shared" si="312"/>
        <v>#DIV/0!</v>
      </c>
      <c r="E694" s="26" t="e">
        <f>STDEV('Тулуз-Пьерон'!H698:Q698)</f>
        <v>#DIV/0!</v>
      </c>
      <c r="F694" s="26" t="e">
        <f>STDEV('Тулуз-Пьерон'!R698:AA698)</f>
        <v>#DIV/0!</v>
      </c>
      <c r="G694" s="26" t="e">
        <f>SQRT(RSQ('Тулуз-Пьерон'!H698:Q698,'Тулуз-Пьерон'!R698:AA698))</f>
        <v>#DIV/0!</v>
      </c>
      <c r="J694" s="25" t="e">
        <f t="shared" si="313"/>
        <v>#DIV/0!</v>
      </c>
      <c r="K694" s="25" t="e">
        <f t="shared" si="314"/>
        <v>#DIV/0!</v>
      </c>
      <c r="L694" s="25" t="e">
        <f t="shared" si="315"/>
        <v>#DIV/0!</v>
      </c>
      <c r="M694" s="25" t="e">
        <f t="shared" si="336"/>
        <v>#DIV/0!</v>
      </c>
      <c r="N694" s="25" t="e">
        <f t="shared" si="336"/>
        <v>#DIV/0!</v>
      </c>
      <c r="O694" s="25" t="e">
        <f t="shared" si="317"/>
        <v>#DIV/0!</v>
      </c>
      <c r="P694" s="25" t="e">
        <f t="shared" si="318"/>
        <v>#DIV/0!</v>
      </c>
      <c r="Q694" s="25" t="e">
        <f t="shared" si="319"/>
        <v>#DIV/0!</v>
      </c>
      <c r="R694" s="25" t="e">
        <f t="shared" si="320"/>
        <v>#DIV/0!</v>
      </c>
      <c r="S694" s="25" t="e">
        <f t="shared" si="321"/>
        <v>#DIV/0!</v>
      </c>
      <c r="T694" s="25" t="e">
        <f t="shared" si="322"/>
        <v>#DIV/0!</v>
      </c>
      <c r="U694" s="25" t="e">
        <f t="shared" si="323"/>
        <v>#DIV/0!</v>
      </c>
      <c r="V694" s="25" t="e">
        <f t="shared" si="337"/>
        <v>#DIV/0!</v>
      </c>
      <c r="W694" s="25" t="e">
        <f t="shared" si="337"/>
        <v>#DIV/0!</v>
      </c>
      <c r="X694" s="25" t="e">
        <f t="shared" si="325"/>
        <v>#DIV/0!</v>
      </c>
      <c r="Y694" s="25" t="e">
        <f t="shared" si="338"/>
        <v>#DIV/0!</v>
      </c>
      <c r="Z694" s="25" t="e">
        <f t="shared" si="338"/>
        <v>#DIV/0!</v>
      </c>
      <c r="AA694" s="25" t="e">
        <f t="shared" si="338"/>
        <v>#DIV/0!</v>
      </c>
      <c r="AB694" s="25" t="e">
        <f t="shared" si="338"/>
        <v>#DIV/0!</v>
      </c>
      <c r="AC694" s="25" t="e">
        <f t="shared" si="338"/>
        <v>#DIV/0!</v>
      </c>
      <c r="AD694" s="25" t="e">
        <f t="shared" si="339"/>
        <v>#DIV/0!</v>
      </c>
      <c r="AE694" s="25" t="e">
        <f t="shared" si="339"/>
        <v>#DIV/0!</v>
      </c>
      <c r="AF694" s="25" t="e">
        <f t="shared" si="340"/>
        <v>#DIV/0!</v>
      </c>
      <c r="AG694" s="25" t="e">
        <f t="shared" si="340"/>
        <v>#DIV/0!</v>
      </c>
    </row>
    <row r="695" spans="1:33" x14ac:dyDescent="0.25">
      <c r="A695" s="1">
        <f>'Тулуз-Пьерон'!A699</f>
        <v>0</v>
      </c>
      <c r="B695" s="1" t="e">
        <f>AVERAGE('Тулуз-Пьерон'!H699:Q699)</f>
        <v>#DIV/0!</v>
      </c>
      <c r="C695" s="1" t="e">
        <f>AVERAGE('Тулуз-Пьерон'!R699:AA699)</f>
        <v>#DIV/0!</v>
      </c>
      <c r="D695" s="26" t="e">
        <f t="shared" si="312"/>
        <v>#DIV/0!</v>
      </c>
      <c r="E695" s="26" t="e">
        <f>STDEV('Тулуз-Пьерон'!H699:Q699)</f>
        <v>#DIV/0!</v>
      </c>
      <c r="F695" s="26" t="e">
        <f>STDEV('Тулуз-Пьерон'!R699:AA699)</f>
        <v>#DIV/0!</v>
      </c>
      <c r="G695" s="26" t="e">
        <f>SQRT(RSQ('Тулуз-Пьерон'!H699:Q699,'Тулуз-Пьерон'!R699:AA699))</f>
        <v>#DIV/0!</v>
      </c>
      <c r="J695" s="25" t="e">
        <f t="shared" si="313"/>
        <v>#DIV/0!</v>
      </c>
      <c r="K695" s="25" t="e">
        <f t="shared" si="314"/>
        <v>#DIV/0!</v>
      </c>
      <c r="L695" s="25" t="e">
        <f t="shared" si="315"/>
        <v>#DIV/0!</v>
      </c>
      <c r="M695" s="25" t="e">
        <f t="shared" si="336"/>
        <v>#DIV/0!</v>
      </c>
      <c r="N695" s="25" t="e">
        <f t="shared" si="336"/>
        <v>#DIV/0!</v>
      </c>
      <c r="O695" s="25" t="e">
        <f t="shared" si="317"/>
        <v>#DIV/0!</v>
      </c>
      <c r="P695" s="25" t="e">
        <f t="shared" si="318"/>
        <v>#DIV/0!</v>
      </c>
      <c r="Q695" s="25" t="e">
        <f t="shared" si="319"/>
        <v>#DIV/0!</v>
      </c>
      <c r="R695" s="25" t="e">
        <f t="shared" si="320"/>
        <v>#DIV/0!</v>
      </c>
      <c r="S695" s="25" t="e">
        <f t="shared" si="321"/>
        <v>#DIV/0!</v>
      </c>
      <c r="T695" s="25" t="e">
        <f t="shared" si="322"/>
        <v>#DIV/0!</v>
      </c>
      <c r="U695" s="25" t="e">
        <f t="shared" si="323"/>
        <v>#DIV/0!</v>
      </c>
      <c r="V695" s="25" t="e">
        <f t="shared" si="337"/>
        <v>#DIV/0!</v>
      </c>
      <c r="W695" s="25" t="e">
        <f t="shared" si="337"/>
        <v>#DIV/0!</v>
      </c>
      <c r="X695" s="25" t="e">
        <f t="shared" si="325"/>
        <v>#DIV/0!</v>
      </c>
      <c r="Y695" s="25" t="e">
        <f t="shared" si="338"/>
        <v>#DIV/0!</v>
      </c>
      <c r="Z695" s="25" t="e">
        <f t="shared" si="338"/>
        <v>#DIV/0!</v>
      </c>
      <c r="AA695" s="25" t="e">
        <f t="shared" si="338"/>
        <v>#DIV/0!</v>
      </c>
      <c r="AB695" s="25" t="e">
        <f t="shared" si="338"/>
        <v>#DIV/0!</v>
      </c>
      <c r="AC695" s="25" t="e">
        <f t="shared" si="338"/>
        <v>#DIV/0!</v>
      </c>
      <c r="AD695" s="25" t="e">
        <f t="shared" si="339"/>
        <v>#DIV/0!</v>
      </c>
      <c r="AE695" s="25" t="e">
        <f t="shared" si="339"/>
        <v>#DIV/0!</v>
      </c>
      <c r="AF695" s="25" t="e">
        <f t="shared" si="340"/>
        <v>#DIV/0!</v>
      </c>
      <c r="AG695" s="25" t="e">
        <f t="shared" si="340"/>
        <v>#DIV/0!</v>
      </c>
    </row>
    <row r="696" spans="1:33" x14ac:dyDescent="0.25">
      <c r="A696" s="1">
        <f>'Тулуз-Пьерон'!A700</f>
        <v>0</v>
      </c>
      <c r="B696" s="1" t="e">
        <f>AVERAGE('Тулуз-Пьерон'!H700:Q700)</f>
        <v>#DIV/0!</v>
      </c>
      <c r="C696" s="1" t="e">
        <f>AVERAGE('Тулуз-Пьерон'!R700:AA700)</f>
        <v>#DIV/0!</v>
      </c>
      <c r="D696" s="26" t="e">
        <f t="shared" si="312"/>
        <v>#DIV/0!</v>
      </c>
      <c r="E696" s="26" t="e">
        <f>STDEV('Тулуз-Пьерон'!H700:Q700)</f>
        <v>#DIV/0!</v>
      </c>
      <c r="F696" s="26" t="e">
        <f>STDEV('Тулуз-Пьерон'!R700:AA700)</f>
        <v>#DIV/0!</v>
      </c>
      <c r="G696" s="26" t="e">
        <f>SQRT(RSQ('Тулуз-Пьерон'!H700:Q700,'Тулуз-Пьерон'!R700:AA700))</f>
        <v>#DIV/0!</v>
      </c>
      <c r="J696" s="25" t="e">
        <f t="shared" si="313"/>
        <v>#DIV/0!</v>
      </c>
      <c r="K696" s="25" t="e">
        <f t="shared" si="314"/>
        <v>#DIV/0!</v>
      </c>
      <c r="L696" s="25" t="e">
        <f t="shared" si="315"/>
        <v>#DIV/0!</v>
      </c>
      <c r="M696" s="25" t="e">
        <f t="shared" si="336"/>
        <v>#DIV/0!</v>
      </c>
      <c r="N696" s="25" t="e">
        <f t="shared" si="336"/>
        <v>#DIV/0!</v>
      </c>
      <c r="O696" s="25" t="e">
        <f t="shared" si="317"/>
        <v>#DIV/0!</v>
      </c>
      <c r="P696" s="25" t="e">
        <f t="shared" si="318"/>
        <v>#DIV/0!</v>
      </c>
      <c r="Q696" s="25" t="e">
        <f t="shared" si="319"/>
        <v>#DIV/0!</v>
      </c>
      <c r="R696" s="25" t="e">
        <f t="shared" si="320"/>
        <v>#DIV/0!</v>
      </c>
      <c r="S696" s="25" t="e">
        <f t="shared" si="321"/>
        <v>#DIV/0!</v>
      </c>
      <c r="T696" s="25" t="e">
        <f t="shared" si="322"/>
        <v>#DIV/0!</v>
      </c>
      <c r="U696" s="25" t="e">
        <f t="shared" si="323"/>
        <v>#DIV/0!</v>
      </c>
      <c r="V696" s="25" t="e">
        <f t="shared" si="337"/>
        <v>#DIV/0!</v>
      </c>
      <c r="W696" s="25" t="e">
        <f t="shared" si="337"/>
        <v>#DIV/0!</v>
      </c>
      <c r="X696" s="25" t="e">
        <f t="shared" si="325"/>
        <v>#DIV/0!</v>
      </c>
      <c r="Y696" s="25" t="e">
        <f t="shared" si="338"/>
        <v>#DIV/0!</v>
      </c>
      <c r="Z696" s="25" t="e">
        <f t="shared" si="338"/>
        <v>#DIV/0!</v>
      </c>
      <c r="AA696" s="25" t="e">
        <f t="shared" si="338"/>
        <v>#DIV/0!</v>
      </c>
      <c r="AB696" s="25" t="e">
        <f t="shared" si="338"/>
        <v>#DIV/0!</v>
      </c>
      <c r="AC696" s="25" t="e">
        <f t="shared" si="338"/>
        <v>#DIV/0!</v>
      </c>
      <c r="AD696" s="25" t="e">
        <f t="shared" si="339"/>
        <v>#DIV/0!</v>
      </c>
      <c r="AE696" s="25" t="e">
        <f t="shared" si="339"/>
        <v>#DIV/0!</v>
      </c>
      <c r="AF696" s="25" t="e">
        <f t="shared" si="340"/>
        <v>#DIV/0!</v>
      </c>
      <c r="AG696" s="25" t="e">
        <f t="shared" si="340"/>
        <v>#DIV/0!</v>
      </c>
    </row>
    <row r="697" spans="1:33" x14ac:dyDescent="0.25">
      <c r="A697" s="1">
        <f>'Тулуз-Пьерон'!A701</f>
        <v>0</v>
      </c>
      <c r="B697" s="1" t="e">
        <f>AVERAGE('Тулуз-Пьерон'!H701:Q701)</f>
        <v>#DIV/0!</v>
      </c>
      <c r="C697" s="1" t="e">
        <f>AVERAGE('Тулуз-Пьерон'!R701:AA701)</f>
        <v>#DIV/0!</v>
      </c>
      <c r="D697" s="26" t="e">
        <f t="shared" si="312"/>
        <v>#DIV/0!</v>
      </c>
      <c r="E697" s="26" t="e">
        <f>STDEV('Тулуз-Пьерон'!H701:Q701)</f>
        <v>#DIV/0!</v>
      </c>
      <c r="F697" s="26" t="e">
        <f>STDEV('Тулуз-Пьерон'!R701:AA701)</f>
        <v>#DIV/0!</v>
      </c>
      <c r="G697" s="26" t="e">
        <f>SQRT(RSQ('Тулуз-Пьерон'!H701:Q701,'Тулуз-Пьерон'!R701:AA701))</f>
        <v>#DIV/0!</v>
      </c>
      <c r="J697" s="25" t="e">
        <f t="shared" si="313"/>
        <v>#DIV/0!</v>
      </c>
      <c r="K697" s="25" t="e">
        <f t="shared" si="314"/>
        <v>#DIV/0!</v>
      </c>
      <c r="L697" s="25" t="e">
        <f t="shared" si="315"/>
        <v>#DIV/0!</v>
      </c>
      <c r="M697" s="25" t="e">
        <f t="shared" si="336"/>
        <v>#DIV/0!</v>
      </c>
      <c r="N697" s="25" t="e">
        <f t="shared" si="336"/>
        <v>#DIV/0!</v>
      </c>
      <c r="O697" s="25" t="e">
        <f t="shared" si="317"/>
        <v>#DIV/0!</v>
      </c>
      <c r="P697" s="25" t="e">
        <f t="shared" si="318"/>
        <v>#DIV/0!</v>
      </c>
      <c r="Q697" s="25" t="e">
        <f t="shared" si="319"/>
        <v>#DIV/0!</v>
      </c>
      <c r="R697" s="25" t="e">
        <f t="shared" si="320"/>
        <v>#DIV/0!</v>
      </c>
      <c r="S697" s="25" t="e">
        <f t="shared" si="321"/>
        <v>#DIV/0!</v>
      </c>
      <c r="T697" s="25" t="e">
        <f t="shared" si="322"/>
        <v>#DIV/0!</v>
      </c>
      <c r="U697" s="25" t="e">
        <f t="shared" si="323"/>
        <v>#DIV/0!</v>
      </c>
      <c r="V697" s="25" t="e">
        <f t="shared" si="337"/>
        <v>#DIV/0!</v>
      </c>
      <c r="W697" s="25" t="e">
        <f t="shared" si="337"/>
        <v>#DIV/0!</v>
      </c>
      <c r="X697" s="25" t="e">
        <f t="shared" si="325"/>
        <v>#DIV/0!</v>
      </c>
      <c r="Y697" s="25" t="e">
        <f t="shared" si="338"/>
        <v>#DIV/0!</v>
      </c>
      <c r="Z697" s="25" t="e">
        <f t="shared" si="338"/>
        <v>#DIV/0!</v>
      </c>
      <c r="AA697" s="25" t="e">
        <f t="shared" si="338"/>
        <v>#DIV/0!</v>
      </c>
      <c r="AB697" s="25" t="e">
        <f t="shared" si="338"/>
        <v>#DIV/0!</v>
      </c>
      <c r="AC697" s="25" t="e">
        <f t="shared" si="338"/>
        <v>#DIV/0!</v>
      </c>
      <c r="AD697" s="25" t="e">
        <f t="shared" si="339"/>
        <v>#DIV/0!</v>
      </c>
      <c r="AE697" s="25" t="e">
        <f t="shared" si="339"/>
        <v>#DIV/0!</v>
      </c>
      <c r="AF697" s="25" t="e">
        <f t="shared" si="340"/>
        <v>#DIV/0!</v>
      </c>
      <c r="AG697" s="25" t="e">
        <f t="shared" si="340"/>
        <v>#DIV/0!</v>
      </c>
    </row>
    <row r="698" spans="1:33" x14ac:dyDescent="0.25">
      <c r="A698" s="1">
        <f>'Тулуз-Пьерон'!A702</f>
        <v>0</v>
      </c>
      <c r="B698" s="1" t="e">
        <f>AVERAGE('Тулуз-Пьерон'!H702:Q702)</f>
        <v>#DIV/0!</v>
      </c>
      <c r="C698" s="1" t="e">
        <f>AVERAGE('Тулуз-Пьерон'!R702:AA702)</f>
        <v>#DIV/0!</v>
      </c>
      <c r="D698" s="26" t="e">
        <f t="shared" si="312"/>
        <v>#DIV/0!</v>
      </c>
      <c r="E698" s="26" t="e">
        <f>STDEV('Тулуз-Пьерон'!H702:Q702)</f>
        <v>#DIV/0!</v>
      </c>
      <c r="F698" s="26" t="e">
        <f>STDEV('Тулуз-Пьерон'!R702:AA702)</f>
        <v>#DIV/0!</v>
      </c>
      <c r="G698" s="26" t="e">
        <f>SQRT(RSQ('Тулуз-Пьерон'!H702:Q702,'Тулуз-Пьерон'!R702:AA702))</f>
        <v>#DIV/0!</v>
      </c>
      <c r="J698" s="25" t="e">
        <f t="shared" si="313"/>
        <v>#DIV/0!</v>
      </c>
      <c r="K698" s="25" t="e">
        <f t="shared" si="314"/>
        <v>#DIV/0!</v>
      </c>
      <c r="L698" s="25" t="e">
        <f t="shared" si="315"/>
        <v>#DIV/0!</v>
      </c>
      <c r="M698" s="25" t="e">
        <f t="shared" si="336"/>
        <v>#DIV/0!</v>
      </c>
      <c r="N698" s="25" t="e">
        <f t="shared" si="336"/>
        <v>#DIV/0!</v>
      </c>
      <c r="O698" s="25" t="e">
        <f t="shared" si="317"/>
        <v>#DIV/0!</v>
      </c>
      <c r="P698" s="25" t="e">
        <f t="shared" si="318"/>
        <v>#DIV/0!</v>
      </c>
      <c r="Q698" s="25" t="e">
        <f t="shared" si="319"/>
        <v>#DIV/0!</v>
      </c>
      <c r="R698" s="25" t="e">
        <f t="shared" si="320"/>
        <v>#DIV/0!</v>
      </c>
      <c r="S698" s="25" t="e">
        <f t="shared" si="321"/>
        <v>#DIV/0!</v>
      </c>
      <c r="T698" s="25" t="e">
        <f t="shared" si="322"/>
        <v>#DIV/0!</v>
      </c>
      <c r="U698" s="25" t="e">
        <f t="shared" si="323"/>
        <v>#DIV/0!</v>
      </c>
      <c r="V698" s="25" t="e">
        <f t="shared" si="337"/>
        <v>#DIV/0!</v>
      </c>
      <c r="W698" s="25" t="e">
        <f t="shared" si="337"/>
        <v>#DIV/0!</v>
      </c>
      <c r="X698" s="25" t="e">
        <f t="shared" si="325"/>
        <v>#DIV/0!</v>
      </c>
      <c r="Y698" s="25" t="e">
        <f t="shared" si="338"/>
        <v>#DIV/0!</v>
      </c>
      <c r="Z698" s="25" t="e">
        <f t="shared" si="338"/>
        <v>#DIV/0!</v>
      </c>
      <c r="AA698" s="25" t="e">
        <f t="shared" si="338"/>
        <v>#DIV/0!</v>
      </c>
      <c r="AB698" s="25" t="e">
        <f t="shared" si="338"/>
        <v>#DIV/0!</v>
      </c>
      <c r="AC698" s="25" t="e">
        <f t="shared" si="338"/>
        <v>#DIV/0!</v>
      </c>
      <c r="AD698" s="25" t="e">
        <f t="shared" si="339"/>
        <v>#DIV/0!</v>
      </c>
      <c r="AE698" s="25" t="e">
        <f t="shared" si="339"/>
        <v>#DIV/0!</v>
      </c>
      <c r="AF698" s="25" t="e">
        <f t="shared" si="340"/>
        <v>#DIV/0!</v>
      </c>
      <c r="AG698" s="25" t="e">
        <f t="shared" si="340"/>
        <v>#DIV/0!</v>
      </c>
    </row>
    <row r="699" spans="1:33" x14ac:dyDescent="0.25">
      <c r="A699" s="1">
        <f>'Тулуз-Пьерон'!A703</f>
        <v>0</v>
      </c>
      <c r="B699" s="1" t="e">
        <f>AVERAGE('Тулуз-Пьерон'!H703:Q703)</f>
        <v>#DIV/0!</v>
      </c>
      <c r="C699" s="1" t="e">
        <f>AVERAGE('Тулуз-Пьерон'!R703:AA703)</f>
        <v>#DIV/0!</v>
      </c>
      <c r="D699" s="26" t="e">
        <f t="shared" si="312"/>
        <v>#DIV/0!</v>
      </c>
      <c r="E699" s="26" t="e">
        <f>STDEV('Тулуз-Пьерон'!H703:Q703)</f>
        <v>#DIV/0!</v>
      </c>
      <c r="F699" s="26" t="e">
        <f>STDEV('Тулуз-Пьерон'!R703:AA703)</f>
        <v>#DIV/0!</v>
      </c>
      <c r="G699" s="26" t="e">
        <f>SQRT(RSQ('Тулуз-Пьерон'!H703:Q703,'Тулуз-Пьерон'!R703:AA703))</f>
        <v>#DIV/0!</v>
      </c>
      <c r="J699" s="25" t="e">
        <f t="shared" si="313"/>
        <v>#DIV/0!</v>
      </c>
      <c r="K699" s="25" t="e">
        <f t="shared" si="314"/>
        <v>#DIV/0!</v>
      </c>
      <c r="L699" s="25" t="e">
        <f t="shared" si="315"/>
        <v>#DIV/0!</v>
      </c>
      <c r="M699" s="25" t="e">
        <f t="shared" si="336"/>
        <v>#DIV/0!</v>
      </c>
      <c r="N699" s="25" t="e">
        <f t="shared" si="336"/>
        <v>#DIV/0!</v>
      </c>
      <c r="O699" s="25" t="e">
        <f t="shared" si="317"/>
        <v>#DIV/0!</v>
      </c>
      <c r="P699" s="25" t="e">
        <f t="shared" si="318"/>
        <v>#DIV/0!</v>
      </c>
      <c r="Q699" s="25" t="e">
        <f t="shared" si="319"/>
        <v>#DIV/0!</v>
      </c>
      <c r="R699" s="25" t="e">
        <f t="shared" si="320"/>
        <v>#DIV/0!</v>
      </c>
      <c r="S699" s="25" t="e">
        <f t="shared" si="321"/>
        <v>#DIV/0!</v>
      </c>
      <c r="T699" s="25" t="e">
        <f t="shared" si="322"/>
        <v>#DIV/0!</v>
      </c>
      <c r="U699" s="25" t="e">
        <f t="shared" si="323"/>
        <v>#DIV/0!</v>
      </c>
      <c r="V699" s="25" t="e">
        <f t="shared" si="337"/>
        <v>#DIV/0!</v>
      </c>
      <c r="W699" s="25" t="e">
        <f t="shared" si="337"/>
        <v>#DIV/0!</v>
      </c>
      <c r="X699" s="25" t="e">
        <f t="shared" si="325"/>
        <v>#DIV/0!</v>
      </c>
      <c r="Y699" s="25" t="e">
        <f t="shared" si="338"/>
        <v>#DIV/0!</v>
      </c>
      <c r="Z699" s="25" t="e">
        <f t="shared" si="338"/>
        <v>#DIV/0!</v>
      </c>
      <c r="AA699" s="25" t="e">
        <f t="shared" si="338"/>
        <v>#DIV/0!</v>
      </c>
      <c r="AB699" s="25" t="e">
        <f t="shared" si="338"/>
        <v>#DIV/0!</v>
      </c>
      <c r="AC699" s="25" t="e">
        <f t="shared" si="338"/>
        <v>#DIV/0!</v>
      </c>
      <c r="AD699" s="25" t="e">
        <f t="shared" si="339"/>
        <v>#DIV/0!</v>
      </c>
      <c r="AE699" s="25" t="e">
        <f t="shared" si="339"/>
        <v>#DIV/0!</v>
      </c>
      <c r="AF699" s="25" t="e">
        <f t="shared" si="340"/>
        <v>#DIV/0!</v>
      </c>
      <c r="AG699" s="25" t="e">
        <f t="shared" si="340"/>
        <v>#DIV/0!</v>
      </c>
    </row>
    <row r="700" spans="1:33" x14ac:dyDescent="0.25">
      <c r="A700" s="1">
        <f>'Тулуз-Пьерон'!A704</f>
        <v>0</v>
      </c>
      <c r="B700" s="1" t="e">
        <f>AVERAGE('Тулуз-Пьерон'!H704:Q704)</f>
        <v>#DIV/0!</v>
      </c>
      <c r="C700" s="1" t="e">
        <f>AVERAGE('Тулуз-Пьерон'!R704:AA704)</f>
        <v>#DIV/0!</v>
      </c>
      <c r="D700" s="26" t="e">
        <f t="shared" si="312"/>
        <v>#DIV/0!</v>
      </c>
      <c r="E700" s="26" t="e">
        <f>STDEV('Тулуз-Пьерон'!H704:Q704)</f>
        <v>#DIV/0!</v>
      </c>
      <c r="F700" s="26" t="e">
        <f>STDEV('Тулуз-Пьерон'!R704:AA704)</f>
        <v>#DIV/0!</v>
      </c>
      <c r="G700" s="26" t="e">
        <f>SQRT(RSQ('Тулуз-Пьерон'!H704:Q704,'Тулуз-Пьерон'!R704:AA704))</f>
        <v>#DIV/0!</v>
      </c>
      <c r="J700" s="25" t="e">
        <f t="shared" si="313"/>
        <v>#DIV/0!</v>
      </c>
      <c r="K700" s="25" t="e">
        <f t="shared" si="314"/>
        <v>#DIV/0!</v>
      </c>
      <c r="L700" s="25" t="e">
        <f t="shared" si="315"/>
        <v>#DIV/0!</v>
      </c>
      <c r="M700" s="25" t="e">
        <f t="shared" si="336"/>
        <v>#DIV/0!</v>
      </c>
      <c r="N700" s="25" t="e">
        <f t="shared" si="336"/>
        <v>#DIV/0!</v>
      </c>
      <c r="O700" s="25" t="e">
        <f t="shared" si="317"/>
        <v>#DIV/0!</v>
      </c>
      <c r="P700" s="25" t="e">
        <f t="shared" si="318"/>
        <v>#DIV/0!</v>
      </c>
      <c r="Q700" s="25" t="e">
        <f t="shared" si="319"/>
        <v>#DIV/0!</v>
      </c>
      <c r="R700" s="25" t="e">
        <f t="shared" si="320"/>
        <v>#DIV/0!</v>
      </c>
      <c r="S700" s="25" t="e">
        <f t="shared" si="321"/>
        <v>#DIV/0!</v>
      </c>
      <c r="T700" s="25" t="e">
        <f t="shared" si="322"/>
        <v>#DIV/0!</v>
      </c>
      <c r="U700" s="25" t="e">
        <f t="shared" si="323"/>
        <v>#DIV/0!</v>
      </c>
      <c r="V700" s="25" t="e">
        <f t="shared" si="337"/>
        <v>#DIV/0!</v>
      </c>
      <c r="W700" s="25" t="e">
        <f t="shared" si="337"/>
        <v>#DIV/0!</v>
      </c>
      <c r="X700" s="25" t="e">
        <f t="shared" si="325"/>
        <v>#DIV/0!</v>
      </c>
      <c r="Y700" s="25" t="e">
        <f t="shared" si="338"/>
        <v>#DIV/0!</v>
      </c>
      <c r="Z700" s="25" t="e">
        <f t="shared" si="338"/>
        <v>#DIV/0!</v>
      </c>
      <c r="AA700" s="25" t="e">
        <f t="shared" si="338"/>
        <v>#DIV/0!</v>
      </c>
      <c r="AB700" s="25" t="e">
        <f t="shared" si="338"/>
        <v>#DIV/0!</v>
      </c>
      <c r="AC700" s="25" t="e">
        <f t="shared" si="338"/>
        <v>#DIV/0!</v>
      </c>
      <c r="AD700" s="25" t="e">
        <f t="shared" si="339"/>
        <v>#DIV/0!</v>
      </c>
      <c r="AE700" s="25" t="e">
        <f t="shared" si="339"/>
        <v>#DIV/0!</v>
      </c>
      <c r="AF700" s="25" t="e">
        <f t="shared" si="340"/>
        <v>#DIV/0!</v>
      </c>
      <c r="AG700" s="25" t="e">
        <f t="shared" si="340"/>
        <v>#DIV/0!</v>
      </c>
    </row>
    <row r="701" spans="1:33" x14ac:dyDescent="0.25">
      <c r="A701" s="1">
        <f>'Тулуз-Пьерон'!A705</f>
        <v>0</v>
      </c>
      <c r="B701" s="1" t="e">
        <f>AVERAGE('Тулуз-Пьерон'!H705:Q705)</f>
        <v>#DIV/0!</v>
      </c>
      <c r="C701" s="1" t="e">
        <f>AVERAGE('Тулуз-Пьерон'!R705:AA705)</f>
        <v>#DIV/0!</v>
      </c>
      <c r="D701" s="26" t="e">
        <f t="shared" si="312"/>
        <v>#DIV/0!</v>
      </c>
      <c r="E701" s="26" t="e">
        <f>STDEV('Тулуз-Пьерон'!H705:Q705)</f>
        <v>#DIV/0!</v>
      </c>
      <c r="F701" s="26" t="e">
        <f>STDEV('Тулуз-Пьерон'!R705:AA705)</f>
        <v>#DIV/0!</v>
      </c>
      <c r="G701" s="26" t="e">
        <f>SQRT(RSQ('Тулуз-Пьерон'!H705:Q705,'Тулуз-Пьерон'!R705:AA705))</f>
        <v>#DIV/0!</v>
      </c>
      <c r="J701" s="25" t="e">
        <f t="shared" si="313"/>
        <v>#DIV/0!</v>
      </c>
      <c r="K701" s="25" t="e">
        <f t="shared" si="314"/>
        <v>#DIV/0!</v>
      </c>
      <c r="L701" s="25" t="e">
        <f t="shared" si="315"/>
        <v>#DIV/0!</v>
      </c>
      <c r="M701" s="25" t="e">
        <f t="shared" si="336"/>
        <v>#DIV/0!</v>
      </c>
      <c r="N701" s="25" t="e">
        <f t="shared" si="336"/>
        <v>#DIV/0!</v>
      </c>
      <c r="O701" s="25" t="e">
        <f t="shared" si="317"/>
        <v>#DIV/0!</v>
      </c>
      <c r="P701" s="25" t="e">
        <f t="shared" si="318"/>
        <v>#DIV/0!</v>
      </c>
      <c r="Q701" s="25" t="e">
        <f t="shared" si="319"/>
        <v>#DIV/0!</v>
      </c>
      <c r="R701" s="25" t="e">
        <f t="shared" si="320"/>
        <v>#DIV/0!</v>
      </c>
      <c r="S701" s="25" t="e">
        <f t="shared" si="321"/>
        <v>#DIV/0!</v>
      </c>
      <c r="T701" s="25" t="e">
        <f t="shared" si="322"/>
        <v>#DIV/0!</v>
      </c>
      <c r="U701" s="25" t="e">
        <f t="shared" si="323"/>
        <v>#DIV/0!</v>
      </c>
      <c r="V701" s="25" t="e">
        <f t="shared" si="337"/>
        <v>#DIV/0!</v>
      </c>
      <c r="W701" s="25" t="e">
        <f t="shared" si="337"/>
        <v>#DIV/0!</v>
      </c>
      <c r="X701" s="25" t="e">
        <f t="shared" si="325"/>
        <v>#DIV/0!</v>
      </c>
      <c r="Y701" s="25" t="e">
        <f t="shared" ref="Y701:AC710" si="341">IF(AND($D701&gt;0,$D701&lt;=0.89),"ПАТОЛОГИЯ",IF(AND($D701&gt;0.89,$D701&lt;=0.91),"Слабая",IF(AND($D701&gt;91,$D701&lt;=0.93),"Средняя",IF(AND($D701&gt;0.93,$D701&lt;=0.96),"Хорошая",IF(AND($D701&gt;0.96,$D701&lt;=1),"Высокая","ОШИБКА")))))</f>
        <v>#DIV/0!</v>
      </c>
      <c r="Z701" s="25" t="e">
        <f t="shared" si="341"/>
        <v>#DIV/0!</v>
      </c>
      <c r="AA701" s="25" t="e">
        <f t="shared" si="341"/>
        <v>#DIV/0!</v>
      </c>
      <c r="AB701" s="25" t="e">
        <f t="shared" si="341"/>
        <v>#DIV/0!</v>
      </c>
      <c r="AC701" s="25" t="e">
        <f t="shared" si="341"/>
        <v>#DIV/0!</v>
      </c>
      <c r="AD701" s="25" t="e">
        <f t="shared" si="339"/>
        <v>#DIV/0!</v>
      </c>
      <c r="AE701" s="25" t="e">
        <f t="shared" si="339"/>
        <v>#DIV/0!</v>
      </c>
      <c r="AF701" s="25" t="e">
        <f t="shared" si="340"/>
        <v>#DIV/0!</v>
      </c>
      <c r="AG701" s="25" t="e">
        <f t="shared" si="340"/>
        <v>#DIV/0!</v>
      </c>
    </row>
    <row r="702" spans="1:33" x14ac:dyDescent="0.25">
      <c r="A702" s="1">
        <f>'Тулуз-Пьерон'!A706</f>
        <v>0</v>
      </c>
      <c r="B702" s="1" t="e">
        <f>AVERAGE('Тулуз-Пьерон'!H706:Q706)</f>
        <v>#DIV/0!</v>
      </c>
      <c r="C702" s="1" t="e">
        <f>AVERAGE('Тулуз-Пьерон'!R706:AA706)</f>
        <v>#DIV/0!</v>
      </c>
      <c r="D702" s="26" t="e">
        <f t="shared" si="312"/>
        <v>#DIV/0!</v>
      </c>
      <c r="E702" s="26" t="e">
        <f>STDEV('Тулуз-Пьерон'!H706:Q706)</f>
        <v>#DIV/0!</v>
      </c>
      <c r="F702" s="26" t="e">
        <f>STDEV('Тулуз-Пьерон'!R706:AA706)</f>
        <v>#DIV/0!</v>
      </c>
      <c r="G702" s="26" t="e">
        <f>SQRT(RSQ('Тулуз-Пьерон'!H706:Q706,'Тулуз-Пьерон'!R706:AA706))</f>
        <v>#DIV/0!</v>
      </c>
      <c r="J702" s="25" t="e">
        <f t="shared" si="313"/>
        <v>#DIV/0!</v>
      </c>
      <c r="K702" s="25" t="e">
        <f t="shared" si="314"/>
        <v>#DIV/0!</v>
      </c>
      <c r="L702" s="25" t="e">
        <f t="shared" si="315"/>
        <v>#DIV/0!</v>
      </c>
      <c r="M702" s="25" t="e">
        <f t="shared" si="336"/>
        <v>#DIV/0!</v>
      </c>
      <c r="N702" s="25" t="e">
        <f t="shared" si="336"/>
        <v>#DIV/0!</v>
      </c>
      <c r="O702" s="25" t="e">
        <f t="shared" si="317"/>
        <v>#DIV/0!</v>
      </c>
      <c r="P702" s="25" t="e">
        <f t="shared" si="318"/>
        <v>#DIV/0!</v>
      </c>
      <c r="Q702" s="25" t="e">
        <f t="shared" si="319"/>
        <v>#DIV/0!</v>
      </c>
      <c r="R702" s="25" t="e">
        <f t="shared" si="320"/>
        <v>#DIV/0!</v>
      </c>
      <c r="S702" s="25" t="e">
        <f t="shared" si="321"/>
        <v>#DIV/0!</v>
      </c>
      <c r="T702" s="25" t="e">
        <f t="shared" si="322"/>
        <v>#DIV/0!</v>
      </c>
      <c r="U702" s="25" t="e">
        <f t="shared" si="323"/>
        <v>#DIV/0!</v>
      </c>
      <c r="V702" s="25" t="e">
        <f t="shared" si="337"/>
        <v>#DIV/0!</v>
      </c>
      <c r="W702" s="25" t="e">
        <f t="shared" si="337"/>
        <v>#DIV/0!</v>
      </c>
      <c r="X702" s="25" t="e">
        <f t="shared" si="325"/>
        <v>#DIV/0!</v>
      </c>
      <c r="Y702" s="25" t="e">
        <f t="shared" si="341"/>
        <v>#DIV/0!</v>
      </c>
      <c r="Z702" s="25" t="e">
        <f t="shared" si="341"/>
        <v>#DIV/0!</v>
      </c>
      <c r="AA702" s="25" t="e">
        <f t="shared" si="341"/>
        <v>#DIV/0!</v>
      </c>
      <c r="AB702" s="25" t="e">
        <f t="shared" si="341"/>
        <v>#DIV/0!</v>
      </c>
      <c r="AC702" s="25" t="e">
        <f t="shared" si="341"/>
        <v>#DIV/0!</v>
      </c>
      <c r="AD702" s="25" t="e">
        <f t="shared" si="339"/>
        <v>#DIV/0!</v>
      </c>
      <c r="AE702" s="25" t="e">
        <f t="shared" si="339"/>
        <v>#DIV/0!</v>
      </c>
      <c r="AF702" s="25" t="e">
        <f t="shared" si="340"/>
        <v>#DIV/0!</v>
      </c>
      <c r="AG702" s="25" t="e">
        <f t="shared" si="340"/>
        <v>#DIV/0!</v>
      </c>
    </row>
    <row r="703" spans="1:33" x14ac:dyDescent="0.25">
      <c r="A703" s="1">
        <f>'Тулуз-Пьерон'!A707</f>
        <v>0</v>
      </c>
      <c r="B703" s="1" t="e">
        <f>AVERAGE('Тулуз-Пьерон'!H707:Q707)</f>
        <v>#DIV/0!</v>
      </c>
      <c r="C703" s="1" t="e">
        <f>AVERAGE('Тулуз-Пьерон'!R707:AA707)</f>
        <v>#DIV/0!</v>
      </c>
      <c r="D703" s="26" t="e">
        <f t="shared" si="312"/>
        <v>#DIV/0!</v>
      </c>
      <c r="E703" s="26" t="e">
        <f>STDEV('Тулуз-Пьерон'!H707:Q707)</f>
        <v>#DIV/0!</v>
      </c>
      <c r="F703" s="26" t="e">
        <f>STDEV('Тулуз-Пьерон'!R707:AA707)</f>
        <v>#DIV/0!</v>
      </c>
      <c r="G703" s="26" t="e">
        <f>SQRT(RSQ('Тулуз-Пьерон'!H707:Q707,'Тулуз-Пьерон'!R707:AA707))</f>
        <v>#DIV/0!</v>
      </c>
      <c r="J703" s="25" t="e">
        <f t="shared" si="313"/>
        <v>#DIV/0!</v>
      </c>
      <c r="K703" s="25" t="e">
        <f t="shared" si="314"/>
        <v>#DIV/0!</v>
      </c>
      <c r="L703" s="25" t="e">
        <f t="shared" si="315"/>
        <v>#DIV/0!</v>
      </c>
      <c r="M703" s="25" t="e">
        <f t="shared" si="336"/>
        <v>#DIV/0!</v>
      </c>
      <c r="N703" s="25" t="e">
        <f t="shared" si="336"/>
        <v>#DIV/0!</v>
      </c>
      <c r="O703" s="25" t="e">
        <f t="shared" si="317"/>
        <v>#DIV/0!</v>
      </c>
      <c r="P703" s="25" t="e">
        <f t="shared" si="318"/>
        <v>#DIV/0!</v>
      </c>
      <c r="Q703" s="25" t="e">
        <f t="shared" si="319"/>
        <v>#DIV/0!</v>
      </c>
      <c r="R703" s="25" t="e">
        <f t="shared" si="320"/>
        <v>#DIV/0!</v>
      </c>
      <c r="S703" s="25" t="e">
        <f t="shared" si="321"/>
        <v>#DIV/0!</v>
      </c>
      <c r="T703" s="25" t="e">
        <f t="shared" si="322"/>
        <v>#DIV/0!</v>
      </c>
      <c r="U703" s="25" t="e">
        <f t="shared" si="323"/>
        <v>#DIV/0!</v>
      </c>
      <c r="V703" s="25" t="e">
        <f t="shared" si="337"/>
        <v>#DIV/0!</v>
      </c>
      <c r="W703" s="25" t="e">
        <f t="shared" si="337"/>
        <v>#DIV/0!</v>
      </c>
      <c r="X703" s="25" t="e">
        <f t="shared" si="325"/>
        <v>#DIV/0!</v>
      </c>
      <c r="Y703" s="25" t="e">
        <f t="shared" si="341"/>
        <v>#DIV/0!</v>
      </c>
      <c r="Z703" s="25" t="e">
        <f t="shared" si="341"/>
        <v>#DIV/0!</v>
      </c>
      <c r="AA703" s="25" t="e">
        <f t="shared" si="341"/>
        <v>#DIV/0!</v>
      </c>
      <c r="AB703" s="25" t="e">
        <f t="shared" si="341"/>
        <v>#DIV/0!</v>
      </c>
      <c r="AC703" s="25" t="e">
        <f t="shared" si="341"/>
        <v>#DIV/0!</v>
      </c>
      <c r="AD703" s="25" t="e">
        <f t="shared" si="339"/>
        <v>#DIV/0!</v>
      </c>
      <c r="AE703" s="25" t="e">
        <f t="shared" si="339"/>
        <v>#DIV/0!</v>
      </c>
      <c r="AF703" s="25" t="e">
        <f t="shared" si="340"/>
        <v>#DIV/0!</v>
      </c>
      <c r="AG703" s="25" t="e">
        <f t="shared" si="340"/>
        <v>#DIV/0!</v>
      </c>
    </row>
    <row r="704" spans="1:33" x14ac:dyDescent="0.25">
      <c r="A704" s="1">
        <f>'Тулуз-Пьерон'!A708</f>
        <v>0</v>
      </c>
      <c r="B704" s="1" t="e">
        <f>AVERAGE('Тулуз-Пьерон'!H708:Q708)</f>
        <v>#DIV/0!</v>
      </c>
      <c r="C704" s="1" t="e">
        <f>AVERAGE('Тулуз-Пьерон'!R708:AA708)</f>
        <v>#DIV/0!</v>
      </c>
      <c r="D704" s="26" t="e">
        <f t="shared" si="312"/>
        <v>#DIV/0!</v>
      </c>
      <c r="E704" s="26" t="e">
        <f>STDEV('Тулуз-Пьерон'!H708:Q708)</f>
        <v>#DIV/0!</v>
      </c>
      <c r="F704" s="26" t="e">
        <f>STDEV('Тулуз-Пьерон'!R708:AA708)</f>
        <v>#DIV/0!</v>
      </c>
      <c r="G704" s="26" t="e">
        <f>SQRT(RSQ('Тулуз-Пьерон'!H708:Q708,'Тулуз-Пьерон'!R708:AA708))</f>
        <v>#DIV/0!</v>
      </c>
      <c r="J704" s="25" t="e">
        <f t="shared" si="313"/>
        <v>#DIV/0!</v>
      </c>
      <c r="K704" s="25" t="e">
        <f t="shared" si="314"/>
        <v>#DIV/0!</v>
      </c>
      <c r="L704" s="25" t="e">
        <f t="shared" si="315"/>
        <v>#DIV/0!</v>
      </c>
      <c r="M704" s="25" t="e">
        <f t="shared" si="336"/>
        <v>#DIV/0!</v>
      </c>
      <c r="N704" s="25" t="e">
        <f t="shared" si="336"/>
        <v>#DIV/0!</v>
      </c>
      <c r="O704" s="25" t="e">
        <f t="shared" si="317"/>
        <v>#DIV/0!</v>
      </c>
      <c r="P704" s="25" t="e">
        <f t="shared" si="318"/>
        <v>#DIV/0!</v>
      </c>
      <c r="Q704" s="25" t="e">
        <f t="shared" si="319"/>
        <v>#DIV/0!</v>
      </c>
      <c r="R704" s="25" t="e">
        <f t="shared" si="320"/>
        <v>#DIV/0!</v>
      </c>
      <c r="S704" s="25" t="e">
        <f t="shared" si="321"/>
        <v>#DIV/0!</v>
      </c>
      <c r="T704" s="25" t="e">
        <f t="shared" si="322"/>
        <v>#DIV/0!</v>
      </c>
      <c r="U704" s="25" t="e">
        <f t="shared" si="323"/>
        <v>#DIV/0!</v>
      </c>
      <c r="V704" s="25" t="e">
        <f t="shared" si="337"/>
        <v>#DIV/0!</v>
      </c>
      <c r="W704" s="25" t="e">
        <f t="shared" si="337"/>
        <v>#DIV/0!</v>
      </c>
      <c r="X704" s="25" t="e">
        <f t="shared" si="325"/>
        <v>#DIV/0!</v>
      </c>
      <c r="Y704" s="25" t="e">
        <f t="shared" si="341"/>
        <v>#DIV/0!</v>
      </c>
      <c r="Z704" s="25" t="e">
        <f t="shared" si="341"/>
        <v>#DIV/0!</v>
      </c>
      <c r="AA704" s="25" t="e">
        <f t="shared" si="341"/>
        <v>#DIV/0!</v>
      </c>
      <c r="AB704" s="25" t="e">
        <f t="shared" si="341"/>
        <v>#DIV/0!</v>
      </c>
      <c r="AC704" s="25" t="e">
        <f t="shared" si="341"/>
        <v>#DIV/0!</v>
      </c>
      <c r="AD704" s="25" t="e">
        <f t="shared" si="339"/>
        <v>#DIV/0!</v>
      </c>
      <c r="AE704" s="25" t="e">
        <f t="shared" si="339"/>
        <v>#DIV/0!</v>
      </c>
      <c r="AF704" s="25" t="e">
        <f t="shared" si="340"/>
        <v>#DIV/0!</v>
      </c>
      <c r="AG704" s="25" t="e">
        <f t="shared" si="340"/>
        <v>#DIV/0!</v>
      </c>
    </row>
    <row r="705" spans="1:33" x14ac:dyDescent="0.25">
      <c r="A705" s="1">
        <f>'Тулуз-Пьерон'!A709</f>
        <v>0</v>
      </c>
      <c r="B705" s="1" t="e">
        <f>AVERAGE('Тулуз-Пьерон'!H709:Q709)</f>
        <v>#DIV/0!</v>
      </c>
      <c r="C705" s="1" t="e">
        <f>AVERAGE('Тулуз-Пьерон'!R709:AA709)</f>
        <v>#DIV/0!</v>
      </c>
      <c r="D705" s="26" t="e">
        <f t="shared" si="312"/>
        <v>#DIV/0!</v>
      </c>
      <c r="E705" s="26" t="e">
        <f>STDEV('Тулуз-Пьерон'!H709:Q709)</f>
        <v>#DIV/0!</v>
      </c>
      <c r="F705" s="26" t="e">
        <f>STDEV('Тулуз-Пьерон'!R709:AA709)</f>
        <v>#DIV/0!</v>
      </c>
      <c r="G705" s="26" t="e">
        <f>SQRT(RSQ('Тулуз-Пьерон'!H709:Q709,'Тулуз-Пьерон'!R709:AA709))</f>
        <v>#DIV/0!</v>
      </c>
      <c r="J705" s="25" t="e">
        <f t="shared" si="313"/>
        <v>#DIV/0!</v>
      </c>
      <c r="K705" s="25" t="e">
        <f t="shared" si="314"/>
        <v>#DIV/0!</v>
      </c>
      <c r="L705" s="25" t="e">
        <f t="shared" si="315"/>
        <v>#DIV/0!</v>
      </c>
      <c r="M705" s="25" t="e">
        <f t="shared" si="336"/>
        <v>#DIV/0!</v>
      </c>
      <c r="N705" s="25" t="e">
        <f t="shared" si="336"/>
        <v>#DIV/0!</v>
      </c>
      <c r="O705" s="25" t="e">
        <f t="shared" si="317"/>
        <v>#DIV/0!</v>
      </c>
      <c r="P705" s="25" t="e">
        <f t="shared" si="318"/>
        <v>#DIV/0!</v>
      </c>
      <c r="Q705" s="25" t="e">
        <f t="shared" si="319"/>
        <v>#DIV/0!</v>
      </c>
      <c r="R705" s="25" t="e">
        <f t="shared" si="320"/>
        <v>#DIV/0!</v>
      </c>
      <c r="S705" s="25" t="e">
        <f t="shared" si="321"/>
        <v>#DIV/0!</v>
      </c>
      <c r="T705" s="25" t="e">
        <f t="shared" si="322"/>
        <v>#DIV/0!</v>
      </c>
      <c r="U705" s="25" t="e">
        <f t="shared" si="323"/>
        <v>#DIV/0!</v>
      </c>
      <c r="V705" s="25" t="e">
        <f t="shared" si="337"/>
        <v>#DIV/0!</v>
      </c>
      <c r="W705" s="25" t="e">
        <f t="shared" si="337"/>
        <v>#DIV/0!</v>
      </c>
      <c r="X705" s="25" t="e">
        <f t="shared" si="325"/>
        <v>#DIV/0!</v>
      </c>
      <c r="Y705" s="25" t="e">
        <f t="shared" si="341"/>
        <v>#DIV/0!</v>
      </c>
      <c r="Z705" s="25" t="e">
        <f t="shared" si="341"/>
        <v>#DIV/0!</v>
      </c>
      <c r="AA705" s="25" t="e">
        <f t="shared" si="341"/>
        <v>#DIV/0!</v>
      </c>
      <c r="AB705" s="25" t="e">
        <f t="shared" si="341"/>
        <v>#DIV/0!</v>
      </c>
      <c r="AC705" s="25" t="e">
        <f t="shared" si="341"/>
        <v>#DIV/0!</v>
      </c>
      <c r="AD705" s="25" t="e">
        <f t="shared" si="339"/>
        <v>#DIV/0!</v>
      </c>
      <c r="AE705" s="25" t="e">
        <f t="shared" si="339"/>
        <v>#DIV/0!</v>
      </c>
      <c r="AF705" s="25" t="e">
        <f t="shared" si="340"/>
        <v>#DIV/0!</v>
      </c>
      <c r="AG705" s="25" t="e">
        <f t="shared" si="340"/>
        <v>#DIV/0!</v>
      </c>
    </row>
    <row r="706" spans="1:33" x14ac:dyDescent="0.25">
      <c r="A706" s="1">
        <f>'Тулуз-Пьерон'!A710</f>
        <v>0</v>
      </c>
      <c r="B706" s="1" t="e">
        <f>AVERAGE('Тулуз-Пьерон'!H710:Q710)</f>
        <v>#DIV/0!</v>
      </c>
      <c r="C706" s="1" t="e">
        <f>AVERAGE('Тулуз-Пьерон'!R710:AA710)</f>
        <v>#DIV/0!</v>
      </c>
      <c r="D706" s="26" t="e">
        <f t="shared" si="312"/>
        <v>#DIV/0!</v>
      </c>
      <c r="E706" s="26" t="e">
        <f>STDEV('Тулуз-Пьерон'!H710:Q710)</f>
        <v>#DIV/0!</v>
      </c>
      <c r="F706" s="26" t="e">
        <f>STDEV('Тулуз-Пьерон'!R710:AA710)</f>
        <v>#DIV/0!</v>
      </c>
      <c r="G706" s="26" t="e">
        <f>SQRT(RSQ('Тулуз-Пьерон'!H710:Q710,'Тулуз-Пьерон'!R710:AA710))</f>
        <v>#DIV/0!</v>
      </c>
      <c r="J706" s="25" t="e">
        <f t="shared" si="313"/>
        <v>#DIV/0!</v>
      </c>
      <c r="K706" s="25" t="e">
        <f t="shared" si="314"/>
        <v>#DIV/0!</v>
      </c>
      <c r="L706" s="25" t="e">
        <f t="shared" si="315"/>
        <v>#DIV/0!</v>
      </c>
      <c r="M706" s="25" t="e">
        <f t="shared" si="336"/>
        <v>#DIV/0!</v>
      </c>
      <c r="N706" s="25" t="e">
        <f t="shared" si="336"/>
        <v>#DIV/0!</v>
      </c>
      <c r="O706" s="25" t="e">
        <f t="shared" si="317"/>
        <v>#DIV/0!</v>
      </c>
      <c r="P706" s="25" t="e">
        <f t="shared" si="318"/>
        <v>#DIV/0!</v>
      </c>
      <c r="Q706" s="25" t="e">
        <f t="shared" si="319"/>
        <v>#DIV/0!</v>
      </c>
      <c r="R706" s="25" t="e">
        <f t="shared" si="320"/>
        <v>#DIV/0!</v>
      </c>
      <c r="S706" s="25" t="e">
        <f t="shared" si="321"/>
        <v>#DIV/0!</v>
      </c>
      <c r="T706" s="25" t="e">
        <f t="shared" si="322"/>
        <v>#DIV/0!</v>
      </c>
      <c r="U706" s="25" t="e">
        <f t="shared" si="323"/>
        <v>#DIV/0!</v>
      </c>
      <c r="V706" s="25" t="e">
        <f t="shared" si="337"/>
        <v>#DIV/0!</v>
      </c>
      <c r="W706" s="25" t="e">
        <f t="shared" si="337"/>
        <v>#DIV/0!</v>
      </c>
      <c r="X706" s="25" t="e">
        <f t="shared" si="325"/>
        <v>#DIV/0!</v>
      </c>
      <c r="Y706" s="25" t="e">
        <f t="shared" si="341"/>
        <v>#DIV/0!</v>
      </c>
      <c r="Z706" s="25" t="e">
        <f t="shared" si="341"/>
        <v>#DIV/0!</v>
      </c>
      <c r="AA706" s="25" t="e">
        <f t="shared" si="341"/>
        <v>#DIV/0!</v>
      </c>
      <c r="AB706" s="25" t="e">
        <f t="shared" si="341"/>
        <v>#DIV/0!</v>
      </c>
      <c r="AC706" s="25" t="e">
        <f t="shared" si="341"/>
        <v>#DIV/0!</v>
      </c>
      <c r="AD706" s="25" t="e">
        <f t="shared" si="339"/>
        <v>#DIV/0!</v>
      </c>
      <c r="AE706" s="25" t="e">
        <f t="shared" si="339"/>
        <v>#DIV/0!</v>
      </c>
      <c r="AF706" s="25" t="e">
        <f t="shared" si="340"/>
        <v>#DIV/0!</v>
      </c>
      <c r="AG706" s="25" t="e">
        <f t="shared" si="340"/>
        <v>#DIV/0!</v>
      </c>
    </row>
    <row r="707" spans="1:33" x14ac:dyDescent="0.25">
      <c r="A707" s="1">
        <f>'Тулуз-Пьерон'!A711</f>
        <v>0</v>
      </c>
      <c r="B707" s="1" t="e">
        <f>AVERAGE('Тулуз-Пьерон'!H711:Q711)</f>
        <v>#DIV/0!</v>
      </c>
      <c r="C707" s="1" t="e">
        <f>AVERAGE('Тулуз-Пьерон'!R711:AA711)</f>
        <v>#DIV/0!</v>
      </c>
      <c r="D707" s="26" t="e">
        <f t="shared" si="312"/>
        <v>#DIV/0!</v>
      </c>
      <c r="E707" s="26" t="e">
        <f>STDEV('Тулуз-Пьерон'!H711:Q711)</f>
        <v>#DIV/0!</v>
      </c>
      <c r="F707" s="26" t="e">
        <f>STDEV('Тулуз-Пьерон'!R711:AA711)</f>
        <v>#DIV/0!</v>
      </c>
      <c r="G707" s="26" t="e">
        <f>SQRT(RSQ('Тулуз-Пьерон'!H711:Q711,'Тулуз-Пьерон'!R711:AA711))</f>
        <v>#DIV/0!</v>
      </c>
      <c r="J707" s="25" t="e">
        <f t="shared" si="313"/>
        <v>#DIV/0!</v>
      </c>
      <c r="K707" s="25" t="e">
        <f t="shared" si="314"/>
        <v>#DIV/0!</v>
      </c>
      <c r="L707" s="25" t="e">
        <f t="shared" si="315"/>
        <v>#DIV/0!</v>
      </c>
      <c r="M707" s="25" t="e">
        <f t="shared" si="336"/>
        <v>#DIV/0!</v>
      </c>
      <c r="N707" s="25" t="e">
        <f t="shared" si="336"/>
        <v>#DIV/0!</v>
      </c>
      <c r="O707" s="25" t="e">
        <f t="shared" si="317"/>
        <v>#DIV/0!</v>
      </c>
      <c r="P707" s="25" t="e">
        <f t="shared" si="318"/>
        <v>#DIV/0!</v>
      </c>
      <c r="Q707" s="25" t="e">
        <f t="shared" si="319"/>
        <v>#DIV/0!</v>
      </c>
      <c r="R707" s="25" t="e">
        <f t="shared" si="320"/>
        <v>#DIV/0!</v>
      </c>
      <c r="S707" s="25" t="e">
        <f t="shared" si="321"/>
        <v>#DIV/0!</v>
      </c>
      <c r="T707" s="25" t="e">
        <f t="shared" si="322"/>
        <v>#DIV/0!</v>
      </c>
      <c r="U707" s="25" t="e">
        <f t="shared" si="323"/>
        <v>#DIV/0!</v>
      </c>
      <c r="V707" s="25" t="e">
        <f t="shared" si="337"/>
        <v>#DIV/0!</v>
      </c>
      <c r="W707" s="25" t="e">
        <f t="shared" si="337"/>
        <v>#DIV/0!</v>
      </c>
      <c r="X707" s="25" t="e">
        <f t="shared" si="325"/>
        <v>#DIV/0!</v>
      </c>
      <c r="Y707" s="25" t="e">
        <f t="shared" si="341"/>
        <v>#DIV/0!</v>
      </c>
      <c r="Z707" s="25" t="e">
        <f t="shared" si="341"/>
        <v>#DIV/0!</v>
      </c>
      <c r="AA707" s="25" t="e">
        <f t="shared" si="341"/>
        <v>#DIV/0!</v>
      </c>
      <c r="AB707" s="25" t="e">
        <f t="shared" si="341"/>
        <v>#DIV/0!</v>
      </c>
      <c r="AC707" s="25" t="e">
        <f t="shared" si="341"/>
        <v>#DIV/0!</v>
      </c>
      <c r="AD707" s="25" t="e">
        <f t="shared" si="339"/>
        <v>#DIV/0!</v>
      </c>
      <c r="AE707" s="25" t="e">
        <f t="shared" si="339"/>
        <v>#DIV/0!</v>
      </c>
      <c r="AF707" s="25" t="e">
        <f t="shared" si="340"/>
        <v>#DIV/0!</v>
      </c>
      <c r="AG707" s="25" t="e">
        <f t="shared" si="340"/>
        <v>#DIV/0!</v>
      </c>
    </row>
    <row r="708" spans="1:33" x14ac:dyDescent="0.25">
      <c r="A708" s="1">
        <f>'Тулуз-Пьерон'!A712</f>
        <v>0</v>
      </c>
      <c r="B708" s="1" t="e">
        <f>AVERAGE('Тулуз-Пьерон'!H712:Q712)</f>
        <v>#DIV/0!</v>
      </c>
      <c r="C708" s="1" t="e">
        <f>AVERAGE('Тулуз-Пьерон'!R712:AA712)</f>
        <v>#DIV/0!</v>
      </c>
      <c r="D708" s="26" t="e">
        <f t="shared" si="312"/>
        <v>#DIV/0!</v>
      </c>
      <c r="E708" s="26" t="e">
        <f>STDEV('Тулуз-Пьерон'!H712:Q712)</f>
        <v>#DIV/0!</v>
      </c>
      <c r="F708" s="26" t="e">
        <f>STDEV('Тулуз-Пьерон'!R712:AA712)</f>
        <v>#DIV/0!</v>
      </c>
      <c r="G708" s="26" t="e">
        <f>SQRT(RSQ('Тулуз-Пьерон'!H712:Q712,'Тулуз-Пьерон'!R712:AA712))</f>
        <v>#DIV/0!</v>
      </c>
      <c r="J708" s="25" t="e">
        <f t="shared" si="313"/>
        <v>#DIV/0!</v>
      </c>
      <c r="K708" s="25" t="e">
        <f t="shared" si="314"/>
        <v>#DIV/0!</v>
      </c>
      <c r="L708" s="25" t="e">
        <f t="shared" si="315"/>
        <v>#DIV/0!</v>
      </c>
      <c r="M708" s="25" t="e">
        <f t="shared" si="336"/>
        <v>#DIV/0!</v>
      </c>
      <c r="N708" s="25" t="e">
        <f t="shared" si="336"/>
        <v>#DIV/0!</v>
      </c>
      <c r="O708" s="25" t="e">
        <f t="shared" si="317"/>
        <v>#DIV/0!</v>
      </c>
      <c r="P708" s="25" t="e">
        <f t="shared" si="318"/>
        <v>#DIV/0!</v>
      </c>
      <c r="Q708" s="25" t="e">
        <f t="shared" si="319"/>
        <v>#DIV/0!</v>
      </c>
      <c r="R708" s="25" t="e">
        <f t="shared" si="320"/>
        <v>#DIV/0!</v>
      </c>
      <c r="S708" s="25" t="e">
        <f t="shared" si="321"/>
        <v>#DIV/0!</v>
      </c>
      <c r="T708" s="25" t="e">
        <f t="shared" si="322"/>
        <v>#DIV/0!</v>
      </c>
      <c r="U708" s="25" t="e">
        <f t="shared" si="323"/>
        <v>#DIV/0!</v>
      </c>
      <c r="V708" s="25" t="e">
        <f t="shared" si="337"/>
        <v>#DIV/0!</v>
      </c>
      <c r="W708" s="25" t="e">
        <f t="shared" si="337"/>
        <v>#DIV/0!</v>
      </c>
      <c r="X708" s="25" t="e">
        <f t="shared" si="325"/>
        <v>#DIV/0!</v>
      </c>
      <c r="Y708" s="25" t="e">
        <f t="shared" si="341"/>
        <v>#DIV/0!</v>
      </c>
      <c r="Z708" s="25" t="e">
        <f t="shared" si="341"/>
        <v>#DIV/0!</v>
      </c>
      <c r="AA708" s="25" t="e">
        <f t="shared" si="341"/>
        <v>#DIV/0!</v>
      </c>
      <c r="AB708" s="25" t="e">
        <f t="shared" si="341"/>
        <v>#DIV/0!</v>
      </c>
      <c r="AC708" s="25" t="e">
        <f t="shared" si="341"/>
        <v>#DIV/0!</v>
      </c>
      <c r="AD708" s="25" t="e">
        <f t="shared" si="339"/>
        <v>#DIV/0!</v>
      </c>
      <c r="AE708" s="25" t="e">
        <f t="shared" si="339"/>
        <v>#DIV/0!</v>
      </c>
      <c r="AF708" s="25" t="e">
        <f t="shared" si="340"/>
        <v>#DIV/0!</v>
      </c>
      <c r="AG708" s="25" t="e">
        <f t="shared" si="340"/>
        <v>#DIV/0!</v>
      </c>
    </row>
    <row r="709" spans="1:33" x14ac:dyDescent="0.25">
      <c r="A709" s="1">
        <f>'Тулуз-Пьерон'!A713</f>
        <v>0</v>
      </c>
      <c r="B709" s="1" t="e">
        <f>AVERAGE('Тулуз-Пьерон'!H713:Q713)</f>
        <v>#DIV/0!</v>
      </c>
      <c r="C709" s="1" t="e">
        <f>AVERAGE('Тулуз-Пьерон'!R713:AA713)</f>
        <v>#DIV/0!</v>
      </c>
      <c r="D709" s="26" t="e">
        <f t="shared" si="312"/>
        <v>#DIV/0!</v>
      </c>
      <c r="E709" s="26" t="e">
        <f>STDEV('Тулуз-Пьерон'!H713:Q713)</f>
        <v>#DIV/0!</v>
      </c>
      <c r="F709" s="26" t="e">
        <f>STDEV('Тулуз-Пьерон'!R713:AA713)</f>
        <v>#DIV/0!</v>
      </c>
      <c r="G709" s="26" t="e">
        <f>SQRT(RSQ('Тулуз-Пьерон'!H713:Q713,'Тулуз-Пьерон'!R713:AA713))</f>
        <v>#DIV/0!</v>
      </c>
      <c r="J709" s="25" t="e">
        <f t="shared" si="313"/>
        <v>#DIV/0!</v>
      </c>
      <c r="K709" s="25" t="e">
        <f t="shared" si="314"/>
        <v>#DIV/0!</v>
      </c>
      <c r="L709" s="25" t="e">
        <f t="shared" si="315"/>
        <v>#DIV/0!</v>
      </c>
      <c r="M709" s="25" t="e">
        <f t="shared" si="336"/>
        <v>#DIV/0!</v>
      </c>
      <c r="N709" s="25" t="e">
        <f t="shared" si="336"/>
        <v>#DIV/0!</v>
      </c>
      <c r="O709" s="25" t="e">
        <f t="shared" si="317"/>
        <v>#DIV/0!</v>
      </c>
      <c r="P709" s="25" t="e">
        <f t="shared" si="318"/>
        <v>#DIV/0!</v>
      </c>
      <c r="Q709" s="25" t="e">
        <f t="shared" si="319"/>
        <v>#DIV/0!</v>
      </c>
      <c r="R709" s="25" t="e">
        <f t="shared" si="320"/>
        <v>#DIV/0!</v>
      </c>
      <c r="S709" s="25" t="e">
        <f t="shared" si="321"/>
        <v>#DIV/0!</v>
      </c>
      <c r="T709" s="25" t="e">
        <f t="shared" si="322"/>
        <v>#DIV/0!</v>
      </c>
      <c r="U709" s="25" t="e">
        <f t="shared" si="323"/>
        <v>#DIV/0!</v>
      </c>
      <c r="V709" s="25" t="e">
        <f t="shared" si="337"/>
        <v>#DIV/0!</v>
      </c>
      <c r="W709" s="25" t="e">
        <f t="shared" si="337"/>
        <v>#DIV/0!</v>
      </c>
      <c r="X709" s="25" t="e">
        <f t="shared" si="325"/>
        <v>#DIV/0!</v>
      </c>
      <c r="Y709" s="25" t="e">
        <f t="shared" si="341"/>
        <v>#DIV/0!</v>
      </c>
      <c r="Z709" s="25" t="e">
        <f t="shared" si="341"/>
        <v>#DIV/0!</v>
      </c>
      <c r="AA709" s="25" t="e">
        <f t="shared" si="341"/>
        <v>#DIV/0!</v>
      </c>
      <c r="AB709" s="25" t="e">
        <f t="shared" si="341"/>
        <v>#DIV/0!</v>
      </c>
      <c r="AC709" s="25" t="e">
        <f t="shared" si="341"/>
        <v>#DIV/0!</v>
      </c>
      <c r="AD709" s="25" t="e">
        <f t="shared" si="339"/>
        <v>#DIV/0!</v>
      </c>
      <c r="AE709" s="25" t="e">
        <f t="shared" si="339"/>
        <v>#DIV/0!</v>
      </c>
      <c r="AF709" s="25" t="e">
        <f t="shared" si="340"/>
        <v>#DIV/0!</v>
      </c>
      <c r="AG709" s="25" t="e">
        <f t="shared" si="340"/>
        <v>#DIV/0!</v>
      </c>
    </row>
    <row r="710" spans="1:33" x14ac:dyDescent="0.25">
      <c r="A710" s="1">
        <f>'Тулуз-Пьерон'!A714</f>
        <v>0</v>
      </c>
      <c r="B710" s="1" t="e">
        <f>AVERAGE('Тулуз-Пьерон'!H714:Q714)</f>
        <v>#DIV/0!</v>
      </c>
      <c r="C710" s="1" t="e">
        <f>AVERAGE('Тулуз-Пьерон'!R714:AA714)</f>
        <v>#DIV/0!</v>
      </c>
      <c r="D710" s="26" t="e">
        <f t="shared" si="312"/>
        <v>#DIV/0!</v>
      </c>
      <c r="E710" s="26" t="e">
        <f>STDEV('Тулуз-Пьерон'!H714:Q714)</f>
        <v>#DIV/0!</v>
      </c>
      <c r="F710" s="26" t="e">
        <f>STDEV('Тулуз-Пьерон'!R714:AA714)</f>
        <v>#DIV/0!</v>
      </c>
      <c r="G710" s="26" t="e">
        <f>SQRT(RSQ('Тулуз-Пьерон'!H714:Q714,'Тулуз-Пьерон'!R714:AA714))</f>
        <v>#DIV/0!</v>
      </c>
      <c r="J710" s="25" t="e">
        <f t="shared" si="313"/>
        <v>#DIV/0!</v>
      </c>
      <c r="K710" s="25" t="e">
        <f t="shared" si="314"/>
        <v>#DIV/0!</v>
      </c>
      <c r="L710" s="25" t="e">
        <f t="shared" si="315"/>
        <v>#DIV/0!</v>
      </c>
      <c r="M710" s="25" t="e">
        <f t="shared" si="336"/>
        <v>#DIV/0!</v>
      </c>
      <c r="N710" s="25" t="e">
        <f t="shared" si="336"/>
        <v>#DIV/0!</v>
      </c>
      <c r="O710" s="25" t="e">
        <f t="shared" si="317"/>
        <v>#DIV/0!</v>
      </c>
      <c r="P710" s="25" t="e">
        <f t="shared" si="318"/>
        <v>#DIV/0!</v>
      </c>
      <c r="Q710" s="25" t="e">
        <f t="shared" si="319"/>
        <v>#DIV/0!</v>
      </c>
      <c r="R710" s="25" t="e">
        <f t="shared" si="320"/>
        <v>#DIV/0!</v>
      </c>
      <c r="S710" s="25" t="e">
        <f t="shared" si="321"/>
        <v>#DIV/0!</v>
      </c>
      <c r="T710" s="25" t="e">
        <f t="shared" si="322"/>
        <v>#DIV/0!</v>
      </c>
      <c r="U710" s="25" t="e">
        <f t="shared" si="323"/>
        <v>#DIV/0!</v>
      </c>
      <c r="V710" s="25" t="e">
        <f t="shared" si="337"/>
        <v>#DIV/0!</v>
      </c>
      <c r="W710" s="25" t="e">
        <f t="shared" si="337"/>
        <v>#DIV/0!</v>
      </c>
      <c r="X710" s="25" t="e">
        <f t="shared" si="325"/>
        <v>#DIV/0!</v>
      </c>
      <c r="Y710" s="25" t="e">
        <f t="shared" si="341"/>
        <v>#DIV/0!</v>
      </c>
      <c r="Z710" s="25" t="e">
        <f t="shared" si="341"/>
        <v>#DIV/0!</v>
      </c>
      <c r="AA710" s="25" t="e">
        <f t="shared" si="341"/>
        <v>#DIV/0!</v>
      </c>
      <c r="AB710" s="25" t="e">
        <f t="shared" si="341"/>
        <v>#DIV/0!</v>
      </c>
      <c r="AC710" s="25" t="e">
        <f t="shared" si="341"/>
        <v>#DIV/0!</v>
      </c>
      <c r="AD710" s="25" t="e">
        <f t="shared" si="339"/>
        <v>#DIV/0!</v>
      </c>
      <c r="AE710" s="25" t="e">
        <f t="shared" si="339"/>
        <v>#DIV/0!</v>
      </c>
      <c r="AF710" s="25" t="e">
        <f t="shared" si="340"/>
        <v>#DIV/0!</v>
      </c>
      <c r="AG710" s="25" t="e">
        <f t="shared" si="340"/>
        <v>#DIV/0!</v>
      </c>
    </row>
    <row r="711" spans="1:33" x14ac:dyDescent="0.25">
      <c r="A711" s="1">
        <f>'Тулуз-Пьерон'!A715</f>
        <v>0</v>
      </c>
      <c r="B711" s="1" t="e">
        <f>AVERAGE('Тулуз-Пьерон'!H715:Q715)</f>
        <v>#DIV/0!</v>
      </c>
      <c r="C711" s="1" t="e">
        <f>AVERAGE('Тулуз-Пьерон'!R715:AA715)</f>
        <v>#DIV/0!</v>
      </c>
      <c r="D711" s="26" t="e">
        <f t="shared" si="312"/>
        <v>#DIV/0!</v>
      </c>
      <c r="E711" s="26" t="e">
        <f>STDEV('Тулуз-Пьерон'!H715:Q715)</f>
        <v>#DIV/0!</v>
      </c>
      <c r="F711" s="26" t="e">
        <f>STDEV('Тулуз-Пьерон'!R715:AA715)</f>
        <v>#DIV/0!</v>
      </c>
      <c r="G711" s="26" t="e">
        <f>SQRT(RSQ('Тулуз-Пьерон'!H715:Q715,'Тулуз-Пьерон'!R715:AA715))</f>
        <v>#DIV/0!</v>
      </c>
      <c r="J711" s="25" t="e">
        <f t="shared" si="313"/>
        <v>#DIV/0!</v>
      </c>
      <c r="K711" s="25" t="e">
        <f t="shared" si="314"/>
        <v>#DIV/0!</v>
      </c>
      <c r="L711" s="25" t="e">
        <f t="shared" si="315"/>
        <v>#DIV/0!</v>
      </c>
      <c r="M711" s="25" t="e">
        <f t="shared" ref="M711:N730" si="342">IF(AND($B711&gt;0,$B711&lt;=15),"ПАТОЛОГИЯ",IF(AND($B711&gt;15,$B711&lt;=25),"Слабая",IF(AND($B711&gt;25,$B711&lt;=36),"Средняя",IF(AND($B711&gt;36,$B711&lt;=48),"Хорошая",IF($B711&gt;48,"Высокая","ОШИБКА")))))</f>
        <v>#DIV/0!</v>
      </c>
      <c r="N711" s="25" t="e">
        <f t="shared" si="342"/>
        <v>#DIV/0!</v>
      </c>
      <c r="O711" s="25" t="e">
        <f t="shared" si="317"/>
        <v>#DIV/0!</v>
      </c>
      <c r="P711" s="25" t="e">
        <f t="shared" si="318"/>
        <v>#DIV/0!</v>
      </c>
      <c r="Q711" s="25" t="e">
        <f t="shared" si="319"/>
        <v>#DIV/0!</v>
      </c>
      <c r="R711" s="25" t="e">
        <f t="shared" si="320"/>
        <v>#DIV/0!</v>
      </c>
      <c r="S711" s="25" t="e">
        <f t="shared" si="321"/>
        <v>#DIV/0!</v>
      </c>
      <c r="T711" s="25" t="e">
        <f t="shared" si="322"/>
        <v>#DIV/0!</v>
      </c>
      <c r="U711" s="25" t="e">
        <f t="shared" si="323"/>
        <v>#DIV/0!</v>
      </c>
      <c r="V711" s="25" t="e">
        <f t="shared" ref="V711:W730" si="343">IF(AND($D711&gt;0,$D711&lt;=0.88),"ПАТОЛОГИЯ",IF(AND($D711&gt;0.88,$D711&lt;=0.91),"Слабая",IF(AND($D711&gt;0.91,$D711&lt;=0.95),"Средняя",IF(AND($D711&gt;0.95,$D711&lt;=0.97),"Хорошая",IF(AND($D711&gt;0.97,$D711&lt;=1),"Высокая","ОШИБКА")))))</f>
        <v>#DIV/0!</v>
      </c>
      <c r="W711" s="25" t="e">
        <f t="shared" si="343"/>
        <v>#DIV/0!</v>
      </c>
      <c r="X711" s="25" t="e">
        <f t="shared" si="325"/>
        <v>#DIV/0!</v>
      </c>
      <c r="Y711" s="25" t="e">
        <f t="shared" ref="Y711:AC720" si="344">IF(AND($D711&gt;0,$D711&lt;=0.89),"ПАТОЛОГИЯ",IF(AND($D711&gt;0.89,$D711&lt;=0.91),"Слабая",IF(AND($D711&gt;91,$D711&lt;=0.93),"Средняя",IF(AND($D711&gt;0.93,$D711&lt;=0.96),"Хорошая",IF(AND($D711&gt;0.96,$D711&lt;=1),"Высокая","ОШИБКА")))))</f>
        <v>#DIV/0!</v>
      </c>
      <c r="Z711" s="25" t="e">
        <f t="shared" si="344"/>
        <v>#DIV/0!</v>
      </c>
      <c r="AA711" s="25" t="e">
        <f t="shared" si="344"/>
        <v>#DIV/0!</v>
      </c>
      <c r="AB711" s="25" t="e">
        <f t="shared" si="344"/>
        <v>#DIV/0!</v>
      </c>
      <c r="AC711" s="25" t="e">
        <f t="shared" si="344"/>
        <v>#DIV/0!</v>
      </c>
      <c r="AD711" s="25" t="e">
        <f t="shared" ref="AD711:AE730" si="345">IF(AND($D711&gt;0,$D711&lt;=0.9),"ПАТОЛОГИЯ",IF($D711=0.91,"Слабая",IF(AND($D711&gt;0.91,$D711&lt;=0.94),"Средняя",IF(AND($D711&gt;0.94,$D711&lt;=0.97),"Хорошая",IF(AND($D711&gt;0.97,$D711&lt;=1),"Высокая","ОШИБКА")))))</f>
        <v>#DIV/0!</v>
      </c>
      <c r="AE711" s="25" t="e">
        <f t="shared" si="345"/>
        <v>#DIV/0!</v>
      </c>
      <c r="AF711" s="25" t="e">
        <f t="shared" ref="AF711:AG730" si="346">IF(AND($D711&gt;0,$D711&lt;=0.9),"ПАТОЛОГИЯ",IF(AND($D711&gt;0.9,$D711&lt;=92),"Слабая",IF(AND($D711&gt;92,$D711&lt;=0.95),"Средняя",IF(AND($D711&gt;0.95,$D711&lt;=0.97),"Хорошая",IF(AND($D711&gt;0.97,$D711&lt;=1),"Высокая","ОШИБКА")))))</f>
        <v>#DIV/0!</v>
      </c>
      <c r="AG711" s="25" t="e">
        <f t="shared" si="346"/>
        <v>#DIV/0!</v>
      </c>
    </row>
    <row r="712" spans="1:33" x14ac:dyDescent="0.25">
      <c r="A712" s="1">
        <f>'Тулуз-Пьерон'!A716</f>
        <v>0</v>
      </c>
      <c r="B712" s="1" t="e">
        <f>AVERAGE('Тулуз-Пьерон'!H716:Q716)</f>
        <v>#DIV/0!</v>
      </c>
      <c r="C712" s="1" t="e">
        <f>AVERAGE('Тулуз-Пьерон'!R716:AA716)</f>
        <v>#DIV/0!</v>
      </c>
      <c r="D712" s="26" t="e">
        <f t="shared" si="312"/>
        <v>#DIV/0!</v>
      </c>
      <c r="E712" s="26" t="e">
        <f>STDEV('Тулуз-Пьерон'!H716:Q716)</f>
        <v>#DIV/0!</v>
      </c>
      <c r="F712" s="26" t="e">
        <f>STDEV('Тулуз-Пьерон'!R716:AA716)</f>
        <v>#DIV/0!</v>
      </c>
      <c r="G712" s="26" t="e">
        <f>SQRT(RSQ('Тулуз-Пьерон'!H716:Q716,'Тулуз-Пьерон'!R716:AA716))</f>
        <v>#DIV/0!</v>
      </c>
      <c r="J712" s="25" t="e">
        <f t="shared" si="313"/>
        <v>#DIV/0!</v>
      </c>
      <c r="K712" s="25" t="e">
        <f t="shared" si="314"/>
        <v>#DIV/0!</v>
      </c>
      <c r="L712" s="25" t="e">
        <f t="shared" si="315"/>
        <v>#DIV/0!</v>
      </c>
      <c r="M712" s="25" t="e">
        <f t="shared" si="342"/>
        <v>#DIV/0!</v>
      </c>
      <c r="N712" s="25" t="e">
        <f t="shared" si="342"/>
        <v>#DIV/0!</v>
      </c>
      <c r="O712" s="25" t="e">
        <f t="shared" si="317"/>
        <v>#DIV/0!</v>
      </c>
      <c r="P712" s="25" t="e">
        <f t="shared" si="318"/>
        <v>#DIV/0!</v>
      </c>
      <c r="Q712" s="25" t="e">
        <f t="shared" si="319"/>
        <v>#DIV/0!</v>
      </c>
      <c r="R712" s="25" t="e">
        <f t="shared" si="320"/>
        <v>#DIV/0!</v>
      </c>
      <c r="S712" s="25" t="e">
        <f t="shared" si="321"/>
        <v>#DIV/0!</v>
      </c>
      <c r="T712" s="25" t="e">
        <f t="shared" si="322"/>
        <v>#DIV/0!</v>
      </c>
      <c r="U712" s="25" t="e">
        <f t="shared" si="323"/>
        <v>#DIV/0!</v>
      </c>
      <c r="V712" s="25" t="e">
        <f t="shared" si="343"/>
        <v>#DIV/0!</v>
      </c>
      <c r="W712" s="25" t="e">
        <f t="shared" si="343"/>
        <v>#DIV/0!</v>
      </c>
      <c r="X712" s="25" t="e">
        <f t="shared" si="325"/>
        <v>#DIV/0!</v>
      </c>
      <c r="Y712" s="25" t="e">
        <f t="shared" si="344"/>
        <v>#DIV/0!</v>
      </c>
      <c r="Z712" s="25" t="e">
        <f t="shared" si="344"/>
        <v>#DIV/0!</v>
      </c>
      <c r="AA712" s="25" t="e">
        <f t="shared" si="344"/>
        <v>#DIV/0!</v>
      </c>
      <c r="AB712" s="25" t="e">
        <f t="shared" si="344"/>
        <v>#DIV/0!</v>
      </c>
      <c r="AC712" s="25" t="e">
        <f t="shared" si="344"/>
        <v>#DIV/0!</v>
      </c>
      <c r="AD712" s="25" t="e">
        <f t="shared" si="345"/>
        <v>#DIV/0!</v>
      </c>
      <c r="AE712" s="25" t="e">
        <f t="shared" si="345"/>
        <v>#DIV/0!</v>
      </c>
      <c r="AF712" s="25" t="e">
        <f t="shared" si="346"/>
        <v>#DIV/0!</v>
      </c>
      <c r="AG712" s="25" t="e">
        <f t="shared" si="346"/>
        <v>#DIV/0!</v>
      </c>
    </row>
    <row r="713" spans="1:33" x14ac:dyDescent="0.25">
      <c r="A713" s="1">
        <f>'Тулуз-Пьерон'!A717</f>
        <v>0</v>
      </c>
      <c r="B713" s="1" t="e">
        <f>AVERAGE('Тулуз-Пьерон'!H717:Q717)</f>
        <v>#DIV/0!</v>
      </c>
      <c r="C713" s="1" t="e">
        <f>AVERAGE('Тулуз-Пьерон'!R717:AA717)</f>
        <v>#DIV/0!</v>
      </c>
      <c r="D713" s="26" t="e">
        <f t="shared" si="312"/>
        <v>#DIV/0!</v>
      </c>
      <c r="E713" s="26" t="e">
        <f>STDEV('Тулуз-Пьерон'!H717:Q717)</f>
        <v>#DIV/0!</v>
      </c>
      <c r="F713" s="26" t="e">
        <f>STDEV('Тулуз-Пьерон'!R717:AA717)</f>
        <v>#DIV/0!</v>
      </c>
      <c r="G713" s="26" t="e">
        <f>SQRT(RSQ('Тулуз-Пьерон'!H717:Q717,'Тулуз-Пьерон'!R717:AA717))</f>
        <v>#DIV/0!</v>
      </c>
      <c r="J713" s="25" t="e">
        <f t="shared" si="313"/>
        <v>#DIV/0!</v>
      </c>
      <c r="K713" s="25" t="e">
        <f t="shared" si="314"/>
        <v>#DIV/0!</v>
      </c>
      <c r="L713" s="25" t="e">
        <f t="shared" si="315"/>
        <v>#DIV/0!</v>
      </c>
      <c r="M713" s="25" t="e">
        <f t="shared" si="342"/>
        <v>#DIV/0!</v>
      </c>
      <c r="N713" s="25" t="e">
        <f t="shared" si="342"/>
        <v>#DIV/0!</v>
      </c>
      <c r="O713" s="25" t="e">
        <f t="shared" si="317"/>
        <v>#DIV/0!</v>
      </c>
      <c r="P713" s="25" t="e">
        <f t="shared" si="318"/>
        <v>#DIV/0!</v>
      </c>
      <c r="Q713" s="25" t="e">
        <f t="shared" si="319"/>
        <v>#DIV/0!</v>
      </c>
      <c r="R713" s="25" t="e">
        <f t="shared" si="320"/>
        <v>#DIV/0!</v>
      </c>
      <c r="S713" s="25" t="e">
        <f t="shared" si="321"/>
        <v>#DIV/0!</v>
      </c>
      <c r="T713" s="25" t="e">
        <f t="shared" si="322"/>
        <v>#DIV/0!</v>
      </c>
      <c r="U713" s="25" t="e">
        <f t="shared" si="323"/>
        <v>#DIV/0!</v>
      </c>
      <c r="V713" s="25" t="e">
        <f t="shared" si="343"/>
        <v>#DIV/0!</v>
      </c>
      <c r="W713" s="25" t="e">
        <f t="shared" si="343"/>
        <v>#DIV/0!</v>
      </c>
      <c r="X713" s="25" t="e">
        <f t="shared" si="325"/>
        <v>#DIV/0!</v>
      </c>
      <c r="Y713" s="25" t="e">
        <f t="shared" si="344"/>
        <v>#DIV/0!</v>
      </c>
      <c r="Z713" s="25" t="e">
        <f t="shared" si="344"/>
        <v>#DIV/0!</v>
      </c>
      <c r="AA713" s="25" t="e">
        <f t="shared" si="344"/>
        <v>#DIV/0!</v>
      </c>
      <c r="AB713" s="25" t="e">
        <f t="shared" si="344"/>
        <v>#DIV/0!</v>
      </c>
      <c r="AC713" s="25" t="e">
        <f t="shared" si="344"/>
        <v>#DIV/0!</v>
      </c>
      <c r="AD713" s="25" t="e">
        <f t="shared" si="345"/>
        <v>#DIV/0!</v>
      </c>
      <c r="AE713" s="25" t="e">
        <f t="shared" si="345"/>
        <v>#DIV/0!</v>
      </c>
      <c r="AF713" s="25" t="e">
        <f t="shared" si="346"/>
        <v>#DIV/0!</v>
      </c>
      <c r="AG713" s="25" t="e">
        <f t="shared" si="346"/>
        <v>#DIV/0!</v>
      </c>
    </row>
    <row r="714" spans="1:33" x14ac:dyDescent="0.25">
      <c r="A714" s="1">
        <f>'Тулуз-Пьерон'!A718</f>
        <v>0</v>
      </c>
      <c r="B714" s="1" t="e">
        <f>AVERAGE('Тулуз-Пьерон'!H718:Q718)</f>
        <v>#DIV/0!</v>
      </c>
      <c r="C714" s="1" t="e">
        <f>AVERAGE('Тулуз-Пьерон'!R718:AA718)</f>
        <v>#DIV/0!</v>
      </c>
      <c r="D714" s="26" t="e">
        <f t="shared" si="312"/>
        <v>#DIV/0!</v>
      </c>
      <c r="E714" s="26" t="e">
        <f>STDEV('Тулуз-Пьерон'!H718:Q718)</f>
        <v>#DIV/0!</v>
      </c>
      <c r="F714" s="26" t="e">
        <f>STDEV('Тулуз-Пьерон'!R718:AA718)</f>
        <v>#DIV/0!</v>
      </c>
      <c r="G714" s="26" t="e">
        <f>SQRT(RSQ('Тулуз-Пьерон'!H718:Q718,'Тулуз-Пьерон'!R718:AA718))</f>
        <v>#DIV/0!</v>
      </c>
      <c r="J714" s="25" t="e">
        <f t="shared" si="313"/>
        <v>#DIV/0!</v>
      </c>
      <c r="K714" s="25" t="e">
        <f t="shared" si="314"/>
        <v>#DIV/0!</v>
      </c>
      <c r="L714" s="25" t="e">
        <f t="shared" si="315"/>
        <v>#DIV/0!</v>
      </c>
      <c r="M714" s="25" t="e">
        <f t="shared" si="342"/>
        <v>#DIV/0!</v>
      </c>
      <c r="N714" s="25" t="e">
        <f t="shared" si="342"/>
        <v>#DIV/0!</v>
      </c>
      <c r="O714" s="25" t="e">
        <f t="shared" si="317"/>
        <v>#DIV/0!</v>
      </c>
      <c r="P714" s="25" t="e">
        <f t="shared" si="318"/>
        <v>#DIV/0!</v>
      </c>
      <c r="Q714" s="25" t="e">
        <f t="shared" si="319"/>
        <v>#DIV/0!</v>
      </c>
      <c r="R714" s="25" t="e">
        <f t="shared" si="320"/>
        <v>#DIV/0!</v>
      </c>
      <c r="S714" s="25" t="e">
        <f t="shared" si="321"/>
        <v>#DIV/0!</v>
      </c>
      <c r="T714" s="25" t="e">
        <f t="shared" si="322"/>
        <v>#DIV/0!</v>
      </c>
      <c r="U714" s="25" t="e">
        <f t="shared" si="323"/>
        <v>#DIV/0!</v>
      </c>
      <c r="V714" s="25" t="e">
        <f t="shared" si="343"/>
        <v>#DIV/0!</v>
      </c>
      <c r="W714" s="25" t="e">
        <f t="shared" si="343"/>
        <v>#DIV/0!</v>
      </c>
      <c r="X714" s="25" t="e">
        <f t="shared" si="325"/>
        <v>#DIV/0!</v>
      </c>
      <c r="Y714" s="25" t="e">
        <f t="shared" si="344"/>
        <v>#DIV/0!</v>
      </c>
      <c r="Z714" s="25" t="e">
        <f t="shared" si="344"/>
        <v>#DIV/0!</v>
      </c>
      <c r="AA714" s="25" t="e">
        <f t="shared" si="344"/>
        <v>#DIV/0!</v>
      </c>
      <c r="AB714" s="25" t="e">
        <f t="shared" si="344"/>
        <v>#DIV/0!</v>
      </c>
      <c r="AC714" s="25" t="e">
        <f t="shared" si="344"/>
        <v>#DIV/0!</v>
      </c>
      <c r="AD714" s="25" t="e">
        <f t="shared" si="345"/>
        <v>#DIV/0!</v>
      </c>
      <c r="AE714" s="25" t="e">
        <f t="shared" si="345"/>
        <v>#DIV/0!</v>
      </c>
      <c r="AF714" s="25" t="e">
        <f t="shared" si="346"/>
        <v>#DIV/0!</v>
      </c>
      <c r="AG714" s="25" t="e">
        <f t="shared" si="346"/>
        <v>#DIV/0!</v>
      </c>
    </row>
    <row r="715" spans="1:33" x14ac:dyDescent="0.25">
      <c r="A715" s="1">
        <f>'Тулуз-Пьерон'!A719</f>
        <v>0</v>
      </c>
      <c r="B715" s="1" t="e">
        <f>AVERAGE('Тулуз-Пьерон'!H719:Q719)</f>
        <v>#DIV/0!</v>
      </c>
      <c r="C715" s="1" t="e">
        <f>AVERAGE('Тулуз-Пьерон'!R719:AA719)</f>
        <v>#DIV/0!</v>
      </c>
      <c r="D715" s="26" t="e">
        <f t="shared" ref="D715:D778" si="347">(B715-C715)/B715</f>
        <v>#DIV/0!</v>
      </c>
      <c r="E715" s="26" t="e">
        <f>STDEV('Тулуз-Пьерон'!H719:Q719)</f>
        <v>#DIV/0!</v>
      </c>
      <c r="F715" s="26" t="e">
        <f>STDEV('Тулуз-Пьерон'!R719:AA719)</f>
        <v>#DIV/0!</v>
      </c>
      <c r="G715" s="26" t="e">
        <f>SQRT(RSQ('Тулуз-Пьерон'!H719:Q719,'Тулуз-Пьерон'!R719:AA719))</f>
        <v>#DIV/0!</v>
      </c>
      <c r="J715" s="25" t="e">
        <f t="shared" ref="J715:J778" si="348">IF(AND($B715&gt;0,$B715&lt;=14),"ПАТОЛОГИЯ",IF(AND($B715&gt;14,$B715&lt;=17),"Слабая",IF(AND($B715&gt;17,$B715&lt;=29),"Средняя",IF(AND($B715&gt;29,$B715&lt;=39),"Хорошая",IF($B715&gt;39,"Высокая","ОШИБКА")))))</f>
        <v>#DIV/0!</v>
      </c>
      <c r="K715" s="25" t="e">
        <f t="shared" ref="K715:K778" si="349">IF(AND($B715&gt;0,$B715&lt;=19),"ПАТОЛОГИЯ",IF(AND($B715&gt;19,$B715&lt;=27),"Слабая",IF(AND($B715&gt;27,$B715&lt;=36),"Средняя",IF(AND($B715&gt;36,$B715&lt;=44),"Хорошая",IF($B715&gt;44,"Высокая","ОШИБКА")))))</f>
        <v>#DIV/0!</v>
      </c>
      <c r="L715" s="25" t="e">
        <f t="shared" ref="L715:L778" si="350">IF(AND($B715&gt;0,$B715&lt;=22),"ПАТОЛОГИЯ",IF(AND($B715&gt;22,$B715&lt;=32),"Слабая",IF(AND($B715&gt;32,$B715&lt;=41),"Средняя",IF(AND($B715&gt;41,$B715&lt;=57),"Хорошая",IF($B715&gt;57,"Высокая","ОШИБКА")))))</f>
        <v>#DIV/0!</v>
      </c>
      <c r="M715" s="25" t="e">
        <f t="shared" si="342"/>
        <v>#DIV/0!</v>
      </c>
      <c r="N715" s="25" t="e">
        <f t="shared" si="342"/>
        <v>#DIV/0!</v>
      </c>
      <c r="O715" s="25" t="e">
        <f t="shared" ref="O715:O778" si="351">IF(AND($B715&gt;0,$B715&lt;=19),"ПАТОЛОГИЯ",IF(AND($B715&gt;19,$B715&lt;=29),"Слабая",IF(AND($B715&gt;29,$B715&lt;=39),"Средняя",IF(AND($B715&gt;39,$B715&lt;=50),"Хорошая",IF($B715&gt;50,"Высокая","ОШИБКА")))))</f>
        <v>#DIV/0!</v>
      </c>
      <c r="P715" s="25" t="e">
        <f t="shared" ref="P715:P778" si="352">IF(AND($B715&gt;0,$B715&lt;=24),"ПАТОЛОГИЯ",IF(AND($B715&gt;24,$B715&lt;=31),"Слабая",IF(AND($B715&gt;31,$B715&lt;=41),"Средняя",IF(AND($B715&gt;41,$B715&lt;=55),"Хорошая",IF($B715&gt;55,"Высокая","ОШИБКА")))))</f>
        <v>#DIV/0!</v>
      </c>
      <c r="Q715" s="25" t="e">
        <f t="shared" ref="Q715:Q778" si="353">IF(AND($B715&gt;0,$B715&lt;=36),"Слабая",IF(AND($B715&gt;36,$B715&lt;=45),"Средняя",IF(AND($B715&gt;45,$B715&lt;=57),"Хорошая",IF($B715&gt;57,"Высокая","ОШИБКА"))))</f>
        <v>#DIV/0!</v>
      </c>
      <c r="R715" s="25" t="e">
        <f t="shared" ref="R715:R778" si="354">IF(AND($B715&gt;0,$B715&lt;=38),"Слабая",IF(AND($B715&gt;38,$B715&lt;=48),"Средняя",IF(AND($B715&gt;48,$B715&lt;=59),"Хорошая",IF($B715&gt;59,"Высокая","ОШИБКА"))))</f>
        <v>#DIV/0!</v>
      </c>
      <c r="S715" s="25" t="e">
        <f t="shared" ref="S715:S778" si="355">IF(AND($B715&gt;0,$B715&lt;=40),"Слабая",IF(AND($B715&gt;40,$B715&lt;=50),"Средняя",IF(AND($B715&gt;50,$B715&lt;=64),"Хорошая",IF($B715&gt;64,"Высокая","ОШИБКА"))))</f>
        <v>#DIV/0!</v>
      </c>
      <c r="T715" s="25" t="e">
        <f t="shared" ref="T715:T778" si="356">IF(AND($B715&gt;0,$B715&lt;=44),"Слабая",IF(AND($B715&gt;44,$B715&lt;=54),"Средняя",IF(AND($B715&gt;54,$B715&lt;=69),"Хорошая",IF($B715&gt;69,"Высокая","ОШИБКА"))))</f>
        <v>#DIV/0!</v>
      </c>
      <c r="U715" s="25" t="e">
        <f t="shared" ref="U715:U778" si="357">IF(AND($B715&gt;0,$B715&lt;=49),"Слабая",IF(AND($B715&gt;49,$B715&lt;=62),"Средняя",IF(AND($B715&gt;62,$B715&lt;=77),"Хорошая",IF($B715&gt;77,"Высокая","ОШИБКА"))))</f>
        <v>#DIV/0!</v>
      </c>
      <c r="V715" s="25" t="e">
        <f t="shared" si="343"/>
        <v>#DIV/0!</v>
      </c>
      <c r="W715" s="25" t="e">
        <f t="shared" si="343"/>
        <v>#DIV/0!</v>
      </c>
      <c r="X715" s="25" t="e">
        <f t="shared" ref="X715:X778" si="358">IF(AND($D715&gt;0,$D715&lt;=0.89),"ПАТОЛОГИЯ",IF(AND($D715&gt;0.89,$D715&lt;=0.91),"Слабая",IF(AND($D715&gt;91,$D715&lt;=0.95),"Средняя",IF(AND($D715&gt;0.95,$D715&lt;=0.97),"Хорошая",IF(AND($D715&gt;0.97,$D715&lt;=1),"Высокая","ОШИБКА")))))</f>
        <v>#DIV/0!</v>
      </c>
      <c r="Y715" s="25" t="e">
        <f t="shared" si="344"/>
        <v>#DIV/0!</v>
      </c>
      <c r="Z715" s="25" t="e">
        <f t="shared" si="344"/>
        <v>#DIV/0!</v>
      </c>
      <c r="AA715" s="25" t="e">
        <f t="shared" si="344"/>
        <v>#DIV/0!</v>
      </c>
      <c r="AB715" s="25" t="e">
        <f t="shared" si="344"/>
        <v>#DIV/0!</v>
      </c>
      <c r="AC715" s="25" t="e">
        <f t="shared" si="344"/>
        <v>#DIV/0!</v>
      </c>
      <c r="AD715" s="25" t="e">
        <f t="shared" si="345"/>
        <v>#DIV/0!</v>
      </c>
      <c r="AE715" s="25" t="e">
        <f t="shared" si="345"/>
        <v>#DIV/0!</v>
      </c>
      <c r="AF715" s="25" t="e">
        <f t="shared" si="346"/>
        <v>#DIV/0!</v>
      </c>
      <c r="AG715" s="25" t="e">
        <f t="shared" si="346"/>
        <v>#DIV/0!</v>
      </c>
    </row>
    <row r="716" spans="1:33" x14ac:dyDescent="0.25">
      <c r="A716" s="1">
        <f>'Тулуз-Пьерон'!A720</f>
        <v>0</v>
      </c>
      <c r="B716" s="1" t="e">
        <f>AVERAGE('Тулуз-Пьерон'!H720:Q720)</f>
        <v>#DIV/0!</v>
      </c>
      <c r="C716" s="1" t="e">
        <f>AVERAGE('Тулуз-Пьерон'!R720:AA720)</f>
        <v>#DIV/0!</v>
      </c>
      <c r="D716" s="26" t="e">
        <f t="shared" si="347"/>
        <v>#DIV/0!</v>
      </c>
      <c r="E716" s="26" t="e">
        <f>STDEV('Тулуз-Пьерон'!H720:Q720)</f>
        <v>#DIV/0!</v>
      </c>
      <c r="F716" s="26" t="e">
        <f>STDEV('Тулуз-Пьерон'!R720:AA720)</f>
        <v>#DIV/0!</v>
      </c>
      <c r="G716" s="26" t="e">
        <f>SQRT(RSQ('Тулуз-Пьерон'!H720:Q720,'Тулуз-Пьерон'!R720:AA720))</f>
        <v>#DIV/0!</v>
      </c>
      <c r="J716" s="25" t="e">
        <f t="shared" si="348"/>
        <v>#DIV/0!</v>
      </c>
      <c r="K716" s="25" t="e">
        <f t="shared" si="349"/>
        <v>#DIV/0!</v>
      </c>
      <c r="L716" s="25" t="e">
        <f t="shared" si="350"/>
        <v>#DIV/0!</v>
      </c>
      <c r="M716" s="25" t="e">
        <f t="shared" si="342"/>
        <v>#DIV/0!</v>
      </c>
      <c r="N716" s="25" t="e">
        <f t="shared" si="342"/>
        <v>#DIV/0!</v>
      </c>
      <c r="O716" s="25" t="e">
        <f t="shared" si="351"/>
        <v>#DIV/0!</v>
      </c>
      <c r="P716" s="25" t="e">
        <f t="shared" si="352"/>
        <v>#DIV/0!</v>
      </c>
      <c r="Q716" s="25" t="e">
        <f t="shared" si="353"/>
        <v>#DIV/0!</v>
      </c>
      <c r="R716" s="25" t="e">
        <f t="shared" si="354"/>
        <v>#DIV/0!</v>
      </c>
      <c r="S716" s="25" t="e">
        <f t="shared" si="355"/>
        <v>#DIV/0!</v>
      </c>
      <c r="T716" s="25" t="e">
        <f t="shared" si="356"/>
        <v>#DIV/0!</v>
      </c>
      <c r="U716" s="25" t="e">
        <f t="shared" si="357"/>
        <v>#DIV/0!</v>
      </c>
      <c r="V716" s="25" t="e">
        <f t="shared" si="343"/>
        <v>#DIV/0!</v>
      </c>
      <c r="W716" s="25" t="e">
        <f t="shared" si="343"/>
        <v>#DIV/0!</v>
      </c>
      <c r="X716" s="25" t="e">
        <f t="shared" si="358"/>
        <v>#DIV/0!</v>
      </c>
      <c r="Y716" s="25" t="e">
        <f t="shared" si="344"/>
        <v>#DIV/0!</v>
      </c>
      <c r="Z716" s="25" t="e">
        <f t="shared" si="344"/>
        <v>#DIV/0!</v>
      </c>
      <c r="AA716" s="25" t="e">
        <f t="shared" si="344"/>
        <v>#DIV/0!</v>
      </c>
      <c r="AB716" s="25" t="e">
        <f t="shared" si="344"/>
        <v>#DIV/0!</v>
      </c>
      <c r="AC716" s="25" t="e">
        <f t="shared" si="344"/>
        <v>#DIV/0!</v>
      </c>
      <c r="AD716" s="25" t="e">
        <f t="shared" si="345"/>
        <v>#DIV/0!</v>
      </c>
      <c r="AE716" s="25" t="e">
        <f t="shared" si="345"/>
        <v>#DIV/0!</v>
      </c>
      <c r="AF716" s="25" t="e">
        <f t="shared" si="346"/>
        <v>#DIV/0!</v>
      </c>
      <c r="AG716" s="25" t="e">
        <f t="shared" si="346"/>
        <v>#DIV/0!</v>
      </c>
    </row>
    <row r="717" spans="1:33" x14ac:dyDescent="0.25">
      <c r="A717" s="1">
        <f>'Тулуз-Пьерон'!A721</f>
        <v>0</v>
      </c>
      <c r="B717" s="1" t="e">
        <f>AVERAGE('Тулуз-Пьерон'!H721:Q721)</f>
        <v>#DIV/0!</v>
      </c>
      <c r="C717" s="1" t="e">
        <f>AVERAGE('Тулуз-Пьерон'!R721:AA721)</f>
        <v>#DIV/0!</v>
      </c>
      <c r="D717" s="26" t="e">
        <f t="shared" si="347"/>
        <v>#DIV/0!</v>
      </c>
      <c r="E717" s="26" t="e">
        <f>STDEV('Тулуз-Пьерон'!H721:Q721)</f>
        <v>#DIV/0!</v>
      </c>
      <c r="F717" s="26" t="e">
        <f>STDEV('Тулуз-Пьерон'!R721:AA721)</f>
        <v>#DIV/0!</v>
      </c>
      <c r="G717" s="26" t="e">
        <f>SQRT(RSQ('Тулуз-Пьерон'!H721:Q721,'Тулуз-Пьерон'!R721:AA721))</f>
        <v>#DIV/0!</v>
      </c>
      <c r="J717" s="25" t="e">
        <f t="shared" si="348"/>
        <v>#DIV/0!</v>
      </c>
      <c r="K717" s="25" t="e">
        <f t="shared" si="349"/>
        <v>#DIV/0!</v>
      </c>
      <c r="L717" s="25" t="e">
        <f t="shared" si="350"/>
        <v>#DIV/0!</v>
      </c>
      <c r="M717" s="25" t="e">
        <f t="shared" si="342"/>
        <v>#DIV/0!</v>
      </c>
      <c r="N717" s="25" t="e">
        <f t="shared" si="342"/>
        <v>#DIV/0!</v>
      </c>
      <c r="O717" s="25" t="e">
        <f t="shared" si="351"/>
        <v>#DIV/0!</v>
      </c>
      <c r="P717" s="25" t="e">
        <f t="shared" si="352"/>
        <v>#DIV/0!</v>
      </c>
      <c r="Q717" s="25" t="e">
        <f t="shared" si="353"/>
        <v>#DIV/0!</v>
      </c>
      <c r="R717" s="25" t="e">
        <f t="shared" si="354"/>
        <v>#DIV/0!</v>
      </c>
      <c r="S717" s="25" t="e">
        <f t="shared" si="355"/>
        <v>#DIV/0!</v>
      </c>
      <c r="T717" s="25" t="e">
        <f t="shared" si="356"/>
        <v>#DIV/0!</v>
      </c>
      <c r="U717" s="25" t="e">
        <f t="shared" si="357"/>
        <v>#DIV/0!</v>
      </c>
      <c r="V717" s="25" t="e">
        <f t="shared" si="343"/>
        <v>#DIV/0!</v>
      </c>
      <c r="W717" s="25" t="e">
        <f t="shared" si="343"/>
        <v>#DIV/0!</v>
      </c>
      <c r="X717" s="25" t="e">
        <f t="shared" si="358"/>
        <v>#DIV/0!</v>
      </c>
      <c r="Y717" s="25" t="e">
        <f t="shared" si="344"/>
        <v>#DIV/0!</v>
      </c>
      <c r="Z717" s="25" t="e">
        <f t="shared" si="344"/>
        <v>#DIV/0!</v>
      </c>
      <c r="AA717" s="25" t="e">
        <f t="shared" si="344"/>
        <v>#DIV/0!</v>
      </c>
      <c r="AB717" s="25" t="e">
        <f t="shared" si="344"/>
        <v>#DIV/0!</v>
      </c>
      <c r="AC717" s="25" t="e">
        <f t="shared" si="344"/>
        <v>#DIV/0!</v>
      </c>
      <c r="AD717" s="25" t="e">
        <f t="shared" si="345"/>
        <v>#DIV/0!</v>
      </c>
      <c r="AE717" s="25" t="e">
        <f t="shared" si="345"/>
        <v>#DIV/0!</v>
      </c>
      <c r="AF717" s="25" t="e">
        <f t="shared" si="346"/>
        <v>#DIV/0!</v>
      </c>
      <c r="AG717" s="25" t="e">
        <f t="shared" si="346"/>
        <v>#DIV/0!</v>
      </c>
    </row>
    <row r="718" spans="1:33" x14ac:dyDescent="0.25">
      <c r="A718" s="1">
        <f>'Тулуз-Пьерон'!A722</f>
        <v>0</v>
      </c>
      <c r="B718" s="1" t="e">
        <f>AVERAGE('Тулуз-Пьерон'!H722:Q722)</f>
        <v>#DIV/0!</v>
      </c>
      <c r="C718" s="1" t="e">
        <f>AVERAGE('Тулуз-Пьерон'!R722:AA722)</f>
        <v>#DIV/0!</v>
      </c>
      <c r="D718" s="26" t="e">
        <f t="shared" si="347"/>
        <v>#DIV/0!</v>
      </c>
      <c r="E718" s="26" t="e">
        <f>STDEV('Тулуз-Пьерон'!H722:Q722)</f>
        <v>#DIV/0!</v>
      </c>
      <c r="F718" s="26" t="e">
        <f>STDEV('Тулуз-Пьерон'!R722:AA722)</f>
        <v>#DIV/0!</v>
      </c>
      <c r="G718" s="26" t="e">
        <f>SQRT(RSQ('Тулуз-Пьерон'!H722:Q722,'Тулуз-Пьерон'!R722:AA722))</f>
        <v>#DIV/0!</v>
      </c>
      <c r="J718" s="25" t="e">
        <f t="shared" si="348"/>
        <v>#DIV/0!</v>
      </c>
      <c r="K718" s="25" t="e">
        <f t="shared" si="349"/>
        <v>#DIV/0!</v>
      </c>
      <c r="L718" s="25" t="e">
        <f t="shared" si="350"/>
        <v>#DIV/0!</v>
      </c>
      <c r="M718" s="25" t="e">
        <f t="shared" si="342"/>
        <v>#DIV/0!</v>
      </c>
      <c r="N718" s="25" t="e">
        <f t="shared" si="342"/>
        <v>#DIV/0!</v>
      </c>
      <c r="O718" s="25" t="e">
        <f t="shared" si="351"/>
        <v>#DIV/0!</v>
      </c>
      <c r="P718" s="25" t="e">
        <f t="shared" si="352"/>
        <v>#DIV/0!</v>
      </c>
      <c r="Q718" s="25" t="e">
        <f t="shared" si="353"/>
        <v>#DIV/0!</v>
      </c>
      <c r="R718" s="25" t="e">
        <f t="shared" si="354"/>
        <v>#DIV/0!</v>
      </c>
      <c r="S718" s="25" t="e">
        <f t="shared" si="355"/>
        <v>#DIV/0!</v>
      </c>
      <c r="T718" s="25" t="e">
        <f t="shared" si="356"/>
        <v>#DIV/0!</v>
      </c>
      <c r="U718" s="25" t="e">
        <f t="shared" si="357"/>
        <v>#DIV/0!</v>
      </c>
      <c r="V718" s="25" t="e">
        <f t="shared" si="343"/>
        <v>#DIV/0!</v>
      </c>
      <c r="W718" s="25" t="e">
        <f t="shared" si="343"/>
        <v>#DIV/0!</v>
      </c>
      <c r="X718" s="25" t="e">
        <f t="shared" si="358"/>
        <v>#DIV/0!</v>
      </c>
      <c r="Y718" s="25" t="e">
        <f t="shared" si="344"/>
        <v>#DIV/0!</v>
      </c>
      <c r="Z718" s="25" t="e">
        <f t="shared" si="344"/>
        <v>#DIV/0!</v>
      </c>
      <c r="AA718" s="25" t="e">
        <f t="shared" si="344"/>
        <v>#DIV/0!</v>
      </c>
      <c r="AB718" s="25" t="e">
        <f t="shared" si="344"/>
        <v>#DIV/0!</v>
      </c>
      <c r="AC718" s="25" t="e">
        <f t="shared" si="344"/>
        <v>#DIV/0!</v>
      </c>
      <c r="AD718" s="25" t="e">
        <f t="shared" si="345"/>
        <v>#DIV/0!</v>
      </c>
      <c r="AE718" s="25" t="e">
        <f t="shared" si="345"/>
        <v>#DIV/0!</v>
      </c>
      <c r="AF718" s="25" t="e">
        <f t="shared" si="346"/>
        <v>#DIV/0!</v>
      </c>
      <c r="AG718" s="25" t="e">
        <f t="shared" si="346"/>
        <v>#DIV/0!</v>
      </c>
    </row>
    <row r="719" spans="1:33" x14ac:dyDescent="0.25">
      <c r="A719" s="1">
        <f>'Тулуз-Пьерон'!A723</f>
        <v>0</v>
      </c>
      <c r="B719" s="1" t="e">
        <f>AVERAGE('Тулуз-Пьерон'!H723:Q723)</f>
        <v>#DIV/0!</v>
      </c>
      <c r="C719" s="1" t="e">
        <f>AVERAGE('Тулуз-Пьерон'!R723:AA723)</f>
        <v>#DIV/0!</v>
      </c>
      <c r="D719" s="26" t="e">
        <f t="shared" si="347"/>
        <v>#DIV/0!</v>
      </c>
      <c r="E719" s="26" t="e">
        <f>STDEV('Тулуз-Пьерон'!H723:Q723)</f>
        <v>#DIV/0!</v>
      </c>
      <c r="F719" s="26" t="e">
        <f>STDEV('Тулуз-Пьерон'!R723:AA723)</f>
        <v>#DIV/0!</v>
      </c>
      <c r="G719" s="26" t="e">
        <f>SQRT(RSQ('Тулуз-Пьерон'!H723:Q723,'Тулуз-Пьерон'!R723:AA723))</f>
        <v>#DIV/0!</v>
      </c>
      <c r="J719" s="25" t="e">
        <f t="shared" si="348"/>
        <v>#DIV/0!</v>
      </c>
      <c r="K719" s="25" t="e">
        <f t="shared" si="349"/>
        <v>#DIV/0!</v>
      </c>
      <c r="L719" s="25" t="e">
        <f t="shared" si="350"/>
        <v>#DIV/0!</v>
      </c>
      <c r="M719" s="25" t="e">
        <f t="shared" si="342"/>
        <v>#DIV/0!</v>
      </c>
      <c r="N719" s="25" t="e">
        <f t="shared" si="342"/>
        <v>#DIV/0!</v>
      </c>
      <c r="O719" s="25" t="e">
        <f t="shared" si="351"/>
        <v>#DIV/0!</v>
      </c>
      <c r="P719" s="25" t="e">
        <f t="shared" si="352"/>
        <v>#DIV/0!</v>
      </c>
      <c r="Q719" s="25" t="e">
        <f t="shared" si="353"/>
        <v>#DIV/0!</v>
      </c>
      <c r="R719" s="25" t="e">
        <f t="shared" si="354"/>
        <v>#DIV/0!</v>
      </c>
      <c r="S719" s="25" t="e">
        <f t="shared" si="355"/>
        <v>#DIV/0!</v>
      </c>
      <c r="T719" s="25" t="e">
        <f t="shared" si="356"/>
        <v>#DIV/0!</v>
      </c>
      <c r="U719" s="25" t="e">
        <f t="shared" si="357"/>
        <v>#DIV/0!</v>
      </c>
      <c r="V719" s="25" t="e">
        <f t="shared" si="343"/>
        <v>#DIV/0!</v>
      </c>
      <c r="W719" s="25" t="e">
        <f t="shared" si="343"/>
        <v>#DIV/0!</v>
      </c>
      <c r="X719" s="25" t="e">
        <f t="shared" si="358"/>
        <v>#DIV/0!</v>
      </c>
      <c r="Y719" s="25" t="e">
        <f t="shared" si="344"/>
        <v>#DIV/0!</v>
      </c>
      <c r="Z719" s="25" t="e">
        <f t="shared" si="344"/>
        <v>#DIV/0!</v>
      </c>
      <c r="AA719" s="25" t="e">
        <f t="shared" si="344"/>
        <v>#DIV/0!</v>
      </c>
      <c r="AB719" s="25" t="e">
        <f t="shared" si="344"/>
        <v>#DIV/0!</v>
      </c>
      <c r="AC719" s="25" t="e">
        <f t="shared" si="344"/>
        <v>#DIV/0!</v>
      </c>
      <c r="AD719" s="25" t="e">
        <f t="shared" si="345"/>
        <v>#DIV/0!</v>
      </c>
      <c r="AE719" s="25" t="e">
        <f t="shared" si="345"/>
        <v>#DIV/0!</v>
      </c>
      <c r="AF719" s="25" t="e">
        <f t="shared" si="346"/>
        <v>#DIV/0!</v>
      </c>
      <c r="AG719" s="25" t="e">
        <f t="shared" si="346"/>
        <v>#DIV/0!</v>
      </c>
    </row>
    <row r="720" spans="1:33" x14ac:dyDescent="0.25">
      <c r="A720" s="1">
        <f>'Тулуз-Пьерон'!A724</f>
        <v>0</v>
      </c>
      <c r="B720" s="1" t="e">
        <f>AVERAGE('Тулуз-Пьерон'!H724:Q724)</f>
        <v>#DIV/0!</v>
      </c>
      <c r="C720" s="1" t="e">
        <f>AVERAGE('Тулуз-Пьерон'!R724:AA724)</f>
        <v>#DIV/0!</v>
      </c>
      <c r="D720" s="26" t="e">
        <f t="shared" si="347"/>
        <v>#DIV/0!</v>
      </c>
      <c r="E720" s="26" t="e">
        <f>STDEV('Тулуз-Пьерон'!H724:Q724)</f>
        <v>#DIV/0!</v>
      </c>
      <c r="F720" s="26" t="e">
        <f>STDEV('Тулуз-Пьерон'!R724:AA724)</f>
        <v>#DIV/0!</v>
      </c>
      <c r="G720" s="26" t="e">
        <f>SQRT(RSQ('Тулуз-Пьерон'!H724:Q724,'Тулуз-Пьерон'!R724:AA724))</f>
        <v>#DIV/0!</v>
      </c>
      <c r="J720" s="25" t="e">
        <f t="shared" si="348"/>
        <v>#DIV/0!</v>
      </c>
      <c r="K720" s="25" t="e">
        <f t="shared" si="349"/>
        <v>#DIV/0!</v>
      </c>
      <c r="L720" s="25" t="e">
        <f t="shared" si="350"/>
        <v>#DIV/0!</v>
      </c>
      <c r="M720" s="25" t="e">
        <f t="shared" si="342"/>
        <v>#DIV/0!</v>
      </c>
      <c r="N720" s="25" t="e">
        <f t="shared" si="342"/>
        <v>#DIV/0!</v>
      </c>
      <c r="O720" s="25" t="e">
        <f t="shared" si="351"/>
        <v>#DIV/0!</v>
      </c>
      <c r="P720" s="25" t="e">
        <f t="shared" si="352"/>
        <v>#DIV/0!</v>
      </c>
      <c r="Q720" s="25" t="e">
        <f t="shared" si="353"/>
        <v>#DIV/0!</v>
      </c>
      <c r="R720" s="25" t="e">
        <f t="shared" si="354"/>
        <v>#DIV/0!</v>
      </c>
      <c r="S720" s="25" t="e">
        <f t="shared" si="355"/>
        <v>#DIV/0!</v>
      </c>
      <c r="T720" s="25" t="e">
        <f t="shared" si="356"/>
        <v>#DIV/0!</v>
      </c>
      <c r="U720" s="25" t="e">
        <f t="shared" si="357"/>
        <v>#DIV/0!</v>
      </c>
      <c r="V720" s="25" t="e">
        <f t="shared" si="343"/>
        <v>#DIV/0!</v>
      </c>
      <c r="W720" s="25" t="e">
        <f t="shared" si="343"/>
        <v>#DIV/0!</v>
      </c>
      <c r="X720" s="25" t="e">
        <f t="shared" si="358"/>
        <v>#DIV/0!</v>
      </c>
      <c r="Y720" s="25" t="e">
        <f t="shared" si="344"/>
        <v>#DIV/0!</v>
      </c>
      <c r="Z720" s="25" t="e">
        <f t="shared" si="344"/>
        <v>#DIV/0!</v>
      </c>
      <c r="AA720" s="25" t="e">
        <f t="shared" si="344"/>
        <v>#DIV/0!</v>
      </c>
      <c r="AB720" s="25" t="e">
        <f t="shared" si="344"/>
        <v>#DIV/0!</v>
      </c>
      <c r="AC720" s="25" t="e">
        <f t="shared" si="344"/>
        <v>#DIV/0!</v>
      </c>
      <c r="AD720" s="25" t="e">
        <f t="shared" si="345"/>
        <v>#DIV/0!</v>
      </c>
      <c r="AE720" s="25" t="e">
        <f t="shared" si="345"/>
        <v>#DIV/0!</v>
      </c>
      <c r="AF720" s="25" t="e">
        <f t="shared" si="346"/>
        <v>#DIV/0!</v>
      </c>
      <c r="AG720" s="25" t="e">
        <f t="shared" si="346"/>
        <v>#DIV/0!</v>
      </c>
    </row>
    <row r="721" spans="1:33" x14ac:dyDescent="0.25">
      <c r="A721" s="1">
        <f>'Тулуз-Пьерон'!A725</f>
        <v>0</v>
      </c>
      <c r="B721" s="1" t="e">
        <f>AVERAGE('Тулуз-Пьерон'!H725:Q725)</f>
        <v>#DIV/0!</v>
      </c>
      <c r="C721" s="1" t="e">
        <f>AVERAGE('Тулуз-Пьерон'!R725:AA725)</f>
        <v>#DIV/0!</v>
      </c>
      <c r="D721" s="26" t="e">
        <f t="shared" si="347"/>
        <v>#DIV/0!</v>
      </c>
      <c r="E721" s="26" t="e">
        <f>STDEV('Тулуз-Пьерон'!H725:Q725)</f>
        <v>#DIV/0!</v>
      </c>
      <c r="F721" s="26" t="e">
        <f>STDEV('Тулуз-Пьерон'!R725:AA725)</f>
        <v>#DIV/0!</v>
      </c>
      <c r="G721" s="26" t="e">
        <f>SQRT(RSQ('Тулуз-Пьерон'!H725:Q725,'Тулуз-Пьерон'!R725:AA725))</f>
        <v>#DIV/0!</v>
      </c>
      <c r="J721" s="25" t="e">
        <f t="shared" si="348"/>
        <v>#DIV/0!</v>
      </c>
      <c r="K721" s="25" t="e">
        <f t="shared" si="349"/>
        <v>#DIV/0!</v>
      </c>
      <c r="L721" s="25" t="e">
        <f t="shared" si="350"/>
        <v>#DIV/0!</v>
      </c>
      <c r="M721" s="25" t="e">
        <f t="shared" si="342"/>
        <v>#DIV/0!</v>
      </c>
      <c r="N721" s="25" t="e">
        <f t="shared" si="342"/>
        <v>#DIV/0!</v>
      </c>
      <c r="O721" s="25" t="e">
        <f t="shared" si="351"/>
        <v>#DIV/0!</v>
      </c>
      <c r="P721" s="25" t="e">
        <f t="shared" si="352"/>
        <v>#DIV/0!</v>
      </c>
      <c r="Q721" s="25" t="e">
        <f t="shared" si="353"/>
        <v>#DIV/0!</v>
      </c>
      <c r="R721" s="25" t="e">
        <f t="shared" si="354"/>
        <v>#DIV/0!</v>
      </c>
      <c r="S721" s="25" t="e">
        <f t="shared" si="355"/>
        <v>#DIV/0!</v>
      </c>
      <c r="T721" s="25" t="e">
        <f t="shared" si="356"/>
        <v>#DIV/0!</v>
      </c>
      <c r="U721" s="25" t="e">
        <f t="shared" si="357"/>
        <v>#DIV/0!</v>
      </c>
      <c r="V721" s="25" t="e">
        <f t="shared" si="343"/>
        <v>#DIV/0!</v>
      </c>
      <c r="W721" s="25" t="e">
        <f t="shared" si="343"/>
        <v>#DIV/0!</v>
      </c>
      <c r="X721" s="25" t="e">
        <f t="shared" si="358"/>
        <v>#DIV/0!</v>
      </c>
      <c r="Y721" s="25" t="e">
        <f t="shared" ref="Y721:AC730" si="359">IF(AND($D721&gt;0,$D721&lt;=0.89),"ПАТОЛОГИЯ",IF(AND($D721&gt;0.89,$D721&lt;=0.91),"Слабая",IF(AND($D721&gt;91,$D721&lt;=0.93),"Средняя",IF(AND($D721&gt;0.93,$D721&lt;=0.96),"Хорошая",IF(AND($D721&gt;0.96,$D721&lt;=1),"Высокая","ОШИБКА")))))</f>
        <v>#DIV/0!</v>
      </c>
      <c r="Z721" s="25" t="e">
        <f t="shared" si="359"/>
        <v>#DIV/0!</v>
      </c>
      <c r="AA721" s="25" t="e">
        <f t="shared" si="359"/>
        <v>#DIV/0!</v>
      </c>
      <c r="AB721" s="25" t="e">
        <f t="shared" si="359"/>
        <v>#DIV/0!</v>
      </c>
      <c r="AC721" s="25" t="e">
        <f t="shared" si="359"/>
        <v>#DIV/0!</v>
      </c>
      <c r="AD721" s="25" t="e">
        <f t="shared" si="345"/>
        <v>#DIV/0!</v>
      </c>
      <c r="AE721" s="25" t="e">
        <f t="shared" si="345"/>
        <v>#DIV/0!</v>
      </c>
      <c r="AF721" s="25" t="e">
        <f t="shared" si="346"/>
        <v>#DIV/0!</v>
      </c>
      <c r="AG721" s="25" t="e">
        <f t="shared" si="346"/>
        <v>#DIV/0!</v>
      </c>
    </row>
    <row r="722" spans="1:33" x14ac:dyDescent="0.25">
      <c r="A722" s="1">
        <f>'Тулуз-Пьерон'!A726</f>
        <v>0</v>
      </c>
      <c r="B722" s="1" t="e">
        <f>AVERAGE('Тулуз-Пьерон'!H726:Q726)</f>
        <v>#DIV/0!</v>
      </c>
      <c r="C722" s="1" t="e">
        <f>AVERAGE('Тулуз-Пьерон'!R726:AA726)</f>
        <v>#DIV/0!</v>
      </c>
      <c r="D722" s="26" t="e">
        <f t="shared" si="347"/>
        <v>#DIV/0!</v>
      </c>
      <c r="E722" s="26" t="e">
        <f>STDEV('Тулуз-Пьерон'!H726:Q726)</f>
        <v>#DIV/0!</v>
      </c>
      <c r="F722" s="26" t="e">
        <f>STDEV('Тулуз-Пьерон'!R726:AA726)</f>
        <v>#DIV/0!</v>
      </c>
      <c r="G722" s="26" t="e">
        <f>SQRT(RSQ('Тулуз-Пьерон'!H726:Q726,'Тулуз-Пьерон'!R726:AA726))</f>
        <v>#DIV/0!</v>
      </c>
      <c r="J722" s="25" t="e">
        <f t="shared" si="348"/>
        <v>#DIV/0!</v>
      </c>
      <c r="K722" s="25" t="e">
        <f t="shared" si="349"/>
        <v>#DIV/0!</v>
      </c>
      <c r="L722" s="25" t="e">
        <f t="shared" si="350"/>
        <v>#DIV/0!</v>
      </c>
      <c r="M722" s="25" t="e">
        <f t="shared" si="342"/>
        <v>#DIV/0!</v>
      </c>
      <c r="N722" s="25" t="e">
        <f t="shared" si="342"/>
        <v>#DIV/0!</v>
      </c>
      <c r="O722" s="25" t="e">
        <f t="shared" si="351"/>
        <v>#DIV/0!</v>
      </c>
      <c r="P722" s="25" t="e">
        <f t="shared" si="352"/>
        <v>#DIV/0!</v>
      </c>
      <c r="Q722" s="25" t="e">
        <f t="shared" si="353"/>
        <v>#DIV/0!</v>
      </c>
      <c r="R722" s="25" t="e">
        <f t="shared" si="354"/>
        <v>#DIV/0!</v>
      </c>
      <c r="S722" s="25" t="e">
        <f t="shared" si="355"/>
        <v>#DIV/0!</v>
      </c>
      <c r="T722" s="25" t="e">
        <f t="shared" si="356"/>
        <v>#DIV/0!</v>
      </c>
      <c r="U722" s="25" t="e">
        <f t="shared" si="357"/>
        <v>#DIV/0!</v>
      </c>
      <c r="V722" s="25" t="e">
        <f t="shared" si="343"/>
        <v>#DIV/0!</v>
      </c>
      <c r="W722" s="25" t="e">
        <f t="shared" si="343"/>
        <v>#DIV/0!</v>
      </c>
      <c r="X722" s="25" t="e">
        <f t="shared" si="358"/>
        <v>#DIV/0!</v>
      </c>
      <c r="Y722" s="25" t="e">
        <f t="shared" si="359"/>
        <v>#DIV/0!</v>
      </c>
      <c r="Z722" s="25" t="e">
        <f t="shared" si="359"/>
        <v>#DIV/0!</v>
      </c>
      <c r="AA722" s="25" t="e">
        <f t="shared" si="359"/>
        <v>#DIV/0!</v>
      </c>
      <c r="AB722" s="25" t="e">
        <f t="shared" si="359"/>
        <v>#DIV/0!</v>
      </c>
      <c r="AC722" s="25" t="e">
        <f t="shared" si="359"/>
        <v>#DIV/0!</v>
      </c>
      <c r="AD722" s="25" t="e">
        <f t="shared" si="345"/>
        <v>#DIV/0!</v>
      </c>
      <c r="AE722" s="25" t="e">
        <f t="shared" si="345"/>
        <v>#DIV/0!</v>
      </c>
      <c r="AF722" s="25" t="e">
        <f t="shared" si="346"/>
        <v>#DIV/0!</v>
      </c>
      <c r="AG722" s="25" t="e">
        <f t="shared" si="346"/>
        <v>#DIV/0!</v>
      </c>
    </row>
    <row r="723" spans="1:33" x14ac:dyDescent="0.25">
      <c r="A723" s="1">
        <f>'Тулуз-Пьерон'!A727</f>
        <v>0</v>
      </c>
      <c r="B723" s="1" t="e">
        <f>AVERAGE('Тулуз-Пьерон'!H727:Q727)</f>
        <v>#DIV/0!</v>
      </c>
      <c r="C723" s="1" t="e">
        <f>AVERAGE('Тулуз-Пьерон'!R727:AA727)</f>
        <v>#DIV/0!</v>
      </c>
      <c r="D723" s="26" t="e">
        <f t="shared" si="347"/>
        <v>#DIV/0!</v>
      </c>
      <c r="E723" s="26" t="e">
        <f>STDEV('Тулуз-Пьерон'!H727:Q727)</f>
        <v>#DIV/0!</v>
      </c>
      <c r="F723" s="26" t="e">
        <f>STDEV('Тулуз-Пьерон'!R727:AA727)</f>
        <v>#DIV/0!</v>
      </c>
      <c r="G723" s="26" t="e">
        <f>SQRT(RSQ('Тулуз-Пьерон'!H727:Q727,'Тулуз-Пьерон'!R727:AA727))</f>
        <v>#DIV/0!</v>
      </c>
      <c r="J723" s="25" t="e">
        <f t="shared" si="348"/>
        <v>#DIV/0!</v>
      </c>
      <c r="K723" s="25" t="e">
        <f t="shared" si="349"/>
        <v>#DIV/0!</v>
      </c>
      <c r="L723" s="25" t="e">
        <f t="shared" si="350"/>
        <v>#DIV/0!</v>
      </c>
      <c r="M723" s="25" t="e">
        <f t="shared" si="342"/>
        <v>#DIV/0!</v>
      </c>
      <c r="N723" s="25" t="e">
        <f t="shared" si="342"/>
        <v>#DIV/0!</v>
      </c>
      <c r="O723" s="25" t="e">
        <f t="shared" si="351"/>
        <v>#DIV/0!</v>
      </c>
      <c r="P723" s="25" t="e">
        <f t="shared" si="352"/>
        <v>#DIV/0!</v>
      </c>
      <c r="Q723" s="25" t="e">
        <f t="shared" si="353"/>
        <v>#DIV/0!</v>
      </c>
      <c r="R723" s="25" t="e">
        <f t="shared" si="354"/>
        <v>#DIV/0!</v>
      </c>
      <c r="S723" s="25" t="e">
        <f t="shared" si="355"/>
        <v>#DIV/0!</v>
      </c>
      <c r="T723" s="25" t="e">
        <f t="shared" si="356"/>
        <v>#DIV/0!</v>
      </c>
      <c r="U723" s="25" t="e">
        <f t="shared" si="357"/>
        <v>#DIV/0!</v>
      </c>
      <c r="V723" s="25" t="e">
        <f t="shared" si="343"/>
        <v>#DIV/0!</v>
      </c>
      <c r="W723" s="25" t="e">
        <f t="shared" si="343"/>
        <v>#DIV/0!</v>
      </c>
      <c r="X723" s="25" t="e">
        <f t="shared" si="358"/>
        <v>#DIV/0!</v>
      </c>
      <c r="Y723" s="25" t="e">
        <f t="shared" si="359"/>
        <v>#DIV/0!</v>
      </c>
      <c r="Z723" s="25" t="e">
        <f t="shared" si="359"/>
        <v>#DIV/0!</v>
      </c>
      <c r="AA723" s="25" t="e">
        <f t="shared" si="359"/>
        <v>#DIV/0!</v>
      </c>
      <c r="AB723" s="25" t="e">
        <f t="shared" si="359"/>
        <v>#DIV/0!</v>
      </c>
      <c r="AC723" s="25" t="e">
        <f t="shared" si="359"/>
        <v>#DIV/0!</v>
      </c>
      <c r="AD723" s="25" t="e">
        <f t="shared" si="345"/>
        <v>#DIV/0!</v>
      </c>
      <c r="AE723" s="25" t="e">
        <f t="shared" si="345"/>
        <v>#DIV/0!</v>
      </c>
      <c r="AF723" s="25" t="e">
        <f t="shared" si="346"/>
        <v>#DIV/0!</v>
      </c>
      <c r="AG723" s="25" t="e">
        <f t="shared" si="346"/>
        <v>#DIV/0!</v>
      </c>
    </row>
    <row r="724" spans="1:33" x14ac:dyDescent="0.25">
      <c r="A724" s="1">
        <f>'Тулуз-Пьерон'!A728</f>
        <v>0</v>
      </c>
      <c r="B724" s="1" t="e">
        <f>AVERAGE('Тулуз-Пьерон'!H728:Q728)</f>
        <v>#DIV/0!</v>
      </c>
      <c r="C724" s="1" t="e">
        <f>AVERAGE('Тулуз-Пьерон'!R728:AA728)</f>
        <v>#DIV/0!</v>
      </c>
      <c r="D724" s="26" t="e">
        <f t="shared" si="347"/>
        <v>#DIV/0!</v>
      </c>
      <c r="E724" s="26" t="e">
        <f>STDEV('Тулуз-Пьерон'!H728:Q728)</f>
        <v>#DIV/0!</v>
      </c>
      <c r="F724" s="26" t="e">
        <f>STDEV('Тулуз-Пьерон'!R728:AA728)</f>
        <v>#DIV/0!</v>
      </c>
      <c r="G724" s="26" t="e">
        <f>SQRT(RSQ('Тулуз-Пьерон'!H728:Q728,'Тулуз-Пьерон'!R728:AA728))</f>
        <v>#DIV/0!</v>
      </c>
      <c r="J724" s="25" t="e">
        <f t="shared" si="348"/>
        <v>#DIV/0!</v>
      </c>
      <c r="K724" s="25" t="e">
        <f t="shared" si="349"/>
        <v>#DIV/0!</v>
      </c>
      <c r="L724" s="25" t="e">
        <f t="shared" si="350"/>
        <v>#DIV/0!</v>
      </c>
      <c r="M724" s="25" t="e">
        <f t="shared" si="342"/>
        <v>#DIV/0!</v>
      </c>
      <c r="N724" s="25" t="e">
        <f t="shared" si="342"/>
        <v>#DIV/0!</v>
      </c>
      <c r="O724" s="25" t="e">
        <f t="shared" si="351"/>
        <v>#DIV/0!</v>
      </c>
      <c r="P724" s="25" t="e">
        <f t="shared" si="352"/>
        <v>#DIV/0!</v>
      </c>
      <c r="Q724" s="25" t="e">
        <f t="shared" si="353"/>
        <v>#DIV/0!</v>
      </c>
      <c r="R724" s="25" t="e">
        <f t="shared" si="354"/>
        <v>#DIV/0!</v>
      </c>
      <c r="S724" s="25" t="e">
        <f t="shared" si="355"/>
        <v>#DIV/0!</v>
      </c>
      <c r="T724" s="25" t="e">
        <f t="shared" si="356"/>
        <v>#DIV/0!</v>
      </c>
      <c r="U724" s="25" t="e">
        <f t="shared" si="357"/>
        <v>#DIV/0!</v>
      </c>
      <c r="V724" s="25" t="e">
        <f t="shared" si="343"/>
        <v>#DIV/0!</v>
      </c>
      <c r="W724" s="25" t="e">
        <f t="shared" si="343"/>
        <v>#DIV/0!</v>
      </c>
      <c r="X724" s="25" t="e">
        <f t="shared" si="358"/>
        <v>#DIV/0!</v>
      </c>
      <c r="Y724" s="25" t="e">
        <f t="shared" si="359"/>
        <v>#DIV/0!</v>
      </c>
      <c r="Z724" s="25" t="e">
        <f t="shared" si="359"/>
        <v>#DIV/0!</v>
      </c>
      <c r="AA724" s="25" t="e">
        <f t="shared" si="359"/>
        <v>#DIV/0!</v>
      </c>
      <c r="AB724" s="25" t="e">
        <f t="shared" si="359"/>
        <v>#DIV/0!</v>
      </c>
      <c r="AC724" s="25" t="e">
        <f t="shared" si="359"/>
        <v>#DIV/0!</v>
      </c>
      <c r="AD724" s="25" t="e">
        <f t="shared" si="345"/>
        <v>#DIV/0!</v>
      </c>
      <c r="AE724" s="25" t="e">
        <f t="shared" si="345"/>
        <v>#DIV/0!</v>
      </c>
      <c r="AF724" s="25" t="e">
        <f t="shared" si="346"/>
        <v>#DIV/0!</v>
      </c>
      <c r="AG724" s="25" t="e">
        <f t="shared" si="346"/>
        <v>#DIV/0!</v>
      </c>
    </row>
    <row r="725" spans="1:33" x14ac:dyDescent="0.25">
      <c r="A725" s="1">
        <f>'Тулуз-Пьерон'!A729</f>
        <v>0</v>
      </c>
      <c r="B725" s="1" t="e">
        <f>AVERAGE('Тулуз-Пьерон'!H729:Q729)</f>
        <v>#DIV/0!</v>
      </c>
      <c r="C725" s="1" t="e">
        <f>AVERAGE('Тулуз-Пьерон'!R729:AA729)</f>
        <v>#DIV/0!</v>
      </c>
      <c r="D725" s="26" t="e">
        <f t="shared" si="347"/>
        <v>#DIV/0!</v>
      </c>
      <c r="E725" s="26" t="e">
        <f>STDEV('Тулуз-Пьерон'!H729:Q729)</f>
        <v>#DIV/0!</v>
      </c>
      <c r="F725" s="26" t="e">
        <f>STDEV('Тулуз-Пьерон'!R729:AA729)</f>
        <v>#DIV/0!</v>
      </c>
      <c r="G725" s="26" t="e">
        <f>SQRT(RSQ('Тулуз-Пьерон'!H729:Q729,'Тулуз-Пьерон'!R729:AA729))</f>
        <v>#DIV/0!</v>
      </c>
      <c r="J725" s="25" t="e">
        <f t="shared" si="348"/>
        <v>#DIV/0!</v>
      </c>
      <c r="K725" s="25" t="e">
        <f t="shared" si="349"/>
        <v>#DIV/0!</v>
      </c>
      <c r="L725" s="25" t="e">
        <f t="shared" si="350"/>
        <v>#DIV/0!</v>
      </c>
      <c r="M725" s="25" t="e">
        <f t="shared" si="342"/>
        <v>#DIV/0!</v>
      </c>
      <c r="N725" s="25" t="e">
        <f t="shared" si="342"/>
        <v>#DIV/0!</v>
      </c>
      <c r="O725" s="25" t="e">
        <f t="shared" si="351"/>
        <v>#DIV/0!</v>
      </c>
      <c r="P725" s="25" t="e">
        <f t="shared" si="352"/>
        <v>#DIV/0!</v>
      </c>
      <c r="Q725" s="25" t="e">
        <f t="shared" si="353"/>
        <v>#DIV/0!</v>
      </c>
      <c r="R725" s="25" t="e">
        <f t="shared" si="354"/>
        <v>#DIV/0!</v>
      </c>
      <c r="S725" s="25" t="e">
        <f t="shared" si="355"/>
        <v>#DIV/0!</v>
      </c>
      <c r="T725" s="25" t="e">
        <f t="shared" si="356"/>
        <v>#DIV/0!</v>
      </c>
      <c r="U725" s="25" t="e">
        <f t="shared" si="357"/>
        <v>#DIV/0!</v>
      </c>
      <c r="V725" s="25" t="e">
        <f t="shared" si="343"/>
        <v>#DIV/0!</v>
      </c>
      <c r="W725" s="25" t="e">
        <f t="shared" si="343"/>
        <v>#DIV/0!</v>
      </c>
      <c r="X725" s="25" t="e">
        <f t="shared" si="358"/>
        <v>#DIV/0!</v>
      </c>
      <c r="Y725" s="25" t="e">
        <f t="shared" si="359"/>
        <v>#DIV/0!</v>
      </c>
      <c r="Z725" s="25" t="e">
        <f t="shared" si="359"/>
        <v>#DIV/0!</v>
      </c>
      <c r="AA725" s="25" t="e">
        <f t="shared" si="359"/>
        <v>#DIV/0!</v>
      </c>
      <c r="AB725" s="25" t="e">
        <f t="shared" si="359"/>
        <v>#DIV/0!</v>
      </c>
      <c r="AC725" s="25" t="e">
        <f t="shared" si="359"/>
        <v>#DIV/0!</v>
      </c>
      <c r="AD725" s="25" t="e">
        <f t="shared" si="345"/>
        <v>#DIV/0!</v>
      </c>
      <c r="AE725" s="25" t="e">
        <f t="shared" si="345"/>
        <v>#DIV/0!</v>
      </c>
      <c r="AF725" s="25" t="e">
        <f t="shared" si="346"/>
        <v>#DIV/0!</v>
      </c>
      <c r="AG725" s="25" t="e">
        <f t="shared" si="346"/>
        <v>#DIV/0!</v>
      </c>
    </row>
    <row r="726" spans="1:33" x14ac:dyDescent="0.25">
      <c r="A726" s="1">
        <f>'Тулуз-Пьерон'!A730</f>
        <v>0</v>
      </c>
      <c r="B726" s="1" t="e">
        <f>AVERAGE('Тулуз-Пьерон'!H730:Q730)</f>
        <v>#DIV/0!</v>
      </c>
      <c r="C726" s="1" t="e">
        <f>AVERAGE('Тулуз-Пьерон'!R730:AA730)</f>
        <v>#DIV/0!</v>
      </c>
      <c r="D726" s="26" t="e">
        <f t="shared" si="347"/>
        <v>#DIV/0!</v>
      </c>
      <c r="E726" s="26" t="e">
        <f>STDEV('Тулуз-Пьерон'!H730:Q730)</f>
        <v>#DIV/0!</v>
      </c>
      <c r="F726" s="26" t="e">
        <f>STDEV('Тулуз-Пьерон'!R730:AA730)</f>
        <v>#DIV/0!</v>
      </c>
      <c r="G726" s="26" t="e">
        <f>SQRT(RSQ('Тулуз-Пьерон'!H730:Q730,'Тулуз-Пьерон'!R730:AA730))</f>
        <v>#DIV/0!</v>
      </c>
      <c r="J726" s="25" t="e">
        <f t="shared" si="348"/>
        <v>#DIV/0!</v>
      </c>
      <c r="K726" s="25" t="e">
        <f t="shared" si="349"/>
        <v>#DIV/0!</v>
      </c>
      <c r="L726" s="25" t="e">
        <f t="shared" si="350"/>
        <v>#DIV/0!</v>
      </c>
      <c r="M726" s="25" t="e">
        <f t="shared" si="342"/>
        <v>#DIV/0!</v>
      </c>
      <c r="N726" s="25" t="e">
        <f t="shared" si="342"/>
        <v>#DIV/0!</v>
      </c>
      <c r="O726" s="25" t="e">
        <f t="shared" si="351"/>
        <v>#DIV/0!</v>
      </c>
      <c r="P726" s="25" t="e">
        <f t="shared" si="352"/>
        <v>#DIV/0!</v>
      </c>
      <c r="Q726" s="25" t="e">
        <f t="shared" si="353"/>
        <v>#DIV/0!</v>
      </c>
      <c r="R726" s="25" t="e">
        <f t="shared" si="354"/>
        <v>#DIV/0!</v>
      </c>
      <c r="S726" s="25" t="e">
        <f t="shared" si="355"/>
        <v>#DIV/0!</v>
      </c>
      <c r="T726" s="25" t="e">
        <f t="shared" si="356"/>
        <v>#DIV/0!</v>
      </c>
      <c r="U726" s="25" t="e">
        <f t="shared" si="357"/>
        <v>#DIV/0!</v>
      </c>
      <c r="V726" s="25" t="e">
        <f t="shared" si="343"/>
        <v>#DIV/0!</v>
      </c>
      <c r="W726" s="25" t="e">
        <f t="shared" si="343"/>
        <v>#DIV/0!</v>
      </c>
      <c r="X726" s="25" t="e">
        <f t="shared" si="358"/>
        <v>#DIV/0!</v>
      </c>
      <c r="Y726" s="25" t="e">
        <f t="shared" si="359"/>
        <v>#DIV/0!</v>
      </c>
      <c r="Z726" s="25" t="e">
        <f t="shared" si="359"/>
        <v>#DIV/0!</v>
      </c>
      <c r="AA726" s="25" t="e">
        <f t="shared" si="359"/>
        <v>#DIV/0!</v>
      </c>
      <c r="AB726" s="25" t="e">
        <f t="shared" si="359"/>
        <v>#DIV/0!</v>
      </c>
      <c r="AC726" s="25" t="e">
        <f t="shared" si="359"/>
        <v>#DIV/0!</v>
      </c>
      <c r="AD726" s="25" t="e">
        <f t="shared" si="345"/>
        <v>#DIV/0!</v>
      </c>
      <c r="AE726" s="25" t="e">
        <f t="shared" si="345"/>
        <v>#DIV/0!</v>
      </c>
      <c r="AF726" s="25" t="e">
        <f t="shared" si="346"/>
        <v>#DIV/0!</v>
      </c>
      <c r="AG726" s="25" t="e">
        <f t="shared" si="346"/>
        <v>#DIV/0!</v>
      </c>
    </row>
    <row r="727" spans="1:33" x14ac:dyDescent="0.25">
      <c r="A727" s="1">
        <f>'Тулуз-Пьерон'!A731</f>
        <v>0</v>
      </c>
      <c r="B727" s="1" t="e">
        <f>AVERAGE('Тулуз-Пьерон'!H731:Q731)</f>
        <v>#DIV/0!</v>
      </c>
      <c r="C727" s="1" t="e">
        <f>AVERAGE('Тулуз-Пьерон'!R731:AA731)</f>
        <v>#DIV/0!</v>
      </c>
      <c r="D727" s="26" t="e">
        <f t="shared" si="347"/>
        <v>#DIV/0!</v>
      </c>
      <c r="E727" s="26" t="e">
        <f>STDEV('Тулуз-Пьерон'!H731:Q731)</f>
        <v>#DIV/0!</v>
      </c>
      <c r="F727" s="26" t="e">
        <f>STDEV('Тулуз-Пьерон'!R731:AA731)</f>
        <v>#DIV/0!</v>
      </c>
      <c r="G727" s="26" t="e">
        <f>SQRT(RSQ('Тулуз-Пьерон'!H731:Q731,'Тулуз-Пьерон'!R731:AA731))</f>
        <v>#DIV/0!</v>
      </c>
      <c r="J727" s="25" t="e">
        <f t="shared" si="348"/>
        <v>#DIV/0!</v>
      </c>
      <c r="K727" s="25" t="e">
        <f t="shared" si="349"/>
        <v>#DIV/0!</v>
      </c>
      <c r="L727" s="25" t="e">
        <f t="shared" si="350"/>
        <v>#DIV/0!</v>
      </c>
      <c r="M727" s="25" t="e">
        <f t="shared" si="342"/>
        <v>#DIV/0!</v>
      </c>
      <c r="N727" s="25" t="e">
        <f t="shared" si="342"/>
        <v>#DIV/0!</v>
      </c>
      <c r="O727" s="25" t="e">
        <f t="shared" si="351"/>
        <v>#DIV/0!</v>
      </c>
      <c r="P727" s="25" t="e">
        <f t="shared" si="352"/>
        <v>#DIV/0!</v>
      </c>
      <c r="Q727" s="25" t="e">
        <f t="shared" si="353"/>
        <v>#DIV/0!</v>
      </c>
      <c r="R727" s="25" t="e">
        <f t="shared" si="354"/>
        <v>#DIV/0!</v>
      </c>
      <c r="S727" s="25" t="e">
        <f t="shared" si="355"/>
        <v>#DIV/0!</v>
      </c>
      <c r="T727" s="25" t="e">
        <f t="shared" si="356"/>
        <v>#DIV/0!</v>
      </c>
      <c r="U727" s="25" t="e">
        <f t="shared" si="357"/>
        <v>#DIV/0!</v>
      </c>
      <c r="V727" s="25" t="e">
        <f t="shared" si="343"/>
        <v>#DIV/0!</v>
      </c>
      <c r="W727" s="25" t="e">
        <f t="shared" si="343"/>
        <v>#DIV/0!</v>
      </c>
      <c r="X727" s="25" t="e">
        <f t="shared" si="358"/>
        <v>#DIV/0!</v>
      </c>
      <c r="Y727" s="25" t="e">
        <f t="shared" si="359"/>
        <v>#DIV/0!</v>
      </c>
      <c r="Z727" s="25" t="e">
        <f t="shared" si="359"/>
        <v>#DIV/0!</v>
      </c>
      <c r="AA727" s="25" t="e">
        <f t="shared" si="359"/>
        <v>#DIV/0!</v>
      </c>
      <c r="AB727" s="25" t="e">
        <f t="shared" si="359"/>
        <v>#DIV/0!</v>
      </c>
      <c r="AC727" s="25" t="e">
        <f t="shared" si="359"/>
        <v>#DIV/0!</v>
      </c>
      <c r="AD727" s="25" t="e">
        <f t="shared" si="345"/>
        <v>#DIV/0!</v>
      </c>
      <c r="AE727" s="25" t="e">
        <f t="shared" si="345"/>
        <v>#DIV/0!</v>
      </c>
      <c r="AF727" s="25" t="e">
        <f t="shared" si="346"/>
        <v>#DIV/0!</v>
      </c>
      <c r="AG727" s="25" t="e">
        <f t="shared" si="346"/>
        <v>#DIV/0!</v>
      </c>
    </row>
    <row r="728" spans="1:33" x14ac:dyDescent="0.25">
      <c r="A728" s="1">
        <f>'Тулуз-Пьерон'!A732</f>
        <v>0</v>
      </c>
      <c r="B728" s="1" t="e">
        <f>AVERAGE('Тулуз-Пьерон'!H732:Q732)</f>
        <v>#DIV/0!</v>
      </c>
      <c r="C728" s="1" t="e">
        <f>AVERAGE('Тулуз-Пьерон'!R732:AA732)</f>
        <v>#DIV/0!</v>
      </c>
      <c r="D728" s="26" t="e">
        <f t="shared" si="347"/>
        <v>#DIV/0!</v>
      </c>
      <c r="E728" s="26" t="e">
        <f>STDEV('Тулуз-Пьерон'!H732:Q732)</f>
        <v>#DIV/0!</v>
      </c>
      <c r="F728" s="26" t="e">
        <f>STDEV('Тулуз-Пьерон'!R732:AA732)</f>
        <v>#DIV/0!</v>
      </c>
      <c r="G728" s="26" t="e">
        <f>SQRT(RSQ('Тулуз-Пьерон'!H732:Q732,'Тулуз-Пьерон'!R732:AA732))</f>
        <v>#DIV/0!</v>
      </c>
      <c r="J728" s="25" t="e">
        <f t="shared" si="348"/>
        <v>#DIV/0!</v>
      </c>
      <c r="K728" s="25" t="e">
        <f t="shared" si="349"/>
        <v>#DIV/0!</v>
      </c>
      <c r="L728" s="25" t="e">
        <f t="shared" si="350"/>
        <v>#DIV/0!</v>
      </c>
      <c r="M728" s="25" t="e">
        <f t="shared" si="342"/>
        <v>#DIV/0!</v>
      </c>
      <c r="N728" s="25" t="e">
        <f t="shared" si="342"/>
        <v>#DIV/0!</v>
      </c>
      <c r="O728" s="25" t="e">
        <f t="shared" si="351"/>
        <v>#DIV/0!</v>
      </c>
      <c r="P728" s="25" t="e">
        <f t="shared" si="352"/>
        <v>#DIV/0!</v>
      </c>
      <c r="Q728" s="25" t="e">
        <f t="shared" si="353"/>
        <v>#DIV/0!</v>
      </c>
      <c r="R728" s="25" t="e">
        <f t="shared" si="354"/>
        <v>#DIV/0!</v>
      </c>
      <c r="S728" s="25" t="e">
        <f t="shared" si="355"/>
        <v>#DIV/0!</v>
      </c>
      <c r="T728" s="25" t="e">
        <f t="shared" si="356"/>
        <v>#DIV/0!</v>
      </c>
      <c r="U728" s="25" t="e">
        <f t="shared" si="357"/>
        <v>#DIV/0!</v>
      </c>
      <c r="V728" s="25" t="e">
        <f t="shared" si="343"/>
        <v>#DIV/0!</v>
      </c>
      <c r="W728" s="25" t="e">
        <f t="shared" si="343"/>
        <v>#DIV/0!</v>
      </c>
      <c r="X728" s="25" t="e">
        <f t="shared" si="358"/>
        <v>#DIV/0!</v>
      </c>
      <c r="Y728" s="25" t="e">
        <f t="shared" si="359"/>
        <v>#DIV/0!</v>
      </c>
      <c r="Z728" s="25" t="e">
        <f t="shared" si="359"/>
        <v>#DIV/0!</v>
      </c>
      <c r="AA728" s="25" t="e">
        <f t="shared" si="359"/>
        <v>#DIV/0!</v>
      </c>
      <c r="AB728" s="25" t="e">
        <f t="shared" si="359"/>
        <v>#DIV/0!</v>
      </c>
      <c r="AC728" s="25" t="e">
        <f t="shared" si="359"/>
        <v>#DIV/0!</v>
      </c>
      <c r="AD728" s="25" t="e">
        <f t="shared" si="345"/>
        <v>#DIV/0!</v>
      </c>
      <c r="AE728" s="25" t="e">
        <f t="shared" si="345"/>
        <v>#DIV/0!</v>
      </c>
      <c r="AF728" s="25" t="e">
        <f t="shared" si="346"/>
        <v>#DIV/0!</v>
      </c>
      <c r="AG728" s="25" t="e">
        <f t="shared" si="346"/>
        <v>#DIV/0!</v>
      </c>
    </row>
    <row r="729" spans="1:33" x14ac:dyDescent="0.25">
      <c r="A729" s="1">
        <f>'Тулуз-Пьерон'!A733</f>
        <v>0</v>
      </c>
      <c r="B729" s="1" t="e">
        <f>AVERAGE('Тулуз-Пьерон'!H733:Q733)</f>
        <v>#DIV/0!</v>
      </c>
      <c r="C729" s="1" t="e">
        <f>AVERAGE('Тулуз-Пьерон'!R733:AA733)</f>
        <v>#DIV/0!</v>
      </c>
      <c r="D729" s="26" t="e">
        <f t="shared" si="347"/>
        <v>#DIV/0!</v>
      </c>
      <c r="E729" s="26" t="e">
        <f>STDEV('Тулуз-Пьерон'!H733:Q733)</f>
        <v>#DIV/0!</v>
      </c>
      <c r="F729" s="26" t="e">
        <f>STDEV('Тулуз-Пьерон'!R733:AA733)</f>
        <v>#DIV/0!</v>
      </c>
      <c r="G729" s="26" t="e">
        <f>SQRT(RSQ('Тулуз-Пьерон'!H733:Q733,'Тулуз-Пьерон'!R733:AA733))</f>
        <v>#DIV/0!</v>
      </c>
      <c r="J729" s="25" t="e">
        <f t="shared" si="348"/>
        <v>#DIV/0!</v>
      </c>
      <c r="K729" s="25" t="e">
        <f t="shared" si="349"/>
        <v>#DIV/0!</v>
      </c>
      <c r="L729" s="25" t="e">
        <f t="shared" si="350"/>
        <v>#DIV/0!</v>
      </c>
      <c r="M729" s="25" t="e">
        <f t="shared" si="342"/>
        <v>#DIV/0!</v>
      </c>
      <c r="N729" s="25" t="e">
        <f t="shared" si="342"/>
        <v>#DIV/0!</v>
      </c>
      <c r="O729" s="25" t="e">
        <f t="shared" si="351"/>
        <v>#DIV/0!</v>
      </c>
      <c r="P729" s="25" t="e">
        <f t="shared" si="352"/>
        <v>#DIV/0!</v>
      </c>
      <c r="Q729" s="25" t="e">
        <f t="shared" si="353"/>
        <v>#DIV/0!</v>
      </c>
      <c r="R729" s="25" t="e">
        <f t="shared" si="354"/>
        <v>#DIV/0!</v>
      </c>
      <c r="S729" s="25" t="e">
        <f t="shared" si="355"/>
        <v>#DIV/0!</v>
      </c>
      <c r="T729" s="25" t="e">
        <f t="shared" si="356"/>
        <v>#DIV/0!</v>
      </c>
      <c r="U729" s="25" t="e">
        <f t="shared" si="357"/>
        <v>#DIV/0!</v>
      </c>
      <c r="V729" s="25" t="e">
        <f t="shared" si="343"/>
        <v>#DIV/0!</v>
      </c>
      <c r="W729" s="25" t="e">
        <f t="shared" si="343"/>
        <v>#DIV/0!</v>
      </c>
      <c r="X729" s="25" t="e">
        <f t="shared" si="358"/>
        <v>#DIV/0!</v>
      </c>
      <c r="Y729" s="25" t="e">
        <f t="shared" si="359"/>
        <v>#DIV/0!</v>
      </c>
      <c r="Z729" s="25" t="e">
        <f t="shared" si="359"/>
        <v>#DIV/0!</v>
      </c>
      <c r="AA729" s="25" t="e">
        <f t="shared" si="359"/>
        <v>#DIV/0!</v>
      </c>
      <c r="AB729" s="25" t="e">
        <f t="shared" si="359"/>
        <v>#DIV/0!</v>
      </c>
      <c r="AC729" s="25" t="e">
        <f t="shared" si="359"/>
        <v>#DIV/0!</v>
      </c>
      <c r="AD729" s="25" t="e">
        <f t="shared" si="345"/>
        <v>#DIV/0!</v>
      </c>
      <c r="AE729" s="25" t="e">
        <f t="shared" si="345"/>
        <v>#DIV/0!</v>
      </c>
      <c r="AF729" s="25" t="e">
        <f t="shared" si="346"/>
        <v>#DIV/0!</v>
      </c>
      <c r="AG729" s="25" t="e">
        <f t="shared" si="346"/>
        <v>#DIV/0!</v>
      </c>
    </row>
    <row r="730" spans="1:33" x14ac:dyDescent="0.25">
      <c r="A730" s="1">
        <f>'Тулуз-Пьерон'!A734</f>
        <v>0</v>
      </c>
      <c r="B730" s="1" t="e">
        <f>AVERAGE('Тулуз-Пьерон'!H734:Q734)</f>
        <v>#DIV/0!</v>
      </c>
      <c r="C730" s="1" t="e">
        <f>AVERAGE('Тулуз-Пьерон'!R734:AA734)</f>
        <v>#DIV/0!</v>
      </c>
      <c r="D730" s="26" t="e">
        <f t="shared" si="347"/>
        <v>#DIV/0!</v>
      </c>
      <c r="E730" s="26" t="e">
        <f>STDEV('Тулуз-Пьерон'!H734:Q734)</f>
        <v>#DIV/0!</v>
      </c>
      <c r="F730" s="26" t="e">
        <f>STDEV('Тулуз-Пьерон'!R734:AA734)</f>
        <v>#DIV/0!</v>
      </c>
      <c r="G730" s="26" t="e">
        <f>SQRT(RSQ('Тулуз-Пьерон'!H734:Q734,'Тулуз-Пьерон'!R734:AA734))</f>
        <v>#DIV/0!</v>
      </c>
      <c r="J730" s="25" t="e">
        <f t="shared" si="348"/>
        <v>#DIV/0!</v>
      </c>
      <c r="K730" s="25" t="e">
        <f t="shared" si="349"/>
        <v>#DIV/0!</v>
      </c>
      <c r="L730" s="25" t="e">
        <f t="shared" si="350"/>
        <v>#DIV/0!</v>
      </c>
      <c r="M730" s="25" t="e">
        <f t="shared" si="342"/>
        <v>#DIV/0!</v>
      </c>
      <c r="N730" s="25" t="e">
        <f t="shared" si="342"/>
        <v>#DIV/0!</v>
      </c>
      <c r="O730" s="25" t="e">
        <f t="shared" si="351"/>
        <v>#DIV/0!</v>
      </c>
      <c r="P730" s="25" t="e">
        <f t="shared" si="352"/>
        <v>#DIV/0!</v>
      </c>
      <c r="Q730" s="25" t="e">
        <f t="shared" si="353"/>
        <v>#DIV/0!</v>
      </c>
      <c r="R730" s="25" t="e">
        <f t="shared" si="354"/>
        <v>#DIV/0!</v>
      </c>
      <c r="S730" s="25" t="e">
        <f t="shared" si="355"/>
        <v>#DIV/0!</v>
      </c>
      <c r="T730" s="25" t="e">
        <f t="shared" si="356"/>
        <v>#DIV/0!</v>
      </c>
      <c r="U730" s="25" t="e">
        <f t="shared" si="357"/>
        <v>#DIV/0!</v>
      </c>
      <c r="V730" s="25" t="e">
        <f t="shared" si="343"/>
        <v>#DIV/0!</v>
      </c>
      <c r="W730" s="25" t="e">
        <f t="shared" si="343"/>
        <v>#DIV/0!</v>
      </c>
      <c r="X730" s="25" t="e">
        <f t="shared" si="358"/>
        <v>#DIV/0!</v>
      </c>
      <c r="Y730" s="25" t="e">
        <f t="shared" si="359"/>
        <v>#DIV/0!</v>
      </c>
      <c r="Z730" s="25" t="e">
        <f t="shared" si="359"/>
        <v>#DIV/0!</v>
      </c>
      <c r="AA730" s="25" t="e">
        <f t="shared" si="359"/>
        <v>#DIV/0!</v>
      </c>
      <c r="AB730" s="25" t="e">
        <f t="shared" si="359"/>
        <v>#DIV/0!</v>
      </c>
      <c r="AC730" s="25" t="e">
        <f t="shared" si="359"/>
        <v>#DIV/0!</v>
      </c>
      <c r="AD730" s="25" t="e">
        <f t="shared" si="345"/>
        <v>#DIV/0!</v>
      </c>
      <c r="AE730" s="25" t="e">
        <f t="shared" si="345"/>
        <v>#DIV/0!</v>
      </c>
      <c r="AF730" s="25" t="e">
        <f t="shared" si="346"/>
        <v>#DIV/0!</v>
      </c>
      <c r="AG730" s="25" t="e">
        <f t="shared" si="346"/>
        <v>#DIV/0!</v>
      </c>
    </row>
    <row r="731" spans="1:33" x14ac:dyDescent="0.25">
      <c r="A731" s="1">
        <f>'Тулуз-Пьерон'!A735</f>
        <v>0</v>
      </c>
      <c r="B731" s="1" t="e">
        <f>AVERAGE('Тулуз-Пьерон'!H735:Q735)</f>
        <v>#DIV/0!</v>
      </c>
      <c r="C731" s="1" t="e">
        <f>AVERAGE('Тулуз-Пьерон'!R735:AA735)</f>
        <v>#DIV/0!</v>
      </c>
      <c r="D731" s="26" t="e">
        <f t="shared" si="347"/>
        <v>#DIV/0!</v>
      </c>
      <c r="E731" s="26" t="e">
        <f>STDEV('Тулуз-Пьерон'!H735:Q735)</f>
        <v>#DIV/0!</v>
      </c>
      <c r="F731" s="26" t="e">
        <f>STDEV('Тулуз-Пьерон'!R735:AA735)</f>
        <v>#DIV/0!</v>
      </c>
      <c r="G731" s="26" t="e">
        <f>SQRT(RSQ('Тулуз-Пьерон'!H735:Q735,'Тулуз-Пьерон'!R735:AA735))</f>
        <v>#DIV/0!</v>
      </c>
      <c r="J731" s="25" t="e">
        <f t="shared" si="348"/>
        <v>#DIV/0!</v>
      </c>
      <c r="K731" s="25" t="e">
        <f t="shared" si="349"/>
        <v>#DIV/0!</v>
      </c>
      <c r="L731" s="25" t="e">
        <f t="shared" si="350"/>
        <v>#DIV/0!</v>
      </c>
      <c r="M731" s="25" t="e">
        <f t="shared" ref="M731:N750" si="360">IF(AND($B731&gt;0,$B731&lt;=15),"ПАТОЛОГИЯ",IF(AND($B731&gt;15,$B731&lt;=25),"Слабая",IF(AND($B731&gt;25,$B731&lt;=36),"Средняя",IF(AND($B731&gt;36,$B731&lt;=48),"Хорошая",IF($B731&gt;48,"Высокая","ОШИБКА")))))</f>
        <v>#DIV/0!</v>
      </c>
      <c r="N731" s="25" t="e">
        <f t="shared" si="360"/>
        <v>#DIV/0!</v>
      </c>
      <c r="O731" s="25" t="e">
        <f t="shared" si="351"/>
        <v>#DIV/0!</v>
      </c>
      <c r="P731" s="25" t="e">
        <f t="shared" si="352"/>
        <v>#DIV/0!</v>
      </c>
      <c r="Q731" s="25" t="e">
        <f t="shared" si="353"/>
        <v>#DIV/0!</v>
      </c>
      <c r="R731" s="25" t="e">
        <f t="shared" si="354"/>
        <v>#DIV/0!</v>
      </c>
      <c r="S731" s="25" t="e">
        <f t="shared" si="355"/>
        <v>#DIV/0!</v>
      </c>
      <c r="T731" s="25" t="e">
        <f t="shared" si="356"/>
        <v>#DIV/0!</v>
      </c>
      <c r="U731" s="25" t="e">
        <f t="shared" si="357"/>
        <v>#DIV/0!</v>
      </c>
      <c r="V731" s="25" t="e">
        <f t="shared" ref="V731:W750" si="361">IF(AND($D731&gt;0,$D731&lt;=0.88),"ПАТОЛОГИЯ",IF(AND($D731&gt;0.88,$D731&lt;=0.91),"Слабая",IF(AND($D731&gt;0.91,$D731&lt;=0.95),"Средняя",IF(AND($D731&gt;0.95,$D731&lt;=0.97),"Хорошая",IF(AND($D731&gt;0.97,$D731&lt;=1),"Высокая","ОШИБКА")))))</f>
        <v>#DIV/0!</v>
      </c>
      <c r="W731" s="25" t="e">
        <f t="shared" si="361"/>
        <v>#DIV/0!</v>
      </c>
      <c r="X731" s="25" t="e">
        <f t="shared" si="358"/>
        <v>#DIV/0!</v>
      </c>
      <c r="Y731" s="25" t="e">
        <f t="shared" ref="Y731:AC740" si="362">IF(AND($D731&gt;0,$D731&lt;=0.89),"ПАТОЛОГИЯ",IF(AND($D731&gt;0.89,$D731&lt;=0.91),"Слабая",IF(AND($D731&gt;91,$D731&lt;=0.93),"Средняя",IF(AND($D731&gt;0.93,$D731&lt;=0.96),"Хорошая",IF(AND($D731&gt;0.96,$D731&lt;=1),"Высокая","ОШИБКА")))))</f>
        <v>#DIV/0!</v>
      </c>
      <c r="Z731" s="25" t="e">
        <f t="shared" si="362"/>
        <v>#DIV/0!</v>
      </c>
      <c r="AA731" s="25" t="e">
        <f t="shared" si="362"/>
        <v>#DIV/0!</v>
      </c>
      <c r="AB731" s="25" t="e">
        <f t="shared" si="362"/>
        <v>#DIV/0!</v>
      </c>
      <c r="AC731" s="25" t="e">
        <f t="shared" si="362"/>
        <v>#DIV/0!</v>
      </c>
      <c r="AD731" s="25" t="e">
        <f t="shared" ref="AD731:AE750" si="363">IF(AND($D731&gt;0,$D731&lt;=0.9),"ПАТОЛОГИЯ",IF($D731=0.91,"Слабая",IF(AND($D731&gt;0.91,$D731&lt;=0.94),"Средняя",IF(AND($D731&gt;0.94,$D731&lt;=0.97),"Хорошая",IF(AND($D731&gt;0.97,$D731&lt;=1),"Высокая","ОШИБКА")))))</f>
        <v>#DIV/0!</v>
      </c>
      <c r="AE731" s="25" t="e">
        <f t="shared" si="363"/>
        <v>#DIV/0!</v>
      </c>
      <c r="AF731" s="25" t="e">
        <f t="shared" ref="AF731:AG750" si="364">IF(AND($D731&gt;0,$D731&lt;=0.9),"ПАТОЛОГИЯ",IF(AND($D731&gt;0.9,$D731&lt;=92),"Слабая",IF(AND($D731&gt;92,$D731&lt;=0.95),"Средняя",IF(AND($D731&gt;0.95,$D731&lt;=0.97),"Хорошая",IF(AND($D731&gt;0.97,$D731&lt;=1),"Высокая","ОШИБКА")))))</f>
        <v>#DIV/0!</v>
      </c>
      <c r="AG731" s="25" t="e">
        <f t="shared" si="364"/>
        <v>#DIV/0!</v>
      </c>
    </row>
    <row r="732" spans="1:33" x14ac:dyDescent="0.25">
      <c r="A732" s="1">
        <f>'Тулуз-Пьерон'!A736</f>
        <v>0</v>
      </c>
      <c r="B732" s="1" t="e">
        <f>AVERAGE('Тулуз-Пьерон'!H736:Q736)</f>
        <v>#DIV/0!</v>
      </c>
      <c r="C732" s="1" t="e">
        <f>AVERAGE('Тулуз-Пьерон'!R736:AA736)</f>
        <v>#DIV/0!</v>
      </c>
      <c r="D732" s="26" t="e">
        <f t="shared" si="347"/>
        <v>#DIV/0!</v>
      </c>
      <c r="E732" s="26" t="e">
        <f>STDEV('Тулуз-Пьерон'!H736:Q736)</f>
        <v>#DIV/0!</v>
      </c>
      <c r="F732" s="26" t="e">
        <f>STDEV('Тулуз-Пьерон'!R736:AA736)</f>
        <v>#DIV/0!</v>
      </c>
      <c r="G732" s="26" t="e">
        <f>SQRT(RSQ('Тулуз-Пьерон'!H736:Q736,'Тулуз-Пьерон'!R736:AA736))</f>
        <v>#DIV/0!</v>
      </c>
      <c r="J732" s="25" t="e">
        <f t="shared" si="348"/>
        <v>#DIV/0!</v>
      </c>
      <c r="K732" s="25" t="e">
        <f t="shared" si="349"/>
        <v>#DIV/0!</v>
      </c>
      <c r="L732" s="25" t="e">
        <f t="shared" si="350"/>
        <v>#DIV/0!</v>
      </c>
      <c r="M732" s="25" t="e">
        <f t="shared" si="360"/>
        <v>#DIV/0!</v>
      </c>
      <c r="N732" s="25" t="e">
        <f t="shared" si="360"/>
        <v>#DIV/0!</v>
      </c>
      <c r="O732" s="25" t="e">
        <f t="shared" si="351"/>
        <v>#DIV/0!</v>
      </c>
      <c r="P732" s="25" t="e">
        <f t="shared" si="352"/>
        <v>#DIV/0!</v>
      </c>
      <c r="Q732" s="25" t="e">
        <f t="shared" si="353"/>
        <v>#DIV/0!</v>
      </c>
      <c r="R732" s="25" t="e">
        <f t="shared" si="354"/>
        <v>#DIV/0!</v>
      </c>
      <c r="S732" s="25" t="e">
        <f t="shared" si="355"/>
        <v>#DIV/0!</v>
      </c>
      <c r="T732" s="25" t="e">
        <f t="shared" si="356"/>
        <v>#DIV/0!</v>
      </c>
      <c r="U732" s="25" t="e">
        <f t="shared" si="357"/>
        <v>#DIV/0!</v>
      </c>
      <c r="V732" s="25" t="e">
        <f t="shared" si="361"/>
        <v>#DIV/0!</v>
      </c>
      <c r="W732" s="25" t="e">
        <f t="shared" si="361"/>
        <v>#DIV/0!</v>
      </c>
      <c r="X732" s="25" t="e">
        <f t="shared" si="358"/>
        <v>#DIV/0!</v>
      </c>
      <c r="Y732" s="25" t="e">
        <f t="shared" si="362"/>
        <v>#DIV/0!</v>
      </c>
      <c r="Z732" s="25" t="e">
        <f t="shared" si="362"/>
        <v>#DIV/0!</v>
      </c>
      <c r="AA732" s="25" t="e">
        <f t="shared" si="362"/>
        <v>#DIV/0!</v>
      </c>
      <c r="AB732" s="25" t="e">
        <f t="shared" si="362"/>
        <v>#DIV/0!</v>
      </c>
      <c r="AC732" s="25" t="e">
        <f t="shared" si="362"/>
        <v>#DIV/0!</v>
      </c>
      <c r="AD732" s="25" t="e">
        <f t="shared" si="363"/>
        <v>#DIV/0!</v>
      </c>
      <c r="AE732" s="25" t="e">
        <f t="shared" si="363"/>
        <v>#DIV/0!</v>
      </c>
      <c r="AF732" s="25" t="e">
        <f t="shared" si="364"/>
        <v>#DIV/0!</v>
      </c>
      <c r="AG732" s="25" t="e">
        <f t="shared" si="364"/>
        <v>#DIV/0!</v>
      </c>
    </row>
    <row r="733" spans="1:33" x14ac:dyDescent="0.25">
      <c r="A733" s="1">
        <f>'Тулуз-Пьерон'!A737</f>
        <v>0</v>
      </c>
      <c r="B733" s="1" t="e">
        <f>AVERAGE('Тулуз-Пьерон'!H737:Q737)</f>
        <v>#DIV/0!</v>
      </c>
      <c r="C733" s="1" t="e">
        <f>AVERAGE('Тулуз-Пьерон'!R737:AA737)</f>
        <v>#DIV/0!</v>
      </c>
      <c r="D733" s="26" t="e">
        <f t="shared" si="347"/>
        <v>#DIV/0!</v>
      </c>
      <c r="E733" s="26" t="e">
        <f>STDEV('Тулуз-Пьерон'!H737:Q737)</f>
        <v>#DIV/0!</v>
      </c>
      <c r="F733" s="26" t="e">
        <f>STDEV('Тулуз-Пьерон'!R737:AA737)</f>
        <v>#DIV/0!</v>
      </c>
      <c r="G733" s="26" t="e">
        <f>SQRT(RSQ('Тулуз-Пьерон'!H737:Q737,'Тулуз-Пьерон'!R737:AA737))</f>
        <v>#DIV/0!</v>
      </c>
      <c r="J733" s="25" t="e">
        <f t="shared" si="348"/>
        <v>#DIV/0!</v>
      </c>
      <c r="K733" s="25" t="e">
        <f t="shared" si="349"/>
        <v>#DIV/0!</v>
      </c>
      <c r="L733" s="25" t="e">
        <f t="shared" si="350"/>
        <v>#DIV/0!</v>
      </c>
      <c r="M733" s="25" t="e">
        <f t="shared" si="360"/>
        <v>#DIV/0!</v>
      </c>
      <c r="N733" s="25" t="e">
        <f t="shared" si="360"/>
        <v>#DIV/0!</v>
      </c>
      <c r="O733" s="25" t="e">
        <f t="shared" si="351"/>
        <v>#DIV/0!</v>
      </c>
      <c r="P733" s="25" t="e">
        <f t="shared" si="352"/>
        <v>#DIV/0!</v>
      </c>
      <c r="Q733" s="25" t="e">
        <f t="shared" si="353"/>
        <v>#DIV/0!</v>
      </c>
      <c r="R733" s="25" t="e">
        <f t="shared" si="354"/>
        <v>#DIV/0!</v>
      </c>
      <c r="S733" s="25" t="e">
        <f t="shared" si="355"/>
        <v>#DIV/0!</v>
      </c>
      <c r="T733" s="25" t="e">
        <f t="shared" si="356"/>
        <v>#DIV/0!</v>
      </c>
      <c r="U733" s="25" t="e">
        <f t="shared" si="357"/>
        <v>#DIV/0!</v>
      </c>
      <c r="V733" s="25" t="e">
        <f t="shared" si="361"/>
        <v>#DIV/0!</v>
      </c>
      <c r="W733" s="25" t="e">
        <f t="shared" si="361"/>
        <v>#DIV/0!</v>
      </c>
      <c r="X733" s="25" t="e">
        <f t="shared" si="358"/>
        <v>#DIV/0!</v>
      </c>
      <c r="Y733" s="25" t="e">
        <f t="shared" si="362"/>
        <v>#DIV/0!</v>
      </c>
      <c r="Z733" s="25" t="e">
        <f t="shared" si="362"/>
        <v>#DIV/0!</v>
      </c>
      <c r="AA733" s="25" t="e">
        <f t="shared" si="362"/>
        <v>#DIV/0!</v>
      </c>
      <c r="AB733" s="25" t="e">
        <f t="shared" si="362"/>
        <v>#DIV/0!</v>
      </c>
      <c r="AC733" s="25" t="e">
        <f t="shared" si="362"/>
        <v>#DIV/0!</v>
      </c>
      <c r="AD733" s="25" t="e">
        <f t="shared" si="363"/>
        <v>#DIV/0!</v>
      </c>
      <c r="AE733" s="25" t="e">
        <f t="shared" si="363"/>
        <v>#DIV/0!</v>
      </c>
      <c r="AF733" s="25" t="e">
        <f t="shared" si="364"/>
        <v>#DIV/0!</v>
      </c>
      <c r="AG733" s="25" t="e">
        <f t="shared" si="364"/>
        <v>#DIV/0!</v>
      </c>
    </row>
    <row r="734" spans="1:33" x14ac:dyDescent="0.25">
      <c r="A734" s="1">
        <f>'Тулуз-Пьерон'!A738</f>
        <v>0</v>
      </c>
      <c r="B734" s="1" t="e">
        <f>AVERAGE('Тулуз-Пьерон'!H738:Q738)</f>
        <v>#DIV/0!</v>
      </c>
      <c r="C734" s="1" t="e">
        <f>AVERAGE('Тулуз-Пьерон'!R738:AA738)</f>
        <v>#DIV/0!</v>
      </c>
      <c r="D734" s="26" t="e">
        <f t="shared" si="347"/>
        <v>#DIV/0!</v>
      </c>
      <c r="E734" s="26" t="e">
        <f>STDEV('Тулуз-Пьерон'!H738:Q738)</f>
        <v>#DIV/0!</v>
      </c>
      <c r="F734" s="26" t="e">
        <f>STDEV('Тулуз-Пьерон'!R738:AA738)</f>
        <v>#DIV/0!</v>
      </c>
      <c r="G734" s="26" t="e">
        <f>SQRT(RSQ('Тулуз-Пьерон'!H738:Q738,'Тулуз-Пьерон'!R738:AA738))</f>
        <v>#DIV/0!</v>
      </c>
      <c r="J734" s="25" t="e">
        <f t="shared" si="348"/>
        <v>#DIV/0!</v>
      </c>
      <c r="K734" s="25" t="e">
        <f t="shared" si="349"/>
        <v>#DIV/0!</v>
      </c>
      <c r="L734" s="25" t="e">
        <f t="shared" si="350"/>
        <v>#DIV/0!</v>
      </c>
      <c r="M734" s="25" t="e">
        <f t="shared" si="360"/>
        <v>#DIV/0!</v>
      </c>
      <c r="N734" s="25" t="e">
        <f t="shared" si="360"/>
        <v>#DIV/0!</v>
      </c>
      <c r="O734" s="25" t="e">
        <f t="shared" si="351"/>
        <v>#DIV/0!</v>
      </c>
      <c r="P734" s="25" t="e">
        <f t="shared" si="352"/>
        <v>#DIV/0!</v>
      </c>
      <c r="Q734" s="25" t="e">
        <f t="shared" si="353"/>
        <v>#DIV/0!</v>
      </c>
      <c r="R734" s="25" t="e">
        <f t="shared" si="354"/>
        <v>#DIV/0!</v>
      </c>
      <c r="S734" s="25" t="e">
        <f t="shared" si="355"/>
        <v>#DIV/0!</v>
      </c>
      <c r="T734" s="25" t="e">
        <f t="shared" si="356"/>
        <v>#DIV/0!</v>
      </c>
      <c r="U734" s="25" t="e">
        <f t="shared" si="357"/>
        <v>#DIV/0!</v>
      </c>
      <c r="V734" s="25" t="e">
        <f t="shared" si="361"/>
        <v>#DIV/0!</v>
      </c>
      <c r="W734" s="25" t="e">
        <f t="shared" si="361"/>
        <v>#DIV/0!</v>
      </c>
      <c r="X734" s="25" t="e">
        <f t="shared" si="358"/>
        <v>#DIV/0!</v>
      </c>
      <c r="Y734" s="25" t="e">
        <f t="shared" si="362"/>
        <v>#DIV/0!</v>
      </c>
      <c r="Z734" s="25" t="e">
        <f t="shared" si="362"/>
        <v>#DIV/0!</v>
      </c>
      <c r="AA734" s="25" t="e">
        <f t="shared" si="362"/>
        <v>#DIV/0!</v>
      </c>
      <c r="AB734" s="25" t="e">
        <f t="shared" si="362"/>
        <v>#DIV/0!</v>
      </c>
      <c r="AC734" s="25" t="e">
        <f t="shared" si="362"/>
        <v>#DIV/0!</v>
      </c>
      <c r="AD734" s="25" t="e">
        <f t="shared" si="363"/>
        <v>#DIV/0!</v>
      </c>
      <c r="AE734" s="25" t="e">
        <f t="shared" si="363"/>
        <v>#DIV/0!</v>
      </c>
      <c r="AF734" s="25" t="e">
        <f t="shared" si="364"/>
        <v>#DIV/0!</v>
      </c>
      <c r="AG734" s="25" t="e">
        <f t="shared" si="364"/>
        <v>#DIV/0!</v>
      </c>
    </row>
    <row r="735" spans="1:33" x14ac:dyDescent="0.25">
      <c r="A735" s="1">
        <f>'Тулуз-Пьерон'!A739</f>
        <v>0</v>
      </c>
      <c r="B735" s="1" t="e">
        <f>AVERAGE('Тулуз-Пьерон'!H739:Q739)</f>
        <v>#DIV/0!</v>
      </c>
      <c r="C735" s="1" t="e">
        <f>AVERAGE('Тулуз-Пьерон'!R739:AA739)</f>
        <v>#DIV/0!</v>
      </c>
      <c r="D735" s="26" t="e">
        <f t="shared" si="347"/>
        <v>#DIV/0!</v>
      </c>
      <c r="E735" s="26" t="e">
        <f>STDEV('Тулуз-Пьерон'!H739:Q739)</f>
        <v>#DIV/0!</v>
      </c>
      <c r="F735" s="26" t="e">
        <f>STDEV('Тулуз-Пьерон'!R739:AA739)</f>
        <v>#DIV/0!</v>
      </c>
      <c r="G735" s="26" t="e">
        <f>SQRT(RSQ('Тулуз-Пьерон'!H739:Q739,'Тулуз-Пьерон'!R739:AA739))</f>
        <v>#DIV/0!</v>
      </c>
      <c r="J735" s="25" t="e">
        <f t="shared" si="348"/>
        <v>#DIV/0!</v>
      </c>
      <c r="K735" s="25" t="e">
        <f t="shared" si="349"/>
        <v>#DIV/0!</v>
      </c>
      <c r="L735" s="25" t="e">
        <f t="shared" si="350"/>
        <v>#DIV/0!</v>
      </c>
      <c r="M735" s="25" t="e">
        <f t="shared" si="360"/>
        <v>#DIV/0!</v>
      </c>
      <c r="N735" s="25" t="e">
        <f t="shared" si="360"/>
        <v>#DIV/0!</v>
      </c>
      <c r="O735" s="25" t="e">
        <f t="shared" si="351"/>
        <v>#DIV/0!</v>
      </c>
      <c r="P735" s="25" t="e">
        <f t="shared" si="352"/>
        <v>#DIV/0!</v>
      </c>
      <c r="Q735" s="25" t="e">
        <f t="shared" si="353"/>
        <v>#DIV/0!</v>
      </c>
      <c r="R735" s="25" t="e">
        <f t="shared" si="354"/>
        <v>#DIV/0!</v>
      </c>
      <c r="S735" s="25" t="e">
        <f t="shared" si="355"/>
        <v>#DIV/0!</v>
      </c>
      <c r="T735" s="25" t="e">
        <f t="shared" si="356"/>
        <v>#DIV/0!</v>
      </c>
      <c r="U735" s="25" t="e">
        <f t="shared" si="357"/>
        <v>#DIV/0!</v>
      </c>
      <c r="V735" s="25" t="e">
        <f t="shared" si="361"/>
        <v>#DIV/0!</v>
      </c>
      <c r="W735" s="25" t="e">
        <f t="shared" si="361"/>
        <v>#DIV/0!</v>
      </c>
      <c r="X735" s="25" t="e">
        <f t="shared" si="358"/>
        <v>#DIV/0!</v>
      </c>
      <c r="Y735" s="25" t="e">
        <f t="shared" si="362"/>
        <v>#DIV/0!</v>
      </c>
      <c r="Z735" s="25" t="e">
        <f t="shared" si="362"/>
        <v>#DIV/0!</v>
      </c>
      <c r="AA735" s="25" t="e">
        <f t="shared" si="362"/>
        <v>#DIV/0!</v>
      </c>
      <c r="AB735" s="25" t="e">
        <f t="shared" si="362"/>
        <v>#DIV/0!</v>
      </c>
      <c r="AC735" s="25" t="e">
        <f t="shared" si="362"/>
        <v>#DIV/0!</v>
      </c>
      <c r="AD735" s="25" t="e">
        <f t="shared" si="363"/>
        <v>#DIV/0!</v>
      </c>
      <c r="AE735" s="25" t="e">
        <f t="shared" si="363"/>
        <v>#DIV/0!</v>
      </c>
      <c r="AF735" s="25" t="e">
        <f t="shared" si="364"/>
        <v>#DIV/0!</v>
      </c>
      <c r="AG735" s="25" t="e">
        <f t="shared" si="364"/>
        <v>#DIV/0!</v>
      </c>
    </row>
    <row r="736" spans="1:33" x14ac:dyDescent="0.25">
      <c r="A736" s="1">
        <f>'Тулуз-Пьерон'!A740</f>
        <v>0</v>
      </c>
      <c r="B736" s="1" t="e">
        <f>AVERAGE('Тулуз-Пьерон'!H740:Q740)</f>
        <v>#DIV/0!</v>
      </c>
      <c r="C736" s="1" t="e">
        <f>AVERAGE('Тулуз-Пьерон'!R740:AA740)</f>
        <v>#DIV/0!</v>
      </c>
      <c r="D736" s="26" t="e">
        <f t="shared" si="347"/>
        <v>#DIV/0!</v>
      </c>
      <c r="E736" s="26" t="e">
        <f>STDEV('Тулуз-Пьерон'!H740:Q740)</f>
        <v>#DIV/0!</v>
      </c>
      <c r="F736" s="26" t="e">
        <f>STDEV('Тулуз-Пьерон'!R740:AA740)</f>
        <v>#DIV/0!</v>
      </c>
      <c r="G736" s="26" t="e">
        <f>SQRT(RSQ('Тулуз-Пьерон'!H740:Q740,'Тулуз-Пьерон'!R740:AA740))</f>
        <v>#DIV/0!</v>
      </c>
      <c r="J736" s="25" t="e">
        <f t="shared" si="348"/>
        <v>#DIV/0!</v>
      </c>
      <c r="K736" s="25" t="e">
        <f t="shared" si="349"/>
        <v>#DIV/0!</v>
      </c>
      <c r="L736" s="25" t="e">
        <f t="shared" si="350"/>
        <v>#DIV/0!</v>
      </c>
      <c r="M736" s="25" t="e">
        <f t="shared" si="360"/>
        <v>#DIV/0!</v>
      </c>
      <c r="N736" s="25" t="e">
        <f t="shared" si="360"/>
        <v>#DIV/0!</v>
      </c>
      <c r="O736" s="25" t="e">
        <f t="shared" si="351"/>
        <v>#DIV/0!</v>
      </c>
      <c r="P736" s="25" t="e">
        <f t="shared" si="352"/>
        <v>#DIV/0!</v>
      </c>
      <c r="Q736" s="25" t="e">
        <f t="shared" si="353"/>
        <v>#DIV/0!</v>
      </c>
      <c r="R736" s="25" t="e">
        <f t="shared" si="354"/>
        <v>#DIV/0!</v>
      </c>
      <c r="S736" s="25" t="e">
        <f t="shared" si="355"/>
        <v>#DIV/0!</v>
      </c>
      <c r="T736" s="25" t="e">
        <f t="shared" si="356"/>
        <v>#DIV/0!</v>
      </c>
      <c r="U736" s="25" t="e">
        <f t="shared" si="357"/>
        <v>#DIV/0!</v>
      </c>
      <c r="V736" s="25" t="e">
        <f t="shared" si="361"/>
        <v>#DIV/0!</v>
      </c>
      <c r="W736" s="25" t="e">
        <f t="shared" si="361"/>
        <v>#DIV/0!</v>
      </c>
      <c r="X736" s="25" t="e">
        <f t="shared" si="358"/>
        <v>#DIV/0!</v>
      </c>
      <c r="Y736" s="25" t="e">
        <f t="shared" si="362"/>
        <v>#DIV/0!</v>
      </c>
      <c r="Z736" s="25" t="e">
        <f t="shared" si="362"/>
        <v>#DIV/0!</v>
      </c>
      <c r="AA736" s="25" t="e">
        <f t="shared" si="362"/>
        <v>#DIV/0!</v>
      </c>
      <c r="AB736" s="25" t="e">
        <f t="shared" si="362"/>
        <v>#DIV/0!</v>
      </c>
      <c r="AC736" s="25" t="e">
        <f t="shared" si="362"/>
        <v>#DIV/0!</v>
      </c>
      <c r="AD736" s="25" t="e">
        <f t="shared" si="363"/>
        <v>#DIV/0!</v>
      </c>
      <c r="AE736" s="25" t="e">
        <f t="shared" si="363"/>
        <v>#DIV/0!</v>
      </c>
      <c r="AF736" s="25" t="e">
        <f t="shared" si="364"/>
        <v>#DIV/0!</v>
      </c>
      <c r="AG736" s="25" t="e">
        <f t="shared" si="364"/>
        <v>#DIV/0!</v>
      </c>
    </row>
    <row r="737" spans="1:33" x14ac:dyDescent="0.25">
      <c r="A737" s="1">
        <f>'Тулуз-Пьерон'!A741</f>
        <v>0</v>
      </c>
      <c r="B737" s="1" t="e">
        <f>AVERAGE('Тулуз-Пьерон'!H741:Q741)</f>
        <v>#DIV/0!</v>
      </c>
      <c r="C737" s="1" t="e">
        <f>AVERAGE('Тулуз-Пьерон'!R741:AA741)</f>
        <v>#DIV/0!</v>
      </c>
      <c r="D737" s="26" t="e">
        <f t="shared" si="347"/>
        <v>#DIV/0!</v>
      </c>
      <c r="E737" s="26" t="e">
        <f>STDEV('Тулуз-Пьерон'!H741:Q741)</f>
        <v>#DIV/0!</v>
      </c>
      <c r="F737" s="26" t="e">
        <f>STDEV('Тулуз-Пьерон'!R741:AA741)</f>
        <v>#DIV/0!</v>
      </c>
      <c r="G737" s="26" t="e">
        <f>SQRT(RSQ('Тулуз-Пьерон'!H741:Q741,'Тулуз-Пьерон'!R741:AA741))</f>
        <v>#DIV/0!</v>
      </c>
      <c r="J737" s="25" t="e">
        <f t="shared" si="348"/>
        <v>#DIV/0!</v>
      </c>
      <c r="K737" s="25" t="e">
        <f t="shared" si="349"/>
        <v>#DIV/0!</v>
      </c>
      <c r="L737" s="25" t="e">
        <f t="shared" si="350"/>
        <v>#DIV/0!</v>
      </c>
      <c r="M737" s="25" t="e">
        <f t="shared" si="360"/>
        <v>#DIV/0!</v>
      </c>
      <c r="N737" s="25" t="e">
        <f t="shared" si="360"/>
        <v>#DIV/0!</v>
      </c>
      <c r="O737" s="25" t="e">
        <f t="shared" si="351"/>
        <v>#DIV/0!</v>
      </c>
      <c r="P737" s="25" t="e">
        <f t="shared" si="352"/>
        <v>#DIV/0!</v>
      </c>
      <c r="Q737" s="25" t="e">
        <f t="shared" si="353"/>
        <v>#DIV/0!</v>
      </c>
      <c r="R737" s="25" t="e">
        <f t="shared" si="354"/>
        <v>#DIV/0!</v>
      </c>
      <c r="S737" s="25" t="e">
        <f t="shared" si="355"/>
        <v>#DIV/0!</v>
      </c>
      <c r="T737" s="25" t="e">
        <f t="shared" si="356"/>
        <v>#DIV/0!</v>
      </c>
      <c r="U737" s="25" t="e">
        <f t="shared" si="357"/>
        <v>#DIV/0!</v>
      </c>
      <c r="V737" s="25" t="e">
        <f t="shared" si="361"/>
        <v>#DIV/0!</v>
      </c>
      <c r="W737" s="25" t="e">
        <f t="shared" si="361"/>
        <v>#DIV/0!</v>
      </c>
      <c r="X737" s="25" t="e">
        <f t="shared" si="358"/>
        <v>#DIV/0!</v>
      </c>
      <c r="Y737" s="25" t="e">
        <f t="shared" si="362"/>
        <v>#DIV/0!</v>
      </c>
      <c r="Z737" s="25" t="e">
        <f t="shared" si="362"/>
        <v>#DIV/0!</v>
      </c>
      <c r="AA737" s="25" t="e">
        <f t="shared" si="362"/>
        <v>#DIV/0!</v>
      </c>
      <c r="AB737" s="25" t="e">
        <f t="shared" si="362"/>
        <v>#DIV/0!</v>
      </c>
      <c r="AC737" s="25" t="e">
        <f t="shared" si="362"/>
        <v>#DIV/0!</v>
      </c>
      <c r="AD737" s="25" t="e">
        <f t="shared" si="363"/>
        <v>#DIV/0!</v>
      </c>
      <c r="AE737" s="25" t="e">
        <f t="shared" si="363"/>
        <v>#DIV/0!</v>
      </c>
      <c r="AF737" s="25" t="e">
        <f t="shared" si="364"/>
        <v>#DIV/0!</v>
      </c>
      <c r="AG737" s="25" t="e">
        <f t="shared" si="364"/>
        <v>#DIV/0!</v>
      </c>
    </row>
    <row r="738" spans="1:33" x14ac:dyDescent="0.25">
      <c r="A738" s="1">
        <f>'Тулуз-Пьерон'!A742</f>
        <v>0</v>
      </c>
      <c r="B738" s="1" t="e">
        <f>AVERAGE('Тулуз-Пьерон'!H742:Q742)</f>
        <v>#DIV/0!</v>
      </c>
      <c r="C738" s="1" t="e">
        <f>AVERAGE('Тулуз-Пьерон'!R742:AA742)</f>
        <v>#DIV/0!</v>
      </c>
      <c r="D738" s="26" t="e">
        <f t="shared" si="347"/>
        <v>#DIV/0!</v>
      </c>
      <c r="E738" s="26" t="e">
        <f>STDEV('Тулуз-Пьерон'!H742:Q742)</f>
        <v>#DIV/0!</v>
      </c>
      <c r="F738" s="26" t="e">
        <f>STDEV('Тулуз-Пьерон'!R742:AA742)</f>
        <v>#DIV/0!</v>
      </c>
      <c r="G738" s="26" t="e">
        <f>SQRT(RSQ('Тулуз-Пьерон'!H742:Q742,'Тулуз-Пьерон'!R742:AA742))</f>
        <v>#DIV/0!</v>
      </c>
      <c r="J738" s="25" t="e">
        <f t="shared" si="348"/>
        <v>#DIV/0!</v>
      </c>
      <c r="K738" s="25" t="e">
        <f t="shared" si="349"/>
        <v>#DIV/0!</v>
      </c>
      <c r="L738" s="25" t="e">
        <f t="shared" si="350"/>
        <v>#DIV/0!</v>
      </c>
      <c r="M738" s="25" t="e">
        <f t="shared" si="360"/>
        <v>#DIV/0!</v>
      </c>
      <c r="N738" s="25" t="e">
        <f t="shared" si="360"/>
        <v>#DIV/0!</v>
      </c>
      <c r="O738" s="25" t="e">
        <f t="shared" si="351"/>
        <v>#DIV/0!</v>
      </c>
      <c r="P738" s="25" t="e">
        <f t="shared" si="352"/>
        <v>#DIV/0!</v>
      </c>
      <c r="Q738" s="25" t="e">
        <f t="shared" si="353"/>
        <v>#DIV/0!</v>
      </c>
      <c r="R738" s="25" t="e">
        <f t="shared" si="354"/>
        <v>#DIV/0!</v>
      </c>
      <c r="S738" s="25" t="e">
        <f t="shared" si="355"/>
        <v>#DIV/0!</v>
      </c>
      <c r="T738" s="25" t="e">
        <f t="shared" si="356"/>
        <v>#DIV/0!</v>
      </c>
      <c r="U738" s="25" t="e">
        <f t="shared" si="357"/>
        <v>#DIV/0!</v>
      </c>
      <c r="V738" s="25" t="e">
        <f t="shared" si="361"/>
        <v>#DIV/0!</v>
      </c>
      <c r="W738" s="25" t="e">
        <f t="shared" si="361"/>
        <v>#DIV/0!</v>
      </c>
      <c r="X738" s="25" t="e">
        <f t="shared" si="358"/>
        <v>#DIV/0!</v>
      </c>
      <c r="Y738" s="25" t="e">
        <f t="shared" si="362"/>
        <v>#DIV/0!</v>
      </c>
      <c r="Z738" s="25" t="e">
        <f t="shared" si="362"/>
        <v>#DIV/0!</v>
      </c>
      <c r="AA738" s="25" t="e">
        <f t="shared" si="362"/>
        <v>#DIV/0!</v>
      </c>
      <c r="AB738" s="25" t="e">
        <f t="shared" si="362"/>
        <v>#DIV/0!</v>
      </c>
      <c r="AC738" s="25" t="e">
        <f t="shared" si="362"/>
        <v>#DIV/0!</v>
      </c>
      <c r="AD738" s="25" t="e">
        <f t="shared" si="363"/>
        <v>#DIV/0!</v>
      </c>
      <c r="AE738" s="25" t="e">
        <f t="shared" si="363"/>
        <v>#DIV/0!</v>
      </c>
      <c r="AF738" s="25" t="e">
        <f t="shared" si="364"/>
        <v>#DIV/0!</v>
      </c>
      <c r="AG738" s="25" t="e">
        <f t="shared" si="364"/>
        <v>#DIV/0!</v>
      </c>
    </row>
    <row r="739" spans="1:33" x14ac:dyDescent="0.25">
      <c r="A739" s="1">
        <f>'Тулуз-Пьерон'!A743</f>
        <v>0</v>
      </c>
      <c r="B739" s="1" t="e">
        <f>AVERAGE('Тулуз-Пьерон'!H743:Q743)</f>
        <v>#DIV/0!</v>
      </c>
      <c r="C739" s="1" t="e">
        <f>AVERAGE('Тулуз-Пьерон'!R743:AA743)</f>
        <v>#DIV/0!</v>
      </c>
      <c r="D739" s="26" t="e">
        <f t="shared" si="347"/>
        <v>#DIV/0!</v>
      </c>
      <c r="E739" s="26" t="e">
        <f>STDEV('Тулуз-Пьерон'!H743:Q743)</f>
        <v>#DIV/0!</v>
      </c>
      <c r="F739" s="26" t="e">
        <f>STDEV('Тулуз-Пьерон'!R743:AA743)</f>
        <v>#DIV/0!</v>
      </c>
      <c r="G739" s="26" t="e">
        <f>SQRT(RSQ('Тулуз-Пьерон'!H743:Q743,'Тулуз-Пьерон'!R743:AA743))</f>
        <v>#DIV/0!</v>
      </c>
      <c r="J739" s="25" t="e">
        <f t="shared" si="348"/>
        <v>#DIV/0!</v>
      </c>
      <c r="K739" s="25" t="e">
        <f t="shared" si="349"/>
        <v>#DIV/0!</v>
      </c>
      <c r="L739" s="25" t="e">
        <f t="shared" si="350"/>
        <v>#DIV/0!</v>
      </c>
      <c r="M739" s="25" t="e">
        <f t="shared" si="360"/>
        <v>#DIV/0!</v>
      </c>
      <c r="N739" s="25" t="e">
        <f t="shared" si="360"/>
        <v>#DIV/0!</v>
      </c>
      <c r="O739" s="25" t="e">
        <f t="shared" si="351"/>
        <v>#DIV/0!</v>
      </c>
      <c r="P739" s="25" t="e">
        <f t="shared" si="352"/>
        <v>#DIV/0!</v>
      </c>
      <c r="Q739" s="25" t="e">
        <f t="shared" si="353"/>
        <v>#DIV/0!</v>
      </c>
      <c r="R739" s="25" t="e">
        <f t="shared" si="354"/>
        <v>#DIV/0!</v>
      </c>
      <c r="S739" s="25" t="e">
        <f t="shared" si="355"/>
        <v>#DIV/0!</v>
      </c>
      <c r="T739" s="25" t="e">
        <f t="shared" si="356"/>
        <v>#DIV/0!</v>
      </c>
      <c r="U739" s="25" t="e">
        <f t="shared" si="357"/>
        <v>#DIV/0!</v>
      </c>
      <c r="V739" s="25" t="e">
        <f t="shared" si="361"/>
        <v>#DIV/0!</v>
      </c>
      <c r="W739" s="25" t="e">
        <f t="shared" si="361"/>
        <v>#DIV/0!</v>
      </c>
      <c r="X739" s="25" t="e">
        <f t="shared" si="358"/>
        <v>#DIV/0!</v>
      </c>
      <c r="Y739" s="25" t="e">
        <f t="shared" si="362"/>
        <v>#DIV/0!</v>
      </c>
      <c r="Z739" s="25" t="e">
        <f t="shared" si="362"/>
        <v>#DIV/0!</v>
      </c>
      <c r="AA739" s="25" t="e">
        <f t="shared" si="362"/>
        <v>#DIV/0!</v>
      </c>
      <c r="AB739" s="25" t="e">
        <f t="shared" si="362"/>
        <v>#DIV/0!</v>
      </c>
      <c r="AC739" s="25" t="e">
        <f t="shared" si="362"/>
        <v>#DIV/0!</v>
      </c>
      <c r="AD739" s="25" t="e">
        <f t="shared" si="363"/>
        <v>#DIV/0!</v>
      </c>
      <c r="AE739" s="25" t="e">
        <f t="shared" si="363"/>
        <v>#DIV/0!</v>
      </c>
      <c r="AF739" s="25" t="e">
        <f t="shared" si="364"/>
        <v>#DIV/0!</v>
      </c>
      <c r="AG739" s="25" t="e">
        <f t="shared" si="364"/>
        <v>#DIV/0!</v>
      </c>
    </row>
    <row r="740" spans="1:33" x14ac:dyDescent="0.25">
      <c r="A740" s="1">
        <f>'Тулуз-Пьерон'!A744</f>
        <v>0</v>
      </c>
      <c r="B740" s="1" t="e">
        <f>AVERAGE('Тулуз-Пьерон'!H744:Q744)</f>
        <v>#DIV/0!</v>
      </c>
      <c r="C740" s="1" t="e">
        <f>AVERAGE('Тулуз-Пьерон'!R744:AA744)</f>
        <v>#DIV/0!</v>
      </c>
      <c r="D740" s="26" t="e">
        <f t="shared" si="347"/>
        <v>#DIV/0!</v>
      </c>
      <c r="E740" s="26" t="e">
        <f>STDEV('Тулуз-Пьерон'!H744:Q744)</f>
        <v>#DIV/0!</v>
      </c>
      <c r="F740" s="26" t="e">
        <f>STDEV('Тулуз-Пьерон'!R744:AA744)</f>
        <v>#DIV/0!</v>
      </c>
      <c r="G740" s="26" t="e">
        <f>SQRT(RSQ('Тулуз-Пьерон'!H744:Q744,'Тулуз-Пьерон'!R744:AA744))</f>
        <v>#DIV/0!</v>
      </c>
      <c r="J740" s="25" t="e">
        <f t="shared" si="348"/>
        <v>#DIV/0!</v>
      </c>
      <c r="K740" s="25" t="e">
        <f t="shared" si="349"/>
        <v>#DIV/0!</v>
      </c>
      <c r="L740" s="25" t="e">
        <f t="shared" si="350"/>
        <v>#DIV/0!</v>
      </c>
      <c r="M740" s="25" t="e">
        <f t="shared" si="360"/>
        <v>#DIV/0!</v>
      </c>
      <c r="N740" s="25" t="e">
        <f t="shared" si="360"/>
        <v>#DIV/0!</v>
      </c>
      <c r="O740" s="25" t="e">
        <f t="shared" si="351"/>
        <v>#DIV/0!</v>
      </c>
      <c r="P740" s="25" t="e">
        <f t="shared" si="352"/>
        <v>#DIV/0!</v>
      </c>
      <c r="Q740" s="25" t="e">
        <f t="shared" si="353"/>
        <v>#DIV/0!</v>
      </c>
      <c r="R740" s="25" t="e">
        <f t="shared" si="354"/>
        <v>#DIV/0!</v>
      </c>
      <c r="S740" s="25" t="e">
        <f t="shared" si="355"/>
        <v>#DIV/0!</v>
      </c>
      <c r="T740" s="25" t="e">
        <f t="shared" si="356"/>
        <v>#DIV/0!</v>
      </c>
      <c r="U740" s="25" t="e">
        <f t="shared" si="357"/>
        <v>#DIV/0!</v>
      </c>
      <c r="V740" s="25" t="e">
        <f t="shared" si="361"/>
        <v>#DIV/0!</v>
      </c>
      <c r="W740" s="25" t="e">
        <f t="shared" si="361"/>
        <v>#DIV/0!</v>
      </c>
      <c r="X740" s="25" t="e">
        <f t="shared" si="358"/>
        <v>#DIV/0!</v>
      </c>
      <c r="Y740" s="25" t="e">
        <f t="shared" si="362"/>
        <v>#DIV/0!</v>
      </c>
      <c r="Z740" s="25" t="e">
        <f t="shared" si="362"/>
        <v>#DIV/0!</v>
      </c>
      <c r="AA740" s="25" t="e">
        <f t="shared" si="362"/>
        <v>#DIV/0!</v>
      </c>
      <c r="AB740" s="25" t="e">
        <f t="shared" si="362"/>
        <v>#DIV/0!</v>
      </c>
      <c r="AC740" s="25" t="e">
        <f t="shared" si="362"/>
        <v>#DIV/0!</v>
      </c>
      <c r="AD740" s="25" t="e">
        <f t="shared" si="363"/>
        <v>#DIV/0!</v>
      </c>
      <c r="AE740" s="25" t="e">
        <f t="shared" si="363"/>
        <v>#DIV/0!</v>
      </c>
      <c r="AF740" s="25" t="e">
        <f t="shared" si="364"/>
        <v>#DIV/0!</v>
      </c>
      <c r="AG740" s="25" t="e">
        <f t="shared" si="364"/>
        <v>#DIV/0!</v>
      </c>
    </row>
    <row r="741" spans="1:33" x14ac:dyDescent="0.25">
      <c r="A741" s="1">
        <f>'Тулуз-Пьерон'!A745</f>
        <v>0</v>
      </c>
      <c r="B741" s="1" t="e">
        <f>AVERAGE('Тулуз-Пьерон'!H745:Q745)</f>
        <v>#DIV/0!</v>
      </c>
      <c r="C741" s="1" t="e">
        <f>AVERAGE('Тулуз-Пьерон'!R745:AA745)</f>
        <v>#DIV/0!</v>
      </c>
      <c r="D741" s="26" t="e">
        <f t="shared" si="347"/>
        <v>#DIV/0!</v>
      </c>
      <c r="E741" s="26" t="e">
        <f>STDEV('Тулуз-Пьерон'!H745:Q745)</f>
        <v>#DIV/0!</v>
      </c>
      <c r="F741" s="26" t="e">
        <f>STDEV('Тулуз-Пьерон'!R745:AA745)</f>
        <v>#DIV/0!</v>
      </c>
      <c r="G741" s="26" t="e">
        <f>SQRT(RSQ('Тулуз-Пьерон'!H745:Q745,'Тулуз-Пьерон'!R745:AA745))</f>
        <v>#DIV/0!</v>
      </c>
      <c r="J741" s="25" t="e">
        <f t="shared" si="348"/>
        <v>#DIV/0!</v>
      </c>
      <c r="K741" s="25" t="e">
        <f t="shared" si="349"/>
        <v>#DIV/0!</v>
      </c>
      <c r="L741" s="25" t="e">
        <f t="shared" si="350"/>
        <v>#DIV/0!</v>
      </c>
      <c r="M741" s="25" t="e">
        <f t="shared" si="360"/>
        <v>#DIV/0!</v>
      </c>
      <c r="N741" s="25" t="e">
        <f t="shared" si="360"/>
        <v>#DIV/0!</v>
      </c>
      <c r="O741" s="25" t="e">
        <f t="shared" si="351"/>
        <v>#DIV/0!</v>
      </c>
      <c r="P741" s="25" t="e">
        <f t="shared" si="352"/>
        <v>#DIV/0!</v>
      </c>
      <c r="Q741" s="25" t="e">
        <f t="shared" si="353"/>
        <v>#DIV/0!</v>
      </c>
      <c r="R741" s="25" t="e">
        <f t="shared" si="354"/>
        <v>#DIV/0!</v>
      </c>
      <c r="S741" s="25" t="e">
        <f t="shared" si="355"/>
        <v>#DIV/0!</v>
      </c>
      <c r="T741" s="25" t="e">
        <f t="shared" si="356"/>
        <v>#DIV/0!</v>
      </c>
      <c r="U741" s="25" t="e">
        <f t="shared" si="357"/>
        <v>#DIV/0!</v>
      </c>
      <c r="V741" s="25" t="e">
        <f t="shared" si="361"/>
        <v>#DIV/0!</v>
      </c>
      <c r="W741" s="25" t="e">
        <f t="shared" si="361"/>
        <v>#DIV/0!</v>
      </c>
      <c r="X741" s="25" t="e">
        <f t="shared" si="358"/>
        <v>#DIV/0!</v>
      </c>
      <c r="Y741" s="25" t="e">
        <f t="shared" ref="Y741:AC750" si="365">IF(AND($D741&gt;0,$D741&lt;=0.89),"ПАТОЛОГИЯ",IF(AND($D741&gt;0.89,$D741&lt;=0.91),"Слабая",IF(AND($D741&gt;91,$D741&lt;=0.93),"Средняя",IF(AND($D741&gt;0.93,$D741&lt;=0.96),"Хорошая",IF(AND($D741&gt;0.96,$D741&lt;=1),"Высокая","ОШИБКА")))))</f>
        <v>#DIV/0!</v>
      </c>
      <c r="Z741" s="25" t="e">
        <f t="shared" si="365"/>
        <v>#DIV/0!</v>
      </c>
      <c r="AA741" s="25" t="e">
        <f t="shared" si="365"/>
        <v>#DIV/0!</v>
      </c>
      <c r="AB741" s="25" t="e">
        <f t="shared" si="365"/>
        <v>#DIV/0!</v>
      </c>
      <c r="AC741" s="25" t="e">
        <f t="shared" si="365"/>
        <v>#DIV/0!</v>
      </c>
      <c r="AD741" s="25" t="e">
        <f t="shared" si="363"/>
        <v>#DIV/0!</v>
      </c>
      <c r="AE741" s="25" t="e">
        <f t="shared" si="363"/>
        <v>#DIV/0!</v>
      </c>
      <c r="AF741" s="25" t="e">
        <f t="shared" si="364"/>
        <v>#DIV/0!</v>
      </c>
      <c r="AG741" s="25" t="e">
        <f t="shared" si="364"/>
        <v>#DIV/0!</v>
      </c>
    </row>
    <row r="742" spans="1:33" x14ac:dyDescent="0.25">
      <c r="A742" s="1">
        <f>'Тулуз-Пьерон'!A746</f>
        <v>0</v>
      </c>
      <c r="B742" s="1" t="e">
        <f>AVERAGE('Тулуз-Пьерон'!H746:Q746)</f>
        <v>#DIV/0!</v>
      </c>
      <c r="C742" s="1" t="e">
        <f>AVERAGE('Тулуз-Пьерон'!R746:AA746)</f>
        <v>#DIV/0!</v>
      </c>
      <c r="D742" s="26" t="e">
        <f t="shared" si="347"/>
        <v>#DIV/0!</v>
      </c>
      <c r="E742" s="26" t="e">
        <f>STDEV('Тулуз-Пьерон'!H746:Q746)</f>
        <v>#DIV/0!</v>
      </c>
      <c r="F742" s="26" t="e">
        <f>STDEV('Тулуз-Пьерон'!R746:AA746)</f>
        <v>#DIV/0!</v>
      </c>
      <c r="G742" s="26" t="e">
        <f>SQRT(RSQ('Тулуз-Пьерон'!H746:Q746,'Тулуз-Пьерон'!R746:AA746))</f>
        <v>#DIV/0!</v>
      </c>
      <c r="J742" s="25" t="e">
        <f t="shared" si="348"/>
        <v>#DIV/0!</v>
      </c>
      <c r="K742" s="25" t="e">
        <f t="shared" si="349"/>
        <v>#DIV/0!</v>
      </c>
      <c r="L742" s="25" t="e">
        <f t="shared" si="350"/>
        <v>#DIV/0!</v>
      </c>
      <c r="M742" s="25" t="e">
        <f t="shared" si="360"/>
        <v>#DIV/0!</v>
      </c>
      <c r="N742" s="25" t="e">
        <f t="shared" si="360"/>
        <v>#DIV/0!</v>
      </c>
      <c r="O742" s="25" t="e">
        <f t="shared" si="351"/>
        <v>#DIV/0!</v>
      </c>
      <c r="P742" s="25" t="e">
        <f t="shared" si="352"/>
        <v>#DIV/0!</v>
      </c>
      <c r="Q742" s="25" t="e">
        <f t="shared" si="353"/>
        <v>#DIV/0!</v>
      </c>
      <c r="R742" s="25" t="e">
        <f t="shared" si="354"/>
        <v>#DIV/0!</v>
      </c>
      <c r="S742" s="25" t="e">
        <f t="shared" si="355"/>
        <v>#DIV/0!</v>
      </c>
      <c r="T742" s="25" t="e">
        <f t="shared" si="356"/>
        <v>#DIV/0!</v>
      </c>
      <c r="U742" s="25" t="e">
        <f t="shared" si="357"/>
        <v>#DIV/0!</v>
      </c>
      <c r="V742" s="25" t="e">
        <f t="shared" si="361"/>
        <v>#DIV/0!</v>
      </c>
      <c r="W742" s="25" t="e">
        <f t="shared" si="361"/>
        <v>#DIV/0!</v>
      </c>
      <c r="X742" s="25" t="e">
        <f t="shared" si="358"/>
        <v>#DIV/0!</v>
      </c>
      <c r="Y742" s="25" t="e">
        <f t="shared" si="365"/>
        <v>#DIV/0!</v>
      </c>
      <c r="Z742" s="25" t="e">
        <f t="shared" si="365"/>
        <v>#DIV/0!</v>
      </c>
      <c r="AA742" s="25" t="e">
        <f t="shared" si="365"/>
        <v>#DIV/0!</v>
      </c>
      <c r="AB742" s="25" t="e">
        <f t="shared" si="365"/>
        <v>#DIV/0!</v>
      </c>
      <c r="AC742" s="25" t="e">
        <f t="shared" si="365"/>
        <v>#DIV/0!</v>
      </c>
      <c r="AD742" s="25" t="e">
        <f t="shared" si="363"/>
        <v>#DIV/0!</v>
      </c>
      <c r="AE742" s="25" t="e">
        <f t="shared" si="363"/>
        <v>#DIV/0!</v>
      </c>
      <c r="AF742" s="25" t="e">
        <f t="shared" si="364"/>
        <v>#DIV/0!</v>
      </c>
      <c r="AG742" s="25" t="e">
        <f t="shared" si="364"/>
        <v>#DIV/0!</v>
      </c>
    </row>
    <row r="743" spans="1:33" x14ac:dyDescent="0.25">
      <c r="A743" s="1">
        <f>'Тулуз-Пьерон'!A747</f>
        <v>0</v>
      </c>
      <c r="B743" s="1" t="e">
        <f>AVERAGE('Тулуз-Пьерон'!H747:Q747)</f>
        <v>#DIV/0!</v>
      </c>
      <c r="C743" s="1" t="e">
        <f>AVERAGE('Тулуз-Пьерон'!R747:AA747)</f>
        <v>#DIV/0!</v>
      </c>
      <c r="D743" s="26" t="e">
        <f t="shared" si="347"/>
        <v>#DIV/0!</v>
      </c>
      <c r="E743" s="26" t="e">
        <f>STDEV('Тулуз-Пьерон'!H747:Q747)</f>
        <v>#DIV/0!</v>
      </c>
      <c r="F743" s="26" t="e">
        <f>STDEV('Тулуз-Пьерон'!R747:AA747)</f>
        <v>#DIV/0!</v>
      </c>
      <c r="G743" s="26" t="e">
        <f>SQRT(RSQ('Тулуз-Пьерон'!H747:Q747,'Тулуз-Пьерон'!R747:AA747))</f>
        <v>#DIV/0!</v>
      </c>
      <c r="J743" s="25" t="e">
        <f t="shared" si="348"/>
        <v>#DIV/0!</v>
      </c>
      <c r="K743" s="25" t="e">
        <f t="shared" si="349"/>
        <v>#DIV/0!</v>
      </c>
      <c r="L743" s="25" t="e">
        <f t="shared" si="350"/>
        <v>#DIV/0!</v>
      </c>
      <c r="M743" s="25" t="e">
        <f t="shared" si="360"/>
        <v>#DIV/0!</v>
      </c>
      <c r="N743" s="25" t="e">
        <f t="shared" si="360"/>
        <v>#DIV/0!</v>
      </c>
      <c r="O743" s="25" t="e">
        <f t="shared" si="351"/>
        <v>#DIV/0!</v>
      </c>
      <c r="P743" s="25" t="e">
        <f t="shared" si="352"/>
        <v>#DIV/0!</v>
      </c>
      <c r="Q743" s="25" t="e">
        <f t="shared" si="353"/>
        <v>#DIV/0!</v>
      </c>
      <c r="R743" s="25" t="e">
        <f t="shared" si="354"/>
        <v>#DIV/0!</v>
      </c>
      <c r="S743" s="25" t="e">
        <f t="shared" si="355"/>
        <v>#DIV/0!</v>
      </c>
      <c r="T743" s="25" t="e">
        <f t="shared" si="356"/>
        <v>#DIV/0!</v>
      </c>
      <c r="U743" s="25" t="e">
        <f t="shared" si="357"/>
        <v>#DIV/0!</v>
      </c>
      <c r="V743" s="25" t="e">
        <f t="shared" si="361"/>
        <v>#DIV/0!</v>
      </c>
      <c r="W743" s="25" t="e">
        <f t="shared" si="361"/>
        <v>#DIV/0!</v>
      </c>
      <c r="X743" s="25" t="e">
        <f t="shared" si="358"/>
        <v>#DIV/0!</v>
      </c>
      <c r="Y743" s="25" t="e">
        <f t="shared" si="365"/>
        <v>#DIV/0!</v>
      </c>
      <c r="Z743" s="25" t="e">
        <f t="shared" si="365"/>
        <v>#DIV/0!</v>
      </c>
      <c r="AA743" s="25" t="e">
        <f t="shared" si="365"/>
        <v>#DIV/0!</v>
      </c>
      <c r="AB743" s="25" t="e">
        <f t="shared" si="365"/>
        <v>#DIV/0!</v>
      </c>
      <c r="AC743" s="25" t="e">
        <f t="shared" si="365"/>
        <v>#DIV/0!</v>
      </c>
      <c r="AD743" s="25" t="e">
        <f t="shared" si="363"/>
        <v>#DIV/0!</v>
      </c>
      <c r="AE743" s="25" t="e">
        <f t="shared" si="363"/>
        <v>#DIV/0!</v>
      </c>
      <c r="AF743" s="25" t="e">
        <f t="shared" si="364"/>
        <v>#DIV/0!</v>
      </c>
      <c r="AG743" s="25" t="e">
        <f t="shared" si="364"/>
        <v>#DIV/0!</v>
      </c>
    </row>
    <row r="744" spans="1:33" x14ac:dyDescent="0.25">
      <c r="A744" s="1">
        <f>'Тулуз-Пьерон'!A748</f>
        <v>0</v>
      </c>
      <c r="B744" s="1" t="e">
        <f>AVERAGE('Тулуз-Пьерон'!H748:Q748)</f>
        <v>#DIV/0!</v>
      </c>
      <c r="C744" s="1" t="e">
        <f>AVERAGE('Тулуз-Пьерон'!R748:AA748)</f>
        <v>#DIV/0!</v>
      </c>
      <c r="D744" s="26" t="e">
        <f t="shared" si="347"/>
        <v>#DIV/0!</v>
      </c>
      <c r="E744" s="26" t="e">
        <f>STDEV('Тулуз-Пьерон'!H748:Q748)</f>
        <v>#DIV/0!</v>
      </c>
      <c r="F744" s="26" t="e">
        <f>STDEV('Тулуз-Пьерон'!R748:AA748)</f>
        <v>#DIV/0!</v>
      </c>
      <c r="G744" s="26" t="e">
        <f>SQRT(RSQ('Тулуз-Пьерон'!H748:Q748,'Тулуз-Пьерон'!R748:AA748))</f>
        <v>#DIV/0!</v>
      </c>
      <c r="J744" s="25" t="e">
        <f t="shared" si="348"/>
        <v>#DIV/0!</v>
      </c>
      <c r="K744" s="25" t="e">
        <f t="shared" si="349"/>
        <v>#DIV/0!</v>
      </c>
      <c r="L744" s="25" t="e">
        <f t="shared" si="350"/>
        <v>#DIV/0!</v>
      </c>
      <c r="M744" s="25" t="e">
        <f t="shared" si="360"/>
        <v>#DIV/0!</v>
      </c>
      <c r="N744" s="25" t="e">
        <f t="shared" si="360"/>
        <v>#DIV/0!</v>
      </c>
      <c r="O744" s="25" t="e">
        <f t="shared" si="351"/>
        <v>#DIV/0!</v>
      </c>
      <c r="P744" s="25" t="e">
        <f t="shared" si="352"/>
        <v>#DIV/0!</v>
      </c>
      <c r="Q744" s="25" t="e">
        <f t="shared" si="353"/>
        <v>#DIV/0!</v>
      </c>
      <c r="R744" s="25" t="e">
        <f t="shared" si="354"/>
        <v>#DIV/0!</v>
      </c>
      <c r="S744" s="25" t="e">
        <f t="shared" si="355"/>
        <v>#DIV/0!</v>
      </c>
      <c r="T744" s="25" t="e">
        <f t="shared" si="356"/>
        <v>#DIV/0!</v>
      </c>
      <c r="U744" s="25" t="e">
        <f t="shared" si="357"/>
        <v>#DIV/0!</v>
      </c>
      <c r="V744" s="25" t="e">
        <f t="shared" si="361"/>
        <v>#DIV/0!</v>
      </c>
      <c r="W744" s="25" t="e">
        <f t="shared" si="361"/>
        <v>#DIV/0!</v>
      </c>
      <c r="X744" s="25" t="e">
        <f t="shared" si="358"/>
        <v>#DIV/0!</v>
      </c>
      <c r="Y744" s="25" t="e">
        <f t="shared" si="365"/>
        <v>#DIV/0!</v>
      </c>
      <c r="Z744" s="25" t="e">
        <f t="shared" si="365"/>
        <v>#DIV/0!</v>
      </c>
      <c r="AA744" s="25" t="e">
        <f t="shared" si="365"/>
        <v>#DIV/0!</v>
      </c>
      <c r="AB744" s="25" t="e">
        <f t="shared" si="365"/>
        <v>#DIV/0!</v>
      </c>
      <c r="AC744" s="25" t="e">
        <f t="shared" si="365"/>
        <v>#DIV/0!</v>
      </c>
      <c r="AD744" s="25" t="e">
        <f t="shared" si="363"/>
        <v>#DIV/0!</v>
      </c>
      <c r="AE744" s="25" t="e">
        <f t="shared" si="363"/>
        <v>#DIV/0!</v>
      </c>
      <c r="AF744" s="25" t="e">
        <f t="shared" si="364"/>
        <v>#DIV/0!</v>
      </c>
      <c r="AG744" s="25" t="e">
        <f t="shared" si="364"/>
        <v>#DIV/0!</v>
      </c>
    </row>
    <row r="745" spans="1:33" x14ac:dyDescent="0.25">
      <c r="A745" s="1">
        <f>'Тулуз-Пьерон'!A749</f>
        <v>0</v>
      </c>
      <c r="B745" s="1" t="e">
        <f>AVERAGE('Тулуз-Пьерон'!H749:Q749)</f>
        <v>#DIV/0!</v>
      </c>
      <c r="C745" s="1" t="e">
        <f>AVERAGE('Тулуз-Пьерон'!R749:AA749)</f>
        <v>#DIV/0!</v>
      </c>
      <c r="D745" s="26" t="e">
        <f t="shared" si="347"/>
        <v>#DIV/0!</v>
      </c>
      <c r="E745" s="26" t="e">
        <f>STDEV('Тулуз-Пьерон'!H749:Q749)</f>
        <v>#DIV/0!</v>
      </c>
      <c r="F745" s="26" t="e">
        <f>STDEV('Тулуз-Пьерон'!R749:AA749)</f>
        <v>#DIV/0!</v>
      </c>
      <c r="G745" s="26" t="e">
        <f>SQRT(RSQ('Тулуз-Пьерон'!H749:Q749,'Тулуз-Пьерон'!R749:AA749))</f>
        <v>#DIV/0!</v>
      </c>
      <c r="J745" s="25" t="e">
        <f t="shared" si="348"/>
        <v>#DIV/0!</v>
      </c>
      <c r="K745" s="25" t="e">
        <f t="shared" si="349"/>
        <v>#DIV/0!</v>
      </c>
      <c r="L745" s="25" t="e">
        <f t="shared" si="350"/>
        <v>#DIV/0!</v>
      </c>
      <c r="M745" s="25" t="e">
        <f t="shared" si="360"/>
        <v>#DIV/0!</v>
      </c>
      <c r="N745" s="25" t="e">
        <f t="shared" si="360"/>
        <v>#DIV/0!</v>
      </c>
      <c r="O745" s="25" t="e">
        <f t="shared" si="351"/>
        <v>#DIV/0!</v>
      </c>
      <c r="P745" s="25" t="e">
        <f t="shared" si="352"/>
        <v>#DIV/0!</v>
      </c>
      <c r="Q745" s="25" t="e">
        <f t="shared" si="353"/>
        <v>#DIV/0!</v>
      </c>
      <c r="R745" s="25" t="e">
        <f t="shared" si="354"/>
        <v>#DIV/0!</v>
      </c>
      <c r="S745" s="25" t="e">
        <f t="shared" si="355"/>
        <v>#DIV/0!</v>
      </c>
      <c r="T745" s="25" t="e">
        <f t="shared" si="356"/>
        <v>#DIV/0!</v>
      </c>
      <c r="U745" s="25" t="e">
        <f t="shared" si="357"/>
        <v>#DIV/0!</v>
      </c>
      <c r="V745" s="25" t="e">
        <f t="shared" si="361"/>
        <v>#DIV/0!</v>
      </c>
      <c r="W745" s="25" t="e">
        <f t="shared" si="361"/>
        <v>#DIV/0!</v>
      </c>
      <c r="X745" s="25" t="e">
        <f t="shared" si="358"/>
        <v>#DIV/0!</v>
      </c>
      <c r="Y745" s="25" t="e">
        <f t="shared" si="365"/>
        <v>#DIV/0!</v>
      </c>
      <c r="Z745" s="25" t="e">
        <f t="shared" si="365"/>
        <v>#DIV/0!</v>
      </c>
      <c r="AA745" s="25" t="e">
        <f t="shared" si="365"/>
        <v>#DIV/0!</v>
      </c>
      <c r="AB745" s="25" t="e">
        <f t="shared" si="365"/>
        <v>#DIV/0!</v>
      </c>
      <c r="AC745" s="25" t="e">
        <f t="shared" si="365"/>
        <v>#DIV/0!</v>
      </c>
      <c r="AD745" s="25" t="e">
        <f t="shared" si="363"/>
        <v>#DIV/0!</v>
      </c>
      <c r="AE745" s="25" t="e">
        <f t="shared" si="363"/>
        <v>#DIV/0!</v>
      </c>
      <c r="AF745" s="25" t="e">
        <f t="shared" si="364"/>
        <v>#DIV/0!</v>
      </c>
      <c r="AG745" s="25" t="e">
        <f t="shared" si="364"/>
        <v>#DIV/0!</v>
      </c>
    </row>
    <row r="746" spans="1:33" x14ac:dyDescent="0.25">
      <c r="A746" s="1">
        <f>'Тулуз-Пьерон'!A750</f>
        <v>0</v>
      </c>
      <c r="B746" s="1" t="e">
        <f>AVERAGE('Тулуз-Пьерон'!H750:Q750)</f>
        <v>#DIV/0!</v>
      </c>
      <c r="C746" s="1" t="e">
        <f>AVERAGE('Тулуз-Пьерон'!R750:AA750)</f>
        <v>#DIV/0!</v>
      </c>
      <c r="D746" s="26" t="e">
        <f t="shared" si="347"/>
        <v>#DIV/0!</v>
      </c>
      <c r="E746" s="26" t="e">
        <f>STDEV('Тулуз-Пьерон'!H750:Q750)</f>
        <v>#DIV/0!</v>
      </c>
      <c r="F746" s="26" t="e">
        <f>STDEV('Тулуз-Пьерон'!R750:AA750)</f>
        <v>#DIV/0!</v>
      </c>
      <c r="G746" s="26" t="e">
        <f>SQRT(RSQ('Тулуз-Пьерон'!H750:Q750,'Тулуз-Пьерон'!R750:AA750))</f>
        <v>#DIV/0!</v>
      </c>
      <c r="J746" s="25" t="e">
        <f t="shared" si="348"/>
        <v>#DIV/0!</v>
      </c>
      <c r="K746" s="25" t="e">
        <f t="shared" si="349"/>
        <v>#DIV/0!</v>
      </c>
      <c r="L746" s="25" t="e">
        <f t="shared" si="350"/>
        <v>#DIV/0!</v>
      </c>
      <c r="M746" s="25" t="e">
        <f t="shared" si="360"/>
        <v>#DIV/0!</v>
      </c>
      <c r="N746" s="25" t="e">
        <f t="shared" si="360"/>
        <v>#DIV/0!</v>
      </c>
      <c r="O746" s="25" t="e">
        <f t="shared" si="351"/>
        <v>#DIV/0!</v>
      </c>
      <c r="P746" s="25" t="e">
        <f t="shared" si="352"/>
        <v>#DIV/0!</v>
      </c>
      <c r="Q746" s="25" t="e">
        <f t="shared" si="353"/>
        <v>#DIV/0!</v>
      </c>
      <c r="R746" s="25" t="e">
        <f t="shared" si="354"/>
        <v>#DIV/0!</v>
      </c>
      <c r="S746" s="25" t="e">
        <f t="shared" si="355"/>
        <v>#DIV/0!</v>
      </c>
      <c r="T746" s="25" t="e">
        <f t="shared" si="356"/>
        <v>#DIV/0!</v>
      </c>
      <c r="U746" s="25" t="e">
        <f t="shared" si="357"/>
        <v>#DIV/0!</v>
      </c>
      <c r="V746" s="25" t="e">
        <f t="shared" si="361"/>
        <v>#DIV/0!</v>
      </c>
      <c r="W746" s="25" t="e">
        <f t="shared" si="361"/>
        <v>#DIV/0!</v>
      </c>
      <c r="X746" s="25" t="e">
        <f t="shared" si="358"/>
        <v>#DIV/0!</v>
      </c>
      <c r="Y746" s="25" t="e">
        <f t="shared" si="365"/>
        <v>#DIV/0!</v>
      </c>
      <c r="Z746" s="25" t="e">
        <f t="shared" si="365"/>
        <v>#DIV/0!</v>
      </c>
      <c r="AA746" s="25" t="e">
        <f t="shared" si="365"/>
        <v>#DIV/0!</v>
      </c>
      <c r="AB746" s="25" t="e">
        <f t="shared" si="365"/>
        <v>#DIV/0!</v>
      </c>
      <c r="AC746" s="25" t="e">
        <f t="shared" si="365"/>
        <v>#DIV/0!</v>
      </c>
      <c r="AD746" s="25" t="e">
        <f t="shared" si="363"/>
        <v>#DIV/0!</v>
      </c>
      <c r="AE746" s="25" t="e">
        <f t="shared" si="363"/>
        <v>#DIV/0!</v>
      </c>
      <c r="AF746" s="25" t="e">
        <f t="shared" si="364"/>
        <v>#DIV/0!</v>
      </c>
      <c r="AG746" s="25" t="e">
        <f t="shared" si="364"/>
        <v>#DIV/0!</v>
      </c>
    </row>
    <row r="747" spans="1:33" x14ac:dyDescent="0.25">
      <c r="A747" s="1">
        <f>'Тулуз-Пьерон'!A751</f>
        <v>0</v>
      </c>
      <c r="B747" s="1" t="e">
        <f>AVERAGE('Тулуз-Пьерон'!H751:Q751)</f>
        <v>#DIV/0!</v>
      </c>
      <c r="C747" s="1" t="e">
        <f>AVERAGE('Тулуз-Пьерон'!R751:AA751)</f>
        <v>#DIV/0!</v>
      </c>
      <c r="D747" s="26" t="e">
        <f t="shared" si="347"/>
        <v>#DIV/0!</v>
      </c>
      <c r="E747" s="26" t="e">
        <f>STDEV('Тулуз-Пьерон'!H751:Q751)</f>
        <v>#DIV/0!</v>
      </c>
      <c r="F747" s="26" t="e">
        <f>STDEV('Тулуз-Пьерон'!R751:AA751)</f>
        <v>#DIV/0!</v>
      </c>
      <c r="G747" s="26" t="e">
        <f>SQRT(RSQ('Тулуз-Пьерон'!H751:Q751,'Тулуз-Пьерон'!R751:AA751))</f>
        <v>#DIV/0!</v>
      </c>
      <c r="J747" s="25" t="e">
        <f t="shared" si="348"/>
        <v>#DIV/0!</v>
      </c>
      <c r="K747" s="25" t="e">
        <f t="shared" si="349"/>
        <v>#DIV/0!</v>
      </c>
      <c r="L747" s="25" t="e">
        <f t="shared" si="350"/>
        <v>#DIV/0!</v>
      </c>
      <c r="M747" s="25" t="e">
        <f t="shared" si="360"/>
        <v>#DIV/0!</v>
      </c>
      <c r="N747" s="25" t="e">
        <f t="shared" si="360"/>
        <v>#DIV/0!</v>
      </c>
      <c r="O747" s="25" t="e">
        <f t="shared" si="351"/>
        <v>#DIV/0!</v>
      </c>
      <c r="P747" s="25" t="e">
        <f t="shared" si="352"/>
        <v>#DIV/0!</v>
      </c>
      <c r="Q747" s="25" t="e">
        <f t="shared" si="353"/>
        <v>#DIV/0!</v>
      </c>
      <c r="R747" s="25" t="e">
        <f t="shared" si="354"/>
        <v>#DIV/0!</v>
      </c>
      <c r="S747" s="25" t="e">
        <f t="shared" si="355"/>
        <v>#DIV/0!</v>
      </c>
      <c r="T747" s="25" t="e">
        <f t="shared" si="356"/>
        <v>#DIV/0!</v>
      </c>
      <c r="U747" s="25" t="e">
        <f t="shared" si="357"/>
        <v>#DIV/0!</v>
      </c>
      <c r="V747" s="25" t="e">
        <f t="shared" si="361"/>
        <v>#DIV/0!</v>
      </c>
      <c r="W747" s="25" t="e">
        <f t="shared" si="361"/>
        <v>#DIV/0!</v>
      </c>
      <c r="X747" s="25" t="e">
        <f t="shared" si="358"/>
        <v>#DIV/0!</v>
      </c>
      <c r="Y747" s="25" t="e">
        <f t="shared" si="365"/>
        <v>#DIV/0!</v>
      </c>
      <c r="Z747" s="25" t="e">
        <f t="shared" si="365"/>
        <v>#DIV/0!</v>
      </c>
      <c r="AA747" s="25" t="e">
        <f t="shared" si="365"/>
        <v>#DIV/0!</v>
      </c>
      <c r="AB747" s="25" t="e">
        <f t="shared" si="365"/>
        <v>#DIV/0!</v>
      </c>
      <c r="AC747" s="25" t="e">
        <f t="shared" si="365"/>
        <v>#DIV/0!</v>
      </c>
      <c r="AD747" s="25" t="e">
        <f t="shared" si="363"/>
        <v>#DIV/0!</v>
      </c>
      <c r="AE747" s="25" t="e">
        <f t="shared" si="363"/>
        <v>#DIV/0!</v>
      </c>
      <c r="AF747" s="25" t="e">
        <f t="shared" si="364"/>
        <v>#DIV/0!</v>
      </c>
      <c r="AG747" s="25" t="e">
        <f t="shared" si="364"/>
        <v>#DIV/0!</v>
      </c>
    </row>
    <row r="748" spans="1:33" x14ac:dyDescent="0.25">
      <c r="A748" s="1">
        <f>'Тулуз-Пьерон'!A752</f>
        <v>0</v>
      </c>
      <c r="B748" s="1" t="e">
        <f>AVERAGE('Тулуз-Пьерон'!H752:Q752)</f>
        <v>#DIV/0!</v>
      </c>
      <c r="C748" s="1" t="e">
        <f>AVERAGE('Тулуз-Пьерон'!R752:AA752)</f>
        <v>#DIV/0!</v>
      </c>
      <c r="D748" s="26" t="e">
        <f t="shared" si="347"/>
        <v>#DIV/0!</v>
      </c>
      <c r="E748" s="26" t="e">
        <f>STDEV('Тулуз-Пьерон'!H752:Q752)</f>
        <v>#DIV/0!</v>
      </c>
      <c r="F748" s="26" t="e">
        <f>STDEV('Тулуз-Пьерон'!R752:AA752)</f>
        <v>#DIV/0!</v>
      </c>
      <c r="G748" s="26" t="e">
        <f>SQRT(RSQ('Тулуз-Пьерон'!H752:Q752,'Тулуз-Пьерон'!R752:AA752))</f>
        <v>#DIV/0!</v>
      </c>
      <c r="J748" s="25" t="e">
        <f t="shared" si="348"/>
        <v>#DIV/0!</v>
      </c>
      <c r="K748" s="25" t="e">
        <f t="shared" si="349"/>
        <v>#DIV/0!</v>
      </c>
      <c r="L748" s="25" t="e">
        <f t="shared" si="350"/>
        <v>#DIV/0!</v>
      </c>
      <c r="M748" s="25" t="e">
        <f t="shared" si="360"/>
        <v>#DIV/0!</v>
      </c>
      <c r="N748" s="25" t="e">
        <f t="shared" si="360"/>
        <v>#DIV/0!</v>
      </c>
      <c r="O748" s="25" t="e">
        <f t="shared" si="351"/>
        <v>#DIV/0!</v>
      </c>
      <c r="P748" s="25" t="e">
        <f t="shared" si="352"/>
        <v>#DIV/0!</v>
      </c>
      <c r="Q748" s="25" t="e">
        <f t="shared" si="353"/>
        <v>#DIV/0!</v>
      </c>
      <c r="R748" s="25" t="e">
        <f t="shared" si="354"/>
        <v>#DIV/0!</v>
      </c>
      <c r="S748" s="25" t="e">
        <f t="shared" si="355"/>
        <v>#DIV/0!</v>
      </c>
      <c r="T748" s="25" t="e">
        <f t="shared" si="356"/>
        <v>#DIV/0!</v>
      </c>
      <c r="U748" s="25" t="e">
        <f t="shared" si="357"/>
        <v>#DIV/0!</v>
      </c>
      <c r="V748" s="25" t="e">
        <f t="shared" si="361"/>
        <v>#DIV/0!</v>
      </c>
      <c r="W748" s="25" t="e">
        <f t="shared" si="361"/>
        <v>#DIV/0!</v>
      </c>
      <c r="X748" s="25" t="e">
        <f t="shared" si="358"/>
        <v>#DIV/0!</v>
      </c>
      <c r="Y748" s="25" t="e">
        <f t="shared" si="365"/>
        <v>#DIV/0!</v>
      </c>
      <c r="Z748" s="25" t="e">
        <f t="shared" si="365"/>
        <v>#DIV/0!</v>
      </c>
      <c r="AA748" s="25" t="e">
        <f t="shared" si="365"/>
        <v>#DIV/0!</v>
      </c>
      <c r="AB748" s="25" t="e">
        <f t="shared" si="365"/>
        <v>#DIV/0!</v>
      </c>
      <c r="AC748" s="25" t="e">
        <f t="shared" si="365"/>
        <v>#DIV/0!</v>
      </c>
      <c r="AD748" s="25" t="e">
        <f t="shared" si="363"/>
        <v>#DIV/0!</v>
      </c>
      <c r="AE748" s="25" t="e">
        <f t="shared" si="363"/>
        <v>#DIV/0!</v>
      </c>
      <c r="AF748" s="25" t="e">
        <f t="shared" si="364"/>
        <v>#DIV/0!</v>
      </c>
      <c r="AG748" s="25" t="e">
        <f t="shared" si="364"/>
        <v>#DIV/0!</v>
      </c>
    </row>
    <row r="749" spans="1:33" x14ac:dyDescent="0.25">
      <c r="A749" s="1">
        <f>'Тулуз-Пьерон'!A753</f>
        <v>0</v>
      </c>
      <c r="B749" s="1" t="e">
        <f>AVERAGE('Тулуз-Пьерон'!H753:Q753)</f>
        <v>#DIV/0!</v>
      </c>
      <c r="C749" s="1" t="e">
        <f>AVERAGE('Тулуз-Пьерон'!R753:AA753)</f>
        <v>#DIV/0!</v>
      </c>
      <c r="D749" s="26" t="e">
        <f t="shared" si="347"/>
        <v>#DIV/0!</v>
      </c>
      <c r="E749" s="26" t="e">
        <f>STDEV('Тулуз-Пьерон'!H753:Q753)</f>
        <v>#DIV/0!</v>
      </c>
      <c r="F749" s="26" t="e">
        <f>STDEV('Тулуз-Пьерон'!R753:AA753)</f>
        <v>#DIV/0!</v>
      </c>
      <c r="G749" s="26" t="e">
        <f>SQRT(RSQ('Тулуз-Пьерон'!H753:Q753,'Тулуз-Пьерон'!R753:AA753))</f>
        <v>#DIV/0!</v>
      </c>
      <c r="J749" s="25" t="e">
        <f t="shared" si="348"/>
        <v>#DIV/0!</v>
      </c>
      <c r="K749" s="25" t="e">
        <f t="shared" si="349"/>
        <v>#DIV/0!</v>
      </c>
      <c r="L749" s="25" t="e">
        <f t="shared" si="350"/>
        <v>#DIV/0!</v>
      </c>
      <c r="M749" s="25" t="e">
        <f t="shared" si="360"/>
        <v>#DIV/0!</v>
      </c>
      <c r="N749" s="25" t="e">
        <f t="shared" si="360"/>
        <v>#DIV/0!</v>
      </c>
      <c r="O749" s="25" t="e">
        <f t="shared" si="351"/>
        <v>#DIV/0!</v>
      </c>
      <c r="P749" s="25" t="e">
        <f t="shared" si="352"/>
        <v>#DIV/0!</v>
      </c>
      <c r="Q749" s="25" t="e">
        <f t="shared" si="353"/>
        <v>#DIV/0!</v>
      </c>
      <c r="R749" s="25" t="e">
        <f t="shared" si="354"/>
        <v>#DIV/0!</v>
      </c>
      <c r="S749" s="25" t="e">
        <f t="shared" si="355"/>
        <v>#DIV/0!</v>
      </c>
      <c r="T749" s="25" t="e">
        <f t="shared" si="356"/>
        <v>#DIV/0!</v>
      </c>
      <c r="U749" s="25" t="e">
        <f t="shared" si="357"/>
        <v>#DIV/0!</v>
      </c>
      <c r="V749" s="25" t="e">
        <f t="shared" si="361"/>
        <v>#DIV/0!</v>
      </c>
      <c r="W749" s="25" t="e">
        <f t="shared" si="361"/>
        <v>#DIV/0!</v>
      </c>
      <c r="X749" s="25" t="e">
        <f t="shared" si="358"/>
        <v>#DIV/0!</v>
      </c>
      <c r="Y749" s="25" t="e">
        <f t="shared" si="365"/>
        <v>#DIV/0!</v>
      </c>
      <c r="Z749" s="25" t="e">
        <f t="shared" si="365"/>
        <v>#DIV/0!</v>
      </c>
      <c r="AA749" s="25" t="e">
        <f t="shared" si="365"/>
        <v>#DIV/0!</v>
      </c>
      <c r="AB749" s="25" t="e">
        <f t="shared" si="365"/>
        <v>#DIV/0!</v>
      </c>
      <c r="AC749" s="25" t="e">
        <f t="shared" si="365"/>
        <v>#DIV/0!</v>
      </c>
      <c r="AD749" s="25" t="e">
        <f t="shared" si="363"/>
        <v>#DIV/0!</v>
      </c>
      <c r="AE749" s="25" t="e">
        <f t="shared" si="363"/>
        <v>#DIV/0!</v>
      </c>
      <c r="AF749" s="25" t="e">
        <f t="shared" si="364"/>
        <v>#DIV/0!</v>
      </c>
      <c r="AG749" s="25" t="e">
        <f t="shared" si="364"/>
        <v>#DIV/0!</v>
      </c>
    </row>
    <row r="750" spans="1:33" x14ac:dyDescent="0.25">
      <c r="A750" s="1">
        <f>'Тулуз-Пьерон'!A754</f>
        <v>0</v>
      </c>
      <c r="B750" s="1" t="e">
        <f>AVERAGE('Тулуз-Пьерон'!H754:Q754)</f>
        <v>#DIV/0!</v>
      </c>
      <c r="C750" s="1" t="e">
        <f>AVERAGE('Тулуз-Пьерон'!R754:AA754)</f>
        <v>#DIV/0!</v>
      </c>
      <c r="D750" s="26" t="e">
        <f t="shared" si="347"/>
        <v>#DIV/0!</v>
      </c>
      <c r="E750" s="26" t="e">
        <f>STDEV('Тулуз-Пьерон'!H754:Q754)</f>
        <v>#DIV/0!</v>
      </c>
      <c r="F750" s="26" t="e">
        <f>STDEV('Тулуз-Пьерон'!R754:AA754)</f>
        <v>#DIV/0!</v>
      </c>
      <c r="G750" s="26" t="e">
        <f>SQRT(RSQ('Тулуз-Пьерон'!H754:Q754,'Тулуз-Пьерон'!R754:AA754))</f>
        <v>#DIV/0!</v>
      </c>
      <c r="J750" s="25" t="e">
        <f t="shared" si="348"/>
        <v>#DIV/0!</v>
      </c>
      <c r="K750" s="25" t="e">
        <f t="shared" si="349"/>
        <v>#DIV/0!</v>
      </c>
      <c r="L750" s="25" t="e">
        <f t="shared" si="350"/>
        <v>#DIV/0!</v>
      </c>
      <c r="M750" s="25" t="e">
        <f t="shared" si="360"/>
        <v>#DIV/0!</v>
      </c>
      <c r="N750" s="25" t="e">
        <f t="shared" si="360"/>
        <v>#DIV/0!</v>
      </c>
      <c r="O750" s="25" t="e">
        <f t="shared" si="351"/>
        <v>#DIV/0!</v>
      </c>
      <c r="P750" s="25" t="e">
        <f t="shared" si="352"/>
        <v>#DIV/0!</v>
      </c>
      <c r="Q750" s="25" t="e">
        <f t="shared" si="353"/>
        <v>#DIV/0!</v>
      </c>
      <c r="R750" s="25" t="e">
        <f t="shared" si="354"/>
        <v>#DIV/0!</v>
      </c>
      <c r="S750" s="25" t="e">
        <f t="shared" si="355"/>
        <v>#DIV/0!</v>
      </c>
      <c r="T750" s="25" t="e">
        <f t="shared" si="356"/>
        <v>#DIV/0!</v>
      </c>
      <c r="U750" s="25" t="e">
        <f t="shared" si="357"/>
        <v>#DIV/0!</v>
      </c>
      <c r="V750" s="25" t="e">
        <f t="shared" si="361"/>
        <v>#DIV/0!</v>
      </c>
      <c r="W750" s="25" t="e">
        <f t="shared" si="361"/>
        <v>#DIV/0!</v>
      </c>
      <c r="X750" s="25" t="e">
        <f t="shared" si="358"/>
        <v>#DIV/0!</v>
      </c>
      <c r="Y750" s="25" t="e">
        <f t="shared" si="365"/>
        <v>#DIV/0!</v>
      </c>
      <c r="Z750" s="25" t="e">
        <f t="shared" si="365"/>
        <v>#DIV/0!</v>
      </c>
      <c r="AA750" s="25" t="e">
        <f t="shared" si="365"/>
        <v>#DIV/0!</v>
      </c>
      <c r="AB750" s="25" t="e">
        <f t="shared" si="365"/>
        <v>#DIV/0!</v>
      </c>
      <c r="AC750" s="25" t="e">
        <f t="shared" si="365"/>
        <v>#DIV/0!</v>
      </c>
      <c r="AD750" s="25" t="e">
        <f t="shared" si="363"/>
        <v>#DIV/0!</v>
      </c>
      <c r="AE750" s="25" t="e">
        <f t="shared" si="363"/>
        <v>#DIV/0!</v>
      </c>
      <c r="AF750" s="25" t="e">
        <f t="shared" si="364"/>
        <v>#DIV/0!</v>
      </c>
      <c r="AG750" s="25" t="e">
        <f t="shared" si="364"/>
        <v>#DIV/0!</v>
      </c>
    </row>
    <row r="751" spans="1:33" x14ac:dyDescent="0.25">
      <c r="A751" s="1">
        <f>'Тулуз-Пьерон'!A755</f>
        <v>0</v>
      </c>
      <c r="B751" s="1" t="e">
        <f>AVERAGE('Тулуз-Пьерон'!H755:Q755)</f>
        <v>#DIV/0!</v>
      </c>
      <c r="C751" s="1" t="e">
        <f>AVERAGE('Тулуз-Пьерон'!R755:AA755)</f>
        <v>#DIV/0!</v>
      </c>
      <c r="D751" s="26" t="e">
        <f t="shared" si="347"/>
        <v>#DIV/0!</v>
      </c>
      <c r="E751" s="26" t="e">
        <f>STDEV('Тулуз-Пьерон'!H755:Q755)</f>
        <v>#DIV/0!</v>
      </c>
      <c r="F751" s="26" t="e">
        <f>STDEV('Тулуз-Пьерон'!R755:AA755)</f>
        <v>#DIV/0!</v>
      </c>
      <c r="G751" s="26" t="e">
        <f>SQRT(RSQ('Тулуз-Пьерон'!H755:Q755,'Тулуз-Пьерон'!R755:AA755))</f>
        <v>#DIV/0!</v>
      </c>
      <c r="J751" s="25" t="e">
        <f t="shared" si="348"/>
        <v>#DIV/0!</v>
      </c>
      <c r="K751" s="25" t="e">
        <f t="shared" si="349"/>
        <v>#DIV/0!</v>
      </c>
      <c r="L751" s="25" t="e">
        <f t="shared" si="350"/>
        <v>#DIV/0!</v>
      </c>
      <c r="M751" s="25" t="e">
        <f t="shared" ref="M751:N770" si="366">IF(AND($B751&gt;0,$B751&lt;=15),"ПАТОЛОГИЯ",IF(AND($B751&gt;15,$B751&lt;=25),"Слабая",IF(AND($B751&gt;25,$B751&lt;=36),"Средняя",IF(AND($B751&gt;36,$B751&lt;=48),"Хорошая",IF($B751&gt;48,"Высокая","ОШИБКА")))))</f>
        <v>#DIV/0!</v>
      </c>
      <c r="N751" s="25" t="e">
        <f t="shared" si="366"/>
        <v>#DIV/0!</v>
      </c>
      <c r="O751" s="25" t="e">
        <f t="shared" si="351"/>
        <v>#DIV/0!</v>
      </c>
      <c r="P751" s="25" t="e">
        <f t="shared" si="352"/>
        <v>#DIV/0!</v>
      </c>
      <c r="Q751" s="25" t="e">
        <f t="shared" si="353"/>
        <v>#DIV/0!</v>
      </c>
      <c r="R751" s="25" t="e">
        <f t="shared" si="354"/>
        <v>#DIV/0!</v>
      </c>
      <c r="S751" s="25" t="e">
        <f t="shared" si="355"/>
        <v>#DIV/0!</v>
      </c>
      <c r="T751" s="25" t="e">
        <f t="shared" si="356"/>
        <v>#DIV/0!</v>
      </c>
      <c r="U751" s="25" t="e">
        <f t="shared" si="357"/>
        <v>#DIV/0!</v>
      </c>
      <c r="V751" s="25" t="e">
        <f t="shared" ref="V751:W770" si="367">IF(AND($D751&gt;0,$D751&lt;=0.88),"ПАТОЛОГИЯ",IF(AND($D751&gt;0.88,$D751&lt;=0.91),"Слабая",IF(AND($D751&gt;0.91,$D751&lt;=0.95),"Средняя",IF(AND($D751&gt;0.95,$D751&lt;=0.97),"Хорошая",IF(AND($D751&gt;0.97,$D751&lt;=1),"Высокая","ОШИБКА")))))</f>
        <v>#DIV/0!</v>
      </c>
      <c r="W751" s="25" t="e">
        <f t="shared" si="367"/>
        <v>#DIV/0!</v>
      </c>
      <c r="X751" s="25" t="e">
        <f t="shared" si="358"/>
        <v>#DIV/0!</v>
      </c>
      <c r="Y751" s="25" t="e">
        <f t="shared" ref="Y751:AC760" si="368">IF(AND($D751&gt;0,$D751&lt;=0.89),"ПАТОЛОГИЯ",IF(AND($D751&gt;0.89,$D751&lt;=0.91),"Слабая",IF(AND($D751&gt;91,$D751&lt;=0.93),"Средняя",IF(AND($D751&gt;0.93,$D751&lt;=0.96),"Хорошая",IF(AND($D751&gt;0.96,$D751&lt;=1),"Высокая","ОШИБКА")))))</f>
        <v>#DIV/0!</v>
      </c>
      <c r="Z751" s="25" t="e">
        <f t="shared" si="368"/>
        <v>#DIV/0!</v>
      </c>
      <c r="AA751" s="25" t="e">
        <f t="shared" si="368"/>
        <v>#DIV/0!</v>
      </c>
      <c r="AB751" s="25" t="e">
        <f t="shared" si="368"/>
        <v>#DIV/0!</v>
      </c>
      <c r="AC751" s="25" t="e">
        <f t="shared" si="368"/>
        <v>#DIV/0!</v>
      </c>
      <c r="AD751" s="25" t="e">
        <f t="shared" ref="AD751:AE770" si="369">IF(AND($D751&gt;0,$D751&lt;=0.9),"ПАТОЛОГИЯ",IF($D751=0.91,"Слабая",IF(AND($D751&gt;0.91,$D751&lt;=0.94),"Средняя",IF(AND($D751&gt;0.94,$D751&lt;=0.97),"Хорошая",IF(AND($D751&gt;0.97,$D751&lt;=1),"Высокая","ОШИБКА")))))</f>
        <v>#DIV/0!</v>
      </c>
      <c r="AE751" s="25" t="e">
        <f t="shared" si="369"/>
        <v>#DIV/0!</v>
      </c>
      <c r="AF751" s="25" t="e">
        <f t="shared" ref="AF751:AG770" si="370">IF(AND($D751&gt;0,$D751&lt;=0.9),"ПАТОЛОГИЯ",IF(AND($D751&gt;0.9,$D751&lt;=92),"Слабая",IF(AND($D751&gt;92,$D751&lt;=0.95),"Средняя",IF(AND($D751&gt;0.95,$D751&lt;=0.97),"Хорошая",IF(AND($D751&gt;0.97,$D751&lt;=1),"Высокая","ОШИБКА")))))</f>
        <v>#DIV/0!</v>
      </c>
      <c r="AG751" s="25" t="e">
        <f t="shared" si="370"/>
        <v>#DIV/0!</v>
      </c>
    </row>
    <row r="752" spans="1:33" x14ac:dyDescent="0.25">
      <c r="A752" s="1">
        <f>'Тулуз-Пьерон'!A756</f>
        <v>0</v>
      </c>
      <c r="B752" s="1" t="e">
        <f>AVERAGE('Тулуз-Пьерон'!H756:Q756)</f>
        <v>#DIV/0!</v>
      </c>
      <c r="C752" s="1" t="e">
        <f>AVERAGE('Тулуз-Пьерон'!R756:AA756)</f>
        <v>#DIV/0!</v>
      </c>
      <c r="D752" s="26" t="e">
        <f t="shared" si="347"/>
        <v>#DIV/0!</v>
      </c>
      <c r="E752" s="26" t="e">
        <f>STDEV('Тулуз-Пьерон'!H756:Q756)</f>
        <v>#DIV/0!</v>
      </c>
      <c r="F752" s="26" t="e">
        <f>STDEV('Тулуз-Пьерон'!R756:AA756)</f>
        <v>#DIV/0!</v>
      </c>
      <c r="G752" s="26" t="e">
        <f>SQRT(RSQ('Тулуз-Пьерон'!H756:Q756,'Тулуз-Пьерон'!R756:AA756))</f>
        <v>#DIV/0!</v>
      </c>
      <c r="J752" s="25" t="e">
        <f t="shared" si="348"/>
        <v>#DIV/0!</v>
      </c>
      <c r="K752" s="25" t="e">
        <f t="shared" si="349"/>
        <v>#DIV/0!</v>
      </c>
      <c r="L752" s="25" t="e">
        <f t="shared" si="350"/>
        <v>#DIV/0!</v>
      </c>
      <c r="M752" s="25" t="e">
        <f t="shared" si="366"/>
        <v>#DIV/0!</v>
      </c>
      <c r="N752" s="25" t="e">
        <f t="shared" si="366"/>
        <v>#DIV/0!</v>
      </c>
      <c r="O752" s="25" t="e">
        <f t="shared" si="351"/>
        <v>#DIV/0!</v>
      </c>
      <c r="P752" s="25" t="e">
        <f t="shared" si="352"/>
        <v>#DIV/0!</v>
      </c>
      <c r="Q752" s="25" t="e">
        <f t="shared" si="353"/>
        <v>#DIV/0!</v>
      </c>
      <c r="R752" s="25" t="e">
        <f t="shared" si="354"/>
        <v>#DIV/0!</v>
      </c>
      <c r="S752" s="25" t="e">
        <f t="shared" si="355"/>
        <v>#DIV/0!</v>
      </c>
      <c r="T752" s="25" t="e">
        <f t="shared" si="356"/>
        <v>#DIV/0!</v>
      </c>
      <c r="U752" s="25" t="e">
        <f t="shared" si="357"/>
        <v>#DIV/0!</v>
      </c>
      <c r="V752" s="25" t="e">
        <f t="shared" si="367"/>
        <v>#DIV/0!</v>
      </c>
      <c r="W752" s="25" t="e">
        <f t="shared" si="367"/>
        <v>#DIV/0!</v>
      </c>
      <c r="X752" s="25" t="e">
        <f t="shared" si="358"/>
        <v>#DIV/0!</v>
      </c>
      <c r="Y752" s="25" t="e">
        <f t="shared" si="368"/>
        <v>#DIV/0!</v>
      </c>
      <c r="Z752" s="25" t="e">
        <f t="shared" si="368"/>
        <v>#DIV/0!</v>
      </c>
      <c r="AA752" s="25" t="e">
        <f t="shared" si="368"/>
        <v>#DIV/0!</v>
      </c>
      <c r="AB752" s="25" t="e">
        <f t="shared" si="368"/>
        <v>#DIV/0!</v>
      </c>
      <c r="AC752" s="25" t="e">
        <f t="shared" si="368"/>
        <v>#DIV/0!</v>
      </c>
      <c r="AD752" s="25" t="e">
        <f t="shared" si="369"/>
        <v>#DIV/0!</v>
      </c>
      <c r="AE752" s="25" t="e">
        <f t="shared" si="369"/>
        <v>#DIV/0!</v>
      </c>
      <c r="AF752" s="25" t="e">
        <f t="shared" si="370"/>
        <v>#DIV/0!</v>
      </c>
      <c r="AG752" s="25" t="e">
        <f t="shared" si="370"/>
        <v>#DIV/0!</v>
      </c>
    </row>
    <row r="753" spans="1:33" x14ac:dyDescent="0.25">
      <c r="A753" s="1">
        <f>'Тулуз-Пьерон'!A757</f>
        <v>0</v>
      </c>
      <c r="B753" s="1" t="e">
        <f>AVERAGE('Тулуз-Пьерон'!H757:Q757)</f>
        <v>#DIV/0!</v>
      </c>
      <c r="C753" s="1" t="e">
        <f>AVERAGE('Тулуз-Пьерон'!R757:AA757)</f>
        <v>#DIV/0!</v>
      </c>
      <c r="D753" s="26" t="e">
        <f t="shared" si="347"/>
        <v>#DIV/0!</v>
      </c>
      <c r="E753" s="26" t="e">
        <f>STDEV('Тулуз-Пьерон'!H757:Q757)</f>
        <v>#DIV/0!</v>
      </c>
      <c r="F753" s="26" t="e">
        <f>STDEV('Тулуз-Пьерон'!R757:AA757)</f>
        <v>#DIV/0!</v>
      </c>
      <c r="G753" s="26" t="e">
        <f>SQRT(RSQ('Тулуз-Пьерон'!H757:Q757,'Тулуз-Пьерон'!R757:AA757))</f>
        <v>#DIV/0!</v>
      </c>
      <c r="J753" s="25" t="e">
        <f t="shared" si="348"/>
        <v>#DIV/0!</v>
      </c>
      <c r="K753" s="25" t="e">
        <f t="shared" si="349"/>
        <v>#DIV/0!</v>
      </c>
      <c r="L753" s="25" t="e">
        <f t="shared" si="350"/>
        <v>#DIV/0!</v>
      </c>
      <c r="M753" s="25" t="e">
        <f t="shared" si="366"/>
        <v>#DIV/0!</v>
      </c>
      <c r="N753" s="25" t="e">
        <f t="shared" si="366"/>
        <v>#DIV/0!</v>
      </c>
      <c r="O753" s="25" t="e">
        <f t="shared" si="351"/>
        <v>#DIV/0!</v>
      </c>
      <c r="P753" s="25" t="e">
        <f t="shared" si="352"/>
        <v>#DIV/0!</v>
      </c>
      <c r="Q753" s="25" t="e">
        <f t="shared" si="353"/>
        <v>#DIV/0!</v>
      </c>
      <c r="R753" s="25" t="e">
        <f t="shared" si="354"/>
        <v>#DIV/0!</v>
      </c>
      <c r="S753" s="25" t="e">
        <f t="shared" si="355"/>
        <v>#DIV/0!</v>
      </c>
      <c r="T753" s="25" t="e">
        <f t="shared" si="356"/>
        <v>#DIV/0!</v>
      </c>
      <c r="U753" s="25" t="e">
        <f t="shared" si="357"/>
        <v>#DIV/0!</v>
      </c>
      <c r="V753" s="25" t="e">
        <f t="shared" si="367"/>
        <v>#DIV/0!</v>
      </c>
      <c r="W753" s="25" t="e">
        <f t="shared" si="367"/>
        <v>#DIV/0!</v>
      </c>
      <c r="X753" s="25" t="e">
        <f t="shared" si="358"/>
        <v>#DIV/0!</v>
      </c>
      <c r="Y753" s="25" t="e">
        <f t="shared" si="368"/>
        <v>#DIV/0!</v>
      </c>
      <c r="Z753" s="25" t="e">
        <f t="shared" si="368"/>
        <v>#DIV/0!</v>
      </c>
      <c r="AA753" s="25" t="e">
        <f t="shared" si="368"/>
        <v>#DIV/0!</v>
      </c>
      <c r="AB753" s="25" t="e">
        <f t="shared" si="368"/>
        <v>#DIV/0!</v>
      </c>
      <c r="AC753" s="25" t="e">
        <f t="shared" si="368"/>
        <v>#DIV/0!</v>
      </c>
      <c r="AD753" s="25" t="e">
        <f t="shared" si="369"/>
        <v>#DIV/0!</v>
      </c>
      <c r="AE753" s="25" t="e">
        <f t="shared" si="369"/>
        <v>#DIV/0!</v>
      </c>
      <c r="AF753" s="25" t="e">
        <f t="shared" si="370"/>
        <v>#DIV/0!</v>
      </c>
      <c r="AG753" s="25" t="e">
        <f t="shared" si="370"/>
        <v>#DIV/0!</v>
      </c>
    </row>
    <row r="754" spans="1:33" x14ac:dyDescent="0.25">
      <c r="A754" s="1">
        <f>'Тулуз-Пьерон'!A758</f>
        <v>0</v>
      </c>
      <c r="B754" s="1" t="e">
        <f>AVERAGE('Тулуз-Пьерон'!H758:Q758)</f>
        <v>#DIV/0!</v>
      </c>
      <c r="C754" s="1" t="e">
        <f>AVERAGE('Тулуз-Пьерон'!R758:AA758)</f>
        <v>#DIV/0!</v>
      </c>
      <c r="D754" s="26" t="e">
        <f t="shared" si="347"/>
        <v>#DIV/0!</v>
      </c>
      <c r="E754" s="26" t="e">
        <f>STDEV('Тулуз-Пьерон'!H758:Q758)</f>
        <v>#DIV/0!</v>
      </c>
      <c r="F754" s="26" t="e">
        <f>STDEV('Тулуз-Пьерон'!R758:AA758)</f>
        <v>#DIV/0!</v>
      </c>
      <c r="G754" s="26" t="e">
        <f>SQRT(RSQ('Тулуз-Пьерон'!H758:Q758,'Тулуз-Пьерон'!R758:AA758))</f>
        <v>#DIV/0!</v>
      </c>
      <c r="J754" s="25" t="e">
        <f t="shared" si="348"/>
        <v>#DIV/0!</v>
      </c>
      <c r="K754" s="25" t="e">
        <f t="shared" si="349"/>
        <v>#DIV/0!</v>
      </c>
      <c r="L754" s="25" t="e">
        <f t="shared" si="350"/>
        <v>#DIV/0!</v>
      </c>
      <c r="M754" s="25" t="e">
        <f t="shared" si="366"/>
        <v>#DIV/0!</v>
      </c>
      <c r="N754" s="25" t="e">
        <f t="shared" si="366"/>
        <v>#DIV/0!</v>
      </c>
      <c r="O754" s="25" t="e">
        <f t="shared" si="351"/>
        <v>#DIV/0!</v>
      </c>
      <c r="P754" s="25" t="e">
        <f t="shared" si="352"/>
        <v>#DIV/0!</v>
      </c>
      <c r="Q754" s="25" t="e">
        <f t="shared" si="353"/>
        <v>#DIV/0!</v>
      </c>
      <c r="R754" s="25" t="e">
        <f t="shared" si="354"/>
        <v>#DIV/0!</v>
      </c>
      <c r="S754" s="25" t="e">
        <f t="shared" si="355"/>
        <v>#DIV/0!</v>
      </c>
      <c r="T754" s="25" t="e">
        <f t="shared" si="356"/>
        <v>#DIV/0!</v>
      </c>
      <c r="U754" s="25" t="e">
        <f t="shared" si="357"/>
        <v>#DIV/0!</v>
      </c>
      <c r="V754" s="25" t="e">
        <f t="shared" si="367"/>
        <v>#DIV/0!</v>
      </c>
      <c r="W754" s="25" t="e">
        <f t="shared" si="367"/>
        <v>#DIV/0!</v>
      </c>
      <c r="X754" s="25" t="e">
        <f t="shared" si="358"/>
        <v>#DIV/0!</v>
      </c>
      <c r="Y754" s="25" t="e">
        <f t="shared" si="368"/>
        <v>#DIV/0!</v>
      </c>
      <c r="Z754" s="25" t="e">
        <f t="shared" si="368"/>
        <v>#DIV/0!</v>
      </c>
      <c r="AA754" s="25" t="e">
        <f t="shared" si="368"/>
        <v>#DIV/0!</v>
      </c>
      <c r="AB754" s="25" t="e">
        <f t="shared" si="368"/>
        <v>#DIV/0!</v>
      </c>
      <c r="AC754" s="25" t="e">
        <f t="shared" si="368"/>
        <v>#DIV/0!</v>
      </c>
      <c r="AD754" s="25" t="e">
        <f t="shared" si="369"/>
        <v>#DIV/0!</v>
      </c>
      <c r="AE754" s="25" t="e">
        <f t="shared" si="369"/>
        <v>#DIV/0!</v>
      </c>
      <c r="AF754" s="25" t="e">
        <f t="shared" si="370"/>
        <v>#DIV/0!</v>
      </c>
      <c r="AG754" s="25" t="e">
        <f t="shared" si="370"/>
        <v>#DIV/0!</v>
      </c>
    </row>
    <row r="755" spans="1:33" x14ac:dyDescent="0.25">
      <c r="A755" s="1">
        <f>'Тулуз-Пьерон'!A759</f>
        <v>0</v>
      </c>
      <c r="B755" s="1" t="e">
        <f>AVERAGE('Тулуз-Пьерон'!H759:Q759)</f>
        <v>#DIV/0!</v>
      </c>
      <c r="C755" s="1" t="e">
        <f>AVERAGE('Тулуз-Пьерон'!R759:AA759)</f>
        <v>#DIV/0!</v>
      </c>
      <c r="D755" s="26" t="e">
        <f t="shared" si="347"/>
        <v>#DIV/0!</v>
      </c>
      <c r="E755" s="26" t="e">
        <f>STDEV('Тулуз-Пьерон'!H759:Q759)</f>
        <v>#DIV/0!</v>
      </c>
      <c r="F755" s="26" t="e">
        <f>STDEV('Тулуз-Пьерон'!R759:AA759)</f>
        <v>#DIV/0!</v>
      </c>
      <c r="G755" s="26" t="e">
        <f>SQRT(RSQ('Тулуз-Пьерон'!H759:Q759,'Тулуз-Пьерон'!R759:AA759))</f>
        <v>#DIV/0!</v>
      </c>
      <c r="J755" s="25" t="e">
        <f t="shared" si="348"/>
        <v>#DIV/0!</v>
      </c>
      <c r="K755" s="25" t="e">
        <f t="shared" si="349"/>
        <v>#DIV/0!</v>
      </c>
      <c r="L755" s="25" t="e">
        <f t="shared" si="350"/>
        <v>#DIV/0!</v>
      </c>
      <c r="M755" s="25" t="e">
        <f t="shared" si="366"/>
        <v>#DIV/0!</v>
      </c>
      <c r="N755" s="25" t="e">
        <f t="shared" si="366"/>
        <v>#DIV/0!</v>
      </c>
      <c r="O755" s="25" t="e">
        <f t="shared" si="351"/>
        <v>#DIV/0!</v>
      </c>
      <c r="P755" s="25" t="e">
        <f t="shared" si="352"/>
        <v>#DIV/0!</v>
      </c>
      <c r="Q755" s="25" t="e">
        <f t="shared" si="353"/>
        <v>#DIV/0!</v>
      </c>
      <c r="R755" s="25" t="e">
        <f t="shared" si="354"/>
        <v>#DIV/0!</v>
      </c>
      <c r="S755" s="25" t="e">
        <f t="shared" si="355"/>
        <v>#DIV/0!</v>
      </c>
      <c r="T755" s="25" t="e">
        <f t="shared" si="356"/>
        <v>#DIV/0!</v>
      </c>
      <c r="U755" s="25" t="e">
        <f t="shared" si="357"/>
        <v>#DIV/0!</v>
      </c>
      <c r="V755" s="25" t="e">
        <f t="shared" si="367"/>
        <v>#DIV/0!</v>
      </c>
      <c r="W755" s="25" t="e">
        <f t="shared" si="367"/>
        <v>#DIV/0!</v>
      </c>
      <c r="X755" s="25" t="e">
        <f t="shared" si="358"/>
        <v>#DIV/0!</v>
      </c>
      <c r="Y755" s="25" t="e">
        <f t="shared" si="368"/>
        <v>#DIV/0!</v>
      </c>
      <c r="Z755" s="25" t="e">
        <f t="shared" si="368"/>
        <v>#DIV/0!</v>
      </c>
      <c r="AA755" s="25" t="e">
        <f t="shared" si="368"/>
        <v>#DIV/0!</v>
      </c>
      <c r="AB755" s="25" t="e">
        <f t="shared" si="368"/>
        <v>#DIV/0!</v>
      </c>
      <c r="AC755" s="25" t="e">
        <f t="shared" si="368"/>
        <v>#DIV/0!</v>
      </c>
      <c r="AD755" s="25" t="e">
        <f t="shared" si="369"/>
        <v>#DIV/0!</v>
      </c>
      <c r="AE755" s="25" t="e">
        <f t="shared" si="369"/>
        <v>#DIV/0!</v>
      </c>
      <c r="AF755" s="25" t="e">
        <f t="shared" si="370"/>
        <v>#DIV/0!</v>
      </c>
      <c r="AG755" s="25" t="e">
        <f t="shared" si="370"/>
        <v>#DIV/0!</v>
      </c>
    </row>
    <row r="756" spans="1:33" x14ac:dyDescent="0.25">
      <c r="A756" s="1">
        <f>'Тулуз-Пьерон'!A760</f>
        <v>0</v>
      </c>
      <c r="B756" s="1" t="e">
        <f>AVERAGE('Тулуз-Пьерон'!H760:Q760)</f>
        <v>#DIV/0!</v>
      </c>
      <c r="C756" s="1" t="e">
        <f>AVERAGE('Тулуз-Пьерон'!R760:AA760)</f>
        <v>#DIV/0!</v>
      </c>
      <c r="D756" s="26" t="e">
        <f t="shared" si="347"/>
        <v>#DIV/0!</v>
      </c>
      <c r="E756" s="26" t="e">
        <f>STDEV('Тулуз-Пьерон'!H760:Q760)</f>
        <v>#DIV/0!</v>
      </c>
      <c r="F756" s="26" t="e">
        <f>STDEV('Тулуз-Пьерон'!R760:AA760)</f>
        <v>#DIV/0!</v>
      </c>
      <c r="G756" s="26" t="e">
        <f>SQRT(RSQ('Тулуз-Пьерон'!H760:Q760,'Тулуз-Пьерон'!R760:AA760))</f>
        <v>#DIV/0!</v>
      </c>
      <c r="J756" s="25" t="e">
        <f t="shared" si="348"/>
        <v>#DIV/0!</v>
      </c>
      <c r="K756" s="25" t="e">
        <f t="shared" si="349"/>
        <v>#DIV/0!</v>
      </c>
      <c r="L756" s="25" t="e">
        <f t="shared" si="350"/>
        <v>#DIV/0!</v>
      </c>
      <c r="M756" s="25" t="e">
        <f t="shared" si="366"/>
        <v>#DIV/0!</v>
      </c>
      <c r="N756" s="25" t="e">
        <f t="shared" si="366"/>
        <v>#DIV/0!</v>
      </c>
      <c r="O756" s="25" t="e">
        <f t="shared" si="351"/>
        <v>#DIV/0!</v>
      </c>
      <c r="P756" s="25" t="e">
        <f t="shared" si="352"/>
        <v>#DIV/0!</v>
      </c>
      <c r="Q756" s="25" t="e">
        <f t="shared" si="353"/>
        <v>#DIV/0!</v>
      </c>
      <c r="R756" s="25" t="e">
        <f t="shared" si="354"/>
        <v>#DIV/0!</v>
      </c>
      <c r="S756" s="25" t="e">
        <f t="shared" si="355"/>
        <v>#DIV/0!</v>
      </c>
      <c r="T756" s="25" t="e">
        <f t="shared" si="356"/>
        <v>#DIV/0!</v>
      </c>
      <c r="U756" s="25" t="e">
        <f t="shared" si="357"/>
        <v>#DIV/0!</v>
      </c>
      <c r="V756" s="25" t="e">
        <f t="shared" si="367"/>
        <v>#DIV/0!</v>
      </c>
      <c r="W756" s="25" t="e">
        <f t="shared" si="367"/>
        <v>#DIV/0!</v>
      </c>
      <c r="X756" s="25" t="e">
        <f t="shared" si="358"/>
        <v>#DIV/0!</v>
      </c>
      <c r="Y756" s="25" t="e">
        <f t="shared" si="368"/>
        <v>#DIV/0!</v>
      </c>
      <c r="Z756" s="25" t="e">
        <f t="shared" si="368"/>
        <v>#DIV/0!</v>
      </c>
      <c r="AA756" s="25" t="e">
        <f t="shared" si="368"/>
        <v>#DIV/0!</v>
      </c>
      <c r="AB756" s="25" t="e">
        <f t="shared" si="368"/>
        <v>#DIV/0!</v>
      </c>
      <c r="AC756" s="25" t="e">
        <f t="shared" si="368"/>
        <v>#DIV/0!</v>
      </c>
      <c r="AD756" s="25" t="e">
        <f t="shared" si="369"/>
        <v>#DIV/0!</v>
      </c>
      <c r="AE756" s="25" t="e">
        <f t="shared" si="369"/>
        <v>#DIV/0!</v>
      </c>
      <c r="AF756" s="25" t="e">
        <f t="shared" si="370"/>
        <v>#DIV/0!</v>
      </c>
      <c r="AG756" s="25" t="e">
        <f t="shared" si="370"/>
        <v>#DIV/0!</v>
      </c>
    </row>
    <row r="757" spans="1:33" x14ac:dyDescent="0.25">
      <c r="A757" s="1">
        <f>'Тулуз-Пьерон'!A761</f>
        <v>0</v>
      </c>
      <c r="B757" s="1" t="e">
        <f>AVERAGE('Тулуз-Пьерон'!H761:Q761)</f>
        <v>#DIV/0!</v>
      </c>
      <c r="C757" s="1" t="e">
        <f>AVERAGE('Тулуз-Пьерон'!R761:AA761)</f>
        <v>#DIV/0!</v>
      </c>
      <c r="D757" s="26" t="e">
        <f t="shared" si="347"/>
        <v>#DIV/0!</v>
      </c>
      <c r="E757" s="26" t="e">
        <f>STDEV('Тулуз-Пьерон'!H761:Q761)</f>
        <v>#DIV/0!</v>
      </c>
      <c r="F757" s="26" t="e">
        <f>STDEV('Тулуз-Пьерон'!R761:AA761)</f>
        <v>#DIV/0!</v>
      </c>
      <c r="G757" s="26" t="e">
        <f>SQRT(RSQ('Тулуз-Пьерон'!H761:Q761,'Тулуз-Пьерон'!R761:AA761))</f>
        <v>#DIV/0!</v>
      </c>
      <c r="J757" s="25" t="e">
        <f t="shared" si="348"/>
        <v>#DIV/0!</v>
      </c>
      <c r="K757" s="25" t="e">
        <f t="shared" si="349"/>
        <v>#DIV/0!</v>
      </c>
      <c r="L757" s="25" t="e">
        <f t="shared" si="350"/>
        <v>#DIV/0!</v>
      </c>
      <c r="M757" s="25" t="e">
        <f t="shared" si="366"/>
        <v>#DIV/0!</v>
      </c>
      <c r="N757" s="25" t="e">
        <f t="shared" si="366"/>
        <v>#DIV/0!</v>
      </c>
      <c r="O757" s="25" t="e">
        <f t="shared" si="351"/>
        <v>#DIV/0!</v>
      </c>
      <c r="P757" s="25" t="e">
        <f t="shared" si="352"/>
        <v>#DIV/0!</v>
      </c>
      <c r="Q757" s="25" t="e">
        <f t="shared" si="353"/>
        <v>#DIV/0!</v>
      </c>
      <c r="R757" s="25" t="e">
        <f t="shared" si="354"/>
        <v>#DIV/0!</v>
      </c>
      <c r="S757" s="25" t="e">
        <f t="shared" si="355"/>
        <v>#DIV/0!</v>
      </c>
      <c r="T757" s="25" t="e">
        <f t="shared" si="356"/>
        <v>#DIV/0!</v>
      </c>
      <c r="U757" s="25" t="e">
        <f t="shared" si="357"/>
        <v>#DIV/0!</v>
      </c>
      <c r="V757" s="25" t="e">
        <f t="shared" si="367"/>
        <v>#DIV/0!</v>
      </c>
      <c r="W757" s="25" t="e">
        <f t="shared" si="367"/>
        <v>#DIV/0!</v>
      </c>
      <c r="X757" s="25" t="e">
        <f t="shared" si="358"/>
        <v>#DIV/0!</v>
      </c>
      <c r="Y757" s="25" t="e">
        <f t="shared" si="368"/>
        <v>#DIV/0!</v>
      </c>
      <c r="Z757" s="25" t="e">
        <f t="shared" si="368"/>
        <v>#DIV/0!</v>
      </c>
      <c r="AA757" s="25" t="e">
        <f t="shared" si="368"/>
        <v>#DIV/0!</v>
      </c>
      <c r="AB757" s="25" t="e">
        <f t="shared" si="368"/>
        <v>#DIV/0!</v>
      </c>
      <c r="AC757" s="25" t="e">
        <f t="shared" si="368"/>
        <v>#DIV/0!</v>
      </c>
      <c r="AD757" s="25" t="e">
        <f t="shared" si="369"/>
        <v>#DIV/0!</v>
      </c>
      <c r="AE757" s="25" t="e">
        <f t="shared" si="369"/>
        <v>#DIV/0!</v>
      </c>
      <c r="AF757" s="25" t="e">
        <f t="shared" si="370"/>
        <v>#DIV/0!</v>
      </c>
      <c r="AG757" s="25" t="e">
        <f t="shared" si="370"/>
        <v>#DIV/0!</v>
      </c>
    </row>
    <row r="758" spans="1:33" x14ac:dyDescent="0.25">
      <c r="A758" s="1">
        <f>'Тулуз-Пьерон'!A762</f>
        <v>0</v>
      </c>
      <c r="B758" s="1" t="e">
        <f>AVERAGE('Тулуз-Пьерон'!H762:Q762)</f>
        <v>#DIV/0!</v>
      </c>
      <c r="C758" s="1" t="e">
        <f>AVERAGE('Тулуз-Пьерон'!R762:AA762)</f>
        <v>#DIV/0!</v>
      </c>
      <c r="D758" s="26" t="e">
        <f t="shared" si="347"/>
        <v>#DIV/0!</v>
      </c>
      <c r="E758" s="26" t="e">
        <f>STDEV('Тулуз-Пьерон'!H762:Q762)</f>
        <v>#DIV/0!</v>
      </c>
      <c r="F758" s="26" t="e">
        <f>STDEV('Тулуз-Пьерон'!R762:AA762)</f>
        <v>#DIV/0!</v>
      </c>
      <c r="G758" s="26" t="e">
        <f>SQRT(RSQ('Тулуз-Пьерон'!H762:Q762,'Тулуз-Пьерон'!R762:AA762))</f>
        <v>#DIV/0!</v>
      </c>
      <c r="J758" s="25" t="e">
        <f t="shared" si="348"/>
        <v>#DIV/0!</v>
      </c>
      <c r="K758" s="25" t="e">
        <f t="shared" si="349"/>
        <v>#DIV/0!</v>
      </c>
      <c r="L758" s="25" t="e">
        <f t="shared" si="350"/>
        <v>#DIV/0!</v>
      </c>
      <c r="M758" s="25" t="e">
        <f t="shared" si="366"/>
        <v>#DIV/0!</v>
      </c>
      <c r="N758" s="25" t="e">
        <f t="shared" si="366"/>
        <v>#DIV/0!</v>
      </c>
      <c r="O758" s="25" t="e">
        <f t="shared" si="351"/>
        <v>#DIV/0!</v>
      </c>
      <c r="P758" s="25" t="e">
        <f t="shared" si="352"/>
        <v>#DIV/0!</v>
      </c>
      <c r="Q758" s="25" t="e">
        <f t="shared" si="353"/>
        <v>#DIV/0!</v>
      </c>
      <c r="R758" s="25" t="e">
        <f t="shared" si="354"/>
        <v>#DIV/0!</v>
      </c>
      <c r="S758" s="25" t="e">
        <f t="shared" si="355"/>
        <v>#DIV/0!</v>
      </c>
      <c r="T758" s="25" t="e">
        <f t="shared" si="356"/>
        <v>#DIV/0!</v>
      </c>
      <c r="U758" s="25" t="e">
        <f t="shared" si="357"/>
        <v>#DIV/0!</v>
      </c>
      <c r="V758" s="25" t="e">
        <f t="shared" si="367"/>
        <v>#DIV/0!</v>
      </c>
      <c r="W758" s="25" t="e">
        <f t="shared" si="367"/>
        <v>#DIV/0!</v>
      </c>
      <c r="X758" s="25" t="e">
        <f t="shared" si="358"/>
        <v>#DIV/0!</v>
      </c>
      <c r="Y758" s="25" t="e">
        <f t="shared" si="368"/>
        <v>#DIV/0!</v>
      </c>
      <c r="Z758" s="25" t="e">
        <f t="shared" si="368"/>
        <v>#DIV/0!</v>
      </c>
      <c r="AA758" s="25" t="e">
        <f t="shared" si="368"/>
        <v>#DIV/0!</v>
      </c>
      <c r="AB758" s="25" t="e">
        <f t="shared" si="368"/>
        <v>#DIV/0!</v>
      </c>
      <c r="AC758" s="25" t="e">
        <f t="shared" si="368"/>
        <v>#DIV/0!</v>
      </c>
      <c r="AD758" s="25" t="e">
        <f t="shared" si="369"/>
        <v>#DIV/0!</v>
      </c>
      <c r="AE758" s="25" t="e">
        <f t="shared" si="369"/>
        <v>#DIV/0!</v>
      </c>
      <c r="AF758" s="25" t="e">
        <f t="shared" si="370"/>
        <v>#DIV/0!</v>
      </c>
      <c r="AG758" s="25" t="e">
        <f t="shared" si="370"/>
        <v>#DIV/0!</v>
      </c>
    </row>
    <row r="759" spans="1:33" x14ac:dyDescent="0.25">
      <c r="A759" s="1">
        <f>'Тулуз-Пьерон'!A763</f>
        <v>0</v>
      </c>
      <c r="B759" s="1" t="e">
        <f>AVERAGE('Тулуз-Пьерон'!H763:Q763)</f>
        <v>#DIV/0!</v>
      </c>
      <c r="C759" s="1" t="e">
        <f>AVERAGE('Тулуз-Пьерон'!R763:AA763)</f>
        <v>#DIV/0!</v>
      </c>
      <c r="D759" s="26" t="e">
        <f t="shared" si="347"/>
        <v>#DIV/0!</v>
      </c>
      <c r="E759" s="26" t="e">
        <f>STDEV('Тулуз-Пьерон'!H763:Q763)</f>
        <v>#DIV/0!</v>
      </c>
      <c r="F759" s="26" t="e">
        <f>STDEV('Тулуз-Пьерон'!R763:AA763)</f>
        <v>#DIV/0!</v>
      </c>
      <c r="G759" s="26" t="e">
        <f>SQRT(RSQ('Тулуз-Пьерон'!H763:Q763,'Тулуз-Пьерон'!R763:AA763))</f>
        <v>#DIV/0!</v>
      </c>
      <c r="J759" s="25" t="e">
        <f t="shared" si="348"/>
        <v>#DIV/0!</v>
      </c>
      <c r="K759" s="25" t="e">
        <f t="shared" si="349"/>
        <v>#DIV/0!</v>
      </c>
      <c r="L759" s="25" t="e">
        <f t="shared" si="350"/>
        <v>#DIV/0!</v>
      </c>
      <c r="M759" s="25" t="e">
        <f t="shared" si="366"/>
        <v>#DIV/0!</v>
      </c>
      <c r="N759" s="25" t="e">
        <f t="shared" si="366"/>
        <v>#DIV/0!</v>
      </c>
      <c r="O759" s="25" t="e">
        <f t="shared" si="351"/>
        <v>#DIV/0!</v>
      </c>
      <c r="P759" s="25" t="e">
        <f t="shared" si="352"/>
        <v>#DIV/0!</v>
      </c>
      <c r="Q759" s="25" t="e">
        <f t="shared" si="353"/>
        <v>#DIV/0!</v>
      </c>
      <c r="R759" s="25" t="e">
        <f t="shared" si="354"/>
        <v>#DIV/0!</v>
      </c>
      <c r="S759" s="25" t="e">
        <f t="shared" si="355"/>
        <v>#DIV/0!</v>
      </c>
      <c r="T759" s="25" t="e">
        <f t="shared" si="356"/>
        <v>#DIV/0!</v>
      </c>
      <c r="U759" s="25" t="e">
        <f t="shared" si="357"/>
        <v>#DIV/0!</v>
      </c>
      <c r="V759" s="25" t="e">
        <f t="shared" si="367"/>
        <v>#DIV/0!</v>
      </c>
      <c r="W759" s="25" t="e">
        <f t="shared" si="367"/>
        <v>#DIV/0!</v>
      </c>
      <c r="X759" s="25" t="e">
        <f t="shared" si="358"/>
        <v>#DIV/0!</v>
      </c>
      <c r="Y759" s="25" t="e">
        <f t="shared" si="368"/>
        <v>#DIV/0!</v>
      </c>
      <c r="Z759" s="25" t="e">
        <f t="shared" si="368"/>
        <v>#DIV/0!</v>
      </c>
      <c r="AA759" s="25" t="e">
        <f t="shared" si="368"/>
        <v>#DIV/0!</v>
      </c>
      <c r="AB759" s="25" t="e">
        <f t="shared" si="368"/>
        <v>#DIV/0!</v>
      </c>
      <c r="AC759" s="25" t="e">
        <f t="shared" si="368"/>
        <v>#DIV/0!</v>
      </c>
      <c r="AD759" s="25" t="e">
        <f t="shared" si="369"/>
        <v>#DIV/0!</v>
      </c>
      <c r="AE759" s="25" t="e">
        <f t="shared" si="369"/>
        <v>#DIV/0!</v>
      </c>
      <c r="AF759" s="25" t="e">
        <f t="shared" si="370"/>
        <v>#DIV/0!</v>
      </c>
      <c r="AG759" s="25" t="e">
        <f t="shared" si="370"/>
        <v>#DIV/0!</v>
      </c>
    </row>
    <row r="760" spans="1:33" x14ac:dyDescent="0.25">
      <c r="A760" s="1">
        <f>'Тулуз-Пьерон'!A764</f>
        <v>0</v>
      </c>
      <c r="B760" s="1" t="e">
        <f>AVERAGE('Тулуз-Пьерон'!H764:Q764)</f>
        <v>#DIV/0!</v>
      </c>
      <c r="C760" s="1" t="e">
        <f>AVERAGE('Тулуз-Пьерон'!R764:AA764)</f>
        <v>#DIV/0!</v>
      </c>
      <c r="D760" s="26" t="e">
        <f t="shared" si="347"/>
        <v>#DIV/0!</v>
      </c>
      <c r="E760" s="26" t="e">
        <f>STDEV('Тулуз-Пьерон'!H764:Q764)</f>
        <v>#DIV/0!</v>
      </c>
      <c r="F760" s="26" t="e">
        <f>STDEV('Тулуз-Пьерон'!R764:AA764)</f>
        <v>#DIV/0!</v>
      </c>
      <c r="G760" s="26" t="e">
        <f>SQRT(RSQ('Тулуз-Пьерон'!H764:Q764,'Тулуз-Пьерон'!R764:AA764))</f>
        <v>#DIV/0!</v>
      </c>
      <c r="J760" s="25" t="e">
        <f t="shared" si="348"/>
        <v>#DIV/0!</v>
      </c>
      <c r="K760" s="25" t="e">
        <f t="shared" si="349"/>
        <v>#DIV/0!</v>
      </c>
      <c r="L760" s="25" t="e">
        <f t="shared" si="350"/>
        <v>#DIV/0!</v>
      </c>
      <c r="M760" s="25" t="e">
        <f t="shared" si="366"/>
        <v>#DIV/0!</v>
      </c>
      <c r="N760" s="25" t="e">
        <f t="shared" si="366"/>
        <v>#DIV/0!</v>
      </c>
      <c r="O760" s="25" t="e">
        <f t="shared" si="351"/>
        <v>#DIV/0!</v>
      </c>
      <c r="P760" s="25" t="e">
        <f t="shared" si="352"/>
        <v>#DIV/0!</v>
      </c>
      <c r="Q760" s="25" t="e">
        <f t="shared" si="353"/>
        <v>#DIV/0!</v>
      </c>
      <c r="R760" s="25" t="e">
        <f t="shared" si="354"/>
        <v>#DIV/0!</v>
      </c>
      <c r="S760" s="25" t="e">
        <f t="shared" si="355"/>
        <v>#DIV/0!</v>
      </c>
      <c r="T760" s="25" t="e">
        <f t="shared" si="356"/>
        <v>#DIV/0!</v>
      </c>
      <c r="U760" s="25" t="e">
        <f t="shared" si="357"/>
        <v>#DIV/0!</v>
      </c>
      <c r="V760" s="25" t="e">
        <f t="shared" si="367"/>
        <v>#DIV/0!</v>
      </c>
      <c r="W760" s="25" t="e">
        <f t="shared" si="367"/>
        <v>#DIV/0!</v>
      </c>
      <c r="X760" s="25" t="e">
        <f t="shared" si="358"/>
        <v>#DIV/0!</v>
      </c>
      <c r="Y760" s="25" t="e">
        <f t="shared" si="368"/>
        <v>#DIV/0!</v>
      </c>
      <c r="Z760" s="25" t="e">
        <f t="shared" si="368"/>
        <v>#DIV/0!</v>
      </c>
      <c r="AA760" s="25" t="e">
        <f t="shared" si="368"/>
        <v>#DIV/0!</v>
      </c>
      <c r="AB760" s="25" t="e">
        <f t="shared" si="368"/>
        <v>#DIV/0!</v>
      </c>
      <c r="AC760" s="25" t="e">
        <f t="shared" si="368"/>
        <v>#DIV/0!</v>
      </c>
      <c r="AD760" s="25" t="e">
        <f t="shared" si="369"/>
        <v>#DIV/0!</v>
      </c>
      <c r="AE760" s="25" t="e">
        <f t="shared" si="369"/>
        <v>#DIV/0!</v>
      </c>
      <c r="AF760" s="25" t="e">
        <f t="shared" si="370"/>
        <v>#DIV/0!</v>
      </c>
      <c r="AG760" s="25" t="e">
        <f t="shared" si="370"/>
        <v>#DIV/0!</v>
      </c>
    </row>
    <row r="761" spans="1:33" x14ac:dyDescent="0.25">
      <c r="A761" s="1">
        <f>'Тулуз-Пьерон'!A765</f>
        <v>0</v>
      </c>
      <c r="B761" s="1" t="e">
        <f>AVERAGE('Тулуз-Пьерон'!H765:Q765)</f>
        <v>#DIV/0!</v>
      </c>
      <c r="C761" s="1" t="e">
        <f>AVERAGE('Тулуз-Пьерон'!R765:AA765)</f>
        <v>#DIV/0!</v>
      </c>
      <c r="D761" s="26" t="e">
        <f t="shared" si="347"/>
        <v>#DIV/0!</v>
      </c>
      <c r="E761" s="26" t="e">
        <f>STDEV('Тулуз-Пьерон'!H765:Q765)</f>
        <v>#DIV/0!</v>
      </c>
      <c r="F761" s="26" t="e">
        <f>STDEV('Тулуз-Пьерон'!R765:AA765)</f>
        <v>#DIV/0!</v>
      </c>
      <c r="G761" s="26" t="e">
        <f>SQRT(RSQ('Тулуз-Пьерон'!H765:Q765,'Тулуз-Пьерон'!R765:AA765))</f>
        <v>#DIV/0!</v>
      </c>
      <c r="J761" s="25" t="e">
        <f t="shared" si="348"/>
        <v>#DIV/0!</v>
      </c>
      <c r="K761" s="25" t="e">
        <f t="shared" si="349"/>
        <v>#DIV/0!</v>
      </c>
      <c r="L761" s="25" t="e">
        <f t="shared" si="350"/>
        <v>#DIV/0!</v>
      </c>
      <c r="M761" s="25" t="e">
        <f t="shared" si="366"/>
        <v>#DIV/0!</v>
      </c>
      <c r="N761" s="25" t="e">
        <f t="shared" si="366"/>
        <v>#DIV/0!</v>
      </c>
      <c r="O761" s="25" t="e">
        <f t="shared" si="351"/>
        <v>#DIV/0!</v>
      </c>
      <c r="P761" s="25" t="e">
        <f t="shared" si="352"/>
        <v>#DIV/0!</v>
      </c>
      <c r="Q761" s="25" t="e">
        <f t="shared" si="353"/>
        <v>#DIV/0!</v>
      </c>
      <c r="R761" s="25" t="e">
        <f t="shared" si="354"/>
        <v>#DIV/0!</v>
      </c>
      <c r="S761" s="25" t="e">
        <f t="shared" si="355"/>
        <v>#DIV/0!</v>
      </c>
      <c r="T761" s="25" t="e">
        <f t="shared" si="356"/>
        <v>#DIV/0!</v>
      </c>
      <c r="U761" s="25" t="e">
        <f t="shared" si="357"/>
        <v>#DIV/0!</v>
      </c>
      <c r="V761" s="25" t="e">
        <f t="shared" si="367"/>
        <v>#DIV/0!</v>
      </c>
      <c r="W761" s="25" t="e">
        <f t="shared" si="367"/>
        <v>#DIV/0!</v>
      </c>
      <c r="X761" s="25" t="e">
        <f t="shared" si="358"/>
        <v>#DIV/0!</v>
      </c>
      <c r="Y761" s="25" t="e">
        <f t="shared" ref="Y761:AC770" si="371">IF(AND($D761&gt;0,$D761&lt;=0.89),"ПАТОЛОГИЯ",IF(AND($D761&gt;0.89,$D761&lt;=0.91),"Слабая",IF(AND($D761&gt;91,$D761&lt;=0.93),"Средняя",IF(AND($D761&gt;0.93,$D761&lt;=0.96),"Хорошая",IF(AND($D761&gt;0.96,$D761&lt;=1),"Высокая","ОШИБКА")))))</f>
        <v>#DIV/0!</v>
      </c>
      <c r="Z761" s="25" t="e">
        <f t="shared" si="371"/>
        <v>#DIV/0!</v>
      </c>
      <c r="AA761" s="25" t="e">
        <f t="shared" si="371"/>
        <v>#DIV/0!</v>
      </c>
      <c r="AB761" s="25" t="e">
        <f t="shared" si="371"/>
        <v>#DIV/0!</v>
      </c>
      <c r="AC761" s="25" t="e">
        <f t="shared" si="371"/>
        <v>#DIV/0!</v>
      </c>
      <c r="AD761" s="25" t="e">
        <f t="shared" si="369"/>
        <v>#DIV/0!</v>
      </c>
      <c r="AE761" s="25" t="e">
        <f t="shared" si="369"/>
        <v>#DIV/0!</v>
      </c>
      <c r="AF761" s="25" t="e">
        <f t="shared" si="370"/>
        <v>#DIV/0!</v>
      </c>
      <c r="AG761" s="25" t="e">
        <f t="shared" si="370"/>
        <v>#DIV/0!</v>
      </c>
    </row>
    <row r="762" spans="1:33" x14ac:dyDescent="0.25">
      <c r="A762" s="1">
        <f>'Тулуз-Пьерон'!A766</f>
        <v>0</v>
      </c>
      <c r="B762" s="1" t="e">
        <f>AVERAGE('Тулуз-Пьерон'!H766:Q766)</f>
        <v>#DIV/0!</v>
      </c>
      <c r="C762" s="1" t="e">
        <f>AVERAGE('Тулуз-Пьерон'!R766:AA766)</f>
        <v>#DIV/0!</v>
      </c>
      <c r="D762" s="26" t="e">
        <f t="shared" si="347"/>
        <v>#DIV/0!</v>
      </c>
      <c r="E762" s="26" t="e">
        <f>STDEV('Тулуз-Пьерон'!H766:Q766)</f>
        <v>#DIV/0!</v>
      </c>
      <c r="F762" s="26" t="e">
        <f>STDEV('Тулуз-Пьерон'!R766:AA766)</f>
        <v>#DIV/0!</v>
      </c>
      <c r="G762" s="26" t="e">
        <f>SQRT(RSQ('Тулуз-Пьерон'!H766:Q766,'Тулуз-Пьерон'!R766:AA766))</f>
        <v>#DIV/0!</v>
      </c>
      <c r="J762" s="25" t="e">
        <f t="shared" si="348"/>
        <v>#DIV/0!</v>
      </c>
      <c r="K762" s="25" t="e">
        <f t="shared" si="349"/>
        <v>#DIV/0!</v>
      </c>
      <c r="L762" s="25" t="e">
        <f t="shared" si="350"/>
        <v>#DIV/0!</v>
      </c>
      <c r="M762" s="25" t="e">
        <f t="shared" si="366"/>
        <v>#DIV/0!</v>
      </c>
      <c r="N762" s="25" t="e">
        <f t="shared" si="366"/>
        <v>#DIV/0!</v>
      </c>
      <c r="O762" s="25" t="e">
        <f t="shared" si="351"/>
        <v>#DIV/0!</v>
      </c>
      <c r="P762" s="25" t="e">
        <f t="shared" si="352"/>
        <v>#DIV/0!</v>
      </c>
      <c r="Q762" s="25" t="e">
        <f t="shared" si="353"/>
        <v>#DIV/0!</v>
      </c>
      <c r="R762" s="25" t="e">
        <f t="shared" si="354"/>
        <v>#DIV/0!</v>
      </c>
      <c r="S762" s="25" t="e">
        <f t="shared" si="355"/>
        <v>#DIV/0!</v>
      </c>
      <c r="T762" s="25" t="e">
        <f t="shared" si="356"/>
        <v>#DIV/0!</v>
      </c>
      <c r="U762" s="25" t="e">
        <f t="shared" si="357"/>
        <v>#DIV/0!</v>
      </c>
      <c r="V762" s="25" t="e">
        <f t="shared" si="367"/>
        <v>#DIV/0!</v>
      </c>
      <c r="W762" s="25" t="e">
        <f t="shared" si="367"/>
        <v>#DIV/0!</v>
      </c>
      <c r="X762" s="25" t="e">
        <f t="shared" si="358"/>
        <v>#DIV/0!</v>
      </c>
      <c r="Y762" s="25" t="e">
        <f t="shared" si="371"/>
        <v>#DIV/0!</v>
      </c>
      <c r="Z762" s="25" t="e">
        <f t="shared" si="371"/>
        <v>#DIV/0!</v>
      </c>
      <c r="AA762" s="25" t="e">
        <f t="shared" si="371"/>
        <v>#DIV/0!</v>
      </c>
      <c r="AB762" s="25" t="e">
        <f t="shared" si="371"/>
        <v>#DIV/0!</v>
      </c>
      <c r="AC762" s="25" t="e">
        <f t="shared" si="371"/>
        <v>#DIV/0!</v>
      </c>
      <c r="AD762" s="25" t="e">
        <f t="shared" si="369"/>
        <v>#DIV/0!</v>
      </c>
      <c r="AE762" s="25" t="e">
        <f t="shared" si="369"/>
        <v>#DIV/0!</v>
      </c>
      <c r="AF762" s="25" t="e">
        <f t="shared" si="370"/>
        <v>#DIV/0!</v>
      </c>
      <c r="AG762" s="25" t="e">
        <f t="shared" si="370"/>
        <v>#DIV/0!</v>
      </c>
    </row>
    <row r="763" spans="1:33" x14ac:dyDescent="0.25">
      <c r="A763" s="1">
        <f>'Тулуз-Пьерон'!A767</f>
        <v>0</v>
      </c>
      <c r="B763" s="1" t="e">
        <f>AVERAGE('Тулуз-Пьерон'!H767:Q767)</f>
        <v>#DIV/0!</v>
      </c>
      <c r="C763" s="1" t="e">
        <f>AVERAGE('Тулуз-Пьерон'!R767:AA767)</f>
        <v>#DIV/0!</v>
      </c>
      <c r="D763" s="26" t="e">
        <f t="shared" si="347"/>
        <v>#DIV/0!</v>
      </c>
      <c r="E763" s="26" t="e">
        <f>STDEV('Тулуз-Пьерон'!H767:Q767)</f>
        <v>#DIV/0!</v>
      </c>
      <c r="F763" s="26" t="e">
        <f>STDEV('Тулуз-Пьерон'!R767:AA767)</f>
        <v>#DIV/0!</v>
      </c>
      <c r="G763" s="26" t="e">
        <f>SQRT(RSQ('Тулуз-Пьерон'!H767:Q767,'Тулуз-Пьерон'!R767:AA767))</f>
        <v>#DIV/0!</v>
      </c>
      <c r="J763" s="25" t="e">
        <f t="shared" si="348"/>
        <v>#DIV/0!</v>
      </c>
      <c r="K763" s="25" t="e">
        <f t="shared" si="349"/>
        <v>#DIV/0!</v>
      </c>
      <c r="L763" s="25" t="e">
        <f t="shared" si="350"/>
        <v>#DIV/0!</v>
      </c>
      <c r="M763" s="25" t="e">
        <f t="shared" si="366"/>
        <v>#DIV/0!</v>
      </c>
      <c r="N763" s="25" t="e">
        <f t="shared" si="366"/>
        <v>#DIV/0!</v>
      </c>
      <c r="O763" s="25" t="e">
        <f t="shared" si="351"/>
        <v>#DIV/0!</v>
      </c>
      <c r="P763" s="25" t="e">
        <f t="shared" si="352"/>
        <v>#DIV/0!</v>
      </c>
      <c r="Q763" s="25" t="e">
        <f t="shared" si="353"/>
        <v>#DIV/0!</v>
      </c>
      <c r="R763" s="25" t="e">
        <f t="shared" si="354"/>
        <v>#DIV/0!</v>
      </c>
      <c r="S763" s="25" t="e">
        <f t="shared" si="355"/>
        <v>#DIV/0!</v>
      </c>
      <c r="T763" s="25" t="e">
        <f t="shared" si="356"/>
        <v>#DIV/0!</v>
      </c>
      <c r="U763" s="25" t="e">
        <f t="shared" si="357"/>
        <v>#DIV/0!</v>
      </c>
      <c r="V763" s="25" t="e">
        <f t="shared" si="367"/>
        <v>#DIV/0!</v>
      </c>
      <c r="W763" s="25" t="e">
        <f t="shared" si="367"/>
        <v>#DIV/0!</v>
      </c>
      <c r="X763" s="25" t="e">
        <f t="shared" si="358"/>
        <v>#DIV/0!</v>
      </c>
      <c r="Y763" s="25" t="e">
        <f t="shared" si="371"/>
        <v>#DIV/0!</v>
      </c>
      <c r="Z763" s="25" t="e">
        <f t="shared" si="371"/>
        <v>#DIV/0!</v>
      </c>
      <c r="AA763" s="25" t="e">
        <f t="shared" si="371"/>
        <v>#DIV/0!</v>
      </c>
      <c r="AB763" s="25" t="e">
        <f t="shared" si="371"/>
        <v>#DIV/0!</v>
      </c>
      <c r="AC763" s="25" t="e">
        <f t="shared" si="371"/>
        <v>#DIV/0!</v>
      </c>
      <c r="AD763" s="25" t="e">
        <f t="shared" si="369"/>
        <v>#DIV/0!</v>
      </c>
      <c r="AE763" s="25" t="e">
        <f t="shared" si="369"/>
        <v>#DIV/0!</v>
      </c>
      <c r="AF763" s="25" t="e">
        <f t="shared" si="370"/>
        <v>#DIV/0!</v>
      </c>
      <c r="AG763" s="25" t="e">
        <f t="shared" si="370"/>
        <v>#DIV/0!</v>
      </c>
    </row>
    <row r="764" spans="1:33" x14ac:dyDescent="0.25">
      <c r="A764" s="1">
        <f>'Тулуз-Пьерон'!A768</f>
        <v>0</v>
      </c>
      <c r="B764" s="1" t="e">
        <f>AVERAGE('Тулуз-Пьерон'!H768:Q768)</f>
        <v>#DIV/0!</v>
      </c>
      <c r="C764" s="1" t="e">
        <f>AVERAGE('Тулуз-Пьерон'!R768:AA768)</f>
        <v>#DIV/0!</v>
      </c>
      <c r="D764" s="26" t="e">
        <f t="shared" si="347"/>
        <v>#DIV/0!</v>
      </c>
      <c r="E764" s="26" t="e">
        <f>STDEV('Тулуз-Пьерон'!H768:Q768)</f>
        <v>#DIV/0!</v>
      </c>
      <c r="F764" s="26" t="e">
        <f>STDEV('Тулуз-Пьерон'!R768:AA768)</f>
        <v>#DIV/0!</v>
      </c>
      <c r="G764" s="26" t="e">
        <f>SQRT(RSQ('Тулуз-Пьерон'!H768:Q768,'Тулуз-Пьерон'!R768:AA768))</f>
        <v>#DIV/0!</v>
      </c>
      <c r="J764" s="25" t="e">
        <f t="shared" si="348"/>
        <v>#DIV/0!</v>
      </c>
      <c r="K764" s="25" t="e">
        <f t="shared" si="349"/>
        <v>#DIV/0!</v>
      </c>
      <c r="L764" s="25" t="e">
        <f t="shared" si="350"/>
        <v>#DIV/0!</v>
      </c>
      <c r="M764" s="25" t="e">
        <f t="shared" si="366"/>
        <v>#DIV/0!</v>
      </c>
      <c r="N764" s="25" t="e">
        <f t="shared" si="366"/>
        <v>#DIV/0!</v>
      </c>
      <c r="O764" s="25" t="e">
        <f t="shared" si="351"/>
        <v>#DIV/0!</v>
      </c>
      <c r="P764" s="25" t="e">
        <f t="shared" si="352"/>
        <v>#DIV/0!</v>
      </c>
      <c r="Q764" s="25" t="e">
        <f t="shared" si="353"/>
        <v>#DIV/0!</v>
      </c>
      <c r="R764" s="25" t="e">
        <f t="shared" si="354"/>
        <v>#DIV/0!</v>
      </c>
      <c r="S764" s="25" t="e">
        <f t="shared" si="355"/>
        <v>#DIV/0!</v>
      </c>
      <c r="T764" s="25" t="e">
        <f t="shared" si="356"/>
        <v>#DIV/0!</v>
      </c>
      <c r="U764" s="25" t="e">
        <f t="shared" si="357"/>
        <v>#DIV/0!</v>
      </c>
      <c r="V764" s="25" t="e">
        <f t="shared" si="367"/>
        <v>#DIV/0!</v>
      </c>
      <c r="W764" s="25" t="e">
        <f t="shared" si="367"/>
        <v>#DIV/0!</v>
      </c>
      <c r="X764" s="25" t="e">
        <f t="shared" si="358"/>
        <v>#DIV/0!</v>
      </c>
      <c r="Y764" s="25" t="e">
        <f t="shared" si="371"/>
        <v>#DIV/0!</v>
      </c>
      <c r="Z764" s="25" t="e">
        <f t="shared" si="371"/>
        <v>#DIV/0!</v>
      </c>
      <c r="AA764" s="25" t="e">
        <f t="shared" si="371"/>
        <v>#DIV/0!</v>
      </c>
      <c r="AB764" s="25" t="e">
        <f t="shared" si="371"/>
        <v>#DIV/0!</v>
      </c>
      <c r="AC764" s="25" t="e">
        <f t="shared" si="371"/>
        <v>#DIV/0!</v>
      </c>
      <c r="AD764" s="25" t="e">
        <f t="shared" si="369"/>
        <v>#DIV/0!</v>
      </c>
      <c r="AE764" s="25" t="e">
        <f t="shared" si="369"/>
        <v>#DIV/0!</v>
      </c>
      <c r="AF764" s="25" t="e">
        <f t="shared" si="370"/>
        <v>#DIV/0!</v>
      </c>
      <c r="AG764" s="25" t="e">
        <f t="shared" si="370"/>
        <v>#DIV/0!</v>
      </c>
    </row>
    <row r="765" spans="1:33" x14ac:dyDescent="0.25">
      <c r="A765" s="1">
        <f>'Тулуз-Пьерон'!A769</f>
        <v>0</v>
      </c>
      <c r="B765" s="1" t="e">
        <f>AVERAGE('Тулуз-Пьерон'!H769:Q769)</f>
        <v>#DIV/0!</v>
      </c>
      <c r="C765" s="1" t="e">
        <f>AVERAGE('Тулуз-Пьерон'!R769:AA769)</f>
        <v>#DIV/0!</v>
      </c>
      <c r="D765" s="26" t="e">
        <f t="shared" si="347"/>
        <v>#DIV/0!</v>
      </c>
      <c r="E765" s="26" t="e">
        <f>STDEV('Тулуз-Пьерон'!H769:Q769)</f>
        <v>#DIV/0!</v>
      </c>
      <c r="F765" s="26" t="e">
        <f>STDEV('Тулуз-Пьерон'!R769:AA769)</f>
        <v>#DIV/0!</v>
      </c>
      <c r="G765" s="26" t="e">
        <f>SQRT(RSQ('Тулуз-Пьерон'!H769:Q769,'Тулуз-Пьерон'!R769:AA769))</f>
        <v>#DIV/0!</v>
      </c>
      <c r="J765" s="25" t="e">
        <f t="shared" si="348"/>
        <v>#DIV/0!</v>
      </c>
      <c r="K765" s="25" t="e">
        <f t="shared" si="349"/>
        <v>#DIV/0!</v>
      </c>
      <c r="L765" s="25" t="e">
        <f t="shared" si="350"/>
        <v>#DIV/0!</v>
      </c>
      <c r="M765" s="25" t="e">
        <f t="shared" si="366"/>
        <v>#DIV/0!</v>
      </c>
      <c r="N765" s="25" t="e">
        <f t="shared" si="366"/>
        <v>#DIV/0!</v>
      </c>
      <c r="O765" s="25" t="e">
        <f t="shared" si="351"/>
        <v>#DIV/0!</v>
      </c>
      <c r="P765" s="25" t="e">
        <f t="shared" si="352"/>
        <v>#DIV/0!</v>
      </c>
      <c r="Q765" s="25" t="e">
        <f t="shared" si="353"/>
        <v>#DIV/0!</v>
      </c>
      <c r="R765" s="25" t="e">
        <f t="shared" si="354"/>
        <v>#DIV/0!</v>
      </c>
      <c r="S765" s="25" t="e">
        <f t="shared" si="355"/>
        <v>#DIV/0!</v>
      </c>
      <c r="T765" s="25" t="e">
        <f t="shared" si="356"/>
        <v>#DIV/0!</v>
      </c>
      <c r="U765" s="25" t="e">
        <f t="shared" si="357"/>
        <v>#DIV/0!</v>
      </c>
      <c r="V765" s="25" t="e">
        <f t="shared" si="367"/>
        <v>#DIV/0!</v>
      </c>
      <c r="W765" s="25" t="e">
        <f t="shared" si="367"/>
        <v>#DIV/0!</v>
      </c>
      <c r="X765" s="25" t="e">
        <f t="shared" si="358"/>
        <v>#DIV/0!</v>
      </c>
      <c r="Y765" s="25" t="e">
        <f t="shared" si="371"/>
        <v>#DIV/0!</v>
      </c>
      <c r="Z765" s="25" t="e">
        <f t="shared" si="371"/>
        <v>#DIV/0!</v>
      </c>
      <c r="AA765" s="25" t="e">
        <f t="shared" si="371"/>
        <v>#DIV/0!</v>
      </c>
      <c r="AB765" s="25" t="e">
        <f t="shared" si="371"/>
        <v>#DIV/0!</v>
      </c>
      <c r="AC765" s="25" t="e">
        <f t="shared" si="371"/>
        <v>#DIV/0!</v>
      </c>
      <c r="AD765" s="25" t="e">
        <f t="shared" si="369"/>
        <v>#DIV/0!</v>
      </c>
      <c r="AE765" s="25" t="e">
        <f t="shared" si="369"/>
        <v>#DIV/0!</v>
      </c>
      <c r="AF765" s="25" t="e">
        <f t="shared" si="370"/>
        <v>#DIV/0!</v>
      </c>
      <c r="AG765" s="25" t="e">
        <f t="shared" si="370"/>
        <v>#DIV/0!</v>
      </c>
    </row>
    <row r="766" spans="1:33" x14ac:dyDescent="0.25">
      <c r="A766" s="1">
        <f>'Тулуз-Пьерон'!A770</f>
        <v>0</v>
      </c>
      <c r="B766" s="1" t="e">
        <f>AVERAGE('Тулуз-Пьерон'!H770:Q770)</f>
        <v>#DIV/0!</v>
      </c>
      <c r="C766" s="1" t="e">
        <f>AVERAGE('Тулуз-Пьерон'!R770:AA770)</f>
        <v>#DIV/0!</v>
      </c>
      <c r="D766" s="26" t="e">
        <f t="shared" si="347"/>
        <v>#DIV/0!</v>
      </c>
      <c r="E766" s="26" t="e">
        <f>STDEV('Тулуз-Пьерон'!H770:Q770)</f>
        <v>#DIV/0!</v>
      </c>
      <c r="F766" s="26" t="e">
        <f>STDEV('Тулуз-Пьерон'!R770:AA770)</f>
        <v>#DIV/0!</v>
      </c>
      <c r="G766" s="26" t="e">
        <f>SQRT(RSQ('Тулуз-Пьерон'!H770:Q770,'Тулуз-Пьерон'!R770:AA770))</f>
        <v>#DIV/0!</v>
      </c>
      <c r="J766" s="25" t="e">
        <f t="shared" si="348"/>
        <v>#DIV/0!</v>
      </c>
      <c r="K766" s="25" t="e">
        <f t="shared" si="349"/>
        <v>#DIV/0!</v>
      </c>
      <c r="L766" s="25" t="e">
        <f t="shared" si="350"/>
        <v>#DIV/0!</v>
      </c>
      <c r="M766" s="25" t="e">
        <f t="shared" si="366"/>
        <v>#DIV/0!</v>
      </c>
      <c r="N766" s="25" t="e">
        <f t="shared" si="366"/>
        <v>#DIV/0!</v>
      </c>
      <c r="O766" s="25" t="e">
        <f t="shared" si="351"/>
        <v>#DIV/0!</v>
      </c>
      <c r="P766" s="25" t="e">
        <f t="shared" si="352"/>
        <v>#DIV/0!</v>
      </c>
      <c r="Q766" s="25" t="e">
        <f t="shared" si="353"/>
        <v>#DIV/0!</v>
      </c>
      <c r="R766" s="25" t="e">
        <f t="shared" si="354"/>
        <v>#DIV/0!</v>
      </c>
      <c r="S766" s="25" t="e">
        <f t="shared" si="355"/>
        <v>#DIV/0!</v>
      </c>
      <c r="T766" s="25" t="e">
        <f t="shared" si="356"/>
        <v>#DIV/0!</v>
      </c>
      <c r="U766" s="25" t="e">
        <f t="shared" si="357"/>
        <v>#DIV/0!</v>
      </c>
      <c r="V766" s="25" t="e">
        <f t="shared" si="367"/>
        <v>#DIV/0!</v>
      </c>
      <c r="W766" s="25" t="e">
        <f t="shared" si="367"/>
        <v>#DIV/0!</v>
      </c>
      <c r="X766" s="25" t="e">
        <f t="shared" si="358"/>
        <v>#DIV/0!</v>
      </c>
      <c r="Y766" s="25" t="e">
        <f t="shared" si="371"/>
        <v>#DIV/0!</v>
      </c>
      <c r="Z766" s="25" t="e">
        <f t="shared" si="371"/>
        <v>#DIV/0!</v>
      </c>
      <c r="AA766" s="25" t="e">
        <f t="shared" si="371"/>
        <v>#DIV/0!</v>
      </c>
      <c r="AB766" s="25" t="e">
        <f t="shared" si="371"/>
        <v>#DIV/0!</v>
      </c>
      <c r="AC766" s="25" t="e">
        <f t="shared" si="371"/>
        <v>#DIV/0!</v>
      </c>
      <c r="AD766" s="25" t="e">
        <f t="shared" si="369"/>
        <v>#DIV/0!</v>
      </c>
      <c r="AE766" s="25" t="e">
        <f t="shared" si="369"/>
        <v>#DIV/0!</v>
      </c>
      <c r="AF766" s="25" t="e">
        <f t="shared" si="370"/>
        <v>#DIV/0!</v>
      </c>
      <c r="AG766" s="25" t="e">
        <f t="shared" si="370"/>
        <v>#DIV/0!</v>
      </c>
    </row>
    <row r="767" spans="1:33" x14ac:dyDescent="0.25">
      <c r="A767" s="1">
        <f>'Тулуз-Пьерон'!A771</f>
        <v>0</v>
      </c>
      <c r="B767" s="1" t="e">
        <f>AVERAGE('Тулуз-Пьерон'!H771:Q771)</f>
        <v>#DIV/0!</v>
      </c>
      <c r="C767" s="1" t="e">
        <f>AVERAGE('Тулуз-Пьерон'!R771:AA771)</f>
        <v>#DIV/0!</v>
      </c>
      <c r="D767" s="26" t="e">
        <f t="shared" si="347"/>
        <v>#DIV/0!</v>
      </c>
      <c r="E767" s="26" t="e">
        <f>STDEV('Тулуз-Пьерон'!H771:Q771)</f>
        <v>#DIV/0!</v>
      </c>
      <c r="F767" s="26" t="e">
        <f>STDEV('Тулуз-Пьерон'!R771:AA771)</f>
        <v>#DIV/0!</v>
      </c>
      <c r="G767" s="26" t="e">
        <f>SQRT(RSQ('Тулуз-Пьерон'!H771:Q771,'Тулуз-Пьерон'!R771:AA771))</f>
        <v>#DIV/0!</v>
      </c>
      <c r="J767" s="25" t="e">
        <f t="shared" si="348"/>
        <v>#DIV/0!</v>
      </c>
      <c r="K767" s="25" t="e">
        <f t="shared" si="349"/>
        <v>#DIV/0!</v>
      </c>
      <c r="L767" s="25" t="e">
        <f t="shared" si="350"/>
        <v>#DIV/0!</v>
      </c>
      <c r="M767" s="25" t="e">
        <f t="shared" si="366"/>
        <v>#DIV/0!</v>
      </c>
      <c r="N767" s="25" t="e">
        <f t="shared" si="366"/>
        <v>#DIV/0!</v>
      </c>
      <c r="O767" s="25" t="e">
        <f t="shared" si="351"/>
        <v>#DIV/0!</v>
      </c>
      <c r="P767" s="25" t="e">
        <f t="shared" si="352"/>
        <v>#DIV/0!</v>
      </c>
      <c r="Q767" s="25" t="e">
        <f t="shared" si="353"/>
        <v>#DIV/0!</v>
      </c>
      <c r="R767" s="25" t="e">
        <f t="shared" si="354"/>
        <v>#DIV/0!</v>
      </c>
      <c r="S767" s="25" t="e">
        <f t="shared" si="355"/>
        <v>#DIV/0!</v>
      </c>
      <c r="T767" s="25" t="e">
        <f t="shared" si="356"/>
        <v>#DIV/0!</v>
      </c>
      <c r="U767" s="25" t="e">
        <f t="shared" si="357"/>
        <v>#DIV/0!</v>
      </c>
      <c r="V767" s="25" t="e">
        <f t="shared" si="367"/>
        <v>#DIV/0!</v>
      </c>
      <c r="W767" s="25" t="e">
        <f t="shared" si="367"/>
        <v>#DIV/0!</v>
      </c>
      <c r="X767" s="25" t="e">
        <f t="shared" si="358"/>
        <v>#DIV/0!</v>
      </c>
      <c r="Y767" s="25" t="e">
        <f t="shared" si="371"/>
        <v>#DIV/0!</v>
      </c>
      <c r="Z767" s="25" t="e">
        <f t="shared" si="371"/>
        <v>#DIV/0!</v>
      </c>
      <c r="AA767" s="25" t="e">
        <f t="shared" si="371"/>
        <v>#DIV/0!</v>
      </c>
      <c r="AB767" s="25" t="e">
        <f t="shared" si="371"/>
        <v>#DIV/0!</v>
      </c>
      <c r="AC767" s="25" t="e">
        <f t="shared" si="371"/>
        <v>#DIV/0!</v>
      </c>
      <c r="AD767" s="25" t="e">
        <f t="shared" si="369"/>
        <v>#DIV/0!</v>
      </c>
      <c r="AE767" s="25" t="e">
        <f t="shared" si="369"/>
        <v>#DIV/0!</v>
      </c>
      <c r="AF767" s="25" t="e">
        <f t="shared" si="370"/>
        <v>#DIV/0!</v>
      </c>
      <c r="AG767" s="25" t="e">
        <f t="shared" si="370"/>
        <v>#DIV/0!</v>
      </c>
    </row>
    <row r="768" spans="1:33" x14ac:dyDescent="0.25">
      <c r="A768" s="1">
        <f>'Тулуз-Пьерон'!A772</f>
        <v>0</v>
      </c>
      <c r="B768" s="1" t="e">
        <f>AVERAGE('Тулуз-Пьерон'!H772:Q772)</f>
        <v>#DIV/0!</v>
      </c>
      <c r="C768" s="1" t="e">
        <f>AVERAGE('Тулуз-Пьерон'!R772:AA772)</f>
        <v>#DIV/0!</v>
      </c>
      <c r="D768" s="26" t="e">
        <f t="shared" si="347"/>
        <v>#DIV/0!</v>
      </c>
      <c r="E768" s="26" t="e">
        <f>STDEV('Тулуз-Пьерон'!H772:Q772)</f>
        <v>#DIV/0!</v>
      </c>
      <c r="F768" s="26" t="e">
        <f>STDEV('Тулуз-Пьерон'!R772:AA772)</f>
        <v>#DIV/0!</v>
      </c>
      <c r="G768" s="26" t="e">
        <f>SQRT(RSQ('Тулуз-Пьерон'!H772:Q772,'Тулуз-Пьерон'!R772:AA772))</f>
        <v>#DIV/0!</v>
      </c>
      <c r="J768" s="25" t="e">
        <f t="shared" si="348"/>
        <v>#DIV/0!</v>
      </c>
      <c r="K768" s="25" t="e">
        <f t="shared" si="349"/>
        <v>#DIV/0!</v>
      </c>
      <c r="L768" s="25" t="e">
        <f t="shared" si="350"/>
        <v>#DIV/0!</v>
      </c>
      <c r="M768" s="25" t="e">
        <f t="shared" si="366"/>
        <v>#DIV/0!</v>
      </c>
      <c r="N768" s="25" t="e">
        <f t="shared" si="366"/>
        <v>#DIV/0!</v>
      </c>
      <c r="O768" s="25" t="e">
        <f t="shared" si="351"/>
        <v>#DIV/0!</v>
      </c>
      <c r="P768" s="25" t="e">
        <f t="shared" si="352"/>
        <v>#DIV/0!</v>
      </c>
      <c r="Q768" s="25" t="e">
        <f t="shared" si="353"/>
        <v>#DIV/0!</v>
      </c>
      <c r="R768" s="25" t="e">
        <f t="shared" si="354"/>
        <v>#DIV/0!</v>
      </c>
      <c r="S768" s="25" t="e">
        <f t="shared" si="355"/>
        <v>#DIV/0!</v>
      </c>
      <c r="T768" s="25" t="e">
        <f t="shared" si="356"/>
        <v>#DIV/0!</v>
      </c>
      <c r="U768" s="25" t="e">
        <f t="shared" si="357"/>
        <v>#DIV/0!</v>
      </c>
      <c r="V768" s="25" t="e">
        <f t="shared" si="367"/>
        <v>#DIV/0!</v>
      </c>
      <c r="W768" s="25" t="e">
        <f t="shared" si="367"/>
        <v>#DIV/0!</v>
      </c>
      <c r="X768" s="25" t="e">
        <f t="shared" si="358"/>
        <v>#DIV/0!</v>
      </c>
      <c r="Y768" s="25" t="e">
        <f t="shared" si="371"/>
        <v>#DIV/0!</v>
      </c>
      <c r="Z768" s="25" t="e">
        <f t="shared" si="371"/>
        <v>#DIV/0!</v>
      </c>
      <c r="AA768" s="25" t="e">
        <f t="shared" si="371"/>
        <v>#DIV/0!</v>
      </c>
      <c r="AB768" s="25" t="e">
        <f t="shared" si="371"/>
        <v>#DIV/0!</v>
      </c>
      <c r="AC768" s="25" t="e">
        <f t="shared" si="371"/>
        <v>#DIV/0!</v>
      </c>
      <c r="AD768" s="25" t="e">
        <f t="shared" si="369"/>
        <v>#DIV/0!</v>
      </c>
      <c r="AE768" s="25" t="e">
        <f t="shared" si="369"/>
        <v>#DIV/0!</v>
      </c>
      <c r="AF768" s="25" t="e">
        <f t="shared" si="370"/>
        <v>#DIV/0!</v>
      </c>
      <c r="AG768" s="25" t="e">
        <f t="shared" si="370"/>
        <v>#DIV/0!</v>
      </c>
    </row>
    <row r="769" spans="1:33" x14ac:dyDescent="0.25">
      <c r="A769" s="1">
        <f>'Тулуз-Пьерон'!A773</f>
        <v>0</v>
      </c>
      <c r="B769" s="1" t="e">
        <f>AVERAGE('Тулуз-Пьерон'!H773:Q773)</f>
        <v>#DIV/0!</v>
      </c>
      <c r="C769" s="1" t="e">
        <f>AVERAGE('Тулуз-Пьерон'!R773:AA773)</f>
        <v>#DIV/0!</v>
      </c>
      <c r="D769" s="26" t="e">
        <f t="shared" si="347"/>
        <v>#DIV/0!</v>
      </c>
      <c r="E769" s="26" t="e">
        <f>STDEV('Тулуз-Пьерон'!H773:Q773)</f>
        <v>#DIV/0!</v>
      </c>
      <c r="F769" s="26" t="e">
        <f>STDEV('Тулуз-Пьерон'!R773:AA773)</f>
        <v>#DIV/0!</v>
      </c>
      <c r="G769" s="26" t="e">
        <f>SQRT(RSQ('Тулуз-Пьерон'!H773:Q773,'Тулуз-Пьерон'!R773:AA773))</f>
        <v>#DIV/0!</v>
      </c>
      <c r="J769" s="25" t="e">
        <f t="shared" si="348"/>
        <v>#DIV/0!</v>
      </c>
      <c r="K769" s="25" t="e">
        <f t="shared" si="349"/>
        <v>#DIV/0!</v>
      </c>
      <c r="L769" s="25" t="e">
        <f t="shared" si="350"/>
        <v>#DIV/0!</v>
      </c>
      <c r="M769" s="25" t="e">
        <f t="shared" si="366"/>
        <v>#DIV/0!</v>
      </c>
      <c r="N769" s="25" t="e">
        <f t="shared" si="366"/>
        <v>#DIV/0!</v>
      </c>
      <c r="O769" s="25" t="e">
        <f t="shared" si="351"/>
        <v>#DIV/0!</v>
      </c>
      <c r="P769" s="25" t="e">
        <f t="shared" si="352"/>
        <v>#DIV/0!</v>
      </c>
      <c r="Q769" s="25" t="e">
        <f t="shared" si="353"/>
        <v>#DIV/0!</v>
      </c>
      <c r="R769" s="25" t="e">
        <f t="shared" si="354"/>
        <v>#DIV/0!</v>
      </c>
      <c r="S769" s="25" t="e">
        <f t="shared" si="355"/>
        <v>#DIV/0!</v>
      </c>
      <c r="T769" s="25" t="e">
        <f t="shared" si="356"/>
        <v>#DIV/0!</v>
      </c>
      <c r="U769" s="25" t="e">
        <f t="shared" si="357"/>
        <v>#DIV/0!</v>
      </c>
      <c r="V769" s="25" t="e">
        <f t="shared" si="367"/>
        <v>#DIV/0!</v>
      </c>
      <c r="W769" s="25" t="e">
        <f t="shared" si="367"/>
        <v>#DIV/0!</v>
      </c>
      <c r="X769" s="25" t="e">
        <f t="shared" si="358"/>
        <v>#DIV/0!</v>
      </c>
      <c r="Y769" s="25" t="e">
        <f t="shared" si="371"/>
        <v>#DIV/0!</v>
      </c>
      <c r="Z769" s="25" t="e">
        <f t="shared" si="371"/>
        <v>#DIV/0!</v>
      </c>
      <c r="AA769" s="25" t="e">
        <f t="shared" si="371"/>
        <v>#DIV/0!</v>
      </c>
      <c r="AB769" s="25" t="e">
        <f t="shared" si="371"/>
        <v>#DIV/0!</v>
      </c>
      <c r="AC769" s="25" t="e">
        <f t="shared" si="371"/>
        <v>#DIV/0!</v>
      </c>
      <c r="AD769" s="25" t="e">
        <f t="shared" si="369"/>
        <v>#DIV/0!</v>
      </c>
      <c r="AE769" s="25" t="e">
        <f t="shared" si="369"/>
        <v>#DIV/0!</v>
      </c>
      <c r="AF769" s="25" t="e">
        <f t="shared" si="370"/>
        <v>#DIV/0!</v>
      </c>
      <c r="AG769" s="25" t="e">
        <f t="shared" si="370"/>
        <v>#DIV/0!</v>
      </c>
    </row>
    <row r="770" spans="1:33" x14ac:dyDescent="0.25">
      <c r="A770" s="1">
        <f>'Тулуз-Пьерон'!A774</f>
        <v>0</v>
      </c>
      <c r="B770" s="1" t="e">
        <f>AVERAGE('Тулуз-Пьерон'!H774:Q774)</f>
        <v>#DIV/0!</v>
      </c>
      <c r="C770" s="1" t="e">
        <f>AVERAGE('Тулуз-Пьерон'!R774:AA774)</f>
        <v>#DIV/0!</v>
      </c>
      <c r="D770" s="26" t="e">
        <f t="shared" si="347"/>
        <v>#DIV/0!</v>
      </c>
      <c r="E770" s="26" t="e">
        <f>STDEV('Тулуз-Пьерон'!H774:Q774)</f>
        <v>#DIV/0!</v>
      </c>
      <c r="F770" s="26" t="e">
        <f>STDEV('Тулуз-Пьерон'!R774:AA774)</f>
        <v>#DIV/0!</v>
      </c>
      <c r="G770" s="26" t="e">
        <f>SQRT(RSQ('Тулуз-Пьерон'!H774:Q774,'Тулуз-Пьерон'!R774:AA774))</f>
        <v>#DIV/0!</v>
      </c>
      <c r="J770" s="25" t="e">
        <f t="shared" si="348"/>
        <v>#DIV/0!</v>
      </c>
      <c r="K770" s="25" t="e">
        <f t="shared" si="349"/>
        <v>#DIV/0!</v>
      </c>
      <c r="L770" s="25" t="e">
        <f t="shared" si="350"/>
        <v>#DIV/0!</v>
      </c>
      <c r="M770" s="25" t="e">
        <f t="shared" si="366"/>
        <v>#DIV/0!</v>
      </c>
      <c r="N770" s="25" t="e">
        <f t="shared" si="366"/>
        <v>#DIV/0!</v>
      </c>
      <c r="O770" s="25" t="e">
        <f t="shared" si="351"/>
        <v>#DIV/0!</v>
      </c>
      <c r="P770" s="25" t="e">
        <f t="shared" si="352"/>
        <v>#DIV/0!</v>
      </c>
      <c r="Q770" s="25" t="e">
        <f t="shared" si="353"/>
        <v>#DIV/0!</v>
      </c>
      <c r="R770" s="25" t="e">
        <f t="shared" si="354"/>
        <v>#DIV/0!</v>
      </c>
      <c r="S770" s="25" t="e">
        <f t="shared" si="355"/>
        <v>#DIV/0!</v>
      </c>
      <c r="T770" s="25" t="e">
        <f t="shared" si="356"/>
        <v>#DIV/0!</v>
      </c>
      <c r="U770" s="25" t="e">
        <f t="shared" si="357"/>
        <v>#DIV/0!</v>
      </c>
      <c r="V770" s="25" t="e">
        <f t="shared" si="367"/>
        <v>#DIV/0!</v>
      </c>
      <c r="W770" s="25" t="e">
        <f t="shared" si="367"/>
        <v>#DIV/0!</v>
      </c>
      <c r="X770" s="25" t="e">
        <f t="shared" si="358"/>
        <v>#DIV/0!</v>
      </c>
      <c r="Y770" s="25" t="e">
        <f t="shared" si="371"/>
        <v>#DIV/0!</v>
      </c>
      <c r="Z770" s="25" t="e">
        <f t="shared" si="371"/>
        <v>#DIV/0!</v>
      </c>
      <c r="AA770" s="25" t="e">
        <f t="shared" si="371"/>
        <v>#DIV/0!</v>
      </c>
      <c r="AB770" s="25" t="e">
        <f t="shared" si="371"/>
        <v>#DIV/0!</v>
      </c>
      <c r="AC770" s="25" t="e">
        <f t="shared" si="371"/>
        <v>#DIV/0!</v>
      </c>
      <c r="AD770" s="25" t="e">
        <f t="shared" si="369"/>
        <v>#DIV/0!</v>
      </c>
      <c r="AE770" s="25" t="e">
        <f t="shared" si="369"/>
        <v>#DIV/0!</v>
      </c>
      <c r="AF770" s="25" t="e">
        <f t="shared" si="370"/>
        <v>#DIV/0!</v>
      </c>
      <c r="AG770" s="25" t="e">
        <f t="shared" si="370"/>
        <v>#DIV/0!</v>
      </c>
    </row>
    <row r="771" spans="1:33" x14ac:dyDescent="0.25">
      <c r="A771" s="1">
        <f>'Тулуз-Пьерон'!A775</f>
        <v>0</v>
      </c>
      <c r="B771" s="1" t="e">
        <f>AVERAGE('Тулуз-Пьерон'!H775:Q775)</f>
        <v>#DIV/0!</v>
      </c>
      <c r="C771" s="1" t="e">
        <f>AVERAGE('Тулуз-Пьерон'!R775:AA775)</f>
        <v>#DIV/0!</v>
      </c>
      <c r="D771" s="26" t="e">
        <f t="shared" si="347"/>
        <v>#DIV/0!</v>
      </c>
      <c r="E771" s="26" t="e">
        <f>STDEV('Тулуз-Пьерон'!H775:Q775)</f>
        <v>#DIV/0!</v>
      </c>
      <c r="F771" s="26" t="e">
        <f>STDEV('Тулуз-Пьерон'!R775:AA775)</f>
        <v>#DIV/0!</v>
      </c>
      <c r="G771" s="26" t="e">
        <f>SQRT(RSQ('Тулуз-Пьерон'!H775:Q775,'Тулуз-Пьерон'!R775:AA775))</f>
        <v>#DIV/0!</v>
      </c>
      <c r="J771" s="25" t="e">
        <f t="shared" si="348"/>
        <v>#DIV/0!</v>
      </c>
      <c r="K771" s="25" t="e">
        <f t="shared" si="349"/>
        <v>#DIV/0!</v>
      </c>
      <c r="L771" s="25" t="e">
        <f t="shared" si="350"/>
        <v>#DIV/0!</v>
      </c>
      <c r="M771" s="25" t="e">
        <f t="shared" ref="M771:N790" si="372">IF(AND($B771&gt;0,$B771&lt;=15),"ПАТОЛОГИЯ",IF(AND($B771&gt;15,$B771&lt;=25),"Слабая",IF(AND($B771&gt;25,$B771&lt;=36),"Средняя",IF(AND($B771&gt;36,$B771&lt;=48),"Хорошая",IF($B771&gt;48,"Высокая","ОШИБКА")))))</f>
        <v>#DIV/0!</v>
      </c>
      <c r="N771" s="25" t="e">
        <f t="shared" si="372"/>
        <v>#DIV/0!</v>
      </c>
      <c r="O771" s="25" t="e">
        <f t="shared" si="351"/>
        <v>#DIV/0!</v>
      </c>
      <c r="P771" s="25" t="e">
        <f t="shared" si="352"/>
        <v>#DIV/0!</v>
      </c>
      <c r="Q771" s="25" t="e">
        <f t="shared" si="353"/>
        <v>#DIV/0!</v>
      </c>
      <c r="R771" s="25" t="e">
        <f t="shared" si="354"/>
        <v>#DIV/0!</v>
      </c>
      <c r="S771" s="25" t="e">
        <f t="shared" si="355"/>
        <v>#DIV/0!</v>
      </c>
      <c r="T771" s="25" t="e">
        <f t="shared" si="356"/>
        <v>#DIV/0!</v>
      </c>
      <c r="U771" s="25" t="e">
        <f t="shared" si="357"/>
        <v>#DIV/0!</v>
      </c>
      <c r="V771" s="25" t="e">
        <f t="shared" ref="V771:W790" si="373">IF(AND($D771&gt;0,$D771&lt;=0.88),"ПАТОЛОГИЯ",IF(AND($D771&gt;0.88,$D771&lt;=0.91),"Слабая",IF(AND($D771&gt;0.91,$D771&lt;=0.95),"Средняя",IF(AND($D771&gt;0.95,$D771&lt;=0.97),"Хорошая",IF(AND($D771&gt;0.97,$D771&lt;=1),"Высокая","ОШИБКА")))))</f>
        <v>#DIV/0!</v>
      </c>
      <c r="W771" s="25" t="e">
        <f t="shared" si="373"/>
        <v>#DIV/0!</v>
      </c>
      <c r="X771" s="25" t="e">
        <f t="shared" si="358"/>
        <v>#DIV/0!</v>
      </c>
      <c r="Y771" s="25" t="e">
        <f t="shared" ref="Y771:AC780" si="374">IF(AND($D771&gt;0,$D771&lt;=0.89),"ПАТОЛОГИЯ",IF(AND($D771&gt;0.89,$D771&lt;=0.91),"Слабая",IF(AND($D771&gt;91,$D771&lt;=0.93),"Средняя",IF(AND($D771&gt;0.93,$D771&lt;=0.96),"Хорошая",IF(AND($D771&gt;0.96,$D771&lt;=1),"Высокая","ОШИБКА")))))</f>
        <v>#DIV/0!</v>
      </c>
      <c r="Z771" s="25" t="e">
        <f t="shared" si="374"/>
        <v>#DIV/0!</v>
      </c>
      <c r="AA771" s="25" t="e">
        <f t="shared" si="374"/>
        <v>#DIV/0!</v>
      </c>
      <c r="AB771" s="25" t="e">
        <f t="shared" si="374"/>
        <v>#DIV/0!</v>
      </c>
      <c r="AC771" s="25" t="e">
        <f t="shared" si="374"/>
        <v>#DIV/0!</v>
      </c>
      <c r="AD771" s="25" t="e">
        <f t="shared" ref="AD771:AE790" si="375">IF(AND($D771&gt;0,$D771&lt;=0.9),"ПАТОЛОГИЯ",IF($D771=0.91,"Слабая",IF(AND($D771&gt;0.91,$D771&lt;=0.94),"Средняя",IF(AND($D771&gt;0.94,$D771&lt;=0.97),"Хорошая",IF(AND($D771&gt;0.97,$D771&lt;=1),"Высокая","ОШИБКА")))))</f>
        <v>#DIV/0!</v>
      </c>
      <c r="AE771" s="25" t="e">
        <f t="shared" si="375"/>
        <v>#DIV/0!</v>
      </c>
      <c r="AF771" s="25" t="e">
        <f t="shared" ref="AF771:AG790" si="376">IF(AND($D771&gt;0,$D771&lt;=0.9),"ПАТОЛОГИЯ",IF(AND($D771&gt;0.9,$D771&lt;=92),"Слабая",IF(AND($D771&gt;92,$D771&lt;=0.95),"Средняя",IF(AND($D771&gt;0.95,$D771&lt;=0.97),"Хорошая",IF(AND($D771&gt;0.97,$D771&lt;=1),"Высокая","ОШИБКА")))))</f>
        <v>#DIV/0!</v>
      </c>
      <c r="AG771" s="25" t="e">
        <f t="shared" si="376"/>
        <v>#DIV/0!</v>
      </c>
    </row>
    <row r="772" spans="1:33" x14ac:dyDescent="0.25">
      <c r="A772" s="1">
        <f>'Тулуз-Пьерон'!A776</f>
        <v>0</v>
      </c>
      <c r="B772" s="1" t="e">
        <f>AVERAGE('Тулуз-Пьерон'!H776:Q776)</f>
        <v>#DIV/0!</v>
      </c>
      <c r="C772" s="1" t="e">
        <f>AVERAGE('Тулуз-Пьерон'!R776:AA776)</f>
        <v>#DIV/0!</v>
      </c>
      <c r="D772" s="26" t="e">
        <f t="shared" si="347"/>
        <v>#DIV/0!</v>
      </c>
      <c r="E772" s="26" t="e">
        <f>STDEV('Тулуз-Пьерон'!H776:Q776)</f>
        <v>#DIV/0!</v>
      </c>
      <c r="F772" s="26" t="e">
        <f>STDEV('Тулуз-Пьерон'!R776:AA776)</f>
        <v>#DIV/0!</v>
      </c>
      <c r="G772" s="26" t="e">
        <f>SQRT(RSQ('Тулуз-Пьерон'!H776:Q776,'Тулуз-Пьерон'!R776:AA776))</f>
        <v>#DIV/0!</v>
      </c>
      <c r="J772" s="25" t="e">
        <f t="shared" si="348"/>
        <v>#DIV/0!</v>
      </c>
      <c r="K772" s="25" t="e">
        <f t="shared" si="349"/>
        <v>#DIV/0!</v>
      </c>
      <c r="L772" s="25" t="e">
        <f t="shared" si="350"/>
        <v>#DIV/0!</v>
      </c>
      <c r="M772" s="25" t="e">
        <f t="shared" si="372"/>
        <v>#DIV/0!</v>
      </c>
      <c r="N772" s="25" t="e">
        <f t="shared" si="372"/>
        <v>#DIV/0!</v>
      </c>
      <c r="O772" s="25" t="e">
        <f t="shared" si="351"/>
        <v>#DIV/0!</v>
      </c>
      <c r="P772" s="25" t="e">
        <f t="shared" si="352"/>
        <v>#DIV/0!</v>
      </c>
      <c r="Q772" s="25" t="e">
        <f t="shared" si="353"/>
        <v>#DIV/0!</v>
      </c>
      <c r="R772" s="25" t="e">
        <f t="shared" si="354"/>
        <v>#DIV/0!</v>
      </c>
      <c r="S772" s="25" t="e">
        <f t="shared" si="355"/>
        <v>#DIV/0!</v>
      </c>
      <c r="T772" s="25" t="e">
        <f t="shared" si="356"/>
        <v>#DIV/0!</v>
      </c>
      <c r="U772" s="25" t="e">
        <f t="shared" si="357"/>
        <v>#DIV/0!</v>
      </c>
      <c r="V772" s="25" t="e">
        <f t="shared" si="373"/>
        <v>#DIV/0!</v>
      </c>
      <c r="W772" s="25" t="e">
        <f t="shared" si="373"/>
        <v>#DIV/0!</v>
      </c>
      <c r="X772" s="25" t="e">
        <f t="shared" si="358"/>
        <v>#DIV/0!</v>
      </c>
      <c r="Y772" s="25" t="e">
        <f t="shared" si="374"/>
        <v>#DIV/0!</v>
      </c>
      <c r="Z772" s="25" t="e">
        <f t="shared" si="374"/>
        <v>#DIV/0!</v>
      </c>
      <c r="AA772" s="25" t="e">
        <f t="shared" si="374"/>
        <v>#DIV/0!</v>
      </c>
      <c r="AB772" s="25" t="e">
        <f t="shared" si="374"/>
        <v>#DIV/0!</v>
      </c>
      <c r="AC772" s="25" t="e">
        <f t="shared" si="374"/>
        <v>#DIV/0!</v>
      </c>
      <c r="AD772" s="25" t="e">
        <f t="shared" si="375"/>
        <v>#DIV/0!</v>
      </c>
      <c r="AE772" s="25" t="e">
        <f t="shared" si="375"/>
        <v>#DIV/0!</v>
      </c>
      <c r="AF772" s="25" t="e">
        <f t="shared" si="376"/>
        <v>#DIV/0!</v>
      </c>
      <c r="AG772" s="25" t="e">
        <f t="shared" si="376"/>
        <v>#DIV/0!</v>
      </c>
    </row>
    <row r="773" spans="1:33" x14ac:dyDescent="0.25">
      <c r="A773" s="1">
        <f>'Тулуз-Пьерон'!A777</f>
        <v>0</v>
      </c>
      <c r="B773" s="1" t="e">
        <f>AVERAGE('Тулуз-Пьерон'!H777:Q777)</f>
        <v>#DIV/0!</v>
      </c>
      <c r="C773" s="1" t="e">
        <f>AVERAGE('Тулуз-Пьерон'!R777:AA777)</f>
        <v>#DIV/0!</v>
      </c>
      <c r="D773" s="26" t="e">
        <f t="shared" si="347"/>
        <v>#DIV/0!</v>
      </c>
      <c r="E773" s="26" t="e">
        <f>STDEV('Тулуз-Пьерон'!H777:Q777)</f>
        <v>#DIV/0!</v>
      </c>
      <c r="F773" s="26" t="e">
        <f>STDEV('Тулуз-Пьерон'!R777:AA777)</f>
        <v>#DIV/0!</v>
      </c>
      <c r="G773" s="26" t="e">
        <f>SQRT(RSQ('Тулуз-Пьерон'!H777:Q777,'Тулуз-Пьерон'!R777:AA777))</f>
        <v>#DIV/0!</v>
      </c>
      <c r="J773" s="25" t="e">
        <f t="shared" si="348"/>
        <v>#DIV/0!</v>
      </c>
      <c r="K773" s="25" t="e">
        <f t="shared" si="349"/>
        <v>#DIV/0!</v>
      </c>
      <c r="L773" s="25" t="e">
        <f t="shared" si="350"/>
        <v>#DIV/0!</v>
      </c>
      <c r="M773" s="25" t="e">
        <f t="shared" si="372"/>
        <v>#DIV/0!</v>
      </c>
      <c r="N773" s="25" t="e">
        <f t="shared" si="372"/>
        <v>#DIV/0!</v>
      </c>
      <c r="O773" s="25" t="e">
        <f t="shared" si="351"/>
        <v>#DIV/0!</v>
      </c>
      <c r="P773" s="25" t="e">
        <f t="shared" si="352"/>
        <v>#DIV/0!</v>
      </c>
      <c r="Q773" s="25" t="e">
        <f t="shared" si="353"/>
        <v>#DIV/0!</v>
      </c>
      <c r="R773" s="25" t="e">
        <f t="shared" si="354"/>
        <v>#DIV/0!</v>
      </c>
      <c r="S773" s="25" t="e">
        <f t="shared" si="355"/>
        <v>#DIV/0!</v>
      </c>
      <c r="T773" s="25" t="e">
        <f t="shared" si="356"/>
        <v>#DIV/0!</v>
      </c>
      <c r="U773" s="25" t="e">
        <f t="shared" si="357"/>
        <v>#DIV/0!</v>
      </c>
      <c r="V773" s="25" t="e">
        <f t="shared" si="373"/>
        <v>#DIV/0!</v>
      </c>
      <c r="W773" s="25" t="e">
        <f t="shared" si="373"/>
        <v>#DIV/0!</v>
      </c>
      <c r="X773" s="25" t="e">
        <f t="shared" si="358"/>
        <v>#DIV/0!</v>
      </c>
      <c r="Y773" s="25" t="e">
        <f t="shared" si="374"/>
        <v>#DIV/0!</v>
      </c>
      <c r="Z773" s="25" t="e">
        <f t="shared" si="374"/>
        <v>#DIV/0!</v>
      </c>
      <c r="AA773" s="25" t="e">
        <f t="shared" si="374"/>
        <v>#DIV/0!</v>
      </c>
      <c r="AB773" s="25" t="e">
        <f t="shared" si="374"/>
        <v>#DIV/0!</v>
      </c>
      <c r="AC773" s="25" t="e">
        <f t="shared" si="374"/>
        <v>#DIV/0!</v>
      </c>
      <c r="AD773" s="25" t="e">
        <f t="shared" si="375"/>
        <v>#DIV/0!</v>
      </c>
      <c r="AE773" s="25" t="e">
        <f t="shared" si="375"/>
        <v>#DIV/0!</v>
      </c>
      <c r="AF773" s="25" t="e">
        <f t="shared" si="376"/>
        <v>#DIV/0!</v>
      </c>
      <c r="AG773" s="25" t="e">
        <f t="shared" si="376"/>
        <v>#DIV/0!</v>
      </c>
    </row>
    <row r="774" spans="1:33" x14ac:dyDescent="0.25">
      <c r="A774" s="1">
        <f>'Тулуз-Пьерон'!A778</f>
        <v>0</v>
      </c>
      <c r="B774" s="1" t="e">
        <f>AVERAGE('Тулуз-Пьерон'!H778:Q778)</f>
        <v>#DIV/0!</v>
      </c>
      <c r="C774" s="1" t="e">
        <f>AVERAGE('Тулуз-Пьерон'!R778:AA778)</f>
        <v>#DIV/0!</v>
      </c>
      <c r="D774" s="26" t="e">
        <f t="shared" si="347"/>
        <v>#DIV/0!</v>
      </c>
      <c r="E774" s="26" t="e">
        <f>STDEV('Тулуз-Пьерон'!H778:Q778)</f>
        <v>#DIV/0!</v>
      </c>
      <c r="F774" s="26" t="e">
        <f>STDEV('Тулуз-Пьерон'!R778:AA778)</f>
        <v>#DIV/0!</v>
      </c>
      <c r="G774" s="26" t="e">
        <f>SQRT(RSQ('Тулуз-Пьерон'!H778:Q778,'Тулуз-Пьерон'!R778:AA778))</f>
        <v>#DIV/0!</v>
      </c>
      <c r="J774" s="25" t="e">
        <f t="shared" si="348"/>
        <v>#DIV/0!</v>
      </c>
      <c r="K774" s="25" t="e">
        <f t="shared" si="349"/>
        <v>#DIV/0!</v>
      </c>
      <c r="L774" s="25" t="e">
        <f t="shared" si="350"/>
        <v>#DIV/0!</v>
      </c>
      <c r="M774" s="25" t="e">
        <f t="shared" si="372"/>
        <v>#DIV/0!</v>
      </c>
      <c r="N774" s="25" t="e">
        <f t="shared" si="372"/>
        <v>#DIV/0!</v>
      </c>
      <c r="O774" s="25" t="e">
        <f t="shared" si="351"/>
        <v>#DIV/0!</v>
      </c>
      <c r="P774" s="25" t="e">
        <f t="shared" si="352"/>
        <v>#DIV/0!</v>
      </c>
      <c r="Q774" s="25" t="e">
        <f t="shared" si="353"/>
        <v>#DIV/0!</v>
      </c>
      <c r="R774" s="25" t="e">
        <f t="shared" si="354"/>
        <v>#DIV/0!</v>
      </c>
      <c r="S774" s="25" t="e">
        <f t="shared" si="355"/>
        <v>#DIV/0!</v>
      </c>
      <c r="T774" s="25" t="e">
        <f t="shared" si="356"/>
        <v>#DIV/0!</v>
      </c>
      <c r="U774" s="25" t="e">
        <f t="shared" si="357"/>
        <v>#DIV/0!</v>
      </c>
      <c r="V774" s="25" t="e">
        <f t="shared" si="373"/>
        <v>#DIV/0!</v>
      </c>
      <c r="W774" s="25" t="e">
        <f t="shared" si="373"/>
        <v>#DIV/0!</v>
      </c>
      <c r="X774" s="25" t="e">
        <f t="shared" si="358"/>
        <v>#DIV/0!</v>
      </c>
      <c r="Y774" s="25" t="e">
        <f t="shared" si="374"/>
        <v>#DIV/0!</v>
      </c>
      <c r="Z774" s="25" t="e">
        <f t="shared" si="374"/>
        <v>#DIV/0!</v>
      </c>
      <c r="AA774" s="25" t="e">
        <f t="shared" si="374"/>
        <v>#DIV/0!</v>
      </c>
      <c r="AB774" s="25" t="e">
        <f t="shared" si="374"/>
        <v>#DIV/0!</v>
      </c>
      <c r="AC774" s="25" t="e">
        <f t="shared" si="374"/>
        <v>#DIV/0!</v>
      </c>
      <c r="AD774" s="25" t="e">
        <f t="shared" si="375"/>
        <v>#DIV/0!</v>
      </c>
      <c r="AE774" s="25" t="e">
        <f t="shared" si="375"/>
        <v>#DIV/0!</v>
      </c>
      <c r="AF774" s="25" t="e">
        <f t="shared" si="376"/>
        <v>#DIV/0!</v>
      </c>
      <c r="AG774" s="25" t="e">
        <f t="shared" si="376"/>
        <v>#DIV/0!</v>
      </c>
    </row>
    <row r="775" spans="1:33" x14ac:dyDescent="0.25">
      <c r="A775" s="1">
        <f>'Тулуз-Пьерон'!A779</f>
        <v>0</v>
      </c>
      <c r="B775" s="1" t="e">
        <f>AVERAGE('Тулуз-Пьерон'!H779:Q779)</f>
        <v>#DIV/0!</v>
      </c>
      <c r="C775" s="1" t="e">
        <f>AVERAGE('Тулуз-Пьерон'!R779:AA779)</f>
        <v>#DIV/0!</v>
      </c>
      <c r="D775" s="26" t="e">
        <f t="shared" si="347"/>
        <v>#DIV/0!</v>
      </c>
      <c r="E775" s="26" t="e">
        <f>STDEV('Тулуз-Пьерон'!H779:Q779)</f>
        <v>#DIV/0!</v>
      </c>
      <c r="F775" s="26" t="e">
        <f>STDEV('Тулуз-Пьерон'!R779:AA779)</f>
        <v>#DIV/0!</v>
      </c>
      <c r="G775" s="26" t="e">
        <f>SQRT(RSQ('Тулуз-Пьерон'!H779:Q779,'Тулуз-Пьерон'!R779:AA779))</f>
        <v>#DIV/0!</v>
      </c>
      <c r="J775" s="25" t="e">
        <f t="shared" si="348"/>
        <v>#DIV/0!</v>
      </c>
      <c r="K775" s="25" t="e">
        <f t="shared" si="349"/>
        <v>#DIV/0!</v>
      </c>
      <c r="L775" s="25" t="e">
        <f t="shared" si="350"/>
        <v>#DIV/0!</v>
      </c>
      <c r="M775" s="25" t="e">
        <f t="shared" si="372"/>
        <v>#DIV/0!</v>
      </c>
      <c r="N775" s="25" t="e">
        <f t="shared" si="372"/>
        <v>#DIV/0!</v>
      </c>
      <c r="O775" s="25" t="e">
        <f t="shared" si="351"/>
        <v>#DIV/0!</v>
      </c>
      <c r="P775" s="25" t="e">
        <f t="shared" si="352"/>
        <v>#DIV/0!</v>
      </c>
      <c r="Q775" s="25" t="e">
        <f t="shared" si="353"/>
        <v>#DIV/0!</v>
      </c>
      <c r="R775" s="25" t="e">
        <f t="shared" si="354"/>
        <v>#DIV/0!</v>
      </c>
      <c r="S775" s="25" t="e">
        <f t="shared" si="355"/>
        <v>#DIV/0!</v>
      </c>
      <c r="T775" s="25" t="e">
        <f t="shared" si="356"/>
        <v>#DIV/0!</v>
      </c>
      <c r="U775" s="25" t="e">
        <f t="shared" si="357"/>
        <v>#DIV/0!</v>
      </c>
      <c r="V775" s="25" t="e">
        <f t="shared" si="373"/>
        <v>#DIV/0!</v>
      </c>
      <c r="W775" s="25" t="e">
        <f t="shared" si="373"/>
        <v>#DIV/0!</v>
      </c>
      <c r="X775" s="25" t="e">
        <f t="shared" si="358"/>
        <v>#DIV/0!</v>
      </c>
      <c r="Y775" s="25" t="e">
        <f t="shared" si="374"/>
        <v>#DIV/0!</v>
      </c>
      <c r="Z775" s="25" t="e">
        <f t="shared" si="374"/>
        <v>#DIV/0!</v>
      </c>
      <c r="AA775" s="25" t="e">
        <f t="shared" si="374"/>
        <v>#DIV/0!</v>
      </c>
      <c r="AB775" s="25" t="e">
        <f t="shared" si="374"/>
        <v>#DIV/0!</v>
      </c>
      <c r="AC775" s="25" t="e">
        <f t="shared" si="374"/>
        <v>#DIV/0!</v>
      </c>
      <c r="AD775" s="25" t="e">
        <f t="shared" si="375"/>
        <v>#DIV/0!</v>
      </c>
      <c r="AE775" s="25" t="e">
        <f t="shared" si="375"/>
        <v>#DIV/0!</v>
      </c>
      <c r="AF775" s="25" t="e">
        <f t="shared" si="376"/>
        <v>#DIV/0!</v>
      </c>
      <c r="AG775" s="25" t="e">
        <f t="shared" si="376"/>
        <v>#DIV/0!</v>
      </c>
    </row>
    <row r="776" spans="1:33" x14ac:dyDescent="0.25">
      <c r="A776" s="1">
        <f>'Тулуз-Пьерон'!A780</f>
        <v>0</v>
      </c>
      <c r="B776" s="1" t="e">
        <f>AVERAGE('Тулуз-Пьерон'!H780:Q780)</f>
        <v>#DIV/0!</v>
      </c>
      <c r="C776" s="1" t="e">
        <f>AVERAGE('Тулуз-Пьерон'!R780:AA780)</f>
        <v>#DIV/0!</v>
      </c>
      <c r="D776" s="26" t="e">
        <f t="shared" si="347"/>
        <v>#DIV/0!</v>
      </c>
      <c r="E776" s="26" t="e">
        <f>STDEV('Тулуз-Пьерон'!H780:Q780)</f>
        <v>#DIV/0!</v>
      </c>
      <c r="F776" s="26" t="e">
        <f>STDEV('Тулуз-Пьерон'!R780:AA780)</f>
        <v>#DIV/0!</v>
      </c>
      <c r="G776" s="26" t="e">
        <f>SQRT(RSQ('Тулуз-Пьерон'!H780:Q780,'Тулуз-Пьерон'!R780:AA780))</f>
        <v>#DIV/0!</v>
      </c>
      <c r="J776" s="25" t="e">
        <f t="shared" si="348"/>
        <v>#DIV/0!</v>
      </c>
      <c r="K776" s="25" t="e">
        <f t="shared" si="349"/>
        <v>#DIV/0!</v>
      </c>
      <c r="L776" s="25" t="e">
        <f t="shared" si="350"/>
        <v>#DIV/0!</v>
      </c>
      <c r="M776" s="25" t="e">
        <f t="shared" si="372"/>
        <v>#DIV/0!</v>
      </c>
      <c r="N776" s="25" t="e">
        <f t="shared" si="372"/>
        <v>#DIV/0!</v>
      </c>
      <c r="O776" s="25" t="e">
        <f t="shared" si="351"/>
        <v>#DIV/0!</v>
      </c>
      <c r="P776" s="25" t="e">
        <f t="shared" si="352"/>
        <v>#DIV/0!</v>
      </c>
      <c r="Q776" s="25" t="e">
        <f t="shared" si="353"/>
        <v>#DIV/0!</v>
      </c>
      <c r="R776" s="25" t="e">
        <f t="shared" si="354"/>
        <v>#DIV/0!</v>
      </c>
      <c r="S776" s="25" t="e">
        <f t="shared" si="355"/>
        <v>#DIV/0!</v>
      </c>
      <c r="T776" s="25" t="e">
        <f t="shared" si="356"/>
        <v>#DIV/0!</v>
      </c>
      <c r="U776" s="25" t="e">
        <f t="shared" si="357"/>
        <v>#DIV/0!</v>
      </c>
      <c r="V776" s="25" t="e">
        <f t="shared" si="373"/>
        <v>#DIV/0!</v>
      </c>
      <c r="W776" s="25" t="e">
        <f t="shared" si="373"/>
        <v>#DIV/0!</v>
      </c>
      <c r="X776" s="25" t="e">
        <f t="shared" si="358"/>
        <v>#DIV/0!</v>
      </c>
      <c r="Y776" s="25" t="e">
        <f t="shared" si="374"/>
        <v>#DIV/0!</v>
      </c>
      <c r="Z776" s="25" t="e">
        <f t="shared" si="374"/>
        <v>#DIV/0!</v>
      </c>
      <c r="AA776" s="25" t="e">
        <f t="shared" si="374"/>
        <v>#DIV/0!</v>
      </c>
      <c r="AB776" s="25" t="e">
        <f t="shared" si="374"/>
        <v>#DIV/0!</v>
      </c>
      <c r="AC776" s="25" t="e">
        <f t="shared" si="374"/>
        <v>#DIV/0!</v>
      </c>
      <c r="AD776" s="25" t="e">
        <f t="shared" si="375"/>
        <v>#DIV/0!</v>
      </c>
      <c r="AE776" s="25" t="e">
        <f t="shared" si="375"/>
        <v>#DIV/0!</v>
      </c>
      <c r="AF776" s="25" t="e">
        <f t="shared" si="376"/>
        <v>#DIV/0!</v>
      </c>
      <c r="AG776" s="25" t="e">
        <f t="shared" si="376"/>
        <v>#DIV/0!</v>
      </c>
    </row>
    <row r="777" spans="1:33" x14ac:dyDescent="0.25">
      <c r="A777" s="1">
        <f>'Тулуз-Пьерон'!A781</f>
        <v>0</v>
      </c>
      <c r="B777" s="1" t="e">
        <f>AVERAGE('Тулуз-Пьерон'!H781:Q781)</f>
        <v>#DIV/0!</v>
      </c>
      <c r="C777" s="1" t="e">
        <f>AVERAGE('Тулуз-Пьерон'!R781:AA781)</f>
        <v>#DIV/0!</v>
      </c>
      <c r="D777" s="26" t="e">
        <f t="shared" si="347"/>
        <v>#DIV/0!</v>
      </c>
      <c r="E777" s="26" t="e">
        <f>STDEV('Тулуз-Пьерон'!H781:Q781)</f>
        <v>#DIV/0!</v>
      </c>
      <c r="F777" s="26" t="e">
        <f>STDEV('Тулуз-Пьерон'!R781:AA781)</f>
        <v>#DIV/0!</v>
      </c>
      <c r="G777" s="26" t="e">
        <f>SQRT(RSQ('Тулуз-Пьерон'!H781:Q781,'Тулуз-Пьерон'!R781:AA781))</f>
        <v>#DIV/0!</v>
      </c>
      <c r="J777" s="25" t="e">
        <f t="shared" si="348"/>
        <v>#DIV/0!</v>
      </c>
      <c r="K777" s="25" t="e">
        <f t="shared" si="349"/>
        <v>#DIV/0!</v>
      </c>
      <c r="L777" s="25" t="e">
        <f t="shared" si="350"/>
        <v>#DIV/0!</v>
      </c>
      <c r="M777" s="25" t="e">
        <f t="shared" si="372"/>
        <v>#DIV/0!</v>
      </c>
      <c r="N777" s="25" t="e">
        <f t="shared" si="372"/>
        <v>#DIV/0!</v>
      </c>
      <c r="O777" s="25" t="e">
        <f t="shared" si="351"/>
        <v>#DIV/0!</v>
      </c>
      <c r="P777" s="25" t="e">
        <f t="shared" si="352"/>
        <v>#DIV/0!</v>
      </c>
      <c r="Q777" s="25" t="e">
        <f t="shared" si="353"/>
        <v>#DIV/0!</v>
      </c>
      <c r="R777" s="25" t="e">
        <f t="shared" si="354"/>
        <v>#DIV/0!</v>
      </c>
      <c r="S777" s="25" t="e">
        <f t="shared" si="355"/>
        <v>#DIV/0!</v>
      </c>
      <c r="T777" s="25" t="e">
        <f t="shared" si="356"/>
        <v>#DIV/0!</v>
      </c>
      <c r="U777" s="25" t="e">
        <f t="shared" si="357"/>
        <v>#DIV/0!</v>
      </c>
      <c r="V777" s="25" t="e">
        <f t="shared" si="373"/>
        <v>#DIV/0!</v>
      </c>
      <c r="W777" s="25" t="e">
        <f t="shared" si="373"/>
        <v>#DIV/0!</v>
      </c>
      <c r="X777" s="25" t="e">
        <f t="shared" si="358"/>
        <v>#DIV/0!</v>
      </c>
      <c r="Y777" s="25" t="e">
        <f t="shared" si="374"/>
        <v>#DIV/0!</v>
      </c>
      <c r="Z777" s="25" t="e">
        <f t="shared" si="374"/>
        <v>#DIV/0!</v>
      </c>
      <c r="AA777" s="25" t="e">
        <f t="shared" si="374"/>
        <v>#DIV/0!</v>
      </c>
      <c r="AB777" s="25" t="e">
        <f t="shared" si="374"/>
        <v>#DIV/0!</v>
      </c>
      <c r="AC777" s="25" t="e">
        <f t="shared" si="374"/>
        <v>#DIV/0!</v>
      </c>
      <c r="AD777" s="25" t="e">
        <f t="shared" si="375"/>
        <v>#DIV/0!</v>
      </c>
      <c r="AE777" s="25" t="e">
        <f t="shared" si="375"/>
        <v>#DIV/0!</v>
      </c>
      <c r="AF777" s="25" t="e">
        <f t="shared" si="376"/>
        <v>#DIV/0!</v>
      </c>
      <c r="AG777" s="25" t="e">
        <f t="shared" si="376"/>
        <v>#DIV/0!</v>
      </c>
    </row>
    <row r="778" spans="1:33" x14ac:dyDescent="0.25">
      <c r="A778" s="1">
        <f>'Тулуз-Пьерон'!A782</f>
        <v>0</v>
      </c>
      <c r="B778" s="1" t="e">
        <f>AVERAGE('Тулуз-Пьерон'!H782:Q782)</f>
        <v>#DIV/0!</v>
      </c>
      <c r="C778" s="1" t="e">
        <f>AVERAGE('Тулуз-Пьерон'!R782:AA782)</f>
        <v>#DIV/0!</v>
      </c>
      <c r="D778" s="26" t="e">
        <f t="shared" si="347"/>
        <v>#DIV/0!</v>
      </c>
      <c r="E778" s="26" t="e">
        <f>STDEV('Тулуз-Пьерон'!H782:Q782)</f>
        <v>#DIV/0!</v>
      </c>
      <c r="F778" s="26" t="e">
        <f>STDEV('Тулуз-Пьерон'!R782:AA782)</f>
        <v>#DIV/0!</v>
      </c>
      <c r="G778" s="26" t="e">
        <f>SQRT(RSQ('Тулуз-Пьерон'!H782:Q782,'Тулуз-Пьерон'!R782:AA782))</f>
        <v>#DIV/0!</v>
      </c>
      <c r="J778" s="25" t="e">
        <f t="shared" si="348"/>
        <v>#DIV/0!</v>
      </c>
      <c r="K778" s="25" t="e">
        <f t="shared" si="349"/>
        <v>#DIV/0!</v>
      </c>
      <c r="L778" s="25" t="e">
        <f t="shared" si="350"/>
        <v>#DIV/0!</v>
      </c>
      <c r="M778" s="25" t="e">
        <f t="shared" si="372"/>
        <v>#DIV/0!</v>
      </c>
      <c r="N778" s="25" t="e">
        <f t="shared" si="372"/>
        <v>#DIV/0!</v>
      </c>
      <c r="O778" s="25" t="e">
        <f t="shared" si="351"/>
        <v>#DIV/0!</v>
      </c>
      <c r="P778" s="25" t="e">
        <f t="shared" si="352"/>
        <v>#DIV/0!</v>
      </c>
      <c r="Q778" s="25" t="e">
        <f t="shared" si="353"/>
        <v>#DIV/0!</v>
      </c>
      <c r="R778" s="25" t="e">
        <f t="shared" si="354"/>
        <v>#DIV/0!</v>
      </c>
      <c r="S778" s="25" t="e">
        <f t="shared" si="355"/>
        <v>#DIV/0!</v>
      </c>
      <c r="T778" s="25" t="e">
        <f t="shared" si="356"/>
        <v>#DIV/0!</v>
      </c>
      <c r="U778" s="25" t="e">
        <f t="shared" si="357"/>
        <v>#DIV/0!</v>
      </c>
      <c r="V778" s="25" t="e">
        <f t="shared" si="373"/>
        <v>#DIV/0!</v>
      </c>
      <c r="W778" s="25" t="e">
        <f t="shared" si="373"/>
        <v>#DIV/0!</v>
      </c>
      <c r="X778" s="25" t="e">
        <f t="shared" si="358"/>
        <v>#DIV/0!</v>
      </c>
      <c r="Y778" s="25" t="e">
        <f t="shared" si="374"/>
        <v>#DIV/0!</v>
      </c>
      <c r="Z778" s="25" t="e">
        <f t="shared" si="374"/>
        <v>#DIV/0!</v>
      </c>
      <c r="AA778" s="25" t="e">
        <f t="shared" si="374"/>
        <v>#DIV/0!</v>
      </c>
      <c r="AB778" s="25" t="e">
        <f t="shared" si="374"/>
        <v>#DIV/0!</v>
      </c>
      <c r="AC778" s="25" t="e">
        <f t="shared" si="374"/>
        <v>#DIV/0!</v>
      </c>
      <c r="AD778" s="25" t="e">
        <f t="shared" si="375"/>
        <v>#DIV/0!</v>
      </c>
      <c r="AE778" s="25" t="e">
        <f t="shared" si="375"/>
        <v>#DIV/0!</v>
      </c>
      <c r="AF778" s="25" t="e">
        <f t="shared" si="376"/>
        <v>#DIV/0!</v>
      </c>
      <c r="AG778" s="25" t="e">
        <f t="shared" si="376"/>
        <v>#DIV/0!</v>
      </c>
    </row>
    <row r="779" spans="1:33" x14ac:dyDescent="0.25">
      <c r="A779" s="1">
        <f>'Тулуз-Пьерон'!A783</f>
        <v>0</v>
      </c>
      <c r="B779" s="1" t="e">
        <f>AVERAGE('Тулуз-Пьерон'!H783:Q783)</f>
        <v>#DIV/0!</v>
      </c>
      <c r="C779" s="1" t="e">
        <f>AVERAGE('Тулуз-Пьерон'!R783:AA783)</f>
        <v>#DIV/0!</v>
      </c>
      <c r="D779" s="26" t="e">
        <f t="shared" ref="D779:D842" si="377">(B779-C779)/B779</f>
        <v>#DIV/0!</v>
      </c>
      <c r="E779" s="26" t="e">
        <f>STDEV('Тулуз-Пьерон'!H783:Q783)</f>
        <v>#DIV/0!</v>
      </c>
      <c r="F779" s="26" t="e">
        <f>STDEV('Тулуз-Пьерон'!R783:AA783)</f>
        <v>#DIV/0!</v>
      </c>
      <c r="G779" s="26" t="e">
        <f>SQRT(RSQ('Тулуз-Пьерон'!H783:Q783,'Тулуз-Пьерон'!R783:AA783))</f>
        <v>#DIV/0!</v>
      </c>
      <c r="J779" s="25" t="e">
        <f t="shared" ref="J779:J842" si="378">IF(AND($B779&gt;0,$B779&lt;=14),"ПАТОЛОГИЯ",IF(AND($B779&gt;14,$B779&lt;=17),"Слабая",IF(AND($B779&gt;17,$B779&lt;=29),"Средняя",IF(AND($B779&gt;29,$B779&lt;=39),"Хорошая",IF($B779&gt;39,"Высокая","ОШИБКА")))))</f>
        <v>#DIV/0!</v>
      </c>
      <c r="K779" s="25" t="e">
        <f t="shared" ref="K779:K842" si="379">IF(AND($B779&gt;0,$B779&lt;=19),"ПАТОЛОГИЯ",IF(AND($B779&gt;19,$B779&lt;=27),"Слабая",IF(AND($B779&gt;27,$B779&lt;=36),"Средняя",IF(AND($B779&gt;36,$B779&lt;=44),"Хорошая",IF($B779&gt;44,"Высокая","ОШИБКА")))))</f>
        <v>#DIV/0!</v>
      </c>
      <c r="L779" s="25" t="e">
        <f t="shared" ref="L779:L842" si="380">IF(AND($B779&gt;0,$B779&lt;=22),"ПАТОЛОГИЯ",IF(AND($B779&gt;22,$B779&lt;=32),"Слабая",IF(AND($B779&gt;32,$B779&lt;=41),"Средняя",IF(AND($B779&gt;41,$B779&lt;=57),"Хорошая",IF($B779&gt;57,"Высокая","ОШИБКА")))))</f>
        <v>#DIV/0!</v>
      </c>
      <c r="M779" s="25" t="e">
        <f t="shared" si="372"/>
        <v>#DIV/0!</v>
      </c>
      <c r="N779" s="25" t="e">
        <f t="shared" si="372"/>
        <v>#DIV/0!</v>
      </c>
      <c r="O779" s="25" t="e">
        <f t="shared" ref="O779:O842" si="381">IF(AND($B779&gt;0,$B779&lt;=19),"ПАТОЛОГИЯ",IF(AND($B779&gt;19,$B779&lt;=29),"Слабая",IF(AND($B779&gt;29,$B779&lt;=39),"Средняя",IF(AND($B779&gt;39,$B779&lt;=50),"Хорошая",IF($B779&gt;50,"Высокая","ОШИБКА")))))</f>
        <v>#DIV/0!</v>
      </c>
      <c r="P779" s="25" t="e">
        <f t="shared" ref="P779:P842" si="382">IF(AND($B779&gt;0,$B779&lt;=24),"ПАТОЛОГИЯ",IF(AND($B779&gt;24,$B779&lt;=31),"Слабая",IF(AND($B779&gt;31,$B779&lt;=41),"Средняя",IF(AND($B779&gt;41,$B779&lt;=55),"Хорошая",IF($B779&gt;55,"Высокая","ОШИБКА")))))</f>
        <v>#DIV/0!</v>
      </c>
      <c r="Q779" s="25" t="e">
        <f t="shared" ref="Q779:Q842" si="383">IF(AND($B779&gt;0,$B779&lt;=36),"Слабая",IF(AND($B779&gt;36,$B779&lt;=45),"Средняя",IF(AND($B779&gt;45,$B779&lt;=57),"Хорошая",IF($B779&gt;57,"Высокая","ОШИБКА"))))</f>
        <v>#DIV/0!</v>
      </c>
      <c r="R779" s="25" t="e">
        <f t="shared" ref="R779:R842" si="384">IF(AND($B779&gt;0,$B779&lt;=38),"Слабая",IF(AND($B779&gt;38,$B779&lt;=48),"Средняя",IF(AND($B779&gt;48,$B779&lt;=59),"Хорошая",IF($B779&gt;59,"Высокая","ОШИБКА"))))</f>
        <v>#DIV/0!</v>
      </c>
      <c r="S779" s="25" t="e">
        <f t="shared" ref="S779:S842" si="385">IF(AND($B779&gt;0,$B779&lt;=40),"Слабая",IF(AND($B779&gt;40,$B779&lt;=50),"Средняя",IF(AND($B779&gt;50,$B779&lt;=64),"Хорошая",IF($B779&gt;64,"Высокая","ОШИБКА"))))</f>
        <v>#DIV/0!</v>
      </c>
      <c r="T779" s="25" t="e">
        <f t="shared" ref="T779:T842" si="386">IF(AND($B779&gt;0,$B779&lt;=44),"Слабая",IF(AND($B779&gt;44,$B779&lt;=54),"Средняя",IF(AND($B779&gt;54,$B779&lt;=69),"Хорошая",IF($B779&gt;69,"Высокая","ОШИБКА"))))</f>
        <v>#DIV/0!</v>
      </c>
      <c r="U779" s="25" t="e">
        <f t="shared" ref="U779:U842" si="387">IF(AND($B779&gt;0,$B779&lt;=49),"Слабая",IF(AND($B779&gt;49,$B779&lt;=62),"Средняя",IF(AND($B779&gt;62,$B779&lt;=77),"Хорошая",IF($B779&gt;77,"Высокая","ОШИБКА"))))</f>
        <v>#DIV/0!</v>
      </c>
      <c r="V779" s="25" t="e">
        <f t="shared" si="373"/>
        <v>#DIV/0!</v>
      </c>
      <c r="W779" s="25" t="e">
        <f t="shared" si="373"/>
        <v>#DIV/0!</v>
      </c>
      <c r="X779" s="25" t="e">
        <f t="shared" ref="X779:X842" si="388">IF(AND($D779&gt;0,$D779&lt;=0.89),"ПАТОЛОГИЯ",IF(AND($D779&gt;0.89,$D779&lt;=0.91),"Слабая",IF(AND($D779&gt;91,$D779&lt;=0.95),"Средняя",IF(AND($D779&gt;0.95,$D779&lt;=0.97),"Хорошая",IF(AND($D779&gt;0.97,$D779&lt;=1),"Высокая","ОШИБКА")))))</f>
        <v>#DIV/0!</v>
      </c>
      <c r="Y779" s="25" t="e">
        <f t="shared" si="374"/>
        <v>#DIV/0!</v>
      </c>
      <c r="Z779" s="25" t="e">
        <f t="shared" si="374"/>
        <v>#DIV/0!</v>
      </c>
      <c r="AA779" s="25" t="e">
        <f t="shared" si="374"/>
        <v>#DIV/0!</v>
      </c>
      <c r="AB779" s="25" t="e">
        <f t="shared" si="374"/>
        <v>#DIV/0!</v>
      </c>
      <c r="AC779" s="25" t="e">
        <f t="shared" si="374"/>
        <v>#DIV/0!</v>
      </c>
      <c r="AD779" s="25" t="e">
        <f t="shared" si="375"/>
        <v>#DIV/0!</v>
      </c>
      <c r="AE779" s="25" t="e">
        <f t="shared" si="375"/>
        <v>#DIV/0!</v>
      </c>
      <c r="AF779" s="25" t="e">
        <f t="shared" si="376"/>
        <v>#DIV/0!</v>
      </c>
      <c r="AG779" s="25" t="e">
        <f t="shared" si="376"/>
        <v>#DIV/0!</v>
      </c>
    </row>
    <row r="780" spans="1:33" x14ac:dyDescent="0.25">
      <c r="A780" s="1">
        <f>'Тулуз-Пьерон'!A784</f>
        <v>0</v>
      </c>
      <c r="B780" s="1" t="e">
        <f>AVERAGE('Тулуз-Пьерон'!H784:Q784)</f>
        <v>#DIV/0!</v>
      </c>
      <c r="C780" s="1" t="e">
        <f>AVERAGE('Тулуз-Пьерон'!R784:AA784)</f>
        <v>#DIV/0!</v>
      </c>
      <c r="D780" s="26" t="e">
        <f t="shared" si="377"/>
        <v>#DIV/0!</v>
      </c>
      <c r="E780" s="26" t="e">
        <f>STDEV('Тулуз-Пьерон'!H784:Q784)</f>
        <v>#DIV/0!</v>
      </c>
      <c r="F780" s="26" t="e">
        <f>STDEV('Тулуз-Пьерон'!R784:AA784)</f>
        <v>#DIV/0!</v>
      </c>
      <c r="G780" s="26" t="e">
        <f>SQRT(RSQ('Тулуз-Пьерон'!H784:Q784,'Тулуз-Пьерон'!R784:AA784))</f>
        <v>#DIV/0!</v>
      </c>
      <c r="J780" s="25" t="e">
        <f t="shared" si="378"/>
        <v>#DIV/0!</v>
      </c>
      <c r="K780" s="25" t="e">
        <f t="shared" si="379"/>
        <v>#DIV/0!</v>
      </c>
      <c r="L780" s="25" t="e">
        <f t="shared" si="380"/>
        <v>#DIV/0!</v>
      </c>
      <c r="M780" s="25" t="e">
        <f t="shared" si="372"/>
        <v>#DIV/0!</v>
      </c>
      <c r="N780" s="25" t="e">
        <f t="shared" si="372"/>
        <v>#DIV/0!</v>
      </c>
      <c r="O780" s="25" t="e">
        <f t="shared" si="381"/>
        <v>#DIV/0!</v>
      </c>
      <c r="P780" s="25" t="e">
        <f t="shared" si="382"/>
        <v>#DIV/0!</v>
      </c>
      <c r="Q780" s="25" t="e">
        <f t="shared" si="383"/>
        <v>#DIV/0!</v>
      </c>
      <c r="R780" s="25" t="e">
        <f t="shared" si="384"/>
        <v>#DIV/0!</v>
      </c>
      <c r="S780" s="25" t="e">
        <f t="shared" si="385"/>
        <v>#DIV/0!</v>
      </c>
      <c r="T780" s="25" t="e">
        <f t="shared" si="386"/>
        <v>#DIV/0!</v>
      </c>
      <c r="U780" s="25" t="e">
        <f t="shared" si="387"/>
        <v>#DIV/0!</v>
      </c>
      <c r="V780" s="25" t="e">
        <f t="shared" si="373"/>
        <v>#DIV/0!</v>
      </c>
      <c r="W780" s="25" t="e">
        <f t="shared" si="373"/>
        <v>#DIV/0!</v>
      </c>
      <c r="X780" s="25" t="e">
        <f t="shared" si="388"/>
        <v>#DIV/0!</v>
      </c>
      <c r="Y780" s="25" t="e">
        <f t="shared" si="374"/>
        <v>#DIV/0!</v>
      </c>
      <c r="Z780" s="25" t="e">
        <f t="shared" si="374"/>
        <v>#DIV/0!</v>
      </c>
      <c r="AA780" s="25" t="e">
        <f t="shared" si="374"/>
        <v>#DIV/0!</v>
      </c>
      <c r="AB780" s="25" t="e">
        <f t="shared" si="374"/>
        <v>#DIV/0!</v>
      </c>
      <c r="AC780" s="25" t="e">
        <f t="shared" si="374"/>
        <v>#DIV/0!</v>
      </c>
      <c r="AD780" s="25" t="e">
        <f t="shared" si="375"/>
        <v>#DIV/0!</v>
      </c>
      <c r="AE780" s="25" t="e">
        <f t="shared" si="375"/>
        <v>#DIV/0!</v>
      </c>
      <c r="AF780" s="25" t="e">
        <f t="shared" si="376"/>
        <v>#DIV/0!</v>
      </c>
      <c r="AG780" s="25" t="e">
        <f t="shared" si="376"/>
        <v>#DIV/0!</v>
      </c>
    </row>
    <row r="781" spans="1:33" x14ac:dyDescent="0.25">
      <c r="A781" s="1">
        <f>'Тулуз-Пьерон'!A785</f>
        <v>0</v>
      </c>
      <c r="B781" s="1" t="e">
        <f>AVERAGE('Тулуз-Пьерон'!H785:Q785)</f>
        <v>#DIV/0!</v>
      </c>
      <c r="C781" s="1" t="e">
        <f>AVERAGE('Тулуз-Пьерон'!R785:AA785)</f>
        <v>#DIV/0!</v>
      </c>
      <c r="D781" s="26" t="e">
        <f t="shared" si="377"/>
        <v>#DIV/0!</v>
      </c>
      <c r="E781" s="26" t="e">
        <f>STDEV('Тулуз-Пьерон'!H785:Q785)</f>
        <v>#DIV/0!</v>
      </c>
      <c r="F781" s="26" t="e">
        <f>STDEV('Тулуз-Пьерон'!R785:AA785)</f>
        <v>#DIV/0!</v>
      </c>
      <c r="G781" s="26" t="e">
        <f>SQRT(RSQ('Тулуз-Пьерон'!H785:Q785,'Тулуз-Пьерон'!R785:AA785))</f>
        <v>#DIV/0!</v>
      </c>
      <c r="J781" s="25" t="e">
        <f t="shared" si="378"/>
        <v>#DIV/0!</v>
      </c>
      <c r="K781" s="25" t="e">
        <f t="shared" si="379"/>
        <v>#DIV/0!</v>
      </c>
      <c r="L781" s="25" t="e">
        <f t="shared" si="380"/>
        <v>#DIV/0!</v>
      </c>
      <c r="M781" s="25" t="e">
        <f t="shared" si="372"/>
        <v>#DIV/0!</v>
      </c>
      <c r="N781" s="25" t="e">
        <f t="shared" si="372"/>
        <v>#DIV/0!</v>
      </c>
      <c r="O781" s="25" t="e">
        <f t="shared" si="381"/>
        <v>#DIV/0!</v>
      </c>
      <c r="P781" s="25" t="e">
        <f t="shared" si="382"/>
        <v>#DIV/0!</v>
      </c>
      <c r="Q781" s="25" t="e">
        <f t="shared" si="383"/>
        <v>#DIV/0!</v>
      </c>
      <c r="R781" s="25" t="e">
        <f t="shared" si="384"/>
        <v>#DIV/0!</v>
      </c>
      <c r="S781" s="25" t="e">
        <f t="shared" si="385"/>
        <v>#DIV/0!</v>
      </c>
      <c r="T781" s="25" t="e">
        <f t="shared" si="386"/>
        <v>#DIV/0!</v>
      </c>
      <c r="U781" s="25" t="e">
        <f t="shared" si="387"/>
        <v>#DIV/0!</v>
      </c>
      <c r="V781" s="25" t="e">
        <f t="shared" si="373"/>
        <v>#DIV/0!</v>
      </c>
      <c r="W781" s="25" t="e">
        <f t="shared" si="373"/>
        <v>#DIV/0!</v>
      </c>
      <c r="X781" s="25" t="e">
        <f t="shared" si="388"/>
        <v>#DIV/0!</v>
      </c>
      <c r="Y781" s="25" t="e">
        <f t="shared" ref="Y781:AC790" si="389">IF(AND($D781&gt;0,$D781&lt;=0.89),"ПАТОЛОГИЯ",IF(AND($D781&gt;0.89,$D781&lt;=0.91),"Слабая",IF(AND($D781&gt;91,$D781&lt;=0.93),"Средняя",IF(AND($D781&gt;0.93,$D781&lt;=0.96),"Хорошая",IF(AND($D781&gt;0.96,$D781&lt;=1),"Высокая","ОШИБКА")))))</f>
        <v>#DIV/0!</v>
      </c>
      <c r="Z781" s="25" t="e">
        <f t="shared" si="389"/>
        <v>#DIV/0!</v>
      </c>
      <c r="AA781" s="25" t="e">
        <f t="shared" si="389"/>
        <v>#DIV/0!</v>
      </c>
      <c r="AB781" s="25" t="e">
        <f t="shared" si="389"/>
        <v>#DIV/0!</v>
      </c>
      <c r="AC781" s="25" t="e">
        <f t="shared" si="389"/>
        <v>#DIV/0!</v>
      </c>
      <c r="AD781" s="25" t="e">
        <f t="shared" si="375"/>
        <v>#DIV/0!</v>
      </c>
      <c r="AE781" s="25" t="e">
        <f t="shared" si="375"/>
        <v>#DIV/0!</v>
      </c>
      <c r="AF781" s="25" t="e">
        <f t="shared" si="376"/>
        <v>#DIV/0!</v>
      </c>
      <c r="AG781" s="25" t="e">
        <f t="shared" si="376"/>
        <v>#DIV/0!</v>
      </c>
    </row>
    <row r="782" spans="1:33" x14ac:dyDescent="0.25">
      <c r="A782" s="1">
        <f>'Тулуз-Пьерон'!A786</f>
        <v>0</v>
      </c>
      <c r="B782" s="1" t="e">
        <f>AVERAGE('Тулуз-Пьерон'!H786:Q786)</f>
        <v>#DIV/0!</v>
      </c>
      <c r="C782" s="1" t="e">
        <f>AVERAGE('Тулуз-Пьерон'!R786:AA786)</f>
        <v>#DIV/0!</v>
      </c>
      <c r="D782" s="26" t="e">
        <f t="shared" si="377"/>
        <v>#DIV/0!</v>
      </c>
      <c r="E782" s="26" t="e">
        <f>STDEV('Тулуз-Пьерон'!H786:Q786)</f>
        <v>#DIV/0!</v>
      </c>
      <c r="F782" s="26" t="e">
        <f>STDEV('Тулуз-Пьерон'!R786:AA786)</f>
        <v>#DIV/0!</v>
      </c>
      <c r="G782" s="26" t="e">
        <f>SQRT(RSQ('Тулуз-Пьерон'!H786:Q786,'Тулуз-Пьерон'!R786:AA786))</f>
        <v>#DIV/0!</v>
      </c>
      <c r="J782" s="25" t="e">
        <f t="shared" si="378"/>
        <v>#DIV/0!</v>
      </c>
      <c r="K782" s="25" t="e">
        <f t="shared" si="379"/>
        <v>#DIV/0!</v>
      </c>
      <c r="L782" s="25" t="e">
        <f t="shared" si="380"/>
        <v>#DIV/0!</v>
      </c>
      <c r="M782" s="25" t="e">
        <f t="shared" si="372"/>
        <v>#DIV/0!</v>
      </c>
      <c r="N782" s="25" t="e">
        <f t="shared" si="372"/>
        <v>#DIV/0!</v>
      </c>
      <c r="O782" s="25" t="e">
        <f t="shared" si="381"/>
        <v>#DIV/0!</v>
      </c>
      <c r="P782" s="25" t="e">
        <f t="shared" si="382"/>
        <v>#DIV/0!</v>
      </c>
      <c r="Q782" s="25" t="e">
        <f t="shared" si="383"/>
        <v>#DIV/0!</v>
      </c>
      <c r="R782" s="25" t="e">
        <f t="shared" si="384"/>
        <v>#DIV/0!</v>
      </c>
      <c r="S782" s="25" t="e">
        <f t="shared" si="385"/>
        <v>#DIV/0!</v>
      </c>
      <c r="T782" s="25" t="e">
        <f t="shared" si="386"/>
        <v>#DIV/0!</v>
      </c>
      <c r="U782" s="25" t="e">
        <f t="shared" si="387"/>
        <v>#DIV/0!</v>
      </c>
      <c r="V782" s="25" t="e">
        <f t="shared" si="373"/>
        <v>#DIV/0!</v>
      </c>
      <c r="W782" s="25" t="e">
        <f t="shared" si="373"/>
        <v>#DIV/0!</v>
      </c>
      <c r="X782" s="25" t="e">
        <f t="shared" si="388"/>
        <v>#DIV/0!</v>
      </c>
      <c r="Y782" s="25" t="e">
        <f t="shared" si="389"/>
        <v>#DIV/0!</v>
      </c>
      <c r="Z782" s="25" t="e">
        <f t="shared" si="389"/>
        <v>#DIV/0!</v>
      </c>
      <c r="AA782" s="25" t="e">
        <f t="shared" si="389"/>
        <v>#DIV/0!</v>
      </c>
      <c r="AB782" s="25" t="e">
        <f t="shared" si="389"/>
        <v>#DIV/0!</v>
      </c>
      <c r="AC782" s="25" t="e">
        <f t="shared" si="389"/>
        <v>#DIV/0!</v>
      </c>
      <c r="AD782" s="25" t="e">
        <f t="shared" si="375"/>
        <v>#DIV/0!</v>
      </c>
      <c r="AE782" s="25" t="e">
        <f t="shared" si="375"/>
        <v>#DIV/0!</v>
      </c>
      <c r="AF782" s="25" t="e">
        <f t="shared" si="376"/>
        <v>#DIV/0!</v>
      </c>
      <c r="AG782" s="25" t="e">
        <f t="shared" si="376"/>
        <v>#DIV/0!</v>
      </c>
    </row>
    <row r="783" spans="1:33" x14ac:dyDescent="0.25">
      <c r="A783" s="1">
        <f>'Тулуз-Пьерон'!A787</f>
        <v>0</v>
      </c>
      <c r="B783" s="1" t="e">
        <f>AVERAGE('Тулуз-Пьерон'!H787:Q787)</f>
        <v>#DIV/0!</v>
      </c>
      <c r="C783" s="1" t="e">
        <f>AVERAGE('Тулуз-Пьерон'!R787:AA787)</f>
        <v>#DIV/0!</v>
      </c>
      <c r="D783" s="26" t="e">
        <f t="shared" si="377"/>
        <v>#DIV/0!</v>
      </c>
      <c r="E783" s="26" t="e">
        <f>STDEV('Тулуз-Пьерон'!H787:Q787)</f>
        <v>#DIV/0!</v>
      </c>
      <c r="F783" s="26" t="e">
        <f>STDEV('Тулуз-Пьерон'!R787:AA787)</f>
        <v>#DIV/0!</v>
      </c>
      <c r="G783" s="26" t="e">
        <f>SQRT(RSQ('Тулуз-Пьерон'!H787:Q787,'Тулуз-Пьерон'!R787:AA787))</f>
        <v>#DIV/0!</v>
      </c>
      <c r="J783" s="25" t="e">
        <f t="shared" si="378"/>
        <v>#DIV/0!</v>
      </c>
      <c r="K783" s="25" t="e">
        <f t="shared" si="379"/>
        <v>#DIV/0!</v>
      </c>
      <c r="L783" s="25" t="e">
        <f t="shared" si="380"/>
        <v>#DIV/0!</v>
      </c>
      <c r="M783" s="25" t="e">
        <f t="shared" si="372"/>
        <v>#DIV/0!</v>
      </c>
      <c r="N783" s="25" t="e">
        <f t="shared" si="372"/>
        <v>#DIV/0!</v>
      </c>
      <c r="O783" s="25" t="e">
        <f t="shared" si="381"/>
        <v>#DIV/0!</v>
      </c>
      <c r="P783" s="25" t="e">
        <f t="shared" si="382"/>
        <v>#DIV/0!</v>
      </c>
      <c r="Q783" s="25" t="e">
        <f t="shared" si="383"/>
        <v>#DIV/0!</v>
      </c>
      <c r="R783" s="25" t="e">
        <f t="shared" si="384"/>
        <v>#DIV/0!</v>
      </c>
      <c r="S783" s="25" t="e">
        <f t="shared" si="385"/>
        <v>#DIV/0!</v>
      </c>
      <c r="T783" s="25" t="e">
        <f t="shared" si="386"/>
        <v>#DIV/0!</v>
      </c>
      <c r="U783" s="25" t="e">
        <f t="shared" si="387"/>
        <v>#DIV/0!</v>
      </c>
      <c r="V783" s="25" t="e">
        <f t="shared" si="373"/>
        <v>#DIV/0!</v>
      </c>
      <c r="W783" s="25" t="e">
        <f t="shared" si="373"/>
        <v>#DIV/0!</v>
      </c>
      <c r="X783" s="25" t="e">
        <f t="shared" si="388"/>
        <v>#DIV/0!</v>
      </c>
      <c r="Y783" s="25" t="e">
        <f t="shared" si="389"/>
        <v>#DIV/0!</v>
      </c>
      <c r="Z783" s="25" t="e">
        <f t="shared" si="389"/>
        <v>#DIV/0!</v>
      </c>
      <c r="AA783" s="25" t="e">
        <f t="shared" si="389"/>
        <v>#DIV/0!</v>
      </c>
      <c r="AB783" s="25" t="e">
        <f t="shared" si="389"/>
        <v>#DIV/0!</v>
      </c>
      <c r="AC783" s="25" t="e">
        <f t="shared" si="389"/>
        <v>#DIV/0!</v>
      </c>
      <c r="AD783" s="25" t="e">
        <f t="shared" si="375"/>
        <v>#DIV/0!</v>
      </c>
      <c r="AE783" s="25" t="e">
        <f t="shared" si="375"/>
        <v>#DIV/0!</v>
      </c>
      <c r="AF783" s="25" t="e">
        <f t="shared" si="376"/>
        <v>#DIV/0!</v>
      </c>
      <c r="AG783" s="25" t="e">
        <f t="shared" si="376"/>
        <v>#DIV/0!</v>
      </c>
    </row>
    <row r="784" spans="1:33" x14ac:dyDescent="0.25">
      <c r="A784" s="1">
        <f>'Тулуз-Пьерон'!A788</f>
        <v>0</v>
      </c>
      <c r="B784" s="1" t="e">
        <f>AVERAGE('Тулуз-Пьерон'!H788:Q788)</f>
        <v>#DIV/0!</v>
      </c>
      <c r="C784" s="1" t="e">
        <f>AVERAGE('Тулуз-Пьерон'!R788:AA788)</f>
        <v>#DIV/0!</v>
      </c>
      <c r="D784" s="26" t="e">
        <f t="shared" si="377"/>
        <v>#DIV/0!</v>
      </c>
      <c r="E784" s="26" t="e">
        <f>STDEV('Тулуз-Пьерон'!H788:Q788)</f>
        <v>#DIV/0!</v>
      </c>
      <c r="F784" s="26" t="e">
        <f>STDEV('Тулуз-Пьерон'!R788:AA788)</f>
        <v>#DIV/0!</v>
      </c>
      <c r="G784" s="26" t="e">
        <f>SQRT(RSQ('Тулуз-Пьерон'!H788:Q788,'Тулуз-Пьерон'!R788:AA788))</f>
        <v>#DIV/0!</v>
      </c>
      <c r="J784" s="25" t="e">
        <f t="shared" si="378"/>
        <v>#DIV/0!</v>
      </c>
      <c r="K784" s="25" t="e">
        <f t="shared" si="379"/>
        <v>#DIV/0!</v>
      </c>
      <c r="L784" s="25" t="e">
        <f t="shared" si="380"/>
        <v>#DIV/0!</v>
      </c>
      <c r="M784" s="25" t="e">
        <f t="shared" si="372"/>
        <v>#DIV/0!</v>
      </c>
      <c r="N784" s="25" t="e">
        <f t="shared" si="372"/>
        <v>#DIV/0!</v>
      </c>
      <c r="O784" s="25" t="e">
        <f t="shared" si="381"/>
        <v>#DIV/0!</v>
      </c>
      <c r="P784" s="25" t="e">
        <f t="shared" si="382"/>
        <v>#DIV/0!</v>
      </c>
      <c r="Q784" s="25" t="e">
        <f t="shared" si="383"/>
        <v>#DIV/0!</v>
      </c>
      <c r="R784" s="25" t="e">
        <f t="shared" si="384"/>
        <v>#DIV/0!</v>
      </c>
      <c r="S784" s="25" t="e">
        <f t="shared" si="385"/>
        <v>#DIV/0!</v>
      </c>
      <c r="T784" s="25" t="e">
        <f t="shared" si="386"/>
        <v>#DIV/0!</v>
      </c>
      <c r="U784" s="25" t="e">
        <f t="shared" si="387"/>
        <v>#DIV/0!</v>
      </c>
      <c r="V784" s="25" t="e">
        <f t="shared" si="373"/>
        <v>#DIV/0!</v>
      </c>
      <c r="W784" s="25" t="e">
        <f t="shared" si="373"/>
        <v>#DIV/0!</v>
      </c>
      <c r="X784" s="25" t="e">
        <f t="shared" si="388"/>
        <v>#DIV/0!</v>
      </c>
      <c r="Y784" s="25" t="e">
        <f t="shared" si="389"/>
        <v>#DIV/0!</v>
      </c>
      <c r="Z784" s="25" t="e">
        <f t="shared" si="389"/>
        <v>#DIV/0!</v>
      </c>
      <c r="AA784" s="25" t="e">
        <f t="shared" si="389"/>
        <v>#DIV/0!</v>
      </c>
      <c r="AB784" s="25" t="e">
        <f t="shared" si="389"/>
        <v>#DIV/0!</v>
      </c>
      <c r="AC784" s="25" t="e">
        <f t="shared" si="389"/>
        <v>#DIV/0!</v>
      </c>
      <c r="AD784" s="25" t="e">
        <f t="shared" si="375"/>
        <v>#DIV/0!</v>
      </c>
      <c r="AE784" s="25" t="e">
        <f t="shared" si="375"/>
        <v>#DIV/0!</v>
      </c>
      <c r="AF784" s="25" t="e">
        <f t="shared" si="376"/>
        <v>#DIV/0!</v>
      </c>
      <c r="AG784" s="25" t="e">
        <f t="shared" si="376"/>
        <v>#DIV/0!</v>
      </c>
    </row>
    <row r="785" spans="1:33" x14ac:dyDescent="0.25">
      <c r="A785" s="1">
        <f>'Тулуз-Пьерон'!A789</f>
        <v>0</v>
      </c>
      <c r="B785" s="1" t="e">
        <f>AVERAGE('Тулуз-Пьерон'!H789:Q789)</f>
        <v>#DIV/0!</v>
      </c>
      <c r="C785" s="1" t="e">
        <f>AVERAGE('Тулуз-Пьерон'!R789:AA789)</f>
        <v>#DIV/0!</v>
      </c>
      <c r="D785" s="26" t="e">
        <f t="shared" si="377"/>
        <v>#DIV/0!</v>
      </c>
      <c r="E785" s="26" t="e">
        <f>STDEV('Тулуз-Пьерон'!H789:Q789)</f>
        <v>#DIV/0!</v>
      </c>
      <c r="F785" s="26" t="e">
        <f>STDEV('Тулуз-Пьерон'!R789:AA789)</f>
        <v>#DIV/0!</v>
      </c>
      <c r="G785" s="26" t="e">
        <f>SQRT(RSQ('Тулуз-Пьерон'!H789:Q789,'Тулуз-Пьерон'!R789:AA789))</f>
        <v>#DIV/0!</v>
      </c>
      <c r="J785" s="25" t="e">
        <f t="shared" si="378"/>
        <v>#DIV/0!</v>
      </c>
      <c r="K785" s="25" t="e">
        <f t="shared" si="379"/>
        <v>#DIV/0!</v>
      </c>
      <c r="L785" s="25" t="e">
        <f t="shared" si="380"/>
        <v>#DIV/0!</v>
      </c>
      <c r="M785" s="25" t="e">
        <f t="shared" si="372"/>
        <v>#DIV/0!</v>
      </c>
      <c r="N785" s="25" t="e">
        <f t="shared" si="372"/>
        <v>#DIV/0!</v>
      </c>
      <c r="O785" s="25" t="e">
        <f t="shared" si="381"/>
        <v>#DIV/0!</v>
      </c>
      <c r="P785" s="25" t="e">
        <f t="shared" si="382"/>
        <v>#DIV/0!</v>
      </c>
      <c r="Q785" s="25" t="e">
        <f t="shared" si="383"/>
        <v>#DIV/0!</v>
      </c>
      <c r="R785" s="25" t="e">
        <f t="shared" si="384"/>
        <v>#DIV/0!</v>
      </c>
      <c r="S785" s="25" t="e">
        <f t="shared" si="385"/>
        <v>#DIV/0!</v>
      </c>
      <c r="T785" s="25" t="e">
        <f t="shared" si="386"/>
        <v>#DIV/0!</v>
      </c>
      <c r="U785" s="25" t="e">
        <f t="shared" si="387"/>
        <v>#DIV/0!</v>
      </c>
      <c r="V785" s="25" t="e">
        <f t="shared" si="373"/>
        <v>#DIV/0!</v>
      </c>
      <c r="W785" s="25" t="e">
        <f t="shared" si="373"/>
        <v>#DIV/0!</v>
      </c>
      <c r="X785" s="25" t="e">
        <f t="shared" si="388"/>
        <v>#DIV/0!</v>
      </c>
      <c r="Y785" s="25" t="e">
        <f t="shared" si="389"/>
        <v>#DIV/0!</v>
      </c>
      <c r="Z785" s="25" t="e">
        <f t="shared" si="389"/>
        <v>#DIV/0!</v>
      </c>
      <c r="AA785" s="25" t="e">
        <f t="shared" si="389"/>
        <v>#DIV/0!</v>
      </c>
      <c r="AB785" s="25" t="e">
        <f t="shared" si="389"/>
        <v>#DIV/0!</v>
      </c>
      <c r="AC785" s="25" t="e">
        <f t="shared" si="389"/>
        <v>#DIV/0!</v>
      </c>
      <c r="AD785" s="25" t="e">
        <f t="shared" si="375"/>
        <v>#DIV/0!</v>
      </c>
      <c r="AE785" s="25" t="e">
        <f t="shared" si="375"/>
        <v>#DIV/0!</v>
      </c>
      <c r="AF785" s="25" t="e">
        <f t="shared" si="376"/>
        <v>#DIV/0!</v>
      </c>
      <c r="AG785" s="25" t="e">
        <f t="shared" si="376"/>
        <v>#DIV/0!</v>
      </c>
    </row>
    <row r="786" spans="1:33" x14ac:dyDescent="0.25">
      <c r="A786" s="1">
        <f>'Тулуз-Пьерон'!A790</f>
        <v>0</v>
      </c>
      <c r="B786" s="1" t="e">
        <f>AVERAGE('Тулуз-Пьерон'!H790:Q790)</f>
        <v>#DIV/0!</v>
      </c>
      <c r="C786" s="1" t="e">
        <f>AVERAGE('Тулуз-Пьерон'!R790:AA790)</f>
        <v>#DIV/0!</v>
      </c>
      <c r="D786" s="26" t="e">
        <f t="shared" si="377"/>
        <v>#DIV/0!</v>
      </c>
      <c r="E786" s="26" t="e">
        <f>STDEV('Тулуз-Пьерон'!H790:Q790)</f>
        <v>#DIV/0!</v>
      </c>
      <c r="F786" s="26" t="e">
        <f>STDEV('Тулуз-Пьерон'!R790:AA790)</f>
        <v>#DIV/0!</v>
      </c>
      <c r="G786" s="26" t="e">
        <f>SQRT(RSQ('Тулуз-Пьерон'!H790:Q790,'Тулуз-Пьерон'!R790:AA790))</f>
        <v>#DIV/0!</v>
      </c>
      <c r="J786" s="25" t="e">
        <f t="shared" si="378"/>
        <v>#DIV/0!</v>
      </c>
      <c r="K786" s="25" t="e">
        <f t="shared" si="379"/>
        <v>#DIV/0!</v>
      </c>
      <c r="L786" s="25" t="e">
        <f t="shared" si="380"/>
        <v>#DIV/0!</v>
      </c>
      <c r="M786" s="25" t="e">
        <f t="shared" si="372"/>
        <v>#DIV/0!</v>
      </c>
      <c r="N786" s="25" t="e">
        <f t="shared" si="372"/>
        <v>#DIV/0!</v>
      </c>
      <c r="O786" s="25" t="e">
        <f t="shared" si="381"/>
        <v>#DIV/0!</v>
      </c>
      <c r="P786" s="25" t="e">
        <f t="shared" si="382"/>
        <v>#DIV/0!</v>
      </c>
      <c r="Q786" s="25" t="e">
        <f t="shared" si="383"/>
        <v>#DIV/0!</v>
      </c>
      <c r="R786" s="25" t="e">
        <f t="shared" si="384"/>
        <v>#DIV/0!</v>
      </c>
      <c r="S786" s="25" t="e">
        <f t="shared" si="385"/>
        <v>#DIV/0!</v>
      </c>
      <c r="T786" s="25" t="e">
        <f t="shared" si="386"/>
        <v>#DIV/0!</v>
      </c>
      <c r="U786" s="25" t="e">
        <f t="shared" si="387"/>
        <v>#DIV/0!</v>
      </c>
      <c r="V786" s="25" t="e">
        <f t="shared" si="373"/>
        <v>#DIV/0!</v>
      </c>
      <c r="W786" s="25" t="e">
        <f t="shared" si="373"/>
        <v>#DIV/0!</v>
      </c>
      <c r="X786" s="25" t="e">
        <f t="shared" si="388"/>
        <v>#DIV/0!</v>
      </c>
      <c r="Y786" s="25" t="e">
        <f t="shared" si="389"/>
        <v>#DIV/0!</v>
      </c>
      <c r="Z786" s="25" t="e">
        <f t="shared" si="389"/>
        <v>#DIV/0!</v>
      </c>
      <c r="AA786" s="25" t="e">
        <f t="shared" si="389"/>
        <v>#DIV/0!</v>
      </c>
      <c r="AB786" s="25" t="e">
        <f t="shared" si="389"/>
        <v>#DIV/0!</v>
      </c>
      <c r="AC786" s="25" t="e">
        <f t="shared" si="389"/>
        <v>#DIV/0!</v>
      </c>
      <c r="AD786" s="25" t="e">
        <f t="shared" si="375"/>
        <v>#DIV/0!</v>
      </c>
      <c r="AE786" s="25" t="e">
        <f t="shared" si="375"/>
        <v>#DIV/0!</v>
      </c>
      <c r="AF786" s="25" t="e">
        <f t="shared" si="376"/>
        <v>#DIV/0!</v>
      </c>
      <c r="AG786" s="25" t="e">
        <f t="shared" si="376"/>
        <v>#DIV/0!</v>
      </c>
    </row>
    <row r="787" spans="1:33" x14ac:dyDescent="0.25">
      <c r="A787" s="1">
        <f>'Тулуз-Пьерон'!A791</f>
        <v>0</v>
      </c>
      <c r="B787" s="1" t="e">
        <f>AVERAGE('Тулуз-Пьерон'!H791:Q791)</f>
        <v>#DIV/0!</v>
      </c>
      <c r="C787" s="1" t="e">
        <f>AVERAGE('Тулуз-Пьерон'!R791:AA791)</f>
        <v>#DIV/0!</v>
      </c>
      <c r="D787" s="26" t="e">
        <f t="shared" si="377"/>
        <v>#DIV/0!</v>
      </c>
      <c r="E787" s="26" t="e">
        <f>STDEV('Тулуз-Пьерон'!H791:Q791)</f>
        <v>#DIV/0!</v>
      </c>
      <c r="F787" s="26" t="e">
        <f>STDEV('Тулуз-Пьерон'!R791:AA791)</f>
        <v>#DIV/0!</v>
      </c>
      <c r="G787" s="26" t="e">
        <f>SQRT(RSQ('Тулуз-Пьерон'!H791:Q791,'Тулуз-Пьерон'!R791:AA791))</f>
        <v>#DIV/0!</v>
      </c>
      <c r="J787" s="25" t="e">
        <f t="shared" si="378"/>
        <v>#DIV/0!</v>
      </c>
      <c r="K787" s="25" t="e">
        <f t="shared" si="379"/>
        <v>#DIV/0!</v>
      </c>
      <c r="L787" s="25" t="e">
        <f t="shared" si="380"/>
        <v>#DIV/0!</v>
      </c>
      <c r="M787" s="25" t="e">
        <f t="shared" si="372"/>
        <v>#DIV/0!</v>
      </c>
      <c r="N787" s="25" t="e">
        <f t="shared" si="372"/>
        <v>#DIV/0!</v>
      </c>
      <c r="O787" s="25" t="e">
        <f t="shared" si="381"/>
        <v>#DIV/0!</v>
      </c>
      <c r="P787" s="25" t="e">
        <f t="shared" si="382"/>
        <v>#DIV/0!</v>
      </c>
      <c r="Q787" s="25" t="e">
        <f t="shared" si="383"/>
        <v>#DIV/0!</v>
      </c>
      <c r="R787" s="25" t="e">
        <f t="shared" si="384"/>
        <v>#DIV/0!</v>
      </c>
      <c r="S787" s="25" t="e">
        <f t="shared" si="385"/>
        <v>#DIV/0!</v>
      </c>
      <c r="T787" s="25" t="e">
        <f t="shared" si="386"/>
        <v>#DIV/0!</v>
      </c>
      <c r="U787" s="25" t="e">
        <f t="shared" si="387"/>
        <v>#DIV/0!</v>
      </c>
      <c r="V787" s="25" t="e">
        <f t="shared" si="373"/>
        <v>#DIV/0!</v>
      </c>
      <c r="W787" s="25" t="e">
        <f t="shared" si="373"/>
        <v>#DIV/0!</v>
      </c>
      <c r="X787" s="25" t="e">
        <f t="shared" si="388"/>
        <v>#DIV/0!</v>
      </c>
      <c r="Y787" s="25" t="e">
        <f t="shared" si="389"/>
        <v>#DIV/0!</v>
      </c>
      <c r="Z787" s="25" t="e">
        <f t="shared" si="389"/>
        <v>#DIV/0!</v>
      </c>
      <c r="AA787" s="25" t="e">
        <f t="shared" si="389"/>
        <v>#DIV/0!</v>
      </c>
      <c r="AB787" s="25" t="e">
        <f t="shared" si="389"/>
        <v>#DIV/0!</v>
      </c>
      <c r="AC787" s="25" t="e">
        <f t="shared" si="389"/>
        <v>#DIV/0!</v>
      </c>
      <c r="AD787" s="25" t="e">
        <f t="shared" si="375"/>
        <v>#DIV/0!</v>
      </c>
      <c r="AE787" s="25" t="e">
        <f t="shared" si="375"/>
        <v>#DIV/0!</v>
      </c>
      <c r="AF787" s="25" t="e">
        <f t="shared" si="376"/>
        <v>#DIV/0!</v>
      </c>
      <c r="AG787" s="25" t="e">
        <f t="shared" si="376"/>
        <v>#DIV/0!</v>
      </c>
    </row>
    <row r="788" spans="1:33" x14ac:dyDescent="0.25">
      <c r="A788" s="1">
        <f>'Тулуз-Пьерон'!A792</f>
        <v>0</v>
      </c>
      <c r="B788" s="1" t="e">
        <f>AVERAGE('Тулуз-Пьерон'!H792:Q792)</f>
        <v>#DIV/0!</v>
      </c>
      <c r="C788" s="1" t="e">
        <f>AVERAGE('Тулуз-Пьерон'!R792:AA792)</f>
        <v>#DIV/0!</v>
      </c>
      <c r="D788" s="26" t="e">
        <f t="shared" si="377"/>
        <v>#DIV/0!</v>
      </c>
      <c r="E788" s="26" t="e">
        <f>STDEV('Тулуз-Пьерон'!H792:Q792)</f>
        <v>#DIV/0!</v>
      </c>
      <c r="F788" s="26" t="e">
        <f>STDEV('Тулуз-Пьерон'!R792:AA792)</f>
        <v>#DIV/0!</v>
      </c>
      <c r="G788" s="26" t="e">
        <f>SQRT(RSQ('Тулуз-Пьерон'!H792:Q792,'Тулуз-Пьерон'!R792:AA792))</f>
        <v>#DIV/0!</v>
      </c>
      <c r="J788" s="25" t="e">
        <f t="shared" si="378"/>
        <v>#DIV/0!</v>
      </c>
      <c r="K788" s="25" t="e">
        <f t="shared" si="379"/>
        <v>#DIV/0!</v>
      </c>
      <c r="L788" s="25" t="e">
        <f t="shared" si="380"/>
        <v>#DIV/0!</v>
      </c>
      <c r="M788" s="25" t="e">
        <f t="shared" si="372"/>
        <v>#DIV/0!</v>
      </c>
      <c r="N788" s="25" t="e">
        <f t="shared" si="372"/>
        <v>#DIV/0!</v>
      </c>
      <c r="O788" s="25" t="e">
        <f t="shared" si="381"/>
        <v>#DIV/0!</v>
      </c>
      <c r="P788" s="25" t="e">
        <f t="shared" si="382"/>
        <v>#DIV/0!</v>
      </c>
      <c r="Q788" s="25" t="e">
        <f t="shared" si="383"/>
        <v>#DIV/0!</v>
      </c>
      <c r="R788" s="25" t="e">
        <f t="shared" si="384"/>
        <v>#DIV/0!</v>
      </c>
      <c r="S788" s="25" t="e">
        <f t="shared" si="385"/>
        <v>#DIV/0!</v>
      </c>
      <c r="T788" s="25" t="e">
        <f t="shared" si="386"/>
        <v>#DIV/0!</v>
      </c>
      <c r="U788" s="25" t="e">
        <f t="shared" si="387"/>
        <v>#DIV/0!</v>
      </c>
      <c r="V788" s="25" t="e">
        <f t="shared" si="373"/>
        <v>#DIV/0!</v>
      </c>
      <c r="W788" s="25" t="e">
        <f t="shared" si="373"/>
        <v>#DIV/0!</v>
      </c>
      <c r="X788" s="25" t="e">
        <f t="shared" si="388"/>
        <v>#DIV/0!</v>
      </c>
      <c r="Y788" s="25" t="e">
        <f t="shared" si="389"/>
        <v>#DIV/0!</v>
      </c>
      <c r="Z788" s="25" t="e">
        <f t="shared" si="389"/>
        <v>#DIV/0!</v>
      </c>
      <c r="AA788" s="25" t="e">
        <f t="shared" si="389"/>
        <v>#DIV/0!</v>
      </c>
      <c r="AB788" s="25" t="e">
        <f t="shared" si="389"/>
        <v>#DIV/0!</v>
      </c>
      <c r="AC788" s="25" t="e">
        <f t="shared" si="389"/>
        <v>#DIV/0!</v>
      </c>
      <c r="AD788" s="25" t="e">
        <f t="shared" si="375"/>
        <v>#DIV/0!</v>
      </c>
      <c r="AE788" s="25" t="e">
        <f t="shared" si="375"/>
        <v>#DIV/0!</v>
      </c>
      <c r="AF788" s="25" t="e">
        <f t="shared" si="376"/>
        <v>#DIV/0!</v>
      </c>
      <c r="AG788" s="25" t="e">
        <f t="shared" si="376"/>
        <v>#DIV/0!</v>
      </c>
    </row>
    <row r="789" spans="1:33" x14ac:dyDescent="0.25">
      <c r="A789" s="1">
        <f>'Тулуз-Пьерон'!A793</f>
        <v>0</v>
      </c>
      <c r="B789" s="1" t="e">
        <f>AVERAGE('Тулуз-Пьерон'!H793:Q793)</f>
        <v>#DIV/0!</v>
      </c>
      <c r="C789" s="1" t="e">
        <f>AVERAGE('Тулуз-Пьерон'!R793:AA793)</f>
        <v>#DIV/0!</v>
      </c>
      <c r="D789" s="26" t="e">
        <f t="shared" si="377"/>
        <v>#DIV/0!</v>
      </c>
      <c r="E789" s="26" t="e">
        <f>STDEV('Тулуз-Пьерон'!H793:Q793)</f>
        <v>#DIV/0!</v>
      </c>
      <c r="F789" s="26" t="e">
        <f>STDEV('Тулуз-Пьерон'!R793:AA793)</f>
        <v>#DIV/0!</v>
      </c>
      <c r="G789" s="26" t="e">
        <f>SQRT(RSQ('Тулуз-Пьерон'!H793:Q793,'Тулуз-Пьерон'!R793:AA793))</f>
        <v>#DIV/0!</v>
      </c>
      <c r="J789" s="25" t="e">
        <f t="shared" si="378"/>
        <v>#DIV/0!</v>
      </c>
      <c r="K789" s="25" t="e">
        <f t="shared" si="379"/>
        <v>#DIV/0!</v>
      </c>
      <c r="L789" s="25" t="e">
        <f t="shared" si="380"/>
        <v>#DIV/0!</v>
      </c>
      <c r="M789" s="25" t="e">
        <f t="shared" si="372"/>
        <v>#DIV/0!</v>
      </c>
      <c r="N789" s="25" t="e">
        <f t="shared" si="372"/>
        <v>#DIV/0!</v>
      </c>
      <c r="O789" s="25" t="e">
        <f t="shared" si="381"/>
        <v>#DIV/0!</v>
      </c>
      <c r="P789" s="25" t="e">
        <f t="shared" si="382"/>
        <v>#DIV/0!</v>
      </c>
      <c r="Q789" s="25" t="e">
        <f t="shared" si="383"/>
        <v>#DIV/0!</v>
      </c>
      <c r="R789" s="25" t="e">
        <f t="shared" si="384"/>
        <v>#DIV/0!</v>
      </c>
      <c r="S789" s="25" t="e">
        <f t="shared" si="385"/>
        <v>#DIV/0!</v>
      </c>
      <c r="T789" s="25" t="e">
        <f t="shared" si="386"/>
        <v>#DIV/0!</v>
      </c>
      <c r="U789" s="25" t="e">
        <f t="shared" si="387"/>
        <v>#DIV/0!</v>
      </c>
      <c r="V789" s="25" t="e">
        <f t="shared" si="373"/>
        <v>#DIV/0!</v>
      </c>
      <c r="W789" s="25" t="e">
        <f t="shared" si="373"/>
        <v>#DIV/0!</v>
      </c>
      <c r="X789" s="25" t="e">
        <f t="shared" si="388"/>
        <v>#DIV/0!</v>
      </c>
      <c r="Y789" s="25" t="e">
        <f t="shared" si="389"/>
        <v>#DIV/0!</v>
      </c>
      <c r="Z789" s="25" t="e">
        <f t="shared" si="389"/>
        <v>#DIV/0!</v>
      </c>
      <c r="AA789" s="25" t="e">
        <f t="shared" si="389"/>
        <v>#DIV/0!</v>
      </c>
      <c r="AB789" s="25" t="e">
        <f t="shared" si="389"/>
        <v>#DIV/0!</v>
      </c>
      <c r="AC789" s="25" t="e">
        <f t="shared" si="389"/>
        <v>#DIV/0!</v>
      </c>
      <c r="AD789" s="25" t="e">
        <f t="shared" si="375"/>
        <v>#DIV/0!</v>
      </c>
      <c r="AE789" s="25" t="e">
        <f t="shared" si="375"/>
        <v>#DIV/0!</v>
      </c>
      <c r="AF789" s="25" t="e">
        <f t="shared" si="376"/>
        <v>#DIV/0!</v>
      </c>
      <c r="AG789" s="25" t="e">
        <f t="shared" si="376"/>
        <v>#DIV/0!</v>
      </c>
    </row>
    <row r="790" spans="1:33" x14ac:dyDescent="0.25">
      <c r="A790" s="1">
        <f>'Тулуз-Пьерон'!A794</f>
        <v>0</v>
      </c>
      <c r="B790" s="1" t="e">
        <f>AVERAGE('Тулуз-Пьерон'!H794:Q794)</f>
        <v>#DIV/0!</v>
      </c>
      <c r="C790" s="1" t="e">
        <f>AVERAGE('Тулуз-Пьерон'!R794:AA794)</f>
        <v>#DIV/0!</v>
      </c>
      <c r="D790" s="26" t="e">
        <f t="shared" si="377"/>
        <v>#DIV/0!</v>
      </c>
      <c r="E790" s="26" t="e">
        <f>STDEV('Тулуз-Пьерон'!H794:Q794)</f>
        <v>#DIV/0!</v>
      </c>
      <c r="F790" s="26" t="e">
        <f>STDEV('Тулуз-Пьерон'!R794:AA794)</f>
        <v>#DIV/0!</v>
      </c>
      <c r="G790" s="26" t="e">
        <f>SQRT(RSQ('Тулуз-Пьерон'!H794:Q794,'Тулуз-Пьерон'!R794:AA794))</f>
        <v>#DIV/0!</v>
      </c>
      <c r="J790" s="25" t="e">
        <f t="shared" si="378"/>
        <v>#DIV/0!</v>
      </c>
      <c r="K790" s="25" t="e">
        <f t="shared" si="379"/>
        <v>#DIV/0!</v>
      </c>
      <c r="L790" s="25" t="e">
        <f t="shared" si="380"/>
        <v>#DIV/0!</v>
      </c>
      <c r="M790" s="25" t="e">
        <f t="shared" si="372"/>
        <v>#DIV/0!</v>
      </c>
      <c r="N790" s="25" t="e">
        <f t="shared" si="372"/>
        <v>#DIV/0!</v>
      </c>
      <c r="O790" s="25" t="e">
        <f t="shared" si="381"/>
        <v>#DIV/0!</v>
      </c>
      <c r="P790" s="25" t="e">
        <f t="shared" si="382"/>
        <v>#DIV/0!</v>
      </c>
      <c r="Q790" s="25" t="e">
        <f t="shared" si="383"/>
        <v>#DIV/0!</v>
      </c>
      <c r="R790" s="25" t="e">
        <f t="shared" si="384"/>
        <v>#DIV/0!</v>
      </c>
      <c r="S790" s="25" t="e">
        <f t="shared" si="385"/>
        <v>#DIV/0!</v>
      </c>
      <c r="T790" s="25" t="e">
        <f t="shared" si="386"/>
        <v>#DIV/0!</v>
      </c>
      <c r="U790" s="25" t="e">
        <f t="shared" si="387"/>
        <v>#DIV/0!</v>
      </c>
      <c r="V790" s="25" t="e">
        <f t="shared" si="373"/>
        <v>#DIV/0!</v>
      </c>
      <c r="W790" s="25" t="e">
        <f t="shared" si="373"/>
        <v>#DIV/0!</v>
      </c>
      <c r="X790" s="25" t="e">
        <f t="shared" si="388"/>
        <v>#DIV/0!</v>
      </c>
      <c r="Y790" s="25" t="e">
        <f t="shared" si="389"/>
        <v>#DIV/0!</v>
      </c>
      <c r="Z790" s="25" t="e">
        <f t="shared" si="389"/>
        <v>#DIV/0!</v>
      </c>
      <c r="AA790" s="25" t="e">
        <f t="shared" si="389"/>
        <v>#DIV/0!</v>
      </c>
      <c r="AB790" s="25" t="e">
        <f t="shared" si="389"/>
        <v>#DIV/0!</v>
      </c>
      <c r="AC790" s="25" t="e">
        <f t="shared" si="389"/>
        <v>#DIV/0!</v>
      </c>
      <c r="AD790" s="25" t="e">
        <f t="shared" si="375"/>
        <v>#DIV/0!</v>
      </c>
      <c r="AE790" s="25" t="e">
        <f t="shared" si="375"/>
        <v>#DIV/0!</v>
      </c>
      <c r="AF790" s="25" t="e">
        <f t="shared" si="376"/>
        <v>#DIV/0!</v>
      </c>
      <c r="AG790" s="25" t="e">
        <f t="shared" si="376"/>
        <v>#DIV/0!</v>
      </c>
    </row>
    <row r="791" spans="1:33" x14ac:dyDescent="0.25">
      <c r="A791" s="1">
        <f>'Тулуз-Пьерон'!A795</f>
        <v>0</v>
      </c>
      <c r="B791" s="1" t="e">
        <f>AVERAGE('Тулуз-Пьерон'!H795:Q795)</f>
        <v>#DIV/0!</v>
      </c>
      <c r="C791" s="1" t="e">
        <f>AVERAGE('Тулуз-Пьерон'!R795:AA795)</f>
        <v>#DIV/0!</v>
      </c>
      <c r="D791" s="26" t="e">
        <f t="shared" si="377"/>
        <v>#DIV/0!</v>
      </c>
      <c r="E791" s="26" t="e">
        <f>STDEV('Тулуз-Пьерон'!H795:Q795)</f>
        <v>#DIV/0!</v>
      </c>
      <c r="F791" s="26" t="e">
        <f>STDEV('Тулуз-Пьерон'!R795:AA795)</f>
        <v>#DIV/0!</v>
      </c>
      <c r="G791" s="26" t="e">
        <f>SQRT(RSQ('Тулуз-Пьерон'!H795:Q795,'Тулуз-Пьерон'!R795:AA795))</f>
        <v>#DIV/0!</v>
      </c>
      <c r="J791" s="25" t="e">
        <f t="shared" si="378"/>
        <v>#DIV/0!</v>
      </c>
      <c r="K791" s="25" t="e">
        <f t="shared" si="379"/>
        <v>#DIV/0!</v>
      </c>
      <c r="L791" s="25" t="e">
        <f t="shared" si="380"/>
        <v>#DIV/0!</v>
      </c>
      <c r="M791" s="25" t="e">
        <f t="shared" ref="M791:N810" si="390">IF(AND($B791&gt;0,$B791&lt;=15),"ПАТОЛОГИЯ",IF(AND($B791&gt;15,$B791&lt;=25),"Слабая",IF(AND($B791&gt;25,$B791&lt;=36),"Средняя",IF(AND($B791&gt;36,$B791&lt;=48),"Хорошая",IF($B791&gt;48,"Высокая","ОШИБКА")))))</f>
        <v>#DIV/0!</v>
      </c>
      <c r="N791" s="25" t="e">
        <f t="shared" si="390"/>
        <v>#DIV/0!</v>
      </c>
      <c r="O791" s="25" t="e">
        <f t="shared" si="381"/>
        <v>#DIV/0!</v>
      </c>
      <c r="P791" s="25" t="e">
        <f t="shared" si="382"/>
        <v>#DIV/0!</v>
      </c>
      <c r="Q791" s="25" t="e">
        <f t="shared" si="383"/>
        <v>#DIV/0!</v>
      </c>
      <c r="R791" s="25" t="e">
        <f t="shared" si="384"/>
        <v>#DIV/0!</v>
      </c>
      <c r="S791" s="25" t="e">
        <f t="shared" si="385"/>
        <v>#DIV/0!</v>
      </c>
      <c r="T791" s="25" t="e">
        <f t="shared" si="386"/>
        <v>#DIV/0!</v>
      </c>
      <c r="U791" s="25" t="e">
        <f t="shared" si="387"/>
        <v>#DIV/0!</v>
      </c>
      <c r="V791" s="25" t="e">
        <f t="shared" ref="V791:W810" si="391">IF(AND($D791&gt;0,$D791&lt;=0.88),"ПАТОЛОГИЯ",IF(AND($D791&gt;0.88,$D791&lt;=0.91),"Слабая",IF(AND($D791&gt;0.91,$D791&lt;=0.95),"Средняя",IF(AND($D791&gt;0.95,$D791&lt;=0.97),"Хорошая",IF(AND($D791&gt;0.97,$D791&lt;=1),"Высокая","ОШИБКА")))))</f>
        <v>#DIV/0!</v>
      </c>
      <c r="W791" s="25" t="e">
        <f t="shared" si="391"/>
        <v>#DIV/0!</v>
      </c>
      <c r="X791" s="25" t="e">
        <f t="shared" si="388"/>
        <v>#DIV/0!</v>
      </c>
      <c r="Y791" s="25" t="e">
        <f t="shared" ref="Y791:AC800" si="392">IF(AND($D791&gt;0,$D791&lt;=0.89),"ПАТОЛОГИЯ",IF(AND($D791&gt;0.89,$D791&lt;=0.91),"Слабая",IF(AND($D791&gt;91,$D791&lt;=0.93),"Средняя",IF(AND($D791&gt;0.93,$D791&lt;=0.96),"Хорошая",IF(AND($D791&gt;0.96,$D791&lt;=1),"Высокая","ОШИБКА")))))</f>
        <v>#DIV/0!</v>
      </c>
      <c r="Z791" s="25" t="e">
        <f t="shared" si="392"/>
        <v>#DIV/0!</v>
      </c>
      <c r="AA791" s="25" t="e">
        <f t="shared" si="392"/>
        <v>#DIV/0!</v>
      </c>
      <c r="AB791" s="25" t="e">
        <f t="shared" si="392"/>
        <v>#DIV/0!</v>
      </c>
      <c r="AC791" s="25" t="e">
        <f t="shared" si="392"/>
        <v>#DIV/0!</v>
      </c>
      <c r="AD791" s="25" t="e">
        <f t="shared" ref="AD791:AE810" si="393">IF(AND($D791&gt;0,$D791&lt;=0.9),"ПАТОЛОГИЯ",IF($D791=0.91,"Слабая",IF(AND($D791&gt;0.91,$D791&lt;=0.94),"Средняя",IF(AND($D791&gt;0.94,$D791&lt;=0.97),"Хорошая",IF(AND($D791&gt;0.97,$D791&lt;=1),"Высокая","ОШИБКА")))))</f>
        <v>#DIV/0!</v>
      </c>
      <c r="AE791" s="25" t="e">
        <f t="shared" si="393"/>
        <v>#DIV/0!</v>
      </c>
      <c r="AF791" s="25" t="e">
        <f t="shared" ref="AF791:AG810" si="394">IF(AND($D791&gt;0,$D791&lt;=0.9),"ПАТОЛОГИЯ",IF(AND($D791&gt;0.9,$D791&lt;=92),"Слабая",IF(AND($D791&gt;92,$D791&lt;=0.95),"Средняя",IF(AND($D791&gt;0.95,$D791&lt;=0.97),"Хорошая",IF(AND($D791&gt;0.97,$D791&lt;=1),"Высокая","ОШИБКА")))))</f>
        <v>#DIV/0!</v>
      </c>
      <c r="AG791" s="25" t="e">
        <f t="shared" si="394"/>
        <v>#DIV/0!</v>
      </c>
    </row>
    <row r="792" spans="1:33" x14ac:dyDescent="0.25">
      <c r="A792" s="1">
        <f>'Тулуз-Пьерон'!A796</f>
        <v>0</v>
      </c>
      <c r="B792" s="1" t="e">
        <f>AVERAGE('Тулуз-Пьерон'!H796:Q796)</f>
        <v>#DIV/0!</v>
      </c>
      <c r="C792" s="1" t="e">
        <f>AVERAGE('Тулуз-Пьерон'!R796:AA796)</f>
        <v>#DIV/0!</v>
      </c>
      <c r="D792" s="26" t="e">
        <f t="shared" si="377"/>
        <v>#DIV/0!</v>
      </c>
      <c r="E792" s="26" t="e">
        <f>STDEV('Тулуз-Пьерон'!H796:Q796)</f>
        <v>#DIV/0!</v>
      </c>
      <c r="F792" s="26" t="e">
        <f>STDEV('Тулуз-Пьерон'!R796:AA796)</f>
        <v>#DIV/0!</v>
      </c>
      <c r="G792" s="26" t="e">
        <f>SQRT(RSQ('Тулуз-Пьерон'!H796:Q796,'Тулуз-Пьерон'!R796:AA796))</f>
        <v>#DIV/0!</v>
      </c>
      <c r="J792" s="25" t="e">
        <f t="shared" si="378"/>
        <v>#DIV/0!</v>
      </c>
      <c r="K792" s="25" t="e">
        <f t="shared" si="379"/>
        <v>#DIV/0!</v>
      </c>
      <c r="L792" s="25" t="e">
        <f t="shared" si="380"/>
        <v>#DIV/0!</v>
      </c>
      <c r="M792" s="25" t="e">
        <f t="shared" si="390"/>
        <v>#DIV/0!</v>
      </c>
      <c r="N792" s="25" t="e">
        <f t="shared" si="390"/>
        <v>#DIV/0!</v>
      </c>
      <c r="O792" s="25" t="e">
        <f t="shared" si="381"/>
        <v>#DIV/0!</v>
      </c>
      <c r="P792" s="25" t="e">
        <f t="shared" si="382"/>
        <v>#DIV/0!</v>
      </c>
      <c r="Q792" s="25" t="e">
        <f t="shared" si="383"/>
        <v>#DIV/0!</v>
      </c>
      <c r="R792" s="25" t="e">
        <f t="shared" si="384"/>
        <v>#DIV/0!</v>
      </c>
      <c r="S792" s="25" t="e">
        <f t="shared" si="385"/>
        <v>#DIV/0!</v>
      </c>
      <c r="T792" s="25" t="e">
        <f t="shared" si="386"/>
        <v>#DIV/0!</v>
      </c>
      <c r="U792" s="25" t="e">
        <f t="shared" si="387"/>
        <v>#DIV/0!</v>
      </c>
      <c r="V792" s="25" t="e">
        <f t="shared" si="391"/>
        <v>#DIV/0!</v>
      </c>
      <c r="W792" s="25" t="e">
        <f t="shared" si="391"/>
        <v>#DIV/0!</v>
      </c>
      <c r="X792" s="25" t="e">
        <f t="shared" si="388"/>
        <v>#DIV/0!</v>
      </c>
      <c r="Y792" s="25" t="e">
        <f t="shared" si="392"/>
        <v>#DIV/0!</v>
      </c>
      <c r="Z792" s="25" t="e">
        <f t="shared" si="392"/>
        <v>#DIV/0!</v>
      </c>
      <c r="AA792" s="25" t="e">
        <f t="shared" si="392"/>
        <v>#DIV/0!</v>
      </c>
      <c r="AB792" s="25" t="e">
        <f t="shared" si="392"/>
        <v>#DIV/0!</v>
      </c>
      <c r="AC792" s="25" t="e">
        <f t="shared" si="392"/>
        <v>#DIV/0!</v>
      </c>
      <c r="AD792" s="25" t="e">
        <f t="shared" si="393"/>
        <v>#DIV/0!</v>
      </c>
      <c r="AE792" s="25" t="e">
        <f t="shared" si="393"/>
        <v>#DIV/0!</v>
      </c>
      <c r="AF792" s="25" t="e">
        <f t="shared" si="394"/>
        <v>#DIV/0!</v>
      </c>
      <c r="AG792" s="25" t="e">
        <f t="shared" si="394"/>
        <v>#DIV/0!</v>
      </c>
    </row>
    <row r="793" spans="1:33" x14ac:dyDescent="0.25">
      <c r="A793" s="1">
        <f>'Тулуз-Пьерон'!A797</f>
        <v>0</v>
      </c>
      <c r="B793" s="1" t="e">
        <f>AVERAGE('Тулуз-Пьерон'!H797:Q797)</f>
        <v>#DIV/0!</v>
      </c>
      <c r="C793" s="1" t="e">
        <f>AVERAGE('Тулуз-Пьерон'!R797:AA797)</f>
        <v>#DIV/0!</v>
      </c>
      <c r="D793" s="26" t="e">
        <f t="shared" si="377"/>
        <v>#DIV/0!</v>
      </c>
      <c r="E793" s="26" t="e">
        <f>STDEV('Тулуз-Пьерон'!H797:Q797)</f>
        <v>#DIV/0!</v>
      </c>
      <c r="F793" s="26" t="e">
        <f>STDEV('Тулуз-Пьерон'!R797:AA797)</f>
        <v>#DIV/0!</v>
      </c>
      <c r="G793" s="26" t="e">
        <f>SQRT(RSQ('Тулуз-Пьерон'!H797:Q797,'Тулуз-Пьерон'!R797:AA797))</f>
        <v>#DIV/0!</v>
      </c>
      <c r="J793" s="25" t="e">
        <f t="shared" si="378"/>
        <v>#DIV/0!</v>
      </c>
      <c r="K793" s="25" t="e">
        <f t="shared" si="379"/>
        <v>#DIV/0!</v>
      </c>
      <c r="L793" s="25" t="e">
        <f t="shared" si="380"/>
        <v>#DIV/0!</v>
      </c>
      <c r="M793" s="25" t="e">
        <f t="shared" si="390"/>
        <v>#DIV/0!</v>
      </c>
      <c r="N793" s="25" t="e">
        <f t="shared" si="390"/>
        <v>#DIV/0!</v>
      </c>
      <c r="O793" s="25" t="e">
        <f t="shared" si="381"/>
        <v>#DIV/0!</v>
      </c>
      <c r="P793" s="25" t="e">
        <f t="shared" si="382"/>
        <v>#DIV/0!</v>
      </c>
      <c r="Q793" s="25" t="e">
        <f t="shared" si="383"/>
        <v>#DIV/0!</v>
      </c>
      <c r="R793" s="25" t="e">
        <f t="shared" si="384"/>
        <v>#DIV/0!</v>
      </c>
      <c r="S793" s="25" t="e">
        <f t="shared" si="385"/>
        <v>#DIV/0!</v>
      </c>
      <c r="T793" s="25" t="e">
        <f t="shared" si="386"/>
        <v>#DIV/0!</v>
      </c>
      <c r="U793" s="25" t="e">
        <f t="shared" si="387"/>
        <v>#DIV/0!</v>
      </c>
      <c r="V793" s="25" t="e">
        <f t="shared" si="391"/>
        <v>#DIV/0!</v>
      </c>
      <c r="W793" s="25" t="e">
        <f t="shared" si="391"/>
        <v>#DIV/0!</v>
      </c>
      <c r="X793" s="25" t="e">
        <f t="shared" si="388"/>
        <v>#DIV/0!</v>
      </c>
      <c r="Y793" s="25" t="e">
        <f t="shared" si="392"/>
        <v>#DIV/0!</v>
      </c>
      <c r="Z793" s="25" t="e">
        <f t="shared" si="392"/>
        <v>#DIV/0!</v>
      </c>
      <c r="AA793" s="25" t="e">
        <f t="shared" si="392"/>
        <v>#DIV/0!</v>
      </c>
      <c r="AB793" s="25" t="e">
        <f t="shared" si="392"/>
        <v>#DIV/0!</v>
      </c>
      <c r="AC793" s="25" t="e">
        <f t="shared" si="392"/>
        <v>#DIV/0!</v>
      </c>
      <c r="AD793" s="25" t="e">
        <f t="shared" si="393"/>
        <v>#DIV/0!</v>
      </c>
      <c r="AE793" s="25" t="e">
        <f t="shared" si="393"/>
        <v>#DIV/0!</v>
      </c>
      <c r="AF793" s="25" t="e">
        <f t="shared" si="394"/>
        <v>#DIV/0!</v>
      </c>
      <c r="AG793" s="25" t="e">
        <f t="shared" si="394"/>
        <v>#DIV/0!</v>
      </c>
    </row>
    <row r="794" spans="1:33" x14ac:dyDescent="0.25">
      <c r="A794" s="1">
        <f>'Тулуз-Пьерон'!A798</f>
        <v>0</v>
      </c>
      <c r="B794" s="1" t="e">
        <f>AVERAGE('Тулуз-Пьерон'!H798:Q798)</f>
        <v>#DIV/0!</v>
      </c>
      <c r="C794" s="1" t="e">
        <f>AVERAGE('Тулуз-Пьерон'!R798:AA798)</f>
        <v>#DIV/0!</v>
      </c>
      <c r="D794" s="26" t="e">
        <f t="shared" si="377"/>
        <v>#DIV/0!</v>
      </c>
      <c r="E794" s="26" t="e">
        <f>STDEV('Тулуз-Пьерон'!H798:Q798)</f>
        <v>#DIV/0!</v>
      </c>
      <c r="F794" s="26" t="e">
        <f>STDEV('Тулуз-Пьерон'!R798:AA798)</f>
        <v>#DIV/0!</v>
      </c>
      <c r="G794" s="26" t="e">
        <f>SQRT(RSQ('Тулуз-Пьерон'!H798:Q798,'Тулуз-Пьерон'!R798:AA798))</f>
        <v>#DIV/0!</v>
      </c>
      <c r="J794" s="25" t="e">
        <f t="shared" si="378"/>
        <v>#DIV/0!</v>
      </c>
      <c r="K794" s="25" t="e">
        <f t="shared" si="379"/>
        <v>#DIV/0!</v>
      </c>
      <c r="L794" s="25" t="e">
        <f t="shared" si="380"/>
        <v>#DIV/0!</v>
      </c>
      <c r="M794" s="25" t="e">
        <f t="shared" si="390"/>
        <v>#DIV/0!</v>
      </c>
      <c r="N794" s="25" t="e">
        <f t="shared" si="390"/>
        <v>#DIV/0!</v>
      </c>
      <c r="O794" s="25" t="e">
        <f t="shared" si="381"/>
        <v>#DIV/0!</v>
      </c>
      <c r="P794" s="25" t="e">
        <f t="shared" si="382"/>
        <v>#DIV/0!</v>
      </c>
      <c r="Q794" s="25" t="e">
        <f t="shared" si="383"/>
        <v>#DIV/0!</v>
      </c>
      <c r="R794" s="25" t="e">
        <f t="shared" si="384"/>
        <v>#DIV/0!</v>
      </c>
      <c r="S794" s="25" t="e">
        <f t="shared" si="385"/>
        <v>#DIV/0!</v>
      </c>
      <c r="T794" s="25" t="e">
        <f t="shared" si="386"/>
        <v>#DIV/0!</v>
      </c>
      <c r="U794" s="25" t="e">
        <f t="shared" si="387"/>
        <v>#DIV/0!</v>
      </c>
      <c r="V794" s="25" t="e">
        <f t="shared" si="391"/>
        <v>#DIV/0!</v>
      </c>
      <c r="W794" s="25" t="e">
        <f t="shared" si="391"/>
        <v>#DIV/0!</v>
      </c>
      <c r="X794" s="25" t="e">
        <f t="shared" si="388"/>
        <v>#DIV/0!</v>
      </c>
      <c r="Y794" s="25" t="e">
        <f t="shared" si="392"/>
        <v>#DIV/0!</v>
      </c>
      <c r="Z794" s="25" t="e">
        <f t="shared" si="392"/>
        <v>#DIV/0!</v>
      </c>
      <c r="AA794" s="25" t="e">
        <f t="shared" si="392"/>
        <v>#DIV/0!</v>
      </c>
      <c r="AB794" s="25" t="e">
        <f t="shared" si="392"/>
        <v>#DIV/0!</v>
      </c>
      <c r="AC794" s="25" t="e">
        <f t="shared" si="392"/>
        <v>#DIV/0!</v>
      </c>
      <c r="AD794" s="25" t="e">
        <f t="shared" si="393"/>
        <v>#DIV/0!</v>
      </c>
      <c r="AE794" s="25" t="e">
        <f t="shared" si="393"/>
        <v>#DIV/0!</v>
      </c>
      <c r="AF794" s="25" t="e">
        <f t="shared" si="394"/>
        <v>#DIV/0!</v>
      </c>
      <c r="AG794" s="25" t="e">
        <f t="shared" si="394"/>
        <v>#DIV/0!</v>
      </c>
    </row>
    <row r="795" spans="1:33" x14ac:dyDescent="0.25">
      <c r="A795" s="1">
        <f>'Тулуз-Пьерон'!A799</f>
        <v>0</v>
      </c>
      <c r="B795" s="1" t="e">
        <f>AVERAGE('Тулуз-Пьерон'!H799:Q799)</f>
        <v>#DIV/0!</v>
      </c>
      <c r="C795" s="1" t="e">
        <f>AVERAGE('Тулуз-Пьерон'!R799:AA799)</f>
        <v>#DIV/0!</v>
      </c>
      <c r="D795" s="26" t="e">
        <f t="shared" si="377"/>
        <v>#DIV/0!</v>
      </c>
      <c r="E795" s="26" t="e">
        <f>STDEV('Тулуз-Пьерон'!H799:Q799)</f>
        <v>#DIV/0!</v>
      </c>
      <c r="F795" s="26" t="e">
        <f>STDEV('Тулуз-Пьерон'!R799:AA799)</f>
        <v>#DIV/0!</v>
      </c>
      <c r="G795" s="26" t="e">
        <f>SQRT(RSQ('Тулуз-Пьерон'!H799:Q799,'Тулуз-Пьерон'!R799:AA799))</f>
        <v>#DIV/0!</v>
      </c>
      <c r="J795" s="25" t="e">
        <f t="shared" si="378"/>
        <v>#DIV/0!</v>
      </c>
      <c r="K795" s="25" t="e">
        <f t="shared" si="379"/>
        <v>#DIV/0!</v>
      </c>
      <c r="L795" s="25" t="e">
        <f t="shared" si="380"/>
        <v>#DIV/0!</v>
      </c>
      <c r="M795" s="25" t="e">
        <f t="shared" si="390"/>
        <v>#DIV/0!</v>
      </c>
      <c r="N795" s="25" t="e">
        <f t="shared" si="390"/>
        <v>#DIV/0!</v>
      </c>
      <c r="O795" s="25" t="e">
        <f t="shared" si="381"/>
        <v>#DIV/0!</v>
      </c>
      <c r="P795" s="25" t="e">
        <f t="shared" si="382"/>
        <v>#DIV/0!</v>
      </c>
      <c r="Q795" s="25" t="e">
        <f t="shared" si="383"/>
        <v>#DIV/0!</v>
      </c>
      <c r="R795" s="25" t="e">
        <f t="shared" si="384"/>
        <v>#DIV/0!</v>
      </c>
      <c r="S795" s="25" t="e">
        <f t="shared" si="385"/>
        <v>#DIV/0!</v>
      </c>
      <c r="T795" s="25" t="e">
        <f t="shared" si="386"/>
        <v>#DIV/0!</v>
      </c>
      <c r="U795" s="25" t="e">
        <f t="shared" si="387"/>
        <v>#DIV/0!</v>
      </c>
      <c r="V795" s="25" t="e">
        <f t="shared" si="391"/>
        <v>#DIV/0!</v>
      </c>
      <c r="W795" s="25" t="e">
        <f t="shared" si="391"/>
        <v>#DIV/0!</v>
      </c>
      <c r="X795" s="25" t="e">
        <f t="shared" si="388"/>
        <v>#DIV/0!</v>
      </c>
      <c r="Y795" s="25" t="e">
        <f t="shared" si="392"/>
        <v>#DIV/0!</v>
      </c>
      <c r="Z795" s="25" t="e">
        <f t="shared" si="392"/>
        <v>#DIV/0!</v>
      </c>
      <c r="AA795" s="25" t="e">
        <f t="shared" si="392"/>
        <v>#DIV/0!</v>
      </c>
      <c r="AB795" s="25" t="e">
        <f t="shared" si="392"/>
        <v>#DIV/0!</v>
      </c>
      <c r="AC795" s="25" t="e">
        <f t="shared" si="392"/>
        <v>#DIV/0!</v>
      </c>
      <c r="AD795" s="25" t="e">
        <f t="shared" si="393"/>
        <v>#DIV/0!</v>
      </c>
      <c r="AE795" s="25" t="e">
        <f t="shared" si="393"/>
        <v>#DIV/0!</v>
      </c>
      <c r="AF795" s="25" t="e">
        <f t="shared" si="394"/>
        <v>#DIV/0!</v>
      </c>
      <c r="AG795" s="25" t="e">
        <f t="shared" si="394"/>
        <v>#DIV/0!</v>
      </c>
    </row>
    <row r="796" spans="1:33" x14ac:dyDescent="0.25">
      <c r="A796" s="1">
        <f>'Тулуз-Пьерон'!A800</f>
        <v>0</v>
      </c>
      <c r="B796" s="1" t="e">
        <f>AVERAGE('Тулуз-Пьерон'!H800:Q800)</f>
        <v>#DIV/0!</v>
      </c>
      <c r="C796" s="1" t="e">
        <f>AVERAGE('Тулуз-Пьерон'!R800:AA800)</f>
        <v>#DIV/0!</v>
      </c>
      <c r="D796" s="26" t="e">
        <f t="shared" si="377"/>
        <v>#DIV/0!</v>
      </c>
      <c r="E796" s="26" t="e">
        <f>STDEV('Тулуз-Пьерон'!H800:Q800)</f>
        <v>#DIV/0!</v>
      </c>
      <c r="F796" s="26" t="e">
        <f>STDEV('Тулуз-Пьерон'!R800:AA800)</f>
        <v>#DIV/0!</v>
      </c>
      <c r="G796" s="26" t="e">
        <f>SQRT(RSQ('Тулуз-Пьерон'!H800:Q800,'Тулуз-Пьерон'!R800:AA800))</f>
        <v>#DIV/0!</v>
      </c>
      <c r="J796" s="25" t="e">
        <f t="shared" si="378"/>
        <v>#DIV/0!</v>
      </c>
      <c r="K796" s="25" t="e">
        <f t="shared" si="379"/>
        <v>#DIV/0!</v>
      </c>
      <c r="L796" s="25" t="e">
        <f t="shared" si="380"/>
        <v>#DIV/0!</v>
      </c>
      <c r="M796" s="25" t="e">
        <f t="shared" si="390"/>
        <v>#DIV/0!</v>
      </c>
      <c r="N796" s="25" t="e">
        <f t="shared" si="390"/>
        <v>#DIV/0!</v>
      </c>
      <c r="O796" s="25" t="e">
        <f t="shared" si="381"/>
        <v>#DIV/0!</v>
      </c>
      <c r="P796" s="25" t="e">
        <f t="shared" si="382"/>
        <v>#DIV/0!</v>
      </c>
      <c r="Q796" s="25" t="e">
        <f t="shared" si="383"/>
        <v>#DIV/0!</v>
      </c>
      <c r="R796" s="25" t="e">
        <f t="shared" si="384"/>
        <v>#DIV/0!</v>
      </c>
      <c r="S796" s="25" t="e">
        <f t="shared" si="385"/>
        <v>#DIV/0!</v>
      </c>
      <c r="T796" s="25" t="e">
        <f t="shared" si="386"/>
        <v>#DIV/0!</v>
      </c>
      <c r="U796" s="25" t="e">
        <f t="shared" si="387"/>
        <v>#DIV/0!</v>
      </c>
      <c r="V796" s="25" t="e">
        <f t="shared" si="391"/>
        <v>#DIV/0!</v>
      </c>
      <c r="W796" s="25" t="e">
        <f t="shared" si="391"/>
        <v>#DIV/0!</v>
      </c>
      <c r="X796" s="25" t="e">
        <f t="shared" si="388"/>
        <v>#DIV/0!</v>
      </c>
      <c r="Y796" s="25" t="e">
        <f t="shared" si="392"/>
        <v>#DIV/0!</v>
      </c>
      <c r="Z796" s="25" t="e">
        <f t="shared" si="392"/>
        <v>#DIV/0!</v>
      </c>
      <c r="AA796" s="25" t="e">
        <f t="shared" si="392"/>
        <v>#DIV/0!</v>
      </c>
      <c r="AB796" s="25" t="e">
        <f t="shared" si="392"/>
        <v>#DIV/0!</v>
      </c>
      <c r="AC796" s="25" t="e">
        <f t="shared" si="392"/>
        <v>#DIV/0!</v>
      </c>
      <c r="AD796" s="25" t="e">
        <f t="shared" si="393"/>
        <v>#DIV/0!</v>
      </c>
      <c r="AE796" s="25" t="e">
        <f t="shared" si="393"/>
        <v>#DIV/0!</v>
      </c>
      <c r="AF796" s="25" t="e">
        <f t="shared" si="394"/>
        <v>#DIV/0!</v>
      </c>
      <c r="AG796" s="25" t="e">
        <f t="shared" si="394"/>
        <v>#DIV/0!</v>
      </c>
    </row>
    <row r="797" spans="1:33" x14ac:dyDescent="0.25">
      <c r="A797" s="1">
        <f>'Тулуз-Пьерон'!A801</f>
        <v>0</v>
      </c>
      <c r="B797" s="1" t="e">
        <f>AVERAGE('Тулуз-Пьерон'!H801:Q801)</f>
        <v>#DIV/0!</v>
      </c>
      <c r="C797" s="1" t="e">
        <f>AVERAGE('Тулуз-Пьерон'!R801:AA801)</f>
        <v>#DIV/0!</v>
      </c>
      <c r="D797" s="26" t="e">
        <f t="shared" si="377"/>
        <v>#DIV/0!</v>
      </c>
      <c r="E797" s="26" t="e">
        <f>STDEV('Тулуз-Пьерон'!H801:Q801)</f>
        <v>#DIV/0!</v>
      </c>
      <c r="F797" s="26" t="e">
        <f>STDEV('Тулуз-Пьерон'!R801:AA801)</f>
        <v>#DIV/0!</v>
      </c>
      <c r="G797" s="26" t="e">
        <f>SQRT(RSQ('Тулуз-Пьерон'!H801:Q801,'Тулуз-Пьерон'!R801:AA801))</f>
        <v>#DIV/0!</v>
      </c>
      <c r="J797" s="25" t="e">
        <f t="shared" si="378"/>
        <v>#DIV/0!</v>
      </c>
      <c r="K797" s="25" t="e">
        <f t="shared" si="379"/>
        <v>#DIV/0!</v>
      </c>
      <c r="L797" s="25" t="e">
        <f t="shared" si="380"/>
        <v>#DIV/0!</v>
      </c>
      <c r="M797" s="25" t="e">
        <f t="shared" si="390"/>
        <v>#DIV/0!</v>
      </c>
      <c r="N797" s="25" t="e">
        <f t="shared" si="390"/>
        <v>#DIV/0!</v>
      </c>
      <c r="O797" s="25" t="e">
        <f t="shared" si="381"/>
        <v>#DIV/0!</v>
      </c>
      <c r="P797" s="25" t="e">
        <f t="shared" si="382"/>
        <v>#DIV/0!</v>
      </c>
      <c r="Q797" s="25" t="e">
        <f t="shared" si="383"/>
        <v>#DIV/0!</v>
      </c>
      <c r="R797" s="25" t="e">
        <f t="shared" si="384"/>
        <v>#DIV/0!</v>
      </c>
      <c r="S797" s="25" t="e">
        <f t="shared" si="385"/>
        <v>#DIV/0!</v>
      </c>
      <c r="T797" s="25" t="e">
        <f t="shared" si="386"/>
        <v>#DIV/0!</v>
      </c>
      <c r="U797" s="25" t="e">
        <f t="shared" si="387"/>
        <v>#DIV/0!</v>
      </c>
      <c r="V797" s="25" t="e">
        <f t="shared" si="391"/>
        <v>#DIV/0!</v>
      </c>
      <c r="W797" s="25" t="e">
        <f t="shared" si="391"/>
        <v>#DIV/0!</v>
      </c>
      <c r="X797" s="25" t="e">
        <f t="shared" si="388"/>
        <v>#DIV/0!</v>
      </c>
      <c r="Y797" s="25" t="e">
        <f t="shared" si="392"/>
        <v>#DIV/0!</v>
      </c>
      <c r="Z797" s="25" t="e">
        <f t="shared" si="392"/>
        <v>#DIV/0!</v>
      </c>
      <c r="AA797" s="25" t="e">
        <f t="shared" si="392"/>
        <v>#DIV/0!</v>
      </c>
      <c r="AB797" s="25" t="e">
        <f t="shared" si="392"/>
        <v>#DIV/0!</v>
      </c>
      <c r="AC797" s="25" t="e">
        <f t="shared" si="392"/>
        <v>#DIV/0!</v>
      </c>
      <c r="AD797" s="25" t="e">
        <f t="shared" si="393"/>
        <v>#DIV/0!</v>
      </c>
      <c r="AE797" s="25" t="e">
        <f t="shared" si="393"/>
        <v>#DIV/0!</v>
      </c>
      <c r="AF797" s="25" t="e">
        <f t="shared" si="394"/>
        <v>#DIV/0!</v>
      </c>
      <c r="AG797" s="25" t="e">
        <f t="shared" si="394"/>
        <v>#DIV/0!</v>
      </c>
    </row>
    <row r="798" spans="1:33" x14ac:dyDescent="0.25">
      <c r="A798" s="1">
        <f>'Тулуз-Пьерон'!A802</f>
        <v>0</v>
      </c>
      <c r="B798" s="1" t="e">
        <f>AVERAGE('Тулуз-Пьерон'!H802:Q802)</f>
        <v>#DIV/0!</v>
      </c>
      <c r="C798" s="1" t="e">
        <f>AVERAGE('Тулуз-Пьерон'!R802:AA802)</f>
        <v>#DIV/0!</v>
      </c>
      <c r="D798" s="26" t="e">
        <f t="shared" si="377"/>
        <v>#DIV/0!</v>
      </c>
      <c r="E798" s="26" t="e">
        <f>STDEV('Тулуз-Пьерон'!H802:Q802)</f>
        <v>#DIV/0!</v>
      </c>
      <c r="F798" s="26" t="e">
        <f>STDEV('Тулуз-Пьерон'!R802:AA802)</f>
        <v>#DIV/0!</v>
      </c>
      <c r="G798" s="26" t="e">
        <f>SQRT(RSQ('Тулуз-Пьерон'!H802:Q802,'Тулуз-Пьерон'!R802:AA802))</f>
        <v>#DIV/0!</v>
      </c>
      <c r="J798" s="25" t="e">
        <f t="shared" si="378"/>
        <v>#DIV/0!</v>
      </c>
      <c r="K798" s="25" t="e">
        <f t="shared" si="379"/>
        <v>#DIV/0!</v>
      </c>
      <c r="L798" s="25" t="e">
        <f t="shared" si="380"/>
        <v>#DIV/0!</v>
      </c>
      <c r="M798" s="25" t="e">
        <f t="shared" si="390"/>
        <v>#DIV/0!</v>
      </c>
      <c r="N798" s="25" t="e">
        <f t="shared" si="390"/>
        <v>#DIV/0!</v>
      </c>
      <c r="O798" s="25" t="e">
        <f t="shared" si="381"/>
        <v>#DIV/0!</v>
      </c>
      <c r="P798" s="25" t="e">
        <f t="shared" si="382"/>
        <v>#DIV/0!</v>
      </c>
      <c r="Q798" s="25" t="e">
        <f t="shared" si="383"/>
        <v>#DIV/0!</v>
      </c>
      <c r="R798" s="25" t="e">
        <f t="shared" si="384"/>
        <v>#DIV/0!</v>
      </c>
      <c r="S798" s="25" t="e">
        <f t="shared" si="385"/>
        <v>#DIV/0!</v>
      </c>
      <c r="T798" s="25" t="e">
        <f t="shared" si="386"/>
        <v>#DIV/0!</v>
      </c>
      <c r="U798" s="25" t="e">
        <f t="shared" si="387"/>
        <v>#DIV/0!</v>
      </c>
      <c r="V798" s="25" t="e">
        <f t="shared" si="391"/>
        <v>#DIV/0!</v>
      </c>
      <c r="W798" s="25" t="e">
        <f t="shared" si="391"/>
        <v>#DIV/0!</v>
      </c>
      <c r="X798" s="25" t="e">
        <f t="shared" si="388"/>
        <v>#DIV/0!</v>
      </c>
      <c r="Y798" s="25" t="e">
        <f t="shared" si="392"/>
        <v>#DIV/0!</v>
      </c>
      <c r="Z798" s="25" t="e">
        <f t="shared" si="392"/>
        <v>#DIV/0!</v>
      </c>
      <c r="AA798" s="25" t="e">
        <f t="shared" si="392"/>
        <v>#DIV/0!</v>
      </c>
      <c r="AB798" s="25" t="e">
        <f t="shared" si="392"/>
        <v>#DIV/0!</v>
      </c>
      <c r="AC798" s="25" t="e">
        <f t="shared" si="392"/>
        <v>#DIV/0!</v>
      </c>
      <c r="AD798" s="25" t="e">
        <f t="shared" si="393"/>
        <v>#DIV/0!</v>
      </c>
      <c r="AE798" s="25" t="e">
        <f t="shared" si="393"/>
        <v>#DIV/0!</v>
      </c>
      <c r="AF798" s="25" t="e">
        <f t="shared" si="394"/>
        <v>#DIV/0!</v>
      </c>
      <c r="AG798" s="25" t="e">
        <f t="shared" si="394"/>
        <v>#DIV/0!</v>
      </c>
    </row>
    <row r="799" spans="1:33" x14ac:dyDescent="0.25">
      <c r="A799" s="1">
        <f>'Тулуз-Пьерон'!A803</f>
        <v>0</v>
      </c>
      <c r="B799" s="1" t="e">
        <f>AVERAGE('Тулуз-Пьерон'!H803:Q803)</f>
        <v>#DIV/0!</v>
      </c>
      <c r="C799" s="1" t="e">
        <f>AVERAGE('Тулуз-Пьерон'!R803:AA803)</f>
        <v>#DIV/0!</v>
      </c>
      <c r="D799" s="26" t="e">
        <f t="shared" si="377"/>
        <v>#DIV/0!</v>
      </c>
      <c r="E799" s="26" t="e">
        <f>STDEV('Тулуз-Пьерон'!H803:Q803)</f>
        <v>#DIV/0!</v>
      </c>
      <c r="F799" s="26" t="e">
        <f>STDEV('Тулуз-Пьерон'!R803:AA803)</f>
        <v>#DIV/0!</v>
      </c>
      <c r="G799" s="26" t="e">
        <f>SQRT(RSQ('Тулуз-Пьерон'!H803:Q803,'Тулуз-Пьерон'!R803:AA803))</f>
        <v>#DIV/0!</v>
      </c>
      <c r="J799" s="25" t="e">
        <f t="shared" si="378"/>
        <v>#DIV/0!</v>
      </c>
      <c r="K799" s="25" t="e">
        <f t="shared" si="379"/>
        <v>#DIV/0!</v>
      </c>
      <c r="L799" s="25" t="e">
        <f t="shared" si="380"/>
        <v>#DIV/0!</v>
      </c>
      <c r="M799" s="25" t="e">
        <f t="shared" si="390"/>
        <v>#DIV/0!</v>
      </c>
      <c r="N799" s="25" t="e">
        <f t="shared" si="390"/>
        <v>#DIV/0!</v>
      </c>
      <c r="O799" s="25" t="e">
        <f t="shared" si="381"/>
        <v>#DIV/0!</v>
      </c>
      <c r="P799" s="25" t="e">
        <f t="shared" si="382"/>
        <v>#DIV/0!</v>
      </c>
      <c r="Q799" s="25" t="e">
        <f t="shared" si="383"/>
        <v>#DIV/0!</v>
      </c>
      <c r="R799" s="25" t="e">
        <f t="shared" si="384"/>
        <v>#DIV/0!</v>
      </c>
      <c r="S799" s="25" t="e">
        <f t="shared" si="385"/>
        <v>#DIV/0!</v>
      </c>
      <c r="T799" s="25" t="e">
        <f t="shared" si="386"/>
        <v>#DIV/0!</v>
      </c>
      <c r="U799" s="25" t="e">
        <f t="shared" si="387"/>
        <v>#DIV/0!</v>
      </c>
      <c r="V799" s="25" t="e">
        <f t="shared" si="391"/>
        <v>#DIV/0!</v>
      </c>
      <c r="W799" s="25" t="e">
        <f t="shared" si="391"/>
        <v>#DIV/0!</v>
      </c>
      <c r="X799" s="25" t="e">
        <f t="shared" si="388"/>
        <v>#DIV/0!</v>
      </c>
      <c r="Y799" s="25" t="e">
        <f t="shared" si="392"/>
        <v>#DIV/0!</v>
      </c>
      <c r="Z799" s="25" t="e">
        <f t="shared" si="392"/>
        <v>#DIV/0!</v>
      </c>
      <c r="AA799" s="25" t="e">
        <f t="shared" si="392"/>
        <v>#DIV/0!</v>
      </c>
      <c r="AB799" s="25" t="e">
        <f t="shared" si="392"/>
        <v>#DIV/0!</v>
      </c>
      <c r="AC799" s="25" t="e">
        <f t="shared" si="392"/>
        <v>#DIV/0!</v>
      </c>
      <c r="AD799" s="25" t="e">
        <f t="shared" si="393"/>
        <v>#DIV/0!</v>
      </c>
      <c r="AE799" s="25" t="e">
        <f t="shared" si="393"/>
        <v>#DIV/0!</v>
      </c>
      <c r="AF799" s="25" t="e">
        <f t="shared" si="394"/>
        <v>#DIV/0!</v>
      </c>
      <c r="AG799" s="25" t="e">
        <f t="shared" si="394"/>
        <v>#DIV/0!</v>
      </c>
    </row>
    <row r="800" spans="1:33" x14ac:dyDescent="0.25">
      <c r="A800" s="1">
        <f>'Тулуз-Пьерон'!A804</f>
        <v>0</v>
      </c>
      <c r="B800" s="1" t="e">
        <f>AVERAGE('Тулуз-Пьерон'!H804:Q804)</f>
        <v>#DIV/0!</v>
      </c>
      <c r="C800" s="1" t="e">
        <f>AVERAGE('Тулуз-Пьерон'!R804:AA804)</f>
        <v>#DIV/0!</v>
      </c>
      <c r="D800" s="26" t="e">
        <f t="shared" si="377"/>
        <v>#DIV/0!</v>
      </c>
      <c r="E800" s="26" t="e">
        <f>STDEV('Тулуз-Пьерон'!H804:Q804)</f>
        <v>#DIV/0!</v>
      </c>
      <c r="F800" s="26" t="e">
        <f>STDEV('Тулуз-Пьерон'!R804:AA804)</f>
        <v>#DIV/0!</v>
      </c>
      <c r="G800" s="26" t="e">
        <f>SQRT(RSQ('Тулуз-Пьерон'!H804:Q804,'Тулуз-Пьерон'!R804:AA804))</f>
        <v>#DIV/0!</v>
      </c>
      <c r="J800" s="25" t="e">
        <f t="shared" si="378"/>
        <v>#DIV/0!</v>
      </c>
      <c r="K800" s="25" t="e">
        <f t="shared" si="379"/>
        <v>#DIV/0!</v>
      </c>
      <c r="L800" s="25" t="e">
        <f t="shared" si="380"/>
        <v>#DIV/0!</v>
      </c>
      <c r="M800" s="25" t="e">
        <f t="shared" si="390"/>
        <v>#DIV/0!</v>
      </c>
      <c r="N800" s="25" t="e">
        <f t="shared" si="390"/>
        <v>#DIV/0!</v>
      </c>
      <c r="O800" s="25" t="e">
        <f t="shared" si="381"/>
        <v>#DIV/0!</v>
      </c>
      <c r="P800" s="25" t="e">
        <f t="shared" si="382"/>
        <v>#DIV/0!</v>
      </c>
      <c r="Q800" s="25" t="e">
        <f t="shared" si="383"/>
        <v>#DIV/0!</v>
      </c>
      <c r="R800" s="25" t="e">
        <f t="shared" si="384"/>
        <v>#DIV/0!</v>
      </c>
      <c r="S800" s="25" t="e">
        <f t="shared" si="385"/>
        <v>#DIV/0!</v>
      </c>
      <c r="T800" s="25" t="e">
        <f t="shared" si="386"/>
        <v>#DIV/0!</v>
      </c>
      <c r="U800" s="25" t="e">
        <f t="shared" si="387"/>
        <v>#DIV/0!</v>
      </c>
      <c r="V800" s="25" t="e">
        <f t="shared" si="391"/>
        <v>#DIV/0!</v>
      </c>
      <c r="W800" s="25" t="e">
        <f t="shared" si="391"/>
        <v>#DIV/0!</v>
      </c>
      <c r="X800" s="25" t="e">
        <f t="shared" si="388"/>
        <v>#DIV/0!</v>
      </c>
      <c r="Y800" s="25" t="e">
        <f t="shared" si="392"/>
        <v>#DIV/0!</v>
      </c>
      <c r="Z800" s="25" t="e">
        <f t="shared" si="392"/>
        <v>#DIV/0!</v>
      </c>
      <c r="AA800" s="25" t="e">
        <f t="shared" si="392"/>
        <v>#DIV/0!</v>
      </c>
      <c r="AB800" s="25" t="e">
        <f t="shared" si="392"/>
        <v>#DIV/0!</v>
      </c>
      <c r="AC800" s="25" t="e">
        <f t="shared" si="392"/>
        <v>#DIV/0!</v>
      </c>
      <c r="AD800" s="25" t="e">
        <f t="shared" si="393"/>
        <v>#DIV/0!</v>
      </c>
      <c r="AE800" s="25" t="e">
        <f t="shared" si="393"/>
        <v>#DIV/0!</v>
      </c>
      <c r="AF800" s="25" t="e">
        <f t="shared" si="394"/>
        <v>#DIV/0!</v>
      </c>
      <c r="AG800" s="25" t="e">
        <f t="shared" si="394"/>
        <v>#DIV/0!</v>
      </c>
    </row>
    <row r="801" spans="1:33" x14ac:dyDescent="0.25">
      <c r="A801" s="1">
        <f>'Тулуз-Пьерон'!A805</f>
        <v>0</v>
      </c>
      <c r="B801" s="1" t="e">
        <f>AVERAGE('Тулуз-Пьерон'!H805:Q805)</f>
        <v>#DIV/0!</v>
      </c>
      <c r="C801" s="1" t="e">
        <f>AVERAGE('Тулуз-Пьерон'!R805:AA805)</f>
        <v>#DIV/0!</v>
      </c>
      <c r="D801" s="26" t="e">
        <f t="shared" si="377"/>
        <v>#DIV/0!</v>
      </c>
      <c r="E801" s="26" t="e">
        <f>STDEV('Тулуз-Пьерон'!H805:Q805)</f>
        <v>#DIV/0!</v>
      </c>
      <c r="F801" s="26" t="e">
        <f>STDEV('Тулуз-Пьерон'!R805:AA805)</f>
        <v>#DIV/0!</v>
      </c>
      <c r="G801" s="26" t="e">
        <f>SQRT(RSQ('Тулуз-Пьерон'!H805:Q805,'Тулуз-Пьерон'!R805:AA805))</f>
        <v>#DIV/0!</v>
      </c>
      <c r="J801" s="25" t="e">
        <f t="shared" si="378"/>
        <v>#DIV/0!</v>
      </c>
      <c r="K801" s="25" t="e">
        <f t="shared" si="379"/>
        <v>#DIV/0!</v>
      </c>
      <c r="L801" s="25" t="e">
        <f t="shared" si="380"/>
        <v>#DIV/0!</v>
      </c>
      <c r="M801" s="25" t="e">
        <f t="shared" si="390"/>
        <v>#DIV/0!</v>
      </c>
      <c r="N801" s="25" t="e">
        <f t="shared" si="390"/>
        <v>#DIV/0!</v>
      </c>
      <c r="O801" s="25" t="e">
        <f t="shared" si="381"/>
        <v>#DIV/0!</v>
      </c>
      <c r="P801" s="25" t="e">
        <f t="shared" si="382"/>
        <v>#DIV/0!</v>
      </c>
      <c r="Q801" s="25" t="e">
        <f t="shared" si="383"/>
        <v>#DIV/0!</v>
      </c>
      <c r="R801" s="25" t="e">
        <f t="shared" si="384"/>
        <v>#DIV/0!</v>
      </c>
      <c r="S801" s="25" t="e">
        <f t="shared" si="385"/>
        <v>#DIV/0!</v>
      </c>
      <c r="T801" s="25" t="e">
        <f t="shared" si="386"/>
        <v>#DIV/0!</v>
      </c>
      <c r="U801" s="25" t="e">
        <f t="shared" si="387"/>
        <v>#DIV/0!</v>
      </c>
      <c r="V801" s="25" t="e">
        <f t="shared" si="391"/>
        <v>#DIV/0!</v>
      </c>
      <c r="W801" s="25" t="e">
        <f t="shared" si="391"/>
        <v>#DIV/0!</v>
      </c>
      <c r="X801" s="25" t="e">
        <f t="shared" si="388"/>
        <v>#DIV/0!</v>
      </c>
      <c r="Y801" s="25" t="e">
        <f t="shared" ref="Y801:AC810" si="395">IF(AND($D801&gt;0,$D801&lt;=0.89),"ПАТОЛОГИЯ",IF(AND($D801&gt;0.89,$D801&lt;=0.91),"Слабая",IF(AND($D801&gt;91,$D801&lt;=0.93),"Средняя",IF(AND($D801&gt;0.93,$D801&lt;=0.96),"Хорошая",IF(AND($D801&gt;0.96,$D801&lt;=1),"Высокая","ОШИБКА")))))</f>
        <v>#DIV/0!</v>
      </c>
      <c r="Z801" s="25" t="e">
        <f t="shared" si="395"/>
        <v>#DIV/0!</v>
      </c>
      <c r="AA801" s="25" t="e">
        <f t="shared" si="395"/>
        <v>#DIV/0!</v>
      </c>
      <c r="AB801" s="25" t="e">
        <f t="shared" si="395"/>
        <v>#DIV/0!</v>
      </c>
      <c r="AC801" s="25" t="e">
        <f t="shared" si="395"/>
        <v>#DIV/0!</v>
      </c>
      <c r="AD801" s="25" t="e">
        <f t="shared" si="393"/>
        <v>#DIV/0!</v>
      </c>
      <c r="AE801" s="25" t="e">
        <f t="shared" si="393"/>
        <v>#DIV/0!</v>
      </c>
      <c r="AF801" s="25" t="e">
        <f t="shared" si="394"/>
        <v>#DIV/0!</v>
      </c>
      <c r="AG801" s="25" t="e">
        <f t="shared" si="394"/>
        <v>#DIV/0!</v>
      </c>
    </row>
    <row r="802" spans="1:33" x14ac:dyDescent="0.25">
      <c r="A802" s="1">
        <f>'Тулуз-Пьерон'!A806</f>
        <v>0</v>
      </c>
      <c r="B802" s="1" t="e">
        <f>AVERAGE('Тулуз-Пьерон'!H806:Q806)</f>
        <v>#DIV/0!</v>
      </c>
      <c r="C802" s="1" t="e">
        <f>AVERAGE('Тулуз-Пьерон'!R806:AA806)</f>
        <v>#DIV/0!</v>
      </c>
      <c r="D802" s="26" t="e">
        <f t="shared" si="377"/>
        <v>#DIV/0!</v>
      </c>
      <c r="E802" s="26" t="e">
        <f>STDEV('Тулуз-Пьерон'!H806:Q806)</f>
        <v>#DIV/0!</v>
      </c>
      <c r="F802" s="26" t="e">
        <f>STDEV('Тулуз-Пьерон'!R806:AA806)</f>
        <v>#DIV/0!</v>
      </c>
      <c r="G802" s="26" t="e">
        <f>SQRT(RSQ('Тулуз-Пьерон'!H806:Q806,'Тулуз-Пьерон'!R806:AA806))</f>
        <v>#DIV/0!</v>
      </c>
      <c r="J802" s="25" t="e">
        <f t="shared" si="378"/>
        <v>#DIV/0!</v>
      </c>
      <c r="K802" s="25" t="e">
        <f t="shared" si="379"/>
        <v>#DIV/0!</v>
      </c>
      <c r="L802" s="25" t="e">
        <f t="shared" si="380"/>
        <v>#DIV/0!</v>
      </c>
      <c r="M802" s="25" t="e">
        <f t="shared" si="390"/>
        <v>#DIV/0!</v>
      </c>
      <c r="N802" s="25" t="e">
        <f t="shared" si="390"/>
        <v>#DIV/0!</v>
      </c>
      <c r="O802" s="25" t="e">
        <f t="shared" si="381"/>
        <v>#DIV/0!</v>
      </c>
      <c r="P802" s="25" t="e">
        <f t="shared" si="382"/>
        <v>#DIV/0!</v>
      </c>
      <c r="Q802" s="25" t="e">
        <f t="shared" si="383"/>
        <v>#DIV/0!</v>
      </c>
      <c r="R802" s="25" t="e">
        <f t="shared" si="384"/>
        <v>#DIV/0!</v>
      </c>
      <c r="S802" s="25" t="e">
        <f t="shared" si="385"/>
        <v>#DIV/0!</v>
      </c>
      <c r="T802" s="25" t="e">
        <f t="shared" si="386"/>
        <v>#DIV/0!</v>
      </c>
      <c r="U802" s="25" t="e">
        <f t="shared" si="387"/>
        <v>#DIV/0!</v>
      </c>
      <c r="V802" s="25" t="e">
        <f t="shared" si="391"/>
        <v>#DIV/0!</v>
      </c>
      <c r="W802" s="25" t="e">
        <f t="shared" si="391"/>
        <v>#DIV/0!</v>
      </c>
      <c r="X802" s="25" t="e">
        <f t="shared" si="388"/>
        <v>#DIV/0!</v>
      </c>
      <c r="Y802" s="25" t="e">
        <f t="shared" si="395"/>
        <v>#DIV/0!</v>
      </c>
      <c r="Z802" s="25" t="e">
        <f t="shared" si="395"/>
        <v>#DIV/0!</v>
      </c>
      <c r="AA802" s="25" t="e">
        <f t="shared" si="395"/>
        <v>#DIV/0!</v>
      </c>
      <c r="AB802" s="25" t="e">
        <f t="shared" si="395"/>
        <v>#DIV/0!</v>
      </c>
      <c r="AC802" s="25" t="e">
        <f t="shared" si="395"/>
        <v>#DIV/0!</v>
      </c>
      <c r="AD802" s="25" t="e">
        <f t="shared" si="393"/>
        <v>#DIV/0!</v>
      </c>
      <c r="AE802" s="25" t="e">
        <f t="shared" si="393"/>
        <v>#DIV/0!</v>
      </c>
      <c r="AF802" s="25" t="e">
        <f t="shared" si="394"/>
        <v>#DIV/0!</v>
      </c>
      <c r="AG802" s="25" t="e">
        <f t="shared" si="394"/>
        <v>#DIV/0!</v>
      </c>
    </row>
    <row r="803" spans="1:33" x14ac:dyDescent="0.25">
      <c r="A803" s="1">
        <f>'Тулуз-Пьерон'!A807</f>
        <v>0</v>
      </c>
      <c r="B803" s="1" t="e">
        <f>AVERAGE('Тулуз-Пьерон'!H807:Q807)</f>
        <v>#DIV/0!</v>
      </c>
      <c r="C803" s="1" t="e">
        <f>AVERAGE('Тулуз-Пьерон'!R807:AA807)</f>
        <v>#DIV/0!</v>
      </c>
      <c r="D803" s="26" t="e">
        <f t="shared" si="377"/>
        <v>#DIV/0!</v>
      </c>
      <c r="E803" s="26" t="e">
        <f>STDEV('Тулуз-Пьерон'!H807:Q807)</f>
        <v>#DIV/0!</v>
      </c>
      <c r="F803" s="26" t="e">
        <f>STDEV('Тулуз-Пьерон'!R807:AA807)</f>
        <v>#DIV/0!</v>
      </c>
      <c r="G803" s="26" t="e">
        <f>SQRT(RSQ('Тулуз-Пьерон'!H807:Q807,'Тулуз-Пьерон'!R807:AA807))</f>
        <v>#DIV/0!</v>
      </c>
      <c r="J803" s="25" t="e">
        <f t="shared" si="378"/>
        <v>#DIV/0!</v>
      </c>
      <c r="K803" s="25" t="e">
        <f t="shared" si="379"/>
        <v>#DIV/0!</v>
      </c>
      <c r="L803" s="25" t="e">
        <f t="shared" si="380"/>
        <v>#DIV/0!</v>
      </c>
      <c r="M803" s="25" t="e">
        <f t="shared" si="390"/>
        <v>#DIV/0!</v>
      </c>
      <c r="N803" s="25" t="e">
        <f t="shared" si="390"/>
        <v>#DIV/0!</v>
      </c>
      <c r="O803" s="25" t="e">
        <f t="shared" si="381"/>
        <v>#DIV/0!</v>
      </c>
      <c r="P803" s="25" t="e">
        <f t="shared" si="382"/>
        <v>#DIV/0!</v>
      </c>
      <c r="Q803" s="25" t="e">
        <f t="shared" si="383"/>
        <v>#DIV/0!</v>
      </c>
      <c r="R803" s="25" t="e">
        <f t="shared" si="384"/>
        <v>#DIV/0!</v>
      </c>
      <c r="S803" s="25" t="e">
        <f t="shared" si="385"/>
        <v>#DIV/0!</v>
      </c>
      <c r="T803" s="25" t="e">
        <f t="shared" si="386"/>
        <v>#DIV/0!</v>
      </c>
      <c r="U803" s="25" t="e">
        <f t="shared" si="387"/>
        <v>#DIV/0!</v>
      </c>
      <c r="V803" s="25" t="e">
        <f t="shared" si="391"/>
        <v>#DIV/0!</v>
      </c>
      <c r="W803" s="25" t="e">
        <f t="shared" si="391"/>
        <v>#DIV/0!</v>
      </c>
      <c r="X803" s="25" t="e">
        <f t="shared" si="388"/>
        <v>#DIV/0!</v>
      </c>
      <c r="Y803" s="25" t="e">
        <f t="shared" si="395"/>
        <v>#DIV/0!</v>
      </c>
      <c r="Z803" s="25" t="e">
        <f t="shared" si="395"/>
        <v>#DIV/0!</v>
      </c>
      <c r="AA803" s="25" t="e">
        <f t="shared" si="395"/>
        <v>#DIV/0!</v>
      </c>
      <c r="AB803" s="25" t="e">
        <f t="shared" si="395"/>
        <v>#DIV/0!</v>
      </c>
      <c r="AC803" s="25" t="e">
        <f t="shared" si="395"/>
        <v>#DIV/0!</v>
      </c>
      <c r="AD803" s="25" t="e">
        <f t="shared" si="393"/>
        <v>#DIV/0!</v>
      </c>
      <c r="AE803" s="25" t="e">
        <f t="shared" si="393"/>
        <v>#DIV/0!</v>
      </c>
      <c r="AF803" s="25" t="e">
        <f t="shared" si="394"/>
        <v>#DIV/0!</v>
      </c>
      <c r="AG803" s="25" t="e">
        <f t="shared" si="394"/>
        <v>#DIV/0!</v>
      </c>
    </row>
    <row r="804" spans="1:33" x14ac:dyDescent="0.25">
      <c r="A804" s="1">
        <f>'Тулуз-Пьерон'!A808</f>
        <v>0</v>
      </c>
      <c r="B804" s="1" t="e">
        <f>AVERAGE('Тулуз-Пьерон'!H808:Q808)</f>
        <v>#DIV/0!</v>
      </c>
      <c r="C804" s="1" t="e">
        <f>AVERAGE('Тулуз-Пьерон'!R808:AA808)</f>
        <v>#DIV/0!</v>
      </c>
      <c r="D804" s="26" t="e">
        <f t="shared" si="377"/>
        <v>#DIV/0!</v>
      </c>
      <c r="E804" s="26" t="e">
        <f>STDEV('Тулуз-Пьерон'!H808:Q808)</f>
        <v>#DIV/0!</v>
      </c>
      <c r="F804" s="26" t="e">
        <f>STDEV('Тулуз-Пьерон'!R808:AA808)</f>
        <v>#DIV/0!</v>
      </c>
      <c r="G804" s="26" t="e">
        <f>SQRT(RSQ('Тулуз-Пьерон'!H808:Q808,'Тулуз-Пьерон'!R808:AA808))</f>
        <v>#DIV/0!</v>
      </c>
      <c r="J804" s="25" t="e">
        <f t="shared" si="378"/>
        <v>#DIV/0!</v>
      </c>
      <c r="K804" s="25" t="e">
        <f t="shared" si="379"/>
        <v>#DIV/0!</v>
      </c>
      <c r="L804" s="25" t="e">
        <f t="shared" si="380"/>
        <v>#DIV/0!</v>
      </c>
      <c r="M804" s="25" t="e">
        <f t="shared" si="390"/>
        <v>#DIV/0!</v>
      </c>
      <c r="N804" s="25" t="e">
        <f t="shared" si="390"/>
        <v>#DIV/0!</v>
      </c>
      <c r="O804" s="25" t="e">
        <f t="shared" si="381"/>
        <v>#DIV/0!</v>
      </c>
      <c r="P804" s="25" t="e">
        <f t="shared" si="382"/>
        <v>#DIV/0!</v>
      </c>
      <c r="Q804" s="25" t="e">
        <f t="shared" si="383"/>
        <v>#DIV/0!</v>
      </c>
      <c r="R804" s="25" t="e">
        <f t="shared" si="384"/>
        <v>#DIV/0!</v>
      </c>
      <c r="S804" s="25" t="e">
        <f t="shared" si="385"/>
        <v>#DIV/0!</v>
      </c>
      <c r="T804" s="25" t="e">
        <f t="shared" si="386"/>
        <v>#DIV/0!</v>
      </c>
      <c r="U804" s="25" t="e">
        <f t="shared" si="387"/>
        <v>#DIV/0!</v>
      </c>
      <c r="V804" s="25" t="e">
        <f t="shared" si="391"/>
        <v>#DIV/0!</v>
      </c>
      <c r="W804" s="25" t="e">
        <f t="shared" si="391"/>
        <v>#DIV/0!</v>
      </c>
      <c r="X804" s="25" t="e">
        <f t="shared" si="388"/>
        <v>#DIV/0!</v>
      </c>
      <c r="Y804" s="25" t="e">
        <f t="shared" si="395"/>
        <v>#DIV/0!</v>
      </c>
      <c r="Z804" s="25" t="e">
        <f t="shared" si="395"/>
        <v>#DIV/0!</v>
      </c>
      <c r="AA804" s="25" t="e">
        <f t="shared" si="395"/>
        <v>#DIV/0!</v>
      </c>
      <c r="AB804" s="25" t="e">
        <f t="shared" si="395"/>
        <v>#DIV/0!</v>
      </c>
      <c r="AC804" s="25" t="e">
        <f t="shared" si="395"/>
        <v>#DIV/0!</v>
      </c>
      <c r="AD804" s="25" t="e">
        <f t="shared" si="393"/>
        <v>#DIV/0!</v>
      </c>
      <c r="AE804" s="25" t="e">
        <f t="shared" si="393"/>
        <v>#DIV/0!</v>
      </c>
      <c r="AF804" s="25" t="e">
        <f t="shared" si="394"/>
        <v>#DIV/0!</v>
      </c>
      <c r="AG804" s="25" t="e">
        <f t="shared" si="394"/>
        <v>#DIV/0!</v>
      </c>
    </row>
    <row r="805" spans="1:33" x14ac:dyDescent="0.25">
      <c r="A805" s="1">
        <f>'Тулуз-Пьерон'!A809</f>
        <v>0</v>
      </c>
      <c r="B805" s="1" t="e">
        <f>AVERAGE('Тулуз-Пьерон'!H809:Q809)</f>
        <v>#DIV/0!</v>
      </c>
      <c r="C805" s="1" t="e">
        <f>AVERAGE('Тулуз-Пьерон'!R809:AA809)</f>
        <v>#DIV/0!</v>
      </c>
      <c r="D805" s="26" t="e">
        <f t="shared" si="377"/>
        <v>#DIV/0!</v>
      </c>
      <c r="E805" s="26" t="e">
        <f>STDEV('Тулуз-Пьерон'!H809:Q809)</f>
        <v>#DIV/0!</v>
      </c>
      <c r="F805" s="26" t="e">
        <f>STDEV('Тулуз-Пьерон'!R809:AA809)</f>
        <v>#DIV/0!</v>
      </c>
      <c r="G805" s="26" t="e">
        <f>SQRT(RSQ('Тулуз-Пьерон'!H809:Q809,'Тулуз-Пьерон'!R809:AA809))</f>
        <v>#DIV/0!</v>
      </c>
      <c r="J805" s="25" t="e">
        <f t="shared" si="378"/>
        <v>#DIV/0!</v>
      </c>
      <c r="K805" s="25" t="e">
        <f t="shared" si="379"/>
        <v>#DIV/0!</v>
      </c>
      <c r="L805" s="25" t="e">
        <f t="shared" si="380"/>
        <v>#DIV/0!</v>
      </c>
      <c r="M805" s="25" t="e">
        <f t="shared" si="390"/>
        <v>#DIV/0!</v>
      </c>
      <c r="N805" s="25" t="e">
        <f t="shared" si="390"/>
        <v>#DIV/0!</v>
      </c>
      <c r="O805" s="25" t="e">
        <f t="shared" si="381"/>
        <v>#DIV/0!</v>
      </c>
      <c r="P805" s="25" t="e">
        <f t="shared" si="382"/>
        <v>#DIV/0!</v>
      </c>
      <c r="Q805" s="25" t="e">
        <f t="shared" si="383"/>
        <v>#DIV/0!</v>
      </c>
      <c r="R805" s="25" t="e">
        <f t="shared" si="384"/>
        <v>#DIV/0!</v>
      </c>
      <c r="S805" s="25" t="e">
        <f t="shared" si="385"/>
        <v>#DIV/0!</v>
      </c>
      <c r="T805" s="25" t="e">
        <f t="shared" si="386"/>
        <v>#DIV/0!</v>
      </c>
      <c r="U805" s="25" t="e">
        <f t="shared" si="387"/>
        <v>#DIV/0!</v>
      </c>
      <c r="V805" s="25" t="e">
        <f t="shared" si="391"/>
        <v>#DIV/0!</v>
      </c>
      <c r="W805" s="25" t="e">
        <f t="shared" si="391"/>
        <v>#DIV/0!</v>
      </c>
      <c r="X805" s="25" t="e">
        <f t="shared" si="388"/>
        <v>#DIV/0!</v>
      </c>
      <c r="Y805" s="25" t="e">
        <f t="shared" si="395"/>
        <v>#DIV/0!</v>
      </c>
      <c r="Z805" s="25" t="e">
        <f t="shared" si="395"/>
        <v>#DIV/0!</v>
      </c>
      <c r="AA805" s="25" t="e">
        <f t="shared" si="395"/>
        <v>#DIV/0!</v>
      </c>
      <c r="AB805" s="25" t="e">
        <f t="shared" si="395"/>
        <v>#DIV/0!</v>
      </c>
      <c r="AC805" s="25" t="e">
        <f t="shared" si="395"/>
        <v>#DIV/0!</v>
      </c>
      <c r="AD805" s="25" t="e">
        <f t="shared" si="393"/>
        <v>#DIV/0!</v>
      </c>
      <c r="AE805" s="25" t="e">
        <f t="shared" si="393"/>
        <v>#DIV/0!</v>
      </c>
      <c r="AF805" s="25" t="e">
        <f t="shared" si="394"/>
        <v>#DIV/0!</v>
      </c>
      <c r="AG805" s="25" t="e">
        <f t="shared" si="394"/>
        <v>#DIV/0!</v>
      </c>
    </row>
    <row r="806" spans="1:33" x14ac:dyDescent="0.25">
      <c r="A806" s="1">
        <f>'Тулуз-Пьерон'!A810</f>
        <v>0</v>
      </c>
      <c r="B806" s="1" t="e">
        <f>AVERAGE('Тулуз-Пьерон'!H810:Q810)</f>
        <v>#DIV/0!</v>
      </c>
      <c r="C806" s="1" t="e">
        <f>AVERAGE('Тулуз-Пьерон'!R810:AA810)</f>
        <v>#DIV/0!</v>
      </c>
      <c r="D806" s="26" t="e">
        <f t="shared" si="377"/>
        <v>#DIV/0!</v>
      </c>
      <c r="E806" s="26" t="e">
        <f>STDEV('Тулуз-Пьерон'!H810:Q810)</f>
        <v>#DIV/0!</v>
      </c>
      <c r="F806" s="26" t="e">
        <f>STDEV('Тулуз-Пьерон'!R810:AA810)</f>
        <v>#DIV/0!</v>
      </c>
      <c r="G806" s="26" t="e">
        <f>SQRT(RSQ('Тулуз-Пьерон'!H810:Q810,'Тулуз-Пьерон'!R810:AA810))</f>
        <v>#DIV/0!</v>
      </c>
      <c r="J806" s="25" t="e">
        <f t="shared" si="378"/>
        <v>#DIV/0!</v>
      </c>
      <c r="K806" s="25" t="e">
        <f t="shared" si="379"/>
        <v>#DIV/0!</v>
      </c>
      <c r="L806" s="25" t="e">
        <f t="shared" si="380"/>
        <v>#DIV/0!</v>
      </c>
      <c r="M806" s="25" t="e">
        <f t="shared" si="390"/>
        <v>#DIV/0!</v>
      </c>
      <c r="N806" s="25" t="e">
        <f t="shared" si="390"/>
        <v>#DIV/0!</v>
      </c>
      <c r="O806" s="25" t="e">
        <f t="shared" si="381"/>
        <v>#DIV/0!</v>
      </c>
      <c r="P806" s="25" t="e">
        <f t="shared" si="382"/>
        <v>#DIV/0!</v>
      </c>
      <c r="Q806" s="25" t="e">
        <f t="shared" si="383"/>
        <v>#DIV/0!</v>
      </c>
      <c r="R806" s="25" t="e">
        <f t="shared" si="384"/>
        <v>#DIV/0!</v>
      </c>
      <c r="S806" s="25" t="e">
        <f t="shared" si="385"/>
        <v>#DIV/0!</v>
      </c>
      <c r="T806" s="25" t="e">
        <f t="shared" si="386"/>
        <v>#DIV/0!</v>
      </c>
      <c r="U806" s="25" t="e">
        <f t="shared" si="387"/>
        <v>#DIV/0!</v>
      </c>
      <c r="V806" s="25" t="e">
        <f t="shared" si="391"/>
        <v>#DIV/0!</v>
      </c>
      <c r="W806" s="25" t="e">
        <f t="shared" si="391"/>
        <v>#DIV/0!</v>
      </c>
      <c r="X806" s="25" t="e">
        <f t="shared" si="388"/>
        <v>#DIV/0!</v>
      </c>
      <c r="Y806" s="25" t="e">
        <f t="shared" si="395"/>
        <v>#DIV/0!</v>
      </c>
      <c r="Z806" s="25" t="e">
        <f t="shared" si="395"/>
        <v>#DIV/0!</v>
      </c>
      <c r="AA806" s="25" t="e">
        <f t="shared" si="395"/>
        <v>#DIV/0!</v>
      </c>
      <c r="AB806" s="25" t="e">
        <f t="shared" si="395"/>
        <v>#DIV/0!</v>
      </c>
      <c r="AC806" s="25" t="e">
        <f t="shared" si="395"/>
        <v>#DIV/0!</v>
      </c>
      <c r="AD806" s="25" t="e">
        <f t="shared" si="393"/>
        <v>#DIV/0!</v>
      </c>
      <c r="AE806" s="25" t="e">
        <f t="shared" si="393"/>
        <v>#DIV/0!</v>
      </c>
      <c r="AF806" s="25" t="e">
        <f t="shared" si="394"/>
        <v>#DIV/0!</v>
      </c>
      <c r="AG806" s="25" t="e">
        <f t="shared" si="394"/>
        <v>#DIV/0!</v>
      </c>
    </row>
    <row r="807" spans="1:33" x14ac:dyDescent="0.25">
      <c r="A807" s="1">
        <f>'Тулуз-Пьерон'!A811</f>
        <v>0</v>
      </c>
      <c r="B807" s="1" t="e">
        <f>AVERAGE('Тулуз-Пьерон'!H811:Q811)</f>
        <v>#DIV/0!</v>
      </c>
      <c r="C807" s="1" t="e">
        <f>AVERAGE('Тулуз-Пьерон'!R811:AA811)</f>
        <v>#DIV/0!</v>
      </c>
      <c r="D807" s="26" t="e">
        <f t="shared" si="377"/>
        <v>#DIV/0!</v>
      </c>
      <c r="E807" s="26" t="e">
        <f>STDEV('Тулуз-Пьерон'!H811:Q811)</f>
        <v>#DIV/0!</v>
      </c>
      <c r="F807" s="26" t="e">
        <f>STDEV('Тулуз-Пьерон'!R811:AA811)</f>
        <v>#DIV/0!</v>
      </c>
      <c r="G807" s="26" t="e">
        <f>SQRT(RSQ('Тулуз-Пьерон'!H811:Q811,'Тулуз-Пьерон'!R811:AA811))</f>
        <v>#DIV/0!</v>
      </c>
      <c r="J807" s="25" t="e">
        <f t="shared" si="378"/>
        <v>#DIV/0!</v>
      </c>
      <c r="K807" s="25" t="e">
        <f t="shared" si="379"/>
        <v>#DIV/0!</v>
      </c>
      <c r="L807" s="25" t="e">
        <f t="shared" si="380"/>
        <v>#DIV/0!</v>
      </c>
      <c r="M807" s="25" t="e">
        <f t="shared" si="390"/>
        <v>#DIV/0!</v>
      </c>
      <c r="N807" s="25" t="e">
        <f t="shared" si="390"/>
        <v>#DIV/0!</v>
      </c>
      <c r="O807" s="25" t="e">
        <f t="shared" si="381"/>
        <v>#DIV/0!</v>
      </c>
      <c r="P807" s="25" t="e">
        <f t="shared" si="382"/>
        <v>#DIV/0!</v>
      </c>
      <c r="Q807" s="25" t="e">
        <f t="shared" si="383"/>
        <v>#DIV/0!</v>
      </c>
      <c r="R807" s="25" t="e">
        <f t="shared" si="384"/>
        <v>#DIV/0!</v>
      </c>
      <c r="S807" s="25" t="e">
        <f t="shared" si="385"/>
        <v>#DIV/0!</v>
      </c>
      <c r="T807" s="25" t="e">
        <f t="shared" si="386"/>
        <v>#DIV/0!</v>
      </c>
      <c r="U807" s="25" t="e">
        <f t="shared" si="387"/>
        <v>#DIV/0!</v>
      </c>
      <c r="V807" s="25" t="e">
        <f t="shared" si="391"/>
        <v>#DIV/0!</v>
      </c>
      <c r="W807" s="25" t="e">
        <f t="shared" si="391"/>
        <v>#DIV/0!</v>
      </c>
      <c r="X807" s="25" t="e">
        <f t="shared" si="388"/>
        <v>#DIV/0!</v>
      </c>
      <c r="Y807" s="25" t="e">
        <f t="shared" si="395"/>
        <v>#DIV/0!</v>
      </c>
      <c r="Z807" s="25" t="e">
        <f t="shared" si="395"/>
        <v>#DIV/0!</v>
      </c>
      <c r="AA807" s="25" t="e">
        <f t="shared" si="395"/>
        <v>#DIV/0!</v>
      </c>
      <c r="AB807" s="25" t="e">
        <f t="shared" si="395"/>
        <v>#DIV/0!</v>
      </c>
      <c r="AC807" s="25" t="e">
        <f t="shared" si="395"/>
        <v>#DIV/0!</v>
      </c>
      <c r="AD807" s="25" t="e">
        <f t="shared" si="393"/>
        <v>#DIV/0!</v>
      </c>
      <c r="AE807" s="25" t="e">
        <f t="shared" si="393"/>
        <v>#DIV/0!</v>
      </c>
      <c r="AF807" s="25" t="e">
        <f t="shared" si="394"/>
        <v>#DIV/0!</v>
      </c>
      <c r="AG807" s="25" t="e">
        <f t="shared" si="394"/>
        <v>#DIV/0!</v>
      </c>
    </row>
    <row r="808" spans="1:33" x14ac:dyDescent="0.25">
      <c r="A808" s="1">
        <f>'Тулуз-Пьерон'!A812</f>
        <v>0</v>
      </c>
      <c r="B808" s="1" t="e">
        <f>AVERAGE('Тулуз-Пьерон'!H812:Q812)</f>
        <v>#DIV/0!</v>
      </c>
      <c r="C808" s="1" t="e">
        <f>AVERAGE('Тулуз-Пьерон'!R812:AA812)</f>
        <v>#DIV/0!</v>
      </c>
      <c r="D808" s="26" t="e">
        <f t="shared" si="377"/>
        <v>#DIV/0!</v>
      </c>
      <c r="E808" s="26" t="e">
        <f>STDEV('Тулуз-Пьерон'!H812:Q812)</f>
        <v>#DIV/0!</v>
      </c>
      <c r="F808" s="26" t="e">
        <f>STDEV('Тулуз-Пьерон'!R812:AA812)</f>
        <v>#DIV/0!</v>
      </c>
      <c r="G808" s="26" t="e">
        <f>SQRT(RSQ('Тулуз-Пьерон'!H812:Q812,'Тулуз-Пьерон'!R812:AA812))</f>
        <v>#DIV/0!</v>
      </c>
      <c r="J808" s="25" t="e">
        <f t="shared" si="378"/>
        <v>#DIV/0!</v>
      </c>
      <c r="K808" s="25" t="e">
        <f t="shared" si="379"/>
        <v>#DIV/0!</v>
      </c>
      <c r="L808" s="25" t="e">
        <f t="shared" si="380"/>
        <v>#DIV/0!</v>
      </c>
      <c r="M808" s="25" t="e">
        <f t="shared" si="390"/>
        <v>#DIV/0!</v>
      </c>
      <c r="N808" s="25" t="e">
        <f t="shared" si="390"/>
        <v>#DIV/0!</v>
      </c>
      <c r="O808" s="25" t="e">
        <f t="shared" si="381"/>
        <v>#DIV/0!</v>
      </c>
      <c r="P808" s="25" t="e">
        <f t="shared" si="382"/>
        <v>#DIV/0!</v>
      </c>
      <c r="Q808" s="25" t="e">
        <f t="shared" si="383"/>
        <v>#DIV/0!</v>
      </c>
      <c r="R808" s="25" t="e">
        <f t="shared" si="384"/>
        <v>#DIV/0!</v>
      </c>
      <c r="S808" s="25" t="e">
        <f t="shared" si="385"/>
        <v>#DIV/0!</v>
      </c>
      <c r="T808" s="25" t="e">
        <f t="shared" si="386"/>
        <v>#DIV/0!</v>
      </c>
      <c r="U808" s="25" t="e">
        <f t="shared" si="387"/>
        <v>#DIV/0!</v>
      </c>
      <c r="V808" s="25" t="e">
        <f t="shared" si="391"/>
        <v>#DIV/0!</v>
      </c>
      <c r="W808" s="25" t="e">
        <f t="shared" si="391"/>
        <v>#DIV/0!</v>
      </c>
      <c r="X808" s="25" t="e">
        <f t="shared" si="388"/>
        <v>#DIV/0!</v>
      </c>
      <c r="Y808" s="25" t="e">
        <f t="shared" si="395"/>
        <v>#DIV/0!</v>
      </c>
      <c r="Z808" s="25" t="e">
        <f t="shared" si="395"/>
        <v>#DIV/0!</v>
      </c>
      <c r="AA808" s="25" t="e">
        <f t="shared" si="395"/>
        <v>#DIV/0!</v>
      </c>
      <c r="AB808" s="25" t="e">
        <f t="shared" si="395"/>
        <v>#DIV/0!</v>
      </c>
      <c r="AC808" s="25" t="e">
        <f t="shared" si="395"/>
        <v>#DIV/0!</v>
      </c>
      <c r="AD808" s="25" t="e">
        <f t="shared" si="393"/>
        <v>#DIV/0!</v>
      </c>
      <c r="AE808" s="25" t="e">
        <f t="shared" si="393"/>
        <v>#DIV/0!</v>
      </c>
      <c r="AF808" s="25" t="e">
        <f t="shared" si="394"/>
        <v>#DIV/0!</v>
      </c>
      <c r="AG808" s="25" t="e">
        <f t="shared" si="394"/>
        <v>#DIV/0!</v>
      </c>
    </row>
    <row r="809" spans="1:33" x14ac:dyDescent="0.25">
      <c r="A809" s="1">
        <f>'Тулуз-Пьерон'!A813</f>
        <v>0</v>
      </c>
      <c r="B809" s="1" t="e">
        <f>AVERAGE('Тулуз-Пьерон'!H813:Q813)</f>
        <v>#DIV/0!</v>
      </c>
      <c r="C809" s="1" t="e">
        <f>AVERAGE('Тулуз-Пьерон'!R813:AA813)</f>
        <v>#DIV/0!</v>
      </c>
      <c r="D809" s="26" t="e">
        <f t="shared" si="377"/>
        <v>#DIV/0!</v>
      </c>
      <c r="E809" s="26" t="e">
        <f>STDEV('Тулуз-Пьерон'!H813:Q813)</f>
        <v>#DIV/0!</v>
      </c>
      <c r="F809" s="26" t="e">
        <f>STDEV('Тулуз-Пьерон'!R813:AA813)</f>
        <v>#DIV/0!</v>
      </c>
      <c r="G809" s="26" t="e">
        <f>SQRT(RSQ('Тулуз-Пьерон'!H813:Q813,'Тулуз-Пьерон'!R813:AA813))</f>
        <v>#DIV/0!</v>
      </c>
      <c r="J809" s="25" t="e">
        <f t="shared" si="378"/>
        <v>#DIV/0!</v>
      </c>
      <c r="K809" s="25" t="e">
        <f t="shared" si="379"/>
        <v>#DIV/0!</v>
      </c>
      <c r="L809" s="25" t="e">
        <f t="shared" si="380"/>
        <v>#DIV/0!</v>
      </c>
      <c r="M809" s="25" t="e">
        <f t="shared" si="390"/>
        <v>#DIV/0!</v>
      </c>
      <c r="N809" s="25" t="e">
        <f t="shared" si="390"/>
        <v>#DIV/0!</v>
      </c>
      <c r="O809" s="25" t="e">
        <f t="shared" si="381"/>
        <v>#DIV/0!</v>
      </c>
      <c r="P809" s="25" t="e">
        <f t="shared" si="382"/>
        <v>#DIV/0!</v>
      </c>
      <c r="Q809" s="25" t="e">
        <f t="shared" si="383"/>
        <v>#DIV/0!</v>
      </c>
      <c r="R809" s="25" t="e">
        <f t="shared" si="384"/>
        <v>#DIV/0!</v>
      </c>
      <c r="S809" s="25" t="e">
        <f t="shared" si="385"/>
        <v>#DIV/0!</v>
      </c>
      <c r="T809" s="25" t="e">
        <f t="shared" si="386"/>
        <v>#DIV/0!</v>
      </c>
      <c r="U809" s="25" t="e">
        <f t="shared" si="387"/>
        <v>#DIV/0!</v>
      </c>
      <c r="V809" s="25" t="e">
        <f t="shared" si="391"/>
        <v>#DIV/0!</v>
      </c>
      <c r="W809" s="25" t="e">
        <f t="shared" si="391"/>
        <v>#DIV/0!</v>
      </c>
      <c r="X809" s="25" t="e">
        <f t="shared" si="388"/>
        <v>#DIV/0!</v>
      </c>
      <c r="Y809" s="25" t="e">
        <f t="shared" si="395"/>
        <v>#DIV/0!</v>
      </c>
      <c r="Z809" s="25" t="e">
        <f t="shared" si="395"/>
        <v>#DIV/0!</v>
      </c>
      <c r="AA809" s="25" t="e">
        <f t="shared" si="395"/>
        <v>#DIV/0!</v>
      </c>
      <c r="AB809" s="25" t="e">
        <f t="shared" si="395"/>
        <v>#DIV/0!</v>
      </c>
      <c r="AC809" s="25" t="e">
        <f t="shared" si="395"/>
        <v>#DIV/0!</v>
      </c>
      <c r="AD809" s="25" t="e">
        <f t="shared" si="393"/>
        <v>#DIV/0!</v>
      </c>
      <c r="AE809" s="25" t="e">
        <f t="shared" si="393"/>
        <v>#DIV/0!</v>
      </c>
      <c r="AF809" s="25" t="e">
        <f t="shared" si="394"/>
        <v>#DIV/0!</v>
      </c>
      <c r="AG809" s="25" t="e">
        <f t="shared" si="394"/>
        <v>#DIV/0!</v>
      </c>
    </row>
    <row r="810" spans="1:33" x14ac:dyDescent="0.25">
      <c r="A810" s="1">
        <f>'Тулуз-Пьерон'!A814</f>
        <v>0</v>
      </c>
      <c r="B810" s="1" t="e">
        <f>AVERAGE('Тулуз-Пьерон'!H814:Q814)</f>
        <v>#DIV/0!</v>
      </c>
      <c r="C810" s="1" t="e">
        <f>AVERAGE('Тулуз-Пьерон'!R814:AA814)</f>
        <v>#DIV/0!</v>
      </c>
      <c r="D810" s="26" t="e">
        <f t="shared" si="377"/>
        <v>#DIV/0!</v>
      </c>
      <c r="E810" s="26" t="e">
        <f>STDEV('Тулуз-Пьерон'!H814:Q814)</f>
        <v>#DIV/0!</v>
      </c>
      <c r="F810" s="26" t="e">
        <f>STDEV('Тулуз-Пьерон'!R814:AA814)</f>
        <v>#DIV/0!</v>
      </c>
      <c r="G810" s="26" t="e">
        <f>SQRT(RSQ('Тулуз-Пьерон'!H814:Q814,'Тулуз-Пьерон'!R814:AA814))</f>
        <v>#DIV/0!</v>
      </c>
      <c r="J810" s="25" t="e">
        <f t="shared" si="378"/>
        <v>#DIV/0!</v>
      </c>
      <c r="K810" s="25" t="e">
        <f t="shared" si="379"/>
        <v>#DIV/0!</v>
      </c>
      <c r="L810" s="25" t="e">
        <f t="shared" si="380"/>
        <v>#DIV/0!</v>
      </c>
      <c r="M810" s="25" t="e">
        <f t="shared" si="390"/>
        <v>#DIV/0!</v>
      </c>
      <c r="N810" s="25" t="e">
        <f t="shared" si="390"/>
        <v>#DIV/0!</v>
      </c>
      <c r="O810" s="25" t="e">
        <f t="shared" si="381"/>
        <v>#DIV/0!</v>
      </c>
      <c r="P810" s="25" t="e">
        <f t="shared" si="382"/>
        <v>#DIV/0!</v>
      </c>
      <c r="Q810" s="25" t="e">
        <f t="shared" si="383"/>
        <v>#DIV/0!</v>
      </c>
      <c r="R810" s="25" t="e">
        <f t="shared" si="384"/>
        <v>#DIV/0!</v>
      </c>
      <c r="S810" s="25" t="e">
        <f t="shared" si="385"/>
        <v>#DIV/0!</v>
      </c>
      <c r="T810" s="25" t="e">
        <f t="shared" si="386"/>
        <v>#DIV/0!</v>
      </c>
      <c r="U810" s="25" t="e">
        <f t="shared" si="387"/>
        <v>#DIV/0!</v>
      </c>
      <c r="V810" s="25" t="e">
        <f t="shared" si="391"/>
        <v>#DIV/0!</v>
      </c>
      <c r="W810" s="25" t="e">
        <f t="shared" si="391"/>
        <v>#DIV/0!</v>
      </c>
      <c r="X810" s="25" t="e">
        <f t="shared" si="388"/>
        <v>#DIV/0!</v>
      </c>
      <c r="Y810" s="25" t="e">
        <f t="shared" si="395"/>
        <v>#DIV/0!</v>
      </c>
      <c r="Z810" s="25" t="e">
        <f t="shared" si="395"/>
        <v>#DIV/0!</v>
      </c>
      <c r="AA810" s="25" t="e">
        <f t="shared" si="395"/>
        <v>#DIV/0!</v>
      </c>
      <c r="AB810" s="25" t="e">
        <f t="shared" si="395"/>
        <v>#DIV/0!</v>
      </c>
      <c r="AC810" s="25" t="e">
        <f t="shared" si="395"/>
        <v>#DIV/0!</v>
      </c>
      <c r="AD810" s="25" t="e">
        <f t="shared" si="393"/>
        <v>#DIV/0!</v>
      </c>
      <c r="AE810" s="25" t="e">
        <f t="shared" si="393"/>
        <v>#DIV/0!</v>
      </c>
      <c r="AF810" s="25" t="e">
        <f t="shared" si="394"/>
        <v>#DIV/0!</v>
      </c>
      <c r="AG810" s="25" t="e">
        <f t="shared" si="394"/>
        <v>#DIV/0!</v>
      </c>
    </row>
    <row r="811" spans="1:33" x14ac:dyDescent="0.25">
      <c r="A811" s="1">
        <f>'Тулуз-Пьерон'!A815</f>
        <v>0</v>
      </c>
      <c r="B811" s="1" t="e">
        <f>AVERAGE('Тулуз-Пьерон'!H815:Q815)</f>
        <v>#DIV/0!</v>
      </c>
      <c r="C811" s="1" t="e">
        <f>AVERAGE('Тулуз-Пьерон'!R815:AA815)</f>
        <v>#DIV/0!</v>
      </c>
      <c r="D811" s="26" t="e">
        <f t="shared" si="377"/>
        <v>#DIV/0!</v>
      </c>
      <c r="E811" s="26" t="e">
        <f>STDEV('Тулуз-Пьерон'!H815:Q815)</f>
        <v>#DIV/0!</v>
      </c>
      <c r="F811" s="26" t="e">
        <f>STDEV('Тулуз-Пьерон'!R815:AA815)</f>
        <v>#DIV/0!</v>
      </c>
      <c r="G811" s="26" t="e">
        <f>SQRT(RSQ('Тулуз-Пьерон'!H815:Q815,'Тулуз-Пьерон'!R815:AA815))</f>
        <v>#DIV/0!</v>
      </c>
      <c r="J811" s="25" t="e">
        <f t="shared" si="378"/>
        <v>#DIV/0!</v>
      </c>
      <c r="K811" s="25" t="e">
        <f t="shared" si="379"/>
        <v>#DIV/0!</v>
      </c>
      <c r="L811" s="25" t="e">
        <f t="shared" si="380"/>
        <v>#DIV/0!</v>
      </c>
      <c r="M811" s="25" t="e">
        <f t="shared" ref="M811:N830" si="396">IF(AND($B811&gt;0,$B811&lt;=15),"ПАТОЛОГИЯ",IF(AND($B811&gt;15,$B811&lt;=25),"Слабая",IF(AND($B811&gt;25,$B811&lt;=36),"Средняя",IF(AND($B811&gt;36,$B811&lt;=48),"Хорошая",IF($B811&gt;48,"Высокая","ОШИБКА")))))</f>
        <v>#DIV/0!</v>
      </c>
      <c r="N811" s="25" t="e">
        <f t="shared" si="396"/>
        <v>#DIV/0!</v>
      </c>
      <c r="O811" s="25" t="e">
        <f t="shared" si="381"/>
        <v>#DIV/0!</v>
      </c>
      <c r="P811" s="25" t="e">
        <f t="shared" si="382"/>
        <v>#DIV/0!</v>
      </c>
      <c r="Q811" s="25" t="e">
        <f t="shared" si="383"/>
        <v>#DIV/0!</v>
      </c>
      <c r="R811" s="25" t="e">
        <f t="shared" si="384"/>
        <v>#DIV/0!</v>
      </c>
      <c r="S811" s="25" t="e">
        <f t="shared" si="385"/>
        <v>#DIV/0!</v>
      </c>
      <c r="T811" s="25" t="e">
        <f t="shared" si="386"/>
        <v>#DIV/0!</v>
      </c>
      <c r="U811" s="25" t="e">
        <f t="shared" si="387"/>
        <v>#DIV/0!</v>
      </c>
      <c r="V811" s="25" t="e">
        <f t="shared" ref="V811:W830" si="397">IF(AND($D811&gt;0,$D811&lt;=0.88),"ПАТОЛОГИЯ",IF(AND($D811&gt;0.88,$D811&lt;=0.91),"Слабая",IF(AND($D811&gt;0.91,$D811&lt;=0.95),"Средняя",IF(AND($D811&gt;0.95,$D811&lt;=0.97),"Хорошая",IF(AND($D811&gt;0.97,$D811&lt;=1),"Высокая","ОШИБКА")))))</f>
        <v>#DIV/0!</v>
      </c>
      <c r="W811" s="25" t="e">
        <f t="shared" si="397"/>
        <v>#DIV/0!</v>
      </c>
      <c r="X811" s="25" t="e">
        <f t="shared" si="388"/>
        <v>#DIV/0!</v>
      </c>
      <c r="Y811" s="25" t="e">
        <f t="shared" ref="Y811:AC820" si="398">IF(AND($D811&gt;0,$D811&lt;=0.89),"ПАТОЛОГИЯ",IF(AND($D811&gt;0.89,$D811&lt;=0.91),"Слабая",IF(AND($D811&gt;91,$D811&lt;=0.93),"Средняя",IF(AND($D811&gt;0.93,$D811&lt;=0.96),"Хорошая",IF(AND($D811&gt;0.96,$D811&lt;=1),"Высокая","ОШИБКА")))))</f>
        <v>#DIV/0!</v>
      </c>
      <c r="Z811" s="25" t="e">
        <f t="shared" si="398"/>
        <v>#DIV/0!</v>
      </c>
      <c r="AA811" s="25" t="e">
        <f t="shared" si="398"/>
        <v>#DIV/0!</v>
      </c>
      <c r="AB811" s="25" t="e">
        <f t="shared" si="398"/>
        <v>#DIV/0!</v>
      </c>
      <c r="AC811" s="25" t="e">
        <f t="shared" si="398"/>
        <v>#DIV/0!</v>
      </c>
      <c r="AD811" s="25" t="e">
        <f t="shared" ref="AD811:AE830" si="399">IF(AND($D811&gt;0,$D811&lt;=0.9),"ПАТОЛОГИЯ",IF($D811=0.91,"Слабая",IF(AND($D811&gt;0.91,$D811&lt;=0.94),"Средняя",IF(AND($D811&gt;0.94,$D811&lt;=0.97),"Хорошая",IF(AND($D811&gt;0.97,$D811&lt;=1),"Высокая","ОШИБКА")))))</f>
        <v>#DIV/0!</v>
      </c>
      <c r="AE811" s="25" t="e">
        <f t="shared" si="399"/>
        <v>#DIV/0!</v>
      </c>
      <c r="AF811" s="25" t="e">
        <f t="shared" ref="AF811:AG830" si="400">IF(AND($D811&gt;0,$D811&lt;=0.9),"ПАТОЛОГИЯ",IF(AND($D811&gt;0.9,$D811&lt;=92),"Слабая",IF(AND($D811&gt;92,$D811&lt;=0.95),"Средняя",IF(AND($D811&gt;0.95,$D811&lt;=0.97),"Хорошая",IF(AND($D811&gt;0.97,$D811&lt;=1),"Высокая","ОШИБКА")))))</f>
        <v>#DIV/0!</v>
      </c>
      <c r="AG811" s="25" t="e">
        <f t="shared" si="400"/>
        <v>#DIV/0!</v>
      </c>
    </row>
    <row r="812" spans="1:33" x14ac:dyDescent="0.25">
      <c r="A812" s="1">
        <f>'Тулуз-Пьерон'!A816</f>
        <v>0</v>
      </c>
      <c r="B812" s="1" t="e">
        <f>AVERAGE('Тулуз-Пьерон'!H816:Q816)</f>
        <v>#DIV/0!</v>
      </c>
      <c r="C812" s="1" t="e">
        <f>AVERAGE('Тулуз-Пьерон'!R816:AA816)</f>
        <v>#DIV/0!</v>
      </c>
      <c r="D812" s="26" t="e">
        <f t="shared" si="377"/>
        <v>#DIV/0!</v>
      </c>
      <c r="E812" s="26" t="e">
        <f>STDEV('Тулуз-Пьерон'!H816:Q816)</f>
        <v>#DIV/0!</v>
      </c>
      <c r="F812" s="26" t="e">
        <f>STDEV('Тулуз-Пьерон'!R816:AA816)</f>
        <v>#DIV/0!</v>
      </c>
      <c r="G812" s="26" t="e">
        <f>SQRT(RSQ('Тулуз-Пьерон'!H816:Q816,'Тулуз-Пьерон'!R816:AA816))</f>
        <v>#DIV/0!</v>
      </c>
      <c r="J812" s="25" t="e">
        <f t="shared" si="378"/>
        <v>#DIV/0!</v>
      </c>
      <c r="K812" s="25" t="e">
        <f t="shared" si="379"/>
        <v>#DIV/0!</v>
      </c>
      <c r="L812" s="25" t="e">
        <f t="shared" si="380"/>
        <v>#DIV/0!</v>
      </c>
      <c r="M812" s="25" t="e">
        <f t="shared" si="396"/>
        <v>#DIV/0!</v>
      </c>
      <c r="N812" s="25" t="e">
        <f t="shared" si="396"/>
        <v>#DIV/0!</v>
      </c>
      <c r="O812" s="25" t="e">
        <f t="shared" si="381"/>
        <v>#DIV/0!</v>
      </c>
      <c r="P812" s="25" t="e">
        <f t="shared" si="382"/>
        <v>#DIV/0!</v>
      </c>
      <c r="Q812" s="25" t="e">
        <f t="shared" si="383"/>
        <v>#DIV/0!</v>
      </c>
      <c r="R812" s="25" t="e">
        <f t="shared" si="384"/>
        <v>#DIV/0!</v>
      </c>
      <c r="S812" s="25" t="e">
        <f t="shared" si="385"/>
        <v>#DIV/0!</v>
      </c>
      <c r="T812" s="25" t="e">
        <f t="shared" si="386"/>
        <v>#DIV/0!</v>
      </c>
      <c r="U812" s="25" t="e">
        <f t="shared" si="387"/>
        <v>#DIV/0!</v>
      </c>
      <c r="V812" s="25" t="e">
        <f t="shared" si="397"/>
        <v>#DIV/0!</v>
      </c>
      <c r="W812" s="25" t="e">
        <f t="shared" si="397"/>
        <v>#DIV/0!</v>
      </c>
      <c r="X812" s="25" t="e">
        <f t="shared" si="388"/>
        <v>#DIV/0!</v>
      </c>
      <c r="Y812" s="25" t="e">
        <f t="shared" si="398"/>
        <v>#DIV/0!</v>
      </c>
      <c r="Z812" s="25" t="e">
        <f t="shared" si="398"/>
        <v>#DIV/0!</v>
      </c>
      <c r="AA812" s="25" t="e">
        <f t="shared" si="398"/>
        <v>#DIV/0!</v>
      </c>
      <c r="AB812" s="25" t="e">
        <f t="shared" si="398"/>
        <v>#DIV/0!</v>
      </c>
      <c r="AC812" s="25" t="e">
        <f t="shared" si="398"/>
        <v>#DIV/0!</v>
      </c>
      <c r="AD812" s="25" t="e">
        <f t="shared" si="399"/>
        <v>#DIV/0!</v>
      </c>
      <c r="AE812" s="25" t="e">
        <f t="shared" si="399"/>
        <v>#DIV/0!</v>
      </c>
      <c r="AF812" s="25" t="e">
        <f t="shared" si="400"/>
        <v>#DIV/0!</v>
      </c>
      <c r="AG812" s="25" t="e">
        <f t="shared" si="400"/>
        <v>#DIV/0!</v>
      </c>
    </row>
    <row r="813" spans="1:33" x14ac:dyDescent="0.25">
      <c r="A813" s="1">
        <f>'Тулуз-Пьерон'!A817</f>
        <v>0</v>
      </c>
      <c r="B813" s="1" t="e">
        <f>AVERAGE('Тулуз-Пьерон'!H817:Q817)</f>
        <v>#DIV/0!</v>
      </c>
      <c r="C813" s="1" t="e">
        <f>AVERAGE('Тулуз-Пьерон'!R817:AA817)</f>
        <v>#DIV/0!</v>
      </c>
      <c r="D813" s="26" t="e">
        <f t="shared" si="377"/>
        <v>#DIV/0!</v>
      </c>
      <c r="E813" s="26" t="e">
        <f>STDEV('Тулуз-Пьерон'!H817:Q817)</f>
        <v>#DIV/0!</v>
      </c>
      <c r="F813" s="26" t="e">
        <f>STDEV('Тулуз-Пьерон'!R817:AA817)</f>
        <v>#DIV/0!</v>
      </c>
      <c r="G813" s="26" t="e">
        <f>SQRT(RSQ('Тулуз-Пьерон'!H817:Q817,'Тулуз-Пьерон'!R817:AA817))</f>
        <v>#DIV/0!</v>
      </c>
      <c r="J813" s="25" t="e">
        <f t="shared" si="378"/>
        <v>#DIV/0!</v>
      </c>
      <c r="K813" s="25" t="e">
        <f t="shared" si="379"/>
        <v>#DIV/0!</v>
      </c>
      <c r="L813" s="25" t="e">
        <f t="shared" si="380"/>
        <v>#DIV/0!</v>
      </c>
      <c r="M813" s="25" t="e">
        <f t="shared" si="396"/>
        <v>#DIV/0!</v>
      </c>
      <c r="N813" s="25" t="e">
        <f t="shared" si="396"/>
        <v>#DIV/0!</v>
      </c>
      <c r="O813" s="25" t="e">
        <f t="shared" si="381"/>
        <v>#DIV/0!</v>
      </c>
      <c r="P813" s="25" t="e">
        <f t="shared" si="382"/>
        <v>#DIV/0!</v>
      </c>
      <c r="Q813" s="25" t="e">
        <f t="shared" si="383"/>
        <v>#DIV/0!</v>
      </c>
      <c r="R813" s="25" t="e">
        <f t="shared" si="384"/>
        <v>#DIV/0!</v>
      </c>
      <c r="S813" s="25" t="e">
        <f t="shared" si="385"/>
        <v>#DIV/0!</v>
      </c>
      <c r="T813" s="25" t="e">
        <f t="shared" si="386"/>
        <v>#DIV/0!</v>
      </c>
      <c r="U813" s="25" t="e">
        <f t="shared" si="387"/>
        <v>#DIV/0!</v>
      </c>
      <c r="V813" s="25" t="e">
        <f t="shared" si="397"/>
        <v>#DIV/0!</v>
      </c>
      <c r="W813" s="25" t="e">
        <f t="shared" si="397"/>
        <v>#DIV/0!</v>
      </c>
      <c r="X813" s="25" t="e">
        <f t="shared" si="388"/>
        <v>#DIV/0!</v>
      </c>
      <c r="Y813" s="25" t="e">
        <f t="shared" si="398"/>
        <v>#DIV/0!</v>
      </c>
      <c r="Z813" s="25" t="e">
        <f t="shared" si="398"/>
        <v>#DIV/0!</v>
      </c>
      <c r="AA813" s="25" t="e">
        <f t="shared" si="398"/>
        <v>#DIV/0!</v>
      </c>
      <c r="AB813" s="25" t="e">
        <f t="shared" si="398"/>
        <v>#DIV/0!</v>
      </c>
      <c r="AC813" s="25" t="e">
        <f t="shared" si="398"/>
        <v>#DIV/0!</v>
      </c>
      <c r="AD813" s="25" t="e">
        <f t="shared" si="399"/>
        <v>#DIV/0!</v>
      </c>
      <c r="AE813" s="25" t="e">
        <f t="shared" si="399"/>
        <v>#DIV/0!</v>
      </c>
      <c r="AF813" s="25" t="e">
        <f t="shared" si="400"/>
        <v>#DIV/0!</v>
      </c>
      <c r="AG813" s="25" t="e">
        <f t="shared" si="400"/>
        <v>#DIV/0!</v>
      </c>
    </row>
    <row r="814" spans="1:33" x14ac:dyDescent="0.25">
      <c r="A814" s="1">
        <f>'Тулуз-Пьерон'!A818</f>
        <v>0</v>
      </c>
      <c r="B814" s="1" t="e">
        <f>AVERAGE('Тулуз-Пьерон'!H818:Q818)</f>
        <v>#DIV/0!</v>
      </c>
      <c r="C814" s="1" t="e">
        <f>AVERAGE('Тулуз-Пьерон'!R818:AA818)</f>
        <v>#DIV/0!</v>
      </c>
      <c r="D814" s="26" t="e">
        <f t="shared" si="377"/>
        <v>#DIV/0!</v>
      </c>
      <c r="E814" s="26" t="e">
        <f>STDEV('Тулуз-Пьерон'!H818:Q818)</f>
        <v>#DIV/0!</v>
      </c>
      <c r="F814" s="26" t="e">
        <f>STDEV('Тулуз-Пьерон'!R818:AA818)</f>
        <v>#DIV/0!</v>
      </c>
      <c r="G814" s="26" t="e">
        <f>SQRT(RSQ('Тулуз-Пьерон'!H818:Q818,'Тулуз-Пьерон'!R818:AA818))</f>
        <v>#DIV/0!</v>
      </c>
      <c r="J814" s="25" t="e">
        <f t="shared" si="378"/>
        <v>#DIV/0!</v>
      </c>
      <c r="K814" s="25" t="e">
        <f t="shared" si="379"/>
        <v>#DIV/0!</v>
      </c>
      <c r="L814" s="25" t="e">
        <f t="shared" si="380"/>
        <v>#DIV/0!</v>
      </c>
      <c r="M814" s="25" t="e">
        <f t="shared" si="396"/>
        <v>#DIV/0!</v>
      </c>
      <c r="N814" s="25" t="e">
        <f t="shared" si="396"/>
        <v>#DIV/0!</v>
      </c>
      <c r="O814" s="25" t="e">
        <f t="shared" si="381"/>
        <v>#DIV/0!</v>
      </c>
      <c r="P814" s="25" t="e">
        <f t="shared" si="382"/>
        <v>#DIV/0!</v>
      </c>
      <c r="Q814" s="25" t="e">
        <f t="shared" si="383"/>
        <v>#DIV/0!</v>
      </c>
      <c r="R814" s="25" t="e">
        <f t="shared" si="384"/>
        <v>#DIV/0!</v>
      </c>
      <c r="S814" s="25" t="e">
        <f t="shared" si="385"/>
        <v>#DIV/0!</v>
      </c>
      <c r="T814" s="25" t="e">
        <f t="shared" si="386"/>
        <v>#DIV/0!</v>
      </c>
      <c r="U814" s="25" t="e">
        <f t="shared" si="387"/>
        <v>#DIV/0!</v>
      </c>
      <c r="V814" s="25" t="e">
        <f t="shared" si="397"/>
        <v>#DIV/0!</v>
      </c>
      <c r="W814" s="25" t="e">
        <f t="shared" si="397"/>
        <v>#DIV/0!</v>
      </c>
      <c r="X814" s="25" t="e">
        <f t="shared" si="388"/>
        <v>#DIV/0!</v>
      </c>
      <c r="Y814" s="25" t="e">
        <f t="shared" si="398"/>
        <v>#DIV/0!</v>
      </c>
      <c r="Z814" s="25" t="e">
        <f t="shared" si="398"/>
        <v>#DIV/0!</v>
      </c>
      <c r="AA814" s="25" t="e">
        <f t="shared" si="398"/>
        <v>#DIV/0!</v>
      </c>
      <c r="AB814" s="25" t="e">
        <f t="shared" si="398"/>
        <v>#DIV/0!</v>
      </c>
      <c r="AC814" s="25" t="e">
        <f t="shared" si="398"/>
        <v>#DIV/0!</v>
      </c>
      <c r="AD814" s="25" t="e">
        <f t="shared" si="399"/>
        <v>#DIV/0!</v>
      </c>
      <c r="AE814" s="25" t="e">
        <f t="shared" si="399"/>
        <v>#DIV/0!</v>
      </c>
      <c r="AF814" s="25" t="e">
        <f t="shared" si="400"/>
        <v>#DIV/0!</v>
      </c>
      <c r="AG814" s="25" t="e">
        <f t="shared" si="400"/>
        <v>#DIV/0!</v>
      </c>
    </row>
    <row r="815" spans="1:33" x14ac:dyDescent="0.25">
      <c r="A815" s="1">
        <f>'Тулуз-Пьерон'!A819</f>
        <v>0</v>
      </c>
      <c r="B815" s="1" t="e">
        <f>AVERAGE('Тулуз-Пьерон'!H819:Q819)</f>
        <v>#DIV/0!</v>
      </c>
      <c r="C815" s="1" t="e">
        <f>AVERAGE('Тулуз-Пьерон'!R819:AA819)</f>
        <v>#DIV/0!</v>
      </c>
      <c r="D815" s="26" t="e">
        <f t="shared" si="377"/>
        <v>#DIV/0!</v>
      </c>
      <c r="E815" s="26" t="e">
        <f>STDEV('Тулуз-Пьерон'!H819:Q819)</f>
        <v>#DIV/0!</v>
      </c>
      <c r="F815" s="26" t="e">
        <f>STDEV('Тулуз-Пьерон'!R819:AA819)</f>
        <v>#DIV/0!</v>
      </c>
      <c r="G815" s="26" t="e">
        <f>SQRT(RSQ('Тулуз-Пьерон'!H819:Q819,'Тулуз-Пьерон'!R819:AA819))</f>
        <v>#DIV/0!</v>
      </c>
      <c r="J815" s="25" t="e">
        <f t="shared" si="378"/>
        <v>#DIV/0!</v>
      </c>
      <c r="K815" s="25" t="e">
        <f t="shared" si="379"/>
        <v>#DIV/0!</v>
      </c>
      <c r="L815" s="25" t="e">
        <f t="shared" si="380"/>
        <v>#DIV/0!</v>
      </c>
      <c r="M815" s="25" t="e">
        <f t="shared" si="396"/>
        <v>#DIV/0!</v>
      </c>
      <c r="N815" s="25" t="e">
        <f t="shared" si="396"/>
        <v>#DIV/0!</v>
      </c>
      <c r="O815" s="25" t="e">
        <f t="shared" si="381"/>
        <v>#DIV/0!</v>
      </c>
      <c r="P815" s="25" t="e">
        <f t="shared" si="382"/>
        <v>#DIV/0!</v>
      </c>
      <c r="Q815" s="25" t="e">
        <f t="shared" si="383"/>
        <v>#DIV/0!</v>
      </c>
      <c r="R815" s="25" t="e">
        <f t="shared" si="384"/>
        <v>#DIV/0!</v>
      </c>
      <c r="S815" s="25" t="e">
        <f t="shared" si="385"/>
        <v>#DIV/0!</v>
      </c>
      <c r="T815" s="25" t="e">
        <f t="shared" si="386"/>
        <v>#DIV/0!</v>
      </c>
      <c r="U815" s="25" t="e">
        <f t="shared" si="387"/>
        <v>#DIV/0!</v>
      </c>
      <c r="V815" s="25" t="e">
        <f t="shared" si="397"/>
        <v>#DIV/0!</v>
      </c>
      <c r="W815" s="25" t="e">
        <f t="shared" si="397"/>
        <v>#DIV/0!</v>
      </c>
      <c r="X815" s="25" t="e">
        <f t="shared" si="388"/>
        <v>#DIV/0!</v>
      </c>
      <c r="Y815" s="25" t="e">
        <f t="shared" si="398"/>
        <v>#DIV/0!</v>
      </c>
      <c r="Z815" s="25" t="e">
        <f t="shared" si="398"/>
        <v>#DIV/0!</v>
      </c>
      <c r="AA815" s="25" t="e">
        <f t="shared" si="398"/>
        <v>#DIV/0!</v>
      </c>
      <c r="AB815" s="25" t="e">
        <f t="shared" si="398"/>
        <v>#DIV/0!</v>
      </c>
      <c r="AC815" s="25" t="e">
        <f t="shared" si="398"/>
        <v>#DIV/0!</v>
      </c>
      <c r="AD815" s="25" t="e">
        <f t="shared" si="399"/>
        <v>#DIV/0!</v>
      </c>
      <c r="AE815" s="25" t="e">
        <f t="shared" si="399"/>
        <v>#DIV/0!</v>
      </c>
      <c r="AF815" s="25" t="e">
        <f t="shared" si="400"/>
        <v>#DIV/0!</v>
      </c>
      <c r="AG815" s="25" t="e">
        <f t="shared" si="400"/>
        <v>#DIV/0!</v>
      </c>
    </row>
    <row r="816" spans="1:33" x14ac:dyDescent="0.25">
      <c r="A816" s="1">
        <f>'Тулуз-Пьерон'!A820</f>
        <v>0</v>
      </c>
      <c r="B816" s="1" t="e">
        <f>AVERAGE('Тулуз-Пьерон'!H820:Q820)</f>
        <v>#DIV/0!</v>
      </c>
      <c r="C816" s="1" t="e">
        <f>AVERAGE('Тулуз-Пьерон'!R820:AA820)</f>
        <v>#DIV/0!</v>
      </c>
      <c r="D816" s="26" t="e">
        <f t="shared" si="377"/>
        <v>#DIV/0!</v>
      </c>
      <c r="E816" s="26" t="e">
        <f>STDEV('Тулуз-Пьерон'!H820:Q820)</f>
        <v>#DIV/0!</v>
      </c>
      <c r="F816" s="26" t="e">
        <f>STDEV('Тулуз-Пьерон'!R820:AA820)</f>
        <v>#DIV/0!</v>
      </c>
      <c r="G816" s="26" t="e">
        <f>SQRT(RSQ('Тулуз-Пьерон'!H820:Q820,'Тулуз-Пьерон'!R820:AA820))</f>
        <v>#DIV/0!</v>
      </c>
      <c r="J816" s="25" t="e">
        <f t="shared" si="378"/>
        <v>#DIV/0!</v>
      </c>
      <c r="K816" s="25" t="e">
        <f t="shared" si="379"/>
        <v>#DIV/0!</v>
      </c>
      <c r="L816" s="25" t="e">
        <f t="shared" si="380"/>
        <v>#DIV/0!</v>
      </c>
      <c r="M816" s="25" t="e">
        <f t="shared" si="396"/>
        <v>#DIV/0!</v>
      </c>
      <c r="N816" s="25" t="e">
        <f t="shared" si="396"/>
        <v>#DIV/0!</v>
      </c>
      <c r="O816" s="25" t="e">
        <f t="shared" si="381"/>
        <v>#DIV/0!</v>
      </c>
      <c r="P816" s="25" t="e">
        <f t="shared" si="382"/>
        <v>#DIV/0!</v>
      </c>
      <c r="Q816" s="25" t="e">
        <f t="shared" si="383"/>
        <v>#DIV/0!</v>
      </c>
      <c r="R816" s="25" t="e">
        <f t="shared" si="384"/>
        <v>#DIV/0!</v>
      </c>
      <c r="S816" s="25" t="e">
        <f t="shared" si="385"/>
        <v>#DIV/0!</v>
      </c>
      <c r="T816" s="25" t="e">
        <f t="shared" si="386"/>
        <v>#DIV/0!</v>
      </c>
      <c r="U816" s="25" t="e">
        <f t="shared" si="387"/>
        <v>#DIV/0!</v>
      </c>
      <c r="V816" s="25" t="e">
        <f t="shared" si="397"/>
        <v>#DIV/0!</v>
      </c>
      <c r="W816" s="25" t="e">
        <f t="shared" si="397"/>
        <v>#DIV/0!</v>
      </c>
      <c r="X816" s="25" t="e">
        <f t="shared" si="388"/>
        <v>#DIV/0!</v>
      </c>
      <c r="Y816" s="25" t="e">
        <f t="shared" si="398"/>
        <v>#DIV/0!</v>
      </c>
      <c r="Z816" s="25" t="e">
        <f t="shared" si="398"/>
        <v>#DIV/0!</v>
      </c>
      <c r="AA816" s="25" t="e">
        <f t="shared" si="398"/>
        <v>#DIV/0!</v>
      </c>
      <c r="AB816" s="25" t="e">
        <f t="shared" si="398"/>
        <v>#DIV/0!</v>
      </c>
      <c r="AC816" s="25" t="e">
        <f t="shared" si="398"/>
        <v>#DIV/0!</v>
      </c>
      <c r="AD816" s="25" t="e">
        <f t="shared" si="399"/>
        <v>#DIV/0!</v>
      </c>
      <c r="AE816" s="25" t="e">
        <f t="shared" si="399"/>
        <v>#DIV/0!</v>
      </c>
      <c r="AF816" s="25" t="e">
        <f t="shared" si="400"/>
        <v>#DIV/0!</v>
      </c>
      <c r="AG816" s="25" t="e">
        <f t="shared" si="400"/>
        <v>#DIV/0!</v>
      </c>
    </row>
    <row r="817" spans="1:33" x14ac:dyDescent="0.25">
      <c r="A817" s="1">
        <f>'Тулуз-Пьерон'!A821</f>
        <v>0</v>
      </c>
      <c r="B817" s="1" t="e">
        <f>AVERAGE('Тулуз-Пьерон'!H821:Q821)</f>
        <v>#DIV/0!</v>
      </c>
      <c r="C817" s="1" t="e">
        <f>AVERAGE('Тулуз-Пьерон'!R821:AA821)</f>
        <v>#DIV/0!</v>
      </c>
      <c r="D817" s="26" t="e">
        <f t="shared" si="377"/>
        <v>#DIV/0!</v>
      </c>
      <c r="E817" s="26" t="e">
        <f>STDEV('Тулуз-Пьерон'!H821:Q821)</f>
        <v>#DIV/0!</v>
      </c>
      <c r="F817" s="26" t="e">
        <f>STDEV('Тулуз-Пьерон'!R821:AA821)</f>
        <v>#DIV/0!</v>
      </c>
      <c r="G817" s="26" t="e">
        <f>SQRT(RSQ('Тулуз-Пьерон'!H821:Q821,'Тулуз-Пьерон'!R821:AA821))</f>
        <v>#DIV/0!</v>
      </c>
      <c r="J817" s="25" t="e">
        <f t="shared" si="378"/>
        <v>#DIV/0!</v>
      </c>
      <c r="K817" s="25" t="e">
        <f t="shared" si="379"/>
        <v>#DIV/0!</v>
      </c>
      <c r="L817" s="25" t="e">
        <f t="shared" si="380"/>
        <v>#DIV/0!</v>
      </c>
      <c r="M817" s="25" t="e">
        <f t="shared" si="396"/>
        <v>#DIV/0!</v>
      </c>
      <c r="N817" s="25" t="e">
        <f t="shared" si="396"/>
        <v>#DIV/0!</v>
      </c>
      <c r="O817" s="25" t="e">
        <f t="shared" si="381"/>
        <v>#DIV/0!</v>
      </c>
      <c r="P817" s="25" t="e">
        <f t="shared" si="382"/>
        <v>#DIV/0!</v>
      </c>
      <c r="Q817" s="25" t="e">
        <f t="shared" si="383"/>
        <v>#DIV/0!</v>
      </c>
      <c r="R817" s="25" t="e">
        <f t="shared" si="384"/>
        <v>#DIV/0!</v>
      </c>
      <c r="S817" s="25" t="e">
        <f t="shared" si="385"/>
        <v>#DIV/0!</v>
      </c>
      <c r="T817" s="25" t="e">
        <f t="shared" si="386"/>
        <v>#DIV/0!</v>
      </c>
      <c r="U817" s="25" t="e">
        <f t="shared" si="387"/>
        <v>#DIV/0!</v>
      </c>
      <c r="V817" s="25" t="e">
        <f t="shared" si="397"/>
        <v>#DIV/0!</v>
      </c>
      <c r="W817" s="25" t="e">
        <f t="shared" si="397"/>
        <v>#DIV/0!</v>
      </c>
      <c r="X817" s="25" t="e">
        <f t="shared" si="388"/>
        <v>#DIV/0!</v>
      </c>
      <c r="Y817" s="25" t="e">
        <f t="shared" si="398"/>
        <v>#DIV/0!</v>
      </c>
      <c r="Z817" s="25" t="e">
        <f t="shared" si="398"/>
        <v>#DIV/0!</v>
      </c>
      <c r="AA817" s="25" t="e">
        <f t="shared" si="398"/>
        <v>#DIV/0!</v>
      </c>
      <c r="AB817" s="25" t="e">
        <f t="shared" si="398"/>
        <v>#DIV/0!</v>
      </c>
      <c r="AC817" s="25" t="e">
        <f t="shared" si="398"/>
        <v>#DIV/0!</v>
      </c>
      <c r="AD817" s="25" t="e">
        <f t="shared" si="399"/>
        <v>#DIV/0!</v>
      </c>
      <c r="AE817" s="25" t="e">
        <f t="shared" si="399"/>
        <v>#DIV/0!</v>
      </c>
      <c r="AF817" s="25" t="e">
        <f t="shared" si="400"/>
        <v>#DIV/0!</v>
      </c>
      <c r="AG817" s="25" t="e">
        <f t="shared" si="400"/>
        <v>#DIV/0!</v>
      </c>
    </row>
    <row r="818" spans="1:33" x14ac:dyDescent="0.25">
      <c r="A818" s="1">
        <f>'Тулуз-Пьерон'!A822</f>
        <v>0</v>
      </c>
      <c r="B818" s="1" t="e">
        <f>AVERAGE('Тулуз-Пьерон'!H822:Q822)</f>
        <v>#DIV/0!</v>
      </c>
      <c r="C818" s="1" t="e">
        <f>AVERAGE('Тулуз-Пьерон'!R822:AA822)</f>
        <v>#DIV/0!</v>
      </c>
      <c r="D818" s="26" t="e">
        <f t="shared" si="377"/>
        <v>#DIV/0!</v>
      </c>
      <c r="E818" s="26" t="e">
        <f>STDEV('Тулуз-Пьерон'!H822:Q822)</f>
        <v>#DIV/0!</v>
      </c>
      <c r="F818" s="26" t="e">
        <f>STDEV('Тулуз-Пьерон'!R822:AA822)</f>
        <v>#DIV/0!</v>
      </c>
      <c r="G818" s="26" t="e">
        <f>SQRT(RSQ('Тулуз-Пьерон'!H822:Q822,'Тулуз-Пьерон'!R822:AA822))</f>
        <v>#DIV/0!</v>
      </c>
      <c r="J818" s="25" t="e">
        <f t="shared" si="378"/>
        <v>#DIV/0!</v>
      </c>
      <c r="K818" s="25" t="e">
        <f t="shared" si="379"/>
        <v>#DIV/0!</v>
      </c>
      <c r="L818" s="25" t="e">
        <f t="shared" si="380"/>
        <v>#DIV/0!</v>
      </c>
      <c r="M818" s="25" t="e">
        <f t="shared" si="396"/>
        <v>#DIV/0!</v>
      </c>
      <c r="N818" s="25" t="e">
        <f t="shared" si="396"/>
        <v>#DIV/0!</v>
      </c>
      <c r="O818" s="25" t="e">
        <f t="shared" si="381"/>
        <v>#DIV/0!</v>
      </c>
      <c r="P818" s="25" t="e">
        <f t="shared" si="382"/>
        <v>#DIV/0!</v>
      </c>
      <c r="Q818" s="25" t="e">
        <f t="shared" si="383"/>
        <v>#DIV/0!</v>
      </c>
      <c r="R818" s="25" t="e">
        <f t="shared" si="384"/>
        <v>#DIV/0!</v>
      </c>
      <c r="S818" s="25" t="e">
        <f t="shared" si="385"/>
        <v>#DIV/0!</v>
      </c>
      <c r="T818" s="25" t="e">
        <f t="shared" si="386"/>
        <v>#DIV/0!</v>
      </c>
      <c r="U818" s="25" t="e">
        <f t="shared" si="387"/>
        <v>#DIV/0!</v>
      </c>
      <c r="V818" s="25" t="e">
        <f t="shared" si="397"/>
        <v>#DIV/0!</v>
      </c>
      <c r="W818" s="25" t="e">
        <f t="shared" si="397"/>
        <v>#DIV/0!</v>
      </c>
      <c r="X818" s="25" t="e">
        <f t="shared" si="388"/>
        <v>#DIV/0!</v>
      </c>
      <c r="Y818" s="25" t="e">
        <f t="shared" si="398"/>
        <v>#DIV/0!</v>
      </c>
      <c r="Z818" s="25" t="e">
        <f t="shared" si="398"/>
        <v>#DIV/0!</v>
      </c>
      <c r="AA818" s="25" t="e">
        <f t="shared" si="398"/>
        <v>#DIV/0!</v>
      </c>
      <c r="AB818" s="25" t="e">
        <f t="shared" si="398"/>
        <v>#DIV/0!</v>
      </c>
      <c r="AC818" s="25" t="e">
        <f t="shared" si="398"/>
        <v>#DIV/0!</v>
      </c>
      <c r="AD818" s="25" t="e">
        <f t="shared" si="399"/>
        <v>#DIV/0!</v>
      </c>
      <c r="AE818" s="25" t="e">
        <f t="shared" si="399"/>
        <v>#DIV/0!</v>
      </c>
      <c r="AF818" s="25" t="e">
        <f t="shared" si="400"/>
        <v>#DIV/0!</v>
      </c>
      <c r="AG818" s="25" t="e">
        <f t="shared" si="400"/>
        <v>#DIV/0!</v>
      </c>
    </row>
    <row r="819" spans="1:33" x14ac:dyDescent="0.25">
      <c r="A819" s="1">
        <f>'Тулуз-Пьерон'!A823</f>
        <v>0</v>
      </c>
      <c r="B819" s="1" t="e">
        <f>AVERAGE('Тулуз-Пьерон'!H823:Q823)</f>
        <v>#DIV/0!</v>
      </c>
      <c r="C819" s="1" t="e">
        <f>AVERAGE('Тулуз-Пьерон'!R823:AA823)</f>
        <v>#DIV/0!</v>
      </c>
      <c r="D819" s="26" t="e">
        <f t="shared" si="377"/>
        <v>#DIV/0!</v>
      </c>
      <c r="E819" s="26" t="e">
        <f>STDEV('Тулуз-Пьерон'!H823:Q823)</f>
        <v>#DIV/0!</v>
      </c>
      <c r="F819" s="26" t="e">
        <f>STDEV('Тулуз-Пьерон'!R823:AA823)</f>
        <v>#DIV/0!</v>
      </c>
      <c r="G819" s="26" t="e">
        <f>SQRT(RSQ('Тулуз-Пьерон'!H823:Q823,'Тулуз-Пьерон'!R823:AA823))</f>
        <v>#DIV/0!</v>
      </c>
      <c r="J819" s="25" t="e">
        <f t="shared" si="378"/>
        <v>#DIV/0!</v>
      </c>
      <c r="K819" s="25" t="e">
        <f t="shared" si="379"/>
        <v>#DIV/0!</v>
      </c>
      <c r="L819" s="25" t="e">
        <f t="shared" si="380"/>
        <v>#DIV/0!</v>
      </c>
      <c r="M819" s="25" t="e">
        <f t="shared" si="396"/>
        <v>#DIV/0!</v>
      </c>
      <c r="N819" s="25" t="e">
        <f t="shared" si="396"/>
        <v>#DIV/0!</v>
      </c>
      <c r="O819" s="25" t="e">
        <f t="shared" si="381"/>
        <v>#DIV/0!</v>
      </c>
      <c r="P819" s="25" t="e">
        <f t="shared" si="382"/>
        <v>#DIV/0!</v>
      </c>
      <c r="Q819" s="25" t="e">
        <f t="shared" si="383"/>
        <v>#DIV/0!</v>
      </c>
      <c r="R819" s="25" t="e">
        <f t="shared" si="384"/>
        <v>#DIV/0!</v>
      </c>
      <c r="S819" s="25" t="e">
        <f t="shared" si="385"/>
        <v>#DIV/0!</v>
      </c>
      <c r="T819" s="25" t="e">
        <f t="shared" si="386"/>
        <v>#DIV/0!</v>
      </c>
      <c r="U819" s="25" t="e">
        <f t="shared" si="387"/>
        <v>#DIV/0!</v>
      </c>
      <c r="V819" s="25" t="e">
        <f t="shared" si="397"/>
        <v>#DIV/0!</v>
      </c>
      <c r="W819" s="25" t="e">
        <f t="shared" si="397"/>
        <v>#DIV/0!</v>
      </c>
      <c r="X819" s="25" t="e">
        <f t="shared" si="388"/>
        <v>#DIV/0!</v>
      </c>
      <c r="Y819" s="25" t="e">
        <f t="shared" si="398"/>
        <v>#DIV/0!</v>
      </c>
      <c r="Z819" s="25" t="e">
        <f t="shared" si="398"/>
        <v>#DIV/0!</v>
      </c>
      <c r="AA819" s="25" t="e">
        <f t="shared" si="398"/>
        <v>#DIV/0!</v>
      </c>
      <c r="AB819" s="25" t="e">
        <f t="shared" si="398"/>
        <v>#DIV/0!</v>
      </c>
      <c r="AC819" s="25" t="e">
        <f t="shared" si="398"/>
        <v>#DIV/0!</v>
      </c>
      <c r="AD819" s="25" t="e">
        <f t="shared" si="399"/>
        <v>#DIV/0!</v>
      </c>
      <c r="AE819" s="25" t="e">
        <f t="shared" si="399"/>
        <v>#DIV/0!</v>
      </c>
      <c r="AF819" s="25" t="e">
        <f t="shared" si="400"/>
        <v>#DIV/0!</v>
      </c>
      <c r="AG819" s="25" t="e">
        <f t="shared" si="400"/>
        <v>#DIV/0!</v>
      </c>
    </row>
    <row r="820" spans="1:33" x14ac:dyDescent="0.25">
      <c r="A820" s="1">
        <f>'Тулуз-Пьерон'!A824</f>
        <v>0</v>
      </c>
      <c r="B820" s="1" t="e">
        <f>AVERAGE('Тулуз-Пьерон'!H824:Q824)</f>
        <v>#DIV/0!</v>
      </c>
      <c r="C820" s="1" t="e">
        <f>AVERAGE('Тулуз-Пьерон'!R824:AA824)</f>
        <v>#DIV/0!</v>
      </c>
      <c r="D820" s="26" t="e">
        <f t="shared" si="377"/>
        <v>#DIV/0!</v>
      </c>
      <c r="E820" s="26" t="e">
        <f>STDEV('Тулуз-Пьерон'!H824:Q824)</f>
        <v>#DIV/0!</v>
      </c>
      <c r="F820" s="26" t="e">
        <f>STDEV('Тулуз-Пьерон'!R824:AA824)</f>
        <v>#DIV/0!</v>
      </c>
      <c r="G820" s="26" t="e">
        <f>SQRT(RSQ('Тулуз-Пьерон'!H824:Q824,'Тулуз-Пьерон'!R824:AA824))</f>
        <v>#DIV/0!</v>
      </c>
      <c r="J820" s="25" t="e">
        <f t="shared" si="378"/>
        <v>#DIV/0!</v>
      </c>
      <c r="K820" s="25" t="e">
        <f t="shared" si="379"/>
        <v>#DIV/0!</v>
      </c>
      <c r="L820" s="25" t="e">
        <f t="shared" si="380"/>
        <v>#DIV/0!</v>
      </c>
      <c r="M820" s="25" t="e">
        <f t="shared" si="396"/>
        <v>#DIV/0!</v>
      </c>
      <c r="N820" s="25" t="e">
        <f t="shared" si="396"/>
        <v>#DIV/0!</v>
      </c>
      <c r="O820" s="25" t="e">
        <f t="shared" si="381"/>
        <v>#DIV/0!</v>
      </c>
      <c r="P820" s="25" t="e">
        <f t="shared" si="382"/>
        <v>#DIV/0!</v>
      </c>
      <c r="Q820" s="25" t="e">
        <f t="shared" si="383"/>
        <v>#DIV/0!</v>
      </c>
      <c r="R820" s="25" t="e">
        <f t="shared" si="384"/>
        <v>#DIV/0!</v>
      </c>
      <c r="S820" s="25" t="e">
        <f t="shared" si="385"/>
        <v>#DIV/0!</v>
      </c>
      <c r="T820" s="25" t="e">
        <f t="shared" si="386"/>
        <v>#DIV/0!</v>
      </c>
      <c r="U820" s="25" t="e">
        <f t="shared" si="387"/>
        <v>#DIV/0!</v>
      </c>
      <c r="V820" s="25" t="e">
        <f t="shared" si="397"/>
        <v>#DIV/0!</v>
      </c>
      <c r="W820" s="25" t="e">
        <f t="shared" si="397"/>
        <v>#DIV/0!</v>
      </c>
      <c r="X820" s="25" t="e">
        <f t="shared" si="388"/>
        <v>#DIV/0!</v>
      </c>
      <c r="Y820" s="25" t="e">
        <f t="shared" si="398"/>
        <v>#DIV/0!</v>
      </c>
      <c r="Z820" s="25" t="e">
        <f t="shared" si="398"/>
        <v>#DIV/0!</v>
      </c>
      <c r="AA820" s="25" t="e">
        <f t="shared" si="398"/>
        <v>#DIV/0!</v>
      </c>
      <c r="AB820" s="25" t="e">
        <f t="shared" si="398"/>
        <v>#DIV/0!</v>
      </c>
      <c r="AC820" s="25" t="e">
        <f t="shared" si="398"/>
        <v>#DIV/0!</v>
      </c>
      <c r="AD820" s="25" t="e">
        <f t="shared" si="399"/>
        <v>#DIV/0!</v>
      </c>
      <c r="AE820" s="25" t="e">
        <f t="shared" si="399"/>
        <v>#DIV/0!</v>
      </c>
      <c r="AF820" s="25" t="e">
        <f t="shared" si="400"/>
        <v>#DIV/0!</v>
      </c>
      <c r="AG820" s="25" t="e">
        <f t="shared" si="400"/>
        <v>#DIV/0!</v>
      </c>
    </row>
    <row r="821" spans="1:33" x14ac:dyDescent="0.25">
      <c r="A821" s="1">
        <f>'Тулуз-Пьерон'!A825</f>
        <v>0</v>
      </c>
      <c r="B821" s="1" t="e">
        <f>AVERAGE('Тулуз-Пьерон'!H825:Q825)</f>
        <v>#DIV/0!</v>
      </c>
      <c r="C821" s="1" t="e">
        <f>AVERAGE('Тулуз-Пьерон'!R825:AA825)</f>
        <v>#DIV/0!</v>
      </c>
      <c r="D821" s="26" t="e">
        <f t="shared" si="377"/>
        <v>#DIV/0!</v>
      </c>
      <c r="E821" s="26" t="e">
        <f>STDEV('Тулуз-Пьерон'!H825:Q825)</f>
        <v>#DIV/0!</v>
      </c>
      <c r="F821" s="26" t="e">
        <f>STDEV('Тулуз-Пьерон'!R825:AA825)</f>
        <v>#DIV/0!</v>
      </c>
      <c r="G821" s="26" t="e">
        <f>SQRT(RSQ('Тулуз-Пьерон'!H825:Q825,'Тулуз-Пьерон'!R825:AA825))</f>
        <v>#DIV/0!</v>
      </c>
      <c r="J821" s="25" t="e">
        <f t="shared" si="378"/>
        <v>#DIV/0!</v>
      </c>
      <c r="K821" s="25" t="e">
        <f t="shared" si="379"/>
        <v>#DIV/0!</v>
      </c>
      <c r="L821" s="25" t="e">
        <f t="shared" si="380"/>
        <v>#DIV/0!</v>
      </c>
      <c r="M821" s="25" t="e">
        <f t="shared" si="396"/>
        <v>#DIV/0!</v>
      </c>
      <c r="N821" s="25" t="e">
        <f t="shared" si="396"/>
        <v>#DIV/0!</v>
      </c>
      <c r="O821" s="25" t="e">
        <f t="shared" si="381"/>
        <v>#DIV/0!</v>
      </c>
      <c r="P821" s="25" t="e">
        <f t="shared" si="382"/>
        <v>#DIV/0!</v>
      </c>
      <c r="Q821" s="25" t="e">
        <f t="shared" si="383"/>
        <v>#DIV/0!</v>
      </c>
      <c r="R821" s="25" t="e">
        <f t="shared" si="384"/>
        <v>#DIV/0!</v>
      </c>
      <c r="S821" s="25" t="e">
        <f t="shared" si="385"/>
        <v>#DIV/0!</v>
      </c>
      <c r="T821" s="25" t="e">
        <f t="shared" si="386"/>
        <v>#DIV/0!</v>
      </c>
      <c r="U821" s="25" t="e">
        <f t="shared" si="387"/>
        <v>#DIV/0!</v>
      </c>
      <c r="V821" s="25" t="e">
        <f t="shared" si="397"/>
        <v>#DIV/0!</v>
      </c>
      <c r="W821" s="25" t="e">
        <f t="shared" si="397"/>
        <v>#DIV/0!</v>
      </c>
      <c r="X821" s="25" t="e">
        <f t="shared" si="388"/>
        <v>#DIV/0!</v>
      </c>
      <c r="Y821" s="25" t="e">
        <f t="shared" ref="Y821:AC830" si="401">IF(AND($D821&gt;0,$D821&lt;=0.89),"ПАТОЛОГИЯ",IF(AND($D821&gt;0.89,$D821&lt;=0.91),"Слабая",IF(AND($D821&gt;91,$D821&lt;=0.93),"Средняя",IF(AND($D821&gt;0.93,$D821&lt;=0.96),"Хорошая",IF(AND($D821&gt;0.96,$D821&lt;=1),"Высокая","ОШИБКА")))))</f>
        <v>#DIV/0!</v>
      </c>
      <c r="Z821" s="25" t="e">
        <f t="shared" si="401"/>
        <v>#DIV/0!</v>
      </c>
      <c r="AA821" s="25" t="e">
        <f t="shared" si="401"/>
        <v>#DIV/0!</v>
      </c>
      <c r="AB821" s="25" t="e">
        <f t="shared" si="401"/>
        <v>#DIV/0!</v>
      </c>
      <c r="AC821" s="25" t="e">
        <f t="shared" si="401"/>
        <v>#DIV/0!</v>
      </c>
      <c r="AD821" s="25" t="e">
        <f t="shared" si="399"/>
        <v>#DIV/0!</v>
      </c>
      <c r="AE821" s="25" t="e">
        <f t="shared" si="399"/>
        <v>#DIV/0!</v>
      </c>
      <c r="AF821" s="25" t="e">
        <f t="shared" si="400"/>
        <v>#DIV/0!</v>
      </c>
      <c r="AG821" s="25" t="e">
        <f t="shared" si="400"/>
        <v>#DIV/0!</v>
      </c>
    </row>
    <row r="822" spans="1:33" x14ac:dyDescent="0.25">
      <c r="A822" s="1">
        <f>'Тулуз-Пьерон'!A826</f>
        <v>0</v>
      </c>
      <c r="B822" s="1" t="e">
        <f>AVERAGE('Тулуз-Пьерон'!H826:Q826)</f>
        <v>#DIV/0!</v>
      </c>
      <c r="C822" s="1" t="e">
        <f>AVERAGE('Тулуз-Пьерон'!R826:AA826)</f>
        <v>#DIV/0!</v>
      </c>
      <c r="D822" s="26" t="e">
        <f t="shared" si="377"/>
        <v>#DIV/0!</v>
      </c>
      <c r="E822" s="26" t="e">
        <f>STDEV('Тулуз-Пьерон'!H826:Q826)</f>
        <v>#DIV/0!</v>
      </c>
      <c r="F822" s="26" t="e">
        <f>STDEV('Тулуз-Пьерон'!R826:AA826)</f>
        <v>#DIV/0!</v>
      </c>
      <c r="G822" s="26" t="e">
        <f>SQRT(RSQ('Тулуз-Пьерон'!H826:Q826,'Тулуз-Пьерон'!R826:AA826))</f>
        <v>#DIV/0!</v>
      </c>
      <c r="J822" s="25" t="e">
        <f t="shared" si="378"/>
        <v>#DIV/0!</v>
      </c>
      <c r="K822" s="25" t="e">
        <f t="shared" si="379"/>
        <v>#DIV/0!</v>
      </c>
      <c r="L822" s="25" t="e">
        <f t="shared" si="380"/>
        <v>#DIV/0!</v>
      </c>
      <c r="M822" s="25" t="e">
        <f t="shared" si="396"/>
        <v>#DIV/0!</v>
      </c>
      <c r="N822" s="25" t="e">
        <f t="shared" si="396"/>
        <v>#DIV/0!</v>
      </c>
      <c r="O822" s="25" t="e">
        <f t="shared" si="381"/>
        <v>#DIV/0!</v>
      </c>
      <c r="P822" s="25" t="e">
        <f t="shared" si="382"/>
        <v>#DIV/0!</v>
      </c>
      <c r="Q822" s="25" t="e">
        <f t="shared" si="383"/>
        <v>#DIV/0!</v>
      </c>
      <c r="R822" s="25" t="e">
        <f t="shared" si="384"/>
        <v>#DIV/0!</v>
      </c>
      <c r="S822" s="25" t="e">
        <f t="shared" si="385"/>
        <v>#DIV/0!</v>
      </c>
      <c r="T822" s="25" t="e">
        <f t="shared" si="386"/>
        <v>#DIV/0!</v>
      </c>
      <c r="U822" s="25" t="e">
        <f t="shared" si="387"/>
        <v>#DIV/0!</v>
      </c>
      <c r="V822" s="25" t="e">
        <f t="shared" si="397"/>
        <v>#DIV/0!</v>
      </c>
      <c r="W822" s="25" t="e">
        <f t="shared" si="397"/>
        <v>#DIV/0!</v>
      </c>
      <c r="X822" s="25" t="e">
        <f t="shared" si="388"/>
        <v>#DIV/0!</v>
      </c>
      <c r="Y822" s="25" t="e">
        <f t="shared" si="401"/>
        <v>#DIV/0!</v>
      </c>
      <c r="Z822" s="25" t="e">
        <f t="shared" si="401"/>
        <v>#DIV/0!</v>
      </c>
      <c r="AA822" s="25" t="e">
        <f t="shared" si="401"/>
        <v>#DIV/0!</v>
      </c>
      <c r="AB822" s="25" t="e">
        <f t="shared" si="401"/>
        <v>#DIV/0!</v>
      </c>
      <c r="AC822" s="25" t="e">
        <f t="shared" si="401"/>
        <v>#DIV/0!</v>
      </c>
      <c r="AD822" s="25" t="e">
        <f t="shared" si="399"/>
        <v>#DIV/0!</v>
      </c>
      <c r="AE822" s="25" t="e">
        <f t="shared" si="399"/>
        <v>#DIV/0!</v>
      </c>
      <c r="AF822" s="25" t="e">
        <f t="shared" si="400"/>
        <v>#DIV/0!</v>
      </c>
      <c r="AG822" s="25" t="e">
        <f t="shared" si="400"/>
        <v>#DIV/0!</v>
      </c>
    </row>
    <row r="823" spans="1:33" x14ac:dyDescent="0.25">
      <c r="A823" s="1">
        <f>'Тулуз-Пьерон'!A827</f>
        <v>0</v>
      </c>
      <c r="B823" s="1" t="e">
        <f>AVERAGE('Тулуз-Пьерон'!H827:Q827)</f>
        <v>#DIV/0!</v>
      </c>
      <c r="C823" s="1" t="e">
        <f>AVERAGE('Тулуз-Пьерон'!R827:AA827)</f>
        <v>#DIV/0!</v>
      </c>
      <c r="D823" s="26" t="e">
        <f t="shared" si="377"/>
        <v>#DIV/0!</v>
      </c>
      <c r="E823" s="26" t="e">
        <f>STDEV('Тулуз-Пьерон'!H827:Q827)</f>
        <v>#DIV/0!</v>
      </c>
      <c r="F823" s="26" t="e">
        <f>STDEV('Тулуз-Пьерон'!R827:AA827)</f>
        <v>#DIV/0!</v>
      </c>
      <c r="G823" s="26" t="e">
        <f>SQRT(RSQ('Тулуз-Пьерон'!H827:Q827,'Тулуз-Пьерон'!R827:AA827))</f>
        <v>#DIV/0!</v>
      </c>
      <c r="J823" s="25" t="e">
        <f t="shared" si="378"/>
        <v>#DIV/0!</v>
      </c>
      <c r="K823" s="25" t="e">
        <f t="shared" si="379"/>
        <v>#DIV/0!</v>
      </c>
      <c r="L823" s="25" t="e">
        <f t="shared" si="380"/>
        <v>#DIV/0!</v>
      </c>
      <c r="M823" s="25" t="e">
        <f t="shared" si="396"/>
        <v>#DIV/0!</v>
      </c>
      <c r="N823" s="25" t="e">
        <f t="shared" si="396"/>
        <v>#DIV/0!</v>
      </c>
      <c r="O823" s="25" t="e">
        <f t="shared" si="381"/>
        <v>#DIV/0!</v>
      </c>
      <c r="P823" s="25" t="e">
        <f t="shared" si="382"/>
        <v>#DIV/0!</v>
      </c>
      <c r="Q823" s="25" t="e">
        <f t="shared" si="383"/>
        <v>#DIV/0!</v>
      </c>
      <c r="R823" s="25" t="e">
        <f t="shared" si="384"/>
        <v>#DIV/0!</v>
      </c>
      <c r="S823" s="25" t="e">
        <f t="shared" si="385"/>
        <v>#DIV/0!</v>
      </c>
      <c r="T823" s="25" t="e">
        <f t="shared" si="386"/>
        <v>#DIV/0!</v>
      </c>
      <c r="U823" s="25" t="e">
        <f t="shared" si="387"/>
        <v>#DIV/0!</v>
      </c>
      <c r="V823" s="25" t="e">
        <f t="shared" si="397"/>
        <v>#DIV/0!</v>
      </c>
      <c r="W823" s="25" t="e">
        <f t="shared" si="397"/>
        <v>#DIV/0!</v>
      </c>
      <c r="X823" s="25" t="e">
        <f t="shared" si="388"/>
        <v>#DIV/0!</v>
      </c>
      <c r="Y823" s="25" t="e">
        <f t="shared" si="401"/>
        <v>#DIV/0!</v>
      </c>
      <c r="Z823" s="25" t="e">
        <f t="shared" si="401"/>
        <v>#DIV/0!</v>
      </c>
      <c r="AA823" s="25" t="e">
        <f t="shared" si="401"/>
        <v>#DIV/0!</v>
      </c>
      <c r="AB823" s="25" t="e">
        <f t="shared" si="401"/>
        <v>#DIV/0!</v>
      </c>
      <c r="AC823" s="25" t="e">
        <f t="shared" si="401"/>
        <v>#DIV/0!</v>
      </c>
      <c r="AD823" s="25" t="e">
        <f t="shared" si="399"/>
        <v>#DIV/0!</v>
      </c>
      <c r="AE823" s="25" t="e">
        <f t="shared" si="399"/>
        <v>#DIV/0!</v>
      </c>
      <c r="AF823" s="25" t="e">
        <f t="shared" si="400"/>
        <v>#DIV/0!</v>
      </c>
      <c r="AG823" s="25" t="e">
        <f t="shared" si="400"/>
        <v>#DIV/0!</v>
      </c>
    </row>
    <row r="824" spans="1:33" x14ac:dyDescent="0.25">
      <c r="A824" s="1">
        <f>'Тулуз-Пьерон'!A828</f>
        <v>0</v>
      </c>
      <c r="B824" s="1" t="e">
        <f>AVERAGE('Тулуз-Пьерон'!H828:Q828)</f>
        <v>#DIV/0!</v>
      </c>
      <c r="C824" s="1" t="e">
        <f>AVERAGE('Тулуз-Пьерон'!R828:AA828)</f>
        <v>#DIV/0!</v>
      </c>
      <c r="D824" s="26" t="e">
        <f t="shared" si="377"/>
        <v>#DIV/0!</v>
      </c>
      <c r="E824" s="26" t="e">
        <f>STDEV('Тулуз-Пьерон'!H828:Q828)</f>
        <v>#DIV/0!</v>
      </c>
      <c r="F824" s="26" t="e">
        <f>STDEV('Тулуз-Пьерон'!R828:AA828)</f>
        <v>#DIV/0!</v>
      </c>
      <c r="G824" s="26" t="e">
        <f>SQRT(RSQ('Тулуз-Пьерон'!H828:Q828,'Тулуз-Пьерон'!R828:AA828))</f>
        <v>#DIV/0!</v>
      </c>
      <c r="J824" s="25" t="e">
        <f t="shared" si="378"/>
        <v>#DIV/0!</v>
      </c>
      <c r="K824" s="25" t="e">
        <f t="shared" si="379"/>
        <v>#DIV/0!</v>
      </c>
      <c r="L824" s="25" t="e">
        <f t="shared" si="380"/>
        <v>#DIV/0!</v>
      </c>
      <c r="M824" s="25" t="e">
        <f t="shared" si="396"/>
        <v>#DIV/0!</v>
      </c>
      <c r="N824" s="25" t="e">
        <f t="shared" si="396"/>
        <v>#DIV/0!</v>
      </c>
      <c r="O824" s="25" t="e">
        <f t="shared" si="381"/>
        <v>#DIV/0!</v>
      </c>
      <c r="P824" s="25" t="e">
        <f t="shared" si="382"/>
        <v>#DIV/0!</v>
      </c>
      <c r="Q824" s="25" t="e">
        <f t="shared" si="383"/>
        <v>#DIV/0!</v>
      </c>
      <c r="R824" s="25" t="e">
        <f t="shared" si="384"/>
        <v>#DIV/0!</v>
      </c>
      <c r="S824" s="25" t="e">
        <f t="shared" si="385"/>
        <v>#DIV/0!</v>
      </c>
      <c r="T824" s="25" t="e">
        <f t="shared" si="386"/>
        <v>#DIV/0!</v>
      </c>
      <c r="U824" s="25" t="e">
        <f t="shared" si="387"/>
        <v>#DIV/0!</v>
      </c>
      <c r="V824" s="25" t="e">
        <f t="shared" si="397"/>
        <v>#DIV/0!</v>
      </c>
      <c r="W824" s="25" t="e">
        <f t="shared" si="397"/>
        <v>#DIV/0!</v>
      </c>
      <c r="X824" s="25" t="e">
        <f t="shared" si="388"/>
        <v>#DIV/0!</v>
      </c>
      <c r="Y824" s="25" t="e">
        <f t="shared" si="401"/>
        <v>#DIV/0!</v>
      </c>
      <c r="Z824" s="25" t="e">
        <f t="shared" si="401"/>
        <v>#DIV/0!</v>
      </c>
      <c r="AA824" s="25" t="e">
        <f t="shared" si="401"/>
        <v>#DIV/0!</v>
      </c>
      <c r="AB824" s="25" t="e">
        <f t="shared" si="401"/>
        <v>#DIV/0!</v>
      </c>
      <c r="AC824" s="25" t="e">
        <f t="shared" si="401"/>
        <v>#DIV/0!</v>
      </c>
      <c r="AD824" s="25" t="e">
        <f t="shared" si="399"/>
        <v>#DIV/0!</v>
      </c>
      <c r="AE824" s="25" t="e">
        <f t="shared" si="399"/>
        <v>#DIV/0!</v>
      </c>
      <c r="AF824" s="25" t="e">
        <f t="shared" si="400"/>
        <v>#DIV/0!</v>
      </c>
      <c r="AG824" s="25" t="e">
        <f t="shared" si="400"/>
        <v>#DIV/0!</v>
      </c>
    </row>
    <row r="825" spans="1:33" x14ac:dyDescent="0.25">
      <c r="A825" s="1">
        <f>'Тулуз-Пьерон'!A829</f>
        <v>0</v>
      </c>
      <c r="B825" s="1" t="e">
        <f>AVERAGE('Тулуз-Пьерон'!H829:Q829)</f>
        <v>#DIV/0!</v>
      </c>
      <c r="C825" s="1" t="e">
        <f>AVERAGE('Тулуз-Пьерон'!R829:AA829)</f>
        <v>#DIV/0!</v>
      </c>
      <c r="D825" s="26" t="e">
        <f t="shared" si="377"/>
        <v>#DIV/0!</v>
      </c>
      <c r="E825" s="26" t="e">
        <f>STDEV('Тулуз-Пьерон'!H829:Q829)</f>
        <v>#DIV/0!</v>
      </c>
      <c r="F825" s="26" t="e">
        <f>STDEV('Тулуз-Пьерон'!R829:AA829)</f>
        <v>#DIV/0!</v>
      </c>
      <c r="G825" s="26" t="e">
        <f>SQRT(RSQ('Тулуз-Пьерон'!H829:Q829,'Тулуз-Пьерон'!R829:AA829))</f>
        <v>#DIV/0!</v>
      </c>
      <c r="J825" s="25" t="e">
        <f t="shared" si="378"/>
        <v>#DIV/0!</v>
      </c>
      <c r="K825" s="25" t="e">
        <f t="shared" si="379"/>
        <v>#DIV/0!</v>
      </c>
      <c r="L825" s="25" t="e">
        <f t="shared" si="380"/>
        <v>#DIV/0!</v>
      </c>
      <c r="M825" s="25" t="e">
        <f t="shared" si="396"/>
        <v>#DIV/0!</v>
      </c>
      <c r="N825" s="25" t="e">
        <f t="shared" si="396"/>
        <v>#DIV/0!</v>
      </c>
      <c r="O825" s="25" t="e">
        <f t="shared" si="381"/>
        <v>#DIV/0!</v>
      </c>
      <c r="P825" s="25" t="e">
        <f t="shared" si="382"/>
        <v>#DIV/0!</v>
      </c>
      <c r="Q825" s="25" t="e">
        <f t="shared" si="383"/>
        <v>#DIV/0!</v>
      </c>
      <c r="R825" s="25" t="e">
        <f t="shared" si="384"/>
        <v>#DIV/0!</v>
      </c>
      <c r="S825" s="25" t="e">
        <f t="shared" si="385"/>
        <v>#DIV/0!</v>
      </c>
      <c r="T825" s="25" t="e">
        <f t="shared" si="386"/>
        <v>#DIV/0!</v>
      </c>
      <c r="U825" s="25" t="e">
        <f t="shared" si="387"/>
        <v>#DIV/0!</v>
      </c>
      <c r="V825" s="25" t="e">
        <f t="shared" si="397"/>
        <v>#DIV/0!</v>
      </c>
      <c r="W825" s="25" t="e">
        <f t="shared" si="397"/>
        <v>#DIV/0!</v>
      </c>
      <c r="X825" s="25" t="e">
        <f t="shared" si="388"/>
        <v>#DIV/0!</v>
      </c>
      <c r="Y825" s="25" t="e">
        <f t="shared" si="401"/>
        <v>#DIV/0!</v>
      </c>
      <c r="Z825" s="25" t="e">
        <f t="shared" si="401"/>
        <v>#DIV/0!</v>
      </c>
      <c r="AA825" s="25" t="e">
        <f t="shared" si="401"/>
        <v>#DIV/0!</v>
      </c>
      <c r="AB825" s="25" t="e">
        <f t="shared" si="401"/>
        <v>#DIV/0!</v>
      </c>
      <c r="AC825" s="25" t="e">
        <f t="shared" si="401"/>
        <v>#DIV/0!</v>
      </c>
      <c r="AD825" s="25" t="e">
        <f t="shared" si="399"/>
        <v>#DIV/0!</v>
      </c>
      <c r="AE825" s="25" t="e">
        <f t="shared" si="399"/>
        <v>#DIV/0!</v>
      </c>
      <c r="AF825" s="25" t="e">
        <f t="shared" si="400"/>
        <v>#DIV/0!</v>
      </c>
      <c r="AG825" s="25" t="e">
        <f t="shared" si="400"/>
        <v>#DIV/0!</v>
      </c>
    </row>
    <row r="826" spans="1:33" x14ac:dyDescent="0.25">
      <c r="A826" s="1">
        <f>'Тулуз-Пьерон'!A830</f>
        <v>0</v>
      </c>
      <c r="B826" s="1" t="e">
        <f>AVERAGE('Тулуз-Пьерон'!H830:Q830)</f>
        <v>#DIV/0!</v>
      </c>
      <c r="C826" s="1" t="e">
        <f>AVERAGE('Тулуз-Пьерон'!R830:AA830)</f>
        <v>#DIV/0!</v>
      </c>
      <c r="D826" s="26" t="e">
        <f t="shared" si="377"/>
        <v>#DIV/0!</v>
      </c>
      <c r="E826" s="26" t="e">
        <f>STDEV('Тулуз-Пьерон'!H830:Q830)</f>
        <v>#DIV/0!</v>
      </c>
      <c r="F826" s="26" t="e">
        <f>STDEV('Тулуз-Пьерон'!R830:AA830)</f>
        <v>#DIV/0!</v>
      </c>
      <c r="G826" s="26" t="e">
        <f>SQRT(RSQ('Тулуз-Пьерон'!H830:Q830,'Тулуз-Пьерон'!R830:AA830))</f>
        <v>#DIV/0!</v>
      </c>
      <c r="J826" s="25" t="e">
        <f t="shared" si="378"/>
        <v>#DIV/0!</v>
      </c>
      <c r="K826" s="25" t="e">
        <f t="shared" si="379"/>
        <v>#DIV/0!</v>
      </c>
      <c r="L826" s="25" t="e">
        <f t="shared" si="380"/>
        <v>#DIV/0!</v>
      </c>
      <c r="M826" s="25" t="e">
        <f t="shared" si="396"/>
        <v>#DIV/0!</v>
      </c>
      <c r="N826" s="25" t="e">
        <f t="shared" si="396"/>
        <v>#DIV/0!</v>
      </c>
      <c r="O826" s="25" t="e">
        <f t="shared" si="381"/>
        <v>#DIV/0!</v>
      </c>
      <c r="P826" s="25" t="e">
        <f t="shared" si="382"/>
        <v>#DIV/0!</v>
      </c>
      <c r="Q826" s="25" t="e">
        <f t="shared" si="383"/>
        <v>#DIV/0!</v>
      </c>
      <c r="R826" s="25" t="e">
        <f t="shared" si="384"/>
        <v>#DIV/0!</v>
      </c>
      <c r="S826" s="25" t="e">
        <f t="shared" si="385"/>
        <v>#DIV/0!</v>
      </c>
      <c r="T826" s="25" t="e">
        <f t="shared" si="386"/>
        <v>#DIV/0!</v>
      </c>
      <c r="U826" s="25" t="e">
        <f t="shared" si="387"/>
        <v>#DIV/0!</v>
      </c>
      <c r="V826" s="25" t="e">
        <f t="shared" si="397"/>
        <v>#DIV/0!</v>
      </c>
      <c r="W826" s="25" t="e">
        <f t="shared" si="397"/>
        <v>#DIV/0!</v>
      </c>
      <c r="X826" s="25" t="e">
        <f t="shared" si="388"/>
        <v>#DIV/0!</v>
      </c>
      <c r="Y826" s="25" t="e">
        <f t="shared" si="401"/>
        <v>#DIV/0!</v>
      </c>
      <c r="Z826" s="25" t="e">
        <f t="shared" si="401"/>
        <v>#DIV/0!</v>
      </c>
      <c r="AA826" s="25" t="e">
        <f t="shared" si="401"/>
        <v>#DIV/0!</v>
      </c>
      <c r="AB826" s="25" t="e">
        <f t="shared" si="401"/>
        <v>#DIV/0!</v>
      </c>
      <c r="AC826" s="25" t="e">
        <f t="shared" si="401"/>
        <v>#DIV/0!</v>
      </c>
      <c r="AD826" s="25" t="e">
        <f t="shared" si="399"/>
        <v>#DIV/0!</v>
      </c>
      <c r="AE826" s="25" t="e">
        <f t="shared" si="399"/>
        <v>#DIV/0!</v>
      </c>
      <c r="AF826" s="25" t="e">
        <f t="shared" si="400"/>
        <v>#DIV/0!</v>
      </c>
      <c r="AG826" s="25" t="e">
        <f t="shared" si="400"/>
        <v>#DIV/0!</v>
      </c>
    </row>
    <row r="827" spans="1:33" x14ac:dyDescent="0.25">
      <c r="A827" s="1">
        <f>'Тулуз-Пьерон'!A831</f>
        <v>0</v>
      </c>
      <c r="B827" s="1" t="e">
        <f>AVERAGE('Тулуз-Пьерон'!H831:Q831)</f>
        <v>#DIV/0!</v>
      </c>
      <c r="C827" s="1" t="e">
        <f>AVERAGE('Тулуз-Пьерон'!R831:AA831)</f>
        <v>#DIV/0!</v>
      </c>
      <c r="D827" s="26" t="e">
        <f t="shared" si="377"/>
        <v>#DIV/0!</v>
      </c>
      <c r="E827" s="26" t="e">
        <f>STDEV('Тулуз-Пьерон'!H831:Q831)</f>
        <v>#DIV/0!</v>
      </c>
      <c r="F827" s="26" t="e">
        <f>STDEV('Тулуз-Пьерон'!R831:AA831)</f>
        <v>#DIV/0!</v>
      </c>
      <c r="G827" s="26" t="e">
        <f>SQRT(RSQ('Тулуз-Пьерон'!H831:Q831,'Тулуз-Пьерон'!R831:AA831))</f>
        <v>#DIV/0!</v>
      </c>
      <c r="J827" s="25" t="e">
        <f t="shared" si="378"/>
        <v>#DIV/0!</v>
      </c>
      <c r="K827" s="25" t="e">
        <f t="shared" si="379"/>
        <v>#DIV/0!</v>
      </c>
      <c r="L827" s="25" t="e">
        <f t="shared" si="380"/>
        <v>#DIV/0!</v>
      </c>
      <c r="M827" s="25" t="e">
        <f t="shared" si="396"/>
        <v>#DIV/0!</v>
      </c>
      <c r="N827" s="25" t="e">
        <f t="shared" si="396"/>
        <v>#DIV/0!</v>
      </c>
      <c r="O827" s="25" t="e">
        <f t="shared" si="381"/>
        <v>#DIV/0!</v>
      </c>
      <c r="P827" s="25" t="e">
        <f t="shared" si="382"/>
        <v>#DIV/0!</v>
      </c>
      <c r="Q827" s="25" t="e">
        <f t="shared" si="383"/>
        <v>#DIV/0!</v>
      </c>
      <c r="R827" s="25" t="e">
        <f t="shared" si="384"/>
        <v>#DIV/0!</v>
      </c>
      <c r="S827" s="25" t="e">
        <f t="shared" si="385"/>
        <v>#DIV/0!</v>
      </c>
      <c r="T827" s="25" t="e">
        <f t="shared" si="386"/>
        <v>#DIV/0!</v>
      </c>
      <c r="U827" s="25" t="e">
        <f t="shared" si="387"/>
        <v>#DIV/0!</v>
      </c>
      <c r="V827" s="25" t="e">
        <f t="shared" si="397"/>
        <v>#DIV/0!</v>
      </c>
      <c r="W827" s="25" t="e">
        <f t="shared" si="397"/>
        <v>#DIV/0!</v>
      </c>
      <c r="X827" s="25" t="e">
        <f t="shared" si="388"/>
        <v>#DIV/0!</v>
      </c>
      <c r="Y827" s="25" t="e">
        <f t="shared" si="401"/>
        <v>#DIV/0!</v>
      </c>
      <c r="Z827" s="25" t="e">
        <f t="shared" si="401"/>
        <v>#DIV/0!</v>
      </c>
      <c r="AA827" s="25" t="e">
        <f t="shared" si="401"/>
        <v>#DIV/0!</v>
      </c>
      <c r="AB827" s="25" t="e">
        <f t="shared" si="401"/>
        <v>#DIV/0!</v>
      </c>
      <c r="AC827" s="25" t="e">
        <f t="shared" si="401"/>
        <v>#DIV/0!</v>
      </c>
      <c r="AD827" s="25" t="e">
        <f t="shared" si="399"/>
        <v>#DIV/0!</v>
      </c>
      <c r="AE827" s="25" t="e">
        <f t="shared" si="399"/>
        <v>#DIV/0!</v>
      </c>
      <c r="AF827" s="25" t="e">
        <f t="shared" si="400"/>
        <v>#DIV/0!</v>
      </c>
      <c r="AG827" s="25" t="e">
        <f t="shared" si="400"/>
        <v>#DIV/0!</v>
      </c>
    </row>
    <row r="828" spans="1:33" x14ac:dyDescent="0.25">
      <c r="A828" s="1">
        <f>'Тулуз-Пьерон'!A832</f>
        <v>0</v>
      </c>
      <c r="B828" s="1" t="e">
        <f>AVERAGE('Тулуз-Пьерон'!H832:Q832)</f>
        <v>#DIV/0!</v>
      </c>
      <c r="C828" s="1" t="e">
        <f>AVERAGE('Тулуз-Пьерон'!R832:AA832)</f>
        <v>#DIV/0!</v>
      </c>
      <c r="D828" s="26" t="e">
        <f t="shared" si="377"/>
        <v>#DIV/0!</v>
      </c>
      <c r="E828" s="26" t="e">
        <f>STDEV('Тулуз-Пьерон'!H832:Q832)</f>
        <v>#DIV/0!</v>
      </c>
      <c r="F828" s="26" t="e">
        <f>STDEV('Тулуз-Пьерон'!R832:AA832)</f>
        <v>#DIV/0!</v>
      </c>
      <c r="G828" s="26" t="e">
        <f>SQRT(RSQ('Тулуз-Пьерон'!H832:Q832,'Тулуз-Пьерон'!R832:AA832))</f>
        <v>#DIV/0!</v>
      </c>
      <c r="J828" s="25" t="e">
        <f t="shared" si="378"/>
        <v>#DIV/0!</v>
      </c>
      <c r="K828" s="25" t="e">
        <f t="shared" si="379"/>
        <v>#DIV/0!</v>
      </c>
      <c r="L828" s="25" t="e">
        <f t="shared" si="380"/>
        <v>#DIV/0!</v>
      </c>
      <c r="M828" s="25" t="e">
        <f t="shared" si="396"/>
        <v>#DIV/0!</v>
      </c>
      <c r="N828" s="25" t="e">
        <f t="shared" si="396"/>
        <v>#DIV/0!</v>
      </c>
      <c r="O828" s="25" t="e">
        <f t="shared" si="381"/>
        <v>#DIV/0!</v>
      </c>
      <c r="P828" s="25" t="e">
        <f t="shared" si="382"/>
        <v>#DIV/0!</v>
      </c>
      <c r="Q828" s="25" t="e">
        <f t="shared" si="383"/>
        <v>#DIV/0!</v>
      </c>
      <c r="R828" s="25" t="e">
        <f t="shared" si="384"/>
        <v>#DIV/0!</v>
      </c>
      <c r="S828" s="25" t="e">
        <f t="shared" si="385"/>
        <v>#DIV/0!</v>
      </c>
      <c r="T828" s="25" t="e">
        <f t="shared" si="386"/>
        <v>#DIV/0!</v>
      </c>
      <c r="U828" s="25" t="e">
        <f t="shared" si="387"/>
        <v>#DIV/0!</v>
      </c>
      <c r="V828" s="25" t="e">
        <f t="shared" si="397"/>
        <v>#DIV/0!</v>
      </c>
      <c r="W828" s="25" t="e">
        <f t="shared" si="397"/>
        <v>#DIV/0!</v>
      </c>
      <c r="X828" s="25" t="e">
        <f t="shared" si="388"/>
        <v>#DIV/0!</v>
      </c>
      <c r="Y828" s="25" t="e">
        <f t="shared" si="401"/>
        <v>#DIV/0!</v>
      </c>
      <c r="Z828" s="25" t="e">
        <f t="shared" si="401"/>
        <v>#DIV/0!</v>
      </c>
      <c r="AA828" s="25" t="e">
        <f t="shared" si="401"/>
        <v>#DIV/0!</v>
      </c>
      <c r="AB828" s="25" t="e">
        <f t="shared" si="401"/>
        <v>#DIV/0!</v>
      </c>
      <c r="AC828" s="25" t="e">
        <f t="shared" si="401"/>
        <v>#DIV/0!</v>
      </c>
      <c r="AD828" s="25" t="e">
        <f t="shared" si="399"/>
        <v>#DIV/0!</v>
      </c>
      <c r="AE828" s="25" t="e">
        <f t="shared" si="399"/>
        <v>#DIV/0!</v>
      </c>
      <c r="AF828" s="25" t="e">
        <f t="shared" si="400"/>
        <v>#DIV/0!</v>
      </c>
      <c r="AG828" s="25" t="e">
        <f t="shared" si="400"/>
        <v>#DIV/0!</v>
      </c>
    </row>
    <row r="829" spans="1:33" x14ac:dyDescent="0.25">
      <c r="A829" s="1">
        <f>'Тулуз-Пьерон'!A833</f>
        <v>0</v>
      </c>
      <c r="B829" s="1" t="e">
        <f>AVERAGE('Тулуз-Пьерон'!H833:Q833)</f>
        <v>#DIV/0!</v>
      </c>
      <c r="C829" s="1" t="e">
        <f>AVERAGE('Тулуз-Пьерон'!R833:AA833)</f>
        <v>#DIV/0!</v>
      </c>
      <c r="D829" s="26" t="e">
        <f t="shared" si="377"/>
        <v>#DIV/0!</v>
      </c>
      <c r="E829" s="26" t="e">
        <f>STDEV('Тулуз-Пьерон'!H833:Q833)</f>
        <v>#DIV/0!</v>
      </c>
      <c r="F829" s="26" t="e">
        <f>STDEV('Тулуз-Пьерон'!R833:AA833)</f>
        <v>#DIV/0!</v>
      </c>
      <c r="G829" s="26" t="e">
        <f>SQRT(RSQ('Тулуз-Пьерон'!H833:Q833,'Тулуз-Пьерон'!R833:AA833))</f>
        <v>#DIV/0!</v>
      </c>
      <c r="J829" s="25" t="e">
        <f t="shared" si="378"/>
        <v>#DIV/0!</v>
      </c>
      <c r="K829" s="25" t="e">
        <f t="shared" si="379"/>
        <v>#DIV/0!</v>
      </c>
      <c r="L829" s="25" t="e">
        <f t="shared" si="380"/>
        <v>#DIV/0!</v>
      </c>
      <c r="M829" s="25" t="e">
        <f t="shared" si="396"/>
        <v>#DIV/0!</v>
      </c>
      <c r="N829" s="25" t="e">
        <f t="shared" si="396"/>
        <v>#DIV/0!</v>
      </c>
      <c r="O829" s="25" t="e">
        <f t="shared" si="381"/>
        <v>#DIV/0!</v>
      </c>
      <c r="P829" s="25" t="e">
        <f t="shared" si="382"/>
        <v>#DIV/0!</v>
      </c>
      <c r="Q829" s="25" t="e">
        <f t="shared" si="383"/>
        <v>#DIV/0!</v>
      </c>
      <c r="R829" s="25" t="e">
        <f t="shared" si="384"/>
        <v>#DIV/0!</v>
      </c>
      <c r="S829" s="25" t="e">
        <f t="shared" si="385"/>
        <v>#DIV/0!</v>
      </c>
      <c r="T829" s="25" t="e">
        <f t="shared" si="386"/>
        <v>#DIV/0!</v>
      </c>
      <c r="U829" s="25" t="e">
        <f t="shared" si="387"/>
        <v>#DIV/0!</v>
      </c>
      <c r="V829" s="25" t="e">
        <f t="shared" si="397"/>
        <v>#DIV/0!</v>
      </c>
      <c r="W829" s="25" t="e">
        <f t="shared" si="397"/>
        <v>#DIV/0!</v>
      </c>
      <c r="X829" s="25" t="e">
        <f t="shared" si="388"/>
        <v>#DIV/0!</v>
      </c>
      <c r="Y829" s="25" t="e">
        <f t="shared" si="401"/>
        <v>#DIV/0!</v>
      </c>
      <c r="Z829" s="25" t="e">
        <f t="shared" si="401"/>
        <v>#DIV/0!</v>
      </c>
      <c r="AA829" s="25" t="e">
        <f t="shared" si="401"/>
        <v>#DIV/0!</v>
      </c>
      <c r="AB829" s="25" t="e">
        <f t="shared" si="401"/>
        <v>#DIV/0!</v>
      </c>
      <c r="AC829" s="25" t="e">
        <f t="shared" si="401"/>
        <v>#DIV/0!</v>
      </c>
      <c r="AD829" s="25" t="e">
        <f t="shared" si="399"/>
        <v>#DIV/0!</v>
      </c>
      <c r="AE829" s="25" t="e">
        <f t="shared" si="399"/>
        <v>#DIV/0!</v>
      </c>
      <c r="AF829" s="25" t="e">
        <f t="shared" si="400"/>
        <v>#DIV/0!</v>
      </c>
      <c r="AG829" s="25" t="e">
        <f t="shared" si="400"/>
        <v>#DIV/0!</v>
      </c>
    </row>
    <row r="830" spans="1:33" x14ac:dyDescent="0.25">
      <c r="A830" s="1">
        <f>'Тулуз-Пьерон'!A834</f>
        <v>0</v>
      </c>
      <c r="B830" s="1" t="e">
        <f>AVERAGE('Тулуз-Пьерон'!H834:Q834)</f>
        <v>#DIV/0!</v>
      </c>
      <c r="C830" s="1" t="e">
        <f>AVERAGE('Тулуз-Пьерон'!R834:AA834)</f>
        <v>#DIV/0!</v>
      </c>
      <c r="D830" s="26" t="e">
        <f t="shared" si="377"/>
        <v>#DIV/0!</v>
      </c>
      <c r="E830" s="26" t="e">
        <f>STDEV('Тулуз-Пьерон'!H834:Q834)</f>
        <v>#DIV/0!</v>
      </c>
      <c r="F830" s="26" t="e">
        <f>STDEV('Тулуз-Пьерон'!R834:AA834)</f>
        <v>#DIV/0!</v>
      </c>
      <c r="G830" s="26" t="e">
        <f>SQRT(RSQ('Тулуз-Пьерон'!H834:Q834,'Тулуз-Пьерон'!R834:AA834))</f>
        <v>#DIV/0!</v>
      </c>
      <c r="J830" s="25" t="e">
        <f t="shared" si="378"/>
        <v>#DIV/0!</v>
      </c>
      <c r="K830" s="25" t="e">
        <f t="shared" si="379"/>
        <v>#DIV/0!</v>
      </c>
      <c r="L830" s="25" t="e">
        <f t="shared" si="380"/>
        <v>#DIV/0!</v>
      </c>
      <c r="M830" s="25" t="e">
        <f t="shared" si="396"/>
        <v>#DIV/0!</v>
      </c>
      <c r="N830" s="25" t="e">
        <f t="shared" si="396"/>
        <v>#DIV/0!</v>
      </c>
      <c r="O830" s="25" t="e">
        <f t="shared" si="381"/>
        <v>#DIV/0!</v>
      </c>
      <c r="P830" s="25" t="e">
        <f t="shared" si="382"/>
        <v>#DIV/0!</v>
      </c>
      <c r="Q830" s="25" t="e">
        <f t="shared" si="383"/>
        <v>#DIV/0!</v>
      </c>
      <c r="R830" s="25" t="e">
        <f t="shared" si="384"/>
        <v>#DIV/0!</v>
      </c>
      <c r="S830" s="25" t="e">
        <f t="shared" si="385"/>
        <v>#DIV/0!</v>
      </c>
      <c r="T830" s="25" t="e">
        <f t="shared" si="386"/>
        <v>#DIV/0!</v>
      </c>
      <c r="U830" s="25" t="e">
        <f t="shared" si="387"/>
        <v>#DIV/0!</v>
      </c>
      <c r="V830" s="25" t="e">
        <f t="shared" si="397"/>
        <v>#DIV/0!</v>
      </c>
      <c r="W830" s="25" t="e">
        <f t="shared" si="397"/>
        <v>#DIV/0!</v>
      </c>
      <c r="X830" s="25" t="e">
        <f t="shared" si="388"/>
        <v>#DIV/0!</v>
      </c>
      <c r="Y830" s="25" t="e">
        <f t="shared" si="401"/>
        <v>#DIV/0!</v>
      </c>
      <c r="Z830" s="25" t="e">
        <f t="shared" si="401"/>
        <v>#DIV/0!</v>
      </c>
      <c r="AA830" s="25" t="e">
        <f t="shared" si="401"/>
        <v>#DIV/0!</v>
      </c>
      <c r="AB830" s="25" t="e">
        <f t="shared" si="401"/>
        <v>#DIV/0!</v>
      </c>
      <c r="AC830" s="25" t="e">
        <f t="shared" si="401"/>
        <v>#DIV/0!</v>
      </c>
      <c r="AD830" s="25" t="e">
        <f t="shared" si="399"/>
        <v>#DIV/0!</v>
      </c>
      <c r="AE830" s="25" t="e">
        <f t="shared" si="399"/>
        <v>#DIV/0!</v>
      </c>
      <c r="AF830" s="25" t="e">
        <f t="shared" si="400"/>
        <v>#DIV/0!</v>
      </c>
      <c r="AG830" s="25" t="e">
        <f t="shared" si="400"/>
        <v>#DIV/0!</v>
      </c>
    </row>
    <row r="831" spans="1:33" x14ac:dyDescent="0.25">
      <c r="A831" s="1">
        <f>'Тулуз-Пьерон'!A835</f>
        <v>0</v>
      </c>
      <c r="B831" s="1" t="e">
        <f>AVERAGE('Тулуз-Пьерон'!H835:Q835)</f>
        <v>#DIV/0!</v>
      </c>
      <c r="C831" s="1" t="e">
        <f>AVERAGE('Тулуз-Пьерон'!R835:AA835)</f>
        <v>#DIV/0!</v>
      </c>
      <c r="D831" s="26" t="e">
        <f t="shared" si="377"/>
        <v>#DIV/0!</v>
      </c>
      <c r="E831" s="26" t="e">
        <f>STDEV('Тулуз-Пьерон'!H835:Q835)</f>
        <v>#DIV/0!</v>
      </c>
      <c r="F831" s="26" t="e">
        <f>STDEV('Тулуз-Пьерон'!R835:AA835)</f>
        <v>#DIV/0!</v>
      </c>
      <c r="G831" s="26" t="e">
        <f>SQRT(RSQ('Тулуз-Пьерон'!H835:Q835,'Тулуз-Пьерон'!R835:AA835))</f>
        <v>#DIV/0!</v>
      </c>
      <c r="J831" s="25" t="e">
        <f t="shared" si="378"/>
        <v>#DIV/0!</v>
      </c>
      <c r="K831" s="25" t="e">
        <f t="shared" si="379"/>
        <v>#DIV/0!</v>
      </c>
      <c r="L831" s="25" t="e">
        <f t="shared" si="380"/>
        <v>#DIV/0!</v>
      </c>
      <c r="M831" s="25" t="e">
        <f t="shared" ref="M831:N850" si="402">IF(AND($B831&gt;0,$B831&lt;=15),"ПАТОЛОГИЯ",IF(AND($B831&gt;15,$B831&lt;=25),"Слабая",IF(AND($B831&gt;25,$B831&lt;=36),"Средняя",IF(AND($B831&gt;36,$B831&lt;=48),"Хорошая",IF($B831&gt;48,"Высокая","ОШИБКА")))))</f>
        <v>#DIV/0!</v>
      </c>
      <c r="N831" s="25" t="e">
        <f t="shared" si="402"/>
        <v>#DIV/0!</v>
      </c>
      <c r="O831" s="25" t="e">
        <f t="shared" si="381"/>
        <v>#DIV/0!</v>
      </c>
      <c r="P831" s="25" t="e">
        <f t="shared" si="382"/>
        <v>#DIV/0!</v>
      </c>
      <c r="Q831" s="25" t="e">
        <f t="shared" si="383"/>
        <v>#DIV/0!</v>
      </c>
      <c r="R831" s="25" t="e">
        <f t="shared" si="384"/>
        <v>#DIV/0!</v>
      </c>
      <c r="S831" s="25" t="e">
        <f t="shared" si="385"/>
        <v>#DIV/0!</v>
      </c>
      <c r="T831" s="25" t="e">
        <f t="shared" si="386"/>
        <v>#DIV/0!</v>
      </c>
      <c r="U831" s="25" t="e">
        <f t="shared" si="387"/>
        <v>#DIV/0!</v>
      </c>
      <c r="V831" s="25" t="e">
        <f t="shared" ref="V831:W850" si="403">IF(AND($D831&gt;0,$D831&lt;=0.88),"ПАТОЛОГИЯ",IF(AND($D831&gt;0.88,$D831&lt;=0.91),"Слабая",IF(AND($D831&gt;0.91,$D831&lt;=0.95),"Средняя",IF(AND($D831&gt;0.95,$D831&lt;=0.97),"Хорошая",IF(AND($D831&gt;0.97,$D831&lt;=1),"Высокая","ОШИБКА")))))</f>
        <v>#DIV/0!</v>
      </c>
      <c r="W831" s="25" t="e">
        <f t="shared" si="403"/>
        <v>#DIV/0!</v>
      </c>
      <c r="X831" s="25" t="e">
        <f t="shared" si="388"/>
        <v>#DIV/0!</v>
      </c>
      <c r="Y831" s="25" t="e">
        <f t="shared" ref="Y831:AC840" si="404">IF(AND($D831&gt;0,$D831&lt;=0.89),"ПАТОЛОГИЯ",IF(AND($D831&gt;0.89,$D831&lt;=0.91),"Слабая",IF(AND($D831&gt;91,$D831&lt;=0.93),"Средняя",IF(AND($D831&gt;0.93,$D831&lt;=0.96),"Хорошая",IF(AND($D831&gt;0.96,$D831&lt;=1),"Высокая","ОШИБКА")))))</f>
        <v>#DIV/0!</v>
      </c>
      <c r="Z831" s="25" t="e">
        <f t="shared" si="404"/>
        <v>#DIV/0!</v>
      </c>
      <c r="AA831" s="25" t="e">
        <f t="shared" si="404"/>
        <v>#DIV/0!</v>
      </c>
      <c r="AB831" s="25" t="e">
        <f t="shared" si="404"/>
        <v>#DIV/0!</v>
      </c>
      <c r="AC831" s="25" t="e">
        <f t="shared" si="404"/>
        <v>#DIV/0!</v>
      </c>
      <c r="AD831" s="25" t="e">
        <f t="shared" ref="AD831:AE850" si="405">IF(AND($D831&gt;0,$D831&lt;=0.9),"ПАТОЛОГИЯ",IF($D831=0.91,"Слабая",IF(AND($D831&gt;0.91,$D831&lt;=0.94),"Средняя",IF(AND($D831&gt;0.94,$D831&lt;=0.97),"Хорошая",IF(AND($D831&gt;0.97,$D831&lt;=1),"Высокая","ОШИБКА")))))</f>
        <v>#DIV/0!</v>
      </c>
      <c r="AE831" s="25" t="e">
        <f t="shared" si="405"/>
        <v>#DIV/0!</v>
      </c>
      <c r="AF831" s="25" t="e">
        <f t="shared" ref="AF831:AG850" si="406">IF(AND($D831&gt;0,$D831&lt;=0.9),"ПАТОЛОГИЯ",IF(AND($D831&gt;0.9,$D831&lt;=92),"Слабая",IF(AND($D831&gt;92,$D831&lt;=0.95),"Средняя",IF(AND($D831&gt;0.95,$D831&lt;=0.97),"Хорошая",IF(AND($D831&gt;0.97,$D831&lt;=1),"Высокая","ОШИБКА")))))</f>
        <v>#DIV/0!</v>
      </c>
      <c r="AG831" s="25" t="e">
        <f t="shared" si="406"/>
        <v>#DIV/0!</v>
      </c>
    </row>
    <row r="832" spans="1:33" x14ac:dyDescent="0.25">
      <c r="A832" s="1">
        <f>'Тулуз-Пьерон'!A836</f>
        <v>0</v>
      </c>
      <c r="B832" s="1" t="e">
        <f>AVERAGE('Тулуз-Пьерон'!H836:Q836)</f>
        <v>#DIV/0!</v>
      </c>
      <c r="C832" s="1" t="e">
        <f>AVERAGE('Тулуз-Пьерон'!R836:AA836)</f>
        <v>#DIV/0!</v>
      </c>
      <c r="D832" s="26" t="e">
        <f t="shared" si="377"/>
        <v>#DIV/0!</v>
      </c>
      <c r="E832" s="26" t="e">
        <f>STDEV('Тулуз-Пьерон'!H836:Q836)</f>
        <v>#DIV/0!</v>
      </c>
      <c r="F832" s="26" t="e">
        <f>STDEV('Тулуз-Пьерон'!R836:AA836)</f>
        <v>#DIV/0!</v>
      </c>
      <c r="G832" s="26" t="e">
        <f>SQRT(RSQ('Тулуз-Пьерон'!H836:Q836,'Тулуз-Пьерон'!R836:AA836))</f>
        <v>#DIV/0!</v>
      </c>
      <c r="J832" s="25" t="e">
        <f t="shared" si="378"/>
        <v>#DIV/0!</v>
      </c>
      <c r="K832" s="25" t="e">
        <f t="shared" si="379"/>
        <v>#DIV/0!</v>
      </c>
      <c r="L832" s="25" t="e">
        <f t="shared" si="380"/>
        <v>#DIV/0!</v>
      </c>
      <c r="M832" s="25" t="e">
        <f t="shared" si="402"/>
        <v>#DIV/0!</v>
      </c>
      <c r="N832" s="25" t="e">
        <f t="shared" si="402"/>
        <v>#DIV/0!</v>
      </c>
      <c r="O832" s="25" t="e">
        <f t="shared" si="381"/>
        <v>#DIV/0!</v>
      </c>
      <c r="P832" s="25" t="e">
        <f t="shared" si="382"/>
        <v>#DIV/0!</v>
      </c>
      <c r="Q832" s="25" t="e">
        <f t="shared" si="383"/>
        <v>#DIV/0!</v>
      </c>
      <c r="R832" s="25" t="e">
        <f t="shared" si="384"/>
        <v>#DIV/0!</v>
      </c>
      <c r="S832" s="25" t="e">
        <f t="shared" si="385"/>
        <v>#DIV/0!</v>
      </c>
      <c r="T832" s="25" t="e">
        <f t="shared" si="386"/>
        <v>#DIV/0!</v>
      </c>
      <c r="U832" s="25" t="e">
        <f t="shared" si="387"/>
        <v>#DIV/0!</v>
      </c>
      <c r="V832" s="25" t="e">
        <f t="shared" si="403"/>
        <v>#DIV/0!</v>
      </c>
      <c r="W832" s="25" t="e">
        <f t="shared" si="403"/>
        <v>#DIV/0!</v>
      </c>
      <c r="X832" s="25" t="e">
        <f t="shared" si="388"/>
        <v>#DIV/0!</v>
      </c>
      <c r="Y832" s="25" t="e">
        <f t="shared" si="404"/>
        <v>#DIV/0!</v>
      </c>
      <c r="Z832" s="25" t="e">
        <f t="shared" si="404"/>
        <v>#DIV/0!</v>
      </c>
      <c r="AA832" s="25" t="e">
        <f t="shared" si="404"/>
        <v>#DIV/0!</v>
      </c>
      <c r="AB832" s="25" t="e">
        <f t="shared" si="404"/>
        <v>#DIV/0!</v>
      </c>
      <c r="AC832" s="25" t="e">
        <f t="shared" si="404"/>
        <v>#DIV/0!</v>
      </c>
      <c r="AD832" s="25" t="e">
        <f t="shared" si="405"/>
        <v>#DIV/0!</v>
      </c>
      <c r="AE832" s="25" t="e">
        <f t="shared" si="405"/>
        <v>#DIV/0!</v>
      </c>
      <c r="AF832" s="25" t="e">
        <f t="shared" si="406"/>
        <v>#DIV/0!</v>
      </c>
      <c r="AG832" s="25" t="e">
        <f t="shared" si="406"/>
        <v>#DIV/0!</v>
      </c>
    </row>
    <row r="833" spans="1:33" x14ac:dyDescent="0.25">
      <c r="A833" s="1">
        <f>'Тулуз-Пьерон'!A837</f>
        <v>0</v>
      </c>
      <c r="B833" s="1" t="e">
        <f>AVERAGE('Тулуз-Пьерон'!H837:Q837)</f>
        <v>#DIV/0!</v>
      </c>
      <c r="C833" s="1" t="e">
        <f>AVERAGE('Тулуз-Пьерон'!R837:AA837)</f>
        <v>#DIV/0!</v>
      </c>
      <c r="D833" s="26" t="e">
        <f t="shared" si="377"/>
        <v>#DIV/0!</v>
      </c>
      <c r="E833" s="26" t="e">
        <f>STDEV('Тулуз-Пьерон'!H837:Q837)</f>
        <v>#DIV/0!</v>
      </c>
      <c r="F833" s="26" t="e">
        <f>STDEV('Тулуз-Пьерон'!R837:AA837)</f>
        <v>#DIV/0!</v>
      </c>
      <c r="G833" s="26" t="e">
        <f>SQRT(RSQ('Тулуз-Пьерон'!H837:Q837,'Тулуз-Пьерон'!R837:AA837))</f>
        <v>#DIV/0!</v>
      </c>
      <c r="J833" s="25" t="e">
        <f t="shared" si="378"/>
        <v>#DIV/0!</v>
      </c>
      <c r="K833" s="25" t="e">
        <f t="shared" si="379"/>
        <v>#DIV/0!</v>
      </c>
      <c r="L833" s="25" t="e">
        <f t="shared" si="380"/>
        <v>#DIV/0!</v>
      </c>
      <c r="M833" s="25" t="e">
        <f t="shared" si="402"/>
        <v>#DIV/0!</v>
      </c>
      <c r="N833" s="25" t="e">
        <f t="shared" si="402"/>
        <v>#DIV/0!</v>
      </c>
      <c r="O833" s="25" t="e">
        <f t="shared" si="381"/>
        <v>#DIV/0!</v>
      </c>
      <c r="P833" s="25" t="e">
        <f t="shared" si="382"/>
        <v>#DIV/0!</v>
      </c>
      <c r="Q833" s="25" t="e">
        <f t="shared" si="383"/>
        <v>#DIV/0!</v>
      </c>
      <c r="R833" s="25" t="e">
        <f t="shared" si="384"/>
        <v>#DIV/0!</v>
      </c>
      <c r="S833" s="25" t="e">
        <f t="shared" si="385"/>
        <v>#DIV/0!</v>
      </c>
      <c r="T833" s="25" t="e">
        <f t="shared" si="386"/>
        <v>#DIV/0!</v>
      </c>
      <c r="U833" s="25" t="e">
        <f t="shared" si="387"/>
        <v>#DIV/0!</v>
      </c>
      <c r="V833" s="25" t="e">
        <f t="shared" si="403"/>
        <v>#DIV/0!</v>
      </c>
      <c r="W833" s="25" t="e">
        <f t="shared" si="403"/>
        <v>#DIV/0!</v>
      </c>
      <c r="X833" s="25" t="e">
        <f t="shared" si="388"/>
        <v>#DIV/0!</v>
      </c>
      <c r="Y833" s="25" t="e">
        <f t="shared" si="404"/>
        <v>#DIV/0!</v>
      </c>
      <c r="Z833" s="25" t="e">
        <f t="shared" si="404"/>
        <v>#DIV/0!</v>
      </c>
      <c r="AA833" s="25" t="e">
        <f t="shared" si="404"/>
        <v>#DIV/0!</v>
      </c>
      <c r="AB833" s="25" t="e">
        <f t="shared" si="404"/>
        <v>#DIV/0!</v>
      </c>
      <c r="AC833" s="25" t="e">
        <f t="shared" si="404"/>
        <v>#DIV/0!</v>
      </c>
      <c r="AD833" s="25" t="e">
        <f t="shared" si="405"/>
        <v>#DIV/0!</v>
      </c>
      <c r="AE833" s="25" t="e">
        <f t="shared" si="405"/>
        <v>#DIV/0!</v>
      </c>
      <c r="AF833" s="25" t="e">
        <f t="shared" si="406"/>
        <v>#DIV/0!</v>
      </c>
      <c r="AG833" s="25" t="e">
        <f t="shared" si="406"/>
        <v>#DIV/0!</v>
      </c>
    </row>
    <row r="834" spans="1:33" x14ac:dyDescent="0.25">
      <c r="A834" s="1">
        <f>'Тулуз-Пьерон'!A838</f>
        <v>0</v>
      </c>
      <c r="B834" s="1" t="e">
        <f>AVERAGE('Тулуз-Пьерон'!H838:Q838)</f>
        <v>#DIV/0!</v>
      </c>
      <c r="C834" s="1" t="e">
        <f>AVERAGE('Тулуз-Пьерон'!R838:AA838)</f>
        <v>#DIV/0!</v>
      </c>
      <c r="D834" s="26" t="e">
        <f t="shared" si="377"/>
        <v>#DIV/0!</v>
      </c>
      <c r="E834" s="26" t="e">
        <f>STDEV('Тулуз-Пьерон'!H838:Q838)</f>
        <v>#DIV/0!</v>
      </c>
      <c r="F834" s="26" t="e">
        <f>STDEV('Тулуз-Пьерон'!R838:AA838)</f>
        <v>#DIV/0!</v>
      </c>
      <c r="G834" s="26" t="e">
        <f>SQRT(RSQ('Тулуз-Пьерон'!H838:Q838,'Тулуз-Пьерон'!R838:AA838))</f>
        <v>#DIV/0!</v>
      </c>
      <c r="J834" s="25" t="e">
        <f t="shared" si="378"/>
        <v>#DIV/0!</v>
      </c>
      <c r="K834" s="25" t="e">
        <f t="shared" si="379"/>
        <v>#DIV/0!</v>
      </c>
      <c r="L834" s="25" t="e">
        <f t="shared" si="380"/>
        <v>#DIV/0!</v>
      </c>
      <c r="M834" s="25" t="e">
        <f t="shared" si="402"/>
        <v>#DIV/0!</v>
      </c>
      <c r="N834" s="25" t="e">
        <f t="shared" si="402"/>
        <v>#DIV/0!</v>
      </c>
      <c r="O834" s="25" t="e">
        <f t="shared" si="381"/>
        <v>#DIV/0!</v>
      </c>
      <c r="P834" s="25" t="e">
        <f t="shared" si="382"/>
        <v>#DIV/0!</v>
      </c>
      <c r="Q834" s="25" t="e">
        <f t="shared" si="383"/>
        <v>#DIV/0!</v>
      </c>
      <c r="R834" s="25" t="e">
        <f t="shared" si="384"/>
        <v>#DIV/0!</v>
      </c>
      <c r="S834" s="25" t="e">
        <f t="shared" si="385"/>
        <v>#DIV/0!</v>
      </c>
      <c r="T834" s="25" t="e">
        <f t="shared" si="386"/>
        <v>#DIV/0!</v>
      </c>
      <c r="U834" s="25" t="e">
        <f t="shared" si="387"/>
        <v>#DIV/0!</v>
      </c>
      <c r="V834" s="25" t="e">
        <f t="shared" si="403"/>
        <v>#DIV/0!</v>
      </c>
      <c r="W834" s="25" t="e">
        <f t="shared" si="403"/>
        <v>#DIV/0!</v>
      </c>
      <c r="X834" s="25" t="e">
        <f t="shared" si="388"/>
        <v>#DIV/0!</v>
      </c>
      <c r="Y834" s="25" t="e">
        <f t="shared" si="404"/>
        <v>#DIV/0!</v>
      </c>
      <c r="Z834" s="25" t="e">
        <f t="shared" si="404"/>
        <v>#DIV/0!</v>
      </c>
      <c r="AA834" s="25" t="e">
        <f t="shared" si="404"/>
        <v>#DIV/0!</v>
      </c>
      <c r="AB834" s="25" t="e">
        <f t="shared" si="404"/>
        <v>#DIV/0!</v>
      </c>
      <c r="AC834" s="25" t="e">
        <f t="shared" si="404"/>
        <v>#DIV/0!</v>
      </c>
      <c r="AD834" s="25" t="e">
        <f t="shared" si="405"/>
        <v>#DIV/0!</v>
      </c>
      <c r="AE834" s="25" t="e">
        <f t="shared" si="405"/>
        <v>#DIV/0!</v>
      </c>
      <c r="AF834" s="25" t="e">
        <f t="shared" si="406"/>
        <v>#DIV/0!</v>
      </c>
      <c r="AG834" s="25" t="e">
        <f t="shared" si="406"/>
        <v>#DIV/0!</v>
      </c>
    </row>
    <row r="835" spans="1:33" x14ac:dyDescent="0.25">
      <c r="A835" s="1">
        <f>'Тулуз-Пьерон'!A839</f>
        <v>0</v>
      </c>
      <c r="B835" s="1" t="e">
        <f>AVERAGE('Тулуз-Пьерон'!H839:Q839)</f>
        <v>#DIV/0!</v>
      </c>
      <c r="C835" s="1" t="e">
        <f>AVERAGE('Тулуз-Пьерон'!R839:AA839)</f>
        <v>#DIV/0!</v>
      </c>
      <c r="D835" s="26" t="e">
        <f t="shared" si="377"/>
        <v>#DIV/0!</v>
      </c>
      <c r="E835" s="26" t="e">
        <f>STDEV('Тулуз-Пьерон'!H839:Q839)</f>
        <v>#DIV/0!</v>
      </c>
      <c r="F835" s="26" t="e">
        <f>STDEV('Тулуз-Пьерон'!R839:AA839)</f>
        <v>#DIV/0!</v>
      </c>
      <c r="G835" s="26" t="e">
        <f>SQRT(RSQ('Тулуз-Пьерон'!H839:Q839,'Тулуз-Пьерон'!R839:AA839))</f>
        <v>#DIV/0!</v>
      </c>
      <c r="J835" s="25" t="e">
        <f t="shared" si="378"/>
        <v>#DIV/0!</v>
      </c>
      <c r="K835" s="25" t="e">
        <f t="shared" si="379"/>
        <v>#DIV/0!</v>
      </c>
      <c r="L835" s="25" t="e">
        <f t="shared" si="380"/>
        <v>#DIV/0!</v>
      </c>
      <c r="M835" s="25" t="e">
        <f t="shared" si="402"/>
        <v>#DIV/0!</v>
      </c>
      <c r="N835" s="25" t="e">
        <f t="shared" si="402"/>
        <v>#DIV/0!</v>
      </c>
      <c r="O835" s="25" t="e">
        <f t="shared" si="381"/>
        <v>#DIV/0!</v>
      </c>
      <c r="P835" s="25" t="e">
        <f t="shared" si="382"/>
        <v>#DIV/0!</v>
      </c>
      <c r="Q835" s="25" t="e">
        <f t="shared" si="383"/>
        <v>#DIV/0!</v>
      </c>
      <c r="R835" s="25" t="e">
        <f t="shared" si="384"/>
        <v>#DIV/0!</v>
      </c>
      <c r="S835" s="25" t="e">
        <f t="shared" si="385"/>
        <v>#DIV/0!</v>
      </c>
      <c r="T835" s="25" t="e">
        <f t="shared" si="386"/>
        <v>#DIV/0!</v>
      </c>
      <c r="U835" s="25" t="e">
        <f t="shared" si="387"/>
        <v>#DIV/0!</v>
      </c>
      <c r="V835" s="25" t="e">
        <f t="shared" si="403"/>
        <v>#DIV/0!</v>
      </c>
      <c r="W835" s="25" t="e">
        <f t="shared" si="403"/>
        <v>#DIV/0!</v>
      </c>
      <c r="X835" s="25" t="e">
        <f t="shared" si="388"/>
        <v>#DIV/0!</v>
      </c>
      <c r="Y835" s="25" t="e">
        <f t="shared" si="404"/>
        <v>#DIV/0!</v>
      </c>
      <c r="Z835" s="25" t="e">
        <f t="shared" si="404"/>
        <v>#DIV/0!</v>
      </c>
      <c r="AA835" s="25" t="e">
        <f t="shared" si="404"/>
        <v>#DIV/0!</v>
      </c>
      <c r="AB835" s="25" t="e">
        <f t="shared" si="404"/>
        <v>#DIV/0!</v>
      </c>
      <c r="AC835" s="25" t="e">
        <f t="shared" si="404"/>
        <v>#DIV/0!</v>
      </c>
      <c r="AD835" s="25" t="e">
        <f t="shared" si="405"/>
        <v>#DIV/0!</v>
      </c>
      <c r="AE835" s="25" t="e">
        <f t="shared" si="405"/>
        <v>#DIV/0!</v>
      </c>
      <c r="AF835" s="25" t="e">
        <f t="shared" si="406"/>
        <v>#DIV/0!</v>
      </c>
      <c r="AG835" s="25" t="e">
        <f t="shared" si="406"/>
        <v>#DIV/0!</v>
      </c>
    </row>
    <row r="836" spans="1:33" x14ac:dyDescent="0.25">
      <c r="A836" s="1">
        <f>'Тулуз-Пьерон'!A840</f>
        <v>0</v>
      </c>
      <c r="B836" s="1" t="e">
        <f>AVERAGE('Тулуз-Пьерон'!H840:Q840)</f>
        <v>#DIV/0!</v>
      </c>
      <c r="C836" s="1" t="e">
        <f>AVERAGE('Тулуз-Пьерон'!R840:AA840)</f>
        <v>#DIV/0!</v>
      </c>
      <c r="D836" s="26" t="e">
        <f t="shared" si="377"/>
        <v>#DIV/0!</v>
      </c>
      <c r="E836" s="26" t="e">
        <f>STDEV('Тулуз-Пьерон'!H840:Q840)</f>
        <v>#DIV/0!</v>
      </c>
      <c r="F836" s="26" t="e">
        <f>STDEV('Тулуз-Пьерон'!R840:AA840)</f>
        <v>#DIV/0!</v>
      </c>
      <c r="G836" s="26" t="e">
        <f>SQRT(RSQ('Тулуз-Пьерон'!H840:Q840,'Тулуз-Пьерон'!R840:AA840))</f>
        <v>#DIV/0!</v>
      </c>
      <c r="J836" s="25" t="e">
        <f t="shared" si="378"/>
        <v>#DIV/0!</v>
      </c>
      <c r="K836" s="25" t="e">
        <f t="shared" si="379"/>
        <v>#DIV/0!</v>
      </c>
      <c r="L836" s="25" t="e">
        <f t="shared" si="380"/>
        <v>#DIV/0!</v>
      </c>
      <c r="M836" s="25" t="e">
        <f t="shared" si="402"/>
        <v>#DIV/0!</v>
      </c>
      <c r="N836" s="25" t="e">
        <f t="shared" si="402"/>
        <v>#DIV/0!</v>
      </c>
      <c r="O836" s="25" t="e">
        <f t="shared" si="381"/>
        <v>#DIV/0!</v>
      </c>
      <c r="P836" s="25" t="e">
        <f t="shared" si="382"/>
        <v>#DIV/0!</v>
      </c>
      <c r="Q836" s="25" t="e">
        <f t="shared" si="383"/>
        <v>#DIV/0!</v>
      </c>
      <c r="R836" s="25" t="e">
        <f t="shared" si="384"/>
        <v>#DIV/0!</v>
      </c>
      <c r="S836" s="25" t="e">
        <f t="shared" si="385"/>
        <v>#DIV/0!</v>
      </c>
      <c r="T836" s="25" t="e">
        <f t="shared" si="386"/>
        <v>#DIV/0!</v>
      </c>
      <c r="U836" s="25" t="e">
        <f t="shared" si="387"/>
        <v>#DIV/0!</v>
      </c>
      <c r="V836" s="25" t="e">
        <f t="shared" si="403"/>
        <v>#DIV/0!</v>
      </c>
      <c r="W836" s="25" t="e">
        <f t="shared" si="403"/>
        <v>#DIV/0!</v>
      </c>
      <c r="X836" s="25" t="e">
        <f t="shared" si="388"/>
        <v>#DIV/0!</v>
      </c>
      <c r="Y836" s="25" t="e">
        <f t="shared" si="404"/>
        <v>#DIV/0!</v>
      </c>
      <c r="Z836" s="25" t="e">
        <f t="shared" si="404"/>
        <v>#DIV/0!</v>
      </c>
      <c r="AA836" s="25" t="e">
        <f t="shared" si="404"/>
        <v>#DIV/0!</v>
      </c>
      <c r="AB836" s="25" t="e">
        <f t="shared" si="404"/>
        <v>#DIV/0!</v>
      </c>
      <c r="AC836" s="25" t="e">
        <f t="shared" si="404"/>
        <v>#DIV/0!</v>
      </c>
      <c r="AD836" s="25" t="e">
        <f t="shared" si="405"/>
        <v>#DIV/0!</v>
      </c>
      <c r="AE836" s="25" t="e">
        <f t="shared" si="405"/>
        <v>#DIV/0!</v>
      </c>
      <c r="AF836" s="25" t="e">
        <f t="shared" si="406"/>
        <v>#DIV/0!</v>
      </c>
      <c r="AG836" s="25" t="e">
        <f t="shared" si="406"/>
        <v>#DIV/0!</v>
      </c>
    </row>
    <row r="837" spans="1:33" x14ac:dyDescent="0.25">
      <c r="A837" s="1">
        <f>'Тулуз-Пьерон'!A841</f>
        <v>0</v>
      </c>
      <c r="B837" s="1" t="e">
        <f>AVERAGE('Тулуз-Пьерон'!H841:Q841)</f>
        <v>#DIV/0!</v>
      </c>
      <c r="C837" s="1" t="e">
        <f>AVERAGE('Тулуз-Пьерон'!R841:AA841)</f>
        <v>#DIV/0!</v>
      </c>
      <c r="D837" s="26" t="e">
        <f t="shared" si="377"/>
        <v>#DIV/0!</v>
      </c>
      <c r="E837" s="26" t="e">
        <f>STDEV('Тулуз-Пьерон'!H841:Q841)</f>
        <v>#DIV/0!</v>
      </c>
      <c r="F837" s="26" t="e">
        <f>STDEV('Тулуз-Пьерон'!R841:AA841)</f>
        <v>#DIV/0!</v>
      </c>
      <c r="G837" s="26" t="e">
        <f>SQRT(RSQ('Тулуз-Пьерон'!H841:Q841,'Тулуз-Пьерон'!R841:AA841))</f>
        <v>#DIV/0!</v>
      </c>
      <c r="J837" s="25" t="e">
        <f t="shared" si="378"/>
        <v>#DIV/0!</v>
      </c>
      <c r="K837" s="25" t="e">
        <f t="shared" si="379"/>
        <v>#DIV/0!</v>
      </c>
      <c r="L837" s="25" t="e">
        <f t="shared" si="380"/>
        <v>#DIV/0!</v>
      </c>
      <c r="M837" s="25" t="e">
        <f t="shared" si="402"/>
        <v>#DIV/0!</v>
      </c>
      <c r="N837" s="25" t="e">
        <f t="shared" si="402"/>
        <v>#DIV/0!</v>
      </c>
      <c r="O837" s="25" t="e">
        <f t="shared" si="381"/>
        <v>#DIV/0!</v>
      </c>
      <c r="P837" s="25" t="e">
        <f t="shared" si="382"/>
        <v>#DIV/0!</v>
      </c>
      <c r="Q837" s="25" t="e">
        <f t="shared" si="383"/>
        <v>#DIV/0!</v>
      </c>
      <c r="R837" s="25" t="e">
        <f t="shared" si="384"/>
        <v>#DIV/0!</v>
      </c>
      <c r="S837" s="25" t="e">
        <f t="shared" si="385"/>
        <v>#DIV/0!</v>
      </c>
      <c r="T837" s="25" t="e">
        <f t="shared" si="386"/>
        <v>#DIV/0!</v>
      </c>
      <c r="U837" s="25" t="e">
        <f t="shared" si="387"/>
        <v>#DIV/0!</v>
      </c>
      <c r="V837" s="25" t="e">
        <f t="shared" si="403"/>
        <v>#DIV/0!</v>
      </c>
      <c r="W837" s="25" t="e">
        <f t="shared" si="403"/>
        <v>#DIV/0!</v>
      </c>
      <c r="X837" s="25" t="e">
        <f t="shared" si="388"/>
        <v>#DIV/0!</v>
      </c>
      <c r="Y837" s="25" t="e">
        <f t="shared" si="404"/>
        <v>#DIV/0!</v>
      </c>
      <c r="Z837" s="25" t="e">
        <f t="shared" si="404"/>
        <v>#DIV/0!</v>
      </c>
      <c r="AA837" s="25" t="e">
        <f t="shared" si="404"/>
        <v>#DIV/0!</v>
      </c>
      <c r="AB837" s="25" t="e">
        <f t="shared" si="404"/>
        <v>#DIV/0!</v>
      </c>
      <c r="AC837" s="25" t="e">
        <f t="shared" si="404"/>
        <v>#DIV/0!</v>
      </c>
      <c r="AD837" s="25" t="e">
        <f t="shared" si="405"/>
        <v>#DIV/0!</v>
      </c>
      <c r="AE837" s="25" t="e">
        <f t="shared" si="405"/>
        <v>#DIV/0!</v>
      </c>
      <c r="AF837" s="25" t="e">
        <f t="shared" si="406"/>
        <v>#DIV/0!</v>
      </c>
      <c r="AG837" s="25" t="e">
        <f t="shared" si="406"/>
        <v>#DIV/0!</v>
      </c>
    </row>
    <row r="838" spans="1:33" x14ac:dyDescent="0.25">
      <c r="A838" s="1">
        <f>'Тулуз-Пьерон'!A842</f>
        <v>0</v>
      </c>
      <c r="B838" s="1" t="e">
        <f>AVERAGE('Тулуз-Пьерон'!H842:Q842)</f>
        <v>#DIV/0!</v>
      </c>
      <c r="C838" s="1" t="e">
        <f>AVERAGE('Тулуз-Пьерон'!R842:AA842)</f>
        <v>#DIV/0!</v>
      </c>
      <c r="D838" s="26" t="e">
        <f t="shared" si="377"/>
        <v>#DIV/0!</v>
      </c>
      <c r="E838" s="26" t="e">
        <f>STDEV('Тулуз-Пьерон'!H842:Q842)</f>
        <v>#DIV/0!</v>
      </c>
      <c r="F838" s="26" t="e">
        <f>STDEV('Тулуз-Пьерон'!R842:AA842)</f>
        <v>#DIV/0!</v>
      </c>
      <c r="G838" s="26" t="e">
        <f>SQRT(RSQ('Тулуз-Пьерон'!H842:Q842,'Тулуз-Пьерон'!R842:AA842))</f>
        <v>#DIV/0!</v>
      </c>
      <c r="J838" s="25" t="e">
        <f t="shared" si="378"/>
        <v>#DIV/0!</v>
      </c>
      <c r="K838" s="25" t="e">
        <f t="shared" si="379"/>
        <v>#DIV/0!</v>
      </c>
      <c r="L838" s="25" t="e">
        <f t="shared" si="380"/>
        <v>#DIV/0!</v>
      </c>
      <c r="M838" s="25" t="e">
        <f t="shared" si="402"/>
        <v>#DIV/0!</v>
      </c>
      <c r="N838" s="25" t="e">
        <f t="shared" si="402"/>
        <v>#DIV/0!</v>
      </c>
      <c r="O838" s="25" t="e">
        <f t="shared" si="381"/>
        <v>#DIV/0!</v>
      </c>
      <c r="P838" s="25" t="e">
        <f t="shared" si="382"/>
        <v>#DIV/0!</v>
      </c>
      <c r="Q838" s="25" t="e">
        <f t="shared" si="383"/>
        <v>#DIV/0!</v>
      </c>
      <c r="R838" s="25" t="e">
        <f t="shared" si="384"/>
        <v>#DIV/0!</v>
      </c>
      <c r="S838" s="25" t="e">
        <f t="shared" si="385"/>
        <v>#DIV/0!</v>
      </c>
      <c r="T838" s="25" t="e">
        <f t="shared" si="386"/>
        <v>#DIV/0!</v>
      </c>
      <c r="U838" s="25" t="e">
        <f t="shared" si="387"/>
        <v>#DIV/0!</v>
      </c>
      <c r="V838" s="25" t="e">
        <f t="shared" si="403"/>
        <v>#DIV/0!</v>
      </c>
      <c r="W838" s="25" t="e">
        <f t="shared" si="403"/>
        <v>#DIV/0!</v>
      </c>
      <c r="X838" s="25" t="e">
        <f t="shared" si="388"/>
        <v>#DIV/0!</v>
      </c>
      <c r="Y838" s="25" t="e">
        <f t="shared" si="404"/>
        <v>#DIV/0!</v>
      </c>
      <c r="Z838" s="25" t="e">
        <f t="shared" si="404"/>
        <v>#DIV/0!</v>
      </c>
      <c r="AA838" s="25" t="e">
        <f t="shared" si="404"/>
        <v>#DIV/0!</v>
      </c>
      <c r="AB838" s="25" t="e">
        <f t="shared" si="404"/>
        <v>#DIV/0!</v>
      </c>
      <c r="AC838" s="25" t="e">
        <f t="shared" si="404"/>
        <v>#DIV/0!</v>
      </c>
      <c r="AD838" s="25" t="e">
        <f t="shared" si="405"/>
        <v>#DIV/0!</v>
      </c>
      <c r="AE838" s="25" t="e">
        <f t="shared" si="405"/>
        <v>#DIV/0!</v>
      </c>
      <c r="AF838" s="25" t="e">
        <f t="shared" si="406"/>
        <v>#DIV/0!</v>
      </c>
      <c r="AG838" s="25" t="e">
        <f t="shared" si="406"/>
        <v>#DIV/0!</v>
      </c>
    </row>
    <row r="839" spans="1:33" x14ac:dyDescent="0.25">
      <c r="A839" s="1">
        <f>'Тулуз-Пьерон'!A843</f>
        <v>0</v>
      </c>
      <c r="B839" s="1" t="e">
        <f>AVERAGE('Тулуз-Пьерон'!H843:Q843)</f>
        <v>#DIV/0!</v>
      </c>
      <c r="C839" s="1" t="e">
        <f>AVERAGE('Тулуз-Пьерон'!R843:AA843)</f>
        <v>#DIV/0!</v>
      </c>
      <c r="D839" s="26" t="e">
        <f t="shared" si="377"/>
        <v>#DIV/0!</v>
      </c>
      <c r="E839" s="26" t="e">
        <f>STDEV('Тулуз-Пьерон'!H843:Q843)</f>
        <v>#DIV/0!</v>
      </c>
      <c r="F839" s="26" t="e">
        <f>STDEV('Тулуз-Пьерон'!R843:AA843)</f>
        <v>#DIV/0!</v>
      </c>
      <c r="G839" s="26" t="e">
        <f>SQRT(RSQ('Тулуз-Пьерон'!H843:Q843,'Тулуз-Пьерон'!R843:AA843))</f>
        <v>#DIV/0!</v>
      </c>
      <c r="J839" s="25" t="e">
        <f t="shared" si="378"/>
        <v>#DIV/0!</v>
      </c>
      <c r="K839" s="25" t="e">
        <f t="shared" si="379"/>
        <v>#DIV/0!</v>
      </c>
      <c r="L839" s="25" t="e">
        <f t="shared" si="380"/>
        <v>#DIV/0!</v>
      </c>
      <c r="M839" s="25" t="e">
        <f t="shared" si="402"/>
        <v>#DIV/0!</v>
      </c>
      <c r="N839" s="25" t="e">
        <f t="shared" si="402"/>
        <v>#DIV/0!</v>
      </c>
      <c r="O839" s="25" t="e">
        <f t="shared" si="381"/>
        <v>#DIV/0!</v>
      </c>
      <c r="P839" s="25" t="e">
        <f t="shared" si="382"/>
        <v>#DIV/0!</v>
      </c>
      <c r="Q839" s="25" t="e">
        <f t="shared" si="383"/>
        <v>#DIV/0!</v>
      </c>
      <c r="R839" s="25" t="e">
        <f t="shared" si="384"/>
        <v>#DIV/0!</v>
      </c>
      <c r="S839" s="25" t="e">
        <f t="shared" si="385"/>
        <v>#DIV/0!</v>
      </c>
      <c r="T839" s="25" t="e">
        <f t="shared" si="386"/>
        <v>#DIV/0!</v>
      </c>
      <c r="U839" s="25" t="e">
        <f t="shared" si="387"/>
        <v>#DIV/0!</v>
      </c>
      <c r="V839" s="25" t="e">
        <f t="shared" si="403"/>
        <v>#DIV/0!</v>
      </c>
      <c r="W839" s="25" t="e">
        <f t="shared" si="403"/>
        <v>#DIV/0!</v>
      </c>
      <c r="X839" s="25" t="e">
        <f t="shared" si="388"/>
        <v>#DIV/0!</v>
      </c>
      <c r="Y839" s="25" t="e">
        <f t="shared" si="404"/>
        <v>#DIV/0!</v>
      </c>
      <c r="Z839" s="25" t="e">
        <f t="shared" si="404"/>
        <v>#DIV/0!</v>
      </c>
      <c r="AA839" s="25" t="e">
        <f t="shared" si="404"/>
        <v>#DIV/0!</v>
      </c>
      <c r="AB839" s="25" t="e">
        <f t="shared" si="404"/>
        <v>#DIV/0!</v>
      </c>
      <c r="AC839" s="25" t="e">
        <f t="shared" si="404"/>
        <v>#DIV/0!</v>
      </c>
      <c r="AD839" s="25" t="e">
        <f t="shared" si="405"/>
        <v>#DIV/0!</v>
      </c>
      <c r="AE839" s="25" t="e">
        <f t="shared" si="405"/>
        <v>#DIV/0!</v>
      </c>
      <c r="AF839" s="25" t="e">
        <f t="shared" si="406"/>
        <v>#DIV/0!</v>
      </c>
      <c r="AG839" s="25" t="e">
        <f t="shared" si="406"/>
        <v>#DIV/0!</v>
      </c>
    </row>
    <row r="840" spans="1:33" x14ac:dyDescent="0.25">
      <c r="A840" s="1">
        <f>'Тулуз-Пьерон'!A844</f>
        <v>0</v>
      </c>
      <c r="B840" s="1" t="e">
        <f>AVERAGE('Тулуз-Пьерон'!H844:Q844)</f>
        <v>#DIV/0!</v>
      </c>
      <c r="C840" s="1" t="e">
        <f>AVERAGE('Тулуз-Пьерон'!R844:AA844)</f>
        <v>#DIV/0!</v>
      </c>
      <c r="D840" s="26" t="e">
        <f t="shared" si="377"/>
        <v>#DIV/0!</v>
      </c>
      <c r="E840" s="26" t="e">
        <f>STDEV('Тулуз-Пьерон'!H844:Q844)</f>
        <v>#DIV/0!</v>
      </c>
      <c r="F840" s="26" t="e">
        <f>STDEV('Тулуз-Пьерон'!R844:AA844)</f>
        <v>#DIV/0!</v>
      </c>
      <c r="G840" s="26" t="e">
        <f>SQRT(RSQ('Тулуз-Пьерон'!H844:Q844,'Тулуз-Пьерон'!R844:AA844))</f>
        <v>#DIV/0!</v>
      </c>
      <c r="J840" s="25" t="e">
        <f t="shared" si="378"/>
        <v>#DIV/0!</v>
      </c>
      <c r="K840" s="25" t="e">
        <f t="shared" si="379"/>
        <v>#DIV/0!</v>
      </c>
      <c r="L840" s="25" t="e">
        <f t="shared" si="380"/>
        <v>#DIV/0!</v>
      </c>
      <c r="M840" s="25" t="e">
        <f t="shared" si="402"/>
        <v>#DIV/0!</v>
      </c>
      <c r="N840" s="25" t="e">
        <f t="shared" si="402"/>
        <v>#DIV/0!</v>
      </c>
      <c r="O840" s="25" t="e">
        <f t="shared" si="381"/>
        <v>#DIV/0!</v>
      </c>
      <c r="P840" s="25" t="e">
        <f t="shared" si="382"/>
        <v>#DIV/0!</v>
      </c>
      <c r="Q840" s="25" t="e">
        <f t="shared" si="383"/>
        <v>#DIV/0!</v>
      </c>
      <c r="R840" s="25" t="e">
        <f t="shared" si="384"/>
        <v>#DIV/0!</v>
      </c>
      <c r="S840" s="25" t="e">
        <f t="shared" si="385"/>
        <v>#DIV/0!</v>
      </c>
      <c r="T840" s="25" t="e">
        <f t="shared" si="386"/>
        <v>#DIV/0!</v>
      </c>
      <c r="U840" s="25" t="e">
        <f t="shared" si="387"/>
        <v>#DIV/0!</v>
      </c>
      <c r="V840" s="25" t="e">
        <f t="shared" si="403"/>
        <v>#DIV/0!</v>
      </c>
      <c r="W840" s="25" t="e">
        <f t="shared" si="403"/>
        <v>#DIV/0!</v>
      </c>
      <c r="X840" s="25" t="e">
        <f t="shared" si="388"/>
        <v>#DIV/0!</v>
      </c>
      <c r="Y840" s="25" t="e">
        <f t="shared" si="404"/>
        <v>#DIV/0!</v>
      </c>
      <c r="Z840" s="25" t="e">
        <f t="shared" si="404"/>
        <v>#DIV/0!</v>
      </c>
      <c r="AA840" s="25" t="e">
        <f t="shared" si="404"/>
        <v>#DIV/0!</v>
      </c>
      <c r="AB840" s="25" t="e">
        <f t="shared" si="404"/>
        <v>#DIV/0!</v>
      </c>
      <c r="AC840" s="25" t="e">
        <f t="shared" si="404"/>
        <v>#DIV/0!</v>
      </c>
      <c r="AD840" s="25" t="e">
        <f t="shared" si="405"/>
        <v>#DIV/0!</v>
      </c>
      <c r="AE840" s="25" t="e">
        <f t="shared" si="405"/>
        <v>#DIV/0!</v>
      </c>
      <c r="AF840" s="25" t="e">
        <f t="shared" si="406"/>
        <v>#DIV/0!</v>
      </c>
      <c r="AG840" s="25" t="e">
        <f t="shared" si="406"/>
        <v>#DIV/0!</v>
      </c>
    </row>
    <row r="841" spans="1:33" x14ac:dyDescent="0.25">
      <c r="A841" s="1">
        <f>'Тулуз-Пьерон'!A845</f>
        <v>0</v>
      </c>
      <c r="B841" s="1" t="e">
        <f>AVERAGE('Тулуз-Пьерон'!H845:Q845)</f>
        <v>#DIV/0!</v>
      </c>
      <c r="C841" s="1" t="e">
        <f>AVERAGE('Тулуз-Пьерон'!R845:AA845)</f>
        <v>#DIV/0!</v>
      </c>
      <c r="D841" s="26" t="e">
        <f t="shared" si="377"/>
        <v>#DIV/0!</v>
      </c>
      <c r="E841" s="26" t="e">
        <f>STDEV('Тулуз-Пьерон'!H845:Q845)</f>
        <v>#DIV/0!</v>
      </c>
      <c r="F841" s="26" t="e">
        <f>STDEV('Тулуз-Пьерон'!R845:AA845)</f>
        <v>#DIV/0!</v>
      </c>
      <c r="G841" s="26" t="e">
        <f>SQRT(RSQ('Тулуз-Пьерон'!H845:Q845,'Тулуз-Пьерон'!R845:AA845))</f>
        <v>#DIV/0!</v>
      </c>
      <c r="J841" s="25" t="e">
        <f t="shared" si="378"/>
        <v>#DIV/0!</v>
      </c>
      <c r="K841" s="25" t="e">
        <f t="shared" si="379"/>
        <v>#DIV/0!</v>
      </c>
      <c r="L841" s="25" t="e">
        <f t="shared" si="380"/>
        <v>#DIV/0!</v>
      </c>
      <c r="M841" s="25" t="e">
        <f t="shared" si="402"/>
        <v>#DIV/0!</v>
      </c>
      <c r="N841" s="25" t="e">
        <f t="shared" si="402"/>
        <v>#DIV/0!</v>
      </c>
      <c r="O841" s="25" t="e">
        <f t="shared" si="381"/>
        <v>#DIV/0!</v>
      </c>
      <c r="P841" s="25" t="e">
        <f t="shared" si="382"/>
        <v>#DIV/0!</v>
      </c>
      <c r="Q841" s="25" t="e">
        <f t="shared" si="383"/>
        <v>#DIV/0!</v>
      </c>
      <c r="R841" s="25" t="e">
        <f t="shared" si="384"/>
        <v>#DIV/0!</v>
      </c>
      <c r="S841" s="25" t="e">
        <f t="shared" si="385"/>
        <v>#DIV/0!</v>
      </c>
      <c r="T841" s="25" t="e">
        <f t="shared" si="386"/>
        <v>#DIV/0!</v>
      </c>
      <c r="U841" s="25" t="e">
        <f t="shared" si="387"/>
        <v>#DIV/0!</v>
      </c>
      <c r="V841" s="25" t="e">
        <f t="shared" si="403"/>
        <v>#DIV/0!</v>
      </c>
      <c r="W841" s="25" t="e">
        <f t="shared" si="403"/>
        <v>#DIV/0!</v>
      </c>
      <c r="X841" s="25" t="e">
        <f t="shared" si="388"/>
        <v>#DIV/0!</v>
      </c>
      <c r="Y841" s="25" t="e">
        <f t="shared" ref="Y841:AC850" si="407">IF(AND($D841&gt;0,$D841&lt;=0.89),"ПАТОЛОГИЯ",IF(AND($D841&gt;0.89,$D841&lt;=0.91),"Слабая",IF(AND($D841&gt;91,$D841&lt;=0.93),"Средняя",IF(AND($D841&gt;0.93,$D841&lt;=0.96),"Хорошая",IF(AND($D841&gt;0.96,$D841&lt;=1),"Высокая","ОШИБКА")))))</f>
        <v>#DIV/0!</v>
      </c>
      <c r="Z841" s="25" t="e">
        <f t="shared" si="407"/>
        <v>#DIV/0!</v>
      </c>
      <c r="AA841" s="25" t="e">
        <f t="shared" si="407"/>
        <v>#DIV/0!</v>
      </c>
      <c r="AB841" s="25" t="e">
        <f t="shared" si="407"/>
        <v>#DIV/0!</v>
      </c>
      <c r="AC841" s="25" t="e">
        <f t="shared" si="407"/>
        <v>#DIV/0!</v>
      </c>
      <c r="AD841" s="25" t="e">
        <f t="shared" si="405"/>
        <v>#DIV/0!</v>
      </c>
      <c r="AE841" s="25" t="e">
        <f t="shared" si="405"/>
        <v>#DIV/0!</v>
      </c>
      <c r="AF841" s="25" t="e">
        <f t="shared" si="406"/>
        <v>#DIV/0!</v>
      </c>
      <c r="AG841" s="25" t="e">
        <f t="shared" si="406"/>
        <v>#DIV/0!</v>
      </c>
    </row>
    <row r="842" spans="1:33" x14ac:dyDescent="0.25">
      <c r="A842" s="1">
        <f>'Тулуз-Пьерон'!A846</f>
        <v>0</v>
      </c>
      <c r="B842" s="1" t="e">
        <f>AVERAGE('Тулуз-Пьерон'!H846:Q846)</f>
        <v>#DIV/0!</v>
      </c>
      <c r="C842" s="1" t="e">
        <f>AVERAGE('Тулуз-Пьерон'!R846:AA846)</f>
        <v>#DIV/0!</v>
      </c>
      <c r="D842" s="26" t="e">
        <f t="shared" si="377"/>
        <v>#DIV/0!</v>
      </c>
      <c r="E842" s="26" t="e">
        <f>STDEV('Тулуз-Пьерон'!H846:Q846)</f>
        <v>#DIV/0!</v>
      </c>
      <c r="F842" s="26" t="e">
        <f>STDEV('Тулуз-Пьерон'!R846:AA846)</f>
        <v>#DIV/0!</v>
      </c>
      <c r="G842" s="26" t="e">
        <f>SQRT(RSQ('Тулуз-Пьерон'!H846:Q846,'Тулуз-Пьерон'!R846:AA846))</f>
        <v>#DIV/0!</v>
      </c>
      <c r="J842" s="25" t="e">
        <f t="shared" si="378"/>
        <v>#DIV/0!</v>
      </c>
      <c r="K842" s="25" t="e">
        <f t="shared" si="379"/>
        <v>#DIV/0!</v>
      </c>
      <c r="L842" s="25" t="e">
        <f t="shared" si="380"/>
        <v>#DIV/0!</v>
      </c>
      <c r="M842" s="25" t="e">
        <f t="shared" si="402"/>
        <v>#DIV/0!</v>
      </c>
      <c r="N842" s="25" t="e">
        <f t="shared" si="402"/>
        <v>#DIV/0!</v>
      </c>
      <c r="O842" s="25" t="e">
        <f t="shared" si="381"/>
        <v>#DIV/0!</v>
      </c>
      <c r="P842" s="25" t="e">
        <f t="shared" si="382"/>
        <v>#DIV/0!</v>
      </c>
      <c r="Q842" s="25" t="e">
        <f t="shared" si="383"/>
        <v>#DIV/0!</v>
      </c>
      <c r="R842" s="25" t="e">
        <f t="shared" si="384"/>
        <v>#DIV/0!</v>
      </c>
      <c r="S842" s="25" t="e">
        <f t="shared" si="385"/>
        <v>#DIV/0!</v>
      </c>
      <c r="T842" s="25" t="e">
        <f t="shared" si="386"/>
        <v>#DIV/0!</v>
      </c>
      <c r="U842" s="25" t="e">
        <f t="shared" si="387"/>
        <v>#DIV/0!</v>
      </c>
      <c r="V842" s="25" t="e">
        <f t="shared" si="403"/>
        <v>#DIV/0!</v>
      </c>
      <c r="W842" s="25" t="e">
        <f t="shared" si="403"/>
        <v>#DIV/0!</v>
      </c>
      <c r="X842" s="25" t="e">
        <f t="shared" si="388"/>
        <v>#DIV/0!</v>
      </c>
      <c r="Y842" s="25" t="e">
        <f t="shared" si="407"/>
        <v>#DIV/0!</v>
      </c>
      <c r="Z842" s="25" t="e">
        <f t="shared" si="407"/>
        <v>#DIV/0!</v>
      </c>
      <c r="AA842" s="25" t="e">
        <f t="shared" si="407"/>
        <v>#DIV/0!</v>
      </c>
      <c r="AB842" s="25" t="e">
        <f t="shared" si="407"/>
        <v>#DIV/0!</v>
      </c>
      <c r="AC842" s="25" t="e">
        <f t="shared" si="407"/>
        <v>#DIV/0!</v>
      </c>
      <c r="AD842" s="25" t="e">
        <f t="shared" si="405"/>
        <v>#DIV/0!</v>
      </c>
      <c r="AE842" s="25" t="e">
        <f t="shared" si="405"/>
        <v>#DIV/0!</v>
      </c>
      <c r="AF842" s="25" t="e">
        <f t="shared" si="406"/>
        <v>#DIV/0!</v>
      </c>
      <c r="AG842" s="25" t="e">
        <f t="shared" si="406"/>
        <v>#DIV/0!</v>
      </c>
    </row>
    <row r="843" spans="1:33" x14ac:dyDescent="0.25">
      <c r="A843" s="1">
        <f>'Тулуз-Пьерон'!A847</f>
        <v>0</v>
      </c>
      <c r="B843" s="1" t="e">
        <f>AVERAGE('Тулуз-Пьерон'!H847:Q847)</f>
        <v>#DIV/0!</v>
      </c>
      <c r="C843" s="1" t="e">
        <f>AVERAGE('Тулуз-Пьерон'!R847:AA847)</f>
        <v>#DIV/0!</v>
      </c>
      <c r="D843" s="26" t="e">
        <f t="shared" ref="D843:D906" si="408">(B843-C843)/B843</f>
        <v>#DIV/0!</v>
      </c>
      <c r="E843" s="26" t="e">
        <f>STDEV('Тулуз-Пьерон'!H847:Q847)</f>
        <v>#DIV/0!</v>
      </c>
      <c r="F843" s="26" t="e">
        <f>STDEV('Тулуз-Пьерон'!R847:AA847)</f>
        <v>#DIV/0!</v>
      </c>
      <c r="G843" s="26" t="e">
        <f>SQRT(RSQ('Тулуз-Пьерон'!H847:Q847,'Тулуз-Пьерон'!R847:AA847))</f>
        <v>#DIV/0!</v>
      </c>
      <c r="J843" s="25" t="e">
        <f t="shared" ref="J843:J906" si="409">IF(AND($B843&gt;0,$B843&lt;=14),"ПАТОЛОГИЯ",IF(AND($B843&gt;14,$B843&lt;=17),"Слабая",IF(AND($B843&gt;17,$B843&lt;=29),"Средняя",IF(AND($B843&gt;29,$B843&lt;=39),"Хорошая",IF($B843&gt;39,"Высокая","ОШИБКА")))))</f>
        <v>#DIV/0!</v>
      </c>
      <c r="K843" s="25" t="e">
        <f t="shared" ref="K843:K906" si="410">IF(AND($B843&gt;0,$B843&lt;=19),"ПАТОЛОГИЯ",IF(AND($B843&gt;19,$B843&lt;=27),"Слабая",IF(AND($B843&gt;27,$B843&lt;=36),"Средняя",IF(AND($B843&gt;36,$B843&lt;=44),"Хорошая",IF($B843&gt;44,"Высокая","ОШИБКА")))))</f>
        <v>#DIV/0!</v>
      </c>
      <c r="L843" s="25" t="e">
        <f t="shared" ref="L843:L906" si="411">IF(AND($B843&gt;0,$B843&lt;=22),"ПАТОЛОГИЯ",IF(AND($B843&gt;22,$B843&lt;=32),"Слабая",IF(AND($B843&gt;32,$B843&lt;=41),"Средняя",IF(AND($B843&gt;41,$B843&lt;=57),"Хорошая",IF($B843&gt;57,"Высокая","ОШИБКА")))))</f>
        <v>#DIV/0!</v>
      </c>
      <c r="M843" s="25" t="e">
        <f t="shared" si="402"/>
        <v>#DIV/0!</v>
      </c>
      <c r="N843" s="25" t="e">
        <f t="shared" si="402"/>
        <v>#DIV/0!</v>
      </c>
      <c r="O843" s="25" t="e">
        <f t="shared" ref="O843:O906" si="412">IF(AND($B843&gt;0,$B843&lt;=19),"ПАТОЛОГИЯ",IF(AND($B843&gt;19,$B843&lt;=29),"Слабая",IF(AND($B843&gt;29,$B843&lt;=39),"Средняя",IF(AND($B843&gt;39,$B843&lt;=50),"Хорошая",IF($B843&gt;50,"Высокая","ОШИБКА")))))</f>
        <v>#DIV/0!</v>
      </c>
      <c r="P843" s="25" t="e">
        <f t="shared" ref="P843:P906" si="413">IF(AND($B843&gt;0,$B843&lt;=24),"ПАТОЛОГИЯ",IF(AND($B843&gt;24,$B843&lt;=31),"Слабая",IF(AND($B843&gt;31,$B843&lt;=41),"Средняя",IF(AND($B843&gt;41,$B843&lt;=55),"Хорошая",IF($B843&gt;55,"Высокая","ОШИБКА")))))</f>
        <v>#DIV/0!</v>
      </c>
      <c r="Q843" s="25" t="e">
        <f t="shared" ref="Q843:Q906" si="414">IF(AND($B843&gt;0,$B843&lt;=36),"Слабая",IF(AND($B843&gt;36,$B843&lt;=45),"Средняя",IF(AND($B843&gt;45,$B843&lt;=57),"Хорошая",IF($B843&gt;57,"Высокая","ОШИБКА"))))</f>
        <v>#DIV/0!</v>
      </c>
      <c r="R843" s="25" t="e">
        <f t="shared" ref="R843:R906" si="415">IF(AND($B843&gt;0,$B843&lt;=38),"Слабая",IF(AND($B843&gt;38,$B843&lt;=48),"Средняя",IF(AND($B843&gt;48,$B843&lt;=59),"Хорошая",IF($B843&gt;59,"Высокая","ОШИБКА"))))</f>
        <v>#DIV/0!</v>
      </c>
      <c r="S843" s="25" t="e">
        <f t="shared" ref="S843:S906" si="416">IF(AND($B843&gt;0,$B843&lt;=40),"Слабая",IF(AND($B843&gt;40,$B843&lt;=50),"Средняя",IF(AND($B843&gt;50,$B843&lt;=64),"Хорошая",IF($B843&gt;64,"Высокая","ОШИБКА"))))</f>
        <v>#DIV/0!</v>
      </c>
      <c r="T843" s="25" t="e">
        <f t="shared" ref="T843:T906" si="417">IF(AND($B843&gt;0,$B843&lt;=44),"Слабая",IF(AND($B843&gt;44,$B843&lt;=54),"Средняя",IF(AND($B843&gt;54,$B843&lt;=69),"Хорошая",IF($B843&gt;69,"Высокая","ОШИБКА"))))</f>
        <v>#DIV/0!</v>
      </c>
      <c r="U843" s="25" t="e">
        <f t="shared" ref="U843:U906" si="418">IF(AND($B843&gt;0,$B843&lt;=49),"Слабая",IF(AND($B843&gt;49,$B843&lt;=62),"Средняя",IF(AND($B843&gt;62,$B843&lt;=77),"Хорошая",IF($B843&gt;77,"Высокая","ОШИБКА"))))</f>
        <v>#DIV/0!</v>
      </c>
      <c r="V843" s="25" t="e">
        <f t="shared" si="403"/>
        <v>#DIV/0!</v>
      </c>
      <c r="W843" s="25" t="e">
        <f t="shared" si="403"/>
        <v>#DIV/0!</v>
      </c>
      <c r="X843" s="25" t="e">
        <f t="shared" ref="X843:X906" si="419">IF(AND($D843&gt;0,$D843&lt;=0.89),"ПАТОЛОГИЯ",IF(AND($D843&gt;0.89,$D843&lt;=0.91),"Слабая",IF(AND($D843&gt;91,$D843&lt;=0.95),"Средняя",IF(AND($D843&gt;0.95,$D843&lt;=0.97),"Хорошая",IF(AND($D843&gt;0.97,$D843&lt;=1),"Высокая","ОШИБКА")))))</f>
        <v>#DIV/0!</v>
      </c>
      <c r="Y843" s="25" t="e">
        <f t="shared" si="407"/>
        <v>#DIV/0!</v>
      </c>
      <c r="Z843" s="25" t="e">
        <f t="shared" si="407"/>
        <v>#DIV/0!</v>
      </c>
      <c r="AA843" s="25" t="e">
        <f t="shared" si="407"/>
        <v>#DIV/0!</v>
      </c>
      <c r="AB843" s="25" t="e">
        <f t="shared" si="407"/>
        <v>#DIV/0!</v>
      </c>
      <c r="AC843" s="25" t="e">
        <f t="shared" si="407"/>
        <v>#DIV/0!</v>
      </c>
      <c r="AD843" s="25" t="e">
        <f t="shared" si="405"/>
        <v>#DIV/0!</v>
      </c>
      <c r="AE843" s="25" t="e">
        <f t="shared" si="405"/>
        <v>#DIV/0!</v>
      </c>
      <c r="AF843" s="25" t="e">
        <f t="shared" si="406"/>
        <v>#DIV/0!</v>
      </c>
      <c r="AG843" s="25" t="e">
        <f t="shared" si="406"/>
        <v>#DIV/0!</v>
      </c>
    </row>
    <row r="844" spans="1:33" x14ac:dyDescent="0.25">
      <c r="A844" s="1">
        <f>'Тулуз-Пьерон'!A848</f>
        <v>0</v>
      </c>
      <c r="B844" s="1" t="e">
        <f>AVERAGE('Тулуз-Пьерон'!H848:Q848)</f>
        <v>#DIV/0!</v>
      </c>
      <c r="C844" s="1" t="e">
        <f>AVERAGE('Тулуз-Пьерон'!R848:AA848)</f>
        <v>#DIV/0!</v>
      </c>
      <c r="D844" s="26" t="e">
        <f t="shared" si="408"/>
        <v>#DIV/0!</v>
      </c>
      <c r="E844" s="26" t="e">
        <f>STDEV('Тулуз-Пьерон'!H848:Q848)</f>
        <v>#DIV/0!</v>
      </c>
      <c r="F844" s="26" t="e">
        <f>STDEV('Тулуз-Пьерон'!R848:AA848)</f>
        <v>#DIV/0!</v>
      </c>
      <c r="G844" s="26" t="e">
        <f>SQRT(RSQ('Тулуз-Пьерон'!H848:Q848,'Тулуз-Пьерон'!R848:AA848))</f>
        <v>#DIV/0!</v>
      </c>
      <c r="J844" s="25" t="e">
        <f t="shared" si="409"/>
        <v>#DIV/0!</v>
      </c>
      <c r="K844" s="25" t="e">
        <f t="shared" si="410"/>
        <v>#DIV/0!</v>
      </c>
      <c r="L844" s="25" t="e">
        <f t="shared" si="411"/>
        <v>#DIV/0!</v>
      </c>
      <c r="M844" s="25" t="e">
        <f t="shared" si="402"/>
        <v>#DIV/0!</v>
      </c>
      <c r="N844" s="25" t="e">
        <f t="shared" si="402"/>
        <v>#DIV/0!</v>
      </c>
      <c r="O844" s="25" t="e">
        <f t="shared" si="412"/>
        <v>#DIV/0!</v>
      </c>
      <c r="P844" s="25" t="e">
        <f t="shared" si="413"/>
        <v>#DIV/0!</v>
      </c>
      <c r="Q844" s="25" t="e">
        <f t="shared" si="414"/>
        <v>#DIV/0!</v>
      </c>
      <c r="R844" s="25" t="e">
        <f t="shared" si="415"/>
        <v>#DIV/0!</v>
      </c>
      <c r="S844" s="25" t="e">
        <f t="shared" si="416"/>
        <v>#DIV/0!</v>
      </c>
      <c r="T844" s="25" t="e">
        <f t="shared" si="417"/>
        <v>#DIV/0!</v>
      </c>
      <c r="U844" s="25" t="e">
        <f t="shared" si="418"/>
        <v>#DIV/0!</v>
      </c>
      <c r="V844" s="25" t="e">
        <f t="shared" si="403"/>
        <v>#DIV/0!</v>
      </c>
      <c r="W844" s="25" t="e">
        <f t="shared" si="403"/>
        <v>#DIV/0!</v>
      </c>
      <c r="X844" s="25" t="e">
        <f t="shared" si="419"/>
        <v>#DIV/0!</v>
      </c>
      <c r="Y844" s="25" t="e">
        <f t="shared" si="407"/>
        <v>#DIV/0!</v>
      </c>
      <c r="Z844" s="25" t="e">
        <f t="shared" si="407"/>
        <v>#DIV/0!</v>
      </c>
      <c r="AA844" s="25" t="e">
        <f t="shared" si="407"/>
        <v>#DIV/0!</v>
      </c>
      <c r="AB844" s="25" t="e">
        <f t="shared" si="407"/>
        <v>#DIV/0!</v>
      </c>
      <c r="AC844" s="25" t="e">
        <f t="shared" si="407"/>
        <v>#DIV/0!</v>
      </c>
      <c r="AD844" s="25" t="e">
        <f t="shared" si="405"/>
        <v>#DIV/0!</v>
      </c>
      <c r="AE844" s="25" t="e">
        <f t="shared" si="405"/>
        <v>#DIV/0!</v>
      </c>
      <c r="AF844" s="25" t="e">
        <f t="shared" si="406"/>
        <v>#DIV/0!</v>
      </c>
      <c r="AG844" s="25" t="e">
        <f t="shared" si="406"/>
        <v>#DIV/0!</v>
      </c>
    </row>
    <row r="845" spans="1:33" x14ac:dyDescent="0.25">
      <c r="A845" s="1">
        <f>'Тулуз-Пьерон'!A849</f>
        <v>0</v>
      </c>
      <c r="B845" s="1" t="e">
        <f>AVERAGE('Тулуз-Пьерон'!H849:Q849)</f>
        <v>#DIV/0!</v>
      </c>
      <c r="C845" s="1" t="e">
        <f>AVERAGE('Тулуз-Пьерон'!R849:AA849)</f>
        <v>#DIV/0!</v>
      </c>
      <c r="D845" s="26" t="e">
        <f t="shared" si="408"/>
        <v>#DIV/0!</v>
      </c>
      <c r="E845" s="26" t="e">
        <f>STDEV('Тулуз-Пьерон'!H849:Q849)</f>
        <v>#DIV/0!</v>
      </c>
      <c r="F845" s="26" t="e">
        <f>STDEV('Тулуз-Пьерон'!R849:AA849)</f>
        <v>#DIV/0!</v>
      </c>
      <c r="G845" s="26" t="e">
        <f>SQRT(RSQ('Тулуз-Пьерон'!H849:Q849,'Тулуз-Пьерон'!R849:AA849))</f>
        <v>#DIV/0!</v>
      </c>
      <c r="J845" s="25" t="e">
        <f t="shared" si="409"/>
        <v>#DIV/0!</v>
      </c>
      <c r="K845" s="25" t="e">
        <f t="shared" si="410"/>
        <v>#DIV/0!</v>
      </c>
      <c r="L845" s="25" t="e">
        <f t="shared" si="411"/>
        <v>#DIV/0!</v>
      </c>
      <c r="M845" s="25" t="e">
        <f t="shared" si="402"/>
        <v>#DIV/0!</v>
      </c>
      <c r="N845" s="25" t="e">
        <f t="shared" si="402"/>
        <v>#DIV/0!</v>
      </c>
      <c r="O845" s="25" t="e">
        <f t="shared" si="412"/>
        <v>#DIV/0!</v>
      </c>
      <c r="P845" s="25" t="e">
        <f t="shared" si="413"/>
        <v>#DIV/0!</v>
      </c>
      <c r="Q845" s="25" t="e">
        <f t="shared" si="414"/>
        <v>#DIV/0!</v>
      </c>
      <c r="R845" s="25" t="e">
        <f t="shared" si="415"/>
        <v>#DIV/0!</v>
      </c>
      <c r="S845" s="25" t="e">
        <f t="shared" si="416"/>
        <v>#DIV/0!</v>
      </c>
      <c r="T845" s="25" t="e">
        <f t="shared" si="417"/>
        <v>#DIV/0!</v>
      </c>
      <c r="U845" s="25" t="e">
        <f t="shared" si="418"/>
        <v>#DIV/0!</v>
      </c>
      <c r="V845" s="25" t="e">
        <f t="shared" si="403"/>
        <v>#DIV/0!</v>
      </c>
      <c r="W845" s="25" t="e">
        <f t="shared" si="403"/>
        <v>#DIV/0!</v>
      </c>
      <c r="X845" s="25" t="e">
        <f t="shared" si="419"/>
        <v>#DIV/0!</v>
      </c>
      <c r="Y845" s="25" t="e">
        <f t="shared" si="407"/>
        <v>#DIV/0!</v>
      </c>
      <c r="Z845" s="25" t="e">
        <f t="shared" si="407"/>
        <v>#DIV/0!</v>
      </c>
      <c r="AA845" s="25" t="e">
        <f t="shared" si="407"/>
        <v>#DIV/0!</v>
      </c>
      <c r="AB845" s="25" t="e">
        <f t="shared" si="407"/>
        <v>#DIV/0!</v>
      </c>
      <c r="AC845" s="25" t="e">
        <f t="shared" si="407"/>
        <v>#DIV/0!</v>
      </c>
      <c r="AD845" s="25" t="e">
        <f t="shared" si="405"/>
        <v>#DIV/0!</v>
      </c>
      <c r="AE845" s="25" t="e">
        <f t="shared" si="405"/>
        <v>#DIV/0!</v>
      </c>
      <c r="AF845" s="25" t="e">
        <f t="shared" si="406"/>
        <v>#DIV/0!</v>
      </c>
      <c r="AG845" s="25" t="e">
        <f t="shared" si="406"/>
        <v>#DIV/0!</v>
      </c>
    </row>
    <row r="846" spans="1:33" x14ac:dyDescent="0.25">
      <c r="A846" s="1">
        <f>'Тулуз-Пьерон'!A850</f>
        <v>0</v>
      </c>
      <c r="B846" s="1" t="e">
        <f>AVERAGE('Тулуз-Пьерон'!H850:Q850)</f>
        <v>#DIV/0!</v>
      </c>
      <c r="C846" s="1" t="e">
        <f>AVERAGE('Тулуз-Пьерон'!R850:AA850)</f>
        <v>#DIV/0!</v>
      </c>
      <c r="D846" s="26" t="e">
        <f t="shared" si="408"/>
        <v>#DIV/0!</v>
      </c>
      <c r="E846" s="26" t="e">
        <f>STDEV('Тулуз-Пьерон'!H850:Q850)</f>
        <v>#DIV/0!</v>
      </c>
      <c r="F846" s="26" t="e">
        <f>STDEV('Тулуз-Пьерон'!R850:AA850)</f>
        <v>#DIV/0!</v>
      </c>
      <c r="G846" s="26" t="e">
        <f>SQRT(RSQ('Тулуз-Пьерон'!H850:Q850,'Тулуз-Пьерон'!R850:AA850))</f>
        <v>#DIV/0!</v>
      </c>
      <c r="J846" s="25" t="e">
        <f t="shared" si="409"/>
        <v>#DIV/0!</v>
      </c>
      <c r="K846" s="25" t="e">
        <f t="shared" si="410"/>
        <v>#DIV/0!</v>
      </c>
      <c r="L846" s="25" t="e">
        <f t="shared" si="411"/>
        <v>#DIV/0!</v>
      </c>
      <c r="M846" s="25" t="e">
        <f t="shared" si="402"/>
        <v>#DIV/0!</v>
      </c>
      <c r="N846" s="25" t="e">
        <f t="shared" si="402"/>
        <v>#DIV/0!</v>
      </c>
      <c r="O846" s="25" t="e">
        <f t="shared" si="412"/>
        <v>#DIV/0!</v>
      </c>
      <c r="P846" s="25" t="e">
        <f t="shared" si="413"/>
        <v>#DIV/0!</v>
      </c>
      <c r="Q846" s="25" t="e">
        <f t="shared" si="414"/>
        <v>#DIV/0!</v>
      </c>
      <c r="R846" s="25" t="e">
        <f t="shared" si="415"/>
        <v>#DIV/0!</v>
      </c>
      <c r="S846" s="25" t="e">
        <f t="shared" si="416"/>
        <v>#DIV/0!</v>
      </c>
      <c r="T846" s="25" t="e">
        <f t="shared" si="417"/>
        <v>#DIV/0!</v>
      </c>
      <c r="U846" s="25" t="e">
        <f t="shared" si="418"/>
        <v>#DIV/0!</v>
      </c>
      <c r="V846" s="25" t="e">
        <f t="shared" si="403"/>
        <v>#DIV/0!</v>
      </c>
      <c r="W846" s="25" t="e">
        <f t="shared" si="403"/>
        <v>#DIV/0!</v>
      </c>
      <c r="X846" s="25" t="e">
        <f t="shared" si="419"/>
        <v>#DIV/0!</v>
      </c>
      <c r="Y846" s="25" t="e">
        <f t="shared" si="407"/>
        <v>#DIV/0!</v>
      </c>
      <c r="Z846" s="25" t="e">
        <f t="shared" si="407"/>
        <v>#DIV/0!</v>
      </c>
      <c r="AA846" s="25" t="e">
        <f t="shared" si="407"/>
        <v>#DIV/0!</v>
      </c>
      <c r="AB846" s="25" t="e">
        <f t="shared" si="407"/>
        <v>#DIV/0!</v>
      </c>
      <c r="AC846" s="25" t="e">
        <f t="shared" si="407"/>
        <v>#DIV/0!</v>
      </c>
      <c r="AD846" s="25" t="e">
        <f t="shared" si="405"/>
        <v>#DIV/0!</v>
      </c>
      <c r="AE846" s="25" t="e">
        <f t="shared" si="405"/>
        <v>#DIV/0!</v>
      </c>
      <c r="AF846" s="25" t="e">
        <f t="shared" si="406"/>
        <v>#DIV/0!</v>
      </c>
      <c r="AG846" s="25" t="e">
        <f t="shared" si="406"/>
        <v>#DIV/0!</v>
      </c>
    </row>
    <row r="847" spans="1:33" x14ac:dyDescent="0.25">
      <c r="A847" s="1">
        <f>'Тулуз-Пьерон'!A851</f>
        <v>0</v>
      </c>
      <c r="B847" s="1" t="e">
        <f>AVERAGE('Тулуз-Пьерон'!H851:Q851)</f>
        <v>#DIV/0!</v>
      </c>
      <c r="C847" s="1" t="e">
        <f>AVERAGE('Тулуз-Пьерон'!R851:AA851)</f>
        <v>#DIV/0!</v>
      </c>
      <c r="D847" s="26" t="e">
        <f t="shared" si="408"/>
        <v>#DIV/0!</v>
      </c>
      <c r="E847" s="26" t="e">
        <f>STDEV('Тулуз-Пьерон'!H851:Q851)</f>
        <v>#DIV/0!</v>
      </c>
      <c r="F847" s="26" t="e">
        <f>STDEV('Тулуз-Пьерон'!R851:AA851)</f>
        <v>#DIV/0!</v>
      </c>
      <c r="G847" s="26" t="e">
        <f>SQRT(RSQ('Тулуз-Пьерон'!H851:Q851,'Тулуз-Пьерон'!R851:AA851))</f>
        <v>#DIV/0!</v>
      </c>
      <c r="J847" s="25" t="e">
        <f t="shared" si="409"/>
        <v>#DIV/0!</v>
      </c>
      <c r="K847" s="25" t="e">
        <f t="shared" si="410"/>
        <v>#DIV/0!</v>
      </c>
      <c r="L847" s="25" t="e">
        <f t="shared" si="411"/>
        <v>#DIV/0!</v>
      </c>
      <c r="M847" s="25" t="e">
        <f t="shared" si="402"/>
        <v>#DIV/0!</v>
      </c>
      <c r="N847" s="25" t="e">
        <f t="shared" si="402"/>
        <v>#DIV/0!</v>
      </c>
      <c r="O847" s="25" t="e">
        <f t="shared" si="412"/>
        <v>#DIV/0!</v>
      </c>
      <c r="P847" s="25" t="e">
        <f t="shared" si="413"/>
        <v>#DIV/0!</v>
      </c>
      <c r="Q847" s="25" t="e">
        <f t="shared" si="414"/>
        <v>#DIV/0!</v>
      </c>
      <c r="R847" s="25" t="e">
        <f t="shared" si="415"/>
        <v>#DIV/0!</v>
      </c>
      <c r="S847" s="25" t="e">
        <f t="shared" si="416"/>
        <v>#DIV/0!</v>
      </c>
      <c r="T847" s="25" t="e">
        <f t="shared" si="417"/>
        <v>#DIV/0!</v>
      </c>
      <c r="U847" s="25" t="e">
        <f t="shared" si="418"/>
        <v>#DIV/0!</v>
      </c>
      <c r="V847" s="25" t="e">
        <f t="shared" si="403"/>
        <v>#DIV/0!</v>
      </c>
      <c r="W847" s="25" t="e">
        <f t="shared" si="403"/>
        <v>#DIV/0!</v>
      </c>
      <c r="X847" s="25" t="e">
        <f t="shared" si="419"/>
        <v>#DIV/0!</v>
      </c>
      <c r="Y847" s="25" t="e">
        <f t="shared" si="407"/>
        <v>#DIV/0!</v>
      </c>
      <c r="Z847" s="25" t="e">
        <f t="shared" si="407"/>
        <v>#DIV/0!</v>
      </c>
      <c r="AA847" s="25" t="e">
        <f t="shared" si="407"/>
        <v>#DIV/0!</v>
      </c>
      <c r="AB847" s="25" t="e">
        <f t="shared" si="407"/>
        <v>#DIV/0!</v>
      </c>
      <c r="AC847" s="25" t="e">
        <f t="shared" si="407"/>
        <v>#DIV/0!</v>
      </c>
      <c r="AD847" s="25" t="e">
        <f t="shared" si="405"/>
        <v>#DIV/0!</v>
      </c>
      <c r="AE847" s="25" t="e">
        <f t="shared" si="405"/>
        <v>#DIV/0!</v>
      </c>
      <c r="AF847" s="25" t="e">
        <f t="shared" si="406"/>
        <v>#DIV/0!</v>
      </c>
      <c r="AG847" s="25" t="e">
        <f t="shared" si="406"/>
        <v>#DIV/0!</v>
      </c>
    </row>
    <row r="848" spans="1:33" x14ac:dyDescent="0.25">
      <c r="A848" s="1">
        <f>'Тулуз-Пьерон'!A852</f>
        <v>0</v>
      </c>
      <c r="B848" s="1" t="e">
        <f>AVERAGE('Тулуз-Пьерон'!H852:Q852)</f>
        <v>#DIV/0!</v>
      </c>
      <c r="C848" s="1" t="e">
        <f>AVERAGE('Тулуз-Пьерон'!R852:AA852)</f>
        <v>#DIV/0!</v>
      </c>
      <c r="D848" s="26" t="e">
        <f t="shared" si="408"/>
        <v>#DIV/0!</v>
      </c>
      <c r="E848" s="26" t="e">
        <f>STDEV('Тулуз-Пьерон'!H852:Q852)</f>
        <v>#DIV/0!</v>
      </c>
      <c r="F848" s="26" t="e">
        <f>STDEV('Тулуз-Пьерон'!R852:AA852)</f>
        <v>#DIV/0!</v>
      </c>
      <c r="G848" s="26" t="e">
        <f>SQRT(RSQ('Тулуз-Пьерон'!H852:Q852,'Тулуз-Пьерон'!R852:AA852))</f>
        <v>#DIV/0!</v>
      </c>
      <c r="J848" s="25" t="e">
        <f t="shared" si="409"/>
        <v>#DIV/0!</v>
      </c>
      <c r="K848" s="25" t="e">
        <f t="shared" si="410"/>
        <v>#DIV/0!</v>
      </c>
      <c r="L848" s="25" t="e">
        <f t="shared" si="411"/>
        <v>#DIV/0!</v>
      </c>
      <c r="M848" s="25" t="e">
        <f t="shared" si="402"/>
        <v>#DIV/0!</v>
      </c>
      <c r="N848" s="25" t="e">
        <f t="shared" si="402"/>
        <v>#DIV/0!</v>
      </c>
      <c r="O848" s="25" t="e">
        <f t="shared" si="412"/>
        <v>#DIV/0!</v>
      </c>
      <c r="P848" s="25" t="e">
        <f t="shared" si="413"/>
        <v>#DIV/0!</v>
      </c>
      <c r="Q848" s="25" t="e">
        <f t="shared" si="414"/>
        <v>#DIV/0!</v>
      </c>
      <c r="R848" s="25" t="e">
        <f t="shared" si="415"/>
        <v>#DIV/0!</v>
      </c>
      <c r="S848" s="25" t="e">
        <f t="shared" si="416"/>
        <v>#DIV/0!</v>
      </c>
      <c r="T848" s="25" t="e">
        <f t="shared" si="417"/>
        <v>#DIV/0!</v>
      </c>
      <c r="U848" s="25" t="e">
        <f t="shared" si="418"/>
        <v>#DIV/0!</v>
      </c>
      <c r="V848" s="25" t="e">
        <f t="shared" si="403"/>
        <v>#DIV/0!</v>
      </c>
      <c r="W848" s="25" t="e">
        <f t="shared" si="403"/>
        <v>#DIV/0!</v>
      </c>
      <c r="X848" s="25" t="e">
        <f t="shared" si="419"/>
        <v>#DIV/0!</v>
      </c>
      <c r="Y848" s="25" t="e">
        <f t="shared" si="407"/>
        <v>#DIV/0!</v>
      </c>
      <c r="Z848" s="25" t="e">
        <f t="shared" si="407"/>
        <v>#DIV/0!</v>
      </c>
      <c r="AA848" s="25" t="e">
        <f t="shared" si="407"/>
        <v>#DIV/0!</v>
      </c>
      <c r="AB848" s="25" t="e">
        <f t="shared" si="407"/>
        <v>#DIV/0!</v>
      </c>
      <c r="AC848" s="25" t="e">
        <f t="shared" si="407"/>
        <v>#DIV/0!</v>
      </c>
      <c r="AD848" s="25" t="e">
        <f t="shared" si="405"/>
        <v>#DIV/0!</v>
      </c>
      <c r="AE848" s="25" t="e">
        <f t="shared" si="405"/>
        <v>#DIV/0!</v>
      </c>
      <c r="AF848" s="25" t="e">
        <f t="shared" si="406"/>
        <v>#DIV/0!</v>
      </c>
      <c r="AG848" s="25" t="e">
        <f t="shared" si="406"/>
        <v>#DIV/0!</v>
      </c>
    </row>
    <row r="849" spans="1:33" x14ac:dyDescent="0.25">
      <c r="A849" s="1">
        <f>'Тулуз-Пьерон'!A853</f>
        <v>0</v>
      </c>
      <c r="B849" s="1" t="e">
        <f>AVERAGE('Тулуз-Пьерон'!H853:Q853)</f>
        <v>#DIV/0!</v>
      </c>
      <c r="C849" s="1" t="e">
        <f>AVERAGE('Тулуз-Пьерон'!R853:AA853)</f>
        <v>#DIV/0!</v>
      </c>
      <c r="D849" s="26" t="e">
        <f t="shared" si="408"/>
        <v>#DIV/0!</v>
      </c>
      <c r="E849" s="26" t="e">
        <f>STDEV('Тулуз-Пьерон'!H853:Q853)</f>
        <v>#DIV/0!</v>
      </c>
      <c r="F849" s="26" t="e">
        <f>STDEV('Тулуз-Пьерон'!R853:AA853)</f>
        <v>#DIV/0!</v>
      </c>
      <c r="G849" s="26" t="e">
        <f>SQRT(RSQ('Тулуз-Пьерон'!H853:Q853,'Тулуз-Пьерон'!R853:AA853))</f>
        <v>#DIV/0!</v>
      </c>
      <c r="J849" s="25" t="e">
        <f t="shared" si="409"/>
        <v>#DIV/0!</v>
      </c>
      <c r="K849" s="25" t="e">
        <f t="shared" si="410"/>
        <v>#DIV/0!</v>
      </c>
      <c r="L849" s="25" t="e">
        <f t="shared" si="411"/>
        <v>#DIV/0!</v>
      </c>
      <c r="M849" s="25" t="e">
        <f t="shared" si="402"/>
        <v>#DIV/0!</v>
      </c>
      <c r="N849" s="25" t="e">
        <f t="shared" si="402"/>
        <v>#DIV/0!</v>
      </c>
      <c r="O849" s="25" t="e">
        <f t="shared" si="412"/>
        <v>#DIV/0!</v>
      </c>
      <c r="P849" s="25" t="e">
        <f t="shared" si="413"/>
        <v>#DIV/0!</v>
      </c>
      <c r="Q849" s="25" t="e">
        <f t="shared" si="414"/>
        <v>#DIV/0!</v>
      </c>
      <c r="R849" s="25" t="e">
        <f t="shared" si="415"/>
        <v>#DIV/0!</v>
      </c>
      <c r="S849" s="25" t="e">
        <f t="shared" si="416"/>
        <v>#DIV/0!</v>
      </c>
      <c r="T849" s="25" t="e">
        <f t="shared" si="417"/>
        <v>#DIV/0!</v>
      </c>
      <c r="U849" s="25" t="e">
        <f t="shared" si="418"/>
        <v>#DIV/0!</v>
      </c>
      <c r="V849" s="25" t="e">
        <f t="shared" si="403"/>
        <v>#DIV/0!</v>
      </c>
      <c r="W849" s="25" t="e">
        <f t="shared" si="403"/>
        <v>#DIV/0!</v>
      </c>
      <c r="X849" s="25" t="e">
        <f t="shared" si="419"/>
        <v>#DIV/0!</v>
      </c>
      <c r="Y849" s="25" t="e">
        <f t="shared" si="407"/>
        <v>#DIV/0!</v>
      </c>
      <c r="Z849" s="25" t="e">
        <f t="shared" si="407"/>
        <v>#DIV/0!</v>
      </c>
      <c r="AA849" s="25" t="e">
        <f t="shared" si="407"/>
        <v>#DIV/0!</v>
      </c>
      <c r="AB849" s="25" t="e">
        <f t="shared" si="407"/>
        <v>#DIV/0!</v>
      </c>
      <c r="AC849" s="25" t="e">
        <f t="shared" si="407"/>
        <v>#DIV/0!</v>
      </c>
      <c r="AD849" s="25" t="e">
        <f t="shared" si="405"/>
        <v>#DIV/0!</v>
      </c>
      <c r="AE849" s="25" t="e">
        <f t="shared" si="405"/>
        <v>#DIV/0!</v>
      </c>
      <c r="AF849" s="25" t="e">
        <f t="shared" si="406"/>
        <v>#DIV/0!</v>
      </c>
      <c r="AG849" s="25" t="e">
        <f t="shared" si="406"/>
        <v>#DIV/0!</v>
      </c>
    </row>
    <row r="850" spans="1:33" x14ac:dyDescent="0.25">
      <c r="A850" s="1">
        <f>'Тулуз-Пьерон'!A854</f>
        <v>0</v>
      </c>
      <c r="B850" s="1" t="e">
        <f>AVERAGE('Тулуз-Пьерон'!H854:Q854)</f>
        <v>#DIV/0!</v>
      </c>
      <c r="C850" s="1" t="e">
        <f>AVERAGE('Тулуз-Пьерон'!R854:AA854)</f>
        <v>#DIV/0!</v>
      </c>
      <c r="D850" s="26" t="e">
        <f t="shared" si="408"/>
        <v>#DIV/0!</v>
      </c>
      <c r="E850" s="26" t="e">
        <f>STDEV('Тулуз-Пьерон'!H854:Q854)</f>
        <v>#DIV/0!</v>
      </c>
      <c r="F850" s="26" t="e">
        <f>STDEV('Тулуз-Пьерон'!R854:AA854)</f>
        <v>#DIV/0!</v>
      </c>
      <c r="G850" s="26" t="e">
        <f>SQRT(RSQ('Тулуз-Пьерон'!H854:Q854,'Тулуз-Пьерон'!R854:AA854))</f>
        <v>#DIV/0!</v>
      </c>
      <c r="J850" s="25" t="e">
        <f t="shared" si="409"/>
        <v>#DIV/0!</v>
      </c>
      <c r="K850" s="25" t="e">
        <f t="shared" si="410"/>
        <v>#DIV/0!</v>
      </c>
      <c r="L850" s="25" t="e">
        <f t="shared" si="411"/>
        <v>#DIV/0!</v>
      </c>
      <c r="M850" s="25" t="e">
        <f t="shared" si="402"/>
        <v>#DIV/0!</v>
      </c>
      <c r="N850" s="25" t="e">
        <f t="shared" si="402"/>
        <v>#DIV/0!</v>
      </c>
      <c r="O850" s="25" t="e">
        <f t="shared" si="412"/>
        <v>#DIV/0!</v>
      </c>
      <c r="P850" s="25" t="e">
        <f t="shared" si="413"/>
        <v>#DIV/0!</v>
      </c>
      <c r="Q850" s="25" t="e">
        <f t="shared" si="414"/>
        <v>#DIV/0!</v>
      </c>
      <c r="R850" s="25" t="e">
        <f t="shared" si="415"/>
        <v>#DIV/0!</v>
      </c>
      <c r="S850" s="25" t="e">
        <f t="shared" si="416"/>
        <v>#DIV/0!</v>
      </c>
      <c r="T850" s="25" t="e">
        <f t="shared" si="417"/>
        <v>#DIV/0!</v>
      </c>
      <c r="U850" s="25" t="e">
        <f t="shared" si="418"/>
        <v>#DIV/0!</v>
      </c>
      <c r="V850" s="25" t="e">
        <f t="shared" si="403"/>
        <v>#DIV/0!</v>
      </c>
      <c r="W850" s="25" t="e">
        <f t="shared" si="403"/>
        <v>#DIV/0!</v>
      </c>
      <c r="X850" s="25" t="e">
        <f t="shared" si="419"/>
        <v>#DIV/0!</v>
      </c>
      <c r="Y850" s="25" t="e">
        <f t="shared" si="407"/>
        <v>#DIV/0!</v>
      </c>
      <c r="Z850" s="25" t="e">
        <f t="shared" si="407"/>
        <v>#DIV/0!</v>
      </c>
      <c r="AA850" s="25" t="e">
        <f t="shared" si="407"/>
        <v>#DIV/0!</v>
      </c>
      <c r="AB850" s="25" t="e">
        <f t="shared" si="407"/>
        <v>#DIV/0!</v>
      </c>
      <c r="AC850" s="25" t="e">
        <f t="shared" si="407"/>
        <v>#DIV/0!</v>
      </c>
      <c r="AD850" s="25" t="e">
        <f t="shared" si="405"/>
        <v>#DIV/0!</v>
      </c>
      <c r="AE850" s="25" t="e">
        <f t="shared" si="405"/>
        <v>#DIV/0!</v>
      </c>
      <c r="AF850" s="25" t="e">
        <f t="shared" si="406"/>
        <v>#DIV/0!</v>
      </c>
      <c r="AG850" s="25" t="e">
        <f t="shared" si="406"/>
        <v>#DIV/0!</v>
      </c>
    </row>
    <row r="851" spans="1:33" x14ac:dyDescent="0.25">
      <c r="A851" s="1">
        <f>'Тулуз-Пьерон'!A855</f>
        <v>0</v>
      </c>
      <c r="B851" s="1" t="e">
        <f>AVERAGE('Тулуз-Пьерон'!H855:Q855)</f>
        <v>#DIV/0!</v>
      </c>
      <c r="C851" s="1" t="e">
        <f>AVERAGE('Тулуз-Пьерон'!R855:AA855)</f>
        <v>#DIV/0!</v>
      </c>
      <c r="D851" s="26" t="e">
        <f t="shared" si="408"/>
        <v>#DIV/0!</v>
      </c>
      <c r="E851" s="26" t="e">
        <f>STDEV('Тулуз-Пьерон'!H855:Q855)</f>
        <v>#DIV/0!</v>
      </c>
      <c r="F851" s="26" t="e">
        <f>STDEV('Тулуз-Пьерон'!R855:AA855)</f>
        <v>#DIV/0!</v>
      </c>
      <c r="G851" s="26" t="e">
        <f>SQRT(RSQ('Тулуз-Пьерон'!H855:Q855,'Тулуз-Пьерон'!R855:AA855))</f>
        <v>#DIV/0!</v>
      </c>
      <c r="J851" s="25" t="e">
        <f t="shared" si="409"/>
        <v>#DIV/0!</v>
      </c>
      <c r="K851" s="25" t="e">
        <f t="shared" si="410"/>
        <v>#DIV/0!</v>
      </c>
      <c r="L851" s="25" t="e">
        <f t="shared" si="411"/>
        <v>#DIV/0!</v>
      </c>
      <c r="M851" s="25" t="e">
        <f t="shared" ref="M851:N870" si="420">IF(AND($B851&gt;0,$B851&lt;=15),"ПАТОЛОГИЯ",IF(AND($B851&gt;15,$B851&lt;=25),"Слабая",IF(AND($B851&gt;25,$B851&lt;=36),"Средняя",IF(AND($B851&gt;36,$B851&lt;=48),"Хорошая",IF($B851&gt;48,"Высокая","ОШИБКА")))))</f>
        <v>#DIV/0!</v>
      </c>
      <c r="N851" s="25" t="e">
        <f t="shared" si="420"/>
        <v>#DIV/0!</v>
      </c>
      <c r="O851" s="25" t="e">
        <f t="shared" si="412"/>
        <v>#DIV/0!</v>
      </c>
      <c r="P851" s="25" t="e">
        <f t="shared" si="413"/>
        <v>#DIV/0!</v>
      </c>
      <c r="Q851" s="25" t="e">
        <f t="shared" si="414"/>
        <v>#DIV/0!</v>
      </c>
      <c r="R851" s="25" t="e">
        <f t="shared" si="415"/>
        <v>#DIV/0!</v>
      </c>
      <c r="S851" s="25" t="e">
        <f t="shared" si="416"/>
        <v>#DIV/0!</v>
      </c>
      <c r="T851" s="25" t="e">
        <f t="shared" si="417"/>
        <v>#DIV/0!</v>
      </c>
      <c r="U851" s="25" t="e">
        <f t="shared" si="418"/>
        <v>#DIV/0!</v>
      </c>
      <c r="V851" s="25" t="e">
        <f t="shared" ref="V851:W870" si="421">IF(AND($D851&gt;0,$D851&lt;=0.88),"ПАТОЛОГИЯ",IF(AND($D851&gt;0.88,$D851&lt;=0.91),"Слабая",IF(AND($D851&gt;0.91,$D851&lt;=0.95),"Средняя",IF(AND($D851&gt;0.95,$D851&lt;=0.97),"Хорошая",IF(AND($D851&gt;0.97,$D851&lt;=1),"Высокая","ОШИБКА")))))</f>
        <v>#DIV/0!</v>
      </c>
      <c r="W851" s="25" t="e">
        <f t="shared" si="421"/>
        <v>#DIV/0!</v>
      </c>
      <c r="X851" s="25" t="e">
        <f t="shared" si="419"/>
        <v>#DIV/0!</v>
      </c>
      <c r="Y851" s="25" t="e">
        <f t="shared" ref="Y851:AC860" si="422">IF(AND($D851&gt;0,$D851&lt;=0.89),"ПАТОЛОГИЯ",IF(AND($D851&gt;0.89,$D851&lt;=0.91),"Слабая",IF(AND($D851&gt;91,$D851&lt;=0.93),"Средняя",IF(AND($D851&gt;0.93,$D851&lt;=0.96),"Хорошая",IF(AND($D851&gt;0.96,$D851&lt;=1),"Высокая","ОШИБКА")))))</f>
        <v>#DIV/0!</v>
      </c>
      <c r="Z851" s="25" t="e">
        <f t="shared" si="422"/>
        <v>#DIV/0!</v>
      </c>
      <c r="AA851" s="25" t="e">
        <f t="shared" si="422"/>
        <v>#DIV/0!</v>
      </c>
      <c r="AB851" s="25" t="e">
        <f t="shared" si="422"/>
        <v>#DIV/0!</v>
      </c>
      <c r="AC851" s="25" t="e">
        <f t="shared" si="422"/>
        <v>#DIV/0!</v>
      </c>
      <c r="AD851" s="25" t="e">
        <f t="shared" ref="AD851:AE870" si="423">IF(AND($D851&gt;0,$D851&lt;=0.9),"ПАТОЛОГИЯ",IF($D851=0.91,"Слабая",IF(AND($D851&gt;0.91,$D851&lt;=0.94),"Средняя",IF(AND($D851&gt;0.94,$D851&lt;=0.97),"Хорошая",IF(AND($D851&gt;0.97,$D851&lt;=1),"Высокая","ОШИБКА")))))</f>
        <v>#DIV/0!</v>
      </c>
      <c r="AE851" s="25" t="e">
        <f t="shared" si="423"/>
        <v>#DIV/0!</v>
      </c>
      <c r="AF851" s="25" t="e">
        <f t="shared" ref="AF851:AG870" si="424">IF(AND($D851&gt;0,$D851&lt;=0.9),"ПАТОЛОГИЯ",IF(AND($D851&gt;0.9,$D851&lt;=92),"Слабая",IF(AND($D851&gt;92,$D851&lt;=0.95),"Средняя",IF(AND($D851&gt;0.95,$D851&lt;=0.97),"Хорошая",IF(AND($D851&gt;0.97,$D851&lt;=1),"Высокая","ОШИБКА")))))</f>
        <v>#DIV/0!</v>
      </c>
      <c r="AG851" s="25" t="e">
        <f t="shared" si="424"/>
        <v>#DIV/0!</v>
      </c>
    </row>
    <row r="852" spans="1:33" x14ac:dyDescent="0.25">
      <c r="A852" s="1">
        <f>'Тулуз-Пьерон'!A856</f>
        <v>0</v>
      </c>
      <c r="B852" s="1" t="e">
        <f>AVERAGE('Тулуз-Пьерон'!H856:Q856)</f>
        <v>#DIV/0!</v>
      </c>
      <c r="C852" s="1" t="e">
        <f>AVERAGE('Тулуз-Пьерон'!R856:AA856)</f>
        <v>#DIV/0!</v>
      </c>
      <c r="D852" s="26" t="e">
        <f t="shared" si="408"/>
        <v>#DIV/0!</v>
      </c>
      <c r="E852" s="26" t="e">
        <f>STDEV('Тулуз-Пьерон'!H856:Q856)</f>
        <v>#DIV/0!</v>
      </c>
      <c r="F852" s="26" t="e">
        <f>STDEV('Тулуз-Пьерон'!R856:AA856)</f>
        <v>#DIV/0!</v>
      </c>
      <c r="G852" s="26" t="e">
        <f>SQRT(RSQ('Тулуз-Пьерон'!H856:Q856,'Тулуз-Пьерон'!R856:AA856))</f>
        <v>#DIV/0!</v>
      </c>
      <c r="J852" s="25" t="e">
        <f t="shared" si="409"/>
        <v>#DIV/0!</v>
      </c>
      <c r="K852" s="25" t="e">
        <f t="shared" si="410"/>
        <v>#DIV/0!</v>
      </c>
      <c r="L852" s="25" t="e">
        <f t="shared" si="411"/>
        <v>#DIV/0!</v>
      </c>
      <c r="M852" s="25" t="e">
        <f t="shared" si="420"/>
        <v>#DIV/0!</v>
      </c>
      <c r="N852" s="25" t="e">
        <f t="shared" si="420"/>
        <v>#DIV/0!</v>
      </c>
      <c r="O852" s="25" t="e">
        <f t="shared" si="412"/>
        <v>#DIV/0!</v>
      </c>
      <c r="P852" s="25" t="e">
        <f t="shared" si="413"/>
        <v>#DIV/0!</v>
      </c>
      <c r="Q852" s="25" t="e">
        <f t="shared" si="414"/>
        <v>#DIV/0!</v>
      </c>
      <c r="R852" s="25" t="e">
        <f t="shared" si="415"/>
        <v>#DIV/0!</v>
      </c>
      <c r="S852" s="25" t="e">
        <f t="shared" si="416"/>
        <v>#DIV/0!</v>
      </c>
      <c r="T852" s="25" t="e">
        <f t="shared" si="417"/>
        <v>#DIV/0!</v>
      </c>
      <c r="U852" s="25" t="e">
        <f t="shared" si="418"/>
        <v>#DIV/0!</v>
      </c>
      <c r="V852" s="25" t="e">
        <f t="shared" si="421"/>
        <v>#DIV/0!</v>
      </c>
      <c r="W852" s="25" t="e">
        <f t="shared" si="421"/>
        <v>#DIV/0!</v>
      </c>
      <c r="X852" s="25" t="e">
        <f t="shared" si="419"/>
        <v>#DIV/0!</v>
      </c>
      <c r="Y852" s="25" t="e">
        <f t="shared" si="422"/>
        <v>#DIV/0!</v>
      </c>
      <c r="Z852" s="25" t="e">
        <f t="shared" si="422"/>
        <v>#DIV/0!</v>
      </c>
      <c r="AA852" s="25" t="e">
        <f t="shared" si="422"/>
        <v>#DIV/0!</v>
      </c>
      <c r="AB852" s="25" t="e">
        <f t="shared" si="422"/>
        <v>#DIV/0!</v>
      </c>
      <c r="AC852" s="25" t="e">
        <f t="shared" si="422"/>
        <v>#DIV/0!</v>
      </c>
      <c r="AD852" s="25" t="e">
        <f t="shared" si="423"/>
        <v>#DIV/0!</v>
      </c>
      <c r="AE852" s="25" t="e">
        <f t="shared" si="423"/>
        <v>#DIV/0!</v>
      </c>
      <c r="AF852" s="25" t="e">
        <f t="shared" si="424"/>
        <v>#DIV/0!</v>
      </c>
      <c r="AG852" s="25" t="e">
        <f t="shared" si="424"/>
        <v>#DIV/0!</v>
      </c>
    </row>
    <row r="853" spans="1:33" x14ac:dyDescent="0.25">
      <c r="A853" s="1">
        <f>'Тулуз-Пьерон'!A857</f>
        <v>0</v>
      </c>
      <c r="B853" s="1" t="e">
        <f>AVERAGE('Тулуз-Пьерон'!H857:Q857)</f>
        <v>#DIV/0!</v>
      </c>
      <c r="C853" s="1" t="e">
        <f>AVERAGE('Тулуз-Пьерон'!R857:AA857)</f>
        <v>#DIV/0!</v>
      </c>
      <c r="D853" s="26" t="e">
        <f t="shared" si="408"/>
        <v>#DIV/0!</v>
      </c>
      <c r="E853" s="26" t="e">
        <f>STDEV('Тулуз-Пьерон'!H857:Q857)</f>
        <v>#DIV/0!</v>
      </c>
      <c r="F853" s="26" t="e">
        <f>STDEV('Тулуз-Пьерон'!R857:AA857)</f>
        <v>#DIV/0!</v>
      </c>
      <c r="G853" s="26" t="e">
        <f>SQRT(RSQ('Тулуз-Пьерон'!H857:Q857,'Тулуз-Пьерон'!R857:AA857))</f>
        <v>#DIV/0!</v>
      </c>
      <c r="J853" s="25" t="e">
        <f t="shared" si="409"/>
        <v>#DIV/0!</v>
      </c>
      <c r="K853" s="25" t="e">
        <f t="shared" si="410"/>
        <v>#DIV/0!</v>
      </c>
      <c r="L853" s="25" t="e">
        <f t="shared" si="411"/>
        <v>#DIV/0!</v>
      </c>
      <c r="M853" s="25" t="e">
        <f t="shared" si="420"/>
        <v>#DIV/0!</v>
      </c>
      <c r="N853" s="25" t="e">
        <f t="shared" si="420"/>
        <v>#DIV/0!</v>
      </c>
      <c r="O853" s="25" t="e">
        <f t="shared" si="412"/>
        <v>#DIV/0!</v>
      </c>
      <c r="P853" s="25" t="e">
        <f t="shared" si="413"/>
        <v>#DIV/0!</v>
      </c>
      <c r="Q853" s="25" t="e">
        <f t="shared" si="414"/>
        <v>#DIV/0!</v>
      </c>
      <c r="R853" s="25" t="e">
        <f t="shared" si="415"/>
        <v>#DIV/0!</v>
      </c>
      <c r="S853" s="25" t="e">
        <f t="shared" si="416"/>
        <v>#DIV/0!</v>
      </c>
      <c r="T853" s="25" t="e">
        <f t="shared" si="417"/>
        <v>#DIV/0!</v>
      </c>
      <c r="U853" s="25" t="e">
        <f t="shared" si="418"/>
        <v>#DIV/0!</v>
      </c>
      <c r="V853" s="25" t="e">
        <f t="shared" si="421"/>
        <v>#DIV/0!</v>
      </c>
      <c r="W853" s="25" t="e">
        <f t="shared" si="421"/>
        <v>#DIV/0!</v>
      </c>
      <c r="X853" s="25" t="e">
        <f t="shared" si="419"/>
        <v>#DIV/0!</v>
      </c>
      <c r="Y853" s="25" t="e">
        <f t="shared" si="422"/>
        <v>#DIV/0!</v>
      </c>
      <c r="Z853" s="25" t="e">
        <f t="shared" si="422"/>
        <v>#DIV/0!</v>
      </c>
      <c r="AA853" s="25" t="e">
        <f t="shared" si="422"/>
        <v>#DIV/0!</v>
      </c>
      <c r="AB853" s="25" t="e">
        <f t="shared" si="422"/>
        <v>#DIV/0!</v>
      </c>
      <c r="AC853" s="25" t="e">
        <f t="shared" si="422"/>
        <v>#DIV/0!</v>
      </c>
      <c r="AD853" s="25" t="e">
        <f t="shared" si="423"/>
        <v>#DIV/0!</v>
      </c>
      <c r="AE853" s="25" t="e">
        <f t="shared" si="423"/>
        <v>#DIV/0!</v>
      </c>
      <c r="AF853" s="25" t="e">
        <f t="shared" si="424"/>
        <v>#DIV/0!</v>
      </c>
      <c r="AG853" s="25" t="e">
        <f t="shared" si="424"/>
        <v>#DIV/0!</v>
      </c>
    </row>
    <row r="854" spans="1:33" x14ac:dyDescent="0.25">
      <c r="A854" s="1">
        <f>'Тулуз-Пьерон'!A858</f>
        <v>0</v>
      </c>
      <c r="B854" s="1" t="e">
        <f>AVERAGE('Тулуз-Пьерон'!H858:Q858)</f>
        <v>#DIV/0!</v>
      </c>
      <c r="C854" s="1" t="e">
        <f>AVERAGE('Тулуз-Пьерон'!R858:AA858)</f>
        <v>#DIV/0!</v>
      </c>
      <c r="D854" s="26" t="e">
        <f t="shared" si="408"/>
        <v>#DIV/0!</v>
      </c>
      <c r="E854" s="26" t="e">
        <f>STDEV('Тулуз-Пьерон'!H858:Q858)</f>
        <v>#DIV/0!</v>
      </c>
      <c r="F854" s="26" t="e">
        <f>STDEV('Тулуз-Пьерон'!R858:AA858)</f>
        <v>#DIV/0!</v>
      </c>
      <c r="G854" s="26" t="e">
        <f>SQRT(RSQ('Тулуз-Пьерон'!H858:Q858,'Тулуз-Пьерон'!R858:AA858))</f>
        <v>#DIV/0!</v>
      </c>
      <c r="J854" s="25" t="e">
        <f t="shared" si="409"/>
        <v>#DIV/0!</v>
      </c>
      <c r="K854" s="25" t="e">
        <f t="shared" si="410"/>
        <v>#DIV/0!</v>
      </c>
      <c r="L854" s="25" t="e">
        <f t="shared" si="411"/>
        <v>#DIV/0!</v>
      </c>
      <c r="M854" s="25" t="e">
        <f t="shared" si="420"/>
        <v>#DIV/0!</v>
      </c>
      <c r="N854" s="25" t="e">
        <f t="shared" si="420"/>
        <v>#DIV/0!</v>
      </c>
      <c r="O854" s="25" t="e">
        <f t="shared" si="412"/>
        <v>#DIV/0!</v>
      </c>
      <c r="P854" s="25" t="e">
        <f t="shared" si="413"/>
        <v>#DIV/0!</v>
      </c>
      <c r="Q854" s="25" t="e">
        <f t="shared" si="414"/>
        <v>#DIV/0!</v>
      </c>
      <c r="R854" s="25" t="e">
        <f t="shared" si="415"/>
        <v>#DIV/0!</v>
      </c>
      <c r="S854" s="25" t="e">
        <f t="shared" si="416"/>
        <v>#DIV/0!</v>
      </c>
      <c r="T854" s="25" t="e">
        <f t="shared" si="417"/>
        <v>#DIV/0!</v>
      </c>
      <c r="U854" s="25" t="e">
        <f t="shared" si="418"/>
        <v>#DIV/0!</v>
      </c>
      <c r="V854" s="25" t="e">
        <f t="shared" si="421"/>
        <v>#DIV/0!</v>
      </c>
      <c r="W854" s="25" t="e">
        <f t="shared" si="421"/>
        <v>#DIV/0!</v>
      </c>
      <c r="X854" s="25" t="e">
        <f t="shared" si="419"/>
        <v>#DIV/0!</v>
      </c>
      <c r="Y854" s="25" t="e">
        <f t="shared" si="422"/>
        <v>#DIV/0!</v>
      </c>
      <c r="Z854" s="25" t="e">
        <f t="shared" si="422"/>
        <v>#DIV/0!</v>
      </c>
      <c r="AA854" s="25" t="e">
        <f t="shared" si="422"/>
        <v>#DIV/0!</v>
      </c>
      <c r="AB854" s="25" t="e">
        <f t="shared" si="422"/>
        <v>#DIV/0!</v>
      </c>
      <c r="AC854" s="25" t="e">
        <f t="shared" si="422"/>
        <v>#DIV/0!</v>
      </c>
      <c r="AD854" s="25" t="e">
        <f t="shared" si="423"/>
        <v>#DIV/0!</v>
      </c>
      <c r="AE854" s="25" t="e">
        <f t="shared" si="423"/>
        <v>#DIV/0!</v>
      </c>
      <c r="AF854" s="25" t="e">
        <f t="shared" si="424"/>
        <v>#DIV/0!</v>
      </c>
      <c r="AG854" s="25" t="e">
        <f t="shared" si="424"/>
        <v>#DIV/0!</v>
      </c>
    </row>
    <row r="855" spans="1:33" x14ac:dyDescent="0.25">
      <c r="A855" s="1">
        <f>'Тулуз-Пьерон'!A859</f>
        <v>0</v>
      </c>
      <c r="B855" s="1" t="e">
        <f>AVERAGE('Тулуз-Пьерон'!H859:Q859)</f>
        <v>#DIV/0!</v>
      </c>
      <c r="C855" s="1" t="e">
        <f>AVERAGE('Тулуз-Пьерон'!R859:AA859)</f>
        <v>#DIV/0!</v>
      </c>
      <c r="D855" s="26" t="e">
        <f t="shared" si="408"/>
        <v>#DIV/0!</v>
      </c>
      <c r="E855" s="26" t="e">
        <f>STDEV('Тулуз-Пьерон'!H859:Q859)</f>
        <v>#DIV/0!</v>
      </c>
      <c r="F855" s="26" t="e">
        <f>STDEV('Тулуз-Пьерон'!R859:AA859)</f>
        <v>#DIV/0!</v>
      </c>
      <c r="G855" s="26" t="e">
        <f>SQRT(RSQ('Тулуз-Пьерон'!H859:Q859,'Тулуз-Пьерон'!R859:AA859))</f>
        <v>#DIV/0!</v>
      </c>
      <c r="J855" s="25" t="e">
        <f t="shared" si="409"/>
        <v>#DIV/0!</v>
      </c>
      <c r="K855" s="25" t="e">
        <f t="shared" si="410"/>
        <v>#DIV/0!</v>
      </c>
      <c r="L855" s="25" t="e">
        <f t="shared" si="411"/>
        <v>#DIV/0!</v>
      </c>
      <c r="M855" s="25" t="e">
        <f t="shared" si="420"/>
        <v>#DIV/0!</v>
      </c>
      <c r="N855" s="25" t="e">
        <f t="shared" si="420"/>
        <v>#DIV/0!</v>
      </c>
      <c r="O855" s="25" t="e">
        <f t="shared" si="412"/>
        <v>#DIV/0!</v>
      </c>
      <c r="P855" s="25" t="e">
        <f t="shared" si="413"/>
        <v>#DIV/0!</v>
      </c>
      <c r="Q855" s="25" t="e">
        <f t="shared" si="414"/>
        <v>#DIV/0!</v>
      </c>
      <c r="R855" s="25" t="e">
        <f t="shared" si="415"/>
        <v>#DIV/0!</v>
      </c>
      <c r="S855" s="25" t="e">
        <f t="shared" si="416"/>
        <v>#DIV/0!</v>
      </c>
      <c r="T855" s="25" t="e">
        <f t="shared" si="417"/>
        <v>#DIV/0!</v>
      </c>
      <c r="U855" s="25" t="e">
        <f t="shared" si="418"/>
        <v>#DIV/0!</v>
      </c>
      <c r="V855" s="25" t="e">
        <f t="shared" si="421"/>
        <v>#DIV/0!</v>
      </c>
      <c r="W855" s="25" t="e">
        <f t="shared" si="421"/>
        <v>#DIV/0!</v>
      </c>
      <c r="X855" s="25" t="e">
        <f t="shared" si="419"/>
        <v>#DIV/0!</v>
      </c>
      <c r="Y855" s="25" t="e">
        <f t="shared" si="422"/>
        <v>#DIV/0!</v>
      </c>
      <c r="Z855" s="25" t="e">
        <f t="shared" si="422"/>
        <v>#DIV/0!</v>
      </c>
      <c r="AA855" s="25" t="e">
        <f t="shared" si="422"/>
        <v>#DIV/0!</v>
      </c>
      <c r="AB855" s="25" t="e">
        <f t="shared" si="422"/>
        <v>#DIV/0!</v>
      </c>
      <c r="AC855" s="25" t="e">
        <f t="shared" si="422"/>
        <v>#DIV/0!</v>
      </c>
      <c r="AD855" s="25" t="e">
        <f t="shared" si="423"/>
        <v>#DIV/0!</v>
      </c>
      <c r="AE855" s="25" t="e">
        <f t="shared" si="423"/>
        <v>#DIV/0!</v>
      </c>
      <c r="AF855" s="25" t="e">
        <f t="shared" si="424"/>
        <v>#DIV/0!</v>
      </c>
      <c r="AG855" s="25" t="e">
        <f t="shared" si="424"/>
        <v>#DIV/0!</v>
      </c>
    </row>
    <row r="856" spans="1:33" x14ac:dyDescent="0.25">
      <c r="A856" s="1">
        <f>'Тулуз-Пьерон'!A860</f>
        <v>0</v>
      </c>
      <c r="B856" s="1" t="e">
        <f>AVERAGE('Тулуз-Пьерон'!H860:Q860)</f>
        <v>#DIV/0!</v>
      </c>
      <c r="C856" s="1" t="e">
        <f>AVERAGE('Тулуз-Пьерон'!R860:AA860)</f>
        <v>#DIV/0!</v>
      </c>
      <c r="D856" s="26" t="e">
        <f t="shared" si="408"/>
        <v>#DIV/0!</v>
      </c>
      <c r="E856" s="26" t="e">
        <f>STDEV('Тулуз-Пьерон'!H860:Q860)</f>
        <v>#DIV/0!</v>
      </c>
      <c r="F856" s="26" t="e">
        <f>STDEV('Тулуз-Пьерон'!R860:AA860)</f>
        <v>#DIV/0!</v>
      </c>
      <c r="G856" s="26" t="e">
        <f>SQRT(RSQ('Тулуз-Пьерон'!H860:Q860,'Тулуз-Пьерон'!R860:AA860))</f>
        <v>#DIV/0!</v>
      </c>
      <c r="J856" s="25" t="e">
        <f t="shared" si="409"/>
        <v>#DIV/0!</v>
      </c>
      <c r="K856" s="25" t="e">
        <f t="shared" si="410"/>
        <v>#DIV/0!</v>
      </c>
      <c r="L856" s="25" t="e">
        <f t="shared" si="411"/>
        <v>#DIV/0!</v>
      </c>
      <c r="M856" s="25" t="e">
        <f t="shared" si="420"/>
        <v>#DIV/0!</v>
      </c>
      <c r="N856" s="25" t="e">
        <f t="shared" si="420"/>
        <v>#DIV/0!</v>
      </c>
      <c r="O856" s="25" t="e">
        <f t="shared" si="412"/>
        <v>#DIV/0!</v>
      </c>
      <c r="P856" s="25" t="e">
        <f t="shared" si="413"/>
        <v>#DIV/0!</v>
      </c>
      <c r="Q856" s="25" t="e">
        <f t="shared" si="414"/>
        <v>#DIV/0!</v>
      </c>
      <c r="R856" s="25" t="e">
        <f t="shared" si="415"/>
        <v>#DIV/0!</v>
      </c>
      <c r="S856" s="25" t="e">
        <f t="shared" si="416"/>
        <v>#DIV/0!</v>
      </c>
      <c r="T856" s="25" t="e">
        <f t="shared" si="417"/>
        <v>#DIV/0!</v>
      </c>
      <c r="U856" s="25" t="e">
        <f t="shared" si="418"/>
        <v>#DIV/0!</v>
      </c>
      <c r="V856" s="25" t="e">
        <f t="shared" si="421"/>
        <v>#DIV/0!</v>
      </c>
      <c r="W856" s="25" t="e">
        <f t="shared" si="421"/>
        <v>#DIV/0!</v>
      </c>
      <c r="X856" s="25" t="e">
        <f t="shared" si="419"/>
        <v>#DIV/0!</v>
      </c>
      <c r="Y856" s="25" t="e">
        <f t="shared" si="422"/>
        <v>#DIV/0!</v>
      </c>
      <c r="Z856" s="25" t="e">
        <f t="shared" si="422"/>
        <v>#DIV/0!</v>
      </c>
      <c r="AA856" s="25" t="e">
        <f t="shared" si="422"/>
        <v>#DIV/0!</v>
      </c>
      <c r="AB856" s="25" t="e">
        <f t="shared" si="422"/>
        <v>#DIV/0!</v>
      </c>
      <c r="AC856" s="25" t="e">
        <f t="shared" si="422"/>
        <v>#DIV/0!</v>
      </c>
      <c r="AD856" s="25" t="e">
        <f t="shared" si="423"/>
        <v>#DIV/0!</v>
      </c>
      <c r="AE856" s="25" t="e">
        <f t="shared" si="423"/>
        <v>#DIV/0!</v>
      </c>
      <c r="AF856" s="25" t="e">
        <f t="shared" si="424"/>
        <v>#DIV/0!</v>
      </c>
      <c r="AG856" s="25" t="e">
        <f t="shared" si="424"/>
        <v>#DIV/0!</v>
      </c>
    </row>
    <row r="857" spans="1:33" x14ac:dyDescent="0.25">
      <c r="A857" s="1">
        <f>'Тулуз-Пьерон'!A861</f>
        <v>0</v>
      </c>
      <c r="B857" s="1" t="e">
        <f>AVERAGE('Тулуз-Пьерон'!H861:Q861)</f>
        <v>#DIV/0!</v>
      </c>
      <c r="C857" s="1" t="e">
        <f>AVERAGE('Тулуз-Пьерон'!R861:AA861)</f>
        <v>#DIV/0!</v>
      </c>
      <c r="D857" s="26" t="e">
        <f t="shared" si="408"/>
        <v>#DIV/0!</v>
      </c>
      <c r="E857" s="26" t="e">
        <f>STDEV('Тулуз-Пьерон'!H861:Q861)</f>
        <v>#DIV/0!</v>
      </c>
      <c r="F857" s="26" t="e">
        <f>STDEV('Тулуз-Пьерон'!R861:AA861)</f>
        <v>#DIV/0!</v>
      </c>
      <c r="G857" s="26" t="e">
        <f>SQRT(RSQ('Тулуз-Пьерон'!H861:Q861,'Тулуз-Пьерон'!R861:AA861))</f>
        <v>#DIV/0!</v>
      </c>
      <c r="J857" s="25" t="e">
        <f t="shared" si="409"/>
        <v>#DIV/0!</v>
      </c>
      <c r="K857" s="25" t="e">
        <f t="shared" si="410"/>
        <v>#DIV/0!</v>
      </c>
      <c r="L857" s="25" t="e">
        <f t="shared" si="411"/>
        <v>#DIV/0!</v>
      </c>
      <c r="M857" s="25" t="e">
        <f t="shared" si="420"/>
        <v>#DIV/0!</v>
      </c>
      <c r="N857" s="25" t="e">
        <f t="shared" si="420"/>
        <v>#DIV/0!</v>
      </c>
      <c r="O857" s="25" t="e">
        <f t="shared" si="412"/>
        <v>#DIV/0!</v>
      </c>
      <c r="P857" s="25" t="e">
        <f t="shared" si="413"/>
        <v>#DIV/0!</v>
      </c>
      <c r="Q857" s="25" t="e">
        <f t="shared" si="414"/>
        <v>#DIV/0!</v>
      </c>
      <c r="R857" s="25" t="e">
        <f t="shared" si="415"/>
        <v>#DIV/0!</v>
      </c>
      <c r="S857" s="25" t="e">
        <f t="shared" si="416"/>
        <v>#DIV/0!</v>
      </c>
      <c r="T857" s="25" t="e">
        <f t="shared" si="417"/>
        <v>#DIV/0!</v>
      </c>
      <c r="U857" s="25" t="e">
        <f t="shared" si="418"/>
        <v>#DIV/0!</v>
      </c>
      <c r="V857" s="25" t="e">
        <f t="shared" si="421"/>
        <v>#DIV/0!</v>
      </c>
      <c r="W857" s="25" t="e">
        <f t="shared" si="421"/>
        <v>#DIV/0!</v>
      </c>
      <c r="X857" s="25" t="e">
        <f t="shared" si="419"/>
        <v>#DIV/0!</v>
      </c>
      <c r="Y857" s="25" t="e">
        <f t="shared" si="422"/>
        <v>#DIV/0!</v>
      </c>
      <c r="Z857" s="25" t="e">
        <f t="shared" si="422"/>
        <v>#DIV/0!</v>
      </c>
      <c r="AA857" s="25" t="e">
        <f t="shared" si="422"/>
        <v>#DIV/0!</v>
      </c>
      <c r="AB857" s="25" t="e">
        <f t="shared" si="422"/>
        <v>#DIV/0!</v>
      </c>
      <c r="AC857" s="25" t="e">
        <f t="shared" si="422"/>
        <v>#DIV/0!</v>
      </c>
      <c r="AD857" s="25" t="e">
        <f t="shared" si="423"/>
        <v>#DIV/0!</v>
      </c>
      <c r="AE857" s="25" t="e">
        <f t="shared" si="423"/>
        <v>#DIV/0!</v>
      </c>
      <c r="AF857" s="25" t="e">
        <f t="shared" si="424"/>
        <v>#DIV/0!</v>
      </c>
      <c r="AG857" s="25" t="e">
        <f t="shared" si="424"/>
        <v>#DIV/0!</v>
      </c>
    </row>
    <row r="858" spans="1:33" x14ac:dyDescent="0.25">
      <c r="A858" s="1">
        <f>'Тулуз-Пьерон'!A862</f>
        <v>0</v>
      </c>
      <c r="B858" s="1" t="e">
        <f>AVERAGE('Тулуз-Пьерон'!H862:Q862)</f>
        <v>#DIV/0!</v>
      </c>
      <c r="C858" s="1" t="e">
        <f>AVERAGE('Тулуз-Пьерон'!R862:AA862)</f>
        <v>#DIV/0!</v>
      </c>
      <c r="D858" s="26" t="e">
        <f t="shared" si="408"/>
        <v>#DIV/0!</v>
      </c>
      <c r="E858" s="26" t="e">
        <f>STDEV('Тулуз-Пьерон'!H862:Q862)</f>
        <v>#DIV/0!</v>
      </c>
      <c r="F858" s="26" t="e">
        <f>STDEV('Тулуз-Пьерон'!R862:AA862)</f>
        <v>#DIV/0!</v>
      </c>
      <c r="G858" s="26" t="e">
        <f>SQRT(RSQ('Тулуз-Пьерон'!H862:Q862,'Тулуз-Пьерон'!R862:AA862))</f>
        <v>#DIV/0!</v>
      </c>
      <c r="J858" s="25" t="e">
        <f t="shared" si="409"/>
        <v>#DIV/0!</v>
      </c>
      <c r="K858" s="25" t="e">
        <f t="shared" si="410"/>
        <v>#DIV/0!</v>
      </c>
      <c r="L858" s="25" t="e">
        <f t="shared" si="411"/>
        <v>#DIV/0!</v>
      </c>
      <c r="M858" s="25" t="e">
        <f t="shared" si="420"/>
        <v>#DIV/0!</v>
      </c>
      <c r="N858" s="25" t="e">
        <f t="shared" si="420"/>
        <v>#DIV/0!</v>
      </c>
      <c r="O858" s="25" t="e">
        <f t="shared" si="412"/>
        <v>#DIV/0!</v>
      </c>
      <c r="P858" s="25" t="e">
        <f t="shared" si="413"/>
        <v>#DIV/0!</v>
      </c>
      <c r="Q858" s="25" t="e">
        <f t="shared" si="414"/>
        <v>#DIV/0!</v>
      </c>
      <c r="R858" s="25" t="e">
        <f t="shared" si="415"/>
        <v>#DIV/0!</v>
      </c>
      <c r="S858" s="25" t="e">
        <f t="shared" si="416"/>
        <v>#DIV/0!</v>
      </c>
      <c r="T858" s="25" t="e">
        <f t="shared" si="417"/>
        <v>#DIV/0!</v>
      </c>
      <c r="U858" s="25" t="e">
        <f t="shared" si="418"/>
        <v>#DIV/0!</v>
      </c>
      <c r="V858" s="25" t="e">
        <f t="shared" si="421"/>
        <v>#DIV/0!</v>
      </c>
      <c r="W858" s="25" t="e">
        <f t="shared" si="421"/>
        <v>#DIV/0!</v>
      </c>
      <c r="X858" s="25" t="e">
        <f t="shared" si="419"/>
        <v>#DIV/0!</v>
      </c>
      <c r="Y858" s="25" t="e">
        <f t="shared" si="422"/>
        <v>#DIV/0!</v>
      </c>
      <c r="Z858" s="25" t="e">
        <f t="shared" si="422"/>
        <v>#DIV/0!</v>
      </c>
      <c r="AA858" s="25" t="e">
        <f t="shared" si="422"/>
        <v>#DIV/0!</v>
      </c>
      <c r="AB858" s="25" t="e">
        <f t="shared" si="422"/>
        <v>#DIV/0!</v>
      </c>
      <c r="AC858" s="25" t="e">
        <f t="shared" si="422"/>
        <v>#DIV/0!</v>
      </c>
      <c r="AD858" s="25" t="e">
        <f t="shared" si="423"/>
        <v>#DIV/0!</v>
      </c>
      <c r="AE858" s="25" t="e">
        <f t="shared" si="423"/>
        <v>#DIV/0!</v>
      </c>
      <c r="AF858" s="25" t="e">
        <f t="shared" si="424"/>
        <v>#DIV/0!</v>
      </c>
      <c r="AG858" s="25" t="e">
        <f t="shared" si="424"/>
        <v>#DIV/0!</v>
      </c>
    </row>
    <row r="859" spans="1:33" x14ac:dyDescent="0.25">
      <c r="A859" s="1">
        <f>'Тулуз-Пьерон'!A863</f>
        <v>0</v>
      </c>
      <c r="B859" s="1" t="e">
        <f>AVERAGE('Тулуз-Пьерон'!H863:Q863)</f>
        <v>#DIV/0!</v>
      </c>
      <c r="C859" s="1" t="e">
        <f>AVERAGE('Тулуз-Пьерон'!R863:AA863)</f>
        <v>#DIV/0!</v>
      </c>
      <c r="D859" s="26" t="e">
        <f t="shared" si="408"/>
        <v>#DIV/0!</v>
      </c>
      <c r="E859" s="26" t="e">
        <f>STDEV('Тулуз-Пьерон'!H863:Q863)</f>
        <v>#DIV/0!</v>
      </c>
      <c r="F859" s="26" t="e">
        <f>STDEV('Тулуз-Пьерон'!R863:AA863)</f>
        <v>#DIV/0!</v>
      </c>
      <c r="G859" s="26" t="e">
        <f>SQRT(RSQ('Тулуз-Пьерон'!H863:Q863,'Тулуз-Пьерон'!R863:AA863))</f>
        <v>#DIV/0!</v>
      </c>
      <c r="J859" s="25" t="e">
        <f t="shared" si="409"/>
        <v>#DIV/0!</v>
      </c>
      <c r="K859" s="25" t="e">
        <f t="shared" si="410"/>
        <v>#DIV/0!</v>
      </c>
      <c r="L859" s="25" t="e">
        <f t="shared" si="411"/>
        <v>#DIV/0!</v>
      </c>
      <c r="M859" s="25" t="e">
        <f t="shared" si="420"/>
        <v>#DIV/0!</v>
      </c>
      <c r="N859" s="25" t="e">
        <f t="shared" si="420"/>
        <v>#DIV/0!</v>
      </c>
      <c r="O859" s="25" t="e">
        <f t="shared" si="412"/>
        <v>#DIV/0!</v>
      </c>
      <c r="P859" s="25" t="e">
        <f t="shared" si="413"/>
        <v>#DIV/0!</v>
      </c>
      <c r="Q859" s="25" t="e">
        <f t="shared" si="414"/>
        <v>#DIV/0!</v>
      </c>
      <c r="R859" s="25" t="e">
        <f t="shared" si="415"/>
        <v>#DIV/0!</v>
      </c>
      <c r="S859" s="25" t="e">
        <f t="shared" si="416"/>
        <v>#DIV/0!</v>
      </c>
      <c r="T859" s="25" t="e">
        <f t="shared" si="417"/>
        <v>#DIV/0!</v>
      </c>
      <c r="U859" s="25" t="e">
        <f t="shared" si="418"/>
        <v>#DIV/0!</v>
      </c>
      <c r="V859" s="25" t="e">
        <f t="shared" si="421"/>
        <v>#DIV/0!</v>
      </c>
      <c r="W859" s="25" t="e">
        <f t="shared" si="421"/>
        <v>#DIV/0!</v>
      </c>
      <c r="X859" s="25" t="e">
        <f t="shared" si="419"/>
        <v>#DIV/0!</v>
      </c>
      <c r="Y859" s="25" t="e">
        <f t="shared" si="422"/>
        <v>#DIV/0!</v>
      </c>
      <c r="Z859" s="25" t="e">
        <f t="shared" si="422"/>
        <v>#DIV/0!</v>
      </c>
      <c r="AA859" s="25" t="e">
        <f t="shared" si="422"/>
        <v>#DIV/0!</v>
      </c>
      <c r="AB859" s="25" t="e">
        <f t="shared" si="422"/>
        <v>#DIV/0!</v>
      </c>
      <c r="AC859" s="25" t="e">
        <f t="shared" si="422"/>
        <v>#DIV/0!</v>
      </c>
      <c r="AD859" s="25" t="e">
        <f t="shared" si="423"/>
        <v>#DIV/0!</v>
      </c>
      <c r="AE859" s="25" t="e">
        <f t="shared" si="423"/>
        <v>#DIV/0!</v>
      </c>
      <c r="AF859" s="25" t="e">
        <f t="shared" si="424"/>
        <v>#DIV/0!</v>
      </c>
      <c r="AG859" s="25" t="e">
        <f t="shared" si="424"/>
        <v>#DIV/0!</v>
      </c>
    </row>
    <row r="860" spans="1:33" x14ac:dyDescent="0.25">
      <c r="A860" s="1">
        <f>'Тулуз-Пьерон'!A864</f>
        <v>0</v>
      </c>
      <c r="B860" s="1" t="e">
        <f>AVERAGE('Тулуз-Пьерон'!H864:Q864)</f>
        <v>#DIV/0!</v>
      </c>
      <c r="C860" s="1" t="e">
        <f>AVERAGE('Тулуз-Пьерон'!R864:AA864)</f>
        <v>#DIV/0!</v>
      </c>
      <c r="D860" s="26" t="e">
        <f t="shared" si="408"/>
        <v>#DIV/0!</v>
      </c>
      <c r="E860" s="26" t="e">
        <f>STDEV('Тулуз-Пьерон'!H864:Q864)</f>
        <v>#DIV/0!</v>
      </c>
      <c r="F860" s="26" t="e">
        <f>STDEV('Тулуз-Пьерон'!R864:AA864)</f>
        <v>#DIV/0!</v>
      </c>
      <c r="G860" s="26" t="e">
        <f>SQRT(RSQ('Тулуз-Пьерон'!H864:Q864,'Тулуз-Пьерон'!R864:AA864))</f>
        <v>#DIV/0!</v>
      </c>
      <c r="J860" s="25" t="e">
        <f t="shared" si="409"/>
        <v>#DIV/0!</v>
      </c>
      <c r="K860" s="25" t="e">
        <f t="shared" si="410"/>
        <v>#DIV/0!</v>
      </c>
      <c r="L860" s="25" t="e">
        <f t="shared" si="411"/>
        <v>#DIV/0!</v>
      </c>
      <c r="M860" s="25" t="e">
        <f t="shared" si="420"/>
        <v>#DIV/0!</v>
      </c>
      <c r="N860" s="25" t="e">
        <f t="shared" si="420"/>
        <v>#DIV/0!</v>
      </c>
      <c r="O860" s="25" t="e">
        <f t="shared" si="412"/>
        <v>#DIV/0!</v>
      </c>
      <c r="P860" s="25" t="e">
        <f t="shared" si="413"/>
        <v>#DIV/0!</v>
      </c>
      <c r="Q860" s="25" t="e">
        <f t="shared" si="414"/>
        <v>#DIV/0!</v>
      </c>
      <c r="R860" s="25" t="e">
        <f t="shared" si="415"/>
        <v>#DIV/0!</v>
      </c>
      <c r="S860" s="25" t="e">
        <f t="shared" si="416"/>
        <v>#DIV/0!</v>
      </c>
      <c r="T860" s="25" t="e">
        <f t="shared" si="417"/>
        <v>#DIV/0!</v>
      </c>
      <c r="U860" s="25" t="e">
        <f t="shared" si="418"/>
        <v>#DIV/0!</v>
      </c>
      <c r="V860" s="25" t="e">
        <f t="shared" si="421"/>
        <v>#DIV/0!</v>
      </c>
      <c r="W860" s="25" t="e">
        <f t="shared" si="421"/>
        <v>#DIV/0!</v>
      </c>
      <c r="X860" s="25" t="e">
        <f t="shared" si="419"/>
        <v>#DIV/0!</v>
      </c>
      <c r="Y860" s="25" t="e">
        <f t="shared" si="422"/>
        <v>#DIV/0!</v>
      </c>
      <c r="Z860" s="25" t="e">
        <f t="shared" si="422"/>
        <v>#DIV/0!</v>
      </c>
      <c r="AA860" s="25" t="e">
        <f t="shared" si="422"/>
        <v>#DIV/0!</v>
      </c>
      <c r="AB860" s="25" t="e">
        <f t="shared" si="422"/>
        <v>#DIV/0!</v>
      </c>
      <c r="AC860" s="25" t="e">
        <f t="shared" si="422"/>
        <v>#DIV/0!</v>
      </c>
      <c r="AD860" s="25" t="e">
        <f t="shared" si="423"/>
        <v>#DIV/0!</v>
      </c>
      <c r="AE860" s="25" t="e">
        <f t="shared" si="423"/>
        <v>#DIV/0!</v>
      </c>
      <c r="AF860" s="25" t="e">
        <f t="shared" si="424"/>
        <v>#DIV/0!</v>
      </c>
      <c r="AG860" s="25" t="e">
        <f t="shared" si="424"/>
        <v>#DIV/0!</v>
      </c>
    </row>
    <row r="861" spans="1:33" x14ac:dyDescent="0.25">
      <c r="A861" s="1">
        <f>'Тулуз-Пьерон'!A865</f>
        <v>0</v>
      </c>
      <c r="B861" s="1" t="e">
        <f>AVERAGE('Тулуз-Пьерон'!H865:Q865)</f>
        <v>#DIV/0!</v>
      </c>
      <c r="C861" s="1" t="e">
        <f>AVERAGE('Тулуз-Пьерон'!R865:AA865)</f>
        <v>#DIV/0!</v>
      </c>
      <c r="D861" s="26" t="e">
        <f t="shared" si="408"/>
        <v>#DIV/0!</v>
      </c>
      <c r="E861" s="26" t="e">
        <f>STDEV('Тулуз-Пьерон'!H865:Q865)</f>
        <v>#DIV/0!</v>
      </c>
      <c r="F861" s="26" t="e">
        <f>STDEV('Тулуз-Пьерон'!R865:AA865)</f>
        <v>#DIV/0!</v>
      </c>
      <c r="G861" s="26" t="e">
        <f>SQRT(RSQ('Тулуз-Пьерон'!H865:Q865,'Тулуз-Пьерон'!R865:AA865))</f>
        <v>#DIV/0!</v>
      </c>
      <c r="J861" s="25" t="e">
        <f t="shared" si="409"/>
        <v>#DIV/0!</v>
      </c>
      <c r="K861" s="25" t="e">
        <f t="shared" si="410"/>
        <v>#DIV/0!</v>
      </c>
      <c r="L861" s="25" t="e">
        <f t="shared" si="411"/>
        <v>#DIV/0!</v>
      </c>
      <c r="M861" s="25" t="e">
        <f t="shared" si="420"/>
        <v>#DIV/0!</v>
      </c>
      <c r="N861" s="25" t="e">
        <f t="shared" si="420"/>
        <v>#DIV/0!</v>
      </c>
      <c r="O861" s="25" t="e">
        <f t="shared" si="412"/>
        <v>#DIV/0!</v>
      </c>
      <c r="P861" s="25" t="e">
        <f t="shared" si="413"/>
        <v>#DIV/0!</v>
      </c>
      <c r="Q861" s="25" t="e">
        <f t="shared" si="414"/>
        <v>#DIV/0!</v>
      </c>
      <c r="R861" s="25" t="e">
        <f t="shared" si="415"/>
        <v>#DIV/0!</v>
      </c>
      <c r="S861" s="25" t="e">
        <f t="shared" si="416"/>
        <v>#DIV/0!</v>
      </c>
      <c r="T861" s="25" t="e">
        <f t="shared" si="417"/>
        <v>#DIV/0!</v>
      </c>
      <c r="U861" s="25" t="e">
        <f t="shared" si="418"/>
        <v>#DIV/0!</v>
      </c>
      <c r="V861" s="25" t="e">
        <f t="shared" si="421"/>
        <v>#DIV/0!</v>
      </c>
      <c r="W861" s="25" t="e">
        <f t="shared" si="421"/>
        <v>#DIV/0!</v>
      </c>
      <c r="X861" s="25" t="e">
        <f t="shared" si="419"/>
        <v>#DIV/0!</v>
      </c>
      <c r="Y861" s="25" t="e">
        <f t="shared" ref="Y861:AC870" si="425">IF(AND($D861&gt;0,$D861&lt;=0.89),"ПАТОЛОГИЯ",IF(AND($D861&gt;0.89,$D861&lt;=0.91),"Слабая",IF(AND($D861&gt;91,$D861&lt;=0.93),"Средняя",IF(AND($D861&gt;0.93,$D861&lt;=0.96),"Хорошая",IF(AND($D861&gt;0.96,$D861&lt;=1),"Высокая","ОШИБКА")))))</f>
        <v>#DIV/0!</v>
      </c>
      <c r="Z861" s="25" t="e">
        <f t="shared" si="425"/>
        <v>#DIV/0!</v>
      </c>
      <c r="AA861" s="25" t="e">
        <f t="shared" si="425"/>
        <v>#DIV/0!</v>
      </c>
      <c r="AB861" s="25" t="e">
        <f t="shared" si="425"/>
        <v>#DIV/0!</v>
      </c>
      <c r="AC861" s="25" t="e">
        <f t="shared" si="425"/>
        <v>#DIV/0!</v>
      </c>
      <c r="AD861" s="25" t="e">
        <f t="shared" si="423"/>
        <v>#DIV/0!</v>
      </c>
      <c r="AE861" s="25" t="e">
        <f t="shared" si="423"/>
        <v>#DIV/0!</v>
      </c>
      <c r="AF861" s="25" t="e">
        <f t="shared" si="424"/>
        <v>#DIV/0!</v>
      </c>
      <c r="AG861" s="25" t="e">
        <f t="shared" si="424"/>
        <v>#DIV/0!</v>
      </c>
    </row>
    <row r="862" spans="1:33" x14ac:dyDescent="0.25">
      <c r="A862" s="1">
        <f>'Тулуз-Пьерон'!A866</f>
        <v>0</v>
      </c>
      <c r="B862" s="1" t="e">
        <f>AVERAGE('Тулуз-Пьерон'!H866:Q866)</f>
        <v>#DIV/0!</v>
      </c>
      <c r="C862" s="1" t="e">
        <f>AVERAGE('Тулуз-Пьерон'!R866:AA866)</f>
        <v>#DIV/0!</v>
      </c>
      <c r="D862" s="26" t="e">
        <f t="shared" si="408"/>
        <v>#DIV/0!</v>
      </c>
      <c r="E862" s="26" t="e">
        <f>STDEV('Тулуз-Пьерон'!H866:Q866)</f>
        <v>#DIV/0!</v>
      </c>
      <c r="F862" s="26" t="e">
        <f>STDEV('Тулуз-Пьерон'!R866:AA866)</f>
        <v>#DIV/0!</v>
      </c>
      <c r="G862" s="26" t="e">
        <f>SQRT(RSQ('Тулуз-Пьерон'!H866:Q866,'Тулуз-Пьерон'!R866:AA866))</f>
        <v>#DIV/0!</v>
      </c>
      <c r="J862" s="25" t="e">
        <f t="shared" si="409"/>
        <v>#DIV/0!</v>
      </c>
      <c r="K862" s="25" t="e">
        <f t="shared" si="410"/>
        <v>#DIV/0!</v>
      </c>
      <c r="L862" s="25" t="e">
        <f t="shared" si="411"/>
        <v>#DIV/0!</v>
      </c>
      <c r="M862" s="25" t="e">
        <f t="shared" si="420"/>
        <v>#DIV/0!</v>
      </c>
      <c r="N862" s="25" t="e">
        <f t="shared" si="420"/>
        <v>#DIV/0!</v>
      </c>
      <c r="O862" s="25" t="e">
        <f t="shared" si="412"/>
        <v>#DIV/0!</v>
      </c>
      <c r="P862" s="25" t="e">
        <f t="shared" si="413"/>
        <v>#DIV/0!</v>
      </c>
      <c r="Q862" s="25" t="e">
        <f t="shared" si="414"/>
        <v>#DIV/0!</v>
      </c>
      <c r="R862" s="25" t="e">
        <f t="shared" si="415"/>
        <v>#DIV/0!</v>
      </c>
      <c r="S862" s="25" t="e">
        <f t="shared" si="416"/>
        <v>#DIV/0!</v>
      </c>
      <c r="T862" s="25" t="e">
        <f t="shared" si="417"/>
        <v>#DIV/0!</v>
      </c>
      <c r="U862" s="25" t="e">
        <f t="shared" si="418"/>
        <v>#DIV/0!</v>
      </c>
      <c r="V862" s="25" t="e">
        <f t="shared" si="421"/>
        <v>#DIV/0!</v>
      </c>
      <c r="W862" s="25" t="e">
        <f t="shared" si="421"/>
        <v>#DIV/0!</v>
      </c>
      <c r="X862" s="25" t="e">
        <f t="shared" si="419"/>
        <v>#DIV/0!</v>
      </c>
      <c r="Y862" s="25" t="e">
        <f t="shared" si="425"/>
        <v>#DIV/0!</v>
      </c>
      <c r="Z862" s="25" t="e">
        <f t="shared" si="425"/>
        <v>#DIV/0!</v>
      </c>
      <c r="AA862" s="25" t="e">
        <f t="shared" si="425"/>
        <v>#DIV/0!</v>
      </c>
      <c r="AB862" s="25" t="e">
        <f t="shared" si="425"/>
        <v>#DIV/0!</v>
      </c>
      <c r="AC862" s="25" t="e">
        <f t="shared" si="425"/>
        <v>#DIV/0!</v>
      </c>
      <c r="AD862" s="25" t="e">
        <f t="shared" si="423"/>
        <v>#DIV/0!</v>
      </c>
      <c r="AE862" s="25" t="e">
        <f t="shared" si="423"/>
        <v>#DIV/0!</v>
      </c>
      <c r="AF862" s="25" t="e">
        <f t="shared" si="424"/>
        <v>#DIV/0!</v>
      </c>
      <c r="AG862" s="25" t="e">
        <f t="shared" si="424"/>
        <v>#DIV/0!</v>
      </c>
    </row>
    <row r="863" spans="1:33" x14ac:dyDescent="0.25">
      <c r="A863" s="1">
        <f>'Тулуз-Пьерон'!A867</f>
        <v>0</v>
      </c>
      <c r="B863" s="1" t="e">
        <f>AVERAGE('Тулуз-Пьерон'!H867:Q867)</f>
        <v>#DIV/0!</v>
      </c>
      <c r="C863" s="1" t="e">
        <f>AVERAGE('Тулуз-Пьерон'!R867:AA867)</f>
        <v>#DIV/0!</v>
      </c>
      <c r="D863" s="26" t="e">
        <f t="shared" si="408"/>
        <v>#DIV/0!</v>
      </c>
      <c r="E863" s="26" t="e">
        <f>STDEV('Тулуз-Пьерон'!H867:Q867)</f>
        <v>#DIV/0!</v>
      </c>
      <c r="F863" s="26" t="e">
        <f>STDEV('Тулуз-Пьерон'!R867:AA867)</f>
        <v>#DIV/0!</v>
      </c>
      <c r="G863" s="26" t="e">
        <f>SQRT(RSQ('Тулуз-Пьерон'!H867:Q867,'Тулуз-Пьерон'!R867:AA867))</f>
        <v>#DIV/0!</v>
      </c>
      <c r="J863" s="25" t="e">
        <f t="shared" si="409"/>
        <v>#DIV/0!</v>
      </c>
      <c r="K863" s="25" t="e">
        <f t="shared" si="410"/>
        <v>#DIV/0!</v>
      </c>
      <c r="L863" s="25" t="e">
        <f t="shared" si="411"/>
        <v>#DIV/0!</v>
      </c>
      <c r="M863" s="25" t="e">
        <f t="shared" si="420"/>
        <v>#DIV/0!</v>
      </c>
      <c r="N863" s="25" t="e">
        <f t="shared" si="420"/>
        <v>#DIV/0!</v>
      </c>
      <c r="O863" s="25" t="e">
        <f t="shared" si="412"/>
        <v>#DIV/0!</v>
      </c>
      <c r="P863" s="25" t="e">
        <f t="shared" si="413"/>
        <v>#DIV/0!</v>
      </c>
      <c r="Q863" s="25" t="e">
        <f t="shared" si="414"/>
        <v>#DIV/0!</v>
      </c>
      <c r="R863" s="25" t="e">
        <f t="shared" si="415"/>
        <v>#DIV/0!</v>
      </c>
      <c r="S863" s="25" t="e">
        <f t="shared" si="416"/>
        <v>#DIV/0!</v>
      </c>
      <c r="T863" s="25" t="e">
        <f t="shared" si="417"/>
        <v>#DIV/0!</v>
      </c>
      <c r="U863" s="25" t="e">
        <f t="shared" si="418"/>
        <v>#DIV/0!</v>
      </c>
      <c r="V863" s="25" t="e">
        <f t="shared" si="421"/>
        <v>#DIV/0!</v>
      </c>
      <c r="W863" s="25" t="e">
        <f t="shared" si="421"/>
        <v>#DIV/0!</v>
      </c>
      <c r="X863" s="25" t="e">
        <f t="shared" si="419"/>
        <v>#DIV/0!</v>
      </c>
      <c r="Y863" s="25" t="e">
        <f t="shared" si="425"/>
        <v>#DIV/0!</v>
      </c>
      <c r="Z863" s="25" t="e">
        <f t="shared" si="425"/>
        <v>#DIV/0!</v>
      </c>
      <c r="AA863" s="25" t="e">
        <f t="shared" si="425"/>
        <v>#DIV/0!</v>
      </c>
      <c r="AB863" s="25" t="e">
        <f t="shared" si="425"/>
        <v>#DIV/0!</v>
      </c>
      <c r="AC863" s="25" t="e">
        <f t="shared" si="425"/>
        <v>#DIV/0!</v>
      </c>
      <c r="AD863" s="25" t="e">
        <f t="shared" si="423"/>
        <v>#DIV/0!</v>
      </c>
      <c r="AE863" s="25" t="e">
        <f t="shared" si="423"/>
        <v>#DIV/0!</v>
      </c>
      <c r="AF863" s="25" t="e">
        <f t="shared" si="424"/>
        <v>#DIV/0!</v>
      </c>
      <c r="AG863" s="25" t="e">
        <f t="shared" si="424"/>
        <v>#DIV/0!</v>
      </c>
    </row>
    <row r="864" spans="1:33" x14ac:dyDescent="0.25">
      <c r="A864" s="1">
        <f>'Тулуз-Пьерон'!A868</f>
        <v>0</v>
      </c>
      <c r="B864" s="1" t="e">
        <f>AVERAGE('Тулуз-Пьерон'!H868:Q868)</f>
        <v>#DIV/0!</v>
      </c>
      <c r="C864" s="1" t="e">
        <f>AVERAGE('Тулуз-Пьерон'!R868:AA868)</f>
        <v>#DIV/0!</v>
      </c>
      <c r="D864" s="26" t="e">
        <f t="shared" si="408"/>
        <v>#DIV/0!</v>
      </c>
      <c r="E864" s="26" t="e">
        <f>STDEV('Тулуз-Пьерон'!H868:Q868)</f>
        <v>#DIV/0!</v>
      </c>
      <c r="F864" s="26" t="e">
        <f>STDEV('Тулуз-Пьерон'!R868:AA868)</f>
        <v>#DIV/0!</v>
      </c>
      <c r="G864" s="26" t="e">
        <f>SQRT(RSQ('Тулуз-Пьерон'!H868:Q868,'Тулуз-Пьерон'!R868:AA868))</f>
        <v>#DIV/0!</v>
      </c>
      <c r="J864" s="25" t="e">
        <f t="shared" si="409"/>
        <v>#DIV/0!</v>
      </c>
      <c r="K864" s="25" t="e">
        <f t="shared" si="410"/>
        <v>#DIV/0!</v>
      </c>
      <c r="L864" s="25" t="e">
        <f t="shared" si="411"/>
        <v>#DIV/0!</v>
      </c>
      <c r="M864" s="25" t="e">
        <f t="shared" si="420"/>
        <v>#DIV/0!</v>
      </c>
      <c r="N864" s="25" t="e">
        <f t="shared" si="420"/>
        <v>#DIV/0!</v>
      </c>
      <c r="O864" s="25" t="e">
        <f t="shared" si="412"/>
        <v>#DIV/0!</v>
      </c>
      <c r="P864" s="25" t="e">
        <f t="shared" si="413"/>
        <v>#DIV/0!</v>
      </c>
      <c r="Q864" s="25" t="e">
        <f t="shared" si="414"/>
        <v>#DIV/0!</v>
      </c>
      <c r="R864" s="25" t="e">
        <f t="shared" si="415"/>
        <v>#DIV/0!</v>
      </c>
      <c r="S864" s="25" t="e">
        <f t="shared" si="416"/>
        <v>#DIV/0!</v>
      </c>
      <c r="T864" s="25" t="e">
        <f t="shared" si="417"/>
        <v>#DIV/0!</v>
      </c>
      <c r="U864" s="25" t="e">
        <f t="shared" si="418"/>
        <v>#DIV/0!</v>
      </c>
      <c r="V864" s="25" t="e">
        <f t="shared" si="421"/>
        <v>#DIV/0!</v>
      </c>
      <c r="W864" s="25" t="e">
        <f t="shared" si="421"/>
        <v>#DIV/0!</v>
      </c>
      <c r="X864" s="25" t="e">
        <f t="shared" si="419"/>
        <v>#DIV/0!</v>
      </c>
      <c r="Y864" s="25" t="e">
        <f t="shared" si="425"/>
        <v>#DIV/0!</v>
      </c>
      <c r="Z864" s="25" t="e">
        <f t="shared" si="425"/>
        <v>#DIV/0!</v>
      </c>
      <c r="AA864" s="25" t="e">
        <f t="shared" si="425"/>
        <v>#DIV/0!</v>
      </c>
      <c r="AB864" s="25" t="e">
        <f t="shared" si="425"/>
        <v>#DIV/0!</v>
      </c>
      <c r="AC864" s="25" t="e">
        <f t="shared" si="425"/>
        <v>#DIV/0!</v>
      </c>
      <c r="AD864" s="25" t="e">
        <f t="shared" si="423"/>
        <v>#DIV/0!</v>
      </c>
      <c r="AE864" s="25" t="e">
        <f t="shared" si="423"/>
        <v>#DIV/0!</v>
      </c>
      <c r="AF864" s="25" t="e">
        <f t="shared" si="424"/>
        <v>#DIV/0!</v>
      </c>
      <c r="AG864" s="25" t="e">
        <f t="shared" si="424"/>
        <v>#DIV/0!</v>
      </c>
    </row>
    <row r="865" spans="1:33" x14ac:dyDescent="0.25">
      <c r="A865" s="1">
        <f>'Тулуз-Пьерон'!A869</f>
        <v>0</v>
      </c>
      <c r="B865" s="1" t="e">
        <f>AVERAGE('Тулуз-Пьерон'!H869:Q869)</f>
        <v>#DIV/0!</v>
      </c>
      <c r="C865" s="1" t="e">
        <f>AVERAGE('Тулуз-Пьерон'!R869:AA869)</f>
        <v>#DIV/0!</v>
      </c>
      <c r="D865" s="26" t="e">
        <f t="shared" si="408"/>
        <v>#DIV/0!</v>
      </c>
      <c r="E865" s="26" t="e">
        <f>STDEV('Тулуз-Пьерон'!H869:Q869)</f>
        <v>#DIV/0!</v>
      </c>
      <c r="F865" s="26" t="e">
        <f>STDEV('Тулуз-Пьерон'!R869:AA869)</f>
        <v>#DIV/0!</v>
      </c>
      <c r="G865" s="26" t="e">
        <f>SQRT(RSQ('Тулуз-Пьерон'!H869:Q869,'Тулуз-Пьерон'!R869:AA869))</f>
        <v>#DIV/0!</v>
      </c>
      <c r="J865" s="25" t="e">
        <f t="shared" si="409"/>
        <v>#DIV/0!</v>
      </c>
      <c r="K865" s="25" t="e">
        <f t="shared" si="410"/>
        <v>#DIV/0!</v>
      </c>
      <c r="L865" s="25" t="e">
        <f t="shared" si="411"/>
        <v>#DIV/0!</v>
      </c>
      <c r="M865" s="25" t="e">
        <f t="shared" si="420"/>
        <v>#DIV/0!</v>
      </c>
      <c r="N865" s="25" t="e">
        <f t="shared" si="420"/>
        <v>#DIV/0!</v>
      </c>
      <c r="O865" s="25" t="e">
        <f t="shared" si="412"/>
        <v>#DIV/0!</v>
      </c>
      <c r="P865" s="25" t="e">
        <f t="shared" si="413"/>
        <v>#DIV/0!</v>
      </c>
      <c r="Q865" s="25" t="e">
        <f t="shared" si="414"/>
        <v>#DIV/0!</v>
      </c>
      <c r="R865" s="25" t="e">
        <f t="shared" si="415"/>
        <v>#DIV/0!</v>
      </c>
      <c r="S865" s="25" t="e">
        <f t="shared" si="416"/>
        <v>#DIV/0!</v>
      </c>
      <c r="T865" s="25" t="e">
        <f t="shared" si="417"/>
        <v>#DIV/0!</v>
      </c>
      <c r="U865" s="25" t="e">
        <f t="shared" si="418"/>
        <v>#DIV/0!</v>
      </c>
      <c r="V865" s="25" t="e">
        <f t="shared" si="421"/>
        <v>#DIV/0!</v>
      </c>
      <c r="W865" s="25" t="e">
        <f t="shared" si="421"/>
        <v>#DIV/0!</v>
      </c>
      <c r="X865" s="25" t="e">
        <f t="shared" si="419"/>
        <v>#DIV/0!</v>
      </c>
      <c r="Y865" s="25" t="e">
        <f t="shared" si="425"/>
        <v>#DIV/0!</v>
      </c>
      <c r="Z865" s="25" t="e">
        <f t="shared" si="425"/>
        <v>#DIV/0!</v>
      </c>
      <c r="AA865" s="25" t="e">
        <f t="shared" si="425"/>
        <v>#DIV/0!</v>
      </c>
      <c r="AB865" s="25" t="e">
        <f t="shared" si="425"/>
        <v>#DIV/0!</v>
      </c>
      <c r="AC865" s="25" t="e">
        <f t="shared" si="425"/>
        <v>#DIV/0!</v>
      </c>
      <c r="AD865" s="25" t="e">
        <f t="shared" si="423"/>
        <v>#DIV/0!</v>
      </c>
      <c r="AE865" s="25" t="e">
        <f t="shared" si="423"/>
        <v>#DIV/0!</v>
      </c>
      <c r="AF865" s="25" t="e">
        <f t="shared" si="424"/>
        <v>#DIV/0!</v>
      </c>
      <c r="AG865" s="25" t="e">
        <f t="shared" si="424"/>
        <v>#DIV/0!</v>
      </c>
    </row>
    <row r="866" spans="1:33" x14ac:dyDescent="0.25">
      <c r="A866" s="1">
        <f>'Тулуз-Пьерон'!A870</f>
        <v>0</v>
      </c>
      <c r="B866" s="1" t="e">
        <f>AVERAGE('Тулуз-Пьерон'!H870:Q870)</f>
        <v>#DIV/0!</v>
      </c>
      <c r="C866" s="1" t="e">
        <f>AVERAGE('Тулуз-Пьерон'!R870:AA870)</f>
        <v>#DIV/0!</v>
      </c>
      <c r="D866" s="26" t="e">
        <f t="shared" si="408"/>
        <v>#DIV/0!</v>
      </c>
      <c r="E866" s="26" t="e">
        <f>STDEV('Тулуз-Пьерон'!H870:Q870)</f>
        <v>#DIV/0!</v>
      </c>
      <c r="F866" s="26" t="e">
        <f>STDEV('Тулуз-Пьерон'!R870:AA870)</f>
        <v>#DIV/0!</v>
      </c>
      <c r="G866" s="26" t="e">
        <f>SQRT(RSQ('Тулуз-Пьерон'!H870:Q870,'Тулуз-Пьерон'!R870:AA870))</f>
        <v>#DIV/0!</v>
      </c>
      <c r="J866" s="25" t="e">
        <f t="shared" si="409"/>
        <v>#DIV/0!</v>
      </c>
      <c r="K866" s="25" t="e">
        <f t="shared" si="410"/>
        <v>#DIV/0!</v>
      </c>
      <c r="L866" s="25" t="e">
        <f t="shared" si="411"/>
        <v>#DIV/0!</v>
      </c>
      <c r="M866" s="25" t="e">
        <f t="shared" si="420"/>
        <v>#DIV/0!</v>
      </c>
      <c r="N866" s="25" t="e">
        <f t="shared" si="420"/>
        <v>#DIV/0!</v>
      </c>
      <c r="O866" s="25" t="e">
        <f t="shared" si="412"/>
        <v>#DIV/0!</v>
      </c>
      <c r="P866" s="25" t="e">
        <f t="shared" si="413"/>
        <v>#DIV/0!</v>
      </c>
      <c r="Q866" s="25" t="e">
        <f t="shared" si="414"/>
        <v>#DIV/0!</v>
      </c>
      <c r="R866" s="25" t="e">
        <f t="shared" si="415"/>
        <v>#DIV/0!</v>
      </c>
      <c r="S866" s="25" t="e">
        <f t="shared" si="416"/>
        <v>#DIV/0!</v>
      </c>
      <c r="T866" s="25" t="e">
        <f t="shared" si="417"/>
        <v>#DIV/0!</v>
      </c>
      <c r="U866" s="25" t="e">
        <f t="shared" si="418"/>
        <v>#DIV/0!</v>
      </c>
      <c r="V866" s="25" t="e">
        <f t="shared" si="421"/>
        <v>#DIV/0!</v>
      </c>
      <c r="W866" s="25" t="e">
        <f t="shared" si="421"/>
        <v>#DIV/0!</v>
      </c>
      <c r="X866" s="25" t="e">
        <f t="shared" si="419"/>
        <v>#DIV/0!</v>
      </c>
      <c r="Y866" s="25" t="e">
        <f t="shared" si="425"/>
        <v>#DIV/0!</v>
      </c>
      <c r="Z866" s="25" t="e">
        <f t="shared" si="425"/>
        <v>#DIV/0!</v>
      </c>
      <c r="AA866" s="25" t="e">
        <f t="shared" si="425"/>
        <v>#DIV/0!</v>
      </c>
      <c r="AB866" s="25" t="e">
        <f t="shared" si="425"/>
        <v>#DIV/0!</v>
      </c>
      <c r="AC866" s="25" t="e">
        <f t="shared" si="425"/>
        <v>#DIV/0!</v>
      </c>
      <c r="AD866" s="25" t="e">
        <f t="shared" si="423"/>
        <v>#DIV/0!</v>
      </c>
      <c r="AE866" s="25" t="e">
        <f t="shared" si="423"/>
        <v>#DIV/0!</v>
      </c>
      <c r="AF866" s="25" t="e">
        <f t="shared" si="424"/>
        <v>#DIV/0!</v>
      </c>
      <c r="AG866" s="25" t="e">
        <f t="shared" si="424"/>
        <v>#DIV/0!</v>
      </c>
    </row>
    <row r="867" spans="1:33" x14ac:dyDescent="0.25">
      <c r="A867" s="1">
        <f>'Тулуз-Пьерон'!A871</f>
        <v>0</v>
      </c>
      <c r="B867" s="1" t="e">
        <f>AVERAGE('Тулуз-Пьерон'!H871:Q871)</f>
        <v>#DIV/0!</v>
      </c>
      <c r="C867" s="1" t="e">
        <f>AVERAGE('Тулуз-Пьерон'!R871:AA871)</f>
        <v>#DIV/0!</v>
      </c>
      <c r="D867" s="26" t="e">
        <f t="shared" si="408"/>
        <v>#DIV/0!</v>
      </c>
      <c r="E867" s="26" t="e">
        <f>STDEV('Тулуз-Пьерон'!H871:Q871)</f>
        <v>#DIV/0!</v>
      </c>
      <c r="F867" s="26" t="e">
        <f>STDEV('Тулуз-Пьерон'!R871:AA871)</f>
        <v>#DIV/0!</v>
      </c>
      <c r="G867" s="26" t="e">
        <f>SQRT(RSQ('Тулуз-Пьерон'!H871:Q871,'Тулуз-Пьерон'!R871:AA871))</f>
        <v>#DIV/0!</v>
      </c>
      <c r="J867" s="25" t="e">
        <f t="shared" si="409"/>
        <v>#DIV/0!</v>
      </c>
      <c r="K867" s="25" t="e">
        <f t="shared" si="410"/>
        <v>#DIV/0!</v>
      </c>
      <c r="L867" s="25" t="e">
        <f t="shared" si="411"/>
        <v>#DIV/0!</v>
      </c>
      <c r="M867" s="25" t="e">
        <f t="shared" si="420"/>
        <v>#DIV/0!</v>
      </c>
      <c r="N867" s="25" t="e">
        <f t="shared" si="420"/>
        <v>#DIV/0!</v>
      </c>
      <c r="O867" s="25" t="e">
        <f t="shared" si="412"/>
        <v>#DIV/0!</v>
      </c>
      <c r="P867" s="25" t="e">
        <f t="shared" si="413"/>
        <v>#DIV/0!</v>
      </c>
      <c r="Q867" s="25" t="e">
        <f t="shared" si="414"/>
        <v>#DIV/0!</v>
      </c>
      <c r="R867" s="25" t="e">
        <f t="shared" si="415"/>
        <v>#DIV/0!</v>
      </c>
      <c r="S867" s="25" t="e">
        <f t="shared" si="416"/>
        <v>#DIV/0!</v>
      </c>
      <c r="T867" s="25" t="e">
        <f t="shared" si="417"/>
        <v>#DIV/0!</v>
      </c>
      <c r="U867" s="25" t="e">
        <f t="shared" si="418"/>
        <v>#DIV/0!</v>
      </c>
      <c r="V867" s="25" t="e">
        <f t="shared" si="421"/>
        <v>#DIV/0!</v>
      </c>
      <c r="W867" s="25" t="e">
        <f t="shared" si="421"/>
        <v>#DIV/0!</v>
      </c>
      <c r="X867" s="25" t="e">
        <f t="shared" si="419"/>
        <v>#DIV/0!</v>
      </c>
      <c r="Y867" s="25" t="e">
        <f t="shared" si="425"/>
        <v>#DIV/0!</v>
      </c>
      <c r="Z867" s="25" t="e">
        <f t="shared" si="425"/>
        <v>#DIV/0!</v>
      </c>
      <c r="AA867" s="25" t="e">
        <f t="shared" si="425"/>
        <v>#DIV/0!</v>
      </c>
      <c r="AB867" s="25" t="e">
        <f t="shared" si="425"/>
        <v>#DIV/0!</v>
      </c>
      <c r="AC867" s="25" t="e">
        <f t="shared" si="425"/>
        <v>#DIV/0!</v>
      </c>
      <c r="AD867" s="25" t="e">
        <f t="shared" si="423"/>
        <v>#DIV/0!</v>
      </c>
      <c r="AE867" s="25" t="e">
        <f t="shared" si="423"/>
        <v>#DIV/0!</v>
      </c>
      <c r="AF867" s="25" t="e">
        <f t="shared" si="424"/>
        <v>#DIV/0!</v>
      </c>
      <c r="AG867" s="25" t="e">
        <f t="shared" si="424"/>
        <v>#DIV/0!</v>
      </c>
    </row>
    <row r="868" spans="1:33" x14ac:dyDescent="0.25">
      <c r="A868" s="1">
        <f>'Тулуз-Пьерон'!A872</f>
        <v>0</v>
      </c>
      <c r="B868" s="1" t="e">
        <f>AVERAGE('Тулуз-Пьерон'!H872:Q872)</f>
        <v>#DIV/0!</v>
      </c>
      <c r="C868" s="1" t="e">
        <f>AVERAGE('Тулуз-Пьерон'!R872:AA872)</f>
        <v>#DIV/0!</v>
      </c>
      <c r="D868" s="26" t="e">
        <f t="shared" si="408"/>
        <v>#DIV/0!</v>
      </c>
      <c r="E868" s="26" t="e">
        <f>STDEV('Тулуз-Пьерон'!H872:Q872)</f>
        <v>#DIV/0!</v>
      </c>
      <c r="F868" s="26" t="e">
        <f>STDEV('Тулуз-Пьерон'!R872:AA872)</f>
        <v>#DIV/0!</v>
      </c>
      <c r="G868" s="26" t="e">
        <f>SQRT(RSQ('Тулуз-Пьерон'!H872:Q872,'Тулуз-Пьерон'!R872:AA872))</f>
        <v>#DIV/0!</v>
      </c>
      <c r="J868" s="25" t="e">
        <f t="shared" si="409"/>
        <v>#DIV/0!</v>
      </c>
      <c r="K868" s="25" t="e">
        <f t="shared" si="410"/>
        <v>#DIV/0!</v>
      </c>
      <c r="L868" s="25" t="e">
        <f t="shared" si="411"/>
        <v>#DIV/0!</v>
      </c>
      <c r="M868" s="25" t="e">
        <f t="shared" si="420"/>
        <v>#DIV/0!</v>
      </c>
      <c r="N868" s="25" t="e">
        <f t="shared" si="420"/>
        <v>#DIV/0!</v>
      </c>
      <c r="O868" s="25" t="e">
        <f t="shared" si="412"/>
        <v>#DIV/0!</v>
      </c>
      <c r="P868" s="25" t="e">
        <f t="shared" si="413"/>
        <v>#DIV/0!</v>
      </c>
      <c r="Q868" s="25" t="e">
        <f t="shared" si="414"/>
        <v>#DIV/0!</v>
      </c>
      <c r="R868" s="25" t="e">
        <f t="shared" si="415"/>
        <v>#DIV/0!</v>
      </c>
      <c r="S868" s="25" t="e">
        <f t="shared" si="416"/>
        <v>#DIV/0!</v>
      </c>
      <c r="T868" s="25" t="e">
        <f t="shared" si="417"/>
        <v>#DIV/0!</v>
      </c>
      <c r="U868" s="25" t="e">
        <f t="shared" si="418"/>
        <v>#DIV/0!</v>
      </c>
      <c r="V868" s="25" t="e">
        <f t="shared" si="421"/>
        <v>#DIV/0!</v>
      </c>
      <c r="W868" s="25" t="e">
        <f t="shared" si="421"/>
        <v>#DIV/0!</v>
      </c>
      <c r="X868" s="25" t="e">
        <f t="shared" si="419"/>
        <v>#DIV/0!</v>
      </c>
      <c r="Y868" s="25" t="e">
        <f t="shared" si="425"/>
        <v>#DIV/0!</v>
      </c>
      <c r="Z868" s="25" t="e">
        <f t="shared" si="425"/>
        <v>#DIV/0!</v>
      </c>
      <c r="AA868" s="25" t="e">
        <f t="shared" si="425"/>
        <v>#DIV/0!</v>
      </c>
      <c r="AB868" s="25" t="e">
        <f t="shared" si="425"/>
        <v>#DIV/0!</v>
      </c>
      <c r="AC868" s="25" t="e">
        <f t="shared" si="425"/>
        <v>#DIV/0!</v>
      </c>
      <c r="AD868" s="25" t="e">
        <f t="shared" si="423"/>
        <v>#DIV/0!</v>
      </c>
      <c r="AE868" s="25" t="e">
        <f t="shared" si="423"/>
        <v>#DIV/0!</v>
      </c>
      <c r="AF868" s="25" t="e">
        <f t="shared" si="424"/>
        <v>#DIV/0!</v>
      </c>
      <c r="AG868" s="25" t="e">
        <f t="shared" si="424"/>
        <v>#DIV/0!</v>
      </c>
    </row>
    <row r="869" spans="1:33" x14ac:dyDescent="0.25">
      <c r="A869" s="1">
        <f>'Тулуз-Пьерон'!A873</f>
        <v>0</v>
      </c>
      <c r="B869" s="1" t="e">
        <f>AVERAGE('Тулуз-Пьерон'!H873:Q873)</f>
        <v>#DIV/0!</v>
      </c>
      <c r="C869" s="1" t="e">
        <f>AVERAGE('Тулуз-Пьерон'!R873:AA873)</f>
        <v>#DIV/0!</v>
      </c>
      <c r="D869" s="26" t="e">
        <f t="shared" si="408"/>
        <v>#DIV/0!</v>
      </c>
      <c r="E869" s="26" t="e">
        <f>STDEV('Тулуз-Пьерон'!H873:Q873)</f>
        <v>#DIV/0!</v>
      </c>
      <c r="F869" s="26" t="e">
        <f>STDEV('Тулуз-Пьерон'!R873:AA873)</f>
        <v>#DIV/0!</v>
      </c>
      <c r="G869" s="26" t="e">
        <f>SQRT(RSQ('Тулуз-Пьерон'!H873:Q873,'Тулуз-Пьерон'!R873:AA873))</f>
        <v>#DIV/0!</v>
      </c>
      <c r="J869" s="25" t="e">
        <f t="shared" si="409"/>
        <v>#DIV/0!</v>
      </c>
      <c r="K869" s="25" t="e">
        <f t="shared" si="410"/>
        <v>#DIV/0!</v>
      </c>
      <c r="L869" s="25" t="e">
        <f t="shared" si="411"/>
        <v>#DIV/0!</v>
      </c>
      <c r="M869" s="25" t="e">
        <f t="shared" si="420"/>
        <v>#DIV/0!</v>
      </c>
      <c r="N869" s="25" t="e">
        <f t="shared" si="420"/>
        <v>#DIV/0!</v>
      </c>
      <c r="O869" s="25" t="e">
        <f t="shared" si="412"/>
        <v>#DIV/0!</v>
      </c>
      <c r="P869" s="25" t="e">
        <f t="shared" si="413"/>
        <v>#DIV/0!</v>
      </c>
      <c r="Q869" s="25" t="e">
        <f t="shared" si="414"/>
        <v>#DIV/0!</v>
      </c>
      <c r="R869" s="25" t="e">
        <f t="shared" si="415"/>
        <v>#DIV/0!</v>
      </c>
      <c r="S869" s="25" t="e">
        <f t="shared" si="416"/>
        <v>#DIV/0!</v>
      </c>
      <c r="T869" s="25" t="e">
        <f t="shared" si="417"/>
        <v>#DIV/0!</v>
      </c>
      <c r="U869" s="25" t="e">
        <f t="shared" si="418"/>
        <v>#DIV/0!</v>
      </c>
      <c r="V869" s="25" t="e">
        <f t="shared" si="421"/>
        <v>#DIV/0!</v>
      </c>
      <c r="W869" s="25" t="e">
        <f t="shared" si="421"/>
        <v>#DIV/0!</v>
      </c>
      <c r="X869" s="25" t="e">
        <f t="shared" si="419"/>
        <v>#DIV/0!</v>
      </c>
      <c r="Y869" s="25" t="e">
        <f t="shared" si="425"/>
        <v>#DIV/0!</v>
      </c>
      <c r="Z869" s="25" t="e">
        <f t="shared" si="425"/>
        <v>#DIV/0!</v>
      </c>
      <c r="AA869" s="25" t="e">
        <f t="shared" si="425"/>
        <v>#DIV/0!</v>
      </c>
      <c r="AB869" s="25" t="e">
        <f t="shared" si="425"/>
        <v>#DIV/0!</v>
      </c>
      <c r="AC869" s="25" t="e">
        <f t="shared" si="425"/>
        <v>#DIV/0!</v>
      </c>
      <c r="AD869" s="25" t="e">
        <f t="shared" si="423"/>
        <v>#DIV/0!</v>
      </c>
      <c r="AE869" s="25" t="e">
        <f t="shared" si="423"/>
        <v>#DIV/0!</v>
      </c>
      <c r="AF869" s="25" t="e">
        <f t="shared" si="424"/>
        <v>#DIV/0!</v>
      </c>
      <c r="AG869" s="25" t="e">
        <f t="shared" si="424"/>
        <v>#DIV/0!</v>
      </c>
    </row>
    <row r="870" spans="1:33" x14ac:dyDescent="0.25">
      <c r="A870" s="1">
        <f>'Тулуз-Пьерон'!A874</f>
        <v>0</v>
      </c>
      <c r="B870" s="1" t="e">
        <f>AVERAGE('Тулуз-Пьерон'!H874:Q874)</f>
        <v>#DIV/0!</v>
      </c>
      <c r="C870" s="1" t="e">
        <f>AVERAGE('Тулуз-Пьерон'!R874:AA874)</f>
        <v>#DIV/0!</v>
      </c>
      <c r="D870" s="26" t="e">
        <f t="shared" si="408"/>
        <v>#DIV/0!</v>
      </c>
      <c r="E870" s="26" t="e">
        <f>STDEV('Тулуз-Пьерон'!H874:Q874)</f>
        <v>#DIV/0!</v>
      </c>
      <c r="F870" s="26" t="e">
        <f>STDEV('Тулуз-Пьерон'!R874:AA874)</f>
        <v>#DIV/0!</v>
      </c>
      <c r="G870" s="26" t="e">
        <f>SQRT(RSQ('Тулуз-Пьерон'!H874:Q874,'Тулуз-Пьерон'!R874:AA874))</f>
        <v>#DIV/0!</v>
      </c>
      <c r="J870" s="25" t="e">
        <f t="shared" si="409"/>
        <v>#DIV/0!</v>
      </c>
      <c r="K870" s="25" t="e">
        <f t="shared" si="410"/>
        <v>#DIV/0!</v>
      </c>
      <c r="L870" s="25" t="e">
        <f t="shared" si="411"/>
        <v>#DIV/0!</v>
      </c>
      <c r="M870" s="25" t="e">
        <f t="shared" si="420"/>
        <v>#DIV/0!</v>
      </c>
      <c r="N870" s="25" t="e">
        <f t="shared" si="420"/>
        <v>#DIV/0!</v>
      </c>
      <c r="O870" s="25" t="e">
        <f t="shared" si="412"/>
        <v>#DIV/0!</v>
      </c>
      <c r="P870" s="25" t="e">
        <f t="shared" si="413"/>
        <v>#DIV/0!</v>
      </c>
      <c r="Q870" s="25" t="e">
        <f t="shared" si="414"/>
        <v>#DIV/0!</v>
      </c>
      <c r="R870" s="25" t="e">
        <f t="shared" si="415"/>
        <v>#DIV/0!</v>
      </c>
      <c r="S870" s="25" t="e">
        <f t="shared" si="416"/>
        <v>#DIV/0!</v>
      </c>
      <c r="T870" s="25" t="e">
        <f t="shared" si="417"/>
        <v>#DIV/0!</v>
      </c>
      <c r="U870" s="25" t="e">
        <f t="shared" si="418"/>
        <v>#DIV/0!</v>
      </c>
      <c r="V870" s="25" t="e">
        <f t="shared" si="421"/>
        <v>#DIV/0!</v>
      </c>
      <c r="W870" s="25" t="e">
        <f t="shared" si="421"/>
        <v>#DIV/0!</v>
      </c>
      <c r="X870" s="25" t="e">
        <f t="shared" si="419"/>
        <v>#DIV/0!</v>
      </c>
      <c r="Y870" s="25" t="e">
        <f t="shared" si="425"/>
        <v>#DIV/0!</v>
      </c>
      <c r="Z870" s="25" t="e">
        <f t="shared" si="425"/>
        <v>#DIV/0!</v>
      </c>
      <c r="AA870" s="25" t="e">
        <f t="shared" si="425"/>
        <v>#DIV/0!</v>
      </c>
      <c r="AB870" s="25" t="e">
        <f t="shared" si="425"/>
        <v>#DIV/0!</v>
      </c>
      <c r="AC870" s="25" t="e">
        <f t="shared" si="425"/>
        <v>#DIV/0!</v>
      </c>
      <c r="AD870" s="25" t="e">
        <f t="shared" si="423"/>
        <v>#DIV/0!</v>
      </c>
      <c r="AE870" s="25" t="e">
        <f t="shared" si="423"/>
        <v>#DIV/0!</v>
      </c>
      <c r="AF870" s="25" t="e">
        <f t="shared" si="424"/>
        <v>#DIV/0!</v>
      </c>
      <c r="AG870" s="25" t="e">
        <f t="shared" si="424"/>
        <v>#DIV/0!</v>
      </c>
    </row>
    <row r="871" spans="1:33" x14ac:dyDescent="0.25">
      <c r="A871" s="1">
        <f>'Тулуз-Пьерон'!A875</f>
        <v>0</v>
      </c>
      <c r="B871" s="1" t="e">
        <f>AVERAGE('Тулуз-Пьерон'!H875:Q875)</f>
        <v>#DIV/0!</v>
      </c>
      <c r="C871" s="1" t="e">
        <f>AVERAGE('Тулуз-Пьерон'!R875:AA875)</f>
        <v>#DIV/0!</v>
      </c>
      <c r="D871" s="26" t="e">
        <f t="shared" si="408"/>
        <v>#DIV/0!</v>
      </c>
      <c r="E871" s="26" t="e">
        <f>STDEV('Тулуз-Пьерон'!H875:Q875)</f>
        <v>#DIV/0!</v>
      </c>
      <c r="F871" s="26" t="e">
        <f>STDEV('Тулуз-Пьерон'!R875:AA875)</f>
        <v>#DIV/0!</v>
      </c>
      <c r="G871" s="26" t="e">
        <f>SQRT(RSQ('Тулуз-Пьерон'!H875:Q875,'Тулуз-Пьерон'!R875:AA875))</f>
        <v>#DIV/0!</v>
      </c>
      <c r="J871" s="25" t="e">
        <f t="shared" si="409"/>
        <v>#DIV/0!</v>
      </c>
      <c r="K871" s="25" t="e">
        <f t="shared" si="410"/>
        <v>#DIV/0!</v>
      </c>
      <c r="L871" s="25" t="e">
        <f t="shared" si="411"/>
        <v>#DIV/0!</v>
      </c>
      <c r="M871" s="25" t="e">
        <f t="shared" ref="M871:N890" si="426">IF(AND($B871&gt;0,$B871&lt;=15),"ПАТОЛОГИЯ",IF(AND($B871&gt;15,$B871&lt;=25),"Слабая",IF(AND($B871&gt;25,$B871&lt;=36),"Средняя",IF(AND($B871&gt;36,$B871&lt;=48),"Хорошая",IF($B871&gt;48,"Высокая","ОШИБКА")))))</f>
        <v>#DIV/0!</v>
      </c>
      <c r="N871" s="25" t="e">
        <f t="shared" si="426"/>
        <v>#DIV/0!</v>
      </c>
      <c r="O871" s="25" t="e">
        <f t="shared" si="412"/>
        <v>#DIV/0!</v>
      </c>
      <c r="P871" s="25" t="e">
        <f t="shared" si="413"/>
        <v>#DIV/0!</v>
      </c>
      <c r="Q871" s="25" t="e">
        <f t="shared" si="414"/>
        <v>#DIV/0!</v>
      </c>
      <c r="R871" s="25" t="e">
        <f t="shared" si="415"/>
        <v>#DIV/0!</v>
      </c>
      <c r="S871" s="25" t="e">
        <f t="shared" si="416"/>
        <v>#DIV/0!</v>
      </c>
      <c r="T871" s="25" t="e">
        <f t="shared" si="417"/>
        <v>#DIV/0!</v>
      </c>
      <c r="U871" s="25" t="e">
        <f t="shared" si="418"/>
        <v>#DIV/0!</v>
      </c>
      <c r="V871" s="25" t="e">
        <f t="shared" ref="V871:W890" si="427">IF(AND($D871&gt;0,$D871&lt;=0.88),"ПАТОЛОГИЯ",IF(AND($D871&gt;0.88,$D871&lt;=0.91),"Слабая",IF(AND($D871&gt;0.91,$D871&lt;=0.95),"Средняя",IF(AND($D871&gt;0.95,$D871&lt;=0.97),"Хорошая",IF(AND($D871&gt;0.97,$D871&lt;=1),"Высокая","ОШИБКА")))))</f>
        <v>#DIV/0!</v>
      </c>
      <c r="W871" s="25" t="e">
        <f t="shared" si="427"/>
        <v>#DIV/0!</v>
      </c>
      <c r="X871" s="25" t="e">
        <f t="shared" si="419"/>
        <v>#DIV/0!</v>
      </c>
      <c r="Y871" s="25" t="e">
        <f t="shared" ref="Y871:AC880" si="428">IF(AND($D871&gt;0,$D871&lt;=0.89),"ПАТОЛОГИЯ",IF(AND($D871&gt;0.89,$D871&lt;=0.91),"Слабая",IF(AND($D871&gt;91,$D871&lt;=0.93),"Средняя",IF(AND($D871&gt;0.93,$D871&lt;=0.96),"Хорошая",IF(AND($D871&gt;0.96,$D871&lt;=1),"Высокая","ОШИБКА")))))</f>
        <v>#DIV/0!</v>
      </c>
      <c r="Z871" s="25" t="e">
        <f t="shared" si="428"/>
        <v>#DIV/0!</v>
      </c>
      <c r="AA871" s="25" t="e">
        <f t="shared" si="428"/>
        <v>#DIV/0!</v>
      </c>
      <c r="AB871" s="25" t="e">
        <f t="shared" si="428"/>
        <v>#DIV/0!</v>
      </c>
      <c r="AC871" s="25" t="e">
        <f t="shared" si="428"/>
        <v>#DIV/0!</v>
      </c>
      <c r="AD871" s="25" t="e">
        <f t="shared" ref="AD871:AE890" si="429">IF(AND($D871&gt;0,$D871&lt;=0.9),"ПАТОЛОГИЯ",IF($D871=0.91,"Слабая",IF(AND($D871&gt;0.91,$D871&lt;=0.94),"Средняя",IF(AND($D871&gt;0.94,$D871&lt;=0.97),"Хорошая",IF(AND($D871&gt;0.97,$D871&lt;=1),"Высокая","ОШИБКА")))))</f>
        <v>#DIV/0!</v>
      </c>
      <c r="AE871" s="25" t="e">
        <f t="shared" si="429"/>
        <v>#DIV/0!</v>
      </c>
      <c r="AF871" s="25" t="e">
        <f t="shared" ref="AF871:AG890" si="430">IF(AND($D871&gt;0,$D871&lt;=0.9),"ПАТОЛОГИЯ",IF(AND($D871&gt;0.9,$D871&lt;=92),"Слабая",IF(AND($D871&gt;92,$D871&lt;=0.95),"Средняя",IF(AND($D871&gt;0.95,$D871&lt;=0.97),"Хорошая",IF(AND($D871&gt;0.97,$D871&lt;=1),"Высокая","ОШИБКА")))))</f>
        <v>#DIV/0!</v>
      </c>
      <c r="AG871" s="25" t="e">
        <f t="shared" si="430"/>
        <v>#DIV/0!</v>
      </c>
    </row>
    <row r="872" spans="1:33" x14ac:dyDescent="0.25">
      <c r="A872" s="1">
        <f>'Тулуз-Пьерон'!A876</f>
        <v>0</v>
      </c>
      <c r="B872" s="1" t="e">
        <f>AVERAGE('Тулуз-Пьерон'!H876:Q876)</f>
        <v>#DIV/0!</v>
      </c>
      <c r="C872" s="1" t="e">
        <f>AVERAGE('Тулуз-Пьерон'!R876:AA876)</f>
        <v>#DIV/0!</v>
      </c>
      <c r="D872" s="26" t="e">
        <f t="shared" si="408"/>
        <v>#DIV/0!</v>
      </c>
      <c r="E872" s="26" t="e">
        <f>STDEV('Тулуз-Пьерон'!H876:Q876)</f>
        <v>#DIV/0!</v>
      </c>
      <c r="F872" s="26" t="e">
        <f>STDEV('Тулуз-Пьерон'!R876:AA876)</f>
        <v>#DIV/0!</v>
      </c>
      <c r="G872" s="26" t="e">
        <f>SQRT(RSQ('Тулуз-Пьерон'!H876:Q876,'Тулуз-Пьерон'!R876:AA876))</f>
        <v>#DIV/0!</v>
      </c>
      <c r="J872" s="25" t="e">
        <f t="shared" si="409"/>
        <v>#DIV/0!</v>
      </c>
      <c r="K872" s="25" t="e">
        <f t="shared" si="410"/>
        <v>#DIV/0!</v>
      </c>
      <c r="L872" s="25" t="e">
        <f t="shared" si="411"/>
        <v>#DIV/0!</v>
      </c>
      <c r="M872" s="25" t="e">
        <f t="shared" si="426"/>
        <v>#DIV/0!</v>
      </c>
      <c r="N872" s="25" t="e">
        <f t="shared" si="426"/>
        <v>#DIV/0!</v>
      </c>
      <c r="O872" s="25" t="e">
        <f t="shared" si="412"/>
        <v>#DIV/0!</v>
      </c>
      <c r="P872" s="25" t="e">
        <f t="shared" si="413"/>
        <v>#DIV/0!</v>
      </c>
      <c r="Q872" s="25" t="e">
        <f t="shared" si="414"/>
        <v>#DIV/0!</v>
      </c>
      <c r="R872" s="25" t="e">
        <f t="shared" si="415"/>
        <v>#DIV/0!</v>
      </c>
      <c r="S872" s="25" t="e">
        <f t="shared" si="416"/>
        <v>#DIV/0!</v>
      </c>
      <c r="T872" s="25" t="e">
        <f t="shared" si="417"/>
        <v>#DIV/0!</v>
      </c>
      <c r="U872" s="25" t="e">
        <f t="shared" si="418"/>
        <v>#DIV/0!</v>
      </c>
      <c r="V872" s="25" t="e">
        <f t="shared" si="427"/>
        <v>#DIV/0!</v>
      </c>
      <c r="W872" s="25" t="e">
        <f t="shared" si="427"/>
        <v>#DIV/0!</v>
      </c>
      <c r="X872" s="25" t="e">
        <f t="shared" si="419"/>
        <v>#DIV/0!</v>
      </c>
      <c r="Y872" s="25" t="e">
        <f t="shared" si="428"/>
        <v>#DIV/0!</v>
      </c>
      <c r="Z872" s="25" t="e">
        <f t="shared" si="428"/>
        <v>#DIV/0!</v>
      </c>
      <c r="AA872" s="25" t="e">
        <f t="shared" si="428"/>
        <v>#DIV/0!</v>
      </c>
      <c r="AB872" s="25" t="e">
        <f t="shared" si="428"/>
        <v>#DIV/0!</v>
      </c>
      <c r="AC872" s="25" t="e">
        <f t="shared" si="428"/>
        <v>#DIV/0!</v>
      </c>
      <c r="AD872" s="25" t="e">
        <f t="shared" si="429"/>
        <v>#DIV/0!</v>
      </c>
      <c r="AE872" s="25" t="e">
        <f t="shared" si="429"/>
        <v>#DIV/0!</v>
      </c>
      <c r="AF872" s="25" t="e">
        <f t="shared" si="430"/>
        <v>#DIV/0!</v>
      </c>
      <c r="AG872" s="25" t="e">
        <f t="shared" si="430"/>
        <v>#DIV/0!</v>
      </c>
    </row>
    <row r="873" spans="1:33" x14ac:dyDescent="0.25">
      <c r="A873" s="1">
        <f>'Тулуз-Пьерон'!A877</f>
        <v>0</v>
      </c>
      <c r="B873" s="1" t="e">
        <f>AVERAGE('Тулуз-Пьерон'!H877:Q877)</f>
        <v>#DIV/0!</v>
      </c>
      <c r="C873" s="1" t="e">
        <f>AVERAGE('Тулуз-Пьерон'!R877:AA877)</f>
        <v>#DIV/0!</v>
      </c>
      <c r="D873" s="26" t="e">
        <f t="shared" si="408"/>
        <v>#DIV/0!</v>
      </c>
      <c r="E873" s="26" t="e">
        <f>STDEV('Тулуз-Пьерон'!H877:Q877)</f>
        <v>#DIV/0!</v>
      </c>
      <c r="F873" s="26" t="e">
        <f>STDEV('Тулуз-Пьерон'!R877:AA877)</f>
        <v>#DIV/0!</v>
      </c>
      <c r="G873" s="26" t="e">
        <f>SQRT(RSQ('Тулуз-Пьерон'!H877:Q877,'Тулуз-Пьерон'!R877:AA877))</f>
        <v>#DIV/0!</v>
      </c>
      <c r="J873" s="25" t="e">
        <f t="shared" si="409"/>
        <v>#DIV/0!</v>
      </c>
      <c r="K873" s="25" t="e">
        <f t="shared" si="410"/>
        <v>#DIV/0!</v>
      </c>
      <c r="L873" s="25" t="e">
        <f t="shared" si="411"/>
        <v>#DIV/0!</v>
      </c>
      <c r="M873" s="25" t="e">
        <f t="shared" si="426"/>
        <v>#DIV/0!</v>
      </c>
      <c r="N873" s="25" t="e">
        <f t="shared" si="426"/>
        <v>#DIV/0!</v>
      </c>
      <c r="O873" s="25" t="e">
        <f t="shared" si="412"/>
        <v>#DIV/0!</v>
      </c>
      <c r="P873" s="25" t="e">
        <f t="shared" si="413"/>
        <v>#DIV/0!</v>
      </c>
      <c r="Q873" s="25" t="e">
        <f t="shared" si="414"/>
        <v>#DIV/0!</v>
      </c>
      <c r="R873" s="25" t="e">
        <f t="shared" si="415"/>
        <v>#DIV/0!</v>
      </c>
      <c r="S873" s="25" t="e">
        <f t="shared" si="416"/>
        <v>#DIV/0!</v>
      </c>
      <c r="T873" s="25" t="e">
        <f t="shared" si="417"/>
        <v>#DIV/0!</v>
      </c>
      <c r="U873" s="25" t="e">
        <f t="shared" si="418"/>
        <v>#DIV/0!</v>
      </c>
      <c r="V873" s="25" t="e">
        <f t="shared" si="427"/>
        <v>#DIV/0!</v>
      </c>
      <c r="W873" s="25" t="e">
        <f t="shared" si="427"/>
        <v>#DIV/0!</v>
      </c>
      <c r="X873" s="25" t="e">
        <f t="shared" si="419"/>
        <v>#DIV/0!</v>
      </c>
      <c r="Y873" s="25" t="e">
        <f t="shared" si="428"/>
        <v>#DIV/0!</v>
      </c>
      <c r="Z873" s="25" t="e">
        <f t="shared" si="428"/>
        <v>#DIV/0!</v>
      </c>
      <c r="AA873" s="25" t="e">
        <f t="shared" si="428"/>
        <v>#DIV/0!</v>
      </c>
      <c r="AB873" s="25" t="e">
        <f t="shared" si="428"/>
        <v>#DIV/0!</v>
      </c>
      <c r="AC873" s="25" t="e">
        <f t="shared" si="428"/>
        <v>#DIV/0!</v>
      </c>
      <c r="AD873" s="25" t="e">
        <f t="shared" si="429"/>
        <v>#DIV/0!</v>
      </c>
      <c r="AE873" s="25" t="e">
        <f t="shared" si="429"/>
        <v>#DIV/0!</v>
      </c>
      <c r="AF873" s="25" t="e">
        <f t="shared" si="430"/>
        <v>#DIV/0!</v>
      </c>
      <c r="AG873" s="25" t="e">
        <f t="shared" si="430"/>
        <v>#DIV/0!</v>
      </c>
    </row>
    <row r="874" spans="1:33" x14ac:dyDescent="0.25">
      <c r="A874" s="1">
        <f>'Тулуз-Пьерон'!A878</f>
        <v>0</v>
      </c>
      <c r="B874" s="1" t="e">
        <f>AVERAGE('Тулуз-Пьерон'!H878:Q878)</f>
        <v>#DIV/0!</v>
      </c>
      <c r="C874" s="1" t="e">
        <f>AVERAGE('Тулуз-Пьерон'!R878:AA878)</f>
        <v>#DIV/0!</v>
      </c>
      <c r="D874" s="26" t="e">
        <f t="shared" si="408"/>
        <v>#DIV/0!</v>
      </c>
      <c r="E874" s="26" t="e">
        <f>STDEV('Тулуз-Пьерон'!H878:Q878)</f>
        <v>#DIV/0!</v>
      </c>
      <c r="F874" s="26" t="e">
        <f>STDEV('Тулуз-Пьерон'!R878:AA878)</f>
        <v>#DIV/0!</v>
      </c>
      <c r="G874" s="26" t="e">
        <f>SQRT(RSQ('Тулуз-Пьерон'!H878:Q878,'Тулуз-Пьерон'!R878:AA878))</f>
        <v>#DIV/0!</v>
      </c>
      <c r="J874" s="25" t="e">
        <f t="shared" si="409"/>
        <v>#DIV/0!</v>
      </c>
      <c r="K874" s="25" t="e">
        <f t="shared" si="410"/>
        <v>#DIV/0!</v>
      </c>
      <c r="L874" s="25" t="e">
        <f t="shared" si="411"/>
        <v>#DIV/0!</v>
      </c>
      <c r="M874" s="25" t="e">
        <f t="shared" si="426"/>
        <v>#DIV/0!</v>
      </c>
      <c r="N874" s="25" t="e">
        <f t="shared" si="426"/>
        <v>#DIV/0!</v>
      </c>
      <c r="O874" s="25" t="e">
        <f t="shared" si="412"/>
        <v>#DIV/0!</v>
      </c>
      <c r="P874" s="25" t="e">
        <f t="shared" si="413"/>
        <v>#DIV/0!</v>
      </c>
      <c r="Q874" s="25" t="e">
        <f t="shared" si="414"/>
        <v>#DIV/0!</v>
      </c>
      <c r="R874" s="25" t="e">
        <f t="shared" si="415"/>
        <v>#DIV/0!</v>
      </c>
      <c r="S874" s="25" t="e">
        <f t="shared" si="416"/>
        <v>#DIV/0!</v>
      </c>
      <c r="T874" s="25" t="e">
        <f t="shared" si="417"/>
        <v>#DIV/0!</v>
      </c>
      <c r="U874" s="25" t="e">
        <f t="shared" si="418"/>
        <v>#DIV/0!</v>
      </c>
      <c r="V874" s="25" t="e">
        <f t="shared" si="427"/>
        <v>#DIV/0!</v>
      </c>
      <c r="W874" s="25" t="e">
        <f t="shared" si="427"/>
        <v>#DIV/0!</v>
      </c>
      <c r="X874" s="25" t="e">
        <f t="shared" si="419"/>
        <v>#DIV/0!</v>
      </c>
      <c r="Y874" s="25" t="e">
        <f t="shared" si="428"/>
        <v>#DIV/0!</v>
      </c>
      <c r="Z874" s="25" t="e">
        <f t="shared" si="428"/>
        <v>#DIV/0!</v>
      </c>
      <c r="AA874" s="25" t="e">
        <f t="shared" si="428"/>
        <v>#DIV/0!</v>
      </c>
      <c r="AB874" s="25" t="e">
        <f t="shared" si="428"/>
        <v>#DIV/0!</v>
      </c>
      <c r="AC874" s="25" t="e">
        <f t="shared" si="428"/>
        <v>#DIV/0!</v>
      </c>
      <c r="AD874" s="25" t="e">
        <f t="shared" si="429"/>
        <v>#DIV/0!</v>
      </c>
      <c r="AE874" s="25" t="e">
        <f t="shared" si="429"/>
        <v>#DIV/0!</v>
      </c>
      <c r="AF874" s="25" t="e">
        <f t="shared" si="430"/>
        <v>#DIV/0!</v>
      </c>
      <c r="AG874" s="25" t="e">
        <f t="shared" si="430"/>
        <v>#DIV/0!</v>
      </c>
    </row>
    <row r="875" spans="1:33" x14ac:dyDescent="0.25">
      <c r="A875" s="1">
        <f>'Тулуз-Пьерон'!A879</f>
        <v>0</v>
      </c>
      <c r="B875" s="1" t="e">
        <f>AVERAGE('Тулуз-Пьерон'!H879:Q879)</f>
        <v>#DIV/0!</v>
      </c>
      <c r="C875" s="1" t="e">
        <f>AVERAGE('Тулуз-Пьерон'!R879:AA879)</f>
        <v>#DIV/0!</v>
      </c>
      <c r="D875" s="26" t="e">
        <f t="shared" si="408"/>
        <v>#DIV/0!</v>
      </c>
      <c r="E875" s="26" t="e">
        <f>STDEV('Тулуз-Пьерон'!H879:Q879)</f>
        <v>#DIV/0!</v>
      </c>
      <c r="F875" s="26" t="e">
        <f>STDEV('Тулуз-Пьерон'!R879:AA879)</f>
        <v>#DIV/0!</v>
      </c>
      <c r="G875" s="26" t="e">
        <f>SQRT(RSQ('Тулуз-Пьерон'!H879:Q879,'Тулуз-Пьерон'!R879:AA879))</f>
        <v>#DIV/0!</v>
      </c>
      <c r="J875" s="25" t="e">
        <f t="shared" si="409"/>
        <v>#DIV/0!</v>
      </c>
      <c r="K875" s="25" t="e">
        <f t="shared" si="410"/>
        <v>#DIV/0!</v>
      </c>
      <c r="L875" s="25" t="e">
        <f t="shared" si="411"/>
        <v>#DIV/0!</v>
      </c>
      <c r="M875" s="25" t="e">
        <f t="shared" si="426"/>
        <v>#DIV/0!</v>
      </c>
      <c r="N875" s="25" t="e">
        <f t="shared" si="426"/>
        <v>#DIV/0!</v>
      </c>
      <c r="O875" s="25" t="e">
        <f t="shared" si="412"/>
        <v>#DIV/0!</v>
      </c>
      <c r="P875" s="25" t="e">
        <f t="shared" si="413"/>
        <v>#DIV/0!</v>
      </c>
      <c r="Q875" s="25" t="e">
        <f t="shared" si="414"/>
        <v>#DIV/0!</v>
      </c>
      <c r="R875" s="25" t="e">
        <f t="shared" si="415"/>
        <v>#DIV/0!</v>
      </c>
      <c r="S875" s="25" t="e">
        <f t="shared" si="416"/>
        <v>#DIV/0!</v>
      </c>
      <c r="T875" s="25" t="e">
        <f t="shared" si="417"/>
        <v>#DIV/0!</v>
      </c>
      <c r="U875" s="25" t="e">
        <f t="shared" si="418"/>
        <v>#DIV/0!</v>
      </c>
      <c r="V875" s="25" t="e">
        <f t="shared" si="427"/>
        <v>#DIV/0!</v>
      </c>
      <c r="W875" s="25" t="e">
        <f t="shared" si="427"/>
        <v>#DIV/0!</v>
      </c>
      <c r="X875" s="25" t="e">
        <f t="shared" si="419"/>
        <v>#DIV/0!</v>
      </c>
      <c r="Y875" s="25" t="e">
        <f t="shared" si="428"/>
        <v>#DIV/0!</v>
      </c>
      <c r="Z875" s="25" t="e">
        <f t="shared" si="428"/>
        <v>#DIV/0!</v>
      </c>
      <c r="AA875" s="25" t="e">
        <f t="shared" si="428"/>
        <v>#DIV/0!</v>
      </c>
      <c r="AB875" s="25" t="e">
        <f t="shared" si="428"/>
        <v>#DIV/0!</v>
      </c>
      <c r="AC875" s="25" t="e">
        <f t="shared" si="428"/>
        <v>#DIV/0!</v>
      </c>
      <c r="AD875" s="25" t="e">
        <f t="shared" si="429"/>
        <v>#DIV/0!</v>
      </c>
      <c r="AE875" s="25" t="e">
        <f t="shared" si="429"/>
        <v>#DIV/0!</v>
      </c>
      <c r="AF875" s="25" t="e">
        <f t="shared" si="430"/>
        <v>#DIV/0!</v>
      </c>
      <c r="AG875" s="25" t="e">
        <f t="shared" si="430"/>
        <v>#DIV/0!</v>
      </c>
    </row>
    <row r="876" spans="1:33" x14ac:dyDescent="0.25">
      <c r="A876" s="1">
        <f>'Тулуз-Пьерон'!A880</f>
        <v>0</v>
      </c>
      <c r="B876" s="1" t="e">
        <f>AVERAGE('Тулуз-Пьерон'!H880:Q880)</f>
        <v>#DIV/0!</v>
      </c>
      <c r="C876" s="1" t="e">
        <f>AVERAGE('Тулуз-Пьерон'!R880:AA880)</f>
        <v>#DIV/0!</v>
      </c>
      <c r="D876" s="26" t="e">
        <f t="shared" si="408"/>
        <v>#DIV/0!</v>
      </c>
      <c r="E876" s="26" t="e">
        <f>STDEV('Тулуз-Пьерон'!H880:Q880)</f>
        <v>#DIV/0!</v>
      </c>
      <c r="F876" s="26" t="e">
        <f>STDEV('Тулуз-Пьерон'!R880:AA880)</f>
        <v>#DIV/0!</v>
      </c>
      <c r="G876" s="26" t="e">
        <f>SQRT(RSQ('Тулуз-Пьерон'!H880:Q880,'Тулуз-Пьерон'!R880:AA880))</f>
        <v>#DIV/0!</v>
      </c>
      <c r="J876" s="25" t="e">
        <f t="shared" si="409"/>
        <v>#DIV/0!</v>
      </c>
      <c r="K876" s="25" t="e">
        <f t="shared" si="410"/>
        <v>#DIV/0!</v>
      </c>
      <c r="L876" s="25" t="e">
        <f t="shared" si="411"/>
        <v>#DIV/0!</v>
      </c>
      <c r="M876" s="25" t="e">
        <f t="shared" si="426"/>
        <v>#DIV/0!</v>
      </c>
      <c r="N876" s="25" t="e">
        <f t="shared" si="426"/>
        <v>#DIV/0!</v>
      </c>
      <c r="O876" s="25" t="e">
        <f t="shared" si="412"/>
        <v>#DIV/0!</v>
      </c>
      <c r="P876" s="25" t="e">
        <f t="shared" si="413"/>
        <v>#DIV/0!</v>
      </c>
      <c r="Q876" s="25" t="e">
        <f t="shared" si="414"/>
        <v>#DIV/0!</v>
      </c>
      <c r="R876" s="25" t="e">
        <f t="shared" si="415"/>
        <v>#DIV/0!</v>
      </c>
      <c r="S876" s="25" t="e">
        <f t="shared" si="416"/>
        <v>#DIV/0!</v>
      </c>
      <c r="T876" s="25" t="e">
        <f t="shared" si="417"/>
        <v>#DIV/0!</v>
      </c>
      <c r="U876" s="25" t="e">
        <f t="shared" si="418"/>
        <v>#DIV/0!</v>
      </c>
      <c r="V876" s="25" t="e">
        <f t="shared" si="427"/>
        <v>#DIV/0!</v>
      </c>
      <c r="W876" s="25" t="e">
        <f t="shared" si="427"/>
        <v>#DIV/0!</v>
      </c>
      <c r="X876" s="25" t="e">
        <f t="shared" si="419"/>
        <v>#DIV/0!</v>
      </c>
      <c r="Y876" s="25" t="e">
        <f t="shared" si="428"/>
        <v>#DIV/0!</v>
      </c>
      <c r="Z876" s="25" t="e">
        <f t="shared" si="428"/>
        <v>#DIV/0!</v>
      </c>
      <c r="AA876" s="25" t="e">
        <f t="shared" si="428"/>
        <v>#DIV/0!</v>
      </c>
      <c r="AB876" s="25" t="e">
        <f t="shared" si="428"/>
        <v>#DIV/0!</v>
      </c>
      <c r="AC876" s="25" t="e">
        <f t="shared" si="428"/>
        <v>#DIV/0!</v>
      </c>
      <c r="AD876" s="25" t="e">
        <f t="shared" si="429"/>
        <v>#DIV/0!</v>
      </c>
      <c r="AE876" s="25" t="e">
        <f t="shared" si="429"/>
        <v>#DIV/0!</v>
      </c>
      <c r="AF876" s="25" t="e">
        <f t="shared" si="430"/>
        <v>#DIV/0!</v>
      </c>
      <c r="AG876" s="25" t="e">
        <f t="shared" si="430"/>
        <v>#DIV/0!</v>
      </c>
    </row>
    <row r="877" spans="1:33" x14ac:dyDescent="0.25">
      <c r="A877" s="1">
        <f>'Тулуз-Пьерон'!A881</f>
        <v>0</v>
      </c>
      <c r="B877" s="1" t="e">
        <f>AVERAGE('Тулуз-Пьерон'!H881:Q881)</f>
        <v>#DIV/0!</v>
      </c>
      <c r="C877" s="1" t="e">
        <f>AVERAGE('Тулуз-Пьерон'!R881:AA881)</f>
        <v>#DIV/0!</v>
      </c>
      <c r="D877" s="26" t="e">
        <f t="shared" si="408"/>
        <v>#DIV/0!</v>
      </c>
      <c r="E877" s="26" t="e">
        <f>STDEV('Тулуз-Пьерон'!H881:Q881)</f>
        <v>#DIV/0!</v>
      </c>
      <c r="F877" s="26" t="e">
        <f>STDEV('Тулуз-Пьерон'!R881:AA881)</f>
        <v>#DIV/0!</v>
      </c>
      <c r="G877" s="26" t="e">
        <f>SQRT(RSQ('Тулуз-Пьерон'!H881:Q881,'Тулуз-Пьерон'!R881:AA881))</f>
        <v>#DIV/0!</v>
      </c>
      <c r="J877" s="25" t="e">
        <f t="shared" si="409"/>
        <v>#DIV/0!</v>
      </c>
      <c r="K877" s="25" t="e">
        <f t="shared" si="410"/>
        <v>#DIV/0!</v>
      </c>
      <c r="L877" s="25" t="e">
        <f t="shared" si="411"/>
        <v>#DIV/0!</v>
      </c>
      <c r="M877" s="25" t="e">
        <f t="shared" si="426"/>
        <v>#DIV/0!</v>
      </c>
      <c r="N877" s="25" t="e">
        <f t="shared" si="426"/>
        <v>#DIV/0!</v>
      </c>
      <c r="O877" s="25" t="e">
        <f t="shared" si="412"/>
        <v>#DIV/0!</v>
      </c>
      <c r="P877" s="25" t="e">
        <f t="shared" si="413"/>
        <v>#DIV/0!</v>
      </c>
      <c r="Q877" s="25" t="e">
        <f t="shared" si="414"/>
        <v>#DIV/0!</v>
      </c>
      <c r="R877" s="25" t="e">
        <f t="shared" si="415"/>
        <v>#DIV/0!</v>
      </c>
      <c r="S877" s="25" t="e">
        <f t="shared" si="416"/>
        <v>#DIV/0!</v>
      </c>
      <c r="T877" s="25" t="e">
        <f t="shared" si="417"/>
        <v>#DIV/0!</v>
      </c>
      <c r="U877" s="25" t="e">
        <f t="shared" si="418"/>
        <v>#DIV/0!</v>
      </c>
      <c r="V877" s="25" t="e">
        <f t="shared" si="427"/>
        <v>#DIV/0!</v>
      </c>
      <c r="W877" s="25" t="e">
        <f t="shared" si="427"/>
        <v>#DIV/0!</v>
      </c>
      <c r="X877" s="25" t="e">
        <f t="shared" si="419"/>
        <v>#DIV/0!</v>
      </c>
      <c r="Y877" s="25" t="e">
        <f t="shared" si="428"/>
        <v>#DIV/0!</v>
      </c>
      <c r="Z877" s="25" t="e">
        <f t="shared" si="428"/>
        <v>#DIV/0!</v>
      </c>
      <c r="AA877" s="25" t="e">
        <f t="shared" si="428"/>
        <v>#DIV/0!</v>
      </c>
      <c r="AB877" s="25" t="e">
        <f t="shared" si="428"/>
        <v>#DIV/0!</v>
      </c>
      <c r="AC877" s="25" t="e">
        <f t="shared" si="428"/>
        <v>#DIV/0!</v>
      </c>
      <c r="AD877" s="25" t="e">
        <f t="shared" si="429"/>
        <v>#DIV/0!</v>
      </c>
      <c r="AE877" s="25" t="e">
        <f t="shared" si="429"/>
        <v>#DIV/0!</v>
      </c>
      <c r="AF877" s="25" t="e">
        <f t="shared" si="430"/>
        <v>#DIV/0!</v>
      </c>
      <c r="AG877" s="25" t="e">
        <f t="shared" si="430"/>
        <v>#DIV/0!</v>
      </c>
    </row>
    <row r="878" spans="1:33" x14ac:dyDescent="0.25">
      <c r="A878" s="1">
        <f>'Тулуз-Пьерон'!A882</f>
        <v>0</v>
      </c>
      <c r="B878" s="1" t="e">
        <f>AVERAGE('Тулуз-Пьерон'!H882:Q882)</f>
        <v>#DIV/0!</v>
      </c>
      <c r="C878" s="1" t="e">
        <f>AVERAGE('Тулуз-Пьерон'!R882:AA882)</f>
        <v>#DIV/0!</v>
      </c>
      <c r="D878" s="26" t="e">
        <f t="shared" si="408"/>
        <v>#DIV/0!</v>
      </c>
      <c r="E878" s="26" t="e">
        <f>STDEV('Тулуз-Пьерон'!H882:Q882)</f>
        <v>#DIV/0!</v>
      </c>
      <c r="F878" s="26" t="e">
        <f>STDEV('Тулуз-Пьерон'!R882:AA882)</f>
        <v>#DIV/0!</v>
      </c>
      <c r="G878" s="26" t="e">
        <f>SQRT(RSQ('Тулуз-Пьерон'!H882:Q882,'Тулуз-Пьерон'!R882:AA882))</f>
        <v>#DIV/0!</v>
      </c>
      <c r="J878" s="25" t="e">
        <f t="shared" si="409"/>
        <v>#DIV/0!</v>
      </c>
      <c r="K878" s="25" t="e">
        <f t="shared" si="410"/>
        <v>#DIV/0!</v>
      </c>
      <c r="L878" s="25" t="e">
        <f t="shared" si="411"/>
        <v>#DIV/0!</v>
      </c>
      <c r="M878" s="25" t="e">
        <f t="shared" si="426"/>
        <v>#DIV/0!</v>
      </c>
      <c r="N878" s="25" t="e">
        <f t="shared" si="426"/>
        <v>#DIV/0!</v>
      </c>
      <c r="O878" s="25" t="e">
        <f t="shared" si="412"/>
        <v>#DIV/0!</v>
      </c>
      <c r="P878" s="25" t="e">
        <f t="shared" si="413"/>
        <v>#DIV/0!</v>
      </c>
      <c r="Q878" s="25" t="e">
        <f t="shared" si="414"/>
        <v>#DIV/0!</v>
      </c>
      <c r="R878" s="25" t="e">
        <f t="shared" si="415"/>
        <v>#DIV/0!</v>
      </c>
      <c r="S878" s="25" t="e">
        <f t="shared" si="416"/>
        <v>#DIV/0!</v>
      </c>
      <c r="T878" s="25" t="e">
        <f t="shared" si="417"/>
        <v>#DIV/0!</v>
      </c>
      <c r="U878" s="25" t="e">
        <f t="shared" si="418"/>
        <v>#DIV/0!</v>
      </c>
      <c r="V878" s="25" t="e">
        <f t="shared" si="427"/>
        <v>#DIV/0!</v>
      </c>
      <c r="W878" s="25" t="e">
        <f t="shared" si="427"/>
        <v>#DIV/0!</v>
      </c>
      <c r="X878" s="25" t="e">
        <f t="shared" si="419"/>
        <v>#DIV/0!</v>
      </c>
      <c r="Y878" s="25" t="e">
        <f t="shared" si="428"/>
        <v>#DIV/0!</v>
      </c>
      <c r="Z878" s="25" t="e">
        <f t="shared" si="428"/>
        <v>#DIV/0!</v>
      </c>
      <c r="AA878" s="25" t="e">
        <f t="shared" si="428"/>
        <v>#DIV/0!</v>
      </c>
      <c r="AB878" s="25" t="e">
        <f t="shared" si="428"/>
        <v>#DIV/0!</v>
      </c>
      <c r="AC878" s="25" t="e">
        <f t="shared" si="428"/>
        <v>#DIV/0!</v>
      </c>
      <c r="AD878" s="25" t="e">
        <f t="shared" si="429"/>
        <v>#DIV/0!</v>
      </c>
      <c r="AE878" s="25" t="e">
        <f t="shared" si="429"/>
        <v>#DIV/0!</v>
      </c>
      <c r="AF878" s="25" t="e">
        <f t="shared" si="430"/>
        <v>#DIV/0!</v>
      </c>
      <c r="AG878" s="25" t="e">
        <f t="shared" si="430"/>
        <v>#DIV/0!</v>
      </c>
    </row>
    <row r="879" spans="1:33" x14ac:dyDescent="0.25">
      <c r="A879" s="1">
        <f>'Тулуз-Пьерон'!A883</f>
        <v>0</v>
      </c>
      <c r="B879" s="1" t="e">
        <f>AVERAGE('Тулуз-Пьерон'!H883:Q883)</f>
        <v>#DIV/0!</v>
      </c>
      <c r="C879" s="1" t="e">
        <f>AVERAGE('Тулуз-Пьерон'!R883:AA883)</f>
        <v>#DIV/0!</v>
      </c>
      <c r="D879" s="26" t="e">
        <f t="shared" si="408"/>
        <v>#DIV/0!</v>
      </c>
      <c r="E879" s="26" t="e">
        <f>STDEV('Тулуз-Пьерон'!H883:Q883)</f>
        <v>#DIV/0!</v>
      </c>
      <c r="F879" s="26" t="e">
        <f>STDEV('Тулуз-Пьерон'!R883:AA883)</f>
        <v>#DIV/0!</v>
      </c>
      <c r="G879" s="26" t="e">
        <f>SQRT(RSQ('Тулуз-Пьерон'!H883:Q883,'Тулуз-Пьерон'!R883:AA883))</f>
        <v>#DIV/0!</v>
      </c>
      <c r="J879" s="25" t="e">
        <f t="shared" si="409"/>
        <v>#DIV/0!</v>
      </c>
      <c r="K879" s="25" t="e">
        <f t="shared" si="410"/>
        <v>#DIV/0!</v>
      </c>
      <c r="L879" s="25" t="e">
        <f t="shared" si="411"/>
        <v>#DIV/0!</v>
      </c>
      <c r="M879" s="25" t="e">
        <f t="shared" si="426"/>
        <v>#DIV/0!</v>
      </c>
      <c r="N879" s="25" t="e">
        <f t="shared" si="426"/>
        <v>#DIV/0!</v>
      </c>
      <c r="O879" s="25" t="e">
        <f t="shared" si="412"/>
        <v>#DIV/0!</v>
      </c>
      <c r="P879" s="25" t="e">
        <f t="shared" si="413"/>
        <v>#DIV/0!</v>
      </c>
      <c r="Q879" s="25" t="e">
        <f t="shared" si="414"/>
        <v>#DIV/0!</v>
      </c>
      <c r="R879" s="25" t="e">
        <f t="shared" si="415"/>
        <v>#DIV/0!</v>
      </c>
      <c r="S879" s="25" t="e">
        <f t="shared" si="416"/>
        <v>#DIV/0!</v>
      </c>
      <c r="T879" s="25" t="e">
        <f t="shared" si="417"/>
        <v>#DIV/0!</v>
      </c>
      <c r="U879" s="25" t="e">
        <f t="shared" si="418"/>
        <v>#DIV/0!</v>
      </c>
      <c r="V879" s="25" t="e">
        <f t="shared" si="427"/>
        <v>#DIV/0!</v>
      </c>
      <c r="W879" s="25" t="e">
        <f t="shared" si="427"/>
        <v>#DIV/0!</v>
      </c>
      <c r="X879" s="25" t="e">
        <f t="shared" si="419"/>
        <v>#DIV/0!</v>
      </c>
      <c r="Y879" s="25" t="e">
        <f t="shared" si="428"/>
        <v>#DIV/0!</v>
      </c>
      <c r="Z879" s="25" t="e">
        <f t="shared" si="428"/>
        <v>#DIV/0!</v>
      </c>
      <c r="AA879" s="25" t="e">
        <f t="shared" si="428"/>
        <v>#DIV/0!</v>
      </c>
      <c r="AB879" s="25" t="e">
        <f t="shared" si="428"/>
        <v>#DIV/0!</v>
      </c>
      <c r="AC879" s="25" t="e">
        <f t="shared" si="428"/>
        <v>#DIV/0!</v>
      </c>
      <c r="AD879" s="25" t="e">
        <f t="shared" si="429"/>
        <v>#DIV/0!</v>
      </c>
      <c r="AE879" s="25" t="e">
        <f t="shared" si="429"/>
        <v>#DIV/0!</v>
      </c>
      <c r="AF879" s="25" t="e">
        <f t="shared" si="430"/>
        <v>#DIV/0!</v>
      </c>
      <c r="AG879" s="25" t="e">
        <f t="shared" si="430"/>
        <v>#DIV/0!</v>
      </c>
    </row>
    <row r="880" spans="1:33" x14ac:dyDescent="0.25">
      <c r="A880" s="1">
        <f>'Тулуз-Пьерон'!A884</f>
        <v>0</v>
      </c>
      <c r="B880" s="1" t="e">
        <f>AVERAGE('Тулуз-Пьерон'!H884:Q884)</f>
        <v>#DIV/0!</v>
      </c>
      <c r="C880" s="1" t="e">
        <f>AVERAGE('Тулуз-Пьерон'!R884:AA884)</f>
        <v>#DIV/0!</v>
      </c>
      <c r="D880" s="26" t="e">
        <f t="shared" si="408"/>
        <v>#DIV/0!</v>
      </c>
      <c r="E880" s="26" t="e">
        <f>STDEV('Тулуз-Пьерон'!H884:Q884)</f>
        <v>#DIV/0!</v>
      </c>
      <c r="F880" s="26" t="e">
        <f>STDEV('Тулуз-Пьерон'!R884:AA884)</f>
        <v>#DIV/0!</v>
      </c>
      <c r="G880" s="26" t="e">
        <f>SQRT(RSQ('Тулуз-Пьерон'!H884:Q884,'Тулуз-Пьерон'!R884:AA884))</f>
        <v>#DIV/0!</v>
      </c>
      <c r="J880" s="25" t="e">
        <f t="shared" si="409"/>
        <v>#DIV/0!</v>
      </c>
      <c r="K880" s="25" t="e">
        <f t="shared" si="410"/>
        <v>#DIV/0!</v>
      </c>
      <c r="L880" s="25" t="e">
        <f t="shared" si="411"/>
        <v>#DIV/0!</v>
      </c>
      <c r="M880" s="25" t="e">
        <f t="shared" si="426"/>
        <v>#DIV/0!</v>
      </c>
      <c r="N880" s="25" t="e">
        <f t="shared" si="426"/>
        <v>#DIV/0!</v>
      </c>
      <c r="O880" s="25" t="e">
        <f t="shared" si="412"/>
        <v>#DIV/0!</v>
      </c>
      <c r="P880" s="25" t="e">
        <f t="shared" si="413"/>
        <v>#DIV/0!</v>
      </c>
      <c r="Q880" s="25" t="e">
        <f t="shared" si="414"/>
        <v>#DIV/0!</v>
      </c>
      <c r="R880" s="25" t="e">
        <f t="shared" si="415"/>
        <v>#DIV/0!</v>
      </c>
      <c r="S880" s="25" t="e">
        <f t="shared" si="416"/>
        <v>#DIV/0!</v>
      </c>
      <c r="T880" s="25" t="e">
        <f t="shared" si="417"/>
        <v>#DIV/0!</v>
      </c>
      <c r="U880" s="25" t="e">
        <f t="shared" si="418"/>
        <v>#DIV/0!</v>
      </c>
      <c r="V880" s="25" t="e">
        <f t="shared" si="427"/>
        <v>#DIV/0!</v>
      </c>
      <c r="W880" s="25" t="e">
        <f t="shared" si="427"/>
        <v>#DIV/0!</v>
      </c>
      <c r="X880" s="25" t="e">
        <f t="shared" si="419"/>
        <v>#DIV/0!</v>
      </c>
      <c r="Y880" s="25" t="e">
        <f t="shared" si="428"/>
        <v>#DIV/0!</v>
      </c>
      <c r="Z880" s="25" t="e">
        <f t="shared" si="428"/>
        <v>#DIV/0!</v>
      </c>
      <c r="AA880" s="25" t="e">
        <f t="shared" si="428"/>
        <v>#DIV/0!</v>
      </c>
      <c r="AB880" s="25" t="e">
        <f t="shared" si="428"/>
        <v>#DIV/0!</v>
      </c>
      <c r="AC880" s="25" t="e">
        <f t="shared" si="428"/>
        <v>#DIV/0!</v>
      </c>
      <c r="AD880" s="25" t="e">
        <f t="shared" si="429"/>
        <v>#DIV/0!</v>
      </c>
      <c r="AE880" s="25" t="e">
        <f t="shared" si="429"/>
        <v>#DIV/0!</v>
      </c>
      <c r="AF880" s="25" t="e">
        <f t="shared" si="430"/>
        <v>#DIV/0!</v>
      </c>
      <c r="AG880" s="25" t="e">
        <f t="shared" si="430"/>
        <v>#DIV/0!</v>
      </c>
    </row>
    <row r="881" spans="1:33" x14ac:dyDescent="0.25">
      <c r="A881" s="1">
        <f>'Тулуз-Пьерон'!A885</f>
        <v>0</v>
      </c>
      <c r="B881" s="1" t="e">
        <f>AVERAGE('Тулуз-Пьерон'!H885:Q885)</f>
        <v>#DIV/0!</v>
      </c>
      <c r="C881" s="1" t="e">
        <f>AVERAGE('Тулуз-Пьерон'!R885:AA885)</f>
        <v>#DIV/0!</v>
      </c>
      <c r="D881" s="26" t="e">
        <f t="shared" si="408"/>
        <v>#DIV/0!</v>
      </c>
      <c r="E881" s="26" t="e">
        <f>STDEV('Тулуз-Пьерон'!H885:Q885)</f>
        <v>#DIV/0!</v>
      </c>
      <c r="F881" s="26" t="e">
        <f>STDEV('Тулуз-Пьерон'!R885:AA885)</f>
        <v>#DIV/0!</v>
      </c>
      <c r="G881" s="26" t="e">
        <f>SQRT(RSQ('Тулуз-Пьерон'!H885:Q885,'Тулуз-Пьерон'!R885:AA885))</f>
        <v>#DIV/0!</v>
      </c>
      <c r="J881" s="25" t="e">
        <f t="shared" si="409"/>
        <v>#DIV/0!</v>
      </c>
      <c r="K881" s="25" t="e">
        <f t="shared" si="410"/>
        <v>#DIV/0!</v>
      </c>
      <c r="L881" s="25" t="e">
        <f t="shared" si="411"/>
        <v>#DIV/0!</v>
      </c>
      <c r="M881" s="25" t="e">
        <f t="shared" si="426"/>
        <v>#DIV/0!</v>
      </c>
      <c r="N881" s="25" t="e">
        <f t="shared" si="426"/>
        <v>#DIV/0!</v>
      </c>
      <c r="O881" s="25" t="e">
        <f t="shared" si="412"/>
        <v>#DIV/0!</v>
      </c>
      <c r="P881" s="25" t="e">
        <f t="shared" si="413"/>
        <v>#DIV/0!</v>
      </c>
      <c r="Q881" s="25" t="e">
        <f t="shared" si="414"/>
        <v>#DIV/0!</v>
      </c>
      <c r="R881" s="25" t="e">
        <f t="shared" si="415"/>
        <v>#DIV/0!</v>
      </c>
      <c r="S881" s="25" t="e">
        <f t="shared" si="416"/>
        <v>#DIV/0!</v>
      </c>
      <c r="T881" s="25" t="e">
        <f t="shared" si="417"/>
        <v>#DIV/0!</v>
      </c>
      <c r="U881" s="25" t="e">
        <f t="shared" si="418"/>
        <v>#DIV/0!</v>
      </c>
      <c r="V881" s="25" t="e">
        <f t="shared" si="427"/>
        <v>#DIV/0!</v>
      </c>
      <c r="W881" s="25" t="e">
        <f t="shared" si="427"/>
        <v>#DIV/0!</v>
      </c>
      <c r="X881" s="25" t="e">
        <f t="shared" si="419"/>
        <v>#DIV/0!</v>
      </c>
      <c r="Y881" s="25" t="e">
        <f t="shared" ref="Y881:AC890" si="431">IF(AND($D881&gt;0,$D881&lt;=0.89),"ПАТОЛОГИЯ",IF(AND($D881&gt;0.89,$D881&lt;=0.91),"Слабая",IF(AND($D881&gt;91,$D881&lt;=0.93),"Средняя",IF(AND($D881&gt;0.93,$D881&lt;=0.96),"Хорошая",IF(AND($D881&gt;0.96,$D881&lt;=1),"Высокая","ОШИБКА")))))</f>
        <v>#DIV/0!</v>
      </c>
      <c r="Z881" s="25" t="e">
        <f t="shared" si="431"/>
        <v>#DIV/0!</v>
      </c>
      <c r="AA881" s="25" t="e">
        <f t="shared" si="431"/>
        <v>#DIV/0!</v>
      </c>
      <c r="AB881" s="25" t="e">
        <f t="shared" si="431"/>
        <v>#DIV/0!</v>
      </c>
      <c r="AC881" s="25" t="e">
        <f t="shared" si="431"/>
        <v>#DIV/0!</v>
      </c>
      <c r="AD881" s="25" t="e">
        <f t="shared" si="429"/>
        <v>#DIV/0!</v>
      </c>
      <c r="AE881" s="25" t="e">
        <f t="shared" si="429"/>
        <v>#DIV/0!</v>
      </c>
      <c r="AF881" s="25" t="e">
        <f t="shared" si="430"/>
        <v>#DIV/0!</v>
      </c>
      <c r="AG881" s="25" t="e">
        <f t="shared" si="430"/>
        <v>#DIV/0!</v>
      </c>
    </row>
    <row r="882" spans="1:33" x14ac:dyDescent="0.25">
      <c r="A882" s="1">
        <f>'Тулуз-Пьерон'!A886</f>
        <v>0</v>
      </c>
      <c r="B882" s="1" t="e">
        <f>AVERAGE('Тулуз-Пьерон'!H886:Q886)</f>
        <v>#DIV/0!</v>
      </c>
      <c r="C882" s="1" t="e">
        <f>AVERAGE('Тулуз-Пьерон'!R886:AA886)</f>
        <v>#DIV/0!</v>
      </c>
      <c r="D882" s="26" t="e">
        <f t="shared" si="408"/>
        <v>#DIV/0!</v>
      </c>
      <c r="E882" s="26" t="e">
        <f>STDEV('Тулуз-Пьерон'!H886:Q886)</f>
        <v>#DIV/0!</v>
      </c>
      <c r="F882" s="26" t="e">
        <f>STDEV('Тулуз-Пьерон'!R886:AA886)</f>
        <v>#DIV/0!</v>
      </c>
      <c r="G882" s="26" t="e">
        <f>SQRT(RSQ('Тулуз-Пьерон'!H886:Q886,'Тулуз-Пьерон'!R886:AA886))</f>
        <v>#DIV/0!</v>
      </c>
      <c r="J882" s="25" t="e">
        <f t="shared" si="409"/>
        <v>#DIV/0!</v>
      </c>
      <c r="K882" s="25" t="e">
        <f t="shared" si="410"/>
        <v>#DIV/0!</v>
      </c>
      <c r="L882" s="25" t="e">
        <f t="shared" si="411"/>
        <v>#DIV/0!</v>
      </c>
      <c r="M882" s="25" t="e">
        <f t="shared" si="426"/>
        <v>#DIV/0!</v>
      </c>
      <c r="N882" s="25" t="e">
        <f t="shared" si="426"/>
        <v>#DIV/0!</v>
      </c>
      <c r="O882" s="25" t="e">
        <f t="shared" si="412"/>
        <v>#DIV/0!</v>
      </c>
      <c r="P882" s="25" t="e">
        <f t="shared" si="413"/>
        <v>#DIV/0!</v>
      </c>
      <c r="Q882" s="25" t="e">
        <f t="shared" si="414"/>
        <v>#DIV/0!</v>
      </c>
      <c r="R882" s="25" t="e">
        <f t="shared" si="415"/>
        <v>#DIV/0!</v>
      </c>
      <c r="S882" s="25" t="e">
        <f t="shared" si="416"/>
        <v>#DIV/0!</v>
      </c>
      <c r="T882" s="25" t="e">
        <f t="shared" si="417"/>
        <v>#DIV/0!</v>
      </c>
      <c r="U882" s="25" t="e">
        <f t="shared" si="418"/>
        <v>#DIV/0!</v>
      </c>
      <c r="V882" s="25" t="e">
        <f t="shared" si="427"/>
        <v>#DIV/0!</v>
      </c>
      <c r="W882" s="25" t="e">
        <f t="shared" si="427"/>
        <v>#DIV/0!</v>
      </c>
      <c r="X882" s="25" t="e">
        <f t="shared" si="419"/>
        <v>#DIV/0!</v>
      </c>
      <c r="Y882" s="25" t="e">
        <f t="shared" si="431"/>
        <v>#DIV/0!</v>
      </c>
      <c r="Z882" s="25" t="e">
        <f t="shared" si="431"/>
        <v>#DIV/0!</v>
      </c>
      <c r="AA882" s="25" t="e">
        <f t="shared" si="431"/>
        <v>#DIV/0!</v>
      </c>
      <c r="AB882" s="25" t="e">
        <f t="shared" si="431"/>
        <v>#DIV/0!</v>
      </c>
      <c r="AC882" s="25" t="e">
        <f t="shared" si="431"/>
        <v>#DIV/0!</v>
      </c>
      <c r="AD882" s="25" t="e">
        <f t="shared" si="429"/>
        <v>#DIV/0!</v>
      </c>
      <c r="AE882" s="25" t="e">
        <f t="shared" si="429"/>
        <v>#DIV/0!</v>
      </c>
      <c r="AF882" s="25" t="e">
        <f t="shared" si="430"/>
        <v>#DIV/0!</v>
      </c>
      <c r="AG882" s="25" t="e">
        <f t="shared" si="430"/>
        <v>#DIV/0!</v>
      </c>
    </row>
    <row r="883" spans="1:33" x14ac:dyDescent="0.25">
      <c r="A883" s="1">
        <f>'Тулуз-Пьерон'!A887</f>
        <v>0</v>
      </c>
      <c r="B883" s="1" t="e">
        <f>AVERAGE('Тулуз-Пьерон'!H887:Q887)</f>
        <v>#DIV/0!</v>
      </c>
      <c r="C883" s="1" t="e">
        <f>AVERAGE('Тулуз-Пьерон'!R887:AA887)</f>
        <v>#DIV/0!</v>
      </c>
      <c r="D883" s="26" t="e">
        <f t="shared" si="408"/>
        <v>#DIV/0!</v>
      </c>
      <c r="E883" s="26" t="e">
        <f>STDEV('Тулуз-Пьерон'!H887:Q887)</f>
        <v>#DIV/0!</v>
      </c>
      <c r="F883" s="26" t="e">
        <f>STDEV('Тулуз-Пьерон'!R887:AA887)</f>
        <v>#DIV/0!</v>
      </c>
      <c r="G883" s="26" t="e">
        <f>SQRT(RSQ('Тулуз-Пьерон'!H887:Q887,'Тулуз-Пьерон'!R887:AA887))</f>
        <v>#DIV/0!</v>
      </c>
      <c r="J883" s="25" t="e">
        <f t="shared" si="409"/>
        <v>#DIV/0!</v>
      </c>
      <c r="K883" s="25" t="e">
        <f t="shared" si="410"/>
        <v>#DIV/0!</v>
      </c>
      <c r="L883" s="25" t="e">
        <f t="shared" si="411"/>
        <v>#DIV/0!</v>
      </c>
      <c r="M883" s="25" t="e">
        <f t="shared" si="426"/>
        <v>#DIV/0!</v>
      </c>
      <c r="N883" s="25" t="e">
        <f t="shared" si="426"/>
        <v>#DIV/0!</v>
      </c>
      <c r="O883" s="25" t="e">
        <f t="shared" si="412"/>
        <v>#DIV/0!</v>
      </c>
      <c r="P883" s="25" t="e">
        <f t="shared" si="413"/>
        <v>#DIV/0!</v>
      </c>
      <c r="Q883" s="25" t="e">
        <f t="shared" si="414"/>
        <v>#DIV/0!</v>
      </c>
      <c r="R883" s="25" t="e">
        <f t="shared" si="415"/>
        <v>#DIV/0!</v>
      </c>
      <c r="S883" s="25" t="e">
        <f t="shared" si="416"/>
        <v>#DIV/0!</v>
      </c>
      <c r="T883" s="25" t="e">
        <f t="shared" si="417"/>
        <v>#DIV/0!</v>
      </c>
      <c r="U883" s="25" t="e">
        <f t="shared" si="418"/>
        <v>#DIV/0!</v>
      </c>
      <c r="V883" s="25" t="e">
        <f t="shared" si="427"/>
        <v>#DIV/0!</v>
      </c>
      <c r="W883" s="25" t="e">
        <f t="shared" si="427"/>
        <v>#DIV/0!</v>
      </c>
      <c r="X883" s="25" t="e">
        <f t="shared" si="419"/>
        <v>#DIV/0!</v>
      </c>
      <c r="Y883" s="25" t="e">
        <f t="shared" si="431"/>
        <v>#DIV/0!</v>
      </c>
      <c r="Z883" s="25" t="e">
        <f t="shared" si="431"/>
        <v>#DIV/0!</v>
      </c>
      <c r="AA883" s="25" t="e">
        <f t="shared" si="431"/>
        <v>#DIV/0!</v>
      </c>
      <c r="AB883" s="25" t="e">
        <f t="shared" si="431"/>
        <v>#DIV/0!</v>
      </c>
      <c r="AC883" s="25" t="e">
        <f t="shared" si="431"/>
        <v>#DIV/0!</v>
      </c>
      <c r="AD883" s="25" t="e">
        <f t="shared" si="429"/>
        <v>#DIV/0!</v>
      </c>
      <c r="AE883" s="25" t="e">
        <f t="shared" si="429"/>
        <v>#DIV/0!</v>
      </c>
      <c r="AF883" s="25" t="e">
        <f t="shared" si="430"/>
        <v>#DIV/0!</v>
      </c>
      <c r="AG883" s="25" t="e">
        <f t="shared" si="430"/>
        <v>#DIV/0!</v>
      </c>
    </row>
    <row r="884" spans="1:33" x14ac:dyDescent="0.25">
      <c r="A884" s="1">
        <f>'Тулуз-Пьерон'!A888</f>
        <v>0</v>
      </c>
      <c r="B884" s="1" t="e">
        <f>AVERAGE('Тулуз-Пьерон'!H888:Q888)</f>
        <v>#DIV/0!</v>
      </c>
      <c r="C884" s="1" t="e">
        <f>AVERAGE('Тулуз-Пьерон'!R888:AA888)</f>
        <v>#DIV/0!</v>
      </c>
      <c r="D884" s="26" t="e">
        <f t="shared" si="408"/>
        <v>#DIV/0!</v>
      </c>
      <c r="E884" s="26" t="e">
        <f>STDEV('Тулуз-Пьерон'!H888:Q888)</f>
        <v>#DIV/0!</v>
      </c>
      <c r="F884" s="26" t="e">
        <f>STDEV('Тулуз-Пьерон'!R888:AA888)</f>
        <v>#DIV/0!</v>
      </c>
      <c r="G884" s="26" t="e">
        <f>SQRT(RSQ('Тулуз-Пьерон'!H888:Q888,'Тулуз-Пьерон'!R888:AA888))</f>
        <v>#DIV/0!</v>
      </c>
      <c r="J884" s="25" t="e">
        <f t="shared" si="409"/>
        <v>#DIV/0!</v>
      </c>
      <c r="K884" s="25" t="e">
        <f t="shared" si="410"/>
        <v>#DIV/0!</v>
      </c>
      <c r="L884" s="25" t="e">
        <f t="shared" si="411"/>
        <v>#DIV/0!</v>
      </c>
      <c r="M884" s="25" t="e">
        <f t="shared" si="426"/>
        <v>#DIV/0!</v>
      </c>
      <c r="N884" s="25" t="e">
        <f t="shared" si="426"/>
        <v>#DIV/0!</v>
      </c>
      <c r="O884" s="25" t="e">
        <f t="shared" si="412"/>
        <v>#DIV/0!</v>
      </c>
      <c r="P884" s="25" t="e">
        <f t="shared" si="413"/>
        <v>#DIV/0!</v>
      </c>
      <c r="Q884" s="25" t="e">
        <f t="shared" si="414"/>
        <v>#DIV/0!</v>
      </c>
      <c r="R884" s="25" t="e">
        <f t="shared" si="415"/>
        <v>#DIV/0!</v>
      </c>
      <c r="S884" s="25" t="e">
        <f t="shared" si="416"/>
        <v>#DIV/0!</v>
      </c>
      <c r="T884" s="25" t="e">
        <f t="shared" si="417"/>
        <v>#DIV/0!</v>
      </c>
      <c r="U884" s="25" t="e">
        <f t="shared" si="418"/>
        <v>#DIV/0!</v>
      </c>
      <c r="V884" s="25" t="e">
        <f t="shared" si="427"/>
        <v>#DIV/0!</v>
      </c>
      <c r="W884" s="25" t="e">
        <f t="shared" si="427"/>
        <v>#DIV/0!</v>
      </c>
      <c r="X884" s="25" t="e">
        <f t="shared" si="419"/>
        <v>#DIV/0!</v>
      </c>
      <c r="Y884" s="25" t="e">
        <f t="shared" si="431"/>
        <v>#DIV/0!</v>
      </c>
      <c r="Z884" s="25" t="e">
        <f t="shared" si="431"/>
        <v>#DIV/0!</v>
      </c>
      <c r="AA884" s="25" t="e">
        <f t="shared" si="431"/>
        <v>#DIV/0!</v>
      </c>
      <c r="AB884" s="25" t="e">
        <f t="shared" si="431"/>
        <v>#DIV/0!</v>
      </c>
      <c r="AC884" s="25" t="e">
        <f t="shared" si="431"/>
        <v>#DIV/0!</v>
      </c>
      <c r="AD884" s="25" t="e">
        <f t="shared" si="429"/>
        <v>#DIV/0!</v>
      </c>
      <c r="AE884" s="25" t="e">
        <f t="shared" si="429"/>
        <v>#DIV/0!</v>
      </c>
      <c r="AF884" s="25" t="e">
        <f t="shared" si="430"/>
        <v>#DIV/0!</v>
      </c>
      <c r="AG884" s="25" t="e">
        <f t="shared" si="430"/>
        <v>#DIV/0!</v>
      </c>
    </row>
    <row r="885" spans="1:33" x14ac:dyDescent="0.25">
      <c r="A885" s="1">
        <f>'Тулуз-Пьерон'!A889</f>
        <v>0</v>
      </c>
      <c r="B885" s="1" t="e">
        <f>AVERAGE('Тулуз-Пьерон'!H889:Q889)</f>
        <v>#DIV/0!</v>
      </c>
      <c r="C885" s="1" t="e">
        <f>AVERAGE('Тулуз-Пьерон'!R889:AA889)</f>
        <v>#DIV/0!</v>
      </c>
      <c r="D885" s="26" t="e">
        <f t="shared" si="408"/>
        <v>#DIV/0!</v>
      </c>
      <c r="E885" s="26" t="e">
        <f>STDEV('Тулуз-Пьерон'!H889:Q889)</f>
        <v>#DIV/0!</v>
      </c>
      <c r="F885" s="26" t="e">
        <f>STDEV('Тулуз-Пьерон'!R889:AA889)</f>
        <v>#DIV/0!</v>
      </c>
      <c r="G885" s="26" t="e">
        <f>SQRT(RSQ('Тулуз-Пьерон'!H889:Q889,'Тулуз-Пьерон'!R889:AA889))</f>
        <v>#DIV/0!</v>
      </c>
      <c r="J885" s="25" t="e">
        <f t="shared" si="409"/>
        <v>#DIV/0!</v>
      </c>
      <c r="K885" s="25" t="e">
        <f t="shared" si="410"/>
        <v>#DIV/0!</v>
      </c>
      <c r="L885" s="25" t="e">
        <f t="shared" si="411"/>
        <v>#DIV/0!</v>
      </c>
      <c r="M885" s="25" t="e">
        <f t="shared" si="426"/>
        <v>#DIV/0!</v>
      </c>
      <c r="N885" s="25" t="e">
        <f t="shared" si="426"/>
        <v>#DIV/0!</v>
      </c>
      <c r="O885" s="25" t="e">
        <f t="shared" si="412"/>
        <v>#DIV/0!</v>
      </c>
      <c r="P885" s="25" t="e">
        <f t="shared" si="413"/>
        <v>#DIV/0!</v>
      </c>
      <c r="Q885" s="25" t="e">
        <f t="shared" si="414"/>
        <v>#DIV/0!</v>
      </c>
      <c r="R885" s="25" t="e">
        <f t="shared" si="415"/>
        <v>#DIV/0!</v>
      </c>
      <c r="S885" s="25" t="e">
        <f t="shared" si="416"/>
        <v>#DIV/0!</v>
      </c>
      <c r="T885" s="25" t="e">
        <f t="shared" si="417"/>
        <v>#DIV/0!</v>
      </c>
      <c r="U885" s="25" t="e">
        <f t="shared" si="418"/>
        <v>#DIV/0!</v>
      </c>
      <c r="V885" s="25" t="e">
        <f t="shared" si="427"/>
        <v>#DIV/0!</v>
      </c>
      <c r="W885" s="25" t="e">
        <f t="shared" si="427"/>
        <v>#DIV/0!</v>
      </c>
      <c r="X885" s="25" t="e">
        <f t="shared" si="419"/>
        <v>#DIV/0!</v>
      </c>
      <c r="Y885" s="25" t="e">
        <f t="shared" si="431"/>
        <v>#DIV/0!</v>
      </c>
      <c r="Z885" s="25" t="e">
        <f t="shared" si="431"/>
        <v>#DIV/0!</v>
      </c>
      <c r="AA885" s="25" t="e">
        <f t="shared" si="431"/>
        <v>#DIV/0!</v>
      </c>
      <c r="AB885" s="25" t="e">
        <f t="shared" si="431"/>
        <v>#DIV/0!</v>
      </c>
      <c r="AC885" s="25" t="e">
        <f t="shared" si="431"/>
        <v>#DIV/0!</v>
      </c>
      <c r="AD885" s="25" t="e">
        <f t="shared" si="429"/>
        <v>#DIV/0!</v>
      </c>
      <c r="AE885" s="25" t="e">
        <f t="shared" si="429"/>
        <v>#DIV/0!</v>
      </c>
      <c r="AF885" s="25" t="e">
        <f t="shared" si="430"/>
        <v>#DIV/0!</v>
      </c>
      <c r="AG885" s="25" t="e">
        <f t="shared" si="430"/>
        <v>#DIV/0!</v>
      </c>
    </row>
    <row r="886" spans="1:33" x14ac:dyDescent="0.25">
      <c r="A886" s="1">
        <f>'Тулуз-Пьерон'!A890</f>
        <v>0</v>
      </c>
      <c r="B886" s="1" t="e">
        <f>AVERAGE('Тулуз-Пьерон'!H890:Q890)</f>
        <v>#DIV/0!</v>
      </c>
      <c r="C886" s="1" t="e">
        <f>AVERAGE('Тулуз-Пьерон'!R890:AA890)</f>
        <v>#DIV/0!</v>
      </c>
      <c r="D886" s="26" t="e">
        <f t="shared" si="408"/>
        <v>#DIV/0!</v>
      </c>
      <c r="E886" s="26" t="e">
        <f>STDEV('Тулуз-Пьерон'!H890:Q890)</f>
        <v>#DIV/0!</v>
      </c>
      <c r="F886" s="26" t="e">
        <f>STDEV('Тулуз-Пьерон'!R890:AA890)</f>
        <v>#DIV/0!</v>
      </c>
      <c r="G886" s="26" t="e">
        <f>SQRT(RSQ('Тулуз-Пьерон'!H890:Q890,'Тулуз-Пьерон'!R890:AA890))</f>
        <v>#DIV/0!</v>
      </c>
      <c r="J886" s="25" t="e">
        <f t="shared" si="409"/>
        <v>#DIV/0!</v>
      </c>
      <c r="K886" s="25" t="e">
        <f t="shared" si="410"/>
        <v>#DIV/0!</v>
      </c>
      <c r="L886" s="25" t="e">
        <f t="shared" si="411"/>
        <v>#DIV/0!</v>
      </c>
      <c r="M886" s="25" t="e">
        <f t="shared" si="426"/>
        <v>#DIV/0!</v>
      </c>
      <c r="N886" s="25" t="e">
        <f t="shared" si="426"/>
        <v>#DIV/0!</v>
      </c>
      <c r="O886" s="25" t="e">
        <f t="shared" si="412"/>
        <v>#DIV/0!</v>
      </c>
      <c r="P886" s="25" t="e">
        <f t="shared" si="413"/>
        <v>#DIV/0!</v>
      </c>
      <c r="Q886" s="25" t="e">
        <f t="shared" si="414"/>
        <v>#DIV/0!</v>
      </c>
      <c r="R886" s="25" t="e">
        <f t="shared" si="415"/>
        <v>#DIV/0!</v>
      </c>
      <c r="S886" s="25" t="e">
        <f t="shared" si="416"/>
        <v>#DIV/0!</v>
      </c>
      <c r="T886" s="25" t="e">
        <f t="shared" si="417"/>
        <v>#DIV/0!</v>
      </c>
      <c r="U886" s="25" t="e">
        <f t="shared" si="418"/>
        <v>#DIV/0!</v>
      </c>
      <c r="V886" s="25" t="e">
        <f t="shared" si="427"/>
        <v>#DIV/0!</v>
      </c>
      <c r="W886" s="25" t="e">
        <f t="shared" si="427"/>
        <v>#DIV/0!</v>
      </c>
      <c r="X886" s="25" t="e">
        <f t="shared" si="419"/>
        <v>#DIV/0!</v>
      </c>
      <c r="Y886" s="25" t="e">
        <f t="shared" si="431"/>
        <v>#DIV/0!</v>
      </c>
      <c r="Z886" s="25" t="e">
        <f t="shared" si="431"/>
        <v>#DIV/0!</v>
      </c>
      <c r="AA886" s="25" t="e">
        <f t="shared" si="431"/>
        <v>#DIV/0!</v>
      </c>
      <c r="AB886" s="25" t="e">
        <f t="shared" si="431"/>
        <v>#DIV/0!</v>
      </c>
      <c r="AC886" s="25" t="e">
        <f t="shared" si="431"/>
        <v>#DIV/0!</v>
      </c>
      <c r="AD886" s="25" t="e">
        <f t="shared" si="429"/>
        <v>#DIV/0!</v>
      </c>
      <c r="AE886" s="25" t="e">
        <f t="shared" si="429"/>
        <v>#DIV/0!</v>
      </c>
      <c r="AF886" s="25" t="e">
        <f t="shared" si="430"/>
        <v>#DIV/0!</v>
      </c>
      <c r="AG886" s="25" t="e">
        <f t="shared" si="430"/>
        <v>#DIV/0!</v>
      </c>
    </row>
    <row r="887" spans="1:33" x14ac:dyDescent="0.25">
      <c r="A887" s="1">
        <f>'Тулуз-Пьерон'!A891</f>
        <v>0</v>
      </c>
      <c r="B887" s="1" t="e">
        <f>AVERAGE('Тулуз-Пьерон'!H891:Q891)</f>
        <v>#DIV/0!</v>
      </c>
      <c r="C887" s="1" t="e">
        <f>AVERAGE('Тулуз-Пьерон'!R891:AA891)</f>
        <v>#DIV/0!</v>
      </c>
      <c r="D887" s="26" t="e">
        <f t="shared" si="408"/>
        <v>#DIV/0!</v>
      </c>
      <c r="E887" s="26" t="e">
        <f>STDEV('Тулуз-Пьерон'!H891:Q891)</f>
        <v>#DIV/0!</v>
      </c>
      <c r="F887" s="26" t="e">
        <f>STDEV('Тулуз-Пьерон'!R891:AA891)</f>
        <v>#DIV/0!</v>
      </c>
      <c r="G887" s="26" t="e">
        <f>SQRT(RSQ('Тулуз-Пьерон'!H891:Q891,'Тулуз-Пьерон'!R891:AA891))</f>
        <v>#DIV/0!</v>
      </c>
      <c r="J887" s="25" t="e">
        <f t="shared" si="409"/>
        <v>#DIV/0!</v>
      </c>
      <c r="K887" s="25" t="e">
        <f t="shared" si="410"/>
        <v>#DIV/0!</v>
      </c>
      <c r="L887" s="25" t="e">
        <f t="shared" si="411"/>
        <v>#DIV/0!</v>
      </c>
      <c r="M887" s="25" t="e">
        <f t="shared" si="426"/>
        <v>#DIV/0!</v>
      </c>
      <c r="N887" s="25" t="e">
        <f t="shared" si="426"/>
        <v>#DIV/0!</v>
      </c>
      <c r="O887" s="25" t="e">
        <f t="shared" si="412"/>
        <v>#DIV/0!</v>
      </c>
      <c r="P887" s="25" t="e">
        <f t="shared" si="413"/>
        <v>#DIV/0!</v>
      </c>
      <c r="Q887" s="25" t="e">
        <f t="shared" si="414"/>
        <v>#DIV/0!</v>
      </c>
      <c r="R887" s="25" t="e">
        <f t="shared" si="415"/>
        <v>#DIV/0!</v>
      </c>
      <c r="S887" s="25" t="e">
        <f t="shared" si="416"/>
        <v>#DIV/0!</v>
      </c>
      <c r="T887" s="25" t="e">
        <f t="shared" si="417"/>
        <v>#DIV/0!</v>
      </c>
      <c r="U887" s="25" t="e">
        <f t="shared" si="418"/>
        <v>#DIV/0!</v>
      </c>
      <c r="V887" s="25" t="e">
        <f t="shared" si="427"/>
        <v>#DIV/0!</v>
      </c>
      <c r="W887" s="25" t="e">
        <f t="shared" si="427"/>
        <v>#DIV/0!</v>
      </c>
      <c r="X887" s="25" t="e">
        <f t="shared" si="419"/>
        <v>#DIV/0!</v>
      </c>
      <c r="Y887" s="25" t="e">
        <f t="shared" si="431"/>
        <v>#DIV/0!</v>
      </c>
      <c r="Z887" s="25" t="e">
        <f t="shared" si="431"/>
        <v>#DIV/0!</v>
      </c>
      <c r="AA887" s="25" t="e">
        <f t="shared" si="431"/>
        <v>#DIV/0!</v>
      </c>
      <c r="AB887" s="25" t="e">
        <f t="shared" si="431"/>
        <v>#DIV/0!</v>
      </c>
      <c r="AC887" s="25" t="e">
        <f t="shared" si="431"/>
        <v>#DIV/0!</v>
      </c>
      <c r="AD887" s="25" t="e">
        <f t="shared" si="429"/>
        <v>#DIV/0!</v>
      </c>
      <c r="AE887" s="25" t="e">
        <f t="shared" si="429"/>
        <v>#DIV/0!</v>
      </c>
      <c r="AF887" s="25" t="e">
        <f t="shared" si="430"/>
        <v>#DIV/0!</v>
      </c>
      <c r="AG887" s="25" t="e">
        <f t="shared" si="430"/>
        <v>#DIV/0!</v>
      </c>
    </row>
    <row r="888" spans="1:33" x14ac:dyDescent="0.25">
      <c r="A888" s="1">
        <f>'Тулуз-Пьерон'!A892</f>
        <v>0</v>
      </c>
      <c r="B888" s="1" t="e">
        <f>AVERAGE('Тулуз-Пьерон'!H892:Q892)</f>
        <v>#DIV/0!</v>
      </c>
      <c r="C888" s="1" t="e">
        <f>AVERAGE('Тулуз-Пьерон'!R892:AA892)</f>
        <v>#DIV/0!</v>
      </c>
      <c r="D888" s="26" t="e">
        <f t="shared" si="408"/>
        <v>#DIV/0!</v>
      </c>
      <c r="E888" s="26" t="e">
        <f>STDEV('Тулуз-Пьерон'!H892:Q892)</f>
        <v>#DIV/0!</v>
      </c>
      <c r="F888" s="26" t="e">
        <f>STDEV('Тулуз-Пьерон'!R892:AA892)</f>
        <v>#DIV/0!</v>
      </c>
      <c r="G888" s="26" t="e">
        <f>SQRT(RSQ('Тулуз-Пьерон'!H892:Q892,'Тулуз-Пьерон'!R892:AA892))</f>
        <v>#DIV/0!</v>
      </c>
      <c r="J888" s="25" t="e">
        <f t="shared" si="409"/>
        <v>#DIV/0!</v>
      </c>
      <c r="K888" s="25" t="e">
        <f t="shared" si="410"/>
        <v>#DIV/0!</v>
      </c>
      <c r="L888" s="25" t="e">
        <f t="shared" si="411"/>
        <v>#DIV/0!</v>
      </c>
      <c r="M888" s="25" t="e">
        <f t="shared" si="426"/>
        <v>#DIV/0!</v>
      </c>
      <c r="N888" s="25" t="e">
        <f t="shared" si="426"/>
        <v>#DIV/0!</v>
      </c>
      <c r="O888" s="25" t="e">
        <f t="shared" si="412"/>
        <v>#DIV/0!</v>
      </c>
      <c r="P888" s="25" t="e">
        <f t="shared" si="413"/>
        <v>#DIV/0!</v>
      </c>
      <c r="Q888" s="25" t="e">
        <f t="shared" si="414"/>
        <v>#DIV/0!</v>
      </c>
      <c r="R888" s="25" t="e">
        <f t="shared" si="415"/>
        <v>#DIV/0!</v>
      </c>
      <c r="S888" s="25" t="e">
        <f t="shared" si="416"/>
        <v>#DIV/0!</v>
      </c>
      <c r="T888" s="25" t="e">
        <f t="shared" si="417"/>
        <v>#DIV/0!</v>
      </c>
      <c r="U888" s="25" t="e">
        <f t="shared" si="418"/>
        <v>#DIV/0!</v>
      </c>
      <c r="V888" s="25" t="e">
        <f t="shared" si="427"/>
        <v>#DIV/0!</v>
      </c>
      <c r="W888" s="25" t="e">
        <f t="shared" si="427"/>
        <v>#DIV/0!</v>
      </c>
      <c r="X888" s="25" t="e">
        <f t="shared" si="419"/>
        <v>#DIV/0!</v>
      </c>
      <c r="Y888" s="25" t="e">
        <f t="shared" si="431"/>
        <v>#DIV/0!</v>
      </c>
      <c r="Z888" s="25" t="e">
        <f t="shared" si="431"/>
        <v>#DIV/0!</v>
      </c>
      <c r="AA888" s="25" t="e">
        <f t="shared" si="431"/>
        <v>#DIV/0!</v>
      </c>
      <c r="AB888" s="25" t="e">
        <f t="shared" si="431"/>
        <v>#DIV/0!</v>
      </c>
      <c r="AC888" s="25" t="e">
        <f t="shared" si="431"/>
        <v>#DIV/0!</v>
      </c>
      <c r="AD888" s="25" t="e">
        <f t="shared" si="429"/>
        <v>#DIV/0!</v>
      </c>
      <c r="AE888" s="25" t="e">
        <f t="shared" si="429"/>
        <v>#DIV/0!</v>
      </c>
      <c r="AF888" s="25" t="e">
        <f t="shared" si="430"/>
        <v>#DIV/0!</v>
      </c>
      <c r="AG888" s="25" t="e">
        <f t="shared" si="430"/>
        <v>#DIV/0!</v>
      </c>
    </row>
    <row r="889" spans="1:33" x14ac:dyDescent="0.25">
      <c r="A889" s="1">
        <f>'Тулуз-Пьерон'!A893</f>
        <v>0</v>
      </c>
      <c r="B889" s="1" t="e">
        <f>AVERAGE('Тулуз-Пьерон'!H893:Q893)</f>
        <v>#DIV/0!</v>
      </c>
      <c r="C889" s="1" t="e">
        <f>AVERAGE('Тулуз-Пьерон'!R893:AA893)</f>
        <v>#DIV/0!</v>
      </c>
      <c r="D889" s="26" t="e">
        <f t="shared" si="408"/>
        <v>#DIV/0!</v>
      </c>
      <c r="E889" s="26" t="e">
        <f>STDEV('Тулуз-Пьерон'!H893:Q893)</f>
        <v>#DIV/0!</v>
      </c>
      <c r="F889" s="26" t="e">
        <f>STDEV('Тулуз-Пьерон'!R893:AA893)</f>
        <v>#DIV/0!</v>
      </c>
      <c r="G889" s="26" t="e">
        <f>SQRT(RSQ('Тулуз-Пьерон'!H893:Q893,'Тулуз-Пьерон'!R893:AA893))</f>
        <v>#DIV/0!</v>
      </c>
      <c r="J889" s="25" t="e">
        <f t="shared" si="409"/>
        <v>#DIV/0!</v>
      </c>
      <c r="K889" s="25" t="e">
        <f t="shared" si="410"/>
        <v>#DIV/0!</v>
      </c>
      <c r="L889" s="25" t="e">
        <f t="shared" si="411"/>
        <v>#DIV/0!</v>
      </c>
      <c r="M889" s="25" t="e">
        <f t="shared" si="426"/>
        <v>#DIV/0!</v>
      </c>
      <c r="N889" s="25" t="e">
        <f t="shared" si="426"/>
        <v>#DIV/0!</v>
      </c>
      <c r="O889" s="25" t="e">
        <f t="shared" si="412"/>
        <v>#DIV/0!</v>
      </c>
      <c r="P889" s="25" t="e">
        <f t="shared" si="413"/>
        <v>#DIV/0!</v>
      </c>
      <c r="Q889" s="25" t="e">
        <f t="shared" si="414"/>
        <v>#DIV/0!</v>
      </c>
      <c r="R889" s="25" t="e">
        <f t="shared" si="415"/>
        <v>#DIV/0!</v>
      </c>
      <c r="S889" s="25" t="e">
        <f t="shared" si="416"/>
        <v>#DIV/0!</v>
      </c>
      <c r="T889" s="25" t="e">
        <f t="shared" si="417"/>
        <v>#DIV/0!</v>
      </c>
      <c r="U889" s="25" t="e">
        <f t="shared" si="418"/>
        <v>#DIV/0!</v>
      </c>
      <c r="V889" s="25" t="e">
        <f t="shared" si="427"/>
        <v>#DIV/0!</v>
      </c>
      <c r="W889" s="25" t="e">
        <f t="shared" si="427"/>
        <v>#DIV/0!</v>
      </c>
      <c r="X889" s="25" t="e">
        <f t="shared" si="419"/>
        <v>#DIV/0!</v>
      </c>
      <c r="Y889" s="25" t="e">
        <f t="shared" si="431"/>
        <v>#DIV/0!</v>
      </c>
      <c r="Z889" s="25" t="e">
        <f t="shared" si="431"/>
        <v>#DIV/0!</v>
      </c>
      <c r="AA889" s="25" t="e">
        <f t="shared" si="431"/>
        <v>#DIV/0!</v>
      </c>
      <c r="AB889" s="25" t="e">
        <f t="shared" si="431"/>
        <v>#DIV/0!</v>
      </c>
      <c r="AC889" s="25" t="e">
        <f t="shared" si="431"/>
        <v>#DIV/0!</v>
      </c>
      <c r="AD889" s="25" t="e">
        <f t="shared" si="429"/>
        <v>#DIV/0!</v>
      </c>
      <c r="AE889" s="25" t="e">
        <f t="shared" si="429"/>
        <v>#DIV/0!</v>
      </c>
      <c r="AF889" s="25" t="e">
        <f t="shared" si="430"/>
        <v>#DIV/0!</v>
      </c>
      <c r="AG889" s="25" t="e">
        <f t="shared" si="430"/>
        <v>#DIV/0!</v>
      </c>
    </row>
    <row r="890" spans="1:33" x14ac:dyDescent="0.25">
      <c r="A890" s="1">
        <f>'Тулуз-Пьерон'!A894</f>
        <v>0</v>
      </c>
      <c r="B890" s="1" t="e">
        <f>AVERAGE('Тулуз-Пьерон'!H894:Q894)</f>
        <v>#DIV/0!</v>
      </c>
      <c r="C890" s="1" t="e">
        <f>AVERAGE('Тулуз-Пьерон'!R894:AA894)</f>
        <v>#DIV/0!</v>
      </c>
      <c r="D890" s="26" t="e">
        <f t="shared" si="408"/>
        <v>#DIV/0!</v>
      </c>
      <c r="E890" s="26" t="e">
        <f>STDEV('Тулуз-Пьерон'!H894:Q894)</f>
        <v>#DIV/0!</v>
      </c>
      <c r="F890" s="26" t="e">
        <f>STDEV('Тулуз-Пьерон'!R894:AA894)</f>
        <v>#DIV/0!</v>
      </c>
      <c r="G890" s="26" t="e">
        <f>SQRT(RSQ('Тулуз-Пьерон'!H894:Q894,'Тулуз-Пьерон'!R894:AA894))</f>
        <v>#DIV/0!</v>
      </c>
      <c r="J890" s="25" t="e">
        <f t="shared" si="409"/>
        <v>#DIV/0!</v>
      </c>
      <c r="K890" s="25" t="e">
        <f t="shared" si="410"/>
        <v>#DIV/0!</v>
      </c>
      <c r="L890" s="25" t="e">
        <f t="shared" si="411"/>
        <v>#DIV/0!</v>
      </c>
      <c r="M890" s="25" t="e">
        <f t="shared" si="426"/>
        <v>#DIV/0!</v>
      </c>
      <c r="N890" s="25" t="e">
        <f t="shared" si="426"/>
        <v>#DIV/0!</v>
      </c>
      <c r="O890" s="25" t="e">
        <f t="shared" si="412"/>
        <v>#DIV/0!</v>
      </c>
      <c r="P890" s="25" t="e">
        <f t="shared" si="413"/>
        <v>#DIV/0!</v>
      </c>
      <c r="Q890" s="25" t="e">
        <f t="shared" si="414"/>
        <v>#DIV/0!</v>
      </c>
      <c r="R890" s="25" t="e">
        <f t="shared" si="415"/>
        <v>#DIV/0!</v>
      </c>
      <c r="S890" s="25" t="e">
        <f t="shared" si="416"/>
        <v>#DIV/0!</v>
      </c>
      <c r="T890" s="25" t="e">
        <f t="shared" si="417"/>
        <v>#DIV/0!</v>
      </c>
      <c r="U890" s="25" t="e">
        <f t="shared" si="418"/>
        <v>#DIV/0!</v>
      </c>
      <c r="V890" s="25" t="e">
        <f t="shared" si="427"/>
        <v>#DIV/0!</v>
      </c>
      <c r="W890" s="25" t="e">
        <f t="shared" si="427"/>
        <v>#DIV/0!</v>
      </c>
      <c r="X890" s="25" t="e">
        <f t="shared" si="419"/>
        <v>#DIV/0!</v>
      </c>
      <c r="Y890" s="25" t="e">
        <f t="shared" si="431"/>
        <v>#DIV/0!</v>
      </c>
      <c r="Z890" s="25" t="e">
        <f t="shared" si="431"/>
        <v>#DIV/0!</v>
      </c>
      <c r="AA890" s="25" t="e">
        <f t="shared" si="431"/>
        <v>#DIV/0!</v>
      </c>
      <c r="AB890" s="25" t="e">
        <f t="shared" si="431"/>
        <v>#DIV/0!</v>
      </c>
      <c r="AC890" s="25" t="e">
        <f t="shared" si="431"/>
        <v>#DIV/0!</v>
      </c>
      <c r="AD890" s="25" t="e">
        <f t="shared" si="429"/>
        <v>#DIV/0!</v>
      </c>
      <c r="AE890" s="25" t="e">
        <f t="shared" si="429"/>
        <v>#DIV/0!</v>
      </c>
      <c r="AF890" s="25" t="e">
        <f t="shared" si="430"/>
        <v>#DIV/0!</v>
      </c>
      <c r="AG890" s="25" t="e">
        <f t="shared" si="430"/>
        <v>#DIV/0!</v>
      </c>
    </row>
    <row r="891" spans="1:33" x14ac:dyDescent="0.25">
      <c r="A891" s="1">
        <f>'Тулуз-Пьерон'!A895</f>
        <v>0</v>
      </c>
      <c r="B891" s="1" t="e">
        <f>AVERAGE('Тулуз-Пьерон'!H895:Q895)</f>
        <v>#DIV/0!</v>
      </c>
      <c r="C891" s="1" t="e">
        <f>AVERAGE('Тулуз-Пьерон'!R895:AA895)</f>
        <v>#DIV/0!</v>
      </c>
      <c r="D891" s="26" t="e">
        <f t="shared" si="408"/>
        <v>#DIV/0!</v>
      </c>
      <c r="E891" s="26" t="e">
        <f>STDEV('Тулуз-Пьерон'!H895:Q895)</f>
        <v>#DIV/0!</v>
      </c>
      <c r="F891" s="26" t="e">
        <f>STDEV('Тулуз-Пьерон'!R895:AA895)</f>
        <v>#DIV/0!</v>
      </c>
      <c r="G891" s="26" t="e">
        <f>SQRT(RSQ('Тулуз-Пьерон'!H895:Q895,'Тулуз-Пьерон'!R895:AA895))</f>
        <v>#DIV/0!</v>
      </c>
      <c r="J891" s="25" t="e">
        <f t="shared" si="409"/>
        <v>#DIV/0!</v>
      </c>
      <c r="K891" s="25" t="e">
        <f t="shared" si="410"/>
        <v>#DIV/0!</v>
      </c>
      <c r="L891" s="25" t="e">
        <f t="shared" si="411"/>
        <v>#DIV/0!</v>
      </c>
      <c r="M891" s="25" t="e">
        <f t="shared" ref="M891:N910" si="432">IF(AND($B891&gt;0,$B891&lt;=15),"ПАТОЛОГИЯ",IF(AND($B891&gt;15,$B891&lt;=25),"Слабая",IF(AND($B891&gt;25,$B891&lt;=36),"Средняя",IF(AND($B891&gt;36,$B891&lt;=48),"Хорошая",IF($B891&gt;48,"Высокая","ОШИБКА")))))</f>
        <v>#DIV/0!</v>
      </c>
      <c r="N891" s="25" t="e">
        <f t="shared" si="432"/>
        <v>#DIV/0!</v>
      </c>
      <c r="O891" s="25" t="e">
        <f t="shared" si="412"/>
        <v>#DIV/0!</v>
      </c>
      <c r="P891" s="25" t="e">
        <f t="shared" si="413"/>
        <v>#DIV/0!</v>
      </c>
      <c r="Q891" s="25" t="e">
        <f t="shared" si="414"/>
        <v>#DIV/0!</v>
      </c>
      <c r="R891" s="25" t="e">
        <f t="shared" si="415"/>
        <v>#DIV/0!</v>
      </c>
      <c r="S891" s="25" t="e">
        <f t="shared" si="416"/>
        <v>#DIV/0!</v>
      </c>
      <c r="T891" s="25" t="e">
        <f t="shared" si="417"/>
        <v>#DIV/0!</v>
      </c>
      <c r="U891" s="25" t="e">
        <f t="shared" si="418"/>
        <v>#DIV/0!</v>
      </c>
      <c r="V891" s="25" t="e">
        <f t="shared" ref="V891:W910" si="433">IF(AND($D891&gt;0,$D891&lt;=0.88),"ПАТОЛОГИЯ",IF(AND($D891&gt;0.88,$D891&lt;=0.91),"Слабая",IF(AND($D891&gt;0.91,$D891&lt;=0.95),"Средняя",IF(AND($D891&gt;0.95,$D891&lt;=0.97),"Хорошая",IF(AND($D891&gt;0.97,$D891&lt;=1),"Высокая","ОШИБКА")))))</f>
        <v>#DIV/0!</v>
      </c>
      <c r="W891" s="25" t="e">
        <f t="shared" si="433"/>
        <v>#DIV/0!</v>
      </c>
      <c r="X891" s="25" t="e">
        <f t="shared" si="419"/>
        <v>#DIV/0!</v>
      </c>
      <c r="Y891" s="25" t="e">
        <f t="shared" ref="Y891:AC900" si="434">IF(AND($D891&gt;0,$D891&lt;=0.89),"ПАТОЛОГИЯ",IF(AND($D891&gt;0.89,$D891&lt;=0.91),"Слабая",IF(AND($D891&gt;91,$D891&lt;=0.93),"Средняя",IF(AND($D891&gt;0.93,$D891&lt;=0.96),"Хорошая",IF(AND($D891&gt;0.96,$D891&lt;=1),"Высокая","ОШИБКА")))))</f>
        <v>#DIV/0!</v>
      </c>
      <c r="Z891" s="25" t="e">
        <f t="shared" si="434"/>
        <v>#DIV/0!</v>
      </c>
      <c r="AA891" s="25" t="e">
        <f t="shared" si="434"/>
        <v>#DIV/0!</v>
      </c>
      <c r="AB891" s="25" t="e">
        <f t="shared" si="434"/>
        <v>#DIV/0!</v>
      </c>
      <c r="AC891" s="25" t="e">
        <f t="shared" si="434"/>
        <v>#DIV/0!</v>
      </c>
      <c r="AD891" s="25" t="e">
        <f t="shared" ref="AD891:AE910" si="435">IF(AND($D891&gt;0,$D891&lt;=0.9),"ПАТОЛОГИЯ",IF($D891=0.91,"Слабая",IF(AND($D891&gt;0.91,$D891&lt;=0.94),"Средняя",IF(AND($D891&gt;0.94,$D891&lt;=0.97),"Хорошая",IF(AND($D891&gt;0.97,$D891&lt;=1),"Высокая","ОШИБКА")))))</f>
        <v>#DIV/0!</v>
      </c>
      <c r="AE891" s="25" t="e">
        <f t="shared" si="435"/>
        <v>#DIV/0!</v>
      </c>
      <c r="AF891" s="25" t="e">
        <f t="shared" ref="AF891:AG910" si="436">IF(AND($D891&gt;0,$D891&lt;=0.9),"ПАТОЛОГИЯ",IF(AND($D891&gt;0.9,$D891&lt;=92),"Слабая",IF(AND($D891&gt;92,$D891&lt;=0.95),"Средняя",IF(AND($D891&gt;0.95,$D891&lt;=0.97),"Хорошая",IF(AND($D891&gt;0.97,$D891&lt;=1),"Высокая","ОШИБКА")))))</f>
        <v>#DIV/0!</v>
      </c>
      <c r="AG891" s="25" t="e">
        <f t="shared" si="436"/>
        <v>#DIV/0!</v>
      </c>
    </row>
    <row r="892" spans="1:33" x14ac:dyDescent="0.25">
      <c r="A892" s="1">
        <f>'Тулуз-Пьерон'!A896</f>
        <v>0</v>
      </c>
      <c r="B892" s="1" t="e">
        <f>AVERAGE('Тулуз-Пьерон'!H896:Q896)</f>
        <v>#DIV/0!</v>
      </c>
      <c r="C892" s="1" t="e">
        <f>AVERAGE('Тулуз-Пьерон'!R896:AA896)</f>
        <v>#DIV/0!</v>
      </c>
      <c r="D892" s="26" t="e">
        <f t="shared" si="408"/>
        <v>#DIV/0!</v>
      </c>
      <c r="E892" s="26" t="e">
        <f>STDEV('Тулуз-Пьерон'!H896:Q896)</f>
        <v>#DIV/0!</v>
      </c>
      <c r="F892" s="26" t="e">
        <f>STDEV('Тулуз-Пьерон'!R896:AA896)</f>
        <v>#DIV/0!</v>
      </c>
      <c r="G892" s="26" t="e">
        <f>SQRT(RSQ('Тулуз-Пьерон'!H896:Q896,'Тулуз-Пьерон'!R896:AA896))</f>
        <v>#DIV/0!</v>
      </c>
      <c r="J892" s="25" t="e">
        <f t="shared" si="409"/>
        <v>#DIV/0!</v>
      </c>
      <c r="K892" s="25" t="e">
        <f t="shared" si="410"/>
        <v>#DIV/0!</v>
      </c>
      <c r="L892" s="25" t="e">
        <f t="shared" si="411"/>
        <v>#DIV/0!</v>
      </c>
      <c r="M892" s="25" t="e">
        <f t="shared" si="432"/>
        <v>#DIV/0!</v>
      </c>
      <c r="N892" s="25" t="e">
        <f t="shared" si="432"/>
        <v>#DIV/0!</v>
      </c>
      <c r="O892" s="25" t="e">
        <f t="shared" si="412"/>
        <v>#DIV/0!</v>
      </c>
      <c r="P892" s="25" t="e">
        <f t="shared" si="413"/>
        <v>#DIV/0!</v>
      </c>
      <c r="Q892" s="25" t="e">
        <f t="shared" si="414"/>
        <v>#DIV/0!</v>
      </c>
      <c r="R892" s="25" t="e">
        <f t="shared" si="415"/>
        <v>#DIV/0!</v>
      </c>
      <c r="S892" s="25" t="e">
        <f t="shared" si="416"/>
        <v>#DIV/0!</v>
      </c>
      <c r="T892" s="25" t="e">
        <f t="shared" si="417"/>
        <v>#DIV/0!</v>
      </c>
      <c r="U892" s="25" t="e">
        <f t="shared" si="418"/>
        <v>#DIV/0!</v>
      </c>
      <c r="V892" s="25" t="e">
        <f t="shared" si="433"/>
        <v>#DIV/0!</v>
      </c>
      <c r="W892" s="25" t="e">
        <f t="shared" si="433"/>
        <v>#DIV/0!</v>
      </c>
      <c r="X892" s="25" t="e">
        <f t="shared" si="419"/>
        <v>#DIV/0!</v>
      </c>
      <c r="Y892" s="25" t="e">
        <f t="shared" si="434"/>
        <v>#DIV/0!</v>
      </c>
      <c r="Z892" s="25" t="e">
        <f t="shared" si="434"/>
        <v>#DIV/0!</v>
      </c>
      <c r="AA892" s="25" t="e">
        <f t="shared" si="434"/>
        <v>#DIV/0!</v>
      </c>
      <c r="AB892" s="25" t="e">
        <f t="shared" si="434"/>
        <v>#DIV/0!</v>
      </c>
      <c r="AC892" s="25" t="e">
        <f t="shared" si="434"/>
        <v>#DIV/0!</v>
      </c>
      <c r="AD892" s="25" t="e">
        <f t="shared" si="435"/>
        <v>#DIV/0!</v>
      </c>
      <c r="AE892" s="25" t="e">
        <f t="shared" si="435"/>
        <v>#DIV/0!</v>
      </c>
      <c r="AF892" s="25" t="e">
        <f t="shared" si="436"/>
        <v>#DIV/0!</v>
      </c>
      <c r="AG892" s="25" t="e">
        <f t="shared" si="436"/>
        <v>#DIV/0!</v>
      </c>
    </row>
    <row r="893" spans="1:33" x14ac:dyDescent="0.25">
      <c r="A893" s="1">
        <f>'Тулуз-Пьерон'!A897</f>
        <v>0</v>
      </c>
      <c r="B893" s="1" t="e">
        <f>AVERAGE('Тулуз-Пьерон'!H897:Q897)</f>
        <v>#DIV/0!</v>
      </c>
      <c r="C893" s="1" t="e">
        <f>AVERAGE('Тулуз-Пьерон'!R897:AA897)</f>
        <v>#DIV/0!</v>
      </c>
      <c r="D893" s="26" t="e">
        <f t="shared" si="408"/>
        <v>#DIV/0!</v>
      </c>
      <c r="E893" s="26" t="e">
        <f>STDEV('Тулуз-Пьерон'!H897:Q897)</f>
        <v>#DIV/0!</v>
      </c>
      <c r="F893" s="26" t="e">
        <f>STDEV('Тулуз-Пьерон'!R897:AA897)</f>
        <v>#DIV/0!</v>
      </c>
      <c r="G893" s="26" t="e">
        <f>SQRT(RSQ('Тулуз-Пьерон'!H897:Q897,'Тулуз-Пьерон'!R897:AA897))</f>
        <v>#DIV/0!</v>
      </c>
      <c r="J893" s="25" t="e">
        <f t="shared" si="409"/>
        <v>#DIV/0!</v>
      </c>
      <c r="K893" s="25" t="e">
        <f t="shared" si="410"/>
        <v>#DIV/0!</v>
      </c>
      <c r="L893" s="25" t="e">
        <f t="shared" si="411"/>
        <v>#DIV/0!</v>
      </c>
      <c r="M893" s="25" t="e">
        <f t="shared" si="432"/>
        <v>#DIV/0!</v>
      </c>
      <c r="N893" s="25" t="e">
        <f t="shared" si="432"/>
        <v>#DIV/0!</v>
      </c>
      <c r="O893" s="25" t="e">
        <f t="shared" si="412"/>
        <v>#DIV/0!</v>
      </c>
      <c r="P893" s="25" t="e">
        <f t="shared" si="413"/>
        <v>#DIV/0!</v>
      </c>
      <c r="Q893" s="25" t="e">
        <f t="shared" si="414"/>
        <v>#DIV/0!</v>
      </c>
      <c r="R893" s="25" t="e">
        <f t="shared" si="415"/>
        <v>#DIV/0!</v>
      </c>
      <c r="S893" s="25" t="e">
        <f t="shared" si="416"/>
        <v>#DIV/0!</v>
      </c>
      <c r="T893" s="25" t="e">
        <f t="shared" si="417"/>
        <v>#DIV/0!</v>
      </c>
      <c r="U893" s="25" t="e">
        <f t="shared" si="418"/>
        <v>#DIV/0!</v>
      </c>
      <c r="V893" s="25" t="e">
        <f t="shared" si="433"/>
        <v>#DIV/0!</v>
      </c>
      <c r="W893" s="25" t="e">
        <f t="shared" si="433"/>
        <v>#DIV/0!</v>
      </c>
      <c r="X893" s="25" t="e">
        <f t="shared" si="419"/>
        <v>#DIV/0!</v>
      </c>
      <c r="Y893" s="25" t="e">
        <f t="shared" si="434"/>
        <v>#DIV/0!</v>
      </c>
      <c r="Z893" s="25" t="e">
        <f t="shared" si="434"/>
        <v>#DIV/0!</v>
      </c>
      <c r="AA893" s="25" t="e">
        <f t="shared" si="434"/>
        <v>#DIV/0!</v>
      </c>
      <c r="AB893" s="25" t="e">
        <f t="shared" si="434"/>
        <v>#DIV/0!</v>
      </c>
      <c r="AC893" s="25" t="e">
        <f t="shared" si="434"/>
        <v>#DIV/0!</v>
      </c>
      <c r="AD893" s="25" t="e">
        <f t="shared" si="435"/>
        <v>#DIV/0!</v>
      </c>
      <c r="AE893" s="25" t="e">
        <f t="shared" si="435"/>
        <v>#DIV/0!</v>
      </c>
      <c r="AF893" s="25" t="e">
        <f t="shared" si="436"/>
        <v>#DIV/0!</v>
      </c>
      <c r="AG893" s="25" t="e">
        <f t="shared" si="436"/>
        <v>#DIV/0!</v>
      </c>
    </row>
    <row r="894" spans="1:33" x14ac:dyDescent="0.25">
      <c r="A894" s="1">
        <f>'Тулуз-Пьерон'!A898</f>
        <v>0</v>
      </c>
      <c r="B894" s="1" t="e">
        <f>AVERAGE('Тулуз-Пьерон'!H898:Q898)</f>
        <v>#DIV/0!</v>
      </c>
      <c r="C894" s="1" t="e">
        <f>AVERAGE('Тулуз-Пьерон'!R898:AA898)</f>
        <v>#DIV/0!</v>
      </c>
      <c r="D894" s="26" t="e">
        <f t="shared" si="408"/>
        <v>#DIV/0!</v>
      </c>
      <c r="E894" s="26" t="e">
        <f>STDEV('Тулуз-Пьерон'!H898:Q898)</f>
        <v>#DIV/0!</v>
      </c>
      <c r="F894" s="26" t="e">
        <f>STDEV('Тулуз-Пьерон'!R898:AA898)</f>
        <v>#DIV/0!</v>
      </c>
      <c r="G894" s="26" t="e">
        <f>SQRT(RSQ('Тулуз-Пьерон'!H898:Q898,'Тулуз-Пьерон'!R898:AA898))</f>
        <v>#DIV/0!</v>
      </c>
      <c r="J894" s="25" t="e">
        <f t="shared" si="409"/>
        <v>#DIV/0!</v>
      </c>
      <c r="K894" s="25" t="e">
        <f t="shared" si="410"/>
        <v>#DIV/0!</v>
      </c>
      <c r="L894" s="25" t="e">
        <f t="shared" si="411"/>
        <v>#DIV/0!</v>
      </c>
      <c r="M894" s="25" t="e">
        <f t="shared" si="432"/>
        <v>#DIV/0!</v>
      </c>
      <c r="N894" s="25" t="e">
        <f t="shared" si="432"/>
        <v>#DIV/0!</v>
      </c>
      <c r="O894" s="25" t="e">
        <f t="shared" si="412"/>
        <v>#DIV/0!</v>
      </c>
      <c r="P894" s="25" t="e">
        <f t="shared" si="413"/>
        <v>#DIV/0!</v>
      </c>
      <c r="Q894" s="25" t="e">
        <f t="shared" si="414"/>
        <v>#DIV/0!</v>
      </c>
      <c r="R894" s="25" t="e">
        <f t="shared" si="415"/>
        <v>#DIV/0!</v>
      </c>
      <c r="S894" s="25" t="e">
        <f t="shared" si="416"/>
        <v>#DIV/0!</v>
      </c>
      <c r="T894" s="25" t="e">
        <f t="shared" si="417"/>
        <v>#DIV/0!</v>
      </c>
      <c r="U894" s="25" t="e">
        <f t="shared" si="418"/>
        <v>#DIV/0!</v>
      </c>
      <c r="V894" s="25" t="e">
        <f t="shared" si="433"/>
        <v>#DIV/0!</v>
      </c>
      <c r="W894" s="25" t="e">
        <f t="shared" si="433"/>
        <v>#DIV/0!</v>
      </c>
      <c r="X894" s="25" t="e">
        <f t="shared" si="419"/>
        <v>#DIV/0!</v>
      </c>
      <c r="Y894" s="25" t="e">
        <f t="shared" si="434"/>
        <v>#DIV/0!</v>
      </c>
      <c r="Z894" s="25" t="e">
        <f t="shared" si="434"/>
        <v>#DIV/0!</v>
      </c>
      <c r="AA894" s="25" t="e">
        <f t="shared" si="434"/>
        <v>#DIV/0!</v>
      </c>
      <c r="AB894" s="25" t="e">
        <f t="shared" si="434"/>
        <v>#DIV/0!</v>
      </c>
      <c r="AC894" s="25" t="e">
        <f t="shared" si="434"/>
        <v>#DIV/0!</v>
      </c>
      <c r="AD894" s="25" t="e">
        <f t="shared" si="435"/>
        <v>#DIV/0!</v>
      </c>
      <c r="AE894" s="25" t="e">
        <f t="shared" si="435"/>
        <v>#DIV/0!</v>
      </c>
      <c r="AF894" s="25" t="e">
        <f t="shared" si="436"/>
        <v>#DIV/0!</v>
      </c>
      <c r="AG894" s="25" t="e">
        <f t="shared" si="436"/>
        <v>#DIV/0!</v>
      </c>
    </row>
    <row r="895" spans="1:33" x14ac:dyDescent="0.25">
      <c r="A895" s="1">
        <f>'Тулуз-Пьерон'!A899</f>
        <v>0</v>
      </c>
      <c r="B895" s="1" t="e">
        <f>AVERAGE('Тулуз-Пьерон'!H899:Q899)</f>
        <v>#DIV/0!</v>
      </c>
      <c r="C895" s="1" t="e">
        <f>AVERAGE('Тулуз-Пьерон'!R899:AA899)</f>
        <v>#DIV/0!</v>
      </c>
      <c r="D895" s="26" t="e">
        <f t="shared" si="408"/>
        <v>#DIV/0!</v>
      </c>
      <c r="E895" s="26" t="e">
        <f>STDEV('Тулуз-Пьерон'!H899:Q899)</f>
        <v>#DIV/0!</v>
      </c>
      <c r="F895" s="26" t="e">
        <f>STDEV('Тулуз-Пьерон'!R899:AA899)</f>
        <v>#DIV/0!</v>
      </c>
      <c r="G895" s="26" t="e">
        <f>SQRT(RSQ('Тулуз-Пьерон'!H899:Q899,'Тулуз-Пьерон'!R899:AA899))</f>
        <v>#DIV/0!</v>
      </c>
      <c r="J895" s="25" t="e">
        <f t="shared" si="409"/>
        <v>#DIV/0!</v>
      </c>
      <c r="K895" s="25" t="e">
        <f t="shared" si="410"/>
        <v>#DIV/0!</v>
      </c>
      <c r="L895" s="25" t="e">
        <f t="shared" si="411"/>
        <v>#DIV/0!</v>
      </c>
      <c r="M895" s="25" t="e">
        <f t="shared" si="432"/>
        <v>#DIV/0!</v>
      </c>
      <c r="N895" s="25" t="e">
        <f t="shared" si="432"/>
        <v>#DIV/0!</v>
      </c>
      <c r="O895" s="25" t="e">
        <f t="shared" si="412"/>
        <v>#DIV/0!</v>
      </c>
      <c r="P895" s="25" t="e">
        <f t="shared" si="413"/>
        <v>#DIV/0!</v>
      </c>
      <c r="Q895" s="25" t="e">
        <f t="shared" si="414"/>
        <v>#DIV/0!</v>
      </c>
      <c r="R895" s="25" t="e">
        <f t="shared" si="415"/>
        <v>#DIV/0!</v>
      </c>
      <c r="S895" s="25" t="e">
        <f t="shared" si="416"/>
        <v>#DIV/0!</v>
      </c>
      <c r="T895" s="25" t="e">
        <f t="shared" si="417"/>
        <v>#DIV/0!</v>
      </c>
      <c r="U895" s="25" t="e">
        <f t="shared" si="418"/>
        <v>#DIV/0!</v>
      </c>
      <c r="V895" s="25" t="e">
        <f t="shared" si="433"/>
        <v>#DIV/0!</v>
      </c>
      <c r="W895" s="25" t="e">
        <f t="shared" si="433"/>
        <v>#DIV/0!</v>
      </c>
      <c r="X895" s="25" t="e">
        <f t="shared" si="419"/>
        <v>#DIV/0!</v>
      </c>
      <c r="Y895" s="25" t="e">
        <f t="shared" si="434"/>
        <v>#DIV/0!</v>
      </c>
      <c r="Z895" s="25" t="e">
        <f t="shared" si="434"/>
        <v>#DIV/0!</v>
      </c>
      <c r="AA895" s="25" t="e">
        <f t="shared" si="434"/>
        <v>#DIV/0!</v>
      </c>
      <c r="AB895" s="25" t="e">
        <f t="shared" si="434"/>
        <v>#DIV/0!</v>
      </c>
      <c r="AC895" s="25" t="e">
        <f t="shared" si="434"/>
        <v>#DIV/0!</v>
      </c>
      <c r="AD895" s="25" t="e">
        <f t="shared" si="435"/>
        <v>#DIV/0!</v>
      </c>
      <c r="AE895" s="25" t="e">
        <f t="shared" si="435"/>
        <v>#DIV/0!</v>
      </c>
      <c r="AF895" s="25" t="e">
        <f t="shared" si="436"/>
        <v>#DIV/0!</v>
      </c>
      <c r="AG895" s="25" t="e">
        <f t="shared" si="436"/>
        <v>#DIV/0!</v>
      </c>
    </row>
    <row r="896" spans="1:33" x14ac:dyDescent="0.25">
      <c r="A896" s="1">
        <f>'Тулуз-Пьерон'!A900</f>
        <v>0</v>
      </c>
      <c r="B896" s="1" t="e">
        <f>AVERAGE('Тулуз-Пьерон'!H900:Q900)</f>
        <v>#DIV/0!</v>
      </c>
      <c r="C896" s="1" t="e">
        <f>AVERAGE('Тулуз-Пьерон'!R900:AA900)</f>
        <v>#DIV/0!</v>
      </c>
      <c r="D896" s="26" t="e">
        <f t="shared" si="408"/>
        <v>#DIV/0!</v>
      </c>
      <c r="E896" s="26" t="e">
        <f>STDEV('Тулуз-Пьерон'!H900:Q900)</f>
        <v>#DIV/0!</v>
      </c>
      <c r="F896" s="26" t="e">
        <f>STDEV('Тулуз-Пьерон'!R900:AA900)</f>
        <v>#DIV/0!</v>
      </c>
      <c r="G896" s="26" t="e">
        <f>SQRT(RSQ('Тулуз-Пьерон'!H900:Q900,'Тулуз-Пьерон'!R900:AA900))</f>
        <v>#DIV/0!</v>
      </c>
      <c r="J896" s="25" t="e">
        <f t="shared" si="409"/>
        <v>#DIV/0!</v>
      </c>
      <c r="K896" s="25" t="e">
        <f t="shared" si="410"/>
        <v>#DIV/0!</v>
      </c>
      <c r="L896" s="25" t="e">
        <f t="shared" si="411"/>
        <v>#DIV/0!</v>
      </c>
      <c r="M896" s="25" t="e">
        <f t="shared" si="432"/>
        <v>#DIV/0!</v>
      </c>
      <c r="N896" s="25" t="e">
        <f t="shared" si="432"/>
        <v>#DIV/0!</v>
      </c>
      <c r="O896" s="25" t="e">
        <f t="shared" si="412"/>
        <v>#DIV/0!</v>
      </c>
      <c r="P896" s="25" t="e">
        <f t="shared" si="413"/>
        <v>#DIV/0!</v>
      </c>
      <c r="Q896" s="25" t="e">
        <f t="shared" si="414"/>
        <v>#DIV/0!</v>
      </c>
      <c r="R896" s="25" t="e">
        <f t="shared" si="415"/>
        <v>#DIV/0!</v>
      </c>
      <c r="S896" s="25" t="e">
        <f t="shared" si="416"/>
        <v>#DIV/0!</v>
      </c>
      <c r="T896" s="25" t="e">
        <f t="shared" si="417"/>
        <v>#DIV/0!</v>
      </c>
      <c r="U896" s="25" t="e">
        <f t="shared" si="418"/>
        <v>#DIV/0!</v>
      </c>
      <c r="V896" s="25" t="e">
        <f t="shared" si="433"/>
        <v>#DIV/0!</v>
      </c>
      <c r="W896" s="25" t="e">
        <f t="shared" si="433"/>
        <v>#DIV/0!</v>
      </c>
      <c r="X896" s="25" t="e">
        <f t="shared" si="419"/>
        <v>#DIV/0!</v>
      </c>
      <c r="Y896" s="25" t="e">
        <f t="shared" si="434"/>
        <v>#DIV/0!</v>
      </c>
      <c r="Z896" s="25" t="e">
        <f t="shared" si="434"/>
        <v>#DIV/0!</v>
      </c>
      <c r="AA896" s="25" t="e">
        <f t="shared" si="434"/>
        <v>#DIV/0!</v>
      </c>
      <c r="AB896" s="25" t="e">
        <f t="shared" si="434"/>
        <v>#DIV/0!</v>
      </c>
      <c r="AC896" s="25" t="e">
        <f t="shared" si="434"/>
        <v>#DIV/0!</v>
      </c>
      <c r="AD896" s="25" t="e">
        <f t="shared" si="435"/>
        <v>#DIV/0!</v>
      </c>
      <c r="AE896" s="25" t="e">
        <f t="shared" si="435"/>
        <v>#DIV/0!</v>
      </c>
      <c r="AF896" s="25" t="e">
        <f t="shared" si="436"/>
        <v>#DIV/0!</v>
      </c>
      <c r="AG896" s="25" t="e">
        <f t="shared" si="436"/>
        <v>#DIV/0!</v>
      </c>
    </row>
    <row r="897" spans="1:33" x14ac:dyDescent="0.25">
      <c r="A897" s="1">
        <f>'Тулуз-Пьерон'!A901</f>
        <v>0</v>
      </c>
      <c r="B897" s="1" t="e">
        <f>AVERAGE('Тулуз-Пьерон'!H901:Q901)</f>
        <v>#DIV/0!</v>
      </c>
      <c r="C897" s="1" t="e">
        <f>AVERAGE('Тулуз-Пьерон'!R901:AA901)</f>
        <v>#DIV/0!</v>
      </c>
      <c r="D897" s="26" t="e">
        <f t="shared" si="408"/>
        <v>#DIV/0!</v>
      </c>
      <c r="E897" s="26" t="e">
        <f>STDEV('Тулуз-Пьерон'!H901:Q901)</f>
        <v>#DIV/0!</v>
      </c>
      <c r="F897" s="26" t="e">
        <f>STDEV('Тулуз-Пьерон'!R901:AA901)</f>
        <v>#DIV/0!</v>
      </c>
      <c r="G897" s="26" t="e">
        <f>SQRT(RSQ('Тулуз-Пьерон'!H901:Q901,'Тулуз-Пьерон'!R901:AA901))</f>
        <v>#DIV/0!</v>
      </c>
      <c r="J897" s="25" t="e">
        <f t="shared" si="409"/>
        <v>#DIV/0!</v>
      </c>
      <c r="K897" s="25" t="e">
        <f t="shared" si="410"/>
        <v>#DIV/0!</v>
      </c>
      <c r="L897" s="25" t="e">
        <f t="shared" si="411"/>
        <v>#DIV/0!</v>
      </c>
      <c r="M897" s="25" t="e">
        <f t="shared" si="432"/>
        <v>#DIV/0!</v>
      </c>
      <c r="N897" s="25" t="e">
        <f t="shared" si="432"/>
        <v>#DIV/0!</v>
      </c>
      <c r="O897" s="25" t="e">
        <f t="shared" si="412"/>
        <v>#DIV/0!</v>
      </c>
      <c r="P897" s="25" t="e">
        <f t="shared" si="413"/>
        <v>#DIV/0!</v>
      </c>
      <c r="Q897" s="25" t="e">
        <f t="shared" si="414"/>
        <v>#DIV/0!</v>
      </c>
      <c r="R897" s="25" t="e">
        <f t="shared" si="415"/>
        <v>#DIV/0!</v>
      </c>
      <c r="S897" s="25" t="e">
        <f t="shared" si="416"/>
        <v>#DIV/0!</v>
      </c>
      <c r="T897" s="25" t="e">
        <f t="shared" si="417"/>
        <v>#DIV/0!</v>
      </c>
      <c r="U897" s="25" t="e">
        <f t="shared" si="418"/>
        <v>#DIV/0!</v>
      </c>
      <c r="V897" s="25" t="e">
        <f t="shared" si="433"/>
        <v>#DIV/0!</v>
      </c>
      <c r="W897" s="25" t="e">
        <f t="shared" si="433"/>
        <v>#DIV/0!</v>
      </c>
      <c r="X897" s="25" t="e">
        <f t="shared" si="419"/>
        <v>#DIV/0!</v>
      </c>
      <c r="Y897" s="25" t="e">
        <f t="shared" si="434"/>
        <v>#DIV/0!</v>
      </c>
      <c r="Z897" s="25" t="e">
        <f t="shared" si="434"/>
        <v>#DIV/0!</v>
      </c>
      <c r="AA897" s="25" t="e">
        <f t="shared" si="434"/>
        <v>#DIV/0!</v>
      </c>
      <c r="AB897" s="25" t="e">
        <f t="shared" si="434"/>
        <v>#DIV/0!</v>
      </c>
      <c r="AC897" s="25" t="e">
        <f t="shared" si="434"/>
        <v>#DIV/0!</v>
      </c>
      <c r="AD897" s="25" t="e">
        <f t="shared" si="435"/>
        <v>#DIV/0!</v>
      </c>
      <c r="AE897" s="25" t="e">
        <f t="shared" si="435"/>
        <v>#DIV/0!</v>
      </c>
      <c r="AF897" s="25" t="e">
        <f t="shared" si="436"/>
        <v>#DIV/0!</v>
      </c>
      <c r="AG897" s="25" t="e">
        <f t="shared" si="436"/>
        <v>#DIV/0!</v>
      </c>
    </row>
    <row r="898" spans="1:33" x14ac:dyDescent="0.25">
      <c r="A898" s="1">
        <f>'Тулуз-Пьерон'!A902</f>
        <v>0</v>
      </c>
      <c r="B898" s="1" t="e">
        <f>AVERAGE('Тулуз-Пьерон'!H902:Q902)</f>
        <v>#DIV/0!</v>
      </c>
      <c r="C898" s="1" t="e">
        <f>AVERAGE('Тулуз-Пьерон'!R902:AA902)</f>
        <v>#DIV/0!</v>
      </c>
      <c r="D898" s="26" t="e">
        <f t="shared" si="408"/>
        <v>#DIV/0!</v>
      </c>
      <c r="E898" s="26" t="e">
        <f>STDEV('Тулуз-Пьерон'!H902:Q902)</f>
        <v>#DIV/0!</v>
      </c>
      <c r="F898" s="26" t="e">
        <f>STDEV('Тулуз-Пьерон'!R902:AA902)</f>
        <v>#DIV/0!</v>
      </c>
      <c r="G898" s="26" t="e">
        <f>SQRT(RSQ('Тулуз-Пьерон'!H902:Q902,'Тулуз-Пьерон'!R902:AA902))</f>
        <v>#DIV/0!</v>
      </c>
      <c r="J898" s="25" t="e">
        <f t="shared" si="409"/>
        <v>#DIV/0!</v>
      </c>
      <c r="K898" s="25" t="e">
        <f t="shared" si="410"/>
        <v>#DIV/0!</v>
      </c>
      <c r="L898" s="25" t="e">
        <f t="shared" si="411"/>
        <v>#DIV/0!</v>
      </c>
      <c r="M898" s="25" t="e">
        <f t="shared" si="432"/>
        <v>#DIV/0!</v>
      </c>
      <c r="N898" s="25" t="e">
        <f t="shared" si="432"/>
        <v>#DIV/0!</v>
      </c>
      <c r="O898" s="25" t="e">
        <f t="shared" si="412"/>
        <v>#DIV/0!</v>
      </c>
      <c r="P898" s="25" t="e">
        <f t="shared" si="413"/>
        <v>#DIV/0!</v>
      </c>
      <c r="Q898" s="25" t="e">
        <f t="shared" si="414"/>
        <v>#DIV/0!</v>
      </c>
      <c r="R898" s="25" t="e">
        <f t="shared" si="415"/>
        <v>#DIV/0!</v>
      </c>
      <c r="S898" s="25" t="e">
        <f t="shared" si="416"/>
        <v>#DIV/0!</v>
      </c>
      <c r="T898" s="25" t="e">
        <f t="shared" si="417"/>
        <v>#DIV/0!</v>
      </c>
      <c r="U898" s="25" t="e">
        <f t="shared" si="418"/>
        <v>#DIV/0!</v>
      </c>
      <c r="V898" s="25" t="e">
        <f t="shared" si="433"/>
        <v>#DIV/0!</v>
      </c>
      <c r="W898" s="25" t="e">
        <f t="shared" si="433"/>
        <v>#DIV/0!</v>
      </c>
      <c r="X898" s="25" t="e">
        <f t="shared" si="419"/>
        <v>#DIV/0!</v>
      </c>
      <c r="Y898" s="25" t="e">
        <f t="shared" si="434"/>
        <v>#DIV/0!</v>
      </c>
      <c r="Z898" s="25" t="e">
        <f t="shared" si="434"/>
        <v>#DIV/0!</v>
      </c>
      <c r="AA898" s="25" t="e">
        <f t="shared" si="434"/>
        <v>#DIV/0!</v>
      </c>
      <c r="AB898" s="25" t="e">
        <f t="shared" si="434"/>
        <v>#DIV/0!</v>
      </c>
      <c r="AC898" s="25" t="e">
        <f t="shared" si="434"/>
        <v>#DIV/0!</v>
      </c>
      <c r="AD898" s="25" t="e">
        <f t="shared" si="435"/>
        <v>#DIV/0!</v>
      </c>
      <c r="AE898" s="25" t="e">
        <f t="shared" si="435"/>
        <v>#DIV/0!</v>
      </c>
      <c r="AF898" s="25" t="e">
        <f t="shared" si="436"/>
        <v>#DIV/0!</v>
      </c>
      <c r="AG898" s="25" t="e">
        <f t="shared" si="436"/>
        <v>#DIV/0!</v>
      </c>
    </row>
    <row r="899" spans="1:33" x14ac:dyDescent="0.25">
      <c r="A899" s="1">
        <f>'Тулуз-Пьерон'!A903</f>
        <v>0</v>
      </c>
      <c r="B899" s="1" t="e">
        <f>AVERAGE('Тулуз-Пьерон'!H903:Q903)</f>
        <v>#DIV/0!</v>
      </c>
      <c r="C899" s="1" t="e">
        <f>AVERAGE('Тулуз-Пьерон'!R903:AA903)</f>
        <v>#DIV/0!</v>
      </c>
      <c r="D899" s="26" t="e">
        <f t="shared" si="408"/>
        <v>#DIV/0!</v>
      </c>
      <c r="E899" s="26" t="e">
        <f>STDEV('Тулуз-Пьерон'!H903:Q903)</f>
        <v>#DIV/0!</v>
      </c>
      <c r="F899" s="26" t="e">
        <f>STDEV('Тулуз-Пьерон'!R903:AA903)</f>
        <v>#DIV/0!</v>
      </c>
      <c r="G899" s="26" t="e">
        <f>SQRT(RSQ('Тулуз-Пьерон'!H903:Q903,'Тулуз-Пьерон'!R903:AA903))</f>
        <v>#DIV/0!</v>
      </c>
      <c r="J899" s="25" t="e">
        <f t="shared" si="409"/>
        <v>#DIV/0!</v>
      </c>
      <c r="K899" s="25" t="e">
        <f t="shared" si="410"/>
        <v>#DIV/0!</v>
      </c>
      <c r="L899" s="25" t="e">
        <f t="shared" si="411"/>
        <v>#DIV/0!</v>
      </c>
      <c r="M899" s="25" t="e">
        <f t="shared" si="432"/>
        <v>#DIV/0!</v>
      </c>
      <c r="N899" s="25" t="e">
        <f t="shared" si="432"/>
        <v>#DIV/0!</v>
      </c>
      <c r="O899" s="25" t="e">
        <f t="shared" si="412"/>
        <v>#DIV/0!</v>
      </c>
      <c r="P899" s="25" t="e">
        <f t="shared" si="413"/>
        <v>#DIV/0!</v>
      </c>
      <c r="Q899" s="25" t="e">
        <f t="shared" si="414"/>
        <v>#DIV/0!</v>
      </c>
      <c r="R899" s="25" t="e">
        <f t="shared" si="415"/>
        <v>#DIV/0!</v>
      </c>
      <c r="S899" s="25" t="e">
        <f t="shared" si="416"/>
        <v>#DIV/0!</v>
      </c>
      <c r="T899" s="25" t="e">
        <f t="shared" si="417"/>
        <v>#DIV/0!</v>
      </c>
      <c r="U899" s="25" t="e">
        <f t="shared" si="418"/>
        <v>#DIV/0!</v>
      </c>
      <c r="V899" s="25" t="e">
        <f t="shared" si="433"/>
        <v>#DIV/0!</v>
      </c>
      <c r="W899" s="25" t="e">
        <f t="shared" si="433"/>
        <v>#DIV/0!</v>
      </c>
      <c r="X899" s="25" t="e">
        <f t="shared" si="419"/>
        <v>#DIV/0!</v>
      </c>
      <c r="Y899" s="25" t="e">
        <f t="shared" si="434"/>
        <v>#DIV/0!</v>
      </c>
      <c r="Z899" s="25" t="e">
        <f t="shared" si="434"/>
        <v>#DIV/0!</v>
      </c>
      <c r="AA899" s="25" t="e">
        <f t="shared" si="434"/>
        <v>#DIV/0!</v>
      </c>
      <c r="AB899" s="25" t="e">
        <f t="shared" si="434"/>
        <v>#DIV/0!</v>
      </c>
      <c r="AC899" s="25" t="e">
        <f t="shared" si="434"/>
        <v>#DIV/0!</v>
      </c>
      <c r="AD899" s="25" t="e">
        <f t="shared" si="435"/>
        <v>#DIV/0!</v>
      </c>
      <c r="AE899" s="25" t="e">
        <f t="shared" si="435"/>
        <v>#DIV/0!</v>
      </c>
      <c r="AF899" s="25" t="e">
        <f t="shared" si="436"/>
        <v>#DIV/0!</v>
      </c>
      <c r="AG899" s="25" t="e">
        <f t="shared" si="436"/>
        <v>#DIV/0!</v>
      </c>
    </row>
    <row r="900" spans="1:33" x14ac:dyDescent="0.25">
      <c r="A900" s="1">
        <f>'Тулуз-Пьерон'!A904</f>
        <v>0</v>
      </c>
      <c r="B900" s="1" t="e">
        <f>AVERAGE('Тулуз-Пьерон'!H904:Q904)</f>
        <v>#DIV/0!</v>
      </c>
      <c r="C900" s="1" t="e">
        <f>AVERAGE('Тулуз-Пьерон'!R904:AA904)</f>
        <v>#DIV/0!</v>
      </c>
      <c r="D900" s="26" t="e">
        <f t="shared" si="408"/>
        <v>#DIV/0!</v>
      </c>
      <c r="E900" s="26" t="e">
        <f>STDEV('Тулуз-Пьерон'!H904:Q904)</f>
        <v>#DIV/0!</v>
      </c>
      <c r="F900" s="26" t="e">
        <f>STDEV('Тулуз-Пьерон'!R904:AA904)</f>
        <v>#DIV/0!</v>
      </c>
      <c r="G900" s="26" t="e">
        <f>SQRT(RSQ('Тулуз-Пьерон'!H904:Q904,'Тулуз-Пьерон'!R904:AA904))</f>
        <v>#DIV/0!</v>
      </c>
      <c r="J900" s="25" t="e">
        <f t="shared" si="409"/>
        <v>#DIV/0!</v>
      </c>
      <c r="K900" s="25" t="e">
        <f t="shared" si="410"/>
        <v>#DIV/0!</v>
      </c>
      <c r="L900" s="25" t="e">
        <f t="shared" si="411"/>
        <v>#DIV/0!</v>
      </c>
      <c r="M900" s="25" t="e">
        <f t="shared" si="432"/>
        <v>#DIV/0!</v>
      </c>
      <c r="N900" s="25" t="e">
        <f t="shared" si="432"/>
        <v>#DIV/0!</v>
      </c>
      <c r="O900" s="25" t="e">
        <f t="shared" si="412"/>
        <v>#DIV/0!</v>
      </c>
      <c r="P900" s="25" t="e">
        <f t="shared" si="413"/>
        <v>#DIV/0!</v>
      </c>
      <c r="Q900" s="25" t="e">
        <f t="shared" si="414"/>
        <v>#DIV/0!</v>
      </c>
      <c r="R900" s="25" t="e">
        <f t="shared" si="415"/>
        <v>#DIV/0!</v>
      </c>
      <c r="S900" s="25" t="e">
        <f t="shared" si="416"/>
        <v>#DIV/0!</v>
      </c>
      <c r="T900" s="25" t="e">
        <f t="shared" si="417"/>
        <v>#DIV/0!</v>
      </c>
      <c r="U900" s="25" t="e">
        <f t="shared" si="418"/>
        <v>#DIV/0!</v>
      </c>
      <c r="V900" s="25" t="e">
        <f t="shared" si="433"/>
        <v>#DIV/0!</v>
      </c>
      <c r="W900" s="25" t="e">
        <f t="shared" si="433"/>
        <v>#DIV/0!</v>
      </c>
      <c r="X900" s="25" t="e">
        <f t="shared" si="419"/>
        <v>#DIV/0!</v>
      </c>
      <c r="Y900" s="25" t="e">
        <f t="shared" si="434"/>
        <v>#DIV/0!</v>
      </c>
      <c r="Z900" s="25" t="e">
        <f t="shared" si="434"/>
        <v>#DIV/0!</v>
      </c>
      <c r="AA900" s="25" t="e">
        <f t="shared" si="434"/>
        <v>#DIV/0!</v>
      </c>
      <c r="AB900" s="25" t="e">
        <f t="shared" si="434"/>
        <v>#DIV/0!</v>
      </c>
      <c r="AC900" s="25" t="e">
        <f t="shared" si="434"/>
        <v>#DIV/0!</v>
      </c>
      <c r="AD900" s="25" t="e">
        <f t="shared" si="435"/>
        <v>#DIV/0!</v>
      </c>
      <c r="AE900" s="25" t="e">
        <f t="shared" si="435"/>
        <v>#DIV/0!</v>
      </c>
      <c r="AF900" s="25" t="e">
        <f t="shared" si="436"/>
        <v>#DIV/0!</v>
      </c>
      <c r="AG900" s="25" t="e">
        <f t="shared" si="436"/>
        <v>#DIV/0!</v>
      </c>
    </row>
    <row r="901" spans="1:33" x14ac:dyDescent="0.25">
      <c r="A901" s="1">
        <f>'Тулуз-Пьерон'!A905</f>
        <v>0</v>
      </c>
      <c r="B901" s="1" t="e">
        <f>AVERAGE('Тулуз-Пьерон'!H905:Q905)</f>
        <v>#DIV/0!</v>
      </c>
      <c r="C901" s="1" t="e">
        <f>AVERAGE('Тулуз-Пьерон'!R905:AA905)</f>
        <v>#DIV/0!</v>
      </c>
      <c r="D901" s="26" t="e">
        <f t="shared" si="408"/>
        <v>#DIV/0!</v>
      </c>
      <c r="E901" s="26" t="e">
        <f>STDEV('Тулуз-Пьерон'!H905:Q905)</f>
        <v>#DIV/0!</v>
      </c>
      <c r="F901" s="26" t="e">
        <f>STDEV('Тулуз-Пьерон'!R905:AA905)</f>
        <v>#DIV/0!</v>
      </c>
      <c r="G901" s="26" t="e">
        <f>SQRT(RSQ('Тулуз-Пьерон'!H905:Q905,'Тулуз-Пьерон'!R905:AA905))</f>
        <v>#DIV/0!</v>
      </c>
      <c r="J901" s="25" t="e">
        <f t="shared" si="409"/>
        <v>#DIV/0!</v>
      </c>
      <c r="K901" s="25" t="e">
        <f t="shared" si="410"/>
        <v>#DIV/0!</v>
      </c>
      <c r="L901" s="25" t="e">
        <f t="shared" si="411"/>
        <v>#DIV/0!</v>
      </c>
      <c r="M901" s="25" t="e">
        <f t="shared" si="432"/>
        <v>#DIV/0!</v>
      </c>
      <c r="N901" s="25" t="e">
        <f t="shared" si="432"/>
        <v>#DIV/0!</v>
      </c>
      <c r="O901" s="25" t="e">
        <f t="shared" si="412"/>
        <v>#DIV/0!</v>
      </c>
      <c r="P901" s="25" t="e">
        <f t="shared" si="413"/>
        <v>#DIV/0!</v>
      </c>
      <c r="Q901" s="25" t="e">
        <f t="shared" si="414"/>
        <v>#DIV/0!</v>
      </c>
      <c r="R901" s="25" t="e">
        <f t="shared" si="415"/>
        <v>#DIV/0!</v>
      </c>
      <c r="S901" s="25" t="e">
        <f t="shared" si="416"/>
        <v>#DIV/0!</v>
      </c>
      <c r="T901" s="25" t="e">
        <f t="shared" si="417"/>
        <v>#DIV/0!</v>
      </c>
      <c r="U901" s="25" t="e">
        <f t="shared" si="418"/>
        <v>#DIV/0!</v>
      </c>
      <c r="V901" s="25" t="e">
        <f t="shared" si="433"/>
        <v>#DIV/0!</v>
      </c>
      <c r="W901" s="25" t="e">
        <f t="shared" si="433"/>
        <v>#DIV/0!</v>
      </c>
      <c r="X901" s="25" t="e">
        <f t="shared" si="419"/>
        <v>#DIV/0!</v>
      </c>
      <c r="Y901" s="25" t="e">
        <f t="shared" ref="Y901:AC910" si="437">IF(AND($D901&gt;0,$D901&lt;=0.89),"ПАТОЛОГИЯ",IF(AND($D901&gt;0.89,$D901&lt;=0.91),"Слабая",IF(AND($D901&gt;91,$D901&lt;=0.93),"Средняя",IF(AND($D901&gt;0.93,$D901&lt;=0.96),"Хорошая",IF(AND($D901&gt;0.96,$D901&lt;=1),"Высокая","ОШИБКА")))))</f>
        <v>#DIV/0!</v>
      </c>
      <c r="Z901" s="25" t="e">
        <f t="shared" si="437"/>
        <v>#DIV/0!</v>
      </c>
      <c r="AA901" s="25" t="e">
        <f t="shared" si="437"/>
        <v>#DIV/0!</v>
      </c>
      <c r="AB901" s="25" t="e">
        <f t="shared" si="437"/>
        <v>#DIV/0!</v>
      </c>
      <c r="AC901" s="25" t="e">
        <f t="shared" si="437"/>
        <v>#DIV/0!</v>
      </c>
      <c r="AD901" s="25" t="e">
        <f t="shared" si="435"/>
        <v>#DIV/0!</v>
      </c>
      <c r="AE901" s="25" t="e">
        <f t="shared" si="435"/>
        <v>#DIV/0!</v>
      </c>
      <c r="AF901" s="25" t="e">
        <f t="shared" si="436"/>
        <v>#DIV/0!</v>
      </c>
      <c r="AG901" s="25" t="e">
        <f t="shared" si="436"/>
        <v>#DIV/0!</v>
      </c>
    </row>
    <row r="902" spans="1:33" x14ac:dyDescent="0.25">
      <c r="A902" s="1">
        <f>'Тулуз-Пьерон'!A906</f>
        <v>0</v>
      </c>
      <c r="B902" s="1" t="e">
        <f>AVERAGE('Тулуз-Пьерон'!H906:Q906)</f>
        <v>#DIV/0!</v>
      </c>
      <c r="C902" s="1" t="e">
        <f>AVERAGE('Тулуз-Пьерон'!R906:AA906)</f>
        <v>#DIV/0!</v>
      </c>
      <c r="D902" s="26" t="e">
        <f t="shared" si="408"/>
        <v>#DIV/0!</v>
      </c>
      <c r="E902" s="26" t="e">
        <f>STDEV('Тулуз-Пьерон'!H906:Q906)</f>
        <v>#DIV/0!</v>
      </c>
      <c r="F902" s="26" t="e">
        <f>STDEV('Тулуз-Пьерон'!R906:AA906)</f>
        <v>#DIV/0!</v>
      </c>
      <c r="G902" s="26" t="e">
        <f>SQRT(RSQ('Тулуз-Пьерон'!H906:Q906,'Тулуз-Пьерон'!R906:AA906))</f>
        <v>#DIV/0!</v>
      </c>
      <c r="J902" s="25" t="e">
        <f t="shared" si="409"/>
        <v>#DIV/0!</v>
      </c>
      <c r="K902" s="25" t="e">
        <f t="shared" si="410"/>
        <v>#DIV/0!</v>
      </c>
      <c r="L902" s="25" t="e">
        <f t="shared" si="411"/>
        <v>#DIV/0!</v>
      </c>
      <c r="M902" s="25" t="e">
        <f t="shared" si="432"/>
        <v>#DIV/0!</v>
      </c>
      <c r="N902" s="25" t="e">
        <f t="shared" si="432"/>
        <v>#DIV/0!</v>
      </c>
      <c r="O902" s="25" t="e">
        <f t="shared" si="412"/>
        <v>#DIV/0!</v>
      </c>
      <c r="P902" s="25" t="e">
        <f t="shared" si="413"/>
        <v>#DIV/0!</v>
      </c>
      <c r="Q902" s="25" t="e">
        <f t="shared" si="414"/>
        <v>#DIV/0!</v>
      </c>
      <c r="R902" s="25" t="e">
        <f t="shared" si="415"/>
        <v>#DIV/0!</v>
      </c>
      <c r="S902" s="25" t="e">
        <f t="shared" si="416"/>
        <v>#DIV/0!</v>
      </c>
      <c r="T902" s="25" t="e">
        <f t="shared" si="417"/>
        <v>#DIV/0!</v>
      </c>
      <c r="U902" s="25" t="e">
        <f t="shared" si="418"/>
        <v>#DIV/0!</v>
      </c>
      <c r="V902" s="25" t="e">
        <f t="shared" si="433"/>
        <v>#DIV/0!</v>
      </c>
      <c r="W902" s="25" t="e">
        <f t="shared" si="433"/>
        <v>#DIV/0!</v>
      </c>
      <c r="X902" s="25" t="e">
        <f t="shared" si="419"/>
        <v>#DIV/0!</v>
      </c>
      <c r="Y902" s="25" t="e">
        <f t="shared" si="437"/>
        <v>#DIV/0!</v>
      </c>
      <c r="Z902" s="25" t="e">
        <f t="shared" si="437"/>
        <v>#DIV/0!</v>
      </c>
      <c r="AA902" s="25" t="e">
        <f t="shared" si="437"/>
        <v>#DIV/0!</v>
      </c>
      <c r="AB902" s="25" t="e">
        <f t="shared" si="437"/>
        <v>#DIV/0!</v>
      </c>
      <c r="AC902" s="25" t="e">
        <f t="shared" si="437"/>
        <v>#DIV/0!</v>
      </c>
      <c r="AD902" s="25" t="e">
        <f t="shared" si="435"/>
        <v>#DIV/0!</v>
      </c>
      <c r="AE902" s="25" t="e">
        <f t="shared" si="435"/>
        <v>#DIV/0!</v>
      </c>
      <c r="AF902" s="25" t="e">
        <f t="shared" si="436"/>
        <v>#DIV/0!</v>
      </c>
      <c r="AG902" s="25" t="e">
        <f t="shared" si="436"/>
        <v>#DIV/0!</v>
      </c>
    </row>
    <row r="903" spans="1:33" x14ac:dyDescent="0.25">
      <c r="A903" s="1">
        <f>'Тулуз-Пьерон'!A907</f>
        <v>0</v>
      </c>
      <c r="B903" s="1" t="e">
        <f>AVERAGE('Тулуз-Пьерон'!H907:Q907)</f>
        <v>#DIV/0!</v>
      </c>
      <c r="C903" s="1" t="e">
        <f>AVERAGE('Тулуз-Пьерон'!R907:AA907)</f>
        <v>#DIV/0!</v>
      </c>
      <c r="D903" s="26" t="e">
        <f t="shared" si="408"/>
        <v>#DIV/0!</v>
      </c>
      <c r="E903" s="26" t="e">
        <f>STDEV('Тулуз-Пьерон'!H907:Q907)</f>
        <v>#DIV/0!</v>
      </c>
      <c r="F903" s="26" t="e">
        <f>STDEV('Тулуз-Пьерон'!R907:AA907)</f>
        <v>#DIV/0!</v>
      </c>
      <c r="G903" s="26" t="e">
        <f>SQRT(RSQ('Тулуз-Пьерон'!H907:Q907,'Тулуз-Пьерон'!R907:AA907))</f>
        <v>#DIV/0!</v>
      </c>
      <c r="J903" s="25" t="e">
        <f t="shared" si="409"/>
        <v>#DIV/0!</v>
      </c>
      <c r="K903" s="25" t="e">
        <f t="shared" si="410"/>
        <v>#DIV/0!</v>
      </c>
      <c r="L903" s="25" t="e">
        <f t="shared" si="411"/>
        <v>#DIV/0!</v>
      </c>
      <c r="M903" s="25" t="e">
        <f t="shared" si="432"/>
        <v>#DIV/0!</v>
      </c>
      <c r="N903" s="25" t="e">
        <f t="shared" si="432"/>
        <v>#DIV/0!</v>
      </c>
      <c r="O903" s="25" t="e">
        <f t="shared" si="412"/>
        <v>#DIV/0!</v>
      </c>
      <c r="P903" s="25" t="e">
        <f t="shared" si="413"/>
        <v>#DIV/0!</v>
      </c>
      <c r="Q903" s="25" t="e">
        <f t="shared" si="414"/>
        <v>#DIV/0!</v>
      </c>
      <c r="R903" s="25" t="e">
        <f t="shared" si="415"/>
        <v>#DIV/0!</v>
      </c>
      <c r="S903" s="25" t="e">
        <f t="shared" si="416"/>
        <v>#DIV/0!</v>
      </c>
      <c r="T903" s="25" t="e">
        <f t="shared" si="417"/>
        <v>#DIV/0!</v>
      </c>
      <c r="U903" s="25" t="e">
        <f t="shared" si="418"/>
        <v>#DIV/0!</v>
      </c>
      <c r="V903" s="25" t="e">
        <f t="shared" si="433"/>
        <v>#DIV/0!</v>
      </c>
      <c r="W903" s="25" t="e">
        <f t="shared" si="433"/>
        <v>#DIV/0!</v>
      </c>
      <c r="X903" s="25" t="e">
        <f t="shared" si="419"/>
        <v>#DIV/0!</v>
      </c>
      <c r="Y903" s="25" t="e">
        <f t="shared" si="437"/>
        <v>#DIV/0!</v>
      </c>
      <c r="Z903" s="25" t="e">
        <f t="shared" si="437"/>
        <v>#DIV/0!</v>
      </c>
      <c r="AA903" s="25" t="e">
        <f t="shared" si="437"/>
        <v>#DIV/0!</v>
      </c>
      <c r="AB903" s="25" t="e">
        <f t="shared" si="437"/>
        <v>#DIV/0!</v>
      </c>
      <c r="AC903" s="25" t="e">
        <f t="shared" si="437"/>
        <v>#DIV/0!</v>
      </c>
      <c r="AD903" s="25" t="e">
        <f t="shared" si="435"/>
        <v>#DIV/0!</v>
      </c>
      <c r="AE903" s="25" t="e">
        <f t="shared" si="435"/>
        <v>#DIV/0!</v>
      </c>
      <c r="AF903" s="25" t="e">
        <f t="shared" si="436"/>
        <v>#DIV/0!</v>
      </c>
      <c r="AG903" s="25" t="e">
        <f t="shared" si="436"/>
        <v>#DIV/0!</v>
      </c>
    </row>
    <row r="904" spans="1:33" x14ac:dyDescent="0.25">
      <c r="A904" s="1">
        <f>'Тулуз-Пьерон'!A908</f>
        <v>0</v>
      </c>
      <c r="B904" s="1" t="e">
        <f>AVERAGE('Тулуз-Пьерон'!H908:Q908)</f>
        <v>#DIV/0!</v>
      </c>
      <c r="C904" s="1" t="e">
        <f>AVERAGE('Тулуз-Пьерон'!R908:AA908)</f>
        <v>#DIV/0!</v>
      </c>
      <c r="D904" s="26" t="e">
        <f t="shared" si="408"/>
        <v>#DIV/0!</v>
      </c>
      <c r="E904" s="26" t="e">
        <f>STDEV('Тулуз-Пьерон'!H908:Q908)</f>
        <v>#DIV/0!</v>
      </c>
      <c r="F904" s="26" t="e">
        <f>STDEV('Тулуз-Пьерон'!R908:AA908)</f>
        <v>#DIV/0!</v>
      </c>
      <c r="G904" s="26" t="e">
        <f>SQRT(RSQ('Тулуз-Пьерон'!H908:Q908,'Тулуз-Пьерон'!R908:AA908))</f>
        <v>#DIV/0!</v>
      </c>
      <c r="J904" s="25" t="e">
        <f t="shared" si="409"/>
        <v>#DIV/0!</v>
      </c>
      <c r="K904" s="25" t="e">
        <f t="shared" si="410"/>
        <v>#DIV/0!</v>
      </c>
      <c r="L904" s="25" t="e">
        <f t="shared" si="411"/>
        <v>#DIV/0!</v>
      </c>
      <c r="M904" s="25" t="e">
        <f t="shared" si="432"/>
        <v>#DIV/0!</v>
      </c>
      <c r="N904" s="25" t="e">
        <f t="shared" si="432"/>
        <v>#DIV/0!</v>
      </c>
      <c r="O904" s="25" t="e">
        <f t="shared" si="412"/>
        <v>#DIV/0!</v>
      </c>
      <c r="P904" s="25" t="e">
        <f t="shared" si="413"/>
        <v>#DIV/0!</v>
      </c>
      <c r="Q904" s="25" t="e">
        <f t="shared" si="414"/>
        <v>#DIV/0!</v>
      </c>
      <c r="R904" s="25" t="e">
        <f t="shared" si="415"/>
        <v>#DIV/0!</v>
      </c>
      <c r="S904" s="25" t="e">
        <f t="shared" si="416"/>
        <v>#DIV/0!</v>
      </c>
      <c r="T904" s="25" t="e">
        <f t="shared" si="417"/>
        <v>#DIV/0!</v>
      </c>
      <c r="U904" s="25" t="e">
        <f t="shared" si="418"/>
        <v>#DIV/0!</v>
      </c>
      <c r="V904" s="25" t="e">
        <f t="shared" si="433"/>
        <v>#DIV/0!</v>
      </c>
      <c r="W904" s="25" t="e">
        <f t="shared" si="433"/>
        <v>#DIV/0!</v>
      </c>
      <c r="X904" s="25" t="e">
        <f t="shared" si="419"/>
        <v>#DIV/0!</v>
      </c>
      <c r="Y904" s="25" t="e">
        <f t="shared" si="437"/>
        <v>#DIV/0!</v>
      </c>
      <c r="Z904" s="25" t="e">
        <f t="shared" si="437"/>
        <v>#DIV/0!</v>
      </c>
      <c r="AA904" s="25" t="e">
        <f t="shared" si="437"/>
        <v>#DIV/0!</v>
      </c>
      <c r="AB904" s="25" t="e">
        <f t="shared" si="437"/>
        <v>#DIV/0!</v>
      </c>
      <c r="AC904" s="25" t="e">
        <f t="shared" si="437"/>
        <v>#DIV/0!</v>
      </c>
      <c r="AD904" s="25" t="e">
        <f t="shared" si="435"/>
        <v>#DIV/0!</v>
      </c>
      <c r="AE904" s="25" t="e">
        <f t="shared" si="435"/>
        <v>#DIV/0!</v>
      </c>
      <c r="AF904" s="25" t="e">
        <f t="shared" si="436"/>
        <v>#DIV/0!</v>
      </c>
      <c r="AG904" s="25" t="e">
        <f t="shared" si="436"/>
        <v>#DIV/0!</v>
      </c>
    </row>
    <row r="905" spans="1:33" x14ac:dyDescent="0.25">
      <c r="A905" s="1">
        <f>'Тулуз-Пьерон'!A909</f>
        <v>0</v>
      </c>
      <c r="B905" s="1" t="e">
        <f>AVERAGE('Тулуз-Пьерон'!H909:Q909)</f>
        <v>#DIV/0!</v>
      </c>
      <c r="C905" s="1" t="e">
        <f>AVERAGE('Тулуз-Пьерон'!R909:AA909)</f>
        <v>#DIV/0!</v>
      </c>
      <c r="D905" s="26" t="e">
        <f t="shared" si="408"/>
        <v>#DIV/0!</v>
      </c>
      <c r="E905" s="26" t="e">
        <f>STDEV('Тулуз-Пьерон'!H909:Q909)</f>
        <v>#DIV/0!</v>
      </c>
      <c r="F905" s="26" t="e">
        <f>STDEV('Тулуз-Пьерон'!R909:AA909)</f>
        <v>#DIV/0!</v>
      </c>
      <c r="G905" s="26" t="e">
        <f>SQRT(RSQ('Тулуз-Пьерон'!H909:Q909,'Тулуз-Пьерон'!R909:AA909))</f>
        <v>#DIV/0!</v>
      </c>
      <c r="J905" s="25" t="e">
        <f t="shared" si="409"/>
        <v>#DIV/0!</v>
      </c>
      <c r="K905" s="25" t="e">
        <f t="shared" si="410"/>
        <v>#DIV/0!</v>
      </c>
      <c r="L905" s="25" t="e">
        <f t="shared" si="411"/>
        <v>#DIV/0!</v>
      </c>
      <c r="M905" s="25" t="e">
        <f t="shared" si="432"/>
        <v>#DIV/0!</v>
      </c>
      <c r="N905" s="25" t="e">
        <f t="shared" si="432"/>
        <v>#DIV/0!</v>
      </c>
      <c r="O905" s="25" t="e">
        <f t="shared" si="412"/>
        <v>#DIV/0!</v>
      </c>
      <c r="P905" s="25" t="e">
        <f t="shared" si="413"/>
        <v>#DIV/0!</v>
      </c>
      <c r="Q905" s="25" t="e">
        <f t="shared" si="414"/>
        <v>#DIV/0!</v>
      </c>
      <c r="R905" s="25" t="e">
        <f t="shared" si="415"/>
        <v>#DIV/0!</v>
      </c>
      <c r="S905" s="25" t="e">
        <f t="shared" si="416"/>
        <v>#DIV/0!</v>
      </c>
      <c r="T905" s="25" t="e">
        <f t="shared" si="417"/>
        <v>#DIV/0!</v>
      </c>
      <c r="U905" s="25" t="e">
        <f t="shared" si="418"/>
        <v>#DIV/0!</v>
      </c>
      <c r="V905" s="25" t="e">
        <f t="shared" si="433"/>
        <v>#DIV/0!</v>
      </c>
      <c r="W905" s="25" t="e">
        <f t="shared" si="433"/>
        <v>#DIV/0!</v>
      </c>
      <c r="X905" s="25" t="e">
        <f t="shared" si="419"/>
        <v>#DIV/0!</v>
      </c>
      <c r="Y905" s="25" t="e">
        <f t="shared" si="437"/>
        <v>#DIV/0!</v>
      </c>
      <c r="Z905" s="25" t="e">
        <f t="shared" si="437"/>
        <v>#DIV/0!</v>
      </c>
      <c r="AA905" s="25" t="e">
        <f t="shared" si="437"/>
        <v>#DIV/0!</v>
      </c>
      <c r="AB905" s="25" t="e">
        <f t="shared" si="437"/>
        <v>#DIV/0!</v>
      </c>
      <c r="AC905" s="25" t="e">
        <f t="shared" si="437"/>
        <v>#DIV/0!</v>
      </c>
      <c r="AD905" s="25" t="e">
        <f t="shared" si="435"/>
        <v>#DIV/0!</v>
      </c>
      <c r="AE905" s="25" t="e">
        <f t="shared" si="435"/>
        <v>#DIV/0!</v>
      </c>
      <c r="AF905" s="25" t="e">
        <f t="shared" si="436"/>
        <v>#DIV/0!</v>
      </c>
      <c r="AG905" s="25" t="e">
        <f t="shared" si="436"/>
        <v>#DIV/0!</v>
      </c>
    </row>
    <row r="906" spans="1:33" x14ac:dyDescent="0.25">
      <c r="A906" s="1">
        <f>'Тулуз-Пьерон'!A910</f>
        <v>0</v>
      </c>
      <c r="B906" s="1" t="e">
        <f>AVERAGE('Тулуз-Пьерон'!H910:Q910)</f>
        <v>#DIV/0!</v>
      </c>
      <c r="C906" s="1" t="e">
        <f>AVERAGE('Тулуз-Пьерон'!R910:AA910)</f>
        <v>#DIV/0!</v>
      </c>
      <c r="D906" s="26" t="e">
        <f t="shared" si="408"/>
        <v>#DIV/0!</v>
      </c>
      <c r="E906" s="26" t="e">
        <f>STDEV('Тулуз-Пьерон'!H910:Q910)</f>
        <v>#DIV/0!</v>
      </c>
      <c r="F906" s="26" t="e">
        <f>STDEV('Тулуз-Пьерон'!R910:AA910)</f>
        <v>#DIV/0!</v>
      </c>
      <c r="G906" s="26" t="e">
        <f>SQRT(RSQ('Тулуз-Пьерон'!H910:Q910,'Тулуз-Пьерон'!R910:AA910))</f>
        <v>#DIV/0!</v>
      </c>
      <c r="J906" s="25" t="e">
        <f t="shared" si="409"/>
        <v>#DIV/0!</v>
      </c>
      <c r="K906" s="25" t="e">
        <f t="shared" si="410"/>
        <v>#DIV/0!</v>
      </c>
      <c r="L906" s="25" t="e">
        <f t="shared" si="411"/>
        <v>#DIV/0!</v>
      </c>
      <c r="M906" s="25" t="e">
        <f t="shared" si="432"/>
        <v>#DIV/0!</v>
      </c>
      <c r="N906" s="25" t="e">
        <f t="shared" si="432"/>
        <v>#DIV/0!</v>
      </c>
      <c r="O906" s="25" t="e">
        <f t="shared" si="412"/>
        <v>#DIV/0!</v>
      </c>
      <c r="P906" s="25" t="e">
        <f t="shared" si="413"/>
        <v>#DIV/0!</v>
      </c>
      <c r="Q906" s="25" t="e">
        <f t="shared" si="414"/>
        <v>#DIV/0!</v>
      </c>
      <c r="R906" s="25" t="e">
        <f t="shared" si="415"/>
        <v>#DIV/0!</v>
      </c>
      <c r="S906" s="25" t="e">
        <f t="shared" si="416"/>
        <v>#DIV/0!</v>
      </c>
      <c r="T906" s="25" t="e">
        <f t="shared" si="417"/>
        <v>#DIV/0!</v>
      </c>
      <c r="U906" s="25" t="e">
        <f t="shared" si="418"/>
        <v>#DIV/0!</v>
      </c>
      <c r="V906" s="25" t="e">
        <f t="shared" si="433"/>
        <v>#DIV/0!</v>
      </c>
      <c r="W906" s="25" t="e">
        <f t="shared" si="433"/>
        <v>#DIV/0!</v>
      </c>
      <c r="X906" s="25" t="e">
        <f t="shared" si="419"/>
        <v>#DIV/0!</v>
      </c>
      <c r="Y906" s="25" t="e">
        <f t="shared" si="437"/>
        <v>#DIV/0!</v>
      </c>
      <c r="Z906" s="25" t="e">
        <f t="shared" si="437"/>
        <v>#DIV/0!</v>
      </c>
      <c r="AA906" s="25" t="e">
        <f t="shared" si="437"/>
        <v>#DIV/0!</v>
      </c>
      <c r="AB906" s="25" t="e">
        <f t="shared" si="437"/>
        <v>#DIV/0!</v>
      </c>
      <c r="AC906" s="25" t="e">
        <f t="shared" si="437"/>
        <v>#DIV/0!</v>
      </c>
      <c r="AD906" s="25" t="e">
        <f t="shared" si="435"/>
        <v>#DIV/0!</v>
      </c>
      <c r="AE906" s="25" t="e">
        <f t="shared" si="435"/>
        <v>#DIV/0!</v>
      </c>
      <c r="AF906" s="25" t="e">
        <f t="shared" si="436"/>
        <v>#DIV/0!</v>
      </c>
      <c r="AG906" s="25" t="e">
        <f t="shared" si="436"/>
        <v>#DIV/0!</v>
      </c>
    </row>
    <row r="907" spans="1:33" x14ac:dyDescent="0.25">
      <c r="A907" s="1">
        <f>'Тулуз-Пьерон'!A911</f>
        <v>0</v>
      </c>
      <c r="B907" s="1" t="e">
        <f>AVERAGE('Тулуз-Пьерон'!H911:Q911)</f>
        <v>#DIV/0!</v>
      </c>
      <c r="C907" s="1" t="e">
        <f>AVERAGE('Тулуз-Пьерон'!R911:AA911)</f>
        <v>#DIV/0!</v>
      </c>
      <c r="D907" s="26" t="e">
        <f t="shared" ref="D907:D970" si="438">(B907-C907)/B907</f>
        <v>#DIV/0!</v>
      </c>
      <c r="E907" s="26" t="e">
        <f>STDEV('Тулуз-Пьерон'!H911:Q911)</f>
        <v>#DIV/0!</v>
      </c>
      <c r="F907" s="26" t="e">
        <f>STDEV('Тулуз-Пьерон'!R911:AA911)</f>
        <v>#DIV/0!</v>
      </c>
      <c r="G907" s="26" t="e">
        <f>SQRT(RSQ('Тулуз-Пьерон'!H911:Q911,'Тулуз-Пьерон'!R911:AA911))</f>
        <v>#DIV/0!</v>
      </c>
      <c r="J907" s="25" t="e">
        <f t="shared" ref="J907:J970" si="439">IF(AND($B907&gt;0,$B907&lt;=14),"ПАТОЛОГИЯ",IF(AND($B907&gt;14,$B907&lt;=17),"Слабая",IF(AND($B907&gt;17,$B907&lt;=29),"Средняя",IF(AND($B907&gt;29,$B907&lt;=39),"Хорошая",IF($B907&gt;39,"Высокая","ОШИБКА")))))</f>
        <v>#DIV/0!</v>
      </c>
      <c r="K907" s="25" t="e">
        <f t="shared" ref="K907:K970" si="440">IF(AND($B907&gt;0,$B907&lt;=19),"ПАТОЛОГИЯ",IF(AND($B907&gt;19,$B907&lt;=27),"Слабая",IF(AND($B907&gt;27,$B907&lt;=36),"Средняя",IF(AND($B907&gt;36,$B907&lt;=44),"Хорошая",IF($B907&gt;44,"Высокая","ОШИБКА")))))</f>
        <v>#DIV/0!</v>
      </c>
      <c r="L907" s="25" t="e">
        <f t="shared" ref="L907:L970" si="441">IF(AND($B907&gt;0,$B907&lt;=22),"ПАТОЛОГИЯ",IF(AND($B907&gt;22,$B907&lt;=32),"Слабая",IF(AND($B907&gt;32,$B907&lt;=41),"Средняя",IF(AND($B907&gt;41,$B907&lt;=57),"Хорошая",IF($B907&gt;57,"Высокая","ОШИБКА")))))</f>
        <v>#DIV/0!</v>
      </c>
      <c r="M907" s="25" t="e">
        <f t="shared" si="432"/>
        <v>#DIV/0!</v>
      </c>
      <c r="N907" s="25" t="e">
        <f t="shared" si="432"/>
        <v>#DIV/0!</v>
      </c>
      <c r="O907" s="25" t="e">
        <f t="shared" ref="O907:O970" si="442">IF(AND($B907&gt;0,$B907&lt;=19),"ПАТОЛОГИЯ",IF(AND($B907&gt;19,$B907&lt;=29),"Слабая",IF(AND($B907&gt;29,$B907&lt;=39),"Средняя",IF(AND($B907&gt;39,$B907&lt;=50),"Хорошая",IF($B907&gt;50,"Высокая","ОШИБКА")))))</f>
        <v>#DIV/0!</v>
      </c>
      <c r="P907" s="25" t="e">
        <f t="shared" ref="P907:P970" si="443">IF(AND($B907&gt;0,$B907&lt;=24),"ПАТОЛОГИЯ",IF(AND($B907&gt;24,$B907&lt;=31),"Слабая",IF(AND($B907&gt;31,$B907&lt;=41),"Средняя",IF(AND($B907&gt;41,$B907&lt;=55),"Хорошая",IF($B907&gt;55,"Высокая","ОШИБКА")))))</f>
        <v>#DIV/0!</v>
      </c>
      <c r="Q907" s="25" t="e">
        <f t="shared" ref="Q907:Q970" si="444">IF(AND($B907&gt;0,$B907&lt;=36),"Слабая",IF(AND($B907&gt;36,$B907&lt;=45),"Средняя",IF(AND($B907&gt;45,$B907&lt;=57),"Хорошая",IF($B907&gt;57,"Высокая","ОШИБКА"))))</f>
        <v>#DIV/0!</v>
      </c>
      <c r="R907" s="25" t="e">
        <f t="shared" ref="R907:R970" si="445">IF(AND($B907&gt;0,$B907&lt;=38),"Слабая",IF(AND($B907&gt;38,$B907&lt;=48),"Средняя",IF(AND($B907&gt;48,$B907&lt;=59),"Хорошая",IF($B907&gt;59,"Высокая","ОШИБКА"))))</f>
        <v>#DIV/0!</v>
      </c>
      <c r="S907" s="25" t="e">
        <f t="shared" ref="S907:S970" si="446">IF(AND($B907&gt;0,$B907&lt;=40),"Слабая",IF(AND($B907&gt;40,$B907&lt;=50),"Средняя",IF(AND($B907&gt;50,$B907&lt;=64),"Хорошая",IF($B907&gt;64,"Высокая","ОШИБКА"))))</f>
        <v>#DIV/0!</v>
      </c>
      <c r="T907" s="25" t="e">
        <f t="shared" ref="T907:T970" si="447">IF(AND($B907&gt;0,$B907&lt;=44),"Слабая",IF(AND($B907&gt;44,$B907&lt;=54),"Средняя",IF(AND($B907&gt;54,$B907&lt;=69),"Хорошая",IF($B907&gt;69,"Высокая","ОШИБКА"))))</f>
        <v>#DIV/0!</v>
      </c>
      <c r="U907" s="25" t="e">
        <f t="shared" ref="U907:U970" si="448">IF(AND($B907&gt;0,$B907&lt;=49),"Слабая",IF(AND($B907&gt;49,$B907&lt;=62),"Средняя",IF(AND($B907&gt;62,$B907&lt;=77),"Хорошая",IF($B907&gt;77,"Высокая","ОШИБКА"))))</f>
        <v>#DIV/0!</v>
      </c>
      <c r="V907" s="25" t="e">
        <f t="shared" si="433"/>
        <v>#DIV/0!</v>
      </c>
      <c r="W907" s="25" t="e">
        <f t="shared" si="433"/>
        <v>#DIV/0!</v>
      </c>
      <c r="X907" s="25" t="e">
        <f t="shared" ref="X907:X970" si="449">IF(AND($D907&gt;0,$D907&lt;=0.89),"ПАТОЛОГИЯ",IF(AND($D907&gt;0.89,$D907&lt;=0.91),"Слабая",IF(AND($D907&gt;91,$D907&lt;=0.95),"Средняя",IF(AND($D907&gt;0.95,$D907&lt;=0.97),"Хорошая",IF(AND($D907&gt;0.97,$D907&lt;=1),"Высокая","ОШИБКА")))))</f>
        <v>#DIV/0!</v>
      </c>
      <c r="Y907" s="25" t="e">
        <f t="shared" si="437"/>
        <v>#DIV/0!</v>
      </c>
      <c r="Z907" s="25" t="e">
        <f t="shared" si="437"/>
        <v>#DIV/0!</v>
      </c>
      <c r="AA907" s="25" t="e">
        <f t="shared" si="437"/>
        <v>#DIV/0!</v>
      </c>
      <c r="AB907" s="25" t="e">
        <f t="shared" si="437"/>
        <v>#DIV/0!</v>
      </c>
      <c r="AC907" s="25" t="e">
        <f t="shared" si="437"/>
        <v>#DIV/0!</v>
      </c>
      <c r="AD907" s="25" t="e">
        <f t="shared" si="435"/>
        <v>#DIV/0!</v>
      </c>
      <c r="AE907" s="25" t="e">
        <f t="shared" si="435"/>
        <v>#DIV/0!</v>
      </c>
      <c r="AF907" s="25" t="e">
        <f t="shared" si="436"/>
        <v>#DIV/0!</v>
      </c>
      <c r="AG907" s="25" t="e">
        <f t="shared" si="436"/>
        <v>#DIV/0!</v>
      </c>
    </row>
    <row r="908" spans="1:33" x14ac:dyDescent="0.25">
      <c r="A908" s="1">
        <f>'Тулуз-Пьерон'!A912</f>
        <v>0</v>
      </c>
      <c r="B908" s="1" t="e">
        <f>AVERAGE('Тулуз-Пьерон'!H912:Q912)</f>
        <v>#DIV/0!</v>
      </c>
      <c r="C908" s="1" t="e">
        <f>AVERAGE('Тулуз-Пьерон'!R912:AA912)</f>
        <v>#DIV/0!</v>
      </c>
      <c r="D908" s="26" t="e">
        <f t="shared" si="438"/>
        <v>#DIV/0!</v>
      </c>
      <c r="E908" s="26" t="e">
        <f>STDEV('Тулуз-Пьерон'!H912:Q912)</f>
        <v>#DIV/0!</v>
      </c>
      <c r="F908" s="26" t="e">
        <f>STDEV('Тулуз-Пьерон'!R912:AA912)</f>
        <v>#DIV/0!</v>
      </c>
      <c r="G908" s="26" t="e">
        <f>SQRT(RSQ('Тулуз-Пьерон'!H912:Q912,'Тулуз-Пьерон'!R912:AA912))</f>
        <v>#DIV/0!</v>
      </c>
      <c r="J908" s="25" t="e">
        <f t="shared" si="439"/>
        <v>#DIV/0!</v>
      </c>
      <c r="K908" s="25" t="e">
        <f t="shared" si="440"/>
        <v>#DIV/0!</v>
      </c>
      <c r="L908" s="25" t="e">
        <f t="shared" si="441"/>
        <v>#DIV/0!</v>
      </c>
      <c r="M908" s="25" t="e">
        <f t="shared" si="432"/>
        <v>#DIV/0!</v>
      </c>
      <c r="N908" s="25" t="e">
        <f t="shared" si="432"/>
        <v>#DIV/0!</v>
      </c>
      <c r="O908" s="25" t="e">
        <f t="shared" si="442"/>
        <v>#DIV/0!</v>
      </c>
      <c r="P908" s="25" t="e">
        <f t="shared" si="443"/>
        <v>#DIV/0!</v>
      </c>
      <c r="Q908" s="25" t="e">
        <f t="shared" si="444"/>
        <v>#DIV/0!</v>
      </c>
      <c r="R908" s="25" t="e">
        <f t="shared" si="445"/>
        <v>#DIV/0!</v>
      </c>
      <c r="S908" s="25" t="e">
        <f t="shared" si="446"/>
        <v>#DIV/0!</v>
      </c>
      <c r="T908" s="25" t="e">
        <f t="shared" si="447"/>
        <v>#DIV/0!</v>
      </c>
      <c r="U908" s="25" t="e">
        <f t="shared" si="448"/>
        <v>#DIV/0!</v>
      </c>
      <c r="V908" s="25" t="e">
        <f t="shared" si="433"/>
        <v>#DIV/0!</v>
      </c>
      <c r="W908" s="25" t="e">
        <f t="shared" si="433"/>
        <v>#DIV/0!</v>
      </c>
      <c r="X908" s="25" t="e">
        <f t="shared" si="449"/>
        <v>#DIV/0!</v>
      </c>
      <c r="Y908" s="25" t="e">
        <f t="shared" si="437"/>
        <v>#DIV/0!</v>
      </c>
      <c r="Z908" s="25" t="e">
        <f t="shared" si="437"/>
        <v>#DIV/0!</v>
      </c>
      <c r="AA908" s="25" t="e">
        <f t="shared" si="437"/>
        <v>#DIV/0!</v>
      </c>
      <c r="AB908" s="25" t="e">
        <f t="shared" si="437"/>
        <v>#DIV/0!</v>
      </c>
      <c r="AC908" s="25" t="e">
        <f t="shared" si="437"/>
        <v>#DIV/0!</v>
      </c>
      <c r="AD908" s="25" t="e">
        <f t="shared" si="435"/>
        <v>#DIV/0!</v>
      </c>
      <c r="AE908" s="25" t="e">
        <f t="shared" si="435"/>
        <v>#DIV/0!</v>
      </c>
      <c r="AF908" s="25" t="e">
        <f t="shared" si="436"/>
        <v>#DIV/0!</v>
      </c>
      <c r="AG908" s="25" t="e">
        <f t="shared" si="436"/>
        <v>#DIV/0!</v>
      </c>
    </row>
    <row r="909" spans="1:33" x14ac:dyDescent="0.25">
      <c r="A909" s="1">
        <f>'Тулуз-Пьерон'!A913</f>
        <v>0</v>
      </c>
      <c r="B909" s="1" t="e">
        <f>AVERAGE('Тулуз-Пьерон'!H913:Q913)</f>
        <v>#DIV/0!</v>
      </c>
      <c r="C909" s="1" t="e">
        <f>AVERAGE('Тулуз-Пьерон'!R913:AA913)</f>
        <v>#DIV/0!</v>
      </c>
      <c r="D909" s="26" t="e">
        <f t="shared" si="438"/>
        <v>#DIV/0!</v>
      </c>
      <c r="E909" s="26" t="e">
        <f>STDEV('Тулуз-Пьерон'!H913:Q913)</f>
        <v>#DIV/0!</v>
      </c>
      <c r="F909" s="26" t="e">
        <f>STDEV('Тулуз-Пьерон'!R913:AA913)</f>
        <v>#DIV/0!</v>
      </c>
      <c r="G909" s="26" t="e">
        <f>SQRT(RSQ('Тулуз-Пьерон'!H913:Q913,'Тулуз-Пьерон'!R913:AA913))</f>
        <v>#DIV/0!</v>
      </c>
      <c r="J909" s="25" t="e">
        <f t="shared" si="439"/>
        <v>#DIV/0!</v>
      </c>
      <c r="K909" s="25" t="e">
        <f t="shared" si="440"/>
        <v>#DIV/0!</v>
      </c>
      <c r="L909" s="25" t="e">
        <f t="shared" si="441"/>
        <v>#DIV/0!</v>
      </c>
      <c r="M909" s="25" t="e">
        <f t="shared" si="432"/>
        <v>#DIV/0!</v>
      </c>
      <c r="N909" s="25" t="e">
        <f t="shared" si="432"/>
        <v>#DIV/0!</v>
      </c>
      <c r="O909" s="25" t="e">
        <f t="shared" si="442"/>
        <v>#DIV/0!</v>
      </c>
      <c r="P909" s="25" t="e">
        <f t="shared" si="443"/>
        <v>#DIV/0!</v>
      </c>
      <c r="Q909" s="25" t="e">
        <f t="shared" si="444"/>
        <v>#DIV/0!</v>
      </c>
      <c r="R909" s="25" t="e">
        <f t="shared" si="445"/>
        <v>#DIV/0!</v>
      </c>
      <c r="S909" s="25" t="e">
        <f t="shared" si="446"/>
        <v>#DIV/0!</v>
      </c>
      <c r="T909" s="25" t="e">
        <f t="shared" si="447"/>
        <v>#DIV/0!</v>
      </c>
      <c r="U909" s="25" t="e">
        <f t="shared" si="448"/>
        <v>#DIV/0!</v>
      </c>
      <c r="V909" s="25" t="e">
        <f t="shared" si="433"/>
        <v>#DIV/0!</v>
      </c>
      <c r="W909" s="25" t="e">
        <f t="shared" si="433"/>
        <v>#DIV/0!</v>
      </c>
      <c r="X909" s="25" t="e">
        <f t="shared" si="449"/>
        <v>#DIV/0!</v>
      </c>
      <c r="Y909" s="25" t="e">
        <f t="shared" si="437"/>
        <v>#DIV/0!</v>
      </c>
      <c r="Z909" s="25" t="e">
        <f t="shared" si="437"/>
        <v>#DIV/0!</v>
      </c>
      <c r="AA909" s="25" t="e">
        <f t="shared" si="437"/>
        <v>#DIV/0!</v>
      </c>
      <c r="AB909" s="25" t="e">
        <f t="shared" si="437"/>
        <v>#DIV/0!</v>
      </c>
      <c r="AC909" s="25" t="e">
        <f t="shared" si="437"/>
        <v>#DIV/0!</v>
      </c>
      <c r="AD909" s="25" t="e">
        <f t="shared" si="435"/>
        <v>#DIV/0!</v>
      </c>
      <c r="AE909" s="25" t="e">
        <f t="shared" si="435"/>
        <v>#DIV/0!</v>
      </c>
      <c r="AF909" s="25" t="e">
        <f t="shared" si="436"/>
        <v>#DIV/0!</v>
      </c>
      <c r="AG909" s="25" t="e">
        <f t="shared" si="436"/>
        <v>#DIV/0!</v>
      </c>
    </row>
    <row r="910" spans="1:33" x14ac:dyDescent="0.25">
      <c r="A910" s="1">
        <f>'Тулуз-Пьерон'!A914</f>
        <v>0</v>
      </c>
      <c r="B910" s="1" t="e">
        <f>AVERAGE('Тулуз-Пьерон'!H914:Q914)</f>
        <v>#DIV/0!</v>
      </c>
      <c r="C910" s="1" t="e">
        <f>AVERAGE('Тулуз-Пьерон'!R914:AA914)</f>
        <v>#DIV/0!</v>
      </c>
      <c r="D910" s="26" t="e">
        <f t="shared" si="438"/>
        <v>#DIV/0!</v>
      </c>
      <c r="E910" s="26" t="e">
        <f>STDEV('Тулуз-Пьерон'!H914:Q914)</f>
        <v>#DIV/0!</v>
      </c>
      <c r="F910" s="26" t="e">
        <f>STDEV('Тулуз-Пьерон'!R914:AA914)</f>
        <v>#DIV/0!</v>
      </c>
      <c r="G910" s="26" t="e">
        <f>SQRT(RSQ('Тулуз-Пьерон'!H914:Q914,'Тулуз-Пьерон'!R914:AA914))</f>
        <v>#DIV/0!</v>
      </c>
      <c r="J910" s="25" t="e">
        <f t="shared" si="439"/>
        <v>#DIV/0!</v>
      </c>
      <c r="K910" s="25" t="e">
        <f t="shared" si="440"/>
        <v>#DIV/0!</v>
      </c>
      <c r="L910" s="25" t="e">
        <f t="shared" si="441"/>
        <v>#DIV/0!</v>
      </c>
      <c r="M910" s="25" t="e">
        <f t="shared" si="432"/>
        <v>#DIV/0!</v>
      </c>
      <c r="N910" s="25" t="e">
        <f t="shared" si="432"/>
        <v>#DIV/0!</v>
      </c>
      <c r="O910" s="25" t="e">
        <f t="shared" si="442"/>
        <v>#DIV/0!</v>
      </c>
      <c r="P910" s="25" t="e">
        <f t="shared" si="443"/>
        <v>#DIV/0!</v>
      </c>
      <c r="Q910" s="25" t="e">
        <f t="shared" si="444"/>
        <v>#DIV/0!</v>
      </c>
      <c r="R910" s="25" t="e">
        <f t="shared" si="445"/>
        <v>#DIV/0!</v>
      </c>
      <c r="S910" s="25" t="e">
        <f t="shared" si="446"/>
        <v>#DIV/0!</v>
      </c>
      <c r="T910" s="25" t="e">
        <f t="shared" si="447"/>
        <v>#DIV/0!</v>
      </c>
      <c r="U910" s="25" t="e">
        <f t="shared" si="448"/>
        <v>#DIV/0!</v>
      </c>
      <c r="V910" s="25" t="e">
        <f t="shared" si="433"/>
        <v>#DIV/0!</v>
      </c>
      <c r="W910" s="25" t="e">
        <f t="shared" si="433"/>
        <v>#DIV/0!</v>
      </c>
      <c r="X910" s="25" t="e">
        <f t="shared" si="449"/>
        <v>#DIV/0!</v>
      </c>
      <c r="Y910" s="25" t="e">
        <f t="shared" si="437"/>
        <v>#DIV/0!</v>
      </c>
      <c r="Z910" s="25" t="e">
        <f t="shared" si="437"/>
        <v>#DIV/0!</v>
      </c>
      <c r="AA910" s="25" t="e">
        <f t="shared" si="437"/>
        <v>#DIV/0!</v>
      </c>
      <c r="AB910" s="25" t="e">
        <f t="shared" si="437"/>
        <v>#DIV/0!</v>
      </c>
      <c r="AC910" s="25" t="e">
        <f t="shared" si="437"/>
        <v>#DIV/0!</v>
      </c>
      <c r="AD910" s="25" t="e">
        <f t="shared" si="435"/>
        <v>#DIV/0!</v>
      </c>
      <c r="AE910" s="25" t="e">
        <f t="shared" si="435"/>
        <v>#DIV/0!</v>
      </c>
      <c r="AF910" s="25" t="e">
        <f t="shared" si="436"/>
        <v>#DIV/0!</v>
      </c>
      <c r="AG910" s="25" t="e">
        <f t="shared" si="436"/>
        <v>#DIV/0!</v>
      </c>
    </row>
    <row r="911" spans="1:33" x14ac:dyDescent="0.25">
      <c r="A911" s="1">
        <f>'Тулуз-Пьерон'!A915</f>
        <v>0</v>
      </c>
      <c r="B911" s="1" t="e">
        <f>AVERAGE('Тулуз-Пьерон'!H915:Q915)</f>
        <v>#DIV/0!</v>
      </c>
      <c r="C911" s="1" t="e">
        <f>AVERAGE('Тулуз-Пьерон'!R915:AA915)</f>
        <v>#DIV/0!</v>
      </c>
      <c r="D911" s="26" t="e">
        <f t="shared" si="438"/>
        <v>#DIV/0!</v>
      </c>
      <c r="E911" s="26" t="e">
        <f>STDEV('Тулуз-Пьерон'!H915:Q915)</f>
        <v>#DIV/0!</v>
      </c>
      <c r="F911" s="26" t="e">
        <f>STDEV('Тулуз-Пьерон'!R915:AA915)</f>
        <v>#DIV/0!</v>
      </c>
      <c r="G911" s="26" t="e">
        <f>SQRT(RSQ('Тулуз-Пьерон'!H915:Q915,'Тулуз-Пьерон'!R915:AA915))</f>
        <v>#DIV/0!</v>
      </c>
      <c r="J911" s="25" t="e">
        <f t="shared" si="439"/>
        <v>#DIV/0!</v>
      </c>
      <c r="K911" s="25" t="e">
        <f t="shared" si="440"/>
        <v>#DIV/0!</v>
      </c>
      <c r="L911" s="25" t="e">
        <f t="shared" si="441"/>
        <v>#DIV/0!</v>
      </c>
      <c r="M911" s="25" t="e">
        <f t="shared" ref="M911:N930" si="450">IF(AND($B911&gt;0,$B911&lt;=15),"ПАТОЛОГИЯ",IF(AND($B911&gt;15,$B911&lt;=25),"Слабая",IF(AND($B911&gt;25,$B911&lt;=36),"Средняя",IF(AND($B911&gt;36,$B911&lt;=48),"Хорошая",IF($B911&gt;48,"Высокая","ОШИБКА")))))</f>
        <v>#DIV/0!</v>
      </c>
      <c r="N911" s="25" t="e">
        <f t="shared" si="450"/>
        <v>#DIV/0!</v>
      </c>
      <c r="O911" s="25" t="e">
        <f t="shared" si="442"/>
        <v>#DIV/0!</v>
      </c>
      <c r="P911" s="25" t="e">
        <f t="shared" si="443"/>
        <v>#DIV/0!</v>
      </c>
      <c r="Q911" s="25" t="e">
        <f t="shared" si="444"/>
        <v>#DIV/0!</v>
      </c>
      <c r="R911" s="25" t="e">
        <f t="shared" si="445"/>
        <v>#DIV/0!</v>
      </c>
      <c r="S911" s="25" t="e">
        <f t="shared" si="446"/>
        <v>#DIV/0!</v>
      </c>
      <c r="T911" s="25" t="e">
        <f t="shared" si="447"/>
        <v>#DIV/0!</v>
      </c>
      <c r="U911" s="25" t="e">
        <f t="shared" si="448"/>
        <v>#DIV/0!</v>
      </c>
      <c r="V911" s="25" t="e">
        <f t="shared" ref="V911:W930" si="451">IF(AND($D911&gt;0,$D911&lt;=0.88),"ПАТОЛОГИЯ",IF(AND($D911&gt;0.88,$D911&lt;=0.91),"Слабая",IF(AND($D911&gt;0.91,$D911&lt;=0.95),"Средняя",IF(AND($D911&gt;0.95,$D911&lt;=0.97),"Хорошая",IF(AND($D911&gt;0.97,$D911&lt;=1),"Высокая","ОШИБКА")))))</f>
        <v>#DIV/0!</v>
      </c>
      <c r="W911" s="25" t="e">
        <f t="shared" si="451"/>
        <v>#DIV/0!</v>
      </c>
      <c r="X911" s="25" t="e">
        <f t="shared" si="449"/>
        <v>#DIV/0!</v>
      </c>
      <c r="Y911" s="25" t="e">
        <f t="shared" ref="Y911:AC920" si="452">IF(AND($D911&gt;0,$D911&lt;=0.89),"ПАТОЛОГИЯ",IF(AND($D911&gt;0.89,$D911&lt;=0.91),"Слабая",IF(AND($D911&gt;91,$D911&lt;=0.93),"Средняя",IF(AND($D911&gt;0.93,$D911&lt;=0.96),"Хорошая",IF(AND($D911&gt;0.96,$D911&lt;=1),"Высокая","ОШИБКА")))))</f>
        <v>#DIV/0!</v>
      </c>
      <c r="Z911" s="25" t="e">
        <f t="shared" si="452"/>
        <v>#DIV/0!</v>
      </c>
      <c r="AA911" s="25" t="e">
        <f t="shared" si="452"/>
        <v>#DIV/0!</v>
      </c>
      <c r="AB911" s="25" t="e">
        <f t="shared" si="452"/>
        <v>#DIV/0!</v>
      </c>
      <c r="AC911" s="25" t="e">
        <f t="shared" si="452"/>
        <v>#DIV/0!</v>
      </c>
      <c r="AD911" s="25" t="e">
        <f t="shared" ref="AD911:AE930" si="453">IF(AND($D911&gt;0,$D911&lt;=0.9),"ПАТОЛОГИЯ",IF($D911=0.91,"Слабая",IF(AND($D911&gt;0.91,$D911&lt;=0.94),"Средняя",IF(AND($D911&gt;0.94,$D911&lt;=0.97),"Хорошая",IF(AND($D911&gt;0.97,$D911&lt;=1),"Высокая","ОШИБКА")))))</f>
        <v>#DIV/0!</v>
      </c>
      <c r="AE911" s="25" t="e">
        <f t="shared" si="453"/>
        <v>#DIV/0!</v>
      </c>
      <c r="AF911" s="25" t="e">
        <f t="shared" ref="AF911:AG930" si="454">IF(AND($D911&gt;0,$D911&lt;=0.9),"ПАТОЛОГИЯ",IF(AND($D911&gt;0.9,$D911&lt;=92),"Слабая",IF(AND($D911&gt;92,$D911&lt;=0.95),"Средняя",IF(AND($D911&gt;0.95,$D911&lt;=0.97),"Хорошая",IF(AND($D911&gt;0.97,$D911&lt;=1),"Высокая","ОШИБКА")))))</f>
        <v>#DIV/0!</v>
      </c>
      <c r="AG911" s="25" t="e">
        <f t="shared" si="454"/>
        <v>#DIV/0!</v>
      </c>
    </row>
    <row r="912" spans="1:33" x14ac:dyDescent="0.25">
      <c r="A912" s="1">
        <f>'Тулуз-Пьерон'!A916</f>
        <v>0</v>
      </c>
      <c r="B912" s="1" t="e">
        <f>AVERAGE('Тулуз-Пьерон'!H916:Q916)</f>
        <v>#DIV/0!</v>
      </c>
      <c r="C912" s="1" t="e">
        <f>AVERAGE('Тулуз-Пьерон'!R916:AA916)</f>
        <v>#DIV/0!</v>
      </c>
      <c r="D912" s="26" t="e">
        <f t="shared" si="438"/>
        <v>#DIV/0!</v>
      </c>
      <c r="E912" s="26" t="e">
        <f>STDEV('Тулуз-Пьерон'!H916:Q916)</f>
        <v>#DIV/0!</v>
      </c>
      <c r="F912" s="26" t="e">
        <f>STDEV('Тулуз-Пьерон'!R916:AA916)</f>
        <v>#DIV/0!</v>
      </c>
      <c r="G912" s="26" t="e">
        <f>SQRT(RSQ('Тулуз-Пьерон'!H916:Q916,'Тулуз-Пьерон'!R916:AA916))</f>
        <v>#DIV/0!</v>
      </c>
      <c r="J912" s="25" t="e">
        <f t="shared" si="439"/>
        <v>#DIV/0!</v>
      </c>
      <c r="K912" s="25" t="e">
        <f t="shared" si="440"/>
        <v>#DIV/0!</v>
      </c>
      <c r="L912" s="25" t="e">
        <f t="shared" si="441"/>
        <v>#DIV/0!</v>
      </c>
      <c r="M912" s="25" t="e">
        <f t="shared" si="450"/>
        <v>#DIV/0!</v>
      </c>
      <c r="N912" s="25" t="e">
        <f t="shared" si="450"/>
        <v>#DIV/0!</v>
      </c>
      <c r="O912" s="25" t="e">
        <f t="shared" si="442"/>
        <v>#DIV/0!</v>
      </c>
      <c r="P912" s="25" t="e">
        <f t="shared" si="443"/>
        <v>#DIV/0!</v>
      </c>
      <c r="Q912" s="25" t="e">
        <f t="shared" si="444"/>
        <v>#DIV/0!</v>
      </c>
      <c r="R912" s="25" t="e">
        <f t="shared" si="445"/>
        <v>#DIV/0!</v>
      </c>
      <c r="S912" s="25" t="e">
        <f t="shared" si="446"/>
        <v>#DIV/0!</v>
      </c>
      <c r="T912" s="25" t="e">
        <f t="shared" si="447"/>
        <v>#DIV/0!</v>
      </c>
      <c r="U912" s="25" t="e">
        <f t="shared" si="448"/>
        <v>#DIV/0!</v>
      </c>
      <c r="V912" s="25" t="e">
        <f t="shared" si="451"/>
        <v>#DIV/0!</v>
      </c>
      <c r="W912" s="25" t="e">
        <f t="shared" si="451"/>
        <v>#DIV/0!</v>
      </c>
      <c r="X912" s="25" t="e">
        <f t="shared" si="449"/>
        <v>#DIV/0!</v>
      </c>
      <c r="Y912" s="25" t="e">
        <f t="shared" si="452"/>
        <v>#DIV/0!</v>
      </c>
      <c r="Z912" s="25" t="e">
        <f t="shared" si="452"/>
        <v>#DIV/0!</v>
      </c>
      <c r="AA912" s="25" t="e">
        <f t="shared" si="452"/>
        <v>#DIV/0!</v>
      </c>
      <c r="AB912" s="25" t="e">
        <f t="shared" si="452"/>
        <v>#DIV/0!</v>
      </c>
      <c r="AC912" s="25" t="e">
        <f t="shared" si="452"/>
        <v>#DIV/0!</v>
      </c>
      <c r="AD912" s="25" t="e">
        <f t="shared" si="453"/>
        <v>#DIV/0!</v>
      </c>
      <c r="AE912" s="25" t="e">
        <f t="shared" si="453"/>
        <v>#DIV/0!</v>
      </c>
      <c r="AF912" s="25" t="e">
        <f t="shared" si="454"/>
        <v>#DIV/0!</v>
      </c>
      <c r="AG912" s="25" t="e">
        <f t="shared" si="454"/>
        <v>#DIV/0!</v>
      </c>
    </row>
    <row r="913" spans="1:33" x14ac:dyDescent="0.25">
      <c r="A913" s="1">
        <f>'Тулуз-Пьерон'!A917</f>
        <v>0</v>
      </c>
      <c r="B913" s="1" t="e">
        <f>AVERAGE('Тулуз-Пьерон'!H917:Q917)</f>
        <v>#DIV/0!</v>
      </c>
      <c r="C913" s="1" t="e">
        <f>AVERAGE('Тулуз-Пьерон'!R917:AA917)</f>
        <v>#DIV/0!</v>
      </c>
      <c r="D913" s="26" t="e">
        <f t="shared" si="438"/>
        <v>#DIV/0!</v>
      </c>
      <c r="E913" s="26" t="e">
        <f>STDEV('Тулуз-Пьерон'!H917:Q917)</f>
        <v>#DIV/0!</v>
      </c>
      <c r="F913" s="26" t="e">
        <f>STDEV('Тулуз-Пьерон'!R917:AA917)</f>
        <v>#DIV/0!</v>
      </c>
      <c r="G913" s="26" t="e">
        <f>SQRT(RSQ('Тулуз-Пьерон'!H917:Q917,'Тулуз-Пьерон'!R917:AA917))</f>
        <v>#DIV/0!</v>
      </c>
      <c r="J913" s="25" t="e">
        <f t="shared" si="439"/>
        <v>#DIV/0!</v>
      </c>
      <c r="K913" s="25" t="e">
        <f t="shared" si="440"/>
        <v>#DIV/0!</v>
      </c>
      <c r="L913" s="25" t="e">
        <f t="shared" si="441"/>
        <v>#DIV/0!</v>
      </c>
      <c r="M913" s="25" t="e">
        <f t="shared" si="450"/>
        <v>#DIV/0!</v>
      </c>
      <c r="N913" s="25" t="e">
        <f t="shared" si="450"/>
        <v>#DIV/0!</v>
      </c>
      <c r="O913" s="25" t="e">
        <f t="shared" si="442"/>
        <v>#DIV/0!</v>
      </c>
      <c r="P913" s="25" t="e">
        <f t="shared" si="443"/>
        <v>#DIV/0!</v>
      </c>
      <c r="Q913" s="25" t="e">
        <f t="shared" si="444"/>
        <v>#DIV/0!</v>
      </c>
      <c r="R913" s="25" t="e">
        <f t="shared" si="445"/>
        <v>#DIV/0!</v>
      </c>
      <c r="S913" s="25" t="e">
        <f t="shared" si="446"/>
        <v>#DIV/0!</v>
      </c>
      <c r="T913" s="25" t="e">
        <f t="shared" si="447"/>
        <v>#DIV/0!</v>
      </c>
      <c r="U913" s="25" t="e">
        <f t="shared" si="448"/>
        <v>#DIV/0!</v>
      </c>
      <c r="V913" s="25" t="e">
        <f t="shared" si="451"/>
        <v>#DIV/0!</v>
      </c>
      <c r="W913" s="25" t="e">
        <f t="shared" si="451"/>
        <v>#DIV/0!</v>
      </c>
      <c r="X913" s="25" t="e">
        <f t="shared" si="449"/>
        <v>#DIV/0!</v>
      </c>
      <c r="Y913" s="25" t="e">
        <f t="shared" si="452"/>
        <v>#DIV/0!</v>
      </c>
      <c r="Z913" s="25" t="e">
        <f t="shared" si="452"/>
        <v>#DIV/0!</v>
      </c>
      <c r="AA913" s="25" t="e">
        <f t="shared" si="452"/>
        <v>#DIV/0!</v>
      </c>
      <c r="AB913" s="25" t="e">
        <f t="shared" si="452"/>
        <v>#DIV/0!</v>
      </c>
      <c r="AC913" s="25" t="e">
        <f t="shared" si="452"/>
        <v>#DIV/0!</v>
      </c>
      <c r="AD913" s="25" t="e">
        <f t="shared" si="453"/>
        <v>#DIV/0!</v>
      </c>
      <c r="AE913" s="25" t="e">
        <f t="shared" si="453"/>
        <v>#DIV/0!</v>
      </c>
      <c r="AF913" s="25" t="e">
        <f t="shared" si="454"/>
        <v>#DIV/0!</v>
      </c>
      <c r="AG913" s="25" t="e">
        <f t="shared" si="454"/>
        <v>#DIV/0!</v>
      </c>
    </row>
    <row r="914" spans="1:33" x14ac:dyDescent="0.25">
      <c r="A914" s="1">
        <f>'Тулуз-Пьерон'!A918</f>
        <v>0</v>
      </c>
      <c r="B914" s="1" t="e">
        <f>AVERAGE('Тулуз-Пьерон'!H918:Q918)</f>
        <v>#DIV/0!</v>
      </c>
      <c r="C914" s="1" t="e">
        <f>AVERAGE('Тулуз-Пьерон'!R918:AA918)</f>
        <v>#DIV/0!</v>
      </c>
      <c r="D914" s="26" t="e">
        <f t="shared" si="438"/>
        <v>#DIV/0!</v>
      </c>
      <c r="E914" s="26" t="e">
        <f>STDEV('Тулуз-Пьерон'!H918:Q918)</f>
        <v>#DIV/0!</v>
      </c>
      <c r="F914" s="26" t="e">
        <f>STDEV('Тулуз-Пьерон'!R918:AA918)</f>
        <v>#DIV/0!</v>
      </c>
      <c r="G914" s="26" t="e">
        <f>SQRT(RSQ('Тулуз-Пьерон'!H918:Q918,'Тулуз-Пьерон'!R918:AA918))</f>
        <v>#DIV/0!</v>
      </c>
      <c r="J914" s="25" t="e">
        <f t="shared" si="439"/>
        <v>#DIV/0!</v>
      </c>
      <c r="K914" s="25" t="e">
        <f t="shared" si="440"/>
        <v>#DIV/0!</v>
      </c>
      <c r="L914" s="25" t="e">
        <f t="shared" si="441"/>
        <v>#DIV/0!</v>
      </c>
      <c r="M914" s="25" t="e">
        <f t="shared" si="450"/>
        <v>#DIV/0!</v>
      </c>
      <c r="N914" s="25" t="e">
        <f t="shared" si="450"/>
        <v>#DIV/0!</v>
      </c>
      <c r="O914" s="25" t="e">
        <f t="shared" si="442"/>
        <v>#DIV/0!</v>
      </c>
      <c r="P914" s="25" t="e">
        <f t="shared" si="443"/>
        <v>#DIV/0!</v>
      </c>
      <c r="Q914" s="25" t="e">
        <f t="shared" si="444"/>
        <v>#DIV/0!</v>
      </c>
      <c r="R914" s="25" t="e">
        <f t="shared" si="445"/>
        <v>#DIV/0!</v>
      </c>
      <c r="S914" s="25" t="e">
        <f t="shared" si="446"/>
        <v>#DIV/0!</v>
      </c>
      <c r="T914" s="25" t="e">
        <f t="shared" si="447"/>
        <v>#DIV/0!</v>
      </c>
      <c r="U914" s="25" t="e">
        <f t="shared" si="448"/>
        <v>#DIV/0!</v>
      </c>
      <c r="V914" s="25" t="e">
        <f t="shared" si="451"/>
        <v>#DIV/0!</v>
      </c>
      <c r="W914" s="25" t="e">
        <f t="shared" si="451"/>
        <v>#DIV/0!</v>
      </c>
      <c r="X914" s="25" t="e">
        <f t="shared" si="449"/>
        <v>#DIV/0!</v>
      </c>
      <c r="Y914" s="25" t="e">
        <f t="shared" si="452"/>
        <v>#DIV/0!</v>
      </c>
      <c r="Z914" s="25" t="e">
        <f t="shared" si="452"/>
        <v>#DIV/0!</v>
      </c>
      <c r="AA914" s="25" t="e">
        <f t="shared" si="452"/>
        <v>#DIV/0!</v>
      </c>
      <c r="AB914" s="25" t="e">
        <f t="shared" si="452"/>
        <v>#DIV/0!</v>
      </c>
      <c r="AC914" s="25" t="e">
        <f t="shared" si="452"/>
        <v>#DIV/0!</v>
      </c>
      <c r="AD914" s="25" t="e">
        <f t="shared" si="453"/>
        <v>#DIV/0!</v>
      </c>
      <c r="AE914" s="25" t="e">
        <f t="shared" si="453"/>
        <v>#DIV/0!</v>
      </c>
      <c r="AF914" s="25" t="e">
        <f t="shared" si="454"/>
        <v>#DIV/0!</v>
      </c>
      <c r="AG914" s="25" t="e">
        <f t="shared" si="454"/>
        <v>#DIV/0!</v>
      </c>
    </row>
    <row r="915" spans="1:33" x14ac:dyDescent="0.25">
      <c r="A915" s="1">
        <f>'Тулуз-Пьерон'!A919</f>
        <v>0</v>
      </c>
      <c r="B915" s="1" t="e">
        <f>AVERAGE('Тулуз-Пьерон'!H919:Q919)</f>
        <v>#DIV/0!</v>
      </c>
      <c r="C915" s="1" t="e">
        <f>AVERAGE('Тулуз-Пьерон'!R919:AA919)</f>
        <v>#DIV/0!</v>
      </c>
      <c r="D915" s="26" t="e">
        <f t="shared" si="438"/>
        <v>#DIV/0!</v>
      </c>
      <c r="E915" s="26" t="e">
        <f>STDEV('Тулуз-Пьерон'!H919:Q919)</f>
        <v>#DIV/0!</v>
      </c>
      <c r="F915" s="26" t="e">
        <f>STDEV('Тулуз-Пьерон'!R919:AA919)</f>
        <v>#DIV/0!</v>
      </c>
      <c r="G915" s="26" t="e">
        <f>SQRT(RSQ('Тулуз-Пьерон'!H919:Q919,'Тулуз-Пьерон'!R919:AA919))</f>
        <v>#DIV/0!</v>
      </c>
      <c r="J915" s="25" t="e">
        <f t="shared" si="439"/>
        <v>#DIV/0!</v>
      </c>
      <c r="K915" s="25" t="e">
        <f t="shared" si="440"/>
        <v>#DIV/0!</v>
      </c>
      <c r="L915" s="25" t="e">
        <f t="shared" si="441"/>
        <v>#DIV/0!</v>
      </c>
      <c r="M915" s="25" t="e">
        <f t="shared" si="450"/>
        <v>#DIV/0!</v>
      </c>
      <c r="N915" s="25" t="e">
        <f t="shared" si="450"/>
        <v>#DIV/0!</v>
      </c>
      <c r="O915" s="25" t="e">
        <f t="shared" si="442"/>
        <v>#DIV/0!</v>
      </c>
      <c r="P915" s="25" t="e">
        <f t="shared" si="443"/>
        <v>#DIV/0!</v>
      </c>
      <c r="Q915" s="25" t="e">
        <f t="shared" si="444"/>
        <v>#DIV/0!</v>
      </c>
      <c r="R915" s="25" t="e">
        <f t="shared" si="445"/>
        <v>#DIV/0!</v>
      </c>
      <c r="S915" s="25" t="e">
        <f t="shared" si="446"/>
        <v>#DIV/0!</v>
      </c>
      <c r="T915" s="25" t="e">
        <f t="shared" si="447"/>
        <v>#DIV/0!</v>
      </c>
      <c r="U915" s="25" t="e">
        <f t="shared" si="448"/>
        <v>#DIV/0!</v>
      </c>
      <c r="V915" s="25" t="e">
        <f t="shared" si="451"/>
        <v>#DIV/0!</v>
      </c>
      <c r="W915" s="25" t="e">
        <f t="shared" si="451"/>
        <v>#DIV/0!</v>
      </c>
      <c r="X915" s="25" t="e">
        <f t="shared" si="449"/>
        <v>#DIV/0!</v>
      </c>
      <c r="Y915" s="25" t="e">
        <f t="shared" si="452"/>
        <v>#DIV/0!</v>
      </c>
      <c r="Z915" s="25" t="e">
        <f t="shared" si="452"/>
        <v>#DIV/0!</v>
      </c>
      <c r="AA915" s="25" t="e">
        <f t="shared" si="452"/>
        <v>#DIV/0!</v>
      </c>
      <c r="AB915" s="25" t="e">
        <f t="shared" si="452"/>
        <v>#DIV/0!</v>
      </c>
      <c r="AC915" s="25" t="e">
        <f t="shared" si="452"/>
        <v>#DIV/0!</v>
      </c>
      <c r="AD915" s="25" t="e">
        <f t="shared" si="453"/>
        <v>#DIV/0!</v>
      </c>
      <c r="AE915" s="25" t="e">
        <f t="shared" si="453"/>
        <v>#DIV/0!</v>
      </c>
      <c r="AF915" s="25" t="e">
        <f t="shared" si="454"/>
        <v>#DIV/0!</v>
      </c>
      <c r="AG915" s="25" t="e">
        <f t="shared" si="454"/>
        <v>#DIV/0!</v>
      </c>
    </row>
    <row r="916" spans="1:33" x14ac:dyDescent="0.25">
      <c r="A916" s="1">
        <f>'Тулуз-Пьерон'!A920</f>
        <v>0</v>
      </c>
      <c r="B916" s="1" t="e">
        <f>AVERAGE('Тулуз-Пьерон'!H920:Q920)</f>
        <v>#DIV/0!</v>
      </c>
      <c r="C916" s="1" t="e">
        <f>AVERAGE('Тулуз-Пьерон'!R920:AA920)</f>
        <v>#DIV/0!</v>
      </c>
      <c r="D916" s="26" t="e">
        <f t="shared" si="438"/>
        <v>#DIV/0!</v>
      </c>
      <c r="E916" s="26" t="e">
        <f>STDEV('Тулуз-Пьерон'!H920:Q920)</f>
        <v>#DIV/0!</v>
      </c>
      <c r="F916" s="26" t="e">
        <f>STDEV('Тулуз-Пьерон'!R920:AA920)</f>
        <v>#DIV/0!</v>
      </c>
      <c r="G916" s="26" t="e">
        <f>SQRT(RSQ('Тулуз-Пьерон'!H920:Q920,'Тулуз-Пьерон'!R920:AA920))</f>
        <v>#DIV/0!</v>
      </c>
      <c r="J916" s="25" t="e">
        <f t="shared" si="439"/>
        <v>#DIV/0!</v>
      </c>
      <c r="K916" s="25" t="e">
        <f t="shared" si="440"/>
        <v>#DIV/0!</v>
      </c>
      <c r="L916" s="25" t="e">
        <f t="shared" si="441"/>
        <v>#DIV/0!</v>
      </c>
      <c r="M916" s="25" t="e">
        <f t="shared" si="450"/>
        <v>#DIV/0!</v>
      </c>
      <c r="N916" s="25" t="e">
        <f t="shared" si="450"/>
        <v>#DIV/0!</v>
      </c>
      <c r="O916" s="25" t="e">
        <f t="shared" si="442"/>
        <v>#DIV/0!</v>
      </c>
      <c r="P916" s="25" t="e">
        <f t="shared" si="443"/>
        <v>#DIV/0!</v>
      </c>
      <c r="Q916" s="25" t="e">
        <f t="shared" si="444"/>
        <v>#DIV/0!</v>
      </c>
      <c r="R916" s="25" t="e">
        <f t="shared" si="445"/>
        <v>#DIV/0!</v>
      </c>
      <c r="S916" s="25" t="e">
        <f t="shared" si="446"/>
        <v>#DIV/0!</v>
      </c>
      <c r="T916" s="25" t="e">
        <f t="shared" si="447"/>
        <v>#DIV/0!</v>
      </c>
      <c r="U916" s="25" t="e">
        <f t="shared" si="448"/>
        <v>#DIV/0!</v>
      </c>
      <c r="V916" s="25" t="e">
        <f t="shared" si="451"/>
        <v>#DIV/0!</v>
      </c>
      <c r="W916" s="25" t="e">
        <f t="shared" si="451"/>
        <v>#DIV/0!</v>
      </c>
      <c r="X916" s="25" t="e">
        <f t="shared" si="449"/>
        <v>#DIV/0!</v>
      </c>
      <c r="Y916" s="25" t="e">
        <f t="shared" si="452"/>
        <v>#DIV/0!</v>
      </c>
      <c r="Z916" s="25" t="e">
        <f t="shared" si="452"/>
        <v>#DIV/0!</v>
      </c>
      <c r="AA916" s="25" t="e">
        <f t="shared" si="452"/>
        <v>#DIV/0!</v>
      </c>
      <c r="AB916" s="25" t="e">
        <f t="shared" si="452"/>
        <v>#DIV/0!</v>
      </c>
      <c r="AC916" s="25" t="e">
        <f t="shared" si="452"/>
        <v>#DIV/0!</v>
      </c>
      <c r="AD916" s="25" t="e">
        <f t="shared" si="453"/>
        <v>#DIV/0!</v>
      </c>
      <c r="AE916" s="25" t="e">
        <f t="shared" si="453"/>
        <v>#DIV/0!</v>
      </c>
      <c r="AF916" s="25" t="e">
        <f t="shared" si="454"/>
        <v>#DIV/0!</v>
      </c>
      <c r="AG916" s="25" t="e">
        <f t="shared" si="454"/>
        <v>#DIV/0!</v>
      </c>
    </row>
    <row r="917" spans="1:33" x14ac:dyDescent="0.25">
      <c r="A917" s="1">
        <f>'Тулуз-Пьерон'!A921</f>
        <v>0</v>
      </c>
      <c r="B917" s="1" t="e">
        <f>AVERAGE('Тулуз-Пьерон'!H921:Q921)</f>
        <v>#DIV/0!</v>
      </c>
      <c r="C917" s="1" t="e">
        <f>AVERAGE('Тулуз-Пьерон'!R921:AA921)</f>
        <v>#DIV/0!</v>
      </c>
      <c r="D917" s="26" t="e">
        <f t="shared" si="438"/>
        <v>#DIV/0!</v>
      </c>
      <c r="E917" s="26" t="e">
        <f>STDEV('Тулуз-Пьерон'!H921:Q921)</f>
        <v>#DIV/0!</v>
      </c>
      <c r="F917" s="26" t="e">
        <f>STDEV('Тулуз-Пьерон'!R921:AA921)</f>
        <v>#DIV/0!</v>
      </c>
      <c r="G917" s="26" t="e">
        <f>SQRT(RSQ('Тулуз-Пьерон'!H921:Q921,'Тулуз-Пьерон'!R921:AA921))</f>
        <v>#DIV/0!</v>
      </c>
      <c r="J917" s="25" t="e">
        <f t="shared" si="439"/>
        <v>#DIV/0!</v>
      </c>
      <c r="K917" s="25" t="e">
        <f t="shared" si="440"/>
        <v>#DIV/0!</v>
      </c>
      <c r="L917" s="25" t="e">
        <f t="shared" si="441"/>
        <v>#DIV/0!</v>
      </c>
      <c r="M917" s="25" t="e">
        <f t="shared" si="450"/>
        <v>#DIV/0!</v>
      </c>
      <c r="N917" s="25" t="e">
        <f t="shared" si="450"/>
        <v>#DIV/0!</v>
      </c>
      <c r="O917" s="25" t="e">
        <f t="shared" si="442"/>
        <v>#DIV/0!</v>
      </c>
      <c r="P917" s="25" t="e">
        <f t="shared" si="443"/>
        <v>#DIV/0!</v>
      </c>
      <c r="Q917" s="25" t="e">
        <f t="shared" si="444"/>
        <v>#DIV/0!</v>
      </c>
      <c r="R917" s="25" t="e">
        <f t="shared" si="445"/>
        <v>#DIV/0!</v>
      </c>
      <c r="S917" s="25" t="e">
        <f t="shared" si="446"/>
        <v>#DIV/0!</v>
      </c>
      <c r="T917" s="25" t="e">
        <f t="shared" si="447"/>
        <v>#DIV/0!</v>
      </c>
      <c r="U917" s="25" t="e">
        <f t="shared" si="448"/>
        <v>#DIV/0!</v>
      </c>
      <c r="V917" s="25" t="e">
        <f t="shared" si="451"/>
        <v>#DIV/0!</v>
      </c>
      <c r="W917" s="25" t="e">
        <f t="shared" si="451"/>
        <v>#DIV/0!</v>
      </c>
      <c r="X917" s="25" t="e">
        <f t="shared" si="449"/>
        <v>#DIV/0!</v>
      </c>
      <c r="Y917" s="25" t="e">
        <f t="shared" si="452"/>
        <v>#DIV/0!</v>
      </c>
      <c r="Z917" s="25" t="e">
        <f t="shared" si="452"/>
        <v>#DIV/0!</v>
      </c>
      <c r="AA917" s="25" t="e">
        <f t="shared" si="452"/>
        <v>#DIV/0!</v>
      </c>
      <c r="AB917" s="25" t="e">
        <f t="shared" si="452"/>
        <v>#DIV/0!</v>
      </c>
      <c r="AC917" s="25" t="e">
        <f t="shared" si="452"/>
        <v>#DIV/0!</v>
      </c>
      <c r="AD917" s="25" t="e">
        <f t="shared" si="453"/>
        <v>#DIV/0!</v>
      </c>
      <c r="AE917" s="25" t="e">
        <f t="shared" si="453"/>
        <v>#DIV/0!</v>
      </c>
      <c r="AF917" s="25" t="e">
        <f t="shared" si="454"/>
        <v>#DIV/0!</v>
      </c>
      <c r="AG917" s="25" t="e">
        <f t="shared" si="454"/>
        <v>#DIV/0!</v>
      </c>
    </row>
    <row r="918" spans="1:33" x14ac:dyDescent="0.25">
      <c r="A918" s="1">
        <f>'Тулуз-Пьерон'!A922</f>
        <v>0</v>
      </c>
      <c r="B918" s="1" t="e">
        <f>AVERAGE('Тулуз-Пьерон'!H922:Q922)</f>
        <v>#DIV/0!</v>
      </c>
      <c r="C918" s="1" t="e">
        <f>AVERAGE('Тулуз-Пьерон'!R922:AA922)</f>
        <v>#DIV/0!</v>
      </c>
      <c r="D918" s="26" t="e">
        <f t="shared" si="438"/>
        <v>#DIV/0!</v>
      </c>
      <c r="E918" s="26" t="e">
        <f>STDEV('Тулуз-Пьерон'!H922:Q922)</f>
        <v>#DIV/0!</v>
      </c>
      <c r="F918" s="26" t="e">
        <f>STDEV('Тулуз-Пьерон'!R922:AA922)</f>
        <v>#DIV/0!</v>
      </c>
      <c r="G918" s="26" t="e">
        <f>SQRT(RSQ('Тулуз-Пьерон'!H922:Q922,'Тулуз-Пьерон'!R922:AA922))</f>
        <v>#DIV/0!</v>
      </c>
      <c r="J918" s="25" t="e">
        <f t="shared" si="439"/>
        <v>#DIV/0!</v>
      </c>
      <c r="K918" s="25" t="e">
        <f t="shared" si="440"/>
        <v>#DIV/0!</v>
      </c>
      <c r="L918" s="25" t="e">
        <f t="shared" si="441"/>
        <v>#DIV/0!</v>
      </c>
      <c r="M918" s="25" t="e">
        <f t="shared" si="450"/>
        <v>#DIV/0!</v>
      </c>
      <c r="N918" s="25" t="e">
        <f t="shared" si="450"/>
        <v>#DIV/0!</v>
      </c>
      <c r="O918" s="25" t="e">
        <f t="shared" si="442"/>
        <v>#DIV/0!</v>
      </c>
      <c r="P918" s="25" t="e">
        <f t="shared" si="443"/>
        <v>#DIV/0!</v>
      </c>
      <c r="Q918" s="25" t="e">
        <f t="shared" si="444"/>
        <v>#DIV/0!</v>
      </c>
      <c r="R918" s="25" t="e">
        <f t="shared" si="445"/>
        <v>#DIV/0!</v>
      </c>
      <c r="S918" s="25" t="e">
        <f t="shared" si="446"/>
        <v>#DIV/0!</v>
      </c>
      <c r="T918" s="25" t="e">
        <f t="shared" si="447"/>
        <v>#DIV/0!</v>
      </c>
      <c r="U918" s="25" t="e">
        <f t="shared" si="448"/>
        <v>#DIV/0!</v>
      </c>
      <c r="V918" s="25" t="e">
        <f t="shared" si="451"/>
        <v>#DIV/0!</v>
      </c>
      <c r="W918" s="25" t="e">
        <f t="shared" si="451"/>
        <v>#DIV/0!</v>
      </c>
      <c r="X918" s="25" t="e">
        <f t="shared" si="449"/>
        <v>#DIV/0!</v>
      </c>
      <c r="Y918" s="25" t="e">
        <f t="shared" si="452"/>
        <v>#DIV/0!</v>
      </c>
      <c r="Z918" s="25" t="e">
        <f t="shared" si="452"/>
        <v>#DIV/0!</v>
      </c>
      <c r="AA918" s="25" t="e">
        <f t="shared" si="452"/>
        <v>#DIV/0!</v>
      </c>
      <c r="AB918" s="25" t="e">
        <f t="shared" si="452"/>
        <v>#DIV/0!</v>
      </c>
      <c r="AC918" s="25" t="e">
        <f t="shared" si="452"/>
        <v>#DIV/0!</v>
      </c>
      <c r="AD918" s="25" t="e">
        <f t="shared" si="453"/>
        <v>#DIV/0!</v>
      </c>
      <c r="AE918" s="25" t="e">
        <f t="shared" si="453"/>
        <v>#DIV/0!</v>
      </c>
      <c r="AF918" s="25" t="e">
        <f t="shared" si="454"/>
        <v>#DIV/0!</v>
      </c>
      <c r="AG918" s="25" t="e">
        <f t="shared" si="454"/>
        <v>#DIV/0!</v>
      </c>
    </row>
    <row r="919" spans="1:33" x14ac:dyDescent="0.25">
      <c r="A919" s="1">
        <f>'Тулуз-Пьерон'!A923</f>
        <v>0</v>
      </c>
      <c r="B919" s="1" t="e">
        <f>AVERAGE('Тулуз-Пьерон'!H923:Q923)</f>
        <v>#DIV/0!</v>
      </c>
      <c r="C919" s="1" t="e">
        <f>AVERAGE('Тулуз-Пьерон'!R923:AA923)</f>
        <v>#DIV/0!</v>
      </c>
      <c r="D919" s="26" t="e">
        <f t="shared" si="438"/>
        <v>#DIV/0!</v>
      </c>
      <c r="E919" s="26" t="e">
        <f>STDEV('Тулуз-Пьерон'!H923:Q923)</f>
        <v>#DIV/0!</v>
      </c>
      <c r="F919" s="26" t="e">
        <f>STDEV('Тулуз-Пьерон'!R923:AA923)</f>
        <v>#DIV/0!</v>
      </c>
      <c r="G919" s="26" t="e">
        <f>SQRT(RSQ('Тулуз-Пьерон'!H923:Q923,'Тулуз-Пьерон'!R923:AA923))</f>
        <v>#DIV/0!</v>
      </c>
      <c r="J919" s="25" t="e">
        <f t="shared" si="439"/>
        <v>#DIV/0!</v>
      </c>
      <c r="K919" s="25" t="e">
        <f t="shared" si="440"/>
        <v>#DIV/0!</v>
      </c>
      <c r="L919" s="25" t="e">
        <f t="shared" si="441"/>
        <v>#DIV/0!</v>
      </c>
      <c r="M919" s="25" t="e">
        <f t="shared" si="450"/>
        <v>#DIV/0!</v>
      </c>
      <c r="N919" s="25" t="e">
        <f t="shared" si="450"/>
        <v>#DIV/0!</v>
      </c>
      <c r="O919" s="25" t="e">
        <f t="shared" si="442"/>
        <v>#DIV/0!</v>
      </c>
      <c r="P919" s="25" t="e">
        <f t="shared" si="443"/>
        <v>#DIV/0!</v>
      </c>
      <c r="Q919" s="25" t="e">
        <f t="shared" si="444"/>
        <v>#DIV/0!</v>
      </c>
      <c r="R919" s="25" t="e">
        <f t="shared" si="445"/>
        <v>#DIV/0!</v>
      </c>
      <c r="S919" s="25" t="e">
        <f t="shared" si="446"/>
        <v>#DIV/0!</v>
      </c>
      <c r="T919" s="25" t="e">
        <f t="shared" si="447"/>
        <v>#DIV/0!</v>
      </c>
      <c r="U919" s="25" t="e">
        <f t="shared" si="448"/>
        <v>#DIV/0!</v>
      </c>
      <c r="V919" s="25" t="e">
        <f t="shared" si="451"/>
        <v>#DIV/0!</v>
      </c>
      <c r="W919" s="25" t="e">
        <f t="shared" si="451"/>
        <v>#DIV/0!</v>
      </c>
      <c r="X919" s="25" t="e">
        <f t="shared" si="449"/>
        <v>#DIV/0!</v>
      </c>
      <c r="Y919" s="25" t="e">
        <f t="shared" si="452"/>
        <v>#DIV/0!</v>
      </c>
      <c r="Z919" s="25" t="e">
        <f t="shared" si="452"/>
        <v>#DIV/0!</v>
      </c>
      <c r="AA919" s="25" t="e">
        <f t="shared" si="452"/>
        <v>#DIV/0!</v>
      </c>
      <c r="AB919" s="25" t="e">
        <f t="shared" si="452"/>
        <v>#DIV/0!</v>
      </c>
      <c r="AC919" s="25" t="e">
        <f t="shared" si="452"/>
        <v>#DIV/0!</v>
      </c>
      <c r="AD919" s="25" t="e">
        <f t="shared" si="453"/>
        <v>#DIV/0!</v>
      </c>
      <c r="AE919" s="25" t="e">
        <f t="shared" si="453"/>
        <v>#DIV/0!</v>
      </c>
      <c r="AF919" s="25" t="e">
        <f t="shared" si="454"/>
        <v>#DIV/0!</v>
      </c>
      <c r="AG919" s="25" t="e">
        <f t="shared" si="454"/>
        <v>#DIV/0!</v>
      </c>
    </row>
    <row r="920" spans="1:33" x14ac:dyDescent="0.25">
      <c r="A920" s="1">
        <f>'Тулуз-Пьерон'!A924</f>
        <v>0</v>
      </c>
      <c r="B920" s="1" t="e">
        <f>AVERAGE('Тулуз-Пьерон'!H924:Q924)</f>
        <v>#DIV/0!</v>
      </c>
      <c r="C920" s="1" t="e">
        <f>AVERAGE('Тулуз-Пьерон'!R924:AA924)</f>
        <v>#DIV/0!</v>
      </c>
      <c r="D920" s="26" t="e">
        <f t="shared" si="438"/>
        <v>#DIV/0!</v>
      </c>
      <c r="E920" s="26" t="e">
        <f>STDEV('Тулуз-Пьерон'!H924:Q924)</f>
        <v>#DIV/0!</v>
      </c>
      <c r="F920" s="26" t="e">
        <f>STDEV('Тулуз-Пьерон'!R924:AA924)</f>
        <v>#DIV/0!</v>
      </c>
      <c r="G920" s="26" t="e">
        <f>SQRT(RSQ('Тулуз-Пьерон'!H924:Q924,'Тулуз-Пьерон'!R924:AA924))</f>
        <v>#DIV/0!</v>
      </c>
      <c r="J920" s="25" t="e">
        <f t="shared" si="439"/>
        <v>#DIV/0!</v>
      </c>
      <c r="K920" s="25" t="e">
        <f t="shared" si="440"/>
        <v>#DIV/0!</v>
      </c>
      <c r="L920" s="25" t="e">
        <f t="shared" si="441"/>
        <v>#DIV/0!</v>
      </c>
      <c r="M920" s="25" t="e">
        <f t="shared" si="450"/>
        <v>#DIV/0!</v>
      </c>
      <c r="N920" s="25" t="e">
        <f t="shared" si="450"/>
        <v>#DIV/0!</v>
      </c>
      <c r="O920" s="25" t="e">
        <f t="shared" si="442"/>
        <v>#DIV/0!</v>
      </c>
      <c r="P920" s="25" t="e">
        <f t="shared" si="443"/>
        <v>#DIV/0!</v>
      </c>
      <c r="Q920" s="25" t="e">
        <f t="shared" si="444"/>
        <v>#DIV/0!</v>
      </c>
      <c r="R920" s="25" t="e">
        <f t="shared" si="445"/>
        <v>#DIV/0!</v>
      </c>
      <c r="S920" s="25" t="e">
        <f t="shared" si="446"/>
        <v>#DIV/0!</v>
      </c>
      <c r="T920" s="25" t="e">
        <f t="shared" si="447"/>
        <v>#DIV/0!</v>
      </c>
      <c r="U920" s="25" t="e">
        <f t="shared" si="448"/>
        <v>#DIV/0!</v>
      </c>
      <c r="V920" s="25" t="e">
        <f t="shared" si="451"/>
        <v>#DIV/0!</v>
      </c>
      <c r="W920" s="25" t="e">
        <f t="shared" si="451"/>
        <v>#DIV/0!</v>
      </c>
      <c r="X920" s="25" t="e">
        <f t="shared" si="449"/>
        <v>#DIV/0!</v>
      </c>
      <c r="Y920" s="25" t="e">
        <f t="shared" si="452"/>
        <v>#DIV/0!</v>
      </c>
      <c r="Z920" s="25" t="e">
        <f t="shared" si="452"/>
        <v>#DIV/0!</v>
      </c>
      <c r="AA920" s="25" t="e">
        <f t="shared" si="452"/>
        <v>#DIV/0!</v>
      </c>
      <c r="AB920" s="25" t="e">
        <f t="shared" si="452"/>
        <v>#DIV/0!</v>
      </c>
      <c r="AC920" s="25" t="e">
        <f t="shared" si="452"/>
        <v>#DIV/0!</v>
      </c>
      <c r="AD920" s="25" t="e">
        <f t="shared" si="453"/>
        <v>#DIV/0!</v>
      </c>
      <c r="AE920" s="25" t="e">
        <f t="shared" si="453"/>
        <v>#DIV/0!</v>
      </c>
      <c r="AF920" s="25" t="e">
        <f t="shared" si="454"/>
        <v>#DIV/0!</v>
      </c>
      <c r="AG920" s="25" t="e">
        <f t="shared" si="454"/>
        <v>#DIV/0!</v>
      </c>
    </row>
    <row r="921" spans="1:33" x14ac:dyDescent="0.25">
      <c r="A921" s="1">
        <f>'Тулуз-Пьерон'!A925</f>
        <v>0</v>
      </c>
      <c r="B921" s="1" t="e">
        <f>AVERAGE('Тулуз-Пьерон'!H925:Q925)</f>
        <v>#DIV/0!</v>
      </c>
      <c r="C921" s="1" t="e">
        <f>AVERAGE('Тулуз-Пьерон'!R925:AA925)</f>
        <v>#DIV/0!</v>
      </c>
      <c r="D921" s="26" t="e">
        <f t="shared" si="438"/>
        <v>#DIV/0!</v>
      </c>
      <c r="E921" s="26" t="e">
        <f>STDEV('Тулуз-Пьерон'!H925:Q925)</f>
        <v>#DIV/0!</v>
      </c>
      <c r="F921" s="26" t="e">
        <f>STDEV('Тулуз-Пьерон'!R925:AA925)</f>
        <v>#DIV/0!</v>
      </c>
      <c r="G921" s="26" t="e">
        <f>SQRT(RSQ('Тулуз-Пьерон'!H925:Q925,'Тулуз-Пьерон'!R925:AA925))</f>
        <v>#DIV/0!</v>
      </c>
      <c r="J921" s="25" t="e">
        <f t="shared" si="439"/>
        <v>#DIV/0!</v>
      </c>
      <c r="K921" s="25" t="e">
        <f t="shared" si="440"/>
        <v>#DIV/0!</v>
      </c>
      <c r="L921" s="25" t="e">
        <f t="shared" si="441"/>
        <v>#DIV/0!</v>
      </c>
      <c r="M921" s="25" t="e">
        <f t="shared" si="450"/>
        <v>#DIV/0!</v>
      </c>
      <c r="N921" s="25" t="e">
        <f t="shared" si="450"/>
        <v>#DIV/0!</v>
      </c>
      <c r="O921" s="25" t="e">
        <f t="shared" si="442"/>
        <v>#DIV/0!</v>
      </c>
      <c r="P921" s="25" t="e">
        <f t="shared" si="443"/>
        <v>#DIV/0!</v>
      </c>
      <c r="Q921" s="25" t="e">
        <f t="shared" si="444"/>
        <v>#DIV/0!</v>
      </c>
      <c r="R921" s="25" t="e">
        <f t="shared" si="445"/>
        <v>#DIV/0!</v>
      </c>
      <c r="S921" s="25" t="e">
        <f t="shared" si="446"/>
        <v>#DIV/0!</v>
      </c>
      <c r="T921" s="25" t="e">
        <f t="shared" si="447"/>
        <v>#DIV/0!</v>
      </c>
      <c r="U921" s="25" t="e">
        <f t="shared" si="448"/>
        <v>#DIV/0!</v>
      </c>
      <c r="V921" s="25" t="e">
        <f t="shared" si="451"/>
        <v>#DIV/0!</v>
      </c>
      <c r="W921" s="25" t="e">
        <f t="shared" si="451"/>
        <v>#DIV/0!</v>
      </c>
      <c r="X921" s="25" t="e">
        <f t="shared" si="449"/>
        <v>#DIV/0!</v>
      </c>
      <c r="Y921" s="25" t="e">
        <f t="shared" ref="Y921:AC930" si="455">IF(AND($D921&gt;0,$D921&lt;=0.89),"ПАТОЛОГИЯ",IF(AND($D921&gt;0.89,$D921&lt;=0.91),"Слабая",IF(AND($D921&gt;91,$D921&lt;=0.93),"Средняя",IF(AND($D921&gt;0.93,$D921&lt;=0.96),"Хорошая",IF(AND($D921&gt;0.96,$D921&lt;=1),"Высокая","ОШИБКА")))))</f>
        <v>#DIV/0!</v>
      </c>
      <c r="Z921" s="25" t="e">
        <f t="shared" si="455"/>
        <v>#DIV/0!</v>
      </c>
      <c r="AA921" s="25" t="e">
        <f t="shared" si="455"/>
        <v>#DIV/0!</v>
      </c>
      <c r="AB921" s="25" t="e">
        <f t="shared" si="455"/>
        <v>#DIV/0!</v>
      </c>
      <c r="AC921" s="25" t="e">
        <f t="shared" si="455"/>
        <v>#DIV/0!</v>
      </c>
      <c r="AD921" s="25" t="e">
        <f t="shared" si="453"/>
        <v>#DIV/0!</v>
      </c>
      <c r="AE921" s="25" t="e">
        <f t="shared" si="453"/>
        <v>#DIV/0!</v>
      </c>
      <c r="AF921" s="25" t="e">
        <f t="shared" si="454"/>
        <v>#DIV/0!</v>
      </c>
      <c r="AG921" s="25" t="e">
        <f t="shared" si="454"/>
        <v>#DIV/0!</v>
      </c>
    </row>
    <row r="922" spans="1:33" x14ac:dyDescent="0.25">
      <c r="A922" s="1">
        <f>'Тулуз-Пьерон'!A926</f>
        <v>0</v>
      </c>
      <c r="B922" s="1" t="e">
        <f>AVERAGE('Тулуз-Пьерон'!H926:Q926)</f>
        <v>#DIV/0!</v>
      </c>
      <c r="C922" s="1" t="e">
        <f>AVERAGE('Тулуз-Пьерон'!R926:AA926)</f>
        <v>#DIV/0!</v>
      </c>
      <c r="D922" s="26" t="e">
        <f t="shared" si="438"/>
        <v>#DIV/0!</v>
      </c>
      <c r="E922" s="26" t="e">
        <f>STDEV('Тулуз-Пьерон'!H926:Q926)</f>
        <v>#DIV/0!</v>
      </c>
      <c r="F922" s="26" t="e">
        <f>STDEV('Тулуз-Пьерон'!R926:AA926)</f>
        <v>#DIV/0!</v>
      </c>
      <c r="G922" s="26" t="e">
        <f>SQRT(RSQ('Тулуз-Пьерон'!H926:Q926,'Тулуз-Пьерон'!R926:AA926))</f>
        <v>#DIV/0!</v>
      </c>
      <c r="J922" s="25" t="e">
        <f t="shared" si="439"/>
        <v>#DIV/0!</v>
      </c>
      <c r="K922" s="25" t="e">
        <f t="shared" si="440"/>
        <v>#DIV/0!</v>
      </c>
      <c r="L922" s="25" t="e">
        <f t="shared" si="441"/>
        <v>#DIV/0!</v>
      </c>
      <c r="M922" s="25" t="e">
        <f t="shared" si="450"/>
        <v>#DIV/0!</v>
      </c>
      <c r="N922" s="25" t="e">
        <f t="shared" si="450"/>
        <v>#DIV/0!</v>
      </c>
      <c r="O922" s="25" t="e">
        <f t="shared" si="442"/>
        <v>#DIV/0!</v>
      </c>
      <c r="P922" s="25" t="e">
        <f t="shared" si="443"/>
        <v>#DIV/0!</v>
      </c>
      <c r="Q922" s="25" t="e">
        <f t="shared" si="444"/>
        <v>#DIV/0!</v>
      </c>
      <c r="R922" s="25" t="e">
        <f t="shared" si="445"/>
        <v>#DIV/0!</v>
      </c>
      <c r="S922" s="25" t="e">
        <f t="shared" si="446"/>
        <v>#DIV/0!</v>
      </c>
      <c r="T922" s="25" t="e">
        <f t="shared" si="447"/>
        <v>#DIV/0!</v>
      </c>
      <c r="U922" s="25" t="e">
        <f t="shared" si="448"/>
        <v>#DIV/0!</v>
      </c>
      <c r="V922" s="25" t="e">
        <f t="shared" si="451"/>
        <v>#DIV/0!</v>
      </c>
      <c r="W922" s="25" t="e">
        <f t="shared" si="451"/>
        <v>#DIV/0!</v>
      </c>
      <c r="X922" s="25" t="e">
        <f t="shared" si="449"/>
        <v>#DIV/0!</v>
      </c>
      <c r="Y922" s="25" t="e">
        <f t="shared" si="455"/>
        <v>#DIV/0!</v>
      </c>
      <c r="Z922" s="25" t="e">
        <f t="shared" si="455"/>
        <v>#DIV/0!</v>
      </c>
      <c r="AA922" s="25" t="e">
        <f t="shared" si="455"/>
        <v>#DIV/0!</v>
      </c>
      <c r="AB922" s="25" t="e">
        <f t="shared" si="455"/>
        <v>#DIV/0!</v>
      </c>
      <c r="AC922" s="25" t="e">
        <f t="shared" si="455"/>
        <v>#DIV/0!</v>
      </c>
      <c r="AD922" s="25" t="e">
        <f t="shared" si="453"/>
        <v>#DIV/0!</v>
      </c>
      <c r="AE922" s="25" t="e">
        <f t="shared" si="453"/>
        <v>#DIV/0!</v>
      </c>
      <c r="AF922" s="25" t="e">
        <f t="shared" si="454"/>
        <v>#DIV/0!</v>
      </c>
      <c r="AG922" s="25" t="e">
        <f t="shared" si="454"/>
        <v>#DIV/0!</v>
      </c>
    </row>
    <row r="923" spans="1:33" x14ac:dyDescent="0.25">
      <c r="A923" s="1">
        <f>'Тулуз-Пьерон'!A927</f>
        <v>0</v>
      </c>
      <c r="B923" s="1" t="e">
        <f>AVERAGE('Тулуз-Пьерон'!H927:Q927)</f>
        <v>#DIV/0!</v>
      </c>
      <c r="C923" s="1" t="e">
        <f>AVERAGE('Тулуз-Пьерон'!R927:AA927)</f>
        <v>#DIV/0!</v>
      </c>
      <c r="D923" s="26" t="e">
        <f t="shared" si="438"/>
        <v>#DIV/0!</v>
      </c>
      <c r="E923" s="26" t="e">
        <f>STDEV('Тулуз-Пьерон'!H927:Q927)</f>
        <v>#DIV/0!</v>
      </c>
      <c r="F923" s="26" t="e">
        <f>STDEV('Тулуз-Пьерон'!R927:AA927)</f>
        <v>#DIV/0!</v>
      </c>
      <c r="G923" s="26" t="e">
        <f>SQRT(RSQ('Тулуз-Пьерон'!H927:Q927,'Тулуз-Пьерон'!R927:AA927))</f>
        <v>#DIV/0!</v>
      </c>
      <c r="J923" s="25" t="e">
        <f t="shared" si="439"/>
        <v>#DIV/0!</v>
      </c>
      <c r="K923" s="25" t="e">
        <f t="shared" si="440"/>
        <v>#DIV/0!</v>
      </c>
      <c r="L923" s="25" t="e">
        <f t="shared" si="441"/>
        <v>#DIV/0!</v>
      </c>
      <c r="M923" s="25" t="e">
        <f t="shared" si="450"/>
        <v>#DIV/0!</v>
      </c>
      <c r="N923" s="25" t="e">
        <f t="shared" si="450"/>
        <v>#DIV/0!</v>
      </c>
      <c r="O923" s="25" t="e">
        <f t="shared" si="442"/>
        <v>#DIV/0!</v>
      </c>
      <c r="P923" s="25" t="e">
        <f t="shared" si="443"/>
        <v>#DIV/0!</v>
      </c>
      <c r="Q923" s="25" t="e">
        <f t="shared" si="444"/>
        <v>#DIV/0!</v>
      </c>
      <c r="R923" s="25" t="e">
        <f t="shared" si="445"/>
        <v>#DIV/0!</v>
      </c>
      <c r="S923" s="25" t="e">
        <f t="shared" si="446"/>
        <v>#DIV/0!</v>
      </c>
      <c r="T923" s="25" t="e">
        <f t="shared" si="447"/>
        <v>#DIV/0!</v>
      </c>
      <c r="U923" s="25" t="e">
        <f t="shared" si="448"/>
        <v>#DIV/0!</v>
      </c>
      <c r="V923" s="25" t="e">
        <f t="shared" si="451"/>
        <v>#DIV/0!</v>
      </c>
      <c r="W923" s="25" t="e">
        <f t="shared" si="451"/>
        <v>#DIV/0!</v>
      </c>
      <c r="X923" s="25" t="e">
        <f t="shared" si="449"/>
        <v>#DIV/0!</v>
      </c>
      <c r="Y923" s="25" t="e">
        <f t="shared" si="455"/>
        <v>#DIV/0!</v>
      </c>
      <c r="Z923" s="25" t="e">
        <f t="shared" si="455"/>
        <v>#DIV/0!</v>
      </c>
      <c r="AA923" s="25" t="e">
        <f t="shared" si="455"/>
        <v>#DIV/0!</v>
      </c>
      <c r="AB923" s="25" t="e">
        <f t="shared" si="455"/>
        <v>#DIV/0!</v>
      </c>
      <c r="AC923" s="25" t="e">
        <f t="shared" si="455"/>
        <v>#DIV/0!</v>
      </c>
      <c r="AD923" s="25" t="e">
        <f t="shared" si="453"/>
        <v>#DIV/0!</v>
      </c>
      <c r="AE923" s="25" t="e">
        <f t="shared" si="453"/>
        <v>#DIV/0!</v>
      </c>
      <c r="AF923" s="25" t="e">
        <f t="shared" si="454"/>
        <v>#DIV/0!</v>
      </c>
      <c r="AG923" s="25" t="e">
        <f t="shared" si="454"/>
        <v>#DIV/0!</v>
      </c>
    </row>
    <row r="924" spans="1:33" x14ac:dyDescent="0.25">
      <c r="A924" s="1">
        <f>'Тулуз-Пьерон'!A928</f>
        <v>0</v>
      </c>
      <c r="B924" s="1" t="e">
        <f>AVERAGE('Тулуз-Пьерон'!H928:Q928)</f>
        <v>#DIV/0!</v>
      </c>
      <c r="C924" s="1" t="e">
        <f>AVERAGE('Тулуз-Пьерон'!R928:AA928)</f>
        <v>#DIV/0!</v>
      </c>
      <c r="D924" s="26" t="e">
        <f t="shared" si="438"/>
        <v>#DIV/0!</v>
      </c>
      <c r="E924" s="26" t="e">
        <f>STDEV('Тулуз-Пьерон'!H928:Q928)</f>
        <v>#DIV/0!</v>
      </c>
      <c r="F924" s="26" t="e">
        <f>STDEV('Тулуз-Пьерон'!R928:AA928)</f>
        <v>#DIV/0!</v>
      </c>
      <c r="G924" s="26" t="e">
        <f>SQRT(RSQ('Тулуз-Пьерон'!H928:Q928,'Тулуз-Пьерон'!R928:AA928))</f>
        <v>#DIV/0!</v>
      </c>
      <c r="J924" s="25" t="e">
        <f t="shared" si="439"/>
        <v>#DIV/0!</v>
      </c>
      <c r="K924" s="25" t="e">
        <f t="shared" si="440"/>
        <v>#DIV/0!</v>
      </c>
      <c r="L924" s="25" t="e">
        <f t="shared" si="441"/>
        <v>#DIV/0!</v>
      </c>
      <c r="M924" s="25" t="e">
        <f t="shared" si="450"/>
        <v>#DIV/0!</v>
      </c>
      <c r="N924" s="25" t="e">
        <f t="shared" si="450"/>
        <v>#DIV/0!</v>
      </c>
      <c r="O924" s="25" t="e">
        <f t="shared" si="442"/>
        <v>#DIV/0!</v>
      </c>
      <c r="P924" s="25" t="e">
        <f t="shared" si="443"/>
        <v>#DIV/0!</v>
      </c>
      <c r="Q924" s="25" t="e">
        <f t="shared" si="444"/>
        <v>#DIV/0!</v>
      </c>
      <c r="R924" s="25" t="e">
        <f t="shared" si="445"/>
        <v>#DIV/0!</v>
      </c>
      <c r="S924" s="25" t="e">
        <f t="shared" si="446"/>
        <v>#DIV/0!</v>
      </c>
      <c r="T924" s="25" t="e">
        <f t="shared" si="447"/>
        <v>#DIV/0!</v>
      </c>
      <c r="U924" s="25" t="e">
        <f t="shared" si="448"/>
        <v>#DIV/0!</v>
      </c>
      <c r="V924" s="25" t="e">
        <f t="shared" si="451"/>
        <v>#DIV/0!</v>
      </c>
      <c r="W924" s="25" t="e">
        <f t="shared" si="451"/>
        <v>#DIV/0!</v>
      </c>
      <c r="X924" s="25" t="e">
        <f t="shared" si="449"/>
        <v>#DIV/0!</v>
      </c>
      <c r="Y924" s="25" t="e">
        <f t="shared" si="455"/>
        <v>#DIV/0!</v>
      </c>
      <c r="Z924" s="25" t="e">
        <f t="shared" si="455"/>
        <v>#DIV/0!</v>
      </c>
      <c r="AA924" s="25" t="e">
        <f t="shared" si="455"/>
        <v>#DIV/0!</v>
      </c>
      <c r="AB924" s="25" t="e">
        <f t="shared" si="455"/>
        <v>#DIV/0!</v>
      </c>
      <c r="AC924" s="25" t="e">
        <f t="shared" si="455"/>
        <v>#DIV/0!</v>
      </c>
      <c r="AD924" s="25" t="e">
        <f t="shared" si="453"/>
        <v>#DIV/0!</v>
      </c>
      <c r="AE924" s="25" t="e">
        <f t="shared" si="453"/>
        <v>#DIV/0!</v>
      </c>
      <c r="AF924" s="25" t="e">
        <f t="shared" si="454"/>
        <v>#DIV/0!</v>
      </c>
      <c r="AG924" s="25" t="e">
        <f t="shared" si="454"/>
        <v>#DIV/0!</v>
      </c>
    </row>
    <row r="925" spans="1:33" x14ac:dyDescent="0.25">
      <c r="A925" s="1">
        <f>'Тулуз-Пьерон'!A929</f>
        <v>0</v>
      </c>
      <c r="B925" s="1" t="e">
        <f>AVERAGE('Тулуз-Пьерон'!H929:Q929)</f>
        <v>#DIV/0!</v>
      </c>
      <c r="C925" s="1" t="e">
        <f>AVERAGE('Тулуз-Пьерон'!R929:AA929)</f>
        <v>#DIV/0!</v>
      </c>
      <c r="D925" s="26" t="e">
        <f t="shared" si="438"/>
        <v>#DIV/0!</v>
      </c>
      <c r="E925" s="26" t="e">
        <f>STDEV('Тулуз-Пьерон'!H929:Q929)</f>
        <v>#DIV/0!</v>
      </c>
      <c r="F925" s="26" t="e">
        <f>STDEV('Тулуз-Пьерон'!R929:AA929)</f>
        <v>#DIV/0!</v>
      </c>
      <c r="G925" s="26" t="e">
        <f>SQRT(RSQ('Тулуз-Пьерон'!H929:Q929,'Тулуз-Пьерон'!R929:AA929))</f>
        <v>#DIV/0!</v>
      </c>
      <c r="J925" s="25" t="e">
        <f t="shared" si="439"/>
        <v>#DIV/0!</v>
      </c>
      <c r="K925" s="25" t="e">
        <f t="shared" si="440"/>
        <v>#DIV/0!</v>
      </c>
      <c r="L925" s="25" t="e">
        <f t="shared" si="441"/>
        <v>#DIV/0!</v>
      </c>
      <c r="M925" s="25" t="e">
        <f t="shared" si="450"/>
        <v>#DIV/0!</v>
      </c>
      <c r="N925" s="25" t="e">
        <f t="shared" si="450"/>
        <v>#DIV/0!</v>
      </c>
      <c r="O925" s="25" t="e">
        <f t="shared" si="442"/>
        <v>#DIV/0!</v>
      </c>
      <c r="P925" s="25" t="e">
        <f t="shared" si="443"/>
        <v>#DIV/0!</v>
      </c>
      <c r="Q925" s="25" t="e">
        <f t="shared" si="444"/>
        <v>#DIV/0!</v>
      </c>
      <c r="R925" s="25" t="e">
        <f t="shared" si="445"/>
        <v>#DIV/0!</v>
      </c>
      <c r="S925" s="25" t="e">
        <f t="shared" si="446"/>
        <v>#DIV/0!</v>
      </c>
      <c r="T925" s="25" t="e">
        <f t="shared" si="447"/>
        <v>#DIV/0!</v>
      </c>
      <c r="U925" s="25" t="e">
        <f t="shared" si="448"/>
        <v>#DIV/0!</v>
      </c>
      <c r="V925" s="25" t="e">
        <f t="shared" si="451"/>
        <v>#DIV/0!</v>
      </c>
      <c r="W925" s="25" t="e">
        <f t="shared" si="451"/>
        <v>#DIV/0!</v>
      </c>
      <c r="X925" s="25" t="e">
        <f t="shared" si="449"/>
        <v>#DIV/0!</v>
      </c>
      <c r="Y925" s="25" t="e">
        <f t="shared" si="455"/>
        <v>#DIV/0!</v>
      </c>
      <c r="Z925" s="25" t="e">
        <f t="shared" si="455"/>
        <v>#DIV/0!</v>
      </c>
      <c r="AA925" s="25" t="e">
        <f t="shared" si="455"/>
        <v>#DIV/0!</v>
      </c>
      <c r="AB925" s="25" t="e">
        <f t="shared" si="455"/>
        <v>#DIV/0!</v>
      </c>
      <c r="AC925" s="25" t="e">
        <f t="shared" si="455"/>
        <v>#DIV/0!</v>
      </c>
      <c r="AD925" s="25" t="e">
        <f t="shared" si="453"/>
        <v>#DIV/0!</v>
      </c>
      <c r="AE925" s="25" t="e">
        <f t="shared" si="453"/>
        <v>#DIV/0!</v>
      </c>
      <c r="AF925" s="25" t="e">
        <f t="shared" si="454"/>
        <v>#DIV/0!</v>
      </c>
      <c r="AG925" s="25" t="e">
        <f t="shared" si="454"/>
        <v>#DIV/0!</v>
      </c>
    </row>
    <row r="926" spans="1:33" x14ac:dyDescent="0.25">
      <c r="A926" s="1">
        <f>'Тулуз-Пьерон'!A930</f>
        <v>0</v>
      </c>
      <c r="B926" s="1" t="e">
        <f>AVERAGE('Тулуз-Пьерон'!H930:Q930)</f>
        <v>#DIV/0!</v>
      </c>
      <c r="C926" s="1" t="e">
        <f>AVERAGE('Тулуз-Пьерон'!R930:AA930)</f>
        <v>#DIV/0!</v>
      </c>
      <c r="D926" s="26" t="e">
        <f t="shared" si="438"/>
        <v>#DIV/0!</v>
      </c>
      <c r="E926" s="26" t="e">
        <f>STDEV('Тулуз-Пьерон'!H930:Q930)</f>
        <v>#DIV/0!</v>
      </c>
      <c r="F926" s="26" t="e">
        <f>STDEV('Тулуз-Пьерон'!R930:AA930)</f>
        <v>#DIV/0!</v>
      </c>
      <c r="G926" s="26" t="e">
        <f>SQRT(RSQ('Тулуз-Пьерон'!H930:Q930,'Тулуз-Пьерон'!R930:AA930))</f>
        <v>#DIV/0!</v>
      </c>
      <c r="J926" s="25" t="e">
        <f t="shared" si="439"/>
        <v>#DIV/0!</v>
      </c>
      <c r="K926" s="25" t="e">
        <f t="shared" si="440"/>
        <v>#DIV/0!</v>
      </c>
      <c r="L926" s="25" t="e">
        <f t="shared" si="441"/>
        <v>#DIV/0!</v>
      </c>
      <c r="M926" s="25" t="e">
        <f t="shared" si="450"/>
        <v>#DIV/0!</v>
      </c>
      <c r="N926" s="25" t="e">
        <f t="shared" si="450"/>
        <v>#DIV/0!</v>
      </c>
      <c r="O926" s="25" t="e">
        <f t="shared" si="442"/>
        <v>#DIV/0!</v>
      </c>
      <c r="P926" s="25" t="e">
        <f t="shared" si="443"/>
        <v>#DIV/0!</v>
      </c>
      <c r="Q926" s="25" t="e">
        <f t="shared" si="444"/>
        <v>#DIV/0!</v>
      </c>
      <c r="R926" s="25" t="e">
        <f t="shared" si="445"/>
        <v>#DIV/0!</v>
      </c>
      <c r="S926" s="25" t="e">
        <f t="shared" si="446"/>
        <v>#DIV/0!</v>
      </c>
      <c r="T926" s="25" t="e">
        <f t="shared" si="447"/>
        <v>#DIV/0!</v>
      </c>
      <c r="U926" s="25" t="e">
        <f t="shared" si="448"/>
        <v>#DIV/0!</v>
      </c>
      <c r="V926" s="25" t="e">
        <f t="shared" si="451"/>
        <v>#DIV/0!</v>
      </c>
      <c r="W926" s="25" t="e">
        <f t="shared" si="451"/>
        <v>#DIV/0!</v>
      </c>
      <c r="X926" s="25" t="e">
        <f t="shared" si="449"/>
        <v>#DIV/0!</v>
      </c>
      <c r="Y926" s="25" t="e">
        <f t="shared" si="455"/>
        <v>#DIV/0!</v>
      </c>
      <c r="Z926" s="25" t="e">
        <f t="shared" si="455"/>
        <v>#DIV/0!</v>
      </c>
      <c r="AA926" s="25" t="e">
        <f t="shared" si="455"/>
        <v>#DIV/0!</v>
      </c>
      <c r="AB926" s="25" t="e">
        <f t="shared" si="455"/>
        <v>#DIV/0!</v>
      </c>
      <c r="AC926" s="25" t="e">
        <f t="shared" si="455"/>
        <v>#DIV/0!</v>
      </c>
      <c r="AD926" s="25" t="e">
        <f t="shared" si="453"/>
        <v>#DIV/0!</v>
      </c>
      <c r="AE926" s="25" t="e">
        <f t="shared" si="453"/>
        <v>#DIV/0!</v>
      </c>
      <c r="AF926" s="25" t="e">
        <f t="shared" si="454"/>
        <v>#DIV/0!</v>
      </c>
      <c r="AG926" s="25" t="e">
        <f t="shared" si="454"/>
        <v>#DIV/0!</v>
      </c>
    </row>
    <row r="927" spans="1:33" x14ac:dyDescent="0.25">
      <c r="A927" s="1">
        <f>'Тулуз-Пьерон'!A931</f>
        <v>0</v>
      </c>
      <c r="B927" s="1" t="e">
        <f>AVERAGE('Тулуз-Пьерон'!H931:Q931)</f>
        <v>#DIV/0!</v>
      </c>
      <c r="C927" s="1" t="e">
        <f>AVERAGE('Тулуз-Пьерон'!R931:AA931)</f>
        <v>#DIV/0!</v>
      </c>
      <c r="D927" s="26" t="e">
        <f t="shared" si="438"/>
        <v>#DIV/0!</v>
      </c>
      <c r="E927" s="26" t="e">
        <f>STDEV('Тулуз-Пьерон'!H931:Q931)</f>
        <v>#DIV/0!</v>
      </c>
      <c r="F927" s="26" t="e">
        <f>STDEV('Тулуз-Пьерон'!R931:AA931)</f>
        <v>#DIV/0!</v>
      </c>
      <c r="G927" s="26" t="e">
        <f>SQRT(RSQ('Тулуз-Пьерон'!H931:Q931,'Тулуз-Пьерон'!R931:AA931))</f>
        <v>#DIV/0!</v>
      </c>
      <c r="J927" s="25" t="e">
        <f t="shared" si="439"/>
        <v>#DIV/0!</v>
      </c>
      <c r="K927" s="25" t="e">
        <f t="shared" si="440"/>
        <v>#DIV/0!</v>
      </c>
      <c r="L927" s="25" t="e">
        <f t="shared" si="441"/>
        <v>#DIV/0!</v>
      </c>
      <c r="M927" s="25" t="e">
        <f t="shared" si="450"/>
        <v>#DIV/0!</v>
      </c>
      <c r="N927" s="25" t="e">
        <f t="shared" si="450"/>
        <v>#DIV/0!</v>
      </c>
      <c r="O927" s="25" t="e">
        <f t="shared" si="442"/>
        <v>#DIV/0!</v>
      </c>
      <c r="P927" s="25" t="e">
        <f t="shared" si="443"/>
        <v>#DIV/0!</v>
      </c>
      <c r="Q927" s="25" t="e">
        <f t="shared" si="444"/>
        <v>#DIV/0!</v>
      </c>
      <c r="R927" s="25" t="e">
        <f t="shared" si="445"/>
        <v>#DIV/0!</v>
      </c>
      <c r="S927" s="25" t="e">
        <f t="shared" si="446"/>
        <v>#DIV/0!</v>
      </c>
      <c r="T927" s="25" t="e">
        <f t="shared" si="447"/>
        <v>#DIV/0!</v>
      </c>
      <c r="U927" s="25" t="e">
        <f t="shared" si="448"/>
        <v>#DIV/0!</v>
      </c>
      <c r="V927" s="25" t="e">
        <f t="shared" si="451"/>
        <v>#DIV/0!</v>
      </c>
      <c r="W927" s="25" t="e">
        <f t="shared" si="451"/>
        <v>#DIV/0!</v>
      </c>
      <c r="X927" s="25" t="e">
        <f t="shared" si="449"/>
        <v>#DIV/0!</v>
      </c>
      <c r="Y927" s="25" t="e">
        <f t="shared" si="455"/>
        <v>#DIV/0!</v>
      </c>
      <c r="Z927" s="25" t="e">
        <f t="shared" si="455"/>
        <v>#DIV/0!</v>
      </c>
      <c r="AA927" s="25" t="e">
        <f t="shared" si="455"/>
        <v>#DIV/0!</v>
      </c>
      <c r="AB927" s="25" t="e">
        <f t="shared" si="455"/>
        <v>#DIV/0!</v>
      </c>
      <c r="AC927" s="25" t="e">
        <f t="shared" si="455"/>
        <v>#DIV/0!</v>
      </c>
      <c r="AD927" s="25" t="e">
        <f t="shared" si="453"/>
        <v>#DIV/0!</v>
      </c>
      <c r="AE927" s="25" t="e">
        <f t="shared" si="453"/>
        <v>#DIV/0!</v>
      </c>
      <c r="AF927" s="25" t="e">
        <f t="shared" si="454"/>
        <v>#DIV/0!</v>
      </c>
      <c r="AG927" s="25" t="e">
        <f t="shared" si="454"/>
        <v>#DIV/0!</v>
      </c>
    </row>
    <row r="928" spans="1:33" x14ac:dyDescent="0.25">
      <c r="A928" s="1">
        <f>'Тулуз-Пьерон'!A932</f>
        <v>0</v>
      </c>
      <c r="B928" s="1" t="e">
        <f>AVERAGE('Тулуз-Пьерон'!H932:Q932)</f>
        <v>#DIV/0!</v>
      </c>
      <c r="C928" s="1" t="e">
        <f>AVERAGE('Тулуз-Пьерон'!R932:AA932)</f>
        <v>#DIV/0!</v>
      </c>
      <c r="D928" s="26" t="e">
        <f t="shared" si="438"/>
        <v>#DIV/0!</v>
      </c>
      <c r="E928" s="26" t="e">
        <f>STDEV('Тулуз-Пьерон'!H932:Q932)</f>
        <v>#DIV/0!</v>
      </c>
      <c r="F928" s="26" t="e">
        <f>STDEV('Тулуз-Пьерон'!R932:AA932)</f>
        <v>#DIV/0!</v>
      </c>
      <c r="G928" s="26" t="e">
        <f>SQRT(RSQ('Тулуз-Пьерон'!H932:Q932,'Тулуз-Пьерон'!R932:AA932))</f>
        <v>#DIV/0!</v>
      </c>
      <c r="J928" s="25" t="e">
        <f t="shared" si="439"/>
        <v>#DIV/0!</v>
      </c>
      <c r="K928" s="25" t="e">
        <f t="shared" si="440"/>
        <v>#DIV/0!</v>
      </c>
      <c r="L928" s="25" t="e">
        <f t="shared" si="441"/>
        <v>#DIV/0!</v>
      </c>
      <c r="M928" s="25" t="e">
        <f t="shared" si="450"/>
        <v>#DIV/0!</v>
      </c>
      <c r="N928" s="25" t="e">
        <f t="shared" si="450"/>
        <v>#DIV/0!</v>
      </c>
      <c r="O928" s="25" t="e">
        <f t="shared" si="442"/>
        <v>#DIV/0!</v>
      </c>
      <c r="P928" s="25" t="e">
        <f t="shared" si="443"/>
        <v>#DIV/0!</v>
      </c>
      <c r="Q928" s="25" t="e">
        <f t="shared" si="444"/>
        <v>#DIV/0!</v>
      </c>
      <c r="R928" s="25" t="e">
        <f t="shared" si="445"/>
        <v>#DIV/0!</v>
      </c>
      <c r="S928" s="25" t="e">
        <f t="shared" si="446"/>
        <v>#DIV/0!</v>
      </c>
      <c r="T928" s="25" t="e">
        <f t="shared" si="447"/>
        <v>#DIV/0!</v>
      </c>
      <c r="U928" s="25" t="e">
        <f t="shared" si="448"/>
        <v>#DIV/0!</v>
      </c>
      <c r="V928" s="25" t="e">
        <f t="shared" si="451"/>
        <v>#DIV/0!</v>
      </c>
      <c r="W928" s="25" t="e">
        <f t="shared" si="451"/>
        <v>#DIV/0!</v>
      </c>
      <c r="X928" s="25" t="e">
        <f t="shared" si="449"/>
        <v>#DIV/0!</v>
      </c>
      <c r="Y928" s="25" t="e">
        <f t="shared" si="455"/>
        <v>#DIV/0!</v>
      </c>
      <c r="Z928" s="25" t="e">
        <f t="shared" si="455"/>
        <v>#DIV/0!</v>
      </c>
      <c r="AA928" s="25" t="e">
        <f t="shared" si="455"/>
        <v>#DIV/0!</v>
      </c>
      <c r="AB928" s="25" t="e">
        <f t="shared" si="455"/>
        <v>#DIV/0!</v>
      </c>
      <c r="AC928" s="25" t="e">
        <f t="shared" si="455"/>
        <v>#DIV/0!</v>
      </c>
      <c r="AD928" s="25" t="e">
        <f t="shared" si="453"/>
        <v>#DIV/0!</v>
      </c>
      <c r="AE928" s="25" t="e">
        <f t="shared" si="453"/>
        <v>#DIV/0!</v>
      </c>
      <c r="AF928" s="25" t="e">
        <f t="shared" si="454"/>
        <v>#DIV/0!</v>
      </c>
      <c r="AG928" s="25" t="e">
        <f t="shared" si="454"/>
        <v>#DIV/0!</v>
      </c>
    </row>
    <row r="929" spans="1:33" x14ac:dyDescent="0.25">
      <c r="A929" s="1">
        <f>'Тулуз-Пьерон'!A933</f>
        <v>0</v>
      </c>
      <c r="B929" s="1" t="e">
        <f>AVERAGE('Тулуз-Пьерон'!H933:Q933)</f>
        <v>#DIV/0!</v>
      </c>
      <c r="C929" s="1" t="e">
        <f>AVERAGE('Тулуз-Пьерон'!R933:AA933)</f>
        <v>#DIV/0!</v>
      </c>
      <c r="D929" s="26" t="e">
        <f t="shared" si="438"/>
        <v>#DIV/0!</v>
      </c>
      <c r="E929" s="26" t="e">
        <f>STDEV('Тулуз-Пьерон'!H933:Q933)</f>
        <v>#DIV/0!</v>
      </c>
      <c r="F929" s="26" t="e">
        <f>STDEV('Тулуз-Пьерон'!R933:AA933)</f>
        <v>#DIV/0!</v>
      </c>
      <c r="G929" s="26" t="e">
        <f>SQRT(RSQ('Тулуз-Пьерон'!H933:Q933,'Тулуз-Пьерон'!R933:AA933))</f>
        <v>#DIV/0!</v>
      </c>
      <c r="J929" s="25" t="e">
        <f t="shared" si="439"/>
        <v>#DIV/0!</v>
      </c>
      <c r="K929" s="25" t="e">
        <f t="shared" si="440"/>
        <v>#DIV/0!</v>
      </c>
      <c r="L929" s="25" t="e">
        <f t="shared" si="441"/>
        <v>#DIV/0!</v>
      </c>
      <c r="M929" s="25" t="e">
        <f t="shared" si="450"/>
        <v>#DIV/0!</v>
      </c>
      <c r="N929" s="25" t="e">
        <f t="shared" si="450"/>
        <v>#DIV/0!</v>
      </c>
      <c r="O929" s="25" t="e">
        <f t="shared" si="442"/>
        <v>#DIV/0!</v>
      </c>
      <c r="P929" s="25" t="e">
        <f t="shared" si="443"/>
        <v>#DIV/0!</v>
      </c>
      <c r="Q929" s="25" t="e">
        <f t="shared" si="444"/>
        <v>#DIV/0!</v>
      </c>
      <c r="R929" s="25" t="e">
        <f t="shared" si="445"/>
        <v>#DIV/0!</v>
      </c>
      <c r="S929" s="25" t="e">
        <f t="shared" si="446"/>
        <v>#DIV/0!</v>
      </c>
      <c r="T929" s="25" t="e">
        <f t="shared" si="447"/>
        <v>#DIV/0!</v>
      </c>
      <c r="U929" s="25" t="e">
        <f t="shared" si="448"/>
        <v>#DIV/0!</v>
      </c>
      <c r="V929" s="25" t="e">
        <f t="shared" si="451"/>
        <v>#DIV/0!</v>
      </c>
      <c r="W929" s="25" t="e">
        <f t="shared" si="451"/>
        <v>#DIV/0!</v>
      </c>
      <c r="X929" s="25" t="e">
        <f t="shared" si="449"/>
        <v>#DIV/0!</v>
      </c>
      <c r="Y929" s="25" t="e">
        <f t="shared" si="455"/>
        <v>#DIV/0!</v>
      </c>
      <c r="Z929" s="25" t="e">
        <f t="shared" si="455"/>
        <v>#DIV/0!</v>
      </c>
      <c r="AA929" s="25" t="e">
        <f t="shared" si="455"/>
        <v>#DIV/0!</v>
      </c>
      <c r="AB929" s="25" t="e">
        <f t="shared" si="455"/>
        <v>#DIV/0!</v>
      </c>
      <c r="AC929" s="25" t="e">
        <f t="shared" si="455"/>
        <v>#DIV/0!</v>
      </c>
      <c r="AD929" s="25" t="e">
        <f t="shared" si="453"/>
        <v>#DIV/0!</v>
      </c>
      <c r="AE929" s="25" t="e">
        <f t="shared" si="453"/>
        <v>#DIV/0!</v>
      </c>
      <c r="AF929" s="25" t="e">
        <f t="shared" si="454"/>
        <v>#DIV/0!</v>
      </c>
      <c r="AG929" s="25" t="e">
        <f t="shared" si="454"/>
        <v>#DIV/0!</v>
      </c>
    </row>
    <row r="930" spans="1:33" x14ac:dyDescent="0.25">
      <c r="A930" s="1">
        <f>'Тулуз-Пьерон'!A934</f>
        <v>0</v>
      </c>
      <c r="B930" s="1" t="e">
        <f>AVERAGE('Тулуз-Пьерон'!H934:Q934)</f>
        <v>#DIV/0!</v>
      </c>
      <c r="C930" s="1" t="e">
        <f>AVERAGE('Тулуз-Пьерон'!R934:AA934)</f>
        <v>#DIV/0!</v>
      </c>
      <c r="D930" s="26" t="e">
        <f t="shared" si="438"/>
        <v>#DIV/0!</v>
      </c>
      <c r="E930" s="26" t="e">
        <f>STDEV('Тулуз-Пьерон'!H934:Q934)</f>
        <v>#DIV/0!</v>
      </c>
      <c r="F930" s="26" t="e">
        <f>STDEV('Тулуз-Пьерон'!R934:AA934)</f>
        <v>#DIV/0!</v>
      </c>
      <c r="G930" s="26" t="e">
        <f>SQRT(RSQ('Тулуз-Пьерон'!H934:Q934,'Тулуз-Пьерон'!R934:AA934))</f>
        <v>#DIV/0!</v>
      </c>
      <c r="J930" s="25" t="e">
        <f t="shared" si="439"/>
        <v>#DIV/0!</v>
      </c>
      <c r="K930" s="25" t="e">
        <f t="shared" si="440"/>
        <v>#DIV/0!</v>
      </c>
      <c r="L930" s="25" t="e">
        <f t="shared" si="441"/>
        <v>#DIV/0!</v>
      </c>
      <c r="M930" s="25" t="e">
        <f t="shared" si="450"/>
        <v>#DIV/0!</v>
      </c>
      <c r="N930" s="25" t="e">
        <f t="shared" si="450"/>
        <v>#DIV/0!</v>
      </c>
      <c r="O930" s="25" t="e">
        <f t="shared" si="442"/>
        <v>#DIV/0!</v>
      </c>
      <c r="P930" s="25" t="e">
        <f t="shared" si="443"/>
        <v>#DIV/0!</v>
      </c>
      <c r="Q930" s="25" t="e">
        <f t="shared" si="444"/>
        <v>#DIV/0!</v>
      </c>
      <c r="R930" s="25" t="e">
        <f t="shared" si="445"/>
        <v>#DIV/0!</v>
      </c>
      <c r="S930" s="25" t="e">
        <f t="shared" si="446"/>
        <v>#DIV/0!</v>
      </c>
      <c r="T930" s="25" t="e">
        <f t="shared" si="447"/>
        <v>#DIV/0!</v>
      </c>
      <c r="U930" s="25" t="e">
        <f t="shared" si="448"/>
        <v>#DIV/0!</v>
      </c>
      <c r="V930" s="25" t="e">
        <f t="shared" si="451"/>
        <v>#DIV/0!</v>
      </c>
      <c r="W930" s="25" t="e">
        <f t="shared" si="451"/>
        <v>#DIV/0!</v>
      </c>
      <c r="X930" s="25" t="e">
        <f t="shared" si="449"/>
        <v>#DIV/0!</v>
      </c>
      <c r="Y930" s="25" t="e">
        <f t="shared" si="455"/>
        <v>#DIV/0!</v>
      </c>
      <c r="Z930" s="25" t="e">
        <f t="shared" si="455"/>
        <v>#DIV/0!</v>
      </c>
      <c r="AA930" s="25" t="e">
        <f t="shared" si="455"/>
        <v>#DIV/0!</v>
      </c>
      <c r="AB930" s="25" t="e">
        <f t="shared" si="455"/>
        <v>#DIV/0!</v>
      </c>
      <c r="AC930" s="25" t="e">
        <f t="shared" si="455"/>
        <v>#DIV/0!</v>
      </c>
      <c r="AD930" s="25" t="e">
        <f t="shared" si="453"/>
        <v>#DIV/0!</v>
      </c>
      <c r="AE930" s="25" t="e">
        <f t="shared" si="453"/>
        <v>#DIV/0!</v>
      </c>
      <c r="AF930" s="25" t="e">
        <f t="shared" si="454"/>
        <v>#DIV/0!</v>
      </c>
      <c r="AG930" s="25" t="e">
        <f t="shared" si="454"/>
        <v>#DIV/0!</v>
      </c>
    </row>
    <row r="931" spans="1:33" x14ac:dyDescent="0.25">
      <c r="A931" s="1">
        <f>'Тулуз-Пьерон'!A935</f>
        <v>0</v>
      </c>
      <c r="B931" s="1" t="e">
        <f>AVERAGE('Тулуз-Пьерон'!H935:Q935)</f>
        <v>#DIV/0!</v>
      </c>
      <c r="C931" s="1" t="e">
        <f>AVERAGE('Тулуз-Пьерон'!R935:AA935)</f>
        <v>#DIV/0!</v>
      </c>
      <c r="D931" s="26" t="e">
        <f t="shared" si="438"/>
        <v>#DIV/0!</v>
      </c>
      <c r="E931" s="26" t="e">
        <f>STDEV('Тулуз-Пьерон'!H935:Q935)</f>
        <v>#DIV/0!</v>
      </c>
      <c r="F931" s="26" t="e">
        <f>STDEV('Тулуз-Пьерон'!R935:AA935)</f>
        <v>#DIV/0!</v>
      </c>
      <c r="G931" s="26" t="e">
        <f>SQRT(RSQ('Тулуз-Пьерон'!H935:Q935,'Тулуз-Пьерон'!R935:AA935))</f>
        <v>#DIV/0!</v>
      </c>
      <c r="J931" s="25" t="e">
        <f t="shared" si="439"/>
        <v>#DIV/0!</v>
      </c>
      <c r="K931" s="25" t="e">
        <f t="shared" si="440"/>
        <v>#DIV/0!</v>
      </c>
      <c r="L931" s="25" t="e">
        <f t="shared" si="441"/>
        <v>#DIV/0!</v>
      </c>
      <c r="M931" s="25" t="e">
        <f t="shared" ref="M931:N950" si="456">IF(AND($B931&gt;0,$B931&lt;=15),"ПАТОЛОГИЯ",IF(AND($B931&gt;15,$B931&lt;=25),"Слабая",IF(AND($B931&gt;25,$B931&lt;=36),"Средняя",IF(AND($B931&gt;36,$B931&lt;=48),"Хорошая",IF($B931&gt;48,"Высокая","ОШИБКА")))))</f>
        <v>#DIV/0!</v>
      </c>
      <c r="N931" s="25" t="e">
        <f t="shared" si="456"/>
        <v>#DIV/0!</v>
      </c>
      <c r="O931" s="25" t="e">
        <f t="shared" si="442"/>
        <v>#DIV/0!</v>
      </c>
      <c r="P931" s="25" t="e">
        <f t="shared" si="443"/>
        <v>#DIV/0!</v>
      </c>
      <c r="Q931" s="25" t="e">
        <f t="shared" si="444"/>
        <v>#DIV/0!</v>
      </c>
      <c r="R931" s="25" t="e">
        <f t="shared" si="445"/>
        <v>#DIV/0!</v>
      </c>
      <c r="S931" s="25" t="e">
        <f t="shared" si="446"/>
        <v>#DIV/0!</v>
      </c>
      <c r="T931" s="25" t="e">
        <f t="shared" si="447"/>
        <v>#DIV/0!</v>
      </c>
      <c r="U931" s="25" t="e">
        <f t="shared" si="448"/>
        <v>#DIV/0!</v>
      </c>
      <c r="V931" s="25" t="e">
        <f t="shared" ref="V931:W950" si="457">IF(AND($D931&gt;0,$D931&lt;=0.88),"ПАТОЛОГИЯ",IF(AND($D931&gt;0.88,$D931&lt;=0.91),"Слабая",IF(AND($D931&gt;0.91,$D931&lt;=0.95),"Средняя",IF(AND($D931&gt;0.95,$D931&lt;=0.97),"Хорошая",IF(AND($D931&gt;0.97,$D931&lt;=1),"Высокая","ОШИБКА")))))</f>
        <v>#DIV/0!</v>
      </c>
      <c r="W931" s="25" t="e">
        <f t="shared" si="457"/>
        <v>#DIV/0!</v>
      </c>
      <c r="X931" s="25" t="e">
        <f t="shared" si="449"/>
        <v>#DIV/0!</v>
      </c>
      <c r="Y931" s="25" t="e">
        <f t="shared" ref="Y931:AC940" si="458">IF(AND($D931&gt;0,$D931&lt;=0.89),"ПАТОЛОГИЯ",IF(AND($D931&gt;0.89,$D931&lt;=0.91),"Слабая",IF(AND($D931&gt;91,$D931&lt;=0.93),"Средняя",IF(AND($D931&gt;0.93,$D931&lt;=0.96),"Хорошая",IF(AND($D931&gt;0.96,$D931&lt;=1),"Высокая","ОШИБКА")))))</f>
        <v>#DIV/0!</v>
      </c>
      <c r="Z931" s="25" t="e">
        <f t="shared" si="458"/>
        <v>#DIV/0!</v>
      </c>
      <c r="AA931" s="25" t="e">
        <f t="shared" si="458"/>
        <v>#DIV/0!</v>
      </c>
      <c r="AB931" s="25" t="e">
        <f t="shared" si="458"/>
        <v>#DIV/0!</v>
      </c>
      <c r="AC931" s="25" t="e">
        <f t="shared" si="458"/>
        <v>#DIV/0!</v>
      </c>
      <c r="AD931" s="25" t="e">
        <f t="shared" ref="AD931:AE950" si="459">IF(AND($D931&gt;0,$D931&lt;=0.9),"ПАТОЛОГИЯ",IF($D931=0.91,"Слабая",IF(AND($D931&gt;0.91,$D931&lt;=0.94),"Средняя",IF(AND($D931&gt;0.94,$D931&lt;=0.97),"Хорошая",IF(AND($D931&gt;0.97,$D931&lt;=1),"Высокая","ОШИБКА")))))</f>
        <v>#DIV/0!</v>
      </c>
      <c r="AE931" s="25" t="e">
        <f t="shared" si="459"/>
        <v>#DIV/0!</v>
      </c>
      <c r="AF931" s="25" t="e">
        <f t="shared" ref="AF931:AG950" si="460">IF(AND($D931&gt;0,$D931&lt;=0.9),"ПАТОЛОГИЯ",IF(AND($D931&gt;0.9,$D931&lt;=92),"Слабая",IF(AND($D931&gt;92,$D931&lt;=0.95),"Средняя",IF(AND($D931&gt;0.95,$D931&lt;=0.97),"Хорошая",IF(AND($D931&gt;0.97,$D931&lt;=1),"Высокая","ОШИБКА")))))</f>
        <v>#DIV/0!</v>
      </c>
      <c r="AG931" s="25" t="e">
        <f t="shared" si="460"/>
        <v>#DIV/0!</v>
      </c>
    </row>
    <row r="932" spans="1:33" x14ac:dyDescent="0.25">
      <c r="A932" s="1">
        <f>'Тулуз-Пьерон'!A936</f>
        <v>0</v>
      </c>
      <c r="B932" s="1" t="e">
        <f>AVERAGE('Тулуз-Пьерон'!H936:Q936)</f>
        <v>#DIV/0!</v>
      </c>
      <c r="C932" s="1" t="e">
        <f>AVERAGE('Тулуз-Пьерон'!R936:AA936)</f>
        <v>#DIV/0!</v>
      </c>
      <c r="D932" s="26" t="e">
        <f t="shared" si="438"/>
        <v>#DIV/0!</v>
      </c>
      <c r="E932" s="26" t="e">
        <f>STDEV('Тулуз-Пьерон'!H936:Q936)</f>
        <v>#DIV/0!</v>
      </c>
      <c r="F932" s="26" t="e">
        <f>STDEV('Тулуз-Пьерон'!R936:AA936)</f>
        <v>#DIV/0!</v>
      </c>
      <c r="G932" s="26" t="e">
        <f>SQRT(RSQ('Тулуз-Пьерон'!H936:Q936,'Тулуз-Пьерон'!R936:AA936))</f>
        <v>#DIV/0!</v>
      </c>
      <c r="J932" s="25" t="e">
        <f t="shared" si="439"/>
        <v>#DIV/0!</v>
      </c>
      <c r="K932" s="25" t="e">
        <f t="shared" si="440"/>
        <v>#DIV/0!</v>
      </c>
      <c r="L932" s="25" t="e">
        <f t="shared" si="441"/>
        <v>#DIV/0!</v>
      </c>
      <c r="M932" s="25" t="e">
        <f t="shared" si="456"/>
        <v>#DIV/0!</v>
      </c>
      <c r="N932" s="25" t="e">
        <f t="shared" si="456"/>
        <v>#DIV/0!</v>
      </c>
      <c r="O932" s="25" t="e">
        <f t="shared" si="442"/>
        <v>#DIV/0!</v>
      </c>
      <c r="P932" s="25" t="e">
        <f t="shared" si="443"/>
        <v>#DIV/0!</v>
      </c>
      <c r="Q932" s="25" t="e">
        <f t="shared" si="444"/>
        <v>#DIV/0!</v>
      </c>
      <c r="R932" s="25" t="e">
        <f t="shared" si="445"/>
        <v>#DIV/0!</v>
      </c>
      <c r="S932" s="25" t="e">
        <f t="shared" si="446"/>
        <v>#DIV/0!</v>
      </c>
      <c r="T932" s="25" t="e">
        <f t="shared" si="447"/>
        <v>#DIV/0!</v>
      </c>
      <c r="U932" s="25" t="e">
        <f t="shared" si="448"/>
        <v>#DIV/0!</v>
      </c>
      <c r="V932" s="25" t="e">
        <f t="shared" si="457"/>
        <v>#DIV/0!</v>
      </c>
      <c r="W932" s="25" t="e">
        <f t="shared" si="457"/>
        <v>#DIV/0!</v>
      </c>
      <c r="X932" s="25" t="e">
        <f t="shared" si="449"/>
        <v>#DIV/0!</v>
      </c>
      <c r="Y932" s="25" t="e">
        <f t="shared" si="458"/>
        <v>#DIV/0!</v>
      </c>
      <c r="Z932" s="25" t="e">
        <f t="shared" si="458"/>
        <v>#DIV/0!</v>
      </c>
      <c r="AA932" s="25" t="e">
        <f t="shared" si="458"/>
        <v>#DIV/0!</v>
      </c>
      <c r="AB932" s="25" t="e">
        <f t="shared" si="458"/>
        <v>#DIV/0!</v>
      </c>
      <c r="AC932" s="25" t="e">
        <f t="shared" si="458"/>
        <v>#DIV/0!</v>
      </c>
      <c r="AD932" s="25" t="e">
        <f t="shared" si="459"/>
        <v>#DIV/0!</v>
      </c>
      <c r="AE932" s="25" t="e">
        <f t="shared" si="459"/>
        <v>#DIV/0!</v>
      </c>
      <c r="AF932" s="25" t="e">
        <f t="shared" si="460"/>
        <v>#DIV/0!</v>
      </c>
      <c r="AG932" s="25" t="e">
        <f t="shared" si="460"/>
        <v>#DIV/0!</v>
      </c>
    </row>
    <row r="933" spans="1:33" x14ac:dyDescent="0.25">
      <c r="A933" s="1">
        <f>'Тулуз-Пьерон'!A937</f>
        <v>0</v>
      </c>
      <c r="B933" s="1" t="e">
        <f>AVERAGE('Тулуз-Пьерон'!H937:Q937)</f>
        <v>#DIV/0!</v>
      </c>
      <c r="C933" s="1" t="e">
        <f>AVERAGE('Тулуз-Пьерон'!R937:AA937)</f>
        <v>#DIV/0!</v>
      </c>
      <c r="D933" s="26" t="e">
        <f t="shared" si="438"/>
        <v>#DIV/0!</v>
      </c>
      <c r="E933" s="26" t="e">
        <f>STDEV('Тулуз-Пьерон'!H937:Q937)</f>
        <v>#DIV/0!</v>
      </c>
      <c r="F933" s="26" t="e">
        <f>STDEV('Тулуз-Пьерон'!R937:AA937)</f>
        <v>#DIV/0!</v>
      </c>
      <c r="G933" s="26" t="e">
        <f>SQRT(RSQ('Тулуз-Пьерон'!H937:Q937,'Тулуз-Пьерон'!R937:AA937))</f>
        <v>#DIV/0!</v>
      </c>
      <c r="J933" s="25" t="e">
        <f t="shared" si="439"/>
        <v>#DIV/0!</v>
      </c>
      <c r="K933" s="25" t="e">
        <f t="shared" si="440"/>
        <v>#DIV/0!</v>
      </c>
      <c r="L933" s="25" t="e">
        <f t="shared" si="441"/>
        <v>#DIV/0!</v>
      </c>
      <c r="M933" s="25" t="e">
        <f t="shared" si="456"/>
        <v>#DIV/0!</v>
      </c>
      <c r="N933" s="25" t="e">
        <f t="shared" si="456"/>
        <v>#DIV/0!</v>
      </c>
      <c r="O933" s="25" t="e">
        <f t="shared" si="442"/>
        <v>#DIV/0!</v>
      </c>
      <c r="P933" s="25" t="e">
        <f t="shared" si="443"/>
        <v>#DIV/0!</v>
      </c>
      <c r="Q933" s="25" t="e">
        <f t="shared" si="444"/>
        <v>#DIV/0!</v>
      </c>
      <c r="R933" s="25" t="e">
        <f t="shared" si="445"/>
        <v>#DIV/0!</v>
      </c>
      <c r="S933" s="25" t="e">
        <f t="shared" si="446"/>
        <v>#DIV/0!</v>
      </c>
      <c r="T933" s="25" t="e">
        <f t="shared" si="447"/>
        <v>#DIV/0!</v>
      </c>
      <c r="U933" s="25" t="e">
        <f t="shared" si="448"/>
        <v>#DIV/0!</v>
      </c>
      <c r="V933" s="25" t="e">
        <f t="shared" si="457"/>
        <v>#DIV/0!</v>
      </c>
      <c r="W933" s="25" t="e">
        <f t="shared" si="457"/>
        <v>#DIV/0!</v>
      </c>
      <c r="X933" s="25" t="e">
        <f t="shared" si="449"/>
        <v>#DIV/0!</v>
      </c>
      <c r="Y933" s="25" t="e">
        <f t="shared" si="458"/>
        <v>#DIV/0!</v>
      </c>
      <c r="Z933" s="25" t="e">
        <f t="shared" si="458"/>
        <v>#DIV/0!</v>
      </c>
      <c r="AA933" s="25" t="e">
        <f t="shared" si="458"/>
        <v>#DIV/0!</v>
      </c>
      <c r="AB933" s="25" t="e">
        <f t="shared" si="458"/>
        <v>#DIV/0!</v>
      </c>
      <c r="AC933" s="25" t="e">
        <f t="shared" si="458"/>
        <v>#DIV/0!</v>
      </c>
      <c r="AD933" s="25" t="e">
        <f t="shared" si="459"/>
        <v>#DIV/0!</v>
      </c>
      <c r="AE933" s="25" t="e">
        <f t="shared" si="459"/>
        <v>#DIV/0!</v>
      </c>
      <c r="AF933" s="25" t="e">
        <f t="shared" si="460"/>
        <v>#DIV/0!</v>
      </c>
      <c r="AG933" s="25" t="e">
        <f t="shared" si="460"/>
        <v>#DIV/0!</v>
      </c>
    </row>
    <row r="934" spans="1:33" x14ac:dyDescent="0.25">
      <c r="A934" s="1">
        <f>'Тулуз-Пьерон'!A938</f>
        <v>0</v>
      </c>
      <c r="B934" s="1" t="e">
        <f>AVERAGE('Тулуз-Пьерон'!H938:Q938)</f>
        <v>#DIV/0!</v>
      </c>
      <c r="C934" s="1" t="e">
        <f>AVERAGE('Тулуз-Пьерон'!R938:AA938)</f>
        <v>#DIV/0!</v>
      </c>
      <c r="D934" s="26" t="e">
        <f t="shared" si="438"/>
        <v>#DIV/0!</v>
      </c>
      <c r="E934" s="26" t="e">
        <f>STDEV('Тулуз-Пьерон'!H938:Q938)</f>
        <v>#DIV/0!</v>
      </c>
      <c r="F934" s="26" t="e">
        <f>STDEV('Тулуз-Пьерон'!R938:AA938)</f>
        <v>#DIV/0!</v>
      </c>
      <c r="G934" s="26" t="e">
        <f>SQRT(RSQ('Тулуз-Пьерон'!H938:Q938,'Тулуз-Пьерон'!R938:AA938))</f>
        <v>#DIV/0!</v>
      </c>
      <c r="J934" s="25" t="e">
        <f t="shared" si="439"/>
        <v>#DIV/0!</v>
      </c>
      <c r="K934" s="25" t="e">
        <f t="shared" si="440"/>
        <v>#DIV/0!</v>
      </c>
      <c r="L934" s="25" t="e">
        <f t="shared" si="441"/>
        <v>#DIV/0!</v>
      </c>
      <c r="M934" s="25" t="e">
        <f t="shared" si="456"/>
        <v>#DIV/0!</v>
      </c>
      <c r="N934" s="25" t="e">
        <f t="shared" si="456"/>
        <v>#DIV/0!</v>
      </c>
      <c r="O934" s="25" t="e">
        <f t="shared" si="442"/>
        <v>#DIV/0!</v>
      </c>
      <c r="P934" s="25" t="e">
        <f t="shared" si="443"/>
        <v>#DIV/0!</v>
      </c>
      <c r="Q934" s="25" t="e">
        <f t="shared" si="444"/>
        <v>#DIV/0!</v>
      </c>
      <c r="R934" s="25" t="e">
        <f t="shared" si="445"/>
        <v>#DIV/0!</v>
      </c>
      <c r="S934" s="25" t="e">
        <f t="shared" si="446"/>
        <v>#DIV/0!</v>
      </c>
      <c r="T934" s="25" t="e">
        <f t="shared" si="447"/>
        <v>#DIV/0!</v>
      </c>
      <c r="U934" s="25" t="e">
        <f t="shared" si="448"/>
        <v>#DIV/0!</v>
      </c>
      <c r="V934" s="25" t="e">
        <f t="shared" si="457"/>
        <v>#DIV/0!</v>
      </c>
      <c r="W934" s="25" t="e">
        <f t="shared" si="457"/>
        <v>#DIV/0!</v>
      </c>
      <c r="X934" s="25" t="e">
        <f t="shared" si="449"/>
        <v>#DIV/0!</v>
      </c>
      <c r="Y934" s="25" t="e">
        <f t="shared" si="458"/>
        <v>#DIV/0!</v>
      </c>
      <c r="Z934" s="25" t="e">
        <f t="shared" si="458"/>
        <v>#DIV/0!</v>
      </c>
      <c r="AA934" s="25" t="e">
        <f t="shared" si="458"/>
        <v>#DIV/0!</v>
      </c>
      <c r="AB934" s="25" t="e">
        <f t="shared" si="458"/>
        <v>#DIV/0!</v>
      </c>
      <c r="AC934" s="25" t="e">
        <f t="shared" si="458"/>
        <v>#DIV/0!</v>
      </c>
      <c r="AD934" s="25" t="e">
        <f t="shared" si="459"/>
        <v>#DIV/0!</v>
      </c>
      <c r="AE934" s="25" t="e">
        <f t="shared" si="459"/>
        <v>#DIV/0!</v>
      </c>
      <c r="AF934" s="25" t="e">
        <f t="shared" si="460"/>
        <v>#DIV/0!</v>
      </c>
      <c r="AG934" s="25" t="e">
        <f t="shared" si="460"/>
        <v>#DIV/0!</v>
      </c>
    </row>
    <row r="935" spans="1:33" x14ac:dyDescent="0.25">
      <c r="A935" s="1">
        <f>'Тулуз-Пьерон'!A939</f>
        <v>0</v>
      </c>
      <c r="B935" s="1" t="e">
        <f>AVERAGE('Тулуз-Пьерон'!H939:Q939)</f>
        <v>#DIV/0!</v>
      </c>
      <c r="C935" s="1" t="e">
        <f>AVERAGE('Тулуз-Пьерон'!R939:AA939)</f>
        <v>#DIV/0!</v>
      </c>
      <c r="D935" s="26" t="e">
        <f t="shared" si="438"/>
        <v>#DIV/0!</v>
      </c>
      <c r="E935" s="26" t="e">
        <f>STDEV('Тулуз-Пьерон'!H939:Q939)</f>
        <v>#DIV/0!</v>
      </c>
      <c r="F935" s="26" t="e">
        <f>STDEV('Тулуз-Пьерон'!R939:AA939)</f>
        <v>#DIV/0!</v>
      </c>
      <c r="G935" s="26" t="e">
        <f>SQRT(RSQ('Тулуз-Пьерон'!H939:Q939,'Тулуз-Пьерон'!R939:AA939))</f>
        <v>#DIV/0!</v>
      </c>
      <c r="J935" s="25" t="e">
        <f t="shared" si="439"/>
        <v>#DIV/0!</v>
      </c>
      <c r="K935" s="25" t="e">
        <f t="shared" si="440"/>
        <v>#DIV/0!</v>
      </c>
      <c r="L935" s="25" t="e">
        <f t="shared" si="441"/>
        <v>#DIV/0!</v>
      </c>
      <c r="M935" s="25" t="e">
        <f t="shared" si="456"/>
        <v>#DIV/0!</v>
      </c>
      <c r="N935" s="25" t="e">
        <f t="shared" si="456"/>
        <v>#DIV/0!</v>
      </c>
      <c r="O935" s="25" t="e">
        <f t="shared" si="442"/>
        <v>#DIV/0!</v>
      </c>
      <c r="P935" s="25" t="e">
        <f t="shared" si="443"/>
        <v>#DIV/0!</v>
      </c>
      <c r="Q935" s="25" t="e">
        <f t="shared" si="444"/>
        <v>#DIV/0!</v>
      </c>
      <c r="R935" s="25" t="e">
        <f t="shared" si="445"/>
        <v>#DIV/0!</v>
      </c>
      <c r="S935" s="25" t="e">
        <f t="shared" si="446"/>
        <v>#DIV/0!</v>
      </c>
      <c r="T935" s="25" t="e">
        <f t="shared" si="447"/>
        <v>#DIV/0!</v>
      </c>
      <c r="U935" s="25" t="e">
        <f t="shared" si="448"/>
        <v>#DIV/0!</v>
      </c>
      <c r="V935" s="25" t="e">
        <f t="shared" si="457"/>
        <v>#DIV/0!</v>
      </c>
      <c r="W935" s="25" t="e">
        <f t="shared" si="457"/>
        <v>#DIV/0!</v>
      </c>
      <c r="X935" s="25" t="e">
        <f t="shared" si="449"/>
        <v>#DIV/0!</v>
      </c>
      <c r="Y935" s="25" t="e">
        <f t="shared" si="458"/>
        <v>#DIV/0!</v>
      </c>
      <c r="Z935" s="25" t="e">
        <f t="shared" si="458"/>
        <v>#DIV/0!</v>
      </c>
      <c r="AA935" s="25" t="e">
        <f t="shared" si="458"/>
        <v>#DIV/0!</v>
      </c>
      <c r="AB935" s="25" t="e">
        <f t="shared" si="458"/>
        <v>#DIV/0!</v>
      </c>
      <c r="AC935" s="25" t="e">
        <f t="shared" si="458"/>
        <v>#DIV/0!</v>
      </c>
      <c r="AD935" s="25" t="e">
        <f t="shared" si="459"/>
        <v>#DIV/0!</v>
      </c>
      <c r="AE935" s="25" t="e">
        <f t="shared" si="459"/>
        <v>#DIV/0!</v>
      </c>
      <c r="AF935" s="25" t="e">
        <f t="shared" si="460"/>
        <v>#DIV/0!</v>
      </c>
      <c r="AG935" s="25" t="e">
        <f t="shared" si="460"/>
        <v>#DIV/0!</v>
      </c>
    </row>
    <row r="936" spans="1:33" x14ac:dyDescent="0.25">
      <c r="A936" s="1">
        <f>'Тулуз-Пьерон'!A940</f>
        <v>0</v>
      </c>
      <c r="B936" s="1" t="e">
        <f>AVERAGE('Тулуз-Пьерон'!H940:Q940)</f>
        <v>#DIV/0!</v>
      </c>
      <c r="C936" s="1" t="e">
        <f>AVERAGE('Тулуз-Пьерон'!R940:AA940)</f>
        <v>#DIV/0!</v>
      </c>
      <c r="D936" s="26" t="e">
        <f t="shared" si="438"/>
        <v>#DIV/0!</v>
      </c>
      <c r="E936" s="26" t="e">
        <f>STDEV('Тулуз-Пьерон'!H940:Q940)</f>
        <v>#DIV/0!</v>
      </c>
      <c r="F936" s="26" t="e">
        <f>STDEV('Тулуз-Пьерон'!R940:AA940)</f>
        <v>#DIV/0!</v>
      </c>
      <c r="G936" s="26" t="e">
        <f>SQRT(RSQ('Тулуз-Пьерон'!H940:Q940,'Тулуз-Пьерон'!R940:AA940))</f>
        <v>#DIV/0!</v>
      </c>
      <c r="J936" s="25" t="e">
        <f t="shared" si="439"/>
        <v>#DIV/0!</v>
      </c>
      <c r="K936" s="25" t="e">
        <f t="shared" si="440"/>
        <v>#DIV/0!</v>
      </c>
      <c r="L936" s="25" t="e">
        <f t="shared" si="441"/>
        <v>#DIV/0!</v>
      </c>
      <c r="M936" s="25" t="e">
        <f t="shared" si="456"/>
        <v>#DIV/0!</v>
      </c>
      <c r="N936" s="25" t="e">
        <f t="shared" si="456"/>
        <v>#DIV/0!</v>
      </c>
      <c r="O936" s="25" t="e">
        <f t="shared" si="442"/>
        <v>#DIV/0!</v>
      </c>
      <c r="P936" s="25" t="e">
        <f t="shared" si="443"/>
        <v>#DIV/0!</v>
      </c>
      <c r="Q936" s="25" t="e">
        <f t="shared" si="444"/>
        <v>#DIV/0!</v>
      </c>
      <c r="R936" s="25" t="e">
        <f t="shared" si="445"/>
        <v>#DIV/0!</v>
      </c>
      <c r="S936" s="25" t="e">
        <f t="shared" si="446"/>
        <v>#DIV/0!</v>
      </c>
      <c r="T936" s="25" t="e">
        <f t="shared" si="447"/>
        <v>#DIV/0!</v>
      </c>
      <c r="U936" s="25" t="e">
        <f t="shared" si="448"/>
        <v>#DIV/0!</v>
      </c>
      <c r="V936" s="25" t="e">
        <f t="shared" si="457"/>
        <v>#DIV/0!</v>
      </c>
      <c r="W936" s="25" t="e">
        <f t="shared" si="457"/>
        <v>#DIV/0!</v>
      </c>
      <c r="X936" s="25" t="e">
        <f t="shared" si="449"/>
        <v>#DIV/0!</v>
      </c>
      <c r="Y936" s="25" t="e">
        <f t="shared" si="458"/>
        <v>#DIV/0!</v>
      </c>
      <c r="Z936" s="25" t="e">
        <f t="shared" si="458"/>
        <v>#DIV/0!</v>
      </c>
      <c r="AA936" s="25" t="e">
        <f t="shared" si="458"/>
        <v>#DIV/0!</v>
      </c>
      <c r="AB936" s="25" t="e">
        <f t="shared" si="458"/>
        <v>#DIV/0!</v>
      </c>
      <c r="AC936" s="25" t="e">
        <f t="shared" si="458"/>
        <v>#DIV/0!</v>
      </c>
      <c r="AD936" s="25" t="e">
        <f t="shared" si="459"/>
        <v>#DIV/0!</v>
      </c>
      <c r="AE936" s="25" t="e">
        <f t="shared" si="459"/>
        <v>#DIV/0!</v>
      </c>
      <c r="AF936" s="25" t="e">
        <f t="shared" si="460"/>
        <v>#DIV/0!</v>
      </c>
      <c r="AG936" s="25" t="e">
        <f t="shared" si="460"/>
        <v>#DIV/0!</v>
      </c>
    </row>
    <row r="937" spans="1:33" x14ac:dyDescent="0.25">
      <c r="A937" s="1">
        <f>'Тулуз-Пьерон'!A941</f>
        <v>0</v>
      </c>
      <c r="B937" s="1" t="e">
        <f>AVERAGE('Тулуз-Пьерон'!H941:Q941)</f>
        <v>#DIV/0!</v>
      </c>
      <c r="C937" s="1" t="e">
        <f>AVERAGE('Тулуз-Пьерон'!R941:AA941)</f>
        <v>#DIV/0!</v>
      </c>
      <c r="D937" s="26" t="e">
        <f t="shared" si="438"/>
        <v>#DIV/0!</v>
      </c>
      <c r="E937" s="26" t="e">
        <f>STDEV('Тулуз-Пьерон'!H941:Q941)</f>
        <v>#DIV/0!</v>
      </c>
      <c r="F937" s="26" t="e">
        <f>STDEV('Тулуз-Пьерон'!R941:AA941)</f>
        <v>#DIV/0!</v>
      </c>
      <c r="G937" s="26" t="e">
        <f>SQRT(RSQ('Тулуз-Пьерон'!H941:Q941,'Тулуз-Пьерон'!R941:AA941))</f>
        <v>#DIV/0!</v>
      </c>
      <c r="J937" s="25" t="e">
        <f t="shared" si="439"/>
        <v>#DIV/0!</v>
      </c>
      <c r="K937" s="25" t="e">
        <f t="shared" si="440"/>
        <v>#DIV/0!</v>
      </c>
      <c r="L937" s="25" t="e">
        <f t="shared" si="441"/>
        <v>#DIV/0!</v>
      </c>
      <c r="M937" s="25" t="e">
        <f t="shared" si="456"/>
        <v>#DIV/0!</v>
      </c>
      <c r="N937" s="25" t="e">
        <f t="shared" si="456"/>
        <v>#DIV/0!</v>
      </c>
      <c r="O937" s="25" t="e">
        <f t="shared" si="442"/>
        <v>#DIV/0!</v>
      </c>
      <c r="P937" s="25" t="e">
        <f t="shared" si="443"/>
        <v>#DIV/0!</v>
      </c>
      <c r="Q937" s="25" t="e">
        <f t="shared" si="444"/>
        <v>#DIV/0!</v>
      </c>
      <c r="R937" s="25" t="e">
        <f t="shared" si="445"/>
        <v>#DIV/0!</v>
      </c>
      <c r="S937" s="25" t="e">
        <f t="shared" si="446"/>
        <v>#DIV/0!</v>
      </c>
      <c r="T937" s="25" t="e">
        <f t="shared" si="447"/>
        <v>#DIV/0!</v>
      </c>
      <c r="U937" s="25" t="e">
        <f t="shared" si="448"/>
        <v>#DIV/0!</v>
      </c>
      <c r="V937" s="25" t="e">
        <f t="shared" si="457"/>
        <v>#DIV/0!</v>
      </c>
      <c r="W937" s="25" t="e">
        <f t="shared" si="457"/>
        <v>#DIV/0!</v>
      </c>
      <c r="X937" s="25" t="e">
        <f t="shared" si="449"/>
        <v>#DIV/0!</v>
      </c>
      <c r="Y937" s="25" t="e">
        <f t="shared" si="458"/>
        <v>#DIV/0!</v>
      </c>
      <c r="Z937" s="25" t="e">
        <f t="shared" si="458"/>
        <v>#DIV/0!</v>
      </c>
      <c r="AA937" s="25" t="e">
        <f t="shared" si="458"/>
        <v>#DIV/0!</v>
      </c>
      <c r="AB937" s="25" t="e">
        <f t="shared" si="458"/>
        <v>#DIV/0!</v>
      </c>
      <c r="AC937" s="25" t="e">
        <f t="shared" si="458"/>
        <v>#DIV/0!</v>
      </c>
      <c r="AD937" s="25" t="e">
        <f t="shared" si="459"/>
        <v>#DIV/0!</v>
      </c>
      <c r="AE937" s="25" t="e">
        <f t="shared" si="459"/>
        <v>#DIV/0!</v>
      </c>
      <c r="AF937" s="25" t="e">
        <f t="shared" si="460"/>
        <v>#DIV/0!</v>
      </c>
      <c r="AG937" s="25" t="e">
        <f t="shared" si="460"/>
        <v>#DIV/0!</v>
      </c>
    </row>
    <row r="938" spans="1:33" x14ac:dyDescent="0.25">
      <c r="A938" s="1">
        <f>'Тулуз-Пьерон'!A942</f>
        <v>0</v>
      </c>
      <c r="B938" s="1" t="e">
        <f>AVERAGE('Тулуз-Пьерон'!H942:Q942)</f>
        <v>#DIV/0!</v>
      </c>
      <c r="C938" s="1" t="e">
        <f>AVERAGE('Тулуз-Пьерон'!R942:AA942)</f>
        <v>#DIV/0!</v>
      </c>
      <c r="D938" s="26" t="e">
        <f t="shared" si="438"/>
        <v>#DIV/0!</v>
      </c>
      <c r="E938" s="26" t="e">
        <f>STDEV('Тулуз-Пьерон'!H942:Q942)</f>
        <v>#DIV/0!</v>
      </c>
      <c r="F938" s="26" t="e">
        <f>STDEV('Тулуз-Пьерон'!R942:AA942)</f>
        <v>#DIV/0!</v>
      </c>
      <c r="G938" s="26" t="e">
        <f>SQRT(RSQ('Тулуз-Пьерон'!H942:Q942,'Тулуз-Пьерон'!R942:AA942))</f>
        <v>#DIV/0!</v>
      </c>
      <c r="J938" s="25" t="e">
        <f t="shared" si="439"/>
        <v>#DIV/0!</v>
      </c>
      <c r="K938" s="25" t="e">
        <f t="shared" si="440"/>
        <v>#DIV/0!</v>
      </c>
      <c r="L938" s="25" t="e">
        <f t="shared" si="441"/>
        <v>#DIV/0!</v>
      </c>
      <c r="M938" s="25" t="e">
        <f t="shared" si="456"/>
        <v>#DIV/0!</v>
      </c>
      <c r="N938" s="25" t="e">
        <f t="shared" si="456"/>
        <v>#DIV/0!</v>
      </c>
      <c r="O938" s="25" t="e">
        <f t="shared" si="442"/>
        <v>#DIV/0!</v>
      </c>
      <c r="P938" s="25" t="e">
        <f t="shared" si="443"/>
        <v>#DIV/0!</v>
      </c>
      <c r="Q938" s="25" t="e">
        <f t="shared" si="444"/>
        <v>#DIV/0!</v>
      </c>
      <c r="R938" s="25" t="e">
        <f t="shared" si="445"/>
        <v>#DIV/0!</v>
      </c>
      <c r="S938" s="25" t="e">
        <f t="shared" si="446"/>
        <v>#DIV/0!</v>
      </c>
      <c r="T938" s="25" t="e">
        <f t="shared" si="447"/>
        <v>#DIV/0!</v>
      </c>
      <c r="U938" s="25" t="e">
        <f t="shared" si="448"/>
        <v>#DIV/0!</v>
      </c>
      <c r="V938" s="25" t="e">
        <f t="shared" si="457"/>
        <v>#DIV/0!</v>
      </c>
      <c r="W938" s="25" t="e">
        <f t="shared" si="457"/>
        <v>#DIV/0!</v>
      </c>
      <c r="X938" s="25" t="e">
        <f t="shared" si="449"/>
        <v>#DIV/0!</v>
      </c>
      <c r="Y938" s="25" t="e">
        <f t="shared" si="458"/>
        <v>#DIV/0!</v>
      </c>
      <c r="Z938" s="25" t="e">
        <f t="shared" si="458"/>
        <v>#DIV/0!</v>
      </c>
      <c r="AA938" s="25" t="e">
        <f t="shared" si="458"/>
        <v>#DIV/0!</v>
      </c>
      <c r="AB938" s="25" t="e">
        <f t="shared" si="458"/>
        <v>#DIV/0!</v>
      </c>
      <c r="AC938" s="25" t="e">
        <f t="shared" si="458"/>
        <v>#DIV/0!</v>
      </c>
      <c r="AD938" s="25" t="e">
        <f t="shared" si="459"/>
        <v>#DIV/0!</v>
      </c>
      <c r="AE938" s="25" t="e">
        <f t="shared" si="459"/>
        <v>#DIV/0!</v>
      </c>
      <c r="AF938" s="25" t="e">
        <f t="shared" si="460"/>
        <v>#DIV/0!</v>
      </c>
      <c r="AG938" s="25" t="e">
        <f t="shared" si="460"/>
        <v>#DIV/0!</v>
      </c>
    </row>
    <row r="939" spans="1:33" x14ac:dyDescent="0.25">
      <c r="A939" s="1">
        <f>'Тулуз-Пьерон'!A943</f>
        <v>0</v>
      </c>
      <c r="B939" s="1" t="e">
        <f>AVERAGE('Тулуз-Пьерон'!H943:Q943)</f>
        <v>#DIV/0!</v>
      </c>
      <c r="C939" s="1" t="e">
        <f>AVERAGE('Тулуз-Пьерон'!R943:AA943)</f>
        <v>#DIV/0!</v>
      </c>
      <c r="D939" s="26" t="e">
        <f t="shared" si="438"/>
        <v>#DIV/0!</v>
      </c>
      <c r="E939" s="26" t="e">
        <f>STDEV('Тулуз-Пьерон'!H943:Q943)</f>
        <v>#DIV/0!</v>
      </c>
      <c r="F939" s="26" t="e">
        <f>STDEV('Тулуз-Пьерон'!R943:AA943)</f>
        <v>#DIV/0!</v>
      </c>
      <c r="G939" s="26" t="e">
        <f>SQRT(RSQ('Тулуз-Пьерон'!H943:Q943,'Тулуз-Пьерон'!R943:AA943))</f>
        <v>#DIV/0!</v>
      </c>
      <c r="J939" s="25" t="e">
        <f t="shared" si="439"/>
        <v>#DIV/0!</v>
      </c>
      <c r="K939" s="25" t="e">
        <f t="shared" si="440"/>
        <v>#DIV/0!</v>
      </c>
      <c r="L939" s="25" t="e">
        <f t="shared" si="441"/>
        <v>#DIV/0!</v>
      </c>
      <c r="M939" s="25" t="e">
        <f t="shared" si="456"/>
        <v>#DIV/0!</v>
      </c>
      <c r="N939" s="25" t="e">
        <f t="shared" si="456"/>
        <v>#DIV/0!</v>
      </c>
      <c r="O939" s="25" t="e">
        <f t="shared" si="442"/>
        <v>#DIV/0!</v>
      </c>
      <c r="P939" s="25" t="e">
        <f t="shared" si="443"/>
        <v>#DIV/0!</v>
      </c>
      <c r="Q939" s="25" t="e">
        <f t="shared" si="444"/>
        <v>#DIV/0!</v>
      </c>
      <c r="R939" s="25" t="e">
        <f t="shared" si="445"/>
        <v>#DIV/0!</v>
      </c>
      <c r="S939" s="25" t="e">
        <f t="shared" si="446"/>
        <v>#DIV/0!</v>
      </c>
      <c r="T939" s="25" t="e">
        <f t="shared" si="447"/>
        <v>#DIV/0!</v>
      </c>
      <c r="U939" s="25" t="e">
        <f t="shared" si="448"/>
        <v>#DIV/0!</v>
      </c>
      <c r="V939" s="25" t="e">
        <f t="shared" si="457"/>
        <v>#DIV/0!</v>
      </c>
      <c r="W939" s="25" t="e">
        <f t="shared" si="457"/>
        <v>#DIV/0!</v>
      </c>
      <c r="X939" s="25" t="e">
        <f t="shared" si="449"/>
        <v>#DIV/0!</v>
      </c>
      <c r="Y939" s="25" t="e">
        <f t="shared" si="458"/>
        <v>#DIV/0!</v>
      </c>
      <c r="Z939" s="25" t="e">
        <f t="shared" si="458"/>
        <v>#DIV/0!</v>
      </c>
      <c r="AA939" s="25" t="e">
        <f t="shared" si="458"/>
        <v>#DIV/0!</v>
      </c>
      <c r="AB939" s="25" t="e">
        <f t="shared" si="458"/>
        <v>#DIV/0!</v>
      </c>
      <c r="AC939" s="25" t="e">
        <f t="shared" si="458"/>
        <v>#DIV/0!</v>
      </c>
      <c r="AD939" s="25" t="e">
        <f t="shared" si="459"/>
        <v>#DIV/0!</v>
      </c>
      <c r="AE939" s="25" t="e">
        <f t="shared" si="459"/>
        <v>#DIV/0!</v>
      </c>
      <c r="AF939" s="25" t="e">
        <f t="shared" si="460"/>
        <v>#DIV/0!</v>
      </c>
      <c r="AG939" s="25" t="e">
        <f t="shared" si="460"/>
        <v>#DIV/0!</v>
      </c>
    </row>
    <row r="940" spans="1:33" x14ac:dyDescent="0.25">
      <c r="A940" s="1">
        <f>'Тулуз-Пьерон'!A944</f>
        <v>0</v>
      </c>
      <c r="B940" s="1" t="e">
        <f>AVERAGE('Тулуз-Пьерон'!H944:Q944)</f>
        <v>#DIV/0!</v>
      </c>
      <c r="C940" s="1" t="e">
        <f>AVERAGE('Тулуз-Пьерон'!R944:AA944)</f>
        <v>#DIV/0!</v>
      </c>
      <c r="D940" s="26" t="e">
        <f t="shared" si="438"/>
        <v>#DIV/0!</v>
      </c>
      <c r="E940" s="26" t="e">
        <f>STDEV('Тулуз-Пьерон'!H944:Q944)</f>
        <v>#DIV/0!</v>
      </c>
      <c r="F940" s="26" t="e">
        <f>STDEV('Тулуз-Пьерон'!R944:AA944)</f>
        <v>#DIV/0!</v>
      </c>
      <c r="G940" s="26" t="e">
        <f>SQRT(RSQ('Тулуз-Пьерон'!H944:Q944,'Тулуз-Пьерон'!R944:AA944))</f>
        <v>#DIV/0!</v>
      </c>
      <c r="J940" s="25" t="e">
        <f t="shared" si="439"/>
        <v>#DIV/0!</v>
      </c>
      <c r="K940" s="25" t="e">
        <f t="shared" si="440"/>
        <v>#DIV/0!</v>
      </c>
      <c r="L940" s="25" t="e">
        <f t="shared" si="441"/>
        <v>#DIV/0!</v>
      </c>
      <c r="M940" s="25" t="e">
        <f t="shared" si="456"/>
        <v>#DIV/0!</v>
      </c>
      <c r="N940" s="25" t="e">
        <f t="shared" si="456"/>
        <v>#DIV/0!</v>
      </c>
      <c r="O940" s="25" t="e">
        <f t="shared" si="442"/>
        <v>#DIV/0!</v>
      </c>
      <c r="P940" s="25" t="e">
        <f t="shared" si="443"/>
        <v>#DIV/0!</v>
      </c>
      <c r="Q940" s="25" t="e">
        <f t="shared" si="444"/>
        <v>#DIV/0!</v>
      </c>
      <c r="R940" s="25" t="e">
        <f t="shared" si="445"/>
        <v>#DIV/0!</v>
      </c>
      <c r="S940" s="25" t="e">
        <f t="shared" si="446"/>
        <v>#DIV/0!</v>
      </c>
      <c r="T940" s="25" t="e">
        <f t="shared" si="447"/>
        <v>#DIV/0!</v>
      </c>
      <c r="U940" s="25" t="e">
        <f t="shared" si="448"/>
        <v>#DIV/0!</v>
      </c>
      <c r="V940" s="25" t="e">
        <f t="shared" si="457"/>
        <v>#DIV/0!</v>
      </c>
      <c r="W940" s="25" t="e">
        <f t="shared" si="457"/>
        <v>#DIV/0!</v>
      </c>
      <c r="X940" s="25" t="e">
        <f t="shared" si="449"/>
        <v>#DIV/0!</v>
      </c>
      <c r="Y940" s="25" t="e">
        <f t="shared" si="458"/>
        <v>#DIV/0!</v>
      </c>
      <c r="Z940" s="25" t="e">
        <f t="shared" si="458"/>
        <v>#DIV/0!</v>
      </c>
      <c r="AA940" s="25" t="e">
        <f t="shared" si="458"/>
        <v>#DIV/0!</v>
      </c>
      <c r="AB940" s="25" t="e">
        <f t="shared" si="458"/>
        <v>#DIV/0!</v>
      </c>
      <c r="AC940" s="25" t="e">
        <f t="shared" si="458"/>
        <v>#DIV/0!</v>
      </c>
      <c r="AD940" s="25" t="e">
        <f t="shared" si="459"/>
        <v>#DIV/0!</v>
      </c>
      <c r="AE940" s="25" t="e">
        <f t="shared" si="459"/>
        <v>#DIV/0!</v>
      </c>
      <c r="AF940" s="25" t="e">
        <f t="shared" si="460"/>
        <v>#DIV/0!</v>
      </c>
      <c r="AG940" s="25" t="e">
        <f t="shared" si="460"/>
        <v>#DIV/0!</v>
      </c>
    </row>
    <row r="941" spans="1:33" x14ac:dyDescent="0.25">
      <c r="A941" s="1">
        <f>'Тулуз-Пьерон'!A945</f>
        <v>0</v>
      </c>
      <c r="B941" s="1" t="e">
        <f>AVERAGE('Тулуз-Пьерон'!H945:Q945)</f>
        <v>#DIV/0!</v>
      </c>
      <c r="C941" s="1" t="e">
        <f>AVERAGE('Тулуз-Пьерон'!R945:AA945)</f>
        <v>#DIV/0!</v>
      </c>
      <c r="D941" s="26" t="e">
        <f t="shared" si="438"/>
        <v>#DIV/0!</v>
      </c>
      <c r="E941" s="26" t="e">
        <f>STDEV('Тулуз-Пьерон'!H945:Q945)</f>
        <v>#DIV/0!</v>
      </c>
      <c r="F941" s="26" t="e">
        <f>STDEV('Тулуз-Пьерон'!R945:AA945)</f>
        <v>#DIV/0!</v>
      </c>
      <c r="G941" s="26" t="e">
        <f>SQRT(RSQ('Тулуз-Пьерон'!H945:Q945,'Тулуз-Пьерон'!R945:AA945))</f>
        <v>#DIV/0!</v>
      </c>
      <c r="J941" s="25" t="e">
        <f t="shared" si="439"/>
        <v>#DIV/0!</v>
      </c>
      <c r="K941" s="25" t="e">
        <f t="shared" si="440"/>
        <v>#DIV/0!</v>
      </c>
      <c r="L941" s="25" t="e">
        <f t="shared" si="441"/>
        <v>#DIV/0!</v>
      </c>
      <c r="M941" s="25" t="e">
        <f t="shared" si="456"/>
        <v>#DIV/0!</v>
      </c>
      <c r="N941" s="25" t="e">
        <f t="shared" si="456"/>
        <v>#DIV/0!</v>
      </c>
      <c r="O941" s="25" t="e">
        <f t="shared" si="442"/>
        <v>#DIV/0!</v>
      </c>
      <c r="P941" s="25" t="e">
        <f t="shared" si="443"/>
        <v>#DIV/0!</v>
      </c>
      <c r="Q941" s="25" t="e">
        <f t="shared" si="444"/>
        <v>#DIV/0!</v>
      </c>
      <c r="R941" s="25" t="e">
        <f t="shared" si="445"/>
        <v>#DIV/0!</v>
      </c>
      <c r="S941" s="25" t="e">
        <f t="shared" si="446"/>
        <v>#DIV/0!</v>
      </c>
      <c r="T941" s="25" t="e">
        <f t="shared" si="447"/>
        <v>#DIV/0!</v>
      </c>
      <c r="U941" s="25" t="e">
        <f t="shared" si="448"/>
        <v>#DIV/0!</v>
      </c>
      <c r="V941" s="25" t="e">
        <f t="shared" si="457"/>
        <v>#DIV/0!</v>
      </c>
      <c r="W941" s="25" t="e">
        <f t="shared" si="457"/>
        <v>#DIV/0!</v>
      </c>
      <c r="X941" s="25" t="e">
        <f t="shared" si="449"/>
        <v>#DIV/0!</v>
      </c>
      <c r="Y941" s="25" t="e">
        <f t="shared" ref="Y941:AC950" si="461">IF(AND($D941&gt;0,$D941&lt;=0.89),"ПАТОЛОГИЯ",IF(AND($D941&gt;0.89,$D941&lt;=0.91),"Слабая",IF(AND($D941&gt;91,$D941&lt;=0.93),"Средняя",IF(AND($D941&gt;0.93,$D941&lt;=0.96),"Хорошая",IF(AND($D941&gt;0.96,$D941&lt;=1),"Высокая","ОШИБКА")))))</f>
        <v>#DIV/0!</v>
      </c>
      <c r="Z941" s="25" t="e">
        <f t="shared" si="461"/>
        <v>#DIV/0!</v>
      </c>
      <c r="AA941" s="25" t="e">
        <f t="shared" si="461"/>
        <v>#DIV/0!</v>
      </c>
      <c r="AB941" s="25" t="e">
        <f t="shared" si="461"/>
        <v>#DIV/0!</v>
      </c>
      <c r="AC941" s="25" t="e">
        <f t="shared" si="461"/>
        <v>#DIV/0!</v>
      </c>
      <c r="AD941" s="25" t="e">
        <f t="shared" si="459"/>
        <v>#DIV/0!</v>
      </c>
      <c r="AE941" s="25" t="e">
        <f t="shared" si="459"/>
        <v>#DIV/0!</v>
      </c>
      <c r="AF941" s="25" t="e">
        <f t="shared" si="460"/>
        <v>#DIV/0!</v>
      </c>
      <c r="AG941" s="25" t="e">
        <f t="shared" si="460"/>
        <v>#DIV/0!</v>
      </c>
    </row>
    <row r="942" spans="1:33" x14ac:dyDescent="0.25">
      <c r="A942" s="1">
        <f>'Тулуз-Пьерон'!A946</f>
        <v>0</v>
      </c>
      <c r="B942" s="1" t="e">
        <f>AVERAGE('Тулуз-Пьерон'!H946:Q946)</f>
        <v>#DIV/0!</v>
      </c>
      <c r="C942" s="1" t="e">
        <f>AVERAGE('Тулуз-Пьерон'!R946:AA946)</f>
        <v>#DIV/0!</v>
      </c>
      <c r="D942" s="26" t="e">
        <f t="shared" si="438"/>
        <v>#DIV/0!</v>
      </c>
      <c r="E942" s="26" t="e">
        <f>STDEV('Тулуз-Пьерон'!H946:Q946)</f>
        <v>#DIV/0!</v>
      </c>
      <c r="F942" s="26" t="e">
        <f>STDEV('Тулуз-Пьерон'!R946:AA946)</f>
        <v>#DIV/0!</v>
      </c>
      <c r="G942" s="26" t="e">
        <f>SQRT(RSQ('Тулуз-Пьерон'!H946:Q946,'Тулуз-Пьерон'!R946:AA946))</f>
        <v>#DIV/0!</v>
      </c>
      <c r="J942" s="25" t="e">
        <f t="shared" si="439"/>
        <v>#DIV/0!</v>
      </c>
      <c r="K942" s="25" t="e">
        <f t="shared" si="440"/>
        <v>#DIV/0!</v>
      </c>
      <c r="L942" s="25" t="e">
        <f t="shared" si="441"/>
        <v>#DIV/0!</v>
      </c>
      <c r="M942" s="25" t="e">
        <f t="shared" si="456"/>
        <v>#DIV/0!</v>
      </c>
      <c r="N942" s="25" t="e">
        <f t="shared" si="456"/>
        <v>#DIV/0!</v>
      </c>
      <c r="O942" s="25" t="e">
        <f t="shared" si="442"/>
        <v>#DIV/0!</v>
      </c>
      <c r="P942" s="25" t="e">
        <f t="shared" si="443"/>
        <v>#DIV/0!</v>
      </c>
      <c r="Q942" s="25" t="e">
        <f t="shared" si="444"/>
        <v>#DIV/0!</v>
      </c>
      <c r="R942" s="25" t="e">
        <f t="shared" si="445"/>
        <v>#DIV/0!</v>
      </c>
      <c r="S942" s="25" t="e">
        <f t="shared" si="446"/>
        <v>#DIV/0!</v>
      </c>
      <c r="T942" s="25" t="e">
        <f t="shared" si="447"/>
        <v>#DIV/0!</v>
      </c>
      <c r="U942" s="25" t="e">
        <f t="shared" si="448"/>
        <v>#DIV/0!</v>
      </c>
      <c r="V942" s="25" t="e">
        <f t="shared" si="457"/>
        <v>#DIV/0!</v>
      </c>
      <c r="W942" s="25" t="e">
        <f t="shared" si="457"/>
        <v>#DIV/0!</v>
      </c>
      <c r="X942" s="25" t="e">
        <f t="shared" si="449"/>
        <v>#DIV/0!</v>
      </c>
      <c r="Y942" s="25" t="e">
        <f t="shared" si="461"/>
        <v>#DIV/0!</v>
      </c>
      <c r="Z942" s="25" t="e">
        <f t="shared" si="461"/>
        <v>#DIV/0!</v>
      </c>
      <c r="AA942" s="25" t="e">
        <f t="shared" si="461"/>
        <v>#DIV/0!</v>
      </c>
      <c r="AB942" s="25" t="e">
        <f t="shared" si="461"/>
        <v>#DIV/0!</v>
      </c>
      <c r="AC942" s="25" t="e">
        <f t="shared" si="461"/>
        <v>#DIV/0!</v>
      </c>
      <c r="AD942" s="25" t="e">
        <f t="shared" si="459"/>
        <v>#DIV/0!</v>
      </c>
      <c r="AE942" s="25" t="e">
        <f t="shared" si="459"/>
        <v>#DIV/0!</v>
      </c>
      <c r="AF942" s="25" t="e">
        <f t="shared" si="460"/>
        <v>#DIV/0!</v>
      </c>
      <c r="AG942" s="25" t="e">
        <f t="shared" si="460"/>
        <v>#DIV/0!</v>
      </c>
    </row>
    <row r="943" spans="1:33" x14ac:dyDescent="0.25">
      <c r="A943" s="1">
        <f>'Тулуз-Пьерон'!A947</f>
        <v>0</v>
      </c>
      <c r="B943" s="1" t="e">
        <f>AVERAGE('Тулуз-Пьерон'!H947:Q947)</f>
        <v>#DIV/0!</v>
      </c>
      <c r="C943" s="1" t="e">
        <f>AVERAGE('Тулуз-Пьерон'!R947:AA947)</f>
        <v>#DIV/0!</v>
      </c>
      <c r="D943" s="26" t="e">
        <f t="shared" si="438"/>
        <v>#DIV/0!</v>
      </c>
      <c r="E943" s="26" t="e">
        <f>STDEV('Тулуз-Пьерон'!H947:Q947)</f>
        <v>#DIV/0!</v>
      </c>
      <c r="F943" s="26" t="e">
        <f>STDEV('Тулуз-Пьерон'!R947:AA947)</f>
        <v>#DIV/0!</v>
      </c>
      <c r="G943" s="26" t="e">
        <f>SQRT(RSQ('Тулуз-Пьерон'!H947:Q947,'Тулуз-Пьерон'!R947:AA947))</f>
        <v>#DIV/0!</v>
      </c>
      <c r="J943" s="25" t="e">
        <f t="shared" si="439"/>
        <v>#DIV/0!</v>
      </c>
      <c r="K943" s="25" t="e">
        <f t="shared" si="440"/>
        <v>#DIV/0!</v>
      </c>
      <c r="L943" s="25" t="e">
        <f t="shared" si="441"/>
        <v>#DIV/0!</v>
      </c>
      <c r="M943" s="25" t="e">
        <f t="shared" si="456"/>
        <v>#DIV/0!</v>
      </c>
      <c r="N943" s="25" t="e">
        <f t="shared" si="456"/>
        <v>#DIV/0!</v>
      </c>
      <c r="O943" s="25" t="e">
        <f t="shared" si="442"/>
        <v>#DIV/0!</v>
      </c>
      <c r="P943" s="25" t="e">
        <f t="shared" si="443"/>
        <v>#DIV/0!</v>
      </c>
      <c r="Q943" s="25" t="e">
        <f t="shared" si="444"/>
        <v>#DIV/0!</v>
      </c>
      <c r="R943" s="25" t="e">
        <f t="shared" si="445"/>
        <v>#DIV/0!</v>
      </c>
      <c r="S943" s="25" t="e">
        <f t="shared" si="446"/>
        <v>#DIV/0!</v>
      </c>
      <c r="T943" s="25" t="e">
        <f t="shared" si="447"/>
        <v>#DIV/0!</v>
      </c>
      <c r="U943" s="25" t="e">
        <f t="shared" si="448"/>
        <v>#DIV/0!</v>
      </c>
      <c r="V943" s="25" t="e">
        <f t="shared" si="457"/>
        <v>#DIV/0!</v>
      </c>
      <c r="W943" s="25" t="e">
        <f t="shared" si="457"/>
        <v>#DIV/0!</v>
      </c>
      <c r="X943" s="25" t="e">
        <f t="shared" si="449"/>
        <v>#DIV/0!</v>
      </c>
      <c r="Y943" s="25" t="e">
        <f t="shared" si="461"/>
        <v>#DIV/0!</v>
      </c>
      <c r="Z943" s="25" t="e">
        <f t="shared" si="461"/>
        <v>#DIV/0!</v>
      </c>
      <c r="AA943" s="25" t="e">
        <f t="shared" si="461"/>
        <v>#DIV/0!</v>
      </c>
      <c r="AB943" s="25" t="e">
        <f t="shared" si="461"/>
        <v>#DIV/0!</v>
      </c>
      <c r="AC943" s="25" t="e">
        <f t="shared" si="461"/>
        <v>#DIV/0!</v>
      </c>
      <c r="AD943" s="25" t="e">
        <f t="shared" si="459"/>
        <v>#DIV/0!</v>
      </c>
      <c r="AE943" s="25" t="e">
        <f t="shared" si="459"/>
        <v>#DIV/0!</v>
      </c>
      <c r="AF943" s="25" t="e">
        <f t="shared" si="460"/>
        <v>#DIV/0!</v>
      </c>
      <c r="AG943" s="25" t="e">
        <f t="shared" si="460"/>
        <v>#DIV/0!</v>
      </c>
    </row>
    <row r="944" spans="1:33" x14ac:dyDescent="0.25">
      <c r="A944" s="1">
        <f>'Тулуз-Пьерон'!A948</f>
        <v>0</v>
      </c>
      <c r="B944" s="1" t="e">
        <f>AVERAGE('Тулуз-Пьерон'!H948:Q948)</f>
        <v>#DIV/0!</v>
      </c>
      <c r="C944" s="1" t="e">
        <f>AVERAGE('Тулуз-Пьерон'!R948:AA948)</f>
        <v>#DIV/0!</v>
      </c>
      <c r="D944" s="26" t="e">
        <f t="shared" si="438"/>
        <v>#DIV/0!</v>
      </c>
      <c r="E944" s="26" t="e">
        <f>STDEV('Тулуз-Пьерон'!H948:Q948)</f>
        <v>#DIV/0!</v>
      </c>
      <c r="F944" s="26" t="e">
        <f>STDEV('Тулуз-Пьерон'!R948:AA948)</f>
        <v>#DIV/0!</v>
      </c>
      <c r="G944" s="26" t="e">
        <f>SQRT(RSQ('Тулуз-Пьерон'!H948:Q948,'Тулуз-Пьерон'!R948:AA948))</f>
        <v>#DIV/0!</v>
      </c>
      <c r="J944" s="25" t="e">
        <f t="shared" si="439"/>
        <v>#DIV/0!</v>
      </c>
      <c r="K944" s="25" t="e">
        <f t="shared" si="440"/>
        <v>#DIV/0!</v>
      </c>
      <c r="L944" s="25" t="e">
        <f t="shared" si="441"/>
        <v>#DIV/0!</v>
      </c>
      <c r="M944" s="25" t="e">
        <f t="shared" si="456"/>
        <v>#DIV/0!</v>
      </c>
      <c r="N944" s="25" t="e">
        <f t="shared" si="456"/>
        <v>#DIV/0!</v>
      </c>
      <c r="O944" s="25" t="e">
        <f t="shared" si="442"/>
        <v>#DIV/0!</v>
      </c>
      <c r="P944" s="25" t="e">
        <f t="shared" si="443"/>
        <v>#DIV/0!</v>
      </c>
      <c r="Q944" s="25" t="e">
        <f t="shared" si="444"/>
        <v>#DIV/0!</v>
      </c>
      <c r="R944" s="25" t="e">
        <f t="shared" si="445"/>
        <v>#DIV/0!</v>
      </c>
      <c r="S944" s="25" t="e">
        <f t="shared" si="446"/>
        <v>#DIV/0!</v>
      </c>
      <c r="T944" s="25" t="e">
        <f t="shared" si="447"/>
        <v>#DIV/0!</v>
      </c>
      <c r="U944" s="25" t="e">
        <f t="shared" si="448"/>
        <v>#DIV/0!</v>
      </c>
      <c r="V944" s="25" t="e">
        <f t="shared" si="457"/>
        <v>#DIV/0!</v>
      </c>
      <c r="W944" s="25" t="e">
        <f t="shared" si="457"/>
        <v>#DIV/0!</v>
      </c>
      <c r="X944" s="25" t="e">
        <f t="shared" si="449"/>
        <v>#DIV/0!</v>
      </c>
      <c r="Y944" s="25" t="e">
        <f t="shared" si="461"/>
        <v>#DIV/0!</v>
      </c>
      <c r="Z944" s="25" t="e">
        <f t="shared" si="461"/>
        <v>#DIV/0!</v>
      </c>
      <c r="AA944" s="25" t="e">
        <f t="shared" si="461"/>
        <v>#DIV/0!</v>
      </c>
      <c r="AB944" s="25" t="e">
        <f t="shared" si="461"/>
        <v>#DIV/0!</v>
      </c>
      <c r="AC944" s="25" t="e">
        <f t="shared" si="461"/>
        <v>#DIV/0!</v>
      </c>
      <c r="AD944" s="25" t="e">
        <f t="shared" si="459"/>
        <v>#DIV/0!</v>
      </c>
      <c r="AE944" s="25" t="e">
        <f t="shared" si="459"/>
        <v>#DIV/0!</v>
      </c>
      <c r="AF944" s="25" t="e">
        <f t="shared" si="460"/>
        <v>#DIV/0!</v>
      </c>
      <c r="AG944" s="25" t="e">
        <f t="shared" si="460"/>
        <v>#DIV/0!</v>
      </c>
    </row>
    <row r="945" spans="1:33" x14ac:dyDescent="0.25">
      <c r="A945" s="1">
        <f>'Тулуз-Пьерон'!A949</f>
        <v>0</v>
      </c>
      <c r="B945" s="1" t="e">
        <f>AVERAGE('Тулуз-Пьерон'!H949:Q949)</f>
        <v>#DIV/0!</v>
      </c>
      <c r="C945" s="1" t="e">
        <f>AVERAGE('Тулуз-Пьерон'!R949:AA949)</f>
        <v>#DIV/0!</v>
      </c>
      <c r="D945" s="26" t="e">
        <f t="shared" si="438"/>
        <v>#DIV/0!</v>
      </c>
      <c r="E945" s="26" t="e">
        <f>STDEV('Тулуз-Пьерон'!H949:Q949)</f>
        <v>#DIV/0!</v>
      </c>
      <c r="F945" s="26" t="e">
        <f>STDEV('Тулуз-Пьерон'!R949:AA949)</f>
        <v>#DIV/0!</v>
      </c>
      <c r="G945" s="26" t="e">
        <f>SQRT(RSQ('Тулуз-Пьерон'!H949:Q949,'Тулуз-Пьерон'!R949:AA949))</f>
        <v>#DIV/0!</v>
      </c>
      <c r="J945" s="25" t="e">
        <f t="shared" si="439"/>
        <v>#DIV/0!</v>
      </c>
      <c r="K945" s="25" t="e">
        <f t="shared" si="440"/>
        <v>#DIV/0!</v>
      </c>
      <c r="L945" s="25" t="e">
        <f t="shared" si="441"/>
        <v>#DIV/0!</v>
      </c>
      <c r="M945" s="25" t="e">
        <f t="shared" si="456"/>
        <v>#DIV/0!</v>
      </c>
      <c r="N945" s="25" t="e">
        <f t="shared" si="456"/>
        <v>#DIV/0!</v>
      </c>
      <c r="O945" s="25" t="e">
        <f t="shared" si="442"/>
        <v>#DIV/0!</v>
      </c>
      <c r="P945" s="25" t="e">
        <f t="shared" si="443"/>
        <v>#DIV/0!</v>
      </c>
      <c r="Q945" s="25" t="e">
        <f t="shared" si="444"/>
        <v>#DIV/0!</v>
      </c>
      <c r="R945" s="25" t="e">
        <f t="shared" si="445"/>
        <v>#DIV/0!</v>
      </c>
      <c r="S945" s="25" t="e">
        <f t="shared" si="446"/>
        <v>#DIV/0!</v>
      </c>
      <c r="T945" s="25" t="e">
        <f t="shared" si="447"/>
        <v>#DIV/0!</v>
      </c>
      <c r="U945" s="25" t="e">
        <f t="shared" si="448"/>
        <v>#DIV/0!</v>
      </c>
      <c r="V945" s="25" t="e">
        <f t="shared" si="457"/>
        <v>#DIV/0!</v>
      </c>
      <c r="W945" s="25" t="e">
        <f t="shared" si="457"/>
        <v>#DIV/0!</v>
      </c>
      <c r="X945" s="25" t="e">
        <f t="shared" si="449"/>
        <v>#DIV/0!</v>
      </c>
      <c r="Y945" s="25" t="e">
        <f t="shared" si="461"/>
        <v>#DIV/0!</v>
      </c>
      <c r="Z945" s="25" t="e">
        <f t="shared" si="461"/>
        <v>#DIV/0!</v>
      </c>
      <c r="AA945" s="25" t="e">
        <f t="shared" si="461"/>
        <v>#DIV/0!</v>
      </c>
      <c r="AB945" s="25" t="e">
        <f t="shared" si="461"/>
        <v>#DIV/0!</v>
      </c>
      <c r="AC945" s="25" t="e">
        <f t="shared" si="461"/>
        <v>#DIV/0!</v>
      </c>
      <c r="AD945" s="25" t="e">
        <f t="shared" si="459"/>
        <v>#DIV/0!</v>
      </c>
      <c r="AE945" s="25" t="e">
        <f t="shared" si="459"/>
        <v>#DIV/0!</v>
      </c>
      <c r="AF945" s="25" t="e">
        <f t="shared" si="460"/>
        <v>#DIV/0!</v>
      </c>
      <c r="AG945" s="25" t="e">
        <f t="shared" si="460"/>
        <v>#DIV/0!</v>
      </c>
    </row>
    <row r="946" spans="1:33" x14ac:dyDescent="0.25">
      <c r="A946" s="1">
        <f>'Тулуз-Пьерон'!A950</f>
        <v>0</v>
      </c>
      <c r="B946" s="1" t="e">
        <f>AVERAGE('Тулуз-Пьерон'!H950:Q950)</f>
        <v>#DIV/0!</v>
      </c>
      <c r="C946" s="1" t="e">
        <f>AVERAGE('Тулуз-Пьерон'!R950:AA950)</f>
        <v>#DIV/0!</v>
      </c>
      <c r="D946" s="26" t="e">
        <f t="shared" si="438"/>
        <v>#DIV/0!</v>
      </c>
      <c r="E946" s="26" t="e">
        <f>STDEV('Тулуз-Пьерон'!H950:Q950)</f>
        <v>#DIV/0!</v>
      </c>
      <c r="F946" s="26" t="e">
        <f>STDEV('Тулуз-Пьерон'!R950:AA950)</f>
        <v>#DIV/0!</v>
      </c>
      <c r="G946" s="26" t="e">
        <f>SQRT(RSQ('Тулуз-Пьерон'!H950:Q950,'Тулуз-Пьерон'!R950:AA950))</f>
        <v>#DIV/0!</v>
      </c>
      <c r="J946" s="25" t="e">
        <f t="shared" si="439"/>
        <v>#DIV/0!</v>
      </c>
      <c r="K946" s="25" t="e">
        <f t="shared" si="440"/>
        <v>#DIV/0!</v>
      </c>
      <c r="L946" s="25" t="e">
        <f t="shared" si="441"/>
        <v>#DIV/0!</v>
      </c>
      <c r="M946" s="25" t="e">
        <f t="shared" si="456"/>
        <v>#DIV/0!</v>
      </c>
      <c r="N946" s="25" t="e">
        <f t="shared" si="456"/>
        <v>#DIV/0!</v>
      </c>
      <c r="O946" s="25" t="e">
        <f t="shared" si="442"/>
        <v>#DIV/0!</v>
      </c>
      <c r="P946" s="25" t="e">
        <f t="shared" si="443"/>
        <v>#DIV/0!</v>
      </c>
      <c r="Q946" s="25" t="e">
        <f t="shared" si="444"/>
        <v>#DIV/0!</v>
      </c>
      <c r="R946" s="25" t="e">
        <f t="shared" si="445"/>
        <v>#DIV/0!</v>
      </c>
      <c r="S946" s="25" t="e">
        <f t="shared" si="446"/>
        <v>#DIV/0!</v>
      </c>
      <c r="T946" s="25" t="e">
        <f t="shared" si="447"/>
        <v>#DIV/0!</v>
      </c>
      <c r="U946" s="25" t="e">
        <f t="shared" si="448"/>
        <v>#DIV/0!</v>
      </c>
      <c r="V946" s="25" t="e">
        <f t="shared" si="457"/>
        <v>#DIV/0!</v>
      </c>
      <c r="W946" s="25" t="e">
        <f t="shared" si="457"/>
        <v>#DIV/0!</v>
      </c>
      <c r="X946" s="25" t="e">
        <f t="shared" si="449"/>
        <v>#DIV/0!</v>
      </c>
      <c r="Y946" s="25" t="e">
        <f t="shared" si="461"/>
        <v>#DIV/0!</v>
      </c>
      <c r="Z946" s="25" t="e">
        <f t="shared" si="461"/>
        <v>#DIV/0!</v>
      </c>
      <c r="AA946" s="25" t="e">
        <f t="shared" si="461"/>
        <v>#DIV/0!</v>
      </c>
      <c r="AB946" s="25" t="e">
        <f t="shared" si="461"/>
        <v>#DIV/0!</v>
      </c>
      <c r="AC946" s="25" t="e">
        <f t="shared" si="461"/>
        <v>#DIV/0!</v>
      </c>
      <c r="AD946" s="25" t="e">
        <f t="shared" si="459"/>
        <v>#DIV/0!</v>
      </c>
      <c r="AE946" s="25" t="e">
        <f t="shared" si="459"/>
        <v>#DIV/0!</v>
      </c>
      <c r="AF946" s="25" t="e">
        <f t="shared" si="460"/>
        <v>#DIV/0!</v>
      </c>
      <c r="AG946" s="25" t="e">
        <f t="shared" si="460"/>
        <v>#DIV/0!</v>
      </c>
    </row>
    <row r="947" spans="1:33" x14ac:dyDescent="0.25">
      <c r="A947" s="1">
        <f>'Тулуз-Пьерон'!A951</f>
        <v>0</v>
      </c>
      <c r="B947" s="1" t="e">
        <f>AVERAGE('Тулуз-Пьерон'!H951:Q951)</f>
        <v>#DIV/0!</v>
      </c>
      <c r="C947" s="1" t="e">
        <f>AVERAGE('Тулуз-Пьерон'!R951:AA951)</f>
        <v>#DIV/0!</v>
      </c>
      <c r="D947" s="26" t="e">
        <f t="shared" si="438"/>
        <v>#DIV/0!</v>
      </c>
      <c r="E947" s="26" t="e">
        <f>STDEV('Тулуз-Пьерон'!H951:Q951)</f>
        <v>#DIV/0!</v>
      </c>
      <c r="F947" s="26" t="e">
        <f>STDEV('Тулуз-Пьерон'!R951:AA951)</f>
        <v>#DIV/0!</v>
      </c>
      <c r="G947" s="26" t="e">
        <f>SQRT(RSQ('Тулуз-Пьерон'!H951:Q951,'Тулуз-Пьерон'!R951:AA951))</f>
        <v>#DIV/0!</v>
      </c>
      <c r="J947" s="25" t="e">
        <f t="shared" si="439"/>
        <v>#DIV/0!</v>
      </c>
      <c r="K947" s="25" t="e">
        <f t="shared" si="440"/>
        <v>#DIV/0!</v>
      </c>
      <c r="L947" s="25" t="e">
        <f t="shared" si="441"/>
        <v>#DIV/0!</v>
      </c>
      <c r="M947" s="25" t="e">
        <f t="shared" si="456"/>
        <v>#DIV/0!</v>
      </c>
      <c r="N947" s="25" t="e">
        <f t="shared" si="456"/>
        <v>#DIV/0!</v>
      </c>
      <c r="O947" s="25" t="e">
        <f t="shared" si="442"/>
        <v>#DIV/0!</v>
      </c>
      <c r="P947" s="25" t="e">
        <f t="shared" si="443"/>
        <v>#DIV/0!</v>
      </c>
      <c r="Q947" s="25" t="e">
        <f t="shared" si="444"/>
        <v>#DIV/0!</v>
      </c>
      <c r="R947" s="25" t="e">
        <f t="shared" si="445"/>
        <v>#DIV/0!</v>
      </c>
      <c r="S947" s="25" t="e">
        <f t="shared" si="446"/>
        <v>#DIV/0!</v>
      </c>
      <c r="T947" s="25" t="e">
        <f t="shared" si="447"/>
        <v>#DIV/0!</v>
      </c>
      <c r="U947" s="25" t="e">
        <f t="shared" si="448"/>
        <v>#DIV/0!</v>
      </c>
      <c r="V947" s="25" t="e">
        <f t="shared" si="457"/>
        <v>#DIV/0!</v>
      </c>
      <c r="W947" s="25" t="e">
        <f t="shared" si="457"/>
        <v>#DIV/0!</v>
      </c>
      <c r="X947" s="25" t="e">
        <f t="shared" si="449"/>
        <v>#DIV/0!</v>
      </c>
      <c r="Y947" s="25" t="e">
        <f t="shared" si="461"/>
        <v>#DIV/0!</v>
      </c>
      <c r="Z947" s="25" t="e">
        <f t="shared" si="461"/>
        <v>#DIV/0!</v>
      </c>
      <c r="AA947" s="25" t="e">
        <f t="shared" si="461"/>
        <v>#DIV/0!</v>
      </c>
      <c r="AB947" s="25" t="e">
        <f t="shared" si="461"/>
        <v>#DIV/0!</v>
      </c>
      <c r="AC947" s="25" t="e">
        <f t="shared" si="461"/>
        <v>#DIV/0!</v>
      </c>
      <c r="AD947" s="25" t="e">
        <f t="shared" si="459"/>
        <v>#DIV/0!</v>
      </c>
      <c r="AE947" s="25" t="e">
        <f t="shared" si="459"/>
        <v>#DIV/0!</v>
      </c>
      <c r="AF947" s="25" t="e">
        <f t="shared" si="460"/>
        <v>#DIV/0!</v>
      </c>
      <c r="AG947" s="25" t="e">
        <f t="shared" si="460"/>
        <v>#DIV/0!</v>
      </c>
    </row>
    <row r="948" spans="1:33" x14ac:dyDescent="0.25">
      <c r="A948" s="1">
        <f>'Тулуз-Пьерон'!A952</f>
        <v>0</v>
      </c>
      <c r="B948" s="1" t="e">
        <f>AVERAGE('Тулуз-Пьерон'!H952:Q952)</f>
        <v>#DIV/0!</v>
      </c>
      <c r="C948" s="1" t="e">
        <f>AVERAGE('Тулуз-Пьерон'!R952:AA952)</f>
        <v>#DIV/0!</v>
      </c>
      <c r="D948" s="26" t="e">
        <f t="shared" si="438"/>
        <v>#DIV/0!</v>
      </c>
      <c r="E948" s="26" t="e">
        <f>STDEV('Тулуз-Пьерон'!H952:Q952)</f>
        <v>#DIV/0!</v>
      </c>
      <c r="F948" s="26" t="e">
        <f>STDEV('Тулуз-Пьерон'!R952:AA952)</f>
        <v>#DIV/0!</v>
      </c>
      <c r="G948" s="26" t="e">
        <f>SQRT(RSQ('Тулуз-Пьерон'!H952:Q952,'Тулуз-Пьерон'!R952:AA952))</f>
        <v>#DIV/0!</v>
      </c>
      <c r="J948" s="25" t="e">
        <f t="shared" si="439"/>
        <v>#DIV/0!</v>
      </c>
      <c r="K948" s="25" t="e">
        <f t="shared" si="440"/>
        <v>#DIV/0!</v>
      </c>
      <c r="L948" s="25" t="e">
        <f t="shared" si="441"/>
        <v>#DIV/0!</v>
      </c>
      <c r="M948" s="25" t="e">
        <f t="shared" si="456"/>
        <v>#DIV/0!</v>
      </c>
      <c r="N948" s="25" t="e">
        <f t="shared" si="456"/>
        <v>#DIV/0!</v>
      </c>
      <c r="O948" s="25" t="e">
        <f t="shared" si="442"/>
        <v>#DIV/0!</v>
      </c>
      <c r="P948" s="25" t="e">
        <f t="shared" si="443"/>
        <v>#DIV/0!</v>
      </c>
      <c r="Q948" s="25" t="e">
        <f t="shared" si="444"/>
        <v>#DIV/0!</v>
      </c>
      <c r="R948" s="25" t="e">
        <f t="shared" si="445"/>
        <v>#DIV/0!</v>
      </c>
      <c r="S948" s="25" t="e">
        <f t="shared" si="446"/>
        <v>#DIV/0!</v>
      </c>
      <c r="T948" s="25" t="e">
        <f t="shared" si="447"/>
        <v>#DIV/0!</v>
      </c>
      <c r="U948" s="25" t="e">
        <f t="shared" si="448"/>
        <v>#DIV/0!</v>
      </c>
      <c r="V948" s="25" t="e">
        <f t="shared" si="457"/>
        <v>#DIV/0!</v>
      </c>
      <c r="W948" s="25" t="e">
        <f t="shared" si="457"/>
        <v>#DIV/0!</v>
      </c>
      <c r="X948" s="25" t="e">
        <f t="shared" si="449"/>
        <v>#DIV/0!</v>
      </c>
      <c r="Y948" s="25" t="e">
        <f t="shared" si="461"/>
        <v>#DIV/0!</v>
      </c>
      <c r="Z948" s="25" t="e">
        <f t="shared" si="461"/>
        <v>#DIV/0!</v>
      </c>
      <c r="AA948" s="25" t="e">
        <f t="shared" si="461"/>
        <v>#DIV/0!</v>
      </c>
      <c r="AB948" s="25" t="e">
        <f t="shared" si="461"/>
        <v>#DIV/0!</v>
      </c>
      <c r="AC948" s="25" t="e">
        <f t="shared" si="461"/>
        <v>#DIV/0!</v>
      </c>
      <c r="AD948" s="25" t="e">
        <f t="shared" si="459"/>
        <v>#DIV/0!</v>
      </c>
      <c r="AE948" s="25" t="e">
        <f t="shared" si="459"/>
        <v>#DIV/0!</v>
      </c>
      <c r="AF948" s="25" t="e">
        <f t="shared" si="460"/>
        <v>#DIV/0!</v>
      </c>
      <c r="AG948" s="25" t="e">
        <f t="shared" si="460"/>
        <v>#DIV/0!</v>
      </c>
    </row>
    <row r="949" spans="1:33" x14ac:dyDescent="0.25">
      <c r="A949" s="1">
        <f>'Тулуз-Пьерон'!A953</f>
        <v>0</v>
      </c>
      <c r="B949" s="1" t="e">
        <f>AVERAGE('Тулуз-Пьерон'!H953:Q953)</f>
        <v>#DIV/0!</v>
      </c>
      <c r="C949" s="1" t="e">
        <f>AVERAGE('Тулуз-Пьерон'!R953:AA953)</f>
        <v>#DIV/0!</v>
      </c>
      <c r="D949" s="26" t="e">
        <f t="shared" si="438"/>
        <v>#DIV/0!</v>
      </c>
      <c r="E949" s="26" t="e">
        <f>STDEV('Тулуз-Пьерон'!H953:Q953)</f>
        <v>#DIV/0!</v>
      </c>
      <c r="F949" s="26" t="e">
        <f>STDEV('Тулуз-Пьерон'!R953:AA953)</f>
        <v>#DIV/0!</v>
      </c>
      <c r="G949" s="26" t="e">
        <f>SQRT(RSQ('Тулуз-Пьерон'!H953:Q953,'Тулуз-Пьерон'!R953:AA953))</f>
        <v>#DIV/0!</v>
      </c>
      <c r="J949" s="25" t="e">
        <f t="shared" si="439"/>
        <v>#DIV/0!</v>
      </c>
      <c r="K949" s="25" t="e">
        <f t="shared" si="440"/>
        <v>#DIV/0!</v>
      </c>
      <c r="L949" s="25" t="e">
        <f t="shared" si="441"/>
        <v>#DIV/0!</v>
      </c>
      <c r="M949" s="25" t="e">
        <f t="shared" si="456"/>
        <v>#DIV/0!</v>
      </c>
      <c r="N949" s="25" t="e">
        <f t="shared" si="456"/>
        <v>#DIV/0!</v>
      </c>
      <c r="O949" s="25" t="e">
        <f t="shared" si="442"/>
        <v>#DIV/0!</v>
      </c>
      <c r="P949" s="25" t="e">
        <f t="shared" si="443"/>
        <v>#DIV/0!</v>
      </c>
      <c r="Q949" s="25" t="e">
        <f t="shared" si="444"/>
        <v>#DIV/0!</v>
      </c>
      <c r="R949" s="25" t="e">
        <f t="shared" si="445"/>
        <v>#DIV/0!</v>
      </c>
      <c r="S949" s="25" t="e">
        <f t="shared" si="446"/>
        <v>#DIV/0!</v>
      </c>
      <c r="T949" s="25" t="e">
        <f t="shared" si="447"/>
        <v>#DIV/0!</v>
      </c>
      <c r="U949" s="25" t="e">
        <f t="shared" si="448"/>
        <v>#DIV/0!</v>
      </c>
      <c r="V949" s="25" t="e">
        <f t="shared" si="457"/>
        <v>#DIV/0!</v>
      </c>
      <c r="W949" s="25" t="e">
        <f t="shared" si="457"/>
        <v>#DIV/0!</v>
      </c>
      <c r="X949" s="25" t="e">
        <f t="shared" si="449"/>
        <v>#DIV/0!</v>
      </c>
      <c r="Y949" s="25" t="e">
        <f t="shared" si="461"/>
        <v>#DIV/0!</v>
      </c>
      <c r="Z949" s="25" t="e">
        <f t="shared" si="461"/>
        <v>#DIV/0!</v>
      </c>
      <c r="AA949" s="25" t="e">
        <f t="shared" si="461"/>
        <v>#DIV/0!</v>
      </c>
      <c r="AB949" s="25" t="e">
        <f t="shared" si="461"/>
        <v>#DIV/0!</v>
      </c>
      <c r="AC949" s="25" t="e">
        <f t="shared" si="461"/>
        <v>#DIV/0!</v>
      </c>
      <c r="AD949" s="25" t="e">
        <f t="shared" si="459"/>
        <v>#DIV/0!</v>
      </c>
      <c r="AE949" s="25" t="e">
        <f t="shared" si="459"/>
        <v>#DIV/0!</v>
      </c>
      <c r="AF949" s="25" t="e">
        <f t="shared" si="460"/>
        <v>#DIV/0!</v>
      </c>
      <c r="AG949" s="25" t="e">
        <f t="shared" si="460"/>
        <v>#DIV/0!</v>
      </c>
    </row>
    <row r="950" spans="1:33" x14ac:dyDescent="0.25">
      <c r="A950" s="1">
        <f>'Тулуз-Пьерон'!A954</f>
        <v>0</v>
      </c>
      <c r="B950" s="1" t="e">
        <f>AVERAGE('Тулуз-Пьерон'!H954:Q954)</f>
        <v>#DIV/0!</v>
      </c>
      <c r="C950" s="1" t="e">
        <f>AVERAGE('Тулуз-Пьерон'!R954:AA954)</f>
        <v>#DIV/0!</v>
      </c>
      <c r="D950" s="26" t="e">
        <f t="shared" si="438"/>
        <v>#DIV/0!</v>
      </c>
      <c r="E950" s="26" t="e">
        <f>STDEV('Тулуз-Пьерон'!H954:Q954)</f>
        <v>#DIV/0!</v>
      </c>
      <c r="F950" s="26" t="e">
        <f>STDEV('Тулуз-Пьерон'!R954:AA954)</f>
        <v>#DIV/0!</v>
      </c>
      <c r="G950" s="26" t="e">
        <f>SQRT(RSQ('Тулуз-Пьерон'!H954:Q954,'Тулуз-Пьерон'!R954:AA954))</f>
        <v>#DIV/0!</v>
      </c>
      <c r="J950" s="25" t="e">
        <f t="shared" si="439"/>
        <v>#DIV/0!</v>
      </c>
      <c r="K950" s="25" t="e">
        <f t="shared" si="440"/>
        <v>#DIV/0!</v>
      </c>
      <c r="L950" s="25" t="e">
        <f t="shared" si="441"/>
        <v>#DIV/0!</v>
      </c>
      <c r="M950" s="25" t="e">
        <f t="shared" si="456"/>
        <v>#DIV/0!</v>
      </c>
      <c r="N950" s="25" t="e">
        <f t="shared" si="456"/>
        <v>#DIV/0!</v>
      </c>
      <c r="O950" s="25" t="e">
        <f t="shared" si="442"/>
        <v>#DIV/0!</v>
      </c>
      <c r="P950" s="25" t="e">
        <f t="shared" si="443"/>
        <v>#DIV/0!</v>
      </c>
      <c r="Q950" s="25" t="e">
        <f t="shared" si="444"/>
        <v>#DIV/0!</v>
      </c>
      <c r="R950" s="25" t="e">
        <f t="shared" si="445"/>
        <v>#DIV/0!</v>
      </c>
      <c r="S950" s="25" t="e">
        <f t="shared" si="446"/>
        <v>#DIV/0!</v>
      </c>
      <c r="T950" s="25" t="e">
        <f t="shared" si="447"/>
        <v>#DIV/0!</v>
      </c>
      <c r="U950" s="25" t="e">
        <f t="shared" si="448"/>
        <v>#DIV/0!</v>
      </c>
      <c r="V950" s="25" t="e">
        <f t="shared" si="457"/>
        <v>#DIV/0!</v>
      </c>
      <c r="W950" s="25" t="e">
        <f t="shared" si="457"/>
        <v>#DIV/0!</v>
      </c>
      <c r="X950" s="25" t="e">
        <f t="shared" si="449"/>
        <v>#DIV/0!</v>
      </c>
      <c r="Y950" s="25" t="e">
        <f t="shared" si="461"/>
        <v>#DIV/0!</v>
      </c>
      <c r="Z950" s="25" t="e">
        <f t="shared" si="461"/>
        <v>#DIV/0!</v>
      </c>
      <c r="AA950" s="25" t="e">
        <f t="shared" si="461"/>
        <v>#DIV/0!</v>
      </c>
      <c r="AB950" s="25" t="e">
        <f t="shared" si="461"/>
        <v>#DIV/0!</v>
      </c>
      <c r="AC950" s="25" t="e">
        <f t="shared" si="461"/>
        <v>#DIV/0!</v>
      </c>
      <c r="AD950" s="25" t="e">
        <f t="shared" si="459"/>
        <v>#DIV/0!</v>
      </c>
      <c r="AE950" s="25" t="e">
        <f t="shared" si="459"/>
        <v>#DIV/0!</v>
      </c>
      <c r="AF950" s="25" t="e">
        <f t="shared" si="460"/>
        <v>#DIV/0!</v>
      </c>
      <c r="AG950" s="25" t="e">
        <f t="shared" si="460"/>
        <v>#DIV/0!</v>
      </c>
    </row>
    <row r="951" spans="1:33" x14ac:dyDescent="0.25">
      <c r="A951" s="1">
        <f>'Тулуз-Пьерон'!A955</f>
        <v>0</v>
      </c>
      <c r="B951" s="1" t="e">
        <f>AVERAGE('Тулуз-Пьерон'!H955:Q955)</f>
        <v>#DIV/0!</v>
      </c>
      <c r="C951" s="1" t="e">
        <f>AVERAGE('Тулуз-Пьерон'!R955:AA955)</f>
        <v>#DIV/0!</v>
      </c>
      <c r="D951" s="26" t="e">
        <f t="shared" si="438"/>
        <v>#DIV/0!</v>
      </c>
      <c r="E951" s="26" t="e">
        <f>STDEV('Тулуз-Пьерон'!H955:Q955)</f>
        <v>#DIV/0!</v>
      </c>
      <c r="F951" s="26" t="e">
        <f>STDEV('Тулуз-Пьерон'!R955:AA955)</f>
        <v>#DIV/0!</v>
      </c>
      <c r="G951" s="26" t="e">
        <f>SQRT(RSQ('Тулуз-Пьерон'!H955:Q955,'Тулуз-Пьерон'!R955:AA955))</f>
        <v>#DIV/0!</v>
      </c>
      <c r="J951" s="25" t="e">
        <f t="shared" si="439"/>
        <v>#DIV/0!</v>
      </c>
      <c r="K951" s="25" t="e">
        <f t="shared" si="440"/>
        <v>#DIV/0!</v>
      </c>
      <c r="L951" s="25" t="e">
        <f t="shared" si="441"/>
        <v>#DIV/0!</v>
      </c>
      <c r="M951" s="25" t="e">
        <f t="shared" ref="M951:N970" si="462">IF(AND($B951&gt;0,$B951&lt;=15),"ПАТОЛОГИЯ",IF(AND($B951&gt;15,$B951&lt;=25),"Слабая",IF(AND($B951&gt;25,$B951&lt;=36),"Средняя",IF(AND($B951&gt;36,$B951&lt;=48),"Хорошая",IF($B951&gt;48,"Высокая","ОШИБКА")))))</f>
        <v>#DIV/0!</v>
      </c>
      <c r="N951" s="25" t="e">
        <f t="shared" si="462"/>
        <v>#DIV/0!</v>
      </c>
      <c r="O951" s="25" t="e">
        <f t="shared" si="442"/>
        <v>#DIV/0!</v>
      </c>
      <c r="P951" s="25" t="e">
        <f t="shared" si="443"/>
        <v>#DIV/0!</v>
      </c>
      <c r="Q951" s="25" t="e">
        <f t="shared" si="444"/>
        <v>#DIV/0!</v>
      </c>
      <c r="R951" s="25" t="e">
        <f t="shared" si="445"/>
        <v>#DIV/0!</v>
      </c>
      <c r="S951" s="25" t="e">
        <f t="shared" si="446"/>
        <v>#DIV/0!</v>
      </c>
      <c r="T951" s="25" t="e">
        <f t="shared" si="447"/>
        <v>#DIV/0!</v>
      </c>
      <c r="U951" s="25" t="e">
        <f t="shared" si="448"/>
        <v>#DIV/0!</v>
      </c>
      <c r="V951" s="25" t="e">
        <f t="shared" ref="V951:W970" si="463">IF(AND($D951&gt;0,$D951&lt;=0.88),"ПАТОЛОГИЯ",IF(AND($D951&gt;0.88,$D951&lt;=0.91),"Слабая",IF(AND($D951&gt;0.91,$D951&lt;=0.95),"Средняя",IF(AND($D951&gt;0.95,$D951&lt;=0.97),"Хорошая",IF(AND($D951&gt;0.97,$D951&lt;=1),"Высокая","ОШИБКА")))))</f>
        <v>#DIV/0!</v>
      </c>
      <c r="W951" s="25" t="e">
        <f t="shared" si="463"/>
        <v>#DIV/0!</v>
      </c>
      <c r="X951" s="25" t="e">
        <f t="shared" si="449"/>
        <v>#DIV/0!</v>
      </c>
      <c r="Y951" s="25" t="e">
        <f t="shared" ref="Y951:AC960" si="464">IF(AND($D951&gt;0,$D951&lt;=0.89),"ПАТОЛОГИЯ",IF(AND($D951&gt;0.89,$D951&lt;=0.91),"Слабая",IF(AND($D951&gt;91,$D951&lt;=0.93),"Средняя",IF(AND($D951&gt;0.93,$D951&lt;=0.96),"Хорошая",IF(AND($D951&gt;0.96,$D951&lt;=1),"Высокая","ОШИБКА")))))</f>
        <v>#DIV/0!</v>
      </c>
      <c r="Z951" s="25" t="e">
        <f t="shared" si="464"/>
        <v>#DIV/0!</v>
      </c>
      <c r="AA951" s="25" t="e">
        <f t="shared" si="464"/>
        <v>#DIV/0!</v>
      </c>
      <c r="AB951" s="25" t="e">
        <f t="shared" si="464"/>
        <v>#DIV/0!</v>
      </c>
      <c r="AC951" s="25" t="e">
        <f t="shared" si="464"/>
        <v>#DIV/0!</v>
      </c>
      <c r="AD951" s="25" t="e">
        <f t="shared" ref="AD951:AE970" si="465">IF(AND($D951&gt;0,$D951&lt;=0.9),"ПАТОЛОГИЯ",IF($D951=0.91,"Слабая",IF(AND($D951&gt;0.91,$D951&lt;=0.94),"Средняя",IF(AND($D951&gt;0.94,$D951&lt;=0.97),"Хорошая",IF(AND($D951&gt;0.97,$D951&lt;=1),"Высокая","ОШИБКА")))))</f>
        <v>#DIV/0!</v>
      </c>
      <c r="AE951" s="25" t="e">
        <f t="shared" si="465"/>
        <v>#DIV/0!</v>
      </c>
      <c r="AF951" s="25" t="e">
        <f t="shared" ref="AF951:AG970" si="466">IF(AND($D951&gt;0,$D951&lt;=0.9),"ПАТОЛОГИЯ",IF(AND($D951&gt;0.9,$D951&lt;=92),"Слабая",IF(AND($D951&gt;92,$D951&lt;=0.95),"Средняя",IF(AND($D951&gt;0.95,$D951&lt;=0.97),"Хорошая",IF(AND($D951&gt;0.97,$D951&lt;=1),"Высокая","ОШИБКА")))))</f>
        <v>#DIV/0!</v>
      </c>
      <c r="AG951" s="25" t="e">
        <f t="shared" si="466"/>
        <v>#DIV/0!</v>
      </c>
    </row>
    <row r="952" spans="1:33" x14ac:dyDescent="0.25">
      <c r="A952" s="1">
        <f>'Тулуз-Пьерон'!A956</f>
        <v>0</v>
      </c>
      <c r="B952" s="1" t="e">
        <f>AVERAGE('Тулуз-Пьерон'!H956:Q956)</f>
        <v>#DIV/0!</v>
      </c>
      <c r="C952" s="1" t="e">
        <f>AVERAGE('Тулуз-Пьерон'!R956:AA956)</f>
        <v>#DIV/0!</v>
      </c>
      <c r="D952" s="26" t="e">
        <f t="shared" si="438"/>
        <v>#DIV/0!</v>
      </c>
      <c r="E952" s="26" t="e">
        <f>STDEV('Тулуз-Пьерон'!H956:Q956)</f>
        <v>#DIV/0!</v>
      </c>
      <c r="F952" s="26" t="e">
        <f>STDEV('Тулуз-Пьерон'!R956:AA956)</f>
        <v>#DIV/0!</v>
      </c>
      <c r="G952" s="26" t="e">
        <f>SQRT(RSQ('Тулуз-Пьерон'!H956:Q956,'Тулуз-Пьерон'!R956:AA956))</f>
        <v>#DIV/0!</v>
      </c>
      <c r="J952" s="25" t="e">
        <f t="shared" si="439"/>
        <v>#DIV/0!</v>
      </c>
      <c r="K952" s="25" t="e">
        <f t="shared" si="440"/>
        <v>#DIV/0!</v>
      </c>
      <c r="L952" s="25" t="e">
        <f t="shared" si="441"/>
        <v>#DIV/0!</v>
      </c>
      <c r="M952" s="25" t="e">
        <f t="shared" si="462"/>
        <v>#DIV/0!</v>
      </c>
      <c r="N952" s="25" t="e">
        <f t="shared" si="462"/>
        <v>#DIV/0!</v>
      </c>
      <c r="O952" s="25" t="e">
        <f t="shared" si="442"/>
        <v>#DIV/0!</v>
      </c>
      <c r="P952" s="25" t="e">
        <f t="shared" si="443"/>
        <v>#DIV/0!</v>
      </c>
      <c r="Q952" s="25" t="e">
        <f t="shared" si="444"/>
        <v>#DIV/0!</v>
      </c>
      <c r="R952" s="25" t="e">
        <f t="shared" si="445"/>
        <v>#DIV/0!</v>
      </c>
      <c r="S952" s="25" t="e">
        <f t="shared" si="446"/>
        <v>#DIV/0!</v>
      </c>
      <c r="T952" s="25" t="e">
        <f t="shared" si="447"/>
        <v>#DIV/0!</v>
      </c>
      <c r="U952" s="25" t="e">
        <f t="shared" si="448"/>
        <v>#DIV/0!</v>
      </c>
      <c r="V952" s="25" t="e">
        <f t="shared" si="463"/>
        <v>#DIV/0!</v>
      </c>
      <c r="W952" s="25" t="e">
        <f t="shared" si="463"/>
        <v>#DIV/0!</v>
      </c>
      <c r="X952" s="25" t="e">
        <f t="shared" si="449"/>
        <v>#DIV/0!</v>
      </c>
      <c r="Y952" s="25" t="e">
        <f t="shared" si="464"/>
        <v>#DIV/0!</v>
      </c>
      <c r="Z952" s="25" t="e">
        <f t="shared" si="464"/>
        <v>#DIV/0!</v>
      </c>
      <c r="AA952" s="25" t="e">
        <f t="shared" si="464"/>
        <v>#DIV/0!</v>
      </c>
      <c r="AB952" s="25" t="e">
        <f t="shared" si="464"/>
        <v>#DIV/0!</v>
      </c>
      <c r="AC952" s="25" t="e">
        <f t="shared" si="464"/>
        <v>#DIV/0!</v>
      </c>
      <c r="AD952" s="25" t="e">
        <f t="shared" si="465"/>
        <v>#DIV/0!</v>
      </c>
      <c r="AE952" s="25" t="e">
        <f t="shared" si="465"/>
        <v>#DIV/0!</v>
      </c>
      <c r="AF952" s="25" t="e">
        <f t="shared" si="466"/>
        <v>#DIV/0!</v>
      </c>
      <c r="AG952" s="25" t="e">
        <f t="shared" si="466"/>
        <v>#DIV/0!</v>
      </c>
    </row>
    <row r="953" spans="1:33" x14ac:dyDescent="0.25">
      <c r="A953" s="1">
        <f>'Тулуз-Пьерон'!A957</f>
        <v>0</v>
      </c>
      <c r="B953" s="1" t="e">
        <f>AVERAGE('Тулуз-Пьерон'!H957:Q957)</f>
        <v>#DIV/0!</v>
      </c>
      <c r="C953" s="1" t="e">
        <f>AVERAGE('Тулуз-Пьерон'!R957:AA957)</f>
        <v>#DIV/0!</v>
      </c>
      <c r="D953" s="26" t="e">
        <f t="shared" si="438"/>
        <v>#DIV/0!</v>
      </c>
      <c r="E953" s="26" t="e">
        <f>STDEV('Тулуз-Пьерон'!H957:Q957)</f>
        <v>#DIV/0!</v>
      </c>
      <c r="F953" s="26" t="e">
        <f>STDEV('Тулуз-Пьерон'!R957:AA957)</f>
        <v>#DIV/0!</v>
      </c>
      <c r="G953" s="26" t="e">
        <f>SQRT(RSQ('Тулуз-Пьерон'!H957:Q957,'Тулуз-Пьерон'!R957:AA957))</f>
        <v>#DIV/0!</v>
      </c>
      <c r="J953" s="25" t="e">
        <f t="shared" si="439"/>
        <v>#DIV/0!</v>
      </c>
      <c r="K953" s="25" t="e">
        <f t="shared" si="440"/>
        <v>#DIV/0!</v>
      </c>
      <c r="L953" s="25" t="e">
        <f t="shared" si="441"/>
        <v>#DIV/0!</v>
      </c>
      <c r="M953" s="25" t="e">
        <f t="shared" si="462"/>
        <v>#DIV/0!</v>
      </c>
      <c r="N953" s="25" t="e">
        <f t="shared" si="462"/>
        <v>#DIV/0!</v>
      </c>
      <c r="O953" s="25" t="e">
        <f t="shared" si="442"/>
        <v>#DIV/0!</v>
      </c>
      <c r="P953" s="25" t="e">
        <f t="shared" si="443"/>
        <v>#DIV/0!</v>
      </c>
      <c r="Q953" s="25" t="e">
        <f t="shared" si="444"/>
        <v>#DIV/0!</v>
      </c>
      <c r="R953" s="25" t="e">
        <f t="shared" si="445"/>
        <v>#DIV/0!</v>
      </c>
      <c r="S953" s="25" t="e">
        <f t="shared" si="446"/>
        <v>#DIV/0!</v>
      </c>
      <c r="T953" s="25" t="e">
        <f t="shared" si="447"/>
        <v>#DIV/0!</v>
      </c>
      <c r="U953" s="25" t="e">
        <f t="shared" si="448"/>
        <v>#DIV/0!</v>
      </c>
      <c r="V953" s="25" t="e">
        <f t="shared" si="463"/>
        <v>#DIV/0!</v>
      </c>
      <c r="W953" s="25" t="e">
        <f t="shared" si="463"/>
        <v>#DIV/0!</v>
      </c>
      <c r="X953" s="25" t="e">
        <f t="shared" si="449"/>
        <v>#DIV/0!</v>
      </c>
      <c r="Y953" s="25" t="e">
        <f t="shared" si="464"/>
        <v>#DIV/0!</v>
      </c>
      <c r="Z953" s="25" t="e">
        <f t="shared" si="464"/>
        <v>#DIV/0!</v>
      </c>
      <c r="AA953" s="25" t="e">
        <f t="shared" si="464"/>
        <v>#DIV/0!</v>
      </c>
      <c r="AB953" s="25" t="e">
        <f t="shared" si="464"/>
        <v>#DIV/0!</v>
      </c>
      <c r="AC953" s="25" t="e">
        <f t="shared" si="464"/>
        <v>#DIV/0!</v>
      </c>
      <c r="AD953" s="25" t="e">
        <f t="shared" si="465"/>
        <v>#DIV/0!</v>
      </c>
      <c r="AE953" s="25" t="e">
        <f t="shared" si="465"/>
        <v>#DIV/0!</v>
      </c>
      <c r="AF953" s="25" t="e">
        <f t="shared" si="466"/>
        <v>#DIV/0!</v>
      </c>
      <c r="AG953" s="25" t="e">
        <f t="shared" si="466"/>
        <v>#DIV/0!</v>
      </c>
    </row>
    <row r="954" spans="1:33" x14ac:dyDescent="0.25">
      <c r="A954" s="1">
        <f>'Тулуз-Пьерон'!A958</f>
        <v>0</v>
      </c>
      <c r="B954" s="1" t="e">
        <f>AVERAGE('Тулуз-Пьерон'!H958:Q958)</f>
        <v>#DIV/0!</v>
      </c>
      <c r="C954" s="1" t="e">
        <f>AVERAGE('Тулуз-Пьерон'!R958:AA958)</f>
        <v>#DIV/0!</v>
      </c>
      <c r="D954" s="26" t="e">
        <f t="shared" si="438"/>
        <v>#DIV/0!</v>
      </c>
      <c r="E954" s="26" t="e">
        <f>STDEV('Тулуз-Пьерон'!H958:Q958)</f>
        <v>#DIV/0!</v>
      </c>
      <c r="F954" s="26" t="e">
        <f>STDEV('Тулуз-Пьерон'!R958:AA958)</f>
        <v>#DIV/0!</v>
      </c>
      <c r="G954" s="26" t="e">
        <f>SQRT(RSQ('Тулуз-Пьерон'!H958:Q958,'Тулуз-Пьерон'!R958:AA958))</f>
        <v>#DIV/0!</v>
      </c>
      <c r="J954" s="25" t="e">
        <f t="shared" si="439"/>
        <v>#DIV/0!</v>
      </c>
      <c r="K954" s="25" t="e">
        <f t="shared" si="440"/>
        <v>#DIV/0!</v>
      </c>
      <c r="L954" s="25" t="e">
        <f t="shared" si="441"/>
        <v>#DIV/0!</v>
      </c>
      <c r="M954" s="25" t="e">
        <f t="shared" si="462"/>
        <v>#DIV/0!</v>
      </c>
      <c r="N954" s="25" t="e">
        <f t="shared" si="462"/>
        <v>#DIV/0!</v>
      </c>
      <c r="O954" s="25" t="e">
        <f t="shared" si="442"/>
        <v>#DIV/0!</v>
      </c>
      <c r="P954" s="25" t="e">
        <f t="shared" si="443"/>
        <v>#DIV/0!</v>
      </c>
      <c r="Q954" s="25" t="e">
        <f t="shared" si="444"/>
        <v>#DIV/0!</v>
      </c>
      <c r="R954" s="25" t="e">
        <f t="shared" si="445"/>
        <v>#DIV/0!</v>
      </c>
      <c r="S954" s="25" t="e">
        <f t="shared" si="446"/>
        <v>#DIV/0!</v>
      </c>
      <c r="T954" s="25" t="e">
        <f t="shared" si="447"/>
        <v>#DIV/0!</v>
      </c>
      <c r="U954" s="25" t="e">
        <f t="shared" si="448"/>
        <v>#DIV/0!</v>
      </c>
      <c r="V954" s="25" t="e">
        <f t="shared" si="463"/>
        <v>#DIV/0!</v>
      </c>
      <c r="W954" s="25" t="e">
        <f t="shared" si="463"/>
        <v>#DIV/0!</v>
      </c>
      <c r="X954" s="25" t="e">
        <f t="shared" si="449"/>
        <v>#DIV/0!</v>
      </c>
      <c r="Y954" s="25" t="e">
        <f t="shared" si="464"/>
        <v>#DIV/0!</v>
      </c>
      <c r="Z954" s="25" t="e">
        <f t="shared" si="464"/>
        <v>#DIV/0!</v>
      </c>
      <c r="AA954" s="25" t="e">
        <f t="shared" si="464"/>
        <v>#DIV/0!</v>
      </c>
      <c r="AB954" s="25" t="e">
        <f t="shared" si="464"/>
        <v>#DIV/0!</v>
      </c>
      <c r="AC954" s="25" t="e">
        <f t="shared" si="464"/>
        <v>#DIV/0!</v>
      </c>
      <c r="AD954" s="25" t="e">
        <f t="shared" si="465"/>
        <v>#DIV/0!</v>
      </c>
      <c r="AE954" s="25" t="e">
        <f t="shared" si="465"/>
        <v>#DIV/0!</v>
      </c>
      <c r="AF954" s="25" t="e">
        <f t="shared" si="466"/>
        <v>#DIV/0!</v>
      </c>
      <c r="AG954" s="25" t="e">
        <f t="shared" si="466"/>
        <v>#DIV/0!</v>
      </c>
    </row>
    <row r="955" spans="1:33" x14ac:dyDescent="0.25">
      <c r="A955" s="1">
        <f>'Тулуз-Пьерон'!A959</f>
        <v>0</v>
      </c>
      <c r="B955" s="1" t="e">
        <f>AVERAGE('Тулуз-Пьерон'!H959:Q959)</f>
        <v>#DIV/0!</v>
      </c>
      <c r="C955" s="1" t="e">
        <f>AVERAGE('Тулуз-Пьерон'!R959:AA959)</f>
        <v>#DIV/0!</v>
      </c>
      <c r="D955" s="26" t="e">
        <f t="shared" si="438"/>
        <v>#DIV/0!</v>
      </c>
      <c r="E955" s="26" t="e">
        <f>STDEV('Тулуз-Пьерон'!H959:Q959)</f>
        <v>#DIV/0!</v>
      </c>
      <c r="F955" s="26" t="e">
        <f>STDEV('Тулуз-Пьерон'!R959:AA959)</f>
        <v>#DIV/0!</v>
      </c>
      <c r="G955" s="26" t="e">
        <f>SQRT(RSQ('Тулуз-Пьерон'!H959:Q959,'Тулуз-Пьерон'!R959:AA959))</f>
        <v>#DIV/0!</v>
      </c>
      <c r="J955" s="25" t="e">
        <f t="shared" si="439"/>
        <v>#DIV/0!</v>
      </c>
      <c r="K955" s="25" t="e">
        <f t="shared" si="440"/>
        <v>#DIV/0!</v>
      </c>
      <c r="L955" s="25" t="e">
        <f t="shared" si="441"/>
        <v>#DIV/0!</v>
      </c>
      <c r="M955" s="25" t="e">
        <f t="shared" si="462"/>
        <v>#DIV/0!</v>
      </c>
      <c r="N955" s="25" t="e">
        <f t="shared" si="462"/>
        <v>#DIV/0!</v>
      </c>
      <c r="O955" s="25" t="e">
        <f t="shared" si="442"/>
        <v>#DIV/0!</v>
      </c>
      <c r="P955" s="25" t="e">
        <f t="shared" si="443"/>
        <v>#DIV/0!</v>
      </c>
      <c r="Q955" s="25" t="e">
        <f t="shared" si="444"/>
        <v>#DIV/0!</v>
      </c>
      <c r="R955" s="25" t="e">
        <f t="shared" si="445"/>
        <v>#DIV/0!</v>
      </c>
      <c r="S955" s="25" t="e">
        <f t="shared" si="446"/>
        <v>#DIV/0!</v>
      </c>
      <c r="T955" s="25" t="e">
        <f t="shared" si="447"/>
        <v>#DIV/0!</v>
      </c>
      <c r="U955" s="25" t="e">
        <f t="shared" si="448"/>
        <v>#DIV/0!</v>
      </c>
      <c r="V955" s="25" t="e">
        <f t="shared" si="463"/>
        <v>#DIV/0!</v>
      </c>
      <c r="W955" s="25" t="e">
        <f t="shared" si="463"/>
        <v>#DIV/0!</v>
      </c>
      <c r="X955" s="25" t="e">
        <f t="shared" si="449"/>
        <v>#DIV/0!</v>
      </c>
      <c r="Y955" s="25" t="e">
        <f t="shared" si="464"/>
        <v>#DIV/0!</v>
      </c>
      <c r="Z955" s="25" t="e">
        <f t="shared" si="464"/>
        <v>#DIV/0!</v>
      </c>
      <c r="AA955" s="25" t="e">
        <f t="shared" si="464"/>
        <v>#DIV/0!</v>
      </c>
      <c r="AB955" s="25" t="e">
        <f t="shared" si="464"/>
        <v>#DIV/0!</v>
      </c>
      <c r="AC955" s="25" t="e">
        <f t="shared" si="464"/>
        <v>#DIV/0!</v>
      </c>
      <c r="AD955" s="25" t="e">
        <f t="shared" si="465"/>
        <v>#DIV/0!</v>
      </c>
      <c r="AE955" s="25" t="e">
        <f t="shared" si="465"/>
        <v>#DIV/0!</v>
      </c>
      <c r="AF955" s="25" t="e">
        <f t="shared" si="466"/>
        <v>#DIV/0!</v>
      </c>
      <c r="AG955" s="25" t="e">
        <f t="shared" si="466"/>
        <v>#DIV/0!</v>
      </c>
    </row>
    <row r="956" spans="1:33" x14ac:dyDescent="0.25">
      <c r="A956" s="1">
        <f>'Тулуз-Пьерон'!A960</f>
        <v>0</v>
      </c>
      <c r="B956" s="1" t="e">
        <f>AVERAGE('Тулуз-Пьерон'!H960:Q960)</f>
        <v>#DIV/0!</v>
      </c>
      <c r="C956" s="1" t="e">
        <f>AVERAGE('Тулуз-Пьерон'!R960:AA960)</f>
        <v>#DIV/0!</v>
      </c>
      <c r="D956" s="26" t="e">
        <f t="shared" si="438"/>
        <v>#DIV/0!</v>
      </c>
      <c r="E956" s="26" t="e">
        <f>STDEV('Тулуз-Пьерон'!H960:Q960)</f>
        <v>#DIV/0!</v>
      </c>
      <c r="F956" s="26" t="e">
        <f>STDEV('Тулуз-Пьерон'!R960:AA960)</f>
        <v>#DIV/0!</v>
      </c>
      <c r="G956" s="26" t="e">
        <f>SQRT(RSQ('Тулуз-Пьерон'!H960:Q960,'Тулуз-Пьерон'!R960:AA960))</f>
        <v>#DIV/0!</v>
      </c>
      <c r="J956" s="25" t="e">
        <f t="shared" si="439"/>
        <v>#DIV/0!</v>
      </c>
      <c r="K956" s="25" t="e">
        <f t="shared" si="440"/>
        <v>#DIV/0!</v>
      </c>
      <c r="L956" s="25" t="e">
        <f t="shared" si="441"/>
        <v>#DIV/0!</v>
      </c>
      <c r="M956" s="25" t="e">
        <f t="shared" si="462"/>
        <v>#DIV/0!</v>
      </c>
      <c r="N956" s="25" t="e">
        <f t="shared" si="462"/>
        <v>#DIV/0!</v>
      </c>
      <c r="O956" s="25" t="e">
        <f t="shared" si="442"/>
        <v>#DIV/0!</v>
      </c>
      <c r="P956" s="25" t="e">
        <f t="shared" si="443"/>
        <v>#DIV/0!</v>
      </c>
      <c r="Q956" s="25" t="e">
        <f t="shared" si="444"/>
        <v>#DIV/0!</v>
      </c>
      <c r="R956" s="25" t="e">
        <f t="shared" si="445"/>
        <v>#DIV/0!</v>
      </c>
      <c r="S956" s="25" t="e">
        <f t="shared" si="446"/>
        <v>#DIV/0!</v>
      </c>
      <c r="T956" s="25" t="e">
        <f t="shared" si="447"/>
        <v>#DIV/0!</v>
      </c>
      <c r="U956" s="25" t="e">
        <f t="shared" si="448"/>
        <v>#DIV/0!</v>
      </c>
      <c r="V956" s="25" t="e">
        <f t="shared" si="463"/>
        <v>#DIV/0!</v>
      </c>
      <c r="W956" s="25" t="e">
        <f t="shared" si="463"/>
        <v>#DIV/0!</v>
      </c>
      <c r="X956" s="25" t="e">
        <f t="shared" si="449"/>
        <v>#DIV/0!</v>
      </c>
      <c r="Y956" s="25" t="e">
        <f t="shared" si="464"/>
        <v>#DIV/0!</v>
      </c>
      <c r="Z956" s="25" t="e">
        <f t="shared" si="464"/>
        <v>#DIV/0!</v>
      </c>
      <c r="AA956" s="25" t="e">
        <f t="shared" si="464"/>
        <v>#DIV/0!</v>
      </c>
      <c r="AB956" s="25" t="e">
        <f t="shared" si="464"/>
        <v>#DIV/0!</v>
      </c>
      <c r="AC956" s="25" t="e">
        <f t="shared" si="464"/>
        <v>#DIV/0!</v>
      </c>
      <c r="AD956" s="25" t="e">
        <f t="shared" si="465"/>
        <v>#DIV/0!</v>
      </c>
      <c r="AE956" s="25" t="e">
        <f t="shared" si="465"/>
        <v>#DIV/0!</v>
      </c>
      <c r="AF956" s="25" t="e">
        <f t="shared" si="466"/>
        <v>#DIV/0!</v>
      </c>
      <c r="AG956" s="25" t="e">
        <f t="shared" si="466"/>
        <v>#DIV/0!</v>
      </c>
    </row>
    <row r="957" spans="1:33" x14ac:dyDescent="0.25">
      <c r="A957" s="1">
        <f>'Тулуз-Пьерон'!A961</f>
        <v>0</v>
      </c>
      <c r="B957" s="1" t="e">
        <f>AVERAGE('Тулуз-Пьерон'!H961:Q961)</f>
        <v>#DIV/0!</v>
      </c>
      <c r="C957" s="1" t="e">
        <f>AVERAGE('Тулуз-Пьерон'!R961:AA961)</f>
        <v>#DIV/0!</v>
      </c>
      <c r="D957" s="26" t="e">
        <f t="shared" si="438"/>
        <v>#DIV/0!</v>
      </c>
      <c r="E957" s="26" t="e">
        <f>STDEV('Тулуз-Пьерон'!H961:Q961)</f>
        <v>#DIV/0!</v>
      </c>
      <c r="F957" s="26" t="e">
        <f>STDEV('Тулуз-Пьерон'!R961:AA961)</f>
        <v>#DIV/0!</v>
      </c>
      <c r="G957" s="26" t="e">
        <f>SQRT(RSQ('Тулуз-Пьерон'!H961:Q961,'Тулуз-Пьерон'!R961:AA961))</f>
        <v>#DIV/0!</v>
      </c>
      <c r="J957" s="25" t="e">
        <f t="shared" si="439"/>
        <v>#DIV/0!</v>
      </c>
      <c r="K957" s="25" t="e">
        <f t="shared" si="440"/>
        <v>#DIV/0!</v>
      </c>
      <c r="L957" s="25" t="e">
        <f t="shared" si="441"/>
        <v>#DIV/0!</v>
      </c>
      <c r="M957" s="25" t="e">
        <f t="shared" si="462"/>
        <v>#DIV/0!</v>
      </c>
      <c r="N957" s="25" t="e">
        <f t="shared" si="462"/>
        <v>#DIV/0!</v>
      </c>
      <c r="O957" s="25" t="e">
        <f t="shared" si="442"/>
        <v>#DIV/0!</v>
      </c>
      <c r="P957" s="25" t="e">
        <f t="shared" si="443"/>
        <v>#DIV/0!</v>
      </c>
      <c r="Q957" s="25" t="e">
        <f t="shared" si="444"/>
        <v>#DIV/0!</v>
      </c>
      <c r="R957" s="25" t="e">
        <f t="shared" si="445"/>
        <v>#DIV/0!</v>
      </c>
      <c r="S957" s="25" t="e">
        <f t="shared" si="446"/>
        <v>#DIV/0!</v>
      </c>
      <c r="T957" s="25" t="e">
        <f t="shared" si="447"/>
        <v>#DIV/0!</v>
      </c>
      <c r="U957" s="25" t="e">
        <f t="shared" si="448"/>
        <v>#DIV/0!</v>
      </c>
      <c r="V957" s="25" t="e">
        <f t="shared" si="463"/>
        <v>#DIV/0!</v>
      </c>
      <c r="W957" s="25" t="e">
        <f t="shared" si="463"/>
        <v>#DIV/0!</v>
      </c>
      <c r="X957" s="25" t="e">
        <f t="shared" si="449"/>
        <v>#DIV/0!</v>
      </c>
      <c r="Y957" s="25" t="e">
        <f t="shared" si="464"/>
        <v>#DIV/0!</v>
      </c>
      <c r="Z957" s="25" t="e">
        <f t="shared" si="464"/>
        <v>#DIV/0!</v>
      </c>
      <c r="AA957" s="25" t="e">
        <f t="shared" si="464"/>
        <v>#DIV/0!</v>
      </c>
      <c r="AB957" s="25" t="e">
        <f t="shared" si="464"/>
        <v>#DIV/0!</v>
      </c>
      <c r="AC957" s="25" t="e">
        <f t="shared" si="464"/>
        <v>#DIV/0!</v>
      </c>
      <c r="AD957" s="25" t="e">
        <f t="shared" si="465"/>
        <v>#DIV/0!</v>
      </c>
      <c r="AE957" s="25" t="e">
        <f t="shared" si="465"/>
        <v>#DIV/0!</v>
      </c>
      <c r="AF957" s="25" t="e">
        <f t="shared" si="466"/>
        <v>#DIV/0!</v>
      </c>
      <c r="AG957" s="25" t="e">
        <f t="shared" si="466"/>
        <v>#DIV/0!</v>
      </c>
    </row>
    <row r="958" spans="1:33" x14ac:dyDescent="0.25">
      <c r="A958" s="1">
        <f>'Тулуз-Пьерон'!A962</f>
        <v>0</v>
      </c>
      <c r="B958" s="1" t="e">
        <f>AVERAGE('Тулуз-Пьерон'!H962:Q962)</f>
        <v>#DIV/0!</v>
      </c>
      <c r="C958" s="1" t="e">
        <f>AVERAGE('Тулуз-Пьерон'!R962:AA962)</f>
        <v>#DIV/0!</v>
      </c>
      <c r="D958" s="26" t="e">
        <f t="shared" si="438"/>
        <v>#DIV/0!</v>
      </c>
      <c r="E958" s="26" t="e">
        <f>STDEV('Тулуз-Пьерон'!H962:Q962)</f>
        <v>#DIV/0!</v>
      </c>
      <c r="F958" s="26" t="e">
        <f>STDEV('Тулуз-Пьерон'!R962:AA962)</f>
        <v>#DIV/0!</v>
      </c>
      <c r="G958" s="26" t="e">
        <f>SQRT(RSQ('Тулуз-Пьерон'!H962:Q962,'Тулуз-Пьерон'!R962:AA962))</f>
        <v>#DIV/0!</v>
      </c>
      <c r="J958" s="25" t="e">
        <f t="shared" si="439"/>
        <v>#DIV/0!</v>
      </c>
      <c r="K958" s="25" t="e">
        <f t="shared" si="440"/>
        <v>#DIV/0!</v>
      </c>
      <c r="L958" s="25" t="e">
        <f t="shared" si="441"/>
        <v>#DIV/0!</v>
      </c>
      <c r="M958" s="25" t="e">
        <f t="shared" si="462"/>
        <v>#DIV/0!</v>
      </c>
      <c r="N958" s="25" t="e">
        <f t="shared" si="462"/>
        <v>#DIV/0!</v>
      </c>
      <c r="O958" s="25" t="e">
        <f t="shared" si="442"/>
        <v>#DIV/0!</v>
      </c>
      <c r="P958" s="25" t="e">
        <f t="shared" si="443"/>
        <v>#DIV/0!</v>
      </c>
      <c r="Q958" s="25" t="e">
        <f t="shared" si="444"/>
        <v>#DIV/0!</v>
      </c>
      <c r="R958" s="25" t="e">
        <f t="shared" si="445"/>
        <v>#DIV/0!</v>
      </c>
      <c r="S958" s="25" t="e">
        <f t="shared" si="446"/>
        <v>#DIV/0!</v>
      </c>
      <c r="T958" s="25" t="e">
        <f t="shared" si="447"/>
        <v>#DIV/0!</v>
      </c>
      <c r="U958" s="25" t="e">
        <f t="shared" si="448"/>
        <v>#DIV/0!</v>
      </c>
      <c r="V958" s="25" t="e">
        <f t="shared" si="463"/>
        <v>#DIV/0!</v>
      </c>
      <c r="W958" s="25" t="e">
        <f t="shared" si="463"/>
        <v>#DIV/0!</v>
      </c>
      <c r="X958" s="25" t="e">
        <f t="shared" si="449"/>
        <v>#DIV/0!</v>
      </c>
      <c r="Y958" s="25" t="e">
        <f t="shared" si="464"/>
        <v>#DIV/0!</v>
      </c>
      <c r="Z958" s="25" t="e">
        <f t="shared" si="464"/>
        <v>#DIV/0!</v>
      </c>
      <c r="AA958" s="25" t="e">
        <f t="shared" si="464"/>
        <v>#DIV/0!</v>
      </c>
      <c r="AB958" s="25" t="e">
        <f t="shared" si="464"/>
        <v>#DIV/0!</v>
      </c>
      <c r="AC958" s="25" t="e">
        <f t="shared" si="464"/>
        <v>#DIV/0!</v>
      </c>
      <c r="AD958" s="25" t="e">
        <f t="shared" si="465"/>
        <v>#DIV/0!</v>
      </c>
      <c r="AE958" s="25" t="e">
        <f t="shared" si="465"/>
        <v>#DIV/0!</v>
      </c>
      <c r="AF958" s="25" t="e">
        <f t="shared" si="466"/>
        <v>#DIV/0!</v>
      </c>
      <c r="AG958" s="25" t="e">
        <f t="shared" si="466"/>
        <v>#DIV/0!</v>
      </c>
    </row>
    <row r="959" spans="1:33" x14ac:dyDescent="0.25">
      <c r="A959" s="1">
        <f>'Тулуз-Пьерон'!A963</f>
        <v>0</v>
      </c>
      <c r="B959" s="1" t="e">
        <f>AVERAGE('Тулуз-Пьерон'!H963:Q963)</f>
        <v>#DIV/0!</v>
      </c>
      <c r="C959" s="1" t="e">
        <f>AVERAGE('Тулуз-Пьерон'!R963:AA963)</f>
        <v>#DIV/0!</v>
      </c>
      <c r="D959" s="26" t="e">
        <f t="shared" si="438"/>
        <v>#DIV/0!</v>
      </c>
      <c r="E959" s="26" t="e">
        <f>STDEV('Тулуз-Пьерон'!H963:Q963)</f>
        <v>#DIV/0!</v>
      </c>
      <c r="F959" s="26" t="e">
        <f>STDEV('Тулуз-Пьерон'!R963:AA963)</f>
        <v>#DIV/0!</v>
      </c>
      <c r="G959" s="26" t="e">
        <f>SQRT(RSQ('Тулуз-Пьерон'!H963:Q963,'Тулуз-Пьерон'!R963:AA963))</f>
        <v>#DIV/0!</v>
      </c>
      <c r="J959" s="25" t="e">
        <f t="shared" si="439"/>
        <v>#DIV/0!</v>
      </c>
      <c r="K959" s="25" t="e">
        <f t="shared" si="440"/>
        <v>#DIV/0!</v>
      </c>
      <c r="L959" s="25" t="e">
        <f t="shared" si="441"/>
        <v>#DIV/0!</v>
      </c>
      <c r="M959" s="25" t="e">
        <f t="shared" si="462"/>
        <v>#DIV/0!</v>
      </c>
      <c r="N959" s="25" t="e">
        <f t="shared" si="462"/>
        <v>#DIV/0!</v>
      </c>
      <c r="O959" s="25" t="e">
        <f t="shared" si="442"/>
        <v>#DIV/0!</v>
      </c>
      <c r="P959" s="25" t="e">
        <f t="shared" si="443"/>
        <v>#DIV/0!</v>
      </c>
      <c r="Q959" s="25" t="e">
        <f t="shared" si="444"/>
        <v>#DIV/0!</v>
      </c>
      <c r="R959" s="25" t="e">
        <f t="shared" si="445"/>
        <v>#DIV/0!</v>
      </c>
      <c r="S959" s="25" t="e">
        <f t="shared" si="446"/>
        <v>#DIV/0!</v>
      </c>
      <c r="T959" s="25" t="e">
        <f t="shared" si="447"/>
        <v>#DIV/0!</v>
      </c>
      <c r="U959" s="25" t="e">
        <f t="shared" si="448"/>
        <v>#DIV/0!</v>
      </c>
      <c r="V959" s="25" t="e">
        <f t="shared" si="463"/>
        <v>#DIV/0!</v>
      </c>
      <c r="W959" s="25" t="e">
        <f t="shared" si="463"/>
        <v>#DIV/0!</v>
      </c>
      <c r="X959" s="25" t="e">
        <f t="shared" si="449"/>
        <v>#DIV/0!</v>
      </c>
      <c r="Y959" s="25" t="e">
        <f t="shared" si="464"/>
        <v>#DIV/0!</v>
      </c>
      <c r="Z959" s="25" t="e">
        <f t="shared" si="464"/>
        <v>#DIV/0!</v>
      </c>
      <c r="AA959" s="25" t="e">
        <f t="shared" si="464"/>
        <v>#DIV/0!</v>
      </c>
      <c r="AB959" s="25" t="e">
        <f t="shared" si="464"/>
        <v>#DIV/0!</v>
      </c>
      <c r="AC959" s="25" t="e">
        <f t="shared" si="464"/>
        <v>#DIV/0!</v>
      </c>
      <c r="AD959" s="25" t="e">
        <f t="shared" si="465"/>
        <v>#DIV/0!</v>
      </c>
      <c r="AE959" s="25" t="e">
        <f t="shared" si="465"/>
        <v>#DIV/0!</v>
      </c>
      <c r="AF959" s="25" t="e">
        <f t="shared" si="466"/>
        <v>#DIV/0!</v>
      </c>
      <c r="AG959" s="25" t="e">
        <f t="shared" si="466"/>
        <v>#DIV/0!</v>
      </c>
    </row>
    <row r="960" spans="1:33" x14ac:dyDescent="0.25">
      <c r="A960" s="1">
        <f>'Тулуз-Пьерон'!A964</f>
        <v>0</v>
      </c>
      <c r="B960" s="1" t="e">
        <f>AVERAGE('Тулуз-Пьерон'!H964:Q964)</f>
        <v>#DIV/0!</v>
      </c>
      <c r="C960" s="1" t="e">
        <f>AVERAGE('Тулуз-Пьерон'!R964:AA964)</f>
        <v>#DIV/0!</v>
      </c>
      <c r="D960" s="26" t="e">
        <f t="shared" si="438"/>
        <v>#DIV/0!</v>
      </c>
      <c r="E960" s="26" t="e">
        <f>STDEV('Тулуз-Пьерон'!H964:Q964)</f>
        <v>#DIV/0!</v>
      </c>
      <c r="F960" s="26" t="e">
        <f>STDEV('Тулуз-Пьерон'!R964:AA964)</f>
        <v>#DIV/0!</v>
      </c>
      <c r="G960" s="26" t="e">
        <f>SQRT(RSQ('Тулуз-Пьерон'!H964:Q964,'Тулуз-Пьерон'!R964:AA964))</f>
        <v>#DIV/0!</v>
      </c>
      <c r="J960" s="25" t="e">
        <f t="shared" si="439"/>
        <v>#DIV/0!</v>
      </c>
      <c r="K960" s="25" t="e">
        <f t="shared" si="440"/>
        <v>#DIV/0!</v>
      </c>
      <c r="L960" s="25" t="e">
        <f t="shared" si="441"/>
        <v>#DIV/0!</v>
      </c>
      <c r="M960" s="25" t="e">
        <f t="shared" si="462"/>
        <v>#DIV/0!</v>
      </c>
      <c r="N960" s="25" t="e">
        <f t="shared" si="462"/>
        <v>#DIV/0!</v>
      </c>
      <c r="O960" s="25" t="e">
        <f t="shared" si="442"/>
        <v>#DIV/0!</v>
      </c>
      <c r="P960" s="25" t="e">
        <f t="shared" si="443"/>
        <v>#DIV/0!</v>
      </c>
      <c r="Q960" s="25" t="e">
        <f t="shared" si="444"/>
        <v>#DIV/0!</v>
      </c>
      <c r="R960" s="25" t="e">
        <f t="shared" si="445"/>
        <v>#DIV/0!</v>
      </c>
      <c r="S960" s="25" t="e">
        <f t="shared" si="446"/>
        <v>#DIV/0!</v>
      </c>
      <c r="T960" s="25" t="e">
        <f t="shared" si="447"/>
        <v>#DIV/0!</v>
      </c>
      <c r="U960" s="25" t="e">
        <f t="shared" si="448"/>
        <v>#DIV/0!</v>
      </c>
      <c r="V960" s="25" t="e">
        <f t="shared" si="463"/>
        <v>#DIV/0!</v>
      </c>
      <c r="W960" s="25" t="e">
        <f t="shared" si="463"/>
        <v>#DIV/0!</v>
      </c>
      <c r="X960" s="25" t="e">
        <f t="shared" si="449"/>
        <v>#DIV/0!</v>
      </c>
      <c r="Y960" s="25" t="e">
        <f t="shared" si="464"/>
        <v>#DIV/0!</v>
      </c>
      <c r="Z960" s="25" t="e">
        <f t="shared" si="464"/>
        <v>#DIV/0!</v>
      </c>
      <c r="AA960" s="25" t="e">
        <f t="shared" si="464"/>
        <v>#DIV/0!</v>
      </c>
      <c r="AB960" s="25" t="e">
        <f t="shared" si="464"/>
        <v>#DIV/0!</v>
      </c>
      <c r="AC960" s="25" t="e">
        <f t="shared" si="464"/>
        <v>#DIV/0!</v>
      </c>
      <c r="AD960" s="25" t="e">
        <f t="shared" si="465"/>
        <v>#DIV/0!</v>
      </c>
      <c r="AE960" s="25" t="e">
        <f t="shared" si="465"/>
        <v>#DIV/0!</v>
      </c>
      <c r="AF960" s="25" t="e">
        <f t="shared" si="466"/>
        <v>#DIV/0!</v>
      </c>
      <c r="AG960" s="25" t="e">
        <f t="shared" si="466"/>
        <v>#DIV/0!</v>
      </c>
    </row>
    <row r="961" spans="1:33" x14ac:dyDescent="0.25">
      <c r="A961" s="1">
        <f>'Тулуз-Пьерон'!A965</f>
        <v>0</v>
      </c>
      <c r="B961" s="1" t="e">
        <f>AVERAGE('Тулуз-Пьерон'!H965:Q965)</f>
        <v>#DIV/0!</v>
      </c>
      <c r="C961" s="1" t="e">
        <f>AVERAGE('Тулуз-Пьерон'!R965:AA965)</f>
        <v>#DIV/0!</v>
      </c>
      <c r="D961" s="26" t="e">
        <f t="shared" si="438"/>
        <v>#DIV/0!</v>
      </c>
      <c r="E961" s="26" t="e">
        <f>STDEV('Тулуз-Пьерон'!H965:Q965)</f>
        <v>#DIV/0!</v>
      </c>
      <c r="F961" s="26" t="e">
        <f>STDEV('Тулуз-Пьерон'!R965:AA965)</f>
        <v>#DIV/0!</v>
      </c>
      <c r="G961" s="26" t="e">
        <f>SQRT(RSQ('Тулуз-Пьерон'!H965:Q965,'Тулуз-Пьерон'!R965:AA965))</f>
        <v>#DIV/0!</v>
      </c>
      <c r="J961" s="25" t="e">
        <f t="shared" si="439"/>
        <v>#DIV/0!</v>
      </c>
      <c r="K961" s="25" t="e">
        <f t="shared" si="440"/>
        <v>#DIV/0!</v>
      </c>
      <c r="L961" s="25" t="e">
        <f t="shared" si="441"/>
        <v>#DIV/0!</v>
      </c>
      <c r="M961" s="25" t="e">
        <f t="shared" si="462"/>
        <v>#DIV/0!</v>
      </c>
      <c r="N961" s="25" t="e">
        <f t="shared" si="462"/>
        <v>#DIV/0!</v>
      </c>
      <c r="O961" s="25" t="e">
        <f t="shared" si="442"/>
        <v>#DIV/0!</v>
      </c>
      <c r="P961" s="25" t="e">
        <f t="shared" si="443"/>
        <v>#DIV/0!</v>
      </c>
      <c r="Q961" s="25" t="e">
        <f t="shared" si="444"/>
        <v>#DIV/0!</v>
      </c>
      <c r="R961" s="25" t="e">
        <f t="shared" si="445"/>
        <v>#DIV/0!</v>
      </c>
      <c r="S961" s="25" t="e">
        <f t="shared" si="446"/>
        <v>#DIV/0!</v>
      </c>
      <c r="T961" s="25" t="e">
        <f t="shared" si="447"/>
        <v>#DIV/0!</v>
      </c>
      <c r="U961" s="25" t="e">
        <f t="shared" si="448"/>
        <v>#DIV/0!</v>
      </c>
      <c r="V961" s="25" t="e">
        <f t="shared" si="463"/>
        <v>#DIV/0!</v>
      </c>
      <c r="W961" s="25" t="e">
        <f t="shared" si="463"/>
        <v>#DIV/0!</v>
      </c>
      <c r="X961" s="25" t="e">
        <f t="shared" si="449"/>
        <v>#DIV/0!</v>
      </c>
      <c r="Y961" s="25" t="e">
        <f t="shared" ref="Y961:AC970" si="467">IF(AND($D961&gt;0,$D961&lt;=0.89),"ПАТОЛОГИЯ",IF(AND($D961&gt;0.89,$D961&lt;=0.91),"Слабая",IF(AND($D961&gt;91,$D961&lt;=0.93),"Средняя",IF(AND($D961&gt;0.93,$D961&lt;=0.96),"Хорошая",IF(AND($D961&gt;0.96,$D961&lt;=1),"Высокая","ОШИБКА")))))</f>
        <v>#DIV/0!</v>
      </c>
      <c r="Z961" s="25" t="e">
        <f t="shared" si="467"/>
        <v>#DIV/0!</v>
      </c>
      <c r="AA961" s="25" t="e">
        <f t="shared" si="467"/>
        <v>#DIV/0!</v>
      </c>
      <c r="AB961" s="25" t="e">
        <f t="shared" si="467"/>
        <v>#DIV/0!</v>
      </c>
      <c r="AC961" s="25" t="e">
        <f t="shared" si="467"/>
        <v>#DIV/0!</v>
      </c>
      <c r="AD961" s="25" t="e">
        <f t="shared" si="465"/>
        <v>#DIV/0!</v>
      </c>
      <c r="AE961" s="25" t="e">
        <f t="shared" si="465"/>
        <v>#DIV/0!</v>
      </c>
      <c r="AF961" s="25" t="e">
        <f t="shared" si="466"/>
        <v>#DIV/0!</v>
      </c>
      <c r="AG961" s="25" t="e">
        <f t="shared" si="466"/>
        <v>#DIV/0!</v>
      </c>
    </row>
    <row r="962" spans="1:33" x14ac:dyDescent="0.25">
      <c r="A962" s="1">
        <f>'Тулуз-Пьерон'!A966</f>
        <v>0</v>
      </c>
      <c r="B962" s="1" t="e">
        <f>AVERAGE('Тулуз-Пьерон'!H966:Q966)</f>
        <v>#DIV/0!</v>
      </c>
      <c r="C962" s="1" t="e">
        <f>AVERAGE('Тулуз-Пьерон'!R966:AA966)</f>
        <v>#DIV/0!</v>
      </c>
      <c r="D962" s="26" t="e">
        <f t="shared" si="438"/>
        <v>#DIV/0!</v>
      </c>
      <c r="E962" s="26" t="e">
        <f>STDEV('Тулуз-Пьерон'!H966:Q966)</f>
        <v>#DIV/0!</v>
      </c>
      <c r="F962" s="26" t="e">
        <f>STDEV('Тулуз-Пьерон'!R966:AA966)</f>
        <v>#DIV/0!</v>
      </c>
      <c r="G962" s="26" t="e">
        <f>SQRT(RSQ('Тулуз-Пьерон'!H966:Q966,'Тулуз-Пьерон'!R966:AA966))</f>
        <v>#DIV/0!</v>
      </c>
      <c r="J962" s="25" t="e">
        <f t="shared" si="439"/>
        <v>#DIV/0!</v>
      </c>
      <c r="K962" s="25" t="e">
        <f t="shared" si="440"/>
        <v>#DIV/0!</v>
      </c>
      <c r="L962" s="25" t="e">
        <f t="shared" si="441"/>
        <v>#DIV/0!</v>
      </c>
      <c r="M962" s="25" t="e">
        <f t="shared" si="462"/>
        <v>#DIV/0!</v>
      </c>
      <c r="N962" s="25" t="e">
        <f t="shared" si="462"/>
        <v>#DIV/0!</v>
      </c>
      <c r="O962" s="25" t="e">
        <f t="shared" si="442"/>
        <v>#DIV/0!</v>
      </c>
      <c r="P962" s="25" t="e">
        <f t="shared" si="443"/>
        <v>#DIV/0!</v>
      </c>
      <c r="Q962" s="25" t="e">
        <f t="shared" si="444"/>
        <v>#DIV/0!</v>
      </c>
      <c r="R962" s="25" t="e">
        <f t="shared" si="445"/>
        <v>#DIV/0!</v>
      </c>
      <c r="S962" s="25" t="e">
        <f t="shared" si="446"/>
        <v>#DIV/0!</v>
      </c>
      <c r="T962" s="25" t="e">
        <f t="shared" si="447"/>
        <v>#DIV/0!</v>
      </c>
      <c r="U962" s="25" t="e">
        <f t="shared" si="448"/>
        <v>#DIV/0!</v>
      </c>
      <c r="V962" s="25" t="e">
        <f t="shared" si="463"/>
        <v>#DIV/0!</v>
      </c>
      <c r="W962" s="25" t="e">
        <f t="shared" si="463"/>
        <v>#DIV/0!</v>
      </c>
      <c r="X962" s="25" t="e">
        <f t="shared" si="449"/>
        <v>#DIV/0!</v>
      </c>
      <c r="Y962" s="25" t="e">
        <f t="shared" si="467"/>
        <v>#DIV/0!</v>
      </c>
      <c r="Z962" s="25" t="e">
        <f t="shared" si="467"/>
        <v>#DIV/0!</v>
      </c>
      <c r="AA962" s="25" t="e">
        <f t="shared" si="467"/>
        <v>#DIV/0!</v>
      </c>
      <c r="AB962" s="25" t="e">
        <f t="shared" si="467"/>
        <v>#DIV/0!</v>
      </c>
      <c r="AC962" s="25" t="e">
        <f t="shared" si="467"/>
        <v>#DIV/0!</v>
      </c>
      <c r="AD962" s="25" t="e">
        <f t="shared" si="465"/>
        <v>#DIV/0!</v>
      </c>
      <c r="AE962" s="25" t="e">
        <f t="shared" si="465"/>
        <v>#DIV/0!</v>
      </c>
      <c r="AF962" s="25" t="e">
        <f t="shared" si="466"/>
        <v>#DIV/0!</v>
      </c>
      <c r="AG962" s="25" t="e">
        <f t="shared" si="466"/>
        <v>#DIV/0!</v>
      </c>
    </row>
    <row r="963" spans="1:33" x14ac:dyDescent="0.25">
      <c r="A963" s="1">
        <f>'Тулуз-Пьерон'!A967</f>
        <v>0</v>
      </c>
      <c r="B963" s="1" t="e">
        <f>AVERAGE('Тулуз-Пьерон'!H967:Q967)</f>
        <v>#DIV/0!</v>
      </c>
      <c r="C963" s="1" t="e">
        <f>AVERAGE('Тулуз-Пьерон'!R967:AA967)</f>
        <v>#DIV/0!</v>
      </c>
      <c r="D963" s="26" t="e">
        <f t="shared" si="438"/>
        <v>#DIV/0!</v>
      </c>
      <c r="E963" s="26" t="e">
        <f>STDEV('Тулуз-Пьерон'!H967:Q967)</f>
        <v>#DIV/0!</v>
      </c>
      <c r="F963" s="26" t="e">
        <f>STDEV('Тулуз-Пьерон'!R967:AA967)</f>
        <v>#DIV/0!</v>
      </c>
      <c r="G963" s="26" t="e">
        <f>SQRT(RSQ('Тулуз-Пьерон'!H967:Q967,'Тулуз-Пьерон'!R967:AA967))</f>
        <v>#DIV/0!</v>
      </c>
      <c r="J963" s="25" t="e">
        <f t="shared" si="439"/>
        <v>#DIV/0!</v>
      </c>
      <c r="K963" s="25" t="e">
        <f t="shared" si="440"/>
        <v>#DIV/0!</v>
      </c>
      <c r="L963" s="25" t="e">
        <f t="shared" si="441"/>
        <v>#DIV/0!</v>
      </c>
      <c r="M963" s="25" t="e">
        <f t="shared" si="462"/>
        <v>#DIV/0!</v>
      </c>
      <c r="N963" s="25" t="e">
        <f t="shared" si="462"/>
        <v>#DIV/0!</v>
      </c>
      <c r="O963" s="25" t="e">
        <f t="shared" si="442"/>
        <v>#DIV/0!</v>
      </c>
      <c r="P963" s="25" t="e">
        <f t="shared" si="443"/>
        <v>#DIV/0!</v>
      </c>
      <c r="Q963" s="25" t="e">
        <f t="shared" si="444"/>
        <v>#DIV/0!</v>
      </c>
      <c r="R963" s="25" t="e">
        <f t="shared" si="445"/>
        <v>#DIV/0!</v>
      </c>
      <c r="S963" s="25" t="e">
        <f t="shared" si="446"/>
        <v>#DIV/0!</v>
      </c>
      <c r="T963" s="25" t="e">
        <f t="shared" si="447"/>
        <v>#DIV/0!</v>
      </c>
      <c r="U963" s="25" t="e">
        <f t="shared" si="448"/>
        <v>#DIV/0!</v>
      </c>
      <c r="V963" s="25" t="e">
        <f t="shared" si="463"/>
        <v>#DIV/0!</v>
      </c>
      <c r="W963" s="25" t="e">
        <f t="shared" si="463"/>
        <v>#DIV/0!</v>
      </c>
      <c r="X963" s="25" t="e">
        <f t="shared" si="449"/>
        <v>#DIV/0!</v>
      </c>
      <c r="Y963" s="25" t="e">
        <f t="shared" si="467"/>
        <v>#DIV/0!</v>
      </c>
      <c r="Z963" s="25" t="e">
        <f t="shared" si="467"/>
        <v>#DIV/0!</v>
      </c>
      <c r="AA963" s="25" t="e">
        <f t="shared" si="467"/>
        <v>#DIV/0!</v>
      </c>
      <c r="AB963" s="25" t="e">
        <f t="shared" si="467"/>
        <v>#DIV/0!</v>
      </c>
      <c r="AC963" s="25" t="e">
        <f t="shared" si="467"/>
        <v>#DIV/0!</v>
      </c>
      <c r="AD963" s="25" t="e">
        <f t="shared" si="465"/>
        <v>#DIV/0!</v>
      </c>
      <c r="AE963" s="25" t="e">
        <f t="shared" si="465"/>
        <v>#DIV/0!</v>
      </c>
      <c r="AF963" s="25" t="e">
        <f t="shared" si="466"/>
        <v>#DIV/0!</v>
      </c>
      <c r="AG963" s="25" t="e">
        <f t="shared" si="466"/>
        <v>#DIV/0!</v>
      </c>
    </row>
    <row r="964" spans="1:33" x14ac:dyDescent="0.25">
      <c r="A964" s="1">
        <f>'Тулуз-Пьерон'!A968</f>
        <v>0</v>
      </c>
      <c r="B964" s="1" t="e">
        <f>AVERAGE('Тулуз-Пьерон'!H968:Q968)</f>
        <v>#DIV/0!</v>
      </c>
      <c r="C964" s="1" t="e">
        <f>AVERAGE('Тулуз-Пьерон'!R968:AA968)</f>
        <v>#DIV/0!</v>
      </c>
      <c r="D964" s="26" t="e">
        <f t="shared" si="438"/>
        <v>#DIV/0!</v>
      </c>
      <c r="E964" s="26" t="e">
        <f>STDEV('Тулуз-Пьерон'!H968:Q968)</f>
        <v>#DIV/0!</v>
      </c>
      <c r="F964" s="26" t="e">
        <f>STDEV('Тулуз-Пьерон'!R968:AA968)</f>
        <v>#DIV/0!</v>
      </c>
      <c r="G964" s="26" t="e">
        <f>SQRT(RSQ('Тулуз-Пьерон'!H968:Q968,'Тулуз-Пьерон'!R968:AA968))</f>
        <v>#DIV/0!</v>
      </c>
      <c r="J964" s="25" t="e">
        <f t="shared" si="439"/>
        <v>#DIV/0!</v>
      </c>
      <c r="K964" s="25" t="e">
        <f t="shared" si="440"/>
        <v>#DIV/0!</v>
      </c>
      <c r="L964" s="25" t="e">
        <f t="shared" si="441"/>
        <v>#DIV/0!</v>
      </c>
      <c r="M964" s="25" t="e">
        <f t="shared" si="462"/>
        <v>#DIV/0!</v>
      </c>
      <c r="N964" s="25" t="e">
        <f t="shared" si="462"/>
        <v>#DIV/0!</v>
      </c>
      <c r="O964" s="25" t="e">
        <f t="shared" si="442"/>
        <v>#DIV/0!</v>
      </c>
      <c r="P964" s="25" t="e">
        <f t="shared" si="443"/>
        <v>#DIV/0!</v>
      </c>
      <c r="Q964" s="25" t="e">
        <f t="shared" si="444"/>
        <v>#DIV/0!</v>
      </c>
      <c r="R964" s="25" t="e">
        <f t="shared" si="445"/>
        <v>#DIV/0!</v>
      </c>
      <c r="S964" s="25" t="e">
        <f t="shared" si="446"/>
        <v>#DIV/0!</v>
      </c>
      <c r="T964" s="25" t="e">
        <f t="shared" si="447"/>
        <v>#DIV/0!</v>
      </c>
      <c r="U964" s="25" t="e">
        <f t="shared" si="448"/>
        <v>#DIV/0!</v>
      </c>
      <c r="V964" s="25" t="e">
        <f t="shared" si="463"/>
        <v>#DIV/0!</v>
      </c>
      <c r="W964" s="25" t="e">
        <f t="shared" si="463"/>
        <v>#DIV/0!</v>
      </c>
      <c r="X964" s="25" t="e">
        <f t="shared" si="449"/>
        <v>#DIV/0!</v>
      </c>
      <c r="Y964" s="25" t="e">
        <f t="shared" si="467"/>
        <v>#DIV/0!</v>
      </c>
      <c r="Z964" s="25" t="e">
        <f t="shared" si="467"/>
        <v>#DIV/0!</v>
      </c>
      <c r="AA964" s="25" t="e">
        <f t="shared" si="467"/>
        <v>#DIV/0!</v>
      </c>
      <c r="AB964" s="25" t="e">
        <f t="shared" si="467"/>
        <v>#DIV/0!</v>
      </c>
      <c r="AC964" s="25" t="e">
        <f t="shared" si="467"/>
        <v>#DIV/0!</v>
      </c>
      <c r="AD964" s="25" t="e">
        <f t="shared" si="465"/>
        <v>#DIV/0!</v>
      </c>
      <c r="AE964" s="25" t="e">
        <f t="shared" si="465"/>
        <v>#DIV/0!</v>
      </c>
      <c r="AF964" s="25" t="e">
        <f t="shared" si="466"/>
        <v>#DIV/0!</v>
      </c>
      <c r="AG964" s="25" t="e">
        <f t="shared" si="466"/>
        <v>#DIV/0!</v>
      </c>
    </row>
    <row r="965" spans="1:33" x14ac:dyDescent="0.25">
      <c r="A965" s="1">
        <f>'Тулуз-Пьерон'!A969</f>
        <v>0</v>
      </c>
      <c r="B965" s="1" t="e">
        <f>AVERAGE('Тулуз-Пьерон'!H969:Q969)</f>
        <v>#DIV/0!</v>
      </c>
      <c r="C965" s="1" t="e">
        <f>AVERAGE('Тулуз-Пьерон'!R969:AA969)</f>
        <v>#DIV/0!</v>
      </c>
      <c r="D965" s="26" t="e">
        <f t="shared" si="438"/>
        <v>#DIV/0!</v>
      </c>
      <c r="E965" s="26" t="e">
        <f>STDEV('Тулуз-Пьерон'!H969:Q969)</f>
        <v>#DIV/0!</v>
      </c>
      <c r="F965" s="26" t="e">
        <f>STDEV('Тулуз-Пьерон'!R969:AA969)</f>
        <v>#DIV/0!</v>
      </c>
      <c r="G965" s="26" t="e">
        <f>SQRT(RSQ('Тулуз-Пьерон'!H969:Q969,'Тулуз-Пьерон'!R969:AA969))</f>
        <v>#DIV/0!</v>
      </c>
      <c r="J965" s="25" t="e">
        <f t="shared" si="439"/>
        <v>#DIV/0!</v>
      </c>
      <c r="K965" s="25" t="e">
        <f t="shared" si="440"/>
        <v>#DIV/0!</v>
      </c>
      <c r="L965" s="25" t="e">
        <f t="shared" si="441"/>
        <v>#DIV/0!</v>
      </c>
      <c r="M965" s="25" t="e">
        <f t="shared" si="462"/>
        <v>#DIV/0!</v>
      </c>
      <c r="N965" s="25" t="e">
        <f t="shared" si="462"/>
        <v>#DIV/0!</v>
      </c>
      <c r="O965" s="25" t="e">
        <f t="shared" si="442"/>
        <v>#DIV/0!</v>
      </c>
      <c r="P965" s="25" t="e">
        <f t="shared" si="443"/>
        <v>#DIV/0!</v>
      </c>
      <c r="Q965" s="25" t="e">
        <f t="shared" si="444"/>
        <v>#DIV/0!</v>
      </c>
      <c r="R965" s="25" t="e">
        <f t="shared" si="445"/>
        <v>#DIV/0!</v>
      </c>
      <c r="S965" s="25" t="e">
        <f t="shared" si="446"/>
        <v>#DIV/0!</v>
      </c>
      <c r="T965" s="25" t="e">
        <f t="shared" si="447"/>
        <v>#DIV/0!</v>
      </c>
      <c r="U965" s="25" t="e">
        <f t="shared" si="448"/>
        <v>#DIV/0!</v>
      </c>
      <c r="V965" s="25" t="e">
        <f t="shared" si="463"/>
        <v>#DIV/0!</v>
      </c>
      <c r="W965" s="25" t="e">
        <f t="shared" si="463"/>
        <v>#DIV/0!</v>
      </c>
      <c r="X965" s="25" t="e">
        <f t="shared" si="449"/>
        <v>#DIV/0!</v>
      </c>
      <c r="Y965" s="25" t="e">
        <f t="shared" si="467"/>
        <v>#DIV/0!</v>
      </c>
      <c r="Z965" s="25" t="e">
        <f t="shared" si="467"/>
        <v>#DIV/0!</v>
      </c>
      <c r="AA965" s="25" t="e">
        <f t="shared" si="467"/>
        <v>#DIV/0!</v>
      </c>
      <c r="AB965" s="25" t="e">
        <f t="shared" si="467"/>
        <v>#DIV/0!</v>
      </c>
      <c r="AC965" s="25" t="e">
        <f t="shared" si="467"/>
        <v>#DIV/0!</v>
      </c>
      <c r="AD965" s="25" t="e">
        <f t="shared" si="465"/>
        <v>#DIV/0!</v>
      </c>
      <c r="AE965" s="25" t="e">
        <f t="shared" si="465"/>
        <v>#DIV/0!</v>
      </c>
      <c r="AF965" s="25" t="e">
        <f t="shared" si="466"/>
        <v>#DIV/0!</v>
      </c>
      <c r="AG965" s="25" t="e">
        <f t="shared" si="466"/>
        <v>#DIV/0!</v>
      </c>
    </row>
    <row r="966" spans="1:33" x14ac:dyDescent="0.25">
      <c r="A966" s="1">
        <f>'Тулуз-Пьерон'!A970</f>
        <v>0</v>
      </c>
      <c r="B966" s="1" t="e">
        <f>AVERAGE('Тулуз-Пьерон'!H970:Q970)</f>
        <v>#DIV/0!</v>
      </c>
      <c r="C966" s="1" t="e">
        <f>AVERAGE('Тулуз-Пьерон'!R970:AA970)</f>
        <v>#DIV/0!</v>
      </c>
      <c r="D966" s="26" t="e">
        <f t="shared" si="438"/>
        <v>#DIV/0!</v>
      </c>
      <c r="E966" s="26" t="e">
        <f>STDEV('Тулуз-Пьерон'!H970:Q970)</f>
        <v>#DIV/0!</v>
      </c>
      <c r="F966" s="26" t="e">
        <f>STDEV('Тулуз-Пьерон'!R970:AA970)</f>
        <v>#DIV/0!</v>
      </c>
      <c r="G966" s="26" t="e">
        <f>SQRT(RSQ('Тулуз-Пьерон'!H970:Q970,'Тулуз-Пьерон'!R970:AA970))</f>
        <v>#DIV/0!</v>
      </c>
      <c r="J966" s="25" t="e">
        <f t="shared" si="439"/>
        <v>#DIV/0!</v>
      </c>
      <c r="K966" s="25" t="e">
        <f t="shared" si="440"/>
        <v>#DIV/0!</v>
      </c>
      <c r="L966" s="25" t="e">
        <f t="shared" si="441"/>
        <v>#DIV/0!</v>
      </c>
      <c r="M966" s="25" t="e">
        <f t="shared" si="462"/>
        <v>#DIV/0!</v>
      </c>
      <c r="N966" s="25" t="e">
        <f t="shared" si="462"/>
        <v>#DIV/0!</v>
      </c>
      <c r="O966" s="25" t="e">
        <f t="shared" si="442"/>
        <v>#DIV/0!</v>
      </c>
      <c r="P966" s="25" t="e">
        <f t="shared" si="443"/>
        <v>#DIV/0!</v>
      </c>
      <c r="Q966" s="25" t="e">
        <f t="shared" si="444"/>
        <v>#DIV/0!</v>
      </c>
      <c r="R966" s="25" t="e">
        <f t="shared" si="445"/>
        <v>#DIV/0!</v>
      </c>
      <c r="S966" s="25" t="e">
        <f t="shared" si="446"/>
        <v>#DIV/0!</v>
      </c>
      <c r="T966" s="25" t="e">
        <f t="shared" si="447"/>
        <v>#DIV/0!</v>
      </c>
      <c r="U966" s="25" t="e">
        <f t="shared" si="448"/>
        <v>#DIV/0!</v>
      </c>
      <c r="V966" s="25" t="e">
        <f t="shared" si="463"/>
        <v>#DIV/0!</v>
      </c>
      <c r="W966" s="25" t="e">
        <f t="shared" si="463"/>
        <v>#DIV/0!</v>
      </c>
      <c r="X966" s="25" t="e">
        <f t="shared" si="449"/>
        <v>#DIV/0!</v>
      </c>
      <c r="Y966" s="25" t="e">
        <f t="shared" si="467"/>
        <v>#DIV/0!</v>
      </c>
      <c r="Z966" s="25" t="e">
        <f t="shared" si="467"/>
        <v>#DIV/0!</v>
      </c>
      <c r="AA966" s="25" t="e">
        <f t="shared" si="467"/>
        <v>#DIV/0!</v>
      </c>
      <c r="AB966" s="25" t="e">
        <f t="shared" si="467"/>
        <v>#DIV/0!</v>
      </c>
      <c r="AC966" s="25" t="e">
        <f t="shared" si="467"/>
        <v>#DIV/0!</v>
      </c>
      <c r="AD966" s="25" t="e">
        <f t="shared" si="465"/>
        <v>#DIV/0!</v>
      </c>
      <c r="AE966" s="25" t="e">
        <f t="shared" si="465"/>
        <v>#DIV/0!</v>
      </c>
      <c r="AF966" s="25" t="e">
        <f t="shared" si="466"/>
        <v>#DIV/0!</v>
      </c>
      <c r="AG966" s="25" t="e">
        <f t="shared" si="466"/>
        <v>#DIV/0!</v>
      </c>
    </row>
    <row r="967" spans="1:33" x14ac:dyDescent="0.25">
      <c r="A967" s="1">
        <f>'Тулуз-Пьерон'!A971</f>
        <v>0</v>
      </c>
      <c r="B967" s="1" t="e">
        <f>AVERAGE('Тулуз-Пьерон'!H971:Q971)</f>
        <v>#DIV/0!</v>
      </c>
      <c r="C967" s="1" t="e">
        <f>AVERAGE('Тулуз-Пьерон'!R971:AA971)</f>
        <v>#DIV/0!</v>
      </c>
      <c r="D967" s="26" t="e">
        <f t="shared" si="438"/>
        <v>#DIV/0!</v>
      </c>
      <c r="E967" s="26" t="e">
        <f>STDEV('Тулуз-Пьерон'!H971:Q971)</f>
        <v>#DIV/0!</v>
      </c>
      <c r="F967" s="26" t="e">
        <f>STDEV('Тулуз-Пьерон'!R971:AA971)</f>
        <v>#DIV/0!</v>
      </c>
      <c r="G967" s="26" t="e">
        <f>SQRT(RSQ('Тулуз-Пьерон'!H971:Q971,'Тулуз-Пьерон'!R971:AA971))</f>
        <v>#DIV/0!</v>
      </c>
      <c r="J967" s="25" t="e">
        <f t="shared" si="439"/>
        <v>#DIV/0!</v>
      </c>
      <c r="K967" s="25" t="e">
        <f t="shared" si="440"/>
        <v>#DIV/0!</v>
      </c>
      <c r="L967" s="25" t="e">
        <f t="shared" si="441"/>
        <v>#DIV/0!</v>
      </c>
      <c r="M967" s="25" t="e">
        <f t="shared" si="462"/>
        <v>#DIV/0!</v>
      </c>
      <c r="N967" s="25" t="e">
        <f t="shared" si="462"/>
        <v>#DIV/0!</v>
      </c>
      <c r="O967" s="25" t="e">
        <f t="shared" si="442"/>
        <v>#DIV/0!</v>
      </c>
      <c r="P967" s="25" t="e">
        <f t="shared" si="443"/>
        <v>#DIV/0!</v>
      </c>
      <c r="Q967" s="25" t="e">
        <f t="shared" si="444"/>
        <v>#DIV/0!</v>
      </c>
      <c r="R967" s="25" t="e">
        <f t="shared" si="445"/>
        <v>#DIV/0!</v>
      </c>
      <c r="S967" s="25" t="e">
        <f t="shared" si="446"/>
        <v>#DIV/0!</v>
      </c>
      <c r="T967" s="25" t="e">
        <f t="shared" si="447"/>
        <v>#DIV/0!</v>
      </c>
      <c r="U967" s="25" t="e">
        <f t="shared" si="448"/>
        <v>#DIV/0!</v>
      </c>
      <c r="V967" s="25" t="e">
        <f t="shared" si="463"/>
        <v>#DIV/0!</v>
      </c>
      <c r="W967" s="25" t="e">
        <f t="shared" si="463"/>
        <v>#DIV/0!</v>
      </c>
      <c r="X967" s="25" t="e">
        <f t="shared" si="449"/>
        <v>#DIV/0!</v>
      </c>
      <c r="Y967" s="25" t="e">
        <f t="shared" si="467"/>
        <v>#DIV/0!</v>
      </c>
      <c r="Z967" s="25" t="e">
        <f t="shared" si="467"/>
        <v>#DIV/0!</v>
      </c>
      <c r="AA967" s="25" t="e">
        <f t="shared" si="467"/>
        <v>#DIV/0!</v>
      </c>
      <c r="AB967" s="25" t="e">
        <f t="shared" si="467"/>
        <v>#DIV/0!</v>
      </c>
      <c r="AC967" s="25" t="e">
        <f t="shared" si="467"/>
        <v>#DIV/0!</v>
      </c>
      <c r="AD967" s="25" t="e">
        <f t="shared" si="465"/>
        <v>#DIV/0!</v>
      </c>
      <c r="AE967" s="25" t="e">
        <f t="shared" si="465"/>
        <v>#DIV/0!</v>
      </c>
      <c r="AF967" s="25" t="e">
        <f t="shared" si="466"/>
        <v>#DIV/0!</v>
      </c>
      <c r="AG967" s="25" t="e">
        <f t="shared" si="466"/>
        <v>#DIV/0!</v>
      </c>
    </row>
    <row r="968" spans="1:33" x14ac:dyDescent="0.25">
      <c r="A968" s="1">
        <f>'Тулуз-Пьерон'!A972</f>
        <v>0</v>
      </c>
      <c r="B968" s="1" t="e">
        <f>AVERAGE('Тулуз-Пьерон'!H972:Q972)</f>
        <v>#DIV/0!</v>
      </c>
      <c r="C968" s="1" t="e">
        <f>AVERAGE('Тулуз-Пьерон'!R972:AA972)</f>
        <v>#DIV/0!</v>
      </c>
      <c r="D968" s="26" t="e">
        <f t="shared" si="438"/>
        <v>#DIV/0!</v>
      </c>
      <c r="E968" s="26" t="e">
        <f>STDEV('Тулуз-Пьерон'!H972:Q972)</f>
        <v>#DIV/0!</v>
      </c>
      <c r="F968" s="26" t="e">
        <f>STDEV('Тулуз-Пьерон'!R972:AA972)</f>
        <v>#DIV/0!</v>
      </c>
      <c r="G968" s="26" t="e">
        <f>SQRT(RSQ('Тулуз-Пьерон'!H972:Q972,'Тулуз-Пьерон'!R972:AA972))</f>
        <v>#DIV/0!</v>
      </c>
      <c r="J968" s="25" t="e">
        <f t="shared" si="439"/>
        <v>#DIV/0!</v>
      </c>
      <c r="K968" s="25" t="e">
        <f t="shared" si="440"/>
        <v>#DIV/0!</v>
      </c>
      <c r="L968" s="25" t="e">
        <f t="shared" si="441"/>
        <v>#DIV/0!</v>
      </c>
      <c r="M968" s="25" t="e">
        <f t="shared" si="462"/>
        <v>#DIV/0!</v>
      </c>
      <c r="N968" s="25" t="e">
        <f t="shared" si="462"/>
        <v>#DIV/0!</v>
      </c>
      <c r="O968" s="25" t="e">
        <f t="shared" si="442"/>
        <v>#DIV/0!</v>
      </c>
      <c r="P968" s="25" t="e">
        <f t="shared" si="443"/>
        <v>#DIV/0!</v>
      </c>
      <c r="Q968" s="25" t="e">
        <f t="shared" si="444"/>
        <v>#DIV/0!</v>
      </c>
      <c r="R968" s="25" t="e">
        <f t="shared" si="445"/>
        <v>#DIV/0!</v>
      </c>
      <c r="S968" s="25" t="e">
        <f t="shared" si="446"/>
        <v>#DIV/0!</v>
      </c>
      <c r="T968" s="25" t="e">
        <f t="shared" si="447"/>
        <v>#DIV/0!</v>
      </c>
      <c r="U968" s="25" t="e">
        <f t="shared" si="448"/>
        <v>#DIV/0!</v>
      </c>
      <c r="V968" s="25" t="e">
        <f t="shared" si="463"/>
        <v>#DIV/0!</v>
      </c>
      <c r="W968" s="25" t="e">
        <f t="shared" si="463"/>
        <v>#DIV/0!</v>
      </c>
      <c r="X968" s="25" t="e">
        <f t="shared" si="449"/>
        <v>#DIV/0!</v>
      </c>
      <c r="Y968" s="25" t="e">
        <f t="shared" si="467"/>
        <v>#DIV/0!</v>
      </c>
      <c r="Z968" s="25" t="e">
        <f t="shared" si="467"/>
        <v>#DIV/0!</v>
      </c>
      <c r="AA968" s="25" t="e">
        <f t="shared" si="467"/>
        <v>#DIV/0!</v>
      </c>
      <c r="AB968" s="25" t="e">
        <f t="shared" si="467"/>
        <v>#DIV/0!</v>
      </c>
      <c r="AC968" s="25" t="e">
        <f t="shared" si="467"/>
        <v>#DIV/0!</v>
      </c>
      <c r="AD968" s="25" t="e">
        <f t="shared" si="465"/>
        <v>#DIV/0!</v>
      </c>
      <c r="AE968" s="25" t="e">
        <f t="shared" si="465"/>
        <v>#DIV/0!</v>
      </c>
      <c r="AF968" s="25" t="e">
        <f t="shared" si="466"/>
        <v>#DIV/0!</v>
      </c>
      <c r="AG968" s="25" t="e">
        <f t="shared" si="466"/>
        <v>#DIV/0!</v>
      </c>
    </row>
    <row r="969" spans="1:33" x14ac:dyDescent="0.25">
      <c r="A969" s="1">
        <f>'Тулуз-Пьерон'!A973</f>
        <v>0</v>
      </c>
      <c r="B969" s="1" t="e">
        <f>AVERAGE('Тулуз-Пьерон'!H973:Q973)</f>
        <v>#DIV/0!</v>
      </c>
      <c r="C969" s="1" t="e">
        <f>AVERAGE('Тулуз-Пьерон'!R973:AA973)</f>
        <v>#DIV/0!</v>
      </c>
      <c r="D969" s="26" t="e">
        <f t="shared" si="438"/>
        <v>#DIV/0!</v>
      </c>
      <c r="E969" s="26" t="e">
        <f>STDEV('Тулуз-Пьерон'!H973:Q973)</f>
        <v>#DIV/0!</v>
      </c>
      <c r="F969" s="26" t="e">
        <f>STDEV('Тулуз-Пьерон'!R973:AA973)</f>
        <v>#DIV/0!</v>
      </c>
      <c r="G969" s="26" t="e">
        <f>SQRT(RSQ('Тулуз-Пьерон'!H973:Q973,'Тулуз-Пьерон'!R973:AA973))</f>
        <v>#DIV/0!</v>
      </c>
      <c r="J969" s="25" t="e">
        <f t="shared" si="439"/>
        <v>#DIV/0!</v>
      </c>
      <c r="K969" s="25" t="e">
        <f t="shared" si="440"/>
        <v>#DIV/0!</v>
      </c>
      <c r="L969" s="25" t="e">
        <f t="shared" si="441"/>
        <v>#DIV/0!</v>
      </c>
      <c r="M969" s="25" t="e">
        <f t="shared" si="462"/>
        <v>#DIV/0!</v>
      </c>
      <c r="N969" s="25" t="e">
        <f t="shared" si="462"/>
        <v>#DIV/0!</v>
      </c>
      <c r="O969" s="25" t="e">
        <f t="shared" si="442"/>
        <v>#DIV/0!</v>
      </c>
      <c r="P969" s="25" t="e">
        <f t="shared" si="443"/>
        <v>#DIV/0!</v>
      </c>
      <c r="Q969" s="25" t="e">
        <f t="shared" si="444"/>
        <v>#DIV/0!</v>
      </c>
      <c r="R969" s="25" t="e">
        <f t="shared" si="445"/>
        <v>#DIV/0!</v>
      </c>
      <c r="S969" s="25" t="e">
        <f t="shared" si="446"/>
        <v>#DIV/0!</v>
      </c>
      <c r="T969" s="25" t="e">
        <f t="shared" si="447"/>
        <v>#DIV/0!</v>
      </c>
      <c r="U969" s="25" t="e">
        <f t="shared" si="448"/>
        <v>#DIV/0!</v>
      </c>
      <c r="V969" s="25" t="e">
        <f t="shared" si="463"/>
        <v>#DIV/0!</v>
      </c>
      <c r="W969" s="25" t="e">
        <f t="shared" si="463"/>
        <v>#DIV/0!</v>
      </c>
      <c r="X969" s="25" t="e">
        <f t="shared" si="449"/>
        <v>#DIV/0!</v>
      </c>
      <c r="Y969" s="25" t="e">
        <f t="shared" si="467"/>
        <v>#DIV/0!</v>
      </c>
      <c r="Z969" s="25" t="e">
        <f t="shared" si="467"/>
        <v>#DIV/0!</v>
      </c>
      <c r="AA969" s="25" t="e">
        <f t="shared" si="467"/>
        <v>#DIV/0!</v>
      </c>
      <c r="AB969" s="25" t="e">
        <f t="shared" si="467"/>
        <v>#DIV/0!</v>
      </c>
      <c r="AC969" s="25" t="e">
        <f t="shared" si="467"/>
        <v>#DIV/0!</v>
      </c>
      <c r="AD969" s="25" t="e">
        <f t="shared" si="465"/>
        <v>#DIV/0!</v>
      </c>
      <c r="AE969" s="25" t="e">
        <f t="shared" si="465"/>
        <v>#DIV/0!</v>
      </c>
      <c r="AF969" s="25" t="e">
        <f t="shared" si="466"/>
        <v>#DIV/0!</v>
      </c>
      <c r="AG969" s="25" t="e">
        <f t="shared" si="466"/>
        <v>#DIV/0!</v>
      </c>
    </row>
    <row r="970" spans="1:33" x14ac:dyDescent="0.25">
      <c r="A970" s="1">
        <f>'Тулуз-Пьерон'!A974</f>
        <v>0</v>
      </c>
      <c r="B970" s="1" t="e">
        <f>AVERAGE('Тулуз-Пьерон'!H974:Q974)</f>
        <v>#DIV/0!</v>
      </c>
      <c r="C970" s="1" t="e">
        <f>AVERAGE('Тулуз-Пьерон'!R974:AA974)</f>
        <v>#DIV/0!</v>
      </c>
      <c r="D970" s="26" t="e">
        <f t="shared" si="438"/>
        <v>#DIV/0!</v>
      </c>
      <c r="E970" s="26" t="e">
        <f>STDEV('Тулуз-Пьерон'!H974:Q974)</f>
        <v>#DIV/0!</v>
      </c>
      <c r="F970" s="26" t="e">
        <f>STDEV('Тулуз-Пьерон'!R974:AA974)</f>
        <v>#DIV/0!</v>
      </c>
      <c r="G970" s="26" t="e">
        <f>SQRT(RSQ('Тулуз-Пьерон'!H974:Q974,'Тулуз-Пьерон'!R974:AA974))</f>
        <v>#DIV/0!</v>
      </c>
      <c r="J970" s="25" t="e">
        <f t="shared" si="439"/>
        <v>#DIV/0!</v>
      </c>
      <c r="K970" s="25" t="e">
        <f t="shared" si="440"/>
        <v>#DIV/0!</v>
      </c>
      <c r="L970" s="25" t="e">
        <f t="shared" si="441"/>
        <v>#DIV/0!</v>
      </c>
      <c r="M970" s="25" t="e">
        <f t="shared" si="462"/>
        <v>#DIV/0!</v>
      </c>
      <c r="N970" s="25" t="e">
        <f t="shared" si="462"/>
        <v>#DIV/0!</v>
      </c>
      <c r="O970" s="25" t="e">
        <f t="shared" si="442"/>
        <v>#DIV/0!</v>
      </c>
      <c r="P970" s="25" t="e">
        <f t="shared" si="443"/>
        <v>#DIV/0!</v>
      </c>
      <c r="Q970" s="25" t="e">
        <f t="shared" si="444"/>
        <v>#DIV/0!</v>
      </c>
      <c r="R970" s="25" t="e">
        <f t="shared" si="445"/>
        <v>#DIV/0!</v>
      </c>
      <c r="S970" s="25" t="e">
        <f t="shared" si="446"/>
        <v>#DIV/0!</v>
      </c>
      <c r="T970" s="25" t="e">
        <f t="shared" si="447"/>
        <v>#DIV/0!</v>
      </c>
      <c r="U970" s="25" t="e">
        <f t="shared" si="448"/>
        <v>#DIV/0!</v>
      </c>
      <c r="V970" s="25" t="e">
        <f t="shared" si="463"/>
        <v>#DIV/0!</v>
      </c>
      <c r="W970" s="25" t="e">
        <f t="shared" si="463"/>
        <v>#DIV/0!</v>
      </c>
      <c r="X970" s="25" t="e">
        <f t="shared" si="449"/>
        <v>#DIV/0!</v>
      </c>
      <c r="Y970" s="25" t="e">
        <f t="shared" si="467"/>
        <v>#DIV/0!</v>
      </c>
      <c r="Z970" s="25" t="e">
        <f t="shared" si="467"/>
        <v>#DIV/0!</v>
      </c>
      <c r="AA970" s="25" t="e">
        <f t="shared" si="467"/>
        <v>#DIV/0!</v>
      </c>
      <c r="AB970" s="25" t="e">
        <f t="shared" si="467"/>
        <v>#DIV/0!</v>
      </c>
      <c r="AC970" s="25" t="e">
        <f t="shared" si="467"/>
        <v>#DIV/0!</v>
      </c>
      <c r="AD970" s="25" t="e">
        <f t="shared" si="465"/>
        <v>#DIV/0!</v>
      </c>
      <c r="AE970" s="25" t="e">
        <f t="shared" si="465"/>
        <v>#DIV/0!</v>
      </c>
      <c r="AF970" s="25" t="e">
        <f t="shared" si="466"/>
        <v>#DIV/0!</v>
      </c>
      <c r="AG970" s="25" t="e">
        <f t="shared" si="466"/>
        <v>#DIV/0!</v>
      </c>
    </row>
    <row r="971" spans="1:33" x14ac:dyDescent="0.25">
      <c r="A971" s="1">
        <f>'Тулуз-Пьерон'!A975</f>
        <v>0</v>
      </c>
      <c r="B971" s="1" t="e">
        <f>AVERAGE('Тулуз-Пьерон'!H975:Q975)</f>
        <v>#DIV/0!</v>
      </c>
      <c r="C971" s="1" t="e">
        <f>AVERAGE('Тулуз-Пьерон'!R975:AA975)</f>
        <v>#DIV/0!</v>
      </c>
      <c r="D971" s="26" t="e">
        <f t="shared" ref="D971:D1011" si="468">(B971-C971)/B971</f>
        <v>#DIV/0!</v>
      </c>
      <c r="E971" s="26" t="e">
        <f>STDEV('Тулуз-Пьерон'!H975:Q975)</f>
        <v>#DIV/0!</v>
      </c>
      <c r="F971" s="26" t="e">
        <f>STDEV('Тулуз-Пьерон'!R975:AA975)</f>
        <v>#DIV/0!</v>
      </c>
      <c r="G971" s="26" t="e">
        <f>SQRT(RSQ('Тулуз-Пьерон'!H975:Q975,'Тулуз-Пьерон'!R975:AA975))</f>
        <v>#DIV/0!</v>
      </c>
      <c r="J971" s="25" t="e">
        <f t="shared" ref="J971:J1011" si="469">IF(AND($B971&gt;0,$B971&lt;=14),"ПАТОЛОГИЯ",IF(AND($B971&gt;14,$B971&lt;=17),"Слабая",IF(AND($B971&gt;17,$B971&lt;=29),"Средняя",IF(AND($B971&gt;29,$B971&lt;=39),"Хорошая",IF($B971&gt;39,"Высокая","ОШИБКА")))))</f>
        <v>#DIV/0!</v>
      </c>
      <c r="K971" s="25" t="e">
        <f t="shared" ref="K971:K1011" si="470">IF(AND($B971&gt;0,$B971&lt;=19),"ПАТОЛОГИЯ",IF(AND($B971&gt;19,$B971&lt;=27),"Слабая",IF(AND($B971&gt;27,$B971&lt;=36),"Средняя",IF(AND($B971&gt;36,$B971&lt;=44),"Хорошая",IF($B971&gt;44,"Высокая","ОШИБКА")))))</f>
        <v>#DIV/0!</v>
      </c>
      <c r="L971" s="25" t="e">
        <f t="shared" ref="L971:L1011" si="471">IF(AND($B971&gt;0,$B971&lt;=22),"ПАТОЛОГИЯ",IF(AND($B971&gt;22,$B971&lt;=32),"Слабая",IF(AND($B971&gt;32,$B971&lt;=41),"Средняя",IF(AND($B971&gt;41,$B971&lt;=57),"Хорошая",IF($B971&gt;57,"Высокая","ОШИБКА")))))</f>
        <v>#DIV/0!</v>
      </c>
      <c r="M971" s="25" t="e">
        <f t="shared" ref="M971:N990" si="472">IF(AND($B971&gt;0,$B971&lt;=15),"ПАТОЛОГИЯ",IF(AND($B971&gt;15,$B971&lt;=25),"Слабая",IF(AND($B971&gt;25,$B971&lt;=36),"Средняя",IF(AND($B971&gt;36,$B971&lt;=48),"Хорошая",IF($B971&gt;48,"Высокая","ОШИБКА")))))</f>
        <v>#DIV/0!</v>
      </c>
      <c r="N971" s="25" t="e">
        <f t="shared" si="472"/>
        <v>#DIV/0!</v>
      </c>
      <c r="O971" s="25" t="e">
        <f t="shared" ref="O971:O1011" si="473">IF(AND($B971&gt;0,$B971&lt;=19),"ПАТОЛОГИЯ",IF(AND($B971&gt;19,$B971&lt;=29),"Слабая",IF(AND($B971&gt;29,$B971&lt;=39),"Средняя",IF(AND($B971&gt;39,$B971&lt;=50),"Хорошая",IF($B971&gt;50,"Высокая","ОШИБКА")))))</f>
        <v>#DIV/0!</v>
      </c>
      <c r="P971" s="25" t="e">
        <f t="shared" ref="P971:P1011" si="474">IF(AND($B971&gt;0,$B971&lt;=24),"ПАТОЛОГИЯ",IF(AND($B971&gt;24,$B971&lt;=31),"Слабая",IF(AND($B971&gt;31,$B971&lt;=41),"Средняя",IF(AND($B971&gt;41,$B971&lt;=55),"Хорошая",IF($B971&gt;55,"Высокая","ОШИБКА")))))</f>
        <v>#DIV/0!</v>
      </c>
      <c r="Q971" s="25" t="e">
        <f t="shared" ref="Q971:Q1011" si="475">IF(AND($B971&gt;0,$B971&lt;=36),"Слабая",IF(AND($B971&gt;36,$B971&lt;=45),"Средняя",IF(AND($B971&gt;45,$B971&lt;=57),"Хорошая",IF($B971&gt;57,"Высокая","ОШИБКА"))))</f>
        <v>#DIV/0!</v>
      </c>
      <c r="R971" s="25" t="e">
        <f t="shared" ref="R971:R1011" si="476">IF(AND($B971&gt;0,$B971&lt;=38),"Слабая",IF(AND($B971&gt;38,$B971&lt;=48),"Средняя",IF(AND($B971&gt;48,$B971&lt;=59),"Хорошая",IF($B971&gt;59,"Высокая","ОШИБКА"))))</f>
        <v>#DIV/0!</v>
      </c>
      <c r="S971" s="25" t="e">
        <f t="shared" ref="S971:S1011" si="477">IF(AND($B971&gt;0,$B971&lt;=40),"Слабая",IF(AND($B971&gt;40,$B971&lt;=50),"Средняя",IF(AND($B971&gt;50,$B971&lt;=64),"Хорошая",IF($B971&gt;64,"Высокая","ОШИБКА"))))</f>
        <v>#DIV/0!</v>
      </c>
      <c r="T971" s="25" t="e">
        <f t="shared" ref="T971:T1011" si="478">IF(AND($B971&gt;0,$B971&lt;=44),"Слабая",IF(AND($B971&gt;44,$B971&lt;=54),"Средняя",IF(AND($B971&gt;54,$B971&lt;=69),"Хорошая",IF($B971&gt;69,"Высокая","ОШИБКА"))))</f>
        <v>#DIV/0!</v>
      </c>
      <c r="U971" s="25" t="e">
        <f t="shared" ref="U971:U1011" si="479">IF(AND($B971&gt;0,$B971&lt;=49),"Слабая",IF(AND($B971&gt;49,$B971&lt;=62),"Средняя",IF(AND($B971&gt;62,$B971&lt;=77),"Хорошая",IF($B971&gt;77,"Высокая","ОШИБКА"))))</f>
        <v>#DIV/0!</v>
      </c>
      <c r="V971" s="25" t="e">
        <f t="shared" ref="V971:W990" si="480">IF(AND($D971&gt;0,$D971&lt;=0.88),"ПАТОЛОГИЯ",IF(AND($D971&gt;0.88,$D971&lt;=0.91),"Слабая",IF(AND($D971&gt;0.91,$D971&lt;=0.95),"Средняя",IF(AND($D971&gt;0.95,$D971&lt;=0.97),"Хорошая",IF(AND($D971&gt;0.97,$D971&lt;=1),"Высокая","ОШИБКА")))))</f>
        <v>#DIV/0!</v>
      </c>
      <c r="W971" s="25" t="e">
        <f t="shared" si="480"/>
        <v>#DIV/0!</v>
      </c>
      <c r="X971" s="25" t="e">
        <f t="shared" ref="X971:X1011" si="481">IF(AND($D971&gt;0,$D971&lt;=0.89),"ПАТОЛОГИЯ",IF(AND($D971&gt;0.89,$D971&lt;=0.91),"Слабая",IF(AND($D971&gt;91,$D971&lt;=0.95),"Средняя",IF(AND($D971&gt;0.95,$D971&lt;=0.97),"Хорошая",IF(AND($D971&gt;0.97,$D971&lt;=1),"Высокая","ОШИБКА")))))</f>
        <v>#DIV/0!</v>
      </c>
      <c r="Y971" s="25" t="e">
        <f t="shared" ref="Y971:AC980" si="482">IF(AND($D971&gt;0,$D971&lt;=0.89),"ПАТОЛОГИЯ",IF(AND($D971&gt;0.89,$D971&lt;=0.91),"Слабая",IF(AND($D971&gt;91,$D971&lt;=0.93),"Средняя",IF(AND($D971&gt;0.93,$D971&lt;=0.96),"Хорошая",IF(AND($D971&gt;0.96,$D971&lt;=1),"Высокая","ОШИБКА")))))</f>
        <v>#DIV/0!</v>
      </c>
      <c r="Z971" s="25" t="e">
        <f t="shared" si="482"/>
        <v>#DIV/0!</v>
      </c>
      <c r="AA971" s="25" t="e">
        <f t="shared" si="482"/>
        <v>#DIV/0!</v>
      </c>
      <c r="AB971" s="25" t="e">
        <f t="shared" si="482"/>
        <v>#DIV/0!</v>
      </c>
      <c r="AC971" s="25" t="e">
        <f t="shared" si="482"/>
        <v>#DIV/0!</v>
      </c>
      <c r="AD971" s="25" t="e">
        <f t="shared" ref="AD971:AE990" si="483">IF(AND($D971&gt;0,$D971&lt;=0.9),"ПАТОЛОГИЯ",IF($D971=0.91,"Слабая",IF(AND($D971&gt;0.91,$D971&lt;=0.94),"Средняя",IF(AND($D971&gt;0.94,$D971&lt;=0.97),"Хорошая",IF(AND($D971&gt;0.97,$D971&lt;=1),"Высокая","ОШИБКА")))))</f>
        <v>#DIV/0!</v>
      </c>
      <c r="AE971" s="25" t="e">
        <f t="shared" si="483"/>
        <v>#DIV/0!</v>
      </c>
      <c r="AF971" s="25" t="e">
        <f t="shared" ref="AF971:AG990" si="484">IF(AND($D971&gt;0,$D971&lt;=0.9),"ПАТОЛОГИЯ",IF(AND($D971&gt;0.9,$D971&lt;=92),"Слабая",IF(AND($D971&gt;92,$D971&lt;=0.95),"Средняя",IF(AND($D971&gt;0.95,$D971&lt;=0.97),"Хорошая",IF(AND($D971&gt;0.97,$D971&lt;=1),"Высокая","ОШИБКА")))))</f>
        <v>#DIV/0!</v>
      </c>
      <c r="AG971" s="25" t="e">
        <f t="shared" si="484"/>
        <v>#DIV/0!</v>
      </c>
    </row>
    <row r="972" spans="1:33" x14ac:dyDescent="0.25">
      <c r="A972" s="1">
        <f>'Тулуз-Пьерон'!A976</f>
        <v>0</v>
      </c>
      <c r="B972" s="1" t="e">
        <f>AVERAGE('Тулуз-Пьерон'!H976:Q976)</f>
        <v>#DIV/0!</v>
      </c>
      <c r="C972" s="1" t="e">
        <f>AVERAGE('Тулуз-Пьерон'!R976:AA976)</f>
        <v>#DIV/0!</v>
      </c>
      <c r="D972" s="26" t="e">
        <f t="shared" si="468"/>
        <v>#DIV/0!</v>
      </c>
      <c r="E972" s="26" t="e">
        <f>STDEV('Тулуз-Пьерон'!H976:Q976)</f>
        <v>#DIV/0!</v>
      </c>
      <c r="F972" s="26" t="e">
        <f>STDEV('Тулуз-Пьерон'!R976:AA976)</f>
        <v>#DIV/0!</v>
      </c>
      <c r="G972" s="26" t="e">
        <f>SQRT(RSQ('Тулуз-Пьерон'!H976:Q976,'Тулуз-Пьерон'!R976:AA976))</f>
        <v>#DIV/0!</v>
      </c>
      <c r="J972" s="25" t="e">
        <f t="shared" si="469"/>
        <v>#DIV/0!</v>
      </c>
      <c r="K972" s="25" t="e">
        <f t="shared" si="470"/>
        <v>#DIV/0!</v>
      </c>
      <c r="L972" s="25" t="e">
        <f t="shared" si="471"/>
        <v>#DIV/0!</v>
      </c>
      <c r="M972" s="25" t="e">
        <f t="shared" si="472"/>
        <v>#DIV/0!</v>
      </c>
      <c r="N972" s="25" t="e">
        <f t="shared" si="472"/>
        <v>#DIV/0!</v>
      </c>
      <c r="O972" s="25" t="e">
        <f t="shared" si="473"/>
        <v>#DIV/0!</v>
      </c>
      <c r="P972" s="25" t="e">
        <f t="shared" si="474"/>
        <v>#DIV/0!</v>
      </c>
      <c r="Q972" s="25" t="e">
        <f t="shared" si="475"/>
        <v>#DIV/0!</v>
      </c>
      <c r="R972" s="25" t="e">
        <f t="shared" si="476"/>
        <v>#DIV/0!</v>
      </c>
      <c r="S972" s="25" t="e">
        <f t="shared" si="477"/>
        <v>#DIV/0!</v>
      </c>
      <c r="T972" s="25" t="e">
        <f t="shared" si="478"/>
        <v>#DIV/0!</v>
      </c>
      <c r="U972" s="25" t="e">
        <f t="shared" si="479"/>
        <v>#DIV/0!</v>
      </c>
      <c r="V972" s="25" t="e">
        <f t="shared" si="480"/>
        <v>#DIV/0!</v>
      </c>
      <c r="W972" s="25" t="e">
        <f t="shared" si="480"/>
        <v>#DIV/0!</v>
      </c>
      <c r="X972" s="25" t="e">
        <f t="shared" si="481"/>
        <v>#DIV/0!</v>
      </c>
      <c r="Y972" s="25" t="e">
        <f t="shared" si="482"/>
        <v>#DIV/0!</v>
      </c>
      <c r="Z972" s="25" t="e">
        <f t="shared" si="482"/>
        <v>#DIV/0!</v>
      </c>
      <c r="AA972" s="25" t="e">
        <f t="shared" si="482"/>
        <v>#DIV/0!</v>
      </c>
      <c r="AB972" s="25" t="e">
        <f t="shared" si="482"/>
        <v>#DIV/0!</v>
      </c>
      <c r="AC972" s="25" t="e">
        <f t="shared" si="482"/>
        <v>#DIV/0!</v>
      </c>
      <c r="AD972" s="25" t="e">
        <f t="shared" si="483"/>
        <v>#DIV/0!</v>
      </c>
      <c r="AE972" s="25" t="e">
        <f t="shared" si="483"/>
        <v>#DIV/0!</v>
      </c>
      <c r="AF972" s="25" t="e">
        <f t="shared" si="484"/>
        <v>#DIV/0!</v>
      </c>
      <c r="AG972" s="25" t="e">
        <f t="shared" si="484"/>
        <v>#DIV/0!</v>
      </c>
    </row>
    <row r="973" spans="1:33" x14ac:dyDescent="0.25">
      <c r="A973" s="1">
        <f>'Тулуз-Пьерон'!A977</f>
        <v>0</v>
      </c>
      <c r="B973" s="1" t="e">
        <f>AVERAGE('Тулуз-Пьерон'!H977:Q977)</f>
        <v>#DIV/0!</v>
      </c>
      <c r="C973" s="1" t="e">
        <f>AVERAGE('Тулуз-Пьерон'!R977:AA977)</f>
        <v>#DIV/0!</v>
      </c>
      <c r="D973" s="26" t="e">
        <f t="shared" si="468"/>
        <v>#DIV/0!</v>
      </c>
      <c r="E973" s="26" t="e">
        <f>STDEV('Тулуз-Пьерон'!H977:Q977)</f>
        <v>#DIV/0!</v>
      </c>
      <c r="F973" s="26" t="e">
        <f>STDEV('Тулуз-Пьерон'!R977:AA977)</f>
        <v>#DIV/0!</v>
      </c>
      <c r="G973" s="26" t="e">
        <f>SQRT(RSQ('Тулуз-Пьерон'!H977:Q977,'Тулуз-Пьерон'!R977:AA977))</f>
        <v>#DIV/0!</v>
      </c>
      <c r="J973" s="25" t="e">
        <f t="shared" si="469"/>
        <v>#DIV/0!</v>
      </c>
      <c r="K973" s="25" t="e">
        <f t="shared" si="470"/>
        <v>#DIV/0!</v>
      </c>
      <c r="L973" s="25" t="e">
        <f t="shared" si="471"/>
        <v>#DIV/0!</v>
      </c>
      <c r="M973" s="25" t="e">
        <f t="shared" si="472"/>
        <v>#DIV/0!</v>
      </c>
      <c r="N973" s="25" t="e">
        <f t="shared" si="472"/>
        <v>#DIV/0!</v>
      </c>
      <c r="O973" s="25" t="e">
        <f t="shared" si="473"/>
        <v>#DIV/0!</v>
      </c>
      <c r="P973" s="25" t="e">
        <f t="shared" si="474"/>
        <v>#DIV/0!</v>
      </c>
      <c r="Q973" s="25" t="e">
        <f t="shared" si="475"/>
        <v>#DIV/0!</v>
      </c>
      <c r="R973" s="25" t="e">
        <f t="shared" si="476"/>
        <v>#DIV/0!</v>
      </c>
      <c r="S973" s="25" t="e">
        <f t="shared" si="477"/>
        <v>#DIV/0!</v>
      </c>
      <c r="T973" s="25" t="e">
        <f t="shared" si="478"/>
        <v>#DIV/0!</v>
      </c>
      <c r="U973" s="25" t="e">
        <f t="shared" si="479"/>
        <v>#DIV/0!</v>
      </c>
      <c r="V973" s="25" t="e">
        <f t="shared" si="480"/>
        <v>#DIV/0!</v>
      </c>
      <c r="W973" s="25" t="e">
        <f t="shared" si="480"/>
        <v>#DIV/0!</v>
      </c>
      <c r="X973" s="25" t="e">
        <f t="shared" si="481"/>
        <v>#DIV/0!</v>
      </c>
      <c r="Y973" s="25" t="e">
        <f t="shared" si="482"/>
        <v>#DIV/0!</v>
      </c>
      <c r="Z973" s="25" t="e">
        <f t="shared" si="482"/>
        <v>#DIV/0!</v>
      </c>
      <c r="AA973" s="25" t="e">
        <f t="shared" si="482"/>
        <v>#DIV/0!</v>
      </c>
      <c r="AB973" s="25" t="e">
        <f t="shared" si="482"/>
        <v>#DIV/0!</v>
      </c>
      <c r="AC973" s="25" t="e">
        <f t="shared" si="482"/>
        <v>#DIV/0!</v>
      </c>
      <c r="AD973" s="25" t="e">
        <f t="shared" si="483"/>
        <v>#DIV/0!</v>
      </c>
      <c r="AE973" s="25" t="e">
        <f t="shared" si="483"/>
        <v>#DIV/0!</v>
      </c>
      <c r="AF973" s="25" t="e">
        <f t="shared" si="484"/>
        <v>#DIV/0!</v>
      </c>
      <c r="AG973" s="25" t="e">
        <f t="shared" si="484"/>
        <v>#DIV/0!</v>
      </c>
    </row>
    <row r="974" spans="1:33" x14ac:dyDescent="0.25">
      <c r="A974" s="1">
        <f>'Тулуз-Пьерон'!A978</f>
        <v>0</v>
      </c>
      <c r="B974" s="1" t="e">
        <f>AVERAGE('Тулуз-Пьерон'!H978:Q978)</f>
        <v>#DIV/0!</v>
      </c>
      <c r="C974" s="1" t="e">
        <f>AVERAGE('Тулуз-Пьерон'!R978:AA978)</f>
        <v>#DIV/0!</v>
      </c>
      <c r="D974" s="26" t="e">
        <f t="shared" si="468"/>
        <v>#DIV/0!</v>
      </c>
      <c r="E974" s="26" t="e">
        <f>STDEV('Тулуз-Пьерон'!H978:Q978)</f>
        <v>#DIV/0!</v>
      </c>
      <c r="F974" s="26" t="e">
        <f>STDEV('Тулуз-Пьерон'!R978:AA978)</f>
        <v>#DIV/0!</v>
      </c>
      <c r="G974" s="26" t="e">
        <f>SQRT(RSQ('Тулуз-Пьерон'!H978:Q978,'Тулуз-Пьерон'!R978:AA978))</f>
        <v>#DIV/0!</v>
      </c>
      <c r="J974" s="25" t="e">
        <f t="shared" si="469"/>
        <v>#DIV/0!</v>
      </c>
      <c r="K974" s="25" t="e">
        <f t="shared" si="470"/>
        <v>#DIV/0!</v>
      </c>
      <c r="L974" s="25" t="e">
        <f t="shared" si="471"/>
        <v>#DIV/0!</v>
      </c>
      <c r="M974" s="25" t="e">
        <f t="shared" si="472"/>
        <v>#DIV/0!</v>
      </c>
      <c r="N974" s="25" t="e">
        <f t="shared" si="472"/>
        <v>#DIV/0!</v>
      </c>
      <c r="O974" s="25" t="e">
        <f t="shared" si="473"/>
        <v>#DIV/0!</v>
      </c>
      <c r="P974" s="25" t="e">
        <f t="shared" si="474"/>
        <v>#DIV/0!</v>
      </c>
      <c r="Q974" s="25" t="e">
        <f t="shared" si="475"/>
        <v>#DIV/0!</v>
      </c>
      <c r="R974" s="25" t="e">
        <f t="shared" si="476"/>
        <v>#DIV/0!</v>
      </c>
      <c r="S974" s="25" t="e">
        <f t="shared" si="477"/>
        <v>#DIV/0!</v>
      </c>
      <c r="T974" s="25" t="e">
        <f t="shared" si="478"/>
        <v>#DIV/0!</v>
      </c>
      <c r="U974" s="25" t="e">
        <f t="shared" si="479"/>
        <v>#DIV/0!</v>
      </c>
      <c r="V974" s="25" t="e">
        <f t="shared" si="480"/>
        <v>#DIV/0!</v>
      </c>
      <c r="W974" s="25" t="e">
        <f t="shared" si="480"/>
        <v>#DIV/0!</v>
      </c>
      <c r="X974" s="25" t="e">
        <f t="shared" si="481"/>
        <v>#DIV/0!</v>
      </c>
      <c r="Y974" s="25" t="e">
        <f t="shared" si="482"/>
        <v>#DIV/0!</v>
      </c>
      <c r="Z974" s="25" t="e">
        <f t="shared" si="482"/>
        <v>#DIV/0!</v>
      </c>
      <c r="AA974" s="25" t="e">
        <f t="shared" si="482"/>
        <v>#DIV/0!</v>
      </c>
      <c r="AB974" s="25" t="e">
        <f t="shared" si="482"/>
        <v>#DIV/0!</v>
      </c>
      <c r="AC974" s="25" t="e">
        <f t="shared" si="482"/>
        <v>#DIV/0!</v>
      </c>
      <c r="AD974" s="25" t="e">
        <f t="shared" si="483"/>
        <v>#DIV/0!</v>
      </c>
      <c r="AE974" s="25" t="e">
        <f t="shared" si="483"/>
        <v>#DIV/0!</v>
      </c>
      <c r="AF974" s="25" t="e">
        <f t="shared" si="484"/>
        <v>#DIV/0!</v>
      </c>
      <c r="AG974" s="25" t="e">
        <f t="shared" si="484"/>
        <v>#DIV/0!</v>
      </c>
    </row>
    <row r="975" spans="1:33" x14ac:dyDescent="0.25">
      <c r="A975" s="1">
        <f>'Тулуз-Пьерон'!A979</f>
        <v>0</v>
      </c>
      <c r="B975" s="1" t="e">
        <f>AVERAGE('Тулуз-Пьерон'!H979:Q979)</f>
        <v>#DIV/0!</v>
      </c>
      <c r="C975" s="1" t="e">
        <f>AVERAGE('Тулуз-Пьерон'!R979:AA979)</f>
        <v>#DIV/0!</v>
      </c>
      <c r="D975" s="26" t="e">
        <f t="shared" si="468"/>
        <v>#DIV/0!</v>
      </c>
      <c r="E975" s="26" t="e">
        <f>STDEV('Тулуз-Пьерон'!H979:Q979)</f>
        <v>#DIV/0!</v>
      </c>
      <c r="F975" s="26" t="e">
        <f>STDEV('Тулуз-Пьерон'!R979:AA979)</f>
        <v>#DIV/0!</v>
      </c>
      <c r="G975" s="26" t="e">
        <f>SQRT(RSQ('Тулуз-Пьерон'!H979:Q979,'Тулуз-Пьерон'!R979:AA979))</f>
        <v>#DIV/0!</v>
      </c>
      <c r="J975" s="25" t="e">
        <f t="shared" si="469"/>
        <v>#DIV/0!</v>
      </c>
      <c r="K975" s="25" t="e">
        <f t="shared" si="470"/>
        <v>#DIV/0!</v>
      </c>
      <c r="L975" s="25" t="e">
        <f t="shared" si="471"/>
        <v>#DIV/0!</v>
      </c>
      <c r="M975" s="25" t="e">
        <f t="shared" si="472"/>
        <v>#DIV/0!</v>
      </c>
      <c r="N975" s="25" t="e">
        <f t="shared" si="472"/>
        <v>#DIV/0!</v>
      </c>
      <c r="O975" s="25" t="e">
        <f t="shared" si="473"/>
        <v>#DIV/0!</v>
      </c>
      <c r="P975" s="25" t="e">
        <f t="shared" si="474"/>
        <v>#DIV/0!</v>
      </c>
      <c r="Q975" s="25" t="e">
        <f t="shared" si="475"/>
        <v>#DIV/0!</v>
      </c>
      <c r="R975" s="25" t="e">
        <f t="shared" si="476"/>
        <v>#DIV/0!</v>
      </c>
      <c r="S975" s="25" t="e">
        <f t="shared" si="477"/>
        <v>#DIV/0!</v>
      </c>
      <c r="T975" s="25" t="e">
        <f t="shared" si="478"/>
        <v>#DIV/0!</v>
      </c>
      <c r="U975" s="25" t="e">
        <f t="shared" si="479"/>
        <v>#DIV/0!</v>
      </c>
      <c r="V975" s="25" t="e">
        <f t="shared" si="480"/>
        <v>#DIV/0!</v>
      </c>
      <c r="W975" s="25" t="e">
        <f t="shared" si="480"/>
        <v>#DIV/0!</v>
      </c>
      <c r="X975" s="25" t="e">
        <f t="shared" si="481"/>
        <v>#DIV/0!</v>
      </c>
      <c r="Y975" s="25" t="e">
        <f t="shared" si="482"/>
        <v>#DIV/0!</v>
      </c>
      <c r="Z975" s="25" t="e">
        <f t="shared" si="482"/>
        <v>#DIV/0!</v>
      </c>
      <c r="AA975" s="25" t="e">
        <f t="shared" si="482"/>
        <v>#DIV/0!</v>
      </c>
      <c r="AB975" s="25" t="e">
        <f t="shared" si="482"/>
        <v>#DIV/0!</v>
      </c>
      <c r="AC975" s="25" t="e">
        <f t="shared" si="482"/>
        <v>#DIV/0!</v>
      </c>
      <c r="AD975" s="25" t="e">
        <f t="shared" si="483"/>
        <v>#DIV/0!</v>
      </c>
      <c r="AE975" s="25" t="e">
        <f t="shared" si="483"/>
        <v>#DIV/0!</v>
      </c>
      <c r="AF975" s="25" t="e">
        <f t="shared" si="484"/>
        <v>#DIV/0!</v>
      </c>
      <c r="AG975" s="25" t="e">
        <f t="shared" si="484"/>
        <v>#DIV/0!</v>
      </c>
    </row>
    <row r="976" spans="1:33" x14ac:dyDescent="0.25">
      <c r="A976" s="1">
        <f>'Тулуз-Пьерон'!A980</f>
        <v>0</v>
      </c>
      <c r="B976" s="1" t="e">
        <f>AVERAGE('Тулуз-Пьерон'!H980:Q980)</f>
        <v>#DIV/0!</v>
      </c>
      <c r="C976" s="1" t="e">
        <f>AVERAGE('Тулуз-Пьерон'!R980:AA980)</f>
        <v>#DIV/0!</v>
      </c>
      <c r="D976" s="26" t="e">
        <f t="shared" si="468"/>
        <v>#DIV/0!</v>
      </c>
      <c r="E976" s="26" t="e">
        <f>STDEV('Тулуз-Пьерон'!H980:Q980)</f>
        <v>#DIV/0!</v>
      </c>
      <c r="F976" s="26" t="e">
        <f>STDEV('Тулуз-Пьерон'!R980:AA980)</f>
        <v>#DIV/0!</v>
      </c>
      <c r="G976" s="26" t="e">
        <f>SQRT(RSQ('Тулуз-Пьерон'!H980:Q980,'Тулуз-Пьерон'!R980:AA980))</f>
        <v>#DIV/0!</v>
      </c>
      <c r="J976" s="25" t="e">
        <f t="shared" si="469"/>
        <v>#DIV/0!</v>
      </c>
      <c r="K976" s="25" t="e">
        <f t="shared" si="470"/>
        <v>#DIV/0!</v>
      </c>
      <c r="L976" s="25" t="e">
        <f t="shared" si="471"/>
        <v>#DIV/0!</v>
      </c>
      <c r="M976" s="25" t="e">
        <f t="shared" si="472"/>
        <v>#DIV/0!</v>
      </c>
      <c r="N976" s="25" t="e">
        <f t="shared" si="472"/>
        <v>#DIV/0!</v>
      </c>
      <c r="O976" s="25" t="e">
        <f t="shared" si="473"/>
        <v>#DIV/0!</v>
      </c>
      <c r="P976" s="25" t="e">
        <f t="shared" si="474"/>
        <v>#DIV/0!</v>
      </c>
      <c r="Q976" s="25" t="e">
        <f t="shared" si="475"/>
        <v>#DIV/0!</v>
      </c>
      <c r="R976" s="25" t="e">
        <f t="shared" si="476"/>
        <v>#DIV/0!</v>
      </c>
      <c r="S976" s="25" t="e">
        <f t="shared" si="477"/>
        <v>#DIV/0!</v>
      </c>
      <c r="T976" s="25" t="e">
        <f t="shared" si="478"/>
        <v>#DIV/0!</v>
      </c>
      <c r="U976" s="25" t="e">
        <f t="shared" si="479"/>
        <v>#DIV/0!</v>
      </c>
      <c r="V976" s="25" t="e">
        <f t="shared" si="480"/>
        <v>#DIV/0!</v>
      </c>
      <c r="W976" s="25" t="e">
        <f t="shared" si="480"/>
        <v>#DIV/0!</v>
      </c>
      <c r="X976" s="25" t="e">
        <f t="shared" si="481"/>
        <v>#DIV/0!</v>
      </c>
      <c r="Y976" s="25" t="e">
        <f t="shared" si="482"/>
        <v>#DIV/0!</v>
      </c>
      <c r="Z976" s="25" t="e">
        <f t="shared" si="482"/>
        <v>#DIV/0!</v>
      </c>
      <c r="AA976" s="25" t="e">
        <f t="shared" si="482"/>
        <v>#DIV/0!</v>
      </c>
      <c r="AB976" s="25" t="e">
        <f t="shared" si="482"/>
        <v>#DIV/0!</v>
      </c>
      <c r="AC976" s="25" t="e">
        <f t="shared" si="482"/>
        <v>#DIV/0!</v>
      </c>
      <c r="AD976" s="25" t="e">
        <f t="shared" si="483"/>
        <v>#DIV/0!</v>
      </c>
      <c r="AE976" s="25" t="e">
        <f t="shared" si="483"/>
        <v>#DIV/0!</v>
      </c>
      <c r="AF976" s="25" t="e">
        <f t="shared" si="484"/>
        <v>#DIV/0!</v>
      </c>
      <c r="AG976" s="25" t="e">
        <f t="shared" si="484"/>
        <v>#DIV/0!</v>
      </c>
    </row>
    <row r="977" spans="1:33" x14ac:dyDescent="0.25">
      <c r="A977" s="1">
        <f>'Тулуз-Пьерон'!A981</f>
        <v>0</v>
      </c>
      <c r="B977" s="1" t="e">
        <f>AVERAGE('Тулуз-Пьерон'!H981:Q981)</f>
        <v>#DIV/0!</v>
      </c>
      <c r="C977" s="1" t="e">
        <f>AVERAGE('Тулуз-Пьерон'!R981:AA981)</f>
        <v>#DIV/0!</v>
      </c>
      <c r="D977" s="26" t="e">
        <f t="shared" si="468"/>
        <v>#DIV/0!</v>
      </c>
      <c r="E977" s="26" t="e">
        <f>STDEV('Тулуз-Пьерон'!H981:Q981)</f>
        <v>#DIV/0!</v>
      </c>
      <c r="F977" s="26" t="e">
        <f>STDEV('Тулуз-Пьерон'!R981:AA981)</f>
        <v>#DIV/0!</v>
      </c>
      <c r="G977" s="26" t="e">
        <f>SQRT(RSQ('Тулуз-Пьерон'!H981:Q981,'Тулуз-Пьерон'!R981:AA981))</f>
        <v>#DIV/0!</v>
      </c>
      <c r="J977" s="25" t="e">
        <f t="shared" si="469"/>
        <v>#DIV/0!</v>
      </c>
      <c r="K977" s="25" t="e">
        <f t="shared" si="470"/>
        <v>#DIV/0!</v>
      </c>
      <c r="L977" s="25" t="e">
        <f t="shared" si="471"/>
        <v>#DIV/0!</v>
      </c>
      <c r="M977" s="25" t="e">
        <f t="shared" si="472"/>
        <v>#DIV/0!</v>
      </c>
      <c r="N977" s="25" t="e">
        <f t="shared" si="472"/>
        <v>#DIV/0!</v>
      </c>
      <c r="O977" s="25" t="e">
        <f t="shared" si="473"/>
        <v>#DIV/0!</v>
      </c>
      <c r="P977" s="25" t="e">
        <f t="shared" si="474"/>
        <v>#DIV/0!</v>
      </c>
      <c r="Q977" s="25" t="e">
        <f t="shared" si="475"/>
        <v>#DIV/0!</v>
      </c>
      <c r="R977" s="25" t="e">
        <f t="shared" si="476"/>
        <v>#DIV/0!</v>
      </c>
      <c r="S977" s="25" t="e">
        <f t="shared" si="477"/>
        <v>#DIV/0!</v>
      </c>
      <c r="T977" s="25" t="e">
        <f t="shared" si="478"/>
        <v>#DIV/0!</v>
      </c>
      <c r="U977" s="25" t="e">
        <f t="shared" si="479"/>
        <v>#DIV/0!</v>
      </c>
      <c r="V977" s="25" t="e">
        <f t="shared" si="480"/>
        <v>#DIV/0!</v>
      </c>
      <c r="W977" s="25" t="e">
        <f t="shared" si="480"/>
        <v>#DIV/0!</v>
      </c>
      <c r="X977" s="25" t="e">
        <f t="shared" si="481"/>
        <v>#DIV/0!</v>
      </c>
      <c r="Y977" s="25" t="e">
        <f t="shared" si="482"/>
        <v>#DIV/0!</v>
      </c>
      <c r="Z977" s="25" t="e">
        <f t="shared" si="482"/>
        <v>#DIV/0!</v>
      </c>
      <c r="AA977" s="25" t="e">
        <f t="shared" si="482"/>
        <v>#DIV/0!</v>
      </c>
      <c r="AB977" s="25" t="e">
        <f t="shared" si="482"/>
        <v>#DIV/0!</v>
      </c>
      <c r="AC977" s="25" t="e">
        <f t="shared" si="482"/>
        <v>#DIV/0!</v>
      </c>
      <c r="AD977" s="25" t="e">
        <f t="shared" si="483"/>
        <v>#DIV/0!</v>
      </c>
      <c r="AE977" s="25" t="e">
        <f t="shared" si="483"/>
        <v>#DIV/0!</v>
      </c>
      <c r="AF977" s="25" t="e">
        <f t="shared" si="484"/>
        <v>#DIV/0!</v>
      </c>
      <c r="AG977" s="25" t="e">
        <f t="shared" si="484"/>
        <v>#DIV/0!</v>
      </c>
    </row>
    <row r="978" spans="1:33" x14ac:dyDescent="0.25">
      <c r="A978" s="1">
        <f>'Тулуз-Пьерон'!A982</f>
        <v>0</v>
      </c>
      <c r="B978" s="1" t="e">
        <f>AVERAGE('Тулуз-Пьерон'!H982:Q982)</f>
        <v>#DIV/0!</v>
      </c>
      <c r="C978" s="1" t="e">
        <f>AVERAGE('Тулуз-Пьерон'!R982:AA982)</f>
        <v>#DIV/0!</v>
      </c>
      <c r="D978" s="26" t="e">
        <f t="shared" si="468"/>
        <v>#DIV/0!</v>
      </c>
      <c r="E978" s="26" t="e">
        <f>STDEV('Тулуз-Пьерон'!H982:Q982)</f>
        <v>#DIV/0!</v>
      </c>
      <c r="F978" s="26" t="e">
        <f>STDEV('Тулуз-Пьерон'!R982:AA982)</f>
        <v>#DIV/0!</v>
      </c>
      <c r="G978" s="26" t="e">
        <f>SQRT(RSQ('Тулуз-Пьерон'!H982:Q982,'Тулуз-Пьерон'!R982:AA982))</f>
        <v>#DIV/0!</v>
      </c>
      <c r="J978" s="25" t="e">
        <f t="shared" si="469"/>
        <v>#DIV/0!</v>
      </c>
      <c r="K978" s="25" t="e">
        <f t="shared" si="470"/>
        <v>#DIV/0!</v>
      </c>
      <c r="L978" s="25" t="e">
        <f t="shared" si="471"/>
        <v>#DIV/0!</v>
      </c>
      <c r="M978" s="25" t="e">
        <f t="shared" si="472"/>
        <v>#DIV/0!</v>
      </c>
      <c r="N978" s="25" t="e">
        <f t="shared" si="472"/>
        <v>#DIV/0!</v>
      </c>
      <c r="O978" s="25" t="e">
        <f t="shared" si="473"/>
        <v>#DIV/0!</v>
      </c>
      <c r="P978" s="25" t="e">
        <f t="shared" si="474"/>
        <v>#DIV/0!</v>
      </c>
      <c r="Q978" s="25" t="e">
        <f t="shared" si="475"/>
        <v>#DIV/0!</v>
      </c>
      <c r="R978" s="25" t="e">
        <f t="shared" si="476"/>
        <v>#DIV/0!</v>
      </c>
      <c r="S978" s="25" t="e">
        <f t="shared" si="477"/>
        <v>#DIV/0!</v>
      </c>
      <c r="T978" s="25" t="e">
        <f t="shared" si="478"/>
        <v>#DIV/0!</v>
      </c>
      <c r="U978" s="25" t="e">
        <f t="shared" si="479"/>
        <v>#DIV/0!</v>
      </c>
      <c r="V978" s="25" t="e">
        <f t="shared" si="480"/>
        <v>#DIV/0!</v>
      </c>
      <c r="W978" s="25" t="e">
        <f t="shared" si="480"/>
        <v>#DIV/0!</v>
      </c>
      <c r="X978" s="25" t="e">
        <f t="shared" si="481"/>
        <v>#DIV/0!</v>
      </c>
      <c r="Y978" s="25" t="e">
        <f t="shared" si="482"/>
        <v>#DIV/0!</v>
      </c>
      <c r="Z978" s="25" t="e">
        <f t="shared" si="482"/>
        <v>#DIV/0!</v>
      </c>
      <c r="AA978" s="25" t="e">
        <f t="shared" si="482"/>
        <v>#DIV/0!</v>
      </c>
      <c r="AB978" s="25" t="e">
        <f t="shared" si="482"/>
        <v>#DIV/0!</v>
      </c>
      <c r="AC978" s="25" t="e">
        <f t="shared" si="482"/>
        <v>#DIV/0!</v>
      </c>
      <c r="AD978" s="25" t="e">
        <f t="shared" si="483"/>
        <v>#DIV/0!</v>
      </c>
      <c r="AE978" s="25" t="e">
        <f t="shared" si="483"/>
        <v>#DIV/0!</v>
      </c>
      <c r="AF978" s="25" t="e">
        <f t="shared" si="484"/>
        <v>#DIV/0!</v>
      </c>
      <c r="AG978" s="25" t="e">
        <f t="shared" si="484"/>
        <v>#DIV/0!</v>
      </c>
    </row>
    <row r="979" spans="1:33" x14ac:dyDescent="0.25">
      <c r="A979" s="1">
        <f>'Тулуз-Пьерон'!A983</f>
        <v>0</v>
      </c>
      <c r="B979" s="1" t="e">
        <f>AVERAGE('Тулуз-Пьерон'!H983:Q983)</f>
        <v>#DIV/0!</v>
      </c>
      <c r="C979" s="1" t="e">
        <f>AVERAGE('Тулуз-Пьерон'!R983:AA983)</f>
        <v>#DIV/0!</v>
      </c>
      <c r="D979" s="26" t="e">
        <f t="shared" si="468"/>
        <v>#DIV/0!</v>
      </c>
      <c r="E979" s="26" t="e">
        <f>STDEV('Тулуз-Пьерон'!H983:Q983)</f>
        <v>#DIV/0!</v>
      </c>
      <c r="F979" s="26" t="e">
        <f>STDEV('Тулуз-Пьерон'!R983:AA983)</f>
        <v>#DIV/0!</v>
      </c>
      <c r="G979" s="26" t="e">
        <f>SQRT(RSQ('Тулуз-Пьерон'!H983:Q983,'Тулуз-Пьерон'!R983:AA983))</f>
        <v>#DIV/0!</v>
      </c>
      <c r="J979" s="25" t="e">
        <f t="shared" si="469"/>
        <v>#DIV/0!</v>
      </c>
      <c r="K979" s="25" t="e">
        <f t="shared" si="470"/>
        <v>#DIV/0!</v>
      </c>
      <c r="L979" s="25" t="e">
        <f t="shared" si="471"/>
        <v>#DIV/0!</v>
      </c>
      <c r="M979" s="25" t="e">
        <f t="shared" si="472"/>
        <v>#DIV/0!</v>
      </c>
      <c r="N979" s="25" t="e">
        <f t="shared" si="472"/>
        <v>#DIV/0!</v>
      </c>
      <c r="O979" s="25" t="e">
        <f t="shared" si="473"/>
        <v>#DIV/0!</v>
      </c>
      <c r="P979" s="25" t="e">
        <f t="shared" si="474"/>
        <v>#DIV/0!</v>
      </c>
      <c r="Q979" s="25" t="e">
        <f t="shared" si="475"/>
        <v>#DIV/0!</v>
      </c>
      <c r="R979" s="25" t="e">
        <f t="shared" si="476"/>
        <v>#DIV/0!</v>
      </c>
      <c r="S979" s="25" t="e">
        <f t="shared" si="477"/>
        <v>#DIV/0!</v>
      </c>
      <c r="T979" s="25" t="e">
        <f t="shared" si="478"/>
        <v>#DIV/0!</v>
      </c>
      <c r="U979" s="25" t="e">
        <f t="shared" si="479"/>
        <v>#DIV/0!</v>
      </c>
      <c r="V979" s="25" t="e">
        <f t="shared" si="480"/>
        <v>#DIV/0!</v>
      </c>
      <c r="W979" s="25" t="e">
        <f t="shared" si="480"/>
        <v>#DIV/0!</v>
      </c>
      <c r="X979" s="25" t="e">
        <f t="shared" si="481"/>
        <v>#DIV/0!</v>
      </c>
      <c r="Y979" s="25" t="e">
        <f t="shared" si="482"/>
        <v>#DIV/0!</v>
      </c>
      <c r="Z979" s="25" t="e">
        <f t="shared" si="482"/>
        <v>#DIV/0!</v>
      </c>
      <c r="AA979" s="25" t="e">
        <f t="shared" si="482"/>
        <v>#DIV/0!</v>
      </c>
      <c r="AB979" s="25" t="e">
        <f t="shared" si="482"/>
        <v>#DIV/0!</v>
      </c>
      <c r="AC979" s="25" t="e">
        <f t="shared" si="482"/>
        <v>#DIV/0!</v>
      </c>
      <c r="AD979" s="25" t="e">
        <f t="shared" si="483"/>
        <v>#DIV/0!</v>
      </c>
      <c r="AE979" s="25" t="e">
        <f t="shared" si="483"/>
        <v>#DIV/0!</v>
      </c>
      <c r="AF979" s="25" t="e">
        <f t="shared" si="484"/>
        <v>#DIV/0!</v>
      </c>
      <c r="AG979" s="25" t="e">
        <f t="shared" si="484"/>
        <v>#DIV/0!</v>
      </c>
    </row>
    <row r="980" spans="1:33" x14ac:dyDescent="0.25">
      <c r="A980" s="1">
        <f>'Тулуз-Пьерон'!A984</f>
        <v>0</v>
      </c>
      <c r="B980" s="1" t="e">
        <f>AVERAGE('Тулуз-Пьерон'!H984:Q984)</f>
        <v>#DIV/0!</v>
      </c>
      <c r="C980" s="1" t="e">
        <f>AVERAGE('Тулуз-Пьерон'!R984:AA984)</f>
        <v>#DIV/0!</v>
      </c>
      <c r="D980" s="26" t="e">
        <f t="shared" si="468"/>
        <v>#DIV/0!</v>
      </c>
      <c r="E980" s="26" t="e">
        <f>STDEV('Тулуз-Пьерон'!H984:Q984)</f>
        <v>#DIV/0!</v>
      </c>
      <c r="F980" s="26" t="e">
        <f>STDEV('Тулуз-Пьерон'!R984:AA984)</f>
        <v>#DIV/0!</v>
      </c>
      <c r="G980" s="26" t="e">
        <f>SQRT(RSQ('Тулуз-Пьерон'!H984:Q984,'Тулуз-Пьерон'!R984:AA984))</f>
        <v>#DIV/0!</v>
      </c>
      <c r="J980" s="25" t="e">
        <f t="shared" si="469"/>
        <v>#DIV/0!</v>
      </c>
      <c r="K980" s="25" t="e">
        <f t="shared" si="470"/>
        <v>#DIV/0!</v>
      </c>
      <c r="L980" s="25" t="e">
        <f t="shared" si="471"/>
        <v>#DIV/0!</v>
      </c>
      <c r="M980" s="25" t="e">
        <f t="shared" si="472"/>
        <v>#DIV/0!</v>
      </c>
      <c r="N980" s="25" t="e">
        <f t="shared" si="472"/>
        <v>#DIV/0!</v>
      </c>
      <c r="O980" s="25" t="e">
        <f t="shared" si="473"/>
        <v>#DIV/0!</v>
      </c>
      <c r="P980" s="25" t="e">
        <f t="shared" si="474"/>
        <v>#DIV/0!</v>
      </c>
      <c r="Q980" s="25" t="e">
        <f t="shared" si="475"/>
        <v>#DIV/0!</v>
      </c>
      <c r="R980" s="25" t="e">
        <f t="shared" si="476"/>
        <v>#DIV/0!</v>
      </c>
      <c r="S980" s="25" t="e">
        <f t="shared" si="477"/>
        <v>#DIV/0!</v>
      </c>
      <c r="T980" s="25" t="e">
        <f t="shared" si="478"/>
        <v>#DIV/0!</v>
      </c>
      <c r="U980" s="25" t="e">
        <f t="shared" si="479"/>
        <v>#DIV/0!</v>
      </c>
      <c r="V980" s="25" t="e">
        <f t="shared" si="480"/>
        <v>#DIV/0!</v>
      </c>
      <c r="W980" s="25" t="e">
        <f t="shared" si="480"/>
        <v>#DIV/0!</v>
      </c>
      <c r="X980" s="25" t="e">
        <f t="shared" si="481"/>
        <v>#DIV/0!</v>
      </c>
      <c r="Y980" s="25" t="e">
        <f t="shared" si="482"/>
        <v>#DIV/0!</v>
      </c>
      <c r="Z980" s="25" t="e">
        <f t="shared" si="482"/>
        <v>#DIV/0!</v>
      </c>
      <c r="AA980" s="25" t="e">
        <f t="shared" si="482"/>
        <v>#DIV/0!</v>
      </c>
      <c r="AB980" s="25" t="e">
        <f t="shared" si="482"/>
        <v>#DIV/0!</v>
      </c>
      <c r="AC980" s="25" t="e">
        <f t="shared" si="482"/>
        <v>#DIV/0!</v>
      </c>
      <c r="AD980" s="25" t="e">
        <f t="shared" si="483"/>
        <v>#DIV/0!</v>
      </c>
      <c r="AE980" s="25" t="e">
        <f t="shared" si="483"/>
        <v>#DIV/0!</v>
      </c>
      <c r="AF980" s="25" t="e">
        <f t="shared" si="484"/>
        <v>#DIV/0!</v>
      </c>
      <c r="AG980" s="25" t="e">
        <f t="shared" si="484"/>
        <v>#DIV/0!</v>
      </c>
    </row>
    <row r="981" spans="1:33" x14ac:dyDescent="0.25">
      <c r="A981" s="1">
        <f>'Тулуз-Пьерон'!A985</f>
        <v>0</v>
      </c>
      <c r="B981" s="1" t="e">
        <f>AVERAGE('Тулуз-Пьерон'!H985:Q985)</f>
        <v>#DIV/0!</v>
      </c>
      <c r="C981" s="1" t="e">
        <f>AVERAGE('Тулуз-Пьерон'!R985:AA985)</f>
        <v>#DIV/0!</v>
      </c>
      <c r="D981" s="26" t="e">
        <f t="shared" si="468"/>
        <v>#DIV/0!</v>
      </c>
      <c r="E981" s="26" t="e">
        <f>STDEV('Тулуз-Пьерон'!H985:Q985)</f>
        <v>#DIV/0!</v>
      </c>
      <c r="F981" s="26" t="e">
        <f>STDEV('Тулуз-Пьерон'!R985:AA985)</f>
        <v>#DIV/0!</v>
      </c>
      <c r="G981" s="26" t="e">
        <f>SQRT(RSQ('Тулуз-Пьерон'!H985:Q985,'Тулуз-Пьерон'!R985:AA985))</f>
        <v>#DIV/0!</v>
      </c>
      <c r="J981" s="25" t="e">
        <f t="shared" si="469"/>
        <v>#DIV/0!</v>
      </c>
      <c r="K981" s="25" t="e">
        <f t="shared" si="470"/>
        <v>#DIV/0!</v>
      </c>
      <c r="L981" s="25" t="e">
        <f t="shared" si="471"/>
        <v>#DIV/0!</v>
      </c>
      <c r="M981" s="25" t="e">
        <f t="shared" si="472"/>
        <v>#DIV/0!</v>
      </c>
      <c r="N981" s="25" t="e">
        <f t="shared" si="472"/>
        <v>#DIV/0!</v>
      </c>
      <c r="O981" s="25" t="e">
        <f t="shared" si="473"/>
        <v>#DIV/0!</v>
      </c>
      <c r="P981" s="25" t="e">
        <f t="shared" si="474"/>
        <v>#DIV/0!</v>
      </c>
      <c r="Q981" s="25" t="e">
        <f t="shared" si="475"/>
        <v>#DIV/0!</v>
      </c>
      <c r="R981" s="25" t="e">
        <f t="shared" si="476"/>
        <v>#DIV/0!</v>
      </c>
      <c r="S981" s="25" t="e">
        <f t="shared" si="477"/>
        <v>#DIV/0!</v>
      </c>
      <c r="T981" s="25" t="e">
        <f t="shared" si="478"/>
        <v>#DIV/0!</v>
      </c>
      <c r="U981" s="25" t="e">
        <f t="shared" si="479"/>
        <v>#DIV/0!</v>
      </c>
      <c r="V981" s="25" t="e">
        <f t="shared" si="480"/>
        <v>#DIV/0!</v>
      </c>
      <c r="W981" s="25" t="e">
        <f t="shared" si="480"/>
        <v>#DIV/0!</v>
      </c>
      <c r="X981" s="25" t="e">
        <f t="shared" si="481"/>
        <v>#DIV/0!</v>
      </c>
      <c r="Y981" s="25" t="e">
        <f t="shared" ref="Y981:AC990" si="485">IF(AND($D981&gt;0,$D981&lt;=0.89),"ПАТОЛОГИЯ",IF(AND($D981&gt;0.89,$D981&lt;=0.91),"Слабая",IF(AND($D981&gt;91,$D981&lt;=0.93),"Средняя",IF(AND($D981&gt;0.93,$D981&lt;=0.96),"Хорошая",IF(AND($D981&gt;0.96,$D981&lt;=1),"Высокая","ОШИБКА")))))</f>
        <v>#DIV/0!</v>
      </c>
      <c r="Z981" s="25" t="e">
        <f t="shared" si="485"/>
        <v>#DIV/0!</v>
      </c>
      <c r="AA981" s="25" t="e">
        <f t="shared" si="485"/>
        <v>#DIV/0!</v>
      </c>
      <c r="AB981" s="25" t="e">
        <f t="shared" si="485"/>
        <v>#DIV/0!</v>
      </c>
      <c r="AC981" s="25" t="e">
        <f t="shared" si="485"/>
        <v>#DIV/0!</v>
      </c>
      <c r="AD981" s="25" t="e">
        <f t="shared" si="483"/>
        <v>#DIV/0!</v>
      </c>
      <c r="AE981" s="25" t="e">
        <f t="shared" si="483"/>
        <v>#DIV/0!</v>
      </c>
      <c r="AF981" s="25" t="e">
        <f t="shared" si="484"/>
        <v>#DIV/0!</v>
      </c>
      <c r="AG981" s="25" t="e">
        <f t="shared" si="484"/>
        <v>#DIV/0!</v>
      </c>
    </row>
    <row r="982" spans="1:33" x14ac:dyDescent="0.25">
      <c r="A982" s="1">
        <f>'Тулуз-Пьерон'!A986</f>
        <v>0</v>
      </c>
      <c r="B982" s="1" t="e">
        <f>AVERAGE('Тулуз-Пьерон'!H986:Q986)</f>
        <v>#DIV/0!</v>
      </c>
      <c r="C982" s="1" t="e">
        <f>AVERAGE('Тулуз-Пьерон'!R986:AA986)</f>
        <v>#DIV/0!</v>
      </c>
      <c r="D982" s="26" t="e">
        <f t="shared" si="468"/>
        <v>#DIV/0!</v>
      </c>
      <c r="E982" s="26" t="e">
        <f>STDEV('Тулуз-Пьерон'!H986:Q986)</f>
        <v>#DIV/0!</v>
      </c>
      <c r="F982" s="26" t="e">
        <f>STDEV('Тулуз-Пьерон'!R986:AA986)</f>
        <v>#DIV/0!</v>
      </c>
      <c r="G982" s="26" t="e">
        <f>SQRT(RSQ('Тулуз-Пьерон'!H986:Q986,'Тулуз-Пьерон'!R986:AA986))</f>
        <v>#DIV/0!</v>
      </c>
      <c r="J982" s="25" t="e">
        <f t="shared" si="469"/>
        <v>#DIV/0!</v>
      </c>
      <c r="K982" s="25" t="e">
        <f t="shared" si="470"/>
        <v>#DIV/0!</v>
      </c>
      <c r="L982" s="25" t="e">
        <f t="shared" si="471"/>
        <v>#DIV/0!</v>
      </c>
      <c r="M982" s="25" t="e">
        <f t="shared" si="472"/>
        <v>#DIV/0!</v>
      </c>
      <c r="N982" s="25" t="e">
        <f t="shared" si="472"/>
        <v>#DIV/0!</v>
      </c>
      <c r="O982" s="25" t="e">
        <f t="shared" si="473"/>
        <v>#DIV/0!</v>
      </c>
      <c r="P982" s="25" t="e">
        <f t="shared" si="474"/>
        <v>#DIV/0!</v>
      </c>
      <c r="Q982" s="25" t="e">
        <f t="shared" si="475"/>
        <v>#DIV/0!</v>
      </c>
      <c r="R982" s="25" t="e">
        <f t="shared" si="476"/>
        <v>#DIV/0!</v>
      </c>
      <c r="S982" s="25" t="e">
        <f t="shared" si="477"/>
        <v>#DIV/0!</v>
      </c>
      <c r="T982" s="25" t="e">
        <f t="shared" si="478"/>
        <v>#DIV/0!</v>
      </c>
      <c r="U982" s="25" t="e">
        <f t="shared" si="479"/>
        <v>#DIV/0!</v>
      </c>
      <c r="V982" s="25" t="e">
        <f t="shared" si="480"/>
        <v>#DIV/0!</v>
      </c>
      <c r="W982" s="25" t="e">
        <f t="shared" si="480"/>
        <v>#DIV/0!</v>
      </c>
      <c r="X982" s="25" t="e">
        <f t="shared" si="481"/>
        <v>#DIV/0!</v>
      </c>
      <c r="Y982" s="25" t="e">
        <f t="shared" si="485"/>
        <v>#DIV/0!</v>
      </c>
      <c r="Z982" s="25" t="e">
        <f t="shared" si="485"/>
        <v>#DIV/0!</v>
      </c>
      <c r="AA982" s="25" t="e">
        <f t="shared" si="485"/>
        <v>#DIV/0!</v>
      </c>
      <c r="AB982" s="25" t="e">
        <f t="shared" si="485"/>
        <v>#DIV/0!</v>
      </c>
      <c r="AC982" s="25" t="e">
        <f t="shared" si="485"/>
        <v>#DIV/0!</v>
      </c>
      <c r="AD982" s="25" t="e">
        <f t="shared" si="483"/>
        <v>#DIV/0!</v>
      </c>
      <c r="AE982" s="25" t="e">
        <f t="shared" si="483"/>
        <v>#DIV/0!</v>
      </c>
      <c r="AF982" s="25" t="e">
        <f t="shared" si="484"/>
        <v>#DIV/0!</v>
      </c>
      <c r="AG982" s="25" t="e">
        <f t="shared" si="484"/>
        <v>#DIV/0!</v>
      </c>
    </row>
    <row r="983" spans="1:33" x14ac:dyDescent="0.25">
      <c r="A983" s="1">
        <f>'Тулуз-Пьерон'!A987</f>
        <v>0</v>
      </c>
      <c r="B983" s="1" t="e">
        <f>AVERAGE('Тулуз-Пьерон'!H987:Q987)</f>
        <v>#DIV/0!</v>
      </c>
      <c r="C983" s="1" t="e">
        <f>AVERAGE('Тулуз-Пьерон'!R987:AA987)</f>
        <v>#DIV/0!</v>
      </c>
      <c r="D983" s="26" t="e">
        <f t="shared" si="468"/>
        <v>#DIV/0!</v>
      </c>
      <c r="E983" s="26" t="e">
        <f>STDEV('Тулуз-Пьерон'!H987:Q987)</f>
        <v>#DIV/0!</v>
      </c>
      <c r="F983" s="26" t="e">
        <f>STDEV('Тулуз-Пьерон'!R987:AA987)</f>
        <v>#DIV/0!</v>
      </c>
      <c r="G983" s="26" t="e">
        <f>SQRT(RSQ('Тулуз-Пьерон'!H987:Q987,'Тулуз-Пьерон'!R987:AA987))</f>
        <v>#DIV/0!</v>
      </c>
      <c r="J983" s="25" t="e">
        <f t="shared" si="469"/>
        <v>#DIV/0!</v>
      </c>
      <c r="K983" s="25" t="e">
        <f t="shared" si="470"/>
        <v>#DIV/0!</v>
      </c>
      <c r="L983" s="25" t="e">
        <f t="shared" si="471"/>
        <v>#DIV/0!</v>
      </c>
      <c r="M983" s="25" t="e">
        <f t="shared" si="472"/>
        <v>#DIV/0!</v>
      </c>
      <c r="N983" s="25" t="e">
        <f t="shared" si="472"/>
        <v>#DIV/0!</v>
      </c>
      <c r="O983" s="25" t="e">
        <f t="shared" si="473"/>
        <v>#DIV/0!</v>
      </c>
      <c r="P983" s="25" t="e">
        <f t="shared" si="474"/>
        <v>#DIV/0!</v>
      </c>
      <c r="Q983" s="25" t="e">
        <f t="shared" si="475"/>
        <v>#DIV/0!</v>
      </c>
      <c r="R983" s="25" t="e">
        <f t="shared" si="476"/>
        <v>#DIV/0!</v>
      </c>
      <c r="S983" s="25" t="e">
        <f t="shared" si="477"/>
        <v>#DIV/0!</v>
      </c>
      <c r="T983" s="25" t="e">
        <f t="shared" si="478"/>
        <v>#DIV/0!</v>
      </c>
      <c r="U983" s="25" t="e">
        <f t="shared" si="479"/>
        <v>#DIV/0!</v>
      </c>
      <c r="V983" s="25" t="e">
        <f t="shared" si="480"/>
        <v>#DIV/0!</v>
      </c>
      <c r="W983" s="25" t="e">
        <f t="shared" si="480"/>
        <v>#DIV/0!</v>
      </c>
      <c r="X983" s="25" t="e">
        <f t="shared" si="481"/>
        <v>#DIV/0!</v>
      </c>
      <c r="Y983" s="25" t="e">
        <f t="shared" si="485"/>
        <v>#DIV/0!</v>
      </c>
      <c r="Z983" s="25" t="e">
        <f t="shared" si="485"/>
        <v>#DIV/0!</v>
      </c>
      <c r="AA983" s="25" t="e">
        <f t="shared" si="485"/>
        <v>#DIV/0!</v>
      </c>
      <c r="AB983" s="25" t="e">
        <f t="shared" si="485"/>
        <v>#DIV/0!</v>
      </c>
      <c r="AC983" s="25" t="e">
        <f t="shared" si="485"/>
        <v>#DIV/0!</v>
      </c>
      <c r="AD983" s="25" t="e">
        <f t="shared" si="483"/>
        <v>#DIV/0!</v>
      </c>
      <c r="AE983" s="25" t="e">
        <f t="shared" si="483"/>
        <v>#DIV/0!</v>
      </c>
      <c r="AF983" s="25" t="e">
        <f t="shared" si="484"/>
        <v>#DIV/0!</v>
      </c>
      <c r="AG983" s="25" t="e">
        <f t="shared" si="484"/>
        <v>#DIV/0!</v>
      </c>
    </row>
    <row r="984" spans="1:33" x14ac:dyDescent="0.25">
      <c r="A984" s="1">
        <f>'Тулуз-Пьерон'!A988</f>
        <v>0</v>
      </c>
      <c r="B984" s="1" t="e">
        <f>AVERAGE('Тулуз-Пьерон'!H988:Q988)</f>
        <v>#DIV/0!</v>
      </c>
      <c r="C984" s="1" t="e">
        <f>AVERAGE('Тулуз-Пьерон'!R988:AA988)</f>
        <v>#DIV/0!</v>
      </c>
      <c r="D984" s="26" t="e">
        <f t="shared" si="468"/>
        <v>#DIV/0!</v>
      </c>
      <c r="E984" s="26" t="e">
        <f>STDEV('Тулуз-Пьерон'!H988:Q988)</f>
        <v>#DIV/0!</v>
      </c>
      <c r="F984" s="26" t="e">
        <f>STDEV('Тулуз-Пьерон'!R988:AA988)</f>
        <v>#DIV/0!</v>
      </c>
      <c r="G984" s="26" t="e">
        <f>SQRT(RSQ('Тулуз-Пьерон'!H988:Q988,'Тулуз-Пьерон'!R988:AA988))</f>
        <v>#DIV/0!</v>
      </c>
      <c r="J984" s="25" t="e">
        <f t="shared" si="469"/>
        <v>#DIV/0!</v>
      </c>
      <c r="K984" s="25" t="e">
        <f t="shared" si="470"/>
        <v>#DIV/0!</v>
      </c>
      <c r="L984" s="25" t="e">
        <f t="shared" si="471"/>
        <v>#DIV/0!</v>
      </c>
      <c r="M984" s="25" t="e">
        <f t="shared" si="472"/>
        <v>#DIV/0!</v>
      </c>
      <c r="N984" s="25" t="e">
        <f t="shared" si="472"/>
        <v>#DIV/0!</v>
      </c>
      <c r="O984" s="25" t="e">
        <f t="shared" si="473"/>
        <v>#DIV/0!</v>
      </c>
      <c r="P984" s="25" t="e">
        <f t="shared" si="474"/>
        <v>#DIV/0!</v>
      </c>
      <c r="Q984" s="25" t="e">
        <f t="shared" si="475"/>
        <v>#DIV/0!</v>
      </c>
      <c r="R984" s="25" t="e">
        <f t="shared" si="476"/>
        <v>#DIV/0!</v>
      </c>
      <c r="S984" s="25" t="e">
        <f t="shared" si="477"/>
        <v>#DIV/0!</v>
      </c>
      <c r="T984" s="25" t="e">
        <f t="shared" si="478"/>
        <v>#DIV/0!</v>
      </c>
      <c r="U984" s="25" t="e">
        <f t="shared" si="479"/>
        <v>#DIV/0!</v>
      </c>
      <c r="V984" s="25" t="e">
        <f t="shared" si="480"/>
        <v>#DIV/0!</v>
      </c>
      <c r="W984" s="25" t="e">
        <f t="shared" si="480"/>
        <v>#DIV/0!</v>
      </c>
      <c r="X984" s="25" t="e">
        <f t="shared" si="481"/>
        <v>#DIV/0!</v>
      </c>
      <c r="Y984" s="25" t="e">
        <f t="shared" si="485"/>
        <v>#DIV/0!</v>
      </c>
      <c r="Z984" s="25" t="e">
        <f t="shared" si="485"/>
        <v>#DIV/0!</v>
      </c>
      <c r="AA984" s="25" t="e">
        <f t="shared" si="485"/>
        <v>#DIV/0!</v>
      </c>
      <c r="AB984" s="25" t="e">
        <f t="shared" si="485"/>
        <v>#DIV/0!</v>
      </c>
      <c r="AC984" s="25" t="e">
        <f t="shared" si="485"/>
        <v>#DIV/0!</v>
      </c>
      <c r="AD984" s="25" t="e">
        <f t="shared" si="483"/>
        <v>#DIV/0!</v>
      </c>
      <c r="AE984" s="25" t="e">
        <f t="shared" si="483"/>
        <v>#DIV/0!</v>
      </c>
      <c r="AF984" s="25" t="e">
        <f t="shared" si="484"/>
        <v>#DIV/0!</v>
      </c>
      <c r="AG984" s="25" t="e">
        <f t="shared" si="484"/>
        <v>#DIV/0!</v>
      </c>
    </row>
    <row r="985" spans="1:33" x14ac:dyDescent="0.25">
      <c r="A985" s="1">
        <f>'Тулуз-Пьерон'!A989</f>
        <v>0</v>
      </c>
      <c r="B985" s="1" t="e">
        <f>AVERAGE('Тулуз-Пьерон'!H989:Q989)</f>
        <v>#DIV/0!</v>
      </c>
      <c r="C985" s="1" t="e">
        <f>AVERAGE('Тулуз-Пьерон'!R989:AA989)</f>
        <v>#DIV/0!</v>
      </c>
      <c r="D985" s="26" t="e">
        <f t="shared" si="468"/>
        <v>#DIV/0!</v>
      </c>
      <c r="E985" s="26" t="e">
        <f>STDEV('Тулуз-Пьерон'!H989:Q989)</f>
        <v>#DIV/0!</v>
      </c>
      <c r="F985" s="26" t="e">
        <f>STDEV('Тулуз-Пьерон'!R989:AA989)</f>
        <v>#DIV/0!</v>
      </c>
      <c r="G985" s="26" t="e">
        <f>SQRT(RSQ('Тулуз-Пьерон'!H989:Q989,'Тулуз-Пьерон'!R989:AA989))</f>
        <v>#DIV/0!</v>
      </c>
      <c r="J985" s="25" t="e">
        <f t="shared" si="469"/>
        <v>#DIV/0!</v>
      </c>
      <c r="K985" s="25" t="e">
        <f t="shared" si="470"/>
        <v>#DIV/0!</v>
      </c>
      <c r="L985" s="25" t="e">
        <f t="shared" si="471"/>
        <v>#DIV/0!</v>
      </c>
      <c r="M985" s="25" t="e">
        <f t="shared" si="472"/>
        <v>#DIV/0!</v>
      </c>
      <c r="N985" s="25" t="e">
        <f t="shared" si="472"/>
        <v>#DIV/0!</v>
      </c>
      <c r="O985" s="25" t="e">
        <f t="shared" si="473"/>
        <v>#DIV/0!</v>
      </c>
      <c r="P985" s="25" t="e">
        <f t="shared" si="474"/>
        <v>#DIV/0!</v>
      </c>
      <c r="Q985" s="25" t="e">
        <f t="shared" si="475"/>
        <v>#DIV/0!</v>
      </c>
      <c r="R985" s="25" t="e">
        <f t="shared" si="476"/>
        <v>#DIV/0!</v>
      </c>
      <c r="S985" s="25" t="e">
        <f t="shared" si="477"/>
        <v>#DIV/0!</v>
      </c>
      <c r="T985" s="25" t="e">
        <f t="shared" si="478"/>
        <v>#DIV/0!</v>
      </c>
      <c r="U985" s="25" t="e">
        <f t="shared" si="479"/>
        <v>#DIV/0!</v>
      </c>
      <c r="V985" s="25" t="e">
        <f t="shared" si="480"/>
        <v>#DIV/0!</v>
      </c>
      <c r="W985" s="25" t="e">
        <f t="shared" si="480"/>
        <v>#DIV/0!</v>
      </c>
      <c r="X985" s="25" t="e">
        <f t="shared" si="481"/>
        <v>#DIV/0!</v>
      </c>
      <c r="Y985" s="25" t="e">
        <f t="shared" si="485"/>
        <v>#DIV/0!</v>
      </c>
      <c r="Z985" s="25" t="e">
        <f t="shared" si="485"/>
        <v>#DIV/0!</v>
      </c>
      <c r="AA985" s="25" t="e">
        <f t="shared" si="485"/>
        <v>#DIV/0!</v>
      </c>
      <c r="AB985" s="25" t="e">
        <f t="shared" si="485"/>
        <v>#DIV/0!</v>
      </c>
      <c r="AC985" s="25" t="e">
        <f t="shared" si="485"/>
        <v>#DIV/0!</v>
      </c>
      <c r="AD985" s="25" t="e">
        <f t="shared" si="483"/>
        <v>#DIV/0!</v>
      </c>
      <c r="AE985" s="25" t="e">
        <f t="shared" si="483"/>
        <v>#DIV/0!</v>
      </c>
      <c r="AF985" s="25" t="e">
        <f t="shared" si="484"/>
        <v>#DIV/0!</v>
      </c>
      <c r="AG985" s="25" t="e">
        <f t="shared" si="484"/>
        <v>#DIV/0!</v>
      </c>
    </row>
    <row r="986" spans="1:33" x14ac:dyDescent="0.25">
      <c r="A986" s="1">
        <f>'Тулуз-Пьерон'!A990</f>
        <v>0</v>
      </c>
      <c r="B986" s="1" t="e">
        <f>AVERAGE('Тулуз-Пьерон'!H990:Q990)</f>
        <v>#DIV/0!</v>
      </c>
      <c r="C986" s="1" t="e">
        <f>AVERAGE('Тулуз-Пьерон'!R990:AA990)</f>
        <v>#DIV/0!</v>
      </c>
      <c r="D986" s="26" t="e">
        <f t="shared" si="468"/>
        <v>#DIV/0!</v>
      </c>
      <c r="E986" s="26" t="e">
        <f>STDEV('Тулуз-Пьерон'!H990:Q990)</f>
        <v>#DIV/0!</v>
      </c>
      <c r="F986" s="26" t="e">
        <f>STDEV('Тулуз-Пьерон'!R990:AA990)</f>
        <v>#DIV/0!</v>
      </c>
      <c r="G986" s="26" t="e">
        <f>SQRT(RSQ('Тулуз-Пьерон'!H990:Q990,'Тулуз-Пьерон'!R990:AA990))</f>
        <v>#DIV/0!</v>
      </c>
      <c r="J986" s="25" t="e">
        <f t="shared" si="469"/>
        <v>#DIV/0!</v>
      </c>
      <c r="K986" s="25" t="e">
        <f t="shared" si="470"/>
        <v>#DIV/0!</v>
      </c>
      <c r="L986" s="25" t="e">
        <f t="shared" si="471"/>
        <v>#DIV/0!</v>
      </c>
      <c r="M986" s="25" t="e">
        <f t="shared" si="472"/>
        <v>#DIV/0!</v>
      </c>
      <c r="N986" s="25" t="e">
        <f t="shared" si="472"/>
        <v>#DIV/0!</v>
      </c>
      <c r="O986" s="25" t="e">
        <f t="shared" si="473"/>
        <v>#DIV/0!</v>
      </c>
      <c r="P986" s="25" t="e">
        <f t="shared" si="474"/>
        <v>#DIV/0!</v>
      </c>
      <c r="Q986" s="25" t="e">
        <f t="shared" si="475"/>
        <v>#DIV/0!</v>
      </c>
      <c r="R986" s="25" t="e">
        <f t="shared" si="476"/>
        <v>#DIV/0!</v>
      </c>
      <c r="S986" s="25" t="e">
        <f t="shared" si="477"/>
        <v>#DIV/0!</v>
      </c>
      <c r="T986" s="25" t="e">
        <f t="shared" si="478"/>
        <v>#DIV/0!</v>
      </c>
      <c r="U986" s="25" t="e">
        <f t="shared" si="479"/>
        <v>#DIV/0!</v>
      </c>
      <c r="V986" s="25" t="e">
        <f t="shared" si="480"/>
        <v>#DIV/0!</v>
      </c>
      <c r="W986" s="25" t="e">
        <f t="shared" si="480"/>
        <v>#DIV/0!</v>
      </c>
      <c r="X986" s="25" t="e">
        <f t="shared" si="481"/>
        <v>#DIV/0!</v>
      </c>
      <c r="Y986" s="25" t="e">
        <f t="shared" si="485"/>
        <v>#DIV/0!</v>
      </c>
      <c r="Z986" s="25" t="e">
        <f t="shared" si="485"/>
        <v>#DIV/0!</v>
      </c>
      <c r="AA986" s="25" t="e">
        <f t="shared" si="485"/>
        <v>#DIV/0!</v>
      </c>
      <c r="AB986" s="25" t="e">
        <f t="shared" si="485"/>
        <v>#DIV/0!</v>
      </c>
      <c r="AC986" s="25" t="e">
        <f t="shared" si="485"/>
        <v>#DIV/0!</v>
      </c>
      <c r="AD986" s="25" t="e">
        <f t="shared" si="483"/>
        <v>#DIV/0!</v>
      </c>
      <c r="AE986" s="25" t="e">
        <f t="shared" si="483"/>
        <v>#DIV/0!</v>
      </c>
      <c r="AF986" s="25" t="e">
        <f t="shared" si="484"/>
        <v>#DIV/0!</v>
      </c>
      <c r="AG986" s="25" t="e">
        <f t="shared" si="484"/>
        <v>#DIV/0!</v>
      </c>
    </row>
    <row r="987" spans="1:33" x14ac:dyDescent="0.25">
      <c r="A987" s="1">
        <f>'Тулуз-Пьерон'!A991</f>
        <v>0</v>
      </c>
      <c r="B987" s="1" t="e">
        <f>AVERAGE('Тулуз-Пьерон'!H991:Q991)</f>
        <v>#DIV/0!</v>
      </c>
      <c r="C987" s="1" t="e">
        <f>AVERAGE('Тулуз-Пьерон'!R991:AA991)</f>
        <v>#DIV/0!</v>
      </c>
      <c r="D987" s="26" t="e">
        <f t="shared" si="468"/>
        <v>#DIV/0!</v>
      </c>
      <c r="E987" s="26" t="e">
        <f>STDEV('Тулуз-Пьерон'!H991:Q991)</f>
        <v>#DIV/0!</v>
      </c>
      <c r="F987" s="26" t="e">
        <f>STDEV('Тулуз-Пьерон'!R991:AA991)</f>
        <v>#DIV/0!</v>
      </c>
      <c r="G987" s="26" t="e">
        <f>SQRT(RSQ('Тулуз-Пьерон'!H991:Q991,'Тулуз-Пьерон'!R991:AA991))</f>
        <v>#DIV/0!</v>
      </c>
      <c r="J987" s="25" t="e">
        <f t="shared" si="469"/>
        <v>#DIV/0!</v>
      </c>
      <c r="K987" s="25" t="e">
        <f t="shared" si="470"/>
        <v>#DIV/0!</v>
      </c>
      <c r="L987" s="25" t="e">
        <f t="shared" si="471"/>
        <v>#DIV/0!</v>
      </c>
      <c r="M987" s="25" t="e">
        <f t="shared" si="472"/>
        <v>#DIV/0!</v>
      </c>
      <c r="N987" s="25" t="e">
        <f t="shared" si="472"/>
        <v>#DIV/0!</v>
      </c>
      <c r="O987" s="25" t="e">
        <f t="shared" si="473"/>
        <v>#DIV/0!</v>
      </c>
      <c r="P987" s="25" t="e">
        <f t="shared" si="474"/>
        <v>#DIV/0!</v>
      </c>
      <c r="Q987" s="25" t="e">
        <f t="shared" si="475"/>
        <v>#DIV/0!</v>
      </c>
      <c r="R987" s="25" t="e">
        <f t="shared" si="476"/>
        <v>#DIV/0!</v>
      </c>
      <c r="S987" s="25" t="e">
        <f t="shared" si="477"/>
        <v>#DIV/0!</v>
      </c>
      <c r="T987" s="25" t="e">
        <f t="shared" si="478"/>
        <v>#DIV/0!</v>
      </c>
      <c r="U987" s="25" t="e">
        <f t="shared" si="479"/>
        <v>#DIV/0!</v>
      </c>
      <c r="V987" s="25" t="e">
        <f t="shared" si="480"/>
        <v>#DIV/0!</v>
      </c>
      <c r="W987" s="25" t="e">
        <f t="shared" si="480"/>
        <v>#DIV/0!</v>
      </c>
      <c r="X987" s="25" t="e">
        <f t="shared" si="481"/>
        <v>#DIV/0!</v>
      </c>
      <c r="Y987" s="25" t="e">
        <f t="shared" si="485"/>
        <v>#DIV/0!</v>
      </c>
      <c r="Z987" s="25" t="e">
        <f t="shared" si="485"/>
        <v>#DIV/0!</v>
      </c>
      <c r="AA987" s="25" t="e">
        <f t="shared" si="485"/>
        <v>#DIV/0!</v>
      </c>
      <c r="AB987" s="25" t="e">
        <f t="shared" si="485"/>
        <v>#DIV/0!</v>
      </c>
      <c r="AC987" s="25" t="e">
        <f t="shared" si="485"/>
        <v>#DIV/0!</v>
      </c>
      <c r="AD987" s="25" t="e">
        <f t="shared" si="483"/>
        <v>#DIV/0!</v>
      </c>
      <c r="AE987" s="25" t="e">
        <f t="shared" si="483"/>
        <v>#DIV/0!</v>
      </c>
      <c r="AF987" s="25" t="e">
        <f t="shared" si="484"/>
        <v>#DIV/0!</v>
      </c>
      <c r="AG987" s="25" t="e">
        <f t="shared" si="484"/>
        <v>#DIV/0!</v>
      </c>
    </row>
    <row r="988" spans="1:33" x14ac:dyDescent="0.25">
      <c r="A988" s="1">
        <f>'Тулуз-Пьерон'!A992</f>
        <v>0</v>
      </c>
      <c r="B988" s="1" t="e">
        <f>AVERAGE('Тулуз-Пьерон'!H992:Q992)</f>
        <v>#DIV/0!</v>
      </c>
      <c r="C988" s="1" t="e">
        <f>AVERAGE('Тулуз-Пьерон'!R992:AA992)</f>
        <v>#DIV/0!</v>
      </c>
      <c r="D988" s="26" t="e">
        <f t="shared" si="468"/>
        <v>#DIV/0!</v>
      </c>
      <c r="E988" s="26" t="e">
        <f>STDEV('Тулуз-Пьерон'!H992:Q992)</f>
        <v>#DIV/0!</v>
      </c>
      <c r="F988" s="26" t="e">
        <f>STDEV('Тулуз-Пьерон'!R992:AA992)</f>
        <v>#DIV/0!</v>
      </c>
      <c r="G988" s="26" t="e">
        <f>SQRT(RSQ('Тулуз-Пьерон'!H992:Q992,'Тулуз-Пьерон'!R992:AA992))</f>
        <v>#DIV/0!</v>
      </c>
      <c r="J988" s="25" t="e">
        <f t="shared" si="469"/>
        <v>#DIV/0!</v>
      </c>
      <c r="K988" s="25" t="e">
        <f t="shared" si="470"/>
        <v>#DIV/0!</v>
      </c>
      <c r="L988" s="25" t="e">
        <f t="shared" si="471"/>
        <v>#DIV/0!</v>
      </c>
      <c r="M988" s="25" t="e">
        <f t="shared" si="472"/>
        <v>#DIV/0!</v>
      </c>
      <c r="N988" s="25" t="e">
        <f t="shared" si="472"/>
        <v>#DIV/0!</v>
      </c>
      <c r="O988" s="25" t="e">
        <f t="shared" si="473"/>
        <v>#DIV/0!</v>
      </c>
      <c r="P988" s="25" t="e">
        <f t="shared" si="474"/>
        <v>#DIV/0!</v>
      </c>
      <c r="Q988" s="25" t="e">
        <f t="shared" si="475"/>
        <v>#DIV/0!</v>
      </c>
      <c r="R988" s="25" t="e">
        <f t="shared" si="476"/>
        <v>#DIV/0!</v>
      </c>
      <c r="S988" s="25" t="e">
        <f t="shared" si="477"/>
        <v>#DIV/0!</v>
      </c>
      <c r="T988" s="25" t="e">
        <f t="shared" si="478"/>
        <v>#DIV/0!</v>
      </c>
      <c r="U988" s="25" t="e">
        <f t="shared" si="479"/>
        <v>#DIV/0!</v>
      </c>
      <c r="V988" s="25" t="e">
        <f t="shared" si="480"/>
        <v>#DIV/0!</v>
      </c>
      <c r="W988" s="25" t="e">
        <f t="shared" si="480"/>
        <v>#DIV/0!</v>
      </c>
      <c r="X988" s="25" t="e">
        <f t="shared" si="481"/>
        <v>#DIV/0!</v>
      </c>
      <c r="Y988" s="25" t="e">
        <f t="shared" si="485"/>
        <v>#DIV/0!</v>
      </c>
      <c r="Z988" s="25" t="e">
        <f t="shared" si="485"/>
        <v>#DIV/0!</v>
      </c>
      <c r="AA988" s="25" t="e">
        <f t="shared" si="485"/>
        <v>#DIV/0!</v>
      </c>
      <c r="AB988" s="25" t="e">
        <f t="shared" si="485"/>
        <v>#DIV/0!</v>
      </c>
      <c r="AC988" s="25" t="e">
        <f t="shared" si="485"/>
        <v>#DIV/0!</v>
      </c>
      <c r="AD988" s="25" t="e">
        <f t="shared" si="483"/>
        <v>#DIV/0!</v>
      </c>
      <c r="AE988" s="25" t="e">
        <f t="shared" si="483"/>
        <v>#DIV/0!</v>
      </c>
      <c r="AF988" s="25" t="e">
        <f t="shared" si="484"/>
        <v>#DIV/0!</v>
      </c>
      <c r="AG988" s="25" t="e">
        <f t="shared" si="484"/>
        <v>#DIV/0!</v>
      </c>
    </row>
    <row r="989" spans="1:33" x14ac:dyDescent="0.25">
      <c r="A989" s="1">
        <f>'Тулуз-Пьерон'!A993</f>
        <v>0</v>
      </c>
      <c r="B989" s="1" t="e">
        <f>AVERAGE('Тулуз-Пьерон'!H993:Q993)</f>
        <v>#DIV/0!</v>
      </c>
      <c r="C989" s="1" t="e">
        <f>AVERAGE('Тулуз-Пьерон'!R993:AA993)</f>
        <v>#DIV/0!</v>
      </c>
      <c r="D989" s="26" t="e">
        <f t="shared" si="468"/>
        <v>#DIV/0!</v>
      </c>
      <c r="E989" s="26" t="e">
        <f>STDEV('Тулуз-Пьерон'!H993:Q993)</f>
        <v>#DIV/0!</v>
      </c>
      <c r="F989" s="26" t="e">
        <f>STDEV('Тулуз-Пьерон'!R993:AA993)</f>
        <v>#DIV/0!</v>
      </c>
      <c r="G989" s="26" t="e">
        <f>SQRT(RSQ('Тулуз-Пьерон'!H993:Q993,'Тулуз-Пьерон'!R993:AA993))</f>
        <v>#DIV/0!</v>
      </c>
      <c r="J989" s="25" t="e">
        <f t="shared" si="469"/>
        <v>#DIV/0!</v>
      </c>
      <c r="K989" s="25" t="e">
        <f t="shared" si="470"/>
        <v>#DIV/0!</v>
      </c>
      <c r="L989" s="25" t="e">
        <f t="shared" si="471"/>
        <v>#DIV/0!</v>
      </c>
      <c r="M989" s="25" t="e">
        <f t="shared" si="472"/>
        <v>#DIV/0!</v>
      </c>
      <c r="N989" s="25" t="e">
        <f t="shared" si="472"/>
        <v>#DIV/0!</v>
      </c>
      <c r="O989" s="25" t="e">
        <f t="shared" si="473"/>
        <v>#DIV/0!</v>
      </c>
      <c r="P989" s="25" t="e">
        <f t="shared" si="474"/>
        <v>#DIV/0!</v>
      </c>
      <c r="Q989" s="25" t="e">
        <f t="shared" si="475"/>
        <v>#DIV/0!</v>
      </c>
      <c r="R989" s="25" t="e">
        <f t="shared" si="476"/>
        <v>#DIV/0!</v>
      </c>
      <c r="S989" s="25" t="e">
        <f t="shared" si="477"/>
        <v>#DIV/0!</v>
      </c>
      <c r="T989" s="25" t="e">
        <f t="shared" si="478"/>
        <v>#DIV/0!</v>
      </c>
      <c r="U989" s="25" t="e">
        <f t="shared" si="479"/>
        <v>#DIV/0!</v>
      </c>
      <c r="V989" s="25" t="e">
        <f t="shared" si="480"/>
        <v>#DIV/0!</v>
      </c>
      <c r="W989" s="25" t="e">
        <f t="shared" si="480"/>
        <v>#DIV/0!</v>
      </c>
      <c r="X989" s="25" t="e">
        <f t="shared" si="481"/>
        <v>#DIV/0!</v>
      </c>
      <c r="Y989" s="25" t="e">
        <f t="shared" si="485"/>
        <v>#DIV/0!</v>
      </c>
      <c r="Z989" s="25" t="e">
        <f t="shared" si="485"/>
        <v>#DIV/0!</v>
      </c>
      <c r="AA989" s="25" t="e">
        <f t="shared" si="485"/>
        <v>#DIV/0!</v>
      </c>
      <c r="AB989" s="25" t="e">
        <f t="shared" si="485"/>
        <v>#DIV/0!</v>
      </c>
      <c r="AC989" s="25" t="e">
        <f t="shared" si="485"/>
        <v>#DIV/0!</v>
      </c>
      <c r="AD989" s="25" t="e">
        <f t="shared" si="483"/>
        <v>#DIV/0!</v>
      </c>
      <c r="AE989" s="25" t="e">
        <f t="shared" si="483"/>
        <v>#DIV/0!</v>
      </c>
      <c r="AF989" s="25" t="e">
        <f t="shared" si="484"/>
        <v>#DIV/0!</v>
      </c>
      <c r="AG989" s="25" t="e">
        <f t="shared" si="484"/>
        <v>#DIV/0!</v>
      </c>
    </row>
    <row r="990" spans="1:33" x14ac:dyDescent="0.25">
      <c r="A990" s="1">
        <f>'Тулуз-Пьерон'!A994</f>
        <v>0</v>
      </c>
      <c r="B990" s="1" t="e">
        <f>AVERAGE('Тулуз-Пьерон'!H994:Q994)</f>
        <v>#DIV/0!</v>
      </c>
      <c r="C990" s="1" t="e">
        <f>AVERAGE('Тулуз-Пьерон'!R994:AA994)</f>
        <v>#DIV/0!</v>
      </c>
      <c r="D990" s="26" t="e">
        <f t="shared" si="468"/>
        <v>#DIV/0!</v>
      </c>
      <c r="E990" s="26" t="e">
        <f>STDEV('Тулуз-Пьерон'!H994:Q994)</f>
        <v>#DIV/0!</v>
      </c>
      <c r="F990" s="26" t="e">
        <f>STDEV('Тулуз-Пьерон'!R994:AA994)</f>
        <v>#DIV/0!</v>
      </c>
      <c r="G990" s="26" t="e">
        <f>SQRT(RSQ('Тулуз-Пьерон'!H994:Q994,'Тулуз-Пьерон'!R994:AA994))</f>
        <v>#DIV/0!</v>
      </c>
      <c r="J990" s="25" t="e">
        <f t="shared" si="469"/>
        <v>#DIV/0!</v>
      </c>
      <c r="K990" s="25" t="e">
        <f t="shared" si="470"/>
        <v>#DIV/0!</v>
      </c>
      <c r="L990" s="25" t="e">
        <f t="shared" si="471"/>
        <v>#DIV/0!</v>
      </c>
      <c r="M990" s="25" t="e">
        <f t="shared" si="472"/>
        <v>#DIV/0!</v>
      </c>
      <c r="N990" s="25" t="e">
        <f t="shared" si="472"/>
        <v>#DIV/0!</v>
      </c>
      <c r="O990" s="25" t="e">
        <f t="shared" si="473"/>
        <v>#DIV/0!</v>
      </c>
      <c r="P990" s="25" t="e">
        <f t="shared" si="474"/>
        <v>#DIV/0!</v>
      </c>
      <c r="Q990" s="25" t="e">
        <f t="shared" si="475"/>
        <v>#DIV/0!</v>
      </c>
      <c r="R990" s="25" t="e">
        <f t="shared" si="476"/>
        <v>#DIV/0!</v>
      </c>
      <c r="S990" s="25" t="e">
        <f t="shared" si="477"/>
        <v>#DIV/0!</v>
      </c>
      <c r="T990" s="25" t="e">
        <f t="shared" si="478"/>
        <v>#DIV/0!</v>
      </c>
      <c r="U990" s="25" t="e">
        <f t="shared" si="479"/>
        <v>#DIV/0!</v>
      </c>
      <c r="V990" s="25" t="e">
        <f t="shared" si="480"/>
        <v>#DIV/0!</v>
      </c>
      <c r="W990" s="25" t="e">
        <f t="shared" si="480"/>
        <v>#DIV/0!</v>
      </c>
      <c r="X990" s="25" t="e">
        <f t="shared" si="481"/>
        <v>#DIV/0!</v>
      </c>
      <c r="Y990" s="25" t="e">
        <f t="shared" si="485"/>
        <v>#DIV/0!</v>
      </c>
      <c r="Z990" s="25" t="e">
        <f t="shared" si="485"/>
        <v>#DIV/0!</v>
      </c>
      <c r="AA990" s="25" t="e">
        <f t="shared" si="485"/>
        <v>#DIV/0!</v>
      </c>
      <c r="AB990" s="25" t="e">
        <f t="shared" si="485"/>
        <v>#DIV/0!</v>
      </c>
      <c r="AC990" s="25" t="e">
        <f t="shared" si="485"/>
        <v>#DIV/0!</v>
      </c>
      <c r="AD990" s="25" t="e">
        <f t="shared" si="483"/>
        <v>#DIV/0!</v>
      </c>
      <c r="AE990" s="25" t="e">
        <f t="shared" si="483"/>
        <v>#DIV/0!</v>
      </c>
      <c r="AF990" s="25" t="e">
        <f t="shared" si="484"/>
        <v>#DIV/0!</v>
      </c>
      <c r="AG990" s="25" t="e">
        <f t="shared" si="484"/>
        <v>#DIV/0!</v>
      </c>
    </row>
    <row r="991" spans="1:33" x14ac:dyDescent="0.25">
      <c r="A991" s="1">
        <f>'Тулуз-Пьерон'!A995</f>
        <v>0</v>
      </c>
      <c r="B991" s="1" t="e">
        <f>AVERAGE('Тулуз-Пьерон'!H995:Q995)</f>
        <v>#DIV/0!</v>
      </c>
      <c r="C991" s="1" t="e">
        <f>AVERAGE('Тулуз-Пьерон'!R995:AA995)</f>
        <v>#DIV/0!</v>
      </c>
      <c r="D991" s="26" t="e">
        <f t="shared" si="468"/>
        <v>#DIV/0!</v>
      </c>
      <c r="E991" s="26" t="e">
        <f>STDEV('Тулуз-Пьерон'!H995:Q995)</f>
        <v>#DIV/0!</v>
      </c>
      <c r="F991" s="26" t="e">
        <f>STDEV('Тулуз-Пьерон'!R995:AA995)</f>
        <v>#DIV/0!</v>
      </c>
      <c r="G991" s="26" t="e">
        <f>SQRT(RSQ('Тулуз-Пьерон'!H995:Q995,'Тулуз-Пьерон'!R995:AA995))</f>
        <v>#DIV/0!</v>
      </c>
      <c r="J991" s="25" t="e">
        <f t="shared" si="469"/>
        <v>#DIV/0!</v>
      </c>
      <c r="K991" s="25" t="e">
        <f t="shared" si="470"/>
        <v>#DIV/0!</v>
      </c>
      <c r="L991" s="25" t="e">
        <f t="shared" si="471"/>
        <v>#DIV/0!</v>
      </c>
      <c r="M991" s="25" t="e">
        <f t="shared" ref="M991:N1011" si="486">IF(AND($B991&gt;0,$B991&lt;=15),"ПАТОЛОГИЯ",IF(AND($B991&gt;15,$B991&lt;=25),"Слабая",IF(AND($B991&gt;25,$B991&lt;=36),"Средняя",IF(AND($B991&gt;36,$B991&lt;=48),"Хорошая",IF($B991&gt;48,"Высокая","ОШИБКА")))))</f>
        <v>#DIV/0!</v>
      </c>
      <c r="N991" s="25" t="e">
        <f t="shared" si="486"/>
        <v>#DIV/0!</v>
      </c>
      <c r="O991" s="25" t="e">
        <f t="shared" si="473"/>
        <v>#DIV/0!</v>
      </c>
      <c r="P991" s="25" t="e">
        <f t="shared" si="474"/>
        <v>#DIV/0!</v>
      </c>
      <c r="Q991" s="25" t="e">
        <f t="shared" si="475"/>
        <v>#DIV/0!</v>
      </c>
      <c r="R991" s="25" t="e">
        <f t="shared" si="476"/>
        <v>#DIV/0!</v>
      </c>
      <c r="S991" s="25" t="e">
        <f t="shared" si="477"/>
        <v>#DIV/0!</v>
      </c>
      <c r="T991" s="25" t="e">
        <f t="shared" si="478"/>
        <v>#DIV/0!</v>
      </c>
      <c r="U991" s="25" t="e">
        <f t="shared" si="479"/>
        <v>#DIV/0!</v>
      </c>
      <c r="V991" s="25" t="e">
        <f t="shared" ref="V991:W1011" si="487">IF(AND($D991&gt;0,$D991&lt;=0.88),"ПАТОЛОГИЯ",IF(AND($D991&gt;0.88,$D991&lt;=0.91),"Слабая",IF(AND($D991&gt;0.91,$D991&lt;=0.95),"Средняя",IF(AND($D991&gt;0.95,$D991&lt;=0.97),"Хорошая",IF(AND($D991&gt;0.97,$D991&lt;=1),"Высокая","ОШИБКА")))))</f>
        <v>#DIV/0!</v>
      </c>
      <c r="W991" s="25" t="e">
        <f t="shared" si="487"/>
        <v>#DIV/0!</v>
      </c>
      <c r="X991" s="25" t="e">
        <f t="shared" si="481"/>
        <v>#DIV/0!</v>
      </c>
      <c r="Y991" s="25" t="e">
        <f t="shared" ref="Y991:AC1000" si="488">IF(AND($D991&gt;0,$D991&lt;=0.89),"ПАТОЛОГИЯ",IF(AND($D991&gt;0.89,$D991&lt;=0.91),"Слабая",IF(AND($D991&gt;91,$D991&lt;=0.93),"Средняя",IF(AND($D991&gt;0.93,$D991&lt;=0.96),"Хорошая",IF(AND($D991&gt;0.96,$D991&lt;=1),"Высокая","ОШИБКА")))))</f>
        <v>#DIV/0!</v>
      </c>
      <c r="Z991" s="25" t="e">
        <f t="shared" si="488"/>
        <v>#DIV/0!</v>
      </c>
      <c r="AA991" s="25" t="e">
        <f t="shared" si="488"/>
        <v>#DIV/0!</v>
      </c>
      <c r="AB991" s="25" t="e">
        <f t="shared" si="488"/>
        <v>#DIV/0!</v>
      </c>
      <c r="AC991" s="25" t="e">
        <f t="shared" si="488"/>
        <v>#DIV/0!</v>
      </c>
      <c r="AD991" s="25" t="e">
        <f t="shared" ref="AD991:AE1011" si="489">IF(AND($D991&gt;0,$D991&lt;=0.9),"ПАТОЛОГИЯ",IF($D991=0.91,"Слабая",IF(AND($D991&gt;0.91,$D991&lt;=0.94),"Средняя",IF(AND($D991&gt;0.94,$D991&lt;=0.97),"Хорошая",IF(AND($D991&gt;0.97,$D991&lt;=1),"Высокая","ОШИБКА")))))</f>
        <v>#DIV/0!</v>
      </c>
      <c r="AE991" s="25" t="e">
        <f t="shared" si="489"/>
        <v>#DIV/0!</v>
      </c>
      <c r="AF991" s="25" t="e">
        <f t="shared" ref="AF991:AG1011" si="490">IF(AND($D991&gt;0,$D991&lt;=0.9),"ПАТОЛОГИЯ",IF(AND($D991&gt;0.9,$D991&lt;=92),"Слабая",IF(AND($D991&gt;92,$D991&lt;=0.95),"Средняя",IF(AND($D991&gt;0.95,$D991&lt;=0.97),"Хорошая",IF(AND($D991&gt;0.97,$D991&lt;=1),"Высокая","ОШИБКА")))))</f>
        <v>#DIV/0!</v>
      </c>
      <c r="AG991" s="25" t="e">
        <f t="shared" si="490"/>
        <v>#DIV/0!</v>
      </c>
    </row>
    <row r="992" spans="1:33" x14ac:dyDescent="0.25">
      <c r="A992" s="1">
        <f>'Тулуз-Пьерон'!A996</f>
        <v>0</v>
      </c>
      <c r="B992" s="1" t="e">
        <f>AVERAGE('Тулуз-Пьерон'!H996:Q996)</f>
        <v>#DIV/0!</v>
      </c>
      <c r="C992" s="1" t="e">
        <f>AVERAGE('Тулуз-Пьерон'!R996:AA996)</f>
        <v>#DIV/0!</v>
      </c>
      <c r="D992" s="26" t="e">
        <f t="shared" si="468"/>
        <v>#DIV/0!</v>
      </c>
      <c r="E992" s="26" t="e">
        <f>STDEV('Тулуз-Пьерон'!H996:Q996)</f>
        <v>#DIV/0!</v>
      </c>
      <c r="F992" s="26" t="e">
        <f>STDEV('Тулуз-Пьерон'!R996:AA996)</f>
        <v>#DIV/0!</v>
      </c>
      <c r="G992" s="26" t="e">
        <f>SQRT(RSQ('Тулуз-Пьерон'!H996:Q996,'Тулуз-Пьерон'!R996:AA996))</f>
        <v>#DIV/0!</v>
      </c>
      <c r="J992" s="25" t="e">
        <f t="shared" si="469"/>
        <v>#DIV/0!</v>
      </c>
      <c r="K992" s="25" t="e">
        <f t="shared" si="470"/>
        <v>#DIV/0!</v>
      </c>
      <c r="L992" s="25" t="e">
        <f t="shared" si="471"/>
        <v>#DIV/0!</v>
      </c>
      <c r="M992" s="25" t="e">
        <f t="shared" si="486"/>
        <v>#DIV/0!</v>
      </c>
      <c r="N992" s="25" t="e">
        <f t="shared" si="486"/>
        <v>#DIV/0!</v>
      </c>
      <c r="O992" s="25" t="e">
        <f t="shared" si="473"/>
        <v>#DIV/0!</v>
      </c>
      <c r="P992" s="25" t="e">
        <f t="shared" si="474"/>
        <v>#DIV/0!</v>
      </c>
      <c r="Q992" s="25" t="e">
        <f t="shared" si="475"/>
        <v>#DIV/0!</v>
      </c>
      <c r="R992" s="25" t="e">
        <f t="shared" si="476"/>
        <v>#DIV/0!</v>
      </c>
      <c r="S992" s="25" t="e">
        <f t="shared" si="477"/>
        <v>#DIV/0!</v>
      </c>
      <c r="T992" s="25" t="e">
        <f t="shared" si="478"/>
        <v>#DIV/0!</v>
      </c>
      <c r="U992" s="25" t="e">
        <f t="shared" si="479"/>
        <v>#DIV/0!</v>
      </c>
      <c r="V992" s="25" t="e">
        <f t="shared" si="487"/>
        <v>#DIV/0!</v>
      </c>
      <c r="W992" s="25" t="e">
        <f t="shared" si="487"/>
        <v>#DIV/0!</v>
      </c>
      <c r="X992" s="25" t="e">
        <f t="shared" si="481"/>
        <v>#DIV/0!</v>
      </c>
      <c r="Y992" s="25" t="e">
        <f t="shared" si="488"/>
        <v>#DIV/0!</v>
      </c>
      <c r="Z992" s="25" t="e">
        <f t="shared" si="488"/>
        <v>#DIV/0!</v>
      </c>
      <c r="AA992" s="25" t="e">
        <f t="shared" si="488"/>
        <v>#DIV/0!</v>
      </c>
      <c r="AB992" s="25" t="e">
        <f t="shared" si="488"/>
        <v>#DIV/0!</v>
      </c>
      <c r="AC992" s="25" t="e">
        <f t="shared" si="488"/>
        <v>#DIV/0!</v>
      </c>
      <c r="AD992" s="25" t="e">
        <f t="shared" si="489"/>
        <v>#DIV/0!</v>
      </c>
      <c r="AE992" s="25" t="e">
        <f t="shared" si="489"/>
        <v>#DIV/0!</v>
      </c>
      <c r="AF992" s="25" t="e">
        <f t="shared" si="490"/>
        <v>#DIV/0!</v>
      </c>
      <c r="AG992" s="25" t="e">
        <f t="shared" si="490"/>
        <v>#DIV/0!</v>
      </c>
    </row>
    <row r="993" spans="1:33" x14ac:dyDescent="0.25">
      <c r="A993" s="1">
        <f>'Тулуз-Пьерон'!A997</f>
        <v>0</v>
      </c>
      <c r="B993" s="1" t="e">
        <f>AVERAGE('Тулуз-Пьерон'!H997:Q997)</f>
        <v>#DIV/0!</v>
      </c>
      <c r="C993" s="1" t="e">
        <f>AVERAGE('Тулуз-Пьерон'!R997:AA997)</f>
        <v>#DIV/0!</v>
      </c>
      <c r="D993" s="26" t="e">
        <f t="shared" si="468"/>
        <v>#DIV/0!</v>
      </c>
      <c r="E993" s="26" t="e">
        <f>STDEV('Тулуз-Пьерон'!H997:Q997)</f>
        <v>#DIV/0!</v>
      </c>
      <c r="F993" s="26" t="e">
        <f>STDEV('Тулуз-Пьерон'!R997:AA997)</f>
        <v>#DIV/0!</v>
      </c>
      <c r="G993" s="26" t="e">
        <f>SQRT(RSQ('Тулуз-Пьерон'!H997:Q997,'Тулуз-Пьерон'!R997:AA997))</f>
        <v>#DIV/0!</v>
      </c>
      <c r="J993" s="25" t="e">
        <f t="shared" si="469"/>
        <v>#DIV/0!</v>
      </c>
      <c r="K993" s="25" t="e">
        <f t="shared" si="470"/>
        <v>#DIV/0!</v>
      </c>
      <c r="L993" s="25" t="e">
        <f t="shared" si="471"/>
        <v>#DIV/0!</v>
      </c>
      <c r="M993" s="25" t="e">
        <f t="shared" si="486"/>
        <v>#DIV/0!</v>
      </c>
      <c r="N993" s="25" t="e">
        <f t="shared" si="486"/>
        <v>#DIV/0!</v>
      </c>
      <c r="O993" s="25" t="e">
        <f t="shared" si="473"/>
        <v>#DIV/0!</v>
      </c>
      <c r="P993" s="25" t="e">
        <f t="shared" si="474"/>
        <v>#DIV/0!</v>
      </c>
      <c r="Q993" s="25" t="e">
        <f t="shared" si="475"/>
        <v>#DIV/0!</v>
      </c>
      <c r="R993" s="25" t="e">
        <f t="shared" si="476"/>
        <v>#DIV/0!</v>
      </c>
      <c r="S993" s="25" t="e">
        <f t="shared" si="477"/>
        <v>#DIV/0!</v>
      </c>
      <c r="T993" s="25" t="e">
        <f t="shared" si="478"/>
        <v>#DIV/0!</v>
      </c>
      <c r="U993" s="25" t="e">
        <f t="shared" si="479"/>
        <v>#DIV/0!</v>
      </c>
      <c r="V993" s="25" t="e">
        <f t="shared" si="487"/>
        <v>#DIV/0!</v>
      </c>
      <c r="W993" s="25" t="e">
        <f t="shared" si="487"/>
        <v>#DIV/0!</v>
      </c>
      <c r="X993" s="25" t="e">
        <f t="shared" si="481"/>
        <v>#DIV/0!</v>
      </c>
      <c r="Y993" s="25" t="e">
        <f t="shared" si="488"/>
        <v>#DIV/0!</v>
      </c>
      <c r="Z993" s="25" t="e">
        <f t="shared" si="488"/>
        <v>#DIV/0!</v>
      </c>
      <c r="AA993" s="25" t="e">
        <f t="shared" si="488"/>
        <v>#DIV/0!</v>
      </c>
      <c r="AB993" s="25" t="e">
        <f t="shared" si="488"/>
        <v>#DIV/0!</v>
      </c>
      <c r="AC993" s="25" t="e">
        <f t="shared" si="488"/>
        <v>#DIV/0!</v>
      </c>
      <c r="AD993" s="25" t="e">
        <f t="shared" si="489"/>
        <v>#DIV/0!</v>
      </c>
      <c r="AE993" s="25" t="e">
        <f t="shared" si="489"/>
        <v>#DIV/0!</v>
      </c>
      <c r="AF993" s="25" t="e">
        <f t="shared" si="490"/>
        <v>#DIV/0!</v>
      </c>
      <c r="AG993" s="25" t="e">
        <f t="shared" si="490"/>
        <v>#DIV/0!</v>
      </c>
    </row>
    <row r="994" spans="1:33" x14ac:dyDescent="0.25">
      <c r="A994" s="1">
        <f>'Тулуз-Пьерон'!A998</f>
        <v>0</v>
      </c>
      <c r="B994" s="1" t="e">
        <f>AVERAGE('Тулуз-Пьерон'!H998:Q998)</f>
        <v>#DIV/0!</v>
      </c>
      <c r="C994" s="1" t="e">
        <f>AVERAGE('Тулуз-Пьерон'!R998:AA998)</f>
        <v>#DIV/0!</v>
      </c>
      <c r="D994" s="26" t="e">
        <f t="shared" si="468"/>
        <v>#DIV/0!</v>
      </c>
      <c r="E994" s="26" t="e">
        <f>STDEV('Тулуз-Пьерон'!H998:Q998)</f>
        <v>#DIV/0!</v>
      </c>
      <c r="F994" s="26" t="e">
        <f>STDEV('Тулуз-Пьерон'!R998:AA998)</f>
        <v>#DIV/0!</v>
      </c>
      <c r="G994" s="26" t="e">
        <f>SQRT(RSQ('Тулуз-Пьерон'!H998:Q998,'Тулуз-Пьерон'!R998:AA998))</f>
        <v>#DIV/0!</v>
      </c>
      <c r="J994" s="25" t="e">
        <f t="shared" si="469"/>
        <v>#DIV/0!</v>
      </c>
      <c r="K994" s="25" t="e">
        <f t="shared" si="470"/>
        <v>#DIV/0!</v>
      </c>
      <c r="L994" s="25" t="e">
        <f t="shared" si="471"/>
        <v>#DIV/0!</v>
      </c>
      <c r="M994" s="25" t="e">
        <f t="shared" si="486"/>
        <v>#DIV/0!</v>
      </c>
      <c r="N994" s="25" t="e">
        <f t="shared" si="486"/>
        <v>#DIV/0!</v>
      </c>
      <c r="O994" s="25" t="e">
        <f t="shared" si="473"/>
        <v>#DIV/0!</v>
      </c>
      <c r="P994" s="25" t="e">
        <f t="shared" si="474"/>
        <v>#DIV/0!</v>
      </c>
      <c r="Q994" s="25" t="e">
        <f t="shared" si="475"/>
        <v>#DIV/0!</v>
      </c>
      <c r="R994" s="25" t="e">
        <f t="shared" si="476"/>
        <v>#DIV/0!</v>
      </c>
      <c r="S994" s="25" t="e">
        <f t="shared" si="477"/>
        <v>#DIV/0!</v>
      </c>
      <c r="T994" s="25" t="e">
        <f t="shared" si="478"/>
        <v>#DIV/0!</v>
      </c>
      <c r="U994" s="25" t="e">
        <f t="shared" si="479"/>
        <v>#DIV/0!</v>
      </c>
      <c r="V994" s="25" t="e">
        <f t="shared" si="487"/>
        <v>#DIV/0!</v>
      </c>
      <c r="W994" s="25" t="e">
        <f t="shared" si="487"/>
        <v>#DIV/0!</v>
      </c>
      <c r="X994" s="25" t="e">
        <f t="shared" si="481"/>
        <v>#DIV/0!</v>
      </c>
      <c r="Y994" s="25" t="e">
        <f t="shared" si="488"/>
        <v>#DIV/0!</v>
      </c>
      <c r="Z994" s="25" t="e">
        <f t="shared" si="488"/>
        <v>#DIV/0!</v>
      </c>
      <c r="AA994" s="25" t="e">
        <f t="shared" si="488"/>
        <v>#DIV/0!</v>
      </c>
      <c r="AB994" s="25" t="e">
        <f t="shared" si="488"/>
        <v>#DIV/0!</v>
      </c>
      <c r="AC994" s="25" t="e">
        <f t="shared" si="488"/>
        <v>#DIV/0!</v>
      </c>
      <c r="AD994" s="25" t="e">
        <f t="shared" si="489"/>
        <v>#DIV/0!</v>
      </c>
      <c r="AE994" s="25" t="e">
        <f t="shared" si="489"/>
        <v>#DIV/0!</v>
      </c>
      <c r="AF994" s="25" t="e">
        <f t="shared" si="490"/>
        <v>#DIV/0!</v>
      </c>
      <c r="AG994" s="25" t="e">
        <f t="shared" si="490"/>
        <v>#DIV/0!</v>
      </c>
    </row>
    <row r="995" spans="1:33" x14ac:dyDescent="0.25">
      <c r="A995" s="1">
        <f>'Тулуз-Пьерон'!A999</f>
        <v>0</v>
      </c>
      <c r="B995" s="1" t="e">
        <f>AVERAGE('Тулуз-Пьерон'!H999:Q999)</f>
        <v>#DIV/0!</v>
      </c>
      <c r="C995" s="1" t="e">
        <f>AVERAGE('Тулуз-Пьерон'!R999:AA999)</f>
        <v>#DIV/0!</v>
      </c>
      <c r="D995" s="26" t="e">
        <f t="shared" si="468"/>
        <v>#DIV/0!</v>
      </c>
      <c r="E995" s="26" t="e">
        <f>STDEV('Тулуз-Пьерон'!H999:Q999)</f>
        <v>#DIV/0!</v>
      </c>
      <c r="F995" s="26" t="e">
        <f>STDEV('Тулуз-Пьерон'!R999:AA999)</f>
        <v>#DIV/0!</v>
      </c>
      <c r="G995" s="26" t="e">
        <f>SQRT(RSQ('Тулуз-Пьерон'!H999:Q999,'Тулуз-Пьерон'!R999:AA999))</f>
        <v>#DIV/0!</v>
      </c>
      <c r="J995" s="25" t="e">
        <f t="shared" si="469"/>
        <v>#DIV/0!</v>
      </c>
      <c r="K995" s="25" t="e">
        <f t="shared" si="470"/>
        <v>#DIV/0!</v>
      </c>
      <c r="L995" s="25" t="e">
        <f t="shared" si="471"/>
        <v>#DIV/0!</v>
      </c>
      <c r="M995" s="25" t="e">
        <f t="shared" si="486"/>
        <v>#DIV/0!</v>
      </c>
      <c r="N995" s="25" t="e">
        <f t="shared" si="486"/>
        <v>#DIV/0!</v>
      </c>
      <c r="O995" s="25" t="e">
        <f t="shared" si="473"/>
        <v>#DIV/0!</v>
      </c>
      <c r="P995" s="25" t="e">
        <f t="shared" si="474"/>
        <v>#DIV/0!</v>
      </c>
      <c r="Q995" s="25" t="e">
        <f t="shared" si="475"/>
        <v>#DIV/0!</v>
      </c>
      <c r="R995" s="25" t="e">
        <f t="shared" si="476"/>
        <v>#DIV/0!</v>
      </c>
      <c r="S995" s="25" t="e">
        <f t="shared" si="477"/>
        <v>#DIV/0!</v>
      </c>
      <c r="T995" s="25" t="e">
        <f t="shared" si="478"/>
        <v>#DIV/0!</v>
      </c>
      <c r="U995" s="25" t="e">
        <f t="shared" si="479"/>
        <v>#DIV/0!</v>
      </c>
      <c r="V995" s="25" t="e">
        <f t="shared" si="487"/>
        <v>#DIV/0!</v>
      </c>
      <c r="W995" s="25" t="e">
        <f t="shared" si="487"/>
        <v>#DIV/0!</v>
      </c>
      <c r="X995" s="25" t="e">
        <f t="shared" si="481"/>
        <v>#DIV/0!</v>
      </c>
      <c r="Y995" s="25" t="e">
        <f t="shared" si="488"/>
        <v>#DIV/0!</v>
      </c>
      <c r="Z995" s="25" t="e">
        <f t="shared" si="488"/>
        <v>#DIV/0!</v>
      </c>
      <c r="AA995" s="25" t="e">
        <f t="shared" si="488"/>
        <v>#DIV/0!</v>
      </c>
      <c r="AB995" s="25" t="e">
        <f t="shared" si="488"/>
        <v>#DIV/0!</v>
      </c>
      <c r="AC995" s="25" t="e">
        <f t="shared" si="488"/>
        <v>#DIV/0!</v>
      </c>
      <c r="AD995" s="25" t="e">
        <f t="shared" si="489"/>
        <v>#DIV/0!</v>
      </c>
      <c r="AE995" s="25" t="e">
        <f t="shared" si="489"/>
        <v>#DIV/0!</v>
      </c>
      <c r="AF995" s="25" t="e">
        <f t="shared" si="490"/>
        <v>#DIV/0!</v>
      </c>
      <c r="AG995" s="25" t="e">
        <f t="shared" si="490"/>
        <v>#DIV/0!</v>
      </c>
    </row>
    <row r="996" spans="1:33" x14ac:dyDescent="0.25">
      <c r="A996" s="1">
        <f>'Тулуз-Пьерон'!A1000</f>
        <v>0</v>
      </c>
      <c r="B996" s="1" t="e">
        <f>AVERAGE('Тулуз-Пьерон'!H1000:Q1000)</f>
        <v>#DIV/0!</v>
      </c>
      <c r="C996" s="1" t="e">
        <f>AVERAGE('Тулуз-Пьерон'!R1000:AA1000)</f>
        <v>#DIV/0!</v>
      </c>
      <c r="D996" s="26" t="e">
        <f t="shared" si="468"/>
        <v>#DIV/0!</v>
      </c>
      <c r="E996" s="26" t="e">
        <f>STDEV('Тулуз-Пьерон'!H1000:Q1000)</f>
        <v>#DIV/0!</v>
      </c>
      <c r="F996" s="26" t="e">
        <f>STDEV('Тулуз-Пьерон'!R1000:AA1000)</f>
        <v>#DIV/0!</v>
      </c>
      <c r="G996" s="26" t="e">
        <f>SQRT(RSQ('Тулуз-Пьерон'!H1000:Q1000,'Тулуз-Пьерон'!R1000:AA1000))</f>
        <v>#DIV/0!</v>
      </c>
      <c r="J996" s="25" t="e">
        <f t="shared" si="469"/>
        <v>#DIV/0!</v>
      </c>
      <c r="K996" s="25" t="e">
        <f t="shared" si="470"/>
        <v>#DIV/0!</v>
      </c>
      <c r="L996" s="25" t="e">
        <f t="shared" si="471"/>
        <v>#DIV/0!</v>
      </c>
      <c r="M996" s="25" t="e">
        <f t="shared" si="486"/>
        <v>#DIV/0!</v>
      </c>
      <c r="N996" s="25" t="e">
        <f t="shared" si="486"/>
        <v>#DIV/0!</v>
      </c>
      <c r="O996" s="25" t="e">
        <f t="shared" si="473"/>
        <v>#DIV/0!</v>
      </c>
      <c r="P996" s="25" t="e">
        <f t="shared" si="474"/>
        <v>#DIV/0!</v>
      </c>
      <c r="Q996" s="25" t="e">
        <f t="shared" si="475"/>
        <v>#DIV/0!</v>
      </c>
      <c r="R996" s="25" t="e">
        <f t="shared" si="476"/>
        <v>#DIV/0!</v>
      </c>
      <c r="S996" s="25" t="e">
        <f t="shared" si="477"/>
        <v>#DIV/0!</v>
      </c>
      <c r="T996" s="25" t="e">
        <f t="shared" si="478"/>
        <v>#DIV/0!</v>
      </c>
      <c r="U996" s="25" t="e">
        <f t="shared" si="479"/>
        <v>#DIV/0!</v>
      </c>
      <c r="V996" s="25" t="e">
        <f t="shared" si="487"/>
        <v>#DIV/0!</v>
      </c>
      <c r="W996" s="25" t="e">
        <f t="shared" si="487"/>
        <v>#DIV/0!</v>
      </c>
      <c r="X996" s="25" t="e">
        <f t="shared" si="481"/>
        <v>#DIV/0!</v>
      </c>
      <c r="Y996" s="25" t="e">
        <f t="shared" si="488"/>
        <v>#DIV/0!</v>
      </c>
      <c r="Z996" s="25" t="e">
        <f t="shared" si="488"/>
        <v>#DIV/0!</v>
      </c>
      <c r="AA996" s="25" t="e">
        <f t="shared" si="488"/>
        <v>#DIV/0!</v>
      </c>
      <c r="AB996" s="25" t="e">
        <f t="shared" si="488"/>
        <v>#DIV/0!</v>
      </c>
      <c r="AC996" s="25" t="e">
        <f t="shared" si="488"/>
        <v>#DIV/0!</v>
      </c>
      <c r="AD996" s="25" t="e">
        <f t="shared" si="489"/>
        <v>#DIV/0!</v>
      </c>
      <c r="AE996" s="25" t="e">
        <f t="shared" si="489"/>
        <v>#DIV/0!</v>
      </c>
      <c r="AF996" s="25" t="e">
        <f t="shared" si="490"/>
        <v>#DIV/0!</v>
      </c>
      <c r="AG996" s="25" t="e">
        <f t="shared" si="490"/>
        <v>#DIV/0!</v>
      </c>
    </row>
    <row r="997" spans="1:33" x14ac:dyDescent="0.25">
      <c r="A997" s="1">
        <f>'Тулуз-Пьерон'!A1001</f>
        <v>0</v>
      </c>
      <c r="B997" s="1" t="e">
        <f>AVERAGE('Тулуз-Пьерон'!H1001:Q1001)</f>
        <v>#DIV/0!</v>
      </c>
      <c r="C997" s="1" t="e">
        <f>AVERAGE('Тулуз-Пьерон'!R1001:AA1001)</f>
        <v>#DIV/0!</v>
      </c>
      <c r="D997" s="26" t="e">
        <f t="shared" si="468"/>
        <v>#DIV/0!</v>
      </c>
      <c r="E997" s="26" t="e">
        <f>STDEV('Тулуз-Пьерон'!H1001:Q1001)</f>
        <v>#DIV/0!</v>
      </c>
      <c r="F997" s="26" t="e">
        <f>STDEV('Тулуз-Пьерон'!R1001:AA1001)</f>
        <v>#DIV/0!</v>
      </c>
      <c r="G997" s="26" t="e">
        <f>SQRT(RSQ('Тулуз-Пьерон'!H1001:Q1001,'Тулуз-Пьерон'!R1001:AA1001))</f>
        <v>#DIV/0!</v>
      </c>
      <c r="J997" s="25" t="e">
        <f t="shared" si="469"/>
        <v>#DIV/0!</v>
      </c>
      <c r="K997" s="25" t="e">
        <f t="shared" si="470"/>
        <v>#DIV/0!</v>
      </c>
      <c r="L997" s="25" t="e">
        <f t="shared" si="471"/>
        <v>#DIV/0!</v>
      </c>
      <c r="M997" s="25" t="e">
        <f t="shared" si="486"/>
        <v>#DIV/0!</v>
      </c>
      <c r="N997" s="25" t="e">
        <f t="shared" si="486"/>
        <v>#DIV/0!</v>
      </c>
      <c r="O997" s="25" t="e">
        <f t="shared" si="473"/>
        <v>#DIV/0!</v>
      </c>
      <c r="P997" s="25" t="e">
        <f t="shared" si="474"/>
        <v>#DIV/0!</v>
      </c>
      <c r="Q997" s="25" t="e">
        <f t="shared" si="475"/>
        <v>#DIV/0!</v>
      </c>
      <c r="R997" s="25" t="e">
        <f t="shared" si="476"/>
        <v>#DIV/0!</v>
      </c>
      <c r="S997" s="25" t="e">
        <f t="shared" si="477"/>
        <v>#DIV/0!</v>
      </c>
      <c r="T997" s="25" t="e">
        <f t="shared" si="478"/>
        <v>#DIV/0!</v>
      </c>
      <c r="U997" s="25" t="e">
        <f t="shared" si="479"/>
        <v>#DIV/0!</v>
      </c>
      <c r="V997" s="25" t="e">
        <f t="shared" si="487"/>
        <v>#DIV/0!</v>
      </c>
      <c r="W997" s="25" t="e">
        <f t="shared" si="487"/>
        <v>#DIV/0!</v>
      </c>
      <c r="X997" s="25" t="e">
        <f t="shared" si="481"/>
        <v>#DIV/0!</v>
      </c>
      <c r="Y997" s="25" t="e">
        <f t="shared" si="488"/>
        <v>#DIV/0!</v>
      </c>
      <c r="Z997" s="25" t="e">
        <f t="shared" si="488"/>
        <v>#DIV/0!</v>
      </c>
      <c r="AA997" s="25" t="e">
        <f t="shared" si="488"/>
        <v>#DIV/0!</v>
      </c>
      <c r="AB997" s="25" t="e">
        <f t="shared" si="488"/>
        <v>#DIV/0!</v>
      </c>
      <c r="AC997" s="25" t="e">
        <f t="shared" si="488"/>
        <v>#DIV/0!</v>
      </c>
      <c r="AD997" s="25" t="e">
        <f t="shared" si="489"/>
        <v>#DIV/0!</v>
      </c>
      <c r="AE997" s="25" t="e">
        <f t="shared" si="489"/>
        <v>#DIV/0!</v>
      </c>
      <c r="AF997" s="25" t="e">
        <f t="shared" si="490"/>
        <v>#DIV/0!</v>
      </c>
      <c r="AG997" s="25" t="e">
        <f t="shared" si="490"/>
        <v>#DIV/0!</v>
      </c>
    </row>
    <row r="998" spans="1:33" x14ac:dyDescent="0.25">
      <c r="A998" s="1">
        <f>'Тулуз-Пьерон'!A1002</f>
        <v>0</v>
      </c>
      <c r="B998" s="1" t="e">
        <f>AVERAGE('Тулуз-Пьерон'!H1002:Q1002)</f>
        <v>#DIV/0!</v>
      </c>
      <c r="C998" s="1" t="e">
        <f>AVERAGE('Тулуз-Пьерон'!R1002:AA1002)</f>
        <v>#DIV/0!</v>
      </c>
      <c r="D998" s="26" t="e">
        <f t="shared" si="468"/>
        <v>#DIV/0!</v>
      </c>
      <c r="E998" s="26" t="e">
        <f>STDEV('Тулуз-Пьерон'!H1002:Q1002)</f>
        <v>#DIV/0!</v>
      </c>
      <c r="F998" s="26" t="e">
        <f>STDEV('Тулуз-Пьерон'!R1002:AA1002)</f>
        <v>#DIV/0!</v>
      </c>
      <c r="G998" s="26" t="e">
        <f>SQRT(RSQ('Тулуз-Пьерон'!H1002:Q1002,'Тулуз-Пьерон'!R1002:AA1002))</f>
        <v>#DIV/0!</v>
      </c>
      <c r="J998" s="25" t="e">
        <f t="shared" si="469"/>
        <v>#DIV/0!</v>
      </c>
      <c r="K998" s="25" t="e">
        <f t="shared" si="470"/>
        <v>#DIV/0!</v>
      </c>
      <c r="L998" s="25" t="e">
        <f t="shared" si="471"/>
        <v>#DIV/0!</v>
      </c>
      <c r="M998" s="25" t="e">
        <f t="shared" si="486"/>
        <v>#DIV/0!</v>
      </c>
      <c r="N998" s="25" t="e">
        <f t="shared" si="486"/>
        <v>#DIV/0!</v>
      </c>
      <c r="O998" s="25" t="e">
        <f t="shared" si="473"/>
        <v>#DIV/0!</v>
      </c>
      <c r="P998" s="25" t="e">
        <f t="shared" si="474"/>
        <v>#DIV/0!</v>
      </c>
      <c r="Q998" s="25" t="e">
        <f t="shared" si="475"/>
        <v>#DIV/0!</v>
      </c>
      <c r="R998" s="25" t="e">
        <f t="shared" si="476"/>
        <v>#DIV/0!</v>
      </c>
      <c r="S998" s="25" t="e">
        <f t="shared" si="477"/>
        <v>#DIV/0!</v>
      </c>
      <c r="T998" s="25" t="e">
        <f t="shared" si="478"/>
        <v>#DIV/0!</v>
      </c>
      <c r="U998" s="25" t="e">
        <f t="shared" si="479"/>
        <v>#DIV/0!</v>
      </c>
      <c r="V998" s="25" t="e">
        <f t="shared" si="487"/>
        <v>#DIV/0!</v>
      </c>
      <c r="W998" s="25" t="e">
        <f t="shared" si="487"/>
        <v>#DIV/0!</v>
      </c>
      <c r="X998" s="25" t="e">
        <f t="shared" si="481"/>
        <v>#DIV/0!</v>
      </c>
      <c r="Y998" s="25" t="e">
        <f t="shared" si="488"/>
        <v>#DIV/0!</v>
      </c>
      <c r="Z998" s="25" t="e">
        <f t="shared" si="488"/>
        <v>#DIV/0!</v>
      </c>
      <c r="AA998" s="25" t="e">
        <f t="shared" si="488"/>
        <v>#DIV/0!</v>
      </c>
      <c r="AB998" s="25" t="e">
        <f t="shared" si="488"/>
        <v>#DIV/0!</v>
      </c>
      <c r="AC998" s="25" t="e">
        <f t="shared" si="488"/>
        <v>#DIV/0!</v>
      </c>
      <c r="AD998" s="25" t="e">
        <f t="shared" si="489"/>
        <v>#DIV/0!</v>
      </c>
      <c r="AE998" s="25" t="e">
        <f t="shared" si="489"/>
        <v>#DIV/0!</v>
      </c>
      <c r="AF998" s="25" t="e">
        <f t="shared" si="490"/>
        <v>#DIV/0!</v>
      </c>
      <c r="AG998" s="25" t="e">
        <f t="shared" si="490"/>
        <v>#DIV/0!</v>
      </c>
    </row>
    <row r="999" spans="1:33" x14ac:dyDescent="0.25">
      <c r="A999" s="1">
        <f>'Тулуз-Пьерон'!A1003</f>
        <v>0</v>
      </c>
      <c r="B999" s="1" t="e">
        <f>AVERAGE('Тулуз-Пьерон'!H1003:Q1003)</f>
        <v>#DIV/0!</v>
      </c>
      <c r="C999" s="1" t="e">
        <f>AVERAGE('Тулуз-Пьерон'!R1003:AA1003)</f>
        <v>#DIV/0!</v>
      </c>
      <c r="D999" s="26" t="e">
        <f t="shared" si="468"/>
        <v>#DIV/0!</v>
      </c>
      <c r="E999" s="26" t="e">
        <f>STDEV('Тулуз-Пьерон'!H1003:Q1003)</f>
        <v>#DIV/0!</v>
      </c>
      <c r="F999" s="26" t="e">
        <f>STDEV('Тулуз-Пьерон'!R1003:AA1003)</f>
        <v>#DIV/0!</v>
      </c>
      <c r="G999" s="26" t="e">
        <f>SQRT(RSQ('Тулуз-Пьерон'!H1003:Q1003,'Тулуз-Пьерон'!R1003:AA1003))</f>
        <v>#DIV/0!</v>
      </c>
      <c r="J999" s="25" t="e">
        <f t="shared" si="469"/>
        <v>#DIV/0!</v>
      </c>
      <c r="K999" s="25" t="e">
        <f t="shared" si="470"/>
        <v>#DIV/0!</v>
      </c>
      <c r="L999" s="25" t="e">
        <f t="shared" si="471"/>
        <v>#DIV/0!</v>
      </c>
      <c r="M999" s="25" t="e">
        <f t="shared" si="486"/>
        <v>#DIV/0!</v>
      </c>
      <c r="N999" s="25" t="e">
        <f t="shared" si="486"/>
        <v>#DIV/0!</v>
      </c>
      <c r="O999" s="25" t="e">
        <f t="shared" si="473"/>
        <v>#DIV/0!</v>
      </c>
      <c r="P999" s="25" t="e">
        <f t="shared" si="474"/>
        <v>#DIV/0!</v>
      </c>
      <c r="Q999" s="25" t="e">
        <f t="shared" si="475"/>
        <v>#DIV/0!</v>
      </c>
      <c r="R999" s="25" t="e">
        <f t="shared" si="476"/>
        <v>#DIV/0!</v>
      </c>
      <c r="S999" s="25" t="e">
        <f t="shared" si="477"/>
        <v>#DIV/0!</v>
      </c>
      <c r="T999" s="25" t="e">
        <f t="shared" si="478"/>
        <v>#DIV/0!</v>
      </c>
      <c r="U999" s="25" t="e">
        <f t="shared" si="479"/>
        <v>#DIV/0!</v>
      </c>
      <c r="V999" s="25" t="e">
        <f t="shared" si="487"/>
        <v>#DIV/0!</v>
      </c>
      <c r="W999" s="25" t="e">
        <f t="shared" si="487"/>
        <v>#DIV/0!</v>
      </c>
      <c r="X999" s="25" t="e">
        <f t="shared" si="481"/>
        <v>#DIV/0!</v>
      </c>
      <c r="Y999" s="25" t="e">
        <f t="shared" si="488"/>
        <v>#DIV/0!</v>
      </c>
      <c r="Z999" s="25" t="e">
        <f t="shared" si="488"/>
        <v>#DIV/0!</v>
      </c>
      <c r="AA999" s="25" t="e">
        <f t="shared" si="488"/>
        <v>#DIV/0!</v>
      </c>
      <c r="AB999" s="25" t="e">
        <f t="shared" si="488"/>
        <v>#DIV/0!</v>
      </c>
      <c r="AC999" s="25" t="e">
        <f t="shared" si="488"/>
        <v>#DIV/0!</v>
      </c>
      <c r="AD999" s="25" t="e">
        <f t="shared" si="489"/>
        <v>#DIV/0!</v>
      </c>
      <c r="AE999" s="25" t="e">
        <f t="shared" si="489"/>
        <v>#DIV/0!</v>
      </c>
      <c r="AF999" s="25" t="e">
        <f t="shared" si="490"/>
        <v>#DIV/0!</v>
      </c>
      <c r="AG999" s="25" t="e">
        <f t="shared" si="490"/>
        <v>#DIV/0!</v>
      </c>
    </row>
    <row r="1000" spans="1:33" x14ac:dyDescent="0.25">
      <c r="A1000" s="1">
        <f>'Тулуз-Пьерон'!A1004</f>
        <v>0</v>
      </c>
      <c r="B1000" s="1" t="e">
        <f>AVERAGE('Тулуз-Пьерон'!H1004:Q1004)</f>
        <v>#DIV/0!</v>
      </c>
      <c r="C1000" s="1" t="e">
        <f>AVERAGE('Тулуз-Пьерон'!R1004:AA1004)</f>
        <v>#DIV/0!</v>
      </c>
      <c r="D1000" s="26" t="e">
        <f t="shared" si="468"/>
        <v>#DIV/0!</v>
      </c>
      <c r="E1000" s="26" t="e">
        <f>STDEV('Тулуз-Пьерон'!H1004:Q1004)</f>
        <v>#DIV/0!</v>
      </c>
      <c r="F1000" s="26" t="e">
        <f>STDEV('Тулуз-Пьерон'!R1004:AA1004)</f>
        <v>#DIV/0!</v>
      </c>
      <c r="G1000" s="26" t="e">
        <f>SQRT(RSQ('Тулуз-Пьерон'!H1004:Q1004,'Тулуз-Пьерон'!R1004:AA1004))</f>
        <v>#DIV/0!</v>
      </c>
      <c r="J1000" s="25" t="e">
        <f t="shared" si="469"/>
        <v>#DIV/0!</v>
      </c>
      <c r="K1000" s="25" t="e">
        <f t="shared" si="470"/>
        <v>#DIV/0!</v>
      </c>
      <c r="L1000" s="25" t="e">
        <f t="shared" si="471"/>
        <v>#DIV/0!</v>
      </c>
      <c r="M1000" s="25" t="e">
        <f t="shared" si="486"/>
        <v>#DIV/0!</v>
      </c>
      <c r="N1000" s="25" t="e">
        <f t="shared" si="486"/>
        <v>#DIV/0!</v>
      </c>
      <c r="O1000" s="25" t="e">
        <f t="shared" si="473"/>
        <v>#DIV/0!</v>
      </c>
      <c r="P1000" s="25" t="e">
        <f t="shared" si="474"/>
        <v>#DIV/0!</v>
      </c>
      <c r="Q1000" s="25" t="e">
        <f t="shared" si="475"/>
        <v>#DIV/0!</v>
      </c>
      <c r="R1000" s="25" t="e">
        <f t="shared" si="476"/>
        <v>#DIV/0!</v>
      </c>
      <c r="S1000" s="25" t="e">
        <f t="shared" si="477"/>
        <v>#DIV/0!</v>
      </c>
      <c r="T1000" s="25" t="e">
        <f t="shared" si="478"/>
        <v>#DIV/0!</v>
      </c>
      <c r="U1000" s="25" t="e">
        <f t="shared" si="479"/>
        <v>#DIV/0!</v>
      </c>
      <c r="V1000" s="25" t="e">
        <f t="shared" si="487"/>
        <v>#DIV/0!</v>
      </c>
      <c r="W1000" s="25" t="e">
        <f t="shared" si="487"/>
        <v>#DIV/0!</v>
      </c>
      <c r="X1000" s="25" t="e">
        <f t="shared" si="481"/>
        <v>#DIV/0!</v>
      </c>
      <c r="Y1000" s="25" t="e">
        <f t="shared" si="488"/>
        <v>#DIV/0!</v>
      </c>
      <c r="Z1000" s="25" t="e">
        <f t="shared" si="488"/>
        <v>#DIV/0!</v>
      </c>
      <c r="AA1000" s="25" t="e">
        <f t="shared" si="488"/>
        <v>#DIV/0!</v>
      </c>
      <c r="AB1000" s="25" t="e">
        <f t="shared" si="488"/>
        <v>#DIV/0!</v>
      </c>
      <c r="AC1000" s="25" t="e">
        <f t="shared" si="488"/>
        <v>#DIV/0!</v>
      </c>
      <c r="AD1000" s="25" t="e">
        <f t="shared" si="489"/>
        <v>#DIV/0!</v>
      </c>
      <c r="AE1000" s="25" t="e">
        <f t="shared" si="489"/>
        <v>#DIV/0!</v>
      </c>
      <c r="AF1000" s="25" t="e">
        <f t="shared" si="490"/>
        <v>#DIV/0!</v>
      </c>
      <c r="AG1000" s="25" t="e">
        <f t="shared" si="490"/>
        <v>#DIV/0!</v>
      </c>
    </row>
    <row r="1001" spans="1:33" x14ac:dyDescent="0.25">
      <c r="A1001" s="1">
        <f>'Тулуз-Пьерон'!A1005</f>
        <v>0</v>
      </c>
      <c r="B1001" s="1" t="e">
        <f>AVERAGE('Тулуз-Пьерон'!H1005:Q1005)</f>
        <v>#DIV/0!</v>
      </c>
      <c r="C1001" s="1" t="e">
        <f>AVERAGE('Тулуз-Пьерон'!R1005:AA1005)</f>
        <v>#DIV/0!</v>
      </c>
      <c r="D1001" s="26" t="e">
        <f t="shared" si="468"/>
        <v>#DIV/0!</v>
      </c>
      <c r="E1001" s="26" t="e">
        <f>STDEV('Тулуз-Пьерон'!H1005:Q1005)</f>
        <v>#DIV/0!</v>
      </c>
      <c r="F1001" s="26" t="e">
        <f>STDEV('Тулуз-Пьерон'!R1005:AA1005)</f>
        <v>#DIV/0!</v>
      </c>
      <c r="G1001" s="26" t="e">
        <f>SQRT(RSQ('Тулуз-Пьерон'!H1005:Q1005,'Тулуз-Пьерон'!R1005:AA1005))</f>
        <v>#DIV/0!</v>
      </c>
      <c r="J1001" s="25" t="e">
        <f t="shared" si="469"/>
        <v>#DIV/0!</v>
      </c>
      <c r="K1001" s="25" t="e">
        <f t="shared" si="470"/>
        <v>#DIV/0!</v>
      </c>
      <c r="L1001" s="25" t="e">
        <f t="shared" si="471"/>
        <v>#DIV/0!</v>
      </c>
      <c r="M1001" s="25" t="e">
        <f t="shared" si="486"/>
        <v>#DIV/0!</v>
      </c>
      <c r="N1001" s="25" t="e">
        <f t="shared" si="486"/>
        <v>#DIV/0!</v>
      </c>
      <c r="O1001" s="25" t="e">
        <f t="shared" si="473"/>
        <v>#DIV/0!</v>
      </c>
      <c r="P1001" s="25" t="e">
        <f t="shared" si="474"/>
        <v>#DIV/0!</v>
      </c>
      <c r="Q1001" s="25" t="e">
        <f t="shared" si="475"/>
        <v>#DIV/0!</v>
      </c>
      <c r="R1001" s="25" t="e">
        <f t="shared" si="476"/>
        <v>#DIV/0!</v>
      </c>
      <c r="S1001" s="25" t="e">
        <f t="shared" si="477"/>
        <v>#DIV/0!</v>
      </c>
      <c r="T1001" s="25" t="e">
        <f t="shared" si="478"/>
        <v>#DIV/0!</v>
      </c>
      <c r="U1001" s="25" t="e">
        <f t="shared" si="479"/>
        <v>#DIV/0!</v>
      </c>
      <c r="V1001" s="25" t="e">
        <f t="shared" si="487"/>
        <v>#DIV/0!</v>
      </c>
      <c r="W1001" s="25" t="e">
        <f t="shared" si="487"/>
        <v>#DIV/0!</v>
      </c>
      <c r="X1001" s="25" t="e">
        <f t="shared" si="481"/>
        <v>#DIV/0!</v>
      </c>
      <c r="Y1001" s="25" t="e">
        <f t="shared" ref="Y1001:AC1011" si="491">IF(AND($D1001&gt;0,$D1001&lt;=0.89),"ПАТОЛОГИЯ",IF(AND($D1001&gt;0.89,$D1001&lt;=0.91),"Слабая",IF(AND($D1001&gt;91,$D1001&lt;=0.93),"Средняя",IF(AND($D1001&gt;0.93,$D1001&lt;=0.96),"Хорошая",IF(AND($D1001&gt;0.96,$D1001&lt;=1),"Высокая","ОШИБКА")))))</f>
        <v>#DIV/0!</v>
      </c>
      <c r="Z1001" s="25" t="e">
        <f t="shared" si="491"/>
        <v>#DIV/0!</v>
      </c>
      <c r="AA1001" s="25" t="e">
        <f t="shared" si="491"/>
        <v>#DIV/0!</v>
      </c>
      <c r="AB1001" s="25" t="e">
        <f t="shared" si="491"/>
        <v>#DIV/0!</v>
      </c>
      <c r="AC1001" s="25" t="e">
        <f t="shared" si="491"/>
        <v>#DIV/0!</v>
      </c>
      <c r="AD1001" s="25" t="e">
        <f t="shared" si="489"/>
        <v>#DIV/0!</v>
      </c>
      <c r="AE1001" s="25" t="e">
        <f t="shared" si="489"/>
        <v>#DIV/0!</v>
      </c>
      <c r="AF1001" s="25" t="e">
        <f t="shared" si="490"/>
        <v>#DIV/0!</v>
      </c>
      <c r="AG1001" s="25" t="e">
        <f t="shared" si="490"/>
        <v>#DIV/0!</v>
      </c>
    </row>
    <row r="1002" spans="1:33" x14ac:dyDescent="0.25">
      <c r="A1002" s="1">
        <f>'Тулуз-Пьерон'!A1006</f>
        <v>0</v>
      </c>
      <c r="B1002" s="1" t="e">
        <f>AVERAGE('Тулуз-Пьерон'!H1006:Q1006)</f>
        <v>#DIV/0!</v>
      </c>
      <c r="C1002" s="1" t="e">
        <f>AVERAGE('Тулуз-Пьерон'!R1006:AA1006)</f>
        <v>#DIV/0!</v>
      </c>
      <c r="D1002" s="26" t="e">
        <f t="shared" si="468"/>
        <v>#DIV/0!</v>
      </c>
      <c r="E1002" s="26" t="e">
        <f>STDEV('Тулуз-Пьерон'!H1006:Q1006)</f>
        <v>#DIV/0!</v>
      </c>
      <c r="F1002" s="26" t="e">
        <f>STDEV('Тулуз-Пьерон'!R1006:AA1006)</f>
        <v>#DIV/0!</v>
      </c>
      <c r="G1002" s="26" t="e">
        <f>SQRT(RSQ('Тулуз-Пьерон'!H1006:Q1006,'Тулуз-Пьерон'!R1006:AA1006))</f>
        <v>#DIV/0!</v>
      </c>
      <c r="J1002" s="25" t="e">
        <f t="shared" si="469"/>
        <v>#DIV/0!</v>
      </c>
      <c r="K1002" s="25" t="e">
        <f t="shared" si="470"/>
        <v>#DIV/0!</v>
      </c>
      <c r="L1002" s="25" t="e">
        <f t="shared" si="471"/>
        <v>#DIV/0!</v>
      </c>
      <c r="M1002" s="25" t="e">
        <f t="shared" si="486"/>
        <v>#DIV/0!</v>
      </c>
      <c r="N1002" s="25" t="e">
        <f t="shared" si="486"/>
        <v>#DIV/0!</v>
      </c>
      <c r="O1002" s="25" t="e">
        <f t="shared" si="473"/>
        <v>#DIV/0!</v>
      </c>
      <c r="P1002" s="25" t="e">
        <f t="shared" si="474"/>
        <v>#DIV/0!</v>
      </c>
      <c r="Q1002" s="25" t="e">
        <f t="shared" si="475"/>
        <v>#DIV/0!</v>
      </c>
      <c r="R1002" s="25" t="e">
        <f t="shared" si="476"/>
        <v>#DIV/0!</v>
      </c>
      <c r="S1002" s="25" t="e">
        <f t="shared" si="477"/>
        <v>#DIV/0!</v>
      </c>
      <c r="T1002" s="25" t="e">
        <f t="shared" si="478"/>
        <v>#DIV/0!</v>
      </c>
      <c r="U1002" s="25" t="e">
        <f t="shared" si="479"/>
        <v>#DIV/0!</v>
      </c>
      <c r="V1002" s="25" t="e">
        <f t="shared" si="487"/>
        <v>#DIV/0!</v>
      </c>
      <c r="W1002" s="25" t="e">
        <f t="shared" si="487"/>
        <v>#DIV/0!</v>
      </c>
      <c r="X1002" s="25" t="e">
        <f t="shared" si="481"/>
        <v>#DIV/0!</v>
      </c>
      <c r="Y1002" s="25" t="e">
        <f t="shared" si="491"/>
        <v>#DIV/0!</v>
      </c>
      <c r="Z1002" s="25" t="e">
        <f t="shared" si="491"/>
        <v>#DIV/0!</v>
      </c>
      <c r="AA1002" s="25" t="e">
        <f t="shared" si="491"/>
        <v>#DIV/0!</v>
      </c>
      <c r="AB1002" s="25" t="e">
        <f t="shared" si="491"/>
        <v>#DIV/0!</v>
      </c>
      <c r="AC1002" s="25" t="e">
        <f t="shared" si="491"/>
        <v>#DIV/0!</v>
      </c>
      <c r="AD1002" s="25" t="e">
        <f t="shared" si="489"/>
        <v>#DIV/0!</v>
      </c>
      <c r="AE1002" s="25" t="e">
        <f t="shared" si="489"/>
        <v>#DIV/0!</v>
      </c>
      <c r="AF1002" s="25" t="e">
        <f t="shared" si="490"/>
        <v>#DIV/0!</v>
      </c>
      <c r="AG1002" s="25" t="e">
        <f t="shared" si="490"/>
        <v>#DIV/0!</v>
      </c>
    </row>
    <row r="1003" spans="1:33" x14ac:dyDescent="0.25">
      <c r="A1003" s="1">
        <f>'Тулуз-Пьерон'!A1007</f>
        <v>0</v>
      </c>
      <c r="B1003" s="1" t="e">
        <f>AVERAGE('Тулуз-Пьерон'!H1007:Q1007)</f>
        <v>#DIV/0!</v>
      </c>
      <c r="C1003" s="1" t="e">
        <f>AVERAGE('Тулуз-Пьерон'!R1007:AA1007)</f>
        <v>#DIV/0!</v>
      </c>
      <c r="D1003" s="26" t="e">
        <f t="shared" si="468"/>
        <v>#DIV/0!</v>
      </c>
      <c r="E1003" s="26" t="e">
        <f>STDEV('Тулуз-Пьерон'!H1007:Q1007)</f>
        <v>#DIV/0!</v>
      </c>
      <c r="F1003" s="26" t="e">
        <f>STDEV('Тулуз-Пьерон'!R1007:AA1007)</f>
        <v>#DIV/0!</v>
      </c>
      <c r="G1003" s="26" t="e">
        <f>SQRT(RSQ('Тулуз-Пьерон'!H1007:Q1007,'Тулуз-Пьерон'!R1007:AA1007))</f>
        <v>#DIV/0!</v>
      </c>
      <c r="J1003" s="25" t="e">
        <f t="shared" si="469"/>
        <v>#DIV/0!</v>
      </c>
      <c r="K1003" s="25" t="e">
        <f t="shared" si="470"/>
        <v>#DIV/0!</v>
      </c>
      <c r="L1003" s="25" t="e">
        <f t="shared" si="471"/>
        <v>#DIV/0!</v>
      </c>
      <c r="M1003" s="25" t="e">
        <f t="shared" si="486"/>
        <v>#DIV/0!</v>
      </c>
      <c r="N1003" s="25" t="e">
        <f t="shared" si="486"/>
        <v>#DIV/0!</v>
      </c>
      <c r="O1003" s="25" t="e">
        <f t="shared" si="473"/>
        <v>#DIV/0!</v>
      </c>
      <c r="P1003" s="25" t="e">
        <f t="shared" si="474"/>
        <v>#DIV/0!</v>
      </c>
      <c r="Q1003" s="25" t="e">
        <f t="shared" si="475"/>
        <v>#DIV/0!</v>
      </c>
      <c r="R1003" s="25" t="e">
        <f t="shared" si="476"/>
        <v>#DIV/0!</v>
      </c>
      <c r="S1003" s="25" t="e">
        <f t="shared" si="477"/>
        <v>#DIV/0!</v>
      </c>
      <c r="T1003" s="25" t="e">
        <f t="shared" si="478"/>
        <v>#DIV/0!</v>
      </c>
      <c r="U1003" s="25" t="e">
        <f t="shared" si="479"/>
        <v>#DIV/0!</v>
      </c>
      <c r="V1003" s="25" t="e">
        <f t="shared" si="487"/>
        <v>#DIV/0!</v>
      </c>
      <c r="W1003" s="25" t="e">
        <f t="shared" si="487"/>
        <v>#DIV/0!</v>
      </c>
      <c r="X1003" s="25" t="e">
        <f t="shared" si="481"/>
        <v>#DIV/0!</v>
      </c>
      <c r="Y1003" s="25" t="e">
        <f t="shared" si="491"/>
        <v>#DIV/0!</v>
      </c>
      <c r="Z1003" s="25" t="e">
        <f t="shared" si="491"/>
        <v>#DIV/0!</v>
      </c>
      <c r="AA1003" s="25" t="e">
        <f t="shared" si="491"/>
        <v>#DIV/0!</v>
      </c>
      <c r="AB1003" s="25" t="e">
        <f t="shared" si="491"/>
        <v>#DIV/0!</v>
      </c>
      <c r="AC1003" s="25" t="e">
        <f t="shared" si="491"/>
        <v>#DIV/0!</v>
      </c>
      <c r="AD1003" s="25" t="e">
        <f t="shared" si="489"/>
        <v>#DIV/0!</v>
      </c>
      <c r="AE1003" s="25" t="e">
        <f t="shared" si="489"/>
        <v>#DIV/0!</v>
      </c>
      <c r="AF1003" s="25" t="e">
        <f t="shared" si="490"/>
        <v>#DIV/0!</v>
      </c>
      <c r="AG1003" s="25" t="e">
        <f t="shared" si="490"/>
        <v>#DIV/0!</v>
      </c>
    </row>
    <row r="1004" spans="1:33" x14ac:dyDescent="0.25">
      <c r="A1004" s="1">
        <f>'Тулуз-Пьерон'!A1008</f>
        <v>0</v>
      </c>
      <c r="B1004" s="1" t="e">
        <f>AVERAGE('Тулуз-Пьерон'!H1008:Q1008)</f>
        <v>#DIV/0!</v>
      </c>
      <c r="C1004" s="1" t="e">
        <f>AVERAGE('Тулуз-Пьерон'!R1008:AA1008)</f>
        <v>#DIV/0!</v>
      </c>
      <c r="D1004" s="26" t="e">
        <f t="shared" si="468"/>
        <v>#DIV/0!</v>
      </c>
      <c r="E1004" s="26" t="e">
        <f>STDEV('Тулуз-Пьерон'!H1008:Q1008)</f>
        <v>#DIV/0!</v>
      </c>
      <c r="F1004" s="26" t="e">
        <f>STDEV('Тулуз-Пьерон'!R1008:AA1008)</f>
        <v>#DIV/0!</v>
      </c>
      <c r="G1004" s="26" t="e">
        <f>SQRT(RSQ('Тулуз-Пьерон'!H1008:Q1008,'Тулуз-Пьерон'!R1008:AA1008))</f>
        <v>#DIV/0!</v>
      </c>
      <c r="J1004" s="25" t="e">
        <f t="shared" si="469"/>
        <v>#DIV/0!</v>
      </c>
      <c r="K1004" s="25" t="e">
        <f t="shared" si="470"/>
        <v>#DIV/0!</v>
      </c>
      <c r="L1004" s="25" t="e">
        <f t="shared" si="471"/>
        <v>#DIV/0!</v>
      </c>
      <c r="M1004" s="25" t="e">
        <f t="shared" si="486"/>
        <v>#DIV/0!</v>
      </c>
      <c r="N1004" s="25" t="e">
        <f t="shared" si="486"/>
        <v>#DIV/0!</v>
      </c>
      <c r="O1004" s="25" t="e">
        <f t="shared" si="473"/>
        <v>#DIV/0!</v>
      </c>
      <c r="P1004" s="25" t="e">
        <f t="shared" si="474"/>
        <v>#DIV/0!</v>
      </c>
      <c r="Q1004" s="25" t="e">
        <f t="shared" si="475"/>
        <v>#DIV/0!</v>
      </c>
      <c r="R1004" s="25" t="e">
        <f t="shared" si="476"/>
        <v>#DIV/0!</v>
      </c>
      <c r="S1004" s="25" t="e">
        <f t="shared" si="477"/>
        <v>#DIV/0!</v>
      </c>
      <c r="T1004" s="25" t="e">
        <f t="shared" si="478"/>
        <v>#DIV/0!</v>
      </c>
      <c r="U1004" s="25" t="e">
        <f t="shared" si="479"/>
        <v>#DIV/0!</v>
      </c>
      <c r="V1004" s="25" t="e">
        <f t="shared" si="487"/>
        <v>#DIV/0!</v>
      </c>
      <c r="W1004" s="25" t="e">
        <f t="shared" si="487"/>
        <v>#DIV/0!</v>
      </c>
      <c r="X1004" s="25" t="e">
        <f t="shared" si="481"/>
        <v>#DIV/0!</v>
      </c>
      <c r="Y1004" s="25" t="e">
        <f t="shared" si="491"/>
        <v>#DIV/0!</v>
      </c>
      <c r="Z1004" s="25" t="e">
        <f t="shared" si="491"/>
        <v>#DIV/0!</v>
      </c>
      <c r="AA1004" s="25" t="e">
        <f t="shared" si="491"/>
        <v>#DIV/0!</v>
      </c>
      <c r="AB1004" s="25" t="e">
        <f t="shared" si="491"/>
        <v>#DIV/0!</v>
      </c>
      <c r="AC1004" s="25" t="e">
        <f t="shared" si="491"/>
        <v>#DIV/0!</v>
      </c>
      <c r="AD1004" s="25" t="e">
        <f t="shared" si="489"/>
        <v>#DIV/0!</v>
      </c>
      <c r="AE1004" s="25" t="e">
        <f t="shared" si="489"/>
        <v>#DIV/0!</v>
      </c>
      <c r="AF1004" s="25" t="e">
        <f t="shared" si="490"/>
        <v>#DIV/0!</v>
      </c>
      <c r="AG1004" s="25" t="e">
        <f t="shared" si="490"/>
        <v>#DIV/0!</v>
      </c>
    </row>
    <row r="1005" spans="1:33" x14ac:dyDescent="0.25">
      <c r="A1005" s="1">
        <f>'Тулуз-Пьерон'!A1009</f>
        <v>0</v>
      </c>
      <c r="B1005" s="1" t="e">
        <f>AVERAGE('Тулуз-Пьерон'!H1009:Q1009)</f>
        <v>#DIV/0!</v>
      </c>
      <c r="C1005" s="1" t="e">
        <f>AVERAGE('Тулуз-Пьерон'!R1009:AA1009)</f>
        <v>#DIV/0!</v>
      </c>
      <c r="D1005" s="26" t="e">
        <f t="shared" si="468"/>
        <v>#DIV/0!</v>
      </c>
      <c r="E1005" s="26" t="e">
        <f>STDEV('Тулуз-Пьерон'!H1009:Q1009)</f>
        <v>#DIV/0!</v>
      </c>
      <c r="F1005" s="26" t="e">
        <f>STDEV('Тулуз-Пьерон'!R1009:AA1009)</f>
        <v>#DIV/0!</v>
      </c>
      <c r="G1005" s="26" t="e">
        <f>SQRT(RSQ('Тулуз-Пьерон'!H1009:Q1009,'Тулуз-Пьерон'!R1009:AA1009))</f>
        <v>#DIV/0!</v>
      </c>
      <c r="J1005" s="25" t="e">
        <f t="shared" si="469"/>
        <v>#DIV/0!</v>
      </c>
      <c r="K1005" s="25" t="e">
        <f t="shared" si="470"/>
        <v>#DIV/0!</v>
      </c>
      <c r="L1005" s="25" t="e">
        <f t="shared" si="471"/>
        <v>#DIV/0!</v>
      </c>
      <c r="M1005" s="25" t="e">
        <f t="shared" si="486"/>
        <v>#DIV/0!</v>
      </c>
      <c r="N1005" s="25" t="e">
        <f t="shared" si="486"/>
        <v>#DIV/0!</v>
      </c>
      <c r="O1005" s="25" t="e">
        <f t="shared" si="473"/>
        <v>#DIV/0!</v>
      </c>
      <c r="P1005" s="25" t="e">
        <f t="shared" si="474"/>
        <v>#DIV/0!</v>
      </c>
      <c r="Q1005" s="25" t="e">
        <f t="shared" si="475"/>
        <v>#DIV/0!</v>
      </c>
      <c r="R1005" s="25" t="e">
        <f t="shared" si="476"/>
        <v>#DIV/0!</v>
      </c>
      <c r="S1005" s="25" t="e">
        <f t="shared" si="477"/>
        <v>#DIV/0!</v>
      </c>
      <c r="T1005" s="25" t="e">
        <f t="shared" si="478"/>
        <v>#DIV/0!</v>
      </c>
      <c r="U1005" s="25" t="e">
        <f t="shared" si="479"/>
        <v>#DIV/0!</v>
      </c>
      <c r="V1005" s="25" t="e">
        <f t="shared" si="487"/>
        <v>#DIV/0!</v>
      </c>
      <c r="W1005" s="25" t="e">
        <f t="shared" si="487"/>
        <v>#DIV/0!</v>
      </c>
      <c r="X1005" s="25" t="e">
        <f t="shared" si="481"/>
        <v>#DIV/0!</v>
      </c>
      <c r="Y1005" s="25" t="e">
        <f t="shared" si="491"/>
        <v>#DIV/0!</v>
      </c>
      <c r="Z1005" s="25" t="e">
        <f t="shared" si="491"/>
        <v>#DIV/0!</v>
      </c>
      <c r="AA1005" s="25" t="e">
        <f t="shared" si="491"/>
        <v>#DIV/0!</v>
      </c>
      <c r="AB1005" s="25" t="e">
        <f t="shared" si="491"/>
        <v>#DIV/0!</v>
      </c>
      <c r="AC1005" s="25" t="e">
        <f t="shared" si="491"/>
        <v>#DIV/0!</v>
      </c>
      <c r="AD1005" s="25" t="e">
        <f t="shared" si="489"/>
        <v>#DIV/0!</v>
      </c>
      <c r="AE1005" s="25" t="e">
        <f t="shared" si="489"/>
        <v>#DIV/0!</v>
      </c>
      <c r="AF1005" s="25" t="e">
        <f t="shared" si="490"/>
        <v>#DIV/0!</v>
      </c>
      <c r="AG1005" s="25" t="e">
        <f t="shared" si="490"/>
        <v>#DIV/0!</v>
      </c>
    </row>
    <row r="1006" spans="1:33" x14ac:dyDescent="0.25">
      <c r="A1006" s="1">
        <f>'Тулуз-Пьерон'!A1010</f>
        <v>0</v>
      </c>
      <c r="B1006" s="1" t="e">
        <f>AVERAGE('Тулуз-Пьерон'!H1010:Q1010)</f>
        <v>#DIV/0!</v>
      </c>
      <c r="C1006" s="1" t="e">
        <f>AVERAGE('Тулуз-Пьерон'!R1010:AA1010)</f>
        <v>#DIV/0!</v>
      </c>
      <c r="D1006" s="26" t="e">
        <f t="shared" si="468"/>
        <v>#DIV/0!</v>
      </c>
      <c r="E1006" s="26" t="e">
        <f>STDEV('Тулуз-Пьерон'!H1010:Q1010)</f>
        <v>#DIV/0!</v>
      </c>
      <c r="F1006" s="26" t="e">
        <f>STDEV('Тулуз-Пьерон'!R1010:AA1010)</f>
        <v>#DIV/0!</v>
      </c>
      <c r="G1006" s="26" t="e">
        <f>SQRT(RSQ('Тулуз-Пьерон'!H1010:Q1010,'Тулуз-Пьерон'!R1010:AA1010))</f>
        <v>#DIV/0!</v>
      </c>
      <c r="J1006" s="25" t="e">
        <f t="shared" si="469"/>
        <v>#DIV/0!</v>
      </c>
      <c r="K1006" s="25" t="e">
        <f t="shared" si="470"/>
        <v>#DIV/0!</v>
      </c>
      <c r="L1006" s="25" t="e">
        <f t="shared" si="471"/>
        <v>#DIV/0!</v>
      </c>
      <c r="M1006" s="25" t="e">
        <f t="shared" si="486"/>
        <v>#DIV/0!</v>
      </c>
      <c r="N1006" s="25" t="e">
        <f t="shared" si="486"/>
        <v>#DIV/0!</v>
      </c>
      <c r="O1006" s="25" t="e">
        <f t="shared" si="473"/>
        <v>#DIV/0!</v>
      </c>
      <c r="P1006" s="25" t="e">
        <f t="shared" si="474"/>
        <v>#DIV/0!</v>
      </c>
      <c r="Q1006" s="25" t="e">
        <f t="shared" si="475"/>
        <v>#DIV/0!</v>
      </c>
      <c r="R1006" s="25" t="e">
        <f t="shared" si="476"/>
        <v>#DIV/0!</v>
      </c>
      <c r="S1006" s="25" t="e">
        <f t="shared" si="477"/>
        <v>#DIV/0!</v>
      </c>
      <c r="T1006" s="25" t="e">
        <f t="shared" si="478"/>
        <v>#DIV/0!</v>
      </c>
      <c r="U1006" s="25" t="e">
        <f t="shared" si="479"/>
        <v>#DIV/0!</v>
      </c>
      <c r="V1006" s="25" t="e">
        <f t="shared" si="487"/>
        <v>#DIV/0!</v>
      </c>
      <c r="W1006" s="25" t="e">
        <f t="shared" si="487"/>
        <v>#DIV/0!</v>
      </c>
      <c r="X1006" s="25" t="e">
        <f t="shared" si="481"/>
        <v>#DIV/0!</v>
      </c>
      <c r="Y1006" s="25" t="e">
        <f t="shared" si="491"/>
        <v>#DIV/0!</v>
      </c>
      <c r="Z1006" s="25" t="e">
        <f t="shared" si="491"/>
        <v>#DIV/0!</v>
      </c>
      <c r="AA1006" s="25" t="e">
        <f t="shared" si="491"/>
        <v>#DIV/0!</v>
      </c>
      <c r="AB1006" s="25" t="e">
        <f t="shared" si="491"/>
        <v>#DIV/0!</v>
      </c>
      <c r="AC1006" s="25" t="e">
        <f t="shared" si="491"/>
        <v>#DIV/0!</v>
      </c>
      <c r="AD1006" s="25" t="e">
        <f t="shared" si="489"/>
        <v>#DIV/0!</v>
      </c>
      <c r="AE1006" s="25" t="e">
        <f t="shared" si="489"/>
        <v>#DIV/0!</v>
      </c>
      <c r="AF1006" s="25" t="e">
        <f t="shared" si="490"/>
        <v>#DIV/0!</v>
      </c>
      <c r="AG1006" s="25" t="e">
        <f t="shared" si="490"/>
        <v>#DIV/0!</v>
      </c>
    </row>
    <row r="1007" spans="1:33" x14ac:dyDescent="0.25">
      <c r="A1007" s="1">
        <f>'Тулуз-Пьерон'!A1011</f>
        <v>0</v>
      </c>
      <c r="B1007" s="1" t="e">
        <f>AVERAGE('Тулуз-Пьерон'!H1011:Q1011)</f>
        <v>#DIV/0!</v>
      </c>
      <c r="C1007" s="1" t="e">
        <f>AVERAGE('Тулуз-Пьерон'!R1011:AA1011)</f>
        <v>#DIV/0!</v>
      </c>
      <c r="D1007" s="26" t="e">
        <f t="shared" si="468"/>
        <v>#DIV/0!</v>
      </c>
      <c r="E1007" s="26" t="e">
        <f>STDEV('Тулуз-Пьерон'!H1011:Q1011)</f>
        <v>#DIV/0!</v>
      </c>
      <c r="F1007" s="26" t="e">
        <f>STDEV('Тулуз-Пьерон'!R1011:AA1011)</f>
        <v>#DIV/0!</v>
      </c>
      <c r="G1007" s="26" t="e">
        <f>SQRT(RSQ('Тулуз-Пьерон'!H1011:Q1011,'Тулуз-Пьерон'!R1011:AA1011))</f>
        <v>#DIV/0!</v>
      </c>
      <c r="J1007" s="25" t="e">
        <f t="shared" si="469"/>
        <v>#DIV/0!</v>
      </c>
      <c r="K1007" s="25" t="e">
        <f t="shared" si="470"/>
        <v>#DIV/0!</v>
      </c>
      <c r="L1007" s="25" t="e">
        <f t="shared" si="471"/>
        <v>#DIV/0!</v>
      </c>
      <c r="M1007" s="25" t="e">
        <f t="shared" si="486"/>
        <v>#DIV/0!</v>
      </c>
      <c r="N1007" s="25" t="e">
        <f t="shared" si="486"/>
        <v>#DIV/0!</v>
      </c>
      <c r="O1007" s="25" t="e">
        <f t="shared" si="473"/>
        <v>#DIV/0!</v>
      </c>
      <c r="P1007" s="25" t="e">
        <f t="shared" si="474"/>
        <v>#DIV/0!</v>
      </c>
      <c r="Q1007" s="25" t="e">
        <f t="shared" si="475"/>
        <v>#DIV/0!</v>
      </c>
      <c r="R1007" s="25" t="e">
        <f t="shared" si="476"/>
        <v>#DIV/0!</v>
      </c>
      <c r="S1007" s="25" t="e">
        <f t="shared" si="477"/>
        <v>#DIV/0!</v>
      </c>
      <c r="T1007" s="25" t="e">
        <f t="shared" si="478"/>
        <v>#DIV/0!</v>
      </c>
      <c r="U1007" s="25" t="e">
        <f t="shared" si="479"/>
        <v>#DIV/0!</v>
      </c>
      <c r="V1007" s="25" t="e">
        <f t="shared" si="487"/>
        <v>#DIV/0!</v>
      </c>
      <c r="W1007" s="25" t="e">
        <f t="shared" si="487"/>
        <v>#DIV/0!</v>
      </c>
      <c r="X1007" s="25" t="e">
        <f t="shared" si="481"/>
        <v>#DIV/0!</v>
      </c>
      <c r="Y1007" s="25" t="e">
        <f t="shared" si="491"/>
        <v>#DIV/0!</v>
      </c>
      <c r="Z1007" s="25" t="e">
        <f t="shared" si="491"/>
        <v>#DIV/0!</v>
      </c>
      <c r="AA1007" s="25" t="e">
        <f t="shared" si="491"/>
        <v>#DIV/0!</v>
      </c>
      <c r="AB1007" s="25" t="e">
        <f t="shared" si="491"/>
        <v>#DIV/0!</v>
      </c>
      <c r="AC1007" s="25" t="e">
        <f t="shared" si="491"/>
        <v>#DIV/0!</v>
      </c>
      <c r="AD1007" s="25" t="e">
        <f t="shared" si="489"/>
        <v>#DIV/0!</v>
      </c>
      <c r="AE1007" s="25" t="e">
        <f t="shared" si="489"/>
        <v>#DIV/0!</v>
      </c>
      <c r="AF1007" s="25" t="e">
        <f t="shared" si="490"/>
        <v>#DIV/0!</v>
      </c>
      <c r="AG1007" s="25" t="e">
        <f t="shared" si="490"/>
        <v>#DIV/0!</v>
      </c>
    </row>
    <row r="1008" spans="1:33" x14ac:dyDescent="0.25">
      <c r="A1008" s="1">
        <f>'Тулуз-Пьерон'!A1012</f>
        <v>0</v>
      </c>
      <c r="B1008" s="1" t="e">
        <f>AVERAGE('Тулуз-Пьерон'!H1012:Q1012)</f>
        <v>#DIV/0!</v>
      </c>
      <c r="C1008" s="1" t="e">
        <f>AVERAGE('Тулуз-Пьерон'!R1012:AA1012)</f>
        <v>#DIV/0!</v>
      </c>
      <c r="D1008" s="26" t="e">
        <f t="shared" si="468"/>
        <v>#DIV/0!</v>
      </c>
      <c r="E1008" s="26" t="e">
        <f>STDEV('Тулуз-Пьерон'!H1012:Q1012)</f>
        <v>#DIV/0!</v>
      </c>
      <c r="F1008" s="26" t="e">
        <f>STDEV('Тулуз-Пьерон'!R1012:AA1012)</f>
        <v>#DIV/0!</v>
      </c>
      <c r="G1008" s="26" t="e">
        <f>SQRT(RSQ('Тулуз-Пьерон'!H1012:Q1012,'Тулуз-Пьерон'!R1012:AA1012))</f>
        <v>#DIV/0!</v>
      </c>
      <c r="J1008" s="25" t="e">
        <f t="shared" si="469"/>
        <v>#DIV/0!</v>
      </c>
      <c r="K1008" s="25" t="e">
        <f t="shared" si="470"/>
        <v>#DIV/0!</v>
      </c>
      <c r="L1008" s="25" t="e">
        <f t="shared" si="471"/>
        <v>#DIV/0!</v>
      </c>
      <c r="M1008" s="25" t="e">
        <f t="shared" si="486"/>
        <v>#DIV/0!</v>
      </c>
      <c r="N1008" s="25" t="e">
        <f t="shared" si="486"/>
        <v>#DIV/0!</v>
      </c>
      <c r="O1008" s="25" t="e">
        <f t="shared" si="473"/>
        <v>#DIV/0!</v>
      </c>
      <c r="P1008" s="25" t="e">
        <f t="shared" si="474"/>
        <v>#DIV/0!</v>
      </c>
      <c r="Q1008" s="25" t="e">
        <f t="shared" si="475"/>
        <v>#DIV/0!</v>
      </c>
      <c r="R1008" s="25" t="e">
        <f t="shared" si="476"/>
        <v>#DIV/0!</v>
      </c>
      <c r="S1008" s="25" t="e">
        <f t="shared" si="477"/>
        <v>#DIV/0!</v>
      </c>
      <c r="T1008" s="25" t="e">
        <f t="shared" si="478"/>
        <v>#DIV/0!</v>
      </c>
      <c r="U1008" s="25" t="e">
        <f t="shared" si="479"/>
        <v>#DIV/0!</v>
      </c>
      <c r="V1008" s="25" t="e">
        <f t="shared" si="487"/>
        <v>#DIV/0!</v>
      </c>
      <c r="W1008" s="25" t="e">
        <f t="shared" si="487"/>
        <v>#DIV/0!</v>
      </c>
      <c r="X1008" s="25" t="e">
        <f t="shared" si="481"/>
        <v>#DIV/0!</v>
      </c>
      <c r="Y1008" s="25" t="e">
        <f t="shared" si="491"/>
        <v>#DIV/0!</v>
      </c>
      <c r="Z1008" s="25" t="e">
        <f t="shared" si="491"/>
        <v>#DIV/0!</v>
      </c>
      <c r="AA1008" s="25" t="e">
        <f t="shared" si="491"/>
        <v>#DIV/0!</v>
      </c>
      <c r="AB1008" s="25" t="e">
        <f t="shared" si="491"/>
        <v>#DIV/0!</v>
      </c>
      <c r="AC1008" s="25" t="e">
        <f t="shared" si="491"/>
        <v>#DIV/0!</v>
      </c>
      <c r="AD1008" s="25" t="e">
        <f t="shared" si="489"/>
        <v>#DIV/0!</v>
      </c>
      <c r="AE1008" s="25" t="e">
        <f t="shared" si="489"/>
        <v>#DIV/0!</v>
      </c>
      <c r="AF1008" s="25" t="e">
        <f t="shared" si="490"/>
        <v>#DIV/0!</v>
      </c>
      <c r="AG1008" s="25" t="e">
        <f t="shared" si="490"/>
        <v>#DIV/0!</v>
      </c>
    </row>
    <row r="1009" spans="1:33" x14ac:dyDescent="0.25">
      <c r="A1009" s="1">
        <f>'Тулуз-Пьерон'!A1013</f>
        <v>0</v>
      </c>
      <c r="B1009" s="1" t="e">
        <f>AVERAGE('Тулуз-Пьерон'!H1013:Q1013)</f>
        <v>#DIV/0!</v>
      </c>
      <c r="C1009" s="1" t="e">
        <f>AVERAGE('Тулуз-Пьерон'!R1013:AA1013)</f>
        <v>#DIV/0!</v>
      </c>
      <c r="D1009" s="26" t="e">
        <f t="shared" si="468"/>
        <v>#DIV/0!</v>
      </c>
      <c r="E1009" s="26" t="e">
        <f>STDEV('Тулуз-Пьерон'!H1013:Q1013)</f>
        <v>#DIV/0!</v>
      </c>
      <c r="F1009" s="26" t="e">
        <f>STDEV('Тулуз-Пьерон'!R1013:AA1013)</f>
        <v>#DIV/0!</v>
      </c>
      <c r="G1009" s="26" t="e">
        <f>SQRT(RSQ('Тулуз-Пьерон'!H1013:Q1013,'Тулуз-Пьерон'!R1013:AA1013))</f>
        <v>#DIV/0!</v>
      </c>
      <c r="J1009" s="25" t="e">
        <f t="shared" si="469"/>
        <v>#DIV/0!</v>
      </c>
      <c r="K1009" s="25" t="e">
        <f t="shared" si="470"/>
        <v>#DIV/0!</v>
      </c>
      <c r="L1009" s="25" t="e">
        <f t="shared" si="471"/>
        <v>#DIV/0!</v>
      </c>
      <c r="M1009" s="25" t="e">
        <f t="shared" si="486"/>
        <v>#DIV/0!</v>
      </c>
      <c r="N1009" s="25" t="e">
        <f t="shared" si="486"/>
        <v>#DIV/0!</v>
      </c>
      <c r="O1009" s="25" t="e">
        <f t="shared" si="473"/>
        <v>#DIV/0!</v>
      </c>
      <c r="P1009" s="25" t="e">
        <f t="shared" si="474"/>
        <v>#DIV/0!</v>
      </c>
      <c r="Q1009" s="25" t="e">
        <f t="shared" si="475"/>
        <v>#DIV/0!</v>
      </c>
      <c r="R1009" s="25" t="e">
        <f t="shared" si="476"/>
        <v>#DIV/0!</v>
      </c>
      <c r="S1009" s="25" t="e">
        <f t="shared" si="477"/>
        <v>#DIV/0!</v>
      </c>
      <c r="T1009" s="25" t="e">
        <f t="shared" si="478"/>
        <v>#DIV/0!</v>
      </c>
      <c r="U1009" s="25" t="e">
        <f t="shared" si="479"/>
        <v>#DIV/0!</v>
      </c>
      <c r="V1009" s="25" t="e">
        <f t="shared" si="487"/>
        <v>#DIV/0!</v>
      </c>
      <c r="W1009" s="25" t="e">
        <f t="shared" si="487"/>
        <v>#DIV/0!</v>
      </c>
      <c r="X1009" s="25" t="e">
        <f t="shared" si="481"/>
        <v>#DIV/0!</v>
      </c>
      <c r="Y1009" s="25" t="e">
        <f t="shared" si="491"/>
        <v>#DIV/0!</v>
      </c>
      <c r="Z1009" s="25" t="e">
        <f t="shared" si="491"/>
        <v>#DIV/0!</v>
      </c>
      <c r="AA1009" s="25" t="e">
        <f t="shared" si="491"/>
        <v>#DIV/0!</v>
      </c>
      <c r="AB1009" s="25" t="e">
        <f t="shared" si="491"/>
        <v>#DIV/0!</v>
      </c>
      <c r="AC1009" s="25" t="e">
        <f t="shared" si="491"/>
        <v>#DIV/0!</v>
      </c>
      <c r="AD1009" s="25" t="e">
        <f t="shared" si="489"/>
        <v>#DIV/0!</v>
      </c>
      <c r="AE1009" s="25" t="e">
        <f t="shared" si="489"/>
        <v>#DIV/0!</v>
      </c>
      <c r="AF1009" s="25" t="e">
        <f t="shared" si="490"/>
        <v>#DIV/0!</v>
      </c>
      <c r="AG1009" s="25" t="e">
        <f t="shared" si="490"/>
        <v>#DIV/0!</v>
      </c>
    </row>
    <row r="1010" spans="1:33" x14ac:dyDescent="0.25">
      <c r="A1010" s="1">
        <f>'Тулуз-Пьерон'!A1014</f>
        <v>0</v>
      </c>
      <c r="B1010" s="1" t="e">
        <f>AVERAGE('Тулуз-Пьерон'!H1014:Q1014)</f>
        <v>#DIV/0!</v>
      </c>
      <c r="C1010" s="1" t="e">
        <f>AVERAGE('Тулуз-Пьерон'!R1014:AA1014)</f>
        <v>#DIV/0!</v>
      </c>
      <c r="D1010" s="26" t="e">
        <f t="shared" si="468"/>
        <v>#DIV/0!</v>
      </c>
      <c r="E1010" s="26" t="e">
        <f>STDEV('Тулуз-Пьерон'!H1014:Q1014)</f>
        <v>#DIV/0!</v>
      </c>
      <c r="F1010" s="26" t="e">
        <f>STDEV('Тулуз-Пьерон'!R1014:AA1014)</f>
        <v>#DIV/0!</v>
      </c>
      <c r="G1010" s="26" t="e">
        <f>SQRT(RSQ('Тулуз-Пьерон'!H1014:Q1014,'Тулуз-Пьерон'!R1014:AA1014))</f>
        <v>#DIV/0!</v>
      </c>
      <c r="J1010" s="25" t="e">
        <f t="shared" si="469"/>
        <v>#DIV/0!</v>
      </c>
      <c r="K1010" s="25" t="e">
        <f t="shared" si="470"/>
        <v>#DIV/0!</v>
      </c>
      <c r="L1010" s="25" t="e">
        <f t="shared" si="471"/>
        <v>#DIV/0!</v>
      </c>
      <c r="M1010" s="25" t="e">
        <f t="shared" si="486"/>
        <v>#DIV/0!</v>
      </c>
      <c r="N1010" s="25" t="e">
        <f t="shared" si="486"/>
        <v>#DIV/0!</v>
      </c>
      <c r="O1010" s="25" t="e">
        <f t="shared" si="473"/>
        <v>#DIV/0!</v>
      </c>
      <c r="P1010" s="25" t="e">
        <f t="shared" si="474"/>
        <v>#DIV/0!</v>
      </c>
      <c r="Q1010" s="25" t="e">
        <f t="shared" si="475"/>
        <v>#DIV/0!</v>
      </c>
      <c r="R1010" s="25" t="e">
        <f t="shared" si="476"/>
        <v>#DIV/0!</v>
      </c>
      <c r="S1010" s="25" t="e">
        <f t="shared" si="477"/>
        <v>#DIV/0!</v>
      </c>
      <c r="T1010" s="25" t="e">
        <f t="shared" si="478"/>
        <v>#DIV/0!</v>
      </c>
      <c r="U1010" s="25" t="e">
        <f t="shared" si="479"/>
        <v>#DIV/0!</v>
      </c>
      <c r="V1010" s="25" t="e">
        <f t="shared" si="487"/>
        <v>#DIV/0!</v>
      </c>
      <c r="W1010" s="25" t="e">
        <f t="shared" si="487"/>
        <v>#DIV/0!</v>
      </c>
      <c r="X1010" s="25" t="e">
        <f t="shared" si="481"/>
        <v>#DIV/0!</v>
      </c>
      <c r="Y1010" s="25" t="e">
        <f t="shared" si="491"/>
        <v>#DIV/0!</v>
      </c>
      <c r="Z1010" s="25" t="e">
        <f t="shared" si="491"/>
        <v>#DIV/0!</v>
      </c>
      <c r="AA1010" s="25" t="e">
        <f t="shared" si="491"/>
        <v>#DIV/0!</v>
      </c>
      <c r="AB1010" s="25" t="e">
        <f t="shared" si="491"/>
        <v>#DIV/0!</v>
      </c>
      <c r="AC1010" s="25" t="e">
        <f t="shared" si="491"/>
        <v>#DIV/0!</v>
      </c>
      <c r="AD1010" s="25" t="e">
        <f t="shared" si="489"/>
        <v>#DIV/0!</v>
      </c>
      <c r="AE1010" s="25" t="e">
        <f t="shared" si="489"/>
        <v>#DIV/0!</v>
      </c>
      <c r="AF1010" s="25" t="e">
        <f t="shared" si="490"/>
        <v>#DIV/0!</v>
      </c>
      <c r="AG1010" s="25" t="e">
        <f t="shared" si="490"/>
        <v>#DIV/0!</v>
      </c>
    </row>
    <row r="1011" spans="1:33" x14ac:dyDescent="0.25">
      <c r="A1011" s="1">
        <f>'Тулуз-Пьерон'!A1015</f>
        <v>0</v>
      </c>
      <c r="B1011" s="1" t="e">
        <f>AVERAGE('Тулуз-Пьерон'!H1015:Q1015)</f>
        <v>#DIV/0!</v>
      </c>
      <c r="C1011" s="1" t="e">
        <f>AVERAGE('Тулуз-Пьерон'!R1015:AA1015)</f>
        <v>#DIV/0!</v>
      </c>
      <c r="D1011" s="26" t="e">
        <f t="shared" si="468"/>
        <v>#DIV/0!</v>
      </c>
      <c r="E1011" s="26" t="e">
        <f>STDEV('Тулуз-Пьерон'!H1015:Q1015)</f>
        <v>#DIV/0!</v>
      </c>
      <c r="F1011" s="26" t="e">
        <f>STDEV('Тулуз-Пьерон'!R1015:AA1015)</f>
        <v>#DIV/0!</v>
      </c>
      <c r="G1011" s="26" t="e">
        <f>SQRT(RSQ('Тулуз-Пьерон'!H1015:Q1015,'Тулуз-Пьерон'!R1015:AA1015))</f>
        <v>#DIV/0!</v>
      </c>
      <c r="J1011" s="25" t="e">
        <f t="shared" si="469"/>
        <v>#DIV/0!</v>
      </c>
      <c r="K1011" s="25" t="e">
        <f t="shared" si="470"/>
        <v>#DIV/0!</v>
      </c>
      <c r="L1011" s="25" t="e">
        <f t="shared" si="471"/>
        <v>#DIV/0!</v>
      </c>
      <c r="M1011" s="25" t="e">
        <f t="shared" si="486"/>
        <v>#DIV/0!</v>
      </c>
      <c r="N1011" s="25" t="e">
        <f t="shared" si="486"/>
        <v>#DIV/0!</v>
      </c>
      <c r="O1011" s="25" t="e">
        <f t="shared" si="473"/>
        <v>#DIV/0!</v>
      </c>
      <c r="P1011" s="25" t="e">
        <f t="shared" si="474"/>
        <v>#DIV/0!</v>
      </c>
      <c r="Q1011" s="25" t="e">
        <f t="shared" si="475"/>
        <v>#DIV/0!</v>
      </c>
      <c r="R1011" s="25" t="e">
        <f t="shared" si="476"/>
        <v>#DIV/0!</v>
      </c>
      <c r="S1011" s="25" t="e">
        <f t="shared" si="477"/>
        <v>#DIV/0!</v>
      </c>
      <c r="T1011" s="25" t="e">
        <f t="shared" si="478"/>
        <v>#DIV/0!</v>
      </c>
      <c r="U1011" s="25" t="e">
        <f t="shared" si="479"/>
        <v>#DIV/0!</v>
      </c>
      <c r="V1011" s="25" t="e">
        <f t="shared" si="487"/>
        <v>#DIV/0!</v>
      </c>
      <c r="W1011" s="25" t="e">
        <f t="shared" si="487"/>
        <v>#DIV/0!</v>
      </c>
      <c r="X1011" s="25" t="e">
        <f t="shared" si="481"/>
        <v>#DIV/0!</v>
      </c>
      <c r="Y1011" s="25" t="e">
        <f t="shared" si="491"/>
        <v>#DIV/0!</v>
      </c>
      <c r="Z1011" s="25" t="e">
        <f t="shared" si="491"/>
        <v>#DIV/0!</v>
      </c>
      <c r="AA1011" s="25" t="e">
        <f t="shared" si="491"/>
        <v>#DIV/0!</v>
      </c>
      <c r="AB1011" s="25" t="e">
        <f t="shared" si="491"/>
        <v>#DIV/0!</v>
      </c>
      <c r="AC1011" s="25" t="e">
        <f t="shared" si="491"/>
        <v>#DIV/0!</v>
      </c>
      <c r="AD1011" s="25" t="e">
        <f t="shared" si="489"/>
        <v>#DIV/0!</v>
      </c>
      <c r="AE1011" s="25" t="e">
        <f t="shared" si="489"/>
        <v>#DIV/0!</v>
      </c>
      <c r="AF1011" s="25" t="e">
        <f t="shared" si="490"/>
        <v>#DIV/0!</v>
      </c>
      <c r="AG1011" s="25" t="e">
        <f t="shared" si="490"/>
        <v>#DIV/0!</v>
      </c>
    </row>
    <row r="1012" spans="1:33" x14ac:dyDescent="0.25">
      <c r="J1012" s="24"/>
    </row>
    <row r="1013" spans="1:33" x14ac:dyDescent="0.25">
      <c r="J1013" s="24"/>
    </row>
    <row r="1014" spans="1:33" x14ac:dyDescent="0.25">
      <c r="J1014" s="24"/>
    </row>
  </sheetData>
  <sheetProtection password="C4E1" sheet="1"/>
  <mergeCells count="2">
    <mergeCell ref="J9:U9"/>
    <mergeCell ref="V9:AG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V65"/>
  <sheetViews>
    <sheetView showGridLines="0" showRowColHeaders="0" zoomScaleNormal="100" zoomScalePageLayoutView="60" workbookViewId="0">
      <selection activeCell="CM4" sqref="CM4"/>
    </sheetView>
  </sheetViews>
  <sheetFormatPr defaultRowHeight="15" x14ac:dyDescent="0.25"/>
  <cols>
    <col min="1" max="100" width="1.7109375" style="36" customWidth="1"/>
    <col min="101" max="104" width="9.140625" style="36"/>
    <col min="105" max="105" width="25.5703125" style="36" customWidth="1"/>
    <col min="106" max="110" width="9.140625" style="36"/>
    <col min="111" max="111" width="32" style="36" customWidth="1"/>
    <col min="112" max="16384" width="9.140625" style="36"/>
  </cols>
  <sheetData>
    <row r="1" spans="1:100" ht="31.5" x14ac:dyDescent="0.5">
      <c r="A1" s="225" t="s">
        <v>134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</row>
    <row r="2" spans="1:100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</row>
    <row r="3" spans="1:100" ht="31.5" x14ac:dyDescent="0.5">
      <c r="A3" s="230" t="s">
        <v>133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  <c r="AP3" s="230"/>
      <c r="AQ3" s="230"/>
      <c r="AR3" s="230"/>
      <c r="AS3" s="230"/>
      <c r="AT3" s="230"/>
      <c r="AU3" s="230"/>
      <c r="AV3" s="230"/>
      <c r="AW3" s="230"/>
      <c r="AX3" s="230"/>
      <c r="AY3" s="230"/>
      <c r="AZ3" s="230"/>
      <c r="BA3" s="230"/>
      <c r="BB3" s="230"/>
      <c r="BC3" s="230"/>
      <c r="BD3" s="230"/>
      <c r="BE3" s="230"/>
      <c r="BF3" s="230"/>
      <c r="BG3" s="230"/>
      <c r="BH3" s="230"/>
      <c r="BI3" s="230"/>
      <c r="BJ3" s="230"/>
      <c r="BK3" s="230"/>
      <c r="BL3" s="230"/>
      <c r="BM3" s="230"/>
      <c r="BN3" s="230"/>
      <c r="BO3" s="230"/>
      <c r="BP3" s="230"/>
      <c r="BQ3" s="230"/>
      <c r="BR3" s="230"/>
      <c r="BS3" s="230"/>
      <c r="BT3" s="230"/>
      <c r="BU3" s="230"/>
      <c r="BV3" s="230"/>
      <c r="BW3" s="230"/>
      <c r="BX3" s="230"/>
      <c r="BY3" s="230"/>
      <c r="BZ3" s="230"/>
      <c r="CA3" s="230"/>
      <c r="CB3" s="230"/>
      <c r="CC3" s="230"/>
      <c r="CD3" s="230"/>
      <c r="CE3" s="230"/>
      <c r="CF3" s="229" t="s">
        <v>96</v>
      </c>
      <c r="CG3" s="229"/>
      <c r="CH3" s="229"/>
      <c r="CI3" s="229"/>
      <c r="CJ3" s="229"/>
      <c r="CK3" s="229"/>
      <c r="CL3" s="229"/>
      <c r="CM3" s="228">
        <v>12</v>
      </c>
      <c r="CN3" s="228"/>
      <c r="CO3" s="228"/>
      <c r="CP3" s="228"/>
      <c r="CQ3" s="228"/>
      <c r="CR3" s="228"/>
      <c r="CS3" s="228"/>
      <c r="CT3" s="228"/>
      <c r="CU3" s="228"/>
      <c r="CV3" s="228"/>
    </row>
    <row r="4" spans="1:100" ht="59.25" customHeight="1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</row>
    <row r="5" spans="1:100" ht="36" x14ac:dyDescent="0.55000000000000004">
      <c r="A5" s="210" t="s">
        <v>132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73"/>
      <c r="AP5" s="226" t="str">
        <f>INDEX('Тулуз-Пьерон'!$A$15:$AA$1015,$CM$3,2)</f>
        <v>ФАМИЛИЯ ИМЯ 12</v>
      </c>
      <c r="AQ5" s="226"/>
      <c r="AR5" s="226"/>
      <c r="AS5" s="226"/>
      <c r="AT5" s="226"/>
      <c r="AU5" s="226"/>
      <c r="AV5" s="226"/>
      <c r="AW5" s="226"/>
      <c r="AX5" s="226"/>
      <c r="AY5" s="226"/>
      <c r="AZ5" s="226"/>
      <c r="BA5" s="226"/>
      <c r="BB5" s="226"/>
      <c r="BC5" s="226"/>
      <c r="BD5" s="226"/>
      <c r="BE5" s="226"/>
      <c r="BF5" s="226"/>
      <c r="BG5" s="226"/>
      <c r="BH5" s="226"/>
      <c r="BI5" s="226"/>
      <c r="BJ5" s="226"/>
      <c r="BK5" s="226"/>
      <c r="BL5" s="226"/>
      <c r="BM5" s="226"/>
      <c r="BN5" s="226"/>
      <c r="BO5" s="226"/>
      <c r="BP5" s="226"/>
      <c r="BQ5" s="226"/>
      <c r="BR5" s="226"/>
      <c r="BS5" s="226"/>
      <c r="BT5" s="226"/>
      <c r="BU5" s="226"/>
      <c r="BV5" s="226"/>
      <c r="BW5" s="226"/>
      <c r="BX5" s="226"/>
      <c r="BY5" s="226"/>
      <c r="BZ5" s="226"/>
      <c r="CA5" s="226"/>
      <c r="CB5" s="226"/>
      <c r="CC5" s="226"/>
      <c r="CD5" s="226"/>
      <c r="CE5" s="226"/>
      <c r="CF5" s="226"/>
      <c r="CG5" s="226"/>
      <c r="CH5" s="226"/>
      <c r="CI5" s="226"/>
      <c r="CJ5" s="226"/>
      <c r="CK5" s="226"/>
      <c r="CL5" s="226"/>
      <c r="CM5" s="226"/>
      <c r="CN5" s="226"/>
      <c r="CO5" s="226"/>
      <c r="CP5" s="226"/>
      <c r="CQ5" s="226"/>
      <c r="CR5" s="226"/>
      <c r="CS5" s="226"/>
      <c r="CT5" s="226"/>
      <c r="CU5" s="226"/>
      <c r="CV5" s="226"/>
    </row>
    <row r="6" spans="1:100" ht="24.75" customHeight="1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</row>
    <row r="7" spans="1:100" ht="26.25" x14ac:dyDescent="0.4">
      <c r="A7" s="210" t="s">
        <v>94</v>
      </c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73"/>
      <c r="V7" s="227">
        <f>INDEX('Тулуз-Пьерон'!$A$15:$AA$1015,$CM$3,4)</f>
        <v>43504</v>
      </c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73" t="s">
        <v>130</v>
      </c>
      <c r="AP7" s="73"/>
      <c r="AQ7" s="73"/>
      <c r="AR7" s="214" t="s">
        <v>131</v>
      </c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8" t="str">
        <f>INDEX('Тулуз-Пьерон'!$A$15:$AA$1015,$CM$3,5)</f>
        <v xml:space="preserve">7 лет 6 мес. </v>
      </c>
      <c r="BQ7" s="218"/>
      <c r="BR7" s="218"/>
      <c r="BS7" s="218"/>
      <c r="BT7" s="218"/>
      <c r="BU7" s="218"/>
      <c r="BV7" s="218"/>
      <c r="BW7" s="218"/>
      <c r="BX7" s="218"/>
      <c r="BY7" s="218"/>
      <c r="BZ7" s="218"/>
      <c r="CA7" s="218"/>
      <c r="CB7" s="218"/>
      <c r="CC7" s="218"/>
      <c r="CD7" s="218"/>
      <c r="CE7" s="218"/>
      <c r="CF7" s="73" t="s">
        <v>130</v>
      </c>
      <c r="CG7" s="73"/>
      <c r="CH7" s="73"/>
      <c r="CI7" s="73" t="s">
        <v>92</v>
      </c>
      <c r="CJ7" s="73"/>
      <c r="CK7" s="73"/>
      <c r="CL7" s="73"/>
      <c r="CM7" s="73"/>
      <c r="CN7" s="73"/>
      <c r="CO7" s="73"/>
      <c r="CP7" s="73"/>
      <c r="CQ7" s="218">
        <f>INDEX('Тулуз-Пьерон'!$A$15:$AA$1015,$CM$3,6)</f>
        <v>0</v>
      </c>
      <c r="CR7" s="218"/>
      <c r="CS7" s="218"/>
      <c r="CT7" s="218"/>
      <c r="CU7" s="218"/>
      <c r="CV7" s="218"/>
    </row>
    <row r="8" spans="1:100" ht="30" customHeight="1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</row>
    <row r="9" spans="1:100" ht="29.25" customHeight="1" x14ac:dyDescent="0.4">
      <c r="A9" s="215" t="s">
        <v>129</v>
      </c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</row>
    <row r="10" spans="1:100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</row>
    <row r="11" spans="1:100" ht="26.25" x14ac:dyDescent="0.4">
      <c r="A11" s="231" t="s">
        <v>128</v>
      </c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>
        <v>1</v>
      </c>
      <c r="AK11" s="231"/>
      <c r="AL11" s="231"/>
      <c r="AM11" s="231"/>
      <c r="AN11" s="231"/>
      <c r="AO11" s="231"/>
      <c r="AP11" s="231">
        <v>2</v>
      </c>
      <c r="AQ11" s="231"/>
      <c r="AR11" s="231"/>
      <c r="AS11" s="231"/>
      <c r="AT11" s="231"/>
      <c r="AU11" s="231"/>
      <c r="AV11" s="231">
        <v>3</v>
      </c>
      <c r="AW11" s="231"/>
      <c r="AX11" s="231"/>
      <c r="AY11" s="231"/>
      <c r="AZ11" s="231"/>
      <c r="BA11" s="231"/>
      <c r="BB11" s="231">
        <v>4</v>
      </c>
      <c r="BC11" s="231"/>
      <c r="BD11" s="231"/>
      <c r="BE11" s="231"/>
      <c r="BF11" s="231"/>
      <c r="BG11" s="231"/>
      <c r="BH11" s="231">
        <v>5</v>
      </c>
      <c r="BI11" s="231"/>
      <c r="BJ11" s="231"/>
      <c r="BK11" s="231"/>
      <c r="BL11" s="231"/>
      <c r="BM11" s="231"/>
      <c r="BN11" s="231">
        <v>6</v>
      </c>
      <c r="BO11" s="231"/>
      <c r="BP11" s="231"/>
      <c r="BQ11" s="231"/>
      <c r="BR11" s="231"/>
      <c r="BS11" s="231"/>
      <c r="BT11" s="231">
        <v>7</v>
      </c>
      <c r="BU11" s="231"/>
      <c r="BV11" s="231"/>
      <c r="BW11" s="231"/>
      <c r="BX11" s="231"/>
      <c r="BY11" s="231"/>
      <c r="BZ11" s="231">
        <v>8</v>
      </c>
      <c r="CA11" s="231"/>
      <c r="CB11" s="231"/>
      <c r="CC11" s="231"/>
      <c r="CD11" s="231"/>
      <c r="CE11" s="231"/>
      <c r="CF11" s="231">
        <v>9</v>
      </c>
      <c r="CG11" s="231"/>
      <c r="CH11" s="231"/>
      <c r="CI11" s="231"/>
      <c r="CJ11" s="231"/>
      <c r="CK11" s="231"/>
      <c r="CL11" s="231">
        <v>10</v>
      </c>
      <c r="CM11" s="231"/>
      <c r="CN11" s="231"/>
      <c r="CO11" s="231"/>
      <c r="CP11" s="231"/>
      <c r="CQ11" s="231"/>
      <c r="CR11" s="31"/>
      <c r="CS11" s="31"/>
      <c r="CT11" s="31"/>
      <c r="CU11" s="31"/>
      <c r="CV11" s="31"/>
    </row>
    <row r="12" spans="1:100" ht="26.25" x14ac:dyDescent="0.4">
      <c r="A12" s="223" t="s">
        <v>98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>
        <f>INDEX('Тулуз-Пьерон'!$A$15:$AA$1015,$CM$3,8)</f>
        <v>19</v>
      </c>
      <c r="AK12" s="223"/>
      <c r="AL12" s="223"/>
      <c r="AM12" s="223"/>
      <c r="AN12" s="223"/>
      <c r="AO12" s="223"/>
      <c r="AP12" s="220">
        <f>INDEX('Тулуз-Пьерон'!$A$15:$AA$1015,$CM$3,9)</f>
        <v>17</v>
      </c>
      <c r="AQ12" s="221"/>
      <c r="AR12" s="221"/>
      <c r="AS12" s="221"/>
      <c r="AT12" s="221"/>
      <c r="AU12" s="222"/>
      <c r="AV12" s="220">
        <f>INDEX('Тулуз-Пьерон'!$A$15:$AA$1015,$CM$3,10)</f>
        <v>15</v>
      </c>
      <c r="AW12" s="221"/>
      <c r="AX12" s="221"/>
      <c r="AY12" s="221"/>
      <c r="AZ12" s="221"/>
      <c r="BA12" s="222"/>
      <c r="BB12" s="220">
        <f>INDEX('Тулуз-Пьерон'!$A$15:$AA$1015,$CM$3,11)</f>
        <v>21</v>
      </c>
      <c r="BC12" s="221"/>
      <c r="BD12" s="221"/>
      <c r="BE12" s="221"/>
      <c r="BF12" s="221"/>
      <c r="BG12" s="222"/>
      <c r="BH12" s="220">
        <f>INDEX('Тулуз-Пьерон'!$A$15:$AA$1015,$CM$3,12)</f>
        <v>22</v>
      </c>
      <c r="BI12" s="221"/>
      <c r="BJ12" s="221"/>
      <c r="BK12" s="221"/>
      <c r="BL12" s="221"/>
      <c r="BM12" s="222"/>
      <c r="BN12" s="220">
        <f>INDEX('Тулуз-Пьерон'!$A$15:$AA$1015,$CM$3,13)</f>
        <v>26</v>
      </c>
      <c r="BO12" s="221"/>
      <c r="BP12" s="221"/>
      <c r="BQ12" s="221"/>
      <c r="BR12" s="221"/>
      <c r="BS12" s="222"/>
      <c r="BT12" s="220">
        <f>INDEX('Тулуз-Пьерон'!$A$15:$AA$1015,$CM$3,14)</f>
        <v>29</v>
      </c>
      <c r="BU12" s="221"/>
      <c r="BV12" s="221"/>
      <c r="BW12" s="221"/>
      <c r="BX12" s="221"/>
      <c r="BY12" s="222"/>
      <c r="BZ12" s="220">
        <f>INDEX('Тулуз-Пьерон'!$A$15:$AA$1015,$CM$3,15)</f>
        <v>18</v>
      </c>
      <c r="CA12" s="221"/>
      <c r="CB12" s="221"/>
      <c r="CC12" s="221"/>
      <c r="CD12" s="221"/>
      <c r="CE12" s="222"/>
      <c r="CF12" s="220">
        <f>INDEX('Тулуз-Пьерон'!$A$15:$AA$1015,$CM$3,16)</f>
        <v>22</v>
      </c>
      <c r="CG12" s="221"/>
      <c r="CH12" s="221"/>
      <c r="CI12" s="221"/>
      <c r="CJ12" s="221"/>
      <c r="CK12" s="222"/>
      <c r="CL12" s="220">
        <f>INDEX('Тулуз-Пьерон'!$A$15:$AA$1015,$CM$3,17)</f>
        <v>26</v>
      </c>
      <c r="CM12" s="221"/>
      <c r="CN12" s="221"/>
      <c r="CO12" s="221"/>
      <c r="CP12" s="221"/>
      <c r="CQ12" s="222"/>
      <c r="CR12" s="31"/>
      <c r="CS12" s="31"/>
      <c r="CT12" s="31"/>
      <c r="CU12" s="31"/>
      <c r="CV12" s="31"/>
    </row>
    <row r="13" spans="1:100" ht="26.25" x14ac:dyDescent="0.4">
      <c r="A13" s="223" t="s">
        <v>97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>
        <f>INDEX('Тулуз-Пьерон'!$A$15:$AA$1015,$CM$3,18)</f>
        <v>3</v>
      </c>
      <c r="AK13" s="223"/>
      <c r="AL13" s="223"/>
      <c r="AM13" s="223"/>
      <c r="AN13" s="223"/>
      <c r="AO13" s="223"/>
      <c r="AP13" s="223">
        <f>INDEX('Тулуз-Пьерон'!$A$15:$AA$1015,$CM$3,19)</f>
        <v>4</v>
      </c>
      <c r="AQ13" s="223"/>
      <c r="AR13" s="223"/>
      <c r="AS13" s="223"/>
      <c r="AT13" s="223"/>
      <c r="AU13" s="223"/>
      <c r="AV13" s="223">
        <f>INDEX('Тулуз-Пьерон'!$A$15:$AA$1015,$CM$3,20)</f>
        <v>0</v>
      </c>
      <c r="AW13" s="223"/>
      <c r="AX13" s="223"/>
      <c r="AY13" s="223"/>
      <c r="AZ13" s="223"/>
      <c r="BA13" s="223"/>
      <c r="BB13" s="223">
        <f>INDEX('Тулуз-Пьерон'!$A$15:$AA$1015,$CM$3,21)</f>
        <v>2</v>
      </c>
      <c r="BC13" s="223"/>
      <c r="BD13" s="223"/>
      <c r="BE13" s="223"/>
      <c r="BF13" s="223"/>
      <c r="BG13" s="223"/>
      <c r="BH13" s="223">
        <f>INDEX('Тулуз-Пьерон'!$A$15:$AA$1015,$CM$3,22)</f>
        <v>1</v>
      </c>
      <c r="BI13" s="223"/>
      <c r="BJ13" s="223"/>
      <c r="BK13" s="223"/>
      <c r="BL13" s="223"/>
      <c r="BM13" s="223"/>
      <c r="BN13" s="223">
        <f>INDEX('Тулуз-Пьерон'!$A$15:$AA$1015,$CM$3,23)</f>
        <v>3</v>
      </c>
      <c r="BO13" s="223"/>
      <c r="BP13" s="223"/>
      <c r="BQ13" s="223"/>
      <c r="BR13" s="223"/>
      <c r="BS13" s="223"/>
      <c r="BT13" s="223">
        <f>INDEX('Тулуз-Пьерон'!$A$15:$AA$1015,$CM$3,24)</f>
        <v>5</v>
      </c>
      <c r="BU13" s="223"/>
      <c r="BV13" s="223"/>
      <c r="BW13" s="223"/>
      <c r="BX13" s="223"/>
      <c r="BY13" s="223"/>
      <c r="BZ13" s="223">
        <f>INDEX('Тулуз-Пьерон'!$A$15:$AA$1015,$CM$3,25)</f>
        <v>2</v>
      </c>
      <c r="CA13" s="223"/>
      <c r="CB13" s="223"/>
      <c r="CC13" s="223"/>
      <c r="CD13" s="223"/>
      <c r="CE13" s="223"/>
      <c r="CF13" s="223">
        <f>INDEX('Тулуз-Пьерон'!$A$15:$AA$1015,$CM$3,26)</f>
        <v>3</v>
      </c>
      <c r="CG13" s="223"/>
      <c r="CH13" s="223"/>
      <c r="CI13" s="223"/>
      <c r="CJ13" s="223"/>
      <c r="CK13" s="223"/>
      <c r="CL13" s="223">
        <f>INDEX('Тулуз-Пьерон'!$A$15:$AA$1015,$CM$3,27)</f>
        <v>3</v>
      </c>
      <c r="CM13" s="223"/>
      <c r="CN13" s="223"/>
      <c r="CO13" s="223"/>
      <c r="CP13" s="223"/>
      <c r="CQ13" s="223"/>
      <c r="CR13" s="31"/>
      <c r="CS13" s="31"/>
      <c r="CT13" s="31"/>
      <c r="CU13" s="31"/>
      <c r="CV13" s="31"/>
    </row>
    <row r="14" spans="1:100" ht="22.5" customHeight="1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</row>
    <row r="15" spans="1:100" ht="26.25" x14ac:dyDescent="0.4">
      <c r="A15" s="215" t="s">
        <v>127</v>
      </c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/>
      <c r="AI15" s="215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</row>
    <row r="16" spans="1:100" ht="21" customHeight="1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</row>
    <row r="17" spans="1:100" ht="26.25" x14ac:dyDescent="0.4">
      <c r="A17" s="214" t="s">
        <v>126</v>
      </c>
      <c r="B17" s="214"/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31"/>
      <c r="Q17" s="224">
        <f>INDEX(Обработка!$B$11:$I$1011,$CM$3,1)</f>
        <v>21.5</v>
      </c>
      <c r="R17" s="224"/>
      <c r="S17" s="224"/>
      <c r="T17" s="224"/>
      <c r="U17" s="224"/>
      <c r="V17" s="224"/>
      <c r="W17" s="224"/>
      <c r="X17" s="224"/>
      <c r="Y17" s="224"/>
      <c r="Z17" s="224"/>
      <c r="AA17" s="31" t="s">
        <v>123</v>
      </c>
      <c r="AB17" s="31"/>
      <c r="AC17" s="31"/>
      <c r="AD17" s="210" t="s">
        <v>125</v>
      </c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31"/>
      <c r="AY17" s="224" t="str">
        <f>INDEX(Обработка!$J$11:$U$1011,$CM$3,$CQ$7+1)</f>
        <v>Средняя</v>
      </c>
      <c r="AZ17" s="224"/>
      <c r="BA17" s="224"/>
      <c r="BB17" s="224"/>
      <c r="BC17" s="224"/>
      <c r="BD17" s="224"/>
      <c r="BE17" s="224"/>
      <c r="BF17" s="224"/>
      <c r="BG17" s="224"/>
      <c r="BH17" s="224"/>
      <c r="BI17" s="224"/>
      <c r="BJ17" s="224"/>
      <c r="BK17" s="224"/>
      <c r="BL17" s="224"/>
      <c r="BM17" s="224"/>
      <c r="BN17" s="224"/>
      <c r="BO17" s="224"/>
      <c r="BP17" s="224"/>
      <c r="BQ17" s="224"/>
      <c r="BR17" s="224"/>
      <c r="BS17" s="224"/>
      <c r="BT17" s="224"/>
      <c r="BU17" s="224"/>
      <c r="BV17" s="224"/>
      <c r="BW17" s="224"/>
      <c r="BX17" s="224"/>
      <c r="BY17" s="224"/>
      <c r="BZ17" s="224"/>
      <c r="CA17" s="224"/>
      <c r="CB17" s="224"/>
      <c r="CC17" s="224"/>
      <c r="CD17" s="224"/>
      <c r="CE17" s="224"/>
      <c r="CF17" s="224"/>
      <c r="CG17" s="224"/>
      <c r="CH17" s="224"/>
      <c r="CI17" s="224"/>
      <c r="CJ17" s="224"/>
      <c r="CK17" s="224"/>
      <c r="CL17" s="224"/>
      <c r="CM17" s="224"/>
      <c r="CN17" s="224"/>
      <c r="CO17" s="224"/>
      <c r="CP17" s="224"/>
      <c r="CQ17" s="224"/>
      <c r="CR17" s="224"/>
      <c r="CS17" s="224"/>
      <c r="CT17" s="224"/>
      <c r="CU17" s="224"/>
      <c r="CV17" s="224"/>
    </row>
    <row r="18" spans="1:100" ht="20.25" customHeight="1" x14ac:dyDescent="0.2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</row>
    <row r="19" spans="1:100" ht="26.25" x14ac:dyDescent="0.4">
      <c r="A19" s="214" t="s">
        <v>124</v>
      </c>
      <c r="B19" s="214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31"/>
      <c r="Q19" s="216">
        <f>INDEX(Обработка!$B$11:$I$1011,$CM$3,3)</f>
        <v>0.87906976744186038</v>
      </c>
      <c r="R19" s="216"/>
      <c r="S19" s="216"/>
      <c r="T19" s="216"/>
      <c r="U19" s="216"/>
      <c r="V19" s="216"/>
      <c r="W19" s="216"/>
      <c r="X19" s="216"/>
      <c r="Y19" s="216"/>
      <c r="Z19" s="216"/>
      <c r="AA19" s="31" t="s">
        <v>123</v>
      </c>
      <c r="AB19" s="31"/>
      <c r="AC19" s="31"/>
      <c r="AD19" s="210" t="s">
        <v>122</v>
      </c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31"/>
      <c r="AY19" s="224" t="str">
        <f>INDEX(Обработка!$V$11:$AG$1011,$CM$3,$CQ$7+1)</f>
        <v>ПАТОЛОГИЯ</v>
      </c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  <c r="BJ19" s="224"/>
      <c r="BK19" s="224"/>
      <c r="BL19" s="224"/>
      <c r="BM19" s="224"/>
      <c r="BN19" s="224"/>
      <c r="BO19" s="224"/>
      <c r="BP19" s="224"/>
      <c r="BQ19" s="224"/>
      <c r="BR19" s="224"/>
      <c r="BS19" s="224"/>
      <c r="BT19" s="224"/>
      <c r="BU19" s="224"/>
      <c r="BV19" s="224"/>
      <c r="BW19" s="224"/>
      <c r="BX19" s="224"/>
      <c r="BY19" s="224"/>
      <c r="BZ19" s="224"/>
      <c r="CA19" s="224"/>
      <c r="CB19" s="224"/>
      <c r="CC19" s="224"/>
      <c r="CD19" s="224"/>
      <c r="CE19" s="224"/>
      <c r="CF19" s="224"/>
      <c r="CG19" s="224"/>
      <c r="CH19" s="224"/>
      <c r="CI19" s="224"/>
      <c r="CJ19" s="224"/>
      <c r="CK19" s="224"/>
      <c r="CL19" s="224"/>
      <c r="CM19" s="224"/>
      <c r="CN19" s="224"/>
      <c r="CO19" s="224"/>
      <c r="CP19" s="224"/>
      <c r="CQ19" s="224"/>
      <c r="CR19" s="224"/>
      <c r="CS19" s="224"/>
      <c r="CT19" s="224"/>
      <c r="CU19" s="224"/>
      <c r="CV19" s="224"/>
    </row>
    <row r="20" spans="1:100" ht="18.75" customHeight="1" x14ac:dyDescent="0.25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</row>
    <row r="21" spans="1:100" ht="26.25" x14ac:dyDescent="0.4">
      <c r="A21" s="214" t="s">
        <v>121</v>
      </c>
      <c r="B21" s="214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31"/>
      <c r="AE21" s="216">
        <f>INDEX(Обработка!$B$11:$I$1011,$CM$3,2)</f>
        <v>2.6</v>
      </c>
      <c r="AF21" s="216"/>
      <c r="AG21" s="216"/>
      <c r="AH21" s="216"/>
      <c r="AI21" s="216"/>
      <c r="AJ21" s="216"/>
      <c r="AK21" s="216"/>
      <c r="AL21" s="216"/>
      <c r="AM21" s="216"/>
      <c r="AN21" s="216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</row>
    <row r="22" spans="1:100" ht="17.25" customHeight="1" x14ac:dyDescent="0.4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</row>
    <row r="23" spans="1:100" ht="26.25" x14ac:dyDescent="0.4">
      <c r="A23" s="215" t="s">
        <v>120</v>
      </c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</row>
    <row r="24" spans="1:100" ht="21" customHeight="1" x14ac:dyDescent="0.4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</row>
    <row r="25" spans="1:100" ht="13.5" customHeight="1" x14ac:dyDescent="0.25">
      <c r="A25" s="213">
        <v>1</v>
      </c>
      <c r="B25" s="213"/>
      <c r="C25" s="213"/>
      <c r="D25" s="75"/>
      <c r="E25" s="76" t="str">
        <f>IF(COLUMN(E25)&lt;Протокол!$AJ$12-Протокол!$AJ$13,Обработка!$B$1,Обработка!$B$2)</f>
        <v>#</v>
      </c>
      <c r="F25" s="76" t="str">
        <f>IF(COLUMN(F25)&lt;Протокол!$AJ$12-Протокол!$AJ$13,Обработка!$B$1,Обработка!$B$2)</f>
        <v>#</v>
      </c>
      <c r="G25" s="76" t="str">
        <f>IF(COLUMN(G25)&lt;Протокол!$AJ$12-Протокол!$AJ$13,Обработка!$B$1,Обработка!$B$2)</f>
        <v>#</v>
      </c>
      <c r="H25" s="76" t="str">
        <f>IF(COLUMN(H25)&lt;Протокол!$AJ$12-Протокол!$AJ$13,Обработка!$B$1,Обработка!$B$2)</f>
        <v>#</v>
      </c>
      <c r="I25" s="76" t="str">
        <f>IF(COLUMN(I25)&lt;Протокол!$AJ$12-Протокол!$AJ$13,Обработка!$B$1,Обработка!$B$2)</f>
        <v>#</v>
      </c>
      <c r="J25" s="76" t="str">
        <f>IF(COLUMN(J25)&lt;Протокол!$AJ$12-Протокол!$AJ$13,Обработка!$B$1,Обработка!$B$2)</f>
        <v>#</v>
      </c>
      <c r="K25" s="76" t="str">
        <f>IF(COLUMN(K25)&lt;Протокол!$AJ$12-Протокол!$AJ$13,Обработка!$B$1,Обработка!$B$2)</f>
        <v>#</v>
      </c>
      <c r="L25" s="76" t="str">
        <f>IF(COLUMN(L25)&lt;Протокол!$AJ$12-Протокол!$AJ$13,Обработка!$B$1,Обработка!$B$2)</f>
        <v>#</v>
      </c>
      <c r="M25" s="76" t="str">
        <f>IF(COLUMN(M25)&lt;Протокол!$AJ$12-Протокол!$AJ$13,Обработка!$B$1,Обработка!$B$2)</f>
        <v>#</v>
      </c>
      <c r="N25" s="76" t="str">
        <f>IF(COLUMN(N25)&lt;Протокол!$AJ$12-Протокол!$AJ$13,Обработка!$B$1,Обработка!$B$2)</f>
        <v>#</v>
      </c>
      <c r="O25" s="76" t="str">
        <f>IF(COLUMN(O25)&lt;Протокол!$AJ$12-Протокол!$AJ$13,Обработка!$B$1,Обработка!$B$2)</f>
        <v>#</v>
      </c>
      <c r="P25" s="76" t="str">
        <f>IF(COLUMN(P25)&lt;Протокол!$AJ$12-Протокол!$AJ$13,Обработка!$B$1,Обработка!$B$2)</f>
        <v>∙</v>
      </c>
      <c r="Q25" s="76" t="str">
        <f>IF(COLUMN(Q25)&lt;Протокол!$AJ$12-Протокол!$AJ$13,Обработка!$B$1,Обработка!$B$2)</f>
        <v>∙</v>
      </c>
      <c r="R25" s="76" t="str">
        <f>IF(COLUMN(R25)&lt;Протокол!$AJ$12-Протокол!$AJ$13,Обработка!$B$1,Обработка!$B$2)</f>
        <v>∙</v>
      </c>
      <c r="S25" s="76" t="str">
        <f>IF(COLUMN(S25)&lt;Протокол!$AJ$12-Протокол!$AJ$13,Обработка!$B$1,Обработка!$B$2)</f>
        <v>∙</v>
      </c>
      <c r="T25" s="76" t="str">
        <f>IF(COLUMN(T25)&lt;Протокол!$AJ$12-Протокол!$AJ$13,Обработка!$B$1,Обработка!$B$2)</f>
        <v>∙</v>
      </c>
      <c r="U25" s="76" t="str">
        <f>IF(COLUMN(U25)&lt;Протокол!$AJ$12-Протокол!$AJ$13,Обработка!$B$1,Обработка!$B$2)</f>
        <v>∙</v>
      </c>
      <c r="V25" s="76" t="str">
        <f>IF(COLUMN(V25)&lt;Протокол!$AJ$12-Протокол!$AJ$13,Обработка!$B$1,Обработка!$B$2)</f>
        <v>∙</v>
      </c>
      <c r="W25" s="76" t="str">
        <f>IF(COLUMN(W25)&lt;Протокол!$AJ$12-Протокол!$AJ$13,Обработка!$B$1,Обработка!$B$2)</f>
        <v>∙</v>
      </c>
      <c r="X25" s="76" t="str">
        <f>IF(COLUMN(X25)&lt;Протокол!$AJ$12-Протокол!$AJ$13,Обработка!$B$1,Обработка!$B$2)</f>
        <v>∙</v>
      </c>
      <c r="Y25" s="76" t="str">
        <f>IF(COLUMN(Y25)&lt;Протокол!$AJ$12-Протокол!$AJ$13,Обработка!$B$1,Обработка!$B$2)</f>
        <v>∙</v>
      </c>
      <c r="Z25" s="76" t="str">
        <f>IF(COLUMN(Z25)&lt;Протокол!$AJ$12-Протокол!$AJ$13,Обработка!$B$1,Обработка!$B$2)</f>
        <v>∙</v>
      </c>
      <c r="AA25" s="76" t="str">
        <f>IF(COLUMN(AA25)&lt;Протокол!$AJ$12-Протокол!$AJ$13,Обработка!$B$1,Обработка!$B$2)</f>
        <v>∙</v>
      </c>
      <c r="AB25" s="76" t="str">
        <f>IF(COLUMN(AB25)&lt;Протокол!$AJ$12-Протокол!$AJ$13,Обработка!$B$1,Обработка!$B$2)</f>
        <v>∙</v>
      </c>
      <c r="AC25" s="76" t="str">
        <f>IF(COLUMN(AC25)&lt;Протокол!$AJ$12-Протокол!$AJ$13,Обработка!$B$1,Обработка!$B$2)</f>
        <v>∙</v>
      </c>
      <c r="AD25" s="76" t="str">
        <f>IF(COLUMN(AD25)&lt;Протокол!$AJ$12-Протокол!$AJ$13,Обработка!$B$1,Обработка!$B$2)</f>
        <v>∙</v>
      </c>
      <c r="AE25" s="76" t="str">
        <f>IF(COLUMN(AE25)&lt;Протокол!$AJ$12-Протокол!$AJ$13,Обработка!$B$1,Обработка!$B$2)</f>
        <v>∙</v>
      </c>
      <c r="AF25" s="76" t="str">
        <f>IF(COLUMN(AF25)&lt;Протокол!$AJ$12-Протокол!$AJ$13,Обработка!$B$1,Обработка!$B$2)</f>
        <v>∙</v>
      </c>
      <c r="AG25" s="76" t="str">
        <f>IF(COLUMN(AG25)&lt;Протокол!$AJ$12-Протокол!$AJ$13,Обработка!$B$1,Обработка!$B$2)</f>
        <v>∙</v>
      </c>
      <c r="AH25" s="76" t="str">
        <f>IF(COLUMN(AH25)&lt;Протокол!$AJ$12-Протокол!$AJ$13,Обработка!$B$1,Обработка!$B$2)</f>
        <v>∙</v>
      </c>
      <c r="AI25" s="76" t="str">
        <f>IF(COLUMN(AI25)&lt;Протокол!$AJ$12-Протокол!$AJ$13,Обработка!$B$1,Обработка!$B$2)</f>
        <v>∙</v>
      </c>
      <c r="AJ25" s="76" t="str">
        <f>IF(COLUMN(AJ25)&lt;Протокол!$AJ$12-Протокол!$AJ$13,Обработка!$B$1,Обработка!$B$2)</f>
        <v>∙</v>
      </c>
      <c r="AK25" s="76" t="str">
        <f>IF(COLUMN(AK25)&lt;Протокол!$AJ$12-Протокол!$AJ$13,Обработка!$B$1,Обработка!$B$2)</f>
        <v>∙</v>
      </c>
      <c r="AL25" s="76" t="str">
        <f>IF(COLUMN(AL25)&lt;Протокол!$AJ$12-Протокол!$AJ$13,Обработка!$B$1,Обработка!$B$2)</f>
        <v>∙</v>
      </c>
      <c r="AM25" s="76" t="str">
        <f>IF(COLUMN(AM25)&lt;Протокол!$AJ$12-Протокол!$AJ$13,Обработка!$B$1,Обработка!$B$2)</f>
        <v>∙</v>
      </c>
      <c r="AN25" s="76" t="str">
        <f>IF(COLUMN(AN25)&lt;Протокол!$AJ$12-Протокол!$AJ$13,Обработка!$B$1,Обработка!$B$2)</f>
        <v>∙</v>
      </c>
      <c r="AO25" s="76" t="str">
        <f>IF(COLUMN(AO25)&lt;Протокол!$AJ$12-Протокол!$AJ$13,Обработка!$B$1,Обработка!$B$2)</f>
        <v>∙</v>
      </c>
      <c r="AP25" s="76" t="str">
        <f>IF(COLUMN(AP25)&lt;Протокол!$AJ$12-Протокол!$AJ$13,Обработка!$B$1,Обработка!$B$2)</f>
        <v>∙</v>
      </c>
      <c r="AQ25" s="76" t="str">
        <f>IF(COLUMN(AQ25)&lt;Протокол!$AJ$12-Протокол!$AJ$13,Обработка!$B$1,Обработка!$B$2)</f>
        <v>∙</v>
      </c>
      <c r="AR25" s="76" t="str">
        <f>IF(COLUMN(AR25)&lt;Протокол!$AJ$12-Протокол!$AJ$13,Обработка!$B$1,Обработка!$B$2)</f>
        <v>∙</v>
      </c>
      <c r="AS25" s="76" t="str">
        <f>IF(COLUMN(AS25)&lt;Протокол!$AJ$12-Протокол!$AJ$13,Обработка!$B$1,Обработка!$B$2)</f>
        <v>∙</v>
      </c>
      <c r="AT25" s="76" t="str">
        <f>IF(COLUMN(AT25)&lt;Протокол!$AJ$12-Протокол!$AJ$13,Обработка!$B$1,Обработка!$B$2)</f>
        <v>∙</v>
      </c>
      <c r="AU25" s="76" t="str">
        <f>IF(COLUMN(AU25)&lt;Протокол!$AJ$12-Протокол!$AJ$13,Обработка!$B$1,Обработка!$B$2)</f>
        <v>∙</v>
      </c>
      <c r="AV25" s="76" t="str">
        <f>IF(COLUMN(AV25)&lt;Протокол!$AJ$12-Протокол!$AJ$13,Обработка!$B$1,Обработка!$B$2)</f>
        <v>∙</v>
      </c>
      <c r="AW25" s="76" t="str">
        <f>IF(COLUMN(AW25)&lt;Протокол!$AJ$12-Протокол!$AJ$13,Обработка!$B$1,Обработка!$B$2)</f>
        <v>∙</v>
      </c>
      <c r="AX25" s="76" t="str">
        <f>IF(COLUMN(AX25)&lt;Протокол!$AJ$12-Протокол!$AJ$13,Обработка!$B$1,Обработка!$B$2)</f>
        <v>∙</v>
      </c>
      <c r="AY25" s="76" t="str">
        <f>IF(COLUMN(AY25)&lt;Протокол!$AJ$12-Протокол!$AJ$13,Обработка!$B$1,Обработка!$B$2)</f>
        <v>∙</v>
      </c>
      <c r="AZ25" s="76" t="str">
        <f>IF(COLUMN(AZ25)&lt;Протокол!$AJ$12-Протокол!$AJ$13,Обработка!$B$1,Обработка!$B$2)</f>
        <v>∙</v>
      </c>
      <c r="BA25" s="76" t="str">
        <f>IF(COLUMN(BA25)&lt;Протокол!$AJ$12-Протокол!$AJ$13,Обработка!$B$1,Обработка!$B$2)</f>
        <v>∙</v>
      </c>
      <c r="BB25" s="76" t="str">
        <f>IF(COLUMN(BB25)&lt;Протокол!$AJ$12-Протокол!$AJ$13,Обработка!$B$1,Обработка!$B$2)</f>
        <v>∙</v>
      </c>
      <c r="BC25" s="76" t="str">
        <f>IF(COLUMN(BC25)&lt;Протокол!$AJ$12-Протокол!$AJ$13,Обработка!$B$1,Обработка!$B$2)</f>
        <v>∙</v>
      </c>
      <c r="BD25" s="76" t="str">
        <f>IF(COLUMN(BD25)&lt;Протокол!$AJ$12-Протокол!$AJ$13,Обработка!$B$1,Обработка!$B$2)</f>
        <v>∙</v>
      </c>
      <c r="BE25" s="76" t="str">
        <f>IF(COLUMN(BE25)&lt;Протокол!$AJ$12-Протокол!$AJ$13,Обработка!$B$1,Обработка!$B$2)</f>
        <v>∙</v>
      </c>
      <c r="BF25" s="76" t="str">
        <f>IF(COLUMN(BF25)&lt;Протокол!$AJ$12-Протокол!$AJ$13,Обработка!$B$1,Обработка!$B$2)</f>
        <v>∙</v>
      </c>
      <c r="BG25" s="76" t="str">
        <f>IF(COLUMN(BG25)&lt;Протокол!$AJ$12-Протокол!$AJ$13,Обработка!$B$1,Обработка!$B$2)</f>
        <v>∙</v>
      </c>
      <c r="BH25" s="76" t="str">
        <f>IF(COLUMN(BH25)&lt;Протокол!$AJ$12-Протокол!$AJ$13,Обработка!$B$1,Обработка!$B$2)</f>
        <v>∙</v>
      </c>
      <c r="BI25" s="76" t="str">
        <f>IF(COLUMN(BI25)&lt;Протокол!$AJ$12-Протокол!$AJ$13,Обработка!$B$1,Обработка!$B$2)</f>
        <v>∙</v>
      </c>
      <c r="BJ25" s="76" t="str">
        <f>IF(COLUMN(BJ25)&lt;Протокол!$AJ$12-Протокол!$AJ$13,Обработка!$B$1,Обработка!$B$2)</f>
        <v>∙</v>
      </c>
      <c r="BK25" s="76" t="str">
        <f>IF(COLUMN(BK25)&lt;Протокол!$AJ$12-Протокол!$AJ$13,Обработка!$B$1,Обработка!$B$2)</f>
        <v>∙</v>
      </c>
      <c r="BL25" s="76" t="str">
        <f>IF(COLUMN(BL25)&lt;Протокол!$AJ$12-Протокол!$AJ$13,Обработка!$B$1,Обработка!$B$2)</f>
        <v>∙</v>
      </c>
      <c r="BM25" s="76" t="str">
        <f>IF(COLUMN(BM25)&lt;Протокол!$AJ$12-Протокол!$AJ$13,Обработка!$B$1,Обработка!$B$2)</f>
        <v>∙</v>
      </c>
      <c r="BN25" s="76" t="str">
        <f>IF(COLUMN(BN25)&lt;Протокол!$AJ$12-Протокол!$AJ$13,Обработка!$B$1,Обработка!$B$2)</f>
        <v>∙</v>
      </c>
      <c r="BO25" s="76" t="str">
        <f>IF(COLUMN(BO25)&lt;Протокол!$AJ$12-Протокол!$AJ$13,Обработка!$B$1,Обработка!$B$2)</f>
        <v>∙</v>
      </c>
      <c r="BP25" s="76" t="str">
        <f>IF(COLUMN(BP25)&lt;Протокол!$AJ$12-Протокол!$AJ$13,Обработка!$B$1,Обработка!$B$2)</f>
        <v>∙</v>
      </c>
      <c r="BQ25" s="76" t="str">
        <f>IF(COLUMN(BQ25)&lt;Протокол!$AJ$12-Протокол!$AJ$13,Обработка!$B$1,Обработка!$B$2)</f>
        <v>∙</v>
      </c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</row>
    <row r="26" spans="1:100" ht="13.5" customHeight="1" x14ac:dyDescent="0.25">
      <c r="A26" s="213">
        <v>2</v>
      </c>
      <c r="B26" s="213"/>
      <c r="C26" s="213"/>
      <c r="D26" s="75"/>
      <c r="E26" s="76" t="str">
        <f>IF(COLUMN(E26)&lt;Протокол!$AP$12-Протокол!$AP$13,Обработка!$B$1,Обработка!$B$2)</f>
        <v>#</v>
      </c>
      <c r="F26" s="76" t="str">
        <f>IF(COLUMN(F26)&lt;Протокол!$AP$12-Протокол!$AP$13,Обработка!$B$1,Обработка!$B$2)</f>
        <v>#</v>
      </c>
      <c r="G26" s="76" t="str">
        <f>IF(COLUMN(G26)&lt;Протокол!$AP$12-Протокол!$AP$13,Обработка!$B$1,Обработка!$B$2)</f>
        <v>#</v>
      </c>
      <c r="H26" s="76" t="str">
        <f>IF(COLUMN(H26)&lt;Протокол!$AP$12-Протокол!$AP$13,Обработка!$B$1,Обработка!$B$2)</f>
        <v>#</v>
      </c>
      <c r="I26" s="76" t="str">
        <f>IF(COLUMN(I26)&lt;Протокол!$AP$12-Протокол!$AP$13,Обработка!$B$1,Обработка!$B$2)</f>
        <v>#</v>
      </c>
      <c r="J26" s="76" t="str">
        <f>IF(COLUMN(J26)&lt;Протокол!$AP$12-Протокол!$AP$13,Обработка!$B$1,Обработка!$B$2)</f>
        <v>#</v>
      </c>
      <c r="K26" s="76" t="str">
        <f>IF(COLUMN(K26)&lt;Протокол!$AP$12-Протокол!$AP$13,Обработка!$B$1,Обработка!$B$2)</f>
        <v>#</v>
      </c>
      <c r="L26" s="76" t="str">
        <f>IF(COLUMN(L26)&lt;Протокол!$AP$12-Протокол!$AP$13,Обработка!$B$1,Обработка!$B$2)</f>
        <v>#</v>
      </c>
      <c r="M26" s="76" t="str">
        <f>IF(COLUMN(M26)&lt;Протокол!$AP$12-Протокол!$AP$13,Обработка!$B$1,Обработка!$B$2)</f>
        <v>∙</v>
      </c>
      <c r="N26" s="76" t="str">
        <f>IF(COLUMN(N26)&lt;Протокол!$AP$12-Протокол!$AP$13,Обработка!$B$1,Обработка!$B$2)</f>
        <v>∙</v>
      </c>
      <c r="O26" s="76" t="str">
        <f>IF(COLUMN(O26)&lt;Протокол!$AP$12-Протокол!$AP$13,Обработка!$B$1,Обработка!$B$2)</f>
        <v>∙</v>
      </c>
      <c r="P26" s="76" t="str">
        <f>IF(COLUMN(P26)&lt;Протокол!$AP$12-Протокол!$AP$13,Обработка!$B$1,Обработка!$B$2)</f>
        <v>∙</v>
      </c>
      <c r="Q26" s="76" t="str">
        <f>IF(COLUMN(Q26)&lt;Протокол!$AP$12-Протокол!$AP$13,Обработка!$B$1,Обработка!$B$2)</f>
        <v>∙</v>
      </c>
      <c r="R26" s="76" t="str">
        <f>IF(COLUMN(R26)&lt;Протокол!$AP$12-Протокол!$AP$13,Обработка!$B$1,Обработка!$B$2)</f>
        <v>∙</v>
      </c>
      <c r="S26" s="76" t="str">
        <f>IF(COLUMN(S26)&lt;Протокол!$AP$12-Протокол!$AP$13,Обработка!$B$1,Обработка!$B$2)</f>
        <v>∙</v>
      </c>
      <c r="T26" s="76" t="str">
        <f>IF(COLUMN(T26)&lt;Протокол!$AP$12-Протокол!$AP$13,Обработка!$B$1,Обработка!$B$2)</f>
        <v>∙</v>
      </c>
      <c r="U26" s="76" t="str">
        <f>IF(COLUMN(U26)&lt;Протокол!$AP$12-Протокол!$AP$13,Обработка!$B$1,Обработка!$B$2)</f>
        <v>∙</v>
      </c>
      <c r="V26" s="76" t="str">
        <f>IF(COLUMN(V26)&lt;Протокол!$AP$12-Протокол!$AP$13,Обработка!$B$1,Обработка!$B$2)</f>
        <v>∙</v>
      </c>
      <c r="W26" s="76" t="str">
        <f>IF(COLUMN(W26)&lt;Протокол!$AP$12-Протокол!$AP$13,Обработка!$B$1,Обработка!$B$2)</f>
        <v>∙</v>
      </c>
      <c r="X26" s="76" t="str">
        <f>IF(COLUMN(X26)&lt;Протокол!$AP$12-Протокол!$AP$13,Обработка!$B$1,Обработка!$B$2)</f>
        <v>∙</v>
      </c>
      <c r="Y26" s="76" t="str">
        <f>IF(COLUMN(Y26)&lt;Протокол!$AP$12-Протокол!$AP$13,Обработка!$B$1,Обработка!$B$2)</f>
        <v>∙</v>
      </c>
      <c r="Z26" s="76" t="str">
        <f>IF(COLUMN(Z26)&lt;Протокол!$AP$12-Протокол!$AP$13,Обработка!$B$1,Обработка!$B$2)</f>
        <v>∙</v>
      </c>
      <c r="AA26" s="76" t="str">
        <f>IF(COLUMN(AA26)&lt;Протокол!$AP$12-Протокол!$AP$13,Обработка!$B$1,Обработка!$B$2)</f>
        <v>∙</v>
      </c>
      <c r="AB26" s="76" t="str">
        <f>IF(COLUMN(AB26)&lt;Протокол!$AP$12-Протокол!$AP$13,Обработка!$B$1,Обработка!$B$2)</f>
        <v>∙</v>
      </c>
      <c r="AC26" s="76" t="str">
        <f>IF(COLUMN(AC26)&lt;Протокол!$AP$12-Протокол!$AP$13,Обработка!$B$1,Обработка!$B$2)</f>
        <v>∙</v>
      </c>
      <c r="AD26" s="76" t="str">
        <f>IF(COLUMN(AD26)&lt;Протокол!$AP$12-Протокол!$AP$13,Обработка!$B$1,Обработка!$B$2)</f>
        <v>∙</v>
      </c>
      <c r="AE26" s="76" t="str">
        <f>IF(COLUMN(AE26)&lt;Протокол!$AP$12-Протокол!$AP$13,Обработка!$B$1,Обработка!$B$2)</f>
        <v>∙</v>
      </c>
      <c r="AF26" s="76" t="str">
        <f>IF(COLUMN(AF26)&lt;Протокол!$AP$12-Протокол!$AP$13,Обработка!$B$1,Обработка!$B$2)</f>
        <v>∙</v>
      </c>
      <c r="AG26" s="76" t="str">
        <f>IF(COLUMN(AG26)&lt;Протокол!$AP$12-Протокол!$AP$13,Обработка!$B$1,Обработка!$B$2)</f>
        <v>∙</v>
      </c>
      <c r="AH26" s="76" t="str">
        <f>IF(COLUMN(AH26)&lt;Протокол!$AP$12-Протокол!$AP$13,Обработка!$B$1,Обработка!$B$2)</f>
        <v>∙</v>
      </c>
      <c r="AI26" s="76" t="str">
        <f>IF(COLUMN(AI26)&lt;Протокол!$AP$12-Протокол!$AP$13,Обработка!$B$1,Обработка!$B$2)</f>
        <v>∙</v>
      </c>
      <c r="AJ26" s="76" t="str">
        <f>IF(COLUMN(AJ26)&lt;Протокол!$AP$12-Протокол!$AP$13,Обработка!$B$1,Обработка!$B$2)</f>
        <v>∙</v>
      </c>
      <c r="AK26" s="76" t="str">
        <f>IF(COLUMN(AK26)&lt;Протокол!$AP$12-Протокол!$AP$13,Обработка!$B$1,Обработка!$B$2)</f>
        <v>∙</v>
      </c>
      <c r="AL26" s="76" t="str">
        <f>IF(COLUMN(AL26)&lt;Протокол!$AP$12-Протокол!$AP$13,Обработка!$B$1,Обработка!$B$2)</f>
        <v>∙</v>
      </c>
      <c r="AM26" s="76" t="str">
        <f>IF(COLUMN(AM26)&lt;Протокол!$AP$12-Протокол!$AP$13,Обработка!$B$1,Обработка!$B$2)</f>
        <v>∙</v>
      </c>
      <c r="AN26" s="76" t="str">
        <f>IF(COLUMN(AN26)&lt;Протокол!$AP$12-Протокол!$AP$13,Обработка!$B$1,Обработка!$B$2)</f>
        <v>∙</v>
      </c>
      <c r="AO26" s="76" t="str">
        <f>IF(COLUMN(AO26)&lt;Протокол!$AP$12-Протокол!$AP$13,Обработка!$B$1,Обработка!$B$2)</f>
        <v>∙</v>
      </c>
      <c r="AP26" s="76" t="str">
        <f>IF(COLUMN(AP26)&lt;Протокол!$AP$12-Протокол!$AP$13,Обработка!$B$1,Обработка!$B$2)</f>
        <v>∙</v>
      </c>
      <c r="AQ26" s="76" t="str">
        <f>IF(COLUMN(AQ26)&lt;Протокол!$AP$12-Протокол!$AP$13,Обработка!$B$1,Обработка!$B$2)</f>
        <v>∙</v>
      </c>
      <c r="AR26" s="76" t="str">
        <f>IF(COLUMN(AR26)&lt;Протокол!$AP$12-Протокол!$AP$13,Обработка!$B$1,Обработка!$B$2)</f>
        <v>∙</v>
      </c>
      <c r="AS26" s="76" t="str">
        <f>IF(COLUMN(AS26)&lt;Протокол!$AP$12-Протокол!$AP$13,Обработка!$B$1,Обработка!$B$2)</f>
        <v>∙</v>
      </c>
      <c r="AT26" s="76" t="str">
        <f>IF(COLUMN(AT26)&lt;Протокол!$AP$12-Протокол!$AP$13,Обработка!$B$1,Обработка!$B$2)</f>
        <v>∙</v>
      </c>
      <c r="AU26" s="76" t="str">
        <f>IF(COLUMN(AU26)&lt;Протокол!$AP$12-Протокол!$AP$13,Обработка!$B$1,Обработка!$B$2)</f>
        <v>∙</v>
      </c>
      <c r="AV26" s="76" t="str">
        <f>IF(COLUMN(AV26)&lt;Протокол!$AP$12-Протокол!$AP$13,Обработка!$B$1,Обработка!$B$2)</f>
        <v>∙</v>
      </c>
      <c r="AW26" s="76" t="str">
        <f>IF(COLUMN(AW26)&lt;Протокол!$AP$12-Протокол!$AP$13,Обработка!$B$1,Обработка!$B$2)</f>
        <v>∙</v>
      </c>
      <c r="AX26" s="76" t="str">
        <f>IF(COLUMN(AX26)&lt;Протокол!$AP$12-Протокол!$AP$13,Обработка!$B$1,Обработка!$B$2)</f>
        <v>∙</v>
      </c>
      <c r="AY26" s="76" t="str">
        <f>IF(COLUMN(AY26)&lt;Протокол!$AP$12-Протокол!$AP$13,Обработка!$B$1,Обработка!$B$2)</f>
        <v>∙</v>
      </c>
      <c r="AZ26" s="76" t="str">
        <f>IF(COLUMN(AZ26)&lt;Протокол!$AP$12-Протокол!$AP$13,Обработка!$B$1,Обработка!$B$2)</f>
        <v>∙</v>
      </c>
      <c r="BA26" s="76" t="str">
        <f>IF(COLUMN(BA26)&lt;Протокол!$AP$12-Протокол!$AP$13,Обработка!$B$1,Обработка!$B$2)</f>
        <v>∙</v>
      </c>
      <c r="BB26" s="76" t="str">
        <f>IF(COLUMN(BB26)&lt;Протокол!$AP$12-Протокол!$AP$13,Обработка!$B$1,Обработка!$B$2)</f>
        <v>∙</v>
      </c>
      <c r="BC26" s="76" t="str">
        <f>IF(COLUMN(BC26)&lt;Протокол!$AP$12-Протокол!$AP$13,Обработка!$B$1,Обработка!$B$2)</f>
        <v>∙</v>
      </c>
      <c r="BD26" s="76" t="str">
        <f>IF(COLUMN(BD26)&lt;Протокол!$AP$12-Протокол!$AP$13,Обработка!$B$1,Обработка!$B$2)</f>
        <v>∙</v>
      </c>
      <c r="BE26" s="76" t="str">
        <f>IF(COLUMN(BE26)&lt;Протокол!$AP$12-Протокол!$AP$13,Обработка!$B$1,Обработка!$B$2)</f>
        <v>∙</v>
      </c>
      <c r="BF26" s="76" t="str">
        <f>IF(COLUMN(BF26)&lt;Протокол!$AP$12-Протокол!$AP$13,Обработка!$B$1,Обработка!$B$2)</f>
        <v>∙</v>
      </c>
      <c r="BG26" s="76" t="str">
        <f>IF(COLUMN(BG26)&lt;Протокол!$AP$12-Протокол!$AP$13,Обработка!$B$1,Обработка!$B$2)</f>
        <v>∙</v>
      </c>
      <c r="BH26" s="76" t="str">
        <f>IF(COLUMN(BH26)&lt;Протокол!$AP$12-Протокол!$AP$13,Обработка!$B$1,Обработка!$B$2)</f>
        <v>∙</v>
      </c>
      <c r="BI26" s="76" t="str">
        <f>IF(COLUMN(BI26)&lt;Протокол!$AP$12-Протокол!$AP$13,Обработка!$B$1,Обработка!$B$2)</f>
        <v>∙</v>
      </c>
      <c r="BJ26" s="76" t="str">
        <f>IF(COLUMN(BJ26)&lt;Протокол!$AP$12-Протокол!$AP$13,Обработка!$B$1,Обработка!$B$2)</f>
        <v>∙</v>
      </c>
      <c r="BK26" s="76" t="str">
        <f>IF(COLUMN(BK26)&lt;Протокол!$AP$12-Протокол!$AP$13,Обработка!$B$1,Обработка!$B$2)</f>
        <v>∙</v>
      </c>
      <c r="BL26" s="76" t="str">
        <f>IF(COLUMN(BL26)&lt;Протокол!$AP$12-Протокол!$AP$13,Обработка!$B$1,Обработка!$B$2)</f>
        <v>∙</v>
      </c>
      <c r="BM26" s="76" t="str">
        <f>IF(COLUMN(BM26)&lt;Протокол!$AP$12-Протокол!$AP$13,Обработка!$B$1,Обработка!$B$2)</f>
        <v>∙</v>
      </c>
      <c r="BN26" s="76" t="str">
        <f>IF(COLUMN(BN26)&lt;Протокол!$AP$12-Протокол!$AP$13,Обработка!$B$1,Обработка!$B$2)</f>
        <v>∙</v>
      </c>
      <c r="BO26" s="76" t="str">
        <f>IF(COLUMN(BO26)&lt;Протокол!$AP$12-Протокол!$AP$13,Обработка!$B$1,Обработка!$B$2)</f>
        <v>∙</v>
      </c>
      <c r="BP26" s="76" t="str">
        <f>IF(COLUMN(BP26)&lt;Протокол!$AP$12-Протокол!$AP$13,Обработка!$B$1,Обработка!$B$2)</f>
        <v>∙</v>
      </c>
      <c r="BQ26" s="76" t="str">
        <f>IF(COLUMN(BQ26)&lt;Протокол!$AP$12-Протокол!$AP$13,Обработка!$B$1,Обработка!$B$2)</f>
        <v>∙</v>
      </c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</row>
    <row r="27" spans="1:100" ht="13.5" customHeight="1" x14ac:dyDescent="0.25">
      <c r="A27" s="213">
        <v>3</v>
      </c>
      <c r="B27" s="213"/>
      <c r="C27" s="213"/>
      <c r="D27" s="75"/>
      <c r="E27" s="76" t="str">
        <f>IF(COLUMN(E27)&lt;Протокол!$AV$12-Протокол!$AV$13,Обработка!$B$1,Обработка!$B$2)</f>
        <v>#</v>
      </c>
      <c r="F27" s="76" t="str">
        <f>IF(COLUMN(F27)&lt;Протокол!$AV$12-Протокол!$AV$13,Обработка!$B$1,Обработка!$B$2)</f>
        <v>#</v>
      </c>
      <c r="G27" s="76" t="str">
        <f>IF(COLUMN(G27)&lt;Протокол!$AV$12-Протокол!$AV$13,Обработка!$B$1,Обработка!$B$2)</f>
        <v>#</v>
      </c>
      <c r="H27" s="76" t="str">
        <f>IF(COLUMN(H27)&lt;Протокол!$AV$12-Протокол!$AV$13,Обработка!$B$1,Обработка!$B$2)</f>
        <v>#</v>
      </c>
      <c r="I27" s="76" t="str">
        <f>IF(COLUMN(I27)&lt;Протокол!$AV$12-Протокол!$AV$13,Обработка!$B$1,Обработка!$B$2)</f>
        <v>#</v>
      </c>
      <c r="J27" s="76" t="str">
        <f>IF(COLUMN(J27)&lt;Протокол!$AV$12-Протокол!$AV$13,Обработка!$B$1,Обработка!$B$2)</f>
        <v>#</v>
      </c>
      <c r="K27" s="76" t="str">
        <f>IF(COLUMN(K27)&lt;Протокол!$AV$12-Протокол!$AV$13,Обработка!$B$1,Обработка!$B$2)</f>
        <v>#</v>
      </c>
      <c r="L27" s="76" t="str">
        <f>IF(COLUMN(L27)&lt;Протокол!$AV$12-Протокол!$AV$13,Обработка!$B$1,Обработка!$B$2)</f>
        <v>#</v>
      </c>
      <c r="M27" s="76" t="str">
        <f>IF(COLUMN(M27)&lt;Протокол!$AV$12-Протокол!$AV$13,Обработка!$B$1,Обработка!$B$2)</f>
        <v>#</v>
      </c>
      <c r="N27" s="76" t="str">
        <f>IF(COLUMN(N27)&lt;Протокол!$AV$12-Протокол!$AV$13,Обработка!$B$1,Обработка!$B$2)</f>
        <v>#</v>
      </c>
      <c r="O27" s="76" t="str">
        <f>IF(COLUMN(O27)&lt;Протокол!$AV$12-Протокол!$AV$13,Обработка!$B$1,Обработка!$B$2)</f>
        <v>∙</v>
      </c>
      <c r="P27" s="76" t="str">
        <f>IF(COLUMN(P27)&lt;Протокол!$AV$12-Протокол!$AV$13,Обработка!$B$1,Обработка!$B$2)</f>
        <v>∙</v>
      </c>
      <c r="Q27" s="76" t="str">
        <f>IF(COLUMN(Q27)&lt;Протокол!$AV$12-Протокол!$AV$13,Обработка!$B$1,Обработка!$B$2)</f>
        <v>∙</v>
      </c>
      <c r="R27" s="76" t="str">
        <f>IF(COLUMN(R27)&lt;Протокол!$AV$12-Протокол!$AV$13,Обработка!$B$1,Обработка!$B$2)</f>
        <v>∙</v>
      </c>
      <c r="S27" s="76" t="str">
        <f>IF(COLUMN(S27)&lt;Протокол!$AV$12-Протокол!$AV$13,Обработка!$B$1,Обработка!$B$2)</f>
        <v>∙</v>
      </c>
      <c r="T27" s="76" t="str">
        <f>IF(COLUMN(T27)&lt;Протокол!$AV$12-Протокол!$AV$13,Обработка!$B$1,Обработка!$B$2)</f>
        <v>∙</v>
      </c>
      <c r="U27" s="76" t="str">
        <f>IF(COLUMN(U27)&lt;Протокол!$AV$12-Протокол!$AV$13,Обработка!$B$1,Обработка!$B$2)</f>
        <v>∙</v>
      </c>
      <c r="V27" s="76" t="str">
        <f>IF(COLUMN(V27)&lt;Протокол!$AV$12-Протокол!$AV$13,Обработка!$B$1,Обработка!$B$2)</f>
        <v>∙</v>
      </c>
      <c r="W27" s="76" t="str">
        <f>IF(COLUMN(W27)&lt;Протокол!$AV$12-Протокол!$AV$13,Обработка!$B$1,Обработка!$B$2)</f>
        <v>∙</v>
      </c>
      <c r="X27" s="76" t="str">
        <f>IF(COLUMN(X27)&lt;Протокол!$AV$12-Протокол!$AV$13,Обработка!$B$1,Обработка!$B$2)</f>
        <v>∙</v>
      </c>
      <c r="Y27" s="76" t="str">
        <f>IF(COLUMN(Y27)&lt;Протокол!$AV$12-Протокол!$AV$13,Обработка!$B$1,Обработка!$B$2)</f>
        <v>∙</v>
      </c>
      <c r="Z27" s="76" t="str">
        <f>IF(COLUMN(Z27)&lt;Протокол!$AV$12-Протокол!$AV$13,Обработка!$B$1,Обработка!$B$2)</f>
        <v>∙</v>
      </c>
      <c r="AA27" s="76" t="str">
        <f>IF(COLUMN(AA27)&lt;Протокол!$AV$12-Протокол!$AV$13,Обработка!$B$1,Обработка!$B$2)</f>
        <v>∙</v>
      </c>
      <c r="AB27" s="76" t="str">
        <f>IF(COLUMN(AB27)&lt;Протокол!$AV$12-Протокол!$AV$13,Обработка!$B$1,Обработка!$B$2)</f>
        <v>∙</v>
      </c>
      <c r="AC27" s="76" t="str">
        <f>IF(COLUMN(AC27)&lt;Протокол!$AV$12-Протокол!$AV$13,Обработка!$B$1,Обработка!$B$2)</f>
        <v>∙</v>
      </c>
      <c r="AD27" s="76" t="str">
        <f>IF(COLUMN(AD27)&lt;Протокол!$AV$12-Протокол!$AV$13,Обработка!$B$1,Обработка!$B$2)</f>
        <v>∙</v>
      </c>
      <c r="AE27" s="76" t="str">
        <f>IF(COLUMN(AE27)&lt;Протокол!$AV$12-Протокол!$AV$13,Обработка!$B$1,Обработка!$B$2)</f>
        <v>∙</v>
      </c>
      <c r="AF27" s="76" t="str">
        <f>IF(COLUMN(AF27)&lt;Протокол!$AV$12-Протокол!$AV$13,Обработка!$B$1,Обработка!$B$2)</f>
        <v>∙</v>
      </c>
      <c r="AG27" s="76" t="str">
        <f>IF(COLUMN(AG27)&lt;Протокол!$AV$12-Протокол!$AV$13,Обработка!$B$1,Обработка!$B$2)</f>
        <v>∙</v>
      </c>
      <c r="AH27" s="76" t="str">
        <f>IF(COLUMN(AH27)&lt;Протокол!$AV$12-Протокол!$AV$13,Обработка!$B$1,Обработка!$B$2)</f>
        <v>∙</v>
      </c>
      <c r="AI27" s="76" t="str">
        <f>IF(COLUMN(AI27)&lt;Протокол!$AV$12-Протокол!$AV$13,Обработка!$B$1,Обработка!$B$2)</f>
        <v>∙</v>
      </c>
      <c r="AJ27" s="76" t="str">
        <f>IF(COLUMN(AJ27)&lt;Протокол!$AV$12-Протокол!$AV$13,Обработка!$B$1,Обработка!$B$2)</f>
        <v>∙</v>
      </c>
      <c r="AK27" s="76" t="str">
        <f>IF(COLUMN(AK27)&lt;Протокол!$AV$12-Протокол!$AV$13,Обработка!$B$1,Обработка!$B$2)</f>
        <v>∙</v>
      </c>
      <c r="AL27" s="76" t="str">
        <f>IF(COLUMN(AL27)&lt;Протокол!$AV$12-Протокол!$AV$13,Обработка!$B$1,Обработка!$B$2)</f>
        <v>∙</v>
      </c>
      <c r="AM27" s="76" t="str">
        <f>IF(COLUMN(AM27)&lt;Протокол!$AV$12-Протокол!$AV$13,Обработка!$B$1,Обработка!$B$2)</f>
        <v>∙</v>
      </c>
      <c r="AN27" s="76" t="str">
        <f>IF(COLUMN(AN27)&lt;Протокол!$AV$12-Протокол!$AV$13,Обработка!$B$1,Обработка!$B$2)</f>
        <v>∙</v>
      </c>
      <c r="AO27" s="76" t="str">
        <f>IF(COLUMN(AO27)&lt;Протокол!$AV$12-Протокол!$AV$13,Обработка!$B$1,Обработка!$B$2)</f>
        <v>∙</v>
      </c>
      <c r="AP27" s="76" t="str">
        <f>IF(COLUMN(AP27)&lt;Протокол!$AV$12-Протокол!$AV$13,Обработка!$B$1,Обработка!$B$2)</f>
        <v>∙</v>
      </c>
      <c r="AQ27" s="76" t="str">
        <f>IF(COLUMN(AQ27)&lt;Протокол!$AV$12-Протокол!$AV$13,Обработка!$B$1,Обработка!$B$2)</f>
        <v>∙</v>
      </c>
      <c r="AR27" s="76" t="str">
        <f>IF(COLUMN(AR27)&lt;Протокол!$AV$12-Протокол!$AV$13,Обработка!$B$1,Обработка!$B$2)</f>
        <v>∙</v>
      </c>
      <c r="AS27" s="76" t="str">
        <f>IF(COLUMN(AS27)&lt;Протокол!$AV$12-Протокол!$AV$13,Обработка!$B$1,Обработка!$B$2)</f>
        <v>∙</v>
      </c>
      <c r="AT27" s="76" t="str">
        <f>IF(COLUMN(AT27)&lt;Протокол!$AV$12-Протокол!$AV$13,Обработка!$B$1,Обработка!$B$2)</f>
        <v>∙</v>
      </c>
      <c r="AU27" s="76" t="str">
        <f>IF(COLUMN(AU27)&lt;Протокол!$AV$12-Протокол!$AV$13,Обработка!$B$1,Обработка!$B$2)</f>
        <v>∙</v>
      </c>
      <c r="AV27" s="76" t="str">
        <f>IF(COLUMN(AV27)&lt;Протокол!$AV$12-Протокол!$AV$13,Обработка!$B$1,Обработка!$B$2)</f>
        <v>∙</v>
      </c>
      <c r="AW27" s="76" t="str">
        <f>IF(COLUMN(AW27)&lt;Протокол!$AV$12-Протокол!$AV$13,Обработка!$B$1,Обработка!$B$2)</f>
        <v>∙</v>
      </c>
      <c r="AX27" s="76" t="str">
        <f>IF(COLUMN(AX27)&lt;Протокол!$AV$12-Протокол!$AV$13,Обработка!$B$1,Обработка!$B$2)</f>
        <v>∙</v>
      </c>
      <c r="AY27" s="76" t="str">
        <f>IF(COLUMN(AY27)&lt;Протокол!$AV$12-Протокол!$AV$13,Обработка!$B$1,Обработка!$B$2)</f>
        <v>∙</v>
      </c>
      <c r="AZ27" s="76" t="str">
        <f>IF(COLUMN(AZ27)&lt;Протокол!$AV$12-Протокол!$AV$13,Обработка!$B$1,Обработка!$B$2)</f>
        <v>∙</v>
      </c>
      <c r="BA27" s="76" t="str">
        <f>IF(COLUMN(BA27)&lt;Протокол!$AV$12-Протокол!$AV$13,Обработка!$B$1,Обработка!$B$2)</f>
        <v>∙</v>
      </c>
      <c r="BB27" s="76" t="str">
        <f>IF(COLUMN(BB27)&lt;Протокол!$AV$12-Протокол!$AV$13,Обработка!$B$1,Обработка!$B$2)</f>
        <v>∙</v>
      </c>
      <c r="BC27" s="76" t="str">
        <f>IF(COLUMN(BC27)&lt;Протокол!$AV$12-Протокол!$AV$13,Обработка!$B$1,Обработка!$B$2)</f>
        <v>∙</v>
      </c>
      <c r="BD27" s="76" t="str">
        <f>IF(COLUMN(BD27)&lt;Протокол!$AV$12-Протокол!$AV$13,Обработка!$B$1,Обработка!$B$2)</f>
        <v>∙</v>
      </c>
      <c r="BE27" s="76" t="str">
        <f>IF(COLUMN(BE27)&lt;Протокол!$AV$12-Протокол!$AV$13,Обработка!$B$1,Обработка!$B$2)</f>
        <v>∙</v>
      </c>
      <c r="BF27" s="76" t="str">
        <f>IF(COLUMN(BF27)&lt;Протокол!$AV$12-Протокол!$AV$13,Обработка!$B$1,Обработка!$B$2)</f>
        <v>∙</v>
      </c>
      <c r="BG27" s="76" t="str">
        <f>IF(COLUMN(BG27)&lt;Протокол!$AV$12-Протокол!$AV$13,Обработка!$B$1,Обработка!$B$2)</f>
        <v>∙</v>
      </c>
      <c r="BH27" s="76" t="str">
        <f>IF(COLUMN(BH27)&lt;Протокол!$AV$12-Протокол!$AV$13,Обработка!$B$1,Обработка!$B$2)</f>
        <v>∙</v>
      </c>
      <c r="BI27" s="76" t="str">
        <f>IF(COLUMN(BI27)&lt;Протокол!$AV$12-Протокол!$AV$13,Обработка!$B$1,Обработка!$B$2)</f>
        <v>∙</v>
      </c>
      <c r="BJ27" s="76" t="str">
        <f>IF(COLUMN(BJ27)&lt;Протокол!$AV$12-Протокол!$AV$13,Обработка!$B$1,Обработка!$B$2)</f>
        <v>∙</v>
      </c>
      <c r="BK27" s="76" t="str">
        <f>IF(COLUMN(BK27)&lt;Протокол!$AV$12-Протокол!$AV$13,Обработка!$B$1,Обработка!$B$2)</f>
        <v>∙</v>
      </c>
      <c r="BL27" s="76" t="str">
        <f>IF(COLUMN(BL27)&lt;Протокол!$AV$12-Протокол!$AV$13,Обработка!$B$1,Обработка!$B$2)</f>
        <v>∙</v>
      </c>
      <c r="BM27" s="76" t="str">
        <f>IF(COLUMN(BM27)&lt;Протокол!$AV$12-Протокол!$AV$13,Обработка!$B$1,Обработка!$B$2)</f>
        <v>∙</v>
      </c>
      <c r="BN27" s="76" t="str">
        <f>IF(COLUMN(BN27)&lt;Протокол!$AV$12-Протокол!$AV$13,Обработка!$B$1,Обработка!$B$2)</f>
        <v>∙</v>
      </c>
      <c r="BO27" s="76" t="str">
        <f>IF(COLUMN(BO27)&lt;Протокол!$AV$12-Протокол!$AV$13,Обработка!$B$1,Обработка!$B$2)</f>
        <v>∙</v>
      </c>
      <c r="BP27" s="76" t="str">
        <f>IF(COLUMN(BP27)&lt;Протокол!$AV$12-Протокол!$AV$13,Обработка!$B$1,Обработка!$B$2)</f>
        <v>∙</v>
      </c>
      <c r="BQ27" s="76" t="str">
        <f>IF(COLUMN(BQ27)&lt;Протокол!$AV$12-Протокол!$AV$13,Обработка!$B$1,Обработка!$B$2)</f>
        <v>∙</v>
      </c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</row>
    <row r="28" spans="1:100" ht="13.5" customHeight="1" x14ac:dyDescent="0.25">
      <c r="A28" s="213">
        <v>4</v>
      </c>
      <c r="B28" s="213"/>
      <c r="C28" s="213"/>
      <c r="D28" s="75"/>
      <c r="E28" s="76" t="str">
        <f>IF(COLUMN(E28)&lt;Протокол!$BB$12-Протокол!$BB$13,Обработка!$B$1,Обработка!$B$2)</f>
        <v>#</v>
      </c>
      <c r="F28" s="76" t="str">
        <f>IF(COLUMN(F28)&lt;Протокол!$BB$12-Протокол!$BB$13,Обработка!$B$1,Обработка!$B$2)</f>
        <v>#</v>
      </c>
      <c r="G28" s="76" t="str">
        <f>IF(COLUMN(G28)&lt;Протокол!$BB$12-Протокол!$BB$13,Обработка!$B$1,Обработка!$B$2)</f>
        <v>#</v>
      </c>
      <c r="H28" s="76" t="str">
        <f>IF(COLUMN(H28)&lt;Протокол!$BB$12-Протокол!$BB$13,Обработка!$B$1,Обработка!$B$2)</f>
        <v>#</v>
      </c>
      <c r="I28" s="76" t="str">
        <f>IF(COLUMN(I28)&lt;Протокол!$BB$12-Протокол!$BB$13,Обработка!$B$1,Обработка!$B$2)</f>
        <v>#</v>
      </c>
      <c r="J28" s="76" t="str">
        <f>IF(COLUMN(J28)&lt;Протокол!$BB$12-Протокол!$BB$13,Обработка!$B$1,Обработка!$B$2)</f>
        <v>#</v>
      </c>
      <c r="K28" s="76" t="str">
        <f>IF(COLUMN(K28)&lt;Протокол!$BB$12-Протокол!$BB$13,Обработка!$B$1,Обработка!$B$2)</f>
        <v>#</v>
      </c>
      <c r="L28" s="76" t="str">
        <f>IF(COLUMN(L28)&lt;Протокол!$BB$12-Протокол!$BB$13,Обработка!$B$1,Обработка!$B$2)</f>
        <v>#</v>
      </c>
      <c r="M28" s="76" t="str">
        <f>IF(COLUMN(M28)&lt;Протокол!$BB$12-Протокол!$BB$13,Обработка!$B$1,Обработка!$B$2)</f>
        <v>#</v>
      </c>
      <c r="N28" s="76" t="str">
        <f>IF(COLUMN(N28)&lt;Протокол!$BB$12-Протокол!$BB$13,Обработка!$B$1,Обработка!$B$2)</f>
        <v>#</v>
      </c>
      <c r="O28" s="76" t="str">
        <f>IF(COLUMN(O28)&lt;Протокол!$BB$12-Протокол!$BB$13,Обработка!$B$1,Обработка!$B$2)</f>
        <v>#</v>
      </c>
      <c r="P28" s="76" t="str">
        <f>IF(COLUMN(P28)&lt;Протокол!$BB$12-Протокол!$BB$13,Обработка!$B$1,Обработка!$B$2)</f>
        <v>#</v>
      </c>
      <c r="Q28" s="76" t="str">
        <f>IF(COLUMN(Q28)&lt;Протокол!$BB$12-Протокол!$BB$13,Обработка!$B$1,Обработка!$B$2)</f>
        <v>#</v>
      </c>
      <c r="R28" s="76" t="str">
        <f>IF(COLUMN(R28)&lt;Протокол!$BB$12-Протокол!$BB$13,Обработка!$B$1,Обработка!$B$2)</f>
        <v>#</v>
      </c>
      <c r="S28" s="76" t="str">
        <f>IF(COLUMN(S28)&lt;Протокол!$BB$12-Протокол!$BB$13,Обработка!$B$1,Обработка!$B$2)</f>
        <v>∙</v>
      </c>
      <c r="T28" s="76" t="str">
        <f>IF(COLUMN(T28)&lt;Протокол!$BB$12-Протокол!$BB$13,Обработка!$B$1,Обработка!$B$2)</f>
        <v>∙</v>
      </c>
      <c r="U28" s="76" t="str">
        <f>IF(COLUMN(U28)&lt;Протокол!$BB$12-Протокол!$BB$13,Обработка!$B$1,Обработка!$B$2)</f>
        <v>∙</v>
      </c>
      <c r="V28" s="76" t="str">
        <f>IF(COLUMN(V28)&lt;Протокол!$BB$12-Протокол!$BB$13,Обработка!$B$1,Обработка!$B$2)</f>
        <v>∙</v>
      </c>
      <c r="W28" s="76" t="str">
        <f>IF(COLUMN(W28)&lt;Протокол!$BB$12-Протокол!$BB$13,Обработка!$B$1,Обработка!$B$2)</f>
        <v>∙</v>
      </c>
      <c r="X28" s="76" t="str">
        <f>IF(COLUMN(X28)&lt;Протокол!$BB$12-Протокол!$BB$13,Обработка!$B$1,Обработка!$B$2)</f>
        <v>∙</v>
      </c>
      <c r="Y28" s="76" t="str">
        <f>IF(COLUMN(Y28)&lt;Протокол!$BB$12-Протокол!$BB$13,Обработка!$B$1,Обработка!$B$2)</f>
        <v>∙</v>
      </c>
      <c r="Z28" s="76" t="str">
        <f>IF(COLUMN(Z28)&lt;Протокол!$BB$12-Протокол!$BB$13,Обработка!$B$1,Обработка!$B$2)</f>
        <v>∙</v>
      </c>
      <c r="AA28" s="76" t="str">
        <f>IF(COLUMN(AA28)&lt;Протокол!$BB$12-Протокол!$BB$13,Обработка!$B$1,Обработка!$B$2)</f>
        <v>∙</v>
      </c>
      <c r="AB28" s="76" t="str">
        <f>IF(COLUMN(AB28)&lt;Протокол!$BB$12-Протокол!$BB$13,Обработка!$B$1,Обработка!$B$2)</f>
        <v>∙</v>
      </c>
      <c r="AC28" s="76" t="str">
        <f>IF(COLUMN(AC28)&lt;Протокол!$BB$12-Протокол!$BB$13,Обработка!$B$1,Обработка!$B$2)</f>
        <v>∙</v>
      </c>
      <c r="AD28" s="76" t="str">
        <f>IF(COLUMN(AD28)&lt;Протокол!$BB$12-Протокол!$BB$13,Обработка!$B$1,Обработка!$B$2)</f>
        <v>∙</v>
      </c>
      <c r="AE28" s="76" t="str">
        <f>IF(COLUMN(AE28)&lt;Протокол!$BB$12-Протокол!$BB$13,Обработка!$B$1,Обработка!$B$2)</f>
        <v>∙</v>
      </c>
      <c r="AF28" s="76" t="str">
        <f>IF(COLUMN(AF28)&lt;Протокол!$BB$12-Протокол!$BB$13,Обработка!$B$1,Обработка!$B$2)</f>
        <v>∙</v>
      </c>
      <c r="AG28" s="76" t="str">
        <f>IF(COLUMN(AG28)&lt;Протокол!$BB$12-Протокол!$BB$13,Обработка!$B$1,Обработка!$B$2)</f>
        <v>∙</v>
      </c>
      <c r="AH28" s="76" t="str">
        <f>IF(COLUMN(AH28)&lt;Протокол!$BB$12-Протокол!$BB$13,Обработка!$B$1,Обработка!$B$2)</f>
        <v>∙</v>
      </c>
      <c r="AI28" s="76" t="str">
        <f>IF(COLUMN(AI28)&lt;Протокол!$BB$12-Протокол!$BB$13,Обработка!$B$1,Обработка!$B$2)</f>
        <v>∙</v>
      </c>
      <c r="AJ28" s="76" t="str">
        <f>IF(COLUMN(AJ28)&lt;Протокол!$BB$12-Протокол!$BB$13,Обработка!$B$1,Обработка!$B$2)</f>
        <v>∙</v>
      </c>
      <c r="AK28" s="76" t="str">
        <f>IF(COLUMN(AK28)&lt;Протокол!$BB$12-Протокол!$BB$13,Обработка!$B$1,Обработка!$B$2)</f>
        <v>∙</v>
      </c>
      <c r="AL28" s="76" t="str">
        <f>IF(COLUMN(AL28)&lt;Протокол!$BB$12-Протокол!$BB$13,Обработка!$B$1,Обработка!$B$2)</f>
        <v>∙</v>
      </c>
      <c r="AM28" s="76" t="str">
        <f>IF(COLUMN(AM28)&lt;Протокол!$BB$12-Протокол!$BB$13,Обработка!$B$1,Обработка!$B$2)</f>
        <v>∙</v>
      </c>
      <c r="AN28" s="76" t="str">
        <f>IF(COLUMN(AN28)&lt;Протокол!$BB$12-Протокол!$BB$13,Обработка!$B$1,Обработка!$B$2)</f>
        <v>∙</v>
      </c>
      <c r="AO28" s="76" t="str">
        <f>IF(COLUMN(AO28)&lt;Протокол!$BB$12-Протокол!$BB$13,Обработка!$B$1,Обработка!$B$2)</f>
        <v>∙</v>
      </c>
      <c r="AP28" s="76" t="str">
        <f>IF(COLUMN(AP28)&lt;Протокол!$BB$12-Протокол!$BB$13,Обработка!$B$1,Обработка!$B$2)</f>
        <v>∙</v>
      </c>
      <c r="AQ28" s="76" t="str">
        <f>IF(COLUMN(AQ28)&lt;Протокол!$BB$12-Протокол!$BB$13,Обработка!$B$1,Обработка!$B$2)</f>
        <v>∙</v>
      </c>
      <c r="AR28" s="76" t="str">
        <f>IF(COLUMN(AR28)&lt;Протокол!$BB$12-Протокол!$BB$13,Обработка!$B$1,Обработка!$B$2)</f>
        <v>∙</v>
      </c>
      <c r="AS28" s="76" t="str">
        <f>IF(COLUMN(AS28)&lt;Протокол!$BB$12-Протокол!$BB$13,Обработка!$B$1,Обработка!$B$2)</f>
        <v>∙</v>
      </c>
      <c r="AT28" s="76" t="str">
        <f>IF(COLUMN(AT28)&lt;Протокол!$BB$12-Протокол!$BB$13,Обработка!$B$1,Обработка!$B$2)</f>
        <v>∙</v>
      </c>
      <c r="AU28" s="76" t="str">
        <f>IF(COLUMN(AU28)&lt;Протокол!$BB$12-Протокол!$BB$13,Обработка!$B$1,Обработка!$B$2)</f>
        <v>∙</v>
      </c>
      <c r="AV28" s="76" t="str">
        <f>IF(COLUMN(AV28)&lt;Протокол!$BB$12-Протокол!$BB$13,Обработка!$B$1,Обработка!$B$2)</f>
        <v>∙</v>
      </c>
      <c r="AW28" s="76" t="str">
        <f>IF(COLUMN(AW28)&lt;Протокол!$BB$12-Протокол!$BB$13,Обработка!$B$1,Обработка!$B$2)</f>
        <v>∙</v>
      </c>
      <c r="AX28" s="76" t="str">
        <f>IF(COLUMN(AX28)&lt;Протокол!$BB$12-Протокол!$BB$13,Обработка!$B$1,Обработка!$B$2)</f>
        <v>∙</v>
      </c>
      <c r="AY28" s="76" t="str">
        <f>IF(COLUMN(AY28)&lt;Протокол!$BB$12-Протокол!$BB$13,Обработка!$B$1,Обработка!$B$2)</f>
        <v>∙</v>
      </c>
      <c r="AZ28" s="76" t="str">
        <f>IF(COLUMN(AZ28)&lt;Протокол!$BB$12-Протокол!$BB$13,Обработка!$B$1,Обработка!$B$2)</f>
        <v>∙</v>
      </c>
      <c r="BA28" s="76" t="str">
        <f>IF(COLUMN(BA28)&lt;Протокол!$BB$12-Протокол!$BB$13,Обработка!$B$1,Обработка!$B$2)</f>
        <v>∙</v>
      </c>
      <c r="BB28" s="76" t="str">
        <f>IF(COLUMN(BB28)&lt;Протокол!$BB$12-Протокол!$BB$13,Обработка!$B$1,Обработка!$B$2)</f>
        <v>∙</v>
      </c>
      <c r="BC28" s="76" t="str">
        <f>IF(COLUMN(BC28)&lt;Протокол!$BB$12-Протокол!$BB$13,Обработка!$B$1,Обработка!$B$2)</f>
        <v>∙</v>
      </c>
      <c r="BD28" s="76" t="str">
        <f>IF(COLUMN(BD28)&lt;Протокол!$BB$12-Протокол!$BB$13,Обработка!$B$1,Обработка!$B$2)</f>
        <v>∙</v>
      </c>
      <c r="BE28" s="76" t="str">
        <f>IF(COLUMN(BE28)&lt;Протокол!$BB$12-Протокол!$BB$13,Обработка!$B$1,Обработка!$B$2)</f>
        <v>∙</v>
      </c>
      <c r="BF28" s="76" t="str">
        <f>IF(COLUMN(BF28)&lt;Протокол!$BB$12-Протокол!$BB$13,Обработка!$B$1,Обработка!$B$2)</f>
        <v>∙</v>
      </c>
      <c r="BG28" s="76" t="str">
        <f>IF(COLUMN(BG28)&lt;Протокол!$BB$12-Протокол!$BB$13,Обработка!$B$1,Обработка!$B$2)</f>
        <v>∙</v>
      </c>
      <c r="BH28" s="76" t="str">
        <f>IF(COLUMN(BH28)&lt;Протокол!$BB$12-Протокол!$BB$13,Обработка!$B$1,Обработка!$B$2)</f>
        <v>∙</v>
      </c>
      <c r="BI28" s="76" t="str">
        <f>IF(COLUMN(BI28)&lt;Протокол!$BB$12-Протокол!$BB$13,Обработка!$B$1,Обработка!$B$2)</f>
        <v>∙</v>
      </c>
      <c r="BJ28" s="76" t="str">
        <f>IF(COLUMN(BJ28)&lt;Протокол!$BB$12-Протокол!$BB$13,Обработка!$B$1,Обработка!$B$2)</f>
        <v>∙</v>
      </c>
      <c r="BK28" s="76" t="str">
        <f>IF(COLUMN(BK28)&lt;Протокол!$BB$12-Протокол!$BB$13,Обработка!$B$1,Обработка!$B$2)</f>
        <v>∙</v>
      </c>
      <c r="BL28" s="76" t="str">
        <f>IF(COLUMN(BL28)&lt;Протокол!$BB$12-Протокол!$BB$13,Обработка!$B$1,Обработка!$B$2)</f>
        <v>∙</v>
      </c>
      <c r="BM28" s="76" t="str">
        <f>IF(COLUMN(BM28)&lt;Протокол!$BB$12-Протокол!$BB$13,Обработка!$B$1,Обработка!$B$2)</f>
        <v>∙</v>
      </c>
      <c r="BN28" s="76" t="str">
        <f>IF(COLUMN(BN28)&lt;Протокол!$BB$12-Протокол!$BB$13,Обработка!$B$1,Обработка!$B$2)</f>
        <v>∙</v>
      </c>
      <c r="BO28" s="76" t="str">
        <f>IF(COLUMN(BO28)&lt;Протокол!$BB$12-Протокол!$BB$13,Обработка!$B$1,Обработка!$B$2)</f>
        <v>∙</v>
      </c>
      <c r="BP28" s="76" t="str">
        <f>IF(COLUMN(BP28)&lt;Протокол!$BB$12-Протокол!$BB$13,Обработка!$B$1,Обработка!$B$2)</f>
        <v>∙</v>
      </c>
      <c r="BQ28" s="76" t="str">
        <f>IF(COLUMN(BQ28)&lt;Протокол!$BB$12-Протокол!$BB$13,Обработка!$B$1,Обработка!$B$2)</f>
        <v>∙</v>
      </c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</row>
    <row r="29" spans="1:100" ht="13.5" customHeight="1" x14ac:dyDescent="0.25">
      <c r="A29" s="213">
        <v>5</v>
      </c>
      <c r="B29" s="213"/>
      <c r="C29" s="213"/>
      <c r="D29" s="75"/>
      <c r="E29" s="76" t="str">
        <f>IF(COLUMN(E29)&lt;Протокол!$BH$12-Протокол!$BH$13,Обработка!$B$1,Обработка!$B$2)</f>
        <v>#</v>
      </c>
      <c r="F29" s="76" t="str">
        <f>IF(COLUMN(F29)&lt;Протокол!$BH$12-Протокол!$BH$13,Обработка!$B$1,Обработка!$B$2)</f>
        <v>#</v>
      </c>
      <c r="G29" s="76" t="str">
        <f>IF(COLUMN(G29)&lt;Протокол!$BH$12-Протокол!$BH$13,Обработка!$B$1,Обработка!$B$2)</f>
        <v>#</v>
      </c>
      <c r="H29" s="76" t="str">
        <f>IF(COLUMN(H29)&lt;Протокол!$BH$12-Протокол!$BH$13,Обработка!$B$1,Обработка!$B$2)</f>
        <v>#</v>
      </c>
      <c r="I29" s="76" t="str">
        <f>IF(COLUMN(I29)&lt;Протокол!$BH$12-Протокол!$BH$13,Обработка!$B$1,Обработка!$B$2)</f>
        <v>#</v>
      </c>
      <c r="J29" s="76" t="str">
        <f>IF(COLUMN(J29)&lt;Протокол!$BH$12-Протокол!$BH$13,Обработка!$B$1,Обработка!$B$2)</f>
        <v>#</v>
      </c>
      <c r="K29" s="76" t="str">
        <f>IF(COLUMN(K29)&lt;Протокол!$BH$12-Протокол!$BH$13,Обработка!$B$1,Обработка!$B$2)</f>
        <v>#</v>
      </c>
      <c r="L29" s="76" t="str">
        <f>IF(COLUMN(L29)&lt;Протокол!$BH$12-Протокол!$BH$13,Обработка!$B$1,Обработка!$B$2)</f>
        <v>#</v>
      </c>
      <c r="M29" s="76" t="str">
        <f>IF(COLUMN(M29)&lt;Протокол!$BH$12-Протокол!$BH$13,Обработка!$B$1,Обработка!$B$2)</f>
        <v>#</v>
      </c>
      <c r="N29" s="76" t="str">
        <f>IF(COLUMN(N29)&lt;Протокол!$BH$12-Протокол!$BH$13,Обработка!$B$1,Обработка!$B$2)</f>
        <v>#</v>
      </c>
      <c r="O29" s="76" t="str">
        <f>IF(COLUMN(O29)&lt;Протокол!$BH$12-Протокол!$BH$13,Обработка!$B$1,Обработка!$B$2)</f>
        <v>#</v>
      </c>
      <c r="P29" s="76" t="str">
        <f>IF(COLUMN(P29)&lt;Протокол!$BH$12-Протокол!$BH$13,Обработка!$B$1,Обработка!$B$2)</f>
        <v>#</v>
      </c>
      <c r="Q29" s="76" t="str">
        <f>IF(COLUMN(Q29)&lt;Протокол!$BH$12-Протокол!$BH$13,Обработка!$B$1,Обработка!$B$2)</f>
        <v>#</v>
      </c>
      <c r="R29" s="76" t="str">
        <f>IF(COLUMN(R29)&lt;Протокол!$BH$12-Протокол!$BH$13,Обработка!$B$1,Обработка!$B$2)</f>
        <v>#</v>
      </c>
      <c r="S29" s="76" t="str">
        <f>IF(COLUMN(S29)&lt;Протокол!$BH$12-Протокол!$BH$13,Обработка!$B$1,Обработка!$B$2)</f>
        <v>#</v>
      </c>
      <c r="T29" s="76" t="str">
        <f>IF(COLUMN(T29)&lt;Протокол!$BH$12-Протокол!$BH$13,Обработка!$B$1,Обработка!$B$2)</f>
        <v>#</v>
      </c>
      <c r="U29" s="76" t="str">
        <f>IF(COLUMN(U29)&lt;Протокол!$BH$12-Протокол!$BH$13,Обработка!$B$1,Обработка!$B$2)</f>
        <v>∙</v>
      </c>
      <c r="V29" s="76" t="str">
        <f>IF(COLUMN(V29)&lt;Протокол!$BH$12-Протокол!$BH$13,Обработка!$B$1,Обработка!$B$2)</f>
        <v>∙</v>
      </c>
      <c r="W29" s="76" t="str">
        <f>IF(COLUMN(W29)&lt;Протокол!$BH$12-Протокол!$BH$13,Обработка!$B$1,Обработка!$B$2)</f>
        <v>∙</v>
      </c>
      <c r="X29" s="76" t="str">
        <f>IF(COLUMN(X29)&lt;Протокол!$BH$12-Протокол!$BH$13,Обработка!$B$1,Обработка!$B$2)</f>
        <v>∙</v>
      </c>
      <c r="Y29" s="76" t="str">
        <f>IF(COLUMN(Y29)&lt;Протокол!$BH$12-Протокол!$BH$13,Обработка!$B$1,Обработка!$B$2)</f>
        <v>∙</v>
      </c>
      <c r="Z29" s="76" t="str">
        <f>IF(COLUMN(Z29)&lt;Протокол!$BH$12-Протокол!$BH$13,Обработка!$B$1,Обработка!$B$2)</f>
        <v>∙</v>
      </c>
      <c r="AA29" s="76" t="str">
        <f>IF(COLUMN(AA29)&lt;Протокол!$BH$12-Протокол!$BH$13,Обработка!$B$1,Обработка!$B$2)</f>
        <v>∙</v>
      </c>
      <c r="AB29" s="76" t="str">
        <f>IF(COLUMN(AB29)&lt;Протокол!$BH$12-Протокол!$BH$13,Обработка!$B$1,Обработка!$B$2)</f>
        <v>∙</v>
      </c>
      <c r="AC29" s="76" t="str">
        <f>IF(COLUMN(AC29)&lt;Протокол!$BH$12-Протокол!$BH$13,Обработка!$B$1,Обработка!$B$2)</f>
        <v>∙</v>
      </c>
      <c r="AD29" s="76" t="str">
        <f>IF(COLUMN(AD29)&lt;Протокол!$BH$12-Протокол!$BH$13,Обработка!$B$1,Обработка!$B$2)</f>
        <v>∙</v>
      </c>
      <c r="AE29" s="76" t="str">
        <f>IF(COLUMN(AE29)&lt;Протокол!$BH$12-Протокол!$BH$13,Обработка!$B$1,Обработка!$B$2)</f>
        <v>∙</v>
      </c>
      <c r="AF29" s="76" t="str">
        <f>IF(COLUMN(AF29)&lt;Протокол!$BH$12-Протокол!$BH$13,Обработка!$B$1,Обработка!$B$2)</f>
        <v>∙</v>
      </c>
      <c r="AG29" s="76" t="str">
        <f>IF(COLUMN(AG29)&lt;Протокол!$BH$12-Протокол!$BH$13,Обработка!$B$1,Обработка!$B$2)</f>
        <v>∙</v>
      </c>
      <c r="AH29" s="76" t="str">
        <f>IF(COLUMN(AH29)&lt;Протокол!$BH$12-Протокол!$BH$13,Обработка!$B$1,Обработка!$B$2)</f>
        <v>∙</v>
      </c>
      <c r="AI29" s="76" t="str">
        <f>IF(COLUMN(AI29)&lt;Протокол!$BH$12-Протокол!$BH$13,Обработка!$B$1,Обработка!$B$2)</f>
        <v>∙</v>
      </c>
      <c r="AJ29" s="76" t="str">
        <f>IF(COLUMN(AJ29)&lt;Протокол!$BH$12-Протокол!$BH$13,Обработка!$B$1,Обработка!$B$2)</f>
        <v>∙</v>
      </c>
      <c r="AK29" s="76" t="str">
        <f>IF(COLUMN(AK29)&lt;Протокол!$BH$12-Протокол!$BH$13,Обработка!$B$1,Обработка!$B$2)</f>
        <v>∙</v>
      </c>
      <c r="AL29" s="76" t="str">
        <f>IF(COLUMN(AL29)&lt;Протокол!$BH$12-Протокол!$BH$13,Обработка!$B$1,Обработка!$B$2)</f>
        <v>∙</v>
      </c>
      <c r="AM29" s="76" t="str">
        <f>IF(COLUMN(AM29)&lt;Протокол!$BH$12-Протокол!$BH$13,Обработка!$B$1,Обработка!$B$2)</f>
        <v>∙</v>
      </c>
      <c r="AN29" s="76" t="str">
        <f>IF(COLUMN(AN29)&lt;Протокол!$BH$12-Протокол!$BH$13,Обработка!$B$1,Обработка!$B$2)</f>
        <v>∙</v>
      </c>
      <c r="AO29" s="76" t="str">
        <f>IF(COLUMN(AO29)&lt;Протокол!$BH$12-Протокол!$BH$13,Обработка!$B$1,Обработка!$B$2)</f>
        <v>∙</v>
      </c>
      <c r="AP29" s="76" t="str">
        <f>IF(COLUMN(AP29)&lt;Протокол!$BH$12-Протокол!$BH$13,Обработка!$B$1,Обработка!$B$2)</f>
        <v>∙</v>
      </c>
      <c r="AQ29" s="76" t="str">
        <f>IF(COLUMN(AQ29)&lt;Протокол!$BH$12-Протокол!$BH$13,Обработка!$B$1,Обработка!$B$2)</f>
        <v>∙</v>
      </c>
      <c r="AR29" s="76" t="str">
        <f>IF(COLUMN(AR29)&lt;Протокол!$BH$12-Протокол!$BH$13,Обработка!$B$1,Обработка!$B$2)</f>
        <v>∙</v>
      </c>
      <c r="AS29" s="76" t="str">
        <f>IF(COLUMN(AS29)&lt;Протокол!$BH$12-Протокол!$BH$13,Обработка!$B$1,Обработка!$B$2)</f>
        <v>∙</v>
      </c>
      <c r="AT29" s="76" t="str">
        <f>IF(COLUMN(AT29)&lt;Протокол!$BH$12-Протокол!$BH$13,Обработка!$B$1,Обработка!$B$2)</f>
        <v>∙</v>
      </c>
      <c r="AU29" s="76" t="str">
        <f>IF(COLUMN(AU29)&lt;Протокол!$BH$12-Протокол!$BH$13,Обработка!$B$1,Обработка!$B$2)</f>
        <v>∙</v>
      </c>
      <c r="AV29" s="76" t="str">
        <f>IF(COLUMN(AV29)&lt;Протокол!$BH$12-Протокол!$BH$13,Обработка!$B$1,Обработка!$B$2)</f>
        <v>∙</v>
      </c>
      <c r="AW29" s="76" t="str">
        <f>IF(COLUMN(AW29)&lt;Протокол!$BH$12-Протокол!$BH$13,Обработка!$B$1,Обработка!$B$2)</f>
        <v>∙</v>
      </c>
      <c r="AX29" s="76" t="str">
        <f>IF(COLUMN(AX29)&lt;Протокол!$BH$12-Протокол!$BH$13,Обработка!$B$1,Обработка!$B$2)</f>
        <v>∙</v>
      </c>
      <c r="AY29" s="76" t="str">
        <f>IF(COLUMN(AY29)&lt;Протокол!$BH$12-Протокол!$BH$13,Обработка!$B$1,Обработка!$B$2)</f>
        <v>∙</v>
      </c>
      <c r="AZ29" s="76" t="str">
        <f>IF(COLUMN(AZ29)&lt;Протокол!$BH$12-Протокол!$BH$13,Обработка!$B$1,Обработка!$B$2)</f>
        <v>∙</v>
      </c>
      <c r="BA29" s="76" t="str">
        <f>IF(COLUMN(BA29)&lt;Протокол!$BH$12-Протокол!$BH$13,Обработка!$B$1,Обработка!$B$2)</f>
        <v>∙</v>
      </c>
      <c r="BB29" s="76" t="str">
        <f>IF(COLUMN(BB29)&lt;Протокол!$BH$12-Протокол!$BH$13,Обработка!$B$1,Обработка!$B$2)</f>
        <v>∙</v>
      </c>
      <c r="BC29" s="76" t="str">
        <f>IF(COLUMN(BC29)&lt;Протокол!$BH$12-Протокол!$BH$13,Обработка!$B$1,Обработка!$B$2)</f>
        <v>∙</v>
      </c>
      <c r="BD29" s="76" t="str">
        <f>IF(COLUMN(BD29)&lt;Протокол!$BH$12-Протокол!$BH$13,Обработка!$B$1,Обработка!$B$2)</f>
        <v>∙</v>
      </c>
      <c r="BE29" s="76" t="str">
        <f>IF(COLUMN(BE29)&lt;Протокол!$BH$12-Протокол!$BH$13,Обработка!$B$1,Обработка!$B$2)</f>
        <v>∙</v>
      </c>
      <c r="BF29" s="76" t="str">
        <f>IF(COLUMN(BF29)&lt;Протокол!$BH$12-Протокол!$BH$13,Обработка!$B$1,Обработка!$B$2)</f>
        <v>∙</v>
      </c>
      <c r="BG29" s="76" t="str">
        <f>IF(COLUMN(BG29)&lt;Протокол!$BH$12-Протокол!$BH$13,Обработка!$B$1,Обработка!$B$2)</f>
        <v>∙</v>
      </c>
      <c r="BH29" s="76" t="str">
        <f>IF(COLUMN(BH29)&lt;Протокол!$BH$12-Протокол!$BH$13,Обработка!$B$1,Обработка!$B$2)</f>
        <v>∙</v>
      </c>
      <c r="BI29" s="76" t="str">
        <f>IF(COLUMN(BI29)&lt;Протокол!$BH$12-Протокол!$BH$13,Обработка!$B$1,Обработка!$B$2)</f>
        <v>∙</v>
      </c>
      <c r="BJ29" s="76" t="str">
        <f>IF(COLUMN(BJ29)&lt;Протокол!$BH$12-Протокол!$BH$13,Обработка!$B$1,Обработка!$B$2)</f>
        <v>∙</v>
      </c>
      <c r="BK29" s="76" t="str">
        <f>IF(COLUMN(BK29)&lt;Протокол!$BH$12-Протокол!$BH$13,Обработка!$B$1,Обработка!$B$2)</f>
        <v>∙</v>
      </c>
      <c r="BL29" s="76" t="str">
        <f>IF(COLUMN(BL29)&lt;Протокол!$BH$12-Протокол!$BH$13,Обработка!$B$1,Обработка!$B$2)</f>
        <v>∙</v>
      </c>
      <c r="BM29" s="76" t="str">
        <f>IF(COLUMN(BM29)&lt;Протокол!$BH$12-Протокол!$BH$13,Обработка!$B$1,Обработка!$B$2)</f>
        <v>∙</v>
      </c>
      <c r="BN29" s="76" t="str">
        <f>IF(COLUMN(BN29)&lt;Протокол!$BH$12-Протокол!$BH$13,Обработка!$B$1,Обработка!$B$2)</f>
        <v>∙</v>
      </c>
      <c r="BO29" s="76" t="str">
        <f>IF(COLUMN(BO29)&lt;Протокол!$BH$12-Протокол!$BH$13,Обработка!$B$1,Обработка!$B$2)</f>
        <v>∙</v>
      </c>
      <c r="BP29" s="76" t="str">
        <f>IF(COLUMN(BP29)&lt;Протокол!$BH$12-Протокол!$BH$13,Обработка!$B$1,Обработка!$B$2)</f>
        <v>∙</v>
      </c>
      <c r="BQ29" s="76" t="str">
        <f>IF(COLUMN(BQ29)&lt;Протокол!$BH$12-Протокол!$BH$13,Обработка!$B$1,Обработка!$B$2)</f>
        <v>∙</v>
      </c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</row>
    <row r="30" spans="1:100" ht="13.5" customHeight="1" x14ac:dyDescent="0.25">
      <c r="A30" s="213">
        <v>6</v>
      </c>
      <c r="B30" s="213"/>
      <c r="C30" s="213"/>
      <c r="D30" s="75"/>
      <c r="E30" s="76" t="str">
        <f>IF(COLUMN(E30)&lt;Протокол!$BN$12-Протокол!$BN$13,Обработка!$B$1,Обработка!$B$2)</f>
        <v>#</v>
      </c>
      <c r="F30" s="76" t="str">
        <f>IF(COLUMN(F30)&lt;Протокол!$BN$12-Протокол!$BN$13,Обработка!$B$1,Обработка!$B$2)</f>
        <v>#</v>
      </c>
      <c r="G30" s="76" t="str">
        <f>IF(COLUMN(G30)&lt;Протокол!$BN$12-Протокол!$BN$13,Обработка!$B$1,Обработка!$B$2)</f>
        <v>#</v>
      </c>
      <c r="H30" s="76" t="str">
        <f>IF(COLUMN(H30)&lt;Протокол!$BN$12-Протокол!$BN$13,Обработка!$B$1,Обработка!$B$2)</f>
        <v>#</v>
      </c>
      <c r="I30" s="76" t="str">
        <f>IF(COLUMN(I30)&lt;Протокол!$BN$12-Протокол!$BN$13,Обработка!$B$1,Обработка!$B$2)</f>
        <v>#</v>
      </c>
      <c r="J30" s="76" t="str">
        <f>IF(COLUMN(J30)&lt;Протокол!$BN$12-Протокол!$BN$13,Обработка!$B$1,Обработка!$B$2)</f>
        <v>#</v>
      </c>
      <c r="K30" s="76" t="str">
        <f>IF(COLUMN(K30)&lt;Протокол!$BN$12-Протокол!$BN$13,Обработка!$B$1,Обработка!$B$2)</f>
        <v>#</v>
      </c>
      <c r="L30" s="76" t="str">
        <f>IF(COLUMN(L30)&lt;Протокол!$BN$12-Протокол!$BN$13,Обработка!$B$1,Обработка!$B$2)</f>
        <v>#</v>
      </c>
      <c r="M30" s="76" t="str">
        <f>IF(COLUMN(M30)&lt;Протокол!$BN$12-Протокол!$BN$13,Обработка!$B$1,Обработка!$B$2)</f>
        <v>#</v>
      </c>
      <c r="N30" s="76" t="str">
        <f>IF(COLUMN(N30)&lt;Протокол!$BN$12-Протокол!$BN$13,Обработка!$B$1,Обработка!$B$2)</f>
        <v>#</v>
      </c>
      <c r="O30" s="76" t="str">
        <f>IF(COLUMN(O30)&lt;Протокол!$BN$12-Протокол!$BN$13,Обработка!$B$1,Обработка!$B$2)</f>
        <v>#</v>
      </c>
      <c r="P30" s="76" t="str">
        <f>IF(COLUMN(P30)&lt;Протокол!$BN$12-Протокол!$BN$13,Обработка!$B$1,Обработка!$B$2)</f>
        <v>#</v>
      </c>
      <c r="Q30" s="76" t="str">
        <f>IF(COLUMN(Q30)&lt;Протокол!$BN$12-Протокол!$BN$13,Обработка!$B$1,Обработка!$B$2)</f>
        <v>#</v>
      </c>
      <c r="R30" s="76" t="str">
        <f>IF(COLUMN(R30)&lt;Протокол!$BN$12-Протокол!$BN$13,Обработка!$B$1,Обработка!$B$2)</f>
        <v>#</v>
      </c>
      <c r="S30" s="76" t="str">
        <f>IF(COLUMN(S30)&lt;Протокол!$BN$12-Протокол!$BN$13,Обработка!$B$1,Обработка!$B$2)</f>
        <v>#</v>
      </c>
      <c r="T30" s="76" t="str">
        <f>IF(COLUMN(T30)&lt;Протокол!$BN$12-Протокол!$BN$13,Обработка!$B$1,Обработка!$B$2)</f>
        <v>#</v>
      </c>
      <c r="U30" s="76" t="str">
        <f>IF(COLUMN(U30)&lt;Протокол!$BN$12-Протокол!$BN$13,Обработка!$B$1,Обработка!$B$2)</f>
        <v>#</v>
      </c>
      <c r="V30" s="76" t="str">
        <f>IF(COLUMN(V30)&lt;Протокол!$BN$12-Протокол!$BN$13,Обработка!$B$1,Обработка!$B$2)</f>
        <v>#</v>
      </c>
      <c r="W30" s="76" t="str">
        <f>IF(COLUMN(W30)&lt;Протокол!$BN$12-Протокол!$BN$13,Обработка!$B$1,Обработка!$B$2)</f>
        <v>∙</v>
      </c>
      <c r="X30" s="76" t="str">
        <f>IF(COLUMN(X30)&lt;Протокол!$BN$12-Протокол!$BN$13,Обработка!$B$1,Обработка!$B$2)</f>
        <v>∙</v>
      </c>
      <c r="Y30" s="76" t="str">
        <f>IF(COLUMN(Y30)&lt;Протокол!$BN$12-Протокол!$BN$13,Обработка!$B$1,Обработка!$B$2)</f>
        <v>∙</v>
      </c>
      <c r="Z30" s="76" t="str">
        <f>IF(COLUMN(Z30)&lt;Протокол!$BN$12-Протокол!$BN$13,Обработка!$B$1,Обработка!$B$2)</f>
        <v>∙</v>
      </c>
      <c r="AA30" s="76" t="str">
        <f>IF(COLUMN(AA30)&lt;Протокол!$BN$12-Протокол!$BN$13,Обработка!$B$1,Обработка!$B$2)</f>
        <v>∙</v>
      </c>
      <c r="AB30" s="76" t="str">
        <f>IF(COLUMN(AB30)&lt;Протокол!$BN$12-Протокол!$BN$13,Обработка!$B$1,Обработка!$B$2)</f>
        <v>∙</v>
      </c>
      <c r="AC30" s="76" t="str">
        <f>IF(COLUMN(AC30)&lt;Протокол!$BN$12-Протокол!$BN$13,Обработка!$B$1,Обработка!$B$2)</f>
        <v>∙</v>
      </c>
      <c r="AD30" s="76" t="str">
        <f>IF(COLUMN(AD30)&lt;Протокол!$BN$12-Протокол!$BN$13,Обработка!$B$1,Обработка!$B$2)</f>
        <v>∙</v>
      </c>
      <c r="AE30" s="76" t="str">
        <f>IF(COLUMN(AE30)&lt;Протокол!$BN$12-Протокол!$BN$13,Обработка!$B$1,Обработка!$B$2)</f>
        <v>∙</v>
      </c>
      <c r="AF30" s="76" t="str">
        <f>IF(COLUMN(AF30)&lt;Протокол!$BN$12-Протокол!$BN$13,Обработка!$B$1,Обработка!$B$2)</f>
        <v>∙</v>
      </c>
      <c r="AG30" s="76" t="str">
        <f>IF(COLUMN(AG30)&lt;Протокол!$BN$12-Протокол!$BN$13,Обработка!$B$1,Обработка!$B$2)</f>
        <v>∙</v>
      </c>
      <c r="AH30" s="76" t="str">
        <f>IF(COLUMN(AH30)&lt;Протокол!$BN$12-Протокол!$BN$13,Обработка!$B$1,Обработка!$B$2)</f>
        <v>∙</v>
      </c>
      <c r="AI30" s="76" t="str">
        <f>IF(COLUMN(AI30)&lt;Протокол!$BN$12-Протокол!$BN$13,Обработка!$B$1,Обработка!$B$2)</f>
        <v>∙</v>
      </c>
      <c r="AJ30" s="76" t="str">
        <f>IF(COLUMN(AJ30)&lt;Протокол!$BN$12-Протокол!$BN$13,Обработка!$B$1,Обработка!$B$2)</f>
        <v>∙</v>
      </c>
      <c r="AK30" s="76" t="str">
        <f>IF(COLUMN(AK30)&lt;Протокол!$BN$12-Протокол!$BN$13,Обработка!$B$1,Обработка!$B$2)</f>
        <v>∙</v>
      </c>
      <c r="AL30" s="76" t="str">
        <f>IF(COLUMN(AL30)&lt;Протокол!$BN$12-Протокол!$BN$13,Обработка!$B$1,Обработка!$B$2)</f>
        <v>∙</v>
      </c>
      <c r="AM30" s="76" t="str">
        <f>IF(COLUMN(AM30)&lt;Протокол!$BN$12-Протокол!$BN$13,Обработка!$B$1,Обработка!$B$2)</f>
        <v>∙</v>
      </c>
      <c r="AN30" s="76" t="str">
        <f>IF(COLUMN(AN30)&lt;Протокол!$BN$12-Протокол!$BN$13,Обработка!$B$1,Обработка!$B$2)</f>
        <v>∙</v>
      </c>
      <c r="AO30" s="76" t="str">
        <f>IF(COLUMN(AO30)&lt;Протокол!$BN$12-Протокол!$BN$13,Обработка!$B$1,Обработка!$B$2)</f>
        <v>∙</v>
      </c>
      <c r="AP30" s="76" t="str">
        <f>IF(COLUMN(AP30)&lt;Протокол!$BN$12-Протокол!$BN$13,Обработка!$B$1,Обработка!$B$2)</f>
        <v>∙</v>
      </c>
      <c r="AQ30" s="76" t="str">
        <f>IF(COLUMN(AQ30)&lt;Протокол!$BN$12-Протокол!$BN$13,Обработка!$B$1,Обработка!$B$2)</f>
        <v>∙</v>
      </c>
      <c r="AR30" s="76" t="str">
        <f>IF(COLUMN(AR30)&lt;Протокол!$BN$12-Протокол!$BN$13,Обработка!$B$1,Обработка!$B$2)</f>
        <v>∙</v>
      </c>
      <c r="AS30" s="76" t="str">
        <f>IF(COLUMN(AS30)&lt;Протокол!$BN$12-Протокол!$BN$13,Обработка!$B$1,Обработка!$B$2)</f>
        <v>∙</v>
      </c>
      <c r="AT30" s="76" t="str">
        <f>IF(COLUMN(AT30)&lt;Протокол!$BN$12-Протокол!$BN$13,Обработка!$B$1,Обработка!$B$2)</f>
        <v>∙</v>
      </c>
      <c r="AU30" s="76" t="str">
        <f>IF(COLUMN(AU30)&lt;Протокол!$BN$12-Протокол!$BN$13,Обработка!$B$1,Обработка!$B$2)</f>
        <v>∙</v>
      </c>
      <c r="AV30" s="76" t="str">
        <f>IF(COLUMN(AV30)&lt;Протокол!$BN$12-Протокол!$BN$13,Обработка!$B$1,Обработка!$B$2)</f>
        <v>∙</v>
      </c>
      <c r="AW30" s="76" t="str">
        <f>IF(COLUMN(AW30)&lt;Протокол!$BN$12-Протокол!$BN$13,Обработка!$B$1,Обработка!$B$2)</f>
        <v>∙</v>
      </c>
      <c r="AX30" s="76" t="str">
        <f>IF(COLUMN(AX30)&lt;Протокол!$BN$12-Протокол!$BN$13,Обработка!$B$1,Обработка!$B$2)</f>
        <v>∙</v>
      </c>
      <c r="AY30" s="76" t="str">
        <f>IF(COLUMN(AY30)&lt;Протокол!$BN$12-Протокол!$BN$13,Обработка!$B$1,Обработка!$B$2)</f>
        <v>∙</v>
      </c>
      <c r="AZ30" s="76" t="str">
        <f>IF(COLUMN(AZ30)&lt;Протокол!$BN$12-Протокол!$BN$13,Обработка!$B$1,Обработка!$B$2)</f>
        <v>∙</v>
      </c>
      <c r="BA30" s="76" t="str">
        <f>IF(COLUMN(BA30)&lt;Протокол!$BN$12-Протокол!$BN$13,Обработка!$B$1,Обработка!$B$2)</f>
        <v>∙</v>
      </c>
      <c r="BB30" s="76" t="str">
        <f>IF(COLUMN(BB30)&lt;Протокол!$BN$12-Протокол!$BN$13,Обработка!$B$1,Обработка!$B$2)</f>
        <v>∙</v>
      </c>
      <c r="BC30" s="76" t="str">
        <f>IF(COLUMN(BC30)&lt;Протокол!$BN$12-Протокол!$BN$13,Обработка!$B$1,Обработка!$B$2)</f>
        <v>∙</v>
      </c>
      <c r="BD30" s="76" t="str">
        <f>IF(COLUMN(BD30)&lt;Протокол!$BN$12-Протокол!$BN$13,Обработка!$B$1,Обработка!$B$2)</f>
        <v>∙</v>
      </c>
      <c r="BE30" s="76" t="str">
        <f>IF(COLUMN(BE30)&lt;Протокол!$BN$12-Протокол!$BN$13,Обработка!$B$1,Обработка!$B$2)</f>
        <v>∙</v>
      </c>
      <c r="BF30" s="76" t="str">
        <f>IF(COLUMN(BF30)&lt;Протокол!$BN$12-Протокол!$BN$13,Обработка!$B$1,Обработка!$B$2)</f>
        <v>∙</v>
      </c>
      <c r="BG30" s="76" t="str">
        <f>IF(COLUMN(BG30)&lt;Протокол!$BN$12-Протокол!$BN$13,Обработка!$B$1,Обработка!$B$2)</f>
        <v>∙</v>
      </c>
      <c r="BH30" s="76" t="str">
        <f>IF(COLUMN(BH30)&lt;Протокол!$BN$12-Протокол!$BN$13,Обработка!$B$1,Обработка!$B$2)</f>
        <v>∙</v>
      </c>
      <c r="BI30" s="76" t="str">
        <f>IF(COLUMN(BI30)&lt;Протокол!$BN$12-Протокол!$BN$13,Обработка!$B$1,Обработка!$B$2)</f>
        <v>∙</v>
      </c>
      <c r="BJ30" s="76" t="str">
        <f>IF(COLUMN(BJ30)&lt;Протокол!$BN$12-Протокол!$BN$13,Обработка!$B$1,Обработка!$B$2)</f>
        <v>∙</v>
      </c>
      <c r="BK30" s="76" t="str">
        <f>IF(COLUMN(BK30)&lt;Протокол!$BN$12-Протокол!$BN$13,Обработка!$B$1,Обработка!$B$2)</f>
        <v>∙</v>
      </c>
      <c r="BL30" s="76" t="str">
        <f>IF(COLUMN(BL30)&lt;Протокол!$BN$12-Протокол!$BN$13,Обработка!$B$1,Обработка!$B$2)</f>
        <v>∙</v>
      </c>
      <c r="BM30" s="76" t="str">
        <f>IF(COLUMN(BM30)&lt;Протокол!$BN$12-Протокол!$BN$13,Обработка!$B$1,Обработка!$B$2)</f>
        <v>∙</v>
      </c>
      <c r="BN30" s="76" t="str">
        <f>IF(COLUMN(BN30)&lt;Протокол!$BN$12-Протокол!$BN$13,Обработка!$B$1,Обработка!$B$2)</f>
        <v>∙</v>
      </c>
      <c r="BO30" s="76" t="str">
        <f>IF(COLUMN(BO30)&lt;Протокол!$BN$12-Протокол!$BN$13,Обработка!$B$1,Обработка!$B$2)</f>
        <v>∙</v>
      </c>
      <c r="BP30" s="76" t="str">
        <f>IF(COLUMN(BP30)&lt;Протокол!$BN$12-Протокол!$BN$13,Обработка!$B$1,Обработка!$B$2)</f>
        <v>∙</v>
      </c>
      <c r="BQ30" s="76" t="str">
        <f>IF(COLUMN(BQ30)&lt;Протокол!$BN$12-Протокол!$BN$13,Обработка!$B$1,Обработка!$B$2)</f>
        <v>∙</v>
      </c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</row>
    <row r="31" spans="1:100" ht="13.5" customHeight="1" x14ac:dyDescent="0.25">
      <c r="A31" s="213">
        <v>7</v>
      </c>
      <c r="B31" s="213"/>
      <c r="C31" s="213"/>
      <c r="D31" s="75"/>
      <c r="E31" s="76" t="str">
        <f>IF(COLUMN(E31)&lt;Протокол!$BT$12-Протокол!$BT$13,Обработка!$B$1,Обработка!$B$2)</f>
        <v>#</v>
      </c>
      <c r="F31" s="76" t="str">
        <f>IF(COLUMN(F31)&lt;Протокол!$BT$12-Протокол!$BT$13,Обработка!$B$1,Обработка!$B$2)</f>
        <v>#</v>
      </c>
      <c r="G31" s="76" t="str">
        <f>IF(COLUMN(G31)&lt;Протокол!$BT$12-Протокол!$BT$13,Обработка!$B$1,Обработка!$B$2)</f>
        <v>#</v>
      </c>
      <c r="H31" s="76" t="str">
        <f>IF(COLUMN(H31)&lt;Протокол!$BT$12-Протокол!$BT$13,Обработка!$B$1,Обработка!$B$2)</f>
        <v>#</v>
      </c>
      <c r="I31" s="76" t="str">
        <f>IF(COLUMN(I31)&lt;Протокол!$BT$12-Протокол!$BT$13,Обработка!$B$1,Обработка!$B$2)</f>
        <v>#</v>
      </c>
      <c r="J31" s="76" t="str">
        <f>IF(COLUMN(J31)&lt;Протокол!$BT$12-Протокол!$BT$13,Обработка!$B$1,Обработка!$B$2)</f>
        <v>#</v>
      </c>
      <c r="K31" s="76" t="str">
        <f>IF(COLUMN(K31)&lt;Протокол!$BT$12-Протокол!$BT$13,Обработка!$B$1,Обработка!$B$2)</f>
        <v>#</v>
      </c>
      <c r="L31" s="76" t="str">
        <f>IF(COLUMN(L31)&lt;Протокол!$BT$12-Протокол!$BT$13,Обработка!$B$1,Обработка!$B$2)</f>
        <v>#</v>
      </c>
      <c r="M31" s="76" t="str">
        <f>IF(COLUMN(M31)&lt;Протокол!$BT$12-Протокол!$BT$13,Обработка!$B$1,Обработка!$B$2)</f>
        <v>#</v>
      </c>
      <c r="N31" s="76" t="str">
        <f>IF(COLUMN(N31)&lt;Протокол!$BT$12-Протокол!$BT$13,Обработка!$B$1,Обработка!$B$2)</f>
        <v>#</v>
      </c>
      <c r="O31" s="76" t="str">
        <f>IF(COLUMN(O31)&lt;Протокол!$BT$12-Протокол!$BT$13,Обработка!$B$1,Обработка!$B$2)</f>
        <v>#</v>
      </c>
      <c r="P31" s="76" t="str">
        <f>IF(COLUMN(P31)&lt;Протокол!$BT$12-Протокол!$BT$13,Обработка!$B$1,Обработка!$B$2)</f>
        <v>#</v>
      </c>
      <c r="Q31" s="76" t="str">
        <f>IF(COLUMN(Q31)&lt;Протокол!$BT$12-Протокол!$BT$13,Обработка!$B$1,Обработка!$B$2)</f>
        <v>#</v>
      </c>
      <c r="R31" s="76" t="str">
        <f>IF(COLUMN(R31)&lt;Протокол!$BT$12-Протокол!$BT$13,Обработка!$B$1,Обработка!$B$2)</f>
        <v>#</v>
      </c>
      <c r="S31" s="76" t="str">
        <f>IF(COLUMN(S31)&lt;Протокол!$BT$12-Протокол!$BT$13,Обработка!$B$1,Обработка!$B$2)</f>
        <v>#</v>
      </c>
      <c r="T31" s="76" t="str">
        <f>IF(COLUMN(T31)&lt;Протокол!$BT$12-Протокол!$BT$13,Обработка!$B$1,Обработка!$B$2)</f>
        <v>#</v>
      </c>
      <c r="U31" s="76" t="str">
        <f>IF(COLUMN(U31)&lt;Протокол!$BT$12-Протокол!$BT$13,Обработка!$B$1,Обработка!$B$2)</f>
        <v>#</v>
      </c>
      <c r="V31" s="76" t="str">
        <f>IF(COLUMN(V31)&lt;Протокол!$BT$12-Протокол!$BT$13,Обработка!$B$1,Обработка!$B$2)</f>
        <v>#</v>
      </c>
      <c r="W31" s="76" t="str">
        <f>IF(COLUMN(W31)&lt;Протокол!$BT$12-Протокол!$BT$13,Обработка!$B$1,Обработка!$B$2)</f>
        <v>#</v>
      </c>
      <c r="X31" s="76" t="str">
        <f>IF(COLUMN(X31)&lt;Протокол!$BT$12-Протокол!$BT$13,Обработка!$B$1,Обработка!$B$2)</f>
        <v>∙</v>
      </c>
      <c r="Y31" s="76" t="str">
        <f>IF(COLUMN(Y31)&lt;Протокол!$BT$12-Протокол!$BT$13,Обработка!$B$1,Обработка!$B$2)</f>
        <v>∙</v>
      </c>
      <c r="Z31" s="76" t="str">
        <f>IF(COLUMN(Z31)&lt;Протокол!$BT$12-Протокол!$BT$13,Обработка!$B$1,Обработка!$B$2)</f>
        <v>∙</v>
      </c>
      <c r="AA31" s="76" t="str">
        <f>IF(COLUMN(AA31)&lt;Протокол!$BT$12-Протокол!$BT$13,Обработка!$B$1,Обработка!$B$2)</f>
        <v>∙</v>
      </c>
      <c r="AB31" s="76" t="str">
        <f>IF(COLUMN(AB31)&lt;Протокол!$BT$12-Протокол!$BT$13,Обработка!$B$1,Обработка!$B$2)</f>
        <v>∙</v>
      </c>
      <c r="AC31" s="76" t="str">
        <f>IF(COLUMN(AC31)&lt;Протокол!$BT$12-Протокол!$BT$13,Обработка!$B$1,Обработка!$B$2)</f>
        <v>∙</v>
      </c>
      <c r="AD31" s="76" t="str">
        <f>IF(COLUMN(AD31)&lt;Протокол!$BT$12-Протокол!$BT$13,Обработка!$B$1,Обработка!$B$2)</f>
        <v>∙</v>
      </c>
      <c r="AE31" s="76" t="str">
        <f>IF(COLUMN(AE31)&lt;Протокол!$BT$12-Протокол!$BT$13,Обработка!$B$1,Обработка!$B$2)</f>
        <v>∙</v>
      </c>
      <c r="AF31" s="76" t="str">
        <f>IF(COLUMN(AF31)&lt;Протокол!$BT$12-Протокол!$BT$13,Обработка!$B$1,Обработка!$B$2)</f>
        <v>∙</v>
      </c>
      <c r="AG31" s="76" t="str">
        <f>IF(COLUMN(AG31)&lt;Протокол!$BT$12-Протокол!$BT$13,Обработка!$B$1,Обработка!$B$2)</f>
        <v>∙</v>
      </c>
      <c r="AH31" s="76" t="str">
        <f>IF(COLUMN(AH31)&lt;Протокол!$BT$12-Протокол!$BT$13,Обработка!$B$1,Обработка!$B$2)</f>
        <v>∙</v>
      </c>
      <c r="AI31" s="76" t="str">
        <f>IF(COLUMN(AI31)&lt;Протокол!$BT$12-Протокол!$BT$13,Обработка!$B$1,Обработка!$B$2)</f>
        <v>∙</v>
      </c>
      <c r="AJ31" s="76" t="str">
        <f>IF(COLUMN(AJ31)&lt;Протокол!$BT$12-Протокол!$BT$13,Обработка!$B$1,Обработка!$B$2)</f>
        <v>∙</v>
      </c>
      <c r="AK31" s="76" t="str">
        <f>IF(COLUMN(AK31)&lt;Протокол!$BT$12-Протокол!$BT$13,Обработка!$B$1,Обработка!$B$2)</f>
        <v>∙</v>
      </c>
      <c r="AL31" s="76" t="str">
        <f>IF(COLUMN(AL31)&lt;Протокол!$BT$12-Протокол!$BT$13,Обработка!$B$1,Обработка!$B$2)</f>
        <v>∙</v>
      </c>
      <c r="AM31" s="76" t="str">
        <f>IF(COLUMN(AM31)&lt;Протокол!$BT$12-Протокол!$BT$13,Обработка!$B$1,Обработка!$B$2)</f>
        <v>∙</v>
      </c>
      <c r="AN31" s="76" t="str">
        <f>IF(COLUMN(AN31)&lt;Протокол!$BT$12-Протокол!$BT$13,Обработка!$B$1,Обработка!$B$2)</f>
        <v>∙</v>
      </c>
      <c r="AO31" s="76" t="str">
        <f>IF(COLUMN(AO31)&lt;Протокол!$BT$12-Протокол!$BT$13,Обработка!$B$1,Обработка!$B$2)</f>
        <v>∙</v>
      </c>
      <c r="AP31" s="76" t="str">
        <f>IF(COLUMN(AP31)&lt;Протокол!$BT$12-Протокол!$BT$13,Обработка!$B$1,Обработка!$B$2)</f>
        <v>∙</v>
      </c>
      <c r="AQ31" s="76" t="str">
        <f>IF(COLUMN(AQ31)&lt;Протокол!$BT$12-Протокол!$BT$13,Обработка!$B$1,Обработка!$B$2)</f>
        <v>∙</v>
      </c>
      <c r="AR31" s="76" t="str">
        <f>IF(COLUMN(AR31)&lt;Протокол!$BT$12-Протокол!$BT$13,Обработка!$B$1,Обработка!$B$2)</f>
        <v>∙</v>
      </c>
      <c r="AS31" s="76" t="str">
        <f>IF(COLUMN(AS31)&lt;Протокол!$BT$12-Протокол!$BT$13,Обработка!$B$1,Обработка!$B$2)</f>
        <v>∙</v>
      </c>
      <c r="AT31" s="76" t="str">
        <f>IF(COLUMN(AT31)&lt;Протокол!$BT$12-Протокол!$BT$13,Обработка!$B$1,Обработка!$B$2)</f>
        <v>∙</v>
      </c>
      <c r="AU31" s="76" t="str">
        <f>IF(COLUMN(AU31)&lt;Протокол!$BT$12-Протокол!$BT$13,Обработка!$B$1,Обработка!$B$2)</f>
        <v>∙</v>
      </c>
      <c r="AV31" s="76" t="str">
        <f>IF(COLUMN(AV31)&lt;Протокол!$BT$12-Протокол!$BT$13,Обработка!$B$1,Обработка!$B$2)</f>
        <v>∙</v>
      </c>
      <c r="AW31" s="76" t="str">
        <f>IF(COLUMN(AW31)&lt;Протокол!$BT$12-Протокол!$BT$13,Обработка!$B$1,Обработка!$B$2)</f>
        <v>∙</v>
      </c>
      <c r="AX31" s="76" t="str">
        <f>IF(COLUMN(AX31)&lt;Протокол!$BT$12-Протокол!$BT$13,Обработка!$B$1,Обработка!$B$2)</f>
        <v>∙</v>
      </c>
      <c r="AY31" s="76" t="str">
        <f>IF(COLUMN(AY31)&lt;Протокол!$BT$12-Протокол!$BT$13,Обработка!$B$1,Обработка!$B$2)</f>
        <v>∙</v>
      </c>
      <c r="AZ31" s="76" t="str">
        <f>IF(COLUMN(AZ31)&lt;Протокол!$BT$12-Протокол!$BT$13,Обработка!$B$1,Обработка!$B$2)</f>
        <v>∙</v>
      </c>
      <c r="BA31" s="76" t="str">
        <f>IF(COLUMN(BA31)&lt;Протокол!$BT$12-Протокол!$BT$13,Обработка!$B$1,Обработка!$B$2)</f>
        <v>∙</v>
      </c>
      <c r="BB31" s="76" t="str">
        <f>IF(COLUMN(BB31)&lt;Протокол!$BT$12-Протокол!$BT$13,Обработка!$B$1,Обработка!$B$2)</f>
        <v>∙</v>
      </c>
      <c r="BC31" s="76" t="str">
        <f>IF(COLUMN(BC31)&lt;Протокол!$BT$12-Протокол!$BT$13,Обработка!$B$1,Обработка!$B$2)</f>
        <v>∙</v>
      </c>
      <c r="BD31" s="76" t="str">
        <f>IF(COLUMN(BD31)&lt;Протокол!$BT$12-Протокол!$BT$13,Обработка!$B$1,Обработка!$B$2)</f>
        <v>∙</v>
      </c>
      <c r="BE31" s="76" t="str">
        <f>IF(COLUMN(BE31)&lt;Протокол!$BT$12-Протокол!$BT$13,Обработка!$B$1,Обработка!$B$2)</f>
        <v>∙</v>
      </c>
      <c r="BF31" s="76" t="str">
        <f>IF(COLUMN(BF31)&lt;Протокол!$BT$12-Протокол!$BT$13,Обработка!$B$1,Обработка!$B$2)</f>
        <v>∙</v>
      </c>
      <c r="BG31" s="76" t="str">
        <f>IF(COLUMN(BG31)&lt;Протокол!$BT$12-Протокол!$BT$13,Обработка!$B$1,Обработка!$B$2)</f>
        <v>∙</v>
      </c>
      <c r="BH31" s="76" t="str">
        <f>IF(COLUMN(BH31)&lt;Протокол!$BT$12-Протокол!$BT$13,Обработка!$B$1,Обработка!$B$2)</f>
        <v>∙</v>
      </c>
      <c r="BI31" s="76" t="str">
        <f>IF(COLUMN(BI31)&lt;Протокол!$BT$12-Протокол!$BT$13,Обработка!$B$1,Обработка!$B$2)</f>
        <v>∙</v>
      </c>
      <c r="BJ31" s="76" t="str">
        <f>IF(COLUMN(BJ31)&lt;Протокол!$BT$12-Протокол!$BT$13,Обработка!$B$1,Обработка!$B$2)</f>
        <v>∙</v>
      </c>
      <c r="BK31" s="76" t="str">
        <f>IF(COLUMN(BK31)&lt;Протокол!$BT$12-Протокол!$BT$13,Обработка!$B$1,Обработка!$B$2)</f>
        <v>∙</v>
      </c>
      <c r="BL31" s="76" t="str">
        <f>IF(COLUMN(BL31)&lt;Протокол!$BT$12-Протокол!$BT$13,Обработка!$B$1,Обработка!$B$2)</f>
        <v>∙</v>
      </c>
      <c r="BM31" s="76" t="str">
        <f>IF(COLUMN(BM31)&lt;Протокол!$BT$12-Протокол!$BT$13,Обработка!$B$1,Обработка!$B$2)</f>
        <v>∙</v>
      </c>
      <c r="BN31" s="76" t="str">
        <f>IF(COLUMN(BN31)&lt;Протокол!$BT$12-Протокол!$BT$13,Обработка!$B$1,Обработка!$B$2)</f>
        <v>∙</v>
      </c>
      <c r="BO31" s="76" t="str">
        <f>IF(COLUMN(BO31)&lt;Протокол!$BT$12-Протокол!$BT$13,Обработка!$B$1,Обработка!$B$2)</f>
        <v>∙</v>
      </c>
      <c r="BP31" s="76" t="str">
        <f>IF(COLUMN(BP31)&lt;Протокол!$BT$12-Протокол!$BT$13,Обработка!$B$1,Обработка!$B$2)</f>
        <v>∙</v>
      </c>
      <c r="BQ31" s="76" t="str">
        <f>IF(COLUMN(BQ31)&lt;Протокол!$BT$12-Протокол!$BT$13,Обработка!$B$1,Обработка!$B$2)</f>
        <v>∙</v>
      </c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</row>
    <row r="32" spans="1:100" ht="13.5" customHeight="1" x14ac:dyDescent="0.25">
      <c r="A32" s="213">
        <v>8</v>
      </c>
      <c r="B32" s="213"/>
      <c r="C32" s="213"/>
      <c r="D32" s="75"/>
      <c r="E32" s="76" t="str">
        <f>IF(COLUMN(E32)&lt;Протокол!$BZ$12-Протокол!$BZ$13,Обработка!$B$1,Обработка!$B$2)</f>
        <v>#</v>
      </c>
      <c r="F32" s="76" t="str">
        <f>IF(COLUMN(F32)&lt;Протокол!$BZ$12-Протокол!$BZ$13,Обработка!$B$1,Обработка!$B$2)</f>
        <v>#</v>
      </c>
      <c r="G32" s="76" t="str">
        <f>IF(COLUMN(G32)&lt;Протокол!$BZ$12-Протокол!$BZ$13,Обработка!$B$1,Обработка!$B$2)</f>
        <v>#</v>
      </c>
      <c r="H32" s="76" t="str">
        <f>IF(COLUMN(H32)&lt;Протокол!$BZ$12-Протокол!$BZ$13,Обработка!$B$1,Обработка!$B$2)</f>
        <v>#</v>
      </c>
      <c r="I32" s="76" t="str">
        <f>IF(COLUMN(I32)&lt;Протокол!$BZ$12-Протокол!$BZ$13,Обработка!$B$1,Обработка!$B$2)</f>
        <v>#</v>
      </c>
      <c r="J32" s="76" t="str">
        <f>IF(COLUMN(J32)&lt;Протокол!$BZ$12-Протокол!$BZ$13,Обработка!$B$1,Обработка!$B$2)</f>
        <v>#</v>
      </c>
      <c r="K32" s="76" t="str">
        <f>IF(COLUMN(K32)&lt;Протокол!$BZ$12-Протокол!$BZ$13,Обработка!$B$1,Обработка!$B$2)</f>
        <v>#</v>
      </c>
      <c r="L32" s="76" t="str">
        <f>IF(COLUMN(L32)&lt;Протокол!$BZ$12-Протокол!$BZ$13,Обработка!$B$1,Обработка!$B$2)</f>
        <v>#</v>
      </c>
      <c r="M32" s="76" t="str">
        <f>IF(COLUMN(M32)&lt;Протокол!$BZ$12-Протокол!$BZ$13,Обработка!$B$1,Обработка!$B$2)</f>
        <v>#</v>
      </c>
      <c r="N32" s="76" t="str">
        <f>IF(COLUMN(N32)&lt;Протокол!$BZ$12-Протокол!$BZ$13,Обработка!$B$1,Обработка!$B$2)</f>
        <v>#</v>
      </c>
      <c r="O32" s="76" t="str">
        <f>IF(COLUMN(O32)&lt;Протокол!$BZ$12-Протокол!$BZ$13,Обработка!$B$1,Обработка!$B$2)</f>
        <v>#</v>
      </c>
      <c r="P32" s="76" t="str">
        <f>IF(COLUMN(P32)&lt;Протокол!$BZ$12-Протокол!$BZ$13,Обработка!$B$1,Обработка!$B$2)</f>
        <v>∙</v>
      </c>
      <c r="Q32" s="76" t="str">
        <f>IF(COLUMN(Q32)&lt;Протокол!$BZ$12-Протокол!$BZ$13,Обработка!$B$1,Обработка!$B$2)</f>
        <v>∙</v>
      </c>
      <c r="R32" s="76" t="str">
        <f>IF(COLUMN(R32)&lt;Протокол!$BZ$12-Протокол!$BZ$13,Обработка!$B$1,Обработка!$B$2)</f>
        <v>∙</v>
      </c>
      <c r="S32" s="76" t="str">
        <f>IF(COLUMN(S32)&lt;Протокол!$BZ$12-Протокол!$BZ$13,Обработка!$B$1,Обработка!$B$2)</f>
        <v>∙</v>
      </c>
      <c r="T32" s="76" t="str">
        <f>IF(COLUMN(T32)&lt;Протокол!$BZ$12-Протокол!$BZ$13,Обработка!$B$1,Обработка!$B$2)</f>
        <v>∙</v>
      </c>
      <c r="U32" s="76" t="str">
        <f>IF(COLUMN(U32)&lt;Протокол!$BZ$12-Протокол!$BZ$13,Обработка!$B$1,Обработка!$B$2)</f>
        <v>∙</v>
      </c>
      <c r="V32" s="76" t="str">
        <f>IF(COLUMN(V32)&lt;Протокол!$BZ$12-Протокол!$BZ$13,Обработка!$B$1,Обработка!$B$2)</f>
        <v>∙</v>
      </c>
      <c r="W32" s="76" t="str">
        <f>IF(COLUMN(W32)&lt;Протокол!$BZ$12-Протокол!$BZ$13,Обработка!$B$1,Обработка!$B$2)</f>
        <v>∙</v>
      </c>
      <c r="X32" s="76" t="str">
        <f>IF(COLUMN(X32)&lt;Протокол!$BZ$12-Протокол!$BZ$13,Обработка!$B$1,Обработка!$B$2)</f>
        <v>∙</v>
      </c>
      <c r="Y32" s="76" t="str">
        <f>IF(COLUMN(Y32)&lt;Протокол!$BZ$12-Протокол!$BZ$13,Обработка!$B$1,Обработка!$B$2)</f>
        <v>∙</v>
      </c>
      <c r="Z32" s="76" t="str">
        <f>IF(COLUMN(Z32)&lt;Протокол!$BZ$12-Протокол!$BZ$13,Обработка!$B$1,Обработка!$B$2)</f>
        <v>∙</v>
      </c>
      <c r="AA32" s="76" t="str">
        <f>IF(COLUMN(AA32)&lt;Протокол!$BZ$12-Протокол!$BZ$13,Обработка!$B$1,Обработка!$B$2)</f>
        <v>∙</v>
      </c>
      <c r="AB32" s="76" t="str">
        <f>IF(COLUMN(AB32)&lt;Протокол!$BZ$12-Протокол!$BZ$13,Обработка!$B$1,Обработка!$B$2)</f>
        <v>∙</v>
      </c>
      <c r="AC32" s="76" t="str">
        <f>IF(COLUMN(AC32)&lt;Протокол!$BZ$12-Протокол!$BZ$13,Обработка!$B$1,Обработка!$B$2)</f>
        <v>∙</v>
      </c>
      <c r="AD32" s="76" t="str">
        <f>IF(COLUMN(AD32)&lt;Протокол!$BZ$12-Протокол!$BZ$13,Обработка!$B$1,Обработка!$B$2)</f>
        <v>∙</v>
      </c>
      <c r="AE32" s="76" t="str">
        <f>IF(COLUMN(AE32)&lt;Протокол!$BZ$12-Протокол!$BZ$13,Обработка!$B$1,Обработка!$B$2)</f>
        <v>∙</v>
      </c>
      <c r="AF32" s="76" t="str">
        <f>IF(COLUMN(AF32)&lt;Протокол!$BZ$12-Протокол!$BZ$13,Обработка!$B$1,Обработка!$B$2)</f>
        <v>∙</v>
      </c>
      <c r="AG32" s="76" t="str">
        <f>IF(COLUMN(AG32)&lt;Протокол!$BZ$12-Протокол!$BZ$13,Обработка!$B$1,Обработка!$B$2)</f>
        <v>∙</v>
      </c>
      <c r="AH32" s="76" t="str">
        <f>IF(COLUMN(AH32)&lt;Протокол!$BZ$12-Протокол!$BZ$13,Обработка!$B$1,Обработка!$B$2)</f>
        <v>∙</v>
      </c>
      <c r="AI32" s="76" t="str">
        <f>IF(COLUMN(AI32)&lt;Протокол!$BZ$12-Протокол!$BZ$13,Обработка!$B$1,Обработка!$B$2)</f>
        <v>∙</v>
      </c>
      <c r="AJ32" s="76" t="str">
        <f>IF(COLUMN(AJ32)&lt;Протокол!$BZ$12-Протокол!$BZ$13,Обработка!$B$1,Обработка!$B$2)</f>
        <v>∙</v>
      </c>
      <c r="AK32" s="76" t="str">
        <f>IF(COLUMN(AK32)&lt;Протокол!$BZ$12-Протокол!$BZ$13,Обработка!$B$1,Обработка!$B$2)</f>
        <v>∙</v>
      </c>
      <c r="AL32" s="76" t="str">
        <f>IF(COLUMN(AL32)&lt;Протокол!$BZ$12-Протокол!$BZ$13,Обработка!$B$1,Обработка!$B$2)</f>
        <v>∙</v>
      </c>
      <c r="AM32" s="76" t="str">
        <f>IF(COLUMN(AM32)&lt;Протокол!$BZ$12-Протокол!$BZ$13,Обработка!$B$1,Обработка!$B$2)</f>
        <v>∙</v>
      </c>
      <c r="AN32" s="76" t="str">
        <f>IF(COLUMN(AN32)&lt;Протокол!$BZ$12-Протокол!$BZ$13,Обработка!$B$1,Обработка!$B$2)</f>
        <v>∙</v>
      </c>
      <c r="AO32" s="76" t="str">
        <f>IF(COLUMN(AO32)&lt;Протокол!$BZ$12-Протокол!$BZ$13,Обработка!$B$1,Обработка!$B$2)</f>
        <v>∙</v>
      </c>
      <c r="AP32" s="76" t="str">
        <f>IF(COLUMN(AP32)&lt;Протокол!$BZ$12-Протокол!$BZ$13,Обработка!$B$1,Обработка!$B$2)</f>
        <v>∙</v>
      </c>
      <c r="AQ32" s="76" t="str">
        <f>IF(COLUMN(AQ32)&lt;Протокол!$BZ$12-Протокол!$BZ$13,Обработка!$B$1,Обработка!$B$2)</f>
        <v>∙</v>
      </c>
      <c r="AR32" s="76" t="str">
        <f>IF(COLUMN(AR32)&lt;Протокол!$BZ$12-Протокол!$BZ$13,Обработка!$B$1,Обработка!$B$2)</f>
        <v>∙</v>
      </c>
      <c r="AS32" s="76" t="str">
        <f>IF(COLUMN(AS32)&lt;Протокол!$BZ$12-Протокол!$BZ$13,Обработка!$B$1,Обработка!$B$2)</f>
        <v>∙</v>
      </c>
      <c r="AT32" s="76" t="str">
        <f>IF(COLUMN(AT32)&lt;Протокол!$BZ$12-Протокол!$BZ$13,Обработка!$B$1,Обработка!$B$2)</f>
        <v>∙</v>
      </c>
      <c r="AU32" s="76" t="str">
        <f>IF(COLUMN(AU32)&lt;Протокол!$BZ$12-Протокол!$BZ$13,Обработка!$B$1,Обработка!$B$2)</f>
        <v>∙</v>
      </c>
      <c r="AV32" s="76" t="str">
        <f>IF(COLUMN(AV32)&lt;Протокол!$BZ$12-Протокол!$BZ$13,Обработка!$B$1,Обработка!$B$2)</f>
        <v>∙</v>
      </c>
      <c r="AW32" s="76" t="str">
        <f>IF(COLUMN(AW32)&lt;Протокол!$BZ$12-Протокол!$BZ$13,Обработка!$B$1,Обработка!$B$2)</f>
        <v>∙</v>
      </c>
      <c r="AX32" s="76" t="str">
        <f>IF(COLUMN(AX32)&lt;Протокол!$BZ$12-Протокол!$BZ$13,Обработка!$B$1,Обработка!$B$2)</f>
        <v>∙</v>
      </c>
      <c r="AY32" s="76" t="str">
        <f>IF(COLUMN(AY32)&lt;Протокол!$BZ$12-Протокол!$BZ$13,Обработка!$B$1,Обработка!$B$2)</f>
        <v>∙</v>
      </c>
      <c r="AZ32" s="76" t="str">
        <f>IF(COLUMN(AZ32)&lt;Протокол!$BZ$12-Протокол!$BZ$13,Обработка!$B$1,Обработка!$B$2)</f>
        <v>∙</v>
      </c>
      <c r="BA32" s="76" t="str">
        <f>IF(COLUMN(BA32)&lt;Протокол!$BZ$12-Протокол!$BZ$13,Обработка!$B$1,Обработка!$B$2)</f>
        <v>∙</v>
      </c>
      <c r="BB32" s="76" t="str">
        <f>IF(COLUMN(BB32)&lt;Протокол!$BZ$12-Протокол!$BZ$13,Обработка!$B$1,Обработка!$B$2)</f>
        <v>∙</v>
      </c>
      <c r="BC32" s="76" t="str">
        <f>IF(COLUMN(BC32)&lt;Протокол!$BZ$12-Протокол!$BZ$13,Обработка!$B$1,Обработка!$B$2)</f>
        <v>∙</v>
      </c>
      <c r="BD32" s="76" t="str">
        <f>IF(COLUMN(BD32)&lt;Протокол!$BZ$12-Протокол!$BZ$13,Обработка!$B$1,Обработка!$B$2)</f>
        <v>∙</v>
      </c>
      <c r="BE32" s="76" t="str">
        <f>IF(COLUMN(BE32)&lt;Протокол!$BZ$12-Протокол!$BZ$13,Обработка!$B$1,Обработка!$B$2)</f>
        <v>∙</v>
      </c>
      <c r="BF32" s="76" t="str">
        <f>IF(COLUMN(BF32)&lt;Протокол!$BZ$12-Протокол!$BZ$13,Обработка!$B$1,Обработка!$B$2)</f>
        <v>∙</v>
      </c>
      <c r="BG32" s="76" t="str">
        <f>IF(COLUMN(BG32)&lt;Протокол!$BZ$12-Протокол!$BZ$13,Обработка!$B$1,Обработка!$B$2)</f>
        <v>∙</v>
      </c>
      <c r="BH32" s="76" t="str">
        <f>IF(COLUMN(BH32)&lt;Протокол!$BZ$12-Протокол!$BZ$13,Обработка!$B$1,Обработка!$B$2)</f>
        <v>∙</v>
      </c>
      <c r="BI32" s="76" t="str">
        <f>IF(COLUMN(BI32)&lt;Протокол!$BZ$12-Протокол!$BZ$13,Обработка!$B$1,Обработка!$B$2)</f>
        <v>∙</v>
      </c>
      <c r="BJ32" s="76" t="str">
        <f>IF(COLUMN(BJ32)&lt;Протокол!$BZ$12-Протокол!$BZ$13,Обработка!$B$1,Обработка!$B$2)</f>
        <v>∙</v>
      </c>
      <c r="BK32" s="76" t="str">
        <f>IF(COLUMN(BK32)&lt;Протокол!$BZ$12-Протокол!$BZ$13,Обработка!$B$1,Обработка!$B$2)</f>
        <v>∙</v>
      </c>
      <c r="BL32" s="76" t="str">
        <f>IF(COLUMN(BL32)&lt;Протокол!$BZ$12-Протокол!$BZ$13,Обработка!$B$1,Обработка!$B$2)</f>
        <v>∙</v>
      </c>
      <c r="BM32" s="76" t="str">
        <f>IF(COLUMN(BM32)&lt;Протокол!$BZ$12-Протокол!$BZ$13,Обработка!$B$1,Обработка!$B$2)</f>
        <v>∙</v>
      </c>
      <c r="BN32" s="76" t="str">
        <f>IF(COLUMN(BN32)&lt;Протокол!$BZ$12-Протокол!$BZ$13,Обработка!$B$1,Обработка!$B$2)</f>
        <v>∙</v>
      </c>
      <c r="BO32" s="76" t="str">
        <f>IF(COLUMN(BO32)&lt;Протокол!$BZ$12-Протокол!$BZ$13,Обработка!$B$1,Обработка!$B$2)</f>
        <v>∙</v>
      </c>
      <c r="BP32" s="76" t="str">
        <f>IF(COLUMN(BP32)&lt;Протокол!$BZ$12-Протокол!$BZ$13,Обработка!$B$1,Обработка!$B$2)</f>
        <v>∙</v>
      </c>
      <c r="BQ32" s="76" t="str">
        <f>IF(COLUMN(BQ32)&lt;Протокол!$BZ$12-Протокол!$BZ$13,Обработка!$B$1,Обработка!$B$2)</f>
        <v>∙</v>
      </c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</row>
    <row r="33" spans="1:100" ht="13.5" customHeight="1" x14ac:dyDescent="0.25">
      <c r="A33" s="213">
        <v>9</v>
      </c>
      <c r="B33" s="213"/>
      <c r="C33" s="213"/>
      <c r="D33" s="75"/>
      <c r="E33" s="76" t="str">
        <f>IF(COLUMN(E33)&lt;Протокол!$CF$12-Протокол!$CF$13,Обработка!$B$1,Обработка!$B$2)</f>
        <v>#</v>
      </c>
      <c r="F33" s="76" t="str">
        <f>IF(COLUMN(F33)&lt;Протокол!$CF$12-Протокол!$CF$13,Обработка!$B$1,Обработка!$B$2)</f>
        <v>#</v>
      </c>
      <c r="G33" s="76" t="str">
        <f>IF(COLUMN(G33)&lt;Протокол!$CF$12-Протокол!$CF$13,Обработка!$B$1,Обработка!$B$2)</f>
        <v>#</v>
      </c>
      <c r="H33" s="76" t="str">
        <f>IF(COLUMN(H33)&lt;Протокол!$CF$12-Протокол!$CF$13,Обработка!$B$1,Обработка!$B$2)</f>
        <v>#</v>
      </c>
      <c r="I33" s="76" t="str">
        <f>IF(COLUMN(I33)&lt;Протокол!$CF$12-Протокол!$CF$13,Обработка!$B$1,Обработка!$B$2)</f>
        <v>#</v>
      </c>
      <c r="J33" s="76" t="str">
        <f>IF(COLUMN(J33)&lt;Протокол!$CF$12-Протокол!$CF$13,Обработка!$B$1,Обработка!$B$2)</f>
        <v>#</v>
      </c>
      <c r="K33" s="76" t="str">
        <f>IF(COLUMN(K33)&lt;Протокол!$CF$12-Протокол!$CF$13,Обработка!$B$1,Обработка!$B$2)</f>
        <v>#</v>
      </c>
      <c r="L33" s="76" t="str">
        <f>IF(COLUMN(L33)&lt;Протокол!$CF$12-Протокол!$CF$13,Обработка!$B$1,Обработка!$B$2)</f>
        <v>#</v>
      </c>
      <c r="M33" s="76" t="str">
        <f>IF(COLUMN(M33)&lt;Протокол!$CF$12-Протокол!$CF$13,Обработка!$B$1,Обработка!$B$2)</f>
        <v>#</v>
      </c>
      <c r="N33" s="76" t="str">
        <f>IF(COLUMN(N33)&lt;Протокол!$CF$12-Протокол!$CF$13,Обработка!$B$1,Обработка!$B$2)</f>
        <v>#</v>
      </c>
      <c r="O33" s="76" t="str">
        <f>IF(COLUMN(O33)&lt;Протокол!$CF$12-Протокол!$CF$13,Обработка!$B$1,Обработка!$B$2)</f>
        <v>#</v>
      </c>
      <c r="P33" s="76" t="str">
        <f>IF(COLUMN(P33)&lt;Протокол!$CF$12-Протокол!$CF$13,Обработка!$B$1,Обработка!$B$2)</f>
        <v>#</v>
      </c>
      <c r="Q33" s="76" t="str">
        <f>IF(COLUMN(Q33)&lt;Протокол!$CF$12-Протокол!$CF$13,Обработка!$B$1,Обработка!$B$2)</f>
        <v>#</v>
      </c>
      <c r="R33" s="76" t="str">
        <f>IF(COLUMN(R33)&lt;Протокол!$CF$12-Протокол!$CF$13,Обработка!$B$1,Обработка!$B$2)</f>
        <v>#</v>
      </c>
      <c r="S33" s="76" t="str">
        <f>IF(COLUMN(S33)&lt;Протокол!$CF$12-Протокол!$CF$13,Обработка!$B$1,Обработка!$B$2)</f>
        <v>∙</v>
      </c>
      <c r="T33" s="76" t="str">
        <f>IF(COLUMN(T33)&lt;Протокол!$CF$12-Протокол!$CF$13,Обработка!$B$1,Обработка!$B$2)</f>
        <v>∙</v>
      </c>
      <c r="U33" s="76" t="str">
        <f>IF(COLUMN(U33)&lt;Протокол!$CF$12-Протокол!$CF$13,Обработка!$B$1,Обработка!$B$2)</f>
        <v>∙</v>
      </c>
      <c r="V33" s="76" t="str">
        <f>IF(COLUMN(V33)&lt;Протокол!$CF$12-Протокол!$CF$13,Обработка!$B$1,Обработка!$B$2)</f>
        <v>∙</v>
      </c>
      <c r="W33" s="76" t="str">
        <f>IF(COLUMN(W33)&lt;Протокол!$CF$12-Протокол!$CF$13,Обработка!$B$1,Обработка!$B$2)</f>
        <v>∙</v>
      </c>
      <c r="X33" s="76" t="str">
        <f>IF(COLUMN(X33)&lt;Протокол!$CF$12-Протокол!$CF$13,Обработка!$B$1,Обработка!$B$2)</f>
        <v>∙</v>
      </c>
      <c r="Y33" s="76" t="str">
        <f>IF(COLUMN(Y33)&lt;Протокол!$CF$12-Протокол!$CF$13,Обработка!$B$1,Обработка!$B$2)</f>
        <v>∙</v>
      </c>
      <c r="Z33" s="76" t="str">
        <f>IF(COLUMN(Z33)&lt;Протокол!$CF$12-Протокол!$CF$13,Обработка!$B$1,Обработка!$B$2)</f>
        <v>∙</v>
      </c>
      <c r="AA33" s="76" t="str">
        <f>IF(COLUMN(AA33)&lt;Протокол!$CF$12-Протокол!$CF$13,Обработка!$B$1,Обработка!$B$2)</f>
        <v>∙</v>
      </c>
      <c r="AB33" s="76" t="str">
        <f>IF(COLUMN(AB33)&lt;Протокол!$CF$12-Протокол!$CF$13,Обработка!$B$1,Обработка!$B$2)</f>
        <v>∙</v>
      </c>
      <c r="AC33" s="76" t="str">
        <f>IF(COLUMN(AC33)&lt;Протокол!$CF$12-Протокол!$CF$13,Обработка!$B$1,Обработка!$B$2)</f>
        <v>∙</v>
      </c>
      <c r="AD33" s="76" t="str">
        <f>IF(COLUMN(AD33)&lt;Протокол!$CF$12-Протокол!$CF$13,Обработка!$B$1,Обработка!$B$2)</f>
        <v>∙</v>
      </c>
      <c r="AE33" s="76" t="str">
        <f>IF(COLUMN(AE33)&lt;Протокол!$CF$12-Протокол!$CF$13,Обработка!$B$1,Обработка!$B$2)</f>
        <v>∙</v>
      </c>
      <c r="AF33" s="76" t="str">
        <f>IF(COLUMN(AF33)&lt;Протокол!$CF$12-Протокол!$CF$13,Обработка!$B$1,Обработка!$B$2)</f>
        <v>∙</v>
      </c>
      <c r="AG33" s="76" t="str">
        <f>IF(COLUMN(AG33)&lt;Протокол!$CF$12-Протокол!$CF$13,Обработка!$B$1,Обработка!$B$2)</f>
        <v>∙</v>
      </c>
      <c r="AH33" s="76" t="str">
        <f>IF(COLUMN(AH33)&lt;Протокол!$CF$12-Протокол!$CF$13,Обработка!$B$1,Обработка!$B$2)</f>
        <v>∙</v>
      </c>
      <c r="AI33" s="76" t="str">
        <f>IF(COLUMN(AI33)&lt;Протокол!$CF$12-Протокол!$CF$13,Обработка!$B$1,Обработка!$B$2)</f>
        <v>∙</v>
      </c>
      <c r="AJ33" s="76" t="str">
        <f>IF(COLUMN(AJ33)&lt;Протокол!$CF$12-Протокол!$CF$13,Обработка!$B$1,Обработка!$B$2)</f>
        <v>∙</v>
      </c>
      <c r="AK33" s="76" t="str">
        <f>IF(COLUMN(AK33)&lt;Протокол!$CF$12-Протокол!$CF$13,Обработка!$B$1,Обработка!$B$2)</f>
        <v>∙</v>
      </c>
      <c r="AL33" s="76" t="str">
        <f>IF(COLUMN(AL33)&lt;Протокол!$CF$12-Протокол!$CF$13,Обработка!$B$1,Обработка!$B$2)</f>
        <v>∙</v>
      </c>
      <c r="AM33" s="76" t="str">
        <f>IF(COLUMN(AM33)&lt;Протокол!$CF$12-Протокол!$CF$13,Обработка!$B$1,Обработка!$B$2)</f>
        <v>∙</v>
      </c>
      <c r="AN33" s="76" t="str">
        <f>IF(COLUMN(AN33)&lt;Протокол!$CF$12-Протокол!$CF$13,Обработка!$B$1,Обработка!$B$2)</f>
        <v>∙</v>
      </c>
      <c r="AO33" s="76" t="str">
        <f>IF(COLUMN(AO33)&lt;Протокол!$CF$12-Протокол!$CF$13,Обработка!$B$1,Обработка!$B$2)</f>
        <v>∙</v>
      </c>
      <c r="AP33" s="76" t="str">
        <f>IF(COLUMN(AP33)&lt;Протокол!$CF$12-Протокол!$CF$13,Обработка!$B$1,Обработка!$B$2)</f>
        <v>∙</v>
      </c>
      <c r="AQ33" s="76" t="str">
        <f>IF(COLUMN(AQ33)&lt;Протокол!$CF$12-Протокол!$CF$13,Обработка!$B$1,Обработка!$B$2)</f>
        <v>∙</v>
      </c>
      <c r="AR33" s="76" t="str">
        <f>IF(COLUMN(AR33)&lt;Протокол!$CF$12-Протокол!$CF$13,Обработка!$B$1,Обработка!$B$2)</f>
        <v>∙</v>
      </c>
      <c r="AS33" s="76" t="str">
        <f>IF(COLUMN(AS33)&lt;Протокол!$CF$12-Протокол!$CF$13,Обработка!$B$1,Обработка!$B$2)</f>
        <v>∙</v>
      </c>
      <c r="AT33" s="76" t="str">
        <f>IF(COLUMN(AT33)&lt;Протокол!$CF$12-Протокол!$CF$13,Обработка!$B$1,Обработка!$B$2)</f>
        <v>∙</v>
      </c>
      <c r="AU33" s="76" t="str">
        <f>IF(COLUMN(AU33)&lt;Протокол!$CF$12-Протокол!$CF$13,Обработка!$B$1,Обработка!$B$2)</f>
        <v>∙</v>
      </c>
      <c r="AV33" s="76" t="str">
        <f>IF(COLUMN(AV33)&lt;Протокол!$CF$12-Протокол!$CF$13,Обработка!$B$1,Обработка!$B$2)</f>
        <v>∙</v>
      </c>
      <c r="AW33" s="76" t="str">
        <f>IF(COLUMN(AW33)&lt;Протокол!$CF$12-Протокол!$CF$13,Обработка!$B$1,Обработка!$B$2)</f>
        <v>∙</v>
      </c>
      <c r="AX33" s="76" t="str">
        <f>IF(COLUMN(AX33)&lt;Протокол!$CF$12-Протокол!$CF$13,Обработка!$B$1,Обработка!$B$2)</f>
        <v>∙</v>
      </c>
      <c r="AY33" s="76" t="str">
        <f>IF(COLUMN(AY33)&lt;Протокол!$CF$12-Протокол!$CF$13,Обработка!$B$1,Обработка!$B$2)</f>
        <v>∙</v>
      </c>
      <c r="AZ33" s="76" t="str">
        <f>IF(COLUMN(AZ33)&lt;Протокол!$CF$12-Протокол!$CF$13,Обработка!$B$1,Обработка!$B$2)</f>
        <v>∙</v>
      </c>
      <c r="BA33" s="76" t="str">
        <f>IF(COLUMN(BA33)&lt;Протокол!$CF$12-Протокол!$CF$13,Обработка!$B$1,Обработка!$B$2)</f>
        <v>∙</v>
      </c>
      <c r="BB33" s="76" t="str">
        <f>IF(COLUMN(BB33)&lt;Протокол!$CF$12-Протокол!$CF$13,Обработка!$B$1,Обработка!$B$2)</f>
        <v>∙</v>
      </c>
      <c r="BC33" s="76" t="str">
        <f>IF(COLUMN(BC33)&lt;Протокол!$CF$12-Протокол!$CF$13,Обработка!$B$1,Обработка!$B$2)</f>
        <v>∙</v>
      </c>
      <c r="BD33" s="76" t="str">
        <f>IF(COLUMN(BD33)&lt;Протокол!$CF$12-Протокол!$CF$13,Обработка!$B$1,Обработка!$B$2)</f>
        <v>∙</v>
      </c>
      <c r="BE33" s="76" t="str">
        <f>IF(COLUMN(BE33)&lt;Протокол!$CF$12-Протокол!$CF$13,Обработка!$B$1,Обработка!$B$2)</f>
        <v>∙</v>
      </c>
      <c r="BF33" s="76" t="str">
        <f>IF(COLUMN(BF33)&lt;Протокол!$CF$12-Протокол!$CF$13,Обработка!$B$1,Обработка!$B$2)</f>
        <v>∙</v>
      </c>
      <c r="BG33" s="76" t="str">
        <f>IF(COLUMN(BG33)&lt;Протокол!$CF$12-Протокол!$CF$13,Обработка!$B$1,Обработка!$B$2)</f>
        <v>∙</v>
      </c>
      <c r="BH33" s="76" t="str">
        <f>IF(COLUMN(BH33)&lt;Протокол!$CF$12-Протокол!$CF$13,Обработка!$B$1,Обработка!$B$2)</f>
        <v>∙</v>
      </c>
      <c r="BI33" s="76" t="str">
        <f>IF(COLUMN(BI33)&lt;Протокол!$CF$12-Протокол!$CF$13,Обработка!$B$1,Обработка!$B$2)</f>
        <v>∙</v>
      </c>
      <c r="BJ33" s="76" t="str">
        <f>IF(COLUMN(BJ33)&lt;Протокол!$CF$12-Протокол!$CF$13,Обработка!$B$1,Обработка!$B$2)</f>
        <v>∙</v>
      </c>
      <c r="BK33" s="76" t="str">
        <f>IF(COLUMN(BK33)&lt;Протокол!$CF$12-Протокол!$CF$13,Обработка!$B$1,Обработка!$B$2)</f>
        <v>∙</v>
      </c>
      <c r="BL33" s="76" t="str">
        <f>IF(COLUMN(BL33)&lt;Протокол!$CF$12-Протокол!$CF$13,Обработка!$B$1,Обработка!$B$2)</f>
        <v>∙</v>
      </c>
      <c r="BM33" s="76" t="str">
        <f>IF(COLUMN(BM33)&lt;Протокол!$CF$12-Протокол!$CF$13,Обработка!$B$1,Обработка!$B$2)</f>
        <v>∙</v>
      </c>
      <c r="BN33" s="76" t="str">
        <f>IF(COLUMN(BN33)&lt;Протокол!$CF$12-Протокол!$CF$13,Обработка!$B$1,Обработка!$B$2)</f>
        <v>∙</v>
      </c>
      <c r="BO33" s="76" t="str">
        <f>IF(COLUMN(BO33)&lt;Протокол!$CF$12-Протокол!$CF$13,Обработка!$B$1,Обработка!$B$2)</f>
        <v>∙</v>
      </c>
      <c r="BP33" s="76" t="str">
        <f>IF(COLUMN(BP33)&lt;Протокол!$CF$12-Протокол!$CF$13,Обработка!$B$1,Обработка!$B$2)</f>
        <v>∙</v>
      </c>
      <c r="BQ33" s="76" t="str">
        <f>IF(COLUMN(BQ33)&lt;Протокол!$CF$12-Протокол!$CF$13,Обработка!$B$1,Обработка!$B$2)</f>
        <v>∙</v>
      </c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</row>
    <row r="34" spans="1:100" ht="13.5" customHeight="1" x14ac:dyDescent="0.25">
      <c r="A34" s="213">
        <v>10</v>
      </c>
      <c r="B34" s="213"/>
      <c r="C34" s="213"/>
      <c r="D34" s="75"/>
      <c r="E34" s="76" t="str">
        <f>IF(COLUMN(E34)&lt;Протокол!$CL$12-Протокол!$CL$13,Обработка!$B$1,Обработка!$B$2)</f>
        <v>#</v>
      </c>
      <c r="F34" s="76" t="str">
        <f>IF(COLUMN(F34)&lt;Протокол!$CL$12-Протокол!$CL$13,Обработка!$B$1,Обработка!$B$2)</f>
        <v>#</v>
      </c>
      <c r="G34" s="76" t="str">
        <f>IF(COLUMN(G34)&lt;Протокол!$CL$12-Протокол!$CL$13,Обработка!$B$1,Обработка!$B$2)</f>
        <v>#</v>
      </c>
      <c r="H34" s="76" t="str">
        <f>IF(COLUMN(H34)&lt;Протокол!$CL$12-Протокол!$CL$13,Обработка!$B$1,Обработка!$B$2)</f>
        <v>#</v>
      </c>
      <c r="I34" s="76" t="str">
        <f>IF(COLUMN(I34)&lt;Протокол!$CL$12-Протокол!$CL$13,Обработка!$B$1,Обработка!$B$2)</f>
        <v>#</v>
      </c>
      <c r="J34" s="76" t="str">
        <f>IF(COLUMN(J34)&lt;Протокол!$CL$12-Протокол!$CL$13,Обработка!$B$1,Обработка!$B$2)</f>
        <v>#</v>
      </c>
      <c r="K34" s="76" t="str">
        <f>IF(COLUMN(K34)&lt;Протокол!$CL$12-Протокол!$CL$13,Обработка!$B$1,Обработка!$B$2)</f>
        <v>#</v>
      </c>
      <c r="L34" s="76" t="str">
        <f>IF(COLUMN(L34)&lt;Протокол!$CL$12-Протокол!$CL$13,Обработка!$B$1,Обработка!$B$2)</f>
        <v>#</v>
      </c>
      <c r="M34" s="76" t="str">
        <f>IF(COLUMN(M34)&lt;Протокол!$CL$12-Протокол!$CL$13,Обработка!$B$1,Обработка!$B$2)</f>
        <v>#</v>
      </c>
      <c r="N34" s="76" t="str">
        <f>IF(COLUMN(N34)&lt;Протокол!$CL$12-Протокол!$CL$13,Обработка!$B$1,Обработка!$B$2)</f>
        <v>#</v>
      </c>
      <c r="O34" s="76" t="str">
        <f>IF(COLUMN(O34)&lt;Протокол!$CL$12-Протокол!$CL$13,Обработка!$B$1,Обработка!$B$2)</f>
        <v>#</v>
      </c>
      <c r="P34" s="76" t="str">
        <f>IF(COLUMN(P34)&lt;Протокол!$CL$12-Протокол!$CL$13,Обработка!$B$1,Обработка!$B$2)</f>
        <v>#</v>
      </c>
      <c r="Q34" s="76" t="str">
        <f>IF(COLUMN(Q34)&lt;Протокол!$CL$12-Протокол!$CL$13,Обработка!$B$1,Обработка!$B$2)</f>
        <v>#</v>
      </c>
      <c r="R34" s="76" t="str">
        <f>IF(COLUMN(R34)&lt;Протокол!$CL$12-Протокол!$CL$13,Обработка!$B$1,Обработка!$B$2)</f>
        <v>#</v>
      </c>
      <c r="S34" s="76" t="str">
        <f>IF(COLUMN(S34)&lt;Протокол!$CL$12-Протокол!$CL$13,Обработка!$B$1,Обработка!$B$2)</f>
        <v>#</v>
      </c>
      <c r="T34" s="76" t="str">
        <f>IF(COLUMN(T34)&lt;Протокол!$CL$12-Протокол!$CL$13,Обработка!$B$1,Обработка!$B$2)</f>
        <v>#</v>
      </c>
      <c r="U34" s="76" t="str">
        <f>IF(COLUMN(U34)&lt;Протокол!$CL$12-Протокол!$CL$13,Обработка!$B$1,Обработка!$B$2)</f>
        <v>#</v>
      </c>
      <c r="V34" s="76" t="str">
        <f>IF(COLUMN(V34)&lt;Протокол!$CL$12-Протокол!$CL$13,Обработка!$B$1,Обработка!$B$2)</f>
        <v>#</v>
      </c>
      <c r="W34" s="76" t="str">
        <f>IF(COLUMN(W34)&lt;Протокол!$CL$12-Протокол!$CL$13,Обработка!$B$1,Обработка!$B$2)</f>
        <v>∙</v>
      </c>
      <c r="X34" s="76" t="str">
        <f>IF(COLUMN(X34)&lt;Протокол!$CL$12-Протокол!$CL$13,Обработка!$B$1,Обработка!$B$2)</f>
        <v>∙</v>
      </c>
      <c r="Y34" s="76" t="str">
        <f>IF(COLUMN(Y34)&lt;Протокол!$CL$12-Протокол!$CL$13,Обработка!$B$1,Обработка!$B$2)</f>
        <v>∙</v>
      </c>
      <c r="Z34" s="76" t="str">
        <f>IF(COLUMN(Z34)&lt;Протокол!$CL$12-Протокол!$CL$13,Обработка!$B$1,Обработка!$B$2)</f>
        <v>∙</v>
      </c>
      <c r="AA34" s="76" t="str">
        <f>IF(COLUMN(AA34)&lt;Протокол!$CL$12-Протокол!$CL$13,Обработка!$B$1,Обработка!$B$2)</f>
        <v>∙</v>
      </c>
      <c r="AB34" s="76" t="str">
        <f>IF(COLUMN(AB34)&lt;Протокол!$CL$12-Протокол!$CL$13,Обработка!$B$1,Обработка!$B$2)</f>
        <v>∙</v>
      </c>
      <c r="AC34" s="76" t="str">
        <f>IF(COLUMN(AC34)&lt;Протокол!$CL$12-Протокол!$CL$13,Обработка!$B$1,Обработка!$B$2)</f>
        <v>∙</v>
      </c>
      <c r="AD34" s="76" t="str">
        <f>IF(COLUMN(AD34)&lt;Протокол!$CL$12-Протокол!$CL$13,Обработка!$B$1,Обработка!$B$2)</f>
        <v>∙</v>
      </c>
      <c r="AE34" s="76" t="str">
        <f>IF(COLUMN(AE34)&lt;Протокол!$CL$12-Протокол!$CL$13,Обработка!$B$1,Обработка!$B$2)</f>
        <v>∙</v>
      </c>
      <c r="AF34" s="76" t="str">
        <f>IF(COLUMN(AF34)&lt;Протокол!$CL$12-Протокол!$CL$13,Обработка!$B$1,Обработка!$B$2)</f>
        <v>∙</v>
      </c>
      <c r="AG34" s="76" t="str">
        <f>IF(COLUMN(AG34)&lt;Протокол!$CL$12-Протокол!$CL$13,Обработка!$B$1,Обработка!$B$2)</f>
        <v>∙</v>
      </c>
      <c r="AH34" s="76" t="str">
        <f>IF(COLUMN(AH34)&lt;Протокол!$CL$12-Протокол!$CL$13,Обработка!$B$1,Обработка!$B$2)</f>
        <v>∙</v>
      </c>
      <c r="AI34" s="76" t="str">
        <f>IF(COLUMN(AI34)&lt;Протокол!$CL$12-Протокол!$CL$13,Обработка!$B$1,Обработка!$B$2)</f>
        <v>∙</v>
      </c>
      <c r="AJ34" s="76" t="str">
        <f>IF(COLUMN(AJ34)&lt;Протокол!$CL$12-Протокол!$CL$13,Обработка!$B$1,Обработка!$B$2)</f>
        <v>∙</v>
      </c>
      <c r="AK34" s="76" t="str">
        <f>IF(COLUMN(AK34)&lt;Протокол!$CL$12-Протокол!$CL$13,Обработка!$B$1,Обработка!$B$2)</f>
        <v>∙</v>
      </c>
      <c r="AL34" s="76" t="str">
        <f>IF(COLUMN(AL34)&lt;Протокол!$CL$12-Протокол!$CL$13,Обработка!$B$1,Обработка!$B$2)</f>
        <v>∙</v>
      </c>
      <c r="AM34" s="76" t="str">
        <f>IF(COLUMN(AM34)&lt;Протокол!$CL$12-Протокол!$CL$13,Обработка!$B$1,Обработка!$B$2)</f>
        <v>∙</v>
      </c>
      <c r="AN34" s="76" t="str">
        <f>IF(COLUMN(AN34)&lt;Протокол!$CL$12-Протокол!$CL$13,Обработка!$B$1,Обработка!$B$2)</f>
        <v>∙</v>
      </c>
      <c r="AO34" s="76" t="str">
        <f>IF(COLUMN(AO34)&lt;Протокол!$CL$12-Протокол!$CL$13,Обработка!$B$1,Обработка!$B$2)</f>
        <v>∙</v>
      </c>
      <c r="AP34" s="76" t="str">
        <f>IF(COLUMN(AP34)&lt;Протокол!$CL$12-Протокол!$CL$13,Обработка!$B$1,Обработка!$B$2)</f>
        <v>∙</v>
      </c>
      <c r="AQ34" s="76" t="str">
        <f>IF(COLUMN(AQ34)&lt;Протокол!$CL$12-Протокол!$CL$13,Обработка!$B$1,Обработка!$B$2)</f>
        <v>∙</v>
      </c>
      <c r="AR34" s="76" t="str">
        <f>IF(COLUMN(AR34)&lt;Протокол!$CL$12-Протокол!$CL$13,Обработка!$B$1,Обработка!$B$2)</f>
        <v>∙</v>
      </c>
      <c r="AS34" s="76" t="str">
        <f>IF(COLUMN(AS34)&lt;Протокол!$CL$12-Протокол!$CL$13,Обработка!$B$1,Обработка!$B$2)</f>
        <v>∙</v>
      </c>
      <c r="AT34" s="76" t="str">
        <f>IF(COLUMN(AT34)&lt;Протокол!$CL$12-Протокол!$CL$13,Обработка!$B$1,Обработка!$B$2)</f>
        <v>∙</v>
      </c>
      <c r="AU34" s="76" t="str">
        <f>IF(COLUMN(AU34)&lt;Протокол!$CL$12-Протокол!$CL$13,Обработка!$B$1,Обработка!$B$2)</f>
        <v>∙</v>
      </c>
      <c r="AV34" s="76" t="str">
        <f>IF(COLUMN(AV34)&lt;Протокол!$CL$12-Протокол!$CL$13,Обработка!$B$1,Обработка!$B$2)</f>
        <v>∙</v>
      </c>
      <c r="AW34" s="76" t="str">
        <f>IF(COLUMN(AW34)&lt;Протокол!$CL$12-Протокол!$CL$13,Обработка!$B$1,Обработка!$B$2)</f>
        <v>∙</v>
      </c>
      <c r="AX34" s="76" t="str">
        <f>IF(COLUMN(AX34)&lt;Протокол!$CL$12-Протокол!$CL$13,Обработка!$B$1,Обработка!$B$2)</f>
        <v>∙</v>
      </c>
      <c r="AY34" s="76" t="str">
        <f>IF(COLUMN(AY34)&lt;Протокол!$CL$12-Протокол!$CL$13,Обработка!$B$1,Обработка!$B$2)</f>
        <v>∙</v>
      </c>
      <c r="AZ34" s="76" t="str">
        <f>IF(COLUMN(AZ34)&lt;Протокол!$CL$12-Протокол!$CL$13,Обработка!$B$1,Обработка!$B$2)</f>
        <v>∙</v>
      </c>
      <c r="BA34" s="76" t="str">
        <f>IF(COLUMN(BA34)&lt;Протокол!$CL$12-Протокол!$CL$13,Обработка!$B$1,Обработка!$B$2)</f>
        <v>∙</v>
      </c>
      <c r="BB34" s="76" t="str">
        <f>IF(COLUMN(BB34)&lt;Протокол!$CL$12-Протокол!$CL$13,Обработка!$B$1,Обработка!$B$2)</f>
        <v>∙</v>
      </c>
      <c r="BC34" s="76" t="str">
        <f>IF(COLUMN(BC34)&lt;Протокол!$CL$12-Протокол!$CL$13,Обработка!$B$1,Обработка!$B$2)</f>
        <v>∙</v>
      </c>
      <c r="BD34" s="76" t="str">
        <f>IF(COLUMN(BD34)&lt;Протокол!$CL$12-Протокол!$CL$13,Обработка!$B$1,Обработка!$B$2)</f>
        <v>∙</v>
      </c>
      <c r="BE34" s="76" t="str">
        <f>IF(COLUMN(BE34)&lt;Протокол!$CL$12-Протокол!$CL$13,Обработка!$B$1,Обработка!$B$2)</f>
        <v>∙</v>
      </c>
      <c r="BF34" s="76" t="str">
        <f>IF(COLUMN(BF34)&lt;Протокол!$CL$12-Протокол!$CL$13,Обработка!$B$1,Обработка!$B$2)</f>
        <v>∙</v>
      </c>
      <c r="BG34" s="76" t="str">
        <f>IF(COLUMN(BG34)&lt;Протокол!$CL$12-Протокол!$CL$13,Обработка!$B$1,Обработка!$B$2)</f>
        <v>∙</v>
      </c>
      <c r="BH34" s="76" t="str">
        <f>IF(COLUMN(BH34)&lt;Протокол!$CL$12-Протокол!$CL$13,Обработка!$B$1,Обработка!$B$2)</f>
        <v>∙</v>
      </c>
      <c r="BI34" s="76" t="str">
        <f>IF(COLUMN(BI34)&lt;Протокол!$CL$12-Протокол!$CL$13,Обработка!$B$1,Обработка!$B$2)</f>
        <v>∙</v>
      </c>
      <c r="BJ34" s="76" t="str">
        <f>IF(COLUMN(BJ34)&lt;Протокол!$CL$12-Протокол!$CL$13,Обработка!$B$1,Обработка!$B$2)</f>
        <v>∙</v>
      </c>
      <c r="BK34" s="76" t="str">
        <f>IF(COLUMN(BK34)&lt;Протокол!$CL$12-Протокол!$CL$13,Обработка!$B$1,Обработка!$B$2)</f>
        <v>∙</v>
      </c>
      <c r="BL34" s="76" t="str">
        <f>IF(COLUMN(BL34)&lt;Протокол!$CL$12-Протокол!$CL$13,Обработка!$B$1,Обработка!$B$2)</f>
        <v>∙</v>
      </c>
      <c r="BM34" s="76" t="str">
        <f>IF(COLUMN(BM34)&lt;Протокол!$CL$12-Протокол!$CL$13,Обработка!$B$1,Обработка!$B$2)</f>
        <v>∙</v>
      </c>
      <c r="BN34" s="76" t="str">
        <f>IF(COLUMN(BN34)&lt;Протокол!$CL$12-Протокол!$CL$13,Обработка!$B$1,Обработка!$B$2)</f>
        <v>∙</v>
      </c>
      <c r="BO34" s="76" t="str">
        <f>IF(COLUMN(BO34)&lt;Протокол!$CL$12-Протокол!$CL$13,Обработка!$B$1,Обработка!$B$2)</f>
        <v>∙</v>
      </c>
      <c r="BP34" s="76" t="str">
        <f>IF(COLUMN(BP34)&lt;Протокол!$CL$12-Протокол!$CL$13,Обработка!$B$1,Обработка!$B$2)</f>
        <v>∙</v>
      </c>
      <c r="BQ34" s="76" t="str">
        <f>IF(COLUMN(BQ34)&lt;Протокол!$CL$12-Протокол!$CL$13,Обработка!$B$1,Обработка!$B$2)</f>
        <v>∙</v>
      </c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</row>
    <row r="35" spans="1:100" ht="21" customHeight="1" x14ac:dyDescent="0.25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</row>
    <row r="36" spans="1:100" ht="26.25" x14ac:dyDescent="0.4">
      <c r="A36" s="214" t="s">
        <v>119</v>
      </c>
      <c r="B36" s="214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31"/>
      <c r="BE36" s="218" t="str">
        <f>INDEX('Тулуз-Пьерон'!AG15:AG1015,CM3)</f>
        <v>КРАЙНЕ ВЫСОКАЯ ВЕРОЯНОСТЬ ММД</v>
      </c>
      <c r="BF36" s="218"/>
      <c r="BG36" s="218"/>
      <c r="BH36" s="218"/>
      <c r="BI36" s="218"/>
      <c r="BJ36" s="218"/>
      <c r="BK36" s="218"/>
      <c r="BL36" s="218"/>
      <c r="BM36" s="218"/>
      <c r="BN36" s="218"/>
      <c r="BO36" s="218"/>
      <c r="BP36" s="218"/>
      <c r="BQ36" s="218"/>
      <c r="BR36" s="218"/>
      <c r="BS36" s="218"/>
      <c r="BT36" s="218"/>
      <c r="BU36" s="218"/>
      <c r="BV36" s="218"/>
      <c r="BW36" s="218"/>
      <c r="BX36" s="218"/>
      <c r="BY36" s="218"/>
      <c r="BZ36" s="218"/>
      <c r="CA36" s="218"/>
      <c r="CB36" s="218"/>
      <c r="CC36" s="218"/>
      <c r="CD36" s="218"/>
      <c r="CE36" s="218"/>
      <c r="CF36" s="218"/>
      <c r="CG36" s="218"/>
      <c r="CH36" s="218"/>
      <c r="CI36" s="218"/>
      <c r="CJ36" s="218"/>
      <c r="CK36" s="218"/>
      <c r="CL36" s="218"/>
      <c r="CM36" s="218"/>
      <c r="CN36" s="218"/>
      <c r="CO36" s="218"/>
      <c r="CP36" s="218"/>
      <c r="CQ36" s="218"/>
      <c r="CR36" s="218"/>
      <c r="CS36" s="218"/>
      <c r="CT36" s="218"/>
      <c r="CU36" s="218"/>
      <c r="CV36" s="218"/>
    </row>
    <row r="37" spans="1:100" ht="21" customHeight="1" x14ac:dyDescent="0.25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</row>
    <row r="38" spans="1:100" ht="26.25" x14ac:dyDescent="0.4">
      <c r="A38" s="214" t="s">
        <v>118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31"/>
      <c r="Q38" s="219">
        <f>INDEX('Тулуз-Пьерон'!$AH$15:$AH$1015,$CM$3)</f>
        <v>0</v>
      </c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</row>
    <row r="39" spans="1:100" ht="18.75" customHeight="1" x14ac:dyDescent="0.25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</row>
    <row r="40" spans="1:100" ht="26.25" x14ac:dyDescent="0.4">
      <c r="A40" s="215" t="s">
        <v>117</v>
      </c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</row>
    <row r="41" spans="1:100" ht="20.25" customHeight="1" x14ac:dyDescent="0.25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</row>
    <row r="42" spans="1:100" ht="26.25" x14ac:dyDescent="0.4">
      <c r="A42" s="214" t="s">
        <v>116</v>
      </c>
      <c r="B42" s="214"/>
      <c r="C42" s="214"/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31"/>
      <c r="AE42" s="216">
        <f>INDEX(Обработка!$B$11:$I$1011,$CM$3,4)</f>
        <v>4.4534630719624619</v>
      </c>
      <c r="AF42" s="216"/>
      <c r="AG42" s="216"/>
      <c r="AH42" s="216"/>
      <c r="AI42" s="216"/>
      <c r="AJ42" s="216"/>
      <c r="AK42" s="216"/>
      <c r="AL42" s="216"/>
      <c r="AM42" s="216"/>
      <c r="AN42" s="216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</row>
    <row r="43" spans="1:100" ht="21" customHeight="1" x14ac:dyDescent="0.25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</row>
    <row r="44" spans="1:100" ht="26.25" x14ac:dyDescent="0.4">
      <c r="A44" s="214" t="s">
        <v>115</v>
      </c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31"/>
      <c r="AE44" s="216">
        <f>INDEX(Обработка!$B$11:$I$1011,$CM$3,5)</f>
        <v>1.4298407059684815</v>
      </c>
      <c r="AF44" s="216"/>
      <c r="AG44" s="216"/>
      <c r="AH44" s="216"/>
      <c r="AI44" s="216"/>
      <c r="AJ44" s="216"/>
      <c r="AK44" s="216"/>
      <c r="AL44" s="216"/>
      <c r="AM44" s="216"/>
      <c r="AN44" s="216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</row>
    <row r="45" spans="1:100" ht="21" customHeight="1" x14ac:dyDescent="0.25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</row>
    <row r="46" spans="1:100" ht="26.25" x14ac:dyDescent="0.4">
      <c r="A46" s="214" t="s">
        <v>114</v>
      </c>
      <c r="B46" s="214"/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31"/>
      <c r="AH46" s="216">
        <f>INDEX(Обработка!$B$11:$I$1011,$CM$3,6)</f>
        <v>0.57581890345187936</v>
      </c>
      <c r="AI46" s="216"/>
      <c r="AJ46" s="216"/>
      <c r="AK46" s="216"/>
      <c r="AL46" s="216"/>
      <c r="AM46" s="216"/>
      <c r="AN46" s="216"/>
      <c r="AO46" s="216"/>
      <c r="AP46" s="216"/>
      <c r="AQ46" s="216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</row>
    <row r="47" spans="1:100" x14ac:dyDescent="0.25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</row>
    <row r="48" spans="1:100" x14ac:dyDescent="0.2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</row>
    <row r="49" spans="1:100" x14ac:dyDescent="0.25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</row>
    <row r="50" spans="1:100" ht="26.25" x14ac:dyDescent="0.4">
      <c r="A50" s="215" t="s">
        <v>113</v>
      </c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</row>
    <row r="51" spans="1:100" s="72" customFormat="1" ht="40.5" customHeight="1" x14ac:dyDescent="0.35">
      <c r="A51" s="217"/>
      <c r="B51" s="217"/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17"/>
      <c r="BN51" s="217"/>
      <c r="BO51" s="217"/>
      <c r="BP51" s="217"/>
      <c r="BQ51" s="217"/>
      <c r="BR51" s="217"/>
      <c r="BS51" s="217"/>
      <c r="BT51" s="217"/>
      <c r="BU51" s="217"/>
      <c r="BV51" s="217"/>
      <c r="BW51" s="217"/>
      <c r="BX51" s="217"/>
      <c r="BY51" s="217"/>
      <c r="BZ51" s="217"/>
      <c r="CA51" s="217"/>
      <c r="CB51" s="217"/>
      <c r="CC51" s="217"/>
      <c r="CD51" s="217"/>
      <c r="CE51" s="217"/>
      <c r="CF51" s="217"/>
      <c r="CG51" s="217"/>
      <c r="CH51" s="217"/>
      <c r="CI51" s="217"/>
      <c r="CJ51" s="217"/>
      <c r="CK51" s="217"/>
      <c r="CL51" s="217"/>
      <c r="CM51" s="217"/>
      <c r="CN51" s="217"/>
      <c r="CO51" s="217"/>
      <c r="CP51" s="217"/>
      <c r="CQ51" s="217"/>
      <c r="CR51" s="217"/>
      <c r="CS51" s="217"/>
      <c r="CT51" s="217"/>
      <c r="CU51" s="217"/>
      <c r="CV51" s="217"/>
    </row>
    <row r="52" spans="1:100" s="72" customFormat="1" ht="40.5" customHeight="1" x14ac:dyDescent="0.25">
      <c r="A52" s="212"/>
      <c r="B52" s="212"/>
      <c r="C52" s="212"/>
      <c r="D52" s="212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  <c r="Y52" s="212"/>
      <c r="Z52" s="212"/>
      <c r="AA52" s="212"/>
      <c r="AB52" s="212"/>
      <c r="AC52" s="212"/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  <c r="CM52" s="212"/>
      <c r="CN52" s="212"/>
      <c r="CO52" s="212"/>
      <c r="CP52" s="212"/>
      <c r="CQ52" s="212"/>
      <c r="CR52" s="212"/>
      <c r="CS52" s="212"/>
      <c r="CT52" s="212"/>
      <c r="CU52" s="212"/>
      <c r="CV52" s="212"/>
    </row>
    <row r="53" spans="1:100" s="72" customFormat="1" ht="40.5" customHeight="1" x14ac:dyDescent="0.25">
      <c r="A53" s="212"/>
      <c r="B53" s="212"/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Y53" s="212"/>
      <c r="Z53" s="212"/>
      <c r="AA53" s="212"/>
      <c r="AB53" s="212"/>
      <c r="AC53" s="212"/>
      <c r="AD53" s="212"/>
      <c r="AE53" s="212"/>
      <c r="AF53" s="212"/>
      <c r="AG53" s="212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  <c r="BP53" s="212"/>
      <c r="BQ53" s="212"/>
      <c r="BR53" s="212"/>
      <c r="BS53" s="212"/>
      <c r="BT53" s="212"/>
      <c r="BU53" s="212"/>
      <c r="BV53" s="212"/>
      <c r="BW53" s="212"/>
      <c r="BX53" s="212"/>
      <c r="BY53" s="212"/>
      <c r="BZ53" s="212"/>
      <c r="CA53" s="212"/>
      <c r="CB53" s="212"/>
      <c r="CC53" s="212"/>
      <c r="CD53" s="212"/>
      <c r="CE53" s="212"/>
      <c r="CF53" s="212"/>
      <c r="CG53" s="212"/>
      <c r="CH53" s="212"/>
      <c r="CI53" s="212"/>
      <c r="CJ53" s="212"/>
      <c r="CK53" s="212"/>
      <c r="CL53" s="212"/>
      <c r="CM53" s="212"/>
      <c r="CN53" s="212"/>
      <c r="CO53" s="212"/>
      <c r="CP53" s="212"/>
      <c r="CQ53" s="212"/>
      <c r="CR53" s="212"/>
      <c r="CS53" s="212"/>
      <c r="CT53" s="212"/>
      <c r="CU53" s="212"/>
      <c r="CV53" s="212"/>
    </row>
    <row r="54" spans="1:100" s="72" customFormat="1" ht="40.5" customHeight="1" x14ac:dyDescent="0.25">
      <c r="A54" s="212"/>
      <c r="B54" s="212"/>
      <c r="C54" s="212"/>
      <c r="D54" s="212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R54" s="212"/>
      <c r="S54" s="212"/>
      <c r="T54" s="212"/>
      <c r="U54" s="212"/>
      <c r="V54" s="212"/>
      <c r="W54" s="212"/>
      <c r="X54" s="212"/>
      <c r="Y54" s="212"/>
      <c r="Z54" s="212"/>
      <c r="AA54" s="212"/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  <c r="BP54" s="212"/>
      <c r="BQ54" s="212"/>
      <c r="BR54" s="212"/>
      <c r="BS54" s="212"/>
      <c r="BT54" s="212"/>
      <c r="BU54" s="212"/>
      <c r="BV54" s="212"/>
      <c r="BW54" s="212"/>
      <c r="BX54" s="212"/>
      <c r="BY54" s="212"/>
      <c r="BZ54" s="212"/>
      <c r="CA54" s="212"/>
      <c r="CB54" s="212"/>
      <c r="CC54" s="212"/>
      <c r="CD54" s="212"/>
      <c r="CE54" s="212"/>
      <c r="CF54" s="212"/>
      <c r="CG54" s="212"/>
      <c r="CH54" s="212"/>
      <c r="CI54" s="212"/>
      <c r="CJ54" s="212"/>
      <c r="CK54" s="212"/>
      <c r="CL54" s="212"/>
      <c r="CM54" s="212"/>
      <c r="CN54" s="212"/>
      <c r="CO54" s="212"/>
      <c r="CP54" s="212"/>
      <c r="CQ54" s="212"/>
      <c r="CR54" s="212"/>
      <c r="CS54" s="212"/>
      <c r="CT54" s="212"/>
      <c r="CU54" s="212"/>
      <c r="CV54" s="212"/>
    </row>
    <row r="55" spans="1:100" s="72" customFormat="1" ht="40.5" customHeight="1" x14ac:dyDescent="0.25">
      <c r="A55" s="212"/>
      <c r="B55" s="212"/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R55" s="212"/>
      <c r="S55" s="212"/>
      <c r="T55" s="212"/>
      <c r="U55" s="212"/>
      <c r="V55" s="212"/>
      <c r="W55" s="212"/>
      <c r="X55" s="212"/>
      <c r="Y55" s="212"/>
      <c r="Z55" s="212"/>
      <c r="AA55" s="212"/>
      <c r="AB55" s="212"/>
      <c r="AC55" s="212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  <c r="BP55" s="212"/>
      <c r="BQ55" s="212"/>
      <c r="BR55" s="212"/>
      <c r="BS55" s="212"/>
      <c r="BT55" s="212"/>
      <c r="BU55" s="212"/>
      <c r="BV55" s="212"/>
      <c r="BW55" s="212"/>
      <c r="BX55" s="212"/>
      <c r="BY55" s="212"/>
      <c r="BZ55" s="212"/>
      <c r="CA55" s="212"/>
      <c r="CB55" s="212"/>
      <c r="CC55" s="212"/>
      <c r="CD55" s="212"/>
      <c r="CE55" s="212"/>
      <c r="CF55" s="212"/>
      <c r="CG55" s="212"/>
      <c r="CH55" s="212"/>
      <c r="CI55" s="212"/>
      <c r="CJ55" s="212"/>
      <c r="CK55" s="212"/>
      <c r="CL55" s="212"/>
      <c r="CM55" s="212"/>
      <c r="CN55" s="212"/>
      <c r="CO55" s="212"/>
      <c r="CP55" s="212"/>
      <c r="CQ55" s="212"/>
      <c r="CR55" s="212"/>
      <c r="CS55" s="212"/>
      <c r="CT55" s="212"/>
      <c r="CU55" s="212"/>
      <c r="CV55" s="212"/>
    </row>
    <row r="56" spans="1:100" s="72" customFormat="1" ht="40.5" customHeight="1" x14ac:dyDescent="0.25">
      <c r="A56" s="212"/>
      <c r="B56" s="212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212"/>
      <c r="P56" s="212"/>
      <c r="Q56" s="212"/>
      <c r="R56" s="212"/>
      <c r="S56" s="212"/>
      <c r="T56" s="212"/>
      <c r="U56" s="212"/>
      <c r="V56" s="212"/>
      <c r="W56" s="212"/>
      <c r="X56" s="212"/>
      <c r="Y56" s="212"/>
      <c r="Z56" s="212"/>
      <c r="AA56" s="212"/>
      <c r="AB56" s="212"/>
      <c r="AC56" s="212"/>
      <c r="AD56" s="212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  <c r="BP56" s="212"/>
      <c r="BQ56" s="212"/>
      <c r="BR56" s="212"/>
      <c r="BS56" s="212"/>
      <c r="BT56" s="212"/>
      <c r="BU56" s="212"/>
      <c r="BV56" s="212"/>
      <c r="BW56" s="212"/>
      <c r="BX56" s="212"/>
      <c r="BY56" s="212"/>
      <c r="BZ56" s="212"/>
      <c r="CA56" s="212"/>
      <c r="CB56" s="212"/>
      <c r="CC56" s="212"/>
      <c r="CD56" s="212"/>
      <c r="CE56" s="212"/>
      <c r="CF56" s="212"/>
      <c r="CG56" s="212"/>
      <c r="CH56" s="212"/>
      <c r="CI56" s="212"/>
      <c r="CJ56" s="212"/>
      <c r="CK56" s="212"/>
      <c r="CL56" s="212"/>
      <c r="CM56" s="212"/>
      <c r="CN56" s="212"/>
      <c r="CO56" s="212"/>
      <c r="CP56" s="212"/>
      <c r="CQ56" s="212"/>
      <c r="CR56" s="212"/>
      <c r="CS56" s="212"/>
      <c r="CT56" s="212"/>
      <c r="CU56" s="212"/>
      <c r="CV56" s="212"/>
    </row>
    <row r="57" spans="1:100" s="72" customFormat="1" ht="40.5" customHeight="1" x14ac:dyDescent="0.25">
      <c r="A57" s="212"/>
      <c r="B57" s="212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2"/>
      <c r="R57" s="212"/>
      <c r="S57" s="212"/>
      <c r="T57" s="212"/>
      <c r="U57" s="212"/>
      <c r="V57" s="212"/>
      <c r="W57" s="212"/>
      <c r="X57" s="212"/>
      <c r="Y57" s="212"/>
      <c r="Z57" s="212"/>
      <c r="AA57" s="212"/>
      <c r="AB57" s="212"/>
      <c r="AC57" s="212"/>
      <c r="AD57" s="212"/>
      <c r="AE57" s="212"/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  <c r="BP57" s="212"/>
      <c r="BQ57" s="212"/>
      <c r="BR57" s="212"/>
      <c r="BS57" s="212"/>
      <c r="BT57" s="212"/>
      <c r="BU57" s="212"/>
      <c r="BV57" s="212"/>
      <c r="BW57" s="212"/>
      <c r="BX57" s="212"/>
      <c r="BY57" s="212"/>
      <c r="BZ57" s="212"/>
      <c r="CA57" s="212"/>
      <c r="CB57" s="212"/>
      <c r="CC57" s="212"/>
      <c r="CD57" s="212"/>
      <c r="CE57" s="212"/>
      <c r="CF57" s="212"/>
      <c r="CG57" s="212"/>
      <c r="CH57" s="212"/>
      <c r="CI57" s="212"/>
      <c r="CJ57" s="212"/>
      <c r="CK57" s="212"/>
      <c r="CL57" s="212"/>
      <c r="CM57" s="212"/>
      <c r="CN57" s="212"/>
      <c r="CO57" s="212"/>
      <c r="CP57" s="212"/>
      <c r="CQ57" s="212"/>
      <c r="CR57" s="212"/>
      <c r="CS57" s="212"/>
      <c r="CT57" s="212"/>
      <c r="CU57" s="212"/>
      <c r="CV57" s="212"/>
    </row>
    <row r="58" spans="1:100" s="72" customFormat="1" ht="40.5" customHeight="1" x14ac:dyDescent="0.25">
      <c r="A58" s="212"/>
      <c r="B58" s="212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  <c r="CA58" s="212"/>
      <c r="CB58" s="212"/>
      <c r="CC58" s="212"/>
      <c r="CD58" s="212"/>
      <c r="CE58" s="212"/>
      <c r="CF58" s="212"/>
      <c r="CG58" s="212"/>
      <c r="CH58" s="212"/>
      <c r="CI58" s="212"/>
      <c r="CJ58" s="212"/>
      <c r="CK58" s="212"/>
      <c r="CL58" s="212"/>
      <c r="CM58" s="212"/>
      <c r="CN58" s="212"/>
      <c r="CO58" s="212"/>
      <c r="CP58" s="212"/>
      <c r="CQ58" s="212"/>
      <c r="CR58" s="212"/>
      <c r="CS58" s="212"/>
      <c r="CT58" s="212"/>
      <c r="CU58" s="212"/>
      <c r="CV58" s="212"/>
    </row>
    <row r="59" spans="1:100" s="72" customFormat="1" ht="40.5" customHeight="1" x14ac:dyDescent="0.25">
      <c r="A59" s="212"/>
      <c r="B59" s="212"/>
      <c r="C59" s="212"/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2"/>
      <c r="Q59" s="212"/>
      <c r="R59" s="212"/>
      <c r="S59" s="212"/>
      <c r="T59" s="212"/>
      <c r="U59" s="212"/>
      <c r="V59" s="212"/>
      <c r="W59" s="212"/>
      <c r="X59" s="212"/>
      <c r="Y59" s="212"/>
      <c r="Z59" s="212"/>
      <c r="AA59" s="212"/>
      <c r="AB59" s="212"/>
      <c r="AC59" s="212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  <c r="BP59" s="212"/>
      <c r="BQ59" s="212"/>
      <c r="BR59" s="212"/>
      <c r="BS59" s="212"/>
      <c r="BT59" s="212"/>
      <c r="BU59" s="212"/>
      <c r="BV59" s="212"/>
      <c r="BW59" s="212"/>
      <c r="BX59" s="212"/>
      <c r="BY59" s="212"/>
      <c r="BZ59" s="212"/>
      <c r="CA59" s="212"/>
      <c r="CB59" s="212"/>
      <c r="CC59" s="212"/>
      <c r="CD59" s="212"/>
      <c r="CE59" s="212"/>
      <c r="CF59" s="212"/>
      <c r="CG59" s="212"/>
      <c r="CH59" s="212"/>
      <c r="CI59" s="212"/>
      <c r="CJ59" s="212"/>
      <c r="CK59" s="212"/>
      <c r="CL59" s="212"/>
      <c r="CM59" s="212"/>
      <c r="CN59" s="212"/>
      <c r="CO59" s="212"/>
      <c r="CP59" s="212"/>
      <c r="CQ59" s="212"/>
      <c r="CR59" s="212"/>
      <c r="CS59" s="212"/>
      <c r="CT59" s="212"/>
      <c r="CU59" s="212"/>
      <c r="CV59" s="212"/>
    </row>
    <row r="60" spans="1:100" s="72" customFormat="1" ht="40.5" customHeight="1" x14ac:dyDescent="0.2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</row>
    <row r="61" spans="1:100" s="72" customFormat="1" ht="40.5" customHeight="1" x14ac:dyDescent="0.25">
      <c r="A61" s="212"/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2"/>
      <c r="O61" s="212"/>
      <c r="P61" s="212"/>
      <c r="Q61" s="212"/>
      <c r="R61" s="212"/>
      <c r="S61" s="212"/>
      <c r="T61" s="212"/>
      <c r="U61" s="212"/>
      <c r="V61" s="212"/>
      <c r="W61" s="212"/>
      <c r="X61" s="212"/>
      <c r="Y61" s="212"/>
      <c r="Z61" s="212"/>
      <c r="AA61" s="212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  <c r="CM61" s="212"/>
      <c r="CN61" s="212"/>
      <c r="CO61" s="212"/>
      <c r="CP61" s="212"/>
      <c r="CQ61" s="212"/>
      <c r="CR61" s="212"/>
      <c r="CS61" s="212"/>
      <c r="CT61" s="212"/>
      <c r="CU61" s="212"/>
      <c r="CV61" s="212"/>
    </row>
    <row r="62" spans="1:100" x14ac:dyDescent="0.25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</row>
    <row r="63" spans="1:100" ht="39.75" customHeight="1" x14ac:dyDescent="0.25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</row>
    <row r="64" spans="1:100" ht="26.25" x14ac:dyDescent="0.4">
      <c r="A64" s="210" t="s">
        <v>112</v>
      </c>
      <c r="B64" s="210"/>
      <c r="C64" s="210"/>
      <c r="D64" s="210"/>
      <c r="E64" s="210"/>
      <c r="F64" s="210"/>
      <c r="G64" s="210"/>
      <c r="H64" s="210"/>
      <c r="I64" s="210"/>
      <c r="J64" s="210"/>
      <c r="K64" s="210"/>
      <c r="L64" s="3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31"/>
      <c r="AP64" s="31"/>
      <c r="AQ64" s="208" t="s">
        <v>111</v>
      </c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208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</row>
    <row r="65" spans="1:100" x14ac:dyDescent="0.25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207" t="s">
        <v>110</v>
      </c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31"/>
      <c r="AP65" s="31"/>
      <c r="AQ65" s="209" t="s">
        <v>109</v>
      </c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</row>
  </sheetData>
  <sheetProtection algorithmName="SHA-512" hashValue="Qtfs8AdWOQMw6VRDuixly3vE04cSpo2kI9/Z9nwdCiOaUExcBfA8PE+QDL0oSLZ0scijpVcEm/vBTcAfEOPTjw==" saltValue="wQbKTJHSxzk5lmf0E5OzsA==" spinCount="100000" sheet="1" objects="1" scenarios="1"/>
  <mergeCells count="94">
    <mergeCell ref="BH11:BM11"/>
    <mergeCell ref="BN11:BS11"/>
    <mergeCell ref="BT11:BY11"/>
    <mergeCell ref="BZ12:CE12"/>
    <mergeCell ref="A12:AI12"/>
    <mergeCell ref="BT12:BY12"/>
    <mergeCell ref="BB12:BG12"/>
    <mergeCell ref="BH12:BM12"/>
    <mergeCell ref="BB11:BG11"/>
    <mergeCell ref="AJ11:AO11"/>
    <mergeCell ref="AP11:AU11"/>
    <mergeCell ref="AV11:BA11"/>
    <mergeCell ref="AJ12:AO12"/>
    <mergeCell ref="AV12:BA12"/>
    <mergeCell ref="A59:CV59"/>
    <mergeCell ref="A61:CV61"/>
    <mergeCell ref="CF3:CL3"/>
    <mergeCell ref="A3:CE3"/>
    <mergeCell ref="A9:AQ9"/>
    <mergeCell ref="A58:CV58"/>
    <mergeCell ref="A57:CV57"/>
    <mergeCell ref="AJ13:AO13"/>
    <mergeCell ref="AP12:AU12"/>
    <mergeCell ref="CL11:CQ11"/>
    <mergeCell ref="A27:C27"/>
    <mergeCell ref="Q17:Z17"/>
    <mergeCell ref="Q19:Z19"/>
    <mergeCell ref="BZ11:CE11"/>
    <mergeCell ref="CF11:CK11"/>
    <mergeCell ref="A11:AI11"/>
    <mergeCell ref="A1:CV1"/>
    <mergeCell ref="A5:AN5"/>
    <mergeCell ref="AP5:CV5"/>
    <mergeCell ref="A7:T7"/>
    <mergeCell ref="V7:AN7"/>
    <mergeCell ref="AR7:BO7"/>
    <mergeCell ref="CQ7:CV7"/>
    <mergeCell ref="BP7:CE7"/>
    <mergeCell ref="CM3:CV3"/>
    <mergeCell ref="A29:C29"/>
    <mergeCell ref="AD17:AW17"/>
    <mergeCell ref="A23:BA23"/>
    <mergeCell ref="A36:BC36"/>
    <mergeCell ref="A17:O17"/>
    <mergeCell ref="A19:O19"/>
    <mergeCell ref="A21:AC21"/>
    <mergeCell ref="AY17:CV17"/>
    <mergeCell ref="AD19:AW19"/>
    <mergeCell ref="AY19:CV19"/>
    <mergeCell ref="A26:C26"/>
    <mergeCell ref="A34:C34"/>
    <mergeCell ref="A28:C28"/>
    <mergeCell ref="AE21:AN21"/>
    <mergeCell ref="CF12:CK12"/>
    <mergeCell ref="CF13:CK13"/>
    <mergeCell ref="CL12:CQ12"/>
    <mergeCell ref="CL13:CQ13"/>
    <mergeCell ref="A15:AI15"/>
    <mergeCell ref="BH13:BM13"/>
    <mergeCell ref="BN12:BS12"/>
    <mergeCell ref="BN13:BS13"/>
    <mergeCell ref="AV13:BA13"/>
    <mergeCell ref="AP13:AU13"/>
    <mergeCell ref="A13:AI13"/>
    <mergeCell ref="BB13:BG13"/>
    <mergeCell ref="BT13:BY13"/>
    <mergeCell ref="BZ13:CE13"/>
    <mergeCell ref="AH46:AQ46"/>
    <mergeCell ref="A31:C31"/>
    <mergeCell ref="A30:C30"/>
    <mergeCell ref="A33:C33"/>
    <mergeCell ref="A32:C32"/>
    <mergeCell ref="Q38:AW38"/>
    <mergeCell ref="A56:CV56"/>
    <mergeCell ref="A25:C25"/>
    <mergeCell ref="A38:O38"/>
    <mergeCell ref="A40:AF40"/>
    <mergeCell ref="A42:AC42"/>
    <mergeCell ref="A44:AC44"/>
    <mergeCell ref="A46:AF46"/>
    <mergeCell ref="AE42:AN42"/>
    <mergeCell ref="AE44:AN44"/>
    <mergeCell ref="A50:AE50"/>
    <mergeCell ref="A51:CV51"/>
    <mergeCell ref="A52:CV52"/>
    <mergeCell ref="A53:CV53"/>
    <mergeCell ref="A54:CV54"/>
    <mergeCell ref="A55:CV55"/>
    <mergeCell ref="BE36:CV36"/>
    <mergeCell ref="M65:AN65"/>
    <mergeCell ref="AQ64:BU64"/>
    <mergeCell ref="AQ65:BU65"/>
    <mergeCell ref="A64:K64"/>
    <mergeCell ref="M64:AN64"/>
  </mergeCells>
  <dataValidations count="1">
    <dataValidation showInputMessage="1" showErrorMessage="1" sqref="Q38:AW38"/>
  </dataValidations>
  <printOptions horizontalCentered="1"/>
  <pageMargins left="0.98425196850393704" right="0.59055118110236227" top="0.59055118110236227" bottom="0.59055118110236227" header="0.11811023622047245" footer="0.11811023622047245"/>
  <pageSetup paperSize="9" scale="47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007"/>
  <sheetViews>
    <sheetView showRowColHeaders="0" topLeftCell="A5" zoomScale="140" zoomScaleNormal="140" workbookViewId="0">
      <pane xSplit="5" ySplit="2" topLeftCell="F7" activePane="bottomRight" state="frozen"/>
      <selection activeCell="A5" sqref="A5"/>
      <selection pane="topRight" activeCell="F5" sqref="F5"/>
      <selection pane="bottomLeft" activeCell="A7" sqref="A7"/>
      <selection pane="bottomRight" activeCell="A11" sqref="A11"/>
    </sheetView>
  </sheetViews>
  <sheetFormatPr defaultRowHeight="15" x14ac:dyDescent="0.25"/>
  <cols>
    <col min="1" max="1" width="8.28515625" style="32" customWidth="1"/>
    <col min="2" max="2" width="34.7109375" style="171" customWidth="1"/>
    <col min="3" max="3" width="13.140625" style="78" customWidth="1"/>
    <col min="4" max="4" width="12.5703125" style="78" customWidth="1"/>
    <col min="5" max="5" width="12.85546875" style="32" bestFit="1" customWidth="1"/>
    <col min="6" max="14" width="3.42578125" style="32" customWidth="1"/>
    <col min="15" max="17" width="4.7109375" style="32" customWidth="1"/>
    <col min="18" max="26" width="3.42578125" style="32" customWidth="1"/>
    <col min="27" max="29" width="4.140625" style="32" customWidth="1"/>
    <col min="30" max="31" width="9.28515625" style="32" customWidth="1"/>
    <col min="32" max="53" width="9" style="171" customWidth="1"/>
    <col min="54" max="54" width="18" style="171" customWidth="1"/>
    <col min="55" max="55" width="18.42578125" style="171" customWidth="1"/>
    <col min="56" max="63" width="9.140625" style="171"/>
    <col min="64" max="16384" width="9.140625" style="3"/>
  </cols>
  <sheetData>
    <row r="1" spans="1:53" x14ac:dyDescent="0.25">
      <c r="E1" s="32" t="s">
        <v>203</v>
      </c>
      <c r="F1" s="32">
        <v>4</v>
      </c>
      <c r="G1" s="32">
        <v>5</v>
      </c>
      <c r="H1" s="32">
        <v>1</v>
      </c>
      <c r="I1" s="32">
        <v>2</v>
      </c>
      <c r="J1" s="32">
        <v>6</v>
      </c>
      <c r="K1" s="32">
        <v>3</v>
      </c>
      <c r="L1" s="32">
        <v>6</v>
      </c>
      <c r="M1" s="32">
        <v>2</v>
      </c>
      <c r="N1" s="32">
        <v>1</v>
      </c>
      <c r="O1" s="32">
        <v>3</v>
      </c>
      <c r="P1" s="32">
        <v>4</v>
      </c>
      <c r="Q1" s="32">
        <v>5</v>
      </c>
      <c r="R1" s="32">
        <v>2</v>
      </c>
      <c r="S1" s="32">
        <v>6</v>
      </c>
      <c r="T1" s="32">
        <v>1</v>
      </c>
      <c r="U1" s="32">
        <v>2</v>
      </c>
      <c r="V1" s="32">
        <v>1</v>
      </c>
      <c r="W1" s="32">
        <v>3</v>
      </c>
      <c r="X1" s="32">
        <v>5</v>
      </c>
      <c r="Y1" s="32">
        <v>6</v>
      </c>
      <c r="Z1" s="32">
        <v>4</v>
      </c>
      <c r="AA1" s="32">
        <v>3</v>
      </c>
      <c r="AB1" s="32">
        <v>4</v>
      </c>
      <c r="AC1" s="32">
        <v>5</v>
      </c>
    </row>
    <row r="4" spans="1:53" ht="15.75" thickBot="1" x14ac:dyDescent="0.3"/>
    <row r="5" spans="1:53" ht="15" customHeight="1" x14ac:dyDescent="0.25">
      <c r="A5" s="232"/>
      <c r="B5" s="233"/>
      <c r="C5" s="233"/>
      <c r="D5" s="233"/>
      <c r="E5" s="234"/>
      <c r="F5" s="242" t="s">
        <v>201</v>
      </c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4"/>
      <c r="R5" s="240" t="s">
        <v>202</v>
      </c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1"/>
      <c r="AD5" s="236" t="s">
        <v>204</v>
      </c>
      <c r="AE5" s="238" t="s">
        <v>205</v>
      </c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</row>
    <row r="6" spans="1:53" ht="29.25" customHeight="1" thickBot="1" x14ac:dyDescent="0.3">
      <c r="A6" s="87" t="str">
        <f>'Тулуз-Пьерон'!A14</f>
        <v>№</v>
      </c>
      <c r="B6" s="172" t="str">
        <f>'Тулуз-Пьерон'!B14</f>
        <v>Фамилия, имя, отчество</v>
      </c>
      <c r="C6" s="88" t="str">
        <f>'Тулуз-Пьерон'!C14</f>
        <v>Дата рождения</v>
      </c>
      <c r="D6" s="88" t="str">
        <f>'Тулуз-Пьерон'!D14</f>
        <v>Дата обследования</v>
      </c>
      <c r="E6" s="164" t="str">
        <f>'Тулуз-Пьерон'!E14</f>
        <v>Возраст</v>
      </c>
      <c r="F6" s="176" t="s">
        <v>177</v>
      </c>
      <c r="G6" s="177" t="s">
        <v>178</v>
      </c>
      <c r="H6" s="177" t="s">
        <v>179</v>
      </c>
      <c r="I6" s="177" t="s">
        <v>180</v>
      </c>
      <c r="J6" s="177" t="s">
        <v>181</v>
      </c>
      <c r="K6" s="177" t="s">
        <v>182</v>
      </c>
      <c r="L6" s="177" t="s">
        <v>183</v>
      </c>
      <c r="M6" s="177" t="s">
        <v>184</v>
      </c>
      <c r="N6" s="177" t="s">
        <v>185</v>
      </c>
      <c r="O6" s="177" t="s">
        <v>186</v>
      </c>
      <c r="P6" s="177" t="s">
        <v>187</v>
      </c>
      <c r="Q6" s="178" t="s">
        <v>188</v>
      </c>
      <c r="R6" s="179" t="s">
        <v>189</v>
      </c>
      <c r="S6" s="180" t="s">
        <v>190</v>
      </c>
      <c r="T6" s="180" t="s">
        <v>191</v>
      </c>
      <c r="U6" s="180" t="s">
        <v>192</v>
      </c>
      <c r="V6" s="180" t="s">
        <v>193</v>
      </c>
      <c r="W6" s="180" t="s">
        <v>194</v>
      </c>
      <c r="X6" s="180" t="s">
        <v>195</v>
      </c>
      <c r="Y6" s="180" t="s">
        <v>196</v>
      </c>
      <c r="Z6" s="180" t="s">
        <v>197</v>
      </c>
      <c r="AA6" s="180" t="s">
        <v>198</v>
      </c>
      <c r="AB6" s="180" t="s">
        <v>199</v>
      </c>
      <c r="AC6" s="181" t="s">
        <v>200</v>
      </c>
      <c r="AD6" s="237"/>
      <c r="AE6" s="239"/>
    </row>
    <row r="7" spans="1:53" x14ac:dyDescent="0.25">
      <c r="A7" s="90">
        <f>'Тулуз-Пьерон'!A15</f>
        <v>1</v>
      </c>
      <c r="B7" s="173" t="str">
        <f>'Тулуз-Пьерон'!B15</f>
        <v>ФАМИЛИЯ ИМЯ 1</v>
      </c>
      <c r="C7" s="84">
        <f>'Тулуз-Пьерон'!C15</f>
        <v>40069</v>
      </c>
      <c r="D7" s="84">
        <f>'Тулуз-Пьерон'!D15</f>
        <v>43332</v>
      </c>
      <c r="E7" s="165" t="str">
        <f>'Тулуз-Пьерон'!E15</f>
        <v xml:space="preserve">8 лет 11 мес. </v>
      </c>
      <c r="F7" s="161">
        <v>4</v>
      </c>
      <c r="G7" s="85">
        <v>5</v>
      </c>
      <c r="H7" s="85">
        <v>1</v>
      </c>
      <c r="I7" s="85">
        <v>2</v>
      </c>
      <c r="J7" s="85">
        <v>6</v>
      </c>
      <c r="K7" s="85">
        <v>3</v>
      </c>
      <c r="L7" s="85">
        <v>4</v>
      </c>
      <c r="M7" s="85">
        <v>2</v>
      </c>
      <c r="N7" s="85">
        <v>1</v>
      </c>
      <c r="O7" s="85">
        <v>1</v>
      </c>
      <c r="P7" s="85">
        <v>1</v>
      </c>
      <c r="Q7" s="97">
        <v>1</v>
      </c>
      <c r="R7" s="168">
        <v>2</v>
      </c>
      <c r="S7" s="86">
        <v>6</v>
      </c>
      <c r="T7" s="86">
        <v>1</v>
      </c>
      <c r="U7" s="86">
        <v>2</v>
      </c>
      <c r="V7" s="86">
        <v>5</v>
      </c>
      <c r="W7" s="86">
        <v>2</v>
      </c>
      <c r="X7" s="86">
        <v>5</v>
      </c>
      <c r="Y7" s="86">
        <v>4</v>
      </c>
      <c r="Z7" s="86">
        <v>5</v>
      </c>
      <c r="AA7" s="86">
        <v>1</v>
      </c>
      <c r="AB7" s="86">
        <v>2</v>
      </c>
      <c r="AC7" s="93">
        <v>5</v>
      </c>
      <c r="AD7" s="101">
        <f>12-SUMPRODUCT(--(F7:Q7&lt;&gt;$F$1:$Q$1))</f>
        <v>8</v>
      </c>
      <c r="AE7" s="104">
        <f>12-SUMPRODUCT(--(R7:AC7&lt;&gt;$R$1:$AC$1))</f>
        <v>6</v>
      </c>
    </row>
    <row r="8" spans="1:53" x14ac:dyDescent="0.25">
      <c r="A8" s="91">
        <f>'Тулуз-Пьерон'!A16</f>
        <v>2</v>
      </c>
      <c r="B8" s="174" t="str">
        <f>'Тулуз-Пьерон'!B16</f>
        <v>ФАМИЛИЯ ИМЯ 2</v>
      </c>
      <c r="C8" s="79">
        <f>'Тулуз-Пьерон'!C16</f>
        <v>41013</v>
      </c>
      <c r="D8" s="79">
        <f>'Тулуз-Пьерон'!D16</f>
        <v>43333</v>
      </c>
      <c r="E8" s="166" t="str">
        <f>'Тулуз-Пьерон'!E16</f>
        <v xml:space="preserve">6 лет 4 мес. </v>
      </c>
      <c r="F8" s="162">
        <v>4</v>
      </c>
      <c r="G8" s="82">
        <v>5</v>
      </c>
      <c r="H8" s="82">
        <v>1</v>
      </c>
      <c r="I8" s="82">
        <v>2</v>
      </c>
      <c r="J8" s="82">
        <v>6</v>
      </c>
      <c r="K8" s="82">
        <v>3</v>
      </c>
      <c r="L8" s="82">
        <v>4</v>
      </c>
      <c r="M8" s="82">
        <v>1</v>
      </c>
      <c r="N8" s="82">
        <v>1</v>
      </c>
      <c r="O8" s="82">
        <v>3</v>
      </c>
      <c r="P8" s="82">
        <v>1</v>
      </c>
      <c r="Q8" s="98">
        <v>6</v>
      </c>
      <c r="R8" s="168">
        <v>2</v>
      </c>
      <c r="S8" s="86">
        <v>3</v>
      </c>
      <c r="T8" s="86">
        <v>1</v>
      </c>
      <c r="U8" s="86">
        <v>3</v>
      </c>
      <c r="V8" s="86">
        <v>1</v>
      </c>
      <c r="W8" s="86">
        <v>3</v>
      </c>
      <c r="X8" s="86">
        <v>5</v>
      </c>
      <c r="Y8" s="86">
        <v>3</v>
      </c>
      <c r="Z8" s="86">
        <v>6</v>
      </c>
      <c r="AA8" s="86">
        <v>2</v>
      </c>
      <c r="AB8" s="86">
        <v>2</v>
      </c>
      <c r="AC8" s="93">
        <v>2</v>
      </c>
      <c r="AD8" s="102">
        <f t="shared" ref="AD8:AD71" si="0">12-SUMPRODUCT(--(F8:Q8&lt;&gt;$F$1:$Q$1))</f>
        <v>8</v>
      </c>
      <c r="AE8" s="105">
        <f t="shared" ref="AE8:AE71" si="1">12-SUMPRODUCT(--(R8:AC8&lt;&gt;$R$1:$AC$1))</f>
        <v>5</v>
      </c>
    </row>
    <row r="9" spans="1:53" x14ac:dyDescent="0.25">
      <c r="A9" s="91">
        <f>'Тулуз-Пьерон'!A17</f>
        <v>3</v>
      </c>
      <c r="B9" s="174" t="str">
        <f>'Тулуз-Пьерон'!B17</f>
        <v>ФАМИЛИЯ ИМЯ 3</v>
      </c>
      <c r="C9" s="79">
        <f>'Тулуз-Пьерон'!C17</f>
        <v>40299</v>
      </c>
      <c r="D9" s="79">
        <f>'Тулуз-Пьерон'!D17</f>
        <v>43333</v>
      </c>
      <c r="E9" s="166" t="str">
        <f>'Тулуз-Пьерон'!E17</f>
        <v xml:space="preserve">8 лет 3 мес. </v>
      </c>
      <c r="F9" s="162">
        <v>4</v>
      </c>
      <c r="G9" s="82">
        <v>5</v>
      </c>
      <c r="H9" s="82">
        <v>1</v>
      </c>
      <c r="I9" s="82">
        <v>2</v>
      </c>
      <c r="J9" s="82">
        <v>6</v>
      </c>
      <c r="K9" s="82">
        <v>3</v>
      </c>
      <c r="L9" s="82">
        <v>4</v>
      </c>
      <c r="M9" s="82">
        <v>1</v>
      </c>
      <c r="N9" s="82">
        <v>5</v>
      </c>
      <c r="O9" s="82">
        <v>6</v>
      </c>
      <c r="P9" s="82">
        <v>1</v>
      </c>
      <c r="Q9" s="98">
        <v>4</v>
      </c>
      <c r="R9" s="169">
        <v>2</v>
      </c>
      <c r="S9" s="83">
        <v>2</v>
      </c>
      <c r="T9" s="83">
        <v>4</v>
      </c>
      <c r="U9" s="83">
        <v>3</v>
      </c>
      <c r="V9" s="83">
        <v>1</v>
      </c>
      <c r="W9" s="83">
        <v>4</v>
      </c>
      <c r="X9" s="83">
        <v>1</v>
      </c>
      <c r="Y9" s="83">
        <v>1</v>
      </c>
      <c r="Z9" s="83">
        <v>1</v>
      </c>
      <c r="AA9" s="83">
        <v>1</v>
      </c>
      <c r="AB9" s="83">
        <v>3</v>
      </c>
      <c r="AC9" s="94">
        <v>6</v>
      </c>
      <c r="AD9" s="102">
        <f t="shared" si="0"/>
        <v>6</v>
      </c>
      <c r="AE9" s="105">
        <f t="shared" si="1"/>
        <v>2</v>
      </c>
    </row>
    <row r="10" spans="1:53" x14ac:dyDescent="0.25">
      <c r="A10" s="91">
        <f>'Тулуз-Пьерон'!A18</f>
        <v>4</v>
      </c>
      <c r="B10" s="174" t="str">
        <f>'Тулуз-Пьерон'!B18</f>
        <v>ФАМИЛИЯ ИМЯ 4</v>
      </c>
      <c r="C10" s="79">
        <f>'Тулуз-Пьерон'!C18</f>
        <v>40287</v>
      </c>
      <c r="D10" s="79">
        <f>'Тулуз-Пьерон'!D18</f>
        <v>43339</v>
      </c>
      <c r="E10" s="166" t="str">
        <f>'Тулуз-Пьерон'!E18</f>
        <v xml:space="preserve">8 лет 4 мес. </v>
      </c>
      <c r="F10" s="162">
        <v>4</v>
      </c>
      <c r="G10" s="82">
        <v>5</v>
      </c>
      <c r="H10" s="82">
        <v>1</v>
      </c>
      <c r="I10" s="82">
        <v>2</v>
      </c>
      <c r="J10" s="82">
        <v>6</v>
      </c>
      <c r="K10" s="82">
        <v>3</v>
      </c>
      <c r="L10" s="82">
        <v>4</v>
      </c>
      <c r="M10" s="82">
        <v>1</v>
      </c>
      <c r="N10" s="82">
        <v>2</v>
      </c>
      <c r="O10" s="82">
        <v>4</v>
      </c>
      <c r="P10" s="82">
        <v>3</v>
      </c>
      <c r="Q10" s="98">
        <v>6</v>
      </c>
      <c r="R10" s="169">
        <v>2</v>
      </c>
      <c r="S10" s="83">
        <v>3</v>
      </c>
      <c r="T10" s="83">
        <v>2</v>
      </c>
      <c r="U10" s="83">
        <v>4</v>
      </c>
      <c r="V10" s="83">
        <v>4</v>
      </c>
      <c r="W10" s="83">
        <v>4</v>
      </c>
      <c r="X10" s="83">
        <v>3</v>
      </c>
      <c r="Y10" s="83">
        <v>4</v>
      </c>
      <c r="Z10" s="83">
        <v>1</v>
      </c>
      <c r="AA10" s="83">
        <v>4</v>
      </c>
      <c r="AB10" s="83">
        <v>2</v>
      </c>
      <c r="AC10" s="94">
        <v>6</v>
      </c>
      <c r="AD10" s="102">
        <f t="shared" si="0"/>
        <v>6</v>
      </c>
      <c r="AE10" s="105">
        <f t="shared" si="1"/>
        <v>1</v>
      </c>
    </row>
    <row r="11" spans="1:53" x14ac:dyDescent="0.25">
      <c r="A11" s="91">
        <f>'Тулуз-Пьерон'!A19</f>
        <v>5</v>
      </c>
      <c r="B11" s="174" t="str">
        <f>'Тулуз-Пьерон'!B19</f>
        <v>ФАМИЛИЯ ИМЯ 5</v>
      </c>
      <c r="C11" s="79">
        <f>'Тулуз-Пьерон'!C19</f>
        <v>40133</v>
      </c>
      <c r="D11" s="79">
        <f>'Тулуз-Пьерон'!D19</f>
        <v>43339</v>
      </c>
      <c r="E11" s="166" t="str">
        <f>'Тулуз-Пьерон'!E19</f>
        <v xml:space="preserve">8 лет 9 мес. </v>
      </c>
      <c r="F11" s="162">
        <v>4</v>
      </c>
      <c r="G11" s="82">
        <v>5</v>
      </c>
      <c r="H11" s="82">
        <v>1</v>
      </c>
      <c r="I11" s="82">
        <v>2</v>
      </c>
      <c r="J11" s="82">
        <v>6</v>
      </c>
      <c r="K11" s="82">
        <v>3</v>
      </c>
      <c r="L11" s="82">
        <v>6</v>
      </c>
      <c r="M11" s="82">
        <v>2</v>
      </c>
      <c r="N11" s="82">
        <v>1</v>
      </c>
      <c r="O11" s="82">
        <v>3</v>
      </c>
      <c r="P11" s="82">
        <v>5</v>
      </c>
      <c r="Q11" s="98">
        <v>5</v>
      </c>
      <c r="R11" s="169">
        <v>2</v>
      </c>
      <c r="S11" s="83">
        <v>6</v>
      </c>
      <c r="T11" s="83">
        <v>1</v>
      </c>
      <c r="U11" s="83">
        <v>2</v>
      </c>
      <c r="V11" s="83">
        <v>1</v>
      </c>
      <c r="W11" s="83">
        <v>3</v>
      </c>
      <c r="X11" s="83">
        <v>5</v>
      </c>
      <c r="Y11" s="83">
        <v>6</v>
      </c>
      <c r="Z11" s="83">
        <v>4</v>
      </c>
      <c r="AA11" s="83">
        <v>3</v>
      </c>
      <c r="AB11" s="83">
        <v>4</v>
      </c>
      <c r="AC11" s="94">
        <v>5</v>
      </c>
      <c r="AD11" s="102">
        <f t="shared" si="0"/>
        <v>11</v>
      </c>
      <c r="AE11" s="105">
        <f t="shared" si="1"/>
        <v>12</v>
      </c>
    </row>
    <row r="12" spans="1:53" x14ac:dyDescent="0.25">
      <c r="A12" s="91">
        <f>'Тулуз-Пьерон'!A20</f>
        <v>6</v>
      </c>
      <c r="B12" s="174" t="str">
        <f>'Тулуз-Пьерон'!B20</f>
        <v>ФАМИЛИЯ ИМЯ 6</v>
      </c>
      <c r="C12" s="79">
        <f>'Тулуз-Пьерон'!C20</f>
        <v>39864</v>
      </c>
      <c r="D12" s="79">
        <f>'Тулуз-Пьерон'!D20</f>
        <v>43356</v>
      </c>
      <c r="E12" s="166" t="str">
        <f>'Тулуз-Пьерон'!E20</f>
        <v xml:space="preserve">9 лет 6 мес. </v>
      </c>
      <c r="F12" s="162">
        <v>4</v>
      </c>
      <c r="G12" s="82">
        <v>5</v>
      </c>
      <c r="H12" s="82">
        <v>1</v>
      </c>
      <c r="I12" s="82">
        <v>2</v>
      </c>
      <c r="J12" s="82">
        <v>6</v>
      </c>
      <c r="K12" s="82">
        <v>2</v>
      </c>
      <c r="L12" s="82">
        <v>6</v>
      </c>
      <c r="M12" s="82">
        <v>1</v>
      </c>
      <c r="N12" s="82">
        <v>1</v>
      </c>
      <c r="O12" s="82">
        <v>2</v>
      </c>
      <c r="P12" s="82">
        <v>4</v>
      </c>
      <c r="Q12" s="98">
        <v>5</v>
      </c>
      <c r="R12" s="169">
        <v>2</v>
      </c>
      <c r="S12" s="83">
        <v>6</v>
      </c>
      <c r="T12" s="83">
        <v>1</v>
      </c>
      <c r="U12" s="83">
        <v>2</v>
      </c>
      <c r="V12" s="83">
        <v>1</v>
      </c>
      <c r="W12" s="83">
        <v>3</v>
      </c>
      <c r="X12" s="83">
        <v>5</v>
      </c>
      <c r="Y12" s="83">
        <v>4</v>
      </c>
      <c r="Z12" s="83">
        <v>1</v>
      </c>
      <c r="AA12" s="83">
        <v>3</v>
      </c>
      <c r="AB12" s="83">
        <v>2</v>
      </c>
      <c r="AC12" s="94">
        <v>3</v>
      </c>
      <c r="AD12" s="102">
        <f t="shared" si="0"/>
        <v>9</v>
      </c>
      <c r="AE12" s="105">
        <f t="shared" si="1"/>
        <v>8</v>
      </c>
    </row>
    <row r="13" spans="1:53" x14ac:dyDescent="0.25">
      <c r="A13" s="91">
        <f>'Тулуз-Пьерон'!A21</f>
        <v>7</v>
      </c>
      <c r="B13" s="174" t="str">
        <f>'Тулуз-Пьерон'!B21</f>
        <v>ФАМИЛИЯ ИМЯ 7</v>
      </c>
      <c r="C13" s="79">
        <f>'Тулуз-Пьерон'!C21</f>
        <v>39426</v>
      </c>
      <c r="D13" s="79">
        <f>'Тулуз-Пьерон'!D21</f>
        <v>43374</v>
      </c>
      <c r="E13" s="166" t="str">
        <f>'Тулуз-Пьерон'!E21</f>
        <v xml:space="preserve">10 лет 9 мес. </v>
      </c>
      <c r="F13" s="162">
        <v>4</v>
      </c>
      <c r="G13" s="82">
        <v>5</v>
      </c>
      <c r="H13" s="82">
        <v>1</v>
      </c>
      <c r="I13" s="82">
        <v>2</v>
      </c>
      <c r="J13" s="82">
        <v>6</v>
      </c>
      <c r="K13" s="82">
        <v>3</v>
      </c>
      <c r="L13" s="82">
        <v>6</v>
      </c>
      <c r="M13" s="82">
        <v>2</v>
      </c>
      <c r="N13" s="82">
        <v>1</v>
      </c>
      <c r="O13" s="82">
        <v>3</v>
      </c>
      <c r="P13" s="82">
        <v>4</v>
      </c>
      <c r="Q13" s="98">
        <v>6</v>
      </c>
      <c r="R13" s="169">
        <v>2</v>
      </c>
      <c r="S13" s="83">
        <v>6</v>
      </c>
      <c r="T13" s="83">
        <v>1</v>
      </c>
      <c r="U13" s="83">
        <v>2</v>
      </c>
      <c r="V13" s="83">
        <v>1</v>
      </c>
      <c r="W13" s="83">
        <v>4</v>
      </c>
      <c r="X13" s="83">
        <v>5</v>
      </c>
      <c r="Y13" s="83">
        <v>5</v>
      </c>
      <c r="Z13" s="83">
        <v>1</v>
      </c>
      <c r="AA13" s="83">
        <v>1</v>
      </c>
      <c r="AB13" s="83">
        <v>3</v>
      </c>
      <c r="AC13" s="94">
        <v>2</v>
      </c>
      <c r="AD13" s="102">
        <f t="shared" si="0"/>
        <v>11</v>
      </c>
      <c r="AE13" s="105">
        <f t="shared" si="1"/>
        <v>6</v>
      </c>
    </row>
    <row r="14" spans="1:53" x14ac:dyDescent="0.25">
      <c r="A14" s="91">
        <f>'Тулуз-Пьерон'!A22</f>
        <v>8</v>
      </c>
      <c r="B14" s="174" t="str">
        <f>'Тулуз-Пьерон'!B22</f>
        <v>ФАМИЛИЯ ИМЯ 8</v>
      </c>
      <c r="C14" s="79">
        <f>'Тулуз-Пьерон'!C22</f>
        <v>40413</v>
      </c>
      <c r="D14" s="79">
        <f>'Тулуз-Пьерон'!D22</f>
        <v>43404</v>
      </c>
      <c r="E14" s="166" t="str">
        <f>'Тулуз-Пьерон'!E22</f>
        <v xml:space="preserve">8 лет 2 мес. </v>
      </c>
      <c r="F14" s="162">
        <v>4</v>
      </c>
      <c r="G14" s="82">
        <v>5</v>
      </c>
      <c r="H14" s="82">
        <v>1</v>
      </c>
      <c r="I14" s="82">
        <v>2</v>
      </c>
      <c r="J14" s="82">
        <v>4</v>
      </c>
      <c r="K14" s="82">
        <v>3</v>
      </c>
      <c r="L14" s="82">
        <v>2</v>
      </c>
      <c r="M14" s="82">
        <v>2</v>
      </c>
      <c r="N14" s="82">
        <v>1</v>
      </c>
      <c r="O14" s="82">
        <v>3</v>
      </c>
      <c r="P14" s="82">
        <v>4</v>
      </c>
      <c r="Q14" s="98">
        <v>6</v>
      </c>
      <c r="R14" s="169">
        <v>2</v>
      </c>
      <c r="S14" s="83">
        <v>6</v>
      </c>
      <c r="T14" s="83">
        <v>1</v>
      </c>
      <c r="U14" s="83">
        <v>4</v>
      </c>
      <c r="V14" s="83">
        <v>1</v>
      </c>
      <c r="W14" s="83">
        <v>3</v>
      </c>
      <c r="X14" s="83">
        <v>5</v>
      </c>
      <c r="Y14" s="83">
        <v>4</v>
      </c>
      <c r="Z14" s="83">
        <v>5</v>
      </c>
      <c r="AA14" s="83">
        <v>2</v>
      </c>
      <c r="AB14" s="83">
        <v>2</v>
      </c>
      <c r="AC14" s="94">
        <v>3</v>
      </c>
      <c r="AD14" s="102">
        <f t="shared" si="0"/>
        <v>9</v>
      </c>
      <c r="AE14" s="105">
        <f t="shared" si="1"/>
        <v>6</v>
      </c>
    </row>
    <row r="15" spans="1:53" x14ac:dyDescent="0.25">
      <c r="A15" s="91">
        <f>'Тулуз-Пьерон'!A23</f>
        <v>9</v>
      </c>
      <c r="B15" s="174" t="str">
        <f>'Тулуз-Пьерон'!B23</f>
        <v>ФАМИЛИЯ ИМЯ 9</v>
      </c>
      <c r="C15" s="79">
        <f>'Тулуз-Пьерон'!C23</f>
        <v>40584</v>
      </c>
      <c r="D15" s="79">
        <f>'Тулуз-Пьерон'!D23</f>
        <v>43480</v>
      </c>
      <c r="E15" s="166" t="str">
        <f>'Тулуз-Пьерон'!E23</f>
        <v xml:space="preserve">7 лет 11 мес. </v>
      </c>
      <c r="F15" s="162">
        <v>4</v>
      </c>
      <c r="G15" s="82">
        <v>5</v>
      </c>
      <c r="H15" s="82">
        <v>1</v>
      </c>
      <c r="I15" s="82">
        <v>2</v>
      </c>
      <c r="J15" s="82">
        <v>6</v>
      </c>
      <c r="K15" s="82">
        <v>3</v>
      </c>
      <c r="L15" s="82">
        <v>4</v>
      </c>
      <c r="M15" s="82">
        <v>2</v>
      </c>
      <c r="N15" s="82">
        <v>5</v>
      </c>
      <c r="O15" s="82">
        <v>3</v>
      </c>
      <c r="P15" s="82">
        <v>2</v>
      </c>
      <c r="Q15" s="98">
        <v>4</v>
      </c>
      <c r="R15" s="169">
        <v>2</v>
      </c>
      <c r="S15" s="83">
        <v>6</v>
      </c>
      <c r="T15" s="83">
        <v>1</v>
      </c>
      <c r="U15" s="83">
        <v>2</v>
      </c>
      <c r="V15" s="83">
        <v>1</v>
      </c>
      <c r="W15" s="83">
        <v>4</v>
      </c>
      <c r="X15" s="83">
        <v>2</v>
      </c>
      <c r="Y15" s="83">
        <v>5</v>
      </c>
      <c r="Z15" s="83">
        <v>1</v>
      </c>
      <c r="AA15" s="83">
        <v>2</v>
      </c>
      <c r="AB15" s="83">
        <v>3</v>
      </c>
      <c r="AC15" s="94">
        <v>3</v>
      </c>
      <c r="AD15" s="102">
        <f t="shared" si="0"/>
        <v>8</v>
      </c>
      <c r="AE15" s="105">
        <f t="shared" si="1"/>
        <v>5</v>
      </c>
    </row>
    <row r="16" spans="1:53" x14ac:dyDescent="0.25">
      <c r="A16" s="91">
        <f>'Тулуз-Пьерон'!A24</f>
        <v>10</v>
      </c>
      <c r="B16" s="174" t="str">
        <f>'Тулуз-Пьерон'!B24</f>
        <v>ФАМИЛИЯ ИМЯ 10</v>
      </c>
      <c r="C16" s="79">
        <f>'Тулуз-Пьерон'!C24</f>
        <v>41388</v>
      </c>
      <c r="D16" s="79">
        <f>'Тулуз-Пьерон'!D24</f>
        <v>43493</v>
      </c>
      <c r="E16" s="166" t="str">
        <f>'Тулуз-Пьерон'!E24</f>
        <v xml:space="preserve">5 лет 9 мес. </v>
      </c>
      <c r="F16" s="162">
        <v>4</v>
      </c>
      <c r="G16" s="82">
        <v>5</v>
      </c>
      <c r="H16" s="82">
        <v>1</v>
      </c>
      <c r="I16" s="82">
        <v>2</v>
      </c>
      <c r="J16" s="82">
        <v>6</v>
      </c>
      <c r="K16" s="82">
        <v>3</v>
      </c>
      <c r="L16" s="82">
        <v>5</v>
      </c>
      <c r="M16" s="82">
        <v>6</v>
      </c>
      <c r="N16" s="82">
        <v>1</v>
      </c>
      <c r="O16" s="82">
        <v>3</v>
      </c>
      <c r="P16" s="82">
        <v>5</v>
      </c>
      <c r="Q16" s="98">
        <v>3</v>
      </c>
      <c r="R16" s="169">
        <v>2</v>
      </c>
      <c r="S16" s="83">
        <v>6</v>
      </c>
      <c r="T16" s="83">
        <v>5</v>
      </c>
      <c r="U16" s="83">
        <v>6</v>
      </c>
      <c r="V16" s="83">
        <v>5</v>
      </c>
      <c r="W16" s="83">
        <v>4</v>
      </c>
      <c r="X16" s="83">
        <v>1</v>
      </c>
      <c r="Y16" s="83">
        <v>2</v>
      </c>
      <c r="Z16" s="83">
        <v>4</v>
      </c>
      <c r="AA16" s="83">
        <v>3</v>
      </c>
      <c r="AB16" s="83">
        <v>4</v>
      </c>
      <c r="AC16" s="94">
        <v>6</v>
      </c>
      <c r="AD16" s="102">
        <f t="shared" si="0"/>
        <v>8</v>
      </c>
      <c r="AE16" s="105">
        <f t="shared" si="1"/>
        <v>5</v>
      </c>
    </row>
    <row r="17" spans="1:31" x14ac:dyDescent="0.25">
      <c r="A17" s="91">
        <f>'Тулуз-Пьерон'!A25</f>
        <v>11</v>
      </c>
      <c r="B17" s="174" t="str">
        <f>'Тулуз-Пьерон'!B25</f>
        <v>ФАМИЛИЯ ИМЯ 11</v>
      </c>
      <c r="C17" s="79">
        <f>'Тулуз-Пьерон'!C25</f>
        <v>40711</v>
      </c>
      <c r="D17" s="79">
        <f>'Тулуз-Пьерон'!D25</f>
        <v>43503</v>
      </c>
      <c r="E17" s="166" t="str">
        <f>'Тулуз-Пьерон'!E25</f>
        <v xml:space="preserve">7 лет 7 мес. </v>
      </c>
      <c r="F17" s="162">
        <v>4</v>
      </c>
      <c r="G17" s="82">
        <v>5</v>
      </c>
      <c r="H17" s="82">
        <v>1</v>
      </c>
      <c r="I17" s="82">
        <v>2</v>
      </c>
      <c r="J17" s="82">
        <v>6</v>
      </c>
      <c r="K17" s="82">
        <v>3</v>
      </c>
      <c r="L17" s="82">
        <v>4</v>
      </c>
      <c r="M17" s="82">
        <v>2</v>
      </c>
      <c r="N17" s="82">
        <v>2</v>
      </c>
      <c r="O17" s="82">
        <v>3</v>
      </c>
      <c r="P17" s="82">
        <v>1</v>
      </c>
      <c r="Q17" s="98">
        <v>6</v>
      </c>
      <c r="R17" s="169">
        <v>2</v>
      </c>
      <c r="S17" s="83">
        <v>3</v>
      </c>
      <c r="T17" s="83">
        <v>2</v>
      </c>
      <c r="U17" s="83">
        <v>4</v>
      </c>
      <c r="V17" s="83">
        <v>4</v>
      </c>
      <c r="W17" s="83">
        <v>4</v>
      </c>
      <c r="X17" s="83">
        <v>3</v>
      </c>
      <c r="Y17" s="83">
        <v>4</v>
      </c>
      <c r="Z17" s="83">
        <v>1</v>
      </c>
      <c r="AA17" s="83">
        <v>4</v>
      </c>
      <c r="AB17" s="83">
        <v>2</v>
      </c>
      <c r="AC17" s="94">
        <v>6</v>
      </c>
      <c r="AD17" s="102">
        <f t="shared" si="0"/>
        <v>8</v>
      </c>
      <c r="AE17" s="105">
        <f t="shared" si="1"/>
        <v>1</v>
      </c>
    </row>
    <row r="18" spans="1:31" x14ac:dyDescent="0.25">
      <c r="A18" s="91">
        <f>'Тулуз-Пьерон'!A26</f>
        <v>12</v>
      </c>
      <c r="B18" s="174" t="str">
        <f>'Тулуз-Пьерон'!B26</f>
        <v>ФАМИЛИЯ ИМЯ 12</v>
      </c>
      <c r="C18" s="79">
        <f>'Тулуз-Пьерон'!C26</f>
        <v>40757</v>
      </c>
      <c r="D18" s="79">
        <f>'Тулуз-Пьерон'!D26</f>
        <v>43504</v>
      </c>
      <c r="E18" s="166" t="str">
        <f>'Тулуз-Пьерон'!E26</f>
        <v xml:space="preserve">7 лет 6 мес. </v>
      </c>
      <c r="F18" s="162">
        <v>4</v>
      </c>
      <c r="G18" s="82">
        <v>5</v>
      </c>
      <c r="H18" s="82">
        <v>1</v>
      </c>
      <c r="I18" s="82">
        <v>2</v>
      </c>
      <c r="J18" s="82">
        <v>6</v>
      </c>
      <c r="K18" s="82">
        <v>3</v>
      </c>
      <c r="L18" s="82">
        <v>6</v>
      </c>
      <c r="M18" s="82">
        <v>2</v>
      </c>
      <c r="N18" s="82">
        <v>5</v>
      </c>
      <c r="O18" s="82">
        <v>3</v>
      </c>
      <c r="P18" s="82">
        <v>2</v>
      </c>
      <c r="Q18" s="98">
        <v>6</v>
      </c>
      <c r="R18" s="169">
        <v>2</v>
      </c>
      <c r="S18" s="83">
        <v>6</v>
      </c>
      <c r="T18" s="83">
        <v>1</v>
      </c>
      <c r="U18" s="83">
        <v>2</v>
      </c>
      <c r="V18" s="83">
        <v>1</v>
      </c>
      <c r="W18" s="83">
        <v>3</v>
      </c>
      <c r="X18" s="83">
        <v>1</v>
      </c>
      <c r="Y18" s="83">
        <v>4</v>
      </c>
      <c r="Z18" s="83">
        <v>5</v>
      </c>
      <c r="AA18" s="83">
        <v>2</v>
      </c>
      <c r="AB18" s="83">
        <v>2</v>
      </c>
      <c r="AC18" s="94">
        <v>3</v>
      </c>
      <c r="AD18" s="102">
        <f t="shared" si="0"/>
        <v>9</v>
      </c>
      <c r="AE18" s="105">
        <f t="shared" si="1"/>
        <v>6</v>
      </c>
    </row>
    <row r="19" spans="1:31" x14ac:dyDescent="0.25">
      <c r="A19" s="91">
        <f>'Тулуз-Пьерон'!A27</f>
        <v>13</v>
      </c>
      <c r="B19" s="174" t="str">
        <f>'Тулуз-Пьерон'!B27</f>
        <v>ФАМИЛИЯ ИМЯ 13</v>
      </c>
      <c r="C19" s="79">
        <f>'Тулуз-Пьерон'!C27</f>
        <v>41362</v>
      </c>
      <c r="D19" s="79">
        <f>'Тулуз-Пьерон'!D27</f>
        <v>43522</v>
      </c>
      <c r="E19" s="166" t="str">
        <f>'Тулуз-Пьерон'!E27</f>
        <v xml:space="preserve">5 лет 10 мес. </v>
      </c>
      <c r="F19" s="162">
        <v>4</v>
      </c>
      <c r="G19" s="82">
        <v>5</v>
      </c>
      <c r="H19" s="82">
        <v>1</v>
      </c>
      <c r="I19" s="82">
        <v>2</v>
      </c>
      <c r="J19" s="82">
        <v>4</v>
      </c>
      <c r="K19" s="82">
        <v>3</v>
      </c>
      <c r="L19" s="82">
        <v>6</v>
      </c>
      <c r="M19" s="82">
        <v>6</v>
      </c>
      <c r="N19" s="82">
        <v>5</v>
      </c>
      <c r="O19" s="82">
        <v>3</v>
      </c>
      <c r="P19" s="82">
        <v>2</v>
      </c>
      <c r="Q19" s="98">
        <v>6</v>
      </c>
      <c r="R19" s="169">
        <v>2</v>
      </c>
      <c r="S19" s="83">
        <v>6</v>
      </c>
      <c r="T19" s="83">
        <v>1</v>
      </c>
      <c r="U19" s="83">
        <v>4</v>
      </c>
      <c r="V19" s="83">
        <v>5</v>
      </c>
      <c r="W19" s="83">
        <v>2</v>
      </c>
      <c r="X19" s="83">
        <v>5</v>
      </c>
      <c r="Y19" s="83">
        <v>4</v>
      </c>
      <c r="Z19" s="83">
        <v>5</v>
      </c>
      <c r="AA19" s="83">
        <v>2</v>
      </c>
      <c r="AB19" s="83">
        <v>2</v>
      </c>
      <c r="AC19" s="94">
        <v>3</v>
      </c>
      <c r="AD19" s="102">
        <f t="shared" si="0"/>
        <v>7</v>
      </c>
      <c r="AE19" s="105">
        <f t="shared" si="1"/>
        <v>4</v>
      </c>
    </row>
    <row r="20" spans="1:31" x14ac:dyDescent="0.25">
      <c r="A20" s="91">
        <f>'Тулуз-Пьерон'!A28</f>
        <v>14</v>
      </c>
      <c r="B20" s="174" t="str">
        <f>'Тулуз-Пьерон'!B28</f>
        <v>ФАМИЛИЯ ИМЯ 14</v>
      </c>
      <c r="C20" s="79">
        <f>'Тулуз-Пьерон'!C28</f>
        <v>40754</v>
      </c>
      <c r="D20" s="79">
        <f>'Тулуз-Пьерон'!D28</f>
        <v>43524</v>
      </c>
      <c r="E20" s="166" t="str">
        <f>'Тулуз-Пьерон'!E28</f>
        <v xml:space="preserve">7 лет 6 мес. </v>
      </c>
      <c r="F20" s="162">
        <v>4</v>
      </c>
      <c r="G20" s="82">
        <v>5</v>
      </c>
      <c r="H20" s="82">
        <v>1</v>
      </c>
      <c r="I20" s="82">
        <v>2</v>
      </c>
      <c r="J20" s="82">
        <v>6</v>
      </c>
      <c r="K20" s="82">
        <v>3</v>
      </c>
      <c r="L20" s="82">
        <v>4</v>
      </c>
      <c r="M20" s="82">
        <v>2</v>
      </c>
      <c r="N20" s="82">
        <v>1</v>
      </c>
      <c r="O20" s="82">
        <v>3</v>
      </c>
      <c r="P20" s="82">
        <v>2</v>
      </c>
      <c r="Q20" s="98">
        <v>3</v>
      </c>
      <c r="R20" s="169">
        <v>2</v>
      </c>
      <c r="S20" s="83">
        <v>6</v>
      </c>
      <c r="T20" s="83">
        <v>1</v>
      </c>
      <c r="U20" s="83">
        <v>2</v>
      </c>
      <c r="V20" s="83">
        <v>2</v>
      </c>
      <c r="W20" s="83">
        <v>5</v>
      </c>
      <c r="X20" s="83">
        <v>2</v>
      </c>
      <c r="Y20" s="83">
        <v>2</v>
      </c>
      <c r="Z20" s="83">
        <v>1</v>
      </c>
      <c r="AA20" s="83">
        <v>1</v>
      </c>
      <c r="AB20" s="83">
        <v>1</v>
      </c>
      <c r="AC20" s="94">
        <v>2</v>
      </c>
      <c r="AD20" s="102">
        <f t="shared" si="0"/>
        <v>9</v>
      </c>
      <c r="AE20" s="105">
        <f t="shared" si="1"/>
        <v>4</v>
      </c>
    </row>
    <row r="21" spans="1:31" x14ac:dyDescent="0.25">
      <c r="A21" s="91">
        <f>'Тулуз-Пьерон'!A29</f>
        <v>15</v>
      </c>
      <c r="B21" s="174" t="str">
        <f>'Тулуз-Пьерон'!B29</f>
        <v>ФАМИЛИЯ ИМЯ 15</v>
      </c>
      <c r="C21" s="79">
        <f>'Тулуз-Пьерон'!C29</f>
        <v>41338</v>
      </c>
      <c r="D21" s="79">
        <f>'Тулуз-Пьерон'!D29</f>
        <v>43559</v>
      </c>
      <c r="E21" s="166" t="str">
        <f>'Тулуз-Пьерон'!E29</f>
        <v xml:space="preserve">6 лет 0 мес. </v>
      </c>
      <c r="F21" s="162">
        <v>4</v>
      </c>
      <c r="G21" s="82">
        <v>5</v>
      </c>
      <c r="H21" s="82">
        <v>1</v>
      </c>
      <c r="I21" s="82">
        <v>2</v>
      </c>
      <c r="J21" s="82">
        <v>6</v>
      </c>
      <c r="K21" s="82">
        <v>3</v>
      </c>
      <c r="L21" s="82">
        <v>4</v>
      </c>
      <c r="M21" s="82">
        <v>2</v>
      </c>
      <c r="N21" s="82">
        <v>6</v>
      </c>
      <c r="O21" s="82">
        <v>3</v>
      </c>
      <c r="P21" s="82">
        <v>5</v>
      </c>
      <c r="Q21" s="98">
        <v>1</v>
      </c>
      <c r="R21" s="169">
        <v>2</v>
      </c>
      <c r="S21" s="83">
        <v>6</v>
      </c>
      <c r="T21" s="83">
        <v>1</v>
      </c>
      <c r="U21" s="83">
        <v>2</v>
      </c>
      <c r="V21" s="83">
        <v>1</v>
      </c>
      <c r="W21" s="83">
        <v>3</v>
      </c>
      <c r="X21" s="83">
        <v>1</v>
      </c>
      <c r="Y21" s="83">
        <v>4</v>
      </c>
      <c r="Z21" s="83">
        <v>5</v>
      </c>
      <c r="AA21" s="83">
        <v>2</v>
      </c>
      <c r="AB21" s="83">
        <v>2</v>
      </c>
      <c r="AC21" s="94">
        <v>3</v>
      </c>
      <c r="AD21" s="102">
        <f t="shared" si="0"/>
        <v>8</v>
      </c>
      <c r="AE21" s="105">
        <f t="shared" si="1"/>
        <v>6</v>
      </c>
    </row>
    <row r="22" spans="1:31" x14ac:dyDescent="0.25">
      <c r="A22" s="91">
        <f>'Тулуз-Пьерон'!A30</f>
        <v>16</v>
      </c>
      <c r="B22" s="174" t="str">
        <f>'Тулуз-Пьерон'!B30</f>
        <v>ФАМИЛИЯ ИМЯ 16</v>
      </c>
      <c r="C22" s="79">
        <f>'Тулуз-Пьерон'!C30</f>
        <v>41373</v>
      </c>
      <c r="D22" s="79">
        <f>'Тулуз-Пьерон'!D30</f>
        <v>43564</v>
      </c>
      <c r="E22" s="166" t="str">
        <f>'Тулуз-Пьерон'!E30</f>
        <v xml:space="preserve">6 лет 0 мес. </v>
      </c>
      <c r="F22" s="162">
        <v>4</v>
      </c>
      <c r="G22" s="82">
        <v>5</v>
      </c>
      <c r="H22" s="82">
        <v>1</v>
      </c>
      <c r="I22" s="82">
        <v>2</v>
      </c>
      <c r="J22" s="82">
        <v>6</v>
      </c>
      <c r="K22" s="82">
        <v>3</v>
      </c>
      <c r="L22" s="82">
        <v>6</v>
      </c>
      <c r="M22" s="82">
        <v>2</v>
      </c>
      <c r="N22" s="82">
        <v>1</v>
      </c>
      <c r="O22" s="82">
        <v>3</v>
      </c>
      <c r="P22" s="82">
        <v>5</v>
      </c>
      <c r="Q22" s="98">
        <v>6</v>
      </c>
      <c r="R22" s="169">
        <v>2</v>
      </c>
      <c r="S22" s="83">
        <v>6</v>
      </c>
      <c r="T22" s="83">
        <v>1</v>
      </c>
      <c r="U22" s="83">
        <v>2</v>
      </c>
      <c r="V22" s="83">
        <v>5</v>
      </c>
      <c r="W22" s="83">
        <v>3</v>
      </c>
      <c r="X22" s="83">
        <v>5</v>
      </c>
      <c r="Y22" s="83">
        <v>6</v>
      </c>
      <c r="Z22" s="83">
        <v>4</v>
      </c>
      <c r="AA22" s="83">
        <v>3</v>
      </c>
      <c r="AB22" s="83">
        <v>4</v>
      </c>
      <c r="AC22" s="94">
        <v>3</v>
      </c>
      <c r="AD22" s="102">
        <f t="shared" si="0"/>
        <v>10</v>
      </c>
      <c r="AE22" s="105">
        <f t="shared" si="1"/>
        <v>10</v>
      </c>
    </row>
    <row r="23" spans="1:31" x14ac:dyDescent="0.25">
      <c r="A23" s="91">
        <f>'Тулуз-Пьерон'!A31</f>
        <v>17</v>
      </c>
      <c r="B23" s="174" t="str">
        <f>'Тулуз-Пьерон'!B31</f>
        <v>ФАМИЛИЯ ИМЯ 17</v>
      </c>
      <c r="C23" s="79">
        <f>'Тулуз-Пьерон'!C31</f>
        <v>40461</v>
      </c>
      <c r="D23" s="79">
        <f>'Тулуз-Пьерон'!D31</f>
        <v>43566</v>
      </c>
      <c r="E23" s="166" t="str">
        <f>'Тулуз-Пьерон'!E31</f>
        <v xml:space="preserve">8 лет 6 мес. </v>
      </c>
      <c r="F23" s="162">
        <v>4</v>
      </c>
      <c r="G23" s="82">
        <v>5</v>
      </c>
      <c r="H23" s="82">
        <v>1</v>
      </c>
      <c r="I23" s="82">
        <v>2</v>
      </c>
      <c r="J23" s="82">
        <v>6</v>
      </c>
      <c r="K23" s="82">
        <v>2</v>
      </c>
      <c r="L23" s="82">
        <v>2</v>
      </c>
      <c r="M23" s="82">
        <v>2</v>
      </c>
      <c r="N23" s="82">
        <v>6</v>
      </c>
      <c r="O23" s="82">
        <v>3</v>
      </c>
      <c r="P23" s="82">
        <v>2</v>
      </c>
      <c r="Q23" s="98">
        <v>3</v>
      </c>
      <c r="R23" s="169">
        <v>2</v>
      </c>
      <c r="S23" s="83">
        <v>2</v>
      </c>
      <c r="T23" s="83">
        <v>1</v>
      </c>
      <c r="U23" s="83">
        <v>2</v>
      </c>
      <c r="V23" s="83">
        <v>3</v>
      </c>
      <c r="W23" s="83">
        <v>1</v>
      </c>
      <c r="X23" s="83">
        <v>1</v>
      </c>
      <c r="Y23" s="83">
        <v>2</v>
      </c>
      <c r="Z23" s="83">
        <v>6</v>
      </c>
      <c r="AA23" s="83">
        <v>5</v>
      </c>
      <c r="AB23" s="83">
        <v>2</v>
      </c>
      <c r="AC23" s="94">
        <v>1</v>
      </c>
      <c r="AD23" s="102">
        <f t="shared" si="0"/>
        <v>7</v>
      </c>
      <c r="AE23" s="105">
        <f t="shared" si="1"/>
        <v>3</v>
      </c>
    </row>
    <row r="24" spans="1:31" x14ac:dyDescent="0.25">
      <c r="A24" s="91">
        <f>'Тулуз-Пьерон'!A32</f>
        <v>18</v>
      </c>
      <c r="B24" s="174" t="str">
        <f>'Тулуз-Пьерон'!B32</f>
        <v>ФАМИЛИЯ ИМЯ 18</v>
      </c>
      <c r="C24" s="79">
        <f>'Тулуз-Пьерон'!C32</f>
        <v>41368</v>
      </c>
      <c r="D24" s="79">
        <f>'Тулуз-Пьерон'!D32</f>
        <v>43570</v>
      </c>
      <c r="E24" s="166" t="str">
        <f>'Тулуз-Пьерон'!E32</f>
        <v xml:space="preserve">6 лет 0 мес. </v>
      </c>
      <c r="F24" s="162">
        <v>4</v>
      </c>
      <c r="G24" s="82">
        <v>5</v>
      </c>
      <c r="H24" s="82">
        <v>1</v>
      </c>
      <c r="I24" s="82">
        <v>2</v>
      </c>
      <c r="J24" s="82">
        <v>6</v>
      </c>
      <c r="K24" s="82">
        <v>3</v>
      </c>
      <c r="L24" s="82">
        <v>5</v>
      </c>
      <c r="M24" s="82">
        <v>2</v>
      </c>
      <c r="N24" s="82">
        <v>1</v>
      </c>
      <c r="O24" s="82">
        <v>3</v>
      </c>
      <c r="P24" s="82">
        <v>5</v>
      </c>
      <c r="Q24" s="98">
        <v>1</v>
      </c>
      <c r="R24" s="169">
        <v>2</v>
      </c>
      <c r="S24" s="83">
        <v>6</v>
      </c>
      <c r="T24" s="83">
        <v>1</v>
      </c>
      <c r="U24" s="83">
        <v>4</v>
      </c>
      <c r="V24" s="83">
        <v>5</v>
      </c>
      <c r="W24" s="83">
        <v>6</v>
      </c>
      <c r="X24" s="83">
        <v>5</v>
      </c>
      <c r="Y24" s="83">
        <v>5</v>
      </c>
      <c r="Z24" s="83">
        <v>6</v>
      </c>
      <c r="AA24" s="83">
        <v>2</v>
      </c>
      <c r="AB24" s="83">
        <v>2</v>
      </c>
      <c r="AC24" s="94">
        <v>3</v>
      </c>
      <c r="AD24" s="102">
        <f t="shared" si="0"/>
        <v>9</v>
      </c>
      <c r="AE24" s="105">
        <f t="shared" si="1"/>
        <v>4</v>
      </c>
    </row>
    <row r="25" spans="1:31" x14ac:dyDescent="0.25">
      <c r="A25" s="91">
        <f>'Тулуз-Пьерон'!A33</f>
        <v>19</v>
      </c>
      <c r="B25" s="174" t="str">
        <f>'Тулуз-Пьерон'!B33</f>
        <v>ФАМИЛИЯ ИМЯ 19</v>
      </c>
      <c r="C25" s="79">
        <f>'Тулуз-Пьерон'!C33</f>
        <v>41445</v>
      </c>
      <c r="D25" s="79">
        <f>'Тулуз-Пьерон'!D33</f>
        <v>43573</v>
      </c>
      <c r="E25" s="166" t="str">
        <f>'Тулуз-Пьерон'!E33</f>
        <v xml:space="preserve">5 лет 9 мес. </v>
      </c>
      <c r="F25" s="162">
        <v>4</v>
      </c>
      <c r="G25" s="82">
        <v>5</v>
      </c>
      <c r="H25" s="82">
        <v>1</v>
      </c>
      <c r="I25" s="82">
        <v>2</v>
      </c>
      <c r="J25" s="82">
        <v>6</v>
      </c>
      <c r="K25" s="82">
        <v>3</v>
      </c>
      <c r="L25" s="82">
        <v>6</v>
      </c>
      <c r="M25" s="82">
        <v>6</v>
      </c>
      <c r="N25" s="82">
        <v>1</v>
      </c>
      <c r="O25" s="82">
        <v>2</v>
      </c>
      <c r="P25" s="82">
        <v>1</v>
      </c>
      <c r="Q25" s="98">
        <v>3</v>
      </c>
      <c r="R25" s="169">
        <v>2</v>
      </c>
      <c r="S25" s="83">
        <v>3</v>
      </c>
      <c r="T25" s="83">
        <v>1</v>
      </c>
      <c r="U25" s="83">
        <v>4</v>
      </c>
      <c r="V25" s="83">
        <v>5</v>
      </c>
      <c r="W25" s="83">
        <v>3</v>
      </c>
      <c r="X25" s="83">
        <v>5</v>
      </c>
      <c r="Y25" s="83">
        <v>5</v>
      </c>
      <c r="Z25" s="83">
        <v>5</v>
      </c>
      <c r="AA25" s="83">
        <v>2</v>
      </c>
      <c r="AB25" s="83">
        <v>1</v>
      </c>
      <c r="AC25" s="94">
        <v>3</v>
      </c>
      <c r="AD25" s="102">
        <f t="shared" si="0"/>
        <v>8</v>
      </c>
      <c r="AE25" s="105">
        <f t="shared" si="1"/>
        <v>4</v>
      </c>
    </row>
    <row r="26" spans="1:31" x14ac:dyDescent="0.25">
      <c r="A26" s="91">
        <f>'Тулуз-Пьерон'!A34</f>
        <v>20</v>
      </c>
      <c r="B26" s="174" t="str">
        <f>'Тулуз-Пьерон'!B34</f>
        <v>ФАМИЛИЯ ИМЯ 20</v>
      </c>
      <c r="C26" s="79">
        <f>'Тулуз-Пьерон'!C34</f>
        <v>41335</v>
      </c>
      <c r="D26" s="79">
        <f>'Тулуз-Пьерон'!D34</f>
        <v>43577</v>
      </c>
      <c r="E26" s="166" t="str">
        <f>'Тулуз-Пьерон'!E34</f>
        <v xml:space="preserve">6 лет 1 мес. </v>
      </c>
      <c r="F26" s="162">
        <v>4</v>
      </c>
      <c r="G26" s="82">
        <v>5</v>
      </c>
      <c r="H26" s="82">
        <v>1</v>
      </c>
      <c r="I26" s="82">
        <v>2</v>
      </c>
      <c r="J26" s="82">
        <v>6</v>
      </c>
      <c r="K26" s="82">
        <v>3</v>
      </c>
      <c r="L26" s="82">
        <v>4</v>
      </c>
      <c r="M26" s="82">
        <v>1</v>
      </c>
      <c r="N26" s="82">
        <v>1</v>
      </c>
      <c r="O26" s="82">
        <v>6</v>
      </c>
      <c r="P26" s="82">
        <v>1</v>
      </c>
      <c r="Q26" s="98">
        <v>6</v>
      </c>
      <c r="R26" s="169">
        <v>2</v>
      </c>
      <c r="S26" s="83">
        <v>6</v>
      </c>
      <c r="T26" s="83">
        <v>5</v>
      </c>
      <c r="U26" s="83">
        <v>4</v>
      </c>
      <c r="V26" s="83">
        <v>1</v>
      </c>
      <c r="W26" s="83">
        <v>3</v>
      </c>
      <c r="X26" s="83">
        <v>5</v>
      </c>
      <c r="Y26" s="83">
        <v>5</v>
      </c>
      <c r="Z26" s="83">
        <v>5</v>
      </c>
      <c r="AA26" s="83">
        <v>3</v>
      </c>
      <c r="AB26" s="83">
        <v>4</v>
      </c>
      <c r="AC26" s="94">
        <v>2</v>
      </c>
      <c r="AD26" s="102">
        <f t="shared" si="0"/>
        <v>7</v>
      </c>
      <c r="AE26" s="105">
        <f t="shared" si="1"/>
        <v>7</v>
      </c>
    </row>
    <row r="27" spans="1:31" x14ac:dyDescent="0.25">
      <c r="A27" s="91">
        <f>'Тулуз-Пьерон'!A35</f>
        <v>21</v>
      </c>
      <c r="B27" s="174" t="str">
        <f>'Тулуз-Пьерон'!B35</f>
        <v>ФАМИЛИЯ ИМЯ 21</v>
      </c>
      <c r="C27" s="79">
        <f>'Тулуз-Пьерон'!C35</f>
        <v>41341</v>
      </c>
      <c r="D27" s="79">
        <f>'Тулуз-Пьерон'!D35</f>
        <v>43581</v>
      </c>
      <c r="E27" s="166" t="str">
        <f>'Тулуз-Пьерон'!E35</f>
        <v xml:space="preserve">6 лет 1 мес. </v>
      </c>
      <c r="F27" s="162">
        <v>4</v>
      </c>
      <c r="G27" s="82">
        <v>5</v>
      </c>
      <c r="H27" s="82">
        <v>1</v>
      </c>
      <c r="I27" s="82">
        <v>2</v>
      </c>
      <c r="J27" s="82">
        <v>6</v>
      </c>
      <c r="K27" s="82">
        <v>3</v>
      </c>
      <c r="L27" s="82">
        <v>4</v>
      </c>
      <c r="M27" s="82">
        <v>2</v>
      </c>
      <c r="N27" s="82">
        <v>6</v>
      </c>
      <c r="O27" s="82">
        <v>3</v>
      </c>
      <c r="P27" s="82">
        <v>2</v>
      </c>
      <c r="Q27" s="98">
        <v>6</v>
      </c>
      <c r="R27" s="169">
        <v>2</v>
      </c>
      <c r="S27" s="83">
        <v>6</v>
      </c>
      <c r="T27" s="83">
        <v>1</v>
      </c>
      <c r="U27" s="83">
        <v>2</v>
      </c>
      <c r="V27" s="83">
        <v>1</v>
      </c>
      <c r="W27" s="83">
        <v>4</v>
      </c>
      <c r="X27" s="83">
        <v>5</v>
      </c>
      <c r="Y27" s="83">
        <v>4</v>
      </c>
      <c r="Z27" s="83">
        <v>5</v>
      </c>
      <c r="AA27" s="83">
        <v>2</v>
      </c>
      <c r="AB27" s="83">
        <v>3</v>
      </c>
      <c r="AC27" s="94">
        <v>3</v>
      </c>
      <c r="AD27" s="102">
        <f t="shared" si="0"/>
        <v>8</v>
      </c>
      <c r="AE27" s="105">
        <f t="shared" si="1"/>
        <v>6</v>
      </c>
    </row>
    <row r="28" spans="1:31" x14ac:dyDescent="0.25">
      <c r="A28" s="91">
        <f>'Тулуз-Пьерон'!A36</f>
        <v>22</v>
      </c>
      <c r="B28" s="174" t="str">
        <f>'Тулуз-Пьерон'!B36</f>
        <v>ФАМИЛИЯ ИМЯ 22</v>
      </c>
      <c r="C28" s="79">
        <f>'Тулуз-Пьерон'!C36</f>
        <v>41355</v>
      </c>
      <c r="D28" s="79">
        <f>'Тулуз-Пьерон'!D36</f>
        <v>43602</v>
      </c>
      <c r="E28" s="166" t="str">
        <f>'Тулуз-Пьерон'!E36</f>
        <v xml:space="preserve">6 лет 1 мес. </v>
      </c>
      <c r="F28" s="162">
        <v>4</v>
      </c>
      <c r="G28" s="82">
        <v>5</v>
      </c>
      <c r="H28" s="82">
        <v>1</v>
      </c>
      <c r="I28" s="82">
        <v>2</v>
      </c>
      <c r="J28" s="82">
        <v>3</v>
      </c>
      <c r="K28" s="82">
        <v>3</v>
      </c>
      <c r="L28" s="82">
        <v>4</v>
      </c>
      <c r="M28" s="82">
        <v>6</v>
      </c>
      <c r="N28" s="82">
        <v>1</v>
      </c>
      <c r="O28" s="82">
        <v>5</v>
      </c>
      <c r="P28" s="82">
        <v>5</v>
      </c>
      <c r="Q28" s="98">
        <v>4</v>
      </c>
      <c r="R28" s="169">
        <v>3</v>
      </c>
      <c r="S28" s="83">
        <v>6</v>
      </c>
      <c r="T28" s="83">
        <v>1</v>
      </c>
      <c r="U28" s="83">
        <v>2</v>
      </c>
      <c r="V28" s="83">
        <v>5</v>
      </c>
      <c r="W28" s="83">
        <v>3</v>
      </c>
      <c r="X28" s="83">
        <v>2</v>
      </c>
      <c r="Y28" s="83">
        <v>5</v>
      </c>
      <c r="Z28" s="83">
        <v>1</v>
      </c>
      <c r="AA28" s="83">
        <v>1</v>
      </c>
      <c r="AB28" s="83">
        <v>3</v>
      </c>
      <c r="AC28" s="94">
        <v>2</v>
      </c>
      <c r="AD28" s="102">
        <f t="shared" si="0"/>
        <v>6</v>
      </c>
      <c r="AE28" s="105">
        <f t="shared" si="1"/>
        <v>4</v>
      </c>
    </row>
    <row r="29" spans="1:31" x14ac:dyDescent="0.25">
      <c r="A29" s="91">
        <f>'Тулуз-Пьерон'!A37</f>
        <v>23</v>
      </c>
      <c r="B29" s="174" t="str">
        <f>'Тулуз-Пьерон'!B37</f>
        <v>ФАМИЛИЯ ИМЯ 23</v>
      </c>
      <c r="C29" s="79">
        <f>'Тулуз-Пьерон'!C37</f>
        <v>40630</v>
      </c>
      <c r="D29" s="79">
        <f>'Тулуз-Пьерон'!D37</f>
        <v>43642</v>
      </c>
      <c r="E29" s="166" t="str">
        <f>'Тулуз-Пьерон'!E37</f>
        <v xml:space="preserve">8 лет 2 мес. </v>
      </c>
      <c r="F29" s="162">
        <v>4</v>
      </c>
      <c r="G29" s="82">
        <v>5</v>
      </c>
      <c r="H29" s="82">
        <v>1</v>
      </c>
      <c r="I29" s="82">
        <v>5</v>
      </c>
      <c r="J29" s="82">
        <v>6</v>
      </c>
      <c r="K29" s="82">
        <v>3</v>
      </c>
      <c r="L29" s="82">
        <v>4</v>
      </c>
      <c r="M29" s="82">
        <v>6</v>
      </c>
      <c r="N29" s="82">
        <v>6</v>
      </c>
      <c r="O29" s="82">
        <v>6</v>
      </c>
      <c r="P29" s="82">
        <v>2</v>
      </c>
      <c r="Q29" s="98">
        <v>4</v>
      </c>
      <c r="R29" s="169">
        <v>2</v>
      </c>
      <c r="S29" s="83">
        <v>3</v>
      </c>
      <c r="T29" s="83">
        <v>1</v>
      </c>
      <c r="U29" s="83">
        <v>4</v>
      </c>
      <c r="V29" s="83">
        <v>1</v>
      </c>
      <c r="W29" s="83">
        <v>1</v>
      </c>
      <c r="X29" s="83">
        <v>4</v>
      </c>
      <c r="Y29" s="83">
        <v>5</v>
      </c>
      <c r="Z29" s="83">
        <v>3</v>
      </c>
      <c r="AA29" s="83">
        <v>1</v>
      </c>
      <c r="AB29" s="83">
        <v>1</v>
      </c>
      <c r="AC29" s="94">
        <v>1</v>
      </c>
      <c r="AD29" s="102">
        <f t="shared" si="0"/>
        <v>5</v>
      </c>
      <c r="AE29" s="105">
        <f t="shared" si="1"/>
        <v>3</v>
      </c>
    </row>
    <row r="30" spans="1:31" x14ac:dyDescent="0.25">
      <c r="A30" s="91">
        <f>'Тулуз-Пьерон'!A38</f>
        <v>24</v>
      </c>
      <c r="B30" s="174" t="str">
        <f>'Тулуз-Пьерон'!B38</f>
        <v>ФАМИЛИЯ ИМЯ 24</v>
      </c>
      <c r="C30" s="79">
        <f>'Тулуз-Пьерон'!C38</f>
        <v>41394</v>
      </c>
      <c r="D30" s="79">
        <f>'Тулуз-Пьерон'!D38</f>
        <v>43642</v>
      </c>
      <c r="E30" s="166" t="str">
        <f>'Тулуз-Пьерон'!E38</f>
        <v xml:space="preserve">6 лет 1 мес. </v>
      </c>
      <c r="F30" s="162">
        <v>4</v>
      </c>
      <c r="G30" s="82">
        <v>5</v>
      </c>
      <c r="H30" s="82">
        <v>1</v>
      </c>
      <c r="I30" s="82">
        <v>2</v>
      </c>
      <c r="J30" s="82">
        <v>6</v>
      </c>
      <c r="K30" s="82">
        <v>3</v>
      </c>
      <c r="L30" s="82">
        <v>4</v>
      </c>
      <c r="M30" s="82">
        <v>1</v>
      </c>
      <c r="N30" s="82">
        <v>1</v>
      </c>
      <c r="O30" s="82">
        <v>6</v>
      </c>
      <c r="P30" s="82">
        <v>4</v>
      </c>
      <c r="Q30" s="98">
        <v>6</v>
      </c>
      <c r="R30" s="169">
        <v>2</v>
      </c>
      <c r="S30" s="83">
        <v>6</v>
      </c>
      <c r="T30" s="83">
        <v>1</v>
      </c>
      <c r="U30" s="83">
        <v>2</v>
      </c>
      <c r="V30" s="83">
        <v>1</v>
      </c>
      <c r="W30" s="83">
        <v>6</v>
      </c>
      <c r="X30" s="83">
        <v>3</v>
      </c>
      <c r="Y30" s="83">
        <v>5</v>
      </c>
      <c r="Z30" s="83">
        <v>1</v>
      </c>
      <c r="AA30" s="83">
        <v>3</v>
      </c>
      <c r="AB30" s="83">
        <v>3</v>
      </c>
      <c r="AC30" s="94">
        <v>6</v>
      </c>
      <c r="AD30" s="102">
        <f t="shared" si="0"/>
        <v>8</v>
      </c>
      <c r="AE30" s="105">
        <f t="shared" si="1"/>
        <v>6</v>
      </c>
    </row>
    <row r="31" spans="1:31" x14ac:dyDescent="0.25">
      <c r="A31" s="91">
        <f>'Тулуз-Пьерон'!A39</f>
        <v>25</v>
      </c>
      <c r="B31" s="174" t="str">
        <f>'Тулуз-Пьерон'!B39</f>
        <v>ФАМИЛИЯ ИМЯ 25</v>
      </c>
      <c r="C31" s="79">
        <f>'Тулуз-Пьерон'!C39</f>
        <v>40650</v>
      </c>
      <c r="D31" s="79">
        <f>'Тулуз-Пьерон'!D39</f>
        <v>43649</v>
      </c>
      <c r="E31" s="166" t="str">
        <f>'Тулуз-Пьерон'!E39</f>
        <v xml:space="preserve">8 лет 2 мес. </v>
      </c>
      <c r="F31" s="162">
        <v>4</v>
      </c>
      <c r="G31" s="82">
        <v>5</v>
      </c>
      <c r="H31" s="82">
        <v>1</v>
      </c>
      <c r="I31" s="82">
        <v>2</v>
      </c>
      <c r="J31" s="82">
        <v>6</v>
      </c>
      <c r="K31" s="82">
        <v>3</v>
      </c>
      <c r="L31" s="82">
        <v>6</v>
      </c>
      <c r="M31" s="82">
        <v>1</v>
      </c>
      <c r="N31" s="82">
        <v>1</v>
      </c>
      <c r="O31" s="82">
        <v>3</v>
      </c>
      <c r="P31" s="82">
        <v>2</v>
      </c>
      <c r="Q31" s="98">
        <v>4</v>
      </c>
      <c r="R31" s="169">
        <v>2</v>
      </c>
      <c r="S31" s="83">
        <v>6</v>
      </c>
      <c r="T31" s="83">
        <v>1</v>
      </c>
      <c r="U31" s="83">
        <v>4</v>
      </c>
      <c r="V31" s="83">
        <v>5</v>
      </c>
      <c r="W31" s="83">
        <v>4</v>
      </c>
      <c r="X31" s="83">
        <v>5</v>
      </c>
      <c r="Y31" s="83">
        <v>5</v>
      </c>
      <c r="Z31" s="83">
        <v>1</v>
      </c>
      <c r="AA31" s="83">
        <v>1</v>
      </c>
      <c r="AB31" s="83">
        <v>3</v>
      </c>
      <c r="AC31" s="94">
        <v>2</v>
      </c>
      <c r="AD31" s="102">
        <f t="shared" si="0"/>
        <v>9</v>
      </c>
      <c r="AE31" s="105">
        <f t="shared" si="1"/>
        <v>4</v>
      </c>
    </row>
    <row r="32" spans="1:31" x14ac:dyDescent="0.25">
      <c r="A32" s="91">
        <f>'Тулуз-Пьерон'!A40</f>
        <v>26</v>
      </c>
      <c r="B32" s="174" t="str">
        <f>'Тулуз-Пьерон'!B40</f>
        <v>ФАМИЛИЯ ИМЯ 26</v>
      </c>
      <c r="C32" s="79">
        <f>'Тулуз-Пьерон'!C40</f>
        <v>40718</v>
      </c>
      <c r="D32" s="79">
        <f>'Тулуз-Пьерон'!D40</f>
        <v>43696</v>
      </c>
      <c r="E32" s="166" t="str">
        <f>'Тулуз-Пьерон'!E40</f>
        <v xml:space="preserve">8 лет 1 мес. </v>
      </c>
      <c r="F32" s="162">
        <v>4</v>
      </c>
      <c r="G32" s="82">
        <v>5</v>
      </c>
      <c r="H32" s="82">
        <v>1</v>
      </c>
      <c r="I32" s="82">
        <v>2</v>
      </c>
      <c r="J32" s="82">
        <v>6</v>
      </c>
      <c r="K32" s="82">
        <v>3</v>
      </c>
      <c r="L32" s="82">
        <v>4</v>
      </c>
      <c r="M32" s="82">
        <v>2</v>
      </c>
      <c r="N32" s="82">
        <v>5</v>
      </c>
      <c r="O32" s="82">
        <v>3</v>
      </c>
      <c r="P32" s="82">
        <v>2</v>
      </c>
      <c r="Q32" s="98">
        <v>2</v>
      </c>
      <c r="R32" s="169">
        <v>2</v>
      </c>
      <c r="S32" s="83">
        <v>6</v>
      </c>
      <c r="T32" s="83">
        <v>1</v>
      </c>
      <c r="U32" s="83">
        <v>4</v>
      </c>
      <c r="V32" s="83">
        <v>5</v>
      </c>
      <c r="W32" s="83">
        <v>4</v>
      </c>
      <c r="X32" s="83">
        <v>1</v>
      </c>
      <c r="Y32" s="83">
        <v>4</v>
      </c>
      <c r="Z32" s="83">
        <v>5</v>
      </c>
      <c r="AA32" s="83">
        <v>2</v>
      </c>
      <c r="AB32" s="83">
        <v>2</v>
      </c>
      <c r="AC32" s="94">
        <v>3</v>
      </c>
      <c r="AD32" s="102">
        <f t="shared" si="0"/>
        <v>8</v>
      </c>
      <c r="AE32" s="105">
        <f t="shared" si="1"/>
        <v>3</v>
      </c>
    </row>
    <row r="33" spans="1:31" x14ac:dyDescent="0.25">
      <c r="A33" s="91">
        <f>'Тулуз-Пьерон'!A41</f>
        <v>27</v>
      </c>
      <c r="B33" s="174" t="str">
        <f>'Тулуз-Пьерон'!B41</f>
        <v>ФАМИЛИЯ ИМЯ 27</v>
      </c>
      <c r="C33" s="79">
        <f>'Тулуз-Пьерон'!C41</f>
        <v>40770</v>
      </c>
      <c r="D33" s="79">
        <f>'Тулуз-Пьерон'!D41</f>
        <v>43696</v>
      </c>
      <c r="E33" s="166" t="str">
        <f>'Тулуз-Пьерон'!E41</f>
        <v xml:space="preserve">8 лет 0 мес. </v>
      </c>
      <c r="F33" s="162">
        <v>4</v>
      </c>
      <c r="G33" s="82">
        <v>5</v>
      </c>
      <c r="H33" s="82">
        <v>1</v>
      </c>
      <c r="I33" s="82">
        <v>2</v>
      </c>
      <c r="J33" s="82">
        <v>6</v>
      </c>
      <c r="K33" s="82">
        <v>3</v>
      </c>
      <c r="L33" s="82">
        <v>6</v>
      </c>
      <c r="M33" s="82">
        <v>2</v>
      </c>
      <c r="N33" s="82">
        <v>5</v>
      </c>
      <c r="O33" s="82">
        <v>5</v>
      </c>
      <c r="P33" s="82">
        <v>4</v>
      </c>
      <c r="Q33" s="98">
        <v>6</v>
      </c>
      <c r="R33" s="169">
        <v>2</v>
      </c>
      <c r="S33" s="83">
        <v>6</v>
      </c>
      <c r="T33" s="83">
        <v>1</v>
      </c>
      <c r="U33" s="83">
        <v>2</v>
      </c>
      <c r="V33" s="83">
        <v>1</v>
      </c>
      <c r="W33" s="83">
        <v>3</v>
      </c>
      <c r="X33" s="83">
        <v>3</v>
      </c>
      <c r="Y33" s="83">
        <v>5</v>
      </c>
      <c r="Z33" s="83">
        <v>5</v>
      </c>
      <c r="AA33" s="83">
        <v>3</v>
      </c>
      <c r="AB33" s="83">
        <v>6</v>
      </c>
      <c r="AC33" s="94">
        <v>2</v>
      </c>
      <c r="AD33" s="102">
        <f t="shared" si="0"/>
        <v>9</v>
      </c>
      <c r="AE33" s="105">
        <f t="shared" si="1"/>
        <v>7</v>
      </c>
    </row>
    <row r="34" spans="1:31" x14ac:dyDescent="0.25">
      <c r="A34" s="91">
        <f>'Тулуз-Пьерон'!A42</f>
        <v>28</v>
      </c>
      <c r="B34" s="174" t="str">
        <f>'Тулуз-Пьерон'!B42</f>
        <v>ФАМИЛИЯ ИМЯ 28</v>
      </c>
      <c r="C34" s="79">
        <f>'Тулуз-Пьерон'!C42</f>
        <v>40548</v>
      </c>
      <c r="D34" s="79">
        <f>'Тулуз-Пьерон'!D42</f>
        <v>43699</v>
      </c>
      <c r="E34" s="166" t="str">
        <f>'Тулуз-Пьерон'!E42</f>
        <v xml:space="preserve">8 лет 7 мес. </v>
      </c>
      <c r="F34" s="162">
        <v>4</v>
      </c>
      <c r="G34" s="82">
        <v>5</v>
      </c>
      <c r="H34" s="82">
        <v>1</v>
      </c>
      <c r="I34" s="82">
        <v>2</v>
      </c>
      <c r="J34" s="82">
        <v>6</v>
      </c>
      <c r="K34" s="82">
        <v>3</v>
      </c>
      <c r="L34" s="82">
        <v>6</v>
      </c>
      <c r="M34" s="82">
        <v>2</v>
      </c>
      <c r="N34" s="82">
        <v>5</v>
      </c>
      <c r="O34" s="82">
        <v>3</v>
      </c>
      <c r="P34" s="82">
        <v>5</v>
      </c>
      <c r="Q34" s="98">
        <v>1</v>
      </c>
      <c r="R34" s="169">
        <v>2</v>
      </c>
      <c r="S34" s="83">
        <v>3</v>
      </c>
      <c r="T34" s="83">
        <v>1</v>
      </c>
      <c r="U34" s="83">
        <v>2</v>
      </c>
      <c r="V34" s="83">
        <v>3</v>
      </c>
      <c r="W34" s="83">
        <v>1</v>
      </c>
      <c r="X34" s="83">
        <v>1</v>
      </c>
      <c r="Y34" s="83">
        <v>5</v>
      </c>
      <c r="Z34" s="83">
        <v>1</v>
      </c>
      <c r="AA34" s="83">
        <v>2</v>
      </c>
      <c r="AB34" s="83">
        <v>3</v>
      </c>
      <c r="AC34" s="94">
        <v>5</v>
      </c>
      <c r="AD34" s="102">
        <f t="shared" si="0"/>
        <v>9</v>
      </c>
      <c r="AE34" s="105">
        <f t="shared" si="1"/>
        <v>4</v>
      </c>
    </row>
    <row r="35" spans="1:31" x14ac:dyDescent="0.25">
      <c r="A35" s="91">
        <f>'Тулуз-Пьерон'!A43</f>
        <v>29</v>
      </c>
      <c r="B35" s="174" t="str">
        <f>'Тулуз-Пьерон'!B43</f>
        <v>ФАМИЛИЯ ИМЯ 29</v>
      </c>
      <c r="C35" s="79">
        <f>'Тулуз-Пьерон'!C43</f>
        <v>40746</v>
      </c>
      <c r="D35" s="79">
        <f>'Тулуз-Пьерон'!D43</f>
        <v>43703</v>
      </c>
      <c r="E35" s="166" t="str">
        <f>'Тулуз-Пьерон'!E43</f>
        <v xml:space="preserve">8 лет 1 мес. </v>
      </c>
      <c r="F35" s="162">
        <v>4</v>
      </c>
      <c r="G35" s="82">
        <v>5</v>
      </c>
      <c r="H35" s="82">
        <v>1</v>
      </c>
      <c r="I35" s="82">
        <v>2</v>
      </c>
      <c r="J35" s="82">
        <v>6</v>
      </c>
      <c r="K35" s="82">
        <v>3</v>
      </c>
      <c r="L35" s="82">
        <v>6</v>
      </c>
      <c r="M35" s="82">
        <v>2</v>
      </c>
      <c r="N35" s="82">
        <v>1</v>
      </c>
      <c r="O35" s="82">
        <v>3</v>
      </c>
      <c r="P35" s="82">
        <v>1</v>
      </c>
      <c r="Q35" s="98">
        <v>1</v>
      </c>
      <c r="R35" s="169">
        <v>2</v>
      </c>
      <c r="S35" s="83">
        <v>6</v>
      </c>
      <c r="T35" s="83">
        <v>1</v>
      </c>
      <c r="U35" s="83">
        <v>2</v>
      </c>
      <c r="V35" s="83">
        <v>1</v>
      </c>
      <c r="W35" s="83">
        <v>3</v>
      </c>
      <c r="X35" s="83">
        <v>5</v>
      </c>
      <c r="Y35" s="83">
        <v>6</v>
      </c>
      <c r="Z35" s="83">
        <v>4</v>
      </c>
      <c r="AA35" s="83">
        <v>5</v>
      </c>
      <c r="AB35" s="83">
        <v>4</v>
      </c>
      <c r="AC35" s="94">
        <v>5</v>
      </c>
      <c r="AD35" s="102">
        <f t="shared" si="0"/>
        <v>10</v>
      </c>
      <c r="AE35" s="105">
        <f t="shared" si="1"/>
        <v>11</v>
      </c>
    </row>
    <row r="36" spans="1:31" x14ac:dyDescent="0.25">
      <c r="A36" s="91">
        <f>'Тулуз-Пьерон'!A44</f>
        <v>30</v>
      </c>
      <c r="B36" s="174" t="str">
        <f>'Тулуз-Пьерон'!B44</f>
        <v>ФАМИЛИЯ ИМЯ 30</v>
      </c>
      <c r="C36" s="79">
        <f>'Тулуз-Пьерон'!C44</f>
        <v>40728</v>
      </c>
      <c r="D36" s="79">
        <f>'Тулуз-Пьерон'!D44</f>
        <v>43707</v>
      </c>
      <c r="E36" s="166" t="str">
        <f>'Тулуз-Пьерон'!E44</f>
        <v xml:space="preserve">8 лет 1 мес. </v>
      </c>
      <c r="F36" s="162">
        <v>4</v>
      </c>
      <c r="G36" s="82">
        <v>5</v>
      </c>
      <c r="H36" s="82">
        <v>1</v>
      </c>
      <c r="I36" s="82">
        <v>2</v>
      </c>
      <c r="J36" s="82">
        <v>6</v>
      </c>
      <c r="K36" s="82">
        <v>3</v>
      </c>
      <c r="L36" s="82">
        <v>6</v>
      </c>
      <c r="M36" s="82">
        <v>2</v>
      </c>
      <c r="N36" s="82">
        <v>1</v>
      </c>
      <c r="O36" s="82">
        <v>3</v>
      </c>
      <c r="P36" s="82">
        <v>4</v>
      </c>
      <c r="Q36" s="98">
        <v>6</v>
      </c>
      <c r="R36" s="169">
        <v>2</v>
      </c>
      <c r="S36" s="83">
        <v>6</v>
      </c>
      <c r="T36" s="83">
        <v>1</v>
      </c>
      <c r="U36" s="83">
        <v>2</v>
      </c>
      <c r="V36" s="83">
        <v>1</v>
      </c>
      <c r="W36" s="83">
        <v>4</v>
      </c>
      <c r="X36" s="83">
        <v>5</v>
      </c>
      <c r="Y36" s="83">
        <v>5</v>
      </c>
      <c r="Z36" s="83">
        <v>1</v>
      </c>
      <c r="AA36" s="83">
        <v>1</v>
      </c>
      <c r="AB36" s="83">
        <v>3</v>
      </c>
      <c r="AC36" s="94">
        <v>2</v>
      </c>
      <c r="AD36" s="102">
        <f t="shared" si="0"/>
        <v>11</v>
      </c>
      <c r="AE36" s="105">
        <f t="shared" si="1"/>
        <v>6</v>
      </c>
    </row>
    <row r="37" spans="1:31" x14ac:dyDescent="0.25">
      <c r="A37" s="91">
        <f>'Тулуз-Пьерон'!A45</f>
        <v>31</v>
      </c>
      <c r="B37" s="174" t="str">
        <f>'Тулуз-Пьерон'!B45</f>
        <v>ФАМИЛИЯ ИМЯ 31</v>
      </c>
      <c r="C37" s="79">
        <f>'Тулуз-Пьерон'!C45</f>
        <v>40128</v>
      </c>
      <c r="D37" s="79">
        <f>'Тулуз-Пьерон'!D45</f>
        <v>43711</v>
      </c>
      <c r="E37" s="166" t="str">
        <f>'Тулуз-Пьерон'!E45</f>
        <v xml:space="preserve">9 лет 9 мес. </v>
      </c>
      <c r="F37" s="162">
        <v>4</v>
      </c>
      <c r="G37" s="82">
        <v>5</v>
      </c>
      <c r="H37" s="82">
        <v>1</v>
      </c>
      <c r="I37" s="82">
        <v>2</v>
      </c>
      <c r="J37" s="82">
        <v>6</v>
      </c>
      <c r="K37" s="82">
        <v>3</v>
      </c>
      <c r="L37" s="82">
        <v>4</v>
      </c>
      <c r="M37" s="82">
        <v>3</v>
      </c>
      <c r="N37" s="82">
        <v>5</v>
      </c>
      <c r="O37" s="82">
        <v>3</v>
      </c>
      <c r="P37" s="82">
        <v>2</v>
      </c>
      <c r="Q37" s="98">
        <v>6</v>
      </c>
      <c r="R37" s="169">
        <v>2</v>
      </c>
      <c r="S37" s="83">
        <v>3</v>
      </c>
      <c r="T37" s="83">
        <v>1</v>
      </c>
      <c r="U37" s="83">
        <v>2</v>
      </c>
      <c r="V37" s="83">
        <v>4</v>
      </c>
      <c r="W37" s="83">
        <v>2</v>
      </c>
      <c r="X37" s="83">
        <v>1</v>
      </c>
      <c r="Y37" s="83">
        <v>1</v>
      </c>
      <c r="Z37" s="83">
        <v>1</v>
      </c>
      <c r="AA37" s="83">
        <v>3</v>
      </c>
      <c r="AB37" s="83">
        <v>6</v>
      </c>
      <c r="AC37" s="94">
        <v>2</v>
      </c>
      <c r="AD37" s="102">
        <f t="shared" si="0"/>
        <v>7</v>
      </c>
      <c r="AE37" s="105">
        <f t="shared" si="1"/>
        <v>4</v>
      </c>
    </row>
    <row r="38" spans="1:31" x14ac:dyDescent="0.25">
      <c r="A38" s="91">
        <f>'Тулуз-Пьерон'!A46</f>
        <v>32</v>
      </c>
      <c r="B38" s="174" t="str">
        <f>'Тулуз-Пьерон'!B46</f>
        <v>ФАМИЛИЯ ИМЯ 32</v>
      </c>
      <c r="C38" s="79">
        <f>'Тулуз-Пьерон'!C46</f>
        <v>40690</v>
      </c>
      <c r="D38" s="79">
        <f>'Тулуз-Пьерон'!D46</f>
        <v>43725</v>
      </c>
      <c r="E38" s="166" t="str">
        <f>'Тулуз-Пьерон'!E46</f>
        <v xml:space="preserve">8 лет 3 мес. </v>
      </c>
      <c r="F38" s="162">
        <v>4</v>
      </c>
      <c r="G38" s="82">
        <v>5</v>
      </c>
      <c r="H38" s="82">
        <v>1</v>
      </c>
      <c r="I38" s="82">
        <v>2</v>
      </c>
      <c r="J38" s="82">
        <v>3</v>
      </c>
      <c r="K38" s="82">
        <v>3</v>
      </c>
      <c r="L38" s="82">
        <v>4</v>
      </c>
      <c r="M38" s="82">
        <v>6</v>
      </c>
      <c r="N38" s="82">
        <v>1</v>
      </c>
      <c r="O38" s="82">
        <v>5</v>
      </c>
      <c r="P38" s="82">
        <v>5</v>
      </c>
      <c r="Q38" s="98">
        <v>4</v>
      </c>
      <c r="R38" s="169">
        <v>2</v>
      </c>
      <c r="S38" s="83">
        <v>6</v>
      </c>
      <c r="T38" s="83">
        <v>1</v>
      </c>
      <c r="U38" s="83">
        <v>2</v>
      </c>
      <c r="V38" s="83">
        <v>1</v>
      </c>
      <c r="W38" s="83">
        <v>3</v>
      </c>
      <c r="X38" s="83">
        <v>3</v>
      </c>
      <c r="Y38" s="83">
        <v>5</v>
      </c>
      <c r="Z38" s="83">
        <v>5</v>
      </c>
      <c r="AA38" s="83">
        <v>3</v>
      </c>
      <c r="AB38" s="83">
        <v>4</v>
      </c>
      <c r="AC38" s="94">
        <v>2</v>
      </c>
      <c r="AD38" s="102">
        <f t="shared" si="0"/>
        <v>6</v>
      </c>
      <c r="AE38" s="105">
        <f t="shared" si="1"/>
        <v>8</v>
      </c>
    </row>
    <row r="39" spans="1:31" x14ac:dyDescent="0.25">
      <c r="A39" s="91">
        <f>'Тулуз-Пьерон'!A47</f>
        <v>33</v>
      </c>
      <c r="B39" s="174" t="str">
        <f>'Тулуз-Пьерон'!B47</f>
        <v>ФАМИЛИЯ ИМЯ 33</v>
      </c>
      <c r="C39" s="79">
        <f>'Тулуз-Пьерон'!C47</f>
        <v>40088</v>
      </c>
      <c r="D39" s="79">
        <f>'Тулуз-Пьерон'!D47</f>
        <v>43727</v>
      </c>
      <c r="E39" s="166" t="str">
        <f>'Тулуз-Пьерон'!E47</f>
        <v xml:space="preserve">9 лет 11 мес. </v>
      </c>
      <c r="F39" s="162">
        <v>4</v>
      </c>
      <c r="G39" s="82">
        <v>5</v>
      </c>
      <c r="H39" s="82">
        <v>1</v>
      </c>
      <c r="I39" s="82">
        <v>2</v>
      </c>
      <c r="J39" s="82">
        <v>6</v>
      </c>
      <c r="K39" s="82">
        <v>3</v>
      </c>
      <c r="L39" s="82">
        <v>6</v>
      </c>
      <c r="M39" s="82">
        <v>2</v>
      </c>
      <c r="N39" s="82">
        <v>1</v>
      </c>
      <c r="O39" s="82">
        <v>6</v>
      </c>
      <c r="P39" s="82">
        <v>4</v>
      </c>
      <c r="Q39" s="98">
        <v>6</v>
      </c>
      <c r="R39" s="169">
        <v>2</v>
      </c>
      <c r="S39" s="83">
        <v>6</v>
      </c>
      <c r="T39" s="83">
        <v>1</v>
      </c>
      <c r="U39" s="83">
        <v>4</v>
      </c>
      <c r="V39" s="83">
        <v>5</v>
      </c>
      <c r="W39" s="83">
        <v>4</v>
      </c>
      <c r="X39" s="83">
        <v>5</v>
      </c>
      <c r="Y39" s="83">
        <v>5</v>
      </c>
      <c r="Z39" s="83">
        <v>5</v>
      </c>
      <c r="AA39" s="83">
        <v>5</v>
      </c>
      <c r="AB39" s="83">
        <v>6</v>
      </c>
      <c r="AC39" s="94">
        <v>6</v>
      </c>
      <c r="AD39" s="102">
        <f t="shared" si="0"/>
        <v>10</v>
      </c>
      <c r="AE39" s="105">
        <f t="shared" si="1"/>
        <v>4</v>
      </c>
    </row>
    <row r="40" spans="1:31" x14ac:dyDescent="0.25">
      <c r="A40" s="91">
        <f>'Тулуз-Пьерон'!A48</f>
        <v>34</v>
      </c>
      <c r="B40" s="174" t="str">
        <f>'Тулуз-Пьерон'!B48</f>
        <v>ФАМИЛИЯ ИМЯ 34</v>
      </c>
      <c r="C40" s="79">
        <f>'Тулуз-Пьерон'!C48</f>
        <v>40593</v>
      </c>
      <c r="D40" s="79">
        <f>'Тулуз-Пьерон'!D48</f>
        <v>43774</v>
      </c>
      <c r="E40" s="166" t="str">
        <f>'Тулуз-Пьерон'!E48</f>
        <v xml:space="preserve">8 лет 8 мес. </v>
      </c>
      <c r="F40" s="162">
        <v>4</v>
      </c>
      <c r="G40" s="82">
        <v>5</v>
      </c>
      <c r="H40" s="82">
        <v>1</v>
      </c>
      <c r="I40" s="82">
        <v>2</v>
      </c>
      <c r="J40" s="82">
        <v>6</v>
      </c>
      <c r="K40" s="82">
        <v>2</v>
      </c>
      <c r="L40" s="82">
        <v>2</v>
      </c>
      <c r="M40" s="82">
        <v>2</v>
      </c>
      <c r="N40" s="82">
        <v>6</v>
      </c>
      <c r="O40" s="82">
        <v>3</v>
      </c>
      <c r="P40" s="82">
        <v>2</v>
      </c>
      <c r="Q40" s="98">
        <v>3</v>
      </c>
      <c r="R40" s="169">
        <v>2</v>
      </c>
      <c r="S40" s="83">
        <v>2</v>
      </c>
      <c r="T40" s="83">
        <v>1</v>
      </c>
      <c r="U40" s="83">
        <v>2</v>
      </c>
      <c r="V40" s="83">
        <v>3</v>
      </c>
      <c r="W40" s="83">
        <v>1</v>
      </c>
      <c r="X40" s="83">
        <v>1</v>
      </c>
      <c r="Y40" s="83">
        <v>2</v>
      </c>
      <c r="Z40" s="83">
        <v>6</v>
      </c>
      <c r="AA40" s="83">
        <v>5</v>
      </c>
      <c r="AB40" s="83">
        <v>2</v>
      </c>
      <c r="AC40" s="94">
        <v>1</v>
      </c>
      <c r="AD40" s="102">
        <f t="shared" si="0"/>
        <v>7</v>
      </c>
      <c r="AE40" s="105">
        <f t="shared" si="1"/>
        <v>3</v>
      </c>
    </row>
    <row r="41" spans="1:31" x14ac:dyDescent="0.25">
      <c r="A41" s="91">
        <f>'Тулуз-Пьерон'!A49</f>
        <v>35</v>
      </c>
      <c r="B41" s="174" t="str">
        <f>'Тулуз-Пьерон'!B49</f>
        <v>ФАМИЛИЯ ИМЯ 35</v>
      </c>
      <c r="C41" s="79">
        <f>'Тулуз-Пьерон'!C49</f>
        <v>40748</v>
      </c>
      <c r="D41" s="79">
        <f>'Тулуз-Пьерон'!D49</f>
        <v>43808</v>
      </c>
      <c r="E41" s="166" t="str">
        <f>'Тулуз-Пьерон'!E49</f>
        <v xml:space="preserve">8 лет 4 мес. </v>
      </c>
      <c r="F41" s="162">
        <v>4</v>
      </c>
      <c r="G41" s="82">
        <v>5</v>
      </c>
      <c r="H41" s="82">
        <v>1</v>
      </c>
      <c r="I41" s="82">
        <v>2</v>
      </c>
      <c r="J41" s="82">
        <v>3</v>
      </c>
      <c r="K41" s="82">
        <v>3</v>
      </c>
      <c r="L41" s="82">
        <v>4</v>
      </c>
      <c r="M41" s="82">
        <v>2</v>
      </c>
      <c r="N41" s="82">
        <v>5</v>
      </c>
      <c r="O41" s="82">
        <v>3</v>
      </c>
      <c r="P41" s="82">
        <v>5</v>
      </c>
      <c r="Q41" s="98">
        <v>1</v>
      </c>
      <c r="R41" s="169">
        <v>2</v>
      </c>
      <c r="S41" s="83">
        <v>3</v>
      </c>
      <c r="T41" s="83">
        <v>1</v>
      </c>
      <c r="U41" s="83">
        <v>2</v>
      </c>
      <c r="V41" s="83">
        <v>1</v>
      </c>
      <c r="W41" s="83">
        <v>3</v>
      </c>
      <c r="X41" s="83">
        <v>5</v>
      </c>
      <c r="Y41" s="83">
        <v>6</v>
      </c>
      <c r="Z41" s="83">
        <v>4</v>
      </c>
      <c r="AA41" s="83">
        <v>1</v>
      </c>
      <c r="AB41" s="83">
        <v>3</v>
      </c>
      <c r="AC41" s="94">
        <v>2</v>
      </c>
      <c r="AD41" s="102">
        <f t="shared" si="0"/>
        <v>7</v>
      </c>
      <c r="AE41" s="105">
        <f t="shared" si="1"/>
        <v>8</v>
      </c>
    </row>
    <row r="42" spans="1:31" x14ac:dyDescent="0.25">
      <c r="A42" s="91">
        <f>'Тулуз-Пьерон'!A50</f>
        <v>36</v>
      </c>
      <c r="B42" s="174" t="str">
        <f>'Тулуз-Пьерон'!B50</f>
        <v>ФАМИЛИЯ ИМЯ 36</v>
      </c>
      <c r="C42" s="79">
        <f>'Тулуз-Пьерон'!C50</f>
        <v>41074</v>
      </c>
      <c r="D42" s="79">
        <f>'Тулуз-Пьерон'!D50</f>
        <v>43839</v>
      </c>
      <c r="E42" s="166" t="str">
        <f>'Тулуз-Пьерон'!E50</f>
        <v xml:space="preserve">7 лет 6 мес. </v>
      </c>
      <c r="F42" s="162">
        <v>4</v>
      </c>
      <c r="G42" s="82">
        <v>5</v>
      </c>
      <c r="H42" s="82">
        <v>1</v>
      </c>
      <c r="I42" s="82">
        <v>2</v>
      </c>
      <c r="J42" s="82">
        <v>6</v>
      </c>
      <c r="K42" s="82">
        <v>3</v>
      </c>
      <c r="L42" s="82">
        <v>4</v>
      </c>
      <c r="M42" s="82">
        <v>2</v>
      </c>
      <c r="N42" s="82">
        <v>6</v>
      </c>
      <c r="O42" s="82">
        <v>3</v>
      </c>
      <c r="P42" s="82">
        <v>1</v>
      </c>
      <c r="Q42" s="98">
        <v>2</v>
      </c>
      <c r="R42" s="169">
        <v>2</v>
      </c>
      <c r="S42" s="83">
        <v>6</v>
      </c>
      <c r="T42" s="83">
        <v>1</v>
      </c>
      <c r="U42" s="83">
        <v>2</v>
      </c>
      <c r="V42" s="83">
        <v>5</v>
      </c>
      <c r="W42" s="83">
        <v>1</v>
      </c>
      <c r="X42" s="83">
        <v>5</v>
      </c>
      <c r="Y42" s="83">
        <v>1</v>
      </c>
      <c r="Z42" s="83">
        <v>1</v>
      </c>
      <c r="AA42" s="83">
        <v>1</v>
      </c>
      <c r="AB42" s="83">
        <v>2</v>
      </c>
      <c r="AC42" s="94">
        <v>3</v>
      </c>
      <c r="AD42" s="102">
        <f t="shared" si="0"/>
        <v>8</v>
      </c>
      <c r="AE42" s="105">
        <f t="shared" si="1"/>
        <v>5</v>
      </c>
    </row>
    <row r="43" spans="1:31" x14ac:dyDescent="0.25">
      <c r="A43" s="91">
        <f>'Тулуз-Пьерон'!A51</f>
        <v>37</v>
      </c>
      <c r="B43" s="174" t="str">
        <f>'Тулуз-Пьерон'!B51</f>
        <v>ФАМИЛИЯ ИМЯ 37</v>
      </c>
      <c r="C43" s="79">
        <f>'Тулуз-Пьерон'!C51</f>
        <v>41702</v>
      </c>
      <c r="D43" s="79">
        <f>'Тулуз-Пьерон'!D51</f>
        <v>43850</v>
      </c>
      <c r="E43" s="166" t="str">
        <f>'Тулуз-Пьерон'!E51</f>
        <v xml:space="preserve">5 лет 10 мес. </v>
      </c>
      <c r="F43" s="162">
        <v>4</v>
      </c>
      <c r="G43" s="82">
        <v>5</v>
      </c>
      <c r="H43" s="82">
        <v>1</v>
      </c>
      <c r="I43" s="82">
        <v>2</v>
      </c>
      <c r="J43" s="82">
        <v>6</v>
      </c>
      <c r="K43" s="82">
        <v>3</v>
      </c>
      <c r="L43" s="82">
        <v>6</v>
      </c>
      <c r="M43" s="82">
        <v>2</v>
      </c>
      <c r="N43" s="82">
        <v>1</v>
      </c>
      <c r="O43" s="82">
        <v>3</v>
      </c>
      <c r="P43" s="82">
        <v>4</v>
      </c>
      <c r="Q43" s="98">
        <v>6</v>
      </c>
      <c r="R43" s="169">
        <v>2</v>
      </c>
      <c r="S43" s="83">
        <v>6</v>
      </c>
      <c r="T43" s="83">
        <v>1</v>
      </c>
      <c r="U43" s="83">
        <v>2</v>
      </c>
      <c r="V43" s="83">
        <v>1</v>
      </c>
      <c r="W43" s="83">
        <v>4</v>
      </c>
      <c r="X43" s="83">
        <v>5</v>
      </c>
      <c r="Y43" s="83">
        <v>5</v>
      </c>
      <c r="Z43" s="83">
        <v>1</v>
      </c>
      <c r="AA43" s="83">
        <v>1</v>
      </c>
      <c r="AB43" s="83">
        <v>3</v>
      </c>
      <c r="AC43" s="94">
        <v>2</v>
      </c>
      <c r="AD43" s="102">
        <f t="shared" si="0"/>
        <v>11</v>
      </c>
      <c r="AE43" s="105">
        <f t="shared" si="1"/>
        <v>6</v>
      </c>
    </row>
    <row r="44" spans="1:31" x14ac:dyDescent="0.25">
      <c r="A44" s="91">
        <f>'Тулуз-Пьерон'!A52</f>
        <v>38</v>
      </c>
      <c r="B44" s="174" t="str">
        <f>'Тулуз-Пьерон'!B52</f>
        <v>ФАМИЛИЯ ИМЯ 38</v>
      </c>
      <c r="C44" s="79">
        <f>'Тулуз-Пьерон'!C52</f>
        <v>41706</v>
      </c>
      <c r="D44" s="79">
        <f>'Тулуз-Пьерон'!D52</f>
        <v>43854</v>
      </c>
      <c r="E44" s="166" t="str">
        <f>'Тулуз-Пьерон'!E52</f>
        <v xml:space="preserve">5 лет 10 мес. </v>
      </c>
      <c r="F44" s="162">
        <v>4</v>
      </c>
      <c r="G44" s="82">
        <v>5</v>
      </c>
      <c r="H44" s="82">
        <v>1</v>
      </c>
      <c r="I44" s="82">
        <v>2</v>
      </c>
      <c r="J44" s="82">
        <v>6</v>
      </c>
      <c r="K44" s="82">
        <v>3</v>
      </c>
      <c r="L44" s="82">
        <v>2</v>
      </c>
      <c r="M44" s="82">
        <v>1</v>
      </c>
      <c r="N44" s="82">
        <v>1</v>
      </c>
      <c r="O44" s="82">
        <v>2</v>
      </c>
      <c r="P44" s="82">
        <v>5</v>
      </c>
      <c r="Q44" s="98">
        <v>4</v>
      </c>
      <c r="R44" s="169">
        <v>2</v>
      </c>
      <c r="S44" s="83">
        <v>6</v>
      </c>
      <c r="T44" s="83">
        <v>1</v>
      </c>
      <c r="U44" s="83">
        <v>6</v>
      </c>
      <c r="V44" s="83">
        <v>5</v>
      </c>
      <c r="W44" s="83">
        <v>4</v>
      </c>
      <c r="X44" s="83">
        <v>1</v>
      </c>
      <c r="Y44" s="83">
        <v>5</v>
      </c>
      <c r="Z44" s="83">
        <v>4</v>
      </c>
      <c r="AA44" s="83">
        <v>3</v>
      </c>
      <c r="AB44" s="83">
        <v>4</v>
      </c>
      <c r="AC44" s="94">
        <v>2</v>
      </c>
      <c r="AD44" s="102">
        <f t="shared" si="0"/>
        <v>7</v>
      </c>
      <c r="AE44" s="105">
        <f t="shared" si="1"/>
        <v>6</v>
      </c>
    </row>
    <row r="45" spans="1:31" x14ac:dyDescent="0.25">
      <c r="A45" s="91">
        <f>'Тулуз-Пьерон'!A53</f>
        <v>39</v>
      </c>
      <c r="B45" s="174" t="str">
        <f>'Тулуз-Пьерон'!B53</f>
        <v>ФАМИЛИЯ ИМЯ 39</v>
      </c>
      <c r="C45" s="79">
        <f>'Тулуз-Пьерон'!C53</f>
        <v>41118</v>
      </c>
      <c r="D45" s="79">
        <f>'Тулуз-Пьерон'!D53</f>
        <v>43857</v>
      </c>
      <c r="E45" s="166" t="str">
        <f>'Тулуз-Пьерон'!E53</f>
        <v xml:space="preserve">7 лет 5 мес. </v>
      </c>
      <c r="F45" s="162">
        <v>4</v>
      </c>
      <c r="G45" s="82">
        <v>5</v>
      </c>
      <c r="H45" s="82">
        <v>1</v>
      </c>
      <c r="I45" s="82">
        <v>2</v>
      </c>
      <c r="J45" s="82">
        <v>6</v>
      </c>
      <c r="K45" s="82">
        <v>3</v>
      </c>
      <c r="L45" s="82">
        <v>2</v>
      </c>
      <c r="M45" s="82">
        <v>6</v>
      </c>
      <c r="N45" s="82">
        <v>1</v>
      </c>
      <c r="O45" s="82">
        <v>3</v>
      </c>
      <c r="P45" s="82">
        <v>5</v>
      </c>
      <c r="Q45" s="98">
        <v>4</v>
      </c>
      <c r="R45" s="169">
        <v>2</v>
      </c>
      <c r="S45" s="83">
        <v>3</v>
      </c>
      <c r="T45" s="83">
        <v>1</v>
      </c>
      <c r="U45" s="83">
        <v>4</v>
      </c>
      <c r="V45" s="83">
        <v>1</v>
      </c>
      <c r="W45" s="83">
        <v>3</v>
      </c>
      <c r="X45" s="83">
        <v>1</v>
      </c>
      <c r="Y45" s="83">
        <v>4</v>
      </c>
      <c r="Z45" s="83">
        <v>5</v>
      </c>
      <c r="AA45" s="83">
        <v>2</v>
      </c>
      <c r="AB45" s="83">
        <v>2</v>
      </c>
      <c r="AC45" s="94">
        <v>3</v>
      </c>
      <c r="AD45" s="102">
        <f t="shared" si="0"/>
        <v>8</v>
      </c>
      <c r="AE45" s="105">
        <f t="shared" si="1"/>
        <v>4</v>
      </c>
    </row>
    <row r="46" spans="1:31" x14ac:dyDescent="0.25">
      <c r="A46" s="91">
        <f>'Тулуз-Пьерон'!A54</f>
        <v>40</v>
      </c>
      <c r="B46" s="174" t="str">
        <f>'Тулуз-Пьерон'!B54</f>
        <v>ФАМИЛИЯ ИМЯ 40</v>
      </c>
      <c r="C46" s="79">
        <f>'Тулуз-Пьерон'!C54</f>
        <v>41764</v>
      </c>
      <c r="D46" s="79">
        <f>'Тулуз-Пьерон'!D54</f>
        <v>43860</v>
      </c>
      <c r="E46" s="166" t="str">
        <f>'Тулуз-Пьерон'!E54</f>
        <v xml:space="preserve">5 лет 8 мес. </v>
      </c>
      <c r="F46" s="162">
        <v>4</v>
      </c>
      <c r="G46" s="82">
        <v>5</v>
      </c>
      <c r="H46" s="82">
        <v>1</v>
      </c>
      <c r="I46" s="82">
        <v>2</v>
      </c>
      <c r="J46" s="82">
        <v>6</v>
      </c>
      <c r="K46" s="82">
        <v>3</v>
      </c>
      <c r="L46" s="82">
        <v>4</v>
      </c>
      <c r="M46" s="82">
        <v>1</v>
      </c>
      <c r="N46" s="82">
        <v>6</v>
      </c>
      <c r="O46" s="82">
        <v>6</v>
      </c>
      <c r="P46" s="82">
        <v>2</v>
      </c>
      <c r="Q46" s="98">
        <v>5</v>
      </c>
      <c r="R46" s="169">
        <v>2</v>
      </c>
      <c r="S46" s="83">
        <v>6</v>
      </c>
      <c r="T46" s="83">
        <v>5</v>
      </c>
      <c r="U46" s="83">
        <v>2</v>
      </c>
      <c r="V46" s="83">
        <v>3</v>
      </c>
      <c r="W46" s="83">
        <v>3</v>
      </c>
      <c r="X46" s="83">
        <v>6</v>
      </c>
      <c r="Y46" s="83">
        <v>4</v>
      </c>
      <c r="Z46" s="83">
        <v>1</v>
      </c>
      <c r="AA46" s="83">
        <v>6</v>
      </c>
      <c r="AB46" s="83">
        <v>3</v>
      </c>
      <c r="AC46" s="94">
        <v>2</v>
      </c>
      <c r="AD46" s="102">
        <f t="shared" si="0"/>
        <v>7</v>
      </c>
      <c r="AE46" s="105">
        <f t="shared" si="1"/>
        <v>4</v>
      </c>
    </row>
    <row r="47" spans="1:31" x14ac:dyDescent="0.25">
      <c r="A47" s="91">
        <f>'Тулуз-Пьерон'!A55</f>
        <v>41</v>
      </c>
      <c r="B47" s="174" t="str">
        <f>'Тулуз-Пьерон'!B55</f>
        <v>ФАМИЛИЯ ИМЯ 41</v>
      </c>
      <c r="C47" s="79">
        <f>'Тулуз-Пьерон'!C55</f>
        <v>41760</v>
      </c>
      <c r="D47" s="79">
        <f>'Тулуз-Пьерон'!D55</f>
        <v>43861</v>
      </c>
      <c r="E47" s="166" t="str">
        <f>'Тулуз-Пьерон'!E55</f>
        <v xml:space="preserve">5 лет 8 мес. </v>
      </c>
      <c r="F47" s="162">
        <v>4</v>
      </c>
      <c r="G47" s="82">
        <v>5</v>
      </c>
      <c r="H47" s="82">
        <v>1</v>
      </c>
      <c r="I47" s="82">
        <v>2</v>
      </c>
      <c r="J47" s="82">
        <v>6</v>
      </c>
      <c r="K47" s="82">
        <v>3</v>
      </c>
      <c r="L47" s="82">
        <v>6</v>
      </c>
      <c r="M47" s="82">
        <v>2</v>
      </c>
      <c r="N47" s="82">
        <v>1</v>
      </c>
      <c r="O47" s="82">
        <v>3</v>
      </c>
      <c r="P47" s="82">
        <v>5</v>
      </c>
      <c r="Q47" s="98">
        <v>6</v>
      </c>
      <c r="R47" s="169">
        <v>2</v>
      </c>
      <c r="S47" s="83">
        <v>3</v>
      </c>
      <c r="T47" s="83">
        <v>1</v>
      </c>
      <c r="U47" s="83">
        <v>2</v>
      </c>
      <c r="V47" s="83">
        <v>1</v>
      </c>
      <c r="W47" s="83">
        <v>3</v>
      </c>
      <c r="X47" s="83">
        <v>2</v>
      </c>
      <c r="Y47" s="83">
        <v>5</v>
      </c>
      <c r="Z47" s="83">
        <v>1</v>
      </c>
      <c r="AA47" s="83">
        <v>1</v>
      </c>
      <c r="AB47" s="83">
        <v>3</v>
      </c>
      <c r="AC47" s="94">
        <v>2</v>
      </c>
      <c r="AD47" s="102">
        <f t="shared" si="0"/>
        <v>10</v>
      </c>
      <c r="AE47" s="105">
        <f t="shared" si="1"/>
        <v>5</v>
      </c>
    </row>
    <row r="48" spans="1:31" x14ac:dyDescent="0.25">
      <c r="A48" s="91">
        <f>'Тулуз-Пьерон'!A56</f>
        <v>42</v>
      </c>
      <c r="B48" s="174" t="str">
        <f>'Тулуз-Пьерон'!B56</f>
        <v>ФАМИЛИЯ ИМЯ 42</v>
      </c>
      <c r="C48" s="79">
        <f>'Тулуз-Пьерон'!C56</f>
        <v>40911</v>
      </c>
      <c r="D48" s="79">
        <f>'Тулуз-Пьерон'!D56</f>
        <v>43861</v>
      </c>
      <c r="E48" s="166" t="str">
        <f>'Тулуз-Пьерон'!E56</f>
        <v xml:space="preserve">8 лет 0 мес. </v>
      </c>
      <c r="F48" s="162">
        <v>4</v>
      </c>
      <c r="G48" s="82">
        <v>5</v>
      </c>
      <c r="H48" s="82">
        <v>1</v>
      </c>
      <c r="I48" s="82">
        <v>2</v>
      </c>
      <c r="J48" s="82">
        <v>6</v>
      </c>
      <c r="K48" s="82">
        <v>3</v>
      </c>
      <c r="L48" s="82">
        <v>4</v>
      </c>
      <c r="M48" s="82">
        <v>6</v>
      </c>
      <c r="N48" s="82">
        <v>3</v>
      </c>
      <c r="O48" s="82">
        <v>3</v>
      </c>
      <c r="P48" s="82">
        <v>5</v>
      </c>
      <c r="Q48" s="98">
        <v>6</v>
      </c>
      <c r="R48" s="169">
        <v>2</v>
      </c>
      <c r="S48" s="83">
        <v>3</v>
      </c>
      <c r="T48" s="83">
        <v>1</v>
      </c>
      <c r="U48" s="83">
        <v>2</v>
      </c>
      <c r="V48" s="83">
        <v>3</v>
      </c>
      <c r="W48" s="83">
        <v>1</v>
      </c>
      <c r="X48" s="83">
        <v>1</v>
      </c>
      <c r="Y48" s="83">
        <v>1</v>
      </c>
      <c r="Z48" s="83">
        <v>1</v>
      </c>
      <c r="AA48" s="83">
        <v>2</v>
      </c>
      <c r="AB48" s="83">
        <v>3</v>
      </c>
      <c r="AC48" s="94">
        <v>2</v>
      </c>
      <c r="AD48" s="102">
        <f t="shared" si="0"/>
        <v>7</v>
      </c>
      <c r="AE48" s="105">
        <f t="shared" si="1"/>
        <v>3</v>
      </c>
    </row>
    <row r="49" spans="1:31" x14ac:dyDescent="0.25">
      <c r="A49" s="91">
        <f>'Тулуз-Пьерон'!A57</f>
        <v>43</v>
      </c>
      <c r="B49" s="174" t="str">
        <f>'Тулуз-Пьерон'!B57</f>
        <v>ФАМИЛИЯ ИМЯ 43</v>
      </c>
      <c r="C49" s="79">
        <f>'Тулуз-Пьерон'!C57</f>
        <v>39942</v>
      </c>
      <c r="D49" s="79">
        <f>'Тулуз-Пьерон'!D57</f>
        <v>43861</v>
      </c>
      <c r="E49" s="166" t="str">
        <f>'Тулуз-Пьерон'!E57</f>
        <v xml:space="preserve">10 лет 8 мес. </v>
      </c>
      <c r="F49" s="162">
        <v>4</v>
      </c>
      <c r="G49" s="82">
        <v>5</v>
      </c>
      <c r="H49" s="82">
        <v>1</v>
      </c>
      <c r="I49" s="82">
        <v>2</v>
      </c>
      <c r="J49" s="82">
        <v>6</v>
      </c>
      <c r="K49" s="82">
        <v>3</v>
      </c>
      <c r="L49" s="82">
        <v>4</v>
      </c>
      <c r="M49" s="82">
        <v>6</v>
      </c>
      <c r="N49" s="82">
        <v>3</v>
      </c>
      <c r="O49" s="82">
        <v>3</v>
      </c>
      <c r="P49" s="82">
        <v>4</v>
      </c>
      <c r="Q49" s="98">
        <v>6</v>
      </c>
      <c r="R49" s="169">
        <v>2</v>
      </c>
      <c r="S49" s="83">
        <v>3</v>
      </c>
      <c r="T49" s="83">
        <v>1</v>
      </c>
      <c r="U49" s="83">
        <v>2</v>
      </c>
      <c r="V49" s="83">
        <v>4</v>
      </c>
      <c r="W49" s="83">
        <v>1</v>
      </c>
      <c r="X49" s="83">
        <v>2</v>
      </c>
      <c r="Y49" s="83">
        <v>3</v>
      </c>
      <c r="Z49" s="83">
        <v>4</v>
      </c>
      <c r="AA49" s="83">
        <v>3</v>
      </c>
      <c r="AB49" s="83">
        <v>2</v>
      </c>
      <c r="AC49" s="94">
        <v>3</v>
      </c>
      <c r="AD49" s="102">
        <f t="shared" si="0"/>
        <v>8</v>
      </c>
      <c r="AE49" s="105">
        <f t="shared" si="1"/>
        <v>5</v>
      </c>
    </row>
    <row r="50" spans="1:31" x14ac:dyDescent="0.25">
      <c r="A50" s="91">
        <f>'Тулуз-Пьерон'!A58</f>
        <v>44</v>
      </c>
      <c r="B50" s="174" t="str">
        <f>'Тулуз-Пьерон'!B58</f>
        <v>ФАМИЛИЯ ИМЯ 44</v>
      </c>
      <c r="C50" s="79">
        <f>'Тулуз-Пьерон'!C58</f>
        <v>41118</v>
      </c>
      <c r="D50" s="79">
        <f>'Тулуз-Пьерон'!D58</f>
        <v>43874</v>
      </c>
      <c r="E50" s="166" t="str">
        <f>'Тулуз-Пьерон'!E58</f>
        <v xml:space="preserve">7 лет 6 мес. </v>
      </c>
      <c r="F50" s="162">
        <v>4</v>
      </c>
      <c r="G50" s="82">
        <v>5</v>
      </c>
      <c r="H50" s="82">
        <v>1</v>
      </c>
      <c r="I50" s="82">
        <v>2</v>
      </c>
      <c r="J50" s="82">
        <v>6</v>
      </c>
      <c r="K50" s="82">
        <v>3</v>
      </c>
      <c r="L50" s="82">
        <v>6</v>
      </c>
      <c r="M50" s="82">
        <v>1</v>
      </c>
      <c r="N50" s="82">
        <v>1</v>
      </c>
      <c r="O50" s="82">
        <v>6</v>
      </c>
      <c r="P50" s="82">
        <v>5</v>
      </c>
      <c r="Q50" s="98">
        <v>4</v>
      </c>
      <c r="R50" s="169">
        <v>2</v>
      </c>
      <c r="S50" s="83">
        <v>6</v>
      </c>
      <c r="T50" s="83">
        <v>1</v>
      </c>
      <c r="U50" s="83">
        <v>2</v>
      </c>
      <c r="V50" s="83">
        <v>1</v>
      </c>
      <c r="W50" s="83">
        <v>3</v>
      </c>
      <c r="X50" s="83">
        <v>5</v>
      </c>
      <c r="Y50" s="83">
        <v>4</v>
      </c>
      <c r="Z50" s="83">
        <v>1</v>
      </c>
      <c r="AA50" s="83">
        <v>3</v>
      </c>
      <c r="AB50" s="83">
        <v>4</v>
      </c>
      <c r="AC50" s="94">
        <v>3</v>
      </c>
      <c r="AD50" s="102">
        <f t="shared" si="0"/>
        <v>8</v>
      </c>
      <c r="AE50" s="105">
        <f t="shared" si="1"/>
        <v>9</v>
      </c>
    </row>
    <row r="51" spans="1:31" x14ac:dyDescent="0.25">
      <c r="A51" s="91">
        <f>'Тулуз-Пьерон'!A59</f>
        <v>45</v>
      </c>
      <c r="B51" s="174" t="str">
        <f>'Тулуз-Пьерон'!B59</f>
        <v>ФАМИЛИЯ ИМЯ 45</v>
      </c>
      <c r="C51" s="79">
        <f>'Тулуз-Пьерон'!C59</f>
        <v>41706</v>
      </c>
      <c r="D51" s="79">
        <f>'Тулуз-Пьерон'!D59</f>
        <v>43882</v>
      </c>
      <c r="E51" s="166" t="str">
        <f>'Тулуз-Пьерон'!E59</f>
        <v xml:space="preserve">5 лет 11 мес. </v>
      </c>
      <c r="F51" s="162">
        <v>4</v>
      </c>
      <c r="G51" s="82">
        <v>5</v>
      </c>
      <c r="H51" s="82">
        <v>1</v>
      </c>
      <c r="I51" s="82">
        <v>2</v>
      </c>
      <c r="J51" s="82">
        <v>6</v>
      </c>
      <c r="K51" s="82">
        <v>3</v>
      </c>
      <c r="L51" s="82">
        <v>4</v>
      </c>
      <c r="M51" s="82">
        <v>1</v>
      </c>
      <c r="N51" s="82">
        <v>1</v>
      </c>
      <c r="O51" s="82">
        <v>3</v>
      </c>
      <c r="P51" s="82">
        <v>5</v>
      </c>
      <c r="Q51" s="98">
        <v>6</v>
      </c>
      <c r="R51" s="169">
        <v>2</v>
      </c>
      <c r="S51" s="83">
        <v>6</v>
      </c>
      <c r="T51" s="83">
        <v>1</v>
      </c>
      <c r="U51" s="83">
        <v>2</v>
      </c>
      <c r="V51" s="83">
        <v>5</v>
      </c>
      <c r="W51" s="83">
        <v>3</v>
      </c>
      <c r="X51" s="83">
        <v>5</v>
      </c>
      <c r="Y51" s="83">
        <v>1</v>
      </c>
      <c r="Z51" s="83">
        <v>5</v>
      </c>
      <c r="AA51" s="83">
        <v>6</v>
      </c>
      <c r="AB51" s="83">
        <v>2</v>
      </c>
      <c r="AC51" s="94">
        <v>3</v>
      </c>
      <c r="AD51" s="102">
        <f t="shared" si="0"/>
        <v>8</v>
      </c>
      <c r="AE51" s="105">
        <f t="shared" si="1"/>
        <v>6</v>
      </c>
    </row>
    <row r="52" spans="1:31" x14ac:dyDescent="0.25">
      <c r="A52" s="91">
        <f>'Тулуз-Пьерон'!A60</f>
        <v>46</v>
      </c>
      <c r="B52" s="174" t="str">
        <f>'Тулуз-Пьерон'!B60</f>
        <v>ФАМИЛИЯ ИМЯ 46</v>
      </c>
      <c r="C52" s="79">
        <f>'Тулуз-Пьерон'!C60</f>
        <v>41142</v>
      </c>
      <c r="D52" s="79">
        <f>'Тулуз-Пьерон'!D60</f>
        <v>43893</v>
      </c>
      <c r="E52" s="166" t="str">
        <f>'Тулуз-Пьерон'!E60</f>
        <v xml:space="preserve">7 лет 6 мес. </v>
      </c>
      <c r="F52" s="162">
        <v>4</v>
      </c>
      <c r="G52" s="82">
        <v>5</v>
      </c>
      <c r="H52" s="82">
        <v>1</v>
      </c>
      <c r="I52" s="82">
        <v>2</v>
      </c>
      <c r="J52" s="82">
        <v>6</v>
      </c>
      <c r="K52" s="82">
        <v>3</v>
      </c>
      <c r="L52" s="82">
        <v>4</v>
      </c>
      <c r="M52" s="82">
        <v>1</v>
      </c>
      <c r="N52" s="82">
        <v>1</v>
      </c>
      <c r="O52" s="82">
        <v>3</v>
      </c>
      <c r="P52" s="82">
        <v>1</v>
      </c>
      <c r="Q52" s="98">
        <v>6</v>
      </c>
      <c r="R52" s="168">
        <v>2</v>
      </c>
      <c r="S52" s="86">
        <v>3</v>
      </c>
      <c r="T52" s="86">
        <v>1</v>
      </c>
      <c r="U52" s="86">
        <v>3</v>
      </c>
      <c r="V52" s="86">
        <v>1</v>
      </c>
      <c r="W52" s="86">
        <v>3</v>
      </c>
      <c r="X52" s="86">
        <v>5</v>
      </c>
      <c r="Y52" s="86">
        <v>3</v>
      </c>
      <c r="Z52" s="86">
        <v>6</v>
      </c>
      <c r="AA52" s="86">
        <v>2</v>
      </c>
      <c r="AB52" s="86">
        <v>2</v>
      </c>
      <c r="AC52" s="93">
        <v>2</v>
      </c>
      <c r="AD52" s="102">
        <f t="shared" si="0"/>
        <v>8</v>
      </c>
      <c r="AE52" s="105">
        <f t="shared" si="1"/>
        <v>5</v>
      </c>
    </row>
    <row r="53" spans="1:31" x14ac:dyDescent="0.25">
      <c r="A53" s="91">
        <f>'Тулуз-Пьерон'!A61</f>
        <v>47</v>
      </c>
      <c r="B53" s="174" t="str">
        <f>'Тулуз-Пьерон'!B61</f>
        <v>ФАМИЛИЯ ИМЯ 47</v>
      </c>
      <c r="C53" s="79">
        <f>'Тулуз-Пьерон'!C61</f>
        <v>41712</v>
      </c>
      <c r="D53" s="79">
        <f>'Тулуз-Пьерон'!D61</f>
        <v>43906</v>
      </c>
      <c r="E53" s="166" t="str">
        <f>'Тулуз-Пьерон'!E61</f>
        <v xml:space="preserve">6 лет 0 мес. </v>
      </c>
      <c r="F53" s="162">
        <v>4</v>
      </c>
      <c r="G53" s="82">
        <v>5</v>
      </c>
      <c r="H53" s="82">
        <v>1</v>
      </c>
      <c r="I53" s="82">
        <v>2</v>
      </c>
      <c r="J53" s="82">
        <v>6</v>
      </c>
      <c r="K53" s="82">
        <v>3</v>
      </c>
      <c r="L53" s="82">
        <v>4</v>
      </c>
      <c r="M53" s="82">
        <v>2</v>
      </c>
      <c r="N53" s="82">
        <v>1</v>
      </c>
      <c r="O53" s="82">
        <v>3</v>
      </c>
      <c r="P53" s="82">
        <v>2</v>
      </c>
      <c r="Q53" s="98">
        <v>5</v>
      </c>
      <c r="R53" s="169">
        <v>2</v>
      </c>
      <c r="S53" s="83">
        <v>6</v>
      </c>
      <c r="T53" s="83">
        <v>1</v>
      </c>
      <c r="U53" s="83">
        <v>4</v>
      </c>
      <c r="V53" s="83">
        <v>5</v>
      </c>
      <c r="W53" s="83">
        <v>2</v>
      </c>
      <c r="X53" s="83">
        <v>2</v>
      </c>
      <c r="Y53" s="83">
        <v>4</v>
      </c>
      <c r="Z53" s="83">
        <v>1</v>
      </c>
      <c r="AA53" s="83">
        <v>1</v>
      </c>
      <c r="AB53" s="83">
        <v>6</v>
      </c>
      <c r="AC53" s="94">
        <v>2</v>
      </c>
      <c r="AD53" s="102">
        <f t="shared" si="0"/>
        <v>10</v>
      </c>
      <c r="AE53" s="105">
        <f t="shared" si="1"/>
        <v>3</v>
      </c>
    </row>
    <row r="54" spans="1:31" x14ac:dyDescent="0.25">
      <c r="A54" s="91">
        <f>'Тулуз-Пьерон'!A62</f>
        <v>48</v>
      </c>
      <c r="B54" s="174" t="str">
        <f>'Тулуз-Пьерон'!B62</f>
        <v>ФАМИЛИЯ ИМЯ 48</v>
      </c>
      <c r="C54" s="79">
        <f>'Тулуз-Пьерон'!C62</f>
        <v>41731</v>
      </c>
      <c r="D54" s="79">
        <f>'Тулуз-Пьерон'!D62</f>
        <v>43909</v>
      </c>
      <c r="E54" s="166" t="str">
        <f>'Тулуз-Пьерон'!E62</f>
        <v xml:space="preserve">5 лет 11 мес. </v>
      </c>
      <c r="F54" s="162">
        <v>4</v>
      </c>
      <c r="G54" s="82">
        <v>5</v>
      </c>
      <c r="H54" s="82">
        <v>1</v>
      </c>
      <c r="I54" s="82">
        <v>2</v>
      </c>
      <c r="J54" s="82">
        <v>6</v>
      </c>
      <c r="K54" s="82">
        <v>3</v>
      </c>
      <c r="L54" s="82">
        <v>4</v>
      </c>
      <c r="M54" s="82">
        <v>6</v>
      </c>
      <c r="N54" s="82">
        <v>1</v>
      </c>
      <c r="O54" s="82">
        <v>6</v>
      </c>
      <c r="P54" s="82">
        <v>5</v>
      </c>
      <c r="Q54" s="98">
        <v>6</v>
      </c>
      <c r="R54" s="169">
        <v>2</v>
      </c>
      <c r="S54" s="83">
        <v>6</v>
      </c>
      <c r="T54" s="83">
        <v>5</v>
      </c>
      <c r="U54" s="83">
        <v>2</v>
      </c>
      <c r="V54" s="83">
        <v>5</v>
      </c>
      <c r="W54" s="83">
        <v>3</v>
      </c>
      <c r="X54" s="83">
        <v>5</v>
      </c>
      <c r="Y54" s="83">
        <v>5</v>
      </c>
      <c r="Z54" s="83">
        <v>1</v>
      </c>
      <c r="AA54" s="83">
        <v>2</v>
      </c>
      <c r="AB54" s="83">
        <v>3</v>
      </c>
      <c r="AC54" s="94">
        <v>2</v>
      </c>
      <c r="AD54" s="102">
        <f t="shared" si="0"/>
        <v>7</v>
      </c>
      <c r="AE54" s="105">
        <f t="shared" si="1"/>
        <v>5</v>
      </c>
    </row>
    <row r="55" spans="1:31" x14ac:dyDescent="0.25">
      <c r="A55" s="91">
        <f>'Тулуз-Пьерон'!A63</f>
        <v>49</v>
      </c>
      <c r="B55" s="174" t="str">
        <f>'Тулуз-Пьерон'!B63</f>
        <v>ФАМИЛИЯ ИМЯ 49</v>
      </c>
      <c r="C55" s="79">
        <f>'Тулуз-Пьерон'!C63</f>
        <v>41149</v>
      </c>
      <c r="D55" s="79">
        <f>'Тулуз-Пьерон'!D63</f>
        <v>43910</v>
      </c>
      <c r="E55" s="166" t="str">
        <f>'Тулуз-Пьерон'!E63</f>
        <v xml:space="preserve">7 лет 6 мес. </v>
      </c>
      <c r="F55" s="162">
        <v>4</v>
      </c>
      <c r="G55" s="82">
        <v>5</v>
      </c>
      <c r="H55" s="82">
        <v>1</v>
      </c>
      <c r="I55" s="82">
        <v>2</v>
      </c>
      <c r="J55" s="82">
        <v>6</v>
      </c>
      <c r="K55" s="82">
        <v>3</v>
      </c>
      <c r="L55" s="82">
        <v>2</v>
      </c>
      <c r="M55" s="82">
        <v>2</v>
      </c>
      <c r="N55" s="82">
        <v>1</v>
      </c>
      <c r="O55" s="82">
        <v>5</v>
      </c>
      <c r="P55" s="82">
        <v>5</v>
      </c>
      <c r="Q55" s="98">
        <v>2</v>
      </c>
      <c r="R55" s="169">
        <v>2</v>
      </c>
      <c r="S55" s="83">
        <v>6</v>
      </c>
      <c r="T55" s="83">
        <v>1</v>
      </c>
      <c r="U55" s="83">
        <v>2</v>
      </c>
      <c r="V55" s="83">
        <v>5</v>
      </c>
      <c r="W55" s="83">
        <v>4</v>
      </c>
      <c r="X55" s="83">
        <v>2</v>
      </c>
      <c r="Y55" s="83">
        <v>5</v>
      </c>
      <c r="Z55" s="83">
        <v>1</v>
      </c>
      <c r="AA55" s="83">
        <v>1</v>
      </c>
      <c r="AB55" s="83">
        <v>3</v>
      </c>
      <c r="AC55" s="94">
        <v>2</v>
      </c>
      <c r="AD55" s="102">
        <f t="shared" si="0"/>
        <v>8</v>
      </c>
      <c r="AE55" s="105">
        <f t="shared" si="1"/>
        <v>4</v>
      </c>
    </row>
    <row r="56" spans="1:31" x14ac:dyDescent="0.25">
      <c r="A56" s="91">
        <f>'Тулуз-Пьерон'!A64</f>
        <v>50</v>
      </c>
      <c r="B56" s="174" t="str">
        <f>'Тулуз-Пьерон'!B64</f>
        <v>ФАМИЛИЯ ИМЯ 50</v>
      </c>
      <c r="C56" s="79">
        <f>'Тулуз-Пьерон'!C64</f>
        <v>41739</v>
      </c>
      <c r="D56" s="79">
        <f>'Тулуз-Пьерон'!D64</f>
        <v>44060</v>
      </c>
      <c r="E56" s="166" t="str">
        <f>'Тулуз-Пьерон'!E64</f>
        <v xml:space="preserve">6 лет 4 мес. </v>
      </c>
      <c r="F56" s="162">
        <v>4</v>
      </c>
      <c r="G56" s="82">
        <v>5</v>
      </c>
      <c r="H56" s="82">
        <v>1</v>
      </c>
      <c r="I56" s="82">
        <v>2</v>
      </c>
      <c r="J56" s="82">
        <v>6</v>
      </c>
      <c r="K56" s="82">
        <v>3</v>
      </c>
      <c r="L56" s="82">
        <v>4</v>
      </c>
      <c r="M56" s="82">
        <v>2</v>
      </c>
      <c r="N56" s="82">
        <v>1</v>
      </c>
      <c r="O56" s="82">
        <v>3</v>
      </c>
      <c r="P56" s="82">
        <v>2</v>
      </c>
      <c r="Q56" s="98">
        <v>3</v>
      </c>
      <c r="R56" s="169">
        <v>2</v>
      </c>
      <c r="S56" s="83">
        <v>6</v>
      </c>
      <c r="T56" s="83">
        <v>1</v>
      </c>
      <c r="U56" s="83">
        <v>2</v>
      </c>
      <c r="V56" s="83">
        <v>2</v>
      </c>
      <c r="W56" s="83">
        <v>5</v>
      </c>
      <c r="X56" s="83">
        <v>2</v>
      </c>
      <c r="Y56" s="83">
        <v>2</v>
      </c>
      <c r="Z56" s="83">
        <v>1</v>
      </c>
      <c r="AA56" s="83">
        <v>1</v>
      </c>
      <c r="AB56" s="83">
        <v>1</v>
      </c>
      <c r="AC56" s="94">
        <v>2</v>
      </c>
      <c r="AD56" s="102">
        <f t="shared" si="0"/>
        <v>9</v>
      </c>
      <c r="AE56" s="105">
        <f t="shared" si="1"/>
        <v>4</v>
      </c>
    </row>
    <row r="57" spans="1:31" x14ac:dyDescent="0.25">
      <c r="A57" s="91">
        <f>'Тулуз-Пьерон'!A65</f>
        <v>51</v>
      </c>
      <c r="B57" s="174" t="str">
        <f>'Тулуз-Пьерон'!B65</f>
        <v>ФАМИЛИЯ ИМЯ 51</v>
      </c>
      <c r="C57" s="79">
        <f>'Тулуз-Пьерон'!C65</f>
        <v>41144</v>
      </c>
      <c r="D57" s="79">
        <f>'Тулуз-Пьерон'!D65</f>
        <v>44060</v>
      </c>
      <c r="E57" s="166" t="str">
        <f>'Тулуз-Пьерон'!E65</f>
        <v xml:space="preserve">7 лет 11 мес. </v>
      </c>
      <c r="F57" s="162">
        <v>4</v>
      </c>
      <c r="G57" s="82">
        <v>5</v>
      </c>
      <c r="H57" s="82">
        <v>1</v>
      </c>
      <c r="I57" s="82">
        <v>2</v>
      </c>
      <c r="J57" s="82">
        <v>6</v>
      </c>
      <c r="K57" s="82">
        <v>3</v>
      </c>
      <c r="L57" s="82">
        <v>6</v>
      </c>
      <c r="M57" s="82">
        <v>2</v>
      </c>
      <c r="N57" s="82">
        <v>1</v>
      </c>
      <c r="O57" s="82">
        <v>3</v>
      </c>
      <c r="P57" s="82">
        <v>4</v>
      </c>
      <c r="Q57" s="98">
        <v>1</v>
      </c>
      <c r="R57" s="169">
        <v>2</v>
      </c>
      <c r="S57" s="83">
        <v>6</v>
      </c>
      <c r="T57" s="83">
        <v>1</v>
      </c>
      <c r="U57" s="83">
        <v>2</v>
      </c>
      <c r="V57" s="83">
        <v>1</v>
      </c>
      <c r="W57" s="83">
        <v>3</v>
      </c>
      <c r="X57" s="83">
        <v>1</v>
      </c>
      <c r="Y57" s="83">
        <v>5</v>
      </c>
      <c r="Z57" s="83">
        <v>1</v>
      </c>
      <c r="AA57" s="83">
        <v>1</v>
      </c>
      <c r="AB57" s="83">
        <v>2</v>
      </c>
      <c r="AC57" s="94">
        <v>3</v>
      </c>
      <c r="AD57" s="102">
        <f t="shared" si="0"/>
        <v>11</v>
      </c>
      <c r="AE57" s="105">
        <f t="shared" si="1"/>
        <v>6</v>
      </c>
    </row>
    <row r="58" spans="1:31" x14ac:dyDescent="0.25">
      <c r="A58" s="91">
        <f>'Тулуз-Пьерон'!A66</f>
        <v>52</v>
      </c>
      <c r="B58" s="174" t="str">
        <f>'Тулуз-Пьерон'!B66</f>
        <v>ФАМИЛИЯ ИМЯ 52</v>
      </c>
      <c r="C58" s="79">
        <f>'Тулуз-Пьерон'!C66</f>
        <v>41067</v>
      </c>
      <c r="D58" s="79">
        <f>'Тулуз-Пьерон'!D66</f>
        <v>44061</v>
      </c>
      <c r="E58" s="166" t="str">
        <f>'Тулуз-Пьерон'!E66</f>
        <v xml:space="preserve">8 лет 2 мес. </v>
      </c>
      <c r="F58" s="162">
        <v>4</v>
      </c>
      <c r="G58" s="82">
        <v>5</v>
      </c>
      <c r="H58" s="82">
        <v>1</v>
      </c>
      <c r="I58" s="82">
        <v>2</v>
      </c>
      <c r="J58" s="82">
        <v>6</v>
      </c>
      <c r="K58" s="82">
        <v>3</v>
      </c>
      <c r="L58" s="82">
        <v>4</v>
      </c>
      <c r="M58" s="82">
        <v>1</v>
      </c>
      <c r="N58" s="82">
        <v>1</v>
      </c>
      <c r="O58" s="82">
        <v>3</v>
      </c>
      <c r="P58" s="82">
        <v>5</v>
      </c>
      <c r="Q58" s="98">
        <v>4</v>
      </c>
      <c r="R58" s="169">
        <v>2</v>
      </c>
      <c r="S58" s="83">
        <v>3</v>
      </c>
      <c r="T58" s="83">
        <v>1</v>
      </c>
      <c r="U58" s="83">
        <v>2</v>
      </c>
      <c r="V58" s="83">
        <v>1</v>
      </c>
      <c r="W58" s="83">
        <v>4</v>
      </c>
      <c r="X58" s="83">
        <v>1</v>
      </c>
      <c r="Y58" s="83">
        <v>4</v>
      </c>
      <c r="Z58" s="83">
        <v>1</v>
      </c>
      <c r="AA58" s="83">
        <v>2</v>
      </c>
      <c r="AB58" s="83">
        <v>2</v>
      </c>
      <c r="AC58" s="94">
        <v>3</v>
      </c>
      <c r="AD58" s="102">
        <f t="shared" si="0"/>
        <v>8</v>
      </c>
      <c r="AE58" s="105">
        <f t="shared" si="1"/>
        <v>4</v>
      </c>
    </row>
    <row r="59" spans="1:31" x14ac:dyDescent="0.25">
      <c r="A59" s="91">
        <f>'Тулуз-Пьерон'!A67</f>
        <v>53</v>
      </c>
      <c r="B59" s="174" t="str">
        <f>'Тулуз-Пьерон'!B67</f>
        <v>ФАМИЛИЯ ИМЯ 53</v>
      </c>
      <c r="C59" s="79">
        <f>'Тулуз-Пьерон'!C67</f>
        <v>41096</v>
      </c>
      <c r="D59" s="79">
        <f>'Тулуз-Пьерон'!D67</f>
        <v>44061</v>
      </c>
      <c r="E59" s="166" t="str">
        <f>'Тулуз-Пьерон'!E67</f>
        <v xml:space="preserve">8 лет 1 мес. </v>
      </c>
      <c r="F59" s="162">
        <v>4</v>
      </c>
      <c r="G59" s="82">
        <v>5</v>
      </c>
      <c r="H59" s="82">
        <v>1</v>
      </c>
      <c r="I59" s="82">
        <v>2</v>
      </c>
      <c r="J59" s="82">
        <v>6</v>
      </c>
      <c r="K59" s="82">
        <v>3</v>
      </c>
      <c r="L59" s="82">
        <v>6</v>
      </c>
      <c r="M59" s="82">
        <v>2</v>
      </c>
      <c r="N59" s="82">
        <v>1</v>
      </c>
      <c r="O59" s="82">
        <v>3</v>
      </c>
      <c r="P59" s="82">
        <v>5</v>
      </c>
      <c r="Q59" s="98">
        <v>4</v>
      </c>
      <c r="R59" s="169">
        <v>2</v>
      </c>
      <c r="S59" s="83">
        <v>6</v>
      </c>
      <c r="T59" s="83">
        <v>1</v>
      </c>
      <c r="U59" s="83">
        <v>2</v>
      </c>
      <c r="V59" s="83">
        <v>5</v>
      </c>
      <c r="W59" s="83">
        <v>3</v>
      </c>
      <c r="X59" s="83">
        <v>1</v>
      </c>
      <c r="Y59" s="83">
        <v>5</v>
      </c>
      <c r="Z59" s="83">
        <v>5</v>
      </c>
      <c r="AA59" s="83">
        <v>1</v>
      </c>
      <c r="AB59" s="83">
        <v>3</v>
      </c>
      <c r="AC59" s="94">
        <v>2</v>
      </c>
      <c r="AD59" s="102">
        <f t="shared" si="0"/>
        <v>10</v>
      </c>
      <c r="AE59" s="105">
        <f t="shared" si="1"/>
        <v>5</v>
      </c>
    </row>
    <row r="60" spans="1:31" x14ac:dyDescent="0.25">
      <c r="A60" s="91">
        <f>'Тулуз-Пьерон'!A68</f>
        <v>54</v>
      </c>
      <c r="B60" s="174" t="str">
        <f>'Тулуз-Пьерон'!B68</f>
        <v>ФАМИЛИЯ ИМЯ 54</v>
      </c>
      <c r="C60" s="79">
        <f>'Тулуз-Пьерон'!C68</f>
        <v>40737</v>
      </c>
      <c r="D60" s="79">
        <f>'Тулуз-Пьерон'!D68</f>
        <v>44061</v>
      </c>
      <c r="E60" s="166" t="str">
        <f>'Тулуз-Пьерон'!E68</f>
        <v xml:space="preserve">9 лет 1 мес. </v>
      </c>
      <c r="F60" s="162">
        <v>4</v>
      </c>
      <c r="G60" s="82">
        <v>5</v>
      </c>
      <c r="H60" s="82">
        <v>1</v>
      </c>
      <c r="I60" s="82">
        <v>2</v>
      </c>
      <c r="J60" s="82">
        <v>6</v>
      </c>
      <c r="K60" s="82">
        <v>3</v>
      </c>
      <c r="L60" s="82">
        <v>2</v>
      </c>
      <c r="M60" s="82">
        <v>2</v>
      </c>
      <c r="N60" s="82">
        <v>5</v>
      </c>
      <c r="O60" s="82">
        <v>3</v>
      </c>
      <c r="P60" s="82">
        <v>5</v>
      </c>
      <c r="Q60" s="98">
        <v>2</v>
      </c>
      <c r="R60" s="169">
        <v>2</v>
      </c>
      <c r="S60" s="83">
        <v>3</v>
      </c>
      <c r="T60" s="83">
        <v>1</v>
      </c>
      <c r="U60" s="83">
        <v>5</v>
      </c>
      <c r="V60" s="83">
        <v>1</v>
      </c>
      <c r="W60" s="83">
        <v>1</v>
      </c>
      <c r="X60" s="83">
        <v>1</v>
      </c>
      <c r="Y60" s="83">
        <v>4</v>
      </c>
      <c r="Z60" s="83">
        <v>1</v>
      </c>
      <c r="AA60" s="83">
        <v>5</v>
      </c>
      <c r="AB60" s="83">
        <v>2</v>
      </c>
      <c r="AC60" s="94">
        <v>3</v>
      </c>
      <c r="AD60" s="102">
        <f t="shared" si="0"/>
        <v>8</v>
      </c>
      <c r="AE60" s="105">
        <f t="shared" si="1"/>
        <v>3</v>
      </c>
    </row>
    <row r="61" spans="1:31" x14ac:dyDescent="0.25">
      <c r="A61" s="91">
        <f>'Тулуз-Пьерон'!A69</f>
        <v>55</v>
      </c>
      <c r="B61" s="174" t="str">
        <f>'Тулуз-Пьерон'!B69</f>
        <v>ФАМИЛИЯ ИМЯ 55</v>
      </c>
      <c r="C61" s="79">
        <f>'Тулуз-Пьерон'!C69</f>
        <v>40996</v>
      </c>
      <c r="D61" s="79">
        <f>'Тулуз-Пьерон'!D69</f>
        <v>44062</v>
      </c>
      <c r="E61" s="166" t="str">
        <f>'Тулуз-Пьерон'!E69</f>
        <v xml:space="preserve">8 лет 4 мес. </v>
      </c>
      <c r="F61" s="162">
        <v>4</v>
      </c>
      <c r="G61" s="82">
        <v>5</v>
      </c>
      <c r="H61" s="82">
        <v>1</v>
      </c>
      <c r="I61" s="82">
        <v>2</v>
      </c>
      <c r="J61" s="82">
        <v>6</v>
      </c>
      <c r="K61" s="82">
        <v>3</v>
      </c>
      <c r="L61" s="82">
        <v>4</v>
      </c>
      <c r="M61" s="82">
        <v>6</v>
      </c>
      <c r="N61" s="82">
        <v>3</v>
      </c>
      <c r="O61" s="82">
        <v>3</v>
      </c>
      <c r="P61" s="82">
        <v>5</v>
      </c>
      <c r="Q61" s="98">
        <v>6</v>
      </c>
      <c r="R61" s="169">
        <v>2</v>
      </c>
      <c r="S61" s="83">
        <v>3</v>
      </c>
      <c r="T61" s="83">
        <v>1</v>
      </c>
      <c r="U61" s="83">
        <v>2</v>
      </c>
      <c r="V61" s="83">
        <v>3</v>
      </c>
      <c r="W61" s="83">
        <v>1</v>
      </c>
      <c r="X61" s="83">
        <v>1</v>
      </c>
      <c r="Y61" s="83">
        <v>1</v>
      </c>
      <c r="Z61" s="83">
        <v>1</v>
      </c>
      <c r="AA61" s="83">
        <v>2</v>
      </c>
      <c r="AB61" s="83">
        <v>3</v>
      </c>
      <c r="AC61" s="94">
        <v>2</v>
      </c>
      <c r="AD61" s="102">
        <f t="shared" si="0"/>
        <v>7</v>
      </c>
      <c r="AE61" s="105">
        <f t="shared" si="1"/>
        <v>3</v>
      </c>
    </row>
    <row r="62" spans="1:31" x14ac:dyDescent="0.25">
      <c r="A62" s="91">
        <f>'Тулуз-Пьерон'!A70</f>
        <v>56</v>
      </c>
      <c r="B62" s="174" t="str">
        <f>'Тулуз-Пьерон'!B70</f>
        <v>ФАМИЛИЯ ИМЯ 56</v>
      </c>
      <c r="C62" s="79">
        <f>'Тулуз-Пьерон'!C70</f>
        <v>41096</v>
      </c>
      <c r="D62" s="79">
        <f>'Тулуз-Пьерон'!D70</f>
        <v>44064</v>
      </c>
      <c r="E62" s="166" t="str">
        <f>'Тулуз-Пьерон'!E70</f>
        <v xml:space="preserve">8 лет 1 мес. </v>
      </c>
      <c r="F62" s="162">
        <v>4</v>
      </c>
      <c r="G62" s="82">
        <v>5</v>
      </c>
      <c r="H62" s="82">
        <v>1</v>
      </c>
      <c r="I62" s="82">
        <v>2</v>
      </c>
      <c r="J62" s="82">
        <v>6</v>
      </c>
      <c r="K62" s="82">
        <v>3</v>
      </c>
      <c r="L62" s="82">
        <v>4</v>
      </c>
      <c r="M62" s="82">
        <v>6</v>
      </c>
      <c r="N62" s="82">
        <v>1</v>
      </c>
      <c r="O62" s="82">
        <v>5</v>
      </c>
      <c r="P62" s="82">
        <v>2</v>
      </c>
      <c r="Q62" s="98">
        <v>4</v>
      </c>
      <c r="R62" s="169">
        <v>2</v>
      </c>
      <c r="S62" s="83">
        <v>2</v>
      </c>
      <c r="T62" s="83">
        <v>1</v>
      </c>
      <c r="U62" s="83">
        <v>6</v>
      </c>
      <c r="V62" s="83">
        <v>4</v>
      </c>
      <c r="W62" s="83">
        <v>1</v>
      </c>
      <c r="X62" s="83">
        <v>2</v>
      </c>
      <c r="Y62" s="83">
        <v>2</v>
      </c>
      <c r="Z62" s="83">
        <v>1</v>
      </c>
      <c r="AA62" s="83">
        <v>5</v>
      </c>
      <c r="AB62" s="83">
        <v>2</v>
      </c>
      <c r="AC62" s="94">
        <v>3</v>
      </c>
      <c r="AD62" s="102">
        <f t="shared" si="0"/>
        <v>7</v>
      </c>
      <c r="AE62" s="105">
        <f t="shared" si="1"/>
        <v>2</v>
      </c>
    </row>
    <row r="63" spans="1:31" x14ac:dyDescent="0.25">
      <c r="A63" s="91">
        <f>'Тулуз-Пьерон'!A71</f>
        <v>57</v>
      </c>
      <c r="B63" s="174" t="str">
        <f>'Тулуз-Пьерон'!B71</f>
        <v>ФАМИЛИЯ ИМЯ 57</v>
      </c>
      <c r="C63" s="79">
        <f>'Тулуз-Пьерон'!C71</f>
        <v>40843</v>
      </c>
      <c r="D63" s="79">
        <f>'Тулуз-Пьерон'!D71</f>
        <v>44064</v>
      </c>
      <c r="E63" s="166" t="str">
        <f>'Тулуз-Пьерон'!E71</f>
        <v xml:space="preserve">8 лет 9 мес. </v>
      </c>
      <c r="F63" s="162">
        <v>4</v>
      </c>
      <c r="G63" s="82">
        <v>5</v>
      </c>
      <c r="H63" s="82">
        <v>1</v>
      </c>
      <c r="I63" s="82">
        <v>2</v>
      </c>
      <c r="J63" s="82">
        <v>6</v>
      </c>
      <c r="K63" s="82">
        <v>3</v>
      </c>
      <c r="L63" s="82">
        <v>4</v>
      </c>
      <c r="M63" s="82">
        <v>2</v>
      </c>
      <c r="N63" s="82">
        <v>1</v>
      </c>
      <c r="O63" s="82">
        <v>3</v>
      </c>
      <c r="P63" s="82">
        <v>2</v>
      </c>
      <c r="Q63" s="98">
        <v>3</v>
      </c>
      <c r="R63" s="169">
        <v>2</v>
      </c>
      <c r="S63" s="83">
        <v>6</v>
      </c>
      <c r="T63" s="83">
        <v>1</v>
      </c>
      <c r="U63" s="83">
        <v>2</v>
      </c>
      <c r="V63" s="83">
        <v>2</v>
      </c>
      <c r="W63" s="83">
        <v>5</v>
      </c>
      <c r="X63" s="83">
        <v>2</v>
      </c>
      <c r="Y63" s="83">
        <v>2</v>
      </c>
      <c r="Z63" s="83">
        <v>1</v>
      </c>
      <c r="AA63" s="83">
        <v>1</v>
      </c>
      <c r="AB63" s="83">
        <v>1</v>
      </c>
      <c r="AC63" s="94">
        <v>2</v>
      </c>
      <c r="AD63" s="102">
        <f t="shared" si="0"/>
        <v>9</v>
      </c>
      <c r="AE63" s="105">
        <f t="shared" si="1"/>
        <v>4</v>
      </c>
    </row>
    <row r="64" spans="1:31" x14ac:dyDescent="0.25">
      <c r="A64" s="91">
        <f>'Тулуз-Пьерон'!A72</f>
        <v>0</v>
      </c>
      <c r="B64" s="174">
        <f>'Тулуз-Пьерон'!B72</f>
        <v>0</v>
      </c>
      <c r="C64" s="79">
        <f>'Тулуз-Пьерон'!C72</f>
        <v>0</v>
      </c>
      <c r="D64" s="79">
        <f>'Тулуз-Пьерон'!D72</f>
        <v>0</v>
      </c>
      <c r="E64" s="166" t="str">
        <f>'Тулуз-Пьерон'!E72</f>
        <v xml:space="preserve">0 лет 0 мес. </v>
      </c>
      <c r="F64" s="16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98"/>
      <c r="R64" s="169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94"/>
      <c r="AD64" s="102">
        <f t="shared" si="0"/>
        <v>0</v>
      </c>
      <c r="AE64" s="105">
        <f t="shared" si="1"/>
        <v>0</v>
      </c>
    </row>
    <row r="65" spans="1:31" x14ac:dyDescent="0.25">
      <c r="A65" s="91">
        <f>'Тулуз-Пьерон'!A73</f>
        <v>0</v>
      </c>
      <c r="B65" s="174">
        <f>'Тулуз-Пьерон'!B73</f>
        <v>0</v>
      </c>
      <c r="C65" s="79">
        <f>'Тулуз-Пьерон'!C73</f>
        <v>0</v>
      </c>
      <c r="D65" s="79">
        <f>'Тулуз-Пьерон'!D73</f>
        <v>0</v>
      </c>
      <c r="E65" s="166" t="str">
        <f>'Тулуз-Пьерон'!E73</f>
        <v xml:space="preserve">0 лет 0 мес. </v>
      </c>
      <c r="F65" s="16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98"/>
      <c r="R65" s="169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94"/>
      <c r="AD65" s="102">
        <f t="shared" si="0"/>
        <v>0</v>
      </c>
      <c r="AE65" s="105">
        <f t="shared" si="1"/>
        <v>0</v>
      </c>
    </row>
    <row r="66" spans="1:31" x14ac:dyDescent="0.25">
      <c r="A66" s="91">
        <f>'Тулуз-Пьерон'!A74</f>
        <v>0</v>
      </c>
      <c r="B66" s="174">
        <f>'Тулуз-Пьерон'!B74</f>
        <v>0</v>
      </c>
      <c r="C66" s="79">
        <f>'Тулуз-Пьерон'!C74</f>
        <v>0</v>
      </c>
      <c r="D66" s="79">
        <f>'Тулуз-Пьерон'!D74</f>
        <v>0</v>
      </c>
      <c r="E66" s="166" t="str">
        <f>'Тулуз-Пьерон'!E74</f>
        <v xml:space="preserve">0 лет 0 мес. </v>
      </c>
      <c r="F66" s="16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98"/>
      <c r="R66" s="169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94"/>
      <c r="AD66" s="102">
        <f t="shared" si="0"/>
        <v>0</v>
      </c>
      <c r="AE66" s="105">
        <f t="shared" si="1"/>
        <v>0</v>
      </c>
    </row>
    <row r="67" spans="1:31" x14ac:dyDescent="0.25">
      <c r="A67" s="91">
        <f>'Тулуз-Пьерон'!A75</f>
        <v>0</v>
      </c>
      <c r="B67" s="174">
        <f>'Тулуз-Пьерон'!B75</f>
        <v>0</v>
      </c>
      <c r="C67" s="79">
        <f>'Тулуз-Пьерон'!C75</f>
        <v>0</v>
      </c>
      <c r="D67" s="79">
        <f>'Тулуз-Пьерон'!D75</f>
        <v>0</v>
      </c>
      <c r="E67" s="166" t="str">
        <f>'Тулуз-Пьерон'!E75</f>
        <v xml:space="preserve">0 лет 0 мес. </v>
      </c>
      <c r="F67" s="16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98"/>
      <c r="R67" s="169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94"/>
      <c r="AD67" s="102">
        <f t="shared" si="0"/>
        <v>0</v>
      </c>
      <c r="AE67" s="105">
        <f t="shared" si="1"/>
        <v>0</v>
      </c>
    </row>
    <row r="68" spans="1:31" x14ac:dyDescent="0.25">
      <c r="A68" s="91">
        <f>'Тулуз-Пьерон'!A76</f>
        <v>0</v>
      </c>
      <c r="B68" s="174">
        <f>'Тулуз-Пьерон'!B76</f>
        <v>0</v>
      </c>
      <c r="C68" s="79">
        <f>'Тулуз-Пьерон'!C76</f>
        <v>0</v>
      </c>
      <c r="D68" s="79">
        <f>'Тулуз-Пьерон'!D76</f>
        <v>0</v>
      </c>
      <c r="E68" s="166" t="str">
        <f>'Тулуз-Пьерон'!E76</f>
        <v xml:space="preserve">0 лет 0 мес. </v>
      </c>
      <c r="F68" s="16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98"/>
      <c r="R68" s="169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94"/>
      <c r="AD68" s="102">
        <f t="shared" si="0"/>
        <v>0</v>
      </c>
      <c r="AE68" s="105">
        <f t="shared" si="1"/>
        <v>0</v>
      </c>
    </row>
    <row r="69" spans="1:31" x14ac:dyDescent="0.25">
      <c r="A69" s="91">
        <f>'Тулуз-Пьерон'!A77</f>
        <v>0</v>
      </c>
      <c r="B69" s="174">
        <f>'Тулуз-Пьерон'!B77</f>
        <v>0</v>
      </c>
      <c r="C69" s="79">
        <f>'Тулуз-Пьерон'!C77</f>
        <v>0</v>
      </c>
      <c r="D69" s="79">
        <f>'Тулуз-Пьерон'!D77</f>
        <v>0</v>
      </c>
      <c r="E69" s="166" t="str">
        <f>'Тулуз-Пьерон'!E77</f>
        <v xml:space="preserve">0 лет 0 мес. </v>
      </c>
      <c r="F69" s="16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98"/>
      <c r="R69" s="169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94"/>
      <c r="AD69" s="102">
        <f t="shared" si="0"/>
        <v>0</v>
      </c>
      <c r="AE69" s="105">
        <f t="shared" si="1"/>
        <v>0</v>
      </c>
    </row>
    <row r="70" spans="1:31" x14ac:dyDescent="0.25">
      <c r="A70" s="91">
        <f>'Тулуз-Пьерон'!A78</f>
        <v>0</v>
      </c>
      <c r="B70" s="174">
        <f>'Тулуз-Пьерон'!B78</f>
        <v>0</v>
      </c>
      <c r="C70" s="79">
        <f>'Тулуз-Пьерон'!C78</f>
        <v>0</v>
      </c>
      <c r="D70" s="79">
        <f>'Тулуз-Пьерон'!D78</f>
        <v>0</v>
      </c>
      <c r="E70" s="166" t="str">
        <f>'Тулуз-Пьерон'!E78</f>
        <v xml:space="preserve">0 лет 0 мес. </v>
      </c>
      <c r="F70" s="16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98"/>
      <c r="R70" s="169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94"/>
      <c r="AD70" s="102">
        <f t="shared" si="0"/>
        <v>0</v>
      </c>
      <c r="AE70" s="105">
        <f t="shared" si="1"/>
        <v>0</v>
      </c>
    </row>
    <row r="71" spans="1:31" x14ac:dyDescent="0.25">
      <c r="A71" s="91">
        <f>'Тулуз-Пьерон'!A79</f>
        <v>0</v>
      </c>
      <c r="B71" s="174">
        <f>'Тулуз-Пьерон'!B79</f>
        <v>0</v>
      </c>
      <c r="C71" s="79">
        <f>'Тулуз-Пьерон'!C79</f>
        <v>0</v>
      </c>
      <c r="D71" s="79">
        <f>'Тулуз-Пьерон'!D79</f>
        <v>0</v>
      </c>
      <c r="E71" s="166" t="str">
        <f>'Тулуз-Пьерон'!E79</f>
        <v xml:space="preserve">0 лет 0 мес. </v>
      </c>
      <c r="F71" s="16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98"/>
      <c r="R71" s="169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94"/>
      <c r="AD71" s="102">
        <f t="shared" si="0"/>
        <v>0</v>
      </c>
      <c r="AE71" s="105">
        <f t="shared" si="1"/>
        <v>0</v>
      </c>
    </row>
    <row r="72" spans="1:31" x14ac:dyDescent="0.25">
      <c r="A72" s="91">
        <f>'Тулуз-Пьерон'!A80</f>
        <v>0</v>
      </c>
      <c r="B72" s="174">
        <f>'Тулуз-Пьерон'!B80</f>
        <v>0</v>
      </c>
      <c r="C72" s="79">
        <f>'Тулуз-Пьерон'!C80</f>
        <v>0</v>
      </c>
      <c r="D72" s="79">
        <f>'Тулуз-Пьерон'!D80</f>
        <v>0</v>
      </c>
      <c r="E72" s="166" t="str">
        <f>'Тулуз-Пьерон'!E80</f>
        <v xml:space="preserve">0 лет 0 мес. </v>
      </c>
      <c r="F72" s="16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98"/>
      <c r="R72" s="169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94"/>
      <c r="AD72" s="102">
        <f t="shared" ref="AD72:AD135" si="2">12-SUMPRODUCT(--(F72:Q72&lt;&gt;$F$1:$Q$1))</f>
        <v>0</v>
      </c>
      <c r="AE72" s="105">
        <f t="shared" ref="AE72:AE135" si="3">12-SUMPRODUCT(--(R72:AC72&lt;&gt;$R$1:$AC$1))</f>
        <v>0</v>
      </c>
    </row>
    <row r="73" spans="1:31" x14ac:dyDescent="0.25">
      <c r="A73" s="91">
        <f>'Тулуз-Пьерон'!A81</f>
        <v>0</v>
      </c>
      <c r="B73" s="174">
        <f>'Тулуз-Пьерон'!B81</f>
        <v>0</v>
      </c>
      <c r="C73" s="79">
        <f>'Тулуз-Пьерон'!C81</f>
        <v>0</v>
      </c>
      <c r="D73" s="79">
        <f>'Тулуз-Пьерон'!D81</f>
        <v>0</v>
      </c>
      <c r="E73" s="166" t="str">
        <f>'Тулуз-Пьерон'!E81</f>
        <v xml:space="preserve">0 лет 0 мес. </v>
      </c>
      <c r="F73" s="16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98"/>
      <c r="R73" s="169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94"/>
      <c r="AD73" s="102">
        <f t="shared" si="2"/>
        <v>0</v>
      </c>
      <c r="AE73" s="105">
        <f t="shared" si="3"/>
        <v>0</v>
      </c>
    </row>
    <row r="74" spans="1:31" x14ac:dyDescent="0.25">
      <c r="A74" s="91">
        <f>'Тулуз-Пьерон'!A82</f>
        <v>0</v>
      </c>
      <c r="B74" s="174">
        <f>'Тулуз-Пьерон'!B82</f>
        <v>0</v>
      </c>
      <c r="C74" s="79">
        <f>'Тулуз-Пьерон'!C82</f>
        <v>0</v>
      </c>
      <c r="D74" s="79">
        <f>'Тулуз-Пьерон'!D82</f>
        <v>0</v>
      </c>
      <c r="E74" s="166" t="str">
        <f>'Тулуз-Пьерон'!E82</f>
        <v xml:space="preserve">0 лет 0 мес. </v>
      </c>
      <c r="F74" s="16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98"/>
      <c r="R74" s="169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94"/>
      <c r="AD74" s="102">
        <f t="shared" si="2"/>
        <v>0</v>
      </c>
      <c r="AE74" s="105">
        <f t="shared" si="3"/>
        <v>0</v>
      </c>
    </row>
    <row r="75" spans="1:31" x14ac:dyDescent="0.25">
      <c r="A75" s="91">
        <f>'Тулуз-Пьерон'!A83</f>
        <v>0</v>
      </c>
      <c r="B75" s="174">
        <f>'Тулуз-Пьерон'!B83</f>
        <v>0</v>
      </c>
      <c r="C75" s="79">
        <f>'Тулуз-Пьерон'!C83</f>
        <v>0</v>
      </c>
      <c r="D75" s="79">
        <f>'Тулуз-Пьерон'!D83</f>
        <v>0</v>
      </c>
      <c r="E75" s="166" t="str">
        <f>'Тулуз-Пьерон'!E83</f>
        <v xml:space="preserve">0 лет 0 мес. </v>
      </c>
      <c r="F75" s="16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98"/>
      <c r="R75" s="169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94"/>
      <c r="AD75" s="102">
        <f t="shared" si="2"/>
        <v>0</v>
      </c>
      <c r="AE75" s="105">
        <f t="shared" si="3"/>
        <v>0</v>
      </c>
    </row>
    <row r="76" spans="1:31" x14ac:dyDescent="0.25">
      <c r="A76" s="91">
        <f>'Тулуз-Пьерон'!A84</f>
        <v>0</v>
      </c>
      <c r="B76" s="174">
        <f>'Тулуз-Пьерон'!B84</f>
        <v>0</v>
      </c>
      <c r="C76" s="79">
        <f>'Тулуз-Пьерон'!C84</f>
        <v>0</v>
      </c>
      <c r="D76" s="79">
        <f>'Тулуз-Пьерон'!D84</f>
        <v>0</v>
      </c>
      <c r="E76" s="166" t="str">
        <f>'Тулуз-Пьерон'!E84</f>
        <v xml:space="preserve">0 лет 0 мес. </v>
      </c>
      <c r="F76" s="16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98"/>
      <c r="R76" s="169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94"/>
      <c r="AD76" s="102">
        <f t="shared" si="2"/>
        <v>0</v>
      </c>
      <c r="AE76" s="105">
        <f t="shared" si="3"/>
        <v>0</v>
      </c>
    </row>
    <row r="77" spans="1:31" x14ac:dyDescent="0.25">
      <c r="A77" s="91">
        <f>'Тулуз-Пьерон'!A85</f>
        <v>0</v>
      </c>
      <c r="B77" s="174">
        <f>'Тулуз-Пьерон'!B85</f>
        <v>0</v>
      </c>
      <c r="C77" s="79">
        <f>'Тулуз-Пьерон'!C85</f>
        <v>0</v>
      </c>
      <c r="D77" s="79">
        <f>'Тулуз-Пьерон'!D85</f>
        <v>0</v>
      </c>
      <c r="E77" s="166" t="str">
        <f>'Тулуз-Пьерон'!E85</f>
        <v xml:space="preserve">0 лет 0 мес. </v>
      </c>
      <c r="F77" s="16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98"/>
      <c r="R77" s="169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94"/>
      <c r="AD77" s="102">
        <f t="shared" si="2"/>
        <v>0</v>
      </c>
      <c r="AE77" s="105">
        <f t="shared" si="3"/>
        <v>0</v>
      </c>
    </row>
    <row r="78" spans="1:31" x14ac:dyDescent="0.25">
      <c r="A78" s="91">
        <f>'Тулуз-Пьерон'!A86</f>
        <v>0</v>
      </c>
      <c r="B78" s="174">
        <f>'Тулуз-Пьерон'!B86</f>
        <v>0</v>
      </c>
      <c r="C78" s="79">
        <f>'Тулуз-Пьерон'!C86</f>
        <v>0</v>
      </c>
      <c r="D78" s="79">
        <f>'Тулуз-Пьерон'!D86</f>
        <v>0</v>
      </c>
      <c r="E78" s="166" t="str">
        <f>'Тулуз-Пьерон'!E86</f>
        <v xml:space="preserve">0 лет 0 мес. </v>
      </c>
      <c r="F78" s="16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98"/>
      <c r="R78" s="169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94"/>
      <c r="AD78" s="102">
        <f t="shared" si="2"/>
        <v>0</v>
      </c>
      <c r="AE78" s="105">
        <f t="shared" si="3"/>
        <v>0</v>
      </c>
    </row>
    <row r="79" spans="1:31" x14ac:dyDescent="0.25">
      <c r="A79" s="91">
        <f>'Тулуз-Пьерон'!A87</f>
        <v>0</v>
      </c>
      <c r="B79" s="174">
        <f>'Тулуз-Пьерон'!B87</f>
        <v>0</v>
      </c>
      <c r="C79" s="79">
        <f>'Тулуз-Пьерон'!C87</f>
        <v>0</v>
      </c>
      <c r="D79" s="79">
        <f>'Тулуз-Пьерон'!D87</f>
        <v>0</v>
      </c>
      <c r="E79" s="166" t="str">
        <f>'Тулуз-Пьерон'!E87</f>
        <v xml:space="preserve">0 лет 0 мес. </v>
      </c>
      <c r="F79" s="16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98"/>
      <c r="R79" s="169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94"/>
      <c r="AD79" s="102">
        <f t="shared" si="2"/>
        <v>0</v>
      </c>
      <c r="AE79" s="105">
        <f t="shared" si="3"/>
        <v>0</v>
      </c>
    </row>
    <row r="80" spans="1:31" x14ac:dyDescent="0.25">
      <c r="A80" s="91">
        <f>'Тулуз-Пьерон'!A88</f>
        <v>0</v>
      </c>
      <c r="B80" s="174">
        <f>'Тулуз-Пьерон'!B88</f>
        <v>0</v>
      </c>
      <c r="C80" s="79">
        <f>'Тулуз-Пьерон'!C88</f>
        <v>0</v>
      </c>
      <c r="D80" s="79">
        <f>'Тулуз-Пьерон'!D88</f>
        <v>0</v>
      </c>
      <c r="E80" s="166" t="str">
        <f>'Тулуз-Пьерон'!E88</f>
        <v xml:space="preserve">0 лет 0 мес. </v>
      </c>
      <c r="F80" s="16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98"/>
      <c r="R80" s="169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94"/>
      <c r="AD80" s="102">
        <f t="shared" si="2"/>
        <v>0</v>
      </c>
      <c r="AE80" s="105">
        <f t="shared" si="3"/>
        <v>0</v>
      </c>
    </row>
    <row r="81" spans="1:31" x14ac:dyDescent="0.25">
      <c r="A81" s="91">
        <f>'Тулуз-Пьерон'!A89</f>
        <v>0</v>
      </c>
      <c r="B81" s="174">
        <f>'Тулуз-Пьерон'!B89</f>
        <v>0</v>
      </c>
      <c r="C81" s="79">
        <f>'Тулуз-Пьерон'!C89</f>
        <v>0</v>
      </c>
      <c r="D81" s="79">
        <f>'Тулуз-Пьерон'!D89</f>
        <v>0</v>
      </c>
      <c r="E81" s="166" t="str">
        <f>'Тулуз-Пьерон'!E89</f>
        <v xml:space="preserve">0 лет 0 мес. </v>
      </c>
      <c r="F81" s="16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98"/>
      <c r="R81" s="169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94"/>
      <c r="AD81" s="102">
        <f t="shared" si="2"/>
        <v>0</v>
      </c>
      <c r="AE81" s="105">
        <f t="shared" si="3"/>
        <v>0</v>
      </c>
    </row>
    <row r="82" spans="1:31" x14ac:dyDescent="0.25">
      <c r="A82" s="91">
        <f>'Тулуз-Пьерон'!A90</f>
        <v>0</v>
      </c>
      <c r="B82" s="174">
        <f>'Тулуз-Пьерон'!B90</f>
        <v>0</v>
      </c>
      <c r="C82" s="79">
        <f>'Тулуз-Пьерон'!C90</f>
        <v>0</v>
      </c>
      <c r="D82" s="79">
        <f>'Тулуз-Пьерон'!D90</f>
        <v>0</v>
      </c>
      <c r="E82" s="166" t="str">
        <f>'Тулуз-Пьерон'!E90</f>
        <v xml:space="preserve">0 лет 0 мес. </v>
      </c>
      <c r="F82" s="16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98"/>
      <c r="R82" s="169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94"/>
      <c r="AD82" s="102">
        <f t="shared" si="2"/>
        <v>0</v>
      </c>
      <c r="AE82" s="105">
        <f t="shared" si="3"/>
        <v>0</v>
      </c>
    </row>
    <row r="83" spans="1:31" x14ac:dyDescent="0.25">
      <c r="A83" s="91">
        <f>'Тулуз-Пьерон'!A91</f>
        <v>0</v>
      </c>
      <c r="B83" s="174">
        <f>'Тулуз-Пьерон'!B91</f>
        <v>0</v>
      </c>
      <c r="C83" s="79">
        <f>'Тулуз-Пьерон'!C91</f>
        <v>0</v>
      </c>
      <c r="D83" s="79">
        <f>'Тулуз-Пьерон'!D91</f>
        <v>0</v>
      </c>
      <c r="E83" s="166" t="str">
        <f>'Тулуз-Пьерон'!E91</f>
        <v xml:space="preserve">0 лет 0 мес. </v>
      </c>
      <c r="F83" s="16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98"/>
      <c r="R83" s="169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94"/>
      <c r="AD83" s="102">
        <f t="shared" si="2"/>
        <v>0</v>
      </c>
      <c r="AE83" s="105">
        <f t="shared" si="3"/>
        <v>0</v>
      </c>
    </row>
    <row r="84" spans="1:31" x14ac:dyDescent="0.25">
      <c r="A84" s="91">
        <f>'Тулуз-Пьерон'!A92</f>
        <v>0</v>
      </c>
      <c r="B84" s="174">
        <f>'Тулуз-Пьерон'!B92</f>
        <v>0</v>
      </c>
      <c r="C84" s="79">
        <f>'Тулуз-Пьерон'!C92</f>
        <v>0</v>
      </c>
      <c r="D84" s="79">
        <f>'Тулуз-Пьерон'!D92</f>
        <v>0</v>
      </c>
      <c r="E84" s="166" t="str">
        <f>'Тулуз-Пьерон'!E92</f>
        <v xml:space="preserve">0 лет 0 мес. </v>
      </c>
      <c r="F84" s="16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98"/>
      <c r="R84" s="169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94"/>
      <c r="AD84" s="102">
        <f t="shared" si="2"/>
        <v>0</v>
      </c>
      <c r="AE84" s="105">
        <f t="shared" si="3"/>
        <v>0</v>
      </c>
    </row>
    <row r="85" spans="1:31" x14ac:dyDescent="0.25">
      <c r="A85" s="91">
        <f>'Тулуз-Пьерон'!A93</f>
        <v>0</v>
      </c>
      <c r="B85" s="174">
        <f>'Тулуз-Пьерон'!B93</f>
        <v>0</v>
      </c>
      <c r="C85" s="79">
        <f>'Тулуз-Пьерон'!C93</f>
        <v>0</v>
      </c>
      <c r="D85" s="79">
        <f>'Тулуз-Пьерон'!D93</f>
        <v>0</v>
      </c>
      <c r="E85" s="166" t="str">
        <f>'Тулуз-Пьерон'!E93</f>
        <v xml:space="preserve">0 лет 0 мес. </v>
      </c>
      <c r="F85" s="16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98"/>
      <c r="R85" s="169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94"/>
      <c r="AD85" s="102">
        <f t="shared" si="2"/>
        <v>0</v>
      </c>
      <c r="AE85" s="105">
        <f t="shared" si="3"/>
        <v>0</v>
      </c>
    </row>
    <row r="86" spans="1:31" x14ac:dyDescent="0.25">
      <c r="A86" s="91">
        <f>'Тулуз-Пьерон'!A94</f>
        <v>0</v>
      </c>
      <c r="B86" s="174">
        <f>'Тулуз-Пьерон'!B94</f>
        <v>0</v>
      </c>
      <c r="C86" s="79">
        <f>'Тулуз-Пьерон'!C94</f>
        <v>0</v>
      </c>
      <c r="D86" s="79">
        <f>'Тулуз-Пьерон'!D94</f>
        <v>0</v>
      </c>
      <c r="E86" s="166" t="str">
        <f>'Тулуз-Пьерон'!E94</f>
        <v xml:space="preserve">0 лет 0 мес. </v>
      </c>
      <c r="F86" s="16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98"/>
      <c r="R86" s="169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94"/>
      <c r="AD86" s="102">
        <f t="shared" si="2"/>
        <v>0</v>
      </c>
      <c r="AE86" s="105">
        <f t="shared" si="3"/>
        <v>0</v>
      </c>
    </row>
    <row r="87" spans="1:31" x14ac:dyDescent="0.25">
      <c r="A87" s="91">
        <f>'Тулуз-Пьерон'!A95</f>
        <v>0</v>
      </c>
      <c r="B87" s="174">
        <f>'Тулуз-Пьерон'!B95</f>
        <v>0</v>
      </c>
      <c r="C87" s="79">
        <f>'Тулуз-Пьерон'!C95</f>
        <v>0</v>
      </c>
      <c r="D87" s="79">
        <f>'Тулуз-Пьерон'!D95</f>
        <v>0</v>
      </c>
      <c r="E87" s="166" t="str">
        <f>'Тулуз-Пьерон'!E95</f>
        <v xml:space="preserve">0 лет 0 мес. </v>
      </c>
      <c r="F87" s="16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98"/>
      <c r="R87" s="169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94"/>
      <c r="AD87" s="102">
        <f t="shared" si="2"/>
        <v>0</v>
      </c>
      <c r="AE87" s="105">
        <f t="shared" si="3"/>
        <v>0</v>
      </c>
    </row>
    <row r="88" spans="1:31" x14ac:dyDescent="0.25">
      <c r="A88" s="91">
        <f>'Тулуз-Пьерон'!A96</f>
        <v>0</v>
      </c>
      <c r="B88" s="174">
        <f>'Тулуз-Пьерон'!B96</f>
        <v>0</v>
      </c>
      <c r="C88" s="79">
        <f>'Тулуз-Пьерон'!C96</f>
        <v>0</v>
      </c>
      <c r="D88" s="79">
        <f>'Тулуз-Пьерон'!D96</f>
        <v>0</v>
      </c>
      <c r="E88" s="166" t="str">
        <f>'Тулуз-Пьерон'!E96</f>
        <v xml:space="preserve">0 лет 0 мес. </v>
      </c>
      <c r="F88" s="16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98"/>
      <c r="R88" s="169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94"/>
      <c r="AD88" s="102">
        <f t="shared" si="2"/>
        <v>0</v>
      </c>
      <c r="AE88" s="105">
        <f t="shared" si="3"/>
        <v>0</v>
      </c>
    </row>
    <row r="89" spans="1:31" x14ac:dyDescent="0.25">
      <c r="A89" s="91">
        <f>'Тулуз-Пьерон'!A97</f>
        <v>0</v>
      </c>
      <c r="B89" s="174">
        <f>'Тулуз-Пьерон'!B97</f>
        <v>0</v>
      </c>
      <c r="C89" s="79">
        <f>'Тулуз-Пьерон'!C97</f>
        <v>0</v>
      </c>
      <c r="D89" s="79">
        <f>'Тулуз-Пьерон'!D97</f>
        <v>0</v>
      </c>
      <c r="E89" s="166" t="str">
        <f>'Тулуз-Пьерон'!E97</f>
        <v xml:space="preserve">0 лет 0 мес. </v>
      </c>
      <c r="F89" s="16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98"/>
      <c r="R89" s="169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94"/>
      <c r="AD89" s="102">
        <f t="shared" si="2"/>
        <v>0</v>
      </c>
      <c r="AE89" s="105">
        <f t="shared" si="3"/>
        <v>0</v>
      </c>
    </row>
    <row r="90" spans="1:31" x14ac:dyDescent="0.25">
      <c r="A90" s="91">
        <f>'Тулуз-Пьерон'!A98</f>
        <v>0</v>
      </c>
      <c r="B90" s="174">
        <f>'Тулуз-Пьерон'!B98</f>
        <v>0</v>
      </c>
      <c r="C90" s="79">
        <f>'Тулуз-Пьерон'!C98</f>
        <v>0</v>
      </c>
      <c r="D90" s="79">
        <f>'Тулуз-Пьерон'!D98</f>
        <v>0</v>
      </c>
      <c r="E90" s="166" t="str">
        <f>'Тулуз-Пьерон'!E98</f>
        <v xml:space="preserve">0 лет 0 мес. </v>
      </c>
      <c r="F90" s="16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98"/>
      <c r="R90" s="169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94"/>
      <c r="AD90" s="102">
        <f t="shared" si="2"/>
        <v>0</v>
      </c>
      <c r="AE90" s="105">
        <f t="shared" si="3"/>
        <v>0</v>
      </c>
    </row>
    <row r="91" spans="1:31" x14ac:dyDescent="0.25">
      <c r="A91" s="91">
        <f>'Тулуз-Пьерон'!A99</f>
        <v>0</v>
      </c>
      <c r="B91" s="174">
        <f>'Тулуз-Пьерон'!B99</f>
        <v>0</v>
      </c>
      <c r="C91" s="79">
        <f>'Тулуз-Пьерон'!C99</f>
        <v>0</v>
      </c>
      <c r="D91" s="79">
        <f>'Тулуз-Пьерон'!D99</f>
        <v>0</v>
      </c>
      <c r="E91" s="166" t="str">
        <f>'Тулуз-Пьерон'!E99</f>
        <v xml:space="preserve">0 лет 0 мес. </v>
      </c>
      <c r="F91" s="16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98"/>
      <c r="R91" s="169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94"/>
      <c r="AD91" s="102">
        <f t="shared" si="2"/>
        <v>0</v>
      </c>
      <c r="AE91" s="105">
        <f t="shared" si="3"/>
        <v>0</v>
      </c>
    </row>
    <row r="92" spans="1:31" x14ac:dyDescent="0.25">
      <c r="A92" s="91">
        <f>'Тулуз-Пьерон'!A100</f>
        <v>0</v>
      </c>
      <c r="B92" s="174">
        <f>'Тулуз-Пьерон'!B100</f>
        <v>0</v>
      </c>
      <c r="C92" s="79">
        <f>'Тулуз-Пьерон'!C100</f>
        <v>0</v>
      </c>
      <c r="D92" s="79">
        <f>'Тулуз-Пьерон'!D100</f>
        <v>0</v>
      </c>
      <c r="E92" s="166" t="str">
        <f>'Тулуз-Пьерон'!E100</f>
        <v xml:space="preserve">0 лет 0 мес. </v>
      </c>
      <c r="F92" s="16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98"/>
      <c r="R92" s="169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94"/>
      <c r="AD92" s="102">
        <f t="shared" si="2"/>
        <v>0</v>
      </c>
      <c r="AE92" s="105">
        <f t="shared" si="3"/>
        <v>0</v>
      </c>
    </row>
    <row r="93" spans="1:31" x14ac:dyDescent="0.25">
      <c r="A93" s="91">
        <f>'Тулуз-Пьерон'!A101</f>
        <v>0</v>
      </c>
      <c r="B93" s="174">
        <f>'Тулуз-Пьерон'!B101</f>
        <v>0</v>
      </c>
      <c r="C93" s="79">
        <f>'Тулуз-Пьерон'!C101</f>
        <v>0</v>
      </c>
      <c r="D93" s="79">
        <f>'Тулуз-Пьерон'!D101</f>
        <v>0</v>
      </c>
      <c r="E93" s="166" t="str">
        <f>'Тулуз-Пьерон'!E101</f>
        <v xml:space="preserve">0 лет 0 мес. </v>
      </c>
      <c r="F93" s="16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98"/>
      <c r="R93" s="169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94"/>
      <c r="AD93" s="102">
        <f t="shared" si="2"/>
        <v>0</v>
      </c>
      <c r="AE93" s="105">
        <f t="shared" si="3"/>
        <v>0</v>
      </c>
    </row>
    <row r="94" spans="1:31" x14ac:dyDescent="0.25">
      <c r="A94" s="91">
        <f>'Тулуз-Пьерон'!A102</f>
        <v>0</v>
      </c>
      <c r="B94" s="174">
        <f>'Тулуз-Пьерон'!B102</f>
        <v>0</v>
      </c>
      <c r="C94" s="79">
        <f>'Тулуз-Пьерон'!C102</f>
        <v>0</v>
      </c>
      <c r="D94" s="79">
        <f>'Тулуз-Пьерон'!D102</f>
        <v>0</v>
      </c>
      <c r="E94" s="166" t="str">
        <f>'Тулуз-Пьерон'!E102</f>
        <v xml:space="preserve">0 лет 0 мес. </v>
      </c>
      <c r="F94" s="16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98"/>
      <c r="R94" s="169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94"/>
      <c r="AD94" s="102">
        <f t="shared" si="2"/>
        <v>0</v>
      </c>
      <c r="AE94" s="105">
        <f t="shared" si="3"/>
        <v>0</v>
      </c>
    </row>
    <row r="95" spans="1:31" x14ac:dyDescent="0.25">
      <c r="A95" s="91">
        <f>'Тулуз-Пьерон'!A103</f>
        <v>0</v>
      </c>
      <c r="B95" s="174">
        <f>'Тулуз-Пьерон'!B103</f>
        <v>0</v>
      </c>
      <c r="C95" s="79">
        <f>'Тулуз-Пьерон'!C103</f>
        <v>0</v>
      </c>
      <c r="D95" s="79">
        <f>'Тулуз-Пьерон'!D103</f>
        <v>0</v>
      </c>
      <c r="E95" s="166" t="str">
        <f>'Тулуз-Пьерон'!E103</f>
        <v xml:space="preserve">0 лет 0 мес. </v>
      </c>
      <c r="F95" s="16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98"/>
      <c r="R95" s="169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94"/>
      <c r="AD95" s="102">
        <f t="shared" si="2"/>
        <v>0</v>
      </c>
      <c r="AE95" s="105">
        <f t="shared" si="3"/>
        <v>0</v>
      </c>
    </row>
    <row r="96" spans="1:31" x14ac:dyDescent="0.25">
      <c r="A96" s="91">
        <f>'Тулуз-Пьерон'!A104</f>
        <v>0</v>
      </c>
      <c r="B96" s="174">
        <f>'Тулуз-Пьерон'!B104</f>
        <v>0</v>
      </c>
      <c r="C96" s="79">
        <f>'Тулуз-Пьерон'!C104</f>
        <v>0</v>
      </c>
      <c r="D96" s="79">
        <f>'Тулуз-Пьерон'!D104</f>
        <v>0</v>
      </c>
      <c r="E96" s="166" t="str">
        <f>'Тулуз-Пьерон'!E104</f>
        <v xml:space="preserve">0 лет 0 мес. </v>
      </c>
      <c r="F96" s="16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98"/>
      <c r="R96" s="169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94"/>
      <c r="AD96" s="102">
        <f t="shared" si="2"/>
        <v>0</v>
      </c>
      <c r="AE96" s="105">
        <f t="shared" si="3"/>
        <v>0</v>
      </c>
    </row>
    <row r="97" spans="1:31" x14ac:dyDescent="0.25">
      <c r="A97" s="91">
        <f>'Тулуз-Пьерон'!A105</f>
        <v>0</v>
      </c>
      <c r="B97" s="174">
        <f>'Тулуз-Пьерон'!B105</f>
        <v>0</v>
      </c>
      <c r="C97" s="79">
        <f>'Тулуз-Пьерон'!C105</f>
        <v>0</v>
      </c>
      <c r="D97" s="79">
        <f>'Тулуз-Пьерон'!D105</f>
        <v>0</v>
      </c>
      <c r="E97" s="166" t="str">
        <f>'Тулуз-Пьерон'!E105</f>
        <v xml:space="preserve">0 лет 0 мес. </v>
      </c>
      <c r="F97" s="16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98"/>
      <c r="R97" s="169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94"/>
      <c r="AD97" s="102">
        <f t="shared" si="2"/>
        <v>0</v>
      </c>
      <c r="AE97" s="105">
        <f t="shared" si="3"/>
        <v>0</v>
      </c>
    </row>
    <row r="98" spans="1:31" x14ac:dyDescent="0.25">
      <c r="A98" s="91">
        <f>'Тулуз-Пьерон'!A106</f>
        <v>0</v>
      </c>
      <c r="B98" s="174">
        <f>'Тулуз-Пьерон'!B106</f>
        <v>0</v>
      </c>
      <c r="C98" s="79">
        <f>'Тулуз-Пьерон'!C106</f>
        <v>0</v>
      </c>
      <c r="D98" s="79">
        <f>'Тулуз-Пьерон'!D106</f>
        <v>0</v>
      </c>
      <c r="E98" s="166" t="str">
        <f>'Тулуз-Пьерон'!E106</f>
        <v xml:space="preserve">0 лет 0 мес. </v>
      </c>
      <c r="F98" s="16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98"/>
      <c r="R98" s="169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94"/>
      <c r="AD98" s="102">
        <f t="shared" si="2"/>
        <v>0</v>
      </c>
      <c r="AE98" s="105">
        <f t="shared" si="3"/>
        <v>0</v>
      </c>
    </row>
    <row r="99" spans="1:31" x14ac:dyDescent="0.25">
      <c r="A99" s="91">
        <f>'Тулуз-Пьерон'!A107</f>
        <v>0</v>
      </c>
      <c r="B99" s="174">
        <f>'Тулуз-Пьерон'!B107</f>
        <v>0</v>
      </c>
      <c r="C99" s="79">
        <f>'Тулуз-Пьерон'!C107</f>
        <v>0</v>
      </c>
      <c r="D99" s="79">
        <f>'Тулуз-Пьерон'!D107</f>
        <v>0</v>
      </c>
      <c r="E99" s="166" t="str">
        <f>'Тулуз-Пьерон'!E107</f>
        <v xml:space="preserve">0 лет 0 мес. </v>
      </c>
      <c r="F99" s="16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98"/>
      <c r="R99" s="169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94"/>
      <c r="AD99" s="102">
        <f t="shared" si="2"/>
        <v>0</v>
      </c>
      <c r="AE99" s="105">
        <f t="shared" si="3"/>
        <v>0</v>
      </c>
    </row>
    <row r="100" spans="1:31" x14ac:dyDescent="0.25">
      <c r="A100" s="91">
        <f>'Тулуз-Пьерон'!A108</f>
        <v>0</v>
      </c>
      <c r="B100" s="174">
        <f>'Тулуз-Пьерон'!B108</f>
        <v>0</v>
      </c>
      <c r="C100" s="79">
        <f>'Тулуз-Пьерон'!C108</f>
        <v>0</v>
      </c>
      <c r="D100" s="79">
        <f>'Тулуз-Пьерон'!D108</f>
        <v>0</v>
      </c>
      <c r="E100" s="166" t="str">
        <f>'Тулуз-Пьерон'!E108</f>
        <v xml:space="preserve">0 лет 0 мес. </v>
      </c>
      <c r="F100" s="16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98"/>
      <c r="R100" s="169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94"/>
      <c r="AD100" s="102">
        <f t="shared" si="2"/>
        <v>0</v>
      </c>
      <c r="AE100" s="105">
        <f t="shared" si="3"/>
        <v>0</v>
      </c>
    </row>
    <row r="101" spans="1:31" x14ac:dyDescent="0.25">
      <c r="A101" s="91">
        <f>'Тулуз-Пьерон'!A109</f>
        <v>0</v>
      </c>
      <c r="B101" s="174">
        <f>'Тулуз-Пьерон'!B109</f>
        <v>0</v>
      </c>
      <c r="C101" s="79">
        <f>'Тулуз-Пьерон'!C109</f>
        <v>0</v>
      </c>
      <c r="D101" s="79">
        <f>'Тулуз-Пьерон'!D109</f>
        <v>0</v>
      </c>
      <c r="E101" s="166" t="str">
        <f>'Тулуз-Пьерон'!E109</f>
        <v xml:space="preserve">0 лет 0 мес. </v>
      </c>
      <c r="F101" s="16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98"/>
      <c r="R101" s="169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94"/>
      <c r="AD101" s="102">
        <f t="shared" si="2"/>
        <v>0</v>
      </c>
      <c r="AE101" s="105">
        <f t="shared" si="3"/>
        <v>0</v>
      </c>
    </row>
    <row r="102" spans="1:31" x14ac:dyDescent="0.25">
      <c r="A102" s="91">
        <f>'Тулуз-Пьерон'!A110</f>
        <v>0</v>
      </c>
      <c r="B102" s="174">
        <f>'Тулуз-Пьерон'!B110</f>
        <v>0</v>
      </c>
      <c r="C102" s="79">
        <f>'Тулуз-Пьерон'!C110</f>
        <v>0</v>
      </c>
      <c r="D102" s="79">
        <f>'Тулуз-Пьерон'!D110</f>
        <v>0</v>
      </c>
      <c r="E102" s="166" t="str">
        <f>'Тулуз-Пьерон'!E110</f>
        <v xml:space="preserve">0 лет 0 мес. </v>
      </c>
      <c r="F102" s="16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98"/>
      <c r="R102" s="169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94"/>
      <c r="AD102" s="102">
        <f t="shared" si="2"/>
        <v>0</v>
      </c>
      <c r="AE102" s="105">
        <f t="shared" si="3"/>
        <v>0</v>
      </c>
    </row>
    <row r="103" spans="1:31" x14ac:dyDescent="0.25">
      <c r="A103" s="91">
        <f>'Тулуз-Пьерон'!A111</f>
        <v>0</v>
      </c>
      <c r="B103" s="174">
        <f>'Тулуз-Пьерон'!B111</f>
        <v>0</v>
      </c>
      <c r="C103" s="79">
        <f>'Тулуз-Пьерон'!C111</f>
        <v>0</v>
      </c>
      <c r="D103" s="79">
        <f>'Тулуз-Пьерон'!D111</f>
        <v>0</v>
      </c>
      <c r="E103" s="166" t="str">
        <f>'Тулуз-Пьерон'!E111</f>
        <v xml:space="preserve">0 лет 0 мес. </v>
      </c>
      <c r="F103" s="16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98"/>
      <c r="R103" s="169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94"/>
      <c r="AD103" s="102">
        <f t="shared" si="2"/>
        <v>0</v>
      </c>
      <c r="AE103" s="105">
        <f t="shared" si="3"/>
        <v>0</v>
      </c>
    </row>
    <row r="104" spans="1:31" x14ac:dyDescent="0.25">
      <c r="A104" s="91">
        <f>'Тулуз-Пьерон'!A112</f>
        <v>0</v>
      </c>
      <c r="B104" s="174">
        <f>'Тулуз-Пьерон'!B112</f>
        <v>0</v>
      </c>
      <c r="C104" s="79">
        <f>'Тулуз-Пьерон'!C112</f>
        <v>0</v>
      </c>
      <c r="D104" s="79">
        <f>'Тулуз-Пьерон'!D112</f>
        <v>0</v>
      </c>
      <c r="E104" s="166" t="str">
        <f>'Тулуз-Пьерон'!E112</f>
        <v xml:space="preserve">0 лет 0 мес. </v>
      </c>
      <c r="F104" s="16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98"/>
      <c r="R104" s="169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94"/>
      <c r="AD104" s="102">
        <f t="shared" si="2"/>
        <v>0</v>
      </c>
      <c r="AE104" s="105">
        <f t="shared" si="3"/>
        <v>0</v>
      </c>
    </row>
    <row r="105" spans="1:31" x14ac:dyDescent="0.25">
      <c r="A105" s="91">
        <f>'Тулуз-Пьерон'!A113</f>
        <v>0</v>
      </c>
      <c r="B105" s="174">
        <f>'Тулуз-Пьерон'!B113</f>
        <v>0</v>
      </c>
      <c r="C105" s="79">
        <f>'Тулуз-Пьерон'!C113</f>
        <v>0</v>
      </c>
      <c r="D105" s="79">
        <f>'Тулуз-Пьерон'!D113</f>
        <v>0</v>
      </c>
      <c r="E105" s="166" t="str">
        <f>'Тулуз-Пьерон'!E113</f>
        <v xml:space="preserve">0 лет 0 мес. </v>
      </c>
      <c r="F105" s="16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98"/>
      <c r="R105" s="169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94"/>
      <c r="AD105" s="102">
        <f t="shared" si="2"/>
        <v>0</v>
      </c>
      <c r="AE105" s="105">
        <f t="shared" si="3"/>
        <v>0</v>
      </c>
    </row>
    <row r="106" spans="1:31" x14ac:dyDescent="0.25">
      <c r="A106" s="91">
        <f>'Тулуз-Пьерон'!A114</f>
        <v>0</v>
      </c>
      <c r="B106" s="174">
        <f>'Тулуз-Пьерон'!B114</f>
        <v>0</v>
      </c>
      <c r="C106" s="79">
        <f>'Тулуз-Пьерон'!C114</f>
        <v>0</v>
      </c>
      <c r="D106" s="79">
        <f>'Тулуз-Пьерон'!D114</f>
        <v>0</v>
      </c>
      <c r="E106" s="166" t="str">
        <f>'Тулуз-Пьерон'!E114</f>
        <v xml:space="preserve">0 лет 0 мес. </v>
      </c>
      <c r="F106" s="16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98"/>
      <c r="R106" s="169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94"/>
      <c r="AD106" s="102">
        <f t="shared" si="2"/>
        <v>0</v>
      </c>
      <c r="AE106" s="105">
        <f t="shared" si="3"/>
        <v>0</v>
      </c>
    </row>
    <row r="107" spans="1:31" x14ac:dyDescent="0.25">
      <c r="A107" s="91">
        <f>'Тулуз-Пьерон'!A115</f>
        <v>0</v>
      </c>
      <c r="B107" s="174">
        <f>'Тулуз-Пьерон'!B115</f>
        <v>0</v>
      </c>
      <c r="C107" s="79">
        <f>'Тулуз-Пьерон'!C115</f>
        <v>0</v>
      </c>
      <c r="D107" s="79">
        <f>'Тулуз-Пьерон'!D115</f>
        <v>0</v>
      </c>
      <c r="E107" s="166" t="str">
        <f>'Тулуз-Пьерон'!E115</f>
        <v xml:space="preserve">0 лет 0 мес. </v>
      </c>
      <c r="F107" s="16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98"/>
      <c r="R107" s="169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94"/>
      <c r="AD107" s="102">
        <f t="shared" si="2"/>
        <v>0</v>
      </c>
      <c r="AE107" s="105">
        <f t="shared" si="3"/>
        <v>0</v>
      </c>
    </row>
    <row r="108" spans="1:31" x14ac:dyDescent="0.25">
      <c r="A108" s="91">
        <f>'Тулуз-Пьерон'!A116</f>
        <v>0</v>
      </c>
      <c r="B108" s="174">
        <f>'Тулуз-Пьерон'!B116</f>
        <v>0</v>
      </c>
      <c r="C108" s="79">
        <f>'Тулуз-Пьерон'!C116</f>
        <v>0</v>
      </c>
      <c r="D108" s="79">
        <f>'Тулуз-Пьерон'!D116</f>
        <v>0</v>
      </c>
      <c r="E108" s="166" t="str">
        <f>'Тулуз-Пьерон'!E116</f>
        <v xml:space="preserve">0 лет 0 мес. </v>
      </c>
      <c r="F108" s="16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98"/>
      <c r="R108" s="169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94"/>
      <c r="AD108" s="102">
        <f t="shared" si="2"/>
        <v>0</v>
      </c>
      <c r="AE108" s="105">
        <f t="shared" si="3"/>
        <v>0</v>
      </c>
    </row>
    <row r="109" spans="1:31" x14ac:dyDescent="0.25">
      <c r="A109" s="91">
        <f>'Тулуз-Пьерон'!A117</f>
        <v>0</v>
      </c>
      <c r="B109" s="174">
        <f>'Тулуз-Пьерон'!B117</f>
        <v>0</v>
      </c>
      <c r="C109" s="79">
        <f>'Тулуз-Пьерон'!C117</f>
        <v>0</v>
      </c>
      <c r="D109" s="79">
        <f>'Тулуз-Пьерон'!D117</f>
        <v>0</v>
      </c>
      <c r="E109" s="166" t="str">
        <f>'Тулуз-Пьерон'!E117</f>
        <v xml:space="preserve">0 лет 0 мес. </v>
      </c>
      <c r="F109" s="16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98"/>
      <c r="R109" s="169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94"/>
      <c r="AD109" s="102">
        <f t="shared" si="2"/>
        <v>0</v>
      </c>
      <c r="AE109" s="105">
        <f t="shared" si="3"/>
        <v>0</v>
      </c>
    </row>
    <row r="110" spans="1:31" x14ac:dyDescent="0.25">
      <c r="A110" s="91">
        <f>'Тулуз-Пьерон'!A118</f>
        <v>0</v>
      </c>
      <c r="B110" s="174">
        <f>'Тулуз-Пьерон'!B118</f>
        <v>0</v>
      </c>
      <c r="C110" s="79">
        <f>'Тулуз-Пьерон'!C118</f>
        <v>0</v>
      </c>
      <c r="D110" s="79">
        <f>'Тулуз-Пьерон'!D118</f>
        <v>0</v>
      </c>
      <c r="E110" s="166" t="str">
        <f>'Тулуз-Пьерон'!E118</f>
        <v xml:space="preserve">0 лет 0 мес. </v>
      </c>
      <c r="F110" s="16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98"/>
      <c r="R110" s="169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94"/>
      <c r="AD110" s="102">
        <f t="shared" si="2"/>
        <v>0</v>
      </c>
      <c r="AE110" s="105">
        <f t="shared" si="3"/>
        <v>0</v>
      </c>
    </row>
    <row r="111" spans="1:31" x14ac:dyDescent="0.25">
      <c r="A111" s="91">
        <f>'Тулуз-Пьерон'!A119</f>
        <v>0</v>
      </c>
      <c r="B111" s="174">
        <f>'Тулуз-Пьерон'!B119</f>
        <v>0</v>
      </c>
      <c r="C111" s="79">
        <f>'Тулуз-Пьерон'!C119</f>
        <v>0</v>
      </c>
      <c r="D111" s="79">
        <f>'Тулуз-Пьерон'!D119</f>
        <v>0</v>
      </c>
      <c r="E111" s="166" t="str">
        <f>'Тулуз-Пьерон'!E119</f>
        <v xml:space="preserve">0 лет 0 мес. </v>
      </c>
      <c r="F111" s="16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98"/>
      <c r="R111" s="169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94"/>
      <c r="AD111" s="102">
        <f t="shared" si="2"/>
        <v>0</v>
      </c>
      <c r="AE111" s="105">
        <f t="shared" si="3"/>
        <v>0</v>
      </c>
    </row>
    <row r="112" spans="1:31" x14ac:dyDescent="0.25">
      <c r="A112" s="91">
        <f>'Тулуз-Пьерон'!A120</f>
        <v>0</v>
      </c>
      <c r="B112" s="174">
        <f>'Тулуз-Пьерон'!B120</f>
        <v>0</v>
      </c>
      <c r="C112" s="79">
        <f>'Тулуз-Пьерон'!C120</f>
        <v>0</v>
      </c>
      <c r="D112" s="79">
        <f>'Тулуз-Пьерон'!D120</f>
        <v>0</v>
      </c>
      <c r="E112" s="166" t="str">
        <f>'Тулуз-Пьерон'!E120</f>
        <v xml:space="preserve">0 лет 0 мес. </v>
      </c>
      <c r="F112" s="16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98"/>
      <c r="R112" s="169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94"/>
      <c r="AD112" s="102">
        <f t="shared" si="2"/>
        <v>0</v>
      </c>
      <c r="AE112" s="105">
        <f t="shared" si="3"/>
        <v>0</v>
      </c>
    </row>
    <row r="113" spans="1:31" x14ac:dyDescent="0.25">
      <c r="A113" s="91">
        <f>'Тулуз-Пьерон'!A121</f>
        <v>0</v>
      </c>
      <c r="B113" s="174">
        <f>'Тулуз-Пьерон'!B121</f>
        <v>0</v>
      </c>
      <c r="C113" s="79">
        <f>'Тулуз-Пьерон'!C121</f>
        <v>0</v>
      </c>
      <c r="D113" s="79">
        <f>'Тулуз-Пьерон'!D121</f>
        <v>0</v>
      </c>
      <c r="E113" s="166" t="str">
        <f>'Тулуз-Пьерон'!E121</f>
        <v xml:space="preserve">0 лет 0 мес. </v>
      </c>
      <c r="F113" s="16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98"/>
      <c r="R113" s="169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94"/>
      <c r="AD113" s="102">
        <f t="shared" si="2"/>
        <v>0</v>
      </c>
      <c r="AE113" s="105">
        <f t="shared" si="3"/>
        <v>0</v>
      </c>
    </row>
    <row r="114" spans="1:31" x14ac:dyDescent="0.25">
      <c r="A114" s="91">
        <f>'Тулуз-Пьерон'!A122</f>
        <v>0</v>
      </c>
      <c r="B114" s="174">
        <f>'Тулуз-Пьерон'!B122</f>
        <v>0</v>
      </c>
      <c r="C114" s="79">
        <f>'Тулуз-Пьерон'!C122</f>
        <v>0</v>
      </c>
      <c r="D114" s="79">
        <f>'Тулуз-Пьерон'!D122</f>
        <v>0</v>
      </c>
      <c r="E114" s="166" t="str">
        <f>'Тулуз-Пьерон'!E122</f>
        <v xml:space="preserve">0 лет 0 мес. </v>
      </c>
      <c r="F114" s="16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98"/>
      <c r="R114" s="169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94"/>
      <c r="AD114" s="102">
        <f t="shared" si="2"/>
        <v>0</v>
      </c>
      <c r="AE114" s="105">
        <f t="shared" si="3"/>
        <v>0</v>
      </c>
    </row>
    <row r="115" spans="1:31" x14ac:dyDescent="0.25">
      <c r="A115" s="91">
        <f>'Тулуз-Пьерон'!A123</f>
        <v>0</v>
      </c>
      <c r="B115" s="174">
        <f>'Тулуз-Пьерон'!B123</f>
        <v>0</v>
      </c>
      <c r="C115" s="79">
        <f>'Тулуз-Пьерон'!C123</f>
        <v>0</v>
      </c>
      <c r="D115" s="79">
        <f>'Тулуз-Пьерон'!D123</f>
        <v>0</v>
      </c>
      <c r="E115" s="166" t="str">
        <f>'Тулуз-Пьерон'!E123</f>
        <v xml:space="preserve">0 лет 0 мес. </v>
      </c>
      <c r="F115" s="16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98"/>
      <c r="R115" s="169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94"/>
      <c r="AD115" s="102">
        <f t="shared" si="2"/>
        <v>0</v>
      </c>
      <c r="AE115" s="105">
        <f t="shared" si="3"/>
        <v>0</v>
      </c>
    </row>
    <row r="116" spans="1:31" x14ac:dyDescent="0.25">
      <c r="A116" s="91">
        <f>'Тулуз-Пьерон'!A124</f>
        <v>0</v>
      </c>
      <c r="B116" s="174">
        <f>'Тулуз-Пьерон'!B124</f>
        <v>0</v>
      </c>
      <c r="C116" s="79">
        <f>'Тулуз-Пьерон'!C124</f>
        <v>0</v>
      </c>
      <c r="D116" s="79">
        <f>'Тулуз-Пьерон'!D124</f>
        <v>0</v>
      </c>
      <c r="E116" s="166" t="str">
        <f>'Тулуз-Пьерон'!E124</f>
        <v xml:space="preserve">0 лет 0 мес. </v>
      </c>
      <c r="F116" s="16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98"/>
      <c r="R116" s="169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94"/>
      <c r="AD116" s="102">
        <f t="shared" si="2"/>
        <v>0</v>
      </c>
      <c r="AE116" s="105">
        <f t="shared" si="3"/>
        <v>0</v>
      </c>
    </row>
    <row r="117" spans="1:31" x14ac:dyDescent="0.25">
      <c r="A117" s="91">
        <f>'Тулуз-Пьерон'!A125</f>
        <v>0</v>
      </c>
      <c r="B117" s="174">
        <f>'Тулуз-Пьерон'!B125</f>
        <v>0</v>
      </c>
      <c r="C117" s="79">
        <f>'Тулуз-Пьерон'!C125</f>
        <v>0</v>
      </c>
      <c r="D117" s="79">
        <f>'Тулуз-Пьерон'!D125</f>
        <v>0</v>
      </c>
      <c r="E117" s="166" t="str">
        <f>'Тулуз-Пьерон'!E125</f>
        <v xml:space="preserve">0 лет 0 мес. </v>
      </c>
      <c r="F117" s="16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98"/>
      <c r="R117" s="169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94"/>
      <c r="AD117" s="102">
        <f t="shared" si="2"/>
        <v>0</v>
      </c>
      <c r="AE117" s="105">
        <f t="shared" si="3"/>
        <v>0</v>
      </c>
    </row>
    <row r="118" spans="1:31" x14ac:dyDescent="0.25">
      <c r="A118" s="91">
        <f>'Тулуз-Пьерон'!A126</f>
        <v>0</v>
      </c>
      <c r="B118" s="174">
        <f>'Тулуз-Пьерон'!B126</f>
        <v>0</v>
      </c>
      <c r="C118" s="79">
        <f>'Тулуз-Пьерон'!C126</f>
        <v>0</v>
      </c>
      <c r="D118" s="79">
        <f>'Тулуз-Пьерон'!D126</f>
        <v>0</v>
      </c>
      <c r="E118" s="166" t="str">
        <f>'Тулуз-Пьерон'!E126</f>
        <v xml:space="preserve">0 лет 0 мес. </v>
      </c>
      <c r="F118" s="16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98"/>
      <c r="R118" s="169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94"/>
      <c r="AD118" s="102">
        <f t="shared" si="2"/>
        <v>0</v>
      </c>
      <c r="AE118" s="105">
        <f t="shared" si="3"/>
        <v>0</v>
      </c>
    </row>
    <row r="119" spans="1:31" x14ac:dyDescent="0.25">
      <c r="A119" s="91">
        <f>'Тулуз-Пьерон'!A127</f>
        <v>0</v>
      </c>
      <c r="B119" s="174">
        <f>'Тулуз-Пьерон'!B127</f>
        <v>0</v>
      </c>
      <c r="C119" s="79">
        <f>'Тулуз-Пьерон'!C127</f>
        <v>0</v>
      </c>
      <c r="D119" s="79">
        <f>'Тулуз-Пьерон'!D127</f>
        <v>0</v>
      </c>
      <c r="E119" s="166" t="str">
        <f>'Тулуз-Пьерон'!E127</f>
        <v xml:space="preserve">0 лет 0 мес. </v>
      </c>
      <c r="F119" s="16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98"/>
      <c r="R119" s="169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94"/>
      <c r="AD119" s="102">
        <f t="shared" si="2"/>
        <v>0</v>
      </c>
      <c r="AE119" s="105">
        <f t="shared" si="3"/>
        <v>0</v>
      </c>
    </row>
    <row r="120" spans="1:31" x14ac:dyDescent="0.25">
      <c r="A120" s="91">
        <f>'Тулуз-Пьерон'!A128</f>
        <v>0</v>
      </c>
      <c r="B120" s="174">
        <f>'Тулуз-Пьерон'!B128</f>
        <v>0</v>
      </c>
      <c r="C120" s="79">
        <f>'Тулуз-Пьерон'!C128</f>
        <v>0</v>
      </c>
      <c r="D120" s="79">
        <f>'Тулуз-Пьерон'!D128</f>
        <v>0</v>
      </c>
      <c r="E120" s="166" t="str">
        <f>'Тулуз-Пьерон'!E128</f>
        <v xml:space="preserve">0 лет 0 мес. </v>
      </c>
      <c r="F120" s="16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98"/>
      <c r="R120" s="169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94"/>
      <c r="AD120" s="102">
        <f t="shared" si="2"/>
        <v>0</v>
      </c>
      <c r="AE120" s="105">
        <f t="shared" si="3"/>
        <v>0</v>
      </c>
    </row>
    <row r="121" spans="1:31" x14ac:dyDescent="0.25">
      <c r="A121" s="91">
        <f>'Тулуз-Пьерон'!A129</f>
        <v>0</v>
      </c>
      <c r="B121" s="174">
        <f>'Тулуз-Пьерон'!B129</f>
        <v>0</v>
      </c>
      <c r="C121" s="79">
        <f>'Тулуз-Пьерон'!C129</f>
        <v>0</v>
      </c>
      <c r="D121" s="79">
        <f>'Тулуз-Пьерон'!D129</f>
        <v>0</v>
      </c>
      <c r="E121" s="166" t="str">
        <f>'Тулуз-Пьерон'!E129</f>
        <v xml:space="preserve">0 лет 0 мес. </v>
      </c>
      <c r="F121" s="16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98"/>
      <c r="R121" s="169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94"/>
      <c r="AD121" s="102">
        <f t="shared" si="2"/>
        <v>0</v>
      </c>
      <c r="AE121" s="105">
        <f t="shared" si="3"/>
        <v>0</v>
      </c>
    </row>
    <row r="122" spans="1:31" x14ac:dyDescent="0.25">
      <c r="A122" s="91">
        <f>'Тулуз-Пьерон'!A130</f>
        <v>0</v>
      </c>
      <c r="B122" s="174">
        <f>'Тулуз-Пьерон'!B130</f>
        <v>0</v>
      </c>
      <c r="C122" s="79">
        <f>'Тулуз-Пьерон'!C130</f>
        <v>0</v>
      </c>
      <c r="D122" s="79">
        <f>'Тулуз-Пьерон'!D130</f>
        <v>0</v>
      </c>
      <c r="E122" s="166" t="str">
        <f>'Тулуз-Пьерон'!E130</f>
        <v xml:space="preserve">0 лет 0 мес. </v>
      </c>
      <c r="F122" s="16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98"/>
      <c r="R122" s="169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94"/>
      <c r="AD122" s="102">
        <f t="shared" si="2"/>
        <v>0</v>
      </c>
      <c r="AE122" s="105">
        <f t="shared" si="3"/>
        <v>0</v>
      </c>
    </row>
    <row r="123" spans="1:31" x14ac:dyDescent="0.25">
      <c r="A123" s="91">
        <f>'Тулуз-Пьерон'!A131</f>
        <v>0</v>
      </c>
      <c r="B123" s="174">
        <f>'Тулуз-Пьерон'!B131</f>
        <v>0</v>
      </c>
      <c r="C123" s="79">
        <f>'Тулуз-Пьерон'!C131</f>
        <v>0</v>
      </c>
      <c r="D123" s="79">
        <f>'Тулуз-Пьерон'!D131</f>
        <v>0</v>
      </c>
      <c r="E123" s="166" t="str">
        <f>'Тулуз-Пьерон'!E131</f>
        <v xml:space="preserve">0 лет 0 мес. </v>
      </c>
      <c r="F123" s="16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98"/>
      <c r="R123" s="169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94"/>
      <c r="AD123" s="102">
        <f t="shared" si="2"/>
        <v>0</v>
      </c>
      <c r="AE123" s="105">
        <f t="shared" si="3"/>
        <v>0</v>
      </c>
    </row>
    <row r="124" spans="1:31" x14ac:dyDescent="0.25">
      <c r="A124" s="91">
        <f>'Тулуз-Пьерон'!A132</f>
        <v>0</v>
      </c>
      <c r="B124" s="174">
        <f>'Тулуз-Пьерон'!B132</f>
        <v>0</v>
      </c>
      <c r="C124" s="79">
        <f>'Тулуз-Пьерон'!C132</f>
        <v>0</v>
      </c>
      <c r="D124" s="79">
        <f>'Тулуз-Пьерон'!D132</f>
        <v>0</v>
      </c>
      <c r="E124" s="166" t="str">
        <f>'Тулуз-Пьерон'!E132</f>
        <v xml:space="preserve">0 лет 0 мес. </v>
      </c>
      <c r="F124" s="16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98"/>
      <c r="R124" s="169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94"/>
      <c r="AD124" s="102">
        <f t="shared" si="2"/>
        <v>0</v>
      </c>
      <c r="AE124" s="105">
        <f t="shared" si="3"/>
        <v>0</v>
      </c>
    </row>
    <row r="125" spans="1:31" x14ac:dyDescent="0.25">
      <c r="A125" s="91">
        <f>'Тулуз-Пьерон'!A133</f>
        <v>0</v>
      </c>
      <c r="B125" s="174">
        <f>'Тулуз-Пьерон'!B133</f>
        <v>0</v>
      </c>
      <c r="C125" s="79">
        <f>'Тулуз-Пьерон'!C133</f>
        <v>0</v>
      </c>
      <c r="D125" s="79">
        <f>'Тулуз-Пьерон'!D133</f>
        <v>0</v>
      </c>
      <c r="E125" s="166" t="str">
        <f>'Тулуз-Пьерон'!E133</f>
        <v xml:space="preserve">0 лет 0 мес. </v>
      </c>
      <c r="F125" s="16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98"/>
      <c r="R125" s="169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94"/>
      <c r="AD125" s="102">
        <f t="shared" si="2"/>
        <v>0</v>
      </c>
      <c r="AE125" s="105">
        <f t="shared" si="3"/>
        <v>0</v>
      </c>
    </row>
    <row r="126" spans="1:31" x14ac:dyDescent="0.25">
      <c r="A126" s="91">
        <f>'Тулуз-Пьерон'!A134</f>
        <v>0</v>
      </c>
      <c r="B126" s="174">
        <f>'Тулуз-Пьерон'!B134</f>
        <v>0</v>
      </c>
      <c r="C126" s="79">
        <f>'Тулуз-Пьерон'!C134</f>
        <v>0</v>
      </c>
      <c r="D126" s="79">
        <f>'Тулуз-Пьерон'!D134</f>
        <v>0</v>
      </c>
      <c r="E126" s="166" t="str">
        <f>'Тулуз-Пьерон'!E134</f>
        <v xml:space="preserve">0 лет 0 мес. </v>
      </c>
      <c r="F126" s="16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98"/>
      <c r="R126" s="169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94"/>
      <c r="AD126" s="102">
        <f t="shared" si="2"/>
        <v>0</v>
      </c>
      <c r="AE126" s="105">
        <f t="shared" si="3"/>
        <v>0</v>
      </c>
    </row>
    <row r="127" spans="1:31" x14ac:dyDescent="0.25">
      <c r="A127" s="91">
        <f>'Тулуз-Пьерон'!A135</f>
        <v>0</v>
      </c>
      <c r="B127" s="174">
        <f>'Тулуз-Пьерон'!B135</f>
        <v>0</v>
      </c>
      <c r="C127" s="79">
        <f>'Тулуз-Пьерон'!C135</f>
        <v>0</v>
      </c>
      <c r="D127" s="79">
        <f>'Тулуз-Пьерон'!D135</f>
        <v>0</v>
      </c>
      <c r="E127" s="166" t="str">
        <f>'Тулуз-Пьерон'!E135</f>
        <v xml:space="preserve">0 лет 0 мес. </v>
      </c>
      <c r="F127" s="16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98"/>
      <c r="R127" s="169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94"/>
      <c r="AD127" s="102">
        <f t="shared" si="2"/>
        <v>0</v>
      </c>
      <c r="AE127" s="105">
        <f t="shared" si="3"/>
        <v>0</v>
      </c>
    </row>
    <row r="128" spans="1:31" x14ac:dyDescent="0.25">
      <c r="A128" s="91">
        <f>'Тулуз-Пьерон'!A136</f>
        <v>0</v>
      </c>
      <c r="B128" s="174">
        <f>'Тулуз-Пьерон'!B136</f>
        <v>0</v>
      </c>
      <c r="C128" s="79">
        <f>'Тулуз-Пьерон'!C136</f>
        <v>0</v>
      </c>
      <c r="D128" s="79">
        <f>'Тулуз-Пьерон'!D136</f>
        <v>0</v>
      </c>
      <c r="E128" s="166" t="str">
        <f>'Тулуз-Пьерон'!E136</f>
        <v xml:space="preserve">0 лет 0 мес. </v>
      </c>
      <c r="F128" s="16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98"/>
      <c r="R128" s="169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94"/>
      <c r="AD128" s="102">
        <f t="shared" si="2"/>
        <v>0</v>
      </c>
      <c r="AE128" s="105">
        <f t="shared" si="3"/>
        <v>0</v>
      </c>
    </row>
    <row r="129" spans="1:31" x14ac:dyDescent="0.25">
      <c r="A129" s="91">
        <f>'Тулуз-Пьерон'!A137</f>
        <v>0</v>
      </c>
      <c r="B129" s="174">
        <f>'Тулуз-Пьерон'!B137</f>
        <v>0</v>
      </c>
      <c r="C129" s="79">
        <f>'Тулуз-Пьерон'!C137</f>
        <v>0</v>
      </c>
      <c r="D129" s="79">
        <f>'Тулуз-Пьерон'!D137</f>
        <v>0</v>
      </c>
      <c r="E129" s="166" t="str">
        <f>'Тулуз-Пьерон'!E137</f>
        <v xml:space="preserve">0 лет 0 мес. </v>
      </c>
      <c r="F129" s="16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98"/>
      <c r="R129" s="169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94"/>
      <c r="AD129" s="102">
        <f t="shared" si="2"/>
        <v>0</v>
      </c>
      <c r="AE129" s="105">
        <f t="shared" si="3"/>
        <v>0</v>
      </c>
    </row>
    <row r="130" spans="1:31" x14ac:dyDescent="0.25">
      <c r="A130" s="91">
        <f>'Тулуз-Пьерон'!A138</f>
        <v>0</v>
      </c>
      <c r="B130" s="174">
        <f>'Тулуз-Пьерон'!B138</f>
        <v>0</v>
      </c>
      <c r="C130" s="79">
        <f>'Тулуз-Пьерон'!C138</f>
        <v>0</v>
      </c>
      <c r="D130" s="79">
        <f>'Тулуз-Пьерон'!D138</f>
        <v>0</v>
      </c>
      <c r="E130" s="166" t="str">
        <f>'Тулуз-Пьерон'!E138</f>
        <v xml:space="preserve">0 лет 0 мес. </v>
      </c>
      <c r="F130" s="16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98"/>
      <c r="R130" s="169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94"/>
      <c r="AD130" s="102">
        <f t="shared" si="2"/>
        <v>0</v>
      </c>
      <c r="AE130" s="105">
        <f t="shared" si="3"/>
        <v>0</v>
      </c>
    </row>
    <row r="131" spans="1:31" x14ac:dyDescent="0.25">
      <c r="A131" s="91">
        <f>'Тулуз-Пьерон'!A139</f>
        <v>0</v>
      </c>
      <c r="B131" s="174">
        <f>'Тулуз-Пьерон'!B139</f>
        <v>0</v>
      </c>
      <c r="C131" s="79">
        <f>'Тулуз-Пьерон'!C139</f>
        <v>0</v>
      </c>
      <c r="D131" s="79">
        <f>'Тулуз-Пьерон'!D139</f>
        <v>0</v>
      </c>
      <c r="E131" s="166" t="str">
        <f>'Тулуз-Пьерон'!E139</f>
        <v xml:space="preserve">0 лет 0 мес. </v>
      </c>
      <c r="F131" s="16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98"/>
      <c r="R131" s="169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94"/>
      <c r="AD131" s="102">
        <f t="shared" si="2"/>
        <v>0</v>
      </c>
      <c r="AE131" s="105">
        <f t="shared" si="3"/>
        <v>0</v>
      </c>
    </row>
    <row r="132" spans="1:31" x14ac:dyDescent="0.25">
      <c r="A132" s="91">
        <f>'Тулуз-Пьерон'!A140</f>
        <v>0</v>
      </c>
      <c r="B132" s="174">
        <f>'Тулуз-Пьерон'!B140</f>
        <v>0</v>
      </c>
      <c r="C132" s="79">
        <f>'Тулуз-Пьерон'!C140</f>
        <v>0</v>
      </c>
      <c r="D132" s="79">
        <f>'Тулуз-Пьерон'!D140</f>
        <v>0</v>
      </c>
      <c r="E132" s="166" t="str">
        <f>'Тулуз-Пьерон'!E140</f>
        <v xml:space="preserve">0 лет 0 мес. </v>
      </c>
      <c r="F132" s="16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98"/>
      <c r="R132" s="169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94"/>
      <c r="AD132" s="102">
        <f t="shared" si="2"/>
        <v>0</v>
      </c>
      <c r="AE132" s="105">
        <f t="shared" si="3"/>
        <v>0</v>
      </c>
    </row>
    <row r="133" spans="1:31" x14ac:dyDescent="0.25">
      <c r="A133" s="91">
        <f>'Тулуз-Пьерон'!A141</f>
        <v>0</v>
      </c>
      <c r="B133" s="174">
        <f>'Тулуз-Пьерон'!B141</f>
        <v>0</v>
      </c>
      <c r="C133" s="79">
        <f>'Тулуз-Пьерон'!C141</f>
        <v>0</v>
      </c>
      <c r="D133" s="79">
        <f>'Тулуз-Пьерон'!D141</f>
        <v>0</v>
      </c>
      <c r="E133" s="166" t="str">
        <f>'Тулуз-Пьерон'!E141</f>
        <v xml:space="preserve">0 лет 0 мес. </v>
      </c>
      <c r="F133" s="16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98"/>
      <c r="R133" s="169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94"/>
      <c r="AD133" s="102">
        <f t="shared" si="2"/>
        <v>0</v>
      </c>
      <c r="AE133" s="105">
        <f t="shared" si="3"/>
        <v>0</v>
      </c>
    </row>
    <row r="134" spans="1:31" x14ac:dyDescent="0.25">
      <c r="A134" s="91">
        <f>'Тулуз-Пьерон'!A142</f>
        <v>0</v>
      </c>
      <c r="B134" s="174">
        <f>'Тулуз-Пьерон'!B142</f>
        <v>0</v>
      </c>
      <c r="C134" s="79">
        <f>'Тулуз-Пьерон'!C142</f>
        <v>0</v>
      </c>
      <c r="D134" s="79">
        <f>'Тулуз-Пьерон'!D142</f>
        <v>0</v>
      </c>
      <c r="E134" s="166" t="str">
        <f>'Тулуз-Пьерон'!E142</f>
        <v xml:space="preserve">0 лет 0 мес. </v>
      </c>
      <c r="F134" s="16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98"/>
      <c r="R134" s="169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94"/>
      <c r="AD134" s="102">
        <f t="shared" si="2"/>
        <v>0</v>
      </c>
      <c r="AE134" s="105">
        <f t="shared" si="3"/>
        <v>0</v>
      </c>
    </row>
    <row r="135" spans="1:31" x14ac:dyDescent="0.25">
      <c r="A135" s="91">
        <f>'Тулуз-Пьерон'!A143</f>
        <v>0</v>
      </c>
      <c r="B135" s="174">
        <f>'Тулуз-Пьерон'!B143</f>
        <v>0</v>
      </c>
      <c r="C135" s="79">
        <f>'Тулуз-Пьерон'!C143</f>
        <v>0</v>
      </c>
      <c r="D135" s="79">
        <f>'Тулуз-Пьерон'!D143</f>
        <v>0</v>
      </c>
      <c r="E135" s="166" t="str">
        <f>'Тулуз-Пьерон'!E143</f>
        <v xml:space="preserve">0 лет 0 мес. </v>
      </c>
      <c r="F135" s="16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98"/>
      <c r="R135" s="169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94"/>
      <c r="AD135" s="102">
        <f t="shared" si="2"/>
        <v>0</v>
      </c>
      <c r="AE135" s="105">
        <f t="shared" si="3"/>
        <v>0</v>
      </c>
    </row>
    <row r="136" spans="1:31" x14ac:dyDescent="0.25">
      <c r="A136" s="91">
        <f>'Тулуз-Пьерон'!A144</f>
        <v>0</v>
      </c>
      <c r="B136" s="174">
        <f>'Тулуз-Пьерон'!B144</f>
        <v>0</v>
      </c>
      <c r="C136" s="79">
        <f>'Тулуз-Пьерон'!C144</f>
        <v>0</v>
      </c>
      <c r="D136" s="79">
        <f>'Тулуз-Пьерон'!D144</f>
        <v>0</v>
      </c>
      <c r="E136" s="166" t="str">
        <f>'Тулуз-Пьерон'!E144</f>
        <v xml:space="preserve">0 лет 0 мес. </v>
      </c>
      <c r="F136" s="16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98"/>
      <c r="R136" s="169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94"/>
      <c r="AD136" s="102">
        <f t="shared" ref="AD136:AD199" si="4">12-SUMPRODUCT(--(F136:Q136&lt;&gt;$F$1:$Q$1))</f>
        <v>0</v>
      </c>
      <c r="AE136" s="105">
        <f t="shared" ref="AE136:AE199" si="5">12-SUMPRODUCT(--(R136:AC136&lt;&gt;$R$1:$AC$1))</f>
        <v>0</v>
      </c>
    </row>
    <row r="137" spans="1:31" x14ac:dyDescent="0.25">
      <c r="A137" s="91">
        <f>'Тулуз-Пьерон'!A145</f>
        <v>0</v>
      </c>
      <c r="B137" s="174">
        <f>'Тулуз-Пьерон'!B145</f>
        <v>0</v>
      </c>
      <c r="C137" s="79">
        <f>'Тулуз-Пьерон'!C145</f>
        <v>0</v>
      </c>
      <c r="D137" s="79">
        <f>'Тулуз-Пьерон'!D145</f>
        <v>0</v>
      </c>
      <c r="E137" s="166" t="str">
        <f>'Тулуз-Пьерон'!E145</f>
        <v xml:space="preserve">0 лет 0 мес. </v>
      </c>
      <c r="F137" s="16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98"/>
      <c r="R137" s="169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94"/>
      <c r="AD137" s="102">
        <f t="shared" si="4"/>
        <v>0</v>
      </c>
      <c r="AE137" s="105">
        <f t="shared" si="5"/>
        <v>0</v>
      </c>
    </row>
    <row r="138" spans="1:31" x14ac:dyDescent="0.25">
      <c r="A138" s="91">
        <f>'Тулуз-Пьерон'!A146</f>
        <v>0</v>
      </c>
      <c r="B138" s="174">
        <f>'Тулуз-Пьерон'!B146</f>
        <v>0</v>
      </c>
      <c r="C138" s="79">
        <f>'Тулуз-Пьерон'!C146</f>
        <v>0</v>
      </c>
      <c r="D138" s="79">
        <f>'Тулуз-Пьерон'!D146</f>
        <v>0</v>
      </c>
      <c r="E138" s="166" t="str">
        <f>'Тулуз-Пьерон'!E146</f>
        <v xml:space="preserve">0 лет 0 мес. </v>
      </c>
      <c r="F138" s="16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98"/>
      <c r="R138" s="169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94"/>
      <c r="AD138" s="102">
        <f t="shared" si="4"/>
        <v>0</v>
      </c>
      <c r="AE138" s="105">
        <f t="shared" si="5"/>
        <v>0</v>
      </c>
    </row>
    <row r="139" spans="1:31" x14ac:dyDescent="0.25">
      <c r="A139" s="91">
        <f>'Тулуз-Пьерон'!A147</f>
        <v>0</v>
      </c>
      <c r="B139" s="174">
        <f>'Тулуз-Пьерон'!B147</f>
        <v>0</v>
      </c>
      <c r="C139" s="79">
        <f>'Тулуз-Пьерон'!C147</f>
        <v>0</v>
      </c>
      <c r="D139" s="79">
        <f>'Тулуз-Пьерон'!D147</f>
        <v>0</v>
      </c>
      <c r="E139" s="166" t="str">
        <f>'Тулуз-Пьерон'!E147</f>
        <v xml:space="preserve">0 лет 0 мес. </v>
      </c>
      <c r="F139" s="16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98"/>
      <c r="R139" s="169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94"/>
      <c r="AD139" s="102">
        <f t="shared" si="4"/>
        <v>0</v>
      </c>
      <c r="AE139" s="105">
        <f t="shared" si="5"/>
        <v>0</v>
      </c>
    </row>
    <row r="140" spans="1:31" x14ac:dyDescent="0.25">
      <c r="A140" s="91">
        <f>'Тулуз-Пьерон'!A148</f>
        <v>0</v>
      </c>
      <c r="B140" s="174">
        <f>'Тулуз-Пьерон'!B148</f>
        <v>0</v>
      </c>
      <c r="C140" s="79">
        <f>'Тулуз-Пьерон'!C148</f>
        <v>0</v>
      </c>
      <c r="D140" s="79">
        <f>'Тулуз-Пьерон'!D148</f>
        <v>0</v>
      </c>
      <c r="E140" s="166" t="str">
        <f>'Тулуз-Пьерон'!E148</f>
        <v xml:space="preserve">0 лет 0 мес. </v>
      </c>
      <c r="F140" s="16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98"/>
      <c r="R140" s="169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94"/>
      <c r="AD140" s="102">
        <f t="shared" si="4"/>
        <v>0</v>
      </c>
      <c r="AE140" s="105">
        <f t="shared" si="5"/>
        <v>0</v>
      </c>
    </row>
    <row r="141" spans="1:31" x14ac:dyDescent="0.25">
      <c r="A141" s="91">
        <f>'Тулуз-Пьерон'!A149</f>
        <v>0</v>
      </c>
      <c r="B141" s="174">
        <f>'Тулуз-Пьерон'!B149</f>
        <v>0</v>
      </c>
      <c r="C141" s="79">
        <f>'Тулуз-Пьерон'!C149</f>
        <v>0</v>
      </c>
      <c r="D141" s="79">
        <f>'Тулуз-Пьерон'!D149</f>
        <v>0</v>
      </c>
      <c r="E141" s="166" t="str">
        <f>'Тулуз-Пьерон'!E149</f>
        <v xml:space="preserve">0 лет 0 мес. </v>
      </c>
      <c r="F141" s="16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98"/>
      <c r="R141" s="169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94"/>
      <c r="AD141" s="102">
        <f t="shared" si="4"/>
        <v>0</v>
      </c>
      <c r="AE141" s="105">
        <f t="shared" si="5"/>
        <v>0</v>
      </c>
    </row>
    <row r="142" spans="1:31" x14ac:dyDescent="0.25">
      <c r="A142" s="91">
        <f>'Тулуз-Пьерон'!A150</f>
        <v>0</v>
      </c>
      <c r="B142" s="174">
        <f>'Тулуз-Пьерон'!B150</f>
        <v>0</v>
      </c>
      <c r="C142" s="79">
        <f>'Тулуз-Пьерон'!C150</f>
        <v>0</v>
      </c>
      <c r="D142" s="79">
        <f>'Тулуз-Пьерон'!D150</f>
        <v>0</v>
      </c>
      <c r="E142" s="166" t="str">
        <f>'Тулуз-Пьерон'!E150</f>
        <v xml:space="preserve">0 лет 0 мес. </v>
      </c>
      <c r="F142" s="16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98"/>
      <c r="R142" s="169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94"/>
      <c r="AD142" s="102">
        <f t="shared" si="4"/>
        <v>0</v>
      </c>
      <c r="AE142" s="105">
        <f t="shared" si="5"/>
        <v>0</v>
      </c>
    </row>
    <row r="143" spans="1:31" x14ac:dyDescent="0.25">
      <c r="A143" s="91">
        <f>'Тулуз-Пьерон'!A151</f>
        <v>0</v>
      </c>
      <c r="B143" s="174">
        <f>'Тулуз-Пьерон'!B151</f>
        <v>0</v>
      </c>
      <c r="C143" s="79">
        <f>'Тулуз-Пьерон'!C151</f>
        <v>0</v>
      </c>
      <c r="D143" s="79">
        <f>'Тулуз-Пьерон'!D151</f>
        <v>0</v>
      </c>
      <c r="E143" s="166" t="str">
        <f>'Тулуз-Пьерон'!E151</f>
        <v xml:space="preserve">0 лет 0 мес. </v>
      </c>
      <c r="F143" s="16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98"/>
      <c r="R143" s="169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94"/>
      <c r="AD143" s="102">
        <f t="shared" si="4"/>
        <v>0</v>
      </c>
      <c r="AE143" s="105">
        <f t="shared" si="5"/>
        <v>0</v>
      </c>
    </row>
    <row r="144" spans="1:31" x14ac:dyDescent="0.25">
      <c r="A144" s="91">
        <f>'Тулуз-Пьерон'!A152</f>
        <v>0</v>
      </c>
      <c r="B144" s="174">
        <f>'Тулуз-Пьерон'!B152</f>
        <v>0</v>
      </c>
      <c r="C144" s="79">
        <f>'Тулуз-Пьерон'!C152</f>
        <v>0</v>
      </c>
      <c r="D144" s="79">
        <f>'Тулуз-Пьерон'!D152</f>
        <v>0</v>
      </c>
      <c r="E144" s="166" t="str">
        <f>'Тулуз-Пьерон'!E152</f>
        <v xml:space="preserve">0 лет 0 мес. </v>
      </c>
      <c r="F144" s="16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98"/>
      <c r="R144" s="169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94"/>
      <c r="AD144" s="102">
        <f t="shared" si="4"/>
        <v>0</v>
      </c>
      <c r="AE144" s="105">
        <f t="shared" si="5"/>
        <v>0</v>
      </c>
    </row>
    <row r="145" spans="1:31" x14ac:dyDescent="0.25">
      <c r="A145" s="91">
        <f>'Тулуз-Пьерон'!A153</f>
        <v>0</v>
      </c>
      <c r="B145" s="174">
        <f>'Тулуз-Пьерон'!B153</f>
        <v>0</v>
      </c>
      <c r="C145" s="79">
        <f>'Тулуз-Пьерон'!C153</f>
        <v>0</v>
      </c>
      <c r="D145" s="79">
        <f>'Тулуз-Пьерон'!D153</f>
        <v>0</v>
      </c>
      <c r="E145" s="166" t="str">
        <f>'Тулуз-Пьерон'!E153</f>
        <v xml:space="preserve">0 лет 0 мес. </v>
      </c>
      <c r="F145" s="16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98"/>
      <c r="R145" s="169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94"/>
      <c r="AD145" s="102">
        <f t="shared" si="4"/>
        <v>0</v>
      </c>
      <c r="AE145" s="105">
        <f t="shared" si="5"/>
        <v>0</v>
      </c>
    </row>
    <row r="146" spans="1:31" x14ac:dyDescent="0.25">
      <c r="A146" s="91">
        <f>'Тулуз-Пьерон'!A154</f>
        <v>0</v>
      </c>
      <c r="B146" s="174">
        <f>'Тулуз-Пьерон'!B154</f>
        <v>0</v>
      </c>
      <c r="C146" s="79">
        <f>'Тулуз-Пьерон'!C154</f>
        <v>0</v>
      </c>
      <c r="D146" s="79">
        <f>'Тулуз-Пьерон'!D154</f>
        <v>0</v>
      </c>
      <c r="E146" s="166" t="str">
        <f>'Тулуз-Пьерон'!E154</f>
        <v xml:space="preserve">0 лет 0 мес. </v>
      </c>
      <c r="F146" s="16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98"/>
      <c r="R146" s="169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94"/>
      <c r="AD146" s="102">
        <f t="shared" si="4"/>
        <v>0</v>
      </c>
      <c r="AE146" s="105">
        <f t="shared" si="5"/>
        <v>0</v>
      </c>
    </row>
    <row r="147" spans="1:31" x14ac:dyDescent="0.25">
      <c r="A147" s="91">
        <f>'Тулуз-Пьерон'!A155</f>
        <v>0</v>
      </c>
      <c r="B147" s="174">
        <f>'Тулуз-Пьерон'!B155</f>
        <v>0</v>
      </c>
      <c r="C147" s="79">
        <f>'Тулуз-Пьерон'!C155</f>
        <v>0</v>
      </c>
      <c r="D147" s="79">
        <f>'Тулуз-Пьерон'!D155</f>
        <v>0</v>
      </c>
      <c r="E147" s="166" t="str">
        <f>'Тулуз-Пьерон'!E155</f>
        <v xml:space="preserve">0 лет 0 мес. </v>
      </c>
      <c r="F147" s="16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98"/>
      <c r="R147" s="169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94"/>
      <c r="AD147" s="102">
        <f t="shared" si="4"/>
        <v>0</v>
      </c>
      <c r="AE147" s="105">
        <f t="shared" si="5"/>
        <v>0</v>
      </c>
    </row>
    <row r="148" spans="1:31" x14ac:dyDescent="0.25">
      <c r="A148" s="91">
        <f>'Тулуз-Пьерон'!A156</f>
        <v>0</v>
      </c>
      <c r="B148" s="174">
        <f>'Тулуз-Пьерон'!B156</f>
        <v>0</v>
      </c>
      <c r="C148" s="79">
        <f>'Тулуз-Пьерон'!C156</f>
        <v>0</v>
      </c>
      <c r="D148" s="79">
        <f>'Тулуз-Пьерон'!D156</f>
        <v>0</v>
      </c>
      <c r="E148" s="166" t="str">
        <f>'Тулуз-Пьерон'!E156</f>
        <v xml:space="preserve">0 лет 0 мес. </v>
      </c>
      <c r="F148" s="16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98"/>
      <c r="R148" s="169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94"/>
      <c r="AD148" s="102">
        <f t="shared" si="4"/>
        <v>0</v>
      </c>
      <c r="AE148" s="105">
        <f t="shared" si="5"/>
        <v>0</v>
      </c>
    </row>
    <row r="149" spans="1:31" x14ac:dyDescent="0.25">
      <c r="A149" s="91">
        <f>'Тулуз-Пьерон'!A157</f>
        <v>0</v>
      </c>
      <c r="B149" s="174">
        <f>'Тулуз-Пьерон'!B157</f>
        <v>0</v>
      </c>
      <c r="C149" s="79">
        <f>'Тулуз-Пьерон'!C157</f>
        <v>0</v>
      </c>
      <c r="D149" s="79">
        <f>'Тулуз-Пьерон'!D157</f>
        <v>0</v>
      </c>
      <c r="E149" s="166" t="str">
        <f>'Тулуз-Пьерон'!E157</f>
        <v xml:space="preserve">0 лет 0 мес. </v>
      </c>
      <c r="F149" s="16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98"/>
      <c r="R149" s="169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94"/>
      <c r="AD149" s="102">
        <f t="shared" si="4"/>
        <v>0</v>
      </c>
      <c r="AE149" s="105">
        <f t="shared" si="5"/>
        <v>0</v>
      </c>
    </row>
    <row r="150" spans="1:31" x14ac:dyDescent="0.25">
      <c r="A150" s="91">
        <f>'Тулуз-Пьерон'!A158</f>
        <v>0</v>
      </c>
      <c r="B150" s="174">
        <f>'Тулуз-Пьерон'!B158</f>
        <v>0</v>
      </c>
      <c r="C150" s="79">
        <f>'Тулуз-Пьерон'!C158</f>
        <v>0</v>
      </c>
      <c r="D150" s="79">
        <f>'Тулуз-Пьерон'!D158</f>
        <v>0</v>
      </c>
      <c r="E150" s="166" t="str">
        <f>'Тулуз-Пьерон'!E158</f>
        <v xml:space="preserve">0 лет 0 мес. </v>
      </c>
      <c r="F150" s="16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98"/>
      <c r="R150" s="169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94"/>
      <c r="AD150" s="102">
        <f t="shared" si="4"/>
        <v>0</v>
      </c>
      <c r="AE150" s="105">
        <f t="shared" si="5"/>
        <v>0</v>
      </c>
    </row>
    <row r="151" spans="1:31" x14ac:dyDescent="0.25">
      <c r="A151" s="91">
        <f>'Тулуз-Пьерон'!A159</f>
        <v>0</v>
      </c>
      <c r="B151" s="174">
        <f>'Тулуз-Пьерон'!B159</f>
        <v>0</v>
      </c>
      <c r="C151" s="79">
        <f>'Тулуз-Пьерон'!C159</f>
        <v>0</v>
      </c>
      <c r="D151" s="79">
        <f>'Тулуз-Пьерон'!D159</f>
        <v>0</v>
      </c>
      <c r="E151" s="166" t="str">
        <f>'Тулуз-Пьерон'!E159</f>
        <v xml:space="preserve">0 лет 0 мес. </v>
      </c>
      <c r="F151" s="16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98"/>
      <c r="R151" s="169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94"/>
      <c r="AD151" s="102">
        <f t="shared" si="4"/>
        <v>0</v>
      </c>
      <c r="AE151" s="105">
        <f t="shared" si="5"/>
        <v>0</v>
      </c>
    </row>
    <row r="152" spans="1:31" x14ac:dyDescent="0.25">
      <c r="A152" s="91">
        <f>'Тулуз-Пьерон'!A160</f>
        <v>0</v>
      </c>
      <c r="B152" s="174">
        <f>'Тулуз-Пьерон'!B160</f>
        <v>0</v>
      </c>
      <c r="C152" s="79">
        <f>'Тулуз-Пьерон'!C160</f>
        <v>0</v>
      </c>
      <c r="D152" s="79">
        <f>'Тулуз-Пьерон'!D160</f>
        <v>0</v>
      </c>
      <c r="E152" s="166" t="str">
        <f>'Тулуз-Пьерон'!E160</f>
        <v xml:space="preserve">0 лет 0 мес. </v>
      </c>
      <c r="F152" s="16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98"/>
      <c r="R152" s="169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94"/>
      <c r="AD152" s="102">
        <f t="shared" si="4"/>
        <v>0</v>
      </c>
      <c r="AE152" s="105">
        <f t="shared" si="5"/>
        <v>0</v>
      </c>
    </row>
    <row r="153" spans="1:31" x14ac:dyDescent="0.25">
      <c r="A153" s="91">
        <f>'Тулуз-Пьерон'!A161</f>
        <v>0</v>
      </c>
      <c r="B153" s="174">
        <f>'Тулуз-Пьерон'!B161</f>
        <v>0</v>
      </c>
      <c r="C153" s="79">
        <f>'Тулуз-Пьерон'!C161</f>
        <v>0</v>
      </c>
      <c r="D153" s="79">
        <f>'Тулуз-Пьерон'!D161</f>
        <v>0</v>
      </c>
      <c r="E153" s="166" t="str">
        <f>'Тулуз-Пьерон'!E161</f>
        <v xml:space="preserve">0 лет 0 мес. </v>
      </c>
      <c r="F153" s="16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98"/>
      <c r="R153" s="169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94"/>
      <c r="AD153" s="102">
        <f t="shared" si="4"/>
        <v>0</v>
      </c>
      <c r="AE153" s="105">
        <f t="shared" si="5"/>
        <v>0</v>
      </c>
    </row>
    <row r="154" spans="1:31" x14ac:dyDescent="0.25">
      <c r="A154" s="91">
        <f>'Тулуз-Пьерон'!A162</f>
        <v>0</v>
      </c>
      <c r="B154" s="174">
        <f>'Тулуз-Пьерон'!B162</f>
        <v>0</v>
      </c>
      <c r="C154" s="79">
        <f>'Тулуз-Пьерон'!C162</f>
        <v>0</v>
      </c>
      <c r="D154" s="79">
        <f>'Тулуз-Пьерон'!D162</f>
        <v>0</v>
      </c>
      <c r="E154" s="166" t="str">
        <f>'Тулуз-Пьерон'!E162</f>
        <v xml:space="preserve">0 лет 0 мес. </v>
      </c>
      <c r="F154" s="16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98"/>
      <c r="R154" s="169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94"/>
      <c r="AD154" s="102">
        <f t="shared" si="4"/>
        <v>0</v>
      </c>
      <c r="AE154" s="105">
        <f t="shared" si="5"/>
        <v>0</v>
      </c>
    </row>
    <row r="155" spans="1:31" x14ac:dyDescent="0.25">
      <c r="A155" s="91">
        <f>'Тулуз-Пьерон'!A163</f>
        <v>0</v>
      </c>
      <c r="B155" s="174">
        <f>'Тулуз-Пьерон'!B163</f>
        <v>0</v>
      </c>
      <c r="C155" s="79">
        <f>'Тулуз-Пьерон'!C163</f>
        <v>0</v>
      </c>
      <c r="D155" s="79">
        <f>'Тулуз-Пьерон'!D163</f>
        <v>0</v>
      </c>
      <c r="E155" s="166" t="str">
        <f>'Тулуз-Пьерон'!E163</f>
        <v xml:space="preserve">0 лет 0 мес. </v>
      </c>
      <c r="F155" s="16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98"/>
      <c r="R155" s="169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94"/>
      <c r="AD155" s="102">
        <f t="shared" si="4"/>
        <v>0</v>
      </c>
      <c r="AE155" s="105">
        <f t="shared" si="5"/>
        <v>0</v>
      </c>
    </row>
    <row r="156" spans="1:31" x14ac:dyDescent="0.25">
      <c r="A156" s="91">
        <f>'Тулуз-Пьерон'!A164</f>
        <v>0</v>
      </c>
      <c r="B156" s="174">
        <f>'Тулуз-Пьерон'!B164</f>
        <v>0</v>
      </c>
      <c r="C156" s="79">
        <f>'Тулуз-Пьерон'!C164</f>
        <v>0</v>
      </c>
      <c r="D156" s="79">
        <f>'Тулуз-Пьерон'!D164</f>
        <v>0</v>
      </c>
      <c r="E156" s="166" t="str">
        <f>'Тулуз-Пьерон'!E164</f>
        <v xml:space="preserve">0 лет 0 мес. </v>
      </c>
      <c r="F156" s="16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98"/>
      <c r="R156" s="169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94"/>
      <c r="AD156" s="102">
        <f t="shared" si="4"/>
        <v>0</v>
      </c>
      <c r="AE156" s="105">
        <f t="shared" si="5"/>
        <v>0</v>
      </c>
    </row>
    <row r="157" spans="1:31" x14ac:dyDescent="0.25">
      <c r="A157" s="91">
        <f>'Тулуз-Пьерон'!A165</f>
        <v>0</v>
      </c>
      <c r="B157" s="174">
        <f>'Тулуз-Пьерон'!B165</f>
        <v>0</v>
      </c>
      <c r="C157" s="79">
        <f>'Тулуз-Пьерон'!C165</f>
        <v>0</v>
      </c>
      <c r="D157" s="79">
        <f>'Тулуз-Пьерон'!D165</f>
        <v>0</v>
      </c>
      <c r="E157" s="166" t="str">
        <f>'Тулуз-Пьерон'!E165</f>
        <v xml:space="preserve">0 лет 0 мес. </v>
      </c>
      <c r="F157" s="16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98"/>
      <c r="R157" s="169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94"/>
      <c r="AD157" s="102">
        <f t="shared" si="4"/>
        <v>0</v>
      </c>
      <c r="AE157" s="105">
        <f t="shared" si="5"/>
        <v>0</v>
      </c>
    </row>
    <row r="158" spans="1:31" x14ac:dyDescent="0.25">
      <c r="A158" s="91">
        <f>'Тулуз-Пьерон'!A166</f>
        <v>0</v>
      </c>
      <c r="B158" s="174">
        <f>'Тулуз-Пьерон'!B166</f>
        <v>0</v>
      </c>
      <c r="C158" s="79">
        <f>'Тулуз-Пьерон'!C166</f>
        <v>0</v>
      </c>
      <c r="D158" s="79">
        <f>'Тулуз-Пьерон'!D166</f>
        <v>0</v>
      </c>
      <c r="E158" s="166" t="str">
        <f>'Тулуз-Пьерон'!E166</f>
        <v xml:space="preserve">0 лет 0 мес. </v>
      </c>
      <c r="F158" s="16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98"/>
      <c r="R158" s="169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94"/>
      <c r="AD158" s="102">
        <f t="shared" si="4"/>
        <v>0</v>
      </c>
      <c r="AE158" s="105">
        <f t="shared" si="5"/>
        <v>0</v>
      </c>
    </row>
    <row r="159" spans="1:31" x14ac:dyDescent="0.25">
      <c r="A159" s="91">
        <f>'Тулуз-Пьерон'!A167</f>
        <v>0</v>
      </c>
      <c r="B159" s="174">
        <f>'Тулуз-Пьерон'!B167</f>
        <v>0</v>
      </c>
      <c r="C159" s="79">
        <f>'Тулуз-Пьерон'!C167</f>
        <v>0</v>
      </c>
      <c r="D159" s="79">
        <f>'Тулуз-Пьерон'!D167</f>
        <v>0</v>
      </c>
      <c r="E159" s="166" t="str">
        <f>'Тулуз-Пьерон'!E167</f>
        <v xml:space="preserve">0 лет 0 мес. </v>
      </c>
      <c r="F159" s="16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98"/>
      <c r="R159" s="169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94"/>
      <c r="AD159" s="102">
        <f t="shared" si="4"/>
        <v>0</v>
      </c>
      <c r="AE159" s="105">
        <f t="shared" si="5"/>
        <v>0</v>
      </c>
    </row>
    <row r="160" spans="1:31" x14ac:dyDescent="0.25">
      <c r="A160" s="91">
        <f>'Тулуз-Пьерон'!A168</f>
        <v>0</v>
      </c>
      <c r="B160" s="174">
        <f>'Тулуз-Пьерон'!B168</f>
        <v>0</v>
      </c>
      <c r="C160" s="79">
        <f>'Тулуз-Пьерон'!C168</f>
        <v>0</v>
      </c>
      <c r="D160" s="79">
        <f>'Тулуз-Пьерон'!D168</f>
        <v>0</v>
      </c>
      <c r="E160" s="166" t="str">
        <f>'Тулуз-Пьерон'!E168</f>
        <v xml:space="preserve">0 лет 0 мес. </v>
      </c>
      <c r="F160" s="16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98"/>
      <c r="R160" s="169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94"/>
      <c r="AD160" s="102">
        <f t="shared" si="4"/>
        <v>0</v>
      </c>
      <c r="AE160" s="105">
        <f t="shared" si="5"/>
        <v>0</v>
      </c>
    </row>
    <row r="161" spans="1:31" x14ac:dyDescent="0.25">
      <c r="A161" s="91">
        <f>'Тулуз-Пьерон'!A169</f>
        <v>0</v>
      </c>
      <c r="B161" s="174">
        <f>'Тулуз-Пьерон'!B169</f>
        <v>0</v>
      </c>
      <c r="C161" s="79">
        <f>'Тулуз-Пьерон'!C169</f>
        <v>0</v>
      </c>
      <c r="D161" s="79">
        <f>'Тулуз-Пьерон'!D169</f>
        <v>0</v>
      </c>
      <c r="E161" s="166" t="str">
        <f>'Тулуз-Пьерон'!E169</f>
        <v xml:space="preserve">0 лет 0 мес. </v>
      </c>
      <c r="F161" s="16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98"/>
      <c r="R161" s="169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94"/>
      <c r="AD161" s="102">
        <f t="shared" si="4"/>
        <v>0</v>
      </c>
      <c r="AE161" s="105">
        <f t="shared" si="5"/>
        <v>0</v>
      </c>
    </row>
    <row r="162" spans="1:31" x14ac:dyDescent="0.25">
      <c r="A162" s="91">
        <f>'Тулуз-Пьерон'!A170</f>
        <v>0</v>
      </c>
      <c r="B162" s="174">
        <f>'Тулуз-Пьерон'!B170</f>
        <v>0</v>
      </c>
      <c r="C162" s="79">
        <f>'Тулуз-Пьерон'!C170</f>
        <v>0</v>
      </c>
      <c r="D162" s="79">
        <f>'Тулуз-Пьерон'!D170</f>
        <v>0</v>
      </c>
      <c r="E162" s="166" t="str">
        <f>'Тулуз-Пьерон'!E170</f>
        <v xml:space="preserve">0 лет 0 мес. </v>
      </c>
      <c r="F162" s="16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98"/>
      <c r="R162" s="169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94"/>
      <c r="AD162" s="102">
        <f t="shared" si="4"/>
        <v>0</v>
      </c>
      <c r="AE162" s="105">
        <f t="shared" si="5"/>
        <v>0</v>
      </c>
    </row>
    <row r="163" spans="1:31" x14ac:dyDescent="0.25">
      <c r="A163" s="91">
        <f>'Тулуз-Пьерон'!A171</f>
        <v>0</v>
      </c>
      <c r="B163" s="174">
        <f>'Тулуз-Пьерон'!B171</f>
        <v>0</v>
      </c>
      <c r="C163" s="79">
        <f>'Тулуз-Пьерон'!C171</f>
        <v>0</v>
      </c>
      <c r="D163" s="79">
        <f>'Тулуз-Пьерон'!D171</f>
        <v>0</v>
      </c>
      <c r="E163" s="166" t="str">
        <f>'Тулуз-Пьерон'!E171</f>
        <v xml:space="preserve">0 лет 0 мес. </v>
      </c>
      <c r="F163" s="16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98"/>
      <c r="R163" s="169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94"/>
      <c r="AD163" s="102">
        <f t="shared" si="4"/>
        <v>0</v>
      </c>
      <c r="AE163" s="105">
        <f t="shared" si="5"/>
        <v>0</v>
      </c>
    </row>
    <row r="164" spans="1:31" x14ac:dyDescent="0.25">
      <c r="A164" s="91">
        <f>'Тулуз-Пьерон'!A172</f>
        <v>0</v>
      </c>
      <c r="B164" s="174">
        <f>'Тулуз-Пьерон'!B172</f>
        <v>0</v>
      </c>
      <c r="C164" s="79">
        <f>'Тулуз-Пьерон'!C172</f>
        <v>0</v>
      </c>
      <c r="D164" s="79">
        <f>'Тулуз-Пьерон'!D172</f>
        <v>0</v>
      </c>
      <c r="E164" s="166" t="str">
        <f>'Тулуз-Пьерон'!E172</f>
        <v xml:space="preserve">0 лет 0 мес. </v>
      </c>
      <c r="F164" s="16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98"/>
      <c r="R164" s="169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94"/>
      <c r="AD164" s="102">
        <f t="shared" si="4"/>
        <v>0</v>
      </c>
      <c r="AE164" s="105">
        <f t="shared" si="5"/>
        <v>0</v>
      </c>
    </row>
    <row r="165" spans="1:31" x14ac:dyDescent="0.25">
      <c r="A165" s="91">
        <f>'Тулуз-Пьерон'!A173</f>
        <v>0</v>
      </c>
      <c r="B165" s="174">
        <f>'Тулуз-Пьерон'!B173</f>
        <v>0</v>
      </c>
      <c r="C165" s="79">
        <f>'Тулуз-Пьерон'!C173</f>
        <v>0</v>
      </c>
      <c r="D165" s="79">
        <f>'Тулуз-Пьерон'!D173</f>
        <v>0</v>
      </c>
      <c r="E165" s="166" t="str">
        <f>'Тулуз-Пьерон'!E173</f>
        <v xml:space="preserve">0 лет 0 мес. </v>
      </c>
      <c r="F165" s="16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98"/>
      <c r="R165" s="169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94"/>
      <c r="AD165" s="102">
        <f t="shared" si="4"/>
        <v>0</v>
      </c>
      <c r="AE165" s="105">
        <f t="shared" si="5"/>
        <v>0</v>
      </c>
    </row>
    <row r="166" spans="1:31" x14ac:dyDescent="0.25">
      <c r="A166" s="91">
        <f>'Тулуз-Пьерон'!A174</f>
        <v>0</v>
      </c>
      <c r="B166" s="174">
        <f>'Тулуз-Пьерон'!B174</f>
        <v>0</v>
      </c>
      <c r="C166" s="79">
        <f>'Тулуз-Пьерон'!C174</f>
        <v>0</v>
      </c>
      <c r="D166" s="79">
        <f>'Тулуз-Пьерон'!D174</f>
        <v>0</v>
      </c>
      <c r="E166" s="166" t="str">
        <f>'Тулуз-Пьерон'!E174</f>
        <v xml:space="preserve">0 лет 0 мес. </v>
      </c>
      <c r="F166" s="16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98"/>
      <c r="R166" s="169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94"/>
      <c r="AD166" s="102">
        <f t="shared" si="4"/>
        <v>0</v>
      </c>
      <c r="AE166" s="105">
        <f t="shared" si="5"/>
        <v>0</v>
      </c>
    </row>
    <row r="167" spans="1:31" x14ac:dyDescent="0.25">
      <c r="A167" s="91">
        <f>'Тулуз-Пьерон'!A175</f>
        <v>0</v>
      </c>
      <c r="B167" s="174">
        <f>'Тулуз-Пьерон'!B175</f>
        <v>0</v>
      </c>
      <c r="C167" s="79">
        <f>'Тулуз-Пьерон'!C175</f>
        <v>0</v>
      </c>
      <c r="D167" s="79">
        <f>'Тулуз-Пьерон'!D175</f>
        <v>0</v>
      </c>
      <c r="E167" s="166" t="str">
        <f>'Тулуз-Пьерон'!E175</f>
        <v xml:space="preserve">0 лет 0 мес. </v>
      </c>
      <c r="F167" s="16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98"/>
      <c r="R167" s="169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94"/>
      <c r="AD167" s="102">
        <f t="shared" si="4"/>
        <v>0</v>
      </c>
      <c r="AE167" s="105">
        <f t="shared" si="5"/>
        <v>0</v>
      </c>
    </row>
    <row r="168" spans="1:31" x14ac:dyDescent="0.25">
      <c r="A168" s="91">
        <f>'Тулуз-Пьерон'!A176</f>
        <v>0</v>
      </c>
      <c r="B168" s="174">
        <f>'Тулуз-Пьерон'!B176</f>
        <v>0</v>
      </c>
      <c r="C168" s="79">
        <f>'Тулуз-Пьерон'!C176</f>
        <v>0</v>
      </c>
      <c r="D168" s="79">
        <f>'Тулуз-Пьерон'!D176</f>
        <v>0</v>
      </c>
      <c r="E168" s="166" t="str">
        <f>'Тулуз-Пьерон'!E176</f>
        <v xml:space="preserve">0 лет 0 мес. </v>
      </c>
      <c r="F168" s="16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98"/>
      <c r="R168" s="169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94"/>
      <c r="AD168" s="102">
        <f t="shared" si="4"/>
        <v>0</v>
      </c>
      <c r="AE168" s="105">
        <f t="shared" si="5"/>
        <v>0</v>
      </c>
    </row>
    <row r="169" spans="1:31" x14ac:dyDescent="0.25">
      <c r="A169" s="91">
        <f>'Тулуз-Пьерон'!A177</f>
        <v>0</v>
      </c>
      <c r="B169" s="174">
        <f>'Тулуз-Пьерон'!B177</f>
        <v>0</v>
      </c>
      <c r="C169" s="79">
        <f>'Тулуз-Пьерон'!C177</f>
        <v>0</v>
      </c>
      <c r="D169" s="79">
        <f>'Тулуз-Пьерон'!D177</f>
        <v>0</v>
      </c>
      <c r="E169" s="166" t="str">
        <f>'Тулуз-Пьерон'!E177</f>
        <v xml:space="preserve">0 лет 0 мес. </v>
      </c>
      <c r="F169" s="16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98"/>
      <c r="R169" s="169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94"/>
      <c r="AD169" s="102">
        <f t="shared" si="4"/>
        <v>0</v>
      </c>
      <c r="AE169" s="105">
        <f t="shared" si="5"/>
        <v>0</v>
      </c>
    </row>
    <row r="170" spans="1:31" x14ac:dyDescent="0.25">
      <c r="A170" s="91">
        <f>'Тулуз-Пьерон'!A178</f>
        <v>0</v>
      </c>
      <c r="B170" s="174">
        <f>'Тулуз-Пьерон'!B178</f>
        <v>0</v>
      </c>
      <c r="C170" s="79">
        <f>'Тулуз-Пьерон'!C178</f>
        <v>0</v>
      </c>
      <c r="D170" s="79">
        <f>'Тулуз-Пьерон'!D178</f>
        <v>0</v>
      </c>
      <c r="E170" s="166" t="str">
        <f>'Тулуз-Пьерон'!E178</f>
        <v xml:space="preserve">0 лет 0 мес. </v>
      </c>
      <c r="F170" s="16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98"/>
      <c r="R170" s="169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94"/>
      <c r="AD170" s="102">
        <f t="shared" si="4"/>
        <v>0</v>
      </c>
      <c r="AE170" s="105">
        <f t="shared" si="5"/>
        <v>0</v>
      </c>
    </row>
    <row r="171" spans="1:31" x14ac:dyDescent="0.25">
      <c r="A171" s="91">
        <f>'Тулуз-Пьерон'!A179</f>
        <v>0</v>
      </c>
      <c r="B171" s="174">
        <f>'Тулуз-Пьерон'!B179</f>
        <v>0</v>
      </c>
      <c r="C171" s="79">
        <f>'Тулуз-Пьерон'!C179</f>
        <v>0</v>
      </c>
      <c r="D171" s="79">
        <f>'Тулуз-Пьерон'!D179</f>
        <v>0</v>
      </c>
      <c r="E171" s="166" t="str">
        <f>'Тулуз-Пьерон'!E179</f>
        <v xml:space="preserve">0 лет 0 мес. </v>
      </c>
      <c r="F171" s="16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98"/>
      <c r="R171" s="169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94"/>
      <c r="AD171" s="102">
        <f t="shared" si="4"/>
        <v>0</v>
      </c>
      <c r="AE171" s="105">
        <f t="shared" si="5"/>
        <v>0</v>
      </c>
    </row>
    <row r="172" spans="1:31" x14ac:dyDescent="0.25">
      <c r="A172" s="91">
        <f>'Тулуз-Пьерон'!A180</f>
        <v>0</v>
      </c>
      <c r="B172" s="174">
        <f>'Тулуз-Пьерон'!B180</f>
        <v>0</v>
      </c>
      <c r="C172" s="79">
        <f>'Тулуз-Пьерон'!C180</f>
        <v>0</v>
      </c>
      <c r="D172" s="79">
        <f>'Тулуз-Пьерон'!D180</f>
        <v>0</v>
      </c>
      <c r="E172" s="166" t="str">
        <f>'Тулуз-Пьерон'!E180</f>
        <v xml:space="preserve">0 лет 0 мес. </v>
      </c>
      <c r="F172" s="16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98"/>
      <c r="R172" s="169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94"/>
      <c r="AD172" s="102">
        <f t="shared" si="4"/>
        <v>0</v>
      </c>
      <c r="AE172" s="105">
        <f t="shared" si="5"/>
        <v>0</v>
      </c>
    </row>
    <row r="173" spans="1:31" x14ac:dyDescent="0.25">
      <c r="A173" s="91">
        <f>'Тулуз-Пьерон'!A181</f>
        <v>0</v>
      </c>
      <c r="B173" s="174">
        <f>'Тулуз-Пьерон'!B181</f>
        <v>0</v>
      </c>
      <c r="C173" s="79">
        <f>'Тулуз-Пьерон'!C181</f>
        <v>0</v>
      </c>
      <c r="D173" s="79">
        <f>'Тулуз-Пьерон'!D181</f>
        <v>0</v>
      </c>
      <c r="E173" s="166" t="str">
        <f>'Тулуз-Пьерон'!E181</f>
        <v xml:space="preserve">0 лет 0 мес. </v>
      </c>
      <c r="F173" s="16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98"/>
      <c r="R173" s="169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94"/>
      <c r="AD173" s="102">
        <f t="shared" si="4"/>
        <v>0</v>
      </c>
      <c r="AE173" s="105">
        <f t="shared" si="5"/>
        <v>0</v>
      </c>
    </row>
    <row r="174" spans="1:31" x14ac:dyDescent="0.25">
      <c r="A174" s="91">
        <f>'Тулуз-Пьерон'!A182</f>
        <v>0</v>
      </c>
      <c r="B174" s="174">
        <f>'Тулуз-Пьерон'!B182</f>
        <v>0</v>
      </c>
      <c r="C174" s="79">
        <f>'Тулуз-Пьерон'!C182</f>
        <v>0</v>
      </c>
      <c r="D174" s="79">
        <f>'Тулуз-Пьерон'!D182</f>
        <v>0</v>
      </c>
      <c r="E174" s="166" t="str">
        <f>'Тулуз-Пьерон'!E182</f>
        <v xml:space="preserve">0 лет 0 мес. </v>
      </c>
      <c r="F174" s="16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98"/>
      <c r="R174" s="169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94"/>
      <c r="AD174" s="102">
        <f t="shared" si="4"/>
        <v>0</v>
      </c>
      <c r="AE174" s="105">
        <f t="shared" si="5"/>
        <v>0</v>
      </c>
    </row>
    <row r="175" spans="1:31" x14ac:dyDescent="0.25">
      <c r="A175" s="91">
        <f>'Тулуз-Пьерон'!A183</f>
        <v>0</v>
      </c>
      <c r="B175" s="174">
        <f>'Тулуз-Пьерон'!B183</f>
        <v>0</v>
      </c>
      <c r="C175" s="79">
        <f>'Тулуз-Пьерон'!C183</f>
        <v>0</v>
      </c>
      <c r="D175" s="79">
        <f>'Тулуз-Пьерон'!D183</f>
        <v>0</v>
      </c>
      <c r="E175" s="166" t="str">
        <f>'Тулуз-Пьерон'!E183</f>
        <v xml:space="preserve">0 лет 0 мес. </v>
      </c>
      <c r="F175" s="16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98"/>
      <c r="R175" s="169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94"/>
      <c r="AD175" s="102">
        <f t="shared" si="4"/>
        <v>0</v>
      </c>
      <c r="AE175" s="105">
        <f t="shared" si="5"/>
        <v>0</v>
      </c>
    </row>
    <row r="176" spans="1:31" x14ac:dyDescent="0.25">
      <c r="A176" s="91">
        <f>'Тулуз-Пьерон'!A184</f>
        <v>0</v>
      </c>
      <c r="B176" s="174">
        <f>'Тулуз-Пьерон'!B184</f>
        <v>0</v>
      </c>
      <c r="C176" s="79">
        <f>'Тулуз-Пьерон'!C184</f>
        <v>0</v>
      </c>
      <c r="D176" s="79">
        <f>'Тулуз-Пьерон'!D184</f>
        <v>0</v>
      </c>
      <c r="E176" s="166" t="str">
        <f>'Тулуз-Пьерон'!E184</f>
        <v xml:space="preserve">0 лет 0 мес. </v>
      </c>
      <c r="F176" s="16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98"/>
      <c r="R176" s="169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94"/>
      <c r="AD176" s="102">
        <f t="shared" si="4"/>
        <v>0</v>
      </c>
      <c r="AE176" s="105">
        <f t="shared" si="5"/>
        <v>0</v>
      </c>
    </row>
    <row r="177" spans="1:31" x14ac:dyDescent="0.25">
      <c r="A177" s="91">
        <f>'Тулуз-Пьерон'!A185</f>
        <v>0</v>
      </c>
      <c r="B177" s="174">
        <f>'Тулуз-Пьерон'!B185</f>
        <v>0</v>
      </c>
      <c r="C177" s="79">
        <f>'Тулуз-Пьерон'!C185</f>
        <v>0</v>
      </c>
      <c r="D177" s="79">
        <f>'Тулуз-Пьерон'!D185</f>
        <v>0</v>
      </c>
      <c r="E177" s="166" t="str">
        <f>'Тулуз-Пьерон'!E185</f>
        <v xml:space="preserve">0 лет 0 мес. </v>
      </c>
      <c r="F177" s="16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98"/>
      <c r="R177" s="169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94"/>
      <c r="AD177" s="102">
        <f t="shared" si="4"/>
        <v>0</v>
      </c>
      <c r="AE177" s="105">
        <f t="shared" si="5"/>
        <v>0</v>
      </c>
    </row>
    <row r="178" spans="1:31" x14ac:dyDescent="0.25">
      <c r="A178" s="91">
        <f>'Тулуз-Пьерон'!A186</f>
        <v>0</v>
      </c>
      <c r="B178" s="174">
        <f>'Тулуз-Пьерон'!B186</f>
        <v>0</v>
      </c>
      <c r="C178" s="79">
        <f>'Тулуз-Пьерон'!C186</f>
        <v>0</v>
      </c>
      <c r="D178" s="79">
        <f>'Тулуз-Пьерон'!D186</f>
        <v>0</v>
      </c>
      <c r="E178" s="166" t="str">
        <f>'Тулуз-Пьерон'!E186</f>
        <v xml:space="preserve">0 лет 0 мес. </v>
      </c>
      <c r="F178" s="16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98"/>
      <c r="R178" s="169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94"/>
      <c r="AD178" s="102">
        <f t="shared" si="4"/>
        <v>0</v>
      </c>
      <c r="AE178" s="105">
        <f t="shared" si="5"/>
        <v>0</v>
      </c>
    </row>
    <row r="179" spans="1:31" x14ac:dyDescent="0.25">
      <c r="A179" s="91">
        <f>'Тулуз-Пьерон'!A187</f>
        <v>0</v>
      </c>
      <c r="B179" s="174">
        <f>'Тулуз-Пьерон'!B187</f>
        <v>0</v>
      </c>
      <c r="C179" s="79">
        <f>'Тулуз-Пьерон'!C187</f>
        <v>0</v>
      </c>
      <c r="D179" s="79">
        <f>'Тулуз-Пьерон'!D187</f>
        <v>0</v>
      </c>
      <c r="E179" s="166" t="str">
        <f>'Тулуз-Пьерон'!E187</f>
        <v xml:space="preserve">0 лет 0 мес. </v>
      </c>
      <c r="F179" s="16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98"/>
      <c r="R179" s="169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94"/>
      <c r="AD179" s="102">
        <f t="shared" si="4"/>
        <v>0</v>
      </c>
      <c r="AE179" s="105">
        <f t="shared" si="5"/>
        <v>0</v>
      </c>
    </row>
    <row r="180" spans="1:31" x14ac:dyDescent="0.25">
      <c r="A180" s="91">
        <f>'Тулуз-Пьерон'!A188</f>
        <v>0</v>
      </c>
      <c r="B180" s="174">
        <f>'Тулуз-Пьерон'!B188</f>
        <v>0</v>
      </c>
      <c r="C180" s="79">
        <f>'Тулуз-Пьерон'!C188</f>
        <v>0</v>
      </c>
      <c r="D180" s="79">
        <f>'Тулуз-Пьерон'!D188</f>
        <v>0</v>
      </c>
      <c r="E180" s="166" t="str">
        <f>'Тулуз-Пьерон'!E188</f>
        <v xml:space="preserve">0 лет 0 мес. </v>
      </c>
      <c r="F180" s="16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98"/>
      <c r="R180" s="169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94"/>
      <c r="AD180" s="102">
        <f t="shared" si="4"/>
        <v>0</v>
      </c>
      <c r="AE180" s="105">
        <f t="shared" si="5"/>
        <v>0</v>
      </c>
    </row>
    <row r="181" spans="1:31" x14ac:dyDescent="0.25">
      <c r="A181" s="91">
        <f>'Тулуз-Пьерон'!A189</f>
        <v>0</v>
      </c>
      <c r="B181" s="174">
        <f>'Тулуз-Пьерон'!B189</f>
        <v>0</v>
      </c>
      <c r="C181" s="79">
        <f>'Тулуз-Пьерон'!C189</f>
        <v>0</v>
      </c>
      <c r="D181" s="79">
        <f>'Тулуз-Пьерон'!D189</f>
        <v>0</v>
      </c>
      <c r="E181" s="166" t="str">
        <f>'Тулуз-Пьерон'!E189</f>
        <v xml:space="preserve">0 лет 0 мес. </v>
      </c>
      <c r="F181" s="16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98"/>
      <c r="R181" s="169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94"/>
      <c r="AD181" s="102">
        <f t="shared" si="4"/>
        <v>0</v>
      </c>
      <c r="AE181" s="105">
        <f t="shared" si="5"/>
        <v>0</v>
      </c>
    </row>
    <row r="182" spans="1:31" x14ac:dyDescent="0.25">
      <c r="A182" s="91">
        <f>'Тулуз-Пьерон'!A190</f>
        <v>0</v>
      </c>
      <c r="B182" s="174">
        <f>'Тулуз-Пьерон'!B190</f>
        <v>0</v>
      </c>
      <c r="C182" s="79">
        <f>'Тулуз-Пьерон'!C190</f>
        <v>0</v>
      </c>
      <c r="D182" s="79">
        <f>'Тулуз-Пьерон'!D190</f>
        <v>0</v>
      </c>
      <c r="E182" s="166" t="str">
        <f>'Тулуз-Пьерон'!E190</f>
        <v xml:space="preserve">0 лет 0 мес. </v>
      </c>
      <c r="F182" s="16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98"/>
      <c r="R182" s="169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94"/>
      <c r="AD182" s="102">
        <f t="shared" si="4"/>
        <v>0</v>
      </c>
      <c r="AE182" s="105">
        <f t="shared" si="5"/>
        <v>0</v>
      </c>
    </row>
    <row r="183" spans="1:31" x14ac:dyDescent="0.25">
      <c r="A183" s="91">
        <f>'Тулуз-Пьерон'!A191</f>
        <v>0</v>
      </c>
      <c r="B183" s="174">
        <f>'Тулуз-Пьерон'!B191</f>
        <v>0</v>
      </c>
      <c r="C183" s="79">
        <f>'Тулуз-Пьерон'!C191</f>
        <v>0</v>
      </c>
      <c r="D183" s="79">
        <f>'Тулуз-Пьерон'!D191</f>
        <v>0</v>
      </c>
      <c r="E183" s="166" t="str">
        <f>'Тулуз-Пьерон'!E191</f>
        <v xml:space="preserve">0 лет 0 мес. </v>
      </c>
      <c r="F183" s="16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98"/>
      <c r="R183" s="169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94"/>
      <c r="AD183" s="102">
        <f t="shared" si="4"/>
        <v>0</v>
      </c>
      <c r="AE183" s="105">
        <f t="shared" si="5"/>
        <v>0</v>
      </c>
    </row>
    <row r="184" spans="1:31" x14ac:dyDescent="0.25">
      <c r="A184" s="91">
        <f>'Тулуз-Пьерон'!A192</f>
        <v>0</v>
      </c>
      <c r="B184" s="174">
        <f>'Тулуз-Пьерон'!B192</f>
        <v>0</v>
      </c>
      <c r="C184" s="79">
        <f>'Тулуз-Пьерон'!C192</f>
        <v>0</v>
      </c>
      <c r="D184" s="79">
        <f>'Тулуз-Пьерон'!D192</f>
        <v>0</v>
      </c>
      <c r="E184" s="166" t="str">
        <f>'Тулуз-Пьерон'!E192</f>
        <v xml:space="preserve">0 лет 0 мес. </v>
      </c>
      <c r="F184" s="16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98"/>
      <c r="R184" s="169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94"/>
      <c r="AD184" s="102">
        <f t="shared" si="4"/>
        <v>0</v>
      </c>
      <c r="AE184" s="105">
        <f t="shared" si="5"/>
        <v>0</v>
      </c>
    </row>
    <row r="185" spans="1:31" x14ac:dyDescent="0.25">
      <c r="A185" s="91">
        <f>'Тулуз-Пьерон'!A193</f>
        <v>0</v>
      </c>
      <c r="B185" s="174">
        <f>'Тулуз-Пьерон'!B193</f>
        <v>0</v>
      </c>
      <c r="C185" s="79">
        <f>'Тулуз-Пьерон'!C193</f>
        <v>0</v>
      </c>
      <c r="D185" s="79">
        <f>'Тулуз-Пьерон'!D193</f>
        <v>0</v>
      </c>
      <c r="E185" s="166" t="str">
        <f>'Тулуз-Пьерон'!E193</f>
        <v xml:space="preserve">0 лет 0 мес. </v>
      </c>
      <c r="F185" s="16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98"/>
      <c r="R185" s="169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94"/>
      <c r="AD185" s="102">
        <f t="shared" si="4"/>
        <v>0</v>
      </c>
      <c r="AE185" s="105">
        <f t="shared" si="5"/>
        <v>0</v>
      </c>
    </row>
    <row r="186" spans="1:31" x14ac:dyDescent="0.25">
      <c r="A186" s="91">
        <f>'Тулуз-Пьерон'!A194</f>
        <v>0</v>
      </c>
      <c r="B186" s="174">
        <f>'Тулуз-Пьерон'!B194</f>
        <v>0</v>
      </c>
      <c r="C186" s="79">
        <f>'Тулуз-Пьерон'!C194</f>
        <v>0</v>
      </c>
      <c r="D186" s="79">
        <f>'Тулуз-Пьерон'!D194</f>
        <v>0</v>
      </c>
      <c r="E186" s="166" t="str">
        <f>'Тулуз-Пьерон'!E194</f>
        <v xml:space="preserve">0 лет 0 мес. </v>
      </c>
      <c r="F186" s="16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98"/>
      <c r="R186" s="169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94"/>
      <c r="AD186" s="102">
        <f t="shared" si="4"/>
        <v>0</v>
      </c>
      <c r="AE186" s="105">
        <f t="shared" si="5"/>
        <v>0</v>
      </c>
    </row>
    <row r="187" spans="1:31" x14ac:dyDescent="0.25">
      <c r="A187" s="91">
        <f>'Тулуз-Пьерон'!A195</f>
        <v>0</v>
      </c>
      <c r="B187" s="174">
        <f>'Тулуз-Пьерон'!B195</f>
        <v>0</v>
      </c>
      <c r="C187" s="79">
        <f>'Тулуз-Пьерон'!C195</f>
        <v>0</v>
      </c>
      <c r="D187" s="79">
        <f>'Тулуз-Пьерон'!D195</f>
        <v>0</v>
      </c>
      <c r="E187" s="166" t="str">
        <f>'Тулуз-Пьерон'!E195</f>
        <v xml:space="preserve">0 лет 0 мес. </v>
      </c>
      <c r="F187" s="16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98"/>
      <c r="R187" s="169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94"/>
      <c r="AD187" s="102">
        <f t="shared" si="4"/>
        <v>0</v>
      </c>
      <c r="AE187" s="105">
        <f t="shared" si="5"/>
        <v>0</v>
      </c>
    </row>
    <row r="188" spans="1:31" x14ac:dyDescent="0.25">
      <c r="A188" s="91">
        <f>'Тулуз-Пьерон'!A196</f>
        <v>0</v>
      </c>
      <c r="B188" s="174">
        <f>'Тулуз-Пьерон'!B196</f>
        <v>0</v>
      </c>
      <c r="C188" s="79">
        <f>'Тулуз-Пьерон'!C196</f>
        <v>0</v>
      </c>
      <c r="D188" s="79">
        <f>'Тулуз-Пьерон'!D196</f>
        <v>0</v>
      </c>
      <c r="E188" s="166" t="str">
        <f>'Тулуз-Пьерон'!E196</f>
        <v xml:space="preserve">0 лет 0 мес. </v>
      </c>
      <c r="F188" s="16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98"/>
      <c r="R188" s="169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94"/>
      <c r="AD188" s="102">
        <f t="shared" si="4"/>
        <v>0</v>
      </c>
      <c r="AE188" s="105">
        <f t="shared" si="5"/>
        <v>0</v>
      </c>
    </row>
    <row r="189" spans="1:31" x14ac:dyDescent="0.25">
      <c r="A189" s="91">
        <f>'Тулуз-Пьерон'!A197</f>
        <v>0</v>
      </c>
      <c r="B189" s="174">
        <f>'Тулуз-Пьерон'!B197</f>
        <v>0</v>
      </c>
      <c r="C189" s="79">
        <f>'Тулуз-Пьерон'!C197</f>
        <v>0</v>
      </c>
      <c r="D189" s="79">
        <f>'Тулуз-Пьерон'!D197</f>
        <v>0</v>
      </c>
      <c r="E189" s="166" t="str">
        <f>'Тулуз-Пьерон'!E197</f>
        <v xml:space="preserve">0 лет 0 мес. </v>
      </c>
      <c r="F189" s="16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98"/>
      <c r="R189" s="169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94"/>
      <c r="AD189" s="102">
        <f t="shared" si="4"/>
        <v>0</v>
      </c>
      <c r="AE189" s="105">
        <f t="shared" si="5"/>
        <v>0</v>
      </c>
    </row>
    <row r="190" spans="1:31" x14ac:dyDescent="0.25">
      <c r="A190" s="91">
        <f>'Тулуз-Пьерон'!A198</f>
        <v>0</v>
      </c>
      <c r="B190" s="174">
        <f>'Тулуз-Пьерон'!B198</f>
        <v>0</v>
      </c>
      <c r="C190" s="79">
        <f>'Тулуз-Пьерон'!C198</f>
        <v>0</v>
      </c>
      <c r="D190" s="79">
        <f>'Тулуз-Пьерон'!D198</f>
        <v>0</v>
      </c>
      <c r="E190" s="166" t="str">
        <f>'Тулуз-Пьерон'!E198</f>
        <v xml:space="preserve">0 лет 0 мес. </v>
      </c>
      <c r="F190" s="16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98"/>
      <c r="R190" s="169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94"/>
      <c r="AD190" s="102">
        <f t="shared" si="4"/>
        <v>0</v>
      </c>
      <c r="AE190" s="105">
        <f t="shared" si="5"/>
        <v>0</v>
      </c>
    </row>
    <row r="191" spans="1:31" x14ac:dyDescent="0.25">
      <c r="A191" s="91">
        <f>'Тулуз-Пьерон'!A199</f>
        <v>0</v>
      </c>
      <c r="B191" s="174">
        <f>'Тулуз-Пьерон'!B199</f>
        <v>0</v>
      </c>
      <c r="C191" s="79">
        <f>'Тулуз-Пьерон'!C199</f>
        <v>0</v>
      </c>
      <c r="D191" s="79">
        <f>'Тулуз-Пьерон'!D199</f>
        <v>0</v>
      </c>
      <c r="E191" s="166" t="str">
        <f>'Тулуз-Пьерон'!E199</f>
        <v xml:space="preserve">0 лет 0 мес. </v>
      </c>
      <c r="F191" s="16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98"/>
      <c r="R191" s="169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94"/>
      <c r="AD191" s="102">
        <f t="shared" si="4"/>
        <v>0</v>
      </c>
      <c r="AE191" s="105">
        <f t="shared" si="5"/>
        <v>0</v>
      </c>
    </row>
    <row r="192" spans="1:31" x14ac:dyDescent="0.25">
      <c r="A192" s="91">
        <f>'Тулуз-Пьерон'!A200</f>
        <v>0</v>
      </c>
      <c r="B192" s="174">
        <f>'Тулуз-Пьерон'!B200</f>
        <v>0</v>
      </c>
      <c r="C192" s="79">
        <f>'Тулуз-Пьерон'!C200</f>
        <v>0</v>
      </c>
      <c r="D192" s="79">
        <f>'Тулуз-Пьерон'!D200</f>
        <v>0</v>
      </c>
      <c r="E192" s="166" t="str">
        <f>'Тулуз-Пьерон'!E200</f>
        <v xml:space="preserve">0 лет 0 мес. </v>
      </c>
      <c r="F192" s="16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98"/>
      <c r="R192" s="169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94"/>
      <c r="AD192" s="102">
        <f t="shared" si="4"/>
        <v>0</v>
      </c>
      <c r="AE192" s="105">
        <f t="shared" si="5"/>
        <v>0</v>
      </c>
    </row>
    <row r="193" spans="1:31" x14ac:dyDescent="0.25">
      <c r="A193" s="91">
        <f>'Тулуз-Пьерон'!A201</f>
        <v>0</v>
      </c>
      <c r="B193" s="174">
        <f>'Тулуз-Пьерон'!B201</f>
        <v>0</v>
      </c>
      <c r="C193" s="79">
        <f>'Тулуз-Пьерон'!C201</f>
        <v>0</v>
      </c>
      <c r="D193" s="79">
        <f>'Тулуз-Пьерон'!D201</f>
        <v>0</v>
      </c>
      <c r="E193" s="166" t="str">
        <f>'Тулуз-Пьерон'!E201</f>
        <v xml:space="preserve">0 лет 0 мес. </v>
      </c>
      <c r="F193" s="16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98"/>
      <c r="R193" s="169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94"/>
      <c r="AD193" s="102">
        <f t="shared" si="4"/>
        <v>0</v>
      </c>
      <c r="AE193" s="105">
        <f t="shared" si="5"/>
        <v>0</v>
      </c>
    </row>
    <row r="194" spans="1:31" x14ac:dyDescent="0.25">
      <c r="A194" s="91">
        <f>'Тулуз-Пьерон'!A202</f>
        <v>0</v>
      </c>
      <c r="B194" s="174">
        <f>'Тулуз-Пьерон'!B202</f>
        <v>0</v>
      </c>
      <c r="C194" s="79">
        <f>'Тулуз-Пьерон'!C202</f>
        <v>0</v>
      </c>
      <c r="D194" s="79">
        <f>'Тулуз-Пьерон'!D202</f>
        <v>0</v>
      </c>
      <c r="E194" s="166" t="str">
        <f>'Тулуз-Пьерон'!E202</f>
        <v xml:space="preserve">0 лет 0 мес. </v>
      </c>
      <c r="F194" s="16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98"/>
      <c r="R194" s="169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94"/>
      <c r="AD194" s="102">
        <f t="shared" si="4"/>
        <v>0</v>
      </c>
      <c r="AE194" s="105">
        <f t="shared" si="5"/>
        <v>0</v>
      </c>
    </row>
    <row r="195" spans="1:31" x14ac:dyDescent="0.25">
      <c r="A195" s="91">
        <f>'Тулуз-Пьерон'!A203</f>
        <v>0</v>
      </c>
      <c r="B195" s="174">
        <f>'Тулуз-Пьерон'!B203</f>
        <v>0</v>
      </c>
      <c r="C195" s="79">
        <f>'Тулуз-Пьерон'!C203</f>
        <v>0</v>
      </c>
      <c r="D195" s="79">
        <f>'Тулуз-Пьерон'!D203</f>
        <v>0</v>
      </c>
      <c r="E195" s="166" t="str">
        <f>'Тулуз-Пьерон'!E203</f>
        <v xml:space="preserve">0 лет 0 мес. </v>
      </c>
      <c r="F195" s="16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98"/>
      <c r="R195" s="169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94"/>
      <c r="AD195" s="102">
        <f t="shared" si="4"/>
        <v>0</v>
      </c>
      <c r="AE195" s="105">
        <f t="shared" si="5"/>
        <v>0</v>
      </c>
    </row>
    <row r="196" spans="1:31" x14ac:dyDescent="0.25">
      <c r="A196" s="91">
        <f>'Тулуз-Пьерон'!A204</f>
        <v>0</v>
      </c>
      <c r="B196" s="174">
        <f>'Тулуз-Пьерон'!B204</f>
        <v>0</v>
      </c>
      <c r="C196" s="79">
        <f>'Тулуз-Пьерон'!C204</f>
        <v>0</v>
      </c>
      <c r="D196" s="79">
        <f>'Тулуз-Пьерон'!D204</f>
        <v>0</v>
      </c>
      <c r="E196" s="166" t="str">
        <f>'Тулуз-Пьерон'!E204</f>
        <v xml:space="preserve">0 лет 0 мес. </v>
      </c>
      <c r="F196" s="16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98"/>
      <c r="R196" s="169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94"/>
      <c r="AD196" s="102">
        <f t="shared" si="4"/>
        <v>0</v>
      </c>
      <c r="AE196" s="105">
        <f t="shared" si="5"/>
        <v>0</v>
      </c>
    </row>
    <row r="197" spans="1:31" x14ac:dyDescent="0.25">
      <c r="A197" s="91">
        <f>'Тулуз-Пьерон'!A205</f>
        <v>0</v>
      </c>
      <c r="B197" s="174">
        <f>'Тулуз-Пьерон'!B205</f>
        <v>0</v>
      </c>
      <c r="C197" s="79">
        <f>'Тулуз-Пьерон'!C205</f>
        <v>0</v>
      </c>
      <c r="D197" s="79">
        <f>'Тулуз-Пьерон'!D205</f>
        <v>0</v>
      </c>
      <c r="E197" s="166" t="str">
        <f>'Тулуз-Пьерон'!E205</f>
        <v xml:space="preserve">0 лет 0 мес. </v>
      </c>
      <c r="F197" s="16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98"/>
      <c r="R197" s="169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94"/>
      <c r="AD197" s="102">
        <f t="shared" si="4"/>
        <v>0</v>
      </c>
      <c r="AE197" s="105">
        <f t="shared" si="5"/>
        <v>0</v>
      </c>
    </row>
    <row r="198" spans="1:31" x14ac:dyDescent="0.25">
      <c r="A198" s="91">
        <f>'Тулуз-Пьерон'!A206</f>
        <v>0</v>
      </c>
      <c r="B198" s="174">
        <f>'Тулуз-Пьерон'!B206</f>
        <v>0</v>
      </c>
      <c r="C198" s="79">
        <f>'Тулуз-Пьерон'!C206</f>
        <v>0</v>
      </c>
      <c r="D198" s="79">
        <f>'Тулуз-Пьерон'!D206</f>
        <v>0</v>
      </c>
      <c r="E198" s="166" t="str">
        <f>'Тулуз-Пьерон'!E206</f>
        <v xml:space="preserve">0 лет 0 мес. </v>
      </c>
      <c r="F198" s="16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98"/>
      <c r="R198" s="169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94"/>
      <c r="AD198" s="102">
        <f t="shared" si="4"/>
        <v>0</v>
      </c>
      <c r="AE198" s="105">
        <f t="shared" si="5"/>
        <v>0</v>
      </c>
    </row>
    <row r="199" spans="1:31" x14ac:dyDescent="0.25">
      <c r="A199" s="91">
        <f>'Тулуз-Пьерон'!A207</f>
        <v>0</v>
      </c>
      <c r="B199" s="174">
        <f>'Тулуз-Пьерон'!B207</f>
        <v>0</v>
      </c>
      <c r="C199" s="79">
        <f>'Тулуз-Пьерон'!C207</f>
        <v>0</v>
      </c>
      <c r="D199" s="79">
        <f>'Тулуз-Пьерон'!D207</f>
        <v>0</v>
      </c>
      <c r="E199" s="166" t="str">
        <f>'Тулуз-Пьерон'!E207</f>
        <v xml:space="preserve">0 лет 0 мес. </v>
      </c>
      <c r="F199" s="16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98"/>
      <c r="R199" s="169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94"/>
      <c r="AD199" s="102">
        <f t="shared" si="4"/>
        <v>0</v>
      </c>
      <c r="AE199" s="105">
        <f t="shared" si="5"/>
        <v>0</v>
      </c>
    </row>
    <row r="200" spans="1:31" x14ac:dyDescent="0.25">
      <c r="A200" s="91">
        <f>'Тулуз-Пьерон'!A208</f>
        <v>0</v>
      </c>
      <c r="B200" s="174">
        <f>'Тулуз-Пьерон'!B208</f>
        <v>0</v>
      </c>
      <c r="C200" s="79">
        <f>'Тулуз-Пьерон'!C208</f>
        <v>0</v>
      </c>
      <c r="D200" s="79">
        <f>'Тулуз-Пьерон'!D208</f>
        <v>0</v>
      </c>
      <c r="E200" s="166" t="str">
        <f>'Тулуз-Пьерон'!E208</f>
        <v xml:space="preserve">0 лет 0 мес. </v>
      </c>
      <c r="F200" s="16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98"/>
      <c r="R200" s="169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94"/>
      <c r="AD200" s="102">
        <f t="shared" ref="AD200:AD263" si="6">12-SUMPRODUCT(--(F200:Q200&lt;&gt;$F$1:$Q$1))</f>
        <v>0</v>
      </c>
      <c r="AE200" s="105">
        <f t="shared" ref="AE200:AE263" si="7">12-SUMPRODUCT(--(R200:AC200&lt;&gt;$R$1:$AC$1))</f>
        <v>0</v>
      </c>
    </row>
    <row r="201" spans="1:31" x14ac:dyDescent="0.25">
      <c r="A201" s="91">
        <f>'Тулуз-Пьерон'!A209</f>
        <v>0</v>
      </c>
      <c r="B201" s="174">
        <f>'Тулуз-Пьерон'!B209</f>
        <v>0</v>
      </c>
      <c r="C201" s="79">
        <f>'Тулуз-Пьерон'!C209</f>
        <v>0</v>
      </c>
      <c r="D201" s="79">
        <f>'Тулуз-Пьерон'!D209</f>
        <v>0</v>
      </c>
      <c r="E201" s="166" t="str">
        <f>'Тулуз-Пьерон'!E209</f>
        <v xml:space="preserve">0 лет 0 мес. </v>
      </c>
      <c r="F201" s="16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98"/>
      <c r="R201" s="169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94"/>
      <c r="AD201" s="102">
        <f t="shared" si="6"/>
        <v>0</v>
      </c>
      <c r="AE201" s="105">
        <f t="shared" si="7"/>
        <v>0</v>
      </c>
    </row>
    <row r="202" spans="1:31" x14ac:dyDescent="0.25">
      <c r="A202" s="91">
        <f>'Тулуз-Пьерон'!A210</f>
        <v>0</v>
      </c>
      <c r="B202" s="174">
        <f>'Тулуз-Пьерон'!B210</f>
        <v>0</v>
      </c>
      <c r="C202" s="79">
        <f>'Тулуз-Пьерон'!C210</f>
        <v>0</v>
      </c>
      <c r="D202" s="79">
        <f>'Тулуз-Пьерон'!D210</f>
        <v>0</v>
      </c>
      <c r="E202" s="166" t="str">
        <f>'Тулуз-Пьерон'!E210</f>
        <v xml:space="preserve">0 лет 0 мес. </v>
      </c>
      <c r="F202" s="16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98"/>
      <c r="R202" s="169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94"/>
      <c r="AD202" s="102">
        <f t="shared" si="6"/>
        <v>0</v>
      </c>
      <c r="AE202" s="105">
        <f t="shared" si="7"/>
        <v>0</v>
      </c>
    </row>
    <row r="203" spans="1:31" x14ac:dyDescent="0.25">
      <c r="A203" s="91">
        <f>'Тулуз-Пьерон'!A211</f>
        <v>0</v>
      </c>
      <c r="B203" s="174">
        <f>'Тулуз-Пьерон'!B211</f>
        <v>0</v>
      </c>
      <c r="C203" s="79">
        <f>'Тулуз-Пьерон'!C211</f>
        <v>0</v>
      </c>
      <c r="D203" s="79">
        <f>'Тулуз-Пьерон'!D211</f>
        <v>0</v>
      </c>
      <c r="E203" s="166" t="str">
        <f>'Тулуз-Пьерон'!E211</f>
        <v xml:space="preserve">0 лет 0 мес. </v>
      </c>
      <c r="F203" s="16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98"/>
      <c r="R203" s="169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94"/>
      <c r="AD203" s="102">
        <f t="shared" si="6"/>
        <v>0</v>
      </c>
      <c r="AE203" s="105">
        <f t="shared" si="7"/>
        <v>0</v>
      </c>
    </row>
    <row r="204" spans="1:31" x14ac:dyDescent="0.25">
      <c r="A204" s="91">
        <f>'Тулуз-Пьерон'!A212</f>
        <v>0</v>
      </c>
      <c r="B204" s="174">
        <f>'Тулуз-Пьерон'!B212</f>
        <v>0</v>
      </c>
      <c r="C204" s="79">
        <f>'Тулуз-Пьерон'!C212</f>
        <v>0</v>
      </c>
      <c r="D204" s="79">
        <f>'Тулуз-Пьерон'!D212</f>
        <v>0</v>
      </c>
      <c r="E204" s="166" t="str">
        <f>'Тулуз-Пьерон'!E212</f>
        <v xml:space="preserve">0 лет 0 мес. </v>
      </c>
      <c r="F204" s="16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98"/>
      <c r="R204" s="169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94"/>
      <c r="AD204" s="102">
        <f t="shared" si="6"/>
        <v>0</v>
      </c>
      <c r="AE204" s="105">
        <f t="shared" si="7"/>
        <v>0</v>
      </c>
    </row>
    <row r="205" spans="1:31" x14ac:dyDescent="0.25">
      <c r="A205" s="91">
        <f>'Тулуз-Пьерон'!A213</f>
        <v>0</v>
      </c>
      <c r="B205" s="174">
        <f>'Тулуз-Пьерон'!B213</f>
        <v>0</v>
      </c>
      <c r="C205" s="79">
        <f>'Тулуз-Пьерон'!C213</f>
        <v>0</v>
      </c>
      <c r="D205" s="79">
        <f>'Тулуз-Пьерон'!D213</f>
        <v>0</v>
      </c>
      <c r="E205" s="166" t="str">
        <f>'Тулуз-Пьерон'!E213</f>
        <v xml:space="preserve">0 лет 0 мес. </v>
      </c>
      <c r="F205" s="16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98"/>
      <c r="R205" s="169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94"/>
      <c r="AD205" s="102">
        <f t="shared" si="6"/>
        <v>0</v>
      </c>
      <c r="AE205" s="105">
        <f t="shared" si="7"/>
        <v>0</v>
      </c>
    </row>
    <row r="206" spans="1:31" x14ac:dyDescent="0.25">
      <c r="A206" s="91">
        <f>'Тулуз-Пьерон'!A214</f>
        <v>0</v>
      </c>
      <c r="B206" s="174">
        <f>'Тулуз-Пьерон'!B214</f>
        <v>0</v>
      </c>
      <c r="C206" s="79">
        <f>'Тулуз-Пьерон'!C214</f>
        <v>0</v>
      </c>
      <c r="D206" s="79">
        <f>'Тулуз-Пьерон'!D214</f>
        <v>0</v>
      </c>
      <c r="E206" s="166" t="str">
        <f>'Тулуз-Пьерон'!E214</f>
        <v xml:space="preserve">0 лет 0 мес. </v>
      </c>
      <c r="F206" s="16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98"/>
      <c r="R206" s="169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94"/>
      <c r="AD206" s="102">
        <f t="shared" si="6"/>
        <v>0</v>
      </c>
      <c r="AE206" s="105">
        <f t="shared" si="7"/>
        <v>0</v>
      </c>
    </row>
    <row r="207" spans="1:31" x14ac:dyDescent="0.25">
      <c r="A207" s="91">
        <f>'Тулуз-Пьерон'!A215</f>
        <v>0</v>
      </c>
      <c r="B207" s="174">
        <f>'Тулуз-Пьерон'!B215</f>
        <v>0</v>
      </c>
      <c r="C207" s="79">
        <f>'Тулуз-Пьерон'!C215</f>
        <v>0</v>
      </c>
      <c r="D207" s="79">
        <f>'Тулуз-Пьерон'!D215</f>
        <v>0</v>
      </c>
      <c r="E207" s="166" t="str">
        <f>'Тулуз-Пьерон'!E215</f>
        <v xml:space="preserve">0 лет 0 мес. </v>
      </c>
      <c r="F207" s="16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98"/>
      <c r="R207" s="169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94"/>
      <c r="AD207" s="102">
        <f t="shared" si="6"/>
        <v>0</v>
      </c>
      <c r="AE207" s="105">
        <f t="shared" si="7"/>
        <v>0</v>
      </c>
    </row>
    <row r="208" spans="1:31" x14ac:dyDescent="0.25">
      <c r="A208" s="91">
        <f>'Тулуз-Пьерон'!A216</f>
        <v>0</v>
      </c>
      <c r="B208" s="174">
        <f>'Тулуз-Пьерон'!B216</f>
        <v>0</v>
      </c>
      <c r="C208" s="79">
        <f>'Тулуз-Пьерон'!C216</f>
        <v>0</v>
      </c>
      <c r="D208" s="79">
        <f>'Тулуз-Пьерон'!D216</f>
        <v>0</v>
      </c>
      <c r="E208" s="166" t="str">
        <f>'Тулуз-Пьерон'!E216</f>
        <v xml:space="preserve">0 лет 0 мес. </v>
      </c>
      <c r="F208" s="16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98"/>
      <c r="R208" s="169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94"/>
      <c r="AD208" s="102">
        <f t="shared" si="6"/>
        <v>0</v>
      </c>
      <c r="AE208" s="105">
        <f t="shared" si="7"/>
        <v>0</v>
      </c>
    </row>
    <row r="209" spans="1:31" x14ac:dyDescent="0.25">
      <c r="A209" s="91">
        <f>'Тулуз-Пьерон'!A217</f>
        <v>0</v>
      </c>
      <c r="B209" s="174">
        <f>'Тулуз-Пьерон'!B217</f>
        <v>0</v>
      </c>
      <c r="C209" s="79">
        <f>'Тулуз-Пьерон'!C217</f>
        <v>0</v>
      </c>
      <c r="D209" s="79">
        <f>'Тулуз-Пьерон'!D217</f>
        <v>0</v>
      </c>
      <c r="E209" s="166" t="str">
        <f>'Тулуз-Пьерон'!E217</f>
        <v xml:space="preserve">0 лет 0 мес. </v>
      </c>
      <c r="F209" s="16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98"/>
      <c r="R209" s="169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94"/>
      <c r="AD209" s="102">
        <f t="shared" si="6"/>
        <v>0</v>
      </c>
      <c r="AE209" s="105">
        <f t="shared" si="7"/>
        <v>0</v>
      </c>
    </row>
    <row r="210" spans="1:31" x14ac:dyDescent="0.25">
      <c r="A210" s="91">
        <f>'Тулуз-Пьерон'!A218</f>
        <v>0</v>
      </c>
      <c r="B210" s="174">
        <f>'Тулуз-Пьерон'!B218</f>
        <v>0</v>
      </c>
      <c r="C210" s="79">
        <f>'Тулуз-Пьерон'!C218</f>
        <v>0</v>
      </c>
      <c r="D210" s="79">
        <f>'Тулуз-Пьерон'!D218</f>
        <v>0</v>
      </c>
      <c r="E210" s="166" t="str">
        <f>'Тулуз-Пьерон'!E218</f>
        <v xml:space="preserve">0 лет 0 мес. </v>
      </c>
      <c r="F210" s="16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98"/>
      <c r="R210" s="169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94"/>
      <c r="AD210" s="102">
        <f t="shared" si="6"/>
        <v>0</v>
      </c>
      <c r="AE210" s="105">
        <f t="shared" si="7"/>
        <v>0</v>
      </c>
    </row>
    <row r="211" spans="1:31" x14ac:dyDescent="0.25">
      <c r="A211" s="91">
        <f>'Тулуз-Пьерон'!A219</f>
        <v>0</v>
      </c>
      <c r="B211" s="174">
        <f>'Тулуз-Пьерон'!B219</f>
        <v>0</v>
      </c>
      <c r="C211" s="79">
        <f>'Тулуз-Пьерон'!C219</f>
        <v>0</v>
      </c>
      <c r="D211" s="79">
        <f>'Тулуз-Пьерон'!D219</f>
        <v>0</v>
      </c>
      <c r="E211" s="166" t="str">
        <f>'Тулуз-Пьерон'!E219</f>
        <v xml:space="preserve">0 лет 0 мес. </v>
      </c>
      <c r="F211" s="16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98"/>
      <c r="R211" s="169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94"/>
      <c r="AD211" s="102">
        <f t="shared" si="6"/>
        <v>0</v>
      </c>
      <c r="AE211" s="105">
        <f t="shared" si="7"/>
        <v>0</v>
      </c>
    </row>
    <row r="212" spans="1:31" x14ac:dyDescent="0.25">
      <c r="A212" s="91">
        <f>'Тулуз-Пьерон'!A220</f>
        <v>0</v>
      </c>
      <c r="B212" s="174">
        <f>'Тулуз-Пьерон'!B220</f>
        <v>0</v>
      </c>
      <c r="C212" s="79">
        <f>'Тулуз-Пьерон'!C220</f>
        <v>0</v>
      </c>
      <c r="D212" s="79">
        <f>'Тулуз-Пьерон'!D220</f>
        <v>0</v>
      </c>
      <c r="E212" s="166" t="str">
        <f>'Тулуз-Пьерон'!E220</f>
        <v xml:space="preserve">0 лет 0 мес. </v>
      </c>
      <c r="F212" s="16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98"/>
      <c r="R212" s="169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94"/>
      <c r="AD212" s="102">
        <f t="shared" si="6"/>
        <v>0</v>
      </c>
      <c r="AE212" s="105">
        <f t="shared" si="7"/>
        <v>0</v>
      </c>
    </row>
    <row r="213" spans="1:31" x14ac:dyDescent="0.25">
      <c r="A213" s="91">
        <f>'Тулуз-Пьерон'!A221</f>
        <v>0</v>
      </c>
      <c r="B213" s="174">
        <f>'Тулуз-Пьерон'!B221</f>
        <v>0</v>
      </c>
      <c r="C213" s="79">
        <f>'Тулуз-Пьерон'!C221</f>
        <v>0</v>
      </c>
      <c r="D213" s="79">
        <f>'Тулуз-Пьерон'!D221</f>
        <v>0</v>
      </c>
      <c r="E213" s="166" t="str">
        <f>'Тулуз-Пьерон'!E221</f>
        <v xml:space="preserve">0 лет 0 мес. </v>
      </c>
      <c r="F213" s="16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98"/>
      <c r="R213" s="169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94"/>
      <c r="AD213" s="102">
        <f t="shared" si="6"/>
        <v>0</v>
      </c>
      <c r="AE213" s="105">
        <f t="shared" si="7"/>
        <v>0</v>
      </c>
    </row>
    <row r="214" spans="1:31" x14ac:dyDescent="0.25">
      <c r="A214" s="91">
        <f>'Тулуз-Пьерон'!A222</f>
        <v>0</v>
      </c>
      <c r="B214" s="174">
        <f>'Тулуз-Пьерон'!B222</f>
        <v>0</v>
      </c>
      <c r="C214" s="79">
        <f>'Тулуз-Пьерон'!C222</f>
        <v>0</v>
      </c>
      <c r="D214" s="79">
        <f>'Тулуз-Пьерон'!D222</f>
        <v>0</v>
      </c>
      <c r="E214" s="166" t="str">
        <f>'Тулуз-Пьерон'!E222</f>
        <v xml:space="preserve">0 лет 0 мес. </v>
      </c>
      <c r="F214" s="16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98"/>
      <c r="R214" s="169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94"/>
      <c r="AD214" s="102">
        <f t="shared" si="6"/>
        <v>0</v>
      </c>
      <c r="AE214" s="105">
        <f t="shared" si="7"/>
        <v>0</v>
      </c>
    </row>
    <row r="215" spans="1:31" x14ac:dyDescent="0.25">
      <c r="A215" s="91">
        <f>'Тулуз-Пьерон'!A223</f>
        <v>0</v>
      </c>
      <c r="B215" s="174">
        <f>'Тулуз-Пьерон'!B223</f>
        <v>0</v>
      </c>
      <c r="C215" s="79">
        <f>'Тулуз-Пьерон'!C223</f>
        <v>0</v>
      </c>
      <c r="D215" s="79">
        <f>'Тулуз-Пьерон'!D223</f>
        <v>0</v>
      </c>
      <c r="E215" s="166" t="str">
        <f>'Тулуз-Пьерон'!E223</f>
        <v xml:space="preserve">0 лет 0 мес. </v>
      </c>
      <c r="F215" s="16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98"/>
      <c r="R215" s="169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94"/>
      <c r="AD215" s="102">
        <f t="shared" si="6"/>
        <v>0</v>
      </c>
      <c r="AE215" s="105">
        <f t="shared" si="7"/>
        <v>0</v>
      </c>
    </row>
    <row r="216" spans="1:31" x14ac:dyDescent="0.25">
      <c r="A216" s="91">
        <f>'Тулуз-Пьерон'!A224</f>
        <v>0</v>
      </c>
      <c r="B216" s="174">
        <f>'Тулуз-Пьерон'!B224</f>
        <v>0</v>
      </c>
      <c r="C216" s="79">
        <f>'Тулуз-Пьерон'!C224</f>
        <v>0</v>
      </c>
      <c r="D216" s="79">
        <f>'Тулуз-Пьерон'!D224</f>
        <v>0</v>
      </c>
      <c r="E216" s="166" t="str">
        <f>'Тулуз-Пьерон'!E224</f>
        <v xml:space="preserve">0 лет 0 мес. </v>
      </c>
      <c r="F216" s="16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98"/>
      <c r="R216" s="169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94"/>
      <c r="AD216" s="102">
        <f t="shared" si="6"/>
        <v>0</v>
      </c>
      <c r="AE216" s="105">
        <f t="shared" si="7"/>
        <v>0</v>
      </c>
    </row>
    <row r="217" spans="1:31" x14ac:dyDescent="0.25">
      <c r="A217" s="91">
        <f>'Тулуз-Пьерон'!A225</f>
        <v>0</v>
      </c>
      <c r="B217" s="174">
        <f>'Тулуз-Пьерон'!B225</f>
        <v>0</v>
      </c>
      <c r="C217" s="79">
        <f>'Тулуз-Пьерон'!C225</f>
        <v>0</v>
      </c>
      <c r="D217" s="79">
        <f>'Тулуз-Пьерон'!D225</f>
        <v>0</v>
      </c>
      <c r="E217" s="166" t="str">
        <f>'Тулуз-Пьерон'!E225</f>
        <v xml:space="preserve">0 лет 0 мес. </v>
      </c>
      <c r="F217" s="16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98"/>
      <c r="R217" s="169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94"/>
      <c r="AD217" s="102">
        <f t="shared" si="6"/>
        <v>0</v>
      </c>
      <c r="AE217" s="105">
        <f t="shared" si="7"/>
        <v>0</v>
      </c>
    </row>
    <row r="218" spans="1:31" x14ac:dyDescent="0.25">
      <c r="A218" s="91">
        <f>'Тулуз-Пьерон'!A226</f>
        <v>0</v>
      </c>
      <c r="B218" s="174">
        <f>'Тулуз-Пьерон'!B226</f>
        <v>0</v>
      </c>
      <c r="C218" s="79">
        <f>'Тулуз-Пьерон'!C226</f>
        <v>0</v>
      </c>
      <c r="D218" s="79">
        <f>'Тулуз-Пьерон'!D226</f>
        <v>0</v>
      </c>
      <c r="E218" s="166" t="str">
        <f>'Тулуз-Пьерон'!E226</f>
        <v xml:space="preserve">0 лет 0 мес. </v>
      </c>
      <c r="F218" s="16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98"/>
      <c r="R218" s="169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94"/>
      <c r="AD218" s="102">
        <f t="shared" si="6"/>
        <v>0</v>
      </c>
      <c r="AE218" s="105">
        <f t="shared" si="7"/>
        <v>0</v>
      </c>
    </row>
    <row r="219" spans="1:31" x14ac:dyDescent="0.25">
      <c r="A219" s="91">
        <f>'Тулуз-Пьерон'!A227</f>
        <v>0</v>
      </c>
      <c r="B219" s="174">
        <f>'Тулуз-Пьерон'!B227</f>
        <v>0</v>
      </c>
      <c r="C219" s="79">
        <f>'Тулуз-Пьерон'!C227</f>
        <v>0</v>
      </c>
      <c r="D219" s="79">
        <f>'Тулуз-Пьерон'!D227</f>
        <v>0</v>
      </c>
      <c r="E219" s="166" t="str">
        <f>'Тулуз-Пьерон'!E227</f>
        <v xml:space="preserve">0 лет 0 мес. </v>
      </c>
      <c r="F219" s="16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98"/>
      <c r="R219" s="169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94"/>
      <c r="AD219" s="102">
        <f t="shared" si="6"/>
        <v>0</v>
      </c>
      <c r="AE219" s="105">
        <f t="shared" si="7"/>
        <v>0</v>
      </c>
    </row>
    <row r="220" spans="1:31" x14ac:dyDescent="0.25">
      <c r="A220" s="91">
        <f>'Тулуз-Пьерон'!A228</f>
        <v>0</v>
      </c>
      <c r="B220" s="174">
        <f>'Тулуз-Пьерон'!B228</f>
        <v>0</v>
      </c>
      <c r="C220" s="79">
        <f>'Тулуз-Пьерон'!C228</f>
        <v>0</v>
      </c>
      <c r="D220" s="79">
        <f>'Тулуз-Пьерон'!D228</f>
        <v>0</v>
      </c>
      <c r="E220" s="166" t="str">
        <f>'Тулуз-Пьерон'!E228</f>
        <v xml:space="preserve">0 лет 0 мес. </v>
      </c>
      <c r="F220" s="16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98"/>
      <c r="R220" s="169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94"/>
      <c r="AD220" s="102">
        <f t="shared" si="6"/>
        <v>0</v>
      </c>
      <c r="AE220" s="105">
        <f t="shared" si="7"/>
        <v>0</v>
      </c>
    </row>
    <row r="221" spans="1:31" x14ac:dyDescent="0.25">
      <c r="A221" s="91">
        <f>'Тулуз-Пьерон'!A229</f>
        <v>0</v>
      </c>
      <c r="B221" s="174">
        <f>'Тулуз-Пьерон'!B229</f>
        <v>0</v>
      </c>
      <c r="C221" s="79">
        <f>'Тулуз-Пьерон'!C229</f>
        <v>0</v>
      </c>
      <c r="D221" s="79">
        <f>'Тулуз-Пьерон'!D229</f>
        <v>0</v>
      </c>
      <c r="E221" s="166" t="str">
        <f>'Тулуз-Пьерон'!E229</f>
        <v xml:space="preserve">0 лет 0 мес. </v>
      </c>
      <c r="F221" s="16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98"/>
      <c r="R221" s="169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94"/>
      <c r="AD221" s="102">
        <f t="shared" si="6"/>
        <v>0</v>
      </c>
      <c r="AE221" s="105">
        <f t="shared" si="7"/>
        <v>0</v>
      </c>
    </row>
    <row r="222" spans="1:31" x14ac:dyDescent="0.25">
      <c r="A222" s="91">
        <f>'Тулуз-Пьерон'!A230</f>
        <v>0</v>
      </c>
      <c r="B222" s="174">
        <f>'Тулуз-Пьерон'!B230</f>
        <v>0</v>
      </c>
      <c r="C222" s="79">
        <f>'Тулуз-Пьерон'!C230</f>
        <v>0</v>
      </c>
      <c r="D222" s="79">
        <f>'Тулуз-Пьерон'!D230</f>
        <v>0</v>
      </c>
      <c r="E222" s="166" t="str">
        <f>'Тулуз-Пьерон'!E230</f>
        <v xml:space="preserve">0 лет 0 мес. </v>
      </c>
      <c r="F222" s="16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98"/>
      <c r="R222" s="169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94"/>
      <c r="AD222" s="102">
        <f t="shared" si="6"/>
        <v>0</v>
      </c>
      <c r="AE222" s="105">
        <f t="shared" si="7"/>
        <v>0</v>
      </c>
    </row>
    <row r="223" spans="1:31" x14ac:dyDescent="0.25">
      <c r="A223" s="91">
        <f>'Тулуз-Пьерон'!A231</f>
        <v>0</v>
      </c>
      <c r="B223" s="174">
        <f>'Тулуз-Пьерон'!B231</f>
        <v>0</v>
      </c>
      <c r="C223" s="79">
        <f>'Тулуз-Пьерон'!C231</f>
        <v>0</v>
      </c>
      <c r="D223" s="79">
        <f>'Тулуз-Пьерон'!D231</f>
        <v>0</v>
      </c>
      <c r="E223" s="166" t="str">
        <f>'Тулуз-Пьерон'!E231</f>
        <v xml:space="preserve">0 лет 0 мес. </v>
      </c>
      <c r="F223" s="16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98"/>
      <c r="R223" s="169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94"/>
      <c r="AD223" s="102">
        <f t="shared" si="6"/>
        <v>0</v>
      </c>
      <c r="AE223" s="105">
        <f t="shared" si="7"/>
        <v>0</v>
      </c>
    </row>
    <row r="224" spans="1:31" x14ac:dyDescent="0.25">
      <c r="A224" s="91">
        <f>'Тулуз-Пьерон'!A232</f>
        <v>0</v>
      </c>
      <c r="B224" s="174">
        <f>'Тулуз-Пьерон'!B232</f>
        <v>0</v>
      </c>
      <c r="C224" s="79">
        <f>'Тулуз-Пьерон'!C232</f>
        <v>0</v>
      </c>
      <c r="D224" s="79">
        <f>'Тулуз-Пьерон'!D232</f>
        <v>0</v>
      </c>
      <c r="E224" s="166" t="str">
        <f>'Тулуз-Пьерон'!E232</f>
        <v xml:space="preserve">0 лет 0 мес. </v>
      </c>
      <c r="F224" s="16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98"/>
      <c r="R224" s="169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94"/>
      <c r="AD224" s="102">
        <f t="shared" si="6"/>
        <v>0</v>
      </c>
      <c r="AE224" s="105">
        <f t="shared" si="7"/>
        <v>0</v>
      </c>
    </row>
    <row r="225" spans="1:31" x14ac:dyDescent="0.25">
      <c r="A225" s="91">
        <f>'Тулуз-Пьерон'!A233</f>
        <v>0</v>
      </c>
      <c r="B225" s="174">
        <f>'Тулуз-Пьерон'!B233</f>
        <v>0</v>
      </c>
      <c r="C225" s="79">
        <f>'Тулуз-Пьерон'!C233</f>
        <v>0</v>
      </c>
      <c r="D225" s="79">
        <f>'Тулуз-Пьерон'!D233</f>
        <v>0</v>
      </c>
      <c r="E225" s="166" t="str">
        <f>'Тулуз-Пьерон'!E233</f>
        <v xml:space="preserve">0 лет 0 мес. </v>
      </c>
      <c r="F225" s="16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98"/>
      <c r="R225" s="169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94"/>
      <c r="AD225" s="102">
        <f t="shared" si="6"/>
        <v>0</v>
      </c>
      <c r="AE225" s="105">
        <f t="shared" si="7"/>
        <v>0</v>
      </c>
    </row>
    <row r="226" spans="1:31" x14ac:dyDescent="0.25">
      <c r="A226" s="91">
        <f>'Тулуз-Пьерон'!A234</f>
        <v>0</v>
      </c>
      <c r="B226" s="174">
        <f>'Тулуз-Пьерон'!B234</f>
        <v>0</v>
      </c>
      <c r="C226" s="79">
        <f>'Тулуз-Пьерон'!C234</f>
        <v>0</v>
      </c>
      <c r="D226" s="79">
        <f>'Тулуз-Пьерон'!D234</f>
        <v>0</v>
      </c>
      <c r="E226" s="166" t="str">
        <f>'Тулуз-Пьерон'!E234</f>
        <v xml:space="preserve">0 лет 0 мес. </v>
      </c>
      <c r="F226" s="16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98"/>
      <c r="R226" s="169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94"/>
      <c r="AD226" s="102">
        <f t="shared" si="6"/>
        <v>0</v>
      </c>
      <c r="AE226" s="105">
        <f t="shared" si="7"/>
        <v>0</v>
      </c>
    </row>
    <row r="227" spans="1:31" x14ac:dyDescent="0.25">
      <c r="A227" s="91">
        <f>'Тулуз-Пьерон'!A235</f>
        <v>0</v>
      </c>
      <c r="B227" s="174">
        <f>'Тулуз-Пьерон'!B235</f>
        <v>0</v>
      </c>
      <c r="C227" s="79">
        <f>'Тулуз-Пьерон'!C235</f>
        <v>0</v>
      </c>
      <c r="D227" s="79">
        <f>'Тулуз-Пьерон'!D235</f>
        <v>0</v>
      </c>
      <c r="E227" s="166" t="str">
        <f>'Тулуз-Пьерон'!E235</f>
        <v xml:space="preserve">0 лет 0 мес. </v>
      </c>
      <c r="F227" s="16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98"/>
      <c r="R227" s="169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94"/>
      <c r="AD227" s="102">
        <f t="shared" si="6"/>
        <v>0</v>
      </c>
      <c r="AE227" s="105">
        <f t="shared" si="7"/>
        <v>0</v>
      </c>
    </row>
    <row r="228" spans="1:31" x14ac:dyDescent="0.25">
      <c r="A228" s="91">
        <f>'Тулуз-Пьерон'!A236</f>
        <v>0</v>
      </c>
      <c r="B228" s="174">
        <f>'Тулуз-Пьерон'!B236</f>
        <v>0</v>
      </c>
      <c r="C228" s="79">
        <f>'Тулуз-Пьерон'!C236</f>
        <v>0</v>
      </c>
      <c r="D228" s="79">
        <f>'Тулуз-Пьерон'!D236</f>
        <v>0</v>
      </c>
      <c r="E228" s="166" t="str">
        <f>'Тулуз-Пьерон'!E236</f>
        <v xml:space="preserve">0 лет 0 мес. </v>
      </c>
      <c r="F228" s="16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98"/>
      <c r="R228" s="169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94"/>
      <c r="AD228" s="102">
        <f t="shared" si="6"/>
        <v>0</v>
      </c>
      <c r="AE228" s="105">
        <f t="shared" si="7"/>
        <v>0</v>
      </c>
    </row>
    <row r="229" spans="1:31" x14ac:dyDescent="0.25">
      <c r="A229" s="91">
        <f>'Тулуз-Пьерон'!A237</f>
        <v>0</v>
      </c>
      <c r="B229" s="174">
        <f>'Тулуз-Пьерон'!B237</f>
        <v>0</v>
      </c>
      <c r="C229" s="79">
        <f>'Тулуз-Пьерон'!C237</f>
        <v>0</v>
      </c>
      <c r="D229" s="79">
        <f>'Тулуз-Пьерон'!D237</f>
        <v>0</v>
      </c>
      <c r="E229" s="166" t="str">
        <f>'Тулуз-Пьерон'!E237</f>
        <v xml:space="preserve">0 лет 0 мес. </v>
      </c>
      <c r="F229" s="16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98"/>
      <c r="R229" s="169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94"/>
      <c r="AD229" s="102">
        <f t="shared" si="6"/>
        <v>0</v>
      </c>
      <c r="AE229" s="105">
        <f t="shared" si="7"/>
        <v>0</v>
      </c>
    </row>
    <row r="230" spans="1:31" x14ac:dyDescent="0.25">
      <c r="A230" s="91">
        <f>'Тулуз-Пьерон'!A238</f>
        <v>0</v>
      </c>
      <c r="B230" s="174">
        <f>'Тулуз-Пьерон'!B238</f>
        <v>0</v>
      </c>
      <c r="C230" s="79">
        <f>'Тулуз-Пьерон'!C238</f>
        <v>0</v>
      </c>
      <c r="D230" s="79">
        <f>'Тулуз-Пьерон'!D238</f>
        <v>0</v>
      </c>
      <c r="E230" s="166" t="str">
        <f>'Тулуз-Пьерон'!E238</f>
        <v xml:space="preserve">0 лет 0 мес. </v>
      </c>
      <c r="F230" s="16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98"/>
      <c r="R230" s="169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94"/>
      <c r="AD230" s="102">
        <f t="shared" si="6"/>
        <v>0</v>
      </c>
      <c r="AE230" s="105">
        <f t="shared" si="7"/>
        <v>0</v>
      </c>
    </row>
    <row r="231" spans="1:31" x14ac:dyDescent="0.25">
      <c r="A231" s="91">
        <f>'Тулуз-Пьерон'!A239</f>
        <v>0</v>
      </c>
      <c r="B231" s="174">
        <f>'Тулуз-Пьерон'!B239</f>
        <v>0</v>
      </c>
      <c r="C231" s="79">
        <f>'Тулуз-Пьерон'!C239</f>
        <v>0</v>
      </c>
      <c r="D231" s="79">
        <f>'Тулуз-Пьерон'!D239</f>
        <v>0</v>
      </c>
      <c r="E231" s="166" t="str">
        <f>'Тулуз-Пьерон'!E239</f>
        <v xml:space="preserve">0 лет 0 мес. </v>
      </c>
      <c r="F231" s="16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98"/>
      <c r="R231" s="169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94"/>
      <c r="AD231" s="102">
        <f t="shared" si="6"/>
        <v>0</v>
      </c>
      <c r="AE231" s="105">
        <f t="shared" si="7"/>
        <v>0</v>
      </c>
    </row>
    <row r="232" spans="1:31" x14ac:dyDescent="0.25">
      <c r="A232" s="91">
        <f>'Тулуз-Пьерон'!A240</f>
        <v>0</v>
      </c>
      <c r="B232" s="174">
        <f>'Тулуз-Пьерон'!B240</f>
        <v>0</v>
      </c>
      <c r="C232" s="79">
        <f>'Тулуз-Пьерон'!C240</f>
        <v>0</v>
      </c>
      <c r="D232" s="79">
        <f>'Тулуз-Пьерон'!D240</f>
        <v>0</v>
      </c>
      <c r="E232" s="166" t="str">
        <f>'Тулуз-Пьерон'!E240</f>
        <v xml:space="preserve">0 лет 0 мес. </v>
      </c>
      <c r="F232" s="16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98"/>
      <c r="R232" s="169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94"/>
      <c r="AD232" s="102">
        <f t="shared" si="6"/>
        <v>0</v>
      </c>
      <c r="AE232" s="105">
        <f t="shared" si="7"/>
        <v>0</v>
      </c>
    </row>
    <row r="233" spans="1:31" x14ac:dyDescent="0.25">
      <c r="A233" s="91">
        <f>'Тулуз-Пьерон'!A241</f>
        <v>0</v>
      </c>
      <c r="B233" s="174">
        <f>'Тулуз-Пьерон'!B241</f>
        <v>0</v>
      </c>
      <c r="C233" s="79">
        <f>'Тулуз-Пьерон'!C241</f>
        <v>0</v>
      </c>
      <c r="D233" s="79">
        <f>'Тулуз-Пьерон'!D241</f>
        <v>0</v>
      </c>
      <c r="E233" s="166" t="str">
        <f>'Тулуз-Пьерон'!E241</f>
        <v xml:space="preserve">0 лет 0 мес. </v>
      </c>
      <c r="F233" s="16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98"/>
      <c r="R233" s="169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94"/>
      <c r="AD233" s="102">
        <f t="shared" si="6"/>
        <v>0</v>
      </c>
      <c r="AE233" s="105">
        <f t="shared" si="7"/>
        <v>0</v>
      </c>
    </row>
    <row r="234" spans="1:31" x14ac:dyDescent="0.25">
      <c r="A234" s="91">
        <f>'Тулуз-Пьерон'!A242</f>
        <v>0</v>
      </c>
      <c r="B234" s="174">
        <f>'Тулуз-Пьерон'!B242</f>
        <v>0</v>
      </c>
      <c r="C234" s="79">
        <f>'Тулуз-Пьерон'!C242</f>
        <v>0</v>
      </c>
      <c r="D234" s="79">
        <f>'Тулуз-Пьерон'!D242</f>
        <v>0</v>
      </c>
      <c r="E234" s="166" t="str">
        <f>'Тулуз-Пьерон'!E242</f>
        <v xml:space="preserve">0 лет 0 мес. </v>
      </c>
      <c r="F234" s="16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98"/>
      <c r="R234" s="169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94"/>
      <c r="AD234" s="102">
        <f t="shared" si="6"/>
        <v>0</v>
      </c>
      <c r="AE234" s="105">
        <f t="shared" si="7"/>
        <v>0</v>
      </c>
    </row>
    <row r="235" spans="1:31" x14ac:dyDescent="0.25">
      <c r="A235" s="91">
        <f>'Тулуз-Пьерон'!A243</f>
        <v>0</v>
      </c>
      <c r="B235" s="174">
        <f>'Тулуз-Пьерон'!B243</f>
        <v>0</v>
      </c>
      <c r="C235" s="79">
        <f>'Тулуз-Пьерон'!C243</f>
        <v>0</v>
      </c>
      <c r="D235" s="79">
        <f>'Тулуз-Пьерон'!D243</f>
        <v>0</v>
      </c>
      <c r="E235" s="166" t="str">
        <f>'Тулуз-Пьерон'!E243</f>
        <v xml:space="preserve">0 лет 0 мес. </v>
      </c>
      <c r="F235" s="16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98"/>
      <c r="R235" s="169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94"/>
      <c r="AD235" s="102">
        <f t="shared" si="6"/>
        <v>0</v>
      </c>
      <c r="AE235" s="105">
        <f t="shared" si="7"/>
        <v>0</v>
      </c>
    </row>
    <row r="236" spans="1:31" x14ac:dyDescent="0.25">
      <c r="A236" s="91">
        <f>'Тулуз-Пьерон'!A244</f>
        <v>0</v>
      </c>
      <c r="B236" s="174">
        <f>'Тулуз-Пьерон'!B244</f>
        <v>0</v>
      </c>
      <c r="C236" s="79">
        <f>'Тулуз-Пьерон'!C244</f>
        <v>0</v>
      </c>
      <c r="D236" s="79">
        <f>'Тулуз-Пьерон'!D244</f>
        <v>0</v>
      </c>
      <c r="E236" s="166" t="str">
        <f>'Тулуз-Пьерон'!E244</f>
        <v xml:space="preserve">0 лет 0 мес. </v>
      </c>
      <c r="F236" s="16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98"/>
      <c r="R236" s="169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94"/>
      <c r="AD236" s="102">
        <f t="shared" si="6"/>
        <v>0</v>
      </c>
      <c r="AE236" s="105">
        <f t="shared" si="7"/>
        <v>0</v>
      </c>
    </row>
    <row r="237" spans="1:31" x14ac:dyDescent="0.25">
      <c r="A237" s="91">
        <f>'Тулуз-Пьерон'!A245</f>
        <v>0</v>
      </c>
      <c r="B237" s="174">
        <f>'Тулуз-Пьерон'!B245</f>
        <v>0</v>
      </c>
      <c r="C237" s="79">
        <f>'Тулуз-Пьерон'!C245</f>
        <v>0</v>
      </c>
      <c r="D237" s="79">
        <f>'Тулуз-Пьерон'!D245</f>
        <v>0</v>
      </c>
      <c r="E237" s="166" t="str">
        <f>'Тулуз-Пьерон'!E245</f>
        <v xml:space="preserve">0 лет 0 мес. </v>
      </c>
      <c r="F237" s="16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98"/>
      <c r="R237" s="169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94"/>
      <c r="AD237" s="102">
        <f t="shared" si="6"/>
        <v>0</v>
      </c>
      <c r="AE237" s="105">
        <f t="shared" si="7"/>
        <v>0</v>
      </c>
    </row>
    <row r="238" spans="1:31" x14ac:dyDescent="0.25">
      <c r="A238" s="91">
        <f>'Тулуз-Пьерон'!A246</f>
        <v>0</v>
      </c>
      <c r="B238" s="174">
        <f>'Тулуз-Пьерон'!B246</f>
        <v>0</v>
      </c>
      <c r="C238" s="79">
        <f>'Тулуз-Пьерон'!C246</f>
        <v>0</v>
      </c>
      <c r="D238" s="79">
        <f>'Тулуз-Пьерон'!D246</f>
        <v>0</v>
      </c>
      <c r="E238" s="166" t="str">
        <f>'Тулуз-Пьерон'!E246</f>
        <v xml:space="preserve">0 лет 0 мес. </v>
      </c>
      <c r="F238" s="16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98"/>
      <c r="R238" s="169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94"/>
      <c r="AD238" s="102">
        <f t="shared" si="6"/>
        <v>0</v>
      </c>
      <c r="AE238" s="105">
        <f t="shared" si="7"/>
        <v>0</v>
      </c>
    </row>
    <row r="239" spans="1:31" x14ac:dyDescent="0.25">
      <c r="A239" s="91">
        <f>'Тулуз-Пьерон'!A247</f>
        <v>0</v>
      </c>
      <c r="B239" s="174">
        <f>'Тулуз-Пьерон'!B247</f>
        <v>0</v>
      </c>
      <c r="C239" s="79">
        <f>'Тулуз-Пьерон'!C247</f>
        <v>0</v>
      </c>
      <c r="D239" s="79">
        <f>'Тулуз-Пьерон'!D247</f>
        <v>0</v>
      </c>
      <c r="E239" s="166" t="str">
        <f>'Тулуз-Пьерон'!E247</f>
        <v xml:space="preserve">0 лет 0 мес. </v>
      </c>
      <c r="F239" s="16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98"/>
      <c r="R239" s="169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94"/>
      <c r="AD239" s="102">
        <f t="shared" si="6"/>
        <v>0</v>
      </c>
      <c r="AE239" s="105">
        <f t="shared" si="7"/>
        <v>0</v>
      </c>
    </row>
    <row r="240" spans="1:31" x14ac:dyDescent="0.25">
      <c r="A240" s="91">
        <f>'Тулуз-Пьерон'!A248</f>
        <v>0</v>
      </c>
      <c r="B240" s="174">
        <f>'Тулуз-Пьерон'!B248</f>
        <v>0</v>
      </c>
      <c r="C240" s="79">
        <f>'Тулуз-Пьерон'!C248</f>
        <v>0</v>
      </c>
      <c r="D240" s="79">
        <f>'Тулуз-Пьерон'!D248</f>
        <v>0</v>
      </c>
      <c r="E240" s="166" t="str">
        <f>'Тулуз-Пьерон'!E248</f>
        <v xml:space="preserve">0 лет 0 мес. </v>
      </c>
      <c r="F240" s="16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98"/>
      <c r="R240" s="169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94"/>
      <c r="AD240" s="102">
        <f t="shared" si="6"/>
        <v>0</v>
      </c>
      <c r="AE240" s="105">
        <f t="shared" si="7"/>
        <v>0</v>
      </c>
    </row>
    <row r="241" spans="1:31" x14ac:dyDescent="0.25">
      <c r="A241" s="91">
        <f>'Тулуз-Пьерон'!A249</f>
        <v>0</v>
      </c>
      <c r="B241" s="174">
        <f>'Тулуз-Пьерон'!B249</f>
        <v>0</v>
      </c>
      <c r="C241" s="79">
        <f>'Тулуз-Пьерон'!C249</f>
        <v>0</v>
      </c>
      <c r="D241" s="79">
        <f>'Тулуз-Пьерон'!D249</f>
        <v>0</v>
      </c>
      <c r="E241" s="166" t="str">
        <f>'Тулуз-Пьерон'!E249</f>
        <v xml:space="preserve">0 лет 0 мес. </v>
      </c>
      <c r="F241" s="16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98"/>
      <c r="R241" s="169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94"/>
      <c r="AD241" s="102">
        <f t="shared" si="6"/>
        <v>0</v>
      </c>
      <c r="AE241" s="105">
        <f t="shared" si="7"/>
        <v>0</v>
      </c>
    </row>
    <row r="242" spans="1:31" x14ac:dyDescent="0.25">
      <c r="A242" s="91">
        <f>'Тулуз-Пьерон'!A250</f>
        <v>0</v>
      </c>
      <c r="B242" s="174">
        <f>'Тулуз-Пьерон'!B250</f>
        <v>0</v>
      </c>
      <c r="C242" s="79">
        <f>'Тулуз-Пьерон'!C250</f>
        <v>0</v>
      </c>
      <c r="D242" s="79">
        <f>'Тулуз-Пьерон'!D250</f>
        <v>0</v>
      </c>
      <c r="E242" s="166" t="str">
        <f>'Тулуз-Пьерон'!E250</f>
        <v xml:space="preserve">0 лет 0 мес. </v>
      </c>
      <c r="F242" s="16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98"/>
      <c r="R242" s="169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94"/>
      <c r="AD242" s="102">
        <f t="shared" si="6"/>
        <v>0</v>
      </c>
      <c r="AE242" s="105">
        <f t="shared" si="7"/>
        <v>0</v>
      </c>
    </row>
    <row r="243" spans="1:31" x14ac:dyDescent="0.25">
      <c r="A243" s="91">
        <f>'Тулуз-Пьерон'!A251</f>
        <v>0</v>
      </c>
      <c r="B243" s="174">
        <f>'Тулуз-Пьерон'!B251</f>
        <v>0</v>
      </c>
      <c r="C243" s="79">
        <f>'Тулуз-Пьерон'!C251</f>
        <v>0</v>
      </c>
      <c r="D243" s="79">
        <f>'Тулуз-Пьерон'!D251</f>
        <v>0</v>
      </c>
      <c r="E243" s="166" t="str">
        <f>'Тулуз-Пьерон'!E251</f>
        <v xml:space="preserve">0 лет 0 мес. </v>
      </c>
      <c r="F243" s="16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98"/>
      <c r="R243" s="169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94"/>
      <c r="AD243" s="102">
        <f t="shared" si="6"/>
        <v>0</v>
      </c>
      <c r="AE243" s="105">
        <f t="shared" si="7"/>
        <v>0</v>
      </c>
    </row>
    <row r="244" spans="1:31" x14ac:dyDescent="0.25">
      <c r="A244" s="91">
        <f>'Тулуз-Пьерон'!A252</f>
        <v>0</v>
      </c>
      <c r="B244" s="174">
        <f>'Тулуз-Пьерон'!B252</f>
        <v>0</v>
      </c>
      <c r="C244" s="79">
        <f>'Тулуз-Пьерон'!C252</f>
        <v>0</v>
      </c>
      <c r="D244" s="79">
        <f>'Тулуз-Пьерон'!D252</f>
        <v>0</v>
      </c>
      <c r="E244" s="166" t="str">
        <f>'Тулуз-Пьерон'!E252</f>
        <v xml:space="preserve">0 лет 0 мес. </v>
      </c>
      <c r="F244" s="16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98"/>
      <c r="R244" s="169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94"/>
      <c r="AD244" s="102">
        <f t="shared" si="6"/>
        <v>0</v>
      </c>
      <c r="AE244" s="105">
        <f t="shared" si="7"/>
        <v>0</v>
      </c>
    </row>
    <row r="245" spans="1:31" x14ac:dyDescent="0.25">
      <c r="A245" s="91">
        <f>'Тулуз-Пьерон'!A253</f>
        <v>0</v>
      </c>
      <c r="B245" s="174">
        <f>'Тулуз-Пьерон'!B253</f>
        <v>0</v>
      </c>
      <c r="C245" s="79">
        <f>'Тулуз-Пьерон'!C253</f>
        <v>0</v>
      </c>
      <c r="D245" s="79">
        <f>'Тулуз-Пьерон'!D253</f>
        <v>0</v>
      </c>
      <c r="E245" s="166" t="str">
        <f>'Тулуз-Пьерон'!E253</f>
        <v xml:space="preserve">0 лет 0 мес. </v>
      </c>
      <c r="F245" s="16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98"/>
      <c r="R245" s="169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94"/>
      <c r="AD245" s="102">
        <f t="shared" si="6"/>
        <v>0</v>
      </c>
      <c r="AE245" s="105">
        <f t="shared" si="7"/>
        <v>0</v>
      </c>
    </row>
    <row r="246" spans="1:31" x14ac:dyDescent="0.25">
      <c r="A246" s="91">
        <f>'Тулуз-Пьерон'!A254</f>
        <v>0</v>
      </c>
      <c r="B246" s="174">
        <f>'Тулуз-Пьерон'!B254</f>
        <v>0</v>
      </c>
      <c r="C246" s="79">
        <f>'Тулуз-Пьерон'!C254</f>
        <v>0</v>
      </c>
      <c r="D246" s="79">
        <f>'Тулуз-Пьерон'!D254</f>
        <v>0</v>
      </c>
      <c r="E246" s="166" t="str">
        <f>'Тулуз-Пьерон'!E254</f>
        <v xml:space="preserve">0 лет 0 мес. </v>
      </c>
      <c r="F246" s="16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98"/>
      <c r="R246" s="169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94"/>
      <c r="AD246" s="102">
        <f t="shared" si="6"/>
        <v>0</v>
      </c>
      <c r="AE246" s="105">
        <f t="shared" si="7"/>
        <v>0</v>
      </c>
    </row>
    <row r="247" spans="1:31" x14ac:dyDescent="0.25">
      <c r="A247" s="91">
        <f>'Тулуз-Пьерон'!A255</f>
        <v>0</v>
      </c>
      <c r="B247" s="174">
        <f>'Тулуз-Пьерон'!B255</f>
        <v>0</v>
      </c>
      <c r="C247" s="79">
        <f>'Тулуз-Пьерон'!C255</f>
        <v>0</v>
      </c>
      <c r="D247" s="79">
        <f>'Тулуз-Пьерон'!D255</f>
        <v>0</v>
      </c>
      <c r="E247" s="166" t="str">
        <f>'Тулуз-Пьерон'!E255</f>
        <v xml:space="preserve">0 лет 0 мес. </v>
      </c>
      <c r="F247" s="16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98"/>
      <c r="R247" s="169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94"/>
      <c r="AD247" s="102">
        <f t="shared" si="6"/>
        <v>0</v>
      </c>
      <c r="AE247" s="105">
        <f t="shared" si="7"/>
        <v>0</v>
      </c>
    </row>
    <row r="248" spans="1:31" x14ac:dyDescent="0.25">
      <c r="A248" s="91">
        <f>'Тулуз-Пьерон'!A256</f>
        <v>0</v>
      </c>
      <c r="B248" s="174">
        <f>'Тулуз-Пьерон'!B256</f>
        <v>0</v>
      </c>
      <c r="C248" s="79">
        <f>'Тулуз-Пьерон'!C256</f>
        <v>0</v>
      </c>
      <c r="D248" s="79">
        <f>'Тулуз-Пьерон'!D256</f>
        <v>0</v>
      </c>
      <c r="E248" s="166" t="str">
        <f>'Тулуз-Пьерон'!E256</f>
        <v xml:space="preserve">0 лет 0 мес. </v>
      </c>
      <c r="F248" s="16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98"/>
      <c r="R248" s="169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94"/>
      <c r="AD248" s="102">
        <f t="shared" si="6"/>
        <v>0</v>
      </c>
      <c r="AE248" s="105">
        <f t="shared" si="7"/>
        <v>0</v>
      </c>
    </row>
    <row r="249" spans="1:31" x14ac:dyDescent="0.25">
      <c r="A249" s="91">
        <f>'Тулуз-Пьерон'!A257</f>
        <v>0</v>
      </c>
      <c r="B249" s="174">
        <f>'Тулуз-Пьерон'!B257</f>
        <v>0</v>
      </c>
      <c r="C249" s="79">
        <f>'Тулуз-Пьерон'!C257</f>
        <v>0</v>
      </c>
      <c r="D249" s="79">
        <f>'Тулуз-Пьерон'!D257</f>
        <v>0</v>
      </c>
      <c r="E249" s="166" t="str">
        <f>'Тулуз-Пьерон'!E257</f>
        <v xml:space="preserve">0 лет 0 мес. </v>
      </c>
      <c r="F249" s="16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98"/>
      <c r="R249" s="169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94"/>
      <c r="AD249" s="102">
        <f t="shared" si="6"/>
        <v>0</v>
      </c>
      <c r="AE249" s="105">
        <f t="shared" si="7"/>
        <v>0</v>
      </c>
    </row>
    <row r="250" spans="1:31" x14ac:dyDescent="0.25">
      <c r="A250" s="91">
        <f>'Тулуз-Пьерон'!A258</f>
        <v>0</v>
      </c>
      <c r="B250" s="174">
        <f>'Тулуз-Пьерон'!B258</f>
        <v>0</v>
      </c>
      <c r="C250" s="79">
        <f>'Тулуз-Пьерон'!C258</f>
        <v>0</v>
      </c>
      <c r="D250" s="79">
        <f>'Тулуз-Пьерон'!D258</f>
        <v>0</v>
      </c>
      <c r="E250" s="166" t="str">
        <f>'Тулуз-Пьерон'!E258</f>
        <v xml:space="preserve">0 лет 0 мес. </v>
      </c>
      <c r="F250" s="16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98"/>
      <c r="R250" s="169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94"/>
      <c r="AD250" s="102">
        <f t="shared" si="6"/>
        <v>0</v>
      </c>
      <c r="AE250" s="105">
        <f t="shared" si="7"/>
        <v>0</v>
      </c>
    </row>
    <row r="251" spans="1:31" x14ac:dyDescent="0.25">
      <c r="A251" s="91">
        <f>'Тулуз-Пьерон'!A259</f>
        <v>0</v>
      </c>
      <c r="B251" s="174">
        <f>'Тулуз-Пьерон'!B259</f>
        <v>0</v>
      </c>
      <c r="C251" s="79">
        <f>'Тулуз-Пьерон'!C259</f>
        <v>0</v>
      </c>
      <c r="D251" s="79">
        <f>'Тулуз-Пьерон'!D259</f>
        <v>0</v>
      </c>
      <c r="E251" s="166" t="str">
        <f>'Тулуз-Пьерон'!E259</f>
        <v xml:space="preserve">0 лет 0 мес. </v>
      </c>
      <c r="F251" s="16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98"/>
      <c r="R251" s="169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94"/>
      <c r="AD251" s="102">
        <f t="shared" si="6"/>
        <v>0</v>
      </c>
      <c r="AE251" s="105">
        <f t="shared" si="7"/>
        <v>0</v>
      </c>
    </row>
    <row r="252" spans="1:31" x14ac:dyDescent="0.25">
      <c r="A252" s="91">
        <f>'Тулуз-Пьерон'!A260</f>
        <v>0</v>
      </c>
      <c r="B252" s="174">
        <f>'Тулуз-Пьерон'!B260</f>
        <v>0</v>
      </c>
      <c r="C252" s="79">
        <f>'Тулуз-Пьерон'!C260</f>
        <v>0</v>
      </c>
      <c r="D252" s="79">
        <f>'Тулуз-Пьерон'!D260</f>
        <v>0</v>
      </c>
      <c r="E252" s="166" t="str">
        <f>'Тулуз-Пьерон'!E260</f>
        <v xml:space="preserve">0 лет 0 мес. </v>
      </c>
      <c r="F252" s="16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98"/>
      <c r="R252" s="169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94"/>
      <c r="AD252" s="102">
        <f t="shared" si="6"/>
        <v>0</v>
      </c>
      <c r="AE252" s="105">
        <f t="shared" si="7"/>
        <v>0</v>
      </c>
    </row>
    <row r="253" spans="1:31" x14ac:dyDescent="0.25">
      <c r="A253" s="91">
        <f>'Тулуз-Пьерон'!A261</f>
        <v>0</v>
      </c>
      <c r="B253" s="174">
        <f>'Тулуз-Пьерон'!B261</f>
        <v>0</v>
      </c>
      <c r="C253" s="79">
        <f>'Тулуз-Пьерон'!C261</f>
        <v>0</v>
      </c>
      <c r="D253" s="79">
        <f>'Тулуз-Пьерон'!D261</f>
        <v>0</v>
      </c>
      <c r="E253" s="166" t="str">
        <f>'Тулуз-Пьерон'!E261</f>
        <v xml:space="preserve">0 лет 0 мес. </v>
      </c>
      <c r="F253" s="16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98"/>
      <c r="R253" s="169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94"/>
      <c r="AD253" s="102">
        <f t="shared" si="6"/>
        <v>0</v>
      </c>
      <c r="AE253" s="105">
        <f t="shared" si="7"/>
        <v>0</v>
      </c>
    </row>
    <row r="254" spans="1:31" x14ac:dyDescent="0.25">
      <c r="A254" s="91">
        <f>'Тулуз-Пьерон'!A262</f>
        <v>0</v>
      </c>
      <c r="B254" s="174">
        <f>'Тулуз-Пьерон'!B262</f>
        <v>0</v>
      </c>
      <c r="C254" s="79">
        <f>'Тулуз-Пьерон'!C262</f>
        <v>0</v>
      </c>
      <c r="D254" s="79">
        <f>'Тулуз-Пьерон'!D262</f>
        <v>0</v>
      </c>
      <c r="E254" s="166" t="str">
        <f>'Тулуз-Пьерон'!E262</f>
        <v xml:space="preserve">0 лет 0 мес. </v>
      </c>
      <c r="F254" s="16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98"/>
      <c r="R254" s="169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94"/>
      <c r="AD254" s="102">
        <f t="shared" si="6"/>
        <v>0</v>
      </c>
      <c r="AE254" s="105">
        <f t="shared" si="7"/>
        <v>0</v>
      </c>
    </row>
    <row r="255" spans="1:31" x14ac:dyDescent="0.25">
      <c r="A255" s="91">
        <f>'Тулуз-Пьерон'!A263</f>
        <v>0</v>
      </c>
      <c r="B255" s="174">
        <f>'Тулуз-Пьерон'!B263</f>
        <v>0</v>
      </c>
      <c r="C255" s="79">
        <f>'Тулуз-Пьерон'!C263</f>
        <v>0</v>
      </c>
      <c r="D255" s="79">
        <f>'Тулуз-Пьерон'!D263</f>
        <v>0</v>
      </c>
      <c r="E255" s="166" t="str">
        <f>'Тулуз-Пьерон'!E263</f>
        <v xml:space="preserve">0 лет 0 мес. </v>
      </c>
      <c r="F255" s="16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98"/>
      <c r="R255" s="169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94"/>
      <c r="AD255" s="102">
        <f t="shared" si="6"/>
        <v>0</v>
      </c>
      <c r="AE255" s="105">
        <f t="shared" si="7"/>
        <v>0</v>
      </c>
    </row>
    <row r="256" spans="1:31" x14ac:dyDescent="0.25">
      <c r="A256" s="91">
        <f>'Тулуз-Пьерон'!A264</f>
        <v>0</v>
      </c>
      <c r="B256" s="174">
        <f>'Тулуз-Пьерон'!B264</f>
        <v>0</v>
      </c>
      <c r="C256" s="79">
        <f>'Тулуз-Пьерон'!C264</f>
        <v>0</v>
      </c>
      <c r="D256" s="79">
        <f>'Тулуз-Пьерон'!D264</f>
        <v>0</v>
      </c>
      <c r="E256" s="166" t="str">
        <f>'Тулуз-Пьерон'!E264</f>
        <v xml:space="preserve">0 лет 0 мес. </v>
      </c>
      <c r="F256" s="16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98"/>
      <c r="R256" s="169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94"/>
      <c r="AD256" s="102">
        <f t="shared" si="6"/>
        <v>0</v>
      </c>
      <c r="AE256" s="105">
        <f t="shared" si="7"/>
        <v>0</v>
      </c>
    </row>
    <row r="257" spans="1:31" x14ac:dyDescent="0.25">
      <c r="A257" s="91">
        <f>'Тулуз-Пьерон'!A265</f>
        <v>0</v>
      </c>
      <c r="B257" s="174">
        <f>'Тулуз-Пьерон'!B265</f>
        <v>0</v>
      </c>
      <c r="C257" s="79">
        <f>'Тулуз-Пьерон'!C265</f>
        <v>0</v>
      </c>
      <c r="D257" s="79">
        <f>'Тулуз-Пьерон'!D265</f>
        <v>0</v>
      </c>
      <c r="E257" s="166" t="str">
        <f>'Тулуз-Пьерон'!E265</f>
        <v xml:space="preserve">0 лет 0 мес. </v>
      </c>
      <c r="F257" s="16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98"/>
      <c r="R257" s="169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94"/>
      <c r="AD257" s="102">
        <f t="shared" si="6"/>
        <v>0</v>
      </c>
      <c r="AE257" s="105">
        <f t="shared" si="7"/>
        <v>0</v>
      </c>
    </row>
    <row r="258" spans="1:31" x14ac:dyDescent="0.25">
      <c r="A258" s="91">
        <f>'Тулуз-Пьерон'!A266</f>
        <v>0</v>
      </c>
      <c r="B258" s="174">
        <f>'Тулуз-Пьерон'!B266</f>
        <v>0</v>
      </c>
      <c r="C258" s="79">
        <f>'Тулуз-Пьерон'!C266</f>
        <v>0</v>
      </c>
      <c r="D258" s="79">
        <f>'Тулуз-Пьерон'!D266</f>
        <v>0</v>
      </c>
      <c r="E258" s="166" t="str">
        <f>'Тулуз-Пьерон'!E266</f>
        <v xml:space="preserve">0 лет 0 мес. </v>
      </c>
      <c r="F258" s="16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98"/>
      <c r="R258" s="169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94"/>
      <c r="AD258" s="102">
        <f t="shared" si="6"/>
        <v>0</v>
      </c>
      <c r="AE258" s="105">
        <f t="shared" si="7"/>
        <v>0</v>
      </c>
    </row>
    <row r="259" spans="1:31" x14ac:dyDescent="0.25">
      <c r="A259" s="91">
        <f>'Тулуз-Пьерон'!A267</f>
        <v>0</v>
      </c>
      <c r="B259" s="174">
        <f>'Тулуз-Пьерон'!B267</f>
        <v>0</v>
      </c>
      <c r="C259" s="79">
        <f>'Тулуз-Пьерон'!C267</f>
        <v>0</v>
      </c>
      <c r="D259" s="79">
        <f>'Тулуз-Пьерон'!D267</f>
        <v>0</v>
      </c>
      <c r="E259" s="166" t="str">
        <f>'Тулуз-Пьерон'!E267</f>
        <v xml:space="preserve">0 лет 0 мес. </v>
      </c>
      <c r="F259" s="16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98"/>
      <c r="R259" s="169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94"/>
      <c r="AD259" s="102">
        <f t="shared" si="6"/>
        <v>0</v>
      </c>
      <c r="AE259" s="105">
        <f t="shared" si="7"/>
        <v>0</v>
      </c>
    </row>
    <row r="260" spans="1:31" x14ac:dyDescent="0.25">
      <c r="A260" s="91">
        <f>'Тулуз-Пьерон'!A268</f>
        <v>0</v>
      </c>
      <c r="B260" s="174">
        <f>'Тулуз-Пьерон'!B268</f>
        <v>0</v>
      </c>
      <c r="C260" s="79">
        <f>'Тулуз-Пьерон'!C268</f>
        <v>0</v>
      </c>
      <c r="D260" s="79">
        <f>'Тулуз-Пьерон'!D268</f>
        <v>0</v>
      </c>
      <c r="E260" s="166" t="str">
        <f>'Тулуз-Пьерон'!E268</f>
        <v xml:space="preserve">0 лет 0 мес. </v>
      </c>
      <c r="F260" s="16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98"/>
      <c r="R260" s="169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94"/>
      <c r="AD260" s="102">
        <f t="shared" si="6"/>
        <v>0</v>
      </c>
      <c r="AE260" s="105">
        <f t="shared" si="7"/>
        <v>0</v>
      </c>
    </row>
    <row r="261" spans="1:31" x14ac:dyDescent="0.25">
      <c r="A261" s="91">
        <f>'Тулуз-Пьерон'!A269</f>
        <v>0</v>
      </c>
      <c r="B261" s="174">
        <f>'Тулуз-Пьерон'!B269</f>
        <v>0</v>
      </c>
      <c r="C261" s="79">
        <f>'Тулуз-Пьерон'!C269</f>
        <v>0</v>
      </c>
      <c r="D261" s="79">
        <f>'Тулуз-Пьерон'!D269</f>
        <v>0</v>
      </c>
      <c r="E261" s="166" t="str">
        <f>'Тулуз-Пьерон'!E269</f>
        <v xml:space="preserve">0 лет 0 мес. </v>
      </c>
      <c r="F261" s="16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98"/>
      <c r="R261" s="169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94"/>
      <c r="AD261" s="102">
        <f t="shared" si="6"/>
        <v>0</v>
      </c>
      <c r="AE261" s="105">
        <f t="shared" si="7"/>
        <v>0</v>
      </c>
    </row>
    <row r="262" spans="1:31" x14ac:dyDescent="0.25">
      <c r="A262" s="91">
        <f>'Тулуз-Пьерон'!A270</f>
        <v>0</v>
      </c>
      <c r="B262" s="174">
        <f>'Тулуз-Пьерон'!B270</f>
        <v>0</v>
      </c>
      <c r="C262" s="79">
        <f>'Тулуз-Пьерон'!C270</f>
        <v>0</v>
      </c>
      <c r="D262" s="79">
        <f>'Тулуз-Пьерон'!D270</f>
        <v>0</v>
      </c>
      <c r="E262" s="166" t="str">
        <f>'Тулуз-Пьерон'!E270</f>
        <v xml:space="preserve">0 лет 0 мес. </v>
      </c>
      <c r="F262" s="16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98"/>
      <c r="R262" s="169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94"/>
      <c r="AD262" s="102">
        <f t="shared" si="6"/>
        <v>0</v>
      </c>
      <c r="AE262" s="105">
        <f t="shared" si="7"/>
        <v>0</v>
      </c>
    </row>
    <row r="263" spans="1:31" x14ac:dyDescent="0.25">
      <c r="A263" s="91">
        <f>'Тулуз-Пьерон'!A271</f>
        <v>0</v>
      </c>
      <c r="B263" s="174">
        <f>'Тулуз-Пьерон'!B271</f>
        <v>0</v>
      </c>
      <c r="C263" s="79">
        <f>'Тулуз-Пьерон'!C271</f>
        <v>0</v>
      </c>
      <c r="D263" s="79">
        <f>'Тулуз-Пьерон'!D271</f>
        <v>0</v>
      </c>
      <c r="E263" s="166" t="str">
        <f>'Тулуз-Пьерон'!E271</f>
        <v xml:space="preserve">0 лет 0 мес. </v>
      </c>
      <c r="F263" s="16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98"/>
      <c r="R263" s="169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94"/>
      <c r="AD263" s="102">
        <f t="shared" si="6"/>
        <v>0</v>
      </c>
      <c r="AE263" s="105">
        <f t="shared" si="7"/>
        <v>0</v>
      </c>
    </row>
    <row r="264" spans="1:31" x14ac:dyDescent="0.25">
      <c r="A264" s="91">
        <f>'Тулуз-Пьерон'!A272</f>
        <v>0</v>
      </c>
      <c r="B264" s="174">
        <f>'Тулуз-Пьерон'!B272</f>
        <v>0</v>
      </c>
      <c r="C264" s="79">
        <f>'Тулуз-Пьерон'!C272</f>
        <v>0</v>
      </c>
      <c r="D264" s="79">
        <f>'Тулуз-Пьерон'!D272</f>
        <v>0</v>
      </c>
      <c r="E264" s="166" t="str">
        <f>'Тулуз-Пьерон'!E272</f>
        <v xml:space="preserve">0 лет 0 мес. </v>
      </c>
      <c r="F264" s="16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98"/>
      <c r="R264" s="169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94"/>
      <c r="AD264" s="102">
        <f t="shared" ref="AD264:AD327" si="8">12-SUMPRODUCT(--(F264:Q264&lt;&gt;$F$1:$Q$1))</f>
        <v>0</v>
      </c>
      <c r="AE264" s="105">
        <f t="shared" ref="AE264:AE327" si="9">12-SUMPRODUCT(--(R264:AC264&lt;&gt;$R$1:$AC$1))</f>
        <v>0</v>
      </c>
    </row>
    <row r="265" spans="1:31" x14ac:dyDescent="0.25">
      <c r="A265" s="91">
        <f>'Тулуз-Пьерон'!A273</f>
        <v>0</v>
      </c>
      <c r="B265" s="174">
        <f>'Тулуз-Пьерон'!B273</f>
        <v>0</v>
      </c>
      <c r="C265" s="79">
        <f>'Тулуз-Пьерон'!C273</f>
        <v>0</v>
      </c>
      <c r="D265" s="79">
        <f>'Тулуз-Пьерон'!D273</f>
        <v>0</v>
      </c>
      <c r="E265" s="166" t="str">
        <f>'Тулуз-Пьерон'!E273</f>
        <v xml:space="preserve">0 лет 0 мес. </v>
      </c>
      <c r="F265" s="16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98"/>
      <c r="R265" s="169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94"/>
      <c r="AD265" s="102">
        <f t="shared" si="8"/>
        <v>0</v>
      </c>
      <c r="AE265" s="105">
        <f t="shared" si="9"/>
        <v>0</v>
      </c>
    </row>
    <row r="266" spans="1:31" x14ac:dyDescent="0.25">
      <c r="A266" s="91">
        <f>'Тулуз-Пьерон'!A274</f>
        <v>0</v>
      </c>
      <c r="B266" s="174">
        <f>'Тулуз-Пьерон'!B274</f>
        <v>0</v>
      </c>
      <c r="C266" s="79">
        <f>'Тулуз-Пьерон'!C274</f>
        <v>0</v>
      </c>
      <c r="D266" s="79">
        <f>'Тулуз-Пьерон'!D274</f>
        <v>0</v>
      </c>
      <c r="E266" s="166" t="str">
        <f>'Тулуз-Пьерон'!E274</f>
        <v xml:space="preserve">0 лет 0 мес. </v>
      </c>
      <c r="F266" s="16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98"/>
      <c r="R266" s="169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94"/>
      <c r="AD266" s="102">
        <f t="shared" si="8"/>
        <v>0</v>
      </c>
      <c r="AE266" s="105">
        <f t="shared" si="9"/>
        <v>0</v>
      </c>
    </row>
    <row r="267" spans="1:31" x14ac:dyDescent="0.25">
      <c r="A267" s="91">
        <f>'Тулуз-Пьерон'!A275</f>
        <v>0</v>
      </c>
      <c r="B267" s="174">
        <f>'Тулуз-Пьерон'!B275</f>
        <v>0</v>
      </c>
      <c r="C267" s="79">
        <f>'Тулуз-Пьерон'!C275</f>
        <v>0</v>
      </c>
      <c r="D267" s="79">
        <f>'Тулуз-Пьерон'!D275</f>
        <v>0</v>
      </c>
      <c r="E267" s="166" t="str">
        <f>'Тулуз-Пьерон'!E275</f>
        <v xml:space="preserve">0 лет 0 мес. </v>
      </c>
      <c r="F267" s="16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98"/>
      <c r="R267" s="169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94"/>
      <c r="AD267" s="102">
        <f t="shared" si="8"/>
        <v>0</v>
      </c>
      <c r="AE267" s="105">
        <f t="shared" si="9"/>
        <v>0</v>
      </c>
    </row>
    <row r="268" spans="1:31" x14ac:dyDescent="0.25">
      <c r="A268" s="91">
        <f>'Тулуз-Пьерон'!A276</f>
        <v>0</v>
      </c>
      <c r="B268" s="174">
        <f>'Тулуз-Пьерон'!B276</f>
        <v>0</v>
      </c>
      <c r="C268" s="79">
        <f>'Тулуз-Пьерон'!C276</f>
        <v>0</v>
      </c>
      <c r="D268" s="79">
        <f>'Тулуз-Пьерон'!D276</f>
        <v>0</v>
      </c>
      <c r="E268" s="166" t="str">
        <f>'Тулуз-Пьерон'!E276</f>
        <v xml:space="preserve">0 лет 0 мес. </v>
      </c>
      <c r="F268" s="16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98"/>
      <c r="R268" s="169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94"/>
      <c r="AD268" s="102">
        <f t="shared" si="8"/>
        <v>0</v>
      </c>
      <c r="AE268" s="105">
        <f t="shared" si="9"/>
        <v>0</v>
      </c>
    </row>
    <row r="269" spans="1:31" x14ac:dyDescent="0.25">
      <c r="A269" s="91">
        <f>'Тулуз-Пьерон'!A277</f>
        <v>0</v>
      </c>
      <c r="B269" s="174">
        <f>'Тулуз-Пьерон'!B277</f>
        <v>0</v>
      </c>
      <c r="C269" s="79">
        <f>'Тулуз-Пьерон'!C277</f>
        <v>0</v>
      </c>
      <c r="D269" s="79">
        <f>'Тулуз-Пьерон'!D277</f>
        <v>0</v>
      </c>
      <c r="E269" s="166" t="str">
        <f>'Тулуз-Пьерон'!E277</f>
        <v xml:space="preserve">0 лет 0 мес. </v>
      </c>
      <c r="F269" s="16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98"/>
      <c r="R269" s="169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94"/>
      <c r="AD269" s="102">
        <f t="shared" si="8"/>
        <v>0</v>
      </c>
      <c r="AE269" s="105">
        <f t="shared" si="9"/>
        <v>0</v>
      </c>
    </row>
    <row r="270" spans="1:31" x14ac:dyDescent="0.25">
      <c r="A270" s="91">
        <f>'Тулуз-Пьерон'!A278</f>
        <v>0</v>
      </c>
      <c r="B270" s="174">
        <f>'Тулуз-Пьерон'!B278</f>
        <v>0</v>
      </c>
      <c r="C270" s="79">
        <f>'Тулуз-Пьерон'!C278</f>
        <v>0</v>
      </c>
      <c r="D270" s="79">
        <f>'Тулуз-Пьерон'!D278</f>
        <v>0</v>
      </c>
      <c r="E270" s="166" t="str">
        <f>'Тулуз-Пьерон'!E278</f>
        <v xml:space="preserve">0 лет 0 мес. </v>
      </c>
      <c r="F270" s="16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98"/>
      <c r="R270" s="169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94"/>
      <c r="AD270" s="102">
        <f t="shared" si="8"/>
        <v>0</v>
      </c>
      <c r="AE270" s="105">
        <f t="shared" si="9"/>
        <v>0</v>
      </c>
    </row>
    <row r="271" spans="1:31" x14ac:dyDescent="0.25">
      <c r="A271" s="91">
        <f>'Тулуз-Пьерон'!A279</f>
        <v>0</v>
      </c>
      <c r="B271" s="174">
        <f>'Тулуз-Пьерон'!B279</f>
        <v>0</v>
      </c>
      <c r="C271" s="79">
        <f>'Тулуз-Пьерон'!C279</f>
        <v>0</v>
      </c>
      <c r="D271" s="79">
        <f>'Тулуз-Пьерон'!D279</f>
        <v>0</v>
      </c>
      <c r="E271" s="166" t="str">
        <f>'Тулуз-Пьерон'!E279</f>
        <v xml:space="preserve">0 лет 0 мес. </v>
      </c>
      <c r="F271" s="16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98"/>
      <c r="R271" s="169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94"/>
      <c r="AD271" s="102">
        <f t="shared" si="8"/>
        <v>0</v>
      </c>
      <c r="AE271" s="105">
        <f t="shared" si="9"/>
        <v>0</v>
      </c>
    </row>
    <row r="272" spans="1:31" x14ac:dyDescent="0.25">
      <c r="A272" s="91">
        <f>'Тулуз-Пьерон'!A280</f>
        <v>0</v>
      </c>
      <c r="B272" s="174">
        <f>'Тулуз-Пьерон'!B280</f>
        <v>0</v>
      </c>
      <c r="C272" s="79">
        <f>'Тулуз-Пьерон'!C280</f>
        <v>0</v>
      </c>
      <c r="D272" s="79">
        <f>'Тулуз-Пьерон'!D280</f>
        <v>0</v>
      </c>
      <c r="E272" s="166" t="str">
        <f>'Тулуз-Пьерон'!E280</f>
        <v xml:space="preserve">0 лет 0 мес. </v>
      </c>
      <c r="F272" s="16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98"/>
      <c r="R272" s="169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94"/>
      <c r="AD272" s="102">
        <f t="shared" si="8"/>
        <v>0</v>
      </c>
      <c r="AE272" s="105">
        <f t="shared" si="9"/>
        <v>0</v>
      </c>
    </row>
    <row r="273" spans="1:31" x14ac:dyDescent="0.25">
      <c r="A273" s="91">
        <f>'Тулуз-Пьерон'!A281</f>
        <v>0</v>
      </c>
      <c r="B273" s="174">
        <f>'Тулуз-Пьерон'!B281</f>
        <v>0</v>
      </c>
      <c r="C273" s="79">
        <f>'Тулуз-Пьерон'!C281</f>
        <v>0</v>
      </c>
      <c r="D273" s="79">
        <f>'Тулуз-Пьерон'!D281</f>
        <v>0</v>
      </c>
      <c r="E273" s="166" t="str">
        <f>'Тулуз-Пьерон'!E281</f>
        <v xml:space="preserve">0 лет 0 мес. </v>
      </c>
      <c r="F273" s="16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98"/>
      <c r="R273" s="169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94"/>
      <c r="AD273" s="102">
        <f t="shared" si="8"/>
        <v>0</v>
      </c>
      <c r="AE273" s="105">
        <f t="shared" si="9"/>
        <v>0</v>
      </c>
    </row>
    <row r="274" spans="1:31" x14ac:dyDescent="0.25">
      <c r="A274" s="91">
        <f>'Тулуз-Пьерон'!A282</f>
        <v>0</v>
      </c>
      <c r="B274" s="174">
        <f>'Тулуз-Пьерон'!B282</f>
        <v>0</v>
      </c>
      <c r="C274" s="79">
        <f>'Тулуз-Пьерон'!C282</f>
        <v>0</v>
      </c>
      <c r="D274" s="79">
        <f>'Тулуз-Пьерон'!D282</f>
        <v>0</v>
      </c>
      <c r="E274" s="166" t="str">
        <f>'Тулуз-Пьерон'!E282</f>
        <v xml:space="preserve">0 лет 0 мес. </v>
      </c>
      <c r="F274" s="16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98"/>
      <c r="R274" s="169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94"/>
      <c r="AD274" s="102">
        <f t="shared" si="8"/>
        <v>0</v>
      </c>
      <c r="AE274" s="105">
        <f t="shared" si="9"/>
        <v>0</v>
      </c>
    </row>
    <row r="275" spans="1:31" x14ac:dyDescent="0.25">
      <c r="A275" s="91">
        <f>'Тулуз-Пьерон'!A283</f>
        <v>0</v>
      </c>
      <c r="B275" s="174">
        <f>'Тулуз-Пьерон'!B283</f>
        <v>0</v>
      </c>
      <c r="C275" s="79">
        <f>'Тулуз-Пьерон'!C283</f>
        <v>0</v>
      </c>
      <c r="D275" s="79">
        <f>'Тулуз-Пьерон'!D283</f>
        <v>0</v>
      </c>
      <c r="E275" s="166" t="str">
        <f>'Тулуз-Пьерон'!E283</f>
        <v xml:space="preserve">0 лет 0 мес. </v>
      </c>
      <c r="F275" s="16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98"/>
      <c r="R275" s="169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94"/>
      <c r="AD275" s="102">
        <f t="shared" si="8"/>
        <v>0</v>
      </c>
      <c r="AE275" s="105">
        <f t="shared" si="9"/>
        <v>0</v>
      </c>
    </row>
    <row r="276" spans="1:31" x14ac:dyDescent="0.25">
      <c r="A276" s="91">
        <f>'Тулуз-Пьерон'!A284</f>
        <v>0</v>
      </c>
      <c r="B276" s="174">
        <f>'Тулуз-Пьерон'!B284</f>
        <v>0</v>
      </c>
      <c r="C276" s="79">
        <f>'Тулуз-Пьерон'!C284</f>
        <v>0</v>
      </c>
      <c r="D276" s="79">
        <f>'Тулуз-Пьерон'!D284</f>
        <v>0</v>
      </c>
      <c r="E276" s="166" t="str">
        <f>'Тулуз-Пьерон'!E284</f>
        <v xml:space="preserve">0 лет 0 мес. </v>
      </c>
      <c r="F276" s="16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98"/>
      <c r="R276" s="169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94"/>
      <c r="AD276" s="102">
        <f t="shared" si="8"/>
        <v>0</v>
      </c>
      <c r="AE276" s="105">
        <f t="shared" si="9"/>
        <v>0</v>
      </c>
    </row>
    <row r="277" spans="1:31" x14ac:dyDescent="0.25">
      <c r="A277" s="91">
        <f>'Тулуз-Пьерон'!A285</f>
        <v>0</v>
      </c>
      <c r="B277" s="174">
        <f>'Тулуз-Пьерон'!B285</f>
        <v>0</v>
      </c>
      <c r="C277" s="79">
        <f>'Тулуз-Пьерон'!C285</f>
        <v>0</v>
      </c>
      <c r="D277" s="79">
        <f>'Тулуз-Пьерон'!D285</f>
        <v>0</v>
      </c>
      <c r="E277" s="166" t="str">
        <f>'Тулуз-Пьерон'!E285</f>
        <v xml:space="preserve">0 лет 0 мес. </v>
      </c>
      <c r="F277" s="16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98"/>
      <c r="R277" s="169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94"/>
      <c r="AD277" s="102">
        <f t="shared" si="8"/>
        <v>0</v>
      </c>
      <c r="AE277" s="105">
        <f t="shared" si="9"/>
        <v>0</v>
      </c>
    </row>
    <row r="278" spans="1:31" x14ac:dyDescent="0.25">
      <c r="A278" s="91">
        <f>'Тулуз-Пьерон'!A286</f>
        <v>0</v>
      </c>
      <c r="B278" s="174">
        <f>'Тулуз-Пьерон'!B286</f>
        <v>0</v>
      </c>
      <c r="C278" s="79">
        <f>'Тулуз-Пьерон'!C286</f>
        <v>0</v>
      </c>
      <c r="D278" s="79">
        <f>'Тулуз-Пьерон'!D286</f>
        <v>0</v>
      </c>
      <c r="E278" s="166" t="str">
        <f>'Тулуз-Пьерон'!E286</f>
        <v xml:space="preserve">0 лет 0 мес. </v>
      </c>
      <c r="F278" s="16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98"/>
      <c r="R278" s="169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94"/>
      <c r="AD278" s="102">
        <f t="shared" si="8"/>
        <v>0</v>
      </c>
      <c r="AE278" s="105">
        <f t="shared" si="9"/>
        <v>0</v>
      </c>
    </row>
    <row r="279" spans="1:31" x14ac:dyDescent="0.25">
      <c r="A279" s="91">
        <f>'Тулуз-Пьерон'!A287</f>
        <v>0</v>
      </c>
      <c r="B279" s="174">
        <f>'Тулуз-Пьерон'!B287</f>
        <v>0</v>
      </c>
      <c r="C279" s="79">
        <f>'Тулуз-Пьерон'!C287</f>
        <v>0</v>
      </c>
      <c r="D279" s="79">
        <f>'Тулуз-Пьерон'!D287</f>
        <v>0</v>
      </c>
      <c r="E279" s="166" t="str">
        <f>'Тулуз-Пьерон'!E287</f>
        <v xml:space="preserve">0 лет 0 мес. </v>
      </c>
      <c r="F279" s="16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98"/>
      <c r="R279" s="169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94"/>
      <c r="AD279" s="102">
        <f t="shared" si="8"/>
        <v>0</v>
      </c>
      <c r="AE279" s="105">
        <f t="shared" si="9"/>
        <v>0</v>
      </c>
    </row>
    <row r="280" spans="1:31" x14ac:dyDescent="0.25">
      <c r="A280" s="91">
        <f>'Тулуз-Пьерон'!A288</f>
        <v>0</v>
      </c>
      <c r="B280" s="174">
        <f>'Тулуз-Пьерон'!B288</f>
        <v>0</v>
      </c>
      <c r="C280" s="79">
        <f>'Тулуз-Пьерон'!C288</f>
        <v>0</v>
      </c>
      <c r="D280" s="79">
        <f>'Тулуз-Пьерон'!D288</f>
        <v>0</v>
      </c>
      <c r="E280" s="166" t="str">
        <f>'Тулуз-Пьерон'!E288</f>
        <v xml:space="preserve">0 лет 0 мес. </v>
      </c>
      <c r="F280" s="16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98"/>
      <c r="R280" s="169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94"/>
      <c r="AD280" s="102">
        <f t="shared" si="8"/>
        <v>0</v>
      </c>
      <c r="AE280" s="105">
        <f t="shared" si="9"/>
        <v>0</v>
      </c>
    </row>
    <row r="281" spans="1:31" x14ac:dyDescent="0.25">
      <c r="A281" s="91">
        <f>'Тулуз-Пьерон'!A289</f>
        <v>0</v>
      </c>
      <c r="B281" s="174">
        <f>'Тулуз-Пьерон'!B289</f>
        <v>0</v>
      </c>
      <c r="C281" s="79">
        <f>'Тулуз-Пьерон'!C289</f>
        <v>0</v>
      </c>
      <c r="D281" s="79">
        <f>'Тулуз-Пьерон'!D289</f>
        <v>0</v>
      </c>
      <c r="E281" s="166" t="str">
        <f>'Тулуз-Пьерон'!E289</f>
        <v xml:space="preserve">0 лет 0 мес. </v>
      </c>
      <c r="F281" s="16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98"/>
      <c r="R281" s="169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94"/>
      <c r="AD281" s="102">
        <f t="shared" si="8"/>
        <v>0</v>
      </c>
      <c r="AE281" s="105">
        <f t="shared" si="9"/>
        <v>0</v>
      </c>
    </row>
    <row r="282" spans="1:31" x14ac:dyDescent="0.25">
      <c r="A282" s="91">
        <f>'Тулуз-Пьерон'!A290</f>
        <v>0</v>
      </c>
      <c r="B282" s="174">
        <f>'Тулуз-Пьерон'!B290</f>
        <v>0</v>
      </c>
      <c r="C282" s="79">
        <f>'Тулуз-Пьерон'!C290</f>
        <v>0</v>
      </c>
      <c r="D282" s="79">
        <f>'Тулуз-Пьерон'!D290</f>
        <v>0</v>
      </c>
      <c r="E282" s="166" t="str">
        <f>'Тулуз-Пьерон'!E290</f>
        <v xml:space="preserve">0 лет 0 мес. </v>
      </c>
      <c r="F282" s="16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98"/>
      <c r="R282" s="169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94"/>
      <c r="AD282" s="102">
        <f t="shared" si="8"/>
        <v>0</v>
      </c>
      <c r="AE282" s="105">
        <f t="shared" si="9"/>
        <v>0</v>
      </c>
    </row>
    <row r="283" spans="1:31" x14ac:dyDescent="0.25">
      <c r="A283" s="91">
        <f>'Тулуз-Пьерон'!A291</f>
        <v>0</v>
      </c>
      <c r="B283" s="174">
        <f>'Тулуз-Пьерон'!B291</f>
        <v>0</v>
      </c>
      <c r="C283" s="79">
        <f>'Тулуз-Пьерон'!C291</f>
        <v>0</v>
      </c>
      <c r="D283" s="79">
        <f>'Тулуз-Пьерон'!D291</f>
        <v>0</v>
      </c>
      <c r="E283" s="166" t="str">
        <f>'Тулуз-Пьерон'!E291</f>
        <v xml:space="preserve">0 лет 0 мес. </v>
      </c>
      <c r="F283" s="16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98"/>
      <c r="R283" s="169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94"/>
      <c r="AD283" s="102">
        <f t="shared" si="8"/>
        <v>0</v>
      </c>
      <c r="AE283" s="105">
        <f t="shared" si="9"/>
        <v>0</v>
      </c>
    </row>
    <row r="284" spans="1:31" x14ac:dyDescent="0.25">
      <c r="A284" s="91">
        <f>'Тулуз-Пьерон'!A292</f>
        <v>0</v>
      </c>
      <c r="B284" s="174">
        <f>'Тулуз-Пьерон'!B292</f>
        <v>0</v>
      </c>
      <c r="C284" s="79">
        <f>'Тулуз-Пьерон'!C292</f>
        <v>0</v>
      </c>
      <c r="D284" s="79">
        <f>'Тулуз-Пьерон'!D292</f>
        <v>0</v>
      </c>
      <c r="E284" s="166" t="str">
        <f>'Тулуз-Пьерон'!E292</f>
        <v xml:space="preserve">0 лет 0 мес. </v>
      </c>
      <c r="F284" s="16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98"/>
      <c r="R284" s="169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94"/>
      <c r="AD284" s="102">
        <f t="shared" si="8"/>
        <v>0</v>
      </c>
      <c r="AE284" s="105">
        <f t="shared" si="9"/>
        <v>0</v>
      </c>
    </row>
    <row r="285" spans="1:31" x14ac:dyDescent="0.25">
      <c r="A285" s="91">
        <f>'Тулуз-Пьерон'!A293</f>
        <v>0</v>
      </c>
      <c r="B285" s="174">
        <f>'Тулуз-Пьерон'!B293</f>
        <v>0</v>
      </c>
      <c r="C285" s="79">
        <f>'Тулуз-Пьерон'!C293</f>
        <v>0</v>
      </c>
      <c r="D285" s="79">
        <f>'Тулуз-Пьерон'!D293</f>
        <v>0</v>
      </c>
      <c r="E285" s="166" t="str">
        <f>'Тулуз-Пьерон'!E293</f>
        <v xml:space="preserve">0 лет 0 мес. </v>
      </c>
      <c r="F285" s="16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98"/>
      <c r="R285" s="169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94"/>
      <c r="AD285" s="102">
        <f t="shared" si="8"/>
        <v>0</v>
      </c>
      <c r="AE285" s="105">
        <f t="shared" si="9"/>
        <v>0</v>
      </c>
    </row>
    <row r="286" spans="1:31" x14ac:dyDescent="0.25">
      <c r="A286" s="91">
        <f>'Тулуз-Пьерон'!A294</f>
        <v>0</v>
      </c>
      <c r="B286" s="174">
        <f>'Тулуз-Пьерон'!B294</f>
        <v>0</v>
      </c>
      <c r="C286" s="79">
        <f>'Тулуз-Пьерон'!C294</f>
        <v>0</v>
      </c>
      <c r="D286" s="79">
        <f>'Тулуз-Пьерон'!D294</f>
        <v>0</v>
      </c>
      <c r="E286" s="166" t="str">
        <f>'Тулуз-Пьерон'!E294</f>
        <v xml:space="preserve">0 лет 0 мес. </v>
      </c>
      <c r="F286" s="16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98"/>
      <c r="R286" s="169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94"/>
      <c r="AD286" s="102">
        <f t="shared" si="8"/>
        <v>0</v>
      </c>
      <c r="AE286" s="105">
        <f t="shared" si="9"/>
        <v>0</v>
      </c>
    </row>
    <row r="287" spans="1:31" x14ac:dyDescent="0.25">
      <c r="A287" s="91">
        <f>'Тулуз-Пьерон'!A295</f>
        <v>0</v>
      </c>
      <c r="B287" s="174">
        <f>'Тулуз-Пьерон'!B295</f>
        <v>0</v>
      </c>
      <c r="C287" s="79">
        <f>'Тулуз-Пьерон'!C295</f>
        <v>0</v>
      </c>
      <c r="D287" s="79">
        <f>'Тулуз-Пьерон'!D295</f>
        <v>0</v>
      </c>
      <c r="E287" s="166" t="str">
        <f>'Тулуз-Пьерон'!E295</f>
        <v xml:space="preserve">0 лет 0 мес. </v>
      </c>
      <c r="F287" s="16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98"/>
      <c r="R287" s="169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94"/>
      <c r="AD287" s="102">
        <f t="shared" si="8"/>
        <v>0</v>
      </c>
      <c r="AE287" s="105">
        <f t="shared" si="9"/>
        <v>0</v>
      </c>
    </row>
    <row r="288" spans="1:31" x14ac:dyDescent="0.25">
      <c r="A288" s="91">
        <f>'Тулуз-Пьерон'!A296</f>
        <v>0</v>
      </c>
      <c r="B288" s="174">
        <f>'Тулуз-Пьерон'!B296</f>
        <v>0</v>
      </c>
      <c r="C288" s="79">
        <f>'Тулуз-Пьерон'!C296</f>
        <v>0</v>
      </c>
      <c r="D288" s="79">
        <f>'Тулуз-Пьерон'!D296</f>
        <v>0</v>
      </c>
      <c r="E288" s="166" t="str">
        <f>'Тулуз-Пьерон'!E296</f>
        <v xml:space="preserve">0 лет 0 мес. </v>
      </c>
      <c r="F288" s="16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98"/>
      <c r="R288" s="169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94"/>
      <c r="AD288" s="102">
        <f t="shared" si="8"/>
        <v>0</v>
      </c>
      <c r="AE288" s="105">
        <f t="shared" si="9"/>
        <v>0</v>
      </c>
    </row>
    <row r="289" spans="1:31" x14ac:dyDescent="0.25">
      <c r="A289" s="91">
        <f>'Тулуз-Пьерон'!A297</f>
        <v>0</v>
      </c>
      <c r="B289" s="174">
        <f>'Тулуз-Пьерон'!B297</f>
        <v>0</v>
      </c>
      <c r="C289" s="79">
        <f>'Тулуз-Пьерон'!C297</f>
        <v>0</v>
      </c>
      <c r="D289" s="79">
        <f>'Тулуз-Пьерон'!D297</f>
        <v>0</v>
      </c>
      <c r="E289" s="166" t="str">
        <f>'Тулуз-Пьерон'!E297</f>
        <v xml:space="preserve">0 лет 0 мес. </v>
      </c>
      <c r="F289" s="16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98"/>
      <c r="R289" s="169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94"/>
      <c r="AD289" s="102">
        <f t="shared" si="8"/>
        <v>0</v>
      </c>
      <c r="AE289" s="105">
        <f t="shared" si="9"/>
        <v>0</v>
      </c>
    </row>
    <row r="290" spans="1:31" x14ac:dyDescent="0.25">
      <c r="A290" s="91">
        <f>'Тулуз-Пьерон'!A298</f>
        <v>0</v>
      </c>
      <c r="B290" s="174">
        <f>'Тулуз-Пьерон'!B298</f>
        <v>0</v>
      </c>
      <c r="C290" s="79">
        <f>'Тулуз-Пьерон'!C298</f>
        <v>0</v>
      </c>
      <c r="D290" s="79">
        <f>'Тулуз-Пьерон'!D298</f>
        <v>0</v>
      </c>
      <c r="E290" s="166" t="str">
        <f>'Тулуз-Пьерон'!E298</f>
        <v xml:space="preserve">0 лет 0 мес. </v>
      </c>
      <c r="F290" s="16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98"/>
      <c r="R290" s="169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94"/>
      <c r="AD290" s="102">
        <f t="shared" si="8"/>
        <v>0</v>
      </c>
      <c r="AE290" s="105">
        <f t="shared" si="9"/>
        <v>0</v>
      </c>
    </row>
    <row r="291" spans="1:31" x14ac:dyDescent="0.25">
      <c r="A291" s="91">
        <f>'Тулуз-Пьерон'!A299</f>
        <v>0</v>
      </c>
      <c r="B291" s="174">
        <f>'Тулуз-Пьерон'!B299</f>
        <v>0</v>
      </c>
      <c r="C291" s="79">
        <f>'Тулуз-Пьерон'!C299</f>
        <v>0</v>
      </c>
      <c r="D291" s="79">
        <f>'Тулуз-Пьерон'!D299</f>
        <v>0</v>
      </c>
      <c r="E291" s="166" t="str">
        <f>'Тулуз-Пьерон'!E299</f>
        <v xml:space="preserve">0 лет 0 мес. </v>
      </c>
      <c r="F291" s="16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98"/>
      <c r="R291" s="169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94"/>
      <c r="AD291" s="102">
        <f t="shared" si="8"/>
        <v>0</v>
      </c>
      <c r="AE291" s="105">
        <f t="shared" si="9"/>
        <v>0</v>
      </c>
    </row>
    <row r="292" spans="1:31" x14ac:dyDescent="0.25">
      <c r="A292" s="91">
        <f>'Тулуз-Пьерон'!A300</f>
        <v>0</v>
      </c>
      <c r="B292" s="174">
        <f>'Тулуз-Пьерон'!B300</f>
        <v>0</v>
      </c>
      <c r="C292" s="79">
        <f>'Тулуз-Пьерон'!C300</f>
        <v>0</v>
      </c>
      <c r="D292" s="79">
        <f>'Тулуз-Пьерон'!D300</f>
        <v>0</v>
      </c>
      <c r="E292" s="166" t="str">
        <f>'Тулуз-Пьерон'!E300</f>
        <v xml:space="preserve">0 лет 0 мес. </v>
      </c>
      <c r="F292" s="16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98"/>
      <c r="R292" s="169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94"/>
      <c r="AD292" s="102">
        <f t="shared" si="8"/>
        <v>0</v>
      </c>
      <c r="AE292" s="105">
        <f t="shared" si="9"/>
        <v>0</v>
      </c>
    </row>
    <row r="293" spans="1:31" x14ac:dyDescent="0.25">
      <c r="A293" s="91">
        <f>'Тулуз-Пьерон'!A301</f>
        <v>0</v>
      </c>
      <c r="B293" s="174">
        <f>'Тулуз-Пьерон'!B301</f>
        <v>0</v>
      </c>
      <c r="C293" s="79">
        <f>'Тулуз-Пьерон'!C301</f>
        <v>0</v>
      </c>
      <c r="D293" s="79">
        <f>'Тулуз-Пьерон'!D301</f>
        <v>0</v>
      </c>
      <c r="E293" s="166" t="str">
        <f>'Тулуз-Пьерон'!E301</f>
        <v xml:space="preserve">0 лет 0 мес. </v>
      </c>
      <c r="F293" s="16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98"/>
      <c r="R293" s="169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94"/>
      <c r="AD293" s="102">
        <f t="shared" si="8"/>
        <v>0</v>
      </c>
      <c r="AE293" s="105">
        <f t="shared" si="9"/>
        <v>0</v>
      </c>
    </row>
    <row r="294" spans="1:31" x14ac:dyDescent="0.25">
      <c r="A294" s="91">
        <f>'Тулуз-Пьерон'!A302</f>
        <v>0</v>
      </c>
      <c r="B294" s="174">
        <f>'Тулуз-Пьерон'!B302</f>
        <v>0</v>
      </c>
      <c r="C294" s="79">
        <f>'Тулуз-Пьерон'!C302</f>
        <v>0</v>
      </c>
      <c r="D294" s="79">
        <f>'Тулуз-Пьерон'!D302</f>
        <v>0</v>
      </c>
      <c r="E294" s="166" t="str">
        <f>'Тулуз-Пьерон'!E302</f>
        <v xml:space="preserve">0 лет 0 мес. </v>
      </c>
      <c r="F294" s="16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98"/>
      <c r="R294" s="169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94"/>
      <c r="AD294" s="102">
        <f t="shared" si="8"/>
        <v>0</v>
      </c>
      <c r="AE294" s="105">
        <f t="shared" si="9"/>
        <v>0</v>
      </c>
    </row>
    <row r="295" spans="1:31" x14ac:dyDescent="0.25">
      <c r="A295" s="91">
        <f>'Тулуз-Пьерон'!A303</f>
        <v>0</v>
      </c>
      <c r="B295" s="174">
        <f>'Тулуз-Пьерон'!B303</f>
        <v>0</v>
      </c>
      <c r="C295" s="79">
        <f>'Тулуз-Пьерон'!C303</f>
        <v>0</v>
      </c>
      <c r="D295" s="79">
        <f>'Тулуз-Пьерон'!D303</f>
        <v>0</v>
      </c>
      <c r="E295" s="166" t="str">
        <f>'Тулуз-Пьерон'!E303</f>
        <v xml:space="preserve">0 лет 0 мес. </v>
      </c>
      <c r="F295" s="16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98"/>
      <c r="R295" s="169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94"/>
      <c r="AD295" s="102">
        <f t="shared" si="8"/>
        <v>0</v>
      </c>
      <c r="AE295" s="105">
        <f t="shared" si="9"/>
        <v>0</v>
      </c>
    </row>
    <row r="296" spans="1:31" x14ac:dyDescent="0.25">
      <c r="A296" s="91">
        <f>'Тулуз-Пьерон'!A304</f>
        <v>0</v>
      </c>
      <c r="B296" s="174">
        <f>'Тулуз-Пьерон'!B304</f>
        <v>0</v>
      </c>
      <c r="C296" s="79">
        <f>'Тулуз-Пьерон'!C304</f>
        <v>0</v>
      </c>
      <c r="D296" s="79">
        <f>'Тулуз-Пьерон'!D304</f>
        <v>0</v>
      </c>
      <c r="E296" s="166" t="str">
        <f>'Тулуз-Пьерон'!E304</f>
        <v xml:space="preserve">0 лет 0 мес. </v>
      </c>
      <c r="F296" s="16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98"/>
      <c r="R296" s="169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94"/>
      <c r="AD296" s="102">
        <f t="shared" si="8"/>
        <v>0</v>
      </c>
      <c r="AE296" s="105">
        <f t="shared" si="9"/>
        <v>0</v>
      </c>
    </row>
    <row r="297" spans="1:31" x14ac:dyDescent="0.25">
      <c r="A297" s="91">
        <f>'Тулуз-Пьерон'!A305</f>
        <v>0</v>
      </c>
      <c r="B297" s="174">
        <f>'Тулуз-Пьерон'!B305</f>
        <v>0</v>
      </c>
      <c r="C297" s="79">
        <f>'Тулуз-Пьерон'!C305</f>
        <v>0</v>
      </c>
      <c r="D297" s="79">
        <f>'Тулуз-Пьерон'!D305</f>
        <v>0</v>
      </c>
      <c r="E297" s="166" t="str">
        <f>'Тулуз-Пьерон'!E305</f>
        <v xml:space="preserve">0 лет 0 мес. </v>
      </c>
      <c r="F297" s="16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98"/>
      <c r="R297" s="169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94"/>
      <c r="AD297" s="102">
        <f t="shared" si="8"/>
        <v>0</v>
      </c>
      <c r="AE297" s="105">
        <f t="shared" si="9"/>
        <v>0</v>
      </c>
    </row>
    <row r="298" spans="1:31" x14ac:dyDescent="0.25">
      <c r="A298" s="91">
        <f>'Тулуз-Пьерон'!A306</f>
        <v>0</v>
      </c>
      <c r="B298" s="174">
        <f>'Тулуз-Пьерон'!B306</f>
        <v>0</v>
      </c>
      <c r="C298" s="79">
        <f>'Тулуз-Пьерон'!C306</f>
        <v>0</v>
      </c>
      <c r="D298" s="79">
        <f>'Тулуз-Пьерон'!D306</f>
        <v>0</v>
      </c>
      <c r="E298" s="166" t="str">
        <f>'Тулуз-Пьерон'!E306</f>
        <v xml:space="preserve">0 лет 0 мес. </v>
      </c>
      <c r="F298" s="16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98"/>
      <c r="R298" s="169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94"/>
      <c r="AD298" s="102">
        <f t="shared" si="8"/>
        <v>0</v>
      </c>
      <c r="AE298" s="105">
        <f t="shared" si="9"/>
        <v>0</v>
      </c>
    </row>
    <row r="299" spans="1:31" x14ac:dyDescent="0.25">
      <c r="A299" s="91">
        <f>'Тулуз-Пьерон'!A307</f>
        <v>0</v>
      </c>
      <c r="B299" s="174">
        <f>'Тулуз-Пьерон'!B307</f>
        <v>0</v>
      </c>
      <c r="C299" s="79">
        <f>'Тулуз-Пьерон'!C307</f>
        <v>0</v>
      </c>
      <c r="D299" s="79">
        <f>'Тулуз-Пьерон'!D307</f>
        <v>0</v>
      </c>
      <c r="E299" s="166" t="str">
        <f>'Тулуз-Пьерон'!E307</f>
        <v xml:space="preserve">0 лет 0 мес. </v>
      </c>
      <c r="F299" s="16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98"/>
      <c r="R299" s="169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94"/>
      <c r="AD299" s="102">
        <f t="shared" si="8"/>
        <v>0</v>
      </c>
      <c r="AE299" s="105">
        <f t="shared" si="9"/>
        <v>0</v>
      </c>
    </row>
    <row r="300" spans="1:31" x14ac:dyDescent="0.25">
      <c r="A300" s="91">
        <f>'Тулуз-Пьерон'!A308</f>
        <v>0</v>
      </c>
      <c r="B300" s="174">
        <f>'Тулуз-Пьерон'!B308</f>
        <v>0</v>
      </c>
      <c r="C300" s="79">
        <f>'Тулуз-Пьерон'!C308</f>
        <v>0</v>
      </c>
      <c r="D300" s="79">
        <f>'Тулуз-Пьерон'!D308</f>
        <v>0</v>
      </c>
      <c r="E300" s="166" t="str">
        <f>'Тулуз-Пьерон'!E308</f>
        <v xml:space="preserve">0 лет 0 мес. </v>
      </c>
      <c r="F300" s="16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98"/>
      <c r="R300" s="169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94"/>
      <c r="AD300" s="102">
        <f t="shared" si="8"/>
        <v>0</v>
      </c>
      <c r="AE300" s="105">
        <f t="shared" si="9"/>
        <v>0</v>
      </c>
    </row>
    <row r="301" spans="1:31" x14ac:dyDescent="0.25">
      <c r="A301" s="91">
        <f>'Тулуз-Пьерон'!A309</f>
        <v>0</v>
      </c>
      <c r="B301" s="174">
        <f>'Тулуз-Пьерон'!B309</f>
        <v>0</v>
      </c>
      <c r="C301" s="79">
        <f>'Тулуз-Пьерон'!C309</f>
        <v>0</v>
      </c>
      <c r="D301" s="79">
        <f>'Тулуз-Пьерон'!D309</f>
        <v>0</v>
      </c>
      <c r="E301" s="166" t="str">
        <f>'Тулуз-Пьерон'!E309</f>
        <v xml:space="preserve">0 лет 0 мес. </v>
      </c>
      <c r="F301" s="16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98"/>
      <c r="R301" s="169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94"/>
      <c r="AD301" s="102">
        <f t="shared" si="8"/>
        <v>0</v>
      </c>
      <c r="AE301" s="105">
        <f t="shared" si="9"/>
        <v>0</v>
      </c>
    </row>
    <row r="302" spans="1:31" x14ac:dyDescent="0.25">
      <c r="A302" s="91">
        <f>'Тулуз-Пьерон'!A310</f>
        <v>0</v>
      </c>
      <c r="B302" s="174">
        <f>'Тулуз-Пьерон'!B310</f>
        <v>0</v>
      </c>
      <c r="C302" s="79">
        <f>'Тулуз-Пьерон'!C310</f>
        <v>0</v>
      </c>
      <c r="D302" s="79">
        <f>'Тулуз-Пьерон'!D310</f>
        <v>0</v>
      </c>
      <c r="E302" s="166" t="str">
        <f>'Тулуз-Пьерон'!E310</f>
        <v xml:space="preserve">0 лет 0 мес. </v>
      </c>
      <c r="F302" s="16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98"/>
      <c r="R302" s="169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94"/>
      <c r="AD302" s="102">
        <f t="shared" si="8"/>
        <v>0</v>
      </c>
      <c r="AE302" s="105">
        <f t="shared" si="9"/>
        <v>0</v>
      </c>
    </row>
    <row r="303" spans="1:31" x14ac:dyDescent="0.25">
      <c r="A303" s="91">
        <f>'Тулуз-Пьерон'!A311</f>
        <v>0</v>
      </c>
      <c r="B303" s="174">
        <f>'Тулуз-Пьерон'!B311</f>
        <v>0</v>
      </c>
      <c r="C303" s="79">
        <f>'Тулуз-Пьерон'!C311</f>
        <v>0</v>
      </c>
      <c r="D303" s="79">
        <f>'Тулуз-Пьерон'!D311</f>
        <v>0</v>
      </c>
      <c r="E303" s="166" t="str">
        <f>'Тулуз-Пьерон'!E311</f>
        <v xml:space="preserve">0 лет 0 мес. </v>
      </c>
      <c r="F303" s="16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98"/>
      <c r="R303" s="169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94"/>
      <c r="AD303" s="102">
        <f t="shared" si="8"/>
        <v>0</v>
      </c>
      <c r="AE303" s="105">
        <f t="shared" si="9"/>
        <v>0</v>
      </c>
    </row>
    <row r="304" spans="1:31" x14ac:dyDescent="0.25">
      <c r="A304" s="91">
        <f>'Тулуз-Пьерон'!A312</f>
        <v>0</v>
      </c>
      <c r="B304" s="174">
        <f>'Тулуз-Пьерон'!B312</f>
        <v>0</v>
      </c>
      <c r="C304" s="79">
        <f>'Тулуз-Пьерон'!C312</f>
        <v>0</v>
      </c>
      <c r="D304" s="79">
        <f>'Тулуз-Пьерон'!D312</f>
        <v>0</v>
      </c>
      <c r="E304" s="166" t="str">
        <f>'Тулуз-Пьерон'!E312</f>
        <v xml:space="preserve">0 лет 0 мес. </v>
      </c>
      <c r="F304" s="16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98"/>
      <c r="R304" s="169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94"/>
      <c r="AD304" s="102">
        <f t="shared" si="8"/>
        <v>0</v>
      </c>
      <c r="AE304" s="105">
        <f t="shared" si="9"/>
        <v>0</v>
      </c>
    </row>
    <row r="305" spans="1:31" x14ac:dyDescent="0.25">
      <c r="A305" s="91">
        <f>'Тулуз-Пьерон'!A313</f>
        <v>0</v>
      </c>
      <c r="B305" s="174">
        <f>'Тулуз-Пьерон'!B313</f>
        <v>0</v>
      </c>
      <c r="C305" s="79">
        <f>'Тулуз-Пьерон'!C313</f>
        <v>0</v>
      </c>
      <c r="D305" s="79">
        <f>'Тулуз-Пьерон'!D313</f>
        <v>0</v>
      </c>
      <c r="E305" s="166" t="str">
        <f>'Тулуз-Пьерон'!E313</f>
        <v xml:space="preserve">0 лет 0 мес. </v>
      </c>
      <c r="F305" s="16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98"/>
      <c r="R305" s="169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94"/>
      <c r="AD305" s="102">
        <f t="shared" si="8"/>
        <v>0</v>
      </c>
      <c r="AE305" s="105">
        <f t="shared" si="9"/>
        <v>0</v>
      </c>
    </row>
    <row r="306" spans="1:31" x14ac:dyDescent="0.25">
      <c r="A306" s="91">
        <f>'Тулуз-Пьерон'!A314</f>
        <v>0</v>
      </c>
      <c r="B306" s="174">
        <f>'Тулуз-Пьерон'!B314</f>
        <v>0</v>
      </c>
      <c r="C306" s="79">
        <f>'Тулуз-Пьерон'!C314</f>
        <v>0</v>
      </c>
      <c r="D306" s="79">
        <f>'Тулуз-Пьерон'!D314</f>
        <v>0</v>
      </c>
      <c r="E306" s="166" t="str">
        <f>'Тулуз-Пьерон'!E314</f>
        <v xml:space="preserve">0 лет 0 мес. </v>
      </c>
      <c r="F306" s="16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98"/>
      <c r="R306" s="169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94"/>
      <c r="AD306" s="102">
        <f t="shared" si="8"/>
        <v>0</v>
      </c>
      <c r="AE306" s="105">
        <f t="shared" si="9"/>
        <v>0</v>
      </c>
    </row>
    <row r="307" spans="1:31" x14ac:dyDescent="0.25">
      <c r="A307" s="91">
        <f>'Тулуз-Пьерон'!A315</f>
        <v>0</v>
      </c>
      <c r="B307" s="174">
        <f>'Тулуз-Пьерон'!B315</f>
        <v>0</v>
      </c>
      <c r="C307" s="79">
        <f>'Тулуз-Пьерон'!C315</f>
        <v>0</v>
      </c>
      <c r="D307" s="79">
        <f>'Тулуз-Пьерон'!D315</f>
        <v>0</v>
      </c>
      <c r="E307" s="166" t="str">
        <f>'Тулуз-Пьерон'!E315</f>
        <v xml:space="preserve">0 лет 0 мес. </v>
      </c>
      <c r="F307" s="16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98"/>
      <c r="R307" s="169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94"/>
      <c r="AD307" s="102">
        <f t="shared" si="8"/>
        <v>0</v>
      </c>
      <c r="AE307" s="105">
        <f t="shared" si="9"/>
        <v>0</v>
      </c>
    </row>
    <row r="308" spans="1:31" x14ac:dyDescent="0.25">
      <c r="A308" s="91">
        <f>'Тулуз-Пьерон'!A316</f>
        <v>0</v>
      </c>
      <c r="B308" s="174">
        <f>'Тулуз-Пьерон'!B316</f>
        <v>0</v>
      </c>
      <c r="C308" s="79">
        <f>'Тулуз-Пьерон'!C316</f>
        <v>0</v>
      </c>
      <c r="D308" s="79">
        <f>'Тулуз-Пьерон'!D316</f>
        <v>0</v>
      </c>
      <c r="E308" s="166" t="str">
        <f>'Тулуз-Пьерон'!E316</f>
        <v xml:space="preserve">0 лет 0 мес. </v>
      </c>
      <c r="F308" s="16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98"/>
      <c r="R308" s="169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94"/>
      <c r="AD308" s="102">
        <f t="shared" si="8"/>
        <v>0</v>
      </c>
      <c r="AE308" s="105">
        <f t="shared" si="9"/>
        <v>0</v>
      </c>
    </row>
    <row r="309" spans="1:31" x14ac:dyDescent="0.25">
      <c r="A309" s="91">
        <f>'Тулуз-Пьерон'!A317</f>
        <v>0</v>
      </c>
      <c r="B309" s="174">
        <f>'Тулуз-Пьерон'!B317</f>
        <v>0</v>
      </c>
      <c r="C309" s="79">
        <f>'Тулуз-Пьерон'!C317</f>
        <v>0</v>
      </c>
      <c r="D309" s="79">
        <f>'Тулуз-Пьерон'!D317</f>
        <v>0</v>
      </c>
      <c r="E309" s="166" t="str">
        <f>'Тулуз-Пьерон'!E317</f>
        <v xml:space="preserve">0 лет 0 мес. </v>
      </c>
      <c r="F309" s="16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98"/>
      <c r="R309" s="169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94"/>
      <c r="AD309" s="102">
        <f t="shared" si="8"/>
        <v>0</v>
      </c>
      <c r="AE309" s="105">
        <f t="shared" si="9"/>
        <v>0</v>
      </c>
    </row>
    <row r="310" spans="1:31" x14ac:dyDescent="0.25">
      <c r="A310" s="91">
        <f>'Тулуз-Пьерон'!A318</f>
        <v>0</v>
      </c>
      <c r="B310" s="174">
        <f>'Тулуз-Пьерон'!B318</f>
        <v>0</v>
      </c>
      <c r="C310" s="79">
        <f>'Тулуз-Пьерон'!C318</f>
        <v>0</v>
      </c>
      <c r="D310" s="79">
        <f>'Тулуз-Пьерон'!D318</f>
        <v>0</v>
      </c>
      <c r="E310" s="166" t="str">
        <f>'Тулуз-Пьерон'!E318</f>
        <v xml:space="preserve">0 лет 0 мес. </v>
      </c>
      <c r="F310" s="16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98"/>
      <c r="R310" s="169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94"/>
      <c r="AD310" s="102">
        <f t="shared" si="8"/>
        <v>0</v>
      </c>
      <c r="AE310" s="105">
        <f t="shared" si="9"/>
        <v>0</v>
      </c>
    </row>
    <row r="311" spans="1:31" x14ac:dyDescent="0.25">
      <c r="A311" s="91">
        <f>'Тулуз-Пьерон'!A319</f>
        <v>0</v>
      </c>
      <c r="B311" s="174">
        <f>'Тулуз-Пьерон'!B319</f>
        <v>0</v>
      </c>
      <c r="C311" s="79">
        <f>'Тулуз-Пьерон'!C319</f>
        <v>0</v>
      </c>
      <c r="D311" s="79">
        <f>'Тулуз-Пьерон'!D319</f>
        <v>0</v>
      </c>
      <c r="E311" s="166" t="str">
        <f>'Тулуз-Пьерон'!E319</f>
        <v xml:space="preserve">0 лет 0 мес. </v>
      </c>
      <c r="F311" s="16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98"/>
      <c r="R311" s="169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94"/>
      <c r="AD311" s="102">
        <f t="shared" si="8"/>
        <v>0</v>
      </c>
      <c r="AE311" s="105">
        <f t="shared" si="9"/>
        <v>0</v>
      </c>
    </row>
    <row r="312" spans="1:31" x14ac:dyDescent="0.25">
      <c r="A312" s="91">
        <f>'Тулуз-Пьерон'!A320</f>
        <v>0</v>
      </c>
      <c r="B312" s="174">
        <f>'Тулуз-Пьерон'!B320</f>
        <v>0</v>
      </c>
      <c r="C312" s="79">
        <f>'Тулуз-Пьерон'!C320</f>
        <v>0</v>
      </c>
      <c r="D312" s="79">
        <f>'Тулуз-Пьерон'!D320</f>
        <v>0</v>
      </c>
      <c r="E312" s="166" t="str">
        <f>'Тулуз-Пьерон'!E320</f>
        <v xml:space="preserve">0 лет 0 мес. </v>
      </c>
      <c r="F312" s="16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98"/>
      <c r="R312" s="169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94"/>
      <c r="AD312" s="102">
        <f t="shared" si="8"/>
        <v>0</v>
      </c>
      <c r="AE312" s="105">
        <f t="shared" si="9"/>
        <v>0</v>
      </c>
    </row>
    <row r="313" spans="1:31" x14ac:dyDescent="0.25">
      <c r="A313" s="91">
        <f>'Тулуз-Пьерон'!A321</f>
        <v>0</v>
      </c>
      <c r="B313" s="174">
        <f>'Тулуз-Пьерон'!B321</f>
        <v>0</v>
      </c>
      <c r="C313" s="79">
        <f>'Тулуз-Пьерон'!C321</f>
        <v>0</v>
      </c>
      <c r="D313" s="79">
        <f>'Тулуз-Пьерон'!D321</f>
        <v>0</v>
      </c>
      <c r="E313" s="166" t="str">
        <f>'Тулуз-Пьерон'!E321</f>
        <v xml:space="preserve">0 лет 0 мес. </v>
      </c>
      <c r="F313" s="16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98"/>
      <c r="R313" s="169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94"/>
      <c r="AD313" s="102">
        <f t="shared" si="8"/>
        <v>0</v>
      </c>
      <c r="AE313" s="105">
        <f t="shared" si="9"/>
        <v>0</v>
      </c>
    </row>
    <row r="314" spans="1:31" x14ac:dyDescent="0.25">
      <c r="A314" s="91">
        <f>'Тулуз-Пьерон'!A322</f>
        <v>0</v>
      </c>
      <c r="B314" s="174">
        <f>'Тулуз-Пьерон'!B322</f>
        <v>0</v>
      </c>
      <c r="C314" s="79">
        <f>'Тулуз-Пьерон'!C322</f>
        <v>0</v>
      </c>
      <c r="D314" s="79">
        <f>'Тулуз-Пьерон'!D322</f>
        <v>0</v>
      </c>
      <c r="E314" s="166" t="str">
        <f>'Тулуз-Пьерон'!E322</f>
        <v xml:space="preserve">0 лет 0 мес. </v>
      </c>
      <c r="F314" s="16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98"/>
      <c r="R314" s="169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94"/>
      <c r="AD314" s="102">
        <f t="shared" si="8"/>
        <v>0</v>
      </c>
      <c r="AE314" s="105">
        <f t="shared" si="9"/>
        <v>0</v>
      </c>
    </row>
    <row r="315" spans="1:31" x14ac:dyDescent="0.25">
      <c r="A315" s="91">
        <f>'Тулуз-Пьерон'!A323</f>
        <v>0</v>
      </c>
      <c r="B315" s="174">
        <f>'Тулуз-Пьерон'!B323</f>
        <v>0</v>
      </c>
      <c r="C315" s="79">
        <f>'Тулуз-Пьерон'!C323</f>
        <v>0</v>
      </c>
      <c r="D315" s="79">
        <f>'Тулуз-Пьерон'!D323</f>
        <v>0</v>
      </c>
      <c r="E315" s="166" t="str">
        <f>'Тулуз-Пьерон'!E323</f>
        <v xml:space="preserve">0 лет 0 мес. </v>
      </c>
      <c r="F315" s="16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98"/>
      <c r="R315" s="169"/>
      <c r="S315" s="83"/>
      <c r="T315" s="83"/>
      <c r="U315" s="83"/>
      <c r="V315" s="83"/>
      <c r="W315" s="83"/>
      <c r="X315" s="83"/>
      <c r="Y315" s="83"/>
      <c r="Z315" s="83"/>
      <c r="AA315" s="83"/>
      <c r="AB315" s="83"/>
      <c r="AC315" s="94"/>
      <c r="AD315" s="102">
        <f t="shared" si="8"/>
        <v>0</v>
      </c>
      <c r="AE315" s="105">
        <f t="shared" si="9"/>
        <v>0</v>
      </c>
    </row>
    <row r="316" spans="1:31" x14ac:dyDescent="0.25">
      <c r="A316" s="91">
        <f>'Тулуз-Пьерон'!A324</f>
        <v>0</v>
      </c>
      <c r="B316" s="174">
        <f>'Тулуз-Пьерон'!B324</f>
        <v>0</v>
      </c>
      <c r="C316" s="79">
        <f>'Тулуз-Пьерон'!C324</f>
        <v>0</v>
      </c>
      <c r="D316" s="79">
        <f>'Тулуз-Пьерон'!D324</f>
        <v>0</v>
      </c>
      <c r="E316" s="166" t="str">
        <f>'Тулуз-Пьерон'!E324</f>
        <v xml:space="preserve">0 лет 0 мес. </v>
      </c>
      <c r="F316" s="16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98"/>
      <c r="R316" s="169"/>
      <c r="S316" s="83"/>
      <c r="T316" s="83"/>
      <c r="U316" s="83"/>
      <c r="V316" s="83"/>
      <c r="W316" s="83"/>
      <c r="X316" s="83"/>
      <c r="Y316" s="83"/>
      <c r="Z316" s="83"/>
      <c r="AA316" s="83"/>
      <c r="AB316" s="83"/>
      <c r="AC316" s="94"/>
      <c r="AD316" s="102">
        <f t="shared" si="8"/>
        <v>0</v>
      </c>
      <c r="AE316" s="105">
        <f t="shared" si="9"/>
        <v>0</v>
      </c>
    </row>
    <row r="317" spans="1:31" x14ac:dyDescent="0.25">
      <c r="A317" s="91">
        <f>'Тулуз-Пьерон'!A325</f>
        <v>0</v>
      </c>
      <c r="B317" s="174">
        <f>'Тулуз-Пьерон'!B325</f>
        <v>0</v>
      </c>
      <c r="C317" s="79">
        <f>'Тулуз-Пьерон'!C325</f>
        <v>0</v>
      </c>
      <c r="D317" s="79">
        <f>'Тулуз-Пьерон'!D325</f>
        <v>0</v>
      </c>
      <c r="E317" s="166" t="str">
        <f>'Тулуз-Пьерон'!E325</f>
        <v xml:space="preserve">0 лет 0 мес. </v>
      </c>
      <c r="F317" s="16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98"/>
      <c r="R317" s="169"/>
      <c r="S317" s="83"/>
      <c r="T317" s="83"/>
      <c r="U317" s="83"/>
      <c r="V317" s="83"/>
      <c r="W317" s="83"/>
      <c r="X317" s="83"/>
      <c r="Y317" s="83"/>
      <c r="Z317" s="83"/>
      <c r="AA317" s="83"/>
      <c r="AB317" s="83"/>
      <c r="AC317" s="94"/>
      <c r="AD317" s="102">
        <f t="shared" si="8"/>
        <v>0</v>
      </c>
      <c r="AE317" s="105">
        <f t="shared" si="9"/>
        <v>0</v>
      </c>
    </row>
    <row r="318" spans="1:31" x14ac:dyDescent="0.25">
      <c r="A318" s="91">
        <f>'Тулуз-Пьерон'!A326</f>
        <v>0</v>
      </c>
      <c r="B318" s="174">
        <f>'Тулуз-Пьерон'!B326</f>
        <v>0</v>
      </c>
      <c r="C318" s="79">
        <f>'Тулуз-Пьерон'!C326</f>
        <v>0</v>
      </c>
      <c r="D318" s="79">
        <f>'Тулуз-Пьерон'!D326</f>
        <v>0</v>
      </c>
      <c r="E318" s="166" t="str">
        <f>'Тулуз-Пьерон'!E326</f>
        <v xml:space="preserve">0 лет 0 мес. </v>
      </c>
      <c r="F318" s="16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98"/>
      <c r="R318" s="169"/>
      <c r="S318" s="83"/>
      <c r="T318" s="83"/>
      <c r="U318" s="83"/>
      <c r="V318" s="83"/>
      <c r="W318" s="83"/>
      <c r="X318" s="83"/>
      <c r="Y318" s="83"/>
      <c r="Z318" s="83"/>
      <c r="AA318" s="83"/>
      <c r="AB318" s="83"/>
      <c r="AC318" s="94"/>
      <c r="AD318" s="102">
        <f t="shared" si="8"/>
        <v>0</v>
      </c>
      <c r="AE318" s="105">
        <f t="shared" si="9"/>
        <v>0</v>
      </c>
    </row>
    <row r="319" spans="1:31" x14ac:dyDescent="0.25">
      <c r="A319" s="91">
        <f>'Тулуз-Пьерон'!A327</f>
        <v>0</v>
      </c>
      <c r="B319" s="174">
        <f>'Тулуз-Пьерон'!B327</f>
        <v>0</v>
      </c>
      <c r="C319" s="79">
        <f>'Тулуз-Пьерон'!C327</f>
        <v>0</v>
      </c>
      <c r="D319" s="79">
        <f>'Тулуз-Пьерон'!D327</f>
        <v>0</v>
      </c>
      <c r="E319" s="166" t="str">
        <f>'Тулуз-Пьерон'!E327</f>
        <v xml:space="preserve">0 лет 0 мес. </v>
      </c>
      <c r="F319" s="16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98"/>
      <c r="R319" s="169"/>
      <c r="S319" s="83"/>
      <c r="T319" s="83"/>
      <c r="U319" s="83"/>
      <c r="V319" s="83"/>
      <c r="W319" s="83"/>
      <c r="X319" s="83"/>
      <c r="Y319" s="83"/>
      <c r="Z319" s="83"/>
      <c r="AA319" s="83"/>
      <c r="AB319" s="83"/>
      <c r="AC319" s="94"/>
      <c r="AD319" s="102">
        <f t="shared" si="8"/>
        <v>0</v>
      </c>
      <c r="AE319" s="105">
        <f t="shared" si="9"/>
        <v>0</v>
      </c>
    </row>
    <row r="320" spans="1:31" x14ac:dyDescent="0.25">
      <c r="A320" s="91">
        <f>'Тулуз-Пьерон'!A328</f>
        <v>0</v>
      </c>
      <c r="B320" s="174">
        <f>'Тулуз-Пьерон'!B328</f>
        <v>0</v>
      </c>
      <c r="C320" s="79">
        <f>'Тулуз-Пьерон'!C328</f>
        <v>0</v>
      </c>
      <c r="D320" s="79">
        <f>'Тулуз-Пьерон'!D328</f>
        <v>0</v>
      </c>
      <c r="E320" s="166" t="str">
        <f>'Тулуз-Пьерон'!E328</f>
        <v xml:space="preserve">0 лет 0 мес. </v>
      </c>
      <c r="F320" s="16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98"/>
      <c r="R320" s="169"/>
      <c r="S320" s="83"/>
      <c r="T320" s="83"/>
      <c r="U320" s="83"/>
      <c r="V320" s="83"/>
      <c r="W320" s="83"/>
      <c r="X320" s="83"/>
      <c r="Y320" s="83"/>
      <c r="Z320" s="83"/>
      <c r="AA320" s="83"/>
      <c r="AB320" s="83"/>
      <c r="AC320" s="94"/>
      <c r="AD320" s="102">
        <f t="shared" si="8"/>
        <v>0</v>
      </c>
      <c r="AE320" s="105">
        <f t="shared" si="9"/>
        <v>0</v>
      </c>
    </row>
    <row r="321" spans="1:31" x14ac:dyDescent="0.25">
      <c r="A321" s="91">
        <f>'Тулуз-Пьерон'!A329</f>
        <v>0</v>
      </c>
      <c r="B321" s="174">
        <f>'Тулуз-Пьерон'!B329</f>
        <v>0</v>
      </c>
      <c r="C321" s="79">
        <f>'Тулуз-Пьерон'!C329</f>
        <v>0</v>
      </c>
      <c r="D321" s="79">
        <f>'Тулуз-Пьерон'!D329</f>
        <v>0</v>
      </c>
      <c r="E321" s="166" t="str">
        <f>'Тулуз-Пьерон'!E329</f>
        <v xml:space="preserve">0 лет 0 мес. </v>
      </c>
      <c r="F321" s="16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98"/>
      <c r="R321" s="169"/>
      <c r="S321" s="83"/>
      <c r="T321" s="83"/>
      <c r="U321" s="83"/>
      <c r="V321" s="83"/>
      <c r="W321" s="83"/>
      <c r="X321" s="83"/>
      <c r="Y321" s="83"/>
      <c r="Z321" s="83"/>
      <c r="AA321" s="83"/>
      <c r="AB321" s="83"/>
      <c r="AC321" s="94"/>
      <c r="AD321" s="102">
        <f t="shared" si="8"/>
        <v>0</v>
      </c>
      <c r="AE321" s="105">
        <f t="shared" si="9"/>
        <v>0</v>
      </c>
    </row>
    <row r="322" spans="1:31" x14ac:dyDescent="0.25">
      <c r="A322" s="91">
        <f>'Тулуз-Пьерон'!A330</f>
        <v>0</v>
      </c>
      <c r="B322" s="174">
        <f>'Тулуз-Пьерон'!B330</f>
        <v>0</v>
      </c>
      <c r="C322" s="79">
        <f>'Тулуз-Пьерон'!C330</f>
        <v>0</v>
      </c>
      <c r="D322" s="79">
        <f>'Тулуз-Пьерон'!D330</f>
        <v>0</v>
      </c>
      <c r="E322" s="166" t="str">
        <f>'Тулуз-Пьерон'!E330</f>
        <v xml:space="preserve">0 лет 0 мес. </v>
      </c>
      <c r="F322" s="16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98"/>
      <c r="R322" s="169"/>
      <c r="S322" s="83"/>
      <c r="T322" s="83"/>
      <c r="U322" s="83"/>
      <c r="V322" s="83"/>
      <c r="W322" s="83"/>
      <c r="X322" s="83"/>
      <c r="Y322" s="83"/>
      <c r="Z322" s="83"/>
      <c r="AA322" s="83"/>
      <c r="AB322" s="83"/>
      <c r="AC322" s="94"/>
      <c r="AD322" s="102">
        <f t="shared" si="8"/>
        <v>0</v>
      </c>
      <c r="AE322" s="105">
        <f t="shared" si="9"/>
        <v>0</v>
      </c>
    </row>
    <row r="323" spans="1:31" x14ac:dyDescent="0.25">
      <c r="A323" s="91">
        <f>'Тулуз-Пьерон'!A331</f>
        <v>0</v>
      </c>
      <c r="B323" s="174">
        <f>'Тулуз-Пьерон'!B331</f>
        <v>0</v>
      </c>
      <c r="C323" s="79">
        <f>'Тулуз-Пьерон'!C331</f>
        <v>0</v>
      </c>
      <c r="D323" s="79">
        <f>'Тулуз-Пьерон'!D331</f>
        <v>0</v>
      </c>
      <c r="E323" s="166" t="str">
        <f>'Тулуз-Пьерон'!E331</f>
        <v xml:space="preserve">0 лет 0 мес. </v>
      </c>
      <c r="F323" s="16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98"/>
      <c r="R323" s="169"/>
      <c r="S323" s="83"/>
      <c r="T323" s="83"/>
      <c r="U323" s="83"/>
      <c r="V323" s="83"/>
      <c r="W323" s="83"/>
      <c r="X323" s="83"/>
      <c r="Y323" s="83"/>
      <c r="Z323" s="83"/>
      <c r="AA323" s="83"/>
      <c r="AB323" s="83"/>
      <c r="AC323" s="94"/>
      <c r="AD323" s="102">
        <f t="shared" si="8"/>
        <v>0</v>
      </c>
      <c r="AE323" s="105">
        <f t="shared" si="9"/>
        <v>0</v>
      </c>
    </row>
    <row r="324" spans="1:31" x14ac:dyDescent="0.25">
      <c r="A324" s="91">
        <f>'Тулуз-Пьерон'!A332</f>
        <v>0</v>
      </c>
      <c r="B324" s="174">
        <f>'Тулуз-Пьерон'!B332</f>
        <v>0</v>
      </c>
      <c r="C324" s="79">
        <f>'Тулуз-Пьерон'!C332</f>
        <v>0</v>
      </c>
      <c r="D324" s="79">
        <f>'Тулуз-Пьерон'!D332</f>
        <v>0</v>
      </c>
      <c r="E324" s="166" t="str">
        <f>'Тулуз-Пьерон'!E332</f>
        <v xml:space="preserve">0 лет 0 мес. </v>
      </c>
      <c r="F324" s="16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98"/>
      <c r="R324" s="169"/>
      <c r="S324" s="83"/>
      <c r="T324" s="83"/>
      <c r="U324" s="83"/>
      <c r="V324" s="83"/>
      <c r="W324" s="83"/>
      <c r="X324" s="83"/>
      <c r="Y324" s="83"/>
      <c r="Z324" s="83"/>
      <c r="AA324" s="83"/>
      <c r="AB324" s="83"/>
      <c r="AC324" s="94"/>
      <c r="AD324" s="102">
        <f t="shared" si="8"/>
        <v>0</v>
      </c>
      <c r="AE324" s="105">
        <f t="shared" si="9"/>
        <v>0</v>
      </c>
    </row>
    <row r="325" spans="1:31" x14ac:dyDescent="0.25">
      <c r="A325" s="91">
        <f>'Тулуз-Пьерон'!A333</f>
        <v>0</v>
      </c>
      <c r="B325" s="174">
        <f>'Тулуз-Пьерон'!B333</f>
        <v>0</v>
      </c>
      <c r="C325" s="79">
        <f>'Тулуз-Пьерон'!C333</f>
        <v>0</v>
      </c>
      <c r="D325" s="79">
        <f>'Тулуз-Пьерон'!D333</f>
        <v>0</v>
      </c>
      <c r="E325" s="166" t="str">
        <f>'Тулуз-Пьерон'!E333</f>
        <v xml:space="preserve">0 лет 0 мес. </v>
      </c>
      <c r="F325" s="16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98"/>
      <c r="R325" s="169"/>
      <c r="S325" s="83"/>
      <c r="T325" s="83"/>
      <c r="U325" s="83"/>
      <c r="V325" s="83"/>
      <c r="W325" s="83"/>
      <c r="X325" s="83"/>
      <c r="Y325" s="83"/>
      <c r="Z325" s="83"/>
      <c r="AA325" s="83"/>
      <c r="AB325" s="83"/>
      <c r="AC325" s="94"/>
      <c r="AD325" s="102">
        <f t="shared" si="8"/>
        <v>0</v>
      </c>
      <c r="AE325" s="105">
        <f t="shared" si="9"/>
        <v>0</v>
      </c>
    </row>
    <row r="326" spans="1:31" x14ac:dyDescent="0.25">
      <c r="A326" s="91">
        <f>'Тулуз-Пьерон'!A334</f>
        <v>0</v>
      </c>
      <c r="B326" s="174">
        <f>'Тулуз-Пьерон'!B334</f>
        <v>0</v>
      </c>
      <c r="C326" s="79">
        <f>'Тулуз-Пьерон'!C334</f>
        <v>0</v>
      </c>
      <c r="D326" s="79">
        <f>'Тулуз-Пьерон'!D334</f>
        <v>0</v>
      </c>
      <c r="E326" s="166" t="str">
        <f>'Тулуз-Пьерон'!E334</f>
        <v xml:space="preserve">0 лет 0 мес. </v>
      </c>
      <c r="F326" s="16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98"/>
      <c r="R326" s="169"/>
      <c r="S326" s="83"/>
      <c r="T326" s="83"/>
      <c r="U326" s="83"/>
      <c r="V326" s="83"/>
      <c r="W326" s="83"/>
      <c r="X326" s="83"/>
      <c r="Y326" s="83"/>
      <c r="Z326" s="83"/>
      <c r="AA326" s="83"/>
      <c r="AB326" s="83"/>
      <c r="AC326" s="94"/>
      <c r="AD326" s="102">
        <f t="shared" si="8"/>
        <v>0</v>
      </c>
      <c r="AE326" s="105">
        <f t="shared" si="9"/>
        <v>0</v>
      </c>
    </row>
    <row r="327" spans="1:31" x14ac:dyDescent="0.25">
      <c r="A327" s="91">
        <f>'Тулуз-Пьерон'!A335</f>
        <v>0</v>
      </c>
      <c r="B327" s="174">
        <f>'Тулуз-Пьерон'!B335</f>
        <v>0</v>
      </c>
      <c r="C327" s="79">
        <f>'Тулуз-Пьерон'!C335</f>
        <v>0</v>
      </c>
      <c r="D327" s="79">
        <f>'Тулуз-Пьерон'!D335</f>
        <v>0</v>
      </c>
      <c r="E327" s="166" t="str">
        <f>'Тулуз-Пьерон'!E335</f>
        <v xml:space="preserve">0 лет 0 мес. </v>
      </c>
      <c r="F327" s="16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98"/>
      <c r="R327" s="169"/>
      <c r="S327" s="83"/>
      <c r="T327" s="83"/>
      <c r="U327" s="83"/>
      <c r="V327" s="83"/>
      <c r="W327" s="83"/>
      <c r="X327" s="83"/>
      <c r="Y327" s="83"/>
      <c r="Z327" s="83"/>
      <c r="AA327" s="83"/>
      <c r="AB327" s="83"/>
      <c r="AC327" s="94"/>
      <c r="AD327" s="102">
        <f t="shared" si="8"/>
        <v>0</v>
      </c>
      <c r="AE327" s="105">
        <f t="shared" si="9"/>
        <v>0</v>
      </c>
    </row>
    <row r="328" spans="1:31" x14ac:dyDescent="0.25">
      <c r="A328" s="91">
        <f>'Тулуз-Пьерон'!A336</f>
        <v>0</v>
      </c>
      <c r="B328" s="174">
        <f>'Тулуз-Пьерон'!B336</f>
        <v>0</v>
      </c>
      <c r="C328" s="79">
        <f>'Тулуз-Пьерон'!C336</f>
        <v>0</v>
      </c>
      <c r="D328" s="79">
        <f>'Тулуз-Пьерон'!D336</f>
        <v>0</v>
      </c>
      <c r="E328" s="166" t="str">
        <f>'Тулуз-Пьерон'!E336</f>
        <v xml:space="preserve">0 лет 0 мес. </v>
      </c>
      <c r="F328" s="16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98"/>
      <c r="R328" s="169"/>
      <c r="S328" s="83"/>
      <c r="T328" s="83"/>
      <c r="U328" s="83"/>
      <c r="V328" s="83"/>
      <c r="W328" s="83"/>
      <c r="X328" s="83"/>
      <c r="Y328" s="83"/>
      <c r="Z328" s="83"/>
      <c r="AA328" s="83"/>
      <c r="AB328" s="83"/>
      <c r="AC328" s="94"/>
      <c r="AD328" s="102">
        <f t="shared" ref="AD328:AD391" si="10">12-SUMPRODUCT(--(F328:Q328&lt;&gt;$F$1:$Q$1))</f>
        <v>0</v>
      </c>
      <c r="AE328" s="105">
        <f t="shared" ref="AE328:AE391" si="11">12-SUMPRODUCT(--(R328:AC328&lt;&gt;$R$1:$AC$1))</f>
        <v>0</v>
      </c>
    </row>
    <row r="329" spans="1:31" x14ac:dyDescent="0.25">
      <c r="A329" s="91">
        <f>'Тулуз-Пьерон'!A337</f>
        <v>0</v>
      </c>
      <c r="B329" s="174">
        <f>'Тулуз-Пьерон'!B337</f>
        <v>0</v>
      </c>
      <c r="C329" s="79">
        <f>'Тулуз-Пьерон'!C337</f>
        <v>0</v>
      </c>
      <c r="D329" s="79">
        <f>'Тулуз-Пьерон'!D337</f>
        <v>0</v>
      </c>
      <c r="E329" s="166" t="str">
        <f>'Тулуз-Пьерон'!E337</f>
        <v xml:space="preserve">0 лет 0 мес. </v>
      </c>
      <c r="F329" s="16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98"/>
      <c r="R329" s="169"/>
      <c r="S329" s="83"/>
      <c r="T329" s="83"/>
      <c r="U329" s="83"/>
      <c r="V329" s="83"/>
      <c r="W329" s="83"/>
      <c r="X329" s="83"/>
      <c r="Y329" s="83"/>
      <c r="Z329" s="83"/>
      <c r="AA329" s="83"/>
      <c r="AB329" s="83"/>
      <c r="AC329" s="94"/>
      <c r="AD329" s="102">
        <f t="shared" si="10"/>
        <v>0</v>
      </c>
      <c r="AE329" s="105">
        <f t="shared" si="11"/>
        <v>0</v>
      </c>
    </row>
    <row r="330" spans="1:31" x14ac:dyDescent="0.25">
      <c r="A330" s="91">
        <f>'Тулуз-Пьерон'!A338</f>
        <v>0</v>
      </c>
      <c r="B330" s="174">
        <f>'Тулуз-Пьерон'!B338</f>
        <v>0</v>
      </c>
      <c r="C330" s="79">
        <f>'Тулуз-Пьерон'!C338</f>
        <v>0</v>
      </c>
      <c r="D330" s="79">
        <f>'Тулуз-Пьерон'!D338</f>
        <v>0</v>
      </c>
      <c r="E330" s="166" t="str">
        <f>'Тулуз-Пьерон'!E338</f>
        <v xml:space="preserve">0 лет 0 мес. </v>
      </c>
      <c r="F330" s="16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98"/>
      <c r="R330" s="169"/>
      <c r="S330" s="83"/>
      <c r="T330" s="83"/>
      <c r="U330" s="83"/>
      <c r="V330" s="83"/>
      <c r="W330" s="83"/>
      <c r="X330" s="83"/>
      <c r="Y330" s="83"/>
      <c r="Z330" s="83"/>
      <c r="AA330" s="83"/>
      <c r="AB330" s="83"/>
      <c r="AC330" s="94"/>
      <c r="AD330" s="102">
        <f t="shared" si="10"/>
        <v>0</v>
      </c>
      <c r="AE330" s="105">
        <f t="shared" si="11"/>
        <v>0</v>
      </c>
    </row>
    <row r="331" spans="1:31" x14ac:dyDescent="0.25">
      <c r="A331" s="91">
        <f>'Тулуз-Пьерон'!A339</f>
        <v>0</v>
      </c>
      <c r="B331" s="174">
        <f>'Тулуз-Пьерон'!B339</f>
        <v>0</v>
      </c>
      <c r="C331" s="79">
        <f>'Тулуз-Пьерон'!C339</f>
        <v>0</v>
      </c>
      <c r="D331" s="79">
        <f>'Тулуз-Пьерон'!D339</f>
        <v>0</v>
      </c>
      <c r="E331" s="166" t="str">
        <f>'Тулуз-Пьерон'!E339</f>
        <v xml:space="preserve">0 лет 0 мес. </v>
      </c>
      <c r="F331" s="16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98"/>
      <c r="R331" s="169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94"/>
      <c r="AD331" s="102">
        <f t="shared" si="10"/>
        <v>0</v>
      </c>
      <c r="AE331" s="105">
        <f t="shared" si="11"/>
        <v>0</v>
      </c>
    </row>
    <row r="332" spans="1:31" x14ac:dyDescent="0.25">
      <c r="A332" s="91">
        <f>'Тулуз-Пьерон'!A340</f>
        <v>0</v>
      </c>
      <c r="B332" s="174">
        <f>'Тулуз-Пьерон'!B340</f>
        <v>0</v>
      </c>
      <c r="C332" s="79">
        <f>'Тулуз-Пьерон'!C340</f>
        <v>0</v>
      </c>
      <c r="D332" s="79">
        <f>'Тулуз-Пьерон'!D340</f>
        <v>0</v>
      </c>
      <c r="E332" s="166" t="str">
        <f>'Тулуз-Пьерон'!E340</f>
        <v xml:space="preserve">0 лет 0 мес. </v>
      </c>
      <c r="F332" s="16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98"/>
      <c r="R332" s="169"/>
      <c r="S332" s="83"/>
      <c r="T332" s="83"/>
      <c r="U332" s="83"/>
      <c r="V332" s="83"/>
      <c r="W332" s="83"/>
      <c r="X332" s="83"/>
      <c r="Y332" s="83"/>
      <c r="Z332" s="83"/>
      <c r="AA332" s="83"/>
      <c r="AB332" s="83"/>
      <c r="AC332" s="94"/>
      <c r="AD332" s="102">
        <f t="shared" si="10"/>
        <v>0</v>
      </c>
      <c r="AE332" s="105">
        <f t="shared" si="11"/>
        <v>0</v>
      </c>
    </row>
    <row r="333" spans="1:31" x14ac:dyDescent="0.25">
      <c r="A333" s="91">
        <f>'Тулуз-Пьерон'!A341</f>
        <v>0</v>
      </c>
      <c r="B333" s="174">
        <f>'Тулуз-Пьерон'!B341</f>
        <v>0</v>
      </c>
      <c r="C333" s="79">
        <f>'Тулуз-Пьерон'!C341</f>
        <v>0</v>
      </c>
      <c r="D333" s="79">
        <f>'Тулуз-Пьерон'!D341</f>
        <v>0</v>
      </c>
      <c r="E333" s="166" t="str">
        <f>'Тулуз-Пьерон'!E341</f>
        <v xml:space="preserve">0 лет 0 мес. </v>
      </c>
      <c r="F333" s="16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98"/>
      <c r="R333" s="169"/>
      <c r="S333" s="83"/>
      <c r="T333" s="83"/>
      <c r="U333" s="83"/>
      <c r="V333" s="83"/>
      <c r="W333" s="83"/>
      <c r="X333" s="83"/>
      <c r="Y333" s="83"/>
      <c r="Z333" s="83"/>
      <c r="AA333" s="83"/>
      <c r="AB333" s="83"/>
      <c r="AC333" s="94"/>
      <c r="AD333" s="102">
        <f t="shared" si="10"/>
        <v>0</v>
      </c>
      <c r="AE333" s="105">
        <f t="shared" si="11"/>
        <v>0</v>
      </c>
    </row>
    <row r="334" spans="1:31" x14ac:dyDescent="0.25">
      <c r="A334" s="91">
        <f>'Тулуз-Пьерон'!A342</f>
        <v>0</v>
      </c>
      <c r="B334" s="174">
        <f>'Тулуз-Пьерон'!B342</f>
        <v>0</v>
      </c>
      <c r="C334" s="79">
        <f>'Тулуз-Пьерон'!C342</f>
        <v>0</v>
      </c>
      <c r="D334" s="79">
        <f>'Тулуз-Пьерон'!D342</f>
        <v>0</v>
      </c>
      <c r="E334" s="166" t="str">
        <f>'Тулуз-Пьерон'!E342</f>
        <v xml:space="preserve">0 лет 0 мес. </v>
      </c>
      <c r="F334" s="16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98"/>
      <c r="R334" s="169"/>
      <c r="S334" s="83"/>
      <c r="T334" s="83"/>
      <c r="U334" s="83"/>
      <c r="V334" s="83"/>
      <c r="W334" s="83"/>
      <c r="X334" s="83"/>
      <c r="Y334" s="83"/>
      <c r="Z334" s="83"/>
      <c r="AA334" s="83"/>
      <c r="AB334" s="83"/>
      <c r="AC334" s="94"/>
      <c r="AD334" s="102">
        <f t="shared" si="10"/>
        <v>0</v>
      </c>
      <c r="AE334" s="105">
        <f t="shared" si="11"/>
        <v>0</v>
      </c>
    </row>
    <row r="335" spans="1:31" x14ac:dyDescent="0.25">
      <c r="A335" s="91">
        <f>'Тулуз-Пьерон'!A343</f>
        <v>0</v>
      </c>
      <c r="B335" s="174">
        <f>'Тулуз-Пьерон'!B343</f>
        <v>0</v>
      </c>
      <c r="C335" s="79">
        <f>'Тулуз-Пьерон'!C343</f>
        <v>0</v>
      </c>
      <c r="D335" s="79">
        <f>'Тулуз-Пьерон'!D343</f>
        <v>0</v>
      </c>
      <c r="E335" s="166" t="str">
        <f>'Тулуз-Пьерон'!E343</f>
        <v xml:space="preserve">0 лет 0 мес. </v>
      </c>
      <c r="F335" s="16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98"/>
      <c r="R335" s="169"/>
      <c r="S335" s="83"/>
      <c r="T335" s="83"/>
      <c r="U335" s="83"/>
      <c r="V335" s="83"/>
      <c r="W335" s="83"/>
      <c r="X335" s="83"/>
      <c r="Y335" s="83"/>
      <c r="Z335" s="83"/>
      <c r="AA335" s="83"/>
      <c r="AB335" s="83"/>
      <c r="AC335" s="94"/>
      <c r="AD335" s="102">
        <f t="shared" si="10"/>
        <v>0</v>
      </c>
      <c r="AE335" s="105">
        <f t="shared" si="11"/>
        <v>0</v>
      </c>
    </row>
    <row r="336" spans="1:31" x14ac:dyDescent="0.25">
      <c r="A336" s="91">
        <f>'Тулуз-Пьерон'!A344</f>
        <v>0</v>
      </c>
      <c r="B336" s="174">
        <f>'Тулуз-Пьерон'!B344</f>
        <v>0</v>
      </c>
      <c r="C336" s="79">
        <f>'Тулуз-Пьерон'!C344</f>
        <v>0</v>
      </c>
      <c r="D336" s="79">
        <f>'Тулуз-Пьерон'!D344</f>
        <v>0</v>
      </c>
      <c r="E336" s="166" t="str">
        <f>'Тулуз-Пьерон'!E344</f>
        <v xml:space="preserve">0 лет 0 мес. </v>
      </c>
      <c r="F336" s="16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98"/>
      <c r="R336" s="169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94"/>
      <c r="AD336" s="102">
        <f t="shared" si="10"/>
        <v>0</v>
      </c>
      <c r="AE336" s="105">
        <f t="shared" si="11"/>
        <v>0</v>
      </c>
    </row>
    <row r="337" spans="1:31" x14ac:dyDescent="0.25">
      <c r="A337" s="91">
        <f>'Тулуз-Пьерон'!A345</f>
        <v>0</v>
      </c>
      <c r="B337" s="174">
        <f>'Тулуз-Пьерон'!B345</f>
        <v>0</v>
      </c>
      <c r="C337" s="79">
        <f>'Тулуз-Пьерон'!C345</f>
        <v>0</v>
      </c>
      <c r="D337" s="79">
        <f>'Тулуз-Пьерон'!D345</f>
        <v>0</v>
      </c>
      <c r="E337" s="166" t="str">
        <f>'Тулуз-Пьерон'!E345</f>
        <v xml:space="preserve">0 лет 0 мес. </v>
      </c>
      <c r="F337" s="16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98"/>
      <c r="R337" s="169"/>
      <c r="S337" s="83"/>
      <c r="T337" s="83"/>
      <c r="U337" s="83"/>
      <c r="V337" s="83"/>
      <c r="W337" s="83"/>
      <c r="X337" s="83"/>
      <c r="Y337" s="83"/>
      <c r="Z337" s="83"/>
      <c r="AA337" s="83"/>
      <c r="AB337" s="83"/>
      <c r="AC337" s="94"/>
      <c r="AD337" s="102">
        <f t="shared" si="10"/>
        <v>0</v>
      </c>
      <c r="AE337" s="105">
        <f t="shared" si="11"/>
        <v>0</v>
      </c>
    </row>
    <row r="338" spans="1:31" x14ac:dyDescent="0.25">
      <c r="A338" s="91">
        <f>'Тулуз-Пьерон'!A346</f>
        <v>0</v>
      </c>
      <c r="B338" s="174">
        <f>'Тулуз-Пьерон'!B346</f>
        <v>0</v>
      </c>
      <c r="C338" s="79">
        <f>'Тулуз-Пьерон'!C346</f>
        <v>0</v>
      </c>
      <c r="D338" s="79">
        <f>'Тулуз-Пьерон'!D346</f>
        <v>0</v>
      </c>
      <c r="E338" s="166" t="str">
        <f>'Тулуз-Пьерон'!E346</f>
        <v xml:space="preserve">0 лет 0 мес. </v>
      </c>
      <c r="F338" s="16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98"/>
      <c r="R338" s="169"/>
      <c r="S338" s="83"/>
      <c r="T338" s="83"/>
      <c r="U338" s="83"/>
      <c r="V338" s="83"/>
      <c r="W338" s="83"/>
      <c r="X338" s="83"/>
      <c r="Y338" s="83"/>
      <c r="Z338" s="83"/>
      <c r="AA338" s="83"/>
      <c r="AB338" s="83"/>
      <c r="AC338" s="94"/>
      <c r="AD338" s="102">
        <f t="shared" si="10"/>
        <v>0</v>
      </c>
      <c r="AE338" s="105">
        <f t="shared" si="11"/>
        <v>0</v>
      </c>
    </row>
    <row r="339" spans="1:31" x14ac:dyDescent="0.25">
      <c r="A339" s="91">
        <f>'Тулуз-Пьерон'!A347</f>
        <v>0</v>
      </c>
      <c r="B339" s="174">
        <f>'Тулуз-Пьерон'!B347</f>
        <v>0</v>
      </c>
      <c r="C339" s="79">
        <f>'Тулуз-Пьерон'!C347</f>
        <v>0</v>
      </c>
      <c r="D339" s="79">
        <f>'Тулуз-Пьерон'!D347</f>
        <v>0</v>
      </c>
      <c r="E339" s="166" t="str">
        <f>'Тулуз-Пьерон'!E347</f>
        <v xml:space="preserve">0 лет 0 мес. </v>
      </c>
      <c r="F339" s="16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98"/>
      <c r="R339" s="169"/>
      <c r="S339" s="83"/>
      <c r="T339" s="83"/>
      <c r="U339" s="83"/>
      <c r="V339" s="83"/>
      <c r="W339" s="83"/>
      <c r="X339" s="83"/>
      <c r="Y339" s="83"/>
      <c r="Z339" s="83"/>
      <c r="AA339" s="83"/>
      <c r="AB339" s="83"/>
      <c r="AC339" s="94"/>
      <c r="AD339" s="102">
        <f t="shared" si="10"/>
        <v>0</v>
      </c>
      <c r="AE339" s="105">
        <f t="shared" si="11"/>
        <v>0</v>
      </c>
    </row>
    <row r="340" spans="1:31" x14ac:dyDescent="0.25">
      <c r="A340" s="91">
        <f>'Тулуз-Пьерон'!A348</f>
        <v>0</v>
      </c>
      <c r="B340" s="174">
        <f>'Тулуз-Пьерон'!B348</f>
        <v>0</v>
      </c>
      <c r="C340" s="79">
        <f>'Тулуз-Пьерон'!C348</f>
        <v>0</v>
      </c>
      <c r="D340" s="79">
        <f>'Тулуз-Пьерон'!D348</f>
        <v>0</v>
      </c>
      <c r="E340" s="166" t="str">
        <f>'Тулуз-Пьерон'!E348</f>
        <v xml:space="preserve">0 лет 0 мес. </v>
      </c>
      <c r="F340" s="16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98"/>
      <c r="R340" s="169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  <c r="AC340" s="94"/>
      <c r="AD340" s="102">
        <f t="shared" si="10"/>
        <v>0</v>
      </c>
      <c r="AE340" s="105">
        <f t="shared" si="11"/>
        <v>0</v>
      </c>
    </row>
    <row r="341" spans="1:31" x14ac:dyDescent="0.25">
      <c r="A341" s="91">
        <f>'Тулуз-Пьерон'!A349</f>
        <v>0</v>
      </c>
      <c r="B341" s="174">
        <f>'Тулуз-Пьерон'!B349</f>
        <v>0</v>
      </c>
      <c r="C341" s="79">
        <f>'Тулуз-Пьерон'!C349</f>
        <v>0</v>
      </c>
      <c r="D341" s="79">
        <f>'Тулуз-Пьерон'!D349</f>
        <v>0</v>
      </c>
      <c r="E341" s="166" t="str">
        <f>'Тулуз-Пьерон'!E349</f>
        <v xml:space="preserve">0 лет 0 мес. </v>
      </c>
      <c r="F341" s="16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98"/>
      <c r="R341" s="169"/>
      <c r="S341" s="83"/>
      <c r="T341" s="83"/>
      <c r="U341" s="83"/>
      <c r="V341" s="83"/>
      <c r="W341" s="83"/>
      <c r="X341" s="83"/>
      <c r="Y341" s="83"/>
      <c r="Z341" s="83"/>
      <c r="AA341" s="83"/>
      <c r="AB341" s="83"/>
      <c r="AC341" s="94"/>
      <c r="AD341" s="102">
        <f t="shared" si="10"/>
        <v>0</v>
      </c>
      <c r="AE341" s="105">
        <f t="shared" si="11"/>
        <v>0</v>
      </c>
    </row>
    <row r="342" spans="1:31" x14ac:dyDescent="0.25">
      <c r="A342" s="91">
        <f>'Тулуз-Пьерон'!A350</f>
        <v>0</v>
      </c>
      <c r="B342" s="174">
        <f>'Тулуз-Пьерон'!B350</f>
        <v>0</v>
      </c>
      <c r="C342" s="79">
        <f>'Тулуз-Пьерон'!C350</f>
        <v>0</v>
      </c>
      <c r="D342" s="79">
        <f>'Тулуз-Пьерон'!D350</f>
        <v>0</v>
      </c>
      <c r="E342" s="166" t="str">
        <f>'Тулуз-Пьерон'!E350</f>
        <v xml:space="preserve">0 лет 0 мес. </v>
      </c>
      <c r="F342" s="16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98"/>
      <c r="R342" s="169"/>
      <c r="S342" s="83"/>
      <c r="T342" s="83"/>
      <c r="U342" s="83"/>
      <c r="V342" s="83"/>
      <c r="W342" s="83"/>
      <c r="X342" s="83"/>
      <c r="Y342" s="83"/>
      <c r="Z342" s="83"/>
      <c r="AA342" s="83"/>
      <c r="AB342" s="83"/>
      <c r="AC342" s="94"/>
      <c r="AD342" s="102">
        <f t="shared" si="10"/>
        <v>0</v>
      </c>
      <c r="AE342" s="105">
        <f t="shared" si="11"/>
        <v>0</v>
      </c>
    </row>
    <row r="343" spans="1:31" x14ac:dyDescent="0.25">
      <c r="A343" s="91">
        <f>'Тулуз-Пьерон'!A351</f>
        <v>0</v>
      </c>
      <c r="B343" s="174">
        <f>'Тулуз-Пьерон'!B351</f>
        <v>0</v>
      </c>
      <c r="C343" s="79">
        <f>'Тулуз-Пьерон'!C351</f>
        <v>0</v>
      </c>
      <c r="D343" s="79">
        <f>'Тулуз-Пьерон'!D351</f>
        <v>0</v>
      </c>
      <c r="E343" s="166" t="str">
        <f>'Тулуз-Пьерон'!E351</f>
        <v xml:space="preserve">0 лет 0 мес. </v>
      </c>
      <c r="F343" s="16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98"/>
      <c r="R343" s="169"/>
      <c r="S343" s="83"/>
      <c r="T343" s="83"/>
      <c r="U343" s="83"/>
      <c r="V343" s="83"/>
      <c r="W343" s="83"/>
      <c r="X343" s="83"/>
      <c r="Y343" s="83"/>
      <c r="Z343" s="83"/>
      <c r="AA343" s="83"/>
      <c r="AB343" s="83"/>
      <c r="AC343" s="94"/>
      <c r="AD343" s="102">
        <f t="shared" si="10"/>
        <v>0</v>
      </c>
      <c r="AE343" s="105">
        <f t="shared" si="11"/>
        <v>0</v>
      </c>
    </row>
    <row r="344" spans="1:31" x14ac:dyDescent="0.25">
      <c r="A344" s="91">
        <f>'Тулуз-Пьерон'!A352</f>
        <v>0</v>
      </c>
      <c r="B344" s="174">
        <f>'Тулуз-Пьерон'!B352</f>
        <v>0</v>
      </c>
      <c r="C344" s="79">
        <f>'Тулуз-Пьерон'!C352</f>
        <v>0</v>
      </c>
      <c r="D344" s="79">
        <f>'Тулуз-Пьерон'!D352</f>
        <v>0</v>
      </c>
      <c r="E344" s="166" t="str">
        <f>'Тулуз-Пьерон'!E352</f>
        <v xml:space="preserve">0 лет 0 мес. </v>
      </c>
      <c r="F344" s="16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98"/>
      <c r="R344" s="169"/>
      <c r="S344" s="83"/>
      <c r="T344" s="83"/>
      <c r="U344" s="83"/>
      <c r="V344" s="83"/>
      <c r="W344" s="83"/>
      <c r="X344" s="83"/>
      <c r="Y344" s="83"/>
      <c r="Z344" s="83"/>
      <c r="AA344" s="83"/>
      <c r="AB344" s="83"/>
      <c r="AC344" s="94"/>
      <c r="AD344" s="102">
        <f t="shared" si="10"/>
        <v>0</v>
      </c>
      <c r="AE344" s="105">
        <f t="shared" si="11"/>
        <v>0</v>
      </c>
    </row>
    <row r="345" spans="1:31" x14ac:dyDescent="0.25">
      <c r="A345" s="91">
        <f>'Тулуз-Пьерон'!A353</f>
        <v>0</v>
      </c>
      <c r="B345" s="174">
        <f>'Тулуз-Пьерон'!B353</f>
        <v>0</v>
      </c>
      <c r="C345" s="79">
        <f>'Тулуз-Пьерон'!C353</f>
        <v>0</v>
      </c>
      <c r="D345" s="79">
        <f>'Тулуз-Пьерон'!D353</f>
        <v>0</v>
      </c>
      <c r="E345" s="166" t="str">
        <f>'Тулуз-Пьерон'!E353</f>
        <v xml:space="preserve">0 лет 0 мес. </v>
      </c>
      <c r="F345" s="16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98"/>
      <c r="R345" s="169"/>
      <c r="S345" s="83"/>
      <c r="T345" s="83"/>
      <c r="U345" s="83"/>
      <c r="V345" s="83"/>
      <c r="W345" s="83"/>
      <c r="X345" s="83"/>
      <c r="Y345" s="83"/>
      <c r="Z345" s="83"/>
      <c r="AA345" s="83"/>
      <c r="AB345" s="83"/>
      <c r="AC345" s="94"/>
      <c r="AD345" s="102">
        <f t="shared" si="10"/>
        <v>0</v>
      </c>
      <c r="AE345" s="105">
        <f t="shared" si="11"/>
        <v>0</v>
      </c>
    </row>
    <row r="346" spans="1:31" x14ac:dyDescent="0.25">
      <c r="A346" s="91">
        <f>'Тулуз-Пьерон'!A354</f>
        <v>0</v>
      </c>
      <c r="B346" s="174">
        <f>'Тулуз-Пьерон'!B354</f>
        <v>0</v>
      </c>
      <c r="C346" s="79">
        <f>'Тулуз-Пьерон'!C354</f>
        <v>0</v>
      </c>
      <c r="D346" s="79">
        <f>'Тулуз-Пьерон'!D354</f>
        <v>0</v>
      </c>
      <c r="E346" s="166" t="str">
        <f>'Тулуз-Пьерон'!E354</f>
        <v xml:space="preserve">0 лет 0 мес. </v>
      </c>
      <c r="F346" s="16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98"/>
      <c r="R346" s="169"/>
      <c r="S346" s="83"/>
      <c r="T346" s="83"/>
      <c r="U346" s="83"/>
      <c r="V346" s="83"/>
      <c r="W346" s="83"/>
      <c r="X346" s="83"/>
      <c r="Y346" s="83"/>
      <c r="Z346" s="83"/>
      <c r="AA346" s="83"/>
      <c r="AB346" s="83"/>
      <c r="AC346" s="94"/>
      <c r="AD346" s="102">
        <f t="shared" si="10"/>
        <v>0</v>
      </c>
      <c r="AE346" s="105">
        <f t="shared" si="11"/>
        <v>0</v>
      </c>
    </row>
    <row r="347" spans="1:31" x14ac:dyDescent="0.25">
      <c r="A347" s="91">
        <f>'Тулуз-Пьерон'!A355</f>
        <v>0</v>
      </c>
      <c r="B347" s="174">
        <f>'Тулуз-Пьерон'!B355</f>
        <v>0</v>
      </c>
      <c r="C347" s="79">
        <f>'Тулуз-Пьерон'!C355</f>
        <v>0</v>
      </c>
      <c r="D347" s="79">
        <f>'Тулуз-Пьерон'!D355</f>
        <v>0</v>
      </c>
      <c r="E347" s="166" t="str">
        <f>'Тулуз-Пьерон'!E355</f>
        <v xml:space="preserve">0 лет 0 мес. </v>
      </c>
      <c r="F347" s="16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98"/>
      <c r="R347" s="169"/>
      <c r="S347" s="83"/>
      <c r="T347" s="83"/>
      <c r="U347" s="83"/>
      <c r="V347" s="83"/>
      <c r="W347" s="83"/>
      <c r="X347" s="83"/>
      <c r="Y347" s="83"/>
      <c r="Z347" s="83"/>
      <c r="AA347" s="83"/>
      <c r="AB347" s="83"/>
      <c r="AC347" s="94"/>
      <c r="AD347" s="102">
        <f t="shared" si="10"/>
        <v>0</v>
      </c>
      <c r="AE347" s="105">
        <f t="shared" si="11"/>
        <v>0</v>
      </c>
    </row>
    <row r="348" spans="1:31" x14ac:dyDescent="0.25">
      <c r="A348" s="91">
        <f>'Тулуз-Пьерон'!A356</f>
        <v>0</v>
      </c>
      <c r="B348" s="174">
        <f>'Тулуз-Пьерон'!B356</f>
        <v>0</v>
      </c>
      <c r="C348" s="79">
        <f>'Тулуз-Пьерон'!C356</f>
        <v>0</v>
      </c>
      <c r="D348" s="79">
        <f>'Тулуз-Пьерон'!D356</f>
        <v>0</v>
      </c>
      <c r="E348" s="166" t="str">
        <f>'Тулуз-Пьерон'!E356</f>
        <v xml:space="preserve">0 лет 0 мес. </v>
      </c>
      <c r="F348" s="16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98"/>
      <c r="R348" s="169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94"/>
      <c r="AD348" s="102">
        <f t="shared" si="10"/>
        <v>0</v>
      </c>
      <c r="AE348" s="105">
        <f t="shared" si="11"/>
        <v>0</v>
      </c>
    </row>
    <row r="349" spans="1:31" x14ac:dyDescent="0.25">
      <c r="A349" s="91">
        <f>'Тулуз-Пьерон'!A357</f>
        <v>0</v>
      </c>
      <c r="B349" s="174">
        <f>'Тулуз-Пьерон'!B357</f>
        <v>0</v>
      </c>
      <c r="C349" s="79">
        <f>'Тулуз-Пьерон'!C357</f>
        <v>0</v>
      </c>
      <c r="D349" s="79">
        <f>'Тулуз-Пьерон'!D357</f>
        <v>0</v>
      </c>
      <c r="E349" s="166" t="str">
        <f>'Тулуз-Пьерон'!E357</f>
        <v xml:space="preserve">0 лет 0 мес. </v>
      </c>
      <c r="F349" s="16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98"/>
      <c r="R349" s="169"/>
      <c r="S349" s="83"/>
      <c r="T349" s="83"/>
      <c r="U349" s="83"/>
      <c r="V349" s="83"/>
      <c r="W349" s="83"/>
      <c r="X349" s="83"/>
      <c r="Y349" s="83"/>
      <c r="Z349" s="83"/>
      <c r="AA349" s="83"/>
      <c r="AB349" s="83"/>
      <c r="AC349" s="94"/>
      <c r="AD349" s="102">
        <f t="shared" si="10"/>
        <v>0</v>
      </c>
      <c r="AE349" s="105">
        <f t="shared" si="11"/>
        <v>0</v>
      </c>
    </row>
    <row r="350" spans="1:31" x14ac:dyDescent="0.25">
      <c r="A350" s="91">
        <f>'Тулуз-Пьерон'!A358</f>
        <v>0</v>
      </c>
      <c r="B350" s="174">
        <f>'Тулуз-Пьерон'!B358</f>
        <v>0</v>
      </c>
      <c r="C350" s="79">
        <f>'Тулуз-Пьерон'!C358</f>
        <v>0</v>
      </c>
      <c r="D350" s="79">
        <f>'Тулуз-Пьерон'!D358</f>
        <v>0</v>
      </c>
      <c r="E350" s="166" t="str">
        <f>'Тулуз-Пьерон'!E358</f>
        <v xml:space="preserve">0 лет 0 мес. </v>
      </c>
      <c r="F350" s="16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98"/>
      <c r="R350" s="169"/>
      <c r="S350" s="83"/>
      <c r="T350" s="83"/>
      <c r="U350" s="83"/>
      <c r="V350" s="83"/>
      <c r="W350" s="83"/>
      <c r="X350" s="83"/>
      <c r="Y350" s="83"/>
      <c r="Z350" s="83"/>
      <c r="AA350" s="83"/>
      <c r="AB350" s="83"/>
      <c r="AC350" s="94"/>
      <c r="AD350" s="102">
        <f t="shared" si="10"/>
        <v>0</v>
      </c>
      <c r="AE350" s="105">
        <f t="shared" si="11"/>
        <v>0</v>
      </c>
    </row>
    <row r="351" spans="1:31" x14ac:dyDescent="0.25">
      <c r="A351" s="91">
        <f>'Тулуз-Пьерон'!A359</f>
        <v>0</v>
      </c>
      <c r="B351" s="174">
        <f>'Тулуз-Пьерон'!B359</f>
        <v>0</v>
      </c>
      <c r="C351" s="79">
        <f>'Тулуз-Пьерон'!C359</f>
        <v>0</v>
      </c>
      <c r="D351" s="79">
        <f>'Тулуз-Пьерон'!D359</f>
        <v>0</v>
      </c>
      <c r="E351" s="166" t="str">
        <f>'Тулуз-Пьерон'!E359</f>
        <v xml:space="preserve">0 лет 0 мес. </v>
      </c>
      <c r="F351" s="16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98"/>
      <c r="R351" s="169"/>
      <c r="S351" s="83"/>
      <c r="T351" s="83"/>
      <c r="U351" s="83"/>
      <c r="V351" s="83"/>
      <c r="W351" s="83"/>
      <c r="X351" s="83"/>
      <c r="Y351" s="83"/>
      <c r="Z351" s="83"/>
      <c r="AA351" s="83"/>
      <c r="AB351" s="83"/>
      <c r="AC351" s="94"/>
      <c r="AD351" s="102">
        <f t="shared" si="10"/>
        <v>0</v>
      </c>
      <c r="AE351" s="105">
        <f t="shared" si="11"/>
        <v>0</v>
      </c>
    </row>
    <row r="352" spans="1:31" x14ac:dyDescent="0.25">
      <c r="A352" s="91">
        <f>'Тулуз-Пьерон'!A360</f>
        <v>0</v>
      </c>
      <c r="B352" s="174">
        <f>'Тулуз-Пьерон'!B360</f>
        <v>0</v>
      </c>
      <c r="C352" s="79">
        <f>'Тулуз-Пьерон'!C360</f>
        <v>0</v>
      </c>
      <c r="D352" s="79">
        <f>'Тулуз-Пьерон'!D360</f>
        <v>0</v>
      </c>
      <c r="E352" s="166" t="str">
        <f>'Тулуз-Пьерон'!E360</f>
        <v xml:space="preserve">0 лет 0 мес. </v>
      </c>
      <c r="F352" s="16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98"/>
      <c r="R352" s="169"/>
      <c r="S352" s="83"/>
      <c r="T352" s="83"/>
      <c r="U352" s="83"/>
      <c r="V352" s="83"/>
      <c r="W352" s="83"/>
      <c r="X352" s="83"/>
      <c r="Y352" s="83"/>
      <c r="Z352" s="83"/>
      <c r="AA352" s="83"/>
      <c r="AB352" s="83"/>
      <c r="AC352" s="94"/>
      <c r="AD352" s="102">
        <f t="shared" si="10"/>
        <v>0</v>
      </c>
      <c r="AE352" s="105">
        <f t="shared" si="11"/>
        <v>0</v>
      </c>
    </row>
    <row r="353" spans="1:31" x14ac:dyDescent="0.25">
      <c r="A353" s="91">
        <f>'Тулуз-Пьерон'!A361</f>
        <v>0</v>
      </c>
      <c r="B353" s="174">
        <f>'Тулуз-Пьерон'!B361</f>
        <v>0</v>
      </c>
      <c r="C353" s="79">
        <f>'Тулуз-Пьерон'!C361</f>
        <v>0</v>
      </c>
      <c r="D353" s="79">
        <f>'Тулуз-Пьерон'!D361</f>
        <v>0</v>
      </c>
      <c r="E353" s="166" t="str">
        <f>'Тулуз-Пьерон'!E361</f>
        <v xml:space="preserve">0 лет 0 мес. </v>
      </c>
      <c r="F353" s="16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98"/>
      <c r="R353" s="169"/>
      <c r="S353" s="83"/>
      <c r="T353" s="83"/>
      <c r="U353" s="83"/>
      <c r="V353" s="83"/>
      <c r="W353" s="83"/>
      <c r="X353" s="83"/>
      <c r="Y353" s="83"/>
      <c r="Z353" s="83"/>
      <c r="AA353" s="83"/>
      <c r="AB353" s="83"/>
      <c r="AC353" s="94"/>
      <c r="AD353" s="102">
        <f t="shared" si="10"/>
        <v>0</v>
      </c>
      <c r="AE353" s="105">
        <f t="shared" si="11"/>
        <v>0</v>
      </c>
    </row>
    <row r="354" spans="1:31" x14ac:dyDescent="0.25">
      <c r="A354" s="91">
        <f>'Тулуз-Пьерон'!A362</f>
        <v>0</v>
      </c>
      <c r="B354" s="174">
        <f>'Тулуз-Пьерон'!B362</f>
        <v>0</v>
      </c>
      <c r="C354" s="79">
        <f>'Тулуз-Пьерон'!C362</f>
        <v>0</v>
      </c>
      <c r="D354" s="79">
        <f>'Тулуз-Пьерон'!D362</f>
        <v>0</v>
      </c>
      <c r="E354" s="166" t="str">
        <f>'Тулуз-Пьерон'!E362</f>
        <v xml:space="preserve">0 лет 0 мес. </v>
      </c>
      <c r="F354" s="16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98"/>
      <c r="R354" s="169"/>
      <c r="S354" s="83"/>
      <c r="T354" s="83"/>
      <c r="U354" s="83"/>
      <c r="V354" s="83"/>
      <c r="W354" s="83"/>
      <c r="X354" s="83"/>
      <c r="Y354" s="83"/>
      <c r="Z354" s="83"/>
      <c r="AA354" s="83"/>
      <c r="AB354" s="83"/>
      <c r="AC354" s="94"/>
      <c r="AD354" s="102">
        <f t="shared" si="10"/>
        <v>0</v>
      </c>
      <c r="AE354" s="105">
        <f t="shared" si="11"/>
        <v>0</v>
      </c>
    </row>
    <row r="355" spans="1:31" x14ac:dyDescent="0.25">
      <c r="A355" s="91">
        <f>'Тулуз-Пьерон'!A363</f>
        <v>0</v>
      </c>
      <c r="B355" s="174">
        <f>'Тулуз-Пьерон'!B363</f>
        <v>0</v>
      </c>
      <c r="C355" s="79">
        <f>'Тулуз-Пьерон'!C363</f>
        <v>0</v>
      </c>
      <c r="D355" s="79">
        <f>'Тулуз-Пьерон'!D363</f>
        <v>0</v>
      </c>
      <c r="E355" s="166" t="str">
        <f>'Тулуз-Пьерон'!E363</f>
        <v xml:space="preserve">0 лет 0 мес. </v>
      </c>
      <c r="F355" s="16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98"/>
      <c r="R355" s="169"/>
      <c r="S355" s="83"/>
      <c r="T355" s="83"/>
      <c r="U355" s="83"/>
      <c r="V355" s="83"/>
      <c r="W355" s="83"/>
      <c r="X355" s="83"/>
      <c r="Y355" s="83"/>
      <c r="Z355" s="83"/>
      <c r="AA355" s="83"/>
      <c r="AB355" s="83"/>
      <c r="AC355" s="94"/>
      <c r="AD355" s="102">
        <f t="shared" si="10"/>
        <v>0</v>
      </c>
      <c r="AE355" s="105">
        <f t="shared" si="11"/>
        <v>0</v>
      </c>
    </row>
    <row r="356" spans="1:31" x14ac:dyDescent="0.25">
      <c r="A356" s="91">
        <f>'Тулуз-Пьерон'!A364</f>
        <v>0</v>
      </c>
      <c r="B356" s="174">
        <f>'Тулуз-Пьерон'!B364</f>
        <v>0</v>
      </c>
      <c r="C356" s="79">
        <f>'Тулуз-Пьерон'!C364</f>
        <v>0</v>
      </c>
      <c r="D356" s="79">
        <f>'Тулуз-Пьерон'!D364</f>
        <v>0</v>
      </c>
      <c r="E356" s="166" t="str">
        <f>'Тулуз-Пьерон'!E364</f>
        <v xml:space="preserve">0 лет 0 мес. </v>
      </c>
      <c r="F356" s="16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98"/>
      <c r="R356" s="169"/>
      <c r="S356" s="83"/>
      <c r="T356" s="83"/>
      <c r="U356" s="83"/>
      <c r="V356" s="83"/>
      <c r="W356" s="83"/>
      <c r="X356" s="83"/>
      <c r="Y356" s="83"/>
      <c r="Z356" s="83"/>
      <c r="AA356" s="83"/>
      <c r="AB356" s="83"/>
      <c r="AC356" s="94"/>
      <c r="AD356" s="102">
        <f t="shared" si="10"/>
        <v>0</v>
      </c>
      <c r="AE356" s="105">
        <f t="shared" si="11"/>
        <v>0</v>
      </c>
    </row>
    <row r="357" spans="1:31" x14ac:dyDescent="0.25">
      <c r="A357" s="91">
        <f>'Тулуз-Пьерон'!A365</f>
        <v>0</v>
      </c>
      <c r="B357" s="174">
        <f>'Тулуз-Пьерон'!B365</f>
        <v>0</v>
      </c>
      <c r="C357" s="79">
        <f>'Тулуз-Пьерон'!C365</f>
        <v>0</v>
      </c>
      <c r="D357" s="79">
        <f>'Тулуз-Пьерон'!D365</f>
        <v>0</v>
      </c>
      <c r="E357" s="166" t="str">
        <f>'Тулуз-Пьерон'!E365</f>
        <v xml:space="preserve">0 лет 0 мес. </v>
      </c>
      <c r="F357" s="16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98"/>
      <c r="R357" s="169"/>
      <c r="S357" s="83"/>
      <c r="T357" s="83"/>
      <c r="U357" s="83"/>
      <c r="V357" s="83"/>
      <c r="W357" s="83"/>
      <c r="X357" s="83"/>
      <c r="Y357" s="83"/>
      <c r="Z357" s="83"/>
      <c r="AA357" s="83"/>
      <c r="AB357" s="83"/>
      <c r="AC357" s="94"/>
      <c r="AD357" s="102">
        <f t="shared" si="10"/>
        <v>0</v>
      </c>
      <c r="AE357" s="105">
        <f t="shared" si="11"/>
        <v>0</v>
      </c>
    </row>
    <row r="358" spans="1:31" x14ac:dyDescent="0.25">
      <c r="A358" s="91">
        <f>'Тулуз-Пьерон'!A366</f>
        <v>0</v>
      </c>
      <c r="B358" s="174">
        <f>'Тулуз-Пьерон'!B366</f>
        <v>0</v>
      </c>
      <c r="C358" s="79">
        <f>'Тулуз-Пьерон'!C366</f>
        <v>0</v>
      </c>
      <c r="D358" s="79">
        <f>'Тулуз-Пьерон'!D366</f>
        <v>0</v>
      </c>
      <c r="E358" s="166" t="str">
        <f>'Тулуз-Пьерон'!E366</f>
        <v xml:space="preserve">0 лет 0 мес. </v>
      </c>
      <c r="F358" s="16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98"/>
      <c r="R358" s="169"/>
      <c r="S358" s="83"/>
      <c r="T358" s="83"/>
      <c r="U358" s="83"/>
      <c r="V358" s="83"/>
      <c r="W358" s="83"/>
      <c r="X358" s="83"/>
      <c r="Y358" s="83"/>
      <c r="Z358" s="83"/>
      <c r="AA358" s="83"/>
      <c r="AB358" s="83"/>
      <c r="AC358" s="94"/>
      <c r="AD358" s="102">
        <f t="shared" si="10"/>
        <v>0</v>
      </c>
      <c r="AE358" s="105">
        <f t="shared" si="11"/>
        <v>0</v>
      </c>
    </row>
    <row r="359" spans="1:31" x14ac:dyDescent="0.25">
      <c r="A359" s="91">
        <f>'Тулуз-Пьерон'!A367</f>
        <v>0</v>
      </c>
      <c r="B359" s="174">
        <f>'Тулуз-Пьерон'!B367</f>
        <v>0</v>
      </c>
      <c r="C359" s="79">
        <f>'Тулуз-Пьерон'!C367</f>
        <v>0</v>
      </c>
      <c r="D359" s="79">
        <f>'Тулуз-Пьерон'!D367</f>
        <v>0</v>
      </c>
      <c r="E359" s="166" t="str">
        <f>'Тулуз-Пьерон'!E367</f>
        <v xml:space="preserve">0 лет 0 мес. </v>
      </c>
      <c r="F359" s="16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98"/>
      <c r="R359" s="169"/>
      <c r="S359" s="83"/>
      <c r="T359" s="83"/>
      <c r="U359" s="83"/>
      <c r="V359" s="83"/>
      <c r="W359" s="83"/>
      <c r="X359" s="83"/>
      <c r="Y359" s="83"/>
      <c r="Z359" s="83"/>
      <c r="AA359" s="83"/>
      <c r="AB359" s="83"/>
      <c r="AC359" s="94"/>
      <c r="AD359" s="102">
        <f t="shared" si="10"/>
        <v>0</v>
      </c>
      <c r="AE359" s="105">
        <f t="shared" si="11"/>
        <v>0</v>
      </c>
    </row>
    <row r="360" spans="1:31" x14ac:dyDescent="0.25">
      <c r="A360" s="91">
        <f>'Тулуз-Пьерон'!A368</f>
        <v>0</v>
      </c>
      <c r="B360" s="174">
        <f>'Тулуз-Пьерон'!B368</f>
        <v>0</v>
      </c>
      <c r="C360" s="79">
        <f>'Тулуз-Пьерон'!C368</f>
        <v>0</v>
      </c>
      <c r="D360" s="79">
        <f>'Тулуз-Пьерон'!D368</f>
        <v>0</v>
      </c>
      <c r="E360" s="166" t="str">
        <f>'Тулуз-Пьерон'!E368</f>
        <v xml:space="preserve">0 лет 0 мес. </v>
      </c>
      <c r="F360" s="16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98"/>
      <c r="R360" s="169"/>
      <c r="S360" s="83"/>
      <c r="T360" s="83"/>
      <c r="U360" s="83"/>
      <c r="V360" s="83"/>
      <c r="W360" s="83"/>
      <c r="X360" s="83"/>
      <c r="Y360" s="83"/>
      <c r="Z360" s="83"/>
      <c r="AA360" s="83"/>
      <c r="AB360" s="83"/>
      <c r="AC360" s="94"/>
      <c r="AD360" s="102">
        <f t="shared" si="10"/>
        <v>0</v>
      </c>
      <c r="AE360" s="105">
        <f t="shared" si="11"/>
        <v>0</v>
      </c>
    </row>
    <row r="361" spans="1:31" x14ac:dyDescent="0.25">
      <c r="A361" s="91">
        <f>'Тулуз-Пьерон'!A369</f>
        <v>0</v>
      </c>
      <c r="B361" s="174">
        <f>'Тулуз-Пьерон'!B369</f>
        <v>0</v>
      </c>
      <c r="C361" s="79">
        <f>'Тулуз-Пьерон'!C369</f>
        <v>0</v>
      </c>
      <c r="D361" s="79">
        <f>'Тулуз-Пьерон'!D369</f>
        <v>0</v>
      </c>
      <c r="E361" s="166" t="str">
        <f>'Тулуз-Пьерон'!E369</f>
        <v xml:space="preserve">0 лет 0 мес. </v>
      </c>
      <c r="F361" s="16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98"/>
      <c r="R361" s="169"/>
      <c r="S361" s="83"/>
      <c r="T361" s="83"/>
      <c r="U361" s="83"/>
      <c r="V361" s="83"/>
      <c r="W361" s="83"/>
      <c r="X361" s="83"/>
      <c r="Y361" s="83"/>
      <c r="Z361" s="83"/>
      <c r="AA361" s="83"/>
      <c r="AB361" s="83"/>
      <c r="AC361" s="94"/>
      <c r="AD361" s="102">
        <f t="shared" si="10"/>
        <v>0</v>
      </c>
      <c r="AE361" s="105">
        <f t="shared" si="11"/>
        <v>0</v>
      </c>
    </row>
    <row r="362" spans="1:31" x14ac:dyDescent="0.25">
      <c r="A362" s="91">
        <f>'Тулуз-Пьерон'!A370</f>
        <v>0</v>
      </c>
      <c r="B362" s="174">
        <f>'Тулуз-Пьерон'!B370</f>
        <v>0</v>
      </c>
      <c r="C362" s="79">
        <f>'Тулуз-Пьерон'!C370</f>
        <v>0</v>
      </c>
      <c r="D362" s="79">
        <f>'Тулуз-Пьерон'!D370</f>
        <v>0</v>
      </c>
      <c r="E362" s="166" t="str">
        <f>'Тулуз-Пьерон'!E370</f>
        <v xml:space="preserve">0 лет 0 мес. </v>
      </c>
      <c r="F362" s="16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98"/>
      <c r="R362" s="169"/>
      <c r="S362" s="83"/>
      <c r="T362" s="83"/>
      <c r="U362" s="83"/>
      <c r="V362" s="83"/>
      <c r="W362" s="83"/>
      <c r="X362" s="83"/>
      <c r="Y362" s="83"/>
      <c r="Z362" s="83"/>
      <c r="AA362" s="83"/>
      <c r="AB362" s="83"/>
      <c r="AC362" s="94"/>
      <c r="AD362" s="102">
        <f t="shared" si="10"/>
        <v>0</v>
      </c>
      <c r="AE362" s="105">
        <f t="shared" si="11"/>
        <v>0</v>
      </c>
    </row>
    <row r="363" spans="1:31" x14ac:dyDescent="0.25">
      <c r="A363" s="91">
        <f>'Тулуз-Пьерон'!A371</f>
        <v>0</v>
      </c>
      <c r="B363" s="174">
        <f>'Тулуз-Пьерон'!B371</f>
        <v>0</v>
      </c>
      <c r="C363" s="79">
        <f>'Тулуз-Пьерон'!C371</f>
        <v>0</v>
      </c>
      <c r="D363" s="79">
        <f>'Тулуз-Пьерон'!D371</f>
        <v>0</v>
      </c>
      <c r="E363" s="166" t="str">
        <f>'Тулуз-Пьерон'!E371</f>
        <v xml:space="preserve">0 лет 0 мес. </v>
      </c>
      <c r="F363" s="16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98"/>
      <c r="R363" s="169"/>
      <c r="S363" s="83"/>
      <c r="T363" s="83"/>
      <c r="U363" s="83"/>
      <c r="V363" s="83"/>
      <c r="W363" s="83"/>
      <c r="X363" s="83"/>
      <c r="Y363" s="83"/>
      <c r="Z363" s="83"/>
      <c r="AA363" s="83"/>
      <c r="AB363" s="83"/>
      <c r="AC363" s="94"/>
      <c r="AD363" s="102">
        <f t="shared" si="10"/>
        <v>0</v>
      </c>
      <c r="AE363" s="105">
        <f t="shared" si="11"/>
        <v>0</v>
      </c>
    </row>
    <row r="364" spans="1:31" x14ac:dyDescent="0.25">
      <c r="A364" s="91">
        <f>'Тулуз-Пьерон'!A372</f>
        <v>0</v>
      </c>
      <c r="B364" s="174">
        <f>'Тулуз-Пьерон'!B372</f>
        <v>0</v>
      </c>
      <c r="C364" s="79">
        <f>'Тулуз-Пьерон'!C372</f>
        <v>0</v>
      </c>
      <c r="D364" s="79">
        <f>'Тулуз-Пьерон'!D372</f>
        <v>0</v>
      </c>
      <c r="E364" s="166" t="str">
        <f>'Тулуз-Пьерон'!E372</f>
        <v xml:space="preserve">0 лет 0 мес. </v>
      </c>
      <c r="F364" s="16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98"/>
      <c r="R364" s="169"/>
      <c r="S364" s="83"/>
      <c r="T364" s="83"/>
      <c r="U364" s="83"/>
      <c r="V364" s="83"/>
      <c r="W364" s="83"/>
      <c r="X364" s="83"/>
      <c r="Y364" s="83"/>
      <c r="Z364" s="83"/>
      <c r="AA364" s="83"/>
      <c r="AB364" s="83"/>
      <c r="AC364" s="94"/>
      <c r="AD364" s="102">
        <f t="shared" si="10"/>
        <v>0</v>
      </c>
      <c r="AE364" s="105">
        <f t="shared" si="11"/>
        <v>0</v>
      </c>
    </row>
    <row r="365" spans="1:31" x14ac:dyDescent="0.25">
      <c r="A365" s="91">
        <f>'Тулуз-Пьерон'!A373</f>
        <v>0</v>
      </c>
      <c r="B365" s="174">
        <f>'Тулуз-Пьерон'!B373</f>
        <v>0</v>
      </c>
      <c r="C365" s="79">
        <f>'Тулуз-Пьерон'!C373</f>
        <v>0</v>
      </c>
      <c r="D365" s="79">
        <f>'Тулуз-Пьерон'!D373</f>
        <v>0</v>
      </c>
      <c r="E365" s="166" t="str">
        <f>'Тулуз-Пьерон'!E373</f>
        <v xml:space="preserve">0 лет 0 мес. </v>
      </c>
      <c r="F365" s="16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98"/>
      <c r="R365" s="169"/>
      <c r="S365" s="83"/>
      <c r="T365" s="83"/>
      <c r="U365" s="83"/>
      <c r="V365" s="83"/>
      <c r="W365" s="83"/>
      <c r="X365" s="83"/>
      <c r="Y365" s="83"/>
      <c r="Z365" s="83"/>
      <c r="AA365" s="83"/>
      <c r="AB365" s="83"/>
      <c r="AC365" s="94"/>
      <c r="AD365" s="102">
        <f t="shared" si="10"/>
        <v>0</v>
      </c>
      <c r="AE365" s="105">
        <f t="shared" si="11"/>
        <v>0</v>
      </c>
    </row>
    <row r="366" spans="1:31" x14ac:dyDescent="0.25">
      <c r="A366" s="91">
        <f>'Тулуз-Пьерон'!A374</f>
        <v>0</v>
      </c>
      <c r="B366" s="174">
        <f>'Тулуз-Пьерон'!B374</f>
        <v>0</v>
      </c>
      <c r="C366" s="79">
        <f>'Тулуз-Пьерон'!C374</f>
        <v>0</v>
      </c>
      <c r="D366" s="79">
        <f>'Тулуз-Пьерон'!D374</f>
        <v>0</v>
      </c>
      <c r="E366" s="166" t="str">
        <f>'Тулуз-Пьерон'!E374</f>
        <v xml:space="preserve">0 лет 0 мес. </v>
      </c>
      <c r="F366" s="16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98"/>
      <c r="R366" s="169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94"/>
      <c r="AD366" s="102">
        <f t="shared" si="10"/>
        <v>0</v>
      </c>
      <c r="AE366" s="105">
        <f t="shared" si="11"/>
        <v>0</v>
      </c>
    </row>
    <row r="367" spans="1:31" x14ac:dyDescent="0.25">
      <c r="A367" s="91">
        <f>'Тулуз-Пьерон'!A375</f>
        <v>0</v>
      </c>
      <c r="B367" s="174">
        <f>'Тулуз-Пьерон'!B375</f>
        <v>0</v>
      </c>
      <c r="C367" s="79">
        <f>'Тулуз-Пьерон'!C375</f>
        <v>0</v>
      </c>
      <c r="D367" s="79">
        <f>'Тулуз-Пьерон'!D375</f>
        <v>0</v>
      </c>
      <c r="E367" s="166" t="str">
        <f>'Тулуз-Пьерон'!E375</f>
        <v xml:space="preserve">0 лет 0 мес. </v>
      </c>
      <c r="F367" s="16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98"/>
      <c r="R367" s="169"/>
      <c r="S367" s="83"/>
      <c r="T367" s="83"/>
      <c r="U367" s="83"/>
      <c r="V367" s="83"/>
      <c r="W367" s="83"/>
      <c r="X367" s="83"/>
      <c r="Y367" s="83"/>
      <c r="Z367" s="83"/>
      <c r="AA367" s="83"/>
      <c r="AB367" s="83"/>
      <c r="AC367" s="94"/>
      <c r="AD367" s="102">
        <f t="shared" si="10"/>
        <v>0</v>
      </c>
      <c r="AE367" s="105">
        <f t="shared" si="11"/>
        <v>0</v>
      </c>
    </row>
    <row r="368" spans="1:31" x14ac:dyDescent="0.25">
      <c r="A368" s="91">
        <f>'Тулуз-Пьерон'!A376</f>
        <v>0</v>
      </c>
      <c r="B368" s="174">
        <f>'Тулуз-Пьерон'!B376</f>
        <v>0</v>
      </c>
      <c r="C368" s="79">
        <f>'Тулуз-Пьерон'!C376</f>
        <v>0</v>
      </c>
      <c r="D368" s="79">
        <f>'Тулуз-Пьерон'!D376</f>
        <v>0</v>
      </c>
      <c r="E368" s="166" t="str">
        <f>'Тулуз-Пьерон'!E376</f>
        <v xml:space="preserve">0 лет 0 мес. </v>
      </c>
      <c r="F368" s="16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98"/>
      <c r="R368" s="169"/>
      <c r="S368" s="83"/>
      <c r="T368" s="83"/>
      <c r="U368" s="83"/>
      <c r="V368" s="83"/>
      <c r="W368" s="83"/>
      <c r="X368" s="83"/>
      <c r="Y368" s="83"/>
      <c r="Z368" s="83"/>
      <c r="AA368" s="83"/>
      <c r="AB368" s="83"/>
      <c r="AC368" s="94"/>
      <c r="AD368" s="102">
        <f t="shared" si="10"/>
        <v>0</v>
      </c>
      <c r="AE368" s="105">
        <f t="shared" si="11"/>
        <v>0</v>
      </c>
    </row>
    <row r="369" spans="1:31" x14ac:dyDescent="0.25">
      <c r="A369" s="91">
        <f>'Тулуз-Пьерон'!A377</f>
        <v>0</v>
      </c>
      <c r="B369" s="174">
        <f>'Тулуз-Пьерон'!B377</f>
        <v>0</v>
      </c>
      <c r="C369" s="79">
        <f>'Тулуз-Пьерон'!C377</f>
        <v>0</v>
      </c>
      <c r="D369" s="79">
        <f>'Тулуз-Пьерон'!D377</f>
        <v>0</v>
      </c>
      <c r="E369" s="166" t="str">
        <f>'Тулуз-Пьерон'!E377</f>
        <v xml:space="preserve">0 лет 0 мес. </v>
      </c>
      <c r="F369" s="16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98"/>
      <c r="R369" s="169"/>
      <c r="S369" s="83"/>
      <c r="T369" s="83"/>
      <c r="U369" s="83"/>
      <c r="V369" s="83"/>
      <c r="W369" s="83"/>
      <c r="X369" s="83"/>
      <c r="Y369" s="83"/>
      <c r="Z369" s="83"/>
      <c r="AA369" s="83"/>
      <c r="AB369" s="83"/>
      <c r="AC369" s="94"/>
      <c r="AD369" s="102">
        <f t="shared" si="10"/>
        <v>0</v>
      </c>
      <c r="AE369" s="105">
        <f t="shared" si="11"/>
        <v>0</v>
      </c>
    </row>
    <row r="370" spans="1:31" x14ac:dyDescent="0.25">
      <c r="A370" s="91">
        <f>'Тулуз-Пьерон'!A378</f>
        <v>0</v>
      </c>
      <c r="B370" s="174">
        <f>'Тулуз-Пьерон'!B378</f>
        <v>0</v>
      </c>
      <c r="C370" s="79">
        <f>'Тулуз-Пьерон'!C378</f>
        <v>0</v>
      </c>
      <c r="D370" s="79">
        <f>'Тулуз-Пьерон'!D378</f>
        <v>0</v>
      </c>
      <c r="E370" s="166" t="str">
        <f>'Тулуз-Пьерон'!E378</f>
        <v xml:space="preserve">0 лет 0 мес. </v>
      </c>
      <c r="F370" s="16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98"/>
      <c r="R370" s="169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94"/>
      <c r="AD370" s="102">
        <f t="shared" si="10"/>
        <v>0</v>
      </c>
      <c r="AE370" s="105">
        <f t="shared" si="11"/>
        <v>0</v>
      </c>
    </row>
    <row r="371" spans="1:31" x14ac:dyDescent="0.25">
      <c r="A371" s="91">
        <f>'Тулуз-Пьерон'!A379</f>
        <v>0</v>
      </c>
      <c r="B371" s="174">
        <f>'Тулуз-Пьерон'!B379</f>
        <v>0</v>
      </c>
      <c r="C371" s="79">
        <f>'Тулуз-Пьерон'!C379</f>
        <v>0</v>
      </c>
      <c r="D371" s="79">
        <f>'Тулуз-Пьерон'!D379</f>
        <v>0</v>
      </c>
      <c r="E371" s="166" t="str">
        <f>'Тулуз-Пьерон'!E379</f>
        <v xml:space="preserve">0 лет 0 мес. </v>
      </c>
      <c r="F371" s="16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98"/>
      <c r="R371" s="169"/>
      <c r="S371" s="83"/>
      <c r="T371" s="83"/>
      <c r="U371" s="83"/>
      <c r="V371" s="83"/>
      <c r="W371" s="83"/>
      <c r="X371" s="83"/>
      <c r="Y371" s="83"/>
      <c r="Z371" s="83"/>
      <c r="AA371" s="83"/>
      <c r="AB371" s="83"/>
      <c r="AC371" s="94"/>
      <c r="AD371" s="102">
        <f t="shared" si="10"/>
        <v>0</v>
      </c>
      <c r="AE371" s="105">
        <f t="shared" si="11"/>
        <v>0</v>
      </c>
    </row>
    <row r="372" spans="1:31" x14ac:dyDescent="0.25">
      <c r="A372" s="91">
        <f>'Тулуз-Пьерон'!A380</f>
        <v>0</v>
      </c>
      <c r="B372" s="174">
        <f>'Тулуз-Пьерон'!B380</f>
        <v>0</v>
      </c>
      <c r="C372" s="79">
        <f>'Тулуз-Пьерон'!C380</f>
        <v>0</v>
      </c>
      <c r="D372" s="79">
        <f>'Тулуз-Пьерон'!D380</f>
        <v>0</v>
      </c>
      <c r="E372" s="166" t="str">
        <f>'Тулуз-Пьерон'!E380</f>
        <v xml:space="preserve">0 лет 0 мес. </v>
      </c>
      <c r="F372" s="16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98"/>
      <c r="R372" s="169"/>
      <c r="S372" s="83"/>
      <c r="T372" s="83"/>
      <c r="U372" s="83"/>
      <c r="V372" s="83"/>
      <c r="W372" s="83"/>
      <c r="X372" s="83"/>
      <c r="Y372" s="83"/>
      <c r="Z372" s="83"/>
      <c r="AA372" s="83"/>
      <c r="AB372" s="83"/>
      <c r="AC372" s="94"/>
      <c r="AD372" s="102">
        <f t="shared" si="10"/>
        <v>0</v>
      </c>
      <c r="AE372" s="105">
        <f t="shared" si="11"/>
        <v>0</v>
      </c>
    </row>
    <row r="373" spans="1:31" x14ac:dyDescent="0.25">
      <c r="A373" s="91">
        <f>'Тулуз-Пьерон'!A381</f>
        <v>0</v>
      </c>
      <c r="B373" s="174">
        <f>'Тулуз-Пьерон'!B381</f>
        <v>0</v>
      </c>
      <c r="C373" s="79">
        <f>'Тулуз-Пьерон'!C381</f>
        <v>0</v>
      </c>
      <c r="D373" s="79">
        <f>'Тулуз-Пьерон'!D381</f>
        <v>0</v>
      </c>
      <c r="E373" s="166" t="str">
        <f>'Тулуз-Пьерон'!E381</f>
        <v xml:space="preserve">0 лет 0 мес. </v>
      </c>
      <c r="F373" s="16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98"/>
      <c r="R373" s="169"/>
      <c r="S373" s="83"/>
      <c r="T373" s="83"/>
      <c r="U373" s="83"/>
      <c r="V373" s="83"/>
      <c r="W373" s="83"/>
      <c r="X373" s="83"/>
      <c r="Y373" s="83"/>
      <c r="Z373" s="83"/>
      <c r="AA373" s="83"/>
      <c r="AB373" s="83"/>
      <c r="AC373" s="94"/>
      <c r="AD373" s="102">
        <f t="shared" si="10"/>
        <v>0</v>
      </c>
      <c r="AE373" s="105">
        <f t="shared" si="11"/>
        <v>0</v>
      </c>
    </row>
    <row r="374" spans="1:31" x14ac:dyDescent="0.25">
      <c r="A374" s="91">
        <f>'Тулуз-Пьерон'!A382</f>
        <v>0</v>
      </c>
      <c r="B374" s="174">
        <f>'Тулуз-Пьерон'!B382</f>
        <v>0</v>
      </c>
      <c r="C374" s="79">
        <f>'Тулуз-Пьерон'!C382</f>
        <v>0</v>
      </c>
      <c r="D374" s="79">
        <f>'Тулуз-Пьерон'!D382</f>
        <v>0</v>
      </c>
      <c r="E374" s="166" t="str">
        <f>'Тулуз-Пьерон'!E382</f>
        <v xml:space="preserve">0 лет 0 мес. </v>
      </c>
      <c r="F374" s="16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98"/>
      <c r="R374" s="169"/>
      <c r="S374" s="83"/>
      <c r="T374" s="83"/>
      <c r="U374" s="83"/>
      <c r="V374" s="83"/>
      <c r="W374" s="83"/>
      <c r="X374" s="83"/>
      <c r="Y374" s="83"/>
      <c r="Z374" s="83"/>
      <c r="AA374" s="83"/>
      <c r="AB374" s="83"/>
      <c r="AC374" s="94"/>
      <c r="AD374" s="102">
        <f t="shared" si="10"/>
        <v>0</v>
      </c>
      <c r="AE374" s="105">
        <f t="shared" si="11"/>
        <v>0</v>
      </c>
    </row>
    <row r="375" spans="1:31" x14ac:dyDescent="0.25">
      <c r="A375" s="91">
        <f>'Тулуз-Пьерон'!A383</f>
        <v>0</v>
      </c>
      <c r="B375" s="174">
        <f>'Тулуз-Пьерон'!B383</f>
        <v>0</v>
      </c>
      <c r="C375" s="79">
        <f>'Тулуз-Пьерон'!C383</f>
        <v>0</v>
      </c>
      <c r="D375" s="79">
        <f>'Тулуз-Пьерон'!D383</f>
        <v>0</v>
      </c>
      <c r="E375" s="166" t="str">
        <f>'Тулуз-Пьерон'!E383</f>
        <v xml:space="preserve">0 лет 0 мес. </v>
      </c>
      <c r="F375" s="16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98"/>
      <c r="R375" s="169"/>
      <c r="S375" s="83"/>
      <c r="T375" s="83"/>
      <c r="U375" s="83"/>
      <c r="V375" s="83"/>
      <c r="W375" s="83"/>
      <c r="X375" s="83"/>
      <c r="Y375" s="83"/>
      <c r="Z375" s="83"/>
      <c r="AA375" s="83"/>
      <c r="AB375" s="83"/>
      <c r="AC375" s="94"/>
      <c r="AD375" s="102">
        <f t="shared" si="10"/>
        <v>0</v>
      </c>
      <c r="AE375" s="105">
        <f t="shared" si="11"/>
        <v>0</v>
      </c>
    </row>
    <row r="376" spans="1:31" x14ac:dyDescent="0.25">
      <c r="A376" s="91">
        <f>'Тулуз-Пьерон'!A384</f>
        <v>0</v>
      </c>
      <c r="B376" s="174">
        <f>'Тулуз-Пьерон'!B384</f>
        <v>0</v>
      </c>
      <c r="C376" s="79">
        <f>'Тулуз-Пьерон'!C384</f>
        <v>0</v>
      </c>
      <c r="D376" s="79">
        <f>'Тулуз-Пьерон'!D384</f>
        <v>0</v>
      </c>
      <c r="E376" s="166" t="str">
        <f>'Тулуз-Пьерон'!E384</f>
        <v xml:space="preserve">0 лет 0 мес. </v>
      </c>
      <c r="F376" s="16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98"/>
      <c r="R376" s="169"/>
      <c r="S376" s="83"/>
      <c r="T376" s="83"/>
      <c r="U376" s="83"/>
      <c r="V376" s="83"/>
      <c r="W376" s="83"/>
      <c r="X376" s="83"/>
      <c r="Y376" s="83"/>
      <c r="Z376" s="83"/>
      <c r="AA376" s="83"/>
      <c r="AB376" s="83"/>
      <c r="AC376" s="94"/>
      <c r="AD376" s="102">
        <f t="shared" si="10"/>
        <v>0</v>
      </c>
      <c r="AE376" s="105">
        <f t="shared" si="11"/>
        <v>0</v>
      </c>
    </row>
    <row r="377" spans="1:31" x14ac:dyDescent="0.25">
      <c r="A377" s="91">
        <f>'Тулуз-Пьерон'!A385</f>
        <v>0</v>
      </c>
      <c r="B377" s="174">
        <f>'Тулуз-Пьерон'!B385</f>
        <v>0</v>
      </c>
      <c r="C377" s="79">
        <f>'Тулуз-Пьерон'!C385</f>
        <v>0</v>
      </c>
      <c r="D377" s="79">
        <f>'Тулуз-Пьерон'!D385</f>
        <v>0</v>
      </c>
      <c r="E377" s="166" t="str">
        <f>'Тулуз-Пьерон'!E385</f>
        <v xml:space="preserve">0 лет 0 мес. </v>
      </c>
      <c r="F377" s="16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98"/>
      <c r="R377" s="169"/>
      <c r="S377" s="83"/>
      <c r="T377" s="83"/>
      <c r="U377" s="83"/>
      <c r="V377" s="83"/>
      <c r="W377" s="83"/>
      <c r="X377" s="83"/>
      <c r="Y377" s="83"/>
      <c r="Z377" s="83"/>
      <c r="AA377" s="83"/>
      <c r="AB377" s="83"/>
      <c r="AC377" s="94"/>
      <c r="AD377" s="102">
        <f t="shared" si="10"/>
        <v>0</v>
      </c>
      <c r="AE377" s="105">
        <f t="shared" si="11"/>
        <v>0</v>
      </c>
    </row>
    <row r="378" spans="1:31" x14ac:dyDescent="0.25">
      <c r="A378" s="91">
        <f>'Тулуз-Пьерон'!A386</f>
        <v>0</v>
      </c>
      <c r="B378" s="174">
        <f>'Тулуз-Пьерон'!B386</f>
        <v>0</v>
      </c>
      <c r="C378" s="79">
        <f>'Тулуз-Пьерон'!C386</f>
        <v>0</v>
      </c>
      <c r="D378" s="79">
        <f>'Тулуз-Пьерон'!D386</f>
        <v>0</v>
      </c>
      <c r="E378" s="166" t="str">
        <f>'Тулуз-Пьерон'!E386</f>
        <v xml:space="preserve">0 лет 0 мес. </v>
      </c>
      <c r="F378" s="16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98"/>
      <c r="R378" s="169"/>
      <c r="S378" s="83"/>
      <c r="T378" s="83"/>
      <c r="U378" s="83"/>
      <c r="V378" s="83"/>
      <c r="W378" s="83"/>
      <c r="X378" s="83"/>
      <c r="Y378" s="83"/>
      <c r="Z378" s="83"/>
      <c r="AA378" s="83"/>
      <c r="AB378" s="83"/>
      <c r="AC378" s="94"/>
      <c r="AD378" s="102">
        <f t="shared" si="10"/>
        <v>0</v>
      </c>
      <c r="AE378" s="105">
        <f t="shared" si="11"/>
        <v>0</v>
      </c>
    </row>
    <row r="379" spans="1:31" x14ac:dyDescent="0.25">
      <c r="A379" s="91">
        <f>'Тулуз-Пьерон'!A387</f>
        <v>0</v>
      </c>
      <c r="B379" s="174">
        <f>'Тулуз-Пьерон'!B387</f>
        <v>0</v>
      </c>
      <c r="C379" s="79">
        <f>'Тулуз-Пьерон'!C387</f>
        <v>0</v>
      </c>
      <c r="D379" s="79">
        <f>'Тулуз-Пьерон'!D387</f>
        <v>0</v>
      </c>
      <c r="E379" s="166" t="str">
        <f>'Тулуз-Пьерон'!E387</f>
        <v xml:space="preserve">0 лет 0 мес. </v>
      </c>
      <c r="F379" s="16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98"/>
      <c r="R379" s="169"/>
      <c r="S379" s="83"/>
      <c r="T379" s="83"/>
      <c r="U379" s="83"/>
      <c r="V379" s="83"/>
      <c r="W379" s="83"/>
      <c r="X379" s="83"/>
      <c r="Y379" s="83"/>
      <c r="Z379" s="83"/>
      <c r="AA379" s="83"/>
      <c r="AB379" s="83"/>
      <c r="AC379" s="94"/>
      <c r="AD379" s="102">
        <f t="shared" si="10"/>
        <v>0</v>
      </c>
      <c r="AE379" s="105">
        <f t="shared" si="11"/>
        <v>0</v>
      </c>
    </row>
    <row r="380" spans="1:31" x14ac:dyDescent="0.25">
      <c r="A380" s="91">
        <f>'Тулуз-Пьерон'!A388</f>
        <v>0</v>
      </c>
      <c r="B380" s="174">
        <f>'Тулуз-Пьерон'!B388</f>
        <v>0</v>
      </c>
      <c r="C380" s="79">
        <f>'Тулуз-Пьерон'!C388</f>
        <v>0</v>
      </c>
      <c r="D380" s="79">
        <f>'Тулуз-Пьерон'!D388</f>
        <v>0</v>
      </c>
      <c r="E380" s="166" t="str">
        <f>'Тулуз-Пьерон'!E388</f>
        <v xml:space="preserve">0 лет 0 мес. </v>
      </c>
      <c r="F380" s="16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98"/>
      <c r="R380" s="169"/>
      <c r="S380" s="83"/>
      <c r="T380" s="83"/>
      <c r="U380" s="83"/>
      <c r="V380" s="83"/>
      <c r="W380" s="83"/>
      <c r="X380" s="83"/>
      <c r="Y380" s="83"/>
      <c r="Z380" s="83"/>
      <c r="AA380" s="83"/>
      <c r="AB380" s="83"/>
      <c r="AC380" s="94"/>
      <c r="AD380" s="102">
        <f t="shared" si="10"/>
        <v>0</v>
      </c>
      <c r="AE380" s="105">
        <f t="shared" si="11"/>
        <v>0</v>
      </c>
    </row>
    <row r="381" spans="1:31" x14ac:dyDescent="0.25">
      <c r="A381" s="91">
        <f>'Тулуз-Пьерон'!A389</f>
        <v>0</v>
      </c>
      <c r="B381" s="174">
        <f>'Тулуз-Пьерон'!B389</f>
        <v>0</v>
      </c>
      <c r="C381" s="79">
        <f>'Тулуз-Пьерон'!C389</f>
        <v>0</v>
      </c>
      <c r="D381" s="79">
        <f>'Тулуз-Пьерон'!D389</f>
        <v>0</v>
      </c>
      <c r="E381" s="166" t="str">
        <f>'Тулуз-Пьерон'!E389</f>
        <v xml:space="preserve">0 лет 0 мес. </v>
      </c>
      <c r="F381" s="16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98"/>
      <c r="R381" s="169"/>
      <c r="S381" s="83"/>
      <c r="T381" s="83"/>
      <c r="U381" s="83"/>
      <c r="V381" s="83"/>
      <c r="W381" s="83"/>
      <c r="X381" s="83"/>
      <c r="Y381" s="83"/>
      <c r="Z381" s="83"/>
      <c r="AA381" s="83"/>
      <c r="AB381" s="83"/>
      <c r="AC381" s="94"/>
      <c r="AD381" s="102">
        <f t="shared" si="10"/>
        <v>0</v>
      </c>
      <c r="AE381" s="105">
        <f t="shared" si="11"/>
        <v>0</v>
      </c>
    </row>
    <row r="382" spans="1:31" x14ac:dyDescent="0.25">
      <c r="A382" s="91">
        <f>'Тулуз-Пьерон'!A390</f>
        <v>0</v>
      </c>
      <c r="B382" s="174">
        <f>'Тулуз-Пьерон'!B390</f>
        <v>0</v>
      </c>
      <c r="C382" s="79">
        <f>'Тулуз-Пьерон'!C390</f>
        <v>0</v>
      </c>
      <c r="D382" s="79">
        <f>'Тулуз-Пьерон'!D390</f>
        <v>0</v>
      </c>
      <c r="E382" s="166" t="str">
        <f>'Тулуз-Пьерон'!E390</f>
        <v xml:space="preserve">0 лет 0 мес. </v>
      </c>
      <c r="F382" s="16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98"/>
      <c r="R382" s="169"/>
      <c r="S382" s="83"/>
      <c r="T382" s="83"/>
      <c r="U382" s="83"/>
      <c r="V382" s="83"/>
      <c r="W382" s="83"/>
      <c r="X382" s="83"/>
      <c r="Y382" s="83"/>
      <c r="Z382" s="83"/>
      <c r="AA382" s="83"/>
      <c r="AB382" s="83"/>
      <c r="AC382" s="94"/>
      <c r="AD382" s="102">
        <f t="shared" si="10"/>
        <v>0</v>
      </c>
      <c r="AE382" s="105">
        <f t="shared" si="11"/>
        <v>0</v>
      </c>
    </row>
    <row r="383" spans="1:31" x14ac:dyDescent="0.25">
      <c r="A383" s="91">
        <f>'Тулуз-Пьерон'!A391</f>
        <v>0</v>
      </c>
      <c r="B383" s="174">
        <f>'Тулуз-Пьерон'!B391</f>
        <v>0</v>
      </c>
      <c r="C383" s="79">
        <f>'Тулуз-Пьерон'!C391</f>
        <v>0</v>
      </c>
      <c r="D383" s="79">
        <f>'Тулуз-Пьерон'!D391</f>
        <v>0</v>
      </c>
      <c r="E383" s="166" t="str">
        <f>'Тулуз-Пьерон'!E391</f>
        <v xml:space="preserve">0 лет 0 мес. </v>
      </c>
      <c r="F383" s="16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98"/>
      <c r="R383" s="169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94"/>
      <c r="AD383" s="102">
        <f t="shared" si="10"/>
        <v>0</v>
      </c>
      <c r="AE383" s="105">
        <f t="shared" si="11"/>
        <v>0</v>
      </c>
    </row>
    <row r="384" spans="1:31" x14ac:dyDescent="0.25">
      <c r="A384" s="91">
        <f>'Тулуз-Пьерон'!A392</f>
        <v>0</v>
      </c>
      <c r="B384" s="174">
        <f>'Тулуз-Пьерон'!B392</f>
        <v>0</v>
      </c>
      <c r="C384" s="79">
        <f>'Тулуз-Пьерон'!C392</f>
        <v>0</v>
      </c>
      <c r="D384" s="79">
        <f>'Тулуз-Пьерон'!D392</f>
        <v>0</v>
      </c>
      <c r="E384" s="166" t="str">
        <f>'Тулуз-Пьерон'!E392</f>
        <v xml:space="preserve">0 лет 0 мес. </v>
      </c>
      <c r="F384" s="16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98"/>
      <c r="R384" s="169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94"/>
      <c r="AD384" s="102">
        <f t="shared" si="10"/>
        <v>0</v>
      </c>
      <c r="AE384" s="105">
        <f t="shared" si="11"/>
        <v>0</v>
      </c>
    </row>
    <row r="385" spans="1:31" x14ac:dyDescent="0.25">
      <c r="A385" s="91">
        <f>'Тулуз-Пьерон'!A393</f>
        <v>0</v>
      </c>
      <c r="B385" s="174">
        <f>'Тулуз-Пьерон'!B393</f>
        <v>0</v>
      </c>
      <c r="C385" s="79">
        <f>'Тулуз-Пьерон'!C393</f>
        <v>0</v>
      </c>
      <c r="D385" s="79">
        <f>'Тулуз-Пьерон'!D393</f>
        <v>0</v>
      </c>
      <c r="E385" s="166" t="str">
        <f>'Тулуз-Пьерон'!E393</f>
        <v xml:space="preserve">0 лет 0 мес. </v>
      </c>
      <c r="F385" s="16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98"/>
      <c r="R385" s="169"/>
      <c r="S385" s="83"/>
      <c r="T385" s="83"/>
      <c r="U385" s="83"/>
      <c r="V385" s="83"/>
      <c r="W385" s="83"/>
      <c r="X385" s="83"/>
      <c r="Y385" s="83"/>
      <c r="Z385" s="83"/>
      <c r="AA385" s="83"/>
      <c r="AB385" s="83"/>
      <c r="AC385" s="94"/>
      <c r="AD385" s="102">
        <f t="shared" si="10"/>
        <v>0</v>
      </c>
      <c r="AE385" s="105">
        <f t="shared" si="11"/>
        <v>0</v>
      </c>
    </row>
    <row r="386" spans="1:31" x14ac:dyDescent="0.25">
      <c r="A386" s="91">
        <f>'Тулуз-Пьерон'!A394</f>
        <v>0</v>
      </c>
      <c r="B386" s="174">
        <f>'Тулуз-Пьерон'!B394</f>
        <v>0</v>
      </c>
      <c r="C386" s="79">
        <f>'Тулуз-Пьерон'!C394</f>
        <v>0</v>
      </c>
      <c r="D386" s="79">
        <f>'Тулуз-Пьерон'!D394</f>
        <v>0</v>
      </c>
      <c r="E386" s="166" t="str">
        <f>'Тулуз-Пьерон'!E394</f>
        <v xml:space="preserve">0 лет 0 мес. </v>
      </c>
      <c r="F386" s="16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98"/>
      <c r="R386" s="169"/>
      <c r="S386" s="83"/>
      <c r="T386" s="83"/>
      <c r="U386" s="83"/>
      <c r="V386" s="83"/>
      <c r="W386" s="83"/>
      <c r="X386" s="83"/>
      <c r="Y386" s="83"/>
      <c r="Z386" s="83"/>
      <c r="AA386" s="83"/>
      <c r="AB386" s="83"/>
      <c r="AC386" s="94"/>
      <c r="AD386" s="102">
        <f t="shared" si="10"/>
        <v>0</v>
      </c>
      <c r="AE386" s="105">
        <f t="shared" si="11"/>
        <v>0</v>
      </c>
    </row>
    <row r="387" spans="1:31" x14ac:dyDescent="0.25">
      <c r="A387" s="91">
        <f>'Тулуз-Пьерон'!A395</f>
        <v>0</v>
      </c>
      <c r="B387" s="174">
        <f>'Тулуз-Пьерон'!B395</f>
        <v>0</v>
      </c>
      <c r="C387" s="79">
        <f>'Тулуз-Пьерон'!C395</f>
        <v>0</v>
      </c>
      <c r="D387" s="79">
        <f>'Тулуз-Пьерон'!D395</f>
        <v>0</v>
      </c>
      <c r="E387" s="166" t="str">
        <f>'Тулуз-Пьерон'!E395</f>
        <v xml:space="preserve">0 лет 0 мес. </v>
      </c>
      <c r="F387" s="16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98"/>
      <c r="R387" s="169"/>
      <c r="S387" s="83"/>
      <c r="T387" s="83"/>
      <c r="U387" s="83"/>
      <c r="V387" s="83"/>
      <c r="W387" s="83"/>
      <c r="X387" s="83"/>
      <c r="Y387" s="83"/>
      <c r="Z387" s="83"/>
      <c r="AA387" s="83"/>
      <c r="AB387" s="83"/>
      <c r="AC387" s="94"/>
      <c r="AD387" s="102">
        <f t="shared" si="10"/>
        <v>0</v>
      </c>
      <c r="AE387" s="105">
        <f t="shared" si="11"/>
        <v>0</v>
      </c>
    </row>
    <row r="388" spans="1:31" x14ac:dyDescent="0.25">
      <c r="A388" s="91">
        <f>'Тулуз-Пьерон'!A396</f>
        <v>0</v>
      </c>
      <c r="B388" s="174">
        <f>'Тулуз-Пьерон'!B396</f>
        <v>0</v>
      </c>
      <c r="C388" s="79">
        <f>'Тулуз-Пьерон'!C396</f>
        <v>0</v>
      </c>
      <c r="D388" s="79">
        <f>'Тулуз-Пьерон'!D396</f>
        <v>0</v>
      </c>
      <c r="E388" s="166" t="str">
        <f>'Тулуз-Пьерон'!E396</f>
        <v xml:space="preserve">0 лет 0 мес. </v>
      </c>
      <c r="F388" s="16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98"/>
      <c r="R388" s="169"/>
      <c r="S388" s="83"/>
      <c r="T388" s="83"/>
      <c r="U388" s="83"/>
      <c r="V388" s="83"/>
      <c r="W388" s="83"/>
      <c r="X388" s="83"/>
      <c r="Y388" s="83"/>
      <c r="Z388" s="83"/>
      <c r="AA388" s="83"/>
      <c r="AB388" s="83"/>
      <c r="AC388" s="94"/>
      <c r="AD388" s="102">
        <f t="shared" si="10"/>
        <v>0</v>
      </c>
      <c r="AE388" s="105">
        <f t="shared" si="11"/>
        <v>0</v>
      </c>
    </row>
    <row r="389" spans="1:31" x14ac:dyDescent="0.25">
      <c r="A389" s="91">
        <f>'Тулуз-Пьерон'!A397</f>
        <v>0</v>
      </c>
      <c r="B389" s="174">
        <f>'Тулуз-Пьерон'!B397</f>
        <v>0</v>
      </c>
      <c r="C389" s="79">
        <f>'Тулуз-Пьерон'!C397</f>
        <v>0</v>
      </c>
      <c r="D389" s="79">
        <f>'Тулуз-Пьерон'!D397</f>
        <v>0</v>
      </c>
      <c r="E389" s="166" t="str">
        <f>'Тулуз-Пьерон'!E397</f>
        <v xml:space="preserve">0 лет 0 мес. </v>
      </c>
      <c r="F389" s="16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98"/>
      <c r="R389" s="169"/>
      <c r="S389" s="83"/>
      <c r="T389" s="83"/>
      <c r="U389" s="83"/>
      <c r="V389" s="83"/>
      <c r="W389" s="83"/>
      <c r="X389" s="83"/>
      <c r="Y389" s="83"/>
      <c r="Z389" s="83"/>
      <c r="AA389" s="83"/>
      <c r="AB389" s="83"/>
      <c r="AC389" s="94"/>
      <c r="AD389" s="102">
        <f t="shared" si="10"/>
        <v>0</v>
      </c>
      <c r="AE389" s="105">
        <f t="shared" si="11"/>
        <v>0</v>
      </c>
    </row>
    <row r="390" spans="1:31" x14ac:dyDescent="0.25">
      <c r="A390" s="91">
        <f>'Тулуз-Пьерон'!A398</f>
        <v>0</v>
      </c>
      <c r="B390" s="174">
        <f>'Тулуз-Пьерон'!B398</f>
        <v>0</v>
      </c>
      <c r="C390" s="79">
        <f>'Тулуз-Пьерон'!C398</f>
        <v>0</v>
      </c>
      <c r="D390" s="79">
        <f>'Тулуз-Пьерон'!D398</f>
        <v>0</v>
      </c>
      <c r="E390" s="166" t="str">
        <f>'Тулуз-Пьерон'!E398</f>
        <v xml:space="preserve">0 лет 0 мес. </v>
      </c>
      <c r="F390" s="16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98"/>
      <c r="R390" s="169"/>
      <c r="S390" s="83"/>
      <c r="T390" s="83"/>
      <c r="U390" s="83"/>
      <c r="V390" s="83"/>
      <c r="W390" s="83"/>
      <c r="X390" s="83"/>
      <c r="Y390" s="83"/>
      <c r="Z390" s="83"/>
      <c r="AA390" s="83"/>
      <c r="AB390" s="83"/>
      <c r="AC390" s="94"/>
      <c r="AD390" s="102">
        <f t="shared" si="10"/>
        <v>0</v>
      </c>
      <c r="AE390" s="105">
        <f t="shared" si="11"/>
        <v>0</v>
      </c>
    </row>
    <row r="391" spans="1:31" x14ac:dyDescent="0.25">
      <c r="A391" s="91">
        <f>'Тулуз-Пьерон'!A399</f>
        <v>0</v>
      </c>
      <c r="B391" s="174">
        <f>'Тулуз-Пьерон'!B399</f>
        <v>0</v>
      </c>
      <c r="C391" s="79">
        <f>'Тулуз-Пьерон'!C399</f>
        <v>0</v>
      </c>
      <c r="D391" s="79">
        <f>'Тулуз-Пьерон'!D399</f>
        <v>0</v>
      </c>
      <c r="E391" s="166" t="str">
        <f>'Тулуз-Пьерон'!E399</f>
        <v xml:space="preserve">0 лет 0 мес. </v>
      </c>
      <c r="F391" s="16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98"/>
      <c r="R391" s="169"/>
      <c r="S391" s="83"/>
      <c r="T391" s="83"/>
      <c r="U391" s="83"/>
      <c r="V391" s="83"/>
      <c r="W391" s="83"/>
      <c r="X391" s="83"/>
      <c r="Y391" s="83"/>
      <c r="Z391" s="83"/>
      <c r="AA391" s="83"/>
      <c r="AB391" s="83"/>
      <c r="AC391" s="94"/>
      <c r="AD391" s="102">
        <f t="shared" si="10"/>
        <v>0</v>
      </c>
      <c r="AE391" s="105">
        <f t="shared" si="11"/>
        <v>0</v>
      </c>
    </row>
    <row r="392" spans="1:31" x14ac:dyDescent="0.25">
      <c r="A392" s="91">
        <f>'Тулуз-Пьерон'!A400</f>
        <v>0</v>
      </c>
      <c r="B392" s="174">
        <f>'Тулуз-Пьерон'!B400</f>
        <v>0</v>
      </c>
      <c r="C392" s="79">
        <f>'Тулуз-Пьерон'!C400</f>
        <v>0</v>
      </c>
      <c r="D392" s="79">
        <f>'Тулуз-Пьерон'!D400</f>
        <v>0</v>
      </c>
      <c r="E392" s="166" t="str">
        <f>'Тулуз-Пьерон'!E400</f>
        <v xml:space="preserve">0 лет 0 мес. </v>
      </c>
      <c r="F392" s="16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98"/>
      <c r="R392" s="169"/>
      <c r="S392" s="83"/>
      <c r="T392" s="83"/>
      <c r="U392" s="83"/>
      <c r="V392" s="83"/>
      <c r="W392" s="83"/>
      <c r="X392" s="83"/>
      <c r="Y392" s="83"/>
      <c r="Z392" s="83"/>
      <c r="AA392" s="83"/>
      <c r="AB392" s="83"/>
      <c r="AC392" s="94"/>
      <c r="AD392" s="102">
        <f t="shared" ref="AD392:AD455" si="12">12-SUMPRODUCT(--(F392:Q392&lt;&gt;$F$1:$Q$1))</f>
        <v>0</v>
      </c>
      <c r="AE392" s="105">
        <f t="shared" ref="AE392:AE455" si="13">12-SUMPRODUCT(--(R392:AC392&lt;&gt;$R$1:$AC$1))</f>
        <v>0</v>
      </c>
    </row>
    <row r="393" spans="1:31" x14ac:dyDescent="0.25">
      <c r="A393" s="91">
        <f>'Тулуз-Пьерон'!A401</f>
        <v>0</v>
      </c>
      <c r="B393" s="174">
        <f>'Тулуз-Пьерон'!B401</f>
        <v>0</v>
      </c>
      <c r="C393" s="79">
        <f>'Тулуз-Пьерон'!C401</f>
        <v>0</v>
      </c>
      <c r="D393" s="79">
        <f>'Тулуз-Пьерон'!D401</f>
        <v>0</v>
      </c>
      <c r="E393" s="166" t="str">
        <f>'Тулуз-Пьерон'!E401</f>
        <v xml:space="preserve">0 лет 0 мес. </v>
      </c>
      <c r="F393" s="16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98"/>
      <c r="R393" s="169"/>
      <c r="S393" s="83"/>
      <c r="T393" s="83"/>
      <c r="U393" s="83"/>
      <c r="V393" s="83"/>
      <c r="W393" s="83"/>
      <c r="X393" s="83"/>
      <c r="Y393" s="83"/>
      <c r="Z393" s="83"/>
      <c r="AA393" s="83"/>
      <c r="AB393" s="83"/>
      <c r="AC393" s="94"/>
      <c r="AD393" s="102">
        <f t="shared" si="12"/>
        <v>0</v>
      </c>
      <c r="AE393" s="105">
        <f t="shared" si="13"/>
        <v>0</v>
      </c>
    </row>
    <row r="394" spans="1:31" x14ac:dyDescent="0.25">
      <c r="A394" s="91">
        <f>'Тулуз-Пьерон'!A402</f>
        <v>0</v>
      </c>
      <c r="B394" s="174">
        <f>'Тулуз-Пьерон'!B402</f>
        <v>0</v>
      </c>
      <c r="C394" s="79">
        <f>'Тулуз-Пьерон'!C402</f>
        <v>0</v>
      </c>
      <c r="D394" s="79">
        <f>'Тулуз-Пьерон'!D402</f>
        <v>0</v>
      </c>
      <c r="E394" s="166" t="str">
        <f>'Тулуз-Пьерон'!E402</f>
        <v xml:space="preserve">0 лет 0 мес. </v>
      </c>
      <c r="F394" s="16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98"/>
      <c r="R394" s="169"/>
      <c r="S394" s="83"/>
      <c r="T394" s="83"/>
      <c r="U394" s="83"/>
      <c r="V394" s="83"/>
      <c r="W394" s="83"/>
      <c r="X394" s="83"/>
      <c r="Y394" s="83"/>
      <c r="Z394" s="83"/>
      <c r="AA394" s="83"/>
      <c r="AB394" s="83"/>
      <c r="AC394" s="94"/>
      <c r="AD394" s="102">
        <f t="shared" si="12"/>
        <v>0</v>
      </c>
      <c r="AE394" s="105">
        <f t="shared" si="13"/>
        <v>0</v>
      </c>
    </row>
    <row r="395" spans="1:31" x14ac:dyDescent="0.25">
      <c r="A395" s="91">
        <f>'Тулуз-Пьерон'!A403</f>
        <v>0</v>
      </c>
      <c r="B395" s="174">
        <f>'Тулуз-Пьерон'!B403</f>
        <v>0</v>
      </c>
      <c r="C395" s="79">
        <f>'Тулуз-Пьерон'!C403</f>
        <v>0</v>
      </c>
      <c r="D395" s="79">
        <f>'Тулуз-Пьерон'!D403</f>
        <v>0</v>
      </c>
      <c r="E395" s="166" t="str">
        <f>'Тулуз-Пьерон'!E403</f>
        <v xml:space="preserve">0 лет 0 мес. </v>
      </c>
      <c r="F395" s="16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98"/>
      <c r="R395" s="169"/>
      <c r="S395" s="83"/>
      <c r="T395" s="83"/>
      <c r="U395" s="83"/>
      <c r="V395" s="83"/>
      <c r="W395" s="83"/>
      <c r="X395" s="83"/>
      <c r="Y395" s="83"/>
      <c r="Z395" s="83"/>
      <c r="AA395" s="83"/>
      <c r="AB395" s="83"/>
      <c r="AC395" s="94"/>
      <c r="AD395" s="102">
        <f t="shared" si="12"/>
        <v>0</v>
      </c>
      <c r="AE395" s="105">
        <f t="shared" si="13"/>
        <v>0</v>
      </c>
    </row>
    <row r="396" spans="1:31" x14ac:dyDescent="0.25">
      <c r="A396" s="91">
        <f>'Тулуз-Пьерон'!A404</f>
        <v>0</v>
      </c>
      <c r="B396" s="174">
        <f>'Тулуз-Пьерон'!B404</f>
        <v>0</v>
      </c>
      <c r="C396" s="79">
        <f>'Тулуз-Пьерон'!C404</f>
        <v>0</v>
      </c>
      <c r="D396" s="79">
        <f>'Тулуз-Пьерон'!D404</f>
        <v>0</v>
      </c>
      <c r="E396" s="166" t="str">
        <f>'Тулуз-Пьерон'!E404</f>
        <v xml:space="preserve">0 лет 0 мес. </v>
      </c>
      <c r="F396" s="16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98"/>
      <c r="R396" s="169"/>
      <c r="S396" s="83"/>
      <c r="T396" s="83"/>
      <c r="U396" s="83"/>
      <c r="V396" s="83"/>
      <c r="W396" s="83"/>
      <c r="X396" s="83"/>
      <c r="Y396" s="83"/>
      <c r="Z396" s="83"/>
      <c r="AA396" s="83"/>
      <c r="AB396" s="83"/>
      <c r="AC396" s="94"/>
      <c r="AD396" s="102">
        <f t="shared" si="12"/>
        <v>0</v>
      </c>
      <c r="AE396" s="105">
        <f t="shared" si="13"/>
        <v>0</v>
      </c>
    </row>
    <row r="397" spans="1:31" x14ac:dyDescent="0.25">
      <c r="A397" s="91">
        <f>'Тулуз-Пьерон'!A405</f>
        <v>0</v>
      </c>
      <c r="B397" s="174">
        <f>'Тулуз-Пьерон'!B405</f>
        <v>0</v>
      </c>
      <c r="C397" s="79">
        <f>'Тулуз-Пьерон'!C405</f>
        <v>0</v>
      </c>
      <c r="D397" s="79">
        <f>'Тулуз-Пьерон'!D405</f>
        <v>0</v>
      </c>
      <c r="E397" s="166" t="str">
        <f>'Тулуз-Пьерон'!E405</f>
        <v xml:space="preserve">0 лет 0 мес. </v>
      </c>
      <c r="F397" s="16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98"/>
      <c r="R397" s="169"/>
      <c r="S397" s="83"/>
      <c r="T397" s="83"/>
      <c r="U397" s="83"/>
      <c r="V397" s="83"/>
      <c r="W397" s="83"/>
      <c r="X397" s="83"/>
      <c r="Y397" s="83"/>
      <c r="Z397" s="83"/>
      <c r="AA397" s="83"/>
      <c r="AB397" s="83"/>
      <c r="AC397" s="94"/>
      <c r="AD397" s="102">
        <f t="shared" si="12"/>
        <v>0</v>
      </c>
      <c r="AE397" s="105">
        <f t="shared" si="13"/>
        <v>0</v>
      </c>
    </row>
    <row r="398" spans="1:31" x14ac:dyDescent="0.25">
      <c r="A398" s="91">
        <f>'Тулуз-Пьерон'!A406</f>
        <v>0</v>
      </c>
      <c r="B398" s="174">
        <f>'Тулуз-Пьерон'!B406</f>
        <v>0</v>
      </c>
      <c r="C398" s="79">
        <f>'Тулуз-Пьерон'!C406</f>
        <v>0</v>
      </c>
      <c r="D398" s="79">
        <f>'Тулуз-Пьерон'!D406</f>
        <v>0</v>
      </c>
      <c r="E398" s="166" t="str">
        <f>'Тулуз-Пьерон'!E406</f>
        <v xml:space="preserve">0 лет 0 мес. </v>
      </c>
      <c r="F398" s="16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98"/>
      <c r="R398" s="169"/>
      <c r="S398" s="83"/>
      <c r="T398" s="83"/>
      <c r="U398" s="83"/>
      <c r="V398" s="83"/>
      <c r="W398" s="83"/>
      <c r="X398" s="83"/>
      <c r="Y398" s="83"/>
      <c r="Z398" s="83"/>
      <c r="AA398" s="83"/>
      <c r="AB398" s="83"/>
      <c r="AC398" s="94"/>
      <c r="AD398" s="102">
        <f t="shared" si="12"/>
        <v>0</v>
      </c>
      <c r="AE398" s="105">
        <f t="shared" si="13"/>
        <v>0</v>
      </c>
    </row>
    <row r="399" spans="1:31" x14ac:dyDescent="0.25">
      <c r="A399" s="91">
        <f>'Тулуз-Пьерон'!A407</f>
        <v>0</v>
      </c>
      <c r="B399" s="174">
        <f>'Тулуз-Пьерон'!B407</f>
        <v>0</v>
      </c>
      <c r="C399" s="79">
        <f>'Тулуз-Пьерон'!C407</f>
        <v>0</v>
      </c>
      <c r="D399" s="79">
        <f>'Тулуз-Пьерон'!D407</f>
        <v>0</v>
      </c>
      <c r="E399" s="166" t="str">
        <f>'Тулуз-Пьерон'!E407</f>
        <v xml:space="preserve">0 лет 0 мес. </v>
      </c>
      <c r="F399" s="16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98"/>
      <c r="R399" s="169"/>
      <c r="S399" s="83"/>
      <c r="T399" s="83"/>
      <c r="U399" s="83"/>
      <c r="V399" s="83"/>
      <c r="W399" s="83"/>
      <c r="X399" s="83"/>
      <c r="Y399" s="83"/>
      <c r="Z399" s="83"/>
      <c r="AA399" s="83"/>
      <c r="AB399" s="83"/>
      <c r="AC399" s="94"/>
      <c r="AD399" s="102">
        <f t="shared" si="12"/>
        <v>0</v>
      </c>
      <c r="AE399" s="105">
        <f t="shared" si="13"/>
        <v>0</v>
      </c>
    </row>
    <row r="400" spans="1:31" x14ac:dyDescent="0.25">
      <c r="A400" s="91">
        <f>'Тулуз-Пьерон'!A408</f>
        <v>0</v>
      </c>
      <c r="B400" s="174">
        <f>'Тулуз-Пьерон'!B408</f>
        <v>0</v>
      </c>
      <c r="C400" s="79">
        <f>'Тулуз-Пьерон'!C408</f>
        <v>0</v>
      </c>
      <c r="D400" s="79">
        <f>'Тулуз-Пьерон'!D408</f>
        <v>0</v>
      </c>
      <c r="E400" s="166" t="str">
        <f>'Тулуз-Пьерон'!E408</f>
        <v xml:space="preserve">0 лет 0 мес. </v>
      </c>
      <c r="F400" s="16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98"/>
      <c r="R400" s="169"/>
      <c r="S400" s="83"/>
      <c r="T400" s="83"/>
      <c r="U400" s="83"/>
      <c r="V400" s="83"/>
      <c r="W400" s="83"/>
      <c r="X400" s="83"/>
      <c r="Y400" s="83"/>
      <c r="Z400" s="83"/>
      <c r="AA400" s="83"/>
      <c r="AB400" s="83"/>
      <c r="AC400" s="94"/>
      <c r="AD400" s="102">
        <f t="shared" si="12"/>
        <v>0</v>
      </c>
      <c r="AE400" s="105">
        <f t="shared" si="13"/>
        <v>0</v>
      </c>
    </row>
    <row r="401" spans="1:31" x14ac:dyDescent="0.25">
      <c r="A401" s="91">
        <f>'Тулуз-Пьерон'!A409</f>
        <v>0</v>
      </c>
      <c r="B401" s="174">
        <f>'Тулуз-Пьерон'!B409</f>
        <v>0</v>
      </c>
      <c r="C401" s="79">
        <f>'Тулуз-Пьерон'!C409</f>
        <v>0</v>
      </c>
      <c r="D401" s="79">
        <f>'Тулуз-Пьерон'!D409</f>
        <v>0</v>
      </c>
      <c r="E401" s="166" t="str">
        <f>'Тулуз-Пьерон'!E409</f>
        <v xml:space="preserve">0 лет 0 мес. </v>
      </c>
      <c r="F401" s="16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98"/>
      <c r="R401" s="169"/>
      <c r="S401" s="83"/>
      <c r="T401" s="83"/>
      <c r="U401" s="83"/>
      <c r="V401" s="83"/>
      <c r="W401" s="83"/>
      <c r="X401" s="83"/>
      <c r="Y401" s="83"/>
      <c r="Z401" s="83"/>
      <c r="AA401" s="83"/>
      <c r="AB401" s="83"/>
      <c r="AC401" s="94"/>
      <c r="AD401" s="102">
        <f t="shared" si="12"/>
        <v>0</v>
      </c>
      <c r="AE401" s="105">
        <f t="shared" si="13"/>
        <v>0</v>
      </c>
    </row>
    <row r="402" spans="1:31" x14ac:dyDescent="0.25">
      <c r="A402" s="91">
        <f>'Тулуз-Пьерон'!A410</f>
        <v>0</v>
      </c>
      <c r="B402" s="174">
        <f>'Тулуз-Пьерон'!B410</f>
        <v>0</v>
      </c>
      <c r="C402" s="79">
        <f>'Тулуз-Пьерон'!C410</f>
        <v>0</v>
      </c>
      <c r="D402" s="79">
        <f>'Тулуз-Пьерон'!D410</f>
        <v>0</v>
      </c>
      <c r="E402" s="166" t="str">
        <f>'Тулуз-Пьерон'!E410</f>
        <v xml:space="preserve">0 лет 0 мес. </v>
      </c>
      <c r="F402" s="16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98"/>
      <c r="R402" s="169"/>
      <c r="S402" s="83"/>
      <c r="T402" s="83"/>
      <c r="U402" s="83"/>
      <c r="V402" s="83"/>
      <c r="W402" s="83"/>
      <c r="X402" s="83"/>
      <c r="Y402" s="83"/>
      <c r="Z402" s="83"/>
      <c r="AA402" s="83"/>
      <c r="AB402" s="83"/>
      <c r="AC402" s="94"/>
      <c r="AD402" s="102">
        <f t="shared" si="12"/>
        <v>0</v>
      </c>
      <c r="AE402" s="105">
        <f t="shared" si="13"/>
        <v>0</v>
      </c>
    </row>
    <row r="403" spans="1:31" x14ac:dyDescent="0.25">
      <c r="A403" s="91">
        <f>'Тулуз-Пьерон'!A411</f>
        <v>0</v>
      </c>
      <c r="B403" s="174">
        <f>'Тулуз-Пьерон'!B411</f>
        <v>0</v>
      </c>
      <c r="C403" s="79">
        <f>'Тулуз-Пьерон'!C411</f>
        <v>0</v>
      </c>
      <c r="D403" s="79">
        <f>'Тулуз-Пьерон'!D411</f>
        <v>0</v>
      </c>
      <c r="E403" s="166" t="str">
        <f>'Тулуз-Пьерон'!E411</f>
        <v xml:space="preserve">0 лет 0 мес. </v>
      </c>
      <c r="F403" s="16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98"/>
      <c r="R403" s="169"/>
      <c r="S403" s="83"/>
      <c r="T403" s="83"/>
      <c r="U403" s="83"/>
      <c r="V403" s="83"/>
      <c r="W403" s="83"/>
      <c r="X403" s="83"/>
      <c r="Y403" s="83"/>
      <c r="Z403" s="83"/>
      <c r="AA403" s="83"/>
      <c r="AB403" s="83"/>
      <c r="AC403" s="94"/>
      <c r="AD403" s="102">
        <f t="shared" si="12"/>
        <v>0</v>
      </c>
      <c r="AE403" s="105">
        <f t="shared" si="13"/>
        <v>0</v>
      </c>
    </row>
    <row r="404" spans="1:31" x14ac:dyDescent="0.25">
      <c r="A404" s="91">
        <f>'Тулуз-Пьерон'!A412</f>
        <v>0</v>
      </c>
      <c r="B404" s="174">
        <f>'Тулуз-Пьерон'!B412</f>
        <v>0</v>
      </c>
      <c r="C404" s="79">
        <f>'Тулуз-Пьерон'!C412</f>
        <v>0</v>
      </c>
      <c r="D404" s="79">
        <f>'Тулуз-Пьерон'!D412</f>
        <v>0</v>
      </c>
      <c r="E404" s="166" t="str">
        <f>'Тулуз-Пьерон'!E412</f>
        <v xml:space="preserve">0 лет 0 мес. </v>
      </c>
      <c r="F404" s="16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98"/>
      <c r="R404" s="169"/>
      <c r="S404" s="83"/>
      <c r="T404" s="83"/>
      <c r="U404" s="83"/>
      <c r="V404" s="83"/>
      <c r="W404" s="83"/>
      <c r="X404" s="83"/>
      <c r="Y404" s="83"/>
      <c r="Z404" s="83"/>
      <c r="AA404" s="83"/>
      <c r="AB404" s="83"/>
      <c r="AC404" s="94"/>
      <c r="AD404" s="102">
        <f t="shared" si="12"/>
        <v>0</v>
      </c>
      <c r="AE404" s="105">
        <f t="shared" si="13"/>
        <v>0</v>
      </c>
    </row>
    <row r="405" spans="1:31" x14ac:dyDescent="0.25">
      <c r="A405" s="91">
        <f>'Тулуз-Пьерон'!A413</f>
        <v>0</v>
      </c>
      <c r="B405" s="174">
        <f>'Тулуз-Пьерон'!B413</f>
        <v>0</v>
      </c>
      <c r="C405" s="79">
        <f>'Тулуз-Пьерон'!C413</f>
        <v>0</v>
      </c>
      <c r="D405" s="79">
        <f>'Тулуз-Пьерон'!D413</f>
        <v>0</v>
      </c>
      <c r="E405" s="166" t="str">
        <f>'Тулуз-Пьерон'!E413</f>
        <v xml:space="preserve">0 лет 0 мес. </v>
      </c>
      <c r="F405" s="16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98"/>
      <c r="R405" s="169"/>
      <c r="S405" s="83"/>
      <c r="T405" s="83"/>
      <c r="U405" s="83"/>
      <c r="V405" s="83"/>
      <c r="W405" s="83"/>
      <c r="X405" s="83"/>
      <c r="Y405" s="83"/>
      <c r="Z405" s="83"/>
      <c r="AA405" s="83"/>
      <c r="AB405" s="83"/>
      <c r="AC405" s="94"/>
      <c r="AD405" s="102">
        <f t="shared" si="12"/>
        <v>0</v>
      </c>
      <c r="AE405" s="105">
        <f t="shared" si="13"/>
        <v>0</v>
      </c>
    </row>
    <row r="406" spans="1:31" x14ac:dyDescent="0.25">
      <c r="A406" s="91">
        <f>'Тулуз-Пьерон'!A414</f>
        <v>0</v>
      </c>
      <c r="B406" s="174">
        <f>'Тулуз-Пьерон'!B414</f>
        <v>0</v>
      </c>
      <c r="C406" s="79">
        <f>'Тулуз-Пьерон'!C414</f>
        <v>0</v>
      </c>
      <c r="D406" s="79">
        <f>'Тулуз-Пьерон'!D414</f>
        <v>0</v>
      </c>
      <c r="E406" s="166" t="str">
        <f>'Тулуз-Пьерон'!E414</f>
        <v xml:space="preserve">0 лет 0 мес. </v>
      </c>
      <c r="F406" s="16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98"/>
      <c r="R406" s="169"/>
      <c r="S406" s="83"/>
      <c r="T406" s="83"/>
      <c r="U406" s="83"/>
      <c r="V406" s="83"/>
      <c r="W406" s="83"/>
      <c r="X406" s="83"/>
      <c r="Y406" s="83"/>
      <c r="Z406" s="83"/>
      <c r="AA406" s="83"/>
      <c r="AB406" s="83"/>
      <c r="AC406" s="94"/>
      <c r="AD406" s="102">
        <f t="shared" si="12"/>
        <v>0</v>
      </c>
      <c r="AE406" s="105">
        <f t="shared" si="13"/>
        <v>0</v>
      </c>
    </row>
    <row r="407" spans="1:31" x14ac:dyDescent="0.25">
      <c r="A407" s="91">
        <f>'Тулуз-Пьерон'!A415</f>
        <v>0</v>
      </c>
      <c r="B407" s="174">
        <f>'Тулуз-Пьерон'!B415</f>
        <v>0</v>
      </c>
      <c r="C407" s="79">
        <f>'Тулуз-Пьерон'!C415</f>
        <v>0</v>
      </c>
      <c r="D407" s="79">
        <f>'Тулуз-Пьерон'!D415</f>
        <v>0</v>
      </c>
      <c r="E407" s="166" t="str">
        <f>'Тулуз-Пьерон'!E415</f>
        <v xml:space="preserve">0 лет 0 мес. </v>
      </c>
      <c r="F407" s="16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98"/>
      <c r="R407" s="169"/>
      <c r="S407" s="83"/>
      <c r="T407" s="83"/>
      <c r="U407" s="83"/>
      <c r="V407" s="83"/>
      <c r="W407" s="83"/>
      <c r="X407" s="83"/>
      <c r="Y407" s="83"/>
      <c r="Z407" s="83"/>
      <c r="AA407" s="83"/>
      <c r="AB407" s="83"/>
      <c r="AC407" s="94"/>
      <c r="AD407" s="102">
        <f t="shared" si="12"/>
        <v>0</v>
      </c>
      <c r="AE407" s="105">
        <f t="shared" si="13"/>
        <v>0</v>
      </c>
    </row>
    <row r="408" spans="1:31" x14ac:dyDescent="0.25">
      <c r="A408" s="91">
        <f>'Тулуз-Пьерон'!A416</f>
        <v>0</v>
      </c>
      <c r="B408" s="174">
        <f>'Тулуз-Пьерон'!B416</f>
        <v>0</v>
      </c>
      <c r="C408" s="79">
        <f>'Тулуз-Пьерон'!C416</f>
        <v>0</v>
      </c>
      <c r="D408" s="79">
        <f>'Тулуз-Пьерон'!D416</f>
        <v>0</v>
      </c>
      <c r="E408" s="166" t="str">
        <f>'Тулуз-Пьерон'!E416</f>
        <v xml:space="preserve">0 лет 0 мес. </v>
      </c>
      <c r="F408" s="16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98"/>
      <c r="R408" s="169"/>
      <c r="S408" s="83"/>
      <c r="T408" s="83"/>
      <c r="U408" s="83"/>
      <c r="V408" s="83"/>
      <c r="W408" s="83"/>
      <c r="X408" s="83"/>
      <c r="Y408" s="83"/>
      <c r="Z408" s="83"/>
      <c r="AA408" s="83"/>
      <c r="AB408" s="83"/>
      <c r="AC408" s="94"/>
      <c r="AD408" s="102">
        <f t="shared" si="12"/>
        <v>0</v>
      </c>
      <c r="AE408" s="105">
        <f t="shared" si="13"/>
        <v>0</v>
      </c>
    </row>
    <row r="409" spans="1:31" x14ac:dyDescent="0.25">
      <c r="A409" s="91">
        <f>'Тулуз-Пьерон'!A417</f>
        <v>0</v>
      </c>
      <c r="B409" s="174">
        <f>'Тулуз-Пьерон'!B417</f>
        <v>0</v>
      </c>
      <c r="C409" s="79">
        <f>'Тулуз-Пьерон'!C417</f>
        <v>0</v>
      </c>
      <c r="D409" s="79">
        <f>'Тулуз-Пьерон'!D417</f>
        <v>0</v>
      </c>
      <c r="E409" s="166" t="str">
        <f>'Тулуз-Пьерон'!E417</f>
        <v xml:space="preserve">0 лет 0 мес. </v>
      </c>
      <c r="F409" s="16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98"/>
      <c r="R409" s="169"/>
      <c r="S409" s="83"/>
      <c r="T409" s="83"/>
      <c r="U409" s="83"/>
      <c r="V409" s="83"/>
      <c r="W409" s="83"/>
      <c r="X409" s="83"/>
      <c r="Y409" s="83"/>
      <c r="Z409" s="83"/>
      <c r="AA409" s="83"/>
      <c r="AB409" s="83"/>
      <c r="AC409" s="94"/>
      <c r="AD409" s="102">
        <f t="shared" si="12"/>
        <v>0</v>
      </c>
      <c r="AE409" s="105">
        <f t="shared" si="13"/>
        <v>0</v>
      </c>
    </row>
    <row r="410" spans="1:31" x14ac:dyDescent="0.25">
      <c r="A410" s="91">
        <f>'Тулуз-Пьерон'!A418</f>
        <v>0</v>
      </c>
      <c r="B410" s="174">
        <f>'Тулуз-Пьерон'!B418</f>
        <v>0</v>
      </c>
      <c r="C410" s="79">
        <f>'Тулуз-Пьерон'!C418</f>
        <v>0</v>
      </c>
      <c r="D410" s="79">
        <f>'Тулуз-Пьерон'!D418</f>
        <v>0</v>
      </c>
      <c r="E410" s="166" t="str">
        <f>'Тулуз-Пьерон'!E418</f>
        <v xml:space="preserve">0 лет 0 мес. </v>
      </c>
      <c r="F410" s="16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98"/>
      <c r="R410" s="169"/>
      <c r="S410" s="83"/>
      <c r="T410" s="83"/>
      <c r="U410" s="83"/>
      <c r="V410" s="83"/>
      <c r="W410" s="83"/>
      <c r="X410" s="83"/>
      <c r="Y410" s="83"/>
      <c r="Z410" s="83"/>
      <c r="AA410" s="83"/>
      <c r="AB410" s="83"/>
      <c r="AC410" s="94"/>
      <c r="AD410" s="102">
        <f t="shared" si="12"/>
        <v>0</v>
      </c>
      <c r="AE410" s="105">
        <f t="shared" si="13"/>
        <v>0</v>
      </c>
    </row>
    <row r="411" spans="1:31" x14ac:dyDescent="0.25">
      <c r="A411" s="91">
        <f>'Тулуз-Пьерон'!A419</f>
        <v>0</v>
      </c>
      <c r="B411" s="174">
        <f>'Тулуз-Пьерон'!B419</f>
        <v>0</v>
      </c>
      <c r="C411" s="79">
        <f>'Тулуз-Пьерон'!C419</f>
        <v>0</v>
      </c>
      <c r="D411" s="79">
        <f>'Тулуз-Пьерон'!D419</f>
        <v>0</v>
      </c>
      <c r="E411" s="166" t="str">
        <f>'Тулуз-Пьерон'!E419</f>
        <v xml:space="preserve">0 лет 0 мес. </v>
      </c>
      <c r="F411" s="16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98"/>
      <c r="R411" s="169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94"/>
      <c r="AD411" s="102">
        <f t="shared" si="12"/>
        <v>0</v>
      </c>
      <c r="AE411" s="105">
        <f t="shared" si="13"/>
        <v>0</v>
      </c>
    </row>
    <row r="412" spans="1:31" x14ac:dyDescent="0.25">
      <c r="A412" s="91">
        <f>'Тулуз-Пьерон'!A420</f>
        <v>0</v>
      </c>
      <c r="B412" s="174">
        <f>'Тулуз-Пьерон'!B420</f>
        <v>0</v>
      </c>
      <c r="C412" s="79">
        <f>'Тулуз-Пьерон'!C420</f>
        <v>0</v>
      </c>
      <c r="D412" s="79">
        <f>'Тулуз-Пьерон'!D420</f>
        <v>0</v>
      </c>
      <c r="E412" s="166" t="str">
        <f>'Тулуз-Пьерон'!E420</f>
        <v xml:space="preserve">0 лет 0 мес. </v>
      </c>
      <c r="F412" s="16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98"/>
      <c r="R412" s="169"/>
      <c r="S412" s="83"/>
      <c r="T412" s="83"/>
      <c r="U412" s="83"/>
      <c r="V412" s="83"/>
      <c r="W412" s="83"/>
      <c r="X412" s="83"/>
      <c r="Y412" s="83"/>
      <c r="Z412" s="83"/>
      <c r="AA412" s="83"/>
      <c r="AB412" s="83"/>
      <c r="AC412" s="94"/>
      <c r="AD412" s="102">
        <f t="shared" si="12"/>
        <v>0</v>
      </c>
      <c r="AE412" s="105">
        <f t="shared" si="13"/>
        <v>0</v>
      </c>
    </row>
    <row r="413" spans="1:31" x14ac:dyDescent="0.25">
      <c r="A413" s="91">
        <f>'Тулуз-Пьерон'!A421</f>
        <v>0</v>
      </c>
      <c r="B413" s="174">
        <f>'Тулуз-Пьерон'!B421</f>
        <v>0</v>
      </c>
      <c r="C413" s="79">
        <f>'Тулуз-Пьерон'!C421</f>
        <v>0</v>
      </c>
      <c r="D413" s="79">
        <f>'Тулуз-Пьерон'!D421</f>
        <v>0</v>
      </c>
      <c r="E413" s="166" t="str">
        <f>'Тулуз-Пьерон'!E421</f>
        <v xml:space="preserve">0 лет 0 мес. </v>
      </c>
      <c r="F413" s="16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98"/>
      <c r="R413" s="169"/>
      <c r="S413" s="83"/>
      <c r="T413" s="83"/>
      <c r="U413" s="83"/>
      <c r="V413" s="83"/>
      <c r="W413" s="83"/>
      <c r="X413" s="83"/>
      <c r="Y413" s="83"/>
      <c r="Z413" s="83"/>
      <c r="AA413" s="83"/>
      <c r="AB413" s="83"/>
      <c r="AC413" s="94"/>
      <c r="AD413" s="102">
        <f t="shared" si="12"/>
        <v>0</v>
      </c>
      <c r="AE413" s="105">
        <f t="shared" si="13"/>
        <v>0</v>
      </c>
    </row>
    <row r="414" spans="1:31" x14ac:dyDescent="0.25">
      <c r="A414" s="91">
        <f>'Тулуз-Пьерон'!A422</f>
        <v>0</v>
      </c>
      <c r="B414" s="174">
        <f>'Тулуз-Пьерон'!B422</f>
        <v>0</v>
      </c>
      <c r="C414" s="79">
        <f>'Тулуз-Пьерон'!C422</f>
        <v>0</v>
      </c>
      <c r="D414" s="79">
        <f>'Тулуз-Пьерон'!D422</f>
        <v>0</v>
      </c>
      <c r="E414" s="166" t="str">
        <f>'Тулуз-Пьерон'!E422</f>
        <v xml:space="preserve">0 лет 0 мес. </v>
      </c>
      <c r="F414" s="16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98"/>
      <c r="R414" s="169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94"/>
      <c r="AD414" s="102">
        <f t="shared" si="12"/>
        <v>0</v>
      </c>
      <c r="AE414" s="105">
        <f t="shared" si="13"/>
        <v>0</v>
      </c>
    </row>
    <row r="415" spans="1:31" x14ac:dyDescent="0.25">
      <c r="A415" s="91">
        <f>'Тулуз-Пьерон'!A423</f>
        <v>0</v>
      </c>
      <c r="B415" s="174">
        <f>'Тулуз-Пьерон'!B423</f>
        <v>0</v>
      </c>
      <c r="C415" s="79">
        <f>'Тулуз-Пьерон'!C423</f>
        <v>0</v>
      </c>
      <c r="D415" s="79">
        <f>'Тулуз-Пьерон'!D423</f>
        <v>0</v>
      </c>
      <c r="E415" s="166" t="str">
        <f>'Тулуз-Пьерон'!E423</f>
        <v xml:space="preserve">0 лет 0 мес. </v>
      </c>
      <c r="F415" s="16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98"/>
      <c r="R415" s="169"/>
      <c r="S415" s="83"/>
      <c r="T415" s="83"/>
      <c r="U415" s="83"/>
      <c r="V415" s="83"/>
      <c r="W415" s="83"/>
      <c r="X415" s="83"/>
      <c r="Y415" s="83"/>
      <c r="Z415" s="83"/>
      <c r="AA415" s="83"/>
      <c r="AB415" s="83"/>
      <c r="AC415" s="94"/>
      <c r="AD415" s="102">
        <f t="shared" si="12"/>
        <v>0</v>
      </c>
      <c r="AE415" s="105">
        <f t="shared" si="13"/>
        <v>0</v>
      </c>
    </row>
    <row r="416" spans="1:31" x14ac:dyDescent="0.25">
      <c r="A416" s="91">
        <f>'Тулуз-Пьерон'!A424</f>
        <v>0</v>
      </c>
      <c r="B416" s="174">
        <f>'Тулуз-Пьерон'!B424</f>
        <v>0</v>
      </c>
      <c r="C416" s="79">
        <f>'Тулуз-Пьерон'!C424</f>
        <v>0</v>
      </c>
      <c r="D416" s="79">
        <f>'Тулуз-Пьерон'!D424</f>
        <v>0</v>
      </c>
      <c r="E416" s="166" t="str">
        <f>'Тулуз-Пьерон'!E424</f>
        <v xml:space="preserve">0 лет 0 мес. </v>
      </c>
      <c r="F416" s="16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98"/>
      <c r="R416" s="169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94"/>
      <c r="AD416" s="102">
        <f t="shared" si="12"/>
        <v>0</v>
      </c>
      <c r="AE416" s="105">
        <f t="shared" si="13"/>
        <v>0</v>
      </c>
    </row>
    <row r="417" spans="1:31" x14ac:dyDescent="0.25">
      <c r="A417" s="91">
        <f>'Тулуз-Пьерон'!A425</f>
        <v>0</v>
      </c>
      <c r="B417" s="174">
        <f>'Тулуз-Пьерон'!B425</f>
        <v>0</v>
      </c>
      <c r="C417" s="79">
        <f>'Тулуз-Пьерон'!C425</f>
        <v>0</v>
      </c>
      <c r="D417" s="79">
        <f>'Тулуз-Пьерон'!D425</f>
        <v>0</v>
      </c>
      <c r="E417" s="166" t="str">
        <f>'Тулуз-Пьерон'!E425</f>
        <v xml:space="preserve">0 лет 0 мес. </v>
      </c>
      <c r="F417" s="16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98"/>
      <c r="R417" s="169"/>
      <c r="S417" s="83"/>
      <c r="T417" s="83"/>
      <c r="U417" s="83"/>
      <c r="V417" s="83"/>
      <c r="W417" s="83"/>
      <c r="X417" s="83"/>
      <c r="Y417" s="83"/>
      <c r="Z417" s="83"/>
      <c r="AA417" s="83"/>
      <c r="AB417" s="83"/>
      <c r="AC417" s="94"/>
      <c r="AD417" s="102">
        <f t="shared" si="12"/>
        <v>0</v>
      </c>
      <c r="AE417" s="105">
        <f t="shared" si="13"/>
        <v>0</v>
      </c>
    </row>
    <row r="418" spans="1:31" x14ac:dyDescent="0.25">
      <c r="A418" s="91">
        <f>'Тулуз-Пьерон'!A426</f>
        <v>0</v>
      </c>
      <c r="B418" s="174">
        <f>'Тулуз-Пьерон'!B426</f>
        <v>0</v>
      </c>
      <c r="C418" s="79">
        <f>'Тулуз-Пьерон'!C426</f>
        <v>0</v>
      </c>
      <c r="D418" s="79">
        <f>'Тулуз-Пьерон'!D426</f>
        <v>0</v>
      </c>
      <c r="E418" s="166" t="str">
        <f>'Тулуз-Пьерон'!E426</f>
        <v xml:space="preserve">0 лет 0 мес. </v>
      </c>
      <c r="F418" s="16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98"/>
      <c r="R418" s="169"/>
      <c r="S418" s="83"/>
      <c r="T418" s="83"/>
      <c r="U418" s="83"/>
      <c r="V418" s="83"/>
      <c r="W418" s="83"/>
      <c r="X418" s="83"/>
      <c r="Y418" s="83"/>
      <c r="Z418" s="83"/>
      <c r="AA418" s="83"/>
      <c r="AB418" s="83"/>
      <c r="AC418" s="94"/>
      <c r="AD418" s="102">
        <f t="shared" si="12"/>
        <v>0</v>
      </c>
      <c r="AE418" s="105">
        <f t="shared" si="13"/>
        <v>0</v>
      </c>
    </row>
    <row r="419" spans="1:31" x14ac:dyDescent="0.25">
      <c r="A419" s="91">
        <f>'Тулуз-Пьерон'!A427</f>
        <v>0</v>
      </c>
      <c r="B419" s="174">
        <f>'Тулуз-Пьерон'!B427</f>
        <v>0</v>
      </c>
      <c r="C419" s="79">
        <f>'Тулуз-Пьерон'!C427</f>
        <v>0</v>
      </c>
      <c r="D419" s="79">
        <f>'Тулуз-Пьерон'!D427</f>
        <v>0</v>
      </c>
      <c r="E419" s="166" t="str">
        <f>'Тулуз-Пьерон'!E427</f>
        <v xml:space="preserve">0 лет 0 мес. </v>
      </c>
      <c r="F419" s="16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98"/>
      <c r="R419" s="169"/>
      <c r="S419" s="83"/>
      <c r="T419" s="83"/>
      <c r="U419" s="83"/>
      <c r="V419" s="83"/>
      <c r="W419" s="83"/>
      <c r="X419" s="83"/>
      <c r="Y419" s="83"/>
      <c r="Z419" s="83"/>
      <c r="AA419" s="83"/>
      <c r="AB419" s="83"/>
      <c r="AC419" s="94"/>
      <c r="AD419" s="102">
        <f t="shared" si="12"/>
        <v>0</v>
      </c>
      <c r="AE419" s="105">
        <f t="shared" si="13"/>
        <v>0</v>
      </c>
    </row>
    <row r="420" spans="1:31" x14ac:dyDescent="0.25">
      <c r="A420" s="91">
        <f>'Тулуз-Пьерон'!A428</f>
        <v>0</v>
      </c>
      <c r="B420" s="174">
        <f>'Тулуз-Пьерон'!B428</f>
        <v>0</v>
      </c>
      <c r="C420" s="79">
        <f>'Тулуз-Пьерон'!C428</f>
        <v>0</v>
      </c>
      <c r="D420" s="79">
        <f>'Тулуз-Пьерон'!D428</f>
        <v>0</v>
      </c>
      <c r="E420" s="166" t="str">
        <f>'Тулуз-Пьерон'!E428</f>
        <v xml:space="preserve">0 лет 0 мес. </v>
      </c>
      <c r="F420" s="16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98"/>
      <c r="R420" s="169"/>
      <c r="S420" s="83"/>
      <c r="T420" s="83"/>
      <c r="U420" s="83"/>
      <c r="V420" s="83"/>
      <c r="W420" s="83"/>
      <c r="X420" s="83"/>
      <c r="Y420" s="83"/>
      <c r="Z420" s="83"/>
      <c r="AA420" s="83"/>
      <c r="AB420" s="83"/>
      <c r="AC420" s="94"/>
      <c r="AD420" s="102">
        <f t="shared" si="12"/>
        <v>0</v>
      </c>
      <c r="AE420" s="105">
        <f t="shared" si="13"/>
        <v>0</v>
      </c>
    </row>
    <row r="421" spans="1:31" x14ac:dyDescent="0.25">
      <c r="A421" s="91">
        <f>'Тулуз-Пьерон'!A429</f>
        <v>0</v>
      </c>
      <c r="B421" s="174">
        <f>'Тулуз-Пьерон'!B429</f>
        <v>0</v>
      </c>
      <c r="C421" s="79">
        <f>'Тулуз-Пьерон'!C429</f>
        <v>0</v>
      </c>
      <c r="D421" s="79">
        <f>'Тулуз-Пьерон'!D429</f>
        <v>0</v>
      </c>
      <c r="E421" s="166" t="str">
        <f>'Тулуз-Пьерон'!E429</f>
        <v xml:space="preserve">0 лет 0 мес. </v>
      </c>
      <c r="F421" s="16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98"/>
      <c r="R421" s="169"/>
      <c r="S421" s="83"/>
      <c r="T421" s="83"/>
      <c r="U421" s="83"/>
      <c r="V421" s="83"/>
      <c r="W421" s="83"/>
      <c r="X421" s="83"/>
      <c r="Y421" s="83"/>
      <c r="Z421" s="83"/>
      <c r="AA421" s="83"/>
      <c r="AB421" s="83"/>
      <c r="AC421" s="94"/>
      <c r="AD421" s="102">
        <f t="shared" si="12"/>
        <v>0</v>
      </c>
      <c r="AE421" s="105">
        <f t="shared" si="13"/>
        <v>0</v>
      </c>
    </row>
    <row r="422" spans="1:31" x14ac:dyDescent="0.25">
      <c r="A422" s="91">
        <f>'Тулуз-Пьерон'!A430</f>
        <v>0</v>
      </c>
      <c r="B422" s="174">
        <f>'Тулуз-Пьерон'!B430</f>
        <v>0</v>
      </c>
      <c r="C422" s="79">
        <f>'Тулуз-Пьерон'!C430</f>
        <v>0</v>
      </c>
      <c r="D422" s="79">
        <f>'Тулуз-Пьерон'!D430</f>
        <v>0</v>
      </c>
      <c r="E422" s="166" t="str">
        <f>'Тулуз-Пьерон'!E430</f>
        <v xml:space="preserve">0 лет 0 мес. </v>
      </c>
      <c r="F422" s="16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98"/>
      <c r="R422" s="169"/>
      <c r="S422" s="83"/>
      <c r="T422" s="83"/>
      <c r="U422" s="83"/>
      <c r="V422" s="83"/>
      <c r="W422" s="83"/>
      <c r="X422" s="83"/>
      <c r="Y422" s="83"/>
      <c r="Z422" s="83"/>
      <c r="AA422" s="83"/>
      <c r="AB422" s="83"/>
      <c r="AC422" s="94"/>
      <c r="AD422" s="102">
        <f t="shared" si="12"/>
        <v>0</v>
      </c>
      <c r="AE422" s="105">
        <f t="shared" si="13"/>
        <v>0</v>
      </c>
    </row>
    <row r="423" spans="1:31" x14ac:dyDescent="0.25">
      <c r="A423" s="91">
        <f>'Тулуз-Пьерон'!A431</f>
        <v>0</v>
      </c>
      <c r="B423" s="174">
        <f>'Тулуз-Пьерон'!B431</f>
        <v>0</v>
      </c>
      <c r="C423" s="79">
        <f>'Тулуз-Пьерон'!C431</f>
        <v>0</v>
      </c>
      <c r="D423" s="79">
        <f>'Тулуз-Пьерон'!D431</f>
        <v>0</v>
      </c>
      <c r="E423" s="166" t="str">
        <f>'Тулуз-Пьерон'!E431</f>
        <v xml:space="preserve">0 лет 0 мес. </v>
      </c>
      <c r="F423" s="16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98"/>
      <c r="R423" s="169"/>
      <c r="S423" s="83"/>
      <c r="T423" s="83"/>
      <c r="U423" s="83"/>
      <c r="V423" s="83"/>
      <c r="W423" s="83"/>
      <c r="X423" s="83"/>
      <c r="Y423" s="83"/>
      <c r="Z423" s="83"/>
      <c r="AA423" s="83"/>
      <c r="AB423" s="83"/>
      <c r="AC423" s="94"/>
      <c r="AD423" s="102">
        <f t="shared" si="12"/>
        <v>0</v>
      </c>
      <c r="AE423" s="105">
        <f t="shared" si="13"/>
        <v>0</v>
      </c>
    </row>
    <row r="424" spans="1:31" x14ac:dyDescent="0.25">
      <c r="A424" s="91">
        <f>'Тулуз-Пьерон'!A432</f>
        <v>0</v>
      </c>
      <c r="B424" s="174">
        <f>'Тулуз-Пьерон'!B432</f>
        <v>0</v>
      </c>
      <c r="C424" s="79">
        <f>'Тулуз-Пьерон'!C432</f>
        <v>0</v>
      </c>
      <c r="D424" s="79">
        <f>'Тулуз-Пьерон'!D432</f>
        <v>0</v>
      </c>
      <c r="E424" s="166" t="str">
        <f>'Тулуз-Пьерон'!E432</f>
        <v xml:space="preserve">0 лет 0 мес. </v>
      </c>
      <c r="F424" s="16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98"/>
      <c r="R424" s="169"/>
      <c r="S424" s="83"/>
      <c r="T424" s="83"/>
      <c r="U424" s="83"/>
      <c r="V424" s="83"/>
      <c r="W424" s="83"/>
      <c r="X424" s="83"/>
      <c r="Y424" s="83"/>
      <c r="Z424" s="83"/>
      <c r="AA424" s="83"/>
      <c r="AB424" s="83"/>
      <c r="AC424" s="94"/>
      <c r="AD424" s="102">
        <f t="shared" si="12"/>
        <v>0</v>
      </c>
      <c r="AE424" s="105">
        <f t="shared" si="13"/>
        <v>0</v>
      </c>
    </row>
    <row r="425" spans="1:31" x14ac:dyDescent="0.25">
      <c r="A425" s="91">
        <f>'Тулуз-Пьерон'!A433</f>
        <v>0</v>
      </c>
      <c r="B425" s="174">
        <f>'Тулуз-Пьерон'!B433</f>
        <v>0</v>
      </c>
      <c r="C425" s="79">
        <f>'Тулуз-Пьерон'!C433</f>
        <v>0</v>
      </c>
      <c r="D425" s="79">
        <f>'Тулуз-Пьерон'!D433</f>
        <v>0</v>
      </c>
      <c r="E425" s="166" t="str">
        <f>'Тулуз-Пьерон'!E433</f>
        <v xml:space="preserve">0 лет 0 мес. </v>
      </c>
      <c r="F425" s="16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98"/>
      <c r="R425" s="169"/>
      <c r="S425" s="83"/>
      <c r="T425" s="83"/>
      <c r="U425" s="83"/>
      <c r="V425" s="83"/>
      <c r="W425" s="83"/>
      <c r="X425" s="83"/>
      <c r="Y425" s="83"/>
      <c r="Z425" s="83"/>
      <c r="AA425" s="83"/>
      <c r="AB425" s="83"/>
      <c r="AC425" s="94"/>
      <c r="AD425" s="102">
        <f t="shared" si="12"/>
        <v>0</v>
      </c>
      <c r="AE425" s="105">
        <f t="shared" si="13"/>
        <v>0</v>
      </c>
    </row>
    <row r="426" spans="1:31" x14ac:dyDescent="0.25">
      <c r="A426" s="91">
        <f>'Тулуз-Пьерон'!A434</f>
        <v>0</v>
      </c>
      <c r="B426" s="174">
        <f>'Тулуз-Пьерон'!B434</f>
        <v>0</v>
      </c>
      <c r="C426" s="79">
        <f>'Тулуз-Пьерон'!C434</f>
        <v>0</v>
      </c>
      <c r="D426" s="79">
        <f>'Тулуз-Пьерон'!D434</f>
        <v>0</v>
      </c>
      <c r="E426" s="166" t="str">
        <f>'Тулуз-Пьерон'!E434</f>
        <v xml:space="preserve">0 лет 0 мес. </v>
      </c>
      <c r="F426" s="16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98"/>
      <c r="R426" s="169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94"/>
      <c r="AD426" s="102">
        <f t="shared" si="12"/>
        <v>0</v>
      </c>
      <c r="AE426" s="105">
        <f t="shared" si="13"/>
        <v>0</v>
      </c>
    </row>
    <row r="427" spans="1:31" x14ac:dyDescent="0.25">
      <c r="A427" s="91">
        <f>'Тулуз-Пьерон'!A435</f>
        <v>0</v>
      </c>
      <c r="B427" s="174">
        <f>'Тулуз-Пьерон'!B435</f>
        <v>0</v>
      </c>
      <c r="C427" s="79">
        <f>'Тулуз-Пьерон'!C435</f>
        <v>0</v>
      </c>
      <c r="D427" s="79">
        <f>'Тулуз-Пьерон'!D435</f>
        <v>0</v>
      </c>
      <c r="E427" s="166" t="str">
        <f>'Тулуз-Пьерон'!E435</f>
        <v xml:space="preserve">0 лет 0 мес. </v>
      </c>
      <c r="F427" s="16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98"/>
      <c r="R427" s="169"/>
      <c r="S427" s="83"/>
      <c r="T427" s="83"/>
      <c r="U427" s="83"/>
      <c r="V427" s="83"/>
      <c r="W427" s="83"/>
      <c r="X427" s="83"/>
      <c r="Y427" s="83"/>
      <c r="Z427" s="83"/>
      <c r="AA427" s="83"/>
      <c r="AB427" s="83"/>
      <c r="AC427" s="94"/>
      <c r="AD427" s="102">
        <f t="shared" si="12"/>
        <v>0</v>
      </c>
      <c r="AE427" s="105">
        <f t="shared" si="13"/>
        <v>0</v>
      </c>
    </row>
    <row r="428" spans="1:31" x14ac:dyDescent="0.25">
      <c r="A428" s="91">
        <f>'Тулуз-Пьерон'!A436</f>
        <v>0</v>
      </c>
      <c r="B428" s="174">
        <f>'Тулуз-Пьерон'!B436</f>
        <v>0</v>
      </c>
      <c r="C428" s="79">
        <f>'Тулуз-Пьерон'!C436</f>
        <v>0</v>
      </c>
      <c r="D428" s="79">
        <f>'Тулуз-Пьерон'!D436</f>
        <v>0</v>
      </c>
      <c r="E428" s="166" t="str">
        <f>'Тулуз-Пьерон'!E436</f>
        <v xml:space="preserve">0 лет 0 мес. </v>
      </c>
      <c r="F428" s="16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98"/>
      <c r="R428" s="169"/>
      <c r="S428" s="83"/>
      <c r="T428" s="83"/>
      <c r="U428" s="83"/>
      <c r="V428" s="83"/>
      <c r="W428" s="83"/>
      <c r="X428" s="83"/>
      <c r="Y428" s="83"/>
      <c r="Z428" s="83"/>
      <c r="AA428" s="83"/>
      <c r="AB428" s="83"/>
      <c r="AC428" s="94"/>
      <c r="AD428" s="102">
        <f t="shared" si="12"/>
        <v>0</v>
      </c>
      <c r="AE428" s="105">
        <f t="shared" si="13"/>
        <v>0</v>
      </c>
    </row>
    <row r="429" spans="1:31" x14ac:dyDescent="0.25">
      <c r="A429" s="91">
        <f>'Тулуз-Пьерон'!A437</f>
        <v>0</v>
      </c>
      <c r="B429" s="174">
        <f>'Тулуз-Пьерон'!B437</f>
        <v>0</v>
      </c>
      <c r="C429" s="79">
        <f>'Тулуз-Пьерон'!C437</f>
        <v>0</v>
      </c>
      <c r="D429" s="79">
        <f>'Тулуз-Пьерон'!D437</f>
        <v>0</v>
      </c>
      <c r="E429" s="166" t="str">
        <f>'Тулуз-Пьерон'!E437</f>
        <v xml:space="preserve">0 лет 0 мес. </v>
      </c>
      <c r="F429" s="16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98"/>
      <c r="R429" s="169"/>
      <c r="S429" s="83"/>
      <c r="T429" s="83"/>
      <c r="U429" s="83"/>
      <c r="V429" s="83"/>
      <c r="W429" s="83"/>
      <c r="X429" s="83"/>
      <c r="Y429" s="83"/>
      <c r="Z429" s="83"/>
      <c r="AA429" s="83"/>
      <c r="AB429" s="83"/>
      <c r="AC429" s="94"/>
      <c r="AD429" s="102">
        <f t="shared" si="12"/>
        <v>0</v>
      </c>
      <c r="AE429" s="105">
        <f t="shared" si="13"/>
        <v>0</v>
      </c>
    </row>
    <row r="430" spans="1:31" x14ac:dyDescent="0.25">
      <c r="A430" s="91">
        <f>'Тулуз-Пьерон'!A438</f>
        <v>0</v>
      </c>
      <c r="B430" s="174">
        <f>'Тулуз-Пьерон'!B438</f>
        <v>0</v>
      </c>
      <c r="C430" s="79">
        <f>'Тулуз-Пьерон'!C438</f>
        <v>0</v>
      </c>
      <c r="D430" s="79">
        <f>'Тулуз-Пьерон'!D438</f>
        <v>0</v>
      </c>
      <c r="E430" s="166" t="str">
        <f>'Тулуз-Пьерон'!E438</f>
        <v xml:space="preserve">0 лет 0 мес. </v>
      </c>
      <c r="F430" s="16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98"/>
      <c r="R430" s="169"/>
      <c r="S430" s="83"/>
      <c r="T430" s="83"/>
      <c r="U430" s="83"/>
      <c r="V430" s="83"/>
      <c r="W430" s="83"/>
      <c r="X430" s="83"/>
      <c r="Y430" s="83"/>
      <c r="Z430" s="83"/>
      <c r="AA430" s="83"/>
      <c r="AB430" s="83"/>
      <c r="AC430" s="94"/>
      <c r="AD430" s="102">
        <f t="shared" si="12"/>
        <v>0</v>
      </c>
      <c r="AE430" s="105">
        <f t="shared" si="13"/>
        <v>0</v>
      </c>
    </row>
    <row r="431" spans="1:31" x14ac:dyDescent="0.25">
      <c r="A431" s="91">
        <f>'Тулуз-Пьерон'!A439</f>
        <v>0</v>
      </c>
      <c r="B431" s="174">
        <f>'Тулуз-Пьерон'!B439</f>
        <v>0</v>
      </c>
      <c r="C431" s="79">
        <f>'Тулуз-Пьерон'!C439</f>
        <v>0</v>
      </c>
      <c r="D431" s="79">
        <f>'Тулуз-Пьерон'!D439</f>
        <v>0</v>
      </c>
      <c r="E431" s="166" t="str">
        <f>'Тулуз-Пьерон'!E439</f>
        <v xml:space="preserve">0 лет 0 мес. </v>
      </c>
      <c r="F431" s="16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98"/>
      <c r="R431" s="169"/>
      <c r="S431" s="83"/>
      <c r="T431" s="83"/>
      <c r="U431" s="83"/>
      <c r="V431" s="83"/>
      <c r="W431" s="83"/>
      <c r="X431" s="83"/>
      <c r="Y431" s="83"/>
      <c r="Z431" s="83"/>
      <c r="AA431" s="83"/>
      <c r="AB431" s="83"/>
      <c r="AC431" s="94"/>
      <c r="AD431" s="102">
        <f t="shared" si="12"/>
        <v>0</v>
      </c>
      <c r="AE431" s="105">
        <f t="shared" si="13"/>
        <v>0</v>
      </c>
    </row>
    <row r="432" spans="1:31" x14ac:dyDescent="0.25">
      <c r="A432" s="91">
        <f>'Тулуз-Пьерон'!A440</f>
        <v>0</v>
      </c>
      <c r="B432" s="174">
        <f>'Тулуз-Пьерон'!B440</f>
        <v>0</v>
      </c>
      <c r="C432" s="79">
        <f>'Тулуз-Пьерон'!C440</f>
        <v>0</v>
      </c>
      <c r="D432" s="79">
        <f>'Тулуз-Пьерон'!D440</f>
        <v>0</v>
      </c>
      <c r="E432" s="166" t="str">
        <f>'Тулуз-Пьерон'!E440</f>
        <v xml:space="preserve">0 лет 0 мес. </v>
      </c>
      <c r="F432" s="16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98"/>
      <c r="R432" s="169"/>
      <c r="S432" s="83"/>
      <c r="T432" s="83"/>
      <c r="U432" s="83"/>
      <c r="V432" s="83"/>
      <c r="W432" s="83"/>
      <c r="X432" s="83"/>
      <c r="Y432" s="83"/>
      <c r="Z432" s="83"/>
      <c r="AA432" s="83"/>
      <c r="AB432" s="83"/>
      <c r="AC432" s="94"/>
      <c r="AD432" s="102">
        <f t="shared" si="12"/>
        <v>0</v>
      </c>
      <c r="AE432" s="105">
        <f t="shared" si="13"/>
        <v>0</v>
      </c>
    </row>
    <row r="433" spans="1:31" x14ac:dyDescent="0.25">
      <c r="A433" s="91">
        <f>'Тулуз-Пьерон'!A441</f>
        <v>0</v>
      </c>
      <c r="B433" s="174">
        <f>'Тулуз-Пьерон'!B441</f>
        <v>0</v>
      </c>
      <c r="C433" s="79">
        <f>'Тулуз-Пьерон'!C441</f>
        <v>0</v>
      </c>
      <c r="D433" s="79">
        <f>'Тулуз-Пьерон'!D441</f>
        <v>0</v>
      </c>
      <c r="E433" s="166" t="str">
        <f>'Тулуз-Пьерон'!E441</f>
        <v xml:space="preserve">0 лет 0 мес. </v>
      </c>
      <c r="F433" s="16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98"/>
      <c r="R433" s="169"/>
      <c r="S433" s="83"/>
      <c r="T433" s="83"/>
      <c r="U433" s="83"/>
      <c r="V433" s="83"/>
      <c r="W433" s="83"/>
      <c r="X433" s="83"/>
      <c r="Y433" s="83"/>
      <c r="Z433" s="83"/>
      <c r="AA433" s="83"/>
      <c r="AB433" s="83"/>
      <c r="AC433" s="94"/>
      <c r="AD433" s="102">
        <f t="shared" si="12"/>
        <v>0</v>
      </c>
      <c r="AE433" s="105">
        <f t="shared" si="13"/>
        <v>0</v>
      </c>
    </row>
    <row r="434" spans="1:31" x14ac:dyDescent="0.25">
      <c r="A434" s="91">
        <f>'Тулуз-Пьерон'!A442</f>
        <v>0</v>
      </c>
      <c r="B434" s="174">
        <f>'Тулуз-Пьерон'!B442</f>
        <v>0</v>
      </c>
      <c r="C434" s="79">
        <f>'Тулуз-Пьерон'!C442</f>
        <v>0</v>
      </c>
      <c r="D434" s="79">
        <f>'Тулуз-Пьерон'!D442</f>
        <v>0</v>
      </c>
      <c r="E434" s="166" t="str">
        <f>'Тулуз-Пьерон'!E442</f>
        <v xml:space="preserve">0 лет 0 мес. </v>
      </c>
      <c r="F434" s="16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98"/>
      <c r="R434" s="169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94"/>
      <c r="AD434" s="102">
        <f t="shared" si="12"/>
        <v>0</v>
      </c>
      <c r="AE434" s="105">
        <f t="shared" si="13"/>
        <v>0</v>
      </c>
    </row>
    <row r="435" spans="1:31" x14ac:dyDescent="0.25">
      <c r="A435" s="91">
        <f>'Тулуз-Пьерон'!A443</f>
        <v>0</v>
      </c>
      <c r="B435" s="174">
        <f>'Тулуз-Пьерон'!B443</f>
        <v>0</v>
      </c>
      <c r="C435" s="79">
        <f>'Тулуз-Пьерон'!C443</f>
        <v>0</v>
      </c>
      <c r="D435" s="79">
        <f>'Тулуз-Пьерон'!D443</f>
        <v>0</v>
      </c>
      <c r="E435" s="166" t="str">
        <f>'Тулуз-Пьерон'!E443</f>
        <v xml:space="preserve">0 лет 0 мес. </v>
      </c>
      <c r="F435" s="16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98"/>
      <c r="R435" s="169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94"/>
      <c r="AD435" s="102">
        <f t="shared" si="12"/>
        <v>0</v>
      </c>
      <c r="AE435" s="105">
        <f t="shared" si="13"/>
        <v>0</v>
      </c>
    </row>
    <row r="436" spans="1:31" x14ac:dyDescent="0.25">
      <c r="A436" s="91">
        <f>'Тулуз-Пьерон'!A444</f>
        <v>0</v>
      </c>
      <c r="B436" s="174">
        <f>'Тулуз-Пьерон'!B444</f>
        <v>0</v>
      </c>
      <c r="C436" s="79">
        <f>'Тулуз-Пьерон'!C444</f>
        <v>0</v>
      </c>
      <c r="D436" s="79">
        <f>'Тулуз-Пьерон'!D444</f>
        <v>0</v>
      </c>
      <c r="E436" s="166" t="str">
        <f>'Тулуз-Пьерон'!E444</f>
        <v xml:space="preserve">0 лет 0 мес. </v>
      </c>
      <c r="F436" s="16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98"/>
      <c r="R436" s="169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94"/>
      <c r="AD436" s="102">
        <f t="shared" si="12"/>
        <v>0</v>
      </c>
      <c r="AE436" s="105">
        <f t="shared" si="13"/>
        <v>0</v>
      </c>
    </row>
    <row r="437" spans="1:31" x14ac:dyDescent="0.25">
      <c r="A437" s="91">
        <f>'Тулуз-Пьерон'!A445</f>
        <v>0</v>
      </c>
      <c r="B437" s="174">
        <f>'Тулуз-Пьерон'!B445</f>
        <v>0</v>
      </c>
      <c r="C437" s="79">
        <f>'Тулуз-Пьерон'!C445</f>
        <v>0</v>
      </c>
      <c r="D437" s="79">
        <f>'Тулуз-Пьерон'!D445</f>
        <v>0</v>
      </c>
      <c r="E437" s="166" t="str">
        <f>'Тулуз-Пьерон'!E445</f>
        <v xml:space="preserve">0 лет 0 мес. </v>
      </c>
      <c r="F437" s="16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98"/>
      <c r="R437" s="169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94"/>
      <c r="AD437" s="102">
        <f t="shared" si="12"/>
        <v>0</v>
      </c>
      <c r="AE437" s="105">
        <f t="shared" si="13"/>
        <v>0</v>
      </c>
    </row>
    <row r="438" spans="1:31" x14ac:dyDescent="0.25">
      <c r="A438" s="91">
        <f>'Тулуз-Пьерон'!A446</f>
        <v>0</v>
      </c>
      <c r="B438" s="174">
        <f>'Тулуз-Пьерон'!B446</f>
        <v>0</v>
      </c>
      <c r="C438" s="79">
        <f>'Тулуз-Пьерон'!C446</f>
        <v>0</v>
      </c>
      <c r="D438" s="79">
        <f>'Тулуз-Пьерон'!D446</f>
        <v>0</v>
      </c>
      <c r="E438" s="166" t="str">
        <f>'Тулуз-Пьерон'!E446</f>
        <v xml:space="preserve">0 лет 0 мес. </v>
      </c>
      <c r="F438" s="16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98"/>
      <c r="R438" s="169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94"/>
      <c r="AD438" s="102">
        <f t="shared" si="12"/>
        <v>0</v>
      </c>
      <c r="AE438" s="105">
        <f t="shared" si="13"/>
        <v>0</v>
      </c>
    </row>
    <row r="439" spans="1:31" x14ac:dyDescent="0.25">
      <c r="A439" s="91">
        <f>'Тулуз-Пьерон'!A447</f>
        <v>0</v>
      </c>
      <c r="B439" s="174">
        <f>'Тулуз-Пьерон'!B447</f>
        <v>0</v>
      </c>
      <c r="C439" s="79">
        <f>'Тулуз-Пьерон'!C447</f>
        <v>0</v>
      </c>
      <c r="D439" s="79">
        <f>'Тулуз-Пьерон'!D447</f>
        <v>0</v>
      </c>
      <c r="E439" s="166" t="str">
        <f>'Тулуз-Пьерон'!E447</f>
        <v xml:space="preserve">0 лет 0 мес. </v>
      </c>
      <c r="F439" s="16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98"/>
      <c r="R439" s="169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94"/>
      <c r="AD439" s="102">
        <f t="shared" si="12"/>
        <v>0</v>
      </c>
      <c r="AE439" s="105">
        <f t="shared" si="13"/>
        <v>0</v>
      </c>
    </row>
    <row r="440" spans="1:31" x14ac:dyDescent="0.25">
      <c r="A440" s="91">
        <f>'Тулуз-Пьерон'!A448</f>
        <v>0</v>
      </c>
      <c r="B440" s="174">
        <f>'Тулуз-Пьерон'!B448</f>
        <v>0</v>
      </c>
      <c r="C440" s="79">
        <f>'Тулуз-Пьерон'!C448</f>
        <v>0</v>
      </c>
      <c r="D440" s="79">
        <f>'Тулуз-Пьерон'!D448</f>
        <v>0</v>
      </c>
      <c r="E440" s="166" t="str">
        <f>'Тулуз-Пьерон'!E448</f>
        <v xml:space="preserve">0 лет 0 мес. </v>
      </c>
      <c r="F440" s="16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98"/>
      <c r="R440" s="169"/>
      <c r="S440" s="83"/>
      <c r="T440" s="83"/>
      <c r="U440" s="83"/>
      <c r="V440" s="83"/>
      <c r="W440" s="83"/>
      <c r="X440" s="83"/>
      <c r="Y440" s="83"/>
      <c r="Z440" s="83"/>
      <c r="AA440" s="83"/>
      <c r="AB440" s="83"/>
      <c r="AC440" s="94"/>
      <c r="AD440" s="102">
        <f t="shared" si="12"/>
        <v>0</v>
      </c>
      <c r="AE440" s="105">
        <f t="shared" si="13"/>
        <v>0</v>
      </c>
    </row>
    <row r="441" spans="1:31" x14ac:dyDescent="0.25">
      <c r="A441" s="91">
        <f>'Тулуз-Пьерон'!A449</f>
        <v>0</v>
      </c>
      <c r="B441" s="174">
        <f>'Тулуз-Пьерон'!B449</f>
        <v>0</v>
      </c>
      <c r="C441" s="79">
        <f>'Тулуз-Пьерон'!C449</f>
        <v>0</v>
      </c>
      <c r="D441" s="79">
        <f>'Тулуз-Пьерон'!D449</f>
        <v>0</v>
      </c>
      <c r="E441" s="166" t="str">
        <f>'Тулуз-Пьерон'!E449</f>
        <v xml:space="preserve">0 лет 0 мес. </v>
      </c>
      <c r="F441" s="16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98"/>
      <c r="R441" s="169"/>
      <c r="S441" s="83"/>
      <c r="T441" s="83"/>
      <c r="U441" s="83"/>
      <c r="V441" s="83"/>
      <c r="W441" s="83"/>
      <c r="X441" s="83"/>
      <c r="Y441" s="83"/>
      <c r="Z441" s="83"/>
      <c r="AA441" s="83"/>
      <c r="AB441" s="83"/>
      <c r="AC441" s="94"/>
      <c r="AD441" s="102">
        <f t="shared" si="12"/>
        <v>0</v>
      </c>
      <c r="AE441" s="105">
        <f t="shared" si="13"/>
        <v>0</v>
      </c>
    </row>
    <row r="442" spans="1:31" x14ac:dyDescent="0.25">
      <c r="A442" s="91">
        <f>'Тулуз-Пьерон'!A450</f>
        <v>0</v>
      </c>
      <c r="B442" s="174">
        <f>'Тулуз-Пьерон'!B450</f>
        <v>0</v>
      </c>
      <c r="C442" s="79">
        <f>'Тулуз-Пьерон'!C450</f>
        <v>0</v>
      </c>
      <c r="D442" s="79">
        <f>'Тулуз-Пьерон'!D450</f>
        <v>0</v>
      </c>
      <c r="E442" s="166" t="str">
        <f>'Тулуз-Пьерон'!E450</f>
        <v xml:space="preserve">0 лет 0 мес. </v>
      </c>
      <c r="F442" s="16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98"/>
      <c r="R442" s="169"/>
      <c r="S442" s="83"/>
      <c r="T442" s="83"/>
      <c r="U442" s="83"/>
      <c r="V442" s="83"/>
      <c r="W442" s="83"/>
      <c r="X442" s="83"/>
      <c r="Y442" s="83"/>
      <c r="Z442" s="83"/>
      <c r="AA442" s="83"/>
      <c r="AB442" s="83"/>
      <c r="AC442" s="94"/>
      <c r="AD442" s="102">
        <f t="shared" si="12"/>
        <v>0</v>
      </c>
      <c r="AE442" s="105">
        <f t="shared" si="13"/>
        <v>0</v>
      </c>
    </row>
    <row r="443" spans="1:31" x14ac:dyDescent="0.25">
      <c r="A443" s="91">
        <f>'Тулуз-Пьерон'!A451</f>
        <v>0</v>
      </c>
      <c r="B443" s="174">
        <f>'Тулуз-Пьерон'!B451</f>
        <v>0</v>
      </c>
      <c r="C443" s="79">
        <f>'Тулуз-Пьерон'!C451</f>
        <v>0</v>
      </c>
      <c r="D443" s="79">
        <f>'Тулуз-Пьерон'!D451</f>
        <v>0</v>
      </c>
      <c r="E443" s="166" t="str">
        <f>'Тулуз-Пьерон'!E451</f>
        <v xml:space="preserve">0 лет 0 мес. </v>
      </c>
      <c r="F443" s="16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98"/>
      <c r="R443" s="169"/>
      <c r="S443" s="83"/>
      <c r="T443" s="83"/>
      <c r="U443" s="83"/>
      <c r="V443" s="83"/>
      <c r="W443" s="83"/>
      <c r="X443" s="83"/>
      <c r="Y443" s="83"/>
      <c r="Z443" s="83"/>
      <c r="AA443" s="83"/>
      <c r="AB443" s="83"/>
      <c r="AC443" s="94"/>
      <c r="AD443" s="102">
        <f t="shared" si="12"/>
        <v>0</v>
      </c>
      <c r="AE443" s="105">
        <f t="shared" si="13"/>
        <v>0</v>
      </c>
    </row>
    <row r="444" spans="1:31" x14ac:dyDescent="0.25">
      <c r="A444" s="91">
        <f>'Тулуз-Пьерон'!A452</f>
        <v>0</v>
      </c>
      <c r="B444" s="174">
        <f>'Тулуз-Пьерон'!B452</f>
        <v>0</v>
      </c>
      <c r="C444" s="79">
        <f>'Тулуз-Пьерон'!C452</f>
        <v>0</v>
      </c>
      <c r="D444" s="79">
        <f>'Тулуз-Пьерон'!D452</f>
        <v>0</v>
      </c>
      <c r="E444" s="166" t="str">
        <f>'Тулуз-Пьерон'!E452</f>
        <v xml:space="preserve">0 лет 0 мес. </v>
      </c>
      <c r="F444" s="16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98"/>
      <c r="R444" s="169"/>
      <c r="S444" s="83"/>
      <c r="T444" s="83"/>
      <c r="U444" s="83"/>
      <c r="V444" s="83"/>
      <c r="W444" s="83"/>
      <c r="X444" s="83"/>
      <c r="Y444" s="83"/>
      <c r="Z444" s="83"/>
      <c r="AA444" s="83"/>
      <c r="AB444" s="83"/>
      <c r="AC444" s="94"/>
      <c r="AD444" s="102">
        <f t="shared" si="12"/>
        <v>0</v>
      </c>
      <c r="AE444" s="105">
        <f t="shared" si="13"/>
        <v>0</v>
      </c>
    </row>
    <row r="445" spans="1:31" x14ac:dyDescent="0.25">
      <c r="A445" s="91">
        <f>'Тулуз-Пьерон'!A453</f>
        <v>0</v>
      </c>
      <c r="B445" s="174">
        <f>'Тулуз-Пьерон'!B453</f>
        <v>0</v>
      </c>
      <c r="C445" s="79">
        <f>'Тулуз-Пьерон'!C453</f>
        <v>0</v>
      </c>
      <c r="D445" s="79">
        <f>'Тулуз-Пьерон'!D453</f>
        <v>0</v>
      </c>
      <c r="E445" s="166" t="str">
        <f>'Тулуз-Пьерон'!E453</f>
        <v xml:space="preserve">0 лет 0 мес. </v>
      </c>
      <c r="F445" s="16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98"/>
      <c r="R445" s="169"/>
      <c r="S445" s="83"/>
      <c r="T445" s="83"/>
      <c r="U445" s="83"/>
      <c r="V445" s="83"/>
      <c r="W445" s="83"/>
      <c r="X445" s="83"/>
      <c r="Y445" s="83"/>
      <c r="Z445" s="83"/>
      <c r="AA445" s="83"/>
      <c r="AB445" s="83"/>
      <c r="AC445" s="94"/>
      <c r="AD445" s="102">
        <f t="shared" si="12"/>
        <v>0</v>
      </c>
      <c r="AE445" s="105">
        <f t="shared" si="13"/>
        <v>0</v>
      </c>
    </row>
    <row r="446" spans="1:31" x14ac:dyDescent="0.25">
      <c r="A446" s="91">
        <f>'Тулуз-Пьерон'!A454</f>
        <v>0</v>
      </c>
      <c r="B446" s="174">
        <f>'Тулуз-Пьерон'!B454</f>
        <v>0</v>
      </c>
      <c r="C446" s="79">
        <f>'Тулуз-Пьерон'!C454</f>
        <v>0</v>
      </c>
      <c r="D446" s="79">
        <f>'Тулуз-Пьерон'!D454</f>
        <v>0</v>
      </c>
      <c r="E446" s="166" t="str">
        <f>'Тулуз-Пьерон'!E454</f>
        <v xml:space="preserve">0 лет 0 мес. </v>
      </c>
      <c r="F446" s="16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98"/>
      <c r="R446" s="169"/>
      <c r="S446" s="83"/>
      <c r="T446" s="83"/>
      <c r="U446" s="83"/>
      <c r="V446" s="83"/>
      <c r="W446" s="83"/>
      <c r="X446" s="83"/>
      <c r="Y446" s="83"/>
      <c r="Z446" s="83"/>
      <c r="AA446" s="83"/>
      <c r="AB446" s="83"/>
      <c r="AC446" s="94"/>
      <c r="AD446" s="102">
        <f t="shared" si="12"/>
        <v>0</v>
      </c>
      <c r="AE446" s="105">
        <f t="shared" si="13"/>
        <v>0</v>
      </c>
    </row>
    <row r="447" spans="1:31" x14ac:dyDescent="0.25">
      <c r="A447" s="91">
        <f>'Тулуз-Пьерон'!A455</f>
        <v>0</v>
      </c>
      <c r="B447" s="174">
        <f>'Тулуз-Пьерон'!B455</f>
        <v>0</v>
      </c>
      <c r="C447" s="79">
        <f>'Тулуз-Пьерон'!C455</f>
        <v>0</v>
      </c>
      <c r="D447" s="79">
        <f>'Тулуз-Пьерон'!D455</f>
        <v>0</v>
      </c>
      <c r="E447" s="166" t="str">
        <f>'Тулуз-Пьерон'!E455</f>
        <v xml:space="preserve">0 лет 0 мес. </v>
      </c>
      <c r="F447" s="16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98"/>
      <c r="R447" s="169"/>
      <c r="S447" s="83"/>
      <c r="T447" s="83"/>
      <c r="U447" s="83"/>
      <c r="V447" s="83"/>
      <c r="W447" s="83"/>
      <c r="X447" s="83"/>
      <c r="Y447" s="83"/>
      <c r="Z447" s="83"/>
      <c r="AA447" s="83"/>
      <c r="AB447" s="83"/>
      <c r="AC447" s="94"/>
      <c r="AD447" s="102">
        <f t="shared" si="12"/>
        <v>0</v>
      </c>
      <c r="AE447" s="105">
        <f t="shared" si="13"/>
        <v>0</v>
      </c>
    </row>
    <row r="448" spans="1:31" x14ac:dyDescent="0.25">
      <c r="A448" s="91">
        <f>'Тулуз-Пьерон'!A456</f>
        <v>0</v>
      </c>
      <c r="B448" s="174">
        <f>'Тулуз-Пьерон'!B456</f>
        <v>0</v>
      </c>
      <c r="C448" s="79">
        <f>'Тулуз-Пьерон'!C456</f>
        <v>0</v>
      </c>
      <c r="D448" s="79">
        <f>'Тулуз-Пьерон'!D456</f>
        <v>0</v>
      </c>
      <c r="E448" s="166" t="str">
        <f>'Тулуз-Пьерон'!E456</f>
        <v xml:space="preserve">0 лет 0 мес. </v>
      </c>
      <c r="F448" s="16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98"/>
      <c r="R448" s="169"/>
      <c r="S448" s="83"/>
      <c r="T448" s="83"/>
      <c r="U448" s="83"/>
      <c r="V448" s="83"/>
      <c r="W448" s="83"/>
      <c r="X448" s="83"/>
      <c r="Y448" s="83"/>
      <c r="Z448" s="83"/>
      <c r="AA448" s="83"/>
      <c r="AB448" s="83"/>
      <c r="AC448" s="94"/>
      <c r="AD448" s="102">
        <f t="shared" si="12"/>
        <v>0</v>
      </c>
      <c r="AE448" s="105">
        <f t="shared" si="13"/>
        <v>0</v>
      </c>
    </row>
    <row r="449" spans="1:31" x14ac:dyDescent="0.25">
      <c r="A449" s="91">
        <f>'Тулуз-Пьерон'!A457</f>
        <v>0</v>
      </c>
      <c r="B449" s="174">
        <f>'Тулуз-Пьерон'!B457</f>
        <v>0</v>
      </c>
      <c r="C449" s="79">
        <f>'Тулуз-Пьерон'!C457</f>
        <v>0</v>
      </c>
      <c r="D449" s="79">
        <f>'Тулуз-Пьерон'!D457</f>
        <v>0</v>
      </c>
      <c r="E449" s="166" t="str">
        <f>'Тулуз-Пьерон'!E457</f>
        <v xml:space="preserve">0 лет 0 мес. </v>
      </c>
      <c r="F449" s="16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98"/>
      <c r="R449" s="169"/>
      <c r="S449" s="83"/>
      <c r="T449" s="83"/>
      <c r="U449" s="83"/>
      <c r="V449" s="83"/>
      <c r="W449" s="83"/>
      <c r="X449" s="83"/>
      <c r="Y449" s="83"/>
      <c r="Z449" s="83"/>
      <c r="AA449" s="83"/>
      <c r="AB449" s="83"/>
      <c r="AC449" s="94"/>
      <c r="AD449" s="102">
        <f t="shared" si="12"/>
        <v>0</v>
      </c>
      <c r="AE449" s="105">
        <f t="shared" si="13"/>
        <v>0</v>
      </c>
    </row>
    <row r="450" spans="1:31" x14ac:dyDescent="0.25">
      <c r="A450" s="91">
        <f>'Тулуз-Пьерон'!A458</f>
        <v>0</v>
      </c>
      <c r="B450" s="174">
        <f>'Тулуз-Пьерон'!B458</f>
        <v>0</v>
      </c>
      <c r="C450" s="79">
        <f>'Тулуз-Пьерон'!C458</f>
        <v>0</v>
      </c>
      <c r="D450" s="79">
        <f>'Тулуз-Пьерон'!D458</f>
        <v>0</v>
      </c>
      <c r="E450" s="166" t="str">
        <f>'Тулуз-Пьерон'!E458</f>
        <v xml:space="preserve">0 лет 0 мес. </v>
      </c>
      <c r="F450" s="16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98"/>
      <c r="R450" s="169"/>
      <c r="S450" s="83"/>
      <c r="T450" s="83"/>
      <c r="U450" s="83"/>
      <c r="V450" s="83"/>
      <c r="W450" s="83"/>
      <c r="X450" s="83"/>
      <c r="Y450" s="83"/>
      <c r="Z450" s="83"/>
      <c r="AA450" s="83"/>
      <c r="AB450" s="83"/>
      <c r="AC450" s="94"/>
      <c r="AD450" s="102">
        <f t="shared" si="12"/>
        <v>0</v>
      </c>
      <c r="AE450" s="105">
        <f t="shared" si="13"/>
        <v>0</v>
      </c>
    </row>
    <row r="451" spans="1:31" x14ac:dyDescent="0.25">
      <c r="A451" s="91">
        <f>'Тулуз-Пьерон'!A459</f>
        <v>0</v>
      </c>
      <c r="B451" s="174">
        <f>'Тулуз-Пьерон'!B459</f>
        <v>0</v>
      </c>
      <c r="C451" s="79">
        <f>'Тулуз-Пьерон'!C459</f>
        <v>0</v>
      </c>
      <c r="D451" s="79">
        <f>'Тулуз-Пьерон'!D459</f>
        <v>0</v>
      </c>
      <c r="E451" s="166" t="str">
        <f>'Тулуз-Пьерон'!E459</f>
        <v xml:space="preserve">0 лет 0 мес. </v>
      </c>
      <c r="F451" s="16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98"/>
      <c r="R451" s="169"/>
      <c r="S451" s="83"/>
      <c r="T451" s="83"/>
      <c r="U451" s="83"/>
      <c r="V451" s="83"/>
      <c r="W451" s="83"/>
      <c r="X451" s="83"/>
      <c r="Y451" s="83"/>
      <c r="Z451" s="83"/>
      <c r="AA451" s="83"/>
      <c r="AB451" s="83"/>
      <c r="AC451" s="94"/>
      <c r="AD451" s="102">
        <f t="shared" si="12"/>
        <v>0</v>
      </c>
      <c r="AE451" s="105">
        <f t="shared" si="13"/>
        <v>0</v>
      </c>
    </row>
    <row r="452" spans="1:31" x14ac:dyDescent="0.25">
      <c r="A452" s="91">
        <f>'Тулуз-Пьерон'!A460</f>
        <v>0</v>
      </c>
      <c r="B452" s="174">
        <f>'Тулуз-Пьерон'!B460</f>
        <v>0</v>
      </c>
      <c r="C452" s="79">
        <f>'Тулуз-Пьерон'!C460</f>
        <v>0</v>
      </c>
      <c r="D452" s="79">
        <f>'Тулуз-Пьерон'!D460</f>
        <v>0</v>
      </c>
      <c r="E452" s="166" t="str">
        <f>'Тулуз-Пьерон'!E460</f>
        <v xml:space="preserve">0 лет 0 мес. </v>
      </c>
      <c r="F452" s="16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98"/>
      <c r="R452" s="169"/>
      <c r="S452" s="83"/>
      <c r="T452" s="83"/>
      <c r="U452" s="83"/>
      <c r="V452" s="83"/>
      <c r="W452" s="83"/>
      <c r="X452" s="83"/>
      <c r="Y452" s="83"/>
      <c r="Z452" s="83"/>
      <c r="AA452" s="83"/>
      <c r="AB452" s="83"/>
      <c r="AC452" s="94"/>
      <c r="AD452" s="102">
        <f t="shared" si="12"/>
        <v>0</v>
      </c>
      <c r="AE452" s="105">
        <f t="shared" si="13"/>
        <v>0</v>
      </c>
    </row>
    <row r="453" spans="1:31" x14ac:dyDescent="0.25">
      <c r="A453" s="91">
        <f>'Тулуз-Пьерон'!A461</f>
        <v>0</v>
      </c>
      <c r="B453" s="174">
        <f>'Тулуз-Пьерон'!B461</f>
        <v>0</v>
      </c>
      <c r="C453" s="79">
        <f>'Тулуз-Пьерон'!C461</f>
        <v>0</v>
      </c>
      <c r="D453" s="79">
        <f>'Тулуз-Пьерон'!D461</f>
        <v>0</v>
      </c>
      <c r="E453" s="166" t="str">
        <f>'Тулуз-Пьерон'!E461</f>
        <v xml:space="preserve">0 лет 0 мес. </v>
      </c>
      <c r="F453" s="16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98"/>
      <c r="R453" s="169"/>
      <c r="S453" s="83"/>
      <c r="T453" s="83"/>
      <c r="U453" s="83"/>
      <c r="V453" s="83"/>
      <c r="W453" s="83"/>
      <c r="X453" s="83"/>
      <c r="Y453" s="83"/>
      <c r="Z453" s="83"/>
      <c r="AA453" s="83"/>
      <c r="AB453" s="83"/>
      <c r="AC453" s="94"/>
      <c r="AD453" s="102">
        <f t="shared" si="12"/>
        <v>0</v>
      </c>
      <c r="AE453" s="105">
        <f t="shared" si="13"/>
        <v>0</v>
      </c>
    </row>
    <row r="454" spans="1:31" x14ac:dyDescent="0.25">
      <c r="A454" s="91">
        <f>'Тулуз-Пьерон'!A462</f>
        <v>0</v>
      </c>
      <c r="B454" s="174">
        <f>'Тулуз-Пьерон'!B462</f>
        <v>0</v>
      </c>
      <c r="C454" s="79">
        <f>'Тулуз-Пьерон'!C462</f>
        <v>0</v>
      </c>
      <c r="D454" s="79">
        <f>'Тулуз-Пьерон'!D462</f>
        <v>0</v>
      </c>
      <c r="E454" s="166" t="str">
        <f>'Тулуз-Пьерон'!E462</f>
        <v xml:space="preserve">0 лет 0 мес. </v>
      </c>
      <c r="F454" s="16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98"/>
      <c r="R454" s="169"/>
      <c r="S454" s="83"/>
      <c r="T454" s="83"/>
      <c r="U454" s="83"/>
      <c r="V454" s="83"/>
      <c r="W454" s="83"/>
      <c r="X454" s="83"/>
      <c r="Y454" s="83"/>
      <c r="Z454" s="83"/>
      <c r="AA454" s="83"/>
      <c r="AB454" s="83"/>
      <c r="AC454" s="94"/>
      <c r="AD454" s="102">
        <f t="shared" si="12"/>
        <v>0</v>
      </c>
      <c r="AE454" s="105">
        <f t="shared" si="13"/>
        <v>0</v>
      </c>
    </row>
    <row r="455" spans="1:31" x14ac:dyDescent="0.25">
      <c r="A455" s="91">
        <f>'Тулуз-Пьерон'!A463</f>
        <v>0</v>
      </c>
      <c r="B455" s="174">
        <f>'Тулуз-Пьерон'!B463</f>
        <v>0</v>
      </c>
      <c r="C455" s="79">
        <f>'Тулуз-Пьерон'!C463</f>
        <v>0</v>
      </c>
      <c r="D455" s="79">
        <f>'Тулуз-Пьерон'!D463</f>
        <v>0</v>
      </c>
      <c r="E455" s="166" t="str">
        <f>'Тулуз-Пьерон'!E463</f>
        <v xml:space="preserve">0 лет 0 мес. </v>
      </c>
      <c r="F455" s="16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98"/>
      <c r="R455" s="169"/>
      <c r="S455" s="83"/>
      <c r="T455" s="83"/>
      <c r="U455" s="83"/>
      <c r="V455" s="83"/>
      <c r="W455" s="83"/>
      <c r="X455" s="83"/>
      <c r="Y455" s="83"/>
      <c r="Z455" s="83"/>
      <c r="AA455" s="83"/>
      <c r="AB455" s="83"/>
      <c r="AC455" s="94"/>
      <c r="AD455" s="102">
        <f t="shared" si="12"/>
        <v>0</v>
      </c>
      <c r="AE455" s="105">
        <f t="shared" si="13"/>
        <v>0</v>
      </c>
    </row>
    <row r="456" spans="1:31" x14ac:dyDescent="0.25">
      <c r="A456" s="91">
        <f>'Тулуз-Пьерон'!A464</f>
        <v>0</v>
      </c>
      <c r="B456" s="174">
        <f>'Тулуз-Пьерон'!B464</f>
        <v>0</v>
      </c>
      <c r="C456" s="79">
        <f>'Тулуз-Пьерон'!C464</f>
        <v>0</v>
      </c>
      <c r="D456" s="79">
        <f>'Тулуз-Пьерон'!D464</f>
        <v>0</v>
      </c>
      <c r="E456" s="166" t="str">
        <f>'Тулуз-Пьерон'!E464</f>
        <v xml:space="preserve">0 лет 0 мес. </v>
      </c>
      <c r="F456" s="16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98"/>
      <c r="R456" s="169"/>
      <c r="S456" s="83"/>
      <c r="T456" s="83"/>
      <c r="U456" s="83"/>
      <c r="V456" s="83"/>
      <c r="W456" s="83"/>
      <c r="X456" s="83"/>
      <c r="Y456" s="83"/>
      <c r="Z456" s="83"/>
      <c r="AA456" s="83"/>
      <c r="AB456" s="83"/>
      <c r="AC456" s="94"/>
      <c r="AD456" s="102">
        <f t="shared" ref="AD456:AD519" si="14">12-SUMPRODUCT(--(F456:Q456&lt;&gt;$F$1:$Q$1))</f>
        <v>0</v>
      </c>
      <c r="AE456" s="105">
        <f t="shared" ref="AE456:AE519" si="15">12-SUMPRODUCT(--(R456:AC456&lt;&gt;$R$1:$AC$1))</f>
        <v>0</v>
      </c>
    </row>
    <row r="457" spans="1:31" x14ac:dyDescent="0.25">
      <c r="A457" s="91">
        <f>'Тулуз-Пьерон'!A465</f>
        <v>0</v>
      </c>
      <c r="B457" s="174">
        <f>'Тулуз-Пьерон'!B465</f>
        <v>0</v>
      </c>
      <c r="C457" s="79">
        <f>'Тулуз-Пьерон'!C465</f>
        <v>0</v>
      </c>
      <c r="D457" s="79">
        <f>'Тулуз-Пьерон'!D465</f>
        <v>0</v>
      </c>
      <c r="E457" s="166" t="str">
        <f>'Тулуз-Пьерон'!E465</f>
        <v xml:space="preserve">0 лет 0 мес. </v>
      </c>
      <c r="F457" s="16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98"/>
      <c r="R457" s="169"/>
      <c r="S457" s="83"/>
      <c r="T457" s="83"/>
      <c r="U457" s="83"/>
      <c r="V457" s="83"/>
      <c r="W457" s="83"/>
      <c r="X457" s="83"/>
      <c r="Y457" s="83"/>
      <c r="Z457" s="83"/>
      <c r="AA457" s="83"/>
      <c r="AB457" s="83"/>
      <c r="AC457" s="94"/>
      <c r="AD457" s="102">
        <f t="shared" si="14"/>
        <v>0</v>
      </c>
      <c r="AE457" s="105">
        <f t="shared" si="15"/>
        <v>0</v>
      </c>
    </row>
    <row r="458" spans="1:31" x14ac:dyDescent="0.25">
      <c r="A458" s="91">
        <f>'Тулуз-Пьерон'!A466</f>
        <v>0</v>
      </c>
      <c r="B458" s="174">
        <f>'Тулуз-Пьерон'!B466</f>
        <v>0</v>
      </c>
      <c r="C458" s="79">
        <f>'Тулуз-Пьерон'!C466</f>
        <v>0</v>
      </c>
      <c r="D458" s="79">
        <f>'Тулуз-Пьерон'!D466</f>
        <v>0</v>
      </c>
      <c r="E458" s="166" t="str">
        <f>'Тулуз-Пьерон'!E466</f>
        <v xml:space="preserve">0 лет 0 мес. </v>
      </c>
      <c r="F458" s="16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98"/>
      <c r="R458" s="169"/>
      <c r="S458" s="83"/>
      <c r="T458" s="83"/>
      <c r="U458" s="83"/>
      <c r="V458" s="83"/>
      <c r="W458" s="83"/>
      <c r="X458" s="83"/>
      <c r="Y458" s="83"/>
      <c r="Z458" s="83"/>
      <c r="AA458" s="83"/>
      <c r="AB458" s="83"/>
      <c r="AC458" s="94"/>
      <c r="AD458" s="102">
        <f t="shared" si="14"/>
        <v>0</v>
      </c>
      <c r="AE458" s="105">
        <f t="shared" si="15"/>
        <v>0</v>
      </c>
    </row>
    <row r="459" spans="1:31" x14ac:dyDescent="0.25">
      <c r="A459" s="91">
        <f>'Тулуз-Пьерон'!A467</f>
        <v>0</v>
      </c>
      <c r="B459" s="174">
        <f>'Тулуз-Пьерон'!B467</f>
        <v>0</v>
      </c>
      <c r="C459" s="79">
        <f>'Тулуз-Пьерон'!C467</f>
        <v>0</v>
      </c>
      <c r="D459" s="79">
        <f>'Тулуз-Пьерон'!D467</f>
        <v>0</v>
      </c>
      <c r="E459" s="166" t="str">
        <f>'Тулуз-Пьерон'!E467</f>
        <v xml:space="preserve">0 лет 0 мес. </v>
      </c>
      <c r="F459" s="16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98"/>
      <c r="R459" s="169"/>
      <c r="S459" s="83"/>
      <c r="T459" s="83"/>
      <c r="U459" s="83"/>
      <c r="V459" s="83"/>
      <c r="W459" s="83"/>
      <c r="X459" s="83"/>
      <c r="Y459" s="83"/>
      <c r="Z459" s="83"/>
      <c r="AA459" s="83"/>
      <c r="AB459" s="83"/>
      <c r="AC459" s="94"/>
      <c r="AD459" s="102">
        <f t="shared" si="14"/>
        <v>0</v>
      </c>
      <c r="AE459" s="105">
        <f t="shared" si="15"/>
        <v>0</v>
      </c>
    </row>
    <row r="460" spans="1:31" x14ac:dyDescent="0.25">
      <c r="A460" s="91">
        <f>'Тулуз-Пьерон'!A468</f>
        <v>0</v>
      </c>
      <c r="B460" s="174">
        <f>'Тулуз-Пьерон'!B468</f>
        <v>0</v>
      </c>
      <c r="C460" s="79">
        <f>'Тулуз-Пьерон'!C468</f>
        <v>0</v>
      </c>
      <c r="D460" s="79">
        <f>'Тулуз-Пьерон'!D468</f>
        <v>0</v>
      </c>
      <c r="E460" s="166" t="str">
        <f>'Тулуз-Пьерон'!E468</f>
        <v xml:space="preserve">0 лет 0 мес. </v>
      </c>
      <c r="F460" s="16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98"/>
      <c r="R460" s="169"/>
      <c r="S460" s="83"/>
      <c r="T460" s="83"/>
      <c r="U460" s="83"/>
      <c r="V460" s="83"/>
      <c r="W460" s="83"/>
      <c r="X460" s="83"/>
      <c r="Y460" s="83"/>
      <c r="Z460" s="83"/>
      <c r="AA460" s="83"/>
      <c r="AB460" s="83"/>
      <c r="AC460" s="94"/>
      <c r="AD460" s="102">
        <f t="shared" si="14"/>
        <v>0</v>
      </c>
      <c r="AE460" s="105">
        <f t="shared" si="15"/>
        <v>0</v>
      </c>
    </row>
    <row r="461" spans="1:31" x14ac:dyDescent="0.25">
      <c r="A461" s="91">
        <f>'Тулуз-Пьерон'!A469</f>
        <v>0</v>
      </c>
      <c r="B461" s="174">
        <f>'Тулуз-Пьерон'!B469</f>
        <v>0</v>
      </c>
      <c r="C461" s="79">
        <f>'Тулуз-Пьерон'!C469</f>
        <v>0</v>
      </c>
      <c r="D461" s="79">
        <f>'Тулуз-Пьерон'!D469</f>
        <v>0</v>
      </c>
      <c r="E461" s="166" t="str">
        <f>'Тулуз-Пьерон'!E469</f>
        <v xml:space="preserve">0 лет 0 мес. </v>
      </c>
      <c r="F461" s="16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98"/>
      <c r="R461" s="169"/>
      <c r="S461" s="83"/>
      <c r="T461" s="83"/>
      <c r="U461" s="83"/>
      <c r="V461" s="83"/>
      <c r="W461" s="83"/>
      <c r="X461" s="83"/>
      <c r="Y461" s="83"/>
      <c r="Z461" s="83"/>
      <c r="AA461" s="83"/>
      <c r="AB461" s="83"/>
      <c r="AC461" s="94"/>
      <c r="AD461" s="102">
        <f t="shared" si="14"/>
        <v>0</v>
      </c>
      <c r="AE461" s="105">
        <f t="shared" si="15"/>
        <v>0</v>
      </c>
    </row>
    <row r="462" spans="1:31" x14ac:dyDescent="0.25">
      <c r="A462" s="91">
        <f>'Тулуз-Пьерон'!A470</f>
        <v>0</v>
      </c>
      <c r="B462" s="174">
        <f>'Тулуз-Пьерон'!B470</f>
        <v>0</v>
      </c>
      <c r="C462" s="79">
        <f>'Тулуз-Пьерон'!C470</f>
        <v>0</v>
      </c>
      <c r="D462" s="79">
        <f>'Тулуз-Пьерон'!D470</f>
        <v>0</v>
      </c>
      <c r="E462" s="166" t="str">
        <f>'Тулуз-Пьерон'!E470</f>
        <v xml:space="preserve">0 лет 0 мес. </v>
      </c>
      <c r="F462" s="162"/>
      <c r="G462" s="82"/>
      <c r="H462" s="82"/>
      <c r="I462" s="82"/>
      <c r="J462" s="82"/>
      <c r="K462" s="82"/>
      <c r="L462" s="82"/>
      <c r="M462" s="82"/>
      <c r="N462" s="82"/>
      <c r="O462" s="82"/>
      <c r="P462" s="82"/>
      <c r="Q462" s="98"/>
      <c r="R462" s="169"/>
      <c r="S462" s="83"/>
      <c r="T462" s="83"/>
      <c r="U462" s="83"/>
      <c r="V462" s="83"/>
      <c r="W462" s="83"/>
      <c r="X462" s="83"/>
      <c r="Y462" s="83"/>
      <c r="Z462" s="83"/>
      <c r="AA462" s="83"/>
      <c r="AB462" s="83"/>
      <c r="AC462" s="94"/>
      <c r="AD462" s="102">
        <f t="shared" si="14"/>
        <v>0</v>
      </c>
      <c r="AE462" s="105">
        <f t="shared" si="15"/>
        <v>0</v>
      </c>
    </row>
    <row r="463" spans="1:31" x14ac:dyDescent="0.25">
      <c r="A463" s="91">
        <f>'Тулуз-Пьерон'!A471</f>
        <v>0</v>
      </c>
      <c r="B463" s="174">
        <f>'Тулуз-Пьерон'!B471</f>
        <v>0</v>
      </c>
      <c r="C463" s="79">
        <f>'Тулуз-Пьерон'!C471</f>
        <v>0</v>
      </c>
      <c r="D463" s="79">
        <f>'Тулуз-Пьерон'!D471</f>
        <v>0</v>
      </c>
      <c r="E463" s="166" t="str">
        <f>'Тулуз-Пьерон'!E471</f>
        <v xml:space="preserve">0 лет 0 мес. </v>
      </c>
      <c r="F463" s="162"/>
      <c r="G463" s="82"/>
      <c r="H463" s="82"/>
      <c r="I463" s="82"/>
      <c r="J463" s="82"/>
      <c r="K463" s="82"/>
      <c r="L463" s="82"/>
      <c r="M463" s="82"/>
      <c r="N463" s="82"/>
      <c r="O463" s="82"/>
      <c r="P463" s="82"/>
      <c r="Q463" s="98"/>
      <c r="R463" s="169"/>
      <c r="S463" s="83"/>
      <c r="T463" s="83"/>
      <c r="U463" s="83"/>
      <c r="V463" s="83"/>
      <c r="W463" s="83"/>
      <c r="X463" s="83"/>
      <c r="Y463" s="83"/>
      <c r="Z463" s="83"/>
      <c r="AA463" s="83"/>
      <c r="AB463" s="83"/>
      <c r="AC463" s="94"/>
      <c r="AD463" s="102">
        <f t="shared" si="14"/>
        <v>0</v>
      </c>
      <c r="AE463" s="105">
        <f t="shared" si="15"/>
        <v>0</v>
      </c>
    </row>
    <row r="464" spans="1:31" x14ac:dyDescent="0.25">
      <c r="A464" s="91">
        <f>'Тулуз-Пьерон'!A472</f>
        <v>0</v>
      </c>
      <c r="B464" s="174">
        <f>'Тулуз-Пьерон'!B472</f>
        <v>0</v>
      </c>
      <c r="C464" s="79">
        <f>'Тулуз-Пьерон'!C472</f>
        <v>0</v>
      </c>
      <c r="D464" s="79">
        <f>'Тулуз-Пьерон'!D472</f>
        <v>0</v>
      </c>
      <c r="E464" s="166" t="str">
        <f>'Тулуз-Пьерон'!E472</f>
        <v xml:space="preserve">0 лет 0 мес. </v>
      </c>
      <c r="F464" s="162"/>
      <c r="G464" s="82"/>
      <c r="H464" s="82"/>
      <c r="I464" s="82"/>
      <c r="J464" s="82"/>
      <c r="K464" s="82"/>
      <c r="L464" s="82"/>
      <c r="M464" s="82"/>
      <c r="N464" s="82"/>
      <c r="O464" s="82"/>
      <c r="P464" s="82"/>
      <c r="Q464" s="98"/>
      <c r="R464" s="169"/>
      <c r="S464" s="83"/>
      <c r="T464" s="83"/>
      <c r="U464" s="83"/>
      <c r="V464" s="83"/>
      <c r="W464" s="83"/>
      <c r="X464" s="83"/>
      <c r="Y464" s="83"/>
      <c r="Z464" s="83"/>
      <c r="AA464" s="83"/>
      <c r="AB464" s="83"/>
      <c r="AC464" s="94"/>
      <c r="AD464" s="102">
        <f t="shared" si="14"/>
        <v>0</v>
      </c>
      <c r="AE464" s="105">
        <f t="shared" si="15"/>
        <v>0</v>
      </c>
    </row>
    <row r="465" spans="1:31" x14ac:dyDescent="0.25">
      <c r="A465" s="91">
        <f>'Тулуз-Пьерон'!A473</f>
        <v>0</v>
      </c>
      <c r="B465" s="174">
        <f>'Тулуз-Пьерон'!B473</f>
        <v>0</v>
      </c>
      <c r="C465" s="79">
        <f>'Тулуз-Пьерон'!C473</f>
        <v>0</v>
      </c>
      <c r="D465" s="79">
        <f>'Тулуз-Пьерон'!D473</f>
        <v>0</v>
      </c>
      <c r="E465" s="166" t="str">
        <f>'Тулуз-Пьерон'!E473</f>
        <v xml:space="preserve">0 лет 0 мес. </v>
      </c>
      <c r="F465" s="16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98"/>
      <c r="R465" s="169"/>
      <c r="S465" s="83"/>
      <c r="T465" s="83"/>
      <c r="U465" s="83"/>
      <c r="V465" s="83"/>
      <c r="W465" s="83"/>
      <c r="X465" s="83"/>
      <c r="Y465" s="83"/>
      <c r="Z465" s="83"/>
      <c r="AA465" s="83"/>
      <c r="AB465" s="83"/>
      <c r="AC465" s="94"/>
      <c r="AD465" s="102">
        <f t="shared" si="14"/>
        <v>0</v>
      </c>
      <c r="AE465" s="105">
        <f t="shared" si="15"/>
        <v>0</v>
      </c>
    </row>
    <row r="466" spans="1:31" x14ac:dyDescent="0.25">
      <c r="A466" s="91">
        <f>'Тулуз-Пьерон'!A474</f>
        <v>0</v>
      </c>
      <c r="B466" s="174">
        <f>'Тулуз-Пьерон'!B474</f>
        <v>0</v>
      </c>
      <c r="C466" s="79">
        <f>'Тулуз-Пьерон'!C474</f>
        <v>0</v>
      </c>
      <c r="D466" s="79">
        <f>'Тулуз-Пьерон'!D474</f>
        <v>0</v>
      </c>
      <c r="E466" s="166" t="str">
        <f>'Тулуз-Пьерон'!E474</f>
        <v xml:space="preserve">0 лет 0 мес. </v>
      </c>
      <c r="F466" s="162"/>
      <c r="G466" s="82"/>
      <c r="H466" s="82"/>
      <c r="I466" s="82"/>
      <c r="J466" s="82"/>
      <c r="K466" s="82"/>
      <c r="L466" s="82"/>
      <c r="M466" s="82"/>
      <c r="N466" s="82"/>
      <c r="O466" s="82"/>
      <c r="P466" s="82"/>
      <c r="Q466" s="98"/>
      <c r="R466" s="169"/>
      <c r="S466" s="83"/>
      <c r="T466" s="83"/>
      <c r="U466" s="83"/>
      <c r="V466" s="83"/>
      <c r="W466" s="83"/>
      <c r="X466" s="83"/>
      <c r="Y466" s="83"/>
      <c r="Z466" s="83"/>
      <c r="AA466" s="83"/>
      <c r="AB466" s="83"/>
      <c r="AC466" s="94"/>
      <c r="AD466" s="102">
        <f t="shared" si="14"/>
        <v>0</v>
      </c>
      <c r="AE466" s="105">
        <f t="shared" si="15"/>
        <v>0</v>
      </c>
    </row>
    <row r="467" spans="1:31" x14ac:dyDescent="0.25">
      <c r="A467" s="91">
        <f>'Тулуз-Пьерон'!A475</f>
        <v>0</v>
      </c>
      <c r="B467" s="174">
        <f>'Тулуз-Пьерон'!B475</f>
        <v>0</v>
      </c>
      <c r="C467" s="79">
        <f>'Тулуз-Пьерон'!C475</f>
        <v>0</v>
      </c>
      <c r="D467" s="79">
        <f>'Тулуз-Пьерон'!D475</f>
        <v>0</v>
      </c>
      <c r="E467" s="166" t="str">
        <f>'Тулуз-Пьерон'!E475</f>
        <v xml:space="preserve">0 лет 0 мес. </v>
      </c>
      <c r="F467" s="162"/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98"/>
      <c r="R467" s="169"/>
      <c r="S467" s="83"/>
      <c r="T467" s="83"/>
      <c r="U467" s="83"/>
      <c r="V467" s="83"/>
      <c r="W467" s="83"/>
      <c r="X467" s="83"/>
      <c r="Y467" s="83"/>
      <c r="Z467" s="83"/>
      <c r="AA467" s="83"/>
      <c r="AB467" s="83"/>
      <c r="AC467" s="94"/>
      <c r="AD467" s="102">
        <f t="shared" si="14"/>
        <v>0</v>
      </c>
      <c r="AE467" s="105">
        <f t="shared" si="15"/>
        <v>0</v>
      </c>
    </row>
    <row r="468" spans="1:31" x14ac:dyDescent="0.25">
      <c r="A468" s="91">
        <f>'Тулуз-Пьерон'!A476</f>
        <v>0</v>
      </c>
      <c r="B468" s="174">
        <f>'Тулуз-Пьерон'!B476</f>
        <v>0</v>
      </c>
      <c r="C468" s="79">
        <f>'Тулуз-Пьерон'!C476</f>
        <v>0</v>
      </c>
      <c r="D468" s="79">
        <f>'Тулуз-Пьерон'!D476</f>
        <v>0</v>
      </c>
      <c r="E468" s="166" t="str">
        <f>'Тулуз-Пьерон'!E476</f>
        <v xml:space="preserve">0 лет 0 мес. </v>
      </c>
      <c r="F468" s="162"/>
      <c r="G468" s="82"/>
      <c r="H468" s="82"/>
      <c r="I468" s="82"/>
      <c r="J468" s="82"/>
      <c r="K468" s="82"/>
      <c r="L468" s="82"/>
      <c r="M468" s="82"/>
      <c r="N468" s="82"/>
      <c r="O468" s="82"/>
      <c r="P468" s="82"/>
      <c r="Q468" s="98"/>
      <c r="R468" s="169"/>
      <c r="S468" s="83"/>
      <c r="T468" s="83"/>
      <c r="U468" s="83"/>
      <c r="V468" s="83"/>
      <c r="W468" s="83"/>
      <c r="X468" s="83"/>
      <c r="Y468" s="83"/>
      <c r="Z468" s="83"/>
      <c r="AA468" s="83"/>
      <c r="AB468" s="83"/>
      <c r="AC468" s="94"/>
      <c r="AD468" s="102">
        <f t="shared" si="14"/>
        <v>0</v>
      </c>
      <c r="AE468" s="105">
        <f t="shared" si="15"/>
        <v>0</v>
      </c>
    </row>
    <row r="469" spans="1:31" x14ac:dyDescent="0.25">
      <c r="A469" s="91">
        <f>'Тулуз-Пьерон'!A477</f>
        <v>0</v>
      </c>
      <c r="B469" s="174">
        <f>'Тулуз-Пьерон'!B477</f>
        <v>0</v>
      </c>
      <c r="C469" s="79">
        <f>'Тулуз-Пьерон'!C477</f>
        <v>0</v>
      </c>
      <c r="D469" s="79">
        <f>'Тулуз-Пьерон'!D477</f>
        <v>0</v>
      </c>
      <c r="E469" s="166" t="str">
        <f>'Тулуз-Пьерон'!E477</f>
        <v xml:space="preserve">0 лет 0 мес. </v>
      </c>
      <c r="F469" s="162"/>
      <c r="G469" s="82"/>
      <c r="H469" s="82"/>
      <c r="I469" s="82"/>
      <c r="J469" s="82"/>
      <c r="K469" s="82"/>
      <c r="L469" s="82"/>
      <c r="M469" s="82"/>
      <c r="N469" s="82"/>
      <c r="O469" s="82"/>
      <c r="P469" s="82"/>
      <c r="Q469" s="98"/>
      <c r="R469" s="169"/>
      <c r="S469" s="83"/>
      <c r="T469" s="83"/>
      <c r="U469" s="83"/>
      <c r="V469" s="83"/>
      <c r="W469" s="83"/>
      <c r="X469" s="83"/>
      <c r="Y469" s="83"/>
      <c r="Z469" s="83"/>
      <c r="AA469" s="83"/>
      <c r="AB469" s="83"/>
      <c r="AC469" s="94"/>
      <c r="AD469" s="102">
        <f t="shared" si="14"/>
        <v>0</v>
      </c>
      <c r="AE469" s="105">
        <f t="shared" si="15"/>
        <v>0</v>
      </c>
    </row>
    <row r="470" spans="1:31" x14ac:dyDescent="0.25">
      <c r="A470" s="91">
        <f>'Тулуз-Пьерон'!A478</f>
        <v>0</v>
      </c>
      <c r="B470" s="174">
        <f>'Тулуз-Пьерон'!B478</f>
        <v>0</v>
      </c>
      <c r="C470" s="79">
        <f>'Тулуз-Пьерон'!C478</f>
        <v>0</v>
      </c>
      <c r="D470" s="79">
        <f>'Тулуз-Пьерон'!D478</f>
        <v>0</v>
      </c>
      <c r="E470" s="166" t="str">
        <f>'Тулуз-Пьерон'!E478</f>
        <v xml:space="preserve">0 лет 0 мес. </v>
      </c>
      <c r="F470" s="162"/>
      <c r="G470" s="82"/>
      <c r="H470" s="82"/>
      <c r="I470" s="82"/>
      <c r="J470" s="82"/>
      <c r="K470" s="82"/>
      <c r="L470" s="82"/>
      <c r="M470" s="82"/>
      <c r="N470" s="82"/>
      <c r="O470" s="82"/>
      <c r="P470" s="82"/>
      <c r="Q470" s="98"/>
      <c r="R470" s="169"/>
      <c r="S470" s="83"/>
      <c r="T470" s="83"/>
      <c r="U470" s="83"/>
      <c r="V470" s="83"/>
      <c r="W470" s="83"/>
      <c r="X470" s="83"/>
      <c r="Y470" s="83"/>
      <c r="Z470" s="83"/>
      <c r="AA470" s="83"/>
      <c r="AB470" s="83"/>
      <c r="AC470" s="94"/>
      <c r="AD470" s="102">
        <f t="shared" si="14"/>
        <v>0</v>
      </c>
      <c r="AE470" s="105">
        <f t="shared" si="15"/>
        <v>0</v>
      </c>
    </row>
    <row r="471" spans="1:31" x14ac:dyDescent="0.25">
      <c r="A471" s="91">
        <f>'Тулуз-Пьерон'!A479</f>
        <v>0</v>
      </c>
      <c r="B471" s="174">
        <f>'Тулуз-Пьерон'!B479</f>
        <v>0</v>
      </c>
      <c r="C471" s="79">
        <f>'Тулуз-Пьерон'!C479</f>
        <v>0</v>
      </c>
      <c r="D471" s="79">
        <f>'Тулуз-Пьерон'!D479</f>
        <v>0</v>
      </c>
      <c r="E471" s="166" t="str">
        <f>'Тулуз-Пьерон'!E479</f>
        <v xml:space="preserve">0 лет 0 мес. </v>
      </c>
      <c r="F471" s="16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98"/>
      <c r="R471" s="169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94"/>
      <c r="AD471" s="102">
        <f t="shared" si="14"/>
        <v>0</v>
      </c>
      <c r="AE471" s="105">
        <f t="shared" si="15"/>
        <v>0</v>
      </c>
    </row>
    <row r="472" spans="1:31" x14ac:dyDescent="0.25">
      <c r="A472" s="91">
        <f>'Тулуз-Пьерон'!A480</f>
        <v>0</v>
      </c>
      <c r="B472" s="174">
        <f>'Тулуз-Пьерон'!B480</f>
        <v>0</v>
      </c>
      <c r="C472" s="79">
        <f>'Тулуз-Пьерон'!C480</f>
        <v>0</v>
      </c>
      <c r="D472" s="79">
        <f>'Тулуз-Пьерон'!D480</f>
        <v>0</v>
      </c>
      <c r="E472" s="166" t="str">
        <f>'Тулуз-Пьерон'!E480</f>
        <v xml:space="preserve">0 лет 0 мес. </v>
      </c>
      <c r="F472" s="16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98"/>
      <c r="R472" s="169"/>
      <c r="S472" s="83"/>
      <c r="T472" s="83"/>
      <c r="U472" s="83"/>
      <c r="V472" s="83"/>
      <c r="W472" s="83"/>
      <c r="X472" s="83"/>
      <c r="Y472" s="83"/>
      <c r="Z472" s="83"/>
      <c r="AA472" s="83"/>
      <c r="AB472" s="83"/>
      <c r="AC472" s="94"/>
      <c r="AD472" s="102">
        <f t="shared" si="14"/>
        <v>0</v>
      </c>
      <c r="AE472" s="105">
        <f t="shared" si="15"/>
        <v>0</v>
      </c>
    </row>
    <row r="473" spans="1:31" x14ac:dyDescent="0.25">
      <c r="A473" s="91">
        <f>'Тулуз-Пьерон'!A481</f>
        <v>0</v>
      </c>
      <c r="B473" s="174">
        <f>'Тулуз-Пьерон'!B481</f>
        <v>0</v>
      </c>
      <c r="C473" s="79">
        <f>'Тулуз-Пьерон'!C481</f>
        <v>0</v>
      </c>
      <c r="D473" s="79">
        <f>'Тулуз-Пьерон'!D481</f>
        <v>0</v>
      </c>
      <c r="E473" s="166" t="str">
        <f>'Тулуз-Пьерон'!E481</f>
        <v xml:space="preserve">0 лет 0 мес. </v>
      </c>
      <c r="F473" s="16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98"/>
      <c r="R473" s="169"/>
      <c r="S473" s="83"/>
      <c r="T473" s="83"/>
      <c r="U473" s="83"/>
      <c r="V473" s="83"/>
      <c r="W473" s="83"/>
      <c r="X473" s="83"/>
      <c r="Y473" s="83"/>
      <c r="Z473" s="83"/>
      <c r="AA473" s="83"/>
      <c r="AB473" s="83"/>
      <c r="AC473" s="94"/>
      <c r="AD473" s="102">
        <f t="shared" si="14"/>
        <v>0</v>
      </c>
      <c r="AE473" s="105">
        <f t="shared" si="15"/>
        <v>0</v>
      </c>
    </row>
    <row r="474" spans="1:31" x14ac:dyDescent="0.25">
      <c r="A474" s="91">
        <f>'Тулуз-Пьерон'!A482</f>
        <v>0</v>
      </c>
      <c r="B474" s="174">
        <f>'Тулуз-Пьерон'!B482</f>
        <v>0</v>
      </c>
      <c r="C474" s="79">
        <f>'Тулуз-Пьерон'!C482</f>
        <v>0</v>
      </c>
      <c r="D474" s="79">
        <f>'Тулуз-Пьерон'!D482</f>
        <v>0</v>
      </c>
      <c r="E474" s="166" t="str">
        <f>'Тулуз-Пьерон'!E482</f>
        <v xml:space="preserve">0 лет 0 мес. </v>
      </c>
      <c r="F474" s="16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98"/>
      <c r="R474" s="169"/>
      <c r="S474" s="83"/>
      <c r="T474" s="83"/>
      <c r="U474" s="83"/>
      <c r="V474" s="83"/>
      <c r="W474" s="83"/>
      <c r="X474" s="83"/>
      <c r="Y474" s="83"/>
      <c r="Z474" s="83"/>
      <c r="AA474" s="83"/>
      <c r="AB474" s="83"/>
      <c r="AC474" s="94"/>
      <c r="AD474" s="102">
        <f t="shared" si="14"/>
        <v>0</v>
      </c>
      <c r="AE474" s="105">
        <f t="shared" si="15"/>
        <v>0</v>
      </c>
    </row>
    <row r="475" spans="1:31" x14ac:dyDescent="0.25">
      <c r="A475" s="91">
        <f>'Тулуз-Пьерон'!A483</f>
        <v>0</v>
      </c>
      <c r="B475" s="174">
        <f>'Тулуз-Пьерон'!B483</f>
        <v>0</v>
      </c>
      <c r="C475" s="79">
        <f>'Тулуз-Пьерон'!C483</f>
        <v>0</v>
      </c>
      <c r="D475" s="79">
        <f>'Тулуз-Пьерон'!D483</f>
        <v>0</v>
      </c>
      <c r="E475" s="166" t="str">
        <f>'Тулуз-Пьерон'!E483</f>
        <v xml:space="preserve">0 лет 0 мес. </v>
      </c>
      <c r="F475" s="16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98"/>
      <c r="R475" s="169"/>
      <c r="S475" s="83"/>
      <c r="T475" s="83"/>
      <c r="U475" s="83"/>
      <c r="V475" s="83"/>
      <c r="W475" s="83"/>
      <c r="X475" s="83"/>
      <c r="Y475" s="83"/>
      <c r="Z475" s="83"/>
      <c r="AA475" s="83"/>
      <c r="AB475" s="83"/>
      <c r="AC475" s="94"/>
      <c r="AD475" s="102">
        <f t="shared" si="14"/>
        <v>0</v>
      </c>
      <c r="AE475" s="105">
        <f t="shared" si="15"/>
        <v>0</v>
      </c>
    </row>
    <row r="476" spans="1:31" x14ac:dyDescent="0.25">
      <c r="A476" s="91">
        <f>'Тулуз-Пьерон'!A484</f>
        <v>0</v>
      </c>
      <c r="B476" s="174">
        <f>'Тулуз-Пьерон'!B484</f>
        <v>0</v>
      </c>
      <c r="C476" s="79">
        <f>'Тулуз-Пьерон'!C484</f>
        <v>0</v>
      </c>
      <c r="D476" s="79">
        <f>'Тулуз-Пьерон'!D484</f>
        <v>0</v>
      </c>
      <c r="E476" s="166" t="str">
        <f>'Тулуз-Пьерон'!E484</f>
        <v xml:space="preserve">0 лет 0 мес. </v>
      </c>
      <c r="F476" s="16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98"/>
      <c r="R476" s="169"/>
      <c r="S476" s="83"/>
      <c r="T476" s="83"/>
      <c r="U476" s="83"/>
      <c r="V476" s="83"/>
      <c r="W476" s="83"/>
      <c r="X476" s="83"/>
      <c r="Y476" s="83"/>
      <c r="Z476" s="83"/>
      <c r="AA476" s="83"/>
      <c r="AB476" s="83"/>
      <c r="AC476" s="94"/>
      <c r="AD476" s="102">
        <f t="shared" si="14"/>
        <v>0</v>
      </c>
      <c r="AE476" s="105">
        <f t="shared" si="15"/>
        <v>0</v>
      </c>
    </row>
    <row r="477" spans="1:31" x14ac:dyDescent="0.25">
      <c r="A477" s="91">
        <f>'Тулуз-Пьерон'!A485</f>
        <v>0</v>
      </c>
      <c r="B477" s="174">
        <f>'Тулуз-Пьерон'!B485</f>
        <v>0</v>
      </c>
      <c r="C477" s="79">
        <f>'Тулуз-Пьерон'!C485</f>
        <v>0</v>
      </c>
      <c r="D477" s="79">
        <f>'Тулуз-Пьерон'!D485</f>
        <v>0</v>
      </c>
      <c r="E477" s="166" t="str">
        <f>'Тулуз-Пьерон'!E485</f>
        <v xml:space="preserve">0 лет 0 мес. </v>
      </c>
      <c r="F477" s="16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98"/>
      <c r="R477" s="169"/>
      <c r="S477" s="83"/>
      <c r="T477" s="83"/>
      <c r="U477" s="83"/>
      <c r="V477" s="83"/>
      <c r="W477" s="83"/>
      <c r="X477" s="83"/>
      <c r="Y477" s="83"/>
      <c r="Z477" s="83"/>
      <c r="AA477" s="83"/>
      <c r="AB477" s="83"/>
      <c r="AC477" s="94"/>
      <c r="AD477" s="102">
        <f t="shared" si="14"/>
        <v>0</v>
      </c>
      <c r="AE477" s="105">
        <f t="shared" si="15"/>
        <v>0</v>
      </c>
    </row>
    <row r="478" spans="1:31" x14ac:dyDescent="0.25">
      <c r="A478" s="91">
        <f>'Тулуз-Пьерон'!A486</f>
        <v>0</v>
      </c>
      <c r="B478" s="174">
        <f>'Тулуз-Пьерон'!B486</f>
        <v>0</v>
      </c>
      <c r="C478" s="79">
        <f>'Тулуз-Пьерон'!C486</f>
        <v>0</v>
      </c>
      <c r="D478" s="79">
        <f>'Тулуз-Пьерон'!D486</f>
        <v>0</v>
      </c>
      <c r="E478" s="166" t="str">
        <f>'Тулуз-Пьерон'!E486</f>
        <v xml:space="preserve">0 лет 0 мес. </v>
      </c>
      <c r="F478" s="16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98"/>
      <c r="R478" s="169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94"/>
      <c r="AD478" s="102">
        <f t="shared" si="14"/>
        <v>0</v>
      </c>
      <c r="AE478" s="105">
        <f t="shared" si="15"/>
        <v>0</v>
      </c>
    </row>
    <row r="479" spans="1:31" x14ac:dyDescent="0.25">
      <c r="A479" s="91">
        <f>'Тулуз-Пьерон'!A487</f>
        <v>0</v>
      </c>
      <c r="B479" s="174">
        <f>'Тулуз-Пьерон'!B487</f>
        <v>0</v>
      </c>
      <c r="C479" s="79">
        <f>'Тулуз-Пьерон'!C487</f>
        <v>0</v>
      </c>
      <c r="D479" s="79">
        <f>'Тулуз-Пьерон'!D487</f>
        <v>0</v>
      </c>
      <c r="E479" s="166" t="str">
        <f>'Тулуз-Пьерон'!E487</f>
        <v xml:space="preserve">0 лет 0 мес. </v>
      </c>
      <c r="F479" s="16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98"/>
      <c r="R479" s="169"/>
      <c r="S479" s="83"/>
      <c r="T479" s="83"/>
      <c r="U479" s="83"/>
      <c r="V479" s="83"/>
      <c r="W479" s="83"/>
      <c r="X479" s="83"/>
      <c r="Y479" s="83"/>
      <c r="Z479" s="83"/>
      <c r="AA479" s="83"/>
      <c r="AB479" s="83"/>
      <c r="AC479" s="94"/>
      <c r="AD479" s="102">
        <f t="shared" si="14"/>
        <v>0</v>
      </c>
      <c r="AE479" s="105">
        <f t="shared" si="15"/>
        <v>0</v>
      </c>
    </row>
    <row r="480" spans="1:31" x14ac:dyDescent="0.25">
      <c r="A480" s="91">
        <f>'Тулуз-Пьерон'!A488</f>
        <v>0</v>
      </c>
      <c r="B480" s="174">
        <f>'Тулуз-Пьерон'!B488</f>
        <v>0</v>
      </c>
      <c r="C480" s="79">
        <f>'Тулуз-Пьерон'!C488</f>
        <v>0</v>
      </c>
      <c r="D480" s="79">
        <f>'Тулуз-Пьерон'!D488</f>
        <v>0</v>
      </c>
      <c r="E480" s="166" t="str">
        <f>'Тулуз-Пьерон'!E488</f>
        <v xml:space="preserve">0 лет 0 мес. </v>
      </c>
      <c r="F480" s="16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98"/>
      <c r="R480" s="169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94"/>
      <c r="AD480" s="102">
        <f t="shared" si="14"/>
        <v>0</v>
      </c>
      <c r="AE480" s="105">
        <f t="shared" si="15"/>
        <v>0</v>
      </c>
    </row>
    <row r="481" spans="1:31" x14ac:dyDescent="0.25">
      <c r="A481" s="91">
        <f>'Тулуз-Пьерон'!A489</f>
        <v>0</v>
      </c>
      <c r="B481" s="174">
        <f>'Тулуз-Пьерон'!B489</f>
        <v>0</v>
      </c>
      <c r="C481" s="79">
        <f>'Тулуз-Пьерон'!C489</f>
        <v>0</v>
      </c>
      <c r="D481" s="79">
        <f>'Тулуз-Пьерон'!D489</f>
        <v>0</v>
      </c>
      <c r="E481" s="166" t="str">
        <f>'Тулуз-Пьерон'!E489</f>
        <v xml:space="preserve">0 лет 0 мес. </v>
      </c>
      <c r="F481" s="16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98"/>
      <c r="R481" s="169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94"/>
      <c r="AD481" s="102">
        <f t="shared" si="14"/>
        <v>0</v>
      </c>
      <c r="AE481" s="105">
        <f t="shared" si="15"/>
        <v>0</v>
      </c>
    </row>
    <row r="482" spans="1:31" x14ac:dyDescent="0.25">
      <c r="A482" s="91">
        <f>'Тулуз-Пьерон'!A490</f>
        <v>0</v>
      </c>
      <c r="B482" s="174">
        <f>'Тулуз-Пьерон'!B490</f>
        <v>0</v>
      </c>
      <c r="C482" s="79">
        <f>'Тулуз-Пьерон'!C490</f>
        <v>0</v>
      </c>
      <c r="D482" s="79">
        <f>'Тулуз-Пьерон'!D490</f>
        <v>0</v>
      </c>
      <c r="E482" s="166" t="str">
        <f>'Тулуз-Пьерон'!E490</f>
        <v xml:space="preserve">0 лет 0 мес. </v>
      </c>
      <c r="F482" s="16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98"/>
      <c r="R482" s="169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94"/>
      <c r="AD482" s="102">
        <f t="shared" si="14"/>
        <v>0</v>
      </c>
      <c r="AE482" s="105">
        <f t="shared" si="15"/>
        <v>0</v>
      </c>
    </row>
    <row r="483" spans="1:31" x14ac:dyDescent="0.25">
      <c r="A483" s="91">
        <f>'Тулуз-Пьерон'!A491</f>
        <v>0</v>
      </c>
      <c r="B483" s="174">
        <f>'Тулуз-Пьерон'!B491</f>
        <v>0</v>
      </c>
      <c r="C483" s="79">
        <f>'Тулуз-Пьерон'!C491</f>
        <v>0</v>
      </c>
      <c r="D483" s="79">
        <f>'Тулуз-Пьерон'!D491</f>
        <v>0</v>
      </c>
      <c r="E483" s="166" t="str">
        <f>'Тулуз-Пьерон'!E491</f>
        <v xml:space="preserve">0 лет 0 мес. </v>
      </c>
      <c r="F483" s="16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98"/>
      <c r="R483" s="169"/>
      <c r="S483" s="83"/>
      <c r="T483" s="83"/>
      <c r="U483" s="83"/>
      <c r="V483" s="83"/>
      <c r="W483" s="83"/>
      <c r="X483" s="83"/>
      <c r="Y483" s="83"/>
      <c r="Z483" s="83"/>
      <c r="AA483" s="83"/>
      <c r="AB483" s="83"/>
      <c r="AC483" s="94"/>
      <c r="AD483" s="102">
        <f t="shared" si="14"/>
        <v>0</v>
      </c>
      <c r="AE483" s="105">
        <f t="shared" si="15"/>
        <v>0</v>
      </c>
    </row>
    <row r="484" spans="1:31" x14ac:dyDescent="0.25">
      <c r="A484" s="91">
        <f>'Тулуз-Пьерон'!A492</f>
        <v>0</v>
      </c>
      <c r="B484" s="174">
        <f>'Тулуз-Пьерон'!B492</f>
        <v>0</v>
      </c>
      <c r="C484" s="79">
        <f>'Тулуз-Пьерон'!C492</f>
        <v>0</v>
      </c>
      <c r="D484" s="79">
        <f>'Тулуз-Пьерон'!D492</f>
        <v>0</v>
      </c>
      <c r="E484" s="166" t="str">
        <f>'Тулуз-Пьерон'!E492</f>
        <v xml:space="preserve">0 лет 0 мес. </v>
      </c>
      <c r="F484" s="16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98"/>
      <c r="R484" s="169"/>
      <c r="S484" s="83"/>
      <c r="T484" s="83"/>
      <c r="U484" s="83"/>
      <c r="V484" s="83"/>
      <c r="W484" s="83"/>
      <c r="X484" s="83"/>
      <c r="Y484" s="83"/>
      <c r="Z484" s="83"/>
      <c r="AA484" s="83"/>
      <c r="AB484" s="83"/>
      <c r="AC484" s="94"/>
      <c r="AD484" s="102">
        <f t="shared" si="14"/>
        <v>0</v>
      </c>
      <c r="AE484" s="105">
        <f t="shared" si="15"/>
        <v>0</v>
      </c>
    </row>
    <row r="485" spans="1:31" x14ac:dyDescent="0.25">
      <c r="A485" s="91">
        <f>'Тулуз-Пьерон'!A493</f>
        <v>0</v>
      </c>
      <c r="B485" s="174">
        <f>'Тулуз-Пьерон'!B493</f>
        <v>0</v>
      </c>
      <c r="C485" s="79">
        <f>'Тулуз-Пьерон'!C493</f>
        <v>0</v>
      </c>
      <c r="D485" s="79">
        <f>'Тулуз-Пьерон'!D493</f>
        <v>0</v>
      </c>
      <c r="E485" s="166" t="str">
        <f>'Тулуз-Пьерон'!E493</f>
        <v xml:space="preserve">0 лет 0 мес. </v>
      </c>
      <c r="F485" s="16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98"/>
      <c r="R485" s="169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94"/>
      <c r="AD485" s="102">
        <f t="shared" si="14"/>
        <v>0</v>
      </c>
      <c r="AE485" s="105">
        <f t="shared" si="15"/>
        <v>0</v>
      </c>
    </row>
    <row r="486" spans="1:31" x14ac:dyDescent="0.25">
      <c r="A486" s="91">
        <f>'Тулуз-Пьерон'!A494</f>
        <v>0</v>
      </c>
      <c r="B486" s="174">
        <f>'Тулуз-Пьерон'!B494</f>
        <v>0</v>
      </c>
      <c r="C486" s="79">
        <f>'Тулуз-Пьерон'!C494</f>
        <v>0</v>
      </c>
      <c r="D486" s="79">
        <f>'Тулуз-Пьерон'!D494</f>
        <v>0</v>
      </c>
      <c r="E486" s="166" t="str">
        <f>'Тулуз-Пьерон'!E494</f>
        <v xml:space="preserve">0 лет 0 мес. </v>
      </c>
      <c r="F486" s="16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98"/>
      <c r="R486" s="169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94"/>
      <c r="AD486" s="102">
        <f t="shared" si="14"/>
        <v>0</v>
      </c>
      <c r="AE486" s="105">
        <f t="shared" si="15"/>
        <v>0</v>
      </c>
    </row>
    <row r="487" spans="1:31" x14ac:dyDescent="0.25">
      <c r="A487" s="91">
        <f>'Тулуз-Пьерон'!A495</f>
        <v>0</v>
      </c>
      <c r="B487" s="174">
        <f>'Тулуз-Пьерон'!B495</f>
        <v>0</v>
      </c>
      <c r="C487" s="79">
        <f>'Тулуз-Пьерон'!C495</f>
        <v>0</v>
      </c>
      <c r="D487" s="79">
        <f>'Тулуз-Пьерон'!D495</f>
        <v>0</v>
      </c>
      <c r="E487" s="166" t="str">
        <f>'Тулуз-Пьерон'!E495</f>
        <v xml:space="preserve">0 лет 0 мес. </v>
      </c>
      <c r="F487" s="16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98"/>
      <c r="R487" s="169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94"/>
      <c r="AD487" s="102">
        <f t="shared" si="14"/>
        <v>0</v>
      </c>
      <c r="AE487" s="105">
        <f t="shared" si="15"/>
        <v>0</v>
      </c>
    </row>
    <row r="488" spans="1:31" x14ac:dyDescent="0.25">
      <c r="A488" s="91">
        <f>'Тулуз-Пьерон'!A496</f>
        <v>0</v>
      </c>
      <c r="B488" s="174">
        <f>'Тулуз-Пьерон'!B496</f>
        <v>0</v>
      </c>
      <c r="C488" s="79">
        <f>'Тулуз-Пьерон'!C496</f>
        <v>0</v>
      </c>
      <c r="D488" s="79">
        <f>'Тулуз-Пьерон'!D496</f>
        <v>0</v>
      </c>
      <c r="E488" s="166" t="str">
        <f>'Тулуз-Пьерон'!E496</f>
        <v xml:space="preserve">0 лет 0 мес. </v>
      </c>
      <c r="F488" s="16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98"/>
      <c r="R488" s="169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94"/>
      <c r="AD488" s="102">
        <f t="shared" si="14"/>
        <v>0</v>
      </c>
      <c r="AE488" s="105">
        <f t="shared" si="15"/>
        <v>0</v>
      </c>
    </row>
    <row r="489" spans="1:31" x14ac:dyDescent="0.25">
      <c r="A489" s="91">
        <f>'Тулуз-Пьерон'!A497</f>
        <v>0</v>
      </c>
      <c r="B489" s="174">
        <f>'Тулуз-Пьерон'!B497</f>
        <v>0</v>
      </c>
      <c r="C489" s="79">
        <f>'Тулуз-Пьерон'!C497</f>
        <v>0</v>
      </c>
      <c r="D489" s="79">
        <f>'Тулуз-Пьерон'!D497</f>
        <v>0</v>
      </c>
      <c r="E489" s="166" t="str">
        <f>'Тулуз-Пьерон'!E497</f>
        <v xml:space="preserve">0 лет 0 мес. </v>
      </c>
      <c r="F489" s="16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98"/>
      <c r="R489" s="169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94"/>
      <c r="AD489" s="102">
        <f t="shared" si="14"/>
        <v>0</v>
      </c>
      <c r="AE489" s="105">
        <f t="shared" si="15"/>
        <v>0</v>
      </c>
    </row>
    <row r="490" spans="1:31" x14ac:dyDescent="0.25">
      <c r="A490" s="91">
        <f>'Тулуз-Пьерон'!A498</f>
        <v>0</v>
      </c>
      <c r="B490" s="174">
        <f>'Тулуз-Пьерон'!B498</f>
        <v>0</v>
      </c>
      <c r="C490" s="79">
        <f>'Тулуз-Пьерон'!C498</f>
        <v>0</v>
      </c>
      <c r="D490" s="79">
        <f>'Тулуз-Пьерон'!D498</f>
        <v>0</v>
      </c>
      <c r="E490" s="166" t="str">
        <f>'Тулуз-Пьерон'!E498</f>
        <v xml:space="preserve">0 лет 0 мес. </v>
      </c>
      <c r="F490" s="16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98"/>
      <c r="R490" s="169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94"/>
      <c r="AD490" s="102">
        <f t="shared" si="14"/>
        <v>0</v>
      </c>
      <c r="AE490" s="105">
        <f t="shared" si="15"/>
        <v>0</v>
      </c>
    </row>
    <row r="491" spans="1:31" x14ac:dyDescent="0.25">
      <c r="A491" s="91">
        <f>'Тулуз-Пьерон'!A499</f>
        <v>0</v>
      </c>
      <c r="B491" s="174">
        <f>'Тулуз-Пьерон'!B499</f>
        <v>0</v>
      </c>
      <c r="C491" s="79">
        <f>'Тулуз-Пьерон'!C499</f>
        <v>0</v>
      </c>
      <c r="D491" s="79">
        <f>'Тулуз-Пьерон'!D499</f>
        <v>0</v>
      </c>
      <c r="E491" s="166" t="str">
        <f>'Тулуз-Пьерон'!E499</f>
        <v xml:space="preserve">0 лет 0 мес. </v>
      </c>
      <c r="F491" s="16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98"/>
      <c r="R491" s="169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94"/>
      <c r="AD491" s="102">
        <f t="shared" si="14"/>
        <v>0</v>
      </c>
      <c r="AE491" s="105">
        <f t="shared" si="15"/>
        <v>0</v>
      </c>
    </row>
    <row r="492" spans="1:31" x14ac:dyDescent="0.25">
      <c r="A492" s="91">
        <f>'Тулуз-Пьерон'!A500</f>
        <v>0</v>
      </c>
      <c r="B492" s="174">
        <f>'Тулуз-Пьерон'!B500</f>
        <v>0</v>
      </c>
      <c r="C492" s="79">
        <f>'Тулуз-Пьерон'!C500</f>
        <v>0</v>
      </c>
      <c r="D492" s="79">
        <f>'Тулуз-Пьерон'!D500</f>
        <v>0</v>
      </c>
      <c r="E492" s="166" t="str">
        <f>'Тулуз-Пьерон'!E500</f>
        <v xml:space="preserve">0 лет 0 мес. </v>
      </c>
      <c r="F492" s="16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98"/>
      <c r="R492" s="169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94"/>
      <c r="AD492" s="102">
        <f t="shared" si="14"/>
        <v>0</v>
      </c>
      <c r="AE492" s="105">
        <f t="shared" si="15"/>
        <v>0</v>
      </c>
    </row>
    <row r="493" spans="1:31" x14ac:dyDescent="0.25">
      <c r="A493" s="91">
        <f>'Тулуз-Пьерон'!A501</f>
        <v>0</v>
      </c>
      <c r="B493" s="174">
        <f>'Тулуз-Пьерон'!B501</f>
        <v>0</v>
      </c>
      <c r="C493" s="79">
        <f>'Тулуз-Пьерон'!C501</f>
        <v>0</v>
      </c>
      <c r="D493" s="79">
        <f>'Тулуз-Пьерон'!D501</f>
        <v>0</v>
      </c>
      <c r="E493" s="166" t="str">
        <f>'Тулуз-Пьерон'!E501</f>
        <v xml:space="preserve">0 лет 0 мес. </v>
      </c>
      <c r="F493" s="16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98"/>
      <c r="R493" s="169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94"/>
      <c r="AD493" s="102">
        <f t="shared" si="14"/>
        <v>0</v>
      </c>
      <c r="AE493" s="105">
        <f t="shared" si="15"/>
        <v>0</v>
      </c>
    </row>
    <row r="494" spans="1:31" x14ac:dyDescent="0.25">
      <c r="A494" s="91">
        <f>'Тулуз-Пьерон'!A502</f>
        <v>0</v>
      </c>
      <c r="B494" s="174">
        <f>'Тулуз-Пьерон'!B502</f>
        <v>0</v>
      </c>
      <c r="C494" s="79">
        <f>'Тулуз-Пьерон'!C502</f>
        <v>0</v>
      </c>
      <c r="D494" s="79">
        <f>'Тулуз-Пьерон'!D502</f>
        <v>0</v>
      </c>
      <c r="E494" s="166" t="str">
        <f>'Тулуз-Пьерон'!E502</f>
        <v xml:space="preserve">0 лет 0 мес. </v>
      </c>
      <c r="F494" s="16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98"/>
      <c r="R494" s="169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94"/>
      <c r="AD494" s="102">
        <f t="shared" si="14"/>
        <v>0</v>
      </c>
      <c r="AE494" s="105">
        <f t="shared" si="15"/>
        <v>0</v>
      </c>
    </row>
    <row r="495" spans="1:31" x14ac:dyDescent="0.25">
      <c r="A495" s="91">
        <f>'Тулуз-Пьерон'!A503</f>
        <v>0</v>
      </c>
      <c r="B495" s="174">
        <f>'Тулуз-Пьерон'!B503</f>
        <v>0</v>
      </c>
      <c r="C495" s="79">
        <f>'Тулуз-Пьерон'!C503</f>
        <v>0</v>
      </c>
      <c r="D495" s="79">
        <f>'Тулуз-Пьерон'!D503</f>
        <v>0</v>
      </c>
      <c r="E495" s="166" t="str">
        <f>'Тулуз-Пьерон'!E503</f>
        <v xml:space="preserve">0 лет 0 мес. </v>
      </c>
      <c r="F495" s="16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98"/>
      <c r="R495" s="169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94"/>
      <c r="AD495" s="102">
        <f t="shared" si="14"/>
        <v>0</v>
      </c>
      <c r="AE495" s="105">
        <f t="shared" si="15"/>
        <v>0</v>
      </c>
    </row>
    <row r="496" spans="1:31" x14ac:dyDescent="0.25">
      <c r="A496" s="91">
        <f>'Тулуз-Пьерон'!A504</f>
        <v>0</v>
      </c>
      <c r="B496" s="174">
        <f>'Тулуз-Пьерон'!B504</f>
        <v>0</v>
      </c>
      <c r="C496" s="79">
        <f>'Тулуз-Пьерон'!C504</f>
        <v>0</v>
      </c>
      <c r="D496" s="79">
        <f>'Тулуз-Пьерон'!D504</f>
        <v>0</v>
      </c>
      <c r="E496" s="166" t="str">
        <f>'Тулуз-Пьерон'!E504</f>
        <v xml:space="preserve">0 лет 0 мес. </v>
      </c>
      <c r="F496" s="16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98"/>
      <c r="R496" s="169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94"/>
      <c r="AD496" s="102">
        <f t="shared" si="14"/>
        <v>0</v>
      </c>
      <c r="AE496" s="105">
        <f t="shared" si="15"/>
        <v>0</v>
      </c>
    </row>
    <row r="497" spans="1:31" x14ac:dyDescent="0.25">
      <c r="A497" s="91">
        <f>'Тулуз-Пьерон'!A505</f>
        <v>0</v>
      </c>
      <c r="B497" s="174">
        <f>'Тулуз-Пьерон'!B505</f>
        <v>0</v>
      </c>
      <c r="C497" s="79">
        <f>'Тулуз-Пьерон'!C505</f>
        <v>0</v>
      </c>
      <c r="D497" s="79">
        <f>'Тулуз-Пьерон'!D505</f>
        <v>0</v>
      </c>
      <c r="E497" s="166" t="str">
        <f>'Тулуз-Пьерон'!E505</f>
        <v xml:space="preserve">0 лет 0 мес. </v>
      </c>
      <c r="F497" s="16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98"/>
      <c r="R497" s="169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94"/>
      <c r="AD497" s="102">
        <f t="shared" si="14"/>
        <v>0</v>
      </c>
      <c r="AE497" s="105">
        <f t="shared" si="15"/>
        <v>0</v>
      </c>
    </row>
    <row r="498" spans="1:31" x14ac:dyDescent="0.25">
      <c r="A498" s="91">
        <f>'Тулуз-Пьерон'!A506</f>
        <v>0</v>
      </c>
      <c r="B498" s="174">
        <f>'Тулуз-Пьерон'!B506</f>
        <v>0</v>
      </c>
      <c r="C498" s="79">
        <f>'Тулуз-Пьерон'!C506</f>
        <v>0</v>
      </c>
      <c r="D498" s="79">
        <f>'Тулуз-Пьерон'!D506</f>
        <v>0</v>
      </c>
      <c r="E498" s="166" t="str">
        <f>'Тулуз-Пьерон'!E506</f>
        <v xml:space="preserve">0 лет 0 мес. </v>
      </c>
      <c r="F498" s="16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98"/>
      <c r="R498" s="169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94"/>
      <c r="AD498" s="102">
        <f t="shared" si="14"/>
        <v>0</v>
      </c>
      <c r="AE498" s="105">
        <f t="shared" si="15"/>
        <v>0</v>
      </c>
    </row>
    <row r="499" spans="1:31" x14ac:dyDescent="0.25">
      <c r="A499" s="91">
        <f>'Тулуз-Пьерон'!A507</f>
        <v>0</v>
      </c>
      <c r="B499" s="174">
        <f>'Тулуз-Пьерон'!B507</f>
        <v>0</v>
      </c>
      <c r="C499" s="79">
        <f>'Тулуз-Пьерон'!C507</f>
        <v>0</v>
      </c>
      <c r="D499" s="79">
        <f>'Тулуз-Пьерон'!D507</f>
        <v>0</v>
      </c>
      <c r="E499" s="166" t="str">
        <f>'Тулуз-Пьерон'!E507</f>
        <v xml:space="preserve">0 лет 0 мес. </v>
      </c>
      <c r="F499" s="16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98"/>
      <c r="R499" s="169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94"/>
      <c r="AD499" s="102">
        <f t="shared" si="14"/>
        <v>0</v>
      </c>
      <c r="AE499" s="105">
        <f t="shared" si="15"/>
        <v>0</v>
      </c>
    </row>
    <row r="500" spans="1:31" x14ac:dyDescent="0.25">
      <c r="A500" s="91">
        <f>'Тулуз-Пьерон'!A508</f>
        <v>0</v>
      </c>
      <c r="B500" s="174">
        <f>'Тулуз-Пьерон'!B508</f>
        <v>0</v>
      </c>
      <c r="C500" s="79">
        <f>'Тулуз-Пьерон'!C508</f>
        <v>0</v>
      </c>
      <c r="D500" s="79">
        <f>'Тулуз-Пьерон'!D508</f>
        <v>0</v>
      </c>
      <c r="E500" s="166" t="str">
        <f>'Тулуз-Пьерон'!E508</f>
        <v xml:space="preserve">0 лет 0 мес. </v>
      </c>
      <c r="F500" s="16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98"/>
      <c r="R500" s="169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94"/>
      <c r="AD500" s="102">
        <f t="shared" si="14"/>
        <v>0</v>
      </c>
      <c r="AE500" s="105">
        <f t="shared" si="15"/>
        <v>0</v>
      </c>
    </row>
    <row r="501" spans="1:31" x14ac:dyDescent="0.25">
      <c r="A501" s="91">
        <f>'Тулуз-Пьерон'!A509</f>
        <v>0</v>
      </c>
      <c r="B501" s="174">
        <f>'Тулуз-Пьерон'!B509</f>
        <v>0</v>
      </c>
      <c r="C501" s="79">
        <f>'Тулуз-Пьерон'!C509</f>
        <v>0</v>
      </c>
      <c r="D501" s="79">
        <f>'Тулуз-Пьерон'!D509</f>
        <v>0</v>
      </c>
      <c r="E501" s="166" t="str">
        <f>'Тулуз-Пьерон'!E509</f>
        <v xml:space="preserve">0 лет 0 мес. </v>
      </c>
      <c r="F501" s="16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98"/>
      <c r="R501" s="169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94"/>
      <c r="AD501" s="102">
        <f t="shared" si="14"/>
        <v>0</v>
      </c>
      <c r="AE501" s="105">
        <f t="shared" si="15"/>
        <v>0</v>
      </c>
    </row>
    <row r="502" spans="1:31" x14ac:dyDescent="0.25">
      <c r="A502" s="91">
        <f>'Тулуз-Пьерон'!A510</f>
        <v>0</v>
      </c>
      <c r="B502" s="174">
        <f>'Тулуз-Пьерон'!B510</f>
        <v>0</v>
      </c>
      <c r="C502" s="79">
        <f>'Тулуз-Пьерон'!C510</f>
        <v>0</v>
      </c>
      <c r="D502" s="79">
        <f>'Тулуз-Пьерон'!D510</f>
        <v>0</v>
      </c>
      <c r="E502" s="166" t="str">
        <f>'Тулуз-Пьерон'!E510</f>
        <v xml:space="preserve">0 лет 0 мес. </v>
      </c>
      <c r="F502" s="16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98"/>
      <c r="R502" s="169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94"/>
      <c r="AD502" s="102">
        <f t="shared" si="14"/>
        <v>0</v>
      </c>
      <c r="AE502" s="105">
        <f t="shared" si="15"/>
        <v>0</v>
      </c>
    </row>
    <row r="503" spans="1:31" x14ac:dyDescent="0.25">
      <c r="A503" s="91">
        <f>'Тулуз-Пьерон'!A511</f>
        <v>0</v>
      </c>
      <c r="B503" s="174">
        <f>'Тулуз-Пьерон'!B511</f>
        <v>0</v>
      </c>
      <c r="C503" s="79">
        <f>'Тулуз-Пьерон'!C511</f>
        <v>0</v>
      </c>
      <c r="D503" s="79">
        <f>'Тулуз-Пьерон'!D511</f>
        <v>0</v>
      </c>
      <c r="E503" s="166" t="str">
        <f>'Тулуз-Пьерон'!E511</f>
        <v xml:space="preserve">0 лет 0 мес. </v>
      </c>
      <c r="F503" s="16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98"/>
      <c r="R503" s="169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94"/>
      <c r="AD503" s="102">
        <f t="shared" si="14"/>
        <v>0</v>
      </c>
      <c r="AE503" s="105">
        <f t="shared" si="15"/>
        <v>0</v>
      </c>
    </row>
    <row r="504" spans="1:31" x14ac:dyDescent="0.25">
      <c r="A504" s="91">
        <f>'Тулуз-Пьерон'!A512</f>
        <v>0</v>
      </c>
      <c r="B504" s="174">
        <f>'Тулуз-Пьерон'!B512</f>
        <v>0</v>
      </c>
      <c r="C504" s="79">
        <f>'Тулуз-Пьерон'!C512</f>
        <v>0</v>
      </c>
      <c r="D504" s="79">
        <f>'Тулуз-Пьерон'!D512</f>
        <v>0</v>
      </c>
      <c r="E504" s="166" t="str">
        <f>'Тулуз-Пьерон'!E512</f>
        <v xml:space="preserve">0 лет 0 мес. </v>
      </c>
      <c r="F504" s="16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98"/>
      <c r="R504" s="169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94"/>
      <c r="AD504" s="102">
        <f t="shared" si="14"/>
        <v>0</v>
      </c>
      <c r="AE504" s="105">
        <f t="shared" si="15"/>
        <v>0</v>
      </c>
    </row>
    <row r="505" spans="1:31" x14ac:dyDescent="0.25">
      <c r="A505" s="91">
        <f>'Тулуз-Пьерон'!A513</f>
        <v>0</v>
      </c>
      <c r="B505" s="174">
        <f>'Тулуз-Пьерон'!B513</f>
        <v>0</v>
      </c>
      <c r="C505" s="79">
        <f>'Тулуз-Пьерон'!C513</f>
        <v>0</v>
      </c>
      <c r="D505" s="79">
        <f>'Тулуз-Пьерон'!D513</f>
        <v>0</v>
      </c>
      <c r="E505" s="166" t="str">
        <f>'Тулуз-Пьерон'!E513</f>
        <v xml:space="preserve">0 лет 0 мес. </v>
      </c>
      <c r="F505" s="16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98"/>
      <c r="R505" s="169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94"/>
      <c r="AD505" s="102">
        <f t="shared" si="14"/>
        <v>0</v>
      </c>
      <c r="AE505" s="105">
        <f t="shared" si="15"/>
        <v>0</v>
      </c>
    </row>
    <row r="506" spans="1:31" x14ac:dyDescent="0.25">
      <c r="A506" s="91">
        <f>'Тулуз-Пьерон'!A514</f>
        <v>0</v>
      </c>
      <c r="B506" s="174">
        <f>'Тулуз-Пьерон'!B514</f>
        <v>0</v>
      </c>
      <c r="C506" s="79">
        <f>'Тулуз-Пьерон'!C514</f>
        <v>0</v>
      </c>
      <c r="D506" s="79">
        <f>'Тулуз-Пьерон'!D514</f>
        <v>0</v>
      </c>
      <c r="E506" s="166" t="str">
        <f>'Тулуз-Пьерон'!E514</f>
        <v xml:space="preserve">0 лет 0 мес. </v>
      </c>
      <c r="F506" s="16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98"/>
      <c r="R506" s="169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94"/>
      <c r="AD506" s="102">
        <f t="shared" si="14"/>
        <v>0</v>
      </c>
      <c r="AE506" s="105">
        <f t="shared" si="15"/>
        <v>0</v>
      </c>
    </row>
    <row r="507" spans="1:31" x14ac:dyDescent="0.25">
      <c r="A507" s="91">
        <f>'Тулуз-Пьерон'!A515</f>
        <v>0</v>
      </c>
      <c r="B507" s="174">
        <f>'Тулуз-Пьерон'!B515</f>
        <v>0</v>
      </c>
      <c r="C507" s="79">
        <f>'Тулуз-Пьерон'!C515</f>
        <v>0</v>
      </c>
      <c r="D507" s="79">
        <f>'Тулуз-Пьерон'!D515</f>
        <v>0</v>
      </c>
      <c r="E507" s="166" t="str">
        <f>'Тулуз-Пьерон'!E515</f>
        <v xml:space="preserve">0 лет 0 мес. </v>
      </c>
      <c r="F507" s="16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98"/>
      <c r="R507" s="169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94"/>
      <c r="AD507" s="102">
        <f t="shared" si="14"/>
        <v>0</v>
      </c>
      <c r="AE507" s="105">
        <f t="shared" si="15"/>
        <v>0</v>
      </c>
    </row>
    <row r="508" spans="1:31" x14ac:dyDescent="0.25">
      <c r="A508" s="91">
        <f>'Тулуз-Пьерон'!A516</f>
        <v>0</v>
      </c>
      <c r="B508" s="174">
        <f>'Тулуз-Пьерон'!B516</f>
        <v>0</v>
      </c>
      <c r="C508" s="79">
        <f>'Тулуз-Пьерон'!C516</f>
        <v>0</v>
      </c>
      <c r="D508" s="79">
        <f>'Тулуз-Пьерон'!D516</f>
        <v>0</v>
      </c>
      <c r="E508" s="166" t="str">
        <f>'Тулуз-Пьерон'!E516</f>
        <v xml:space="preserve">0 лет 0 мес. </v>
      </c>
      <c r="F508" s="16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98"/>
      <c r="R508" s="169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94"/>
      <c r="AD508" s="102">
        <f t="shared" si="14"/>
        <v>0</v>
      </c>
      <c r="AE508" s="105">
        <f t="shared" si="15"/>
        <v>0</v>
      </c>
    </row>
    <row r="509" spans="1:31" x14ac:dyDescent="0.25">
      <c r="A509" s="91">
        <f>'Тулуз-Пьерон'!A517</f>
        <v>0</v>
      </c>
      <c r="B509" s="174">
        <f>'Тулуз-Пьерон'!B517</f>
        <v>0</v>
      </c>
      <c r="C509" s="79">
        <f>'Тулуз-Пьерон'!C517</f>
        <v>0</v>
      </c>
      <c r="D509" s="79">
        <f>'Тулуз-Пьерон'!D517</f>
        <v>0</v>
      </c>
      <c r="E509" s="166" t="str">
        <f>'Тулуз-Пьерон'!E517</f>
        <v xml:space="preserve">0 лет 0 мес. </v>
      </c>
      <c r="F509" s="16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98"/>
      <c r="R509" s="169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94"/>
      <c r="AD509" s="102">
        <f t="shared" si="14"/>
        <v>0</v>
      </c>
      <c r="AE509" s="105">
        <f t="shared" si="15"/>
        <v>0</v>
      </c>
    </row>
    <row r="510" spans="1:31" x14ac:dyDescent="0.25">
      <c r="A510" s="91">
        <f>'Тулуз-Пьерон'!A518</f>
        <v>0</v>
      </c>
      <c r="B510" s="174">
        <f>'Тулуз-Пьерон'!B518</f>
        <v>0</v>
      </c>
      <c r="C510" s="79">
        <f>'Тулуз-Пьерон'!C518</f>
        <v>0</v>
      </c>
      <c r="D510" s="79">
        <f>'Тулуз-Пьерон'!D518</f>
        <v>0</v>
      </c>
      <c r="E510" s="166" t="str">
        <f>'Тулуз-Пьерон'!E518</f>
        <v xml:space="preserve">0 лет 0 мес. </v>
      </c>
      <c r="F510" s="16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98"/>
      <c r="R510" s="169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94"/>
      <c r="AD510" s="102">
        <f t="shared" si="14"/>
        <v>0</v>
      </c>
      <c r="AE510" s="105">
        <f t="shared" si="15"/>
        <v>0</v>
      </c>
    </row>
    <row r="511" spans="1:31" x14ac:dyDescent="0.25">
      <c r="A511" s="91">
        <f>'Тулуз-Пьерон'!A519</f>
        <v>0</v>
      </c>
      <c r="B511" s="174">
        <f>'Тулуз-Пьерон'!B519</f>
        <v>0</v>
      </c>
      <c r="C511" s="79">
        <f>'Тулуз-Пьерон'!C519</f>
        <v>0</v>
      </c>
      <c r="D511" s="79">
        <f>'Тулуз-Пьерон'!D519</f>
        <v>0</v>
      </c>
      <c r="E511" s="166" t="str">
        <f>'Тулуз-Пьерон'!E519</f>
        <v xml:space="preserve">0 лет 0 мес. </v>
      </c>
      <c r="F511" s="16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98"/>
      <c r="R511" s="169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94"/>
      <c r="AD511" s="102">
        <f t="shared" si="14"/>
        <v>0</v>
      </c>
      <c r="AE511" s="105">
        <f t="shared" si="15"/>
        <v>0</v>
      </c>
    </row>
    <row r="512" spans="1:31" x14ac:dyDescent="0.25">
      <c r="A512" s="91">
        <f>'Тулуз-Пьерон'!A520</f>
        <v>0</v>
      </c>
      <c r="B512" s="174">
        <f>'Тулуз-Пьерон'!B520</f>
        <v>0</v>
      </c>
      <c r="C512" s="79">
        <f>'Тулуз-Пьерон'!C520</f>
        <v>0</v>
      </c>
      <c r="D512" s="79">
        <f>'Тулуз-Пьерон'!D520</f>
        <v>0</v>
      </c>
      <c r="E512" s="166" t="str">
        <f>'Тулуз-Пьерон'!E520</f>
        <v xml:space="preserve">0 лет 0 мес. </v>
      </c>
      <c r="F512" s="16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98"/>
      <c r="R512" s="169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94"/>
      <c r="AD512" s="102">
        <f t="shared" si="14"/>
        <v>0</v>
      </c>
      <c r="AE512" s="105">
        <f t="shared" si="15"/>
        <v>0</v>
      </c>
    </row>
    <row r="513" spans="1:31" x14ac:dyDescent="0.25">
      <c r="A513" s="91">
        <f>'Тулуз-Пьерон'!A521</f>
        <v>0</v>
      </c>
      <c r="B513" s="174">
        <f>'Тулуз-Пьерон'!B521</f>
        <v>0</v>
      </c>
      <c r="C513" s="79">
        <f>'Тулуз-Пьерон'!C521</f>
        <v>0</v>
      </c>
      <c r="D513" s="79">
        <f>'Тулуз-Пьерон'!D521</f>
        <v>0</v>
      </c>
      <c r="E513" s="166" t="str">
        <f>'Тулуз-Пьерон'!E521</f>
        <v xml:space="preserve">0 лет 0 мес. </v>
      </c>
      <c r="F513" s="16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98"/>
      <c r="R513" s="169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94"/>
      <c r="AD513" s="102">
        <f t="shared" si="14"/>
        <v>0</v>
      </c>
      <c r="AE513" s="105">
        <f t="shared" si="15"/>
        <v>0</v>
      </c>
    </row>
    <row r="514" spans="1:31" x14ac:dyDescent="0.25">
      <c r="A514" s="91">
        <f>'Тулуз-Пьерон'!A522</f>
        <v>0</v>
      </c>
      <c r="B514" s="174">
        <f>'Тулуз-Пьерон'!B522</f>
        <v>0</v>
      </c>
      <c r="C514" s="79">
        <f>'Тулуз-Пьерон'!C522</f>
        <v>0</v>
      </c>
      <c r="D514" s="79">
        <f>'Тулуз-Пьерон'!D522</f>
        <v>0</v>
      </c>
      <c r="E514" s="166" t="str">
        <f>'Тулуз-Пьерон'!E522</f>
        <v xml:space="preserve">0 лет 0 мес. </v>
      </c>
      <c r="F514" s="16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98"/>
      <c r="R514" s="169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94"/>
      <c r="AD514" s="102">
        <f t="shared" si="14"/>
        <v>0</v>
      </c>
      <c r="AE514" s="105">
        <f t="shared" si="15"/>
        <v>0</v>
      </c>
    </row>
    <row r="515" spans="1:31" x14ac:dyDescent="0.25">
      <c r="A515" s="91">
        <f>'Тулуз-Пьерон'!A523</f>
        <v>0</v>
      </c>
      <c r="B515" s="174">
        <f>'Тулуз-Пьерон'!B523</f>
        <v>0</v>
      </c>
      <c r="C515" s="79">
        <f>'Тулуз-Пьерон'!C523</f>
        <v>0</v>
      </c>
      <c r="D515" s="79">
        <f>'Тулуз-Пьерон'!D523</f>
        <v>0</v>
      </c>
      <c r="E515" s="166" t="str">
        <f>'Тулуз-Пьерон'!E523</f>
        <v xml:space="preserve">0 лет 0 мес. </v>
      </c>
      <c r="F515" s="16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98"/>
      <c r="R515" s="169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94"/>
      <c r="AD515" s="102">
        <f t="shared" si="14"/>
        <v>0</v>
      </c>
      <c r="AE515" s="105">
        <f t="shared" si="15"/>
        <v>0</v>
      </c>
    </row>
    <row r="516" spans="1:31" x14ac:dyDescent="0.25">
      <c r="A516" s="91">
        <f>'Тулуз-Пьерон'!A524</f>
        <v>0</v>
      </c>
      <c r="B516" s="174">
        <f>'Тулуз-Пьерон'!B524</f>
        <v>0</v>
      </c>
      <c r="C516" s="79">
        <f>'Тулуз-Пьерон'!C524</f>
        <v>0</v>
      </c>
      <c r="D516" s="79">
        <f>'Тулуз-Пьерон'!D524</f>
        <v>0</v>
      </c>
      <c r="E516" s="166" t="str">
        <f>'Тулуз-Пьерон'!E524</f>
        <v xml:space="preserve">0 лет 0 мес. </v>
      </c>
      <c r="F516" s="16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98"/>
      <c r="R516" s="169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94"/>
      <c r="AD516" s="102">
        <f t="shared" si="14"/>
        <v>0</v>
      </c>
      <c r="AE516" s="105">
        <f t="shared" si="15"/>
        <v>0</v>
      </c>
    </row>
    <row r="517" spans="1:31" x14ac:dyDescent="0.25">
      <c r="A517" s="91">
        <f>'Тулуз-Пьерон'!A525</f>
        <v>0</v>
      </c>
      <c r="B517" s="174">
        <f>'Тулуз-Пьерон'!B525</f>
        <v>0</v>
      </c>
      <c r="C517" s="79">
        <f>'Тулуз-Пьерон'!C525</f>
        <v>0</v>
      </c>
      <c r="D517" s="79">
        <f>'Тулуз-Пьерон'!D525</f>
        <v>0</v>
      </c>
      <c r="E517" s="166" t="str">
        <f>'Тулуз-Пьерон'!E525</f>
        <v xml:space="preserve">0 лет 0 мес. </v>
      </c>
      <c r="F517" s="16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98"/>
      <c r="R517" s="169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94"/>
      <c r="AD517" s="102">
        <f t="shared" si="14"/>
        <v>0</v>
      </c>
      <c r="AE517" s="105">
        <f t="shared" si="15"/>
        <v>0</v>
      </c>
    </row>
    <row r="518" spans="1:31" x14ac:dyDescent="0.25">
      <c r="A518" s="91">
        <f>'Тулуз-Пьерон'!A526</f>
        <v>0</v>
      </c>
      <c r="B518" s="174">
        <f>'Тулуз-Пьерон'!B526</f>
        <v>0</v>
      </c>
      <c r="C518" s="79">
        <f>'Тулуз-Пьерон'!C526</f>
        <v>0</v>
      </c>
      <c r="D518" s="79">
        <f>'Тулуз-Пьерон'!D526</f>
        <v>0</v>
      </c>
      <c r="E518" s="166" t="str">
        <f>'Тулуз-Пьерон'!E526</f>
        <v xml:space="preserve">0 лет 0 мес. </v>
      </c>
      <c r="F518" s="16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98"/>
      <c r="R518" s="169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94"/>
      <c r="AD518" s="102">
        <f t="shared" si="14"/>
        <v>0</v>
      </c>
      <c r="AE518" s="105">
        <f t="shared" si="15"/>
        <v>0</v>
      </c>
    </row>
    <row r="519" spans="1:31" x14ac:dyDescent="0.25">
      <c r="A519" s="91">
        <f>'Тулуз-Пьерон'!A527</f>
        <v>0</v>
      </c>
      <c r="B519" s="174">
        <f>'Тулуз-Пьерон'!B527</f>
        <v>0</v>
      </c>
      <c r="C519" s="79">
        <f>'Тулуз-Пьерон'!C527</f>
        <v>0</v>
      </c>
      <c r="D519" s="79">
        <f>'Тулуз-Пьерон'!D527</f>
        <v>0</v>
      </c>
      <c r="E519" s="166" t="str">
        <f>'Тулуз-Пьерон'!E527</f>
        <v xml:space="preserve">0 лет 0 мес. </v>
      </c>
      <c r="F519" s="16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98"/>
      <c r="R519" s="169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94"/>
      <c r="AD519" s="102">
        <f t="shared" si="14"/>
        <v>0</v>
      </c>
      <c r="AE519" s="105">
        <f t="shared" si="15"/>
        <v>0</v>
      </c>
    </row>
    <row r="520" spans="1:31" x14ac:dyDescent="0.25">
      <c r="A520" s="91">
        <f>'Тулуз-Пьерон'!A528</f>
        <v>0</v>
      </c>
      <c r="B520" s="174">
        <f>'Тулуз-Пьерон'!B528</f>
        <v>0</v>
      </c>
      <c r="C520" s="79">
        <f>'Тулуз-Пьерон'!C528</f>
        <v>0</v>
      </c>
      <c r="D520" s="79">
        <f>'Тулуз-Пьерон'!D528</f>
        <v>0</v>
      </c>
      <c r="E520" s="166" t="str">
        <f>'Тулуз-Пьерон'!E528</f>
        <v xml:space="preserve">0 лет 0 мес. </v>
      </c>
      <c r="F520" s="16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98"/>
      <c r="R520" s="169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94"/>
      <c r="AD520" s="102">
        <f t="shared" ref="AD520:AD583" si="16">12-SUMPRODUCT(--(F520:Q520&lt;&gt;$F$1:$Q$1))</f>
        <v>0</v>
      </c>
      <c r="AE520" s="105">
        <f t="shared" ref="AE520:AE583" si="17">12-SUMPRODUCT(--(R520:AC520&lt;&gt;$R$1:$AC$1))</f>
        <v>0</v>
      </c>
    </row>
    <row r="521" spans="1:31" x14ac:dyDescent="0.25">
      <c r="A521" s="91">
        <f>'Тулуз-Пьерон'!A529</f>
        <v>0</v>
      </c>
      <c r="B521" s="174">
        <f>'Тулуз-Пьерон'!B529</f>
        <v>0</v>
      </c>
      <c r="C521" s="79">
        <f>'Тулуз-Пьерон'!C529</f>
        <v>0</v>
      </c>
      <c r="D521" s="79">
        <f>'Тулуз-Пьерон'!D529</f>
        <v>0</v>
      </c>
      <c r="E521" s="166" t="str">
        <f>'Тулуз-Пьерон'!E529</f>
        <v xml:space="preserve">0 лет 0 мес. </v>
      </c>
      <c r="F521" s="16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98"/>
      <c r="R521" s="169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94"/>
      <c r="AD521" s="102">
        <f t="shared" si="16"/>
        <v>0</v>
      </c>
      <c r="AE521" s="105">
        <f t="shared" si="17"/>
        <v>0</v>
      </c>
    </row>
    <row r="522" spans="1:31" x14ac:dyDescent="0.25">
      <c r="A522" s="91">
        <f>'Тулуз-Пьерон'!A530</f>
        <v>0</v>
      </c>
      <c r="B522" s="174">
        <f>'Тулуз-Пьерон'!B530</f>
        <v>0</v>
      </c>
      <c r="C522" s="79">
        <f>'Тулуз-Пьерон'!C530</f>
        <v>0</v>
      </c>
      <c r="D522" s="79">
        <f>'Тулуз-Пьерон'!D530</f>
        <v>0</v>
      </c>
      <c r="E522" s="166" t="str">
        <f>'Тулуз-Пьерон'!E530</f>
        <v xml:space="preserve">0 лет 0 мес. </v>
      </c>
      <c r="F522" s="16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98"/>
      <c r="R522" s="169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94"/>
      <c r="AD522" s="102">
        <f t="shared" si="16"/>
        <v>0</v>
      </c>
      <c r="AE522" s="105">
        <f t="shared" si="17"/>
        <v>0</v>
      </c>
    </row>
    <row r="523" spans="1:31" x14ac:dyDescent="0.25">
      <c r="A523" s="91">
        <f>'Тулуз-Пьерон'!A531</f>
        <v>0</v>
      </c>
      <c r="B523" s="174">
        <f>'Тулуз-Пьерон'!B531</f>
        <v>0</v>
      </c>
      <c r="C523" s="79">
        <f>'Тулуз-Пьерон'!C531</f>
        <v>0</v>
      </c>
      <c r="D523" s="79">
        <f>'Тулуз-Пьерон'!D531</f>
        <v>0</v>
      </c>
      <c r="E523" s="166" t="str">
        <f>'Тулуз-Пьерон'!E531</f>
        <v xml:space="preserve">0 лет 0 мес. </v>
      </c>
      <c r="F523" s="16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98"/>
      <c r="R523" s="169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94"/>
      <c r="AD523" s="102">
        <f t="shared" si="16"/>
        <v>0</v>
      </c>
      <c r="AE523" s="105">
        <f t="shared" si="17"/>
        <v>0</v>
      </c>
    </row>
    <row r="524" spans="1:31" x14ac:dyDescent="0.25">
      <c r="A524" s="91">
        <f>'Тулуз-Пьерон'!A532</f>
        <v>0</v>
      </c>
      <c r="B524" s="174">
        <f>'Тулуз-Пьерон'!B532</f>
        <v>0</v>
      </c>
      <c r="C524" s="79">
        <f>'Тулуз-Пьерон'!C532</f>
        <v>0</v>
      </c>
      <c r="D524" s="79">
        <f>'Тулуз-Пьерон'!D532</f>
        <v>0</v>
      </c>
      <c r="E524" s="166" t="str">
        <f>'Тулуз-Пьерон'!E532</f>
        <v xml:space="preserve">0 лет 0 мес. </v>
      </c>
      <c r="F524" s="16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98"/>
      <c r="R524" s="169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94"/>
      <c r="AD524" s="102">
        <f t="shared" si="16"/>
        <v>0</v>
      </c>
      <c r="AE524" s="105">
        <f t="shared" si="17"/>
        <v>0</v>
      </c>
    </row>
    <row r="525" spans="1:31" x14ac:dyDescent="0.25">
      <c r="A525" s="91">
        <f>'Тулуз-Пьерон'!A533</f>
        <v>0</v>
      </c>
      <c r="B525" s="174">
        <f>'Тулуз-Пьерон'!B533</f>
        <v>0</v>
      </c>
      <c r="C525" s="79">
        <f>'Тулуз-Пьерон'!C533</f>
        <v>0</v>
      </c>
      <c r="D525" s="79">
        <f>'Тулуз-Пьерон'!D533</f>
        <v>0</v>
      </c>
      <c r="E525" s="166" t="str">
        <f>'Тулуз-Пьерон'!E533</f>
        <v xml:space="preserve">0 лет 0 мес. </v>
      </c>
      <c r="F525" s="16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98"/>
      <c r="R525" s="169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94"/>
      <c r="AD525" s="102">
        <f t="shared" si="16"/>
        <v>0</v>
      </c>
      <c r="AE525" s="105">
        <f t="shared" si="17"/>
        <v>0</v>
      </c>
    </row>
    <row r="526" spans="1:31" x14ac:dyDescent="0.25">
      <c r="A526" s="91">
        <f>'Тулуз-Пьерон'!A534</f>
        <v>0</v>
      </c>
      <c r="B526" s="174">
        <f>'Тулуз-Пьерон'!B534</f>
        <v>0</v>
      </c>
      <c r="C526" s="79">
        <f>'Тулуз-Пьерон'!C534</f>
        <v>0</v>
      </c>
      <c r="D526" s="79">
        <f>'Тулуз-Пьерон'!D534</f>
        <v>0</v>
      </c>
      <c r="E526" s="166" t="str">
        <f>'Тулуз-Пьерон'!E534</f>
        <v xml:space="preserve">0 лет 0 мес. </v>
      </c>
      <c r="F526" s="16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98"/>
      <c r="R526" s="169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94"/>
      <c r="AD526" s="102">
        <f t="shared" si="16"/>
        <v>0</v>
      </c>
      <c r="AE526" s="105">
        <f t="shared" si="17"/>
        <v>0</v>
      </c>
    </row>
    <row r="527" spans="1:31" x14ac:dyDescent="0.25">
      <c r="A527" s="91">
        <f>'Тулуз-Пьерон'!A535</f>
        <v>0</v>
      </c>
      <c r="B527" s="174">
        <f>'Тулуз-Пьерон'!B535</f>
        <v>0</v>
      </c>
      <c r="C527" s="79">
        <f>'Тулуз-Пьерон'!C535</f>
        <v>0</v>
      </c>
      <c r="D527" s="79">
        <f>'Тулуз-Пьерон'!D535</f>
        <v>0</v>
      </c>
      <c r="E527" s="166" t="str">
        <f>'Тулуз-Пьерон'!E535</f>
        <v xml:space="preserve">0 лет 0 мес. </v>
      </c>
      <c r="F527" s="16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98"/>
      <c r="R527" s="169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94"/>
      <c r="AD527" s="102">
        <f t="shared" si="16"/>
        <v>0</v>
      </c>
      <c r="AE527" s="105">
        <f t="shared" si="17"/>
        <v>0</v>
      </c>
    </row>
    <row r="528" spans="1:31" x14ac:dyDescent="0.25">
      <c r="A528" s="91">
        <f>'Тулуз-Пьерон'!A536</f>
        <v>0</v>
      </c>
      <c r="B528" s="174">
        <f>'Тулуз-Пьерон'!B536</f>
        <v>0</v>
      </c>
      <c r="C528" s="79">
        <f>'Тулуз-Пьерон'!C536</f>
        <v>0</v>
      </c>
      <c r="D528" s="79">
        <f>'Тулуз-Пьерон'!D536</f>
        <v>0</v>
      </c>
      <c r="E528" s="166" t="str">
        <f>'Тулуз-Пьерон'!E536</f>
        <v xml:space="preserve">0 лет 0 мес. </v>
      </c>
      <c r="F528" s="16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98"/>
      <c r="R528" s="169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94"/>
      <c r="AD528" s="102">
        <f t="shared" si="16"/>
        <v>0</v>
      </c>
      <c r="AE528" s="105">
        <f t="shared" si="17"/>
        <v>0</v>
      </c>
    </row>
    <row r="529" spans="1:31" x14ac:dyDescent="0.25">
      <c r="A529" s="91">
        <f>'Тулуз-Пьерон'!A537</f>
        <v>0</v>
      </c>
      <c r="B529" s="174">
        <f>'Тулуз-Пьерон'!B537</f>
        <v>0</v>
      </c>
      <c r="C529" s="79">
        <f>'Тулуз-Пьерон'!C537</f>
        <v>0</v>
      </c>
      <c r="D529" s="79">
        <f>'Тулуз-Пьерон'!D537</f>
        <v>0</v>
      </c>
      <c r="E529" s="166" t="str">
        <f>'Тулуз-Пьерон'!E537</f>
        <v xml:space="preserve">0 лет 0 мес. </v>
      </c>
      <c r="F529" s="16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98"/>
      <c r="R529" s="169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94"/>
      <c r="AD529" s="102">
        <f t="shared" si="16"/>
        <v>0</v>
      </c>
      <c r="AE529" s="105">
        <f t="shared" si="17"/>
        <v>0</v>
      </c>
    </row>
    <row r="530" spans="1:31" x14ac:dyDescent="0.25">
      <c r="A530" s="91">
        <f>'Тулуз-Пьерон'!A538</f>
        <v>0</v>
      </c>
      <c r="B530" s="174">
        <f>'Тулуз-Пьерон'!B538</f>
        <v>0</v>
      </c>
      <c r="C530" s="79">
        <f>'Тулуз-Пьерон'!C538</f>
        <v>0</v>
      </c>
      <c r="D530" s="79">
        <f>'Тулуз-Пьерон'!D538</f>
        <v>0</v>
      </c>
      <c r="E530" s="166" t="str">
        <f>'Тулуз-Пьерон'!E538</f>
        <v xml:space="preserve">0 лет 0 мес. </v>
      </c>
      <c r="F530" s="16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98"/>
      <c r="R530" s="169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94"/>
      <c r="AD530" s="102">
        <f t="shared" si="16"/>
        <v>0</v>
      </c>
      <c r="AE530" s="105">
        <f t="shared" si="17"/>
        <v>0</v>
      </c>
    </row>
    <row r="531" spans="1:31" x14ac:dyDescent="0.25">
      <c r="A531" s="91">
        <f>'Тулуз-Пьерон'!A539</f>
        <v>0</v>
      </c>
      <c r="B531" s="174">
        <f>'Тулуз-Пьерон'!B539</f>
        <v>0</v>
      </c>
      <c r="C531" s="79">
        <f>'Тулуз-Пьерон'!C539</f>
        <v>0</v>
      </c>
      <c r="D531" s="79">
        <f>'Тулуз-Пьерон'!D539</f>
        <v>0</v>
      </c>
      <c r="E531" s="166" t="str">
        <f>'Тулуз-Пьерон'!E539</f>
        <v xml:space="preserve">0 лет 0 мес. </v>
      </c>
      <c r="F531" s="16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98"/>
      <c r="R531" s="169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94"/>
      <c r="AD531" s="102">
        <f t="shared" si="16"/>
        <v>0</v>
      </c>
      <c r="AE531" s="105">
        <f t="shared" si="17"/>
        <v>0</v>
      </c>
    </row>
    <row r="532" spans="1:31" x14ac:dyDescent="0.25">
      <c r="A532" s="91">
        <f>'Тулуз-Пьерон'!A540</f>
        <v>0</v>
      </c>
      <c r="B532" s="174">
        <f>'Тулуз-Пьерон'!B540</f>
        <v>0</v>
      </c>
      <c r="C532" s="79">
        <f>'Тулуз-Пьерон'!C540</f>
        <v>0</v>
      </c>
      <c r="D532" s="79">
        <f>'Тулуз-Пьерон'!D540</f>
        <v>0</v>
      </c>
      <c r="E532" s="166" t="str">
        <f>'Тулуз-Пьерон'!E540</f>
        <v xml:space="preserve">0 лет 0 мес. </v>
      </c>
      <c r="F532" s="16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98"/>
      <c r="R532" s="169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94"/>
      <c r="AD532" s="102">
        <f t="shared" si="16"/>
        <v>0</v>
      </c>
      <c r="AE532" s="105">
        <f t="shared" si="17"/>
        <v>0</v>
      </c>
    </row>
    <row r="533" spans="1:31" x14ac:dyDescent="0.25">
      <c r="A533" s="91">
        <f>'Тулуз-Пьерон'!A541</f>
        <v>0</v>
      </c>
      <c r="B533" s="174">
        <f>'Тулуз-Пьерон'!B541</f>
        <v>0</v>
      </c>
      <c r="C533" s="79">
        <f>'Тулуз-Пьерон'!C541</f>
        <v>0</v>
      </c>
      <c r="D533" s="79">
        <f>'Тулуз-Пьерон'!D541</f>
        <v>0</v>
      </c>
      <c r="E533" s="166" t="str">
        <f>'Тулуз-Пьерон'!E541</f>
        <v xml:space="preserve">0 лет 0 мес. </v>
      </c>
      <c r="F533" s="16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98"/>
      <c r="R533" s="169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94"/>
      <c r="AD533" s="102">
        <f t="shared" si="16"/>
        <v>0</v>
      </c>
      <c r="AE533" s="105">
        <f t="shared" si="17"/>
        <v>0</v>
      </c>
    </row>
    <row r="534" spans="1:31" x14ac:dyDescent="0.25">
      <c r="A534" s="91">
        <f>'Тулуз-Пьерон'!A542</f>
        <v>0</v>
      </c>
      <c r="B534" s="174">
        <f>'Тулуз-Пьерон'!B542</f>
        <v>0</v>
      </c>
      <c r="C534" s="79">
        <f>'Тулуз-Пьерон'!C542</f>
        <v>0</v>
      </c>
      <c r="D534" s="79">
        <f>'Тулуз-Пьерон'!D542</f>
        <v>0</v>
      </c>
      <c r="E534" s="166" t="str">
        <f>'Тулуз-Пьерон'!E542</f>
        <v xml:space="preserve">0 лет 0 мес. </v>
      </c>
      <c r="F534" s="16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98"/>
      <c r="R534" s="169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94"/>
      <c r="AD534" s="102">
        <f t="shared" si="16"/>
        <v>0</v>
      </c>
      <c r="AE534" s="105">
        <f t="shared" si="17"/>
        <v>0</v>
      </c>
    </row>
    <row r="535" spans="1:31" x14ac:dyDescent="0.25">
      <c r="A535" s="91">
        <f>'Тулуз-Пьерон'!A543</f>
        <v>0</v>
      </c>
      <c r="B535" s="174">
        <f>'Тулуз-Пьерон'!B543</f>
        <v>0</v>
      </c>
      <c r="C535" s="79">
        <f>'Тулуз-Пьерон'!C543</f>
        <v>0</v>
      </c>
      <c r="D535" s="79">
        <f>'Тулуз-Пьерон'!D543</f>
        <v>0</v>
      </c>
      <c r="E535" s="166" t="str">
        <f>'Тулуз-Пьерон'!E543</f>
        <v xml:space="preserve">0 лет 0 мес. </v>
      </c>
      <c r="F535" s="16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98"/>
      <c r="R535" s="169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94"/>
      <c r="AD535" s="102">
        <f t="shared" si="16"/>
        <v>0</v>
      </c>
      <c r="AE535" s="105">
        <f t="shared" si="17"/>
        <v>0</v>
      </c>
    </row>
    <row r="536" spans="1:31" x14ac:dyDescent="0.25">
      <c r="A536" s="91">
        <f>'Тулуз-Пьерон'!A544</f>
        <v>0</v>
      </c>
      <c r="B536" s="174">
        <f>'Тулуз-Пьерон'!B544</f>
        <v>0</v>
      </c>
      <c r="C536" s="79">
        <f>'Тулуз-Пьерон'!C544</f>
        <v>0</v>
      </c>
      <c r="D536" s="79">
        <f>'Тулуз-Пьерон'!D544</f>
        <v>0</v>
      </c>
      <c r="E536" s="166" t="str">
        <f>'Тулуз-Пьерон'!E544</f>
        <v xml:space="preserve">0 лет 0 мес. </v>
      </c>
      <c r="F536" s="16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98"/>
      <c r="R536" s="169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94"/>
      <c r="AD536" s="102">
        <f t="shared" si="16"/>
        <v>0</v>
      </c>
      <c r="AE536" s="105">
        <f t="shared" si="17"/>
        <v>0</v>
      </c>
    </row>
    <row r="537" spans="1:31" x14ac:dyDescent="0.25">
      <c r="A537" s="91">
        <f>'Тулуз-Пьерон'!A545</f>
        <v>0</v>
      </c>
      <c r="B537" s="174">
        <f>'Тулуз-Пьерон'!B545</f>
        <v>0</v>
      </c>
      <c r="C537" s="79">
        <f>'Тулуз-Пьерон'!C545</f>
        <v>0</v>
      </c>
      <c r="D537" s="79">
        <f>'Тулуз-Пьерон'!D545</f>
        <v>0</v>
      </c>
      <c r="E537" s="166" t="str">
        <f>'Тулуз-Пьерон'!E545</f>
        <v xml:space="preserve">0 лет 0 мес. </v>
      </c>
      <c r="F537" s="16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98"/>
      <c r="R537" s="169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94"/>
      <c r="AD537" s="102">
        <f t="shared" si="16"/>
        <v>0</v>
      </c>
      <c r="AE537" s="105">
        <f t="shared" si="17"/>
        <v>0</v>
      </c>
    </row>
    <row r="538" spans="1:31" x14ac:dyDescent="0.25">
      <c r="A538" s="91">
        <f>'Тулуз-Пьерон'!A546</f>
        <v>0</v>
      </c>
      <c r="B538" s="174">
        <f>'Тулуз-Пьерон'!B546</f>
        <v>0</v>
      </c>
      <c r="C538" s="79">
        <f>'Тулуз-Пьерон'!C546</f>
        <v>0</v>
      </c>
      <c r="D538" s="79">
        <f>'Тулуз-Пьерон'!D546</f>
        <v>0</v>
      </c>
      <c r="E538" s="166" t="str">
        <f>'Тулуз-Пьерон'!E546</f>
        <v xml:space="preserve">0 лет 0 мес. </v>
      </c>
      <c r="F538" s="16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98"/>
      <c r="R538" s="169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94"/>
      <c r="AD538" s="102">
        <f t="shared" si="16"/>
        <v>0</v>
      </c>
      <c r="AE538" s="105">
        <f t="shared" si="17"/>
        <v>0</v>
      </c>
    </row>
    <row r="539" spans="1:31" x14ac:dyDescent="0.25">
      <c r="A539" s="91">
        <f>'Тулуз-Пьерон'!A547</f>
        <v>0</v>
      </c>
      <c r="B539" s="174">
        <f>'Тулуз-Пьерон'!B547</f>
        <v>0</v>
      </c>
      <c r="C539" s="79">
        <f>'Тулуз-Пьерон'!C547</f>
        <v>0</v>
      </c>
      <c r="D539" s="79">
        <f>'Тулуз-Пьерон'!D547</f>
        <v>0</v>
      </c>
      <c r="E539" s="166" t="str">
        <f>'Тулуз-Пьерон'!E547</f>
        <v xml:space="preserve">0 лет 0 мес. </v>
      </c>
      <c r="F539" s="16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98"/>
      <c r="R539" s="169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94"/>
      <c r="AD539" s="102">
        <f t="shared" si="16"/>
        <v>0</v>
      </c>
      <c r="AE539" s="105">
        <f t="shared" si="17"/>
        <v>0</v>
      </c>
    </row>
    <row r="540" spans="1:31" x14ac:dyDescent="0.25">
      <c r="A540" s="91">
        <f>'Тулуз-Пьерон'!A548</f>
        <v>0</v>
      </c>
      <c r="B540" s="174">
        <f>'Тулуз-Пьерон'!B548</f>
        <v>0</v>
      </c>
      <c r="C540" s="79">
        <f>'Тулуз-Пьерон'!C548</f>
        <v>0</v>
      </c>
      <c r="D540" s="79">
        <f>'Тулуз-Пьерон'!D548</f>
        <v>0</v>
      </c>
      <c r="E540" s="166" t="str">
        <f>'Тулуз-Пьерон'!E548</f>
        <v xml:space="preserve">0 лет 0 мес. </v>
      </c>
      <c r="F540" s="16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98"/>
      <c r="R540" s="169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94"/>
      <c r="AD540" s="102">
        <f t="shared" si="16"/>
        <v>0</v>
      </c>
      <c r="AE540" s="105">
        <f t="shared" si="17"/>
        <v>0</v>
      </c>
    </row>
    <row r="541" spans="1:31" x14ac:dyDescent="0.25">
      <c r="A541" s="91">
        <f>'Тулуз-Пьерон'!A549</f>
        <v>0</v>
      </c>
      <c r="B541" s="174">
        <f>'Тулуз-Пьерон'!B549</f>
        <v>0</v>
      </c>
      <c r="C541" s="79">
        <f>'Тулуз-Пьерон'!C549</f>
        <v>0</v>
      </c>
      <c r="D541" s="79">
        <f>'Тулуз-Пьерон'!D549</f>
        <v>0</v>
      </c>
      <c r="E541" s="166" t="str">
        <f>'Тулуз-Пьерон'!E549</f>
        <v xml:space="preserve">0 лет 0 мес. </v>
      </c>
      <c r="F541" s="16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98"/>
      <c r="R541" s="169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94"/>
      <c r="AD541" s="102">
        <f t="shared" si="16"/>
        <v>0</v>
      </c>
      <c r="AE541" s="105">
        <f t="shared" si="17"/>
        <v>0</v>
      </c>
    </row>
    <row r="542" spans="1:31" x14ac:dyDescent="0.25">
      <c r="A542" s="91">
        <f>'Тулуз-Пьерон'!A550</f>
        <v>0</v>
      </c>
      <c r="B542" s="174">
        <f>'Тулуз-Пьерон'!B550</f>
        <v>0</v>
      </c>
      <c r="C542" s="79">
        <f>'Тулуз-Пьерон'!C550</f>
        <v>0</v>
      </c>
      <c r="D542" s="79">
        <f>'Тулуз-Пьерон'!D550</f>
        <v>0</v>
      </c>
      <c r="E542" s="166" t="str">
        <f>'Тулуз-Пьерон'!E550</f>
        <v xml:space="preserve">0 лет 0 мес. </v>
      </c>
      <c r="F542" s="16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98"/>
      <c r="R542" s="169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94"/>
      <c r="AD542" s="102">
        <f t="shared" si="16"/>
        <v>0</v>
      </c>
      <c r="AE542" s="105">
        <f t="shared" si="17"/>
        <v>0</v>
      </c>
    </row>
    <row r="543" spans="1:31" x14ac:dyDescent="0.25">
      <c r="A543" s="91">
        <f>'Тулуз-Пьерон'!A551</f>
        <v>0</v>
      </c>
      <c r="B543" s="174">
        <f>'Тулуз-Пьерон'!B551</f>
        <v>0</v>
      </c>
      <c r="C543" s="79">
        <f>'Тулуз-Пьерон'!C551</f>
        <v>0</v>
      </c>
      <c r="D543" s="79">
        <f>'Тулуз-Пьерон'!D551</f>
        <v>0</v>
      </c>
      <c r="E543" s="166" t="str">
        <f>'Тулуз-Пьерон'!E551</f>
        <v xml:space="preserve">0 лет 0 мес. </v>
      </c>
      <c r="F543" s="16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98"/>
      <c r="R543" s="169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94"/>
      <c r="AD543" s="102">
        <f t="shared" si="16"/>
        <v>0</v>
      </c>
      <c r="AE543" s="105">
        <f t="shared" si="17"/>
        <v>0</v>
      </c>
    </row>
    <row r="544" spans="1:31" x14ac:dyDescent="0.25">
      <c r="A544" s="91">
        <f>'Тулуз-Пьерон'!A552</f>
        <v>0</v>
      </c>
      <c r="B544" s="174">
        <f>'Тулуз-Пьерон'!B552</f>
        <v>0</v>
      </c>
      <c r="C544" s="79">
        <f>'Тулуз-Пьерон'!C552</f>
        <v>0</v>
      </c>
      <c r="D544" s="79">
        <f>'Тулуз-Пьерон'!D552</f>
        <v>0</v>
      </c>
      <c r="E544" s="166" t="str">
        <f>'Тулуз-Пьерон'!E552</f>
        <v xml:space="preserve">0 лет 0 мес. </v>
      </c>
      <c r="F544" s="16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98"/>
      <c r="R544" s="169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94"/>
      <c r="AD544" s="102">
        <f t="shared" si="16"/>
        <v>0</v>
      </c>
      <c r="AE544" s="105">
        <f t="shared" si="17"/>
        <v>0</v>
      </c>
    </row>
    <row r="545" spans="1:31" x14ac:dyDescent="0.25">
      <c r="A545" s="91">
        <f>'Тулуз-Пьерон'!A553</f>
        <v>0</v>
      </c>
      <c r="B545" s="174">
        <f>'Тулуз-Пьерон'!B553</f>
        <v>0</v>
      </c>
      <c r="C545" s="79">
        <f>'Тулуз-Пьерон'!C553</f>
        <v>0</v>
      </c>
      <c r="D545" s="79">
        <f>'Тулуз-Пьерон'!D553</f>
        <v>0</v>
      </c>
      <c r="E545" s="166" t="str">
        <f>'Тулуз-Пьерон'!E553</f>
        <v xml:space="preserve">0 лет 0 мес. </v>
      </c>
      <c r="F545" s="16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98"/>
      <c r="R545" s="169"/>
      <c r="S545" s="83"/>
      <c r="T545" s="83"/>
      <c r="U545" s="83"/>
      <c r="V545" s="83"/>
      <c r="W545" s="83"/>
      <c r="X545" s="83"/>
      <c r="Y545" s="83"/>
      <c r="Z545" s="83"/>
      <c r="AA545" s="83"/>
      <c r="AB545" s="83"/>
      <c r="AC545" s="94"/>
      <c r="AD545" s="102">
        <f t="shared" si="16"/>
        <v>0</v>
      </c>
      <c r="AE545" s="105">
        <f t="shared" si="17"/>
        <v>0</v>
      </c>
    </row>
    <row r="546" spans="1:31" x14ac:dyDescent="0.25">
      <c r="A546" s="91">
        <f>'Тулуз-Пьерон'!A554</f>
        <v>0</v>
      </c>
      <c r="B546" s="174">
        <f>'Тулуз-Пьерон'!B554</f>
        <v>0</v>
      </c>
      <c r="C546" s="79">
        <f>'Тулуз-Пьерон'!C554</f>
        <v>0</v>
      </c>
      <c r="D546" s="79">
        <f>'Тулуз-Пьерон'!D554</f>
        <v>0</v>
      </c>
      <c r="E546" s="166" t="str">
        <f>'Тулуз-Пьерон'!E554</f>
        <v xml:space="preserve">0 лет 0 мес. </v>
      </c>
      <c r="F546" s="16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98"/>
      <c r="R546" s="169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94"/>
      <c r="AD546" s="102">
        <f t="shared" si="16"/>
        <v>0</v>
      </c>
      <c r="AE546" s="105">
        <f t="shared" si="17"/>
        <v>0</v>
      </c>
    </row>
    <row r="547" spans="1:31" x14ac:dyDescent="0.25">
      <c r="A547" s="91">
        <f>'Тулуз-Пьерон'!A555</f>
        <v>0</v>
      </c>
      <c r="B547" s="174">
        <f>'Тулуз-Пьерон'!B555</f>
        <v>0</v>
      </c>
      <c r="C547" s="79">
        <f>'Тулуз-Пьерон'!C555</f>
        <v>0</v>
      </c>
      <c r="D547" s="79">
        <f>'Тулуз-Пьерон'!D555</f>
        <v>0</v>
      </c>
      <c r="E547" s="166" t="str">
        <f>'Тулуз-Пьерон'!E555</f>
        <v xml:space="preserve">0 лет 0 мес. </v>
      </c>
      <c r="F547" s="16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98"/>
      <c r="R547" s="169"/>
      <c r="S547" s="83"/>
      <c r="T547" s="83"/>
      <c r="U547" s="83"/>
      <c r="V547" s="83"/>
      <c r="W547" s="83"/>
      <c r="X547" s="83"/>
      <c r="Y547" s="83"/>
      <c r="Z547" s="83"/>
      <c r="AA547" s="83"/>
      <c r="AB547" s="83"/>
      <c r="AC547" s="94"/>
      <c r="AD547" s="102">
        <f t="shared" si="16"/>
        <v>0</v>
      </c>
      <c r="AE547" s="105">
        <f t="shared" si="17"/>
        <v>0</v>
      </c>
    </row>
    <row r="548" spans="1:31" x14ac:dyDescent="0.25">
      <c r="A548" s="91">
        <f>'Тулуз-Пьерон'!A556</f>
        <v>0</v>
      </c>
      <c r="B548" s="174">
        <f>'Тулуз-Пьерон'!B556</f>
        <v>0</v>
      </c>
      <c r="C548" s="79">
        <f>'Тулуз-Пьерон'!C556</f>
        <v>0</v>
      </c>
      <c r="D548" s="79">
        <f>'Тулуз-Пьерон'!D556</f>
        <v>0</v>
      </c>
      <c r="E548" s="166" t="str">
        <f>'Тулуз-Пьерон'!E556</f>
        <v xml:space="preserve">0 лет 0 мес. </v>
      </c>
      <c r="F548" s="16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98"/>
      <c r="R548" s="169"/>
      <c r="S548" s="83"/>
      <c r="T548" s="83"/>
      <c r="U548" s="83"/>
      <c r="V548" s="83"/>
      <c r="W548" s="83"/>
      <c r="X548" s="83"/>
      <c r="Y548" s="83"/>
      <c r="Z548" s="83"/>
      <c r="AA548" s="83"/>
      <c r="AB548" s="83"/>
      <c r="AC548" s="94"/>
      <c r="AD548" s="102">
        <f t="shared" si="16"/>
        <v>0</v>
      </c>
      <c r="AE548" s="105">
        <f t="shared" si="17"/>
        <v>0</v>
      </c>
    </row>
    <row r="549" spans="1:31" x14ac:dyDescent="0.25">
      <c r="A549" s="91">
        <f>'Тулуз-Пьерон'!A557</f>
        <v>0</v>
      </c>
      <c r="B549" s="174">
        <f>'Тулуз-Пьерон'!B557</f>
        <v>0</v>
      </c>
      <c r="C549" s="79">
        <f>'Тулуз-Пьерон'!C557</f>
        <v>0</v>
      </c>
      <c r="D549" s="79">
        <f>'Тулуз-Пьерон'!D557</f>
        <v>0</v>
      </c>
      <c r="E549" s="166" t="str">
        <f>'Тулуз-Пьерон'!E557</f>
        <v xml:space="preserve">0 лет 0 мес. </v>
      </c>
      <c r="F549" s="16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98"/>
      <c r="R549" s="169"/>
      <c r="S549" s="83"/>
      <c r="T549" s="83"/>
      <c r="U549" s="83"/>
      <c r="V549" s="83"/>
      <c r="W549" s="83"/>
      <c r="X549" s="83"/>
      <c r="Y549" s="83"/>
      <c r="Z549" s="83"/>
      <c r="AA549" s="83"/>
      <c r="AB549" s="83"/>
      <c r="AC549" s="94"/>
      <c r="AD549" s="102">
        <f t="shared" si="16"/>
        <v>0</v>
      </c>
      <c r="AE549" s="105">
        <f t="shared" si="17"/>
        <v>0</v>
      </c>
    </row>
    <row r="550" spans="1:31" x14ac:dyDescent="0.25">
      <c r="A550" s="91">
        <f>'Тулуз-Пьерон'!A558</f>
        <v>0</v>
      </c>
      <c r="B550" s="174">
        <f>'Тулуз-Пьерон'!B558</f>
        <v>0</v>
      </c>
      <c r="C550" s="79">
        <f>'Тулуз-Пьерон'!C558</f>
        <v>0</v>
      </c>
      <c r="D550" s="79">
        <f>'Тулуз-Пьерон'!D558</f>
        <v>0</v>
      </c>
      <c r="E550" s="166" t="str">
        <f>'Тулуз-Пьерон'!E558</f>
        <v xml:space="preserve">0 лет 0 мес. </v>
      </c>
      <c r="F550" s="16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98"/>
      <c r="R550" s="169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94"/>
      <c r="AD550" s="102">
        <f t="shared" si="16"/>
        <v>0</v>
      </c>
      <c r="AE550" s="105">
        <f t="shared" si="17"/>
        <v>0</v>
      </c>
    </row>
    <row r="551" spans="1:31" x14ac:dyDescent="0.25">
      <c r="A551" s="91">
        <f>'Тулуз-Пьерон'!A559</f>
        <v>0</v>
      </c>
      <c r="B551" s="174">
        <f>'Тулуз-Пьерон'!B559</f>
        <v>0</v>
      </c>
      <c r="C551" s="79">
        <f>'Тулуз-Пьерон'!C559</f>
        <v>0</v>
      </c>
      <c r="D551" s="79">
        <f>'Тулуз-Пьерон'!D559</f>
        <v>0</v>
      </c>
      <c r="E551" s="166" t="str">
        <f>'Тулуз-Пьерон'!E559</f>
        <v xml:space="preserve">0 лет 0 мес. </v>
      </c>
      <c r="F551" s="16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98"/>
      <c r="R551" s="169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94"/>
      <c r="AD551" s="102">
        <f t="shared" si="16"/>
        <v>0</v>
      </c>
      <c r="AE551" s="105">
        <f t="shared" si="17"/>
        <v>0</v>
      </c>
    </row>
    <row r="552" spans="1:31" x14ac:dyDescent="0.25">
      <c r="A552" s="91">
        <f>'Тулуз-Пьерон'!A560</f>
        <v>0</v>
      </c>
      <c r="B552" s="174">
        <f>'Тулуз-Пьерон'!B560</f>
        <v>0</v>
      </c>
      <c r="C552" s="79">
        <f>'Тулуз-Пьерон'!C560</f>
        <v>0</v>
      </c>
      <c r="D552" s="79">
        <f>'Тулуз-Пьерон'!D560</f>
        <v>0</v>
      </c>
      <c r="E552" s="166" t="str">
        <f>'Тулуз-Пьерон'!E560</f>
        <v xml:space="preserve">0 лет 0 мес. </v>
      </c>
      <c r="F552" s="16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98"/>
      <c r="R552" s="169"/>
      <c r="S552" s="83"/>
      <c r="T552" s="83"/>
      <c r="U552" s="83"/>
      <c r="V552" s="83"/>
      <c r="W552" s="83"/>
      <c r="X552" s="83"/>
      <c r="Y552" s="83"/>
      <c r="Z552" s="83"/>
      <c r="AA552" s="83"/>
      <c r="AB552" s="83"/>
      <c r="AC552" s="94"/>
      <c r="AD552" s="102">
        <f t="shared" si="16"/>
        <v>0</v>
      </c>
      <c r="AE552" s="105">
        <f t="shared" si="17"/>
        <v>0</v>
      </c>
    </row>
    <row r="553" spans="1:31" x14ac:dyDescent="0.25">
      <c r="A553" s="91">
        <f>'Тулуз-Пьерон'!A561</f>
        <v>0</v>
      </c>
      <c r="B553" s="174">
        <f>'Тулуз-Пьерон'!B561</f>
        <v>0</v>
      </c>
      <c r="C553" s="79">
        <f>'Тулуз-Пьерон'!C561</f>
        <v>0</v>
      </c>
      <c r="D553" s="79">
        <f>'Тулуз-Пьерон'!D561</f>
        <v>0</v>
      </c>
      <c r="E553" s="166" t="str">
        <f>'Тулуз-Пьерон'!E561</f>
        <v xml:space="preserve">0 лет 0 мес. </v>
      </c>
      <c r="F553" s="16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98"/>
      <c r="R553" s="169"/>
      <c r="S553" s="83"/>
      <c r="T553" s="83"/>
      <c r="U553" s="83"/>
      <c r="V553" s="83"/>
      <c r="W553" s="83"/>
      <c r="X553" s="83"/>
      <c r="Y553" s="83"/>
      <c r="Z553" s="83"/>
      <c r="AA553" s="83"/>
      <c r="AB553" s="83"/>
      <c r="AC553" s="94"/>
      <c r="AD553" s="102">
        <f t="shared" si="16"/>
        <v>0</v>
      </c>
      <c r="AE553" s="105">
        <f t="shared" si="17"/>
        <v>0</v>
      </c>
    </row>
    <row r="554" spans="1:31" x14ac:dyDescent="0.25">
      <c r="A554" s="91">
        <f>'Тулуз-Пьерон'!A562</f>
        <v>0</v>
      </c>
      <c r="B554" s="174">
        <f>'Тулуз-Пьерон'!B562</f>
        <v>0</v>
      </c>
      <c r="C554" s="79">
        <f>'Тулуз-Пьерон'!C562</f>
        <v>0</v>
      </c>
      <c r="D554" s="79">
        <f>'Тулуз-Пьерон'!D562</f>
        <v>0</v>
      </c>
      <c r="E554" s="166" t="str">
        <f>'Тулуз-Пьерон'!E562</f>
        <v xml:space="preserve">0 лет 0 мес. </v>
      </c>
      <c r="F554" s="16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98"/>
      <c r="R554" s="169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94"/>
      <c r="AD554" s="102">
        <f t="shared" si="16"/>
        <v>0</v>
      </c>
      <c r="AE554" s="105">
        <f t="shared" si="17"/>
        <v>0</v>
      </c>
    </row>
    <row r="555" spans="1:31" x14ac:dyDescent="0.25">
      <c r="A555" s="91">
        <f>'Тулуз-Пьерон'!A563</f>
        <v>0</v>
      </c>
      <c r="B555" s="174">
        <f>'Тулуз-Пьерон'!B563</f>
        <v>0</v>
      </c>
      <c r="C555" s="79">
        <f>'Тулуз-Пьерон'!C563</f>
        <v>0</v>
      </c>
      <c r="D555" s="79">
        <f>'Тулуз-Пьерон'!D563</f>
        <v>0</v>
      </c>
      <c r="E555" s="166" t="str">
        <f>'Тулуз-Пьерон'!E563</f>
        <v xml:space="preserve">0 лет 0 мес. </v>
      </c>
      <c r="F555" s="16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98"/>
      <c r="R555" s="169"/>
      <c r="S555" s="83"/>
      <c r="T555" s="83"/>
      <c r="U555" s="83"/>
      <c r="V555" s="83"/>
      <c r="W555" s="83"/>
      <c r="X555" s="83"/>
      <c r="Y555" s="83"/>
      <c r="Z555" s="83"/>
      <c r="AA555" s="83"/>
      <c r="AB555" s="83"/>
      <c r="AC555" s="94"/>
      <c r="AD555" s="102">
        <f t="shared" si="16"/>
        <v>0</v>
      </c>
      <c r="AE555" s="105">
        <f t="shared" si="17"/>
        <v>0</v>
      </c>
    </row>
    <row r="556" spans="1:31" x14ac:dyDescent="0.25">
      <c r="A556" s="91">
        <f>'Тулуз-Пьерон'!A564</f>
        <v>0</v>
      </c>
      <c r="B556" s="174">
        <f>'Тулуз-Пьерон'!B564</f>
        <v>0</v>
      </c>
      <c r="C556" s="79">
        <f>'Тулуз-Пьерон'!C564</f>
        <v>0</v>
      </c>
      <c r="D556" s="79">
        <f>'Тулуз-Пьерон'!D564</f>
        <v>0</v>
      </c>
      <c r="E556" s="166" t="str">
        <f>'Тулуз-Пьерон'!E564</f>
        <v xml:space="preserve">0 лет 0 мес. </v>
      </c>
      <c r="F556" s="16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98"/>
      <c r="R556" s="169"/>
      <c r="S556" s="83"/>
      <c r="T556" s="83"/>
      <c r="U556" s="83"/>
      <c r="V556" s="83"/>
      <c r="W556" s="83"/>
      <c r="X556" s="83"/>
      <c r="Y556" s="83"/>
      <c r="Z556" s="83"/>
      <c r="AA556" s="83"/>
      <c r="AB556" s="83"/>
      <c r="AC556" s="94"/>
      <c r="AD556" s="102">
        <f t="shared" si="16"/>
        <v>0</v>
      </c>
      <c r="AE556" s="105">
        <f t="shared" si="17"/>
        <v>0</v>
      </c>
    </row>
    <row r="557" spans="1:31" x14ac:dyDescent="0.25">
      <c r="A557" s="91">
        <f>'Тулуз-Пьерон'!A565</f>
        <v>0</v>
      </c>
      <c r="B557" s="174">
        <f>'Тулуз-Пьерон'!B565</f>
        <v>0</v>
      </c>
      <c r="C557" s="79">
        <f>'Тулуз-Пьерон'!C565</f>
        <v>0</v>
      </c>
      <c r="D557" s="79">
        <f>'Тулуз-Пьерон'!D565</f>
        <v>0</v>
      </c>
      <c r="E557" s="166" t="str">
        <f>'Тулуз-Пьерон'!E565</f>
        <v xml:space="preserve">0 лет 0 мес. </v>
      </c>
      <c r="F557" s="16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98"/>
      <c r="R557" s="169"/>
      <c r="S557" s="83"/>
      <c r="T557" s="83"/>
      <c r="U557" s="83"/>
      <c r="V557" s="83"/>
      <c r="W557" s="83"/>
      <c r="X557" s="83"/>
      <c r="Y557" s="83"/>
      <c r="Z557" s="83"/>
      <c r="AA557" s="83"/>
      <c r="AB557" s="83"/>
      <c r="AC557" s="94"/>
      <c r="AD557" s="102">
        <f t="shared" si="16"/>
        <v>0</v>
      </c>
      <c r="AE557" s="105">
        <f t="shared" si="17"/>
        <v>0</v>
      </c>
    </row>
    <row r="558" spans="1:31" x14ac:dyDescent="0.25">
      <c r="A558" s="91">
        <f>'Тулуз-Пьерон'!A566</f>
        <v>0</v>
      </c>
      <c r="B558" s="174">
        <f>'Тулуз-Пьерон'!B566</f>
        <v>0</v>
      </c>
      <c r="C558" s="79">
        <f>'Тулуз-Пьерон'!C566</f>
        <v>0</v>
      </c>
      <c r="D558" s="79">
        <f>'Тулуз-Пьерон'!D566</f>
        <v>0</v>
      </c>
      <c r="E558" s="166" t="str">
        <f>'Тулуз-Пьерон'!E566</f>
        <v xml:space="preserve">0 лет 0 мес. </v>
      </c>
      <c r="F558" s="16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98"/>
      <c r="R558" s="169"/>
      <c r="S558" s="83"/>
      <c r="T558" s="83"/>
      <c r="U558" s="83"/>
      <c r="V558" s="83"/>
      <c r="W558" s="83"/>
      <c r="X558" s="83"/>
      <c r="Y558" s="83"/>
      <c r="Z558" s="83"/>
      <c r="AA558" s="83"/>
      <c r="AB558" s="83"/>
      <c r="AC558" s="94"/>
      <c r="AD558" s="102">
        <f t="shared" si="16"/>
        <v>0</v>
      </c>
      <c r="AE558" s="105">
        <f t="shared" si="17"/>
        <v>0</v>
      </c>
    </row>
    <row r="559" spans="1:31" x14ac:dyDescent="0.25">
      <c r="A559" s="91">
        <f>'Тулуз-Пьерон'!A567</f>
        <v>0</v>
      </c>
      <c r="B559" s="174">
        <f>'Тулуз-Пьерон'!B567</f>
        <v>0</v>
      </c>
      <c r="C559" s="79">
        <f>'Тулуз-Пьерон'!C567</f>
        <v>0</v>
      </c>
      <c r="D559" s="79">
        <f>'Тулуз-Пьерон'!D567</f>
        <v>0</v>
      </c>
      <c r="E559" s="166" t="str">
        <f>'Тулуз-Пьерон'!E567</f>
        <v xml:space="preserve">0 лет 0 мес. </v>
      </c>
      <c r="F559" s="16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98"/>
      <c r="R559" s="169"/>
      <c r="S559" s="83"/>
      <c r="T559" s="83"/>
      <c r="U559" s="83"/>
      <c r="V559" s="83"/>
      <c r="W559" s="83"/>
      <c r="X559" s="83"/>
      <c r="Y559" s="83"/>
      <c r="Z559" s="83"/>
      <c r="AA559" s="83"/>
      <c r="AB559" s="83"/>
      <c r="AC559" s="94"/>
      <c r="AD559" s="102">
        <f t="shared" si="16"/>
        <v>0</v>
      </c>
      <c r="AE559" s="105">
        <f t="shared" si="17"/>
        <v>0</v>
      </c>
    </row>
    <row r="560" spans="1:31" x14ac:dyDescent="0.25">
      <c r="A560" s="91">
        <f>'Тулуз-Пьерон'!A568</f>
        <v>0</v>
      </c>
      <c r="B560" s="174">
        <f>'Тулуз-Пьерон'!B568</f>
        <v>0</v>
      </c>
      <c r="C560" s="79">
        <f>'Тулуз-Пьерон'!C568</f>
        <v>0</v>
      </c>
      <c r="D560" s="79">
        <f>'Тулуз-Пьерон'!D568</f>
        <v>0</v>
      </c>
      <c r="E560" s="166" t="str">
        <f>'Тулуз-Пьерон'!E568</f>
        <v xml:space="preserve">0 лет 0 мес. </v>
      </c>
      <c r="F560" s="16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98"/>
      <c r="R560" s="169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94"/>
      <c r="AD560" s="102">
        <f t="shared" si="16"/>
        <v>0</v>
      </c>
      <c r="AE560" s="105">
        <f t="shared" si="17"/>
        <v>0</v>
      </c>
    </row>
    <row r="561" spans="1:31" x14ac:dyDescent="0.25">
      <c r="A561" s="91">
        <f>'Тулуз-Пьерон'!A569</f>
        <v>0</v>
      </c>
      <c r="B561" s="174">
        <f>'Тулуз-Пьерон'!B569</f>
        <v>0</v>
      </c>
      <c r="C561" s="79">
        <f>'Тулуз-Пьерон'!C569</f>
        <v>0</v>
      </c>
      <c r="D561" s="79">
        <f>'Тулуз-Пьерон'!D569</f>
        <v>0</v>
      </c>
      <c r="E561" s="166" t="str">
        <f>'Тулуз-Пьерон'!E569</f>
        <v xml:space="preserve">0 лет 0 мес. </v>
      </c>
      <c r="F561" s="16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98"/>
      <c r="R561" s="169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94"/>
      <c r="AD561" s="102">
        <f t="shared" si="16"/>
        <v>0</v>
      </c>
      <c r="AE561" s="105">
        <f t="shared" si="17"/>
        <v>0</v>
      </c>
    </row>
    <row r="562" spans="1:31" x14ac:dyDescent="0.25">
      <c r="A562" s="91">
        <f>'Тулуз-Пьерон'!A570</f>
        <v>0</v>
      </c>
      <c r="B562" s="174">
        <f>'Тулуз-Пьерон'!B570</f>
        <v>0</v>
      </c>
      <c r="C562" s="79">
        <f>'Тулуз-Пьерон'!C570</f>
        <v>0</v>
      </c>
      <c r="D562" s="79">
        <f>'Тулуз-Пьерон'!D570</f>
        <v>0</v>
      </c>
      <c r="E562" s="166" t="str">
        <f>'Тулуз-Пьерон'!E570</f>
        <v xml:space="preserve">0 лет 0 мес. </v>
      </c>
      <c r="F562" s="16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98"/>
      <c r="R562" s="169"/>
      <c r="S562" s="83"/>
      <c r="T562" s="83"/>
      <c r="U562" s="83"/>
      <c r="V562" s="83"/>
      <c r="W562" s="83"/>
      <c r="X562" s="83"/>
      <c r="Y562" s="83"/>
      <c r="Z562" s="83"/>
      <c r="AA562" s="83"/>
      <c r="AB562" s="83"/>
      <c r="AC562" s="94"/>
      <c r="AD562" s="102">
        <f t="shared" si="16"/>
        <v>0</v>
      </c>
      <c r="AE562" s="105">
        <f t="shared" si="17"/>
        <v>0</v>
      </c>
    </row>
    <row r="563" spans="1:31" x14ac:dyDescent="0.25">
      <c r="A563" s="91">
        <f>'Тулуз-Пьерон'!A571</f>
        <v>0</v>
      </c>
      <c r="B563" s="174">
        <f>'Тулуз-Пьерон'!B571</f>
        <v>0</v>
      </c>
      <c r="C563" s="79">
        <f>'Тулуз-Пьерон'!C571</f>
        <v>0</v>
      </c>
      <c r="D563" s="79">
        <f>'Тулуз-Пьерон'!D571</f>
        <v>0</v>
      </c>
      <c r="E563" s="166" t="str">
        <f>'Тулуз-Пьерон'!E571</f>
        <v xml:space="preserve">0 лет 0 мес. </v>
      </c>
      <c r="F563" s="16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98"/>
      <c r="R563" s="169"/>
      <c r="S563" s="83"/>
      <c r="T563" s="83"/>
      <c r="U563" s="83"/>
      <c r="V563" s="83"/>
      <c r="W563" s="83"/>
      <c r="X563" s="83"/>
      <c r="Y563" s="83"/>
      <c r="Z563" s="83"/>
      <c r="AA563" s="83"/>
      <c r="AB563" s="83"/>
      <c r="AC563" s="94"/>
      <c r="AD563" s="102">
        <f t="shared" si="16"/>
        <v>0</v>
      </c>
      <c r="AE563" s="105">
        <f t="shared" si="17"/>
        <v>0</v>
      </c>
    </row>
    <row r="564" spans="1:31" x14ac:dyDescent="0.25">
      <c r="A564" s="91">
        <f>'Тулуз-Пьерон'!A572</f>
        <v>0</v>
      </c>
      <c r="B564" s="174">
        <f>'Тулуз-Пьерон'!B572</f>
        <v>0</v>
      </c>
      <c r="C564" s="79">
        <f>'Тулуз-Пьерон'!C572</f>
        <v>0</v>
      </c>
      <c r="D564" s="79">
        <f>'Тулуз-Пьерон'!D572</f>
        <v>0</v>
      </c>
      <c r="E564" s="166" t="str">
        <f>'Тулуз-Пьерон'!E572</f>
        <v xml:space="preserve">0 лет 0 мес. </v>
      </c>
      <c r="F564" s="16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98"/>
      <c r="R564" s="169"/>
      <c r="S564" s="83"/>
      <c r="T564" s="83"/>
      <c r="U564" s="83"/>
      <c r="V564" s="83"/>
      <c r="W564" s="83"/>
      <c r="X564" s="83"/>
      <c r="Y564" s="83"/>
      <c r="Z564" s="83"/>
      <c r="AA564" s="83"/>
      <c r="AB564" s="83"/>
      <c r="AC564" s="94"/>
      <c r="AD564" s="102">
        <f t="shared" si="16"/>
        <v>0</v>
      </c>
      <c r="AE564" s="105">
        <f t="shared" si="17"/>
        <v>0</v>
      </c>
    </row>
    <row r="565" spans="1:31" x14ac:dyDescent="0.25">
      <c r="A565" s="91">
        <f>'Тулуз-Пьерон'!A573</f>
        <v>0</v>
      </c>
      <c r="B565" s="174">
        <f>'Тулуз-Пьерон'!B573</f>
        <v>0</v>
      </c>
      <c r="C565" s="79">
        <f>'Тулуз-Пьерон'!C573</f>
        <v>0</v>
      </c>
      <c r="D565" s="79">
        <f>'Тулуз-Пьерон'!D573</f>
        <v>0</v>
      </c>
      <c r="E565" s="166" t="str">
        <f>'Тулуз-Пьерон'!E573</f>
        <v xml:space="preserve">0 лет 0 мес. </v>
      </c>
      <c r="F565" s="16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98"/>
      <c r="R565" s="169"/>
      <c r="S565" s="83"/>
      <c r="T565" s="83"/>
      <c r="U565" s="83"/>
      <c r="V565" s="83"/>
      <c r="W565" s="83"/>
      <c r="X565" s="83"/>
      <c r="Y565" s="83"/>
      <c r="Z565" s="83"/>
      <c r="AA565" s="83"/>
      <c r="AB565" s="83"/>
      <c r="AC565" s="94"/>
      <c r="AD565" s="102">
        <f t="shared" si="16"/>
        <v>0</v>
      </c>
      <c r="AE565" s="105">
        <f t="shared" si="17"/>
        <v>0</v>
      </c>
    </row>
    <row r="566" spans="1:31" x14ac:dyDescent="0.25">
      <c r="A566" s="91">
        <f>'Тулуз-Пьерон'!A574</f>
        <v>0</v>
      </c>
      <c r="B566" s="174">
        <f>'Тулуз-Пьерон'!B574</f>
        <v>0</v>
      </c>
      <c r="C566" s="79">
        <f>'Тулуз-Пьерон'!C574</f>
        <v>0</v>
      </c>
      <c r="D566" s="79">
        <f>'Тулуз-Пьерон'!D574</f>
        <v>0</v>
      </c>
      <c r="E566" s="166" t="str">
        <f>'Тулуз-Пьерон'!E574</f>
        <v xml:space="preserve">0 лет 0 мес. </v>
      </c>
      <c r="F566" s="16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98"/>
      <c r="R566" s="169"/>
      <c r="S566" s="83"/>
      <c r="T566" s="83"/>
      <c r="U566" s="83"/>
      <c r="V566" s="83"/>
      <c r="W566" s="83"/>
      <c r="X566" s="83"/>
      <c r="Y566" s="83"/>
      <c r="Z566" s="83"/>
      <c r="AA566" s="83"/>
      <c r="AB566" s="83"/>
      <c r="AC566" s="94"/>
      <c r="AD566" s="102">
        <f t="shared" si="16"/>
        <v>0</v>
      </c>
      <c r="AE566" s="105">
        <f t="shared" si="17"/>
        <v>0</v>
      </c>
    </row>
    <row r="567" spans="1:31" x14ac:dyDescent="0.25">
      <c r="A567" s="91">
        <f>'Тулуз-Пьерон'!A575</f>
        <v>0</v>
      </c>
      <c r="B567" s="174">
        <f>'Тулуз-Пьерон'!B575</f>
        <v>0</v>
      </c>
      <c r="C567" s="79">
        <f>'Тулуз-Пьерон'!C575</f>
        <v>0</v>
      </c>
      <c r="D567" s="79">
        <f>'Тулуз-Пьерон'!D575</f>
        <v>0</v>
      </c>
      <c r="E567" s="166" t="str">
        <f>'Тулуз-Пьерон'!E575</f>
        <v xml:space="preserve">0 лет 0 мес. </v>
      </c>
      <c r="F567" s="16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98"/>
      <c r="R567" s="169"/>
      <c r="S567" s="83"/>
      <c r="T567" s="83"/>
      <c r="U567" s="83"/>
      <c r="V567" s="83"/>
      <c r="W567" s="83"/>
      <c r="X567" s="83"/>
      <c r="Y567" s="83"/>
      <c r="Z567" s="83"/>
      <c r="AA567" s="83"/>
      <c r="AB567" s="83"/>
      <c r="AC567" s="94"/>
      <c r="AD567" s="102">
        <f t="shared" si="16"/>
        <v>0</v>
      </c>
      <c r="AE567" s="105">
        <f t="shared" si="17"/>
        <v>0</v>
      </c>
    </row>
    <row r="568" spans="1:31" x14ac:dyDescent="0.25">
      <c r="A568" s="91">
        <f>'Тулуз-Пьерон'!A576</f>
        <v>0</v>
      </c>
      <c r="B568" s="174">
        <f>'Тулуз-Пьерон'!B576</f>
        <v>0</v>
      </c>
      <c r="C568" s="79">
        <f>'Тулуз-Пьерон'!C576</f>
        <v>0</v>
      </c>
      <c r="D568" s="79">
        <f>'Тулуз-Пьерон'!D576</f>
        <v>0</v>
      </c>
      <c r="E568" s="166" t="str">
        <f>'Тулуз-Пьерон'!E576</f>
        <v xml:space="preserve">0 лет 0 мес. </v>
      </c>
      <c r="F568" s="16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98"/>
      <c r="R568" s="169"/>
      <c r="S568" s="83"/>
      <c r="T568" s="83"/>
      <c r="U568" s="83"/>
      <c r="V568" s="83"/>
      <c r="W568" s="83"/>
      <c r="X568" s="83"/>
      <c r="Y568" s="83"/>
      <c r="Z568" s="83"/>
      <c r="AA568" s="83"/>
      <c r="AB568" s="83"/>
      <c r="AC568" s="94"/>
      <c r="AD568" s="102">
        <f t="shared" si="16"/>
        <v>0</v>
      </c>
      <c r="AE568" s="105">
        <f t="shared" si="17"/>
        <v>0</v>
      </c>
    </row>
    <row r="569" spans="1:31" x14ac:dyDescent="0.25">
      <c r="A569" s="91">
        <f>'Тулуз-Пьерон'!A577</f>
        <v>0</v>
      </c>
      <c r="B569" s="174">
        <f>'Тулуз-Пьерон'!B577</f>
        <v>0</v>
      </c>
      <c r="C569" s="79">
        <f>'Тулуз-Пьерон'!C577</f>
        <v>0</v>
      </c>
      <c r="D569" s="79">
        <f>'Тулуз-Пьерон'!D577</f>
        <v>0</v>
      </c>
      <c r="E569" s="166" t="str">
        <f>'Тулуз-Пьерон'!E577</f>
        <v xml:space="preserve">0 лет 0 мес. </v>
      </c>
      <c r="F569" s="16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98"/>
      <c r="R569" s="169"/>
      <c r="S569" s="83"/>
      <c r="T569" s="83"/>
      <c r="U569" s="83"/>
      <c r="V569" s="83"/>
      <c r="W569" s="83"/>
      <c r="X569" s="83"/>
      <c r="Y569" s="83"/>
      <c r="Z569" s="83"/>
      <c r="AA569" s="83"/>
      <c r="AB569" s="83"/>
      <c r="AC569" s="94"/>
      <c r="AD569" s="102">
        <f t="shared" si="16"/>
        <v>0</v>
      </c>
      <c r="AE569" s="105">
        <f t="shared" si="17"/>
        <v>0</v>
      </c>
    </row>
    <row r="570" spans="1:31" x14ac:dyDescent="0.25">
      <c r="A570" s="91">
        <f>'Тулуз-Пьерон'!A578</f>
        <v>0</v>
      </c>
      <c r="B570" s="174">
        <f>'Тулуз-Пьерон'!B578</f>
        <v>0</v>
      </c>
      <c r="C570" s="79">
        <f>'Тулуз-Пьерон'!C578</f>
        <v>0</v>
      </c>
      <c r="D570" s="79">
        <f>'Тулуз-Пьерон'!D578</f>
        <v>0</v>
      </c>
      <c r="E570" s="166" t="str">
        <f>'Тулуз-Пьерон'!E578</f>
        <v xml:space="preserve">0 лет 0 мес. </v>
      </c>
      <c r="F570" s="16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98"/>
      <c r="R570" s="169"/>
      <c r="S570" s="83"/>
      <c r="T570" s="83"/>
      <c r="U570" s="83"/>
      <c r="V570" s="83"/>
      <c r="W570" s="83"/>
      <c r="X570" s="83"/>
      <c r="Y570" s="83"/>
      <c r="Z570" s="83"/>
      <c r="AA570" s="83"/>
      <c r="AB570" s="83"/>
      <c r="AC570" s="94"/>
      <c r="AD570" s="102">
        <f t="shared" si="16"/>
        <v>0</v>
      </c>
      <c r="AE570" s="105">
        <f t="shared" si="17"/>
        <v>0</v>
      </c>
    </row>
    <row r="571" spans="1:31" x14ac:dyDescent="0.25">
      <c r="A571" s="91">
        <f>'Тулуз-Пьерон'!A579</f>
        <v>0</v>
      </c>
      <c r="B571" s="174">
        <f>'Тулуз-Пьерон'!B579</f>
        <v>0</v>
      </c>
      <c r="C571" s="79">
        <f>'Тулуз-Пьерон'!C579</f>
        <v>0</v>
      </c>
      <c r="D571" s="79">
        <f>'Тулуз-Пьерон'!D579</f>
        <v>0</v>
      </c>
      <c r="E571" s="166" t="str">
        <f>'Тулуз-Пьерон'!E579</f>
        <v xml:space="preserve">0 лет 0 мес. </v>
      </c>
      <c r="F571" s="16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98"/>
      <c r="R571" s="169"/>
      <c r="S571" s="83"/>
      <c r="T571" s="83"/>
      <c r="U571" s="83"/>
      <c r="V571" s="83"/>
      <c r="W571" s="83"/>
      <c r="X571" s="83"/>
      <c r="Y571" s="83"/>
      <c r="Z571" s="83"/>
      <c r="AA571" s="83"/>
      <c r="AB571" s="83"/>
      <c r="AC571" s="94"/>
      <c r="AD571" s="102">
        <f t="shared" si="16"/>
        <v>0</v>
      </c>
      <c r="AE571" s="105">
        <f t="shared" si="17"/>
        <v>0</v>
      </c>
    </row>
    <row r="572" spans="1:31" x14ac:dyDescent="0.25">
      <c r="A572" s="91">
        <f>'Тулуз-Пьерон'!A580</f>
        <v>0</v>
      </c>
      <c r="B572" s="174">
        <f>'Тулуз-Пьерон'!B580</f>
        <v>0</v>
      </c>
      <c r="C572" s="79">
        <f>'Тулуз-Пьерон'!C580</f>
        <v>0</v>
      </c>
      <c r="D572" s="79">
        <f>'Тулуз-Пьерон'!D580</f>
        <v>0</v>
      </c>
      <c r="E572" s="166" t="str">
        <f>'Тулуз-Пьерон'!E580</f>
        <v xml:space="preserve">0 лет 0 мес. </v>
      </c>
      <c r="F572" s="16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98"/>
      <c r="R572" s="169"/>
      <c r="S572" s="83"/>
      <c r="T572" s="83"/>
      <c r="U572" s="83"/>
      <c r="V572" s="83"/>
      <c r="W572" s="83"/>
      <c r="X572" s="83"/>
      <c r="Y572" s="83"/>
      <c r="Z572" s="83"/>
      <c r="AA572" s="83"/>
      <c r="AB572" s="83"/>
      <c r="AC572" s="94"/>
      <c r="AD572" s="102">
        <f t="shared" si="16"/>
        <v>0</v>
      </c>
      <c r="AE572" s="105">
        <f t="shared" si="17"/>
        <v>0</v>
      </c>
    </row>
    <row r="573" spans="1:31" x14ac:dyDescent="0.25">
      <c r="A573" s="91">
        <f>'Тулуз-Пьерон'!A581</f>
        <v>0</v>
      </c>
      <c r="B573" s="174">
        <f>'Тулуз-Пьерон'!B581</f>
        <v>0</v>
      </c>
      <c r="C573" s="79">
        <f>'Тулуз-Пьерон'!C581</f>
        <v>0</v>
      </c>
      <c r="D573" s="79">
        <f>'Тулуз-Пьерон'!D581</f>
        <v>0</v>
      </c>
      <c r="E573" s="166" t="str">
        <f>'Тулуз-Пьерон'!E581</f>
        <v xml:space="preserve">0 лет 0 мес. </v>
      </c>
      <c r="F573" s="16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98"/>
      <c r="R573" s="169"/>
      <c r="S573" s="83"/>
      <c r="T573" s="83"/>
      <c r="U573" s="83"/>
      <c r="V573" s="83"/>
      <c r="W573" s="83"/>
      <c r="X573" s="83"/>
      <c r="Y573" s="83"/>
      <c r="Z573" s="83"/>
      <c r="AA573" s="83"/>
      <c r="AB573" s="83"/>
      <c r="AC573" s="94"/>
      <c r="AD573" s="102">
        <f t="shared" si="16"/>
        <v>0</v>
      </c>
      <c r="AE573" s="105">
        <f t="shared" si="17"/>
        <v>0</v>
      </c>
    </row>
    <row r="574" spans="1:31" x14ac:dyDescent="0.25">
      <c r="A574" s="91">
        <f>'Тулуз-Пьерон'!A582</f>
        <v>0</v>
      </c>
      <c r="B574" s="174">
        <f>'Тулуз-Пьерон'!B582</f>
        <v>0</v>
      </c>
      <c r="C574" s="79">
        <f>'Тулуз-Пьерон'!C582</f>
        <v>0</v>
      </c>
      <c r="D574" s="79">
        <f>'Тулуз-Пьерон'!D582</f>
        <v>0</v>
      </c>
      <c r="E574" s="166" t="str">
        <f>'Тулуз-Пьерон'!E582</f>
        <v xml:space="preserve">0 лет 0 мес. </v>
      </c>
      <c r="F574" s="16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98"/>
      <c r="R574" s="169"/>
      <c r="S574" s="83"/>
      <c r="T574" s="83"/>
      <c r="U574" s="83"/>
      <c r="V574" s="83"/>
      <c r="W574" s="83"/>
      <c r="X574" s="83"/>
      <c r="Y574" s="83"/>
      <c r="Z574" s="83"/>
      <c r="AA574" s="83"/>
      <c r="AB574" s="83"/>
      <c r="AC574" s="94"/>
      <c r="AD574" s="102">
        <f t="shared" si="16"/>
        <v>0</v>
      </c>
      <c r="AE574" s="105">
        <f t="shared" si="17"/>
        <v>0</v>
      </c>
    </row>
    <row r="575" spans="1:31" x14ac:dyDescent="0.25">
      <c r="A575" s="91">
        <f>'Тулуз-Пьерон'!A583</f>
        <v>0</v>
      </c>
      <c r="B575" s="174">
        <f>'Тулуз-Пьерон'!B583</f>
        <v>0</v>
      </c>
      <c r="C575" s="79">
        <f>'Тулуз-Пьерон'!C583</f>
        <v>0</v>
      </c>
      <c r="D575" s="79">
        <f>'Тулуз-Пьерон'!D583</f>
        <v>0</v>
      </c>
      <c r="E575" s="166" t="str">
        <f>'Тулуз-Пьерон'!E583</f>
        <v xml:space="preserve">0 лет 0 мес. </v>
      </c>
      <c r="F575" s="16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98"/>
      <c r="R575" s="169"/>
      <c r="S575" s="83"/>
      <c r="T575" s="83"/>
      <c r="U575" s="83"/>
      <c r="V575" s="83"/>
      <c r="W575" s="83"/>
      <c r="X575" s="83"/>
      <c r="Y575" s="83"/>
      <c r="Z575" s="83"/>
      <c r="AA575" s="83"/>
      <c r="AB575" s="83"/>
      <c r="AC575" s="94"/>
      <c r="AD575" s="102">
        <f t="shared" si="16"/>
        <v>0</v>
      </c>
      <c r="AE575" s="105">
        <f t="shared" si="17"/>
        <v>0</v>
      </c>
    </row>
    <row r="576" spans="1:31" x14ac:dyDescent="0.25">
      <c r="A576" s="91">
        <f>'Тулуз-Пьерон'!A584</f>
        <v>0</v>
      </c>
      <c r="B576" s="174">
        <f>'Тулуз-Пьерон'!B584</f>
        <v>0</v>
      </c>
      <c r="C576" s="79">
        <f>'Тулуз-Пьерон'!C584</f>
        <v>0</v>
      </c>
      <c r="D576" s="79">
        <f>'Тулуз-Пьерон'!D584</f>
        <v>0</v>
      </c>
      <c r="E576" s="166" t="str">
        <f>'Тулуз-Пьерон'!E584</f>
        <v xml:space="preserve">0 лет 0 мес. </v>
      </c>
      <c r="F576" s="16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98"/>
      <c r="R576" s="169"/>
      <c r="S576" s="83"/>
      <c r="T576" s="83"/>
      <c r="U576" s="83"/>
      <c r="V576" s="83"/>
      <c r="W576" s="83"/>
      <c r="X576" s="83"/>
      <c r="Y576" s="83"/>
      <c r="Z576" s="83"/>
      <c r="AA576" s="83"/>
      <c r="AB576" s="83"/>
      <c r="AC576" s="94"/>
      <c r="AD576" s="102">
        <f t="shared" si="16"/>
        <v>0</v>
      </c>
      <c r="AE576" s="105">
        <f t="shared" si="17"/>
        <v>0</v>
      </c>
    </row>
    <row r="577" spans="1:31" x14ac:dyDescent="0.25">
      <c r="A577" s="91">
        <f>'Тулуз-Пьерон'!A585</f>
        <v>0</v>
      </c>
      <c r="B577" s="174">
        <f>'Тулуз-Пьерон'!B585</f>
        <v>0</v>
      </c>
      <c r="C577" s="79">
        <f>'Тулуз-Пьерон'!C585</f>
        <v>0</v>
      </c>
      <c r="D577" s="79">
        <f>'Тулуз-Пьерон'!D585</f>
        <v>0</v>
      </c>
      <c r="E577" s="166" t="str">
        <f>'Тулуз-Пьерон'!E585</f>
        <v xml:space="preserve">0 лет 0 мес. </v>
      </c>
      <c r="F577" s="16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98"/>
      <c r="R577" s="169"/>
      <c r="S577" s="83"/>
      <c r="T577" s="83"/>
      <c r="U577" s="83"/>
      <c r="V577" s="83"/>
      <c r="W577" s="83"/>
      <c r="X577" s="83"/>
      <c r="Y577" s="83"/>
      <c r="Z577" s="83"/>
      <c r="AA577" s="83"/>
      <c r="AB577" s="83"/>
      <c r="AC577" s="94"/>
      <c r="AD577" s="102">
        <f t="shared" si="16"/>
        <v>0</v>
      </c>
      <c r="AE577" s="105">
        <f t="shared" si="17"/>
        <v>0</v>
      </c>
    </row>
    <row r="578" spans="1:31" x14ac:dyDescent="0.25">
      <c r="A578" s="91">
        <f>'Тулуз-Пьерон'!A586</f>
        <v>0</v>
      </c>
      <c r="B578" s="174">
        <f>'Тулуз-Пьерон'!B586</f>
        <v>0</v>
      </c>
      <c r="C578" s="79">
        <f>'Тулуз-Пьерон'!C586</f>
        <v>0</v>
      </c>
      <c r="D578" s="79">
        <f>'Тулуз-Пьерон'!D586</f>
        <v>0</v>
      </c>
      <c r="E578" s="166" t="str">
        <f>'Тулуз-Пьерон'!E586</f>
        <v xml:space="preserve">0 лет 0 мес. </v>
      </c>
      <c r="F578" s="16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98"/>
      <c r="R578" s="169"/>
      <c r="S578" s="83"/>
      <c r="T578" s="83"/>
      <c r="U578" s="83"/>
      <c r="V578" s="83"/>
      <c r="W578" s="83"/>
      <c r="X578" s="83"/>
      <c r="Y578" s="83"/>
      <c r="Z578" s="83"/>
      <c r="AA578" s="83"/>
      <c r="AB578" s="83"/>
      <c r="AC578" s="94"/>
      <c r="AD578" s="102">
        <f t="shared" si="16"/>
        <v>0</v>
      </c>
      <c r="AE578" s="105">
        <f t="shared" si="17"/>
        <v>0</v>
      </c>
    </row>
    <row r="579" spans="1:31" x14ac:dyDescent="0.25">
      <c r="A579" s="91">
        <f>'Тулуз-Пьерон'!A587</f>
        <v>0</v>
      </c>
      <c r="B579" s="174">
        <f>'Тулуз-Пьерон'!B587</f>
        <v>0</v>
      </c>
      <c r="C579" s="79">
        <f>'Тулуз-Пьерон'!C587</f>
        <v>0</v>
      </c>
      <c r="D579" s="79">
        <f>'Тулуз-Пьерон'!D587</f>
        <v>0</v>
      </c>
      <c r="E579" s="166" t="str">
        <f>'Тулуз-Пьерон'!E587</f>
        <v xml:space="preserve">0 лет 0 мес. </v>
      </c>
      <c r="F579" s="16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98"/>
      <c r="R579" s="169"/>
      <c r="S579" s="83"/>
      <c r="T579" s="83"/>
      <c r="U579" s="83"/>
      <c r="V579" s="83"/>
      <c r="W579" s="83"/>
      <c r="X579" s="83"/>
      <c r="Y579" s="83"/>
      <c r="Z579" s="83"/>
      <c r="AA579" s="83"/>
      <c r="AB579" s="83"/>
      <c r="AC579" s="94"/>
      <c r="AD579" s="102">
        <f t="shared" si="16"/>
        <v>0</v>
      </c>
      <c r="AE579" s="105">
        <f t="shared" si="17"/>
        <v>0</v>
      </c>
    </row>
    <row r="580" spans="1:31" x14ac:dyDescent="0.25">
      <c r="A580" s="91">
        <f>'Тулуз-Пьерон'!A588</f>
        <v>0</v>
      </c>
      <c r="B580" s="174">
        <f>'Тулуз-Пьерон'!B588</f>
        <v>0</v>
      </c>
      <c r="C580" s="79">
        <f>'Тулуз-Пьерон'!C588</f>
        <v>0</v>
      </c>
      <c r="D580" s="79">
        <f>'Тулуз-Пьерон'!D588</f>
        <v>0</v>
      </c>
      <c r="E580" s="166" t="str">
        <f>'Тулуз-Пьерон'!E588</f>
        <v xml:space="preserve">0 лет 0 мес. </v>
      </c>
      <c r="F580" s="16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98"/>
      <c r="R580" s="169"/>
      <c r="S580" s="83"/>
      <c r="T580" s="83"/>
      <c r="U580" s="83"/>
      <c r="V580" s="83"/>
      <c r="W580" s="83"/>
      <c r="X580" s="83"/>
      <c r="Y580" s="83"/>
      <c r="Z580" s="83"/>
      <c r="AA580" s="83"/>
      <c r="AB580" s="83"/>
      <c r="AC580" s="94"/>
      <c r="AD580" s="102">
        <f t="shared" si="16"/>
        <v>0</v>
      </c>
      <c r="AE580" s="105">
        <f t="shared" si="17"/>
        <v>0</v>
      </c>
    </row>
    <row r="581" spans="1:31" x14ac:dyDescent="0.25">
      <c r="A581" s="91">
        <f>'Тулуз-Пьерон'!A589</f>
        <v>0</v>
      </c>
      <c r="B581" s="174">
        <f>'Тулуз-Пьерон'!B589</f>
        <v>0</v>
      </c>
      <c r="C581" s="79">
        <f>'Тулуз-Пьерон'!C589</f>
        <v>0</v>
      </c>
      <c r="D581" s="79">
        <f>'Тулуз-Пьерон'!D589</f>
        <v>0</v>
      </c>
      <c r="E581" s="166" t="str">
        <f>'Тулуз-Пьерон'!E589</f>
        <v xml:space="preserve">0 лет 0 мес. </v>
      </c>
      <c r="F581" s="16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98"/>
      <c r="R581" s="169"/>
      <c r="S581" s="83"/>
      <c r="T581" s="83"/>
      <c r="U581" s="83"/>
      <c r="V581" s="83"/>
      <c r="W581" s="83"/>
      <c r="X581" s="83"/>
      <c r="Y581" s="83"/>
      <c r="Z581" s="83"/>
      <c r="AA581" s="83"/>
      <c r="AB581" s="83"/>
      <c r="AC581" s="94"/>
      <c r="AD581" s="102">
        <f t="shared" si="16"/>
        <v>0</v>
      </c>
      <c r="AE581" s="105">
        <f t="shared" si="17"/>
        <v>0</v>
      </c>
    </row>
    <row r="582" spans="1:31" x14ac:dyDescent="0.25">
      <c r="A582" s="91">
        <f>'Тулуз-Пьерон'!A590</f>
        <v>0</v>
      </c>
      <c r="B582" s="174">
        <f>'Тулуз-Пьерон'!B590</f>
        <v>0</v>
      </c>
      <c r="C582" s="79">
        <f>'Тулуз-Пьерон'!C590</f>
        <v>0</v>
      </c>
      <c r="D582" s="79">
        <f>'Тулуз-Пьерон'!D590</f>
        <v>0</v>
      </c>
      <c r="E582" s="166" t="str">
        <f>'Тулуз-Пьерон'!E590</f>
        <v xml:space="preserve">0 лет 0 мес. </v>
      </c>
      <c r="F582" s="16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98"/>
      <c r="R582" s="169"/>
      <c r="S582" s="83"/>
      <c r="T582" s="83"/>
      <c r="U582" s="83"/>
      <c r="V582" s="83"/>
      <c r="W582" s="83"/>
      <c r="X582" s="83"/>
      <c r="Y582" s="83"/>
      <c r="Z582" s="83"/>
      <c r="AA582" s="83"/>
      <c r="AB582" s="83"/>
      <c r="AC582" s="94"/>
      <c r="AD582" s="102">
        <f t="shared" si="16"/>
        <v>0</v>
      </c>
      <c r="AE582" s="105">
        <f t="shared" si="17"/>
        <v>0</v>
      </c>
    </row>
    <row r="583" spans="1:31" x14ac:dyDescent="0.25">
      <c r="A583" s="91">
        <f>'Тулуз-Пьерон'!A591</f>
        <v>0</v>
      </c>
      <c r="B583" s="174">
        <f>'Тулуз-Пьерон'!B591</f>
        <v>0</v>
      </c>
      <c r="C583" s="79">
        <f>'Тулуз-Пьерон'!C591</f>
        <v>0</v>
      </c>
      <c r="D583" s="79">
        <f>'Тулуз-Пьерон'!D591</f>
        <v>0</v>
      </c>
      <c r="E583" s="166" t="str">
        <f>'Тулуз-Пьерон'!E591</f>
        <v xml:space="preserve">0 лет 0 мес. </v>
      </c>
      <c r="F583" s="16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98"/>
      <c r="R583" s="169"/>
      <c r="S583" s="83"/>
      <c r="T583" s="83"/>
      <c r="U583" s="83"/>
      <c r="V583" s="83"/>
      <c r="W583" s="83"/>
      <c r="X583" s="83"/>
      <c r="Y583" s="83"/>
      <c r="Z583" s="83"/>
      <c r="AA583" s="83"/>
      <c r="AB583" s="83"/>
      <c r="AC583" s="94"/>
      <c r="AD583" s="102">
        <f t="shared" si="16"/>
        <v>0</v>
      </c>
      <c r="AE583" s="105">
        <f t="shared" si="17"/>
        <v>0</v>
      </c>
    </row>
    <row r="584" spans="1:31" x14ac:dyDescent="0.25">
      <c r="A584" s="91">
        <f>'Тулуз-Пьерон'!A592</f>
        <v>0</v>
      </c>
      <c r="B584" s="174">
        <f>'Тулуз-Пьерон'!B592</f>
        <v>0</v>
      </c>
      <c r="C584" s="79">
        <f>'Тулуз-Пьерон'!C592</f>
        <v>0</v>
      </c>
      <c r="D584" s="79">
        <f>'Тулуз-Пьерон'!D592</f>
        <v>0</v>
      </c>
      <c r="E584" s="166" t="str">
        <f>'Тулуз-Пьерон'!E592</f>
        <v xml:space="preserve">0 лет 0 мес. </v>
      </c>
      <c r="F584" s="16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98"/>
      <c r="R584" s="169"/>
      <c r="S584" s="83"/>
      <c r="T584" s="83"/>
      <c r="U584" s="83"/>
      <c r="V584" s="83"/>
      <c r="W584" s="83"/>
      <c r="X584" s="83"/>
      <c r="Y584" s="83"/>
      <c r="Z584" s="83"/>
      <c r="AA584" s="83"/>
      <c r="AB584" s="83"/>
      <c r="AC584" s="94"/>
      <c r="AD584" s="102">
        <f t="shared" ref="AD584:AD647" si="18">12-SUMPRODUCT(--(F584:Q584&lt;&gt;$F$1:$Q$1))</f>
        <v>0</v>
      </c>
      <c r="AE584" s="105">
        <f t="shared" ref="AE584:AE647" si="19">12-SUMPRODUCT(--(R584:AC584&lt;&gt;$R$1:$AC$1))</f>
        <v>0</v>
      </c>
    </row>
    <row r="585" spans="1:31" x14ac:dyDescent="0.25">
      <c r="A585" s="91">
        <f>'Тулуз-Пьерон'!A593</f>
        <v>0</v>
      </c>
      <c r="B585" s="174">
        <f>'Тулуз-Пьерон'!B593</f>
        <v>0</v>
      </c>
      <c r="C585" s="79">
        <f>'Тулуз-Пьерон'!C593</f>
        <v>0</v>
      </c>
      <c r="D585" s="79">
        <f>'Тулуз-Пьерон'!D593</f>
        <v>0</v>
      </c>
      <c r="E585" s="166" t="str">
        <f>'Тулуз-Пьерон'!E593</f>
        <v xml:space="preserve">0 лет 0 мес. </v>
      </c>
      <c r="F585" s="16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98"/>
      <c r="R585" s="169"/>
      <c r="S585" s="83"/>
      <c r="T585" s="83"/>
      <c r="U585" s="83"/>
      <c r="V585" s="83"/>
      <c r="W585" s="83"/>
      <c r="X585" s="83"/>
      <c r="Y585" s="83"/>
      <c r="Z585" s="83"/>
      <c r="AA585" s="83"/>
      <c r="AB585" s="83"/>
      <c r="AC585" s="94"/>
      <c r="AD585" s="102">
        <f t="shared" si="18"/>
        <v>0</v>
      </c>
      <c r="AE585" s="105">
        <f t="shared" si="19"/>
        <v>0</v>
      </c>
    </row>
    <row r="586" spans="1:31" x14ac:dyDescent="0.25">
      <c r="A586" s="91">
        <f>'Тулуз-Пьерон'!A594</f>
        <v>0</v>
      </c>
      <c r="B586" s="174">
        <f>'Тулуз-Пьерон'!B594</f>
        <v>0</v>
      </c>
      <c r="C586" s="79">
        <f>'Тулуз-Пьерон'!C594</f>
        <v>0</v>
      </c>
      <c r="D586" s="79">
        <f>'Тулуз-Пьерон'!D594</f>
        <v>0</v>
      </c>
      <c r="E586" s="166" t="str">
        <f>'Тулуз-Пьерон'!E594</f>
        <v xml:space="preserve">0 лет 0 мес. </v>
      </c>
      <c r="F586" s="16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98"/>
      <c r="R586" s="169"/>
      <c r="S586" s="83"/>
      <c r="T586" s="83"/>
      <c r="U586" s="83"/>
      <c r="V586" s="83"/>
      <c r="W586" s="83"/>
      <c r="X586" s="83"/>
      <c r="Y586" s="83"/>
      <c r="Z586" s="83"/>
      <c r="AA586" s="83"/>
      <c r="AB586" s="83"/>
      <c r="AC586" s="94"/>
      <c r="AD586" s="102">
        <f t="shared" si="18"/>
        <v>0</v>
      </c>
      <c r="AE586" s="105">
        <f t="shared" si="19"/>
        <v>0</v>
      </c>
    </row>
    <row r="587" spans="1:31" x14ac:dyDescent="0.25">
      <c r="A587" s="91">
        <f>'Тулуз-Пьерон'!A595</f>
        <v>0</v>
      </c>
      <c r="B587" s="174">
        <f>'Тулуз-Пьерон'!B595</f>
        <v>0</v>
      </c>
      <c r="C587" s="79">
        <f>'Тулуз-Пьерон'!C595</f>
        <v>0</v>
      </c>
      <c r="D587" s="79">
        <f>'Тулуз-Пьерон'!D595</f>
        <v>0</v>
      </c>
      <c r="E587" s="166" t="str">
        <f>'Тулуз-Пьерон'!E595</f>
        <v xml:space="preserve">0 лет 0 мес. </v>
      </c>
      <c r="F587" s="16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98"/>
      <c r="R587" s="169"/>
      <c r="S587" s="83"/>
      <c r="T587" s="83"/>
      <c r="U587" s="83"/>
      <c r="V587" s="83"/>
      <c r="W587" s="83"/>
      <c r="X587" s="83"/>
      <c r="Y587" s="83"/>
      <c r="Z587" s="83"/>
      <c r="AA587" s="83"/>
      <c r="AB587" s="83"/>
      <c r="AC587" s="94"/>
      <c r="AD587" s="102">
        <f t="shared" si="18"/>
        <v>0</v>
      </c>
      <c r="AE587" s="105">
        <f t="shared" si="19"/>
        <v>0</v>
      </c>
    </row>
    <row r="588" spans="1:31" x14ac:dyDescent="0.25">
      <c r="A588" s="91">
        <f>'Тулуз-Пьерон'!A596</f>
        <v>0</v>
      </c>
      <c r="B588" s="174">
        <f>'Тулуз-Пьерон'!B596</f>
        <v>0</v>
      </c>
      <c r="C588" s="79">
        <f>'Тулуз-Пьерон'!C596</f>
        <v>0</v>
      </c>
      <c r="D588" s="79">
        <f>'Тулуз-Пьерон'!D596</f>
        <v>0</v>
      </c>
      <c r="E588" s="166" t="str">
        <f>'Тулуз-Пьерон'!E596</f>
        <v xml:space="preserve">0 лет 0 мес. </v>
      </c>
      <c r="F588" s="16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98"/>
      <c r="R588" s="169"/>
      <c r="S588" s="83"/>
      <c r="T588" s="83"/>
      <c r="U588" s="83"/>
      <c r="V588" s="83"/>
      <c r="W588" s="83"/>
      <c r="X588" s="83"/>
      <c r="Y588" s="83"/>
      <c r="Z588" s="83"/>
      <c r="AA588" s="83"/>
      <c r="AB588" s="83"/>
      <c r="AC588" s="94"/>
      <c r="AD588" s="102">
        <f t="shared" si="18"/>
        <v>0</v>
      </c>
      <c r="AE588" s="105">
        <f t="shared" si="19"/>
        <v>0</v>
      </c>
    </row>
    <row r="589" spans="1:31" x14ac:dyDescent="0.25">
      <c r="A589" s="91">
        <f>'Тулуз-Пьерон'!A597</f>
        <v>0</v>
      </c>
      <c r="B589" s="174">
        <f>'Тулуз-Пьерон'!B597</f>
        <v>0</v>
      </c>
      <c r="C589" s="79">
        <f>'Тулуз-Пьерон'!C597</f>
        <v>0</v>
      </c>
      <c r="D589" s="79">
        <f>'Тулуз-Пьерон'!D597</f>
        <v>0</v>
      </c>
      <c r="E589" s="166" t="str">
        <f>'Тулуз-Пьерон'!E597</f>
        <v xml:space="preserve">0 лет 0 мес. </v>
      </c>
      <c r="F589" s="16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98"/>
      <c r="R589" s="169"/>
      <c r="S589" s="83"/>
      <c r="T589" s="83"/>
      <c r="U589" s="83"/>
      <c r="V589" s="83"/>
      <c r="W589" s="83"/>
      <c r="X589" s="83"/>
      <c r="Y589" s="83"/>
      <c r="Z589" s="83"/>
      <c r="AA589" s="83"/>
      <c r="AB589" s="83"/>
      <c r="AC589" s="94"/>
      <c r="AD589" s="102">
        <f t="shared" si="18"/>
        <v>0</v>
      </c>
      <c r="AE589" s="105">
        <f t="shared" si="19"/>
        <v>0</v>
      </c>
    </row>
    <row r="590" spans="1:31" x14ac:dyDescent="0.25">
      <c r="A590" s="91">
        <f>'Тулуз-Пьерон'!A598</f>
        <v>0</v>
      </c>
      <c r="B590" s="174">
        <f>'Тулуз-Пьерон'!B598</f>
        <v>0</v>
      </c>
      <c r="C590" s="79">
        <f>'Тулуз-Пьерон'!C598</f>
        <v>0</v>
      </c>
      <c r="D590" s="79">
        <f>'Тулуз-Пьерон'!D598</f>
        <v>0</v>
      </c>
      <c r="E590" s="166" t="str">
        <f>'Тулуз-Пьерон'!E598</f>
        <v xml:space="preserve">0 лет 0 мес. </v>
      </c>
      <c r="F590" s="16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98"/>
      <c r="R590" s="169"/>
      <c r="S590" s="83"/>
      <c r="T590" s="83"/>
      <c r="U590" s="83"/>
      <c r="V590" s="83"/>
      <c r="W590" s="83"/>
      <c r="X590" s="83"/>
      <c r="Y590" s="83"/>
      <c r="Z590" s="83"/>
      <c r="AA590" s="83"/>
      <c r="AB590" s="83"/>
      <c r="AC590" s="94"/>
      <c r="AD590" s="102">
        <f t="shared" si="18"/>
        <v>0</v>
      </c>
      <c r="AE590" s="105">
        <f t="shared" si="19"/>
        <v>0</v>
      </c>
    </row>
    <row r="591" spans="1:31" x14ac:dyDescent="0.25">
      <c r="A591" s="91">
        <f>'Тулуз-Пьерон'!A599</f>
        <v>0</v>
      </c>
      <c r="B591" s="174">
        <f>'Тулуз-Пьерон'!B599</f>
        <v>0</v>
      </c>
      <c r="C591" s="79">
        <f>'Тулуз-Пьерон'!C599</f>
        <v>0</v>
      </c>
      <c r="D591" s="79">
        <f>'Тулуз-Пьерон'!D599</f>
        <v>0</v>
      </c>
      <c r="E591" s="166" t="str">
        <f>'Тулуз-Пьерон'!E599</f>
        <v xml:space="preserve">0 лет 0 мес. </v>
      </c>
      <c r="F591" s="16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98"/>
      <c r="R591" s="169"/>
      <c r="S591" s="83"/>
      <c r="T591" s="83"/>
      <c r="U591" s="83"/>
      <c r="V591" s="83"/>
      <c r="W591" s="83"/>
      <c r="X591" s="83"/>
      <c r="Y591" s="83"/>
      <c r="Z591" s="83"/>
      <c r="AA591" s="83"/>
      <c r="AB591" s="83"/>
      <c r="AC591" s="94"/>
      <c r="AD591" s="102">
        <f t="shared" si="18"/>
        <v>0</v>
      </c>
      <c r="AE591" s="105">
        <f t="shared" si="19"/>
        <v>0</v>
      </c>
    </row>
    <row r="592" spans="1:31" x14ac:dyDescent="0.25">
      <c r="A592" s="91">
        <f>'Тулуз-Пьерон'!A600</f>
        <v>0</v>
      </c>
      <c r="B592" s="174">
        <f>'Тулуз-Пьерон'!B600</f>
        <v>0</v>
      </c>
      <c r="C592" s="79">
        <f>'Тулуз-Пьерон'!C600</f>
        <v>0</v>
      </c>
      <c r="D592" s="79">
        <f>'Тулуз-Пьерон'!D600</f>
        <v>0</v>
      </c>
      <c r="E592" s="166" t="str">
        <f>'Тулуз-Пьерон'!E600</f>
        <v xml:space="preserve">0 лет 0 мес. </v>
      </c>
      <c r="F592" s="16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98"/>
      <c r="R592" s="169"/>
      <c r="S592" s="83"/>
      <c r="T592" s="83"/>
      <c r="U592" s="83"/>
      <c r="V592" s="83"/>
      <c r="W592" s="83"/>
      <c r="X592" s="83"/>
      <c r="Y592" s="83"/>
      <c r="Z592" s="83"/>
      <c r="AA592" s="83"/>
      <c r="AB592" s="83"/>
      <c r="AC592" s="94"/>
      <c r="AD592" s="102">
        <f t="shared" si="18"/>
        <v>0</v>
      </c>
      <c r="AE592" s="105">
        <f t="shared" si="19"/>
        <v>0</v>
      </c>
    </row>
    <row r="593" spans="1:31" x14ac:dyDescent="0.25">
      <c r="A593" s="91">
        <f>'Тулуз-Пьерон'!A601</f>
        <v>0</v>
      </c>
      <c r="B593" s="174">
        <f>'Тулуз-Пьерон'!B601</f>
        <v>0</v>
      </c>
      <c r="C593" s="79">
        <f>'Тулуз-Пьерон'!C601</f>
        <v>0</v>
      </c>
      <c r="D593" s="79">
        <f>'Тулуз-Пьерон'!D601</f>
        <v>0</v>
      </c>
      <c r="E593" s="166" t="str">
        <f>'Тулуз-Пьерон'!E601</f>
        <v xml:space="preserve">0 лет 0 мес. </v>
      </c>
      <c r="F593" s="16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98"/>
      <c r="R593" s="169"/>
      <c r="S593" s="83"/>
      <c r="T593" s="83"/>
      <c r="U593" s="83"/>
      <c r="V593" s="83"/>
      <c r="W593" s="83"/>
      <c r="X593" s="83"/>
      <c r="Y593" s="83"/>
      <c r="Z593" s="83"/>
      <c r="AA593" s="83"/>
      <c r="AB593" s="83"/>
      <c r="AC593" s="94"/>
      <c r="AD593" s="102">
        <f t="shared" si="18"/>
        <v>0</v>
      </c>
      <c r="AE593" s="105">
        <f t="shared" si="19"/>
        <v>0</v>
      </c>
    </row>
    <row r="594" spans="1:31" x14ac:dyDescent="0.25">
      <c r="A594" s="91">
        <f>'Тулуз-Пьерон'!A602</f>
        <v>0</v>
      </c>
      <c r="B594" s="174">
        <f>'Тулуз-Пьерон'!B602</f>
        <v>0</v>
      </c>
      <c r="C594" s="79">
        <f>'Тулуз-Пьерон'!C602</f>
        <v>0</v>
      </c>
      <c r="D594" s="79">
        <f>'Тулуз-Пьерон'!D602</f>
        <v>0</v>
      </c>
      <c r="E594" s="166" t="str">
        <f>'Тулуз-Пьерон'!E602</f>
        <v xml:space="preserve">0 лет 0 мес. </v>
      </c>
      <c r="F594" s="16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98"/>
      <c r="R594" s="169"/>
      <c r="S594" s="83"/>
      <c r="T594" s="83"/>
      <c r="U594" s="83"/>
      <c r="V594" s="83"/>
      <c r="W594" s="83"/>
      <c r="X594" s="83"/>
      <c r="Y594" s="83"/>
      <c r="Z594" s="83"/>
      <c r="AA594" s="83"/>
      <c r="AB594" s="83"/>
      <c r="AC594" s="94"/>
      <c r="AD594" s="102">
        <f t="shared" si="18"/>
        <v>0</v>
      </c>
      <c r="AE594" s="105">
        <f t="shared" si="19"/>
        <v>0</v>
      </c>
    </row>
    <row r="595" spans="1:31" x14ac:dyDescent="0.25">
      <c r="A595" s="91">
        <f>'Тулуз-Пьерон'!A603</f>
        <v>0</v>
      </c>
      <c r="B595" s="174">
        <f>'Тулуз-Пьерон'!B603</f>
        <v>0</v>
      </c>
      <c r="C595" s="79">
        <f>'Тулуз-Пьерон'!C603</f>
        <v>0</v>
      </c>
      <c r="D595" s="79">
        <f>'Тулуз-Пьерон'!D603</f>
        <v>0</v>
      </c>
      <c r="E595" s="166" t="str">
        <f>'Тулуз-Пьерон'!E603</f>
        <v xml:space="preserve">0 лет 0 мес. </v>
      </c>
      <c r="F595" s="16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98"/>
      <c r="R595" s="169"/>
      <c r="S595" s="83"/>
      <c r="T595" s="83"/>
      <c r="U595" s="83"/>
      <c r="V595" s="83"/>
      <c r="W595" s="83"/>
      <c r="X595" s="83"/>
      <c r="Y595" s="83"/>
      <c r="Z595" s="83"/>
      <c r="AA595" s="83"/>
      <c r="AB595" s="83"/>
      <c r="AC595" s="94"/>
      <c r="AD595" s="102">
        <f t="shared" si="18"/>
        <v>0</v>
      </c>
      <c r="AE595" s="105">
        <f t="shared" si="19"/>
        <v>0</v>
      </c>
    </row>
    <row r="596" spans="1:31" x14ac:dyDescent="0.25">
      <c r="A596" s="91">
        <f>'Тулуз-Пьерон'!A604</f>
        <v>0</v>
      </c>
      <c r="B596" s="174">
        <f>'Тулуз-Пьерон'!B604</f>
        <v>0</v>
      </c>
      <c r="C596" s="79">
        <f>'Тулуз-Пьерон'!C604</f>
        <v>0</v>
      </c>
      <c r="D596" s="79">
        <f>'Тулуз-Пьерон'!D604</f>
        <v>0</v>
      </c>
      <c r="E596" s="166" t="str">
        <f>'Тулуз-Пьерон'!E604</f>
        <v xml:space="preserve">0 лет 0 мес. </v>
      </c>
      <c r="F596" s="16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98"/>
      <c r="R596" s="169"/>
      <c r="S596" s="83"/>
      <c r="T596" s="83"/>
      <c r="U596" s="83"/>
      <c r="V596" s="83"/>
      <c r="W596" s="83"/>
      <c r="X596" s="83"/>
      <c r="Y596" s="83"/>
      <c r="Z596" s="83"/>
      <c r="AA596" s="83"/>
      <c r="AB596" s="83"/>
      <c r="AC596" s="94"/>
      <c r="AD596" s="102">
        <f t="shared" si="18"/>
        <v>0</v>
      </c>
      <c r="AE596" s="105">
        <f t="shared" si="19"/>
        <v>0</v>
      </c>
    </row>
    <row r="597" spans="1:31" x14ac:dyDescent="0.25">
      <c r="A597" s="91">
        <f>'Тулуз-Пьерон'!A605</f>
        <v>0</v>
      </c>
      <c r="B597" s="174">
        <f>'Тулуз-Пьерон'!B605</f>
        <v>0</v>
      </c>
      <c r="C597" s="79">
        <f>'Тулуз-Пьерон'!C605</f>
        <v>0</v>
      </c>
      <c r="D597" s="79">
        <f>'Тулуз-Пьерон'!D605</f>
        <v>0</v>
      </c>
      <c r="E597" s="166" t="str">
        <f>'Тулуз-Пьерон'!E605</f>
        <v xml:space="preserve">0 лет 0 мес. </v>
      </c>
      <c r="F597" s="16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98"/>
      <c r="R597" s="169"/>
      <c r="S597" s="83"/>
      <c r="T597" s="83"/>
      <c r="U597" s="83"/>
      <c r="V597" s="83"/>
      <c r="W597" s="83"/>
      <c r="X597" s="83"/>
      <c r="Y597" s="83"/>
      <c r="Z597" s="83"/>
      <c r="AA597" s="83"/>
      <c r="AB597" s="83"/>
      <c r="AC597" s="94"/>
      <c r="AD597" s="102">
        <f t="shared" si="18"/>
        <v>0</v>
      </c>
      <c r="AE597" s="105">
        <f t="shared" si="19"/>
        <v>0</v>
      </c>
    </row>
    <row r="598" spans="1:31" x14ac:dyDescent="0.25">
      <c r="A598" s="91">
        <f>'Тулуз-Пьерон'!A606</f>
        <v>0</v>
      </c>
      <c r="B598" s="174">
        <f>'Тулуз-Пьерон'!B606</f>
        <v>0</v>
      </c>
      <c r="C598" s="79">
        <f>'Тулуз-Пьерон'!C606</f>
        <v>0</v>
      </c>
      <c r="D598" s="79">
        <f>'Тулуз-Пьерон'!D606</f>
        <v>0</v>
      </c>
      <c r="E598" s="166" t="str">
        <f>'Тулуз-Пьерон'!E606</f>
        <v xml:space="preserve">0 лет 0 мес. </v>
      </c>
      <c r="F598" s="16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98"/>
      <c r="R598" s="169"/>
      <c r="S598" s="83"/>
      <c r="T598" s="83"/>
      <c r="U598" s="83"/>
      <c r="V598" s="83"/>
      <c r="W598" s="83"/>
      <c r="X598" s="83"/>
      <c r="Y598" s="83"/>
      <c r="Z598" s="83"/>
      <c r="AA598" s="83"/>
      <c r="AB598" s="83"/>
      <c r="AC598" s="94"/>
      <c r="AD598" s="102">
        <f t="shared" si="18"/>
        <v>0</v>
      </c>
      <c r="AE598" s="105">
        <f t="shared" si="19"/>
        <v>0</v>
      </c>
    </row>
    <row r="599" spans="1:31" x14ac:dyDescent="0.25">
      <c r="A599" s="91">
        <f>'Тулуз-Пьерон'!A607</f>
        <v>0</v>
      </c>
      <c r="B599" s="174">
        <f>'Тулуз-Пьерон'!B607</f>
        <v>0</v>
      </c>
      <c r="C599" s="79">
        <f>'Тулуз-Пьерон'!C607</f>
        <v>0</v>
      </c>
      <c r="D599" s="79">
        <f>'Тулуз-Пьерон'!D607</f>
        <v>0</v>
      </c>
      <c r="E599" s="166" t="str">
        <f>'Тулуз-Пьерон'!E607</f>
        <v xml:space="preserve">0 лет 0 мес. </v>
      </c>
      <c r="F599" s="16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98"/>
      <c r="R599" s="169"/>
      <c r="S599" s="83"/>
      <c r="T599" s="83"/>
      <c r="U599" s="83"/>
      <c r="V599" s="83"/>
      <c r="W599" s="83"/>
      <c r="X599" s="83"/>
      <c r="Y599" s="83"/>
      <c r="Z599" s="83"/>
      <c r="AA599" s="83"/>
      <c r="AB599" s="83"/>
      <c r="AC599" s="94"/>
      <c r="AD599" s="102">
        <f t="shared" si="18"/>
        <v>0</v>
      </c>
      <c r="AE599" s="105">
        <f t="shared" si="19"/>
        <v>0</v>
      </c>
    </row>
    <row r="600" spans="1:31" x14ac:dyDescent="0.25">
      <c r="A600" s="91">
        <f>'Тулуз-Пьерон'!A608</f>
        <v>0</v>
      </c>
      <c r="B600" s="174">
        <f>'Тулуз-Пьерон'!B608</f>
        <v>0</v>
      </c>
      <c r="C600" s="79">
        <f>'Тулуз-Пьерон'!C608</f>
        <v>0</v>
      </c>
      <c r="D600" s="79">
        <f>'Тулуз-Пьерон'!D608</f>
        <v>0</v>
      </c>
      <c r="E600" s="166" t="str">
        <f>'Тулуз-Пьерон'!E608</f>
        <v xml:space="preserve">0 лет 0 мес. </v>
      </c>
      <c r="F600" s="16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98"/>
      <c r="R600" s="169"/>
      <c r="S600" s="83"/>
      <c r="T600" s="83"/>
      <c r="U600" s="83"/>
      <c r="V600" s="83"/>
      <c r="W600" s="83"/>
      <c r="X600" s="83"/>
      <c r="Y600" s="83"/>
      <c r="Z600" s="83"/>
      <c r="AA600" s="83"/>
      <c r="AB600" s="83"/>
      <c r="AC600" s="94"/>
      <c r="AD600" s="102">
        <f t="shared" si="18"/>
        <v>0</v>
      </c>
      <c r="AE600" s="105">
        <f t="shared" si="19"/>
        <v>0</v>
      </c>
    </row>
    <row r="601" spans="1:31" x14ac:dyDescent="0.25">
      <c r="A601" s="91">
        <f>'Тулуз-Пьерон'!A609</f>
        <v>0</v>
      </c>
      <c r="B601" s="174">
        <f>'Тулуз-Пьерон'!B609</f>
        <v>0</v>
      </c>
      <c r="C601" s="79">
        <f>'Тулуз-Пьерон'!C609</f>
        <v>0</v>
      </c>
      <c r="D601" s="79">
        <f>'Тулуз-Пьерон'!D609</f>
        <v>0</v>
      </c>
      <c r="E601" s="166" t="str">
        <f>'Тулуз-Пьерон'!E609</f>
        <v xml:space="preserve">0 лет 0 мес. </v>
      </c>
      <c r="F601" s="16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98"/>
      <c r="R601" s="169"/>
      <c r="S601" s="83"/>
      <c r="T601" s="83"/>
      <c r="U601" s="83"/>
      <c r="V601" s="83"/>
      <c r="W601" s="83"/>
      <c r="X601" s="83"/>
      <c r="Y601" s="83"/>
      <c r="Z601" s="83"/>
      <c r="AA601" s="83"/>
      <c r="AB601" s="83"/>
      <c r="AC601" s="94"/>
      <c r="AD601" s="102">
        <f t="shared" si="18"/>
        <v>0</v>
      </c>
      <c r="AE601" s="105">
        <f t="shared" si="19"/>
        <v>0</v>
      </c>
    </row>
    <row r="602" spans="1:31" x14ac:dyDescent="0.25">
      <c r="A602" s="91">
        <f>'Тулуз-Пьерон'!A610</f>
        <v>0</v>
      </c>
      <c r="B602" s="174">
        <f>'Тулуз-Пьерон'!B610</f>
        <v>0</v>
      </c>
      <c r="C602" s="79">
        <f>'Тулуз-Пьерон'!C610</f>
        <v>0</v>
      </c>
      <c r="D602" s="79">
        <f>'Тулуз-Пьерон'!D610</f>
        <v>0</v>
      </c>
      <c r="E602" s="166" t="str">
        <f>'Тулуз-Пьерон'!E610</f>
        <v xml:space="preserve">0 лет 0 мес. </v>
      </c>
      <c r="F602" s="16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98"/>
      <c r="R602" s="169"/>
      <c r="S602" s="83"/>
      <c r="T602" s="83"/>
      <c r="U602" s="83"/>
      <c r="V602" s="83"/>
      <c r="W602" s="83"/>
      <c r="X602" s="83"/>
      <c r="Y602" s="83"/>
      <c r="Z602" s="83"/>
      <c r="AA602" s="83"/>
      <c r="AB602" s="83"/>
      <c r="AC602" s="94"/>
      <c r="AD602" s="102">
        <f t="shared" si="18"/>
        <v>0</v>
      </c>
      <c r="AE602" s="105">
        <f t="shared" si="19"/>
        <v>0</v>
      </c>
    </row>
    <row r="603" spans="1:31" x14ac:dyDescent="0.25">
      <c r="A603" s="91">
        <f>'Тулуз-Пьерон'!A611</f>
        <v>0</v>
      </c>
      <c r="B603" s="174">
        <f>'Тулуз-Пьерон'!B611</f>
        <v>0</v>
      </c>
      <c r="C603" s="79">
        <f>'Тулуз-Пьерон'!C611</f>
        <v>0</v>
      </c>
      <c r="D603" s="79">
        <f>'Тулуз-Пьерон'!D611</f>
        <v>0</v>
      </c>
      <c r="E603" s="166" t="str">
        <f>'Тулуз-Пьерон'!E611</f>
        <v xml:space="preserve">0 лет 0 мес. </v>
      </c>
      <c r="F603" s="16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98"/>
      <c r="R603" s="169"/>
      <c r="S603" s="83"/>
      <c r="T603" s="83"/>
      <c r="U603" s="83"/>
      <c r="V603" s="83"/>
      <c r="W603" s="83"/>
      <c r="X603" s="83"/>
      <c r="Y603" s="83"/>
      <c r="Z603" s="83"/>
      <c r="AA603" s="83"/>
      <c r="AB603" s="83"/>
      <c r="AC603" s="94"/>
      <c r="AD603" s="102">
        <f t="shared" si="18"/>
        <v>0</v>
      </c>
      <c r="AE603" s="105">
        <f t="shared" si="19"/>
        <v>0</v>
      </c>
    </row>
    <row r="604" spans="1:31" x14ac:dyDescent="0.25">
      <c r="A604" s="91">
        <f>'Тулуз-Пьерон'!A612</f>
        <v>0</v>
      </c>
      <c r="B604" s="174">
        <f>'Тулуз-Пьерон'!B612</f>
        <v>0</v>
      </c>
      <c r="C604" s="79">
        <f>'Тулуз-Пьерон'!C612</f>
        <v>0</v>
      </c>
      <c r="D604" s="79">
        <f>'Тулуз-Пьерон'!D612</f>
        <v>0</v>
      </c>
      <c r="E604" s="166" t="str">
        <f>'Тулуз-Пьерон'!E612</f>
        <v xml:space="preserve">0 лет 0 мес. </v>
      </c>
      <c r="F604" s="16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98"/>
      <c r="R604" s="169"/>
      <c r="S604" s="83"/>
      <c r="T604" s="83"/>
      <c r="U604" s="83"/>
      <c r="V604" s="83"/>
      <c r="W604" s="83"/>
      <c r="X604" s="83"/>
      <c r="Y604" s="83"/>
      <c r="Z604" s="83"/>
      <c r="AA604" s="83"/>
      <c r="AB604" s="83"/>
      <c r="AC604" s="94"/>
      <c r="AD604" s="102">
        <f t="shared" si="18"/>
        <v>0</v>
      </c>
      <c r="AE604" s="105">
        <f t="shared" si="19"/>
        <v>0</v>
      </c>
    </row>
    <row r="605" spans="1:31" x14ac:dyDescent="0.25">
      <c r="A605" s="91">
        <f>'Тулуз-Пьерон'!A613</f>
        <v>0</v>
      </c>
      <c r="B605" s="174">
        <f>'Тулуз-Пьерон'!B613</f>
        <v>0</v>
      </c>
      <c r="C605" s="79">
        <f>'Тулуз-Пьерон'!C613</f>
        <v>0</v>
      </c>
      <c r="D605" s="79">
        <f>'Тулуз-Пьерон'!D613</f>
        <v>0</v>
      </c>
      <c r="E605" s="166" t="str">
        <f>'Тулуз-Пьерон'!E613</f>
        <v xml:space="preserve">0 лет 0 мес. </v>
      </c>
      <c r="F605" s="16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98"/>
      <c r="R605" s="169"/>
      <c r="S605" s="83"/>
      <c r="T605" s="83"/>
      <c r="U605" s="83"/>
      <c r="V605" s="83"/>
      <c r="W605" s="83"/>
      <c r="X605" s="83"/>
      <c r="Y605" s="83"/>
      <c r="Z605" s="83"/>
      <c r="AA605" s="83"/>
      <c r="AB605" s="83"/>
      <c r="AC605" s="94"/>
      <c r="AD605" s="102">
        <f t="shared" si="18"/>
        <v>0</v>
      </c>
      <c r="AE605" s="105">
        <f t="shared" si="19"/>
        <v>0</v>
      </c>
    </row>
    <row r="606" spans="1:31" x14ac:dyDescent="0.25">
      <c r="A606" s="91">
        <f>'Тулуз-Пьерон'!A614</f>
        <v>0</v>
      </c>
      <c r="B606" s="174">
        <f>'Тулуз-Пьерон'!B614</f>
        <v>0</v>
      </c>
      <c r="C606" s="79">
        <f>'Тулуз-Пьерон'!C614</f>
        <v>0</v>
      </c>
      <c r="D606" s="79">
        <f>'Тулуз-Пьерон'!D614</f>
        <v>0</v>
      </c>
      <c r="E606" s="166" t="str">
        <f>'Тулуз-Пьерон'!E614</f>
        <v xml:space="preserve">0 лет 0 мес. </v>
      </c>
      <c r="F606" s="16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98"/>
      <c r="R606" s="169"/>
      <c r="S606" s="83"/>
      <c r="T606" s="83"/>
      <c r="U606" s="83"/>
      <c r="V606" s="83"/>
      <c r="W606" s="83"/>
      <c r="X606" s="83"/>
      <c r="Y606" s="83"/>
      <c r="Z606" s="83"/>
      <c r="AA606" s="83"/>
      <c r="AB606" s="83"/>
      <c r="AC606" s="94"/>
      <c r="AD606" s="102">
        <f t="shared" si="18"/>
        <v>0</v>
      </c>
      <c r="AE606" s="105">
        <f t="shared" si="19"/>
        <v>0</v>
      </c>
    </row>
    <row r="607" spans="1:31" x14ac:dyDescent="0.25">
      <c r="A607" s="91">
        <f>'Тулуз-Пьерон'!A615</f>
        <v>0</v>
      </c>
      <c r="B607" s="174">
        <f>'Тулуз-Пьерон'!B615</f>
        <v>0</v>
      </c>
      <c r="C607" s="79">
        <f>'Тулуз-Пьерон'!C615</f>
        <v>0</v>
      </c>
      <c r="D607" s="79">
        <f>'Тулуз-Пьерон'!D615</f>
        <v>0</v>
      </c>
      <c r="E607" s="166" t="str">
        <f>'Тулуз-Пьерон'!E615</f>
        <v xml:space="preserve">0 лет 0 мес. </v>
      </c>
      <c r="F607" s="162"/>
      <c r="G607" s="82"/>
      <c r="H607" s="82"/>
      <c r="I607" s="82"/>
      <c r="J607" s="82"/>
      <c r="K607" s="82"/>
      <c r="L607" s="82"/>
      <c r="M607" s="82"/>
      <c r="N607" s="82"/>
      <c r="O607" s="82"/>
      <c r="P607" s="82"/>
      <c r="Q607" s="98"/>
      <c r="R607" s="169"/>
      <c r="S607" s="83"/>
      <c r="T607" s="83"/>
      <c r="U607" s="83"/>
      <c r="V607" s="83"/>
      <c r="W607" s="83"/>
      <c r="X607" s="83"/>
      <c r="Y607" s="83"/>
      <c r="Z607" s="83"/>
      <c r="AA607" s="83"/>
      <c r="AB607" s="83"/>
      <c r="AC607" s="94"/>
      <c r="AD607" s="102">
        <f t="shared" si="18"/>
        <v>0</v>
      </c>
      <c r="AE607" s="105">
        <f t="shared" si="19"/>
        <v>0</v>
      </c>
    </row>
    <row r="608" spans="1:31" x14ac:dyDescent="0.25">
      <c r="A608" s="91">
        <f>'Тулуз-Пьерон'!A616</f>
        <v>0</v>
      </c>
      <c r="B608" s="174">
        <f>'Тулуз-Пьерон'!B616</f>
        <v>0</v>
      </c>
      <c r="C608" s="79">
        <f>'Тулуз-Пьерон'!C616</f>
        <v>0</v>
      </c>
      <c r="D608" s="79">
        <f>'Тулуз-Пьерон'!D616</f>
        <v>0</v>
      </c>
      <c r="E608" s="166" t="str">
        <f>'Тулуз-Пьерон'!E616</f>
        <v xml:space="preserve">0 лет 0 мес. </v>
      </c>
      <c r="F608" s="162"/>
      <c r="G608" s="82"/>
      <c r="H608" s="82"/>
      <c r="I608" s="82"/>
      <c r="J608" s="82"/>
      <c r="K608" s="82"/>
      <c r="L608" s="82"/>
      <c r="M608" s="82"/>
      <c r="N608" s="82"/>
      <c r="O608" s="82"/>
      <c r="P608" s="82"/>
      <c r="Q608" s="98"/>
      <c r="R608" s="169"/>
      <c r="S608" s="83"/>
      <c r="T608" s="83"/>
      <c r="U608" s="83"/>
      <c r="V608" s="83"/>
      <c r="W608" s="83"/>
      <c r="X608" s="83"/>
      <c r="Y608" s="83"/>
      <c r="Z608" s="83"/>
      <c r="AA608" s="83"/>
      <c r="AB608" s="83"/>
      <c r="AC608" s="94"/>
      <c r="AD608" s="102">
        <f t="shared" si="18"/>
        <v>0</v>
      </c>
      <c r="AE608" s="105">
        <f t="shared" si="19"/>
        <v>0</v>
      </c>
    </row>
    <row r="609" spans="1:31" x14ac:dyDescent="0.25">
      <c r="A609" s="91">
        <f>'Тулуз-Пьерон'!A617</f>
        <v>0</v>
      </c>
      <c r="B609" s="174">
        <f>'Тулуз-Пьерон'!B617</f>
        <v>0</v>
      </c>
      <c r="C609" s="79">
        <f>'Тулуз-Пьерон'!C617</f>
        <v>0</v>
      </c>
      <c r="D609" s="79">
        <f>'Тулуз-Пьерон'!D617</f>
        <v>0</v>
      </c>
      <c r="E609" s="166" t="str">
        <f>'Тулуз-Пьерон'!E617</f>
        <v xml:space="preserve">0 лет 0 мес. </v>
      </c>
      <c r="F609" s="162"/>
      <c r="G609" s="82"/>
      <c r="H609" s="82"/>
      <c r="I609" s="82"/>
      <c r="J609" s="82"/>
      <c r="K609" s="82"/>
      <c r="L609" s="82"/>
      <c r="M609" s="82"/>
      <c r="N609" s="82"/>
      <c r="O609" s="82"/>
      <c r="P609" s="82"/>
      <c r="Q609" s="98"/>
      <c r="R609" s="169"/>
      <c r="S609" s="83"/>
      <c r="T609" s="83"/>
      <c r="U609" s="83"/>
      <c r="V609" s="83"/>
      <c r="W609" s="83"/>
      <c r="X609" s="83"/>
      <c r="Y609" s="83"/>
      <c r="Z609" s="83"/>
      <c r="AA609" s="83"/>
      <c r="AB609" s="83"/>
      <c r="AC609" s="94"/>
      <c r="AD609" s="102">
        <f t="shared" si="18"/>
        <v>0</v>
      </c>
      <c r="AE609" s="105">
        <f t="shared" si="19"/>
        <v>0</v>
      </c>
    </row>
    <row r="610" spans="1:31" x14ac:dyDescent="0.25">
      <c r="A610" s="91">
        <f>'Тулуз-Пьерон'!A618</f>
        <v>0</v>
      </c>
      <c r="B610" s="174">
        <f>'Тулуз-Пьерон'!B618</f>
        <v>0</v>
      </c>
      <c r="C610" s="79">
        <f>'Тулуз-Пьерон'!C618</f>
        <v>0</v>
      </c>
      <c r="D610" s="79">
        <f>'Тулуз-Пьерон'!D618</f>
        <v>0</v>
      </c>
      <c r="E610" s="166" t="str">
        <f>'Тулуз-Пьерон'!E618</f>
        <v xml:space="preserve">0 лет 0 мес. </v>
      </c>
      <c r="F610" s="162"/>
      <c r="G610" s="82"/>
      <c r="H610" s="82"/>
      <c r="I610" s="82"/>
      <c r="J610" s="82"/>
      <c r="K610" s="82"/>
      <c r="L610" s="82"/>
      <c r="M610" s="82"/>
      <c r="N610" s="82"/>
      <c r="O610" s="82"/>
      <c r="P610" s="82"/>
      <c r="Q610" s="98"/>
      <c r="R610" s="169"/>
      <c r="S610" s="83"/>
      <c r="T610" s="83"/>
      <c r="U610" s="83"/>
      <c r="V610" s="83"/>
      <c r="W610" s="83"/>
      <c r="X610" s="83"/>
      <c r="Y610" s="83"/>
      <c r="Z610" s="83"/>
      <c r="AA610" s="83"/>
      <c r="AB610" s="83"/>
      <c r="AC610" s="94"/>
      <c r="AD610" s="102">
        <f t="shared" si="18"/>
        <v>0</v>
      </c>
      <c r="AE610" s="105">
        <f t="shared" si="19"/>
        <v>0</v>
      </c>
    </row>
    <row r="611" spans="1:31" x14ac:dyDescent="0.25">
      <c r="A611" s="91">
        <f>'Тулуз-Пьерон'!A619</f>
        <v>0</v>
      </c>
      <c r="B611" s="174">
        <f>'Тулуз-Пьерон'!B619</f>
        <v>0</v>
      </c>
      <c r="C611" s="79">
        <f>'Тулуз-Пьерон'!C619</f>
        <v>0</v>
      </c>
      <c r="D611" s="79">
        <f>'Тулуз-Пьерон'!D619</f>
        <v>0</v>
      </c>
      <c r="E611" s="166" t="str">
        <f>'Тулуз-Пьерон'!E619</f>
        <v xml:space="preserve">0 лет 0 мес. </v>
      </c>
      <c r="F611" s="16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98"/>
      <c r="R611" s="169"/>
      <c r="S611" s="83"/>
      <c r="T611" s="83"/>
      <c r="U611" s="83"/>
      <c r="V611" s="83"/>
      <c r="W611" s="83"/>
      <c r="X611" s="83"/>
      <c r="Y611" s="83"/>
      <c r="Z611" s="83"/>
      <c r="AA611" s="83"/>
      <c r="AB611" s="83"/>
      <c r="AC611" s="94"/>
      <c r="AD611" s="102">
        <f t="shared" si="18"/>
        <v>0</v>
      </c>
      <c r="AE611" s="105">
        <f t="shared" si="19"/>
        <v>0</v>
      </c>
    </row>
    <row r="612" spans="1:31" x14ac:dyDescent="0.25">
      <c r="A612" s="91">
        <f>'Тулуз-Пьерон'!A620</f>
        <v>0</v>
      </c>
      <c r="B612" s="174">
        <f>'Тулуз-Пьерон'!B620</f>
        <v>0</v>
      </c>
      <c r="C612" s="79">
        <f>'Тулуз-Пьерон'!C620</f>
        <v>0</v>
      </c>
      <c r="D612" s="79">
        <f>'Тулуз-Пьерон'!D620</f>
        <v>0</v>
      </c>
      <c r="E612" s="166" t="str">
        <f>'Тулуз-Пьерон'!E620</f>
        <v xml:space="preserve">0 лет 0 мес. </v>
      </c>
      <c r="F612" s="162"/>
      <c r="G612" s="82"/>
      <c r="H612" s="82"/>
      <c r="I612" s="82"/>
      <c r="J612" s="82"/>
      <c r="K612" s="82"/>
      <c r="L612" s="82"/>
      <c r="M612" s="82"/>
      <c r="N612" s="82"/>
      <c r="O612" s="82"/>
      <c r="P612" s="82"/>
      <c r="Q612" s="98"/>
      <c r="R612" s="169"/>
      <c r="S612" s="83"/>
      <c r="T612" s="83"/>
      <c r="U612" s="83"/>
      <c r="V612" s="83"/>
      <c r="W612" s="83"/>
      <c r="X612" s="83"/>
      <c r="Y612" s="83"/>
      <c r="Z612" s="83"/>
      <c r="AA612" s="83"/>
      <c r="AB612" s="83"/>
      <c r="AC612" s="94"/>
      <c r="AD612" s="102">
        <f t="shared" si="18"/>
        <v>0</v>
      </c>
      <c r="AE612" s="105">
        <f t="shared" si="19"/>
        <v>0</v>
      </c>
    </row>
    <row r="613" spans="1:31" x14ac:dyDescent="0.25">
      <c r="A613" s="91">
        <f>'Тулуз-Пьерон'!A621</f>
        <v>0</v>
      </c>
      <c r="B613" s="174">
        <f>'Тулуз-Пьерон'!B621</f>
        <v>0</v>
      </c>
      <c r="C613" s="79">
        <f>'Тулуз-Пьерон'!C621</f>
        <v>0</v>
      </c>
      <c r="D613" s="79">
        <f>'Тулуз-Пьерон'!D621</f>
        <v>0</v>
      </c>
      <c r="E613" s="166" t="str">
        <f>'Тулуз-Пьерон'!E621</f>
        <v xml:space="preserve">0 лет 0 мес. </v>
      </c>
      <c r="F613" s="162"/>
      <c r="G613" s="82"/>
      <c r="H613" s="82"/>
      <c r="I613" s="82"/>
      <c r="J613" s="82"/>
      <c r="K613" s="82"/>
      <c r="L613" s="82"/>
      <c r="M613" s="82"/>
      <c r="N613" s="82"/>
      <c r="O613" s="82"/>
      <c r="P613" s="82"/>
      <c r="Q613" s="98"/>
      <c r="R613" s="169"/>
      <c r="S613" s="83"/>
      <c r="T613" s="83"/>
      <c r="U613" s="83"/>
      <c r="V613" s="83"/>
      <c r="W613" s="83"/>
      <c r="X613" s="83"/>
      <c r="Y613" s="83"/>
      <c r="Z613" s="83"/>
      <c r="AA613" s="83"/>
      <c r="AB613" s="83"/>
      <c r="AC613" s="94"/>
      <c r="AD613" s="102">
        <f t="shared" si="18"/>
        <v>0</v>
      </c>
      <c r="AE613" s="105">
        <f t="shared" si="19"/>
        <v>0</v>
      </c>
    </row>
    <row r="614" spans="1:31" x14ac:dyDescent="0.25">
      <c r="A614" s="91">
        <f>'Тулуз-Пьерон'!A622</f>
        <v>0</v>
      </c>
      <c r="B614" s="174">
        <f>'Тулуз-Пьерон'!B622</f>
        <v>0</v>
      </c>
      <c r="C614" s="79">
        <f>'Тулуз-Пьерон'!C622</f>
        <v>0</v>
      </c>
      <c r="D614" s="79">
        <f>'Тулуз-Пьерон'!D622</f>
        <v>0</v>
      </c>
      <c r="E614" s="166" t="str">
        <f>'Тулуз-Пьерон'!E622</f>
        <v xml:space="preserve">0 лет 0 мес. </v>
      </c>
      <c r="F614" s="162"/>
      <c r="G614" s="82"/>
      <c r="H614" s="82"/>
      <c r="I614" s="82"/>
      <c r="J614" s="82"/>
      <c r="K614" s="82"/>
      <c r="L614" s="82"/>
      <c r="M614" s="82"/>
      <c r="N614" s="82"/>
      <c r="O614" s="82"/>
      <c r="P614" s="82"/>
      <c r="Q614" s="98"/>
      <c r="R614" s="169"/>
      <c r="S614" s="83"/>
      <c r="T614" s="83"/>
      <c r="U614" s="83"/>
      <c r="V614" s="83"/>
      <c r="W614" s="83"/>
      <c r="X614" s="83"/>
      <c r="Y614" s="83"/>
      <c r="Z614" s="83"/>
      <c r="AA614" s="83"/>
      <c r="AB614" s="83"/>
      <c r="AC614" s="94"/>
      <c r="AD614" s="102">
        <f t="shared" si="18"/>
        <v>0</v>
      </c>
      <c r="AE614" s="105">
        <f t="shared" si="19"/>
        <v>0</v>
      </c>
    </row>
    <row r="615" spans="1:31" x14ac:dyDescent="0.25">
      <c r="A615" s="91">
        <f>'Тулуз-Пьерон'!A623</f>
        <v>0</v>
      </c>
      <c r="B615" s="174">
        <f>'Тулуз-Пьерон'!B623</f>
        <v>0</v>
      </c>
      <c r="C615" s="79">
        <f>'Тулуз-Пьерон'!C623</f>
        <v>0</v>
      </c>
      <c r="D615" s="79">
        <f>'Тулуз-Пьерон'!D623</f>
        <v>0</v>
      </c>
      <c r="E615" s="166" t="str">
        <f>'Тулуз-Пьерон'!E623</f>
        <v xml:space="preserve">0 лет 0 мес. </v>
      </c>
      <c r="F615" s="162"/>
      <c r="G615" s="82"/>
      <c r="H615" s="82"/>
      <c r="I615" s="82"/>
      <c r="J615" s="82"/>
      <c r="K615" s="82"/>
      <c r="L615" s="82"/>
      <c r="M615" s="82"/>
      <c r="N615" s="82"/>
      <c r="O615" s="82"/>
      <c r="P615" s="82"/>
      <c r="Q615" s="98"/>
      <c r="R615" s="169"/>
      <c r="S615" s="83"/>
      <c r="T615" s="83"/>
      <c r="U615" s="83"/>
      <c r="V615" s="83"/>
      <c r="W615" s="83"/>
      <c r="X615" s="83"/>
      <c r="Y615" s="83"/>
      <c r="Z615" s="83"/>
      <c r="AA615" s="83"/>
      <c r="AB615" s="83"/>
      <c r="AC615" s="94"/>
      <c r="AD615" s="102">
        <f t="shared" si="18"/>
        <v>0</v>
      </c>
      <c r="AE615" s="105">
        <f t="shared" si="19"/>
        <v>0</v>
      </c>
    </row>
    <row r="616" spans="1:31" x14ac:dyDescent="0.25">
      <c r="A616" s="91">
        <f>'Тулуз-Пьерон'!A624</f>
        <v>0</v>
      </c>
      <c r="B616" s="174">
        <f>'Тулуз-Пьерон'!B624</f>
        <v>0</v>
      </c>
      <c r="C616" s="79">
        <f>'Тулуз-Пьерон'!C624</f>
        <v>0</v>
      </c>
      <c r="D616" s="79">
        <f>'Тулуз-Пьерон'!D624</f>
        <v>0</v>
      </c>
      <c r="E616" s="166" t="str">
        <f>'Тулуз-Пьерон'!E624</f>
        <v xml:space="preserve">0 лет 0 мес. </v>
      </c>
      <c r="F616" s="162"/>
      <c r="G616" s="82"/>
      <c r="H616" s="82"/>
      <c r="I616" s="82"/>
      <c r="J616" s="82"/>
      <c r="K616" s="82"/>
      <c r="L616" s="82"/>
      <c r="M616" s="82"/>
      <c r="N616" s="82"/>
      <c r="O616" s="82"/>
      <c r="P616" s="82"/>
      <c r="Q616" s="98"/>
      <c r="R616" s="169"/>
      <c r="S616" s="83"/>
      <c r="T616" s="83"/>
      <c r="U616" s="83"/>
      <c r="V616" s="83"/>
      <c r="W616" s="83"/>
      <c r="X616" s="83"/>
      <c r="Y616" s="83"/>
      <c r="Z616" s="83"/>
      <c r="AA616" s="83"/>
      <c r="AB616" s="83"/>
      <c r="AC616" s="94"/>
      <c r="AD616" s="102">
        <f t="shared" si="18"/>
        <v>0</v>
      </c>
      <c r="AE616" s="105">
        <f t="shared" si="19"/>
        <v>0</v>
      </c>
    </row>
    <row r="617" spans="1:31" x14ac:dyDescent="0.25">
      <c r="A617" s="91">
        <f>'Тулуз-Пьерон'!A625</f>
        <v>0</v>
      </c>
      <c r="B617" s="174">
        <f>'Тулуз-Пьерон'!B625</f>
        <v>0</v>
      </c>
      <c r="C617" s="79">
        <f>'Тулуз-Пьерон'!C625</f>
        <v>0</v>
      </c>
      <c r="D617" s="79">
        <f>'Тулуз-Пьерон'!D625</f>
        <v>0</v>
      </c>
      <c r="E617" s="166" t="str">
        <f>'Тулуз-Пьерон'!E625</f>
        <v xml:space="preserve">0 лет 0 мес. </v>
      </c>
      <c r="F617" s="162"/>
      <c r="G617" s="82"/>
      <c r="H617" s="82"/>
      <c r="I617" s="82"/>
      <c r="J617" s="82"/>
      <c r="K617" s="82"/>
      <c r="L617" s="82"/>
      <c r="M617" s="82"/>
      <c r="N617" s="82"/>
      <c r="O617" s="82"/>
      <c r="P617" s="82"/>
      <c r="Q617" s="98"/>
      <c r="R617" s="169"/>
      <c r="S617" s="83"/>
      <c r="T617" s="83"/>
      <c r="U617" s="83"/>
      <c r="V617" s="83"/>
      <c r="W617" s="83"/>
      <c r="X617" s="83"/>
      <c r="Y617" s="83"/>
      <c r="Z617" s="83"/>
      <c r="AA617" s="83"/>
      <c r="AB617" s="83"/>
      <c r="AC617" s="94"/>
      <c r="AD617" s="102">
        <f t="shared" si="18"/>
        <v>0</v>
      </c>
      <c r="AE617" s="105">
        <f t="shared" si="19"/>
        <v>0</v>
      </c>
    </row>
    <row r="618" spans="1:31" x14ac:dyDescent="0.25">
      <c r="A618" s="91">
        <f>'Тулуз-Пьерон'!A626</f>
        <v>0</v>
      </c>
      <c r="B618" s="174">
        <f>'Тулуз-Пьерон'!B626</f>
        <v>0</v>
      </c>
      <c r="C618" s="79">
        <f>'Тулуз-Пьерон'!C626</f>
        <v>0</v>
      </c>
      <c r="D618" s="79">
        <f>'Тулуз-Пьерон'!D626</f>
        <v>0</v>
      </c>
      <c r="E618" s="166" t="str">
        <f>'Тулуз-Пьерон'!E626</f>
        <v xml:space="preserve">0 лет 0 мес. </v>
      </c>
      <c r="F618" s="162"/>
      <c r="G618" s="82"/>
      <c r="H618" s="82"/>
      <c r="I618" s="82"/>
      <c r="J618" s="82"/>
      <c r="K618" s="82"/>
      <c r="L618" s="82"/>
      <c r="M618" s="82"/>
      <c r="N618" s="82"/>
      <c r="O618" s="82"/>
      <c r="P618" s="82"/>
      <c r="Q618" s="98"/>
      <c r="R618" s="169"/>
      <c r="S618" s="83"/>
      <c r="T618" s="83"/>
      <c r="U618" s="83"/>
      <c r="V618" s="83"/>
      <c r="W618" s="83"/>
      <c r="X618" s="83"/>
      <c r="Y618" s="83"/>
      <c r="Z618" s="83"/>
      <c r="AA618" s="83"/>
      <c r="AB618" s="83"/>
      <c r="AC618" s="94"/>
      <c r="AD618" s="102">
        <f t="shared" si="18"/>
        <v>0</v>
      </c>
      <c r="AE618" s="105">
        <f t="shared" si="19"/>
        <v>0</v>
      </c>
    </row>
    <row r="619" spans="1:31" x14ac:dyDescent="0.25">
      <c r="A619" s="91">
        <f>'Тулуз-Пьерон'!A627</f>
        <v>0</v>
      </c>
      <c r="B619" s="174">
        <f>'Тулуз-Пьерон'!B627</f>
        <v>0</v>
      </c>
      <c r="C619" s="79">
        <f>'Тулуз-Пьерон'!C627</f>
        <v>0</v>
      </c>
      <c r="D619" s="79">
        <f>'Тулуз-Пьерон'!D627</f>
        <v>0</v>
      </c>
      <c r="E619" s="166" t="str">
        <f>'Тулуз-Пьерон'!E627</f>
        <v xml:space="preserve">0 лет 0 мес. </v>
      </c>
      <c r="F619" s="16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98"/>
      <c r="R619" s="169"/>
      <c r="S619" s="83"/>
      <c r="T619" s="83"/>
      <c r="U619" s="83"/>
      <c r="V619" s="83"/>
      <c r="W619" s="83"/>
      <c r="X619" s="83"/>
      <c r="Y619" s="83"/>
      <c r="Z619" s="83"/>
      <c r="AA619" s="83"/>
      <c r="AB619" s="83"/>
      <c r="AC619" s="94"/>
      <c r="AD619" s="102">
        <f t="shared" si="18"/>
        <v>0</v>
      </c>
      <c r="AE619" s="105">
        <f t="shared" si="19"/>
        <v>0</v>
      </c>
    </row>
    <row r="620" spans="1:31" x14ac:dyDescent="0.25">
      <c r="A620" s="91">
        <f>'Тулуз-Пьерон'!A628</f>
        <v>0</v>
      </c>
      <c r="B620" s="174">
        <f>'Тулуз-Пьерон'!B628</f>
        <v>0</v>
      </c>
      <c r="C620" s="79">
        <f>'Тулуз-Пьерон'!C628</f>
        <v>0</v>
      </c>
      <c r="D620" s="79">
        <f>'Тулуз-Пьерон'!D628</f>
        <v>0</v>
      </c>
      <c r="E620" s="166" t="str">
        <f>'Тулуз-Пьерон'!E628</f>
        <v xml:space="preserve">0 лет 0 мес. </v>
      </c>
      <c r="F620" s="16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98"/>
      <c r="R620" s="169"/>
      <c r="S620" s="83"/>
      <c r="T620" s="83"/>
      <c r="U620" s="83"/>
      <c r="V620" s="83"/>
      <c r="W620" s="83"/>
      <c r="X620" s="83"/>
      <c r="Y620" s="83"/>
      <c r="Z620" s="83"/>
      <c r="AA620" s="83"/>
      <c r="AB620" s="83"/>
      <c r="AC620" s="94"/>
      <c r="AD620" s="102">
        <f t="shared" si="18"/>
        <v>0</v>
      </c>
      <c r="AE620" s="105">
        <f t="shared" si="19"/>
        <v>0</v>
      </c>
    </row>
    <row r="621" spans="1:31" x14ac:dyDescent="0.25">
      <c r="A621" s="91">
        <f>'Тулуз-Пьерон'!A629</f>
        <v>0</v>
      </c>
      <c r="B621" s="174">
        <f>'Тулуз-Пьерон'!B629</f>
        <v>0</v>
      </c>
      <c r="C621" s="79">
        <f>'Тулуз-Пьерон'!C629</f>
        <v>0</v>
      </c>
      <c r="D621" s="79">
        <f>'Тулуз-Пьерон'!D629</f>
        <v>0</v>
      </c>
      <c r="E621" s="166" t="str">
        <f>'Тулуз-Пьерон'!E629</f>
        <v xml:space="preserve">0 лет 0 мес. </v>
      </c>
      <c r="F621" s="16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98"/>
      <c r="R621" s="169"/>
      <c r="S621" s="83"/>
      <c r="T621" s="83"/>
      <c r="U621" s="83"/>
      <c r="V621" s="83"/>
      <c r="W621" s="83"/>
      <c r="X621" s="83"/>
      <c r="Y621" s="83"/>
      <c r="Z621" s="83"/>
      <c r="AA621" s="83"/>
      <c r="AB621" s="83"/>
      <c r="AC621" s="94"/>
      <c r="AD621" s="102">
        <f t="shared" si="18"/>
        <v>0</v>
      </c>
      <c r="AE621" s="105">
        <f t="shared" si="19"/>
        <v>0</v>
      </c>
    </row>
    <row r="622" spans="1:31" x14ac:dyDescent="0.25">
      <c r="A622" s="91">
        <f>'Тулуз-Пьерон'!A630</f>
        <v>0</v>
      </c>
      <c r="B622" s="174">
        <f>'Тулуз-Пьерон'!B630</f>
        <v>0</v>
      </c>
      <c r="C622" s="79">
        <f>'Тулуз-Пьерон'!C630</f>
        <v>0</v>
      </c>
      <c r="D622" s="79">
        <f>'Тулуз-Пьерон'!D630</f>
        <v>0</v>
      </c>
      <c r="E622" s="166" t="str">
        <f>'Тулуз-Пьерон'!E630</f>
        <v xml:space="preserve">0 лет 0 мес. </v>
      </c>
      <c r="F622" s="16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98"/>
      <c r="R622" s="169"/>
      <c r="S622" s="83"/>
      <c r="T622" s="83"/>
      <c r="U622" s="83"/>
      <c r="V622" s="83"/>
      <c r="W622" s="83"/>
      <c r="X622" s="83"/>
      <c r="Y622" s="83"/>
      <c r="Z622" s="83"/>
      <c r="AA622" s="83"/>
      <c r="AB622" s="83"/>
      <c r="AC622" s="94"/>
      <c r="AD622" s="102">
        <f t="shared" si="18"/>
        <v>0</v>
      </c>
      <c r="AE622" s="105">
        <f t="shared" si="19"/>
        <v>0</v>
      </c>
    </row>
    <row r="623" spans="1:31" x14ac:dyDescent="0.25">
      <c r="A623" s="91">
        <f>'Тулуз-Пьерон'!A631</f>
        <v>0</v>
      </c>
      <c r="B623" s="174">
        <f>'Тулуз-Пьерон'!B631</f>
        <v>0</v>
      </c>
      <c r="C623" s="79">
        <f>'Тулуз-Пьерон'!C631</f>
        <v>0</v>
      </c>
      <c r="D623" s="79">
        <f>'Тулуз-Пьерон'!D631</f>
        <v>0</v>
      </c>
      <c r="E623" s="166" t="str">
        <f>'Тулуз-Пьерон'!E631</f>
        <v xml:space="preserve">0 лет 0 мес. </v>
      </c>
      <c r="F623" s="16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98"/>
      <c r="R623" s="169"/>
      <c r="S623" s="83"/>
      <c r="T623" s="83"/>
      <c r="U623" s="83"/>
      <c r="V623" s="83"/>
      <c r="W623" s="83"/>
      <c r="X623" s="83"/>
      <c r="Y623" s="83"/>
      <c r="Z623" s="83"/>
      <c r="AA623" s="83"/>
      <c r="AB623" s="83"/>
      <c r="AC623" s="94"/>
      <c r="AD623" s="102">
        <f t="shared" si="18"/>
        <v>0</v>
      </c>
      <c r="AE623" s="105">
        <f t="shared" si="19"/>
        <v>0</v>
      </c>
    </row>
    <row r="624" spans="1:31" x14ac:dyDescent="0.25">
      <c r="A624" s="91">
        <f>'Тулуз-Пьерон'!A632</f>
        <v>0</v>
      </c>
      <c r="B624" s="174">
        <f>'Тулуз-Пьерон'!B632</f>
        <v>0</v>
      </c>
      <c r="C624" s="79">
        <f>'Тулуз-Пьерон'!C632</f>
        <v>0</v>
      </c>
      <c r="D624" s="79">
        <f>'Тулуз-Пьерон'!D632</f>
        <v>0</v>
      </c>
      <c r="E624" s="166" t="str">
        <f>'Тулуз-Пьерон'!E632</f>
        <v xml:space="preserve">0 лет 0 мес. </v>
      </c>
      <c r="F624" s="16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98"/>
      <c r="R624" s="169"/>
      <c r="S624" s="83"/>
      <c r="T624" s="83"/>
      <c r="U624" s="83"/>
      <c r="V624" s="83"/>
      <c r="W624" s="83"/>
      <c r="X624" s="83"/>
      <c r="Y624" s="83"/>
      <c r="Z624" s="83"/>
      <c r="AA624" s="83"/>
      <c r="AB624" s="83"/>
      <c r="AC624" s="94"/>
      <c r="AD624" s="102">
        <f t="shared" si="18"/>
        <v>0</v>
      </c>
      <c r="AE624" s="105">
        <f t="shared" si="19"/>
        <v>0</v>
      </c>
    </row>
    <row r="625" spans="1:31" x14ac:dyDescent="0.25">
      <c r="A625" s="91">
        <f>'Тулуз-Пьерон'!A633</f>
        <v>0</v>
      </c>
      <c r="B625" s="174">
        <f>'Тулуз-Пьерон'!B633</f>
        <v>0</v>
      </c>
      <c r="C625" s="79">
        <f>'Тулуз-Пьерон'!C633</f>
        <v>0</v>
      </c>
      <c r="D625" s="79">
        <f>'Тулуз-Пьерон'!D633</f>
        <v>0</v>
      </c>
      <c r="E625" s="166" t="str">
        <f>'Тулуз-Пьерон'!E633</f>
        <v xml:space="preserve">0 лет 0 мес. </v>
      </c>
      <c r="F625" s="16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98"/>
      <c r="R625" s="169"/>
      <c r="S625" s="83"/>
      <c r="T625" s="83"/>
      <c r="U625" s="83"/>
      <c r="V625" s="83"/>
      <c r="W625" s="83"/>
      <c r="X625" s="83"/>
      <c r="Y625" s="83"/>
      <c r="Z625" s="83"/>
      <c r="AA625" s="83"/>
      <c r="AB625" s="83"/>
      <c r="AC625" s="94"/>
      <c r="AD625" s="102">
        <f t="shared" si="18"/>
        <v>0</v>
      </c>
      <c r="AE625" s="105">
        <f t="shared" si="19"/>
        <v>0</v>
      </c>
    </row>
    <row r="626" spans="1:31" x14ac:dyDescent="0.25">
      <c r="A626" s="91">
        <f>'Тулуз-Пьерон'!A634</f>
        <v>0</v>
      </c>
      <c r="B626" s="174">
        <f>'Тулуз-Пьерон'!B634</f>
        <v>0</v>
      </c>
      <c r="C626" s="79">
        <f>'Тулуз-Пьерон'!C634</f>
        <v>0</v>
      </c>
      <c r="D626" s="79">
        <f>'Тулуз-Пьерон'!D634</f>
        <v>0</v>
      </c>
      <c r="E626" s="166" t="str">
        <f>'Тулуз-Пьерон'!E634</f>
        <v xml:space="preserve">0 лет 0 мес. </v>
      </c>
      <c r="F626" s="16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98"/>
      <c r="R626" s="169"/>
      <c r="S626" s="83"/>
      <c r="T626" s="83"/>
      <c r="U626" s="83"/>
      <c r="V626" s="83"/>
      <c r="W626" s="83"/>
      <c r="X626" s="83"/>
      <c r="Y626" s="83"/>
      <c r="Z626" s="83"/>
      <c r="AA626" s="83"/>
      <c r="AB626" s="83"/>
      <c r="AC626" s="94"/>
      <c r="AD626" s="102">
        <f t="shared" si="18"/>
        <v>0</v>
      </c>
      <c r="AE626" s="105">
        <f t="shared" si="19"/>
        <v>0</v>
      </c>
    </row>
    <row r="627" spans="1:31" x14ac:dyDescent="0.25">
      <c r="A627" s="91">
        <f>'Тулуз-Пьерон'!A635</f>
        <v>0</v>
      </c>
      <c r="B627" s="174">
        <f>'Тулуз-Пьерон'!B635</f>
        <v>0</v>
      </c>
      <c r="C627" s="79">
        <f>'Тулуз-Пьерон'!C635</f>
        <v>0</v>
      </c>
      <c r="D627" s="79">
        <f>'Тулуз-Пьерон'!D635</f>
        <v>0</v>
      </c>
      <c r="E627" s="166" t="str">
        <f>'Тулуз-Пьерон'!E635</f>
        <v xml:space="preserve">0 лет 0 мес. </v>
      </c>
      <c r="F627" s="162"/>
      <c r="G627" s="82"/>
      <c r="H627" s="82"/>
      <c r="I627" s="82"/>
      <c r="J627" s="82"/>
      <c r="K627" s="82"/>
      <c r="L627" s="82"/>
      <c r="M627" s="82"/>
      <c r="N627" s="82"/>
      <c r="O627" s="82"/>
      <c r="P627" s="82"/>
      <c r="Q627" s="98"/>
      <c r="R627" s="169"/>
      <c r="S627" s="83"/>
      <c r="T627" s="83"/>
      <c r="U627" s="83"/>
      <c r="V627" s="83"/>
      <c r="W627" s="83"/>
      <c r="X627" s="83"/>
      <c r="Y627" s="83"/>
      <c r="Z627" s="83"/>
      <c r="AA627" s="83"/>
      <c r="AB627" s="83"/>
      <c r="AC627" s="94"/>
      <c r="AD627" s="102">
        <f t="shared" si="18"/>
        <v>0</v>
      </c>
      <c r="AE627" s="105">
        <f t="shared" si="19"/>
        <v>0</v>
      </c>
    </row>
    <row r="628" spans="1:31" x14ac:dyDescent="0.25">
      <c r="A628" s="91">
        <f>'Тулуз-Пьерон'!A636</f>
        <v>0</v>
      </c>
      <c r="B628" s="174">
        <f>'Тулуз-Пьерон'!B636</f>
        <v>0</v>
      </c>
      <c r="C628" s="79">
        <f>'Тулуз-Пьерон'!C636</f>
        <v>0</v>
      </c>
      <c r="D628" s="79">
        <f>'Тулуз-Пьерон'!D636</f>
        <v>0</v>
      </c>
      <c r="E628" s="166" t="str">
        <f>'Тулуз-Пьерон'!E636</f>
        <v xml:space="preserve">0 лет 0 мес. </v>
      </c>
      <c r="F628" s="16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98"/>
      <c r="R628" s="169"/>
      <c r="S628" s="83"/>
      <c r="T628" s="83"/>
      <c r="U628" s="83"/>
      <c r="V628" s="83"/>
      <c r="W628" s="83"/>
      <c r="X628" s="83"/>
      <c r="Y628" s="83"/>
      <c r="Z628" s="83"/>
      <c r="AA628" s="83"/>
      <c r="AB628" s="83"/>
      <c r="AC628" s="94"/>
      <c r="AD628" s="102">
        <f t="shared" si="18"/>
        <v>0</v>
      </c>
      <c r="AE628" s="105">
        <f t="shared" si="19"/>
        <v>0</v>
      </c>
    </row>
    <row r="629" spans="1:31" x14ac:dyDescent="0.25">
      <c r="A629" s="91">
        <f>'Тулуз-Пьерон'!A637</f>
        <v>0</v>
      </c>
      <c r="B629" s="174">
        <f>'Тулуз-Пьерон'!B637</f>
        <v>0</v>
      </c>
      <c r="C629" s="79">
        <f>'Тулуз-Пьерон'!C637</f>
        <v>0</v>
      </c>
      <c r="D629" s="79">
        <f>'Тулуз-Пьерон'!D637</f>
        <v>0</v>
      </c>
      <c r="E629" s="166" t="str">
        <f>'Тулуз-Пьерон'!E637</f>
        <v xml:space="preserve">0 лет 0 мес. </v>
      </c>
      <c r="F629" s="16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98"/>
      <c r="R629" s="169"/>
      <c r="S629" s="83"/>
      <c r="T629" s="83"/>
      <c r="U629" s="83"/>
      <c r="V629" s="83"/>
      <c r="W629" s="83"/>
      <c r="X629" s="83"/>
      <c r="Y629" s="83"/>
      <c r="Z629" s="83"/>
      <c r="AA629" s="83"/>
      <c r="AB629" s="83"/>
      <c r="AC629" s="94"/>
      <c r="AD629" s="102">
        <f t="shared" si="18"/>
        <v>0</v>
      </c>
      <c r="AE629" s="105">
        <f t="shared" si="19"/>
        <v>0</v>
      </c>
    </row>
    <row r="630" spans="1:31" x14ac:dyDescent="0.25">
      <c r="A630" s="91">
        <f>'Тулуз-Пьерон'!A638</f>
        <v>0</v>
      </c>
      <c r="B630" s="174">
        <f>'Тулуз-Пьерон'!B638</f>
        <v>0</v>
      </c>
      <c r="C630" s="79">
        <f>'Тулуз-Пьерон'!C638</f>
        <v>0</v>
      </c>
      <c r="D630" s="79">
        <f>'Тулуз-Пьерон'!D638</f>
        <v>0</v>
      </c>
      <c r="E630" s="166" t="str">
        <f>'Тулуз-Пьерон'!E638</f>
        <v xml:space="preserve">0 лет 0 мес. </v>
      </c>
      <c r="F630" s="16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98"/>
      <c r="R630" s="169"/>
      <c r="S630" s="83"/>
      <c r="T630" s="83"/>
      <c r="U630" s="83"/>
      <c r="V630" s="83"/>
      <c r="W630" s="83"/>
      <c r="X630" s="83"/>
      <c r="Y630" s="83"/>
      <c r="Z630" s="83"/>
      <c r="AA630" s="83"/>
      <c r="AB630" s="83"/>
      <c r="AC630" s="94"/>
      <c r="AD630" s="102">
        <f t="shared" si="18"/>
        <v>0</v>
      </c>
      <c r="AE630" s="105">
        <f t="shared" si="19"/>
        <v>0</v>
      </c>
    </row>
    <row r="631" spans="1:31" x14ac:dyDescent="0.25">
      <c r="A631" s="91">
        <f>'Тулуз-Пьерон'!A639</f>
        <v>0</v>
      </c>
      <c r="B631" s="174">
        <f>'Тулуз-Пьерон'!B639</f>
        <v>0</v>
      </c>
      <c r="C631" s="79">
        <f>'Тулуз-Пьерон'!C639</f>
        <v>0</v>
      </c>
      <c r="D631" s="79">
        <f>'Тулуз-Пьерон'!D639</f>
        <v>0</v>
      </c>
      <c r="E631" s="166" t="str">
        <f>'Тулуз-Пьерон'!E639</f>
        <v xml:space="preserve">0 лет 0 мес. </v>
      </c>
      <c r="F631" s="16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98"/>
      <c r="R631" s="169"/>
      <c r="S631" s="83"/>
      <c r="T631" s="83"/>
      <c r="U631" s="83"/>
      <c r="V631" s="83"/>
      <c r="W631" s="83"/>
      <c r="X631" s="83"/>
      <c r="Y631" s="83"/>
      <c r="Z631" s="83"/>
      <c r="AA631" s="83"/>
      <c r="AB631" s="83"/>
      <c r="AC631" s="94"/>
      <c r="AD631" s="102">
        <f t="shared" si="18"/>
        <v>0</v>
      </c>
      <c r="AE631" s="105">
        <f t="shared" si="19"/>
        <v>0</v>
      </c>
    </row>
    <row r="632" spans="1:31" x14ac:dyDescent="0.25">
      <c r="A632" s="91">
        <f>'Тулуз-Пьерон'!A640</f>
        <v>0</v>
      </c>
      <c r="B632" s="174">
        <f>'Тулуз-Пьерон'!B640</f>
        <v>0</v>
      </c>
      <c r="C632" s="79">
        <f>'Тулуз-Пьерон'!C640</f>
        <v>0</v>
      </c>
      <c r="D632" s="79">
        <f>'Тулуз-Пьерон'!D640</f>
        <v>0</v>
      </c>
      <c r="E632" s="166" t="str">
        <f>'Тулуз-Пьерон'!E640</f>
        <v xml:space="preserve">0 лет 0 мес. </v>
      </c>
      <c r="F632" s="16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98"/>
      <c r="R632" s="169"/>
      <c r="S632" s="83"/>
      <c r="T632" s="83"/>
      <c r="U632" s="83"/>
      <c r="V632" s="83"/>
      <c r="W632" s="83"/>
      <c r="X632" s="83"/>
      <c r="Y632" s="83"/>
      <c r="Z632" s="83"/>
      <c r="AA632" s="83"/>
      <c r="AB632" s="83"/>
      <c r="AC632" s="94"/>
      <c r="AD632" s="102">
        <f t="shared" si="18"/>
        <v>0</v>
      </c>
      <c r="AE632" s="105">
        <f t="shared" si="19"/>
        <v>0</v>
      </c>
    </row>
    <row r="633" spans="1:31" x14ac:dyDescent="0.25">
      <c r="A633" s="91">
        <f>'Тулуз-Пьерон'!A641</f>
        <v>0</v>
      </c>
      <c r="B633" s="174">
        <f>'Тулуз-Пьерон'!B641</f>
        <v>0</v>
      </c>
      <c r="C633" s="79">
        <f>'Тулуз-Пьерон'!C641</f>
        <v>0</v>
      </c>
      <c r="D633" s="79">
        <f>'Тулуз-Пьерон'!D641</f>
        <v>0</v>
      </c>
      <c r="E633" s="166" t="str">
        <f>'Тулуз-Пьерон'!E641</f>
        <v xml:space="preserve">0 лет 0 мес. </v>
      </c>
      <c r="F633" s="16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98"/>
      <c r="R633" s="169"/>
      <c r="S633" s="83"/>
      <c r="T633" s="83"/>
      <c r="U633" s="83"/>
      <c r="V633" s="83"/>
      <c r="W633" s="83"/>
      <c r="X633" s="83"/>
      <c r="Y633" s="83"/>
      <c r="Z633" s="83"/>
      <c r="AA633" s="83"/>
      <c r="AB633" s="83"/>
      <c r="AC633" s="94"/>
      <c r="AD633" s="102">
        <f t="shared" si="18"/>
        <v>0</v>
      </c>
      <c r="AE633" s="105">
        <f t="shared" si="19"/>
        <v>0</v>
      </c>
    </row>
    <row r="634" spans="1:31" x14ac:dyDescent="0.25">
      <c r="A634" s="91">
        <f>'Тулуз-Пьерон'!A642</f>
        <v>0</v>
      </c>
      <c r="B634" s="174">
        <f>'Тулуз-Пьерон'!B642</f>
        <v>0</v>
      </c>
      <c r="C634" s="79">
        <f>'Тулуз-Пьерон'!C642</f>
        <v>0</v>
      </c>
      <c r="D634" s="79">
        <f>'Тулуз-Пьерон'!D642</f>
        <v>0</v>
      </c>
      <c r="E634" s="166" t="str">
        <f>'Тулуз-Пьерон'!E642</f>
        <v xml:space="preserve">0 лет 0 мес. </v>
      </c>
      <c r="F634" s="162"/>
      <c r="G634" s="82"/>
      <c r="H634" s="82"/>
      <c r="I634" s="82"/>
      <c r="J634" s="82"/>
      <c r="K634" s="82"/>
      <c r="L634" s="82"/>
      <c r="M634" s="82"/>
      <c r="N634" s="82"/>
      <c r="O634" s="82"/>
      <c r="P634" s="82"/>
      <c r="Q634" s="98"/>
      <c r="R634" s="169"/>
      <c r="S634" s="83"/>
      <c r="T634" s="83"/>
      <c r="U634" s="83"/>
      <c r="V634" s="83"/>
      <c r="W634" s="83"/>
      <c r="X634" s="83"/>
      <c r="Y634" s="83"/>
      <c r="Z634" s="83"/>
      <c r="AA634" s="83"/>
      <c r="AB634" s="83"/>
      <c r="AC634" s="94"/>
      <c r="AD634" s="102">
        <f t="shared" si="18"/>
        <v>0</v>
      </c>
      <c r="AE634" s="105">
        <f t="shared" si="19"/>
        <v>0</v>
      </c>
    </row>
    <row r="635" spans="1:31" x14ac:dyDescent="0.25">
      <c r="A635" s="91">
        <f>'Тулуз-Пьерон'!A643</f>
        <v>0</v>
      </c>
      <c r="B635" s="174">
        <f>'Тулуз-Пьерон'!B643</f>
        <v>0</v>
      </c>
      <c r="C635" s="79">
        <f>'Тулуз-Пьерон'!C643</f>
        <v>0</v>
      </c>
      <c r="D635" s="79">
        <f>'Тулуз-Пьерон'!D643</f>
        <v>0</v>
      </c>
      <c r="E635" s="166" t="str">
        <f>'Тулуз-Пьерон'!E643</f>
        <v xml:space="preserve">0 лет 0 мес. </v>
      </c>
      <c r="F635" s="16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98"/>
      <c r="R635" s="169"/>
      <c r="S635" s="83"/>
      <c r="T635" s="83"/>
      <c r="U635" s="83"/>
      <c r="V635" s="83"/>
      <c r="W635" s="83"/>
      <c r="X635" s="83"/>
      <c r="Y635" s="83"/>
      <c r="Z635" s="83"/>
      <c r="AA635" s="83"/>
      <c r="AB635" s="83"/>
      <c r="AC635" s="94"/>
      <c r="AD635" s="102">
        <f t="shared" si="18"/>
        <v>0</v>
      </c>
      <c r="AE635" s="105">
        <f t="shared" si="19"/>
        <v>0</v>
      </c>
    </row>
    <row r="636" spans="1:31" x14ac:dyDescent="0.25">
      <c r="A636" s="91">
        <f>'Тулуз-Пьерон'!A644</f>
        <v>0</v>
      </c>
      <c r="B636" s="174">
        <f>'Тулуз-Пьерон'!B644</f>
        <v>0</v>
      </c>
      <c r="C636" s="79">
        <f>'Тулуз-Пьерон'!C644</f>
        <v>0</v>
      </c>
      <c r="D636" s="79">
        <f>'Тулуз-Пьерон'!D644</f>
        <v>0</v>
      </c>
      <c r="E636" s="166" t="str">
        <f>'Тулуз-Пьерон'!E644</f>
        <v xml:space="preserve">0 лет 0 мес. </v>
      </c>
      <c r="F636" s="16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98"/>
      <c r="R636" s="169"/>
      <c r="S636" s="83"/>
      <c r="T636" s="83"/>
      <c r="U636" s="83"/>
      <c r="V636" s="83"/>
      <c r="W636" s="83"/>
      <c r="X636" s="83"/>
      <c r="Y636" s="83"/>
      <c r="Z636" s="83"/>
      <c r="AA636" s="83"/>
      <c r="AB636" s="83"/>
      <c r="AC636" s="94"/>
      <c r="AD636" s="102">
        <f t="shared" si="18"/>
        <v>0</v>
      </c>
      <c r="AE636" s="105">
        <f t="shared" si="19"/>
        <v>0</v>
      </c>
    </row>
    <row r="637" spans="1:31" x14ac:dyDescent="0.25">
      <c r="A637" s="91">
        <f>'Тулуз-Пьерон'!A645</f>
        <v>0</v>
      </c>
      <c r="B637" s="174">
        <f>'Тулуз-Пьерон'!B645</f>
        <v>0</v>
      </c>
      <c r="C637" s="79">
        <f>'Тулуз-Пьерон'!C645</f>
        <v>0</v>
      </c>
      <c r="D637" s="79">
        <f>'Тулуз-Пьерон'!D645</f>
        <v>0</v>
      </c>
      <c r="E637" s="166" t="str">
        <f>'Тулуз-Пьерон'!E645</f>
        <v xml:space="preserve">0 лет 0 мес. </v>
      </c>
      <c r="F637" s="162"/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98"/>
      <c r="R637" s="169"/>
      <c r="S637" s="83"/>
      <c r="T637" s="83"/>
      <c r="U637" s="83"/>
      <c r="V637" s="83"/>
      <c r="W637" s="83"/>
      <c r="X637" s="83"/>
      <c r="Y637" s="83"/>
      <c r="Z637" s="83"/>
      <c r="AA637" s="83"/>
      <c r="AB637" s="83"/>
      <c r="AC637" s="94"/>
      <c r="AD637" s="102">
        <f t="shared" si="18"/>
        <v>0</v>
      </c>
      <c r="AE637" s="105">
        <f t="shared" si="19"/>
        <v>0</v>
      </c>
    </row>
    <row r="638" spans="1:31" x14ac:dyDescent="0.25">
      <c r="A638" s="91">
        <f>'Тулуз-Пьерон'!A646</f>
        <v>0</v>
      </c>
      <c r="B638" s="174">
        <f>'Тулуз-Пьерон'!B646</f>
        <v>0</v>
      </c>
      <c r="C638" s="79">
        <f>'Тулуз-Пьерон'!C646</f>
        <v>0</v>
      </c>
      <c r="D638" s="79">
        <f>'Тулуз-Пьерон'!D646</f>
        <v>0</v>
      </c>
      <c r="E638" s="166" t="str">
        <f>'Тулуз-Пьерон'!E646</f>
        <v xml:space="preserve">0 лет 0 мес. </v>
      </c>
      <c r="F638" s="162"/>
      <c r="G638" s="82"/>
      <c r="H638" s="82"/>
      <c r="I638" s="82"/>
      <c r="J638" s="82"/>
      <c r="K638" s="82"/>
      <c r="L638" s="82"/>
      <c r="M638" s="82"/>
      <c r="N638" s="82"/>
      <c r="O638" s="82"/>
      <c r="P638" s="82"/>
      <c r="Q638" s="98"/>
      <c r="R638" s="169"/>
      <c r="S638" s="83"/>
      <c r="T638" s="83"/>
      <c r="U638" s="83"/>
      <c r="V638" s="83"/>
      <c r="W638" s="83"/>
      <c r="X638" s="83"/>
      <c r="Y638" s="83"/>
      <c r="Z638" s="83"/>
      <c r="AA638" s="83"/>
      <c r="AB638" s="83"/>
      <c r="AC638" s="94"/>
      <c r="AD638" s="102">
        <f t="shared" si="18"/>
        <v>0</v>
      </c>
      <c r="AE638" s="105">
        <f t="shared" si="19"/>
        <v>0</v>
      </c>
    </row>
    <row r="639" spans="1:31" x14ac:dyDescent="0.25">
      <c r="A639" s="91">
        <f>'Тулуз-Пьерон'!A647</f>
        <v>0</v>
      </c>
      <c r="B639" s="174">
        <f>'Тулуз-Пьерон'!B647</f>
        <v>0</v>
      </c>
      <c r="C639" s="79">
        <f>'Тулуз-Пьерон'!C647</f>
        <v>0</v>
      </c>
      <c r="D639" s="79">
        <f>'Тулуз-Пьерон'!D647</f>
        <v>0</v>
      </c>
      <c r="E639" s="166" t="str">
        <f>'Тулуз-Пьерон'!E647</f>
        <v xml:space="preserve">0 лет 0 мес. </v>
      </c>
      <c r="F639" s="162"/>
      <c r="G639" s="82"/>
      <c r="H639" s="82"/>
      <c r="I639" s="82"/>
      <c r="J639" s="82"/>
      <c r="K639" s="82"/>
      <c r="L639" s="82"/>
      <c r="M639" s="82"/>
      <c r="N639" s="82"/>
      <c r="O639" s="82"/>
      <c r="P639" s="82"/>
      <c r="Q639" s="98"/>
      <c r="R639" s="169"/>
      <c r="S639" s="83"/>
      <c r="T639" s="83"/>
      <c r="U639" s="83"/>
      <c r="V639" s="83"/>
      <c r="W639" s="83"/>
      <c r="X639" s="83"/>
      <c r="Y639" s="83"/>
      <c r="Z639" s="83"/>
      <c r="AA639" s="83"/>
      <c r="AB639" s="83"/>
      <c r="AC639" s="94"/>
      <c r="AD639" s="102">
        <f t="shared" si="18"/>
        <v>0</v>
      </c>
      <c r="AE639" s="105">
        <f t="shared" si="19"/>
        <v>0</v>
      </c>
    </row>
    <row r="640" spans="1:31" x14ac:dyDescent="0.25">
      <c r="A640" s="91">
        <f>'Тулуз-Пьерон'!A648</f>
        <v>0</v>
      </c>
      <c r="B640" s="174">
        <f>'Тулуз-Пьерон'!B648</f>
        <v>0</v>
      </c>
      <c r="C640" s="79">
        <f>'Тулуз-Пьерон'!C648</f>
        <v>0</v>
      </c>
      <c r="D640" s="79">
        <f>'Тулуз-Пьерон'!D648</f>
        <v>0</v>
      </c>
      <c r="E640" s="166" t="str">
        <f>'Тулуз-Пьерон'!E648</f>
        <v xml:space="preserve">0 лет 0 мес. </v>
      </c>
      <c r="F640" s="162"/>
      <c r="G640" s="82"/>
      <c r="H640" s="82"/>
      <c r="I640" s="82"/>
      <c r="J640" s="82"/>
      <c r="K640" s="82"/>
      <c r="L640" s="82"/>
      <c r="M640" s="82"/>
      <c r="N640" s="82"/>
      <c r="O640" s="82"/>
      <c r="P640" s="82"/>
      <c r="Q640" s="98"/>
      <c r="R640" s="169"/>
      <c r="S640" s="83"/>
      <c r="T640" s="83"/>
      <c r="U640" s="83"/>
      <c r="V640" s="83"/>
      <c r="W640" s="83"/>
      <c r="X640" s="83"/>
      <c r="Y640" s="83"/>
      <c r="Z640" s="83"/>
      <c r="AA640" s="83"/>
      <c r="AB640" s="83"/>
      <c r="AC640" s="94"/>
      <c r="AD640" s="102">
        <f t="shared" si="18"/>
        <v>0</v>
      </c>
      <c r="AE640" s="105">
        <f t="shared" si="19"/>
        <v>0</v>
      </c>
    </row>
    <row r="641" spans="1:31" x14ac:dyDescent="0.25">
      <c r="A641" s="91">
        <f>'Тулуз-Пьерон'!A649</f>
        <v>0</v>
      </c>
      <c r="B641" s="174">
        <f>'Тулуз-Пьерон'!B649</f>
        <v>0</v>
      </c>
      <c r="C641" s="79">
        <f>'Тулуз-Пьерон'!C649</f>
        <v>0</v>
      </c>
      <c r="D641" s="79">
        <f>'Тулуз-Пьерон'!D649</f>
        <v>0</v>
      </c>
      <c r="E641" s="166" t="str">
        <f>'Тулуз-Пьерон'!E649</f>
        <v xml:space="preserve">0 лет 0 мес. </v>
      </c>
      <c r="F641" s="16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98"/>
      <c r="R641" s="169"/>
      <c r="S641" s="83"/>
      <c r="T641" s="83"/>
      <c r="U641" s="83"/>
      <c r="V641" s="83"/>
      <c r="W641" s="83"/>
      <c r="X641" s="83"/>
      <c r="Y641" s="83"/>
      <c r="Z641" s="83"/>
      <c r="AA641" s="83"/>
      <c r="AB641" s="83"/>
      <c r="AC641" s="94"/>
      <c r="AD641" s="102">
        <f t="shared" si="18"/>
        <v>0</v>
      </c>
      <c r="AE641" s="105">
        <f t="shared" si="19"/>
        <v>0</v>
      </c>
    </row>
    <row r="642" spans="1:31" x14ac:dyDescent="0.25">
      <c r="A642" s="91">
        <f>'Тулуз-Пьерон'!A650</f>
        <v>0</v>
      </c>
      <c r="B642" s="174">
        <f>'Тулуз-Пьерон'!B650</f>
        <v>0</v>
      </c>
      <c r="C642" s="79">
        <f>'Тулуз-Пьерон'!C650</f>
        <v>0</v>
      </c>
      <c r="D642" s="79">
        <f>'Тулуз-Пьерон'!D650</f>
        <v>0</v>
      </c>
      <c r="E642" s="166" t="str">
        <f>'Тулуз-Пьерон'!E650</f>
        <v xml:space="preserve">0 лет 0 мес. </v>
      </c>
      <c r="F642" s="162"/>
      <c r="G642" s="82"/>
      <c r="H642" s="82"/>
      <c r="I642" s="82"/>
      <c r="J642" s="82"/>
      <c r="K642" s="82"/>
      <c r="L642" s="82"/>
      <c r="M642" s="82"/>
      <c r="N642" s="82"/>
      <c r="O642" s="82"/>
      <c r="P642" s="82"/>
      <c r="Q642" s="98"/>
      <c r="R642" s="169"/>
      <c r="S642" s="83"/>
      <c r="T642" s="83"/>
      <c r="U642" s="83"/>
      <c r="V642" s="83"/>
      <c r="W642" s="83"/>
      <c r="X642" s="83"/>
      <c r="Y642" s="83"/>
      <c r="Z642" s="83"/>
      <c r="AA642" s="83"/>
      <c r="AB642" s="83"/>
      <c r="AC642" s="94"/>
      <c r="AD642" s="102">
        <f t="shared" si="18"/>
        <v>0</v>
      </c>
      <c r="AE642" s="105">
        <f t="shared" si="19"/>
        <v>0</v>
      </c>
    </row>
    <row r="643" spans="1:31" x14ac:dyDescent="0.25">
      <c r="A643" s="91">
        <f>'Тулуз-Пьерон'!A651</f>
        <v>0</v>
      </c>
      <c r="B643" s="174">
        <f>'Тулуз-Пьерон'!B651</f>
        <v>0</v>
      </c>
      <c r="C643" s="79">
        <f>'Тулуз-Пьерон'!C651</f>
        <v>0</v>
      </c>
      <c r="D643" s="79">
        <f>'Тулуз-Пьерон'!D651</f>
        <v>0</v>
      </c>
      <c r="E643" s="166" t="str">
        <f>'Тулуз-Пьерон'!E651</f>
        <v xml:space="preserve">0 лет 0 мес. </v>
      </c>
      <c r="F643" s="162"/>
      <c r="G643" s="82"/>
      <c r="H643" s="82"/>
      <c r="I643" s="82"/>
      <c r="J643" s="82"/>
      <c r="K643" s="82"/>
      <c r="L643" s="82"/>
      <c r="M643" s="82"/>
      <c r="N643" s="82"/>
      <c r="O643" s="82"/>
      <c r="P643" s="82"/>
      <c r="Q643" s="98"/>
      <c r="R643" s="169"/>
      <c r="S643" s="83"/>
      <c r="T643" s="83"/>
      <c r="U643" s="83"/>
      <c r="V643" s="83"/>
      <c r="W643" s="83"/>
      <c r="X643" s="83"/>
      <c r="Y643" s="83"/>
      <c r="Z643" s="83"/>
      <c r="AA643" s="83"/>
      <c r="AB643" s="83"/>
      <c r="AC643" s="94"/>
      <c r="AD643" s="102">
        <f t="shared" si="18"/>
        <v>0</v>
      </c>
      <c r="AE643" s="105">
        <f t="shared" si="19"/>
        <v>0</v>
      </c>
    </row>
    <row r="644" spans="1:31" x14ac:dyDescent="0.25">
      <c r="A644" s="91">
        <f>'Тулуз-Пьерон'!A652</f>
        <v>0</v>
      </c>
      <c r="B644" s="174">
        <f>'Тулуз-Пьерон'!B652</f>
        <v>0</v>
      </c>
      <c r="C644" s="79">
        <f>'Тулуз-Пьерон'!C652</f>
        <v>0</v>
      </c>
      <c r="D644" s="79">
        <f>'Тулуз-Пьерон'!D652</f>
        <v>0</v>
      </c>
      <c r="E644" s="166" t="str">
        <f>'Тулуз-Пьерон'!E652</f>
        <v xml:space="preserve">0 лет 0 мес. </v>
      </c>
      <c r="F644" s="16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98"/>
      <c r="R644" s="169"/>
      <c r="S644" s="83"/>
      <c r="T644" s="83"/>
      <c r="U644" s="83"/>
      <c r="V644" s="83"/>
      <c r="W644" s="83"/>
      <c r="X644" s="83"/>
      <c r="Y644" s="83"/>
      <c r="Z644" s="83"/>
      <c r="AA644" s="83"/>
      <c r="AB644" s="83"/>
      <c r="AC644" s="94"/>
      <c r="AD644" s="102">
        <f t="shared" si="18"/>
        <v>0</v>
      </c>
      <c r="AE644" s="105">
        <f t="shared" si="19"/>
        <v>0</v>
      </c>
    </row>
    <row r="645" spans="1:31" x14ac:dyDescent="0.25">
      <c r="A645" s="91">
        <f>'Тулуз-Пьерон'!A653</f>
        <v>0</v>
      </c>
      <c r="B645" s="174">
        <f>'Тулуз-Пьерон'!B653</f>
        <v>0</v>
      </c>
      <c r="C645" s="79">
        <f>'Тулуз-Пьерон'!C653</f>
        <v>0</v>
      </c>
      <c r="D645" s="79">
        <f>'Тулуз-Пьерон'!D653</f>
        <v>0</v>
      </c>
      <c r="E645" s="166" t="str">
        <f>'Тулуз-Пьерон'!E653</f>
        <v xml:space="preserve">0 лет 0 мес. </v>
      </c>
      <c r="F645" s="16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98"/>
      <c r="R645" s="169"/>
      <c r="S645" s="83"/>
      <c r="T645" s="83"/>
      <c r="U645" s="83"/>
      <c r="V645" s="83"/>
      <c r="W645" s="83"/>
      <c r="X645" s="83"/>
      <c r="Y645" s="83"/>
      <c r="Z645" s="83"/>
      <c r="AA645" s="83"/>
      <c r="AB645" s="83"/>
      <c r="AC645" s="94"/>
      <c r="AD645" s="102">
        <f t="shared" si="18"/>
        <v>0</v>
      </c>
      <c r="AE645" s="105">
        <f t="shared" si="19"/>
        <v>0</v>
      </c>
    </row>
    <row r="646" spans="1:31" x14ac:dyDescent="0.25">
      <c r="A646" s="91">
        <f>'Тулуз-Пьерон'!A654</f>
        <v>0</v>
      </c>
      <c r="B646" s="174">
        <f>'Тулуз-Пьерон'!B654</f>
        <v>0</v>
      </c>
      <c r="C646" s="79">
        <f>'Тулуз-Пьерон'!C654</f>
        <v>0</v>
      </c>
      <c r="D646" s="79">
        <f>'Тулуз-Пьерон'!D654</f>
        <v>0</v>
      </c>
      <c r="E646" s="166" t="str">
        <f>'Тулуз-Пьерон'!E654</f>
        <v xml:space="preserve">0 лет 0 мес. </v>
      </c>
      <c r="F646" s="16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98"/>
      <c r="R646" s="169"/>
      <c r="S646" s="83"/>
      <c r="T646" s="83"/>
      <c r="U646" s="83"/>
      <c r="V646" s="83"/>
      <c r="W646" s="83"/>
      <c r="X646" s="83"/>
      <c r="Y646" s="83"/>
      <c r="Z646" s="83"/>
      <c r="AA646" s="83"/>
      <c r="AB646" s="83"/>
      <c r="AC646" s="94"/>
      <c r="AD646" s="102">
        <f t="shared" si="18"/>
        <v>0</v>
      </c>
      <c r="AE646" s="105">
        <f t="shared" si="19"/>
        <v>0</v>
      </c>
    </row>
    <row r="647" spans="1:31" x14ac:dyDescent="0.25">
      <c r="A647" s="91">
        <f>'Тулуз-Пьерон'!A655</f>
        <v>0</v>
      </c>
      <c r="B647" s="174">
        <f>'Тулуз-Пьерон'!B655</f>
        <v>0</v>
      </c>
      <c r="C647" s="79">
        <f>'Тулуз-Пьерон'!C655</f>
        <v>0</v>
      </c>
      <c r="D647" s="79">
        <f>'Тулуз-Пьерон'!D655</f>
        <v>0</v>
      </c>
      <c r="E647" s="166" t="str">
        <f>'Тулуз-Пьерон'!E655</f>
        <v xml:space="preserve">0 лет 0 мес. </v>
      </c>
      <c r="F647" s="16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98"/>
      <c r="R647" s="169"/>
      <c r="S647" s="83"/>
      <c r="T647" s="83"/>
      <c r="U647" s="83"/>
      <c r="V647" s="83"/>
      <c r="W647" s="83"/>
      <c r="X647" s="83"/>
      <c r="Y647" s="83"/>
      <c r="Z647" s="83"/>
      <c r="AA647" s="83"/>
      <c r="AB647" s="83"/>
      <c r="AC647" s="94"/>
      <c r="AD647" s="102">
        <f t="shared" si="18"/>
        <v>0</v>
      </c>
      <c r="AE647" s="105">
        <f t="shared" si="19"/>
        <v>0</v>
      </c>
    </row>
    <row r="648" spans="1:31" x14ac:dyDescent="0.25">
      <c r="A648" s="91">
        <f>'Тулуз-Пьерон'!A656</f>
        <v>0</v>
      </c>
      <c r="B648" s="174">
        <f>'Тулуз-Пьерон'!B656</f>
        <v>0</v>
      </c>
      <c r="C648" s="79">
        <f>'Тулуз-Пьерон'!C656</f>
        <v>0</v>
      </c>
      <c r="D648" s="79">
        <f>'Тулуз-Пьерон'!D656</f>
        <v>0</v>
      </c>
      <c r="E648" s="166" t="str">
        <f>'Тулуз-Пьерон'!E656</f>
        <v xml:space="preserve">0 лет 0 мес. </v>
      </c>
      <c r="F648" s="16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98"/>
      <c r="R648" s="169"/>
      <c r="S648" s="83"/>
      <c r="T648" s="83"/>
      <c r="U648" s="83"/>
      <c r="V648" s="83"/>
      <c r="W648" s="83"/>
      <c r="X648" s="83"/>
      <c r="Y648" s="83"/>
      <c r="Z648" s="83"/>
      <c r="AA648" s="83"/>
      <c r="AB648" s="83"/>
      <c r="AC648" s="94"/>
      <c r="AD648" s="102">
        <f t="shared" ref="AD648:AD711" si="20">12-SUMPRODUCT(--(F648:Q648&lt;&gt;$F$1:$Q$1))</f>
        <v>0</v>
      </c>
      <c r="AE648" s="105">
        <f t="shared" ref="AE648:AE711" si="21">12-SUMPRODUCT(--(R648:AC648&lt;&gt;$R$1:$AC$1))</f>
        <v>0</v>
      </c>
    </row>
    <row r="649" spans="1:31" x14ac:dyDescent="0.25">
      <c r="A649" s="91">
        <f>'Тулуз-Пьерон'!A657</f>
        <v>0</v>
      </c>
      <c r="B649" s="174">
        <f>'Тулуз-Пьерон'!B657</f>
        <v>0</v>
      </c>
      <c r="C649" s="79">
        <f>'Тулуз-Пьерон'!C657</f>
        <v>0</v>
      </c>
      <c r="D649" s="79">
        <f>'Тулуз-Пьерон'!D657</f>
        <v>0</v>
      </c>
      <c r="E649" s="166" t="str">
        <f>'Тулуз-Пьерон'!E657</f>
        <v xml:space="preserve">0 лет 0 мес. </v>
      </c>
      <c r="F649" s="16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98"/>
      <c r="R649" s="169"/>
      <c r="S649" s="83"/>
      <c r="T649" s="83"/>
      <c r="U649" s="83"/>
      <c r="V649" s="83"/>
      <c r="W649" s="83"/>
      <c r="X649" s="83"/>
      <c r="Y649" s="83"/>
      <c r="Z649" s="83"/>
      <c r="AA649" s="83"/>
      <c r="AB649" s="83"/>
      <c r="AC649" s="94"/>
      <c r="AD649" s="102">
        <f t="shared" si="20"/>
        <v>0</v>
      </c>
      <c r="AE649" s="105">
        <f t="shared" si="21"/>
        <v>0</v>
      </c>
    </row>
    <row r="650" spans="1:31" x14ac:dyDescent="0.25">
      <c r="A650" s="91">
        <f>'Тулуз-Пьерон'!A658</f>
        <v>0</v>
      </c>
      <c r="B650" s="174">
        <f>'Тулуз-Пьерон'!B658</f>
        <v>0</v>
      </c>
      <c r="C650" s="79">
        <f>'Тулуз-Пьерон'!C658</f>
        <v>0</v>
      </c>
      <c r="D650" s="79">
        <f>'Тулуз-Пьерон'!D658</f>
        <v>0</v>
      </c>
      <c r="E650" s="166" t="str">
        <f>'Тулуз-Пьерон'!E658</f>
        <v xml:space="preserve">0 лет 0 мес. </v>
      </c>
      <c r="F650" s="16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98"/>
      <c r="R650" s="169"/>
      <c r="S650" s="83"/>
      <c r="T650" s="83"/>
      <c r="U650" s="83"/>
      <c r="V650" s="83"/>
      <c r="W650" s="83"/>
      <c r="X650" s="83"/>
      <c r="Y650" s="83"/>
      <c r="Z650" s="83"/>
      <c r="AA650" s="83"/>
      <c r="AB650" s="83"/>
      <c r="AC650" s="94"/>
      <c r="AD650" s="102">
        <f t="shared" si="20"/>
        <v>0</v>
      </c>
      <c r="AE650" s="105">
        <f t="shared" si="21"/>
        <v>0</v>
      </c>
    </row>
    <row r="651" spans="1:31" x14ac:dyDescent="0.25">
      <c r="A651" s="91">
        <f>'Тулуз-Пьерон'!A659</f>
        <v>0</v>
      </c>
      <c r="B651" s="174">
        <f>'Тулуз-Пьерон'!B659</f>
        <v>0</v>
      </c>
      <c r="C651" s="79">
        <f>'Тулуз-Пьерон'!C659</f>
        <v>0</v>
      </c>
      <c r="D651" s="79">
        <f>'Тулуз-Пьерон'!D659</f>
        <v>0</v>
      </c>
      <c r="E651" s="166" t="str">
        <f>'Тулуз-Пьерон'!E659</f>
        <v xml:space="preserve">0 лет 0 мес. </v>
      </c>
      <c r="F651" s="16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98"/>
      <c r="R651" s="169"/>
      <c r="S651" s="83"/>
      <c r="T651" s="83"/>
      <c r="U651" s="83"/>
      <c r="V651" s="83"/>
      <c r="W651" s="83"/>
      <c r="X651" s="83"/>
      <c r="Y651" s="83"/>
      <c r="Z651" s="83"/>
      <c r="AA651" s="83"/>
      <c r="AB651" s="83"/>
      <c r="AC651" s="94"/>
      <c r="AD651" s="102">
        <f t="shared" si="20"/>
        <v>0</v>
      </c>
      <c r="AE651" s="105">
        <f t="shared" si="21"/>
        <v>0</v>
      </c>
    </row>
    <row r="652" spans="1:31" x14ac:dyDescent="0.25">
      <c r="A652" s="91">
        <f>'Тулуз-Пьерон'!A660</f>
        <v>0</v>
      </c>
      <c r="B652" s="174">
        <f>'Тулуз-Пьерон'!B660</f>
        <v>0</v>
      </c>
      <c r="C652" s="79">
        <f>'Тулуз-Пьерон'!C660</f>
        <v>0</v>
      </c>
      <c r="D652" s="79">
        <f>'Тулуз-Пьерон'!D660</f>
        <v>0</v>
      </c>
      <c r="E652" s="166" t="str">
        <f>'Тулуз-Пьерон'!E660</f>
        <v xml:space="preserve">0 лет 0 мес. </v>
      </c>
      <c r="F652" s="16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98"/>
      <c r="R652" s="169"/>
      <c r="S652" s="83"/>
      <c r="T652" s="83"/>
      <c r="U652" s="83"/>
      <c r="V652" s="83"/>
      <c r="W652" s="83"/>
      <c r="X652" s="83"/>
      <c r="Y652" s="83"/>
      <c r="Z652" s="83"/>
      <c r="AA652" s="83"/>
      <c r="AB652" s="83"/>
      <c r="AC652" s="94"/>
      <c r="AD652" s="102">
        <f t="shared" si="20"/>
        <v>0</v>
      </c>
      <c r="AE652" s="105">
        <f t="shared" si="21"/>
        <v>0</v>
      </c>
    </row>
    <row r="653" spans="1:31" x14ac:dyDescent="0.25">
      <c r="A653" s="91">
        <f>'Тулуз-Пьерон'!A661</f>
        <v>0</v>
      </c>
      <c r="B653" s="174">
        <f>'Тулуз-Пьерон'!B661</f>
        <v>0</v>
      </c>
      <c r="C653" s="79">
        <f>'Тулуз-Пьерон'!C661</f>
        <v>0</v>
      </c>
      <c r="D653" s="79">
        <f>'Тулуз-Пьерон'!D661</f>
        <v>0</v>
      </c>
      <c r="E653" s="166" t="str">
        <f>'Тулуз-Пьерон'!E661</f>
        <v xml:space="preserve">0 лет 0 мес. </v>
      </c>
      <c r="F653" s="16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98"/>
      <c r="R653" s="169"/>
      <c r="S653" s="83"/>
      <c r="T653" s="83"/>
      <c r="U653" s="83"/>
      <c r="V653" s="83"/>
      <c r="W653" s="83"/>
      <c r="X653" s="83"/>
      <c r="Y653" s="83"/>
      <c r="Z653" s="83"/>
      <c r="AA653" s="83"/>
      <c r="AB653" s="83"/>
      <c r="AC653" s="94"/>
      <c r="AD653" s="102">
        <f t="shared" si="20"/>
        <v>0</v>
      </c>
      <c r="AE653" s="105">
        <f t="shared" si="21"/>
        <v>0</v>
      </c>
    </row>
    <row r="654" spans="1:31" x14ac:dyDescent="0.25">
      <c r="A654" s="91">
        <f>'Тулуз-Пьерон'!A662</f>
        <v>0</v>
      </c>
      <c r="B654" s="174">
        <f>'Тулуз-Пьерон'!B662</f>
        <v>0</v>
      </c>
      <c r="C654" s="79">
        <f>'Тулуз-Пьерон'!C662</f>
        <v>0</v>
      </c>
      <c r="D654" s="79">
        <f>'Тулуз-Пьерон'!D662</f>
        <v>0</v>
      </c>
      <c r="E654" s="166" t="str">
        <f>'Тулуз-Пьерон'!E662</f>
        <v xml:space="preserve">0 лет 0 мес. </v>
      </c>
      <c r="F654" s="16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98"/>
      <c r="R654" s="169"/>
      <c r="S654" s="83"/>
      <c r="T654" s="83"/>
      <c r="U654" s="83"/>
      <c r="V654" s="83"/>
      <c r="W654" s="83"/>
      <c r="X654" s="83"/>
      <c r="Y654" s="83"/>
      <c r="Z654" s="83"/>
      <c r="AA654" s="83"/>
      <c r="AB654" s="83"/>
      <c r="AC654" s="94"/>
      <c r="AD654" s="102">
        <f t="shared" si="20"/>
        <v>0</v>
      </c>
      <c r="AE654" s="105">
        <f t="shared" si="21"/>
        <v>0</v>
      </c>
    </row>
    <row r="655" spans="1:31" x14ac:dyDescent="0.25">
      <c r="A655" s="91">
        <f>'Тулуз-Пьерон'!A663</f>
        <v>0</v>
      </c>
      <c r="B655" s="174">
        <f>'Тулуз-Пьерон'!B663</f>
        <v>0</v>
      </c>
      <c r="C655" s="79">
        <f>'Тулуз-Пьерон'!C663</f>
        <v>0</v>
      </c>
      <c r="D655" s="79">
        <f>'Тулуз-Пьерон'!D663</f>
        <v>0</v>
      </c>
      <c r="E655" s="166" t="str">
        <f>'Тулуз-Пьерон'!E663</f>
        <v xml:space="preserve">0 лет 0 мес. </v>
      </c>
      <c r="F655" s="16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98"/>
      <c r="R655" s="169"/>
      <c r="S655" s="83"/>
      <c r="T655" s="83"/>
      <c r="U655" s="83"/>
      <c r="V655" s="83"/>
      <c r="W655" s="83"/>
      <c r="X655" s="83"/>
      <c r="Y655" s="83"/>
      <c r="Z655" s="83"/>
      <c r="AA655" s="83"/>
      <c r="AB655" s="83"/>
      <c r="AC655" s="94"/>
      <c r="AD655" s="102">
        <f t="shared" si="20"/>
        <v>0</v>
      </c>
      <c r="AE655" s="105">
        <f t="shared" si="21"/>
        <v>0</v>
      </c>
    </row>
    <row r="656" spans="1:31" x14ac:dyDescent="0.25">
      <c r="A656" s="91">
        <f>'Тулуз-Пьерон'!A664</f>
        <v>0</v>
      </c>
      <c r="B656" s="174">
        <f>'Тулуз-Пьерон'!B664</f>
        <v>0</v>
      </c>
      <c r="C656" s="79">
        <f>'Тулуз-Пьерон'!C664</f>
        <v>0</v>
      </c>
      <c r="D656" s="79">
        <f>'Тулуз-Пьерон'!D664</f>
        <v>0</v>
      </c>
      <c r="E656" s="166" t="str">
        <f>'Тулуз-Пьерон'!E664</f>
        <v xml:space="preserve">0 лет 0 мес. </v>
      </c>
      <c r="F656" s="16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98"/>
      <c r="R656" s="169"/>
      <c r="S656" s="83"/>
      <c r="T656" s="83"/>
      <c r="U656" s="83"/>
      <c r="V656" s="83"/>
      <c r="W656" s="83"/>
      <c r="X656" s="83"/>
      <c r="Y656" s="83"/>
      <c r="Z656" s="83"/>
      <c r="AA656" s="83"/>
      <c r="AB656" s="83"/>
      <c r="AC656" s="94"/>
      <c r="AD656" s="102">
        <f t="shared" si="20"/>
        <v>0</v>
      </c>
      <c r="AE656" s="105">
        <f t="shared" si="21"/>
        <v>0</v>
      </c>
    </row>
    <row r="657" spans="1:31" x14ac:dyDescent="0.25">
      <c r="A657" s="91">
        <f>'Тулуз-Пьерон'!A665</f>
        <v>0</v>
      </c>
      <c r="B657" s="174">
        <f>'Тулуз-Пьерон'!B665</f>
        <v>0</v>
      </c>
      <c r="C657" s="79">
        <f>'Тулуз-Пьерон'!C665</f>
        <v>0</v>
      </c>
      <c r="D657" s="79">
        <f>'Тулуз-Пьерон'!D665</f>
        <v>0</v>
      </c>
      <c r="E657" s="166" t="str">
        <f>'Тулуз-Пьерон'!E665</f>
        <v xml:space="preserve">0 лет 0 мес. </v>
      </c>
      <c r="F657" s="16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98"/>
      <c r="R657" s="169"/>
      <c r="S657" s="83"/>
      <c r="T657" s="83"/>
      <c r="U657" s="83"/>
      <c r="V657" s="83"/>
      <c r="W657" s="83"/>
      <c r="X657" s="83"/>
      <c r="Y657" s="83"/>
      <c r="Z657" s="83"/>
      <c r="AA657" s="83"/>
      <c r="AB657" s="83"/>
      <c r="AC657" s="94"/>
      <c r="AD657" s="102">
        <f t="shared" si="20"/>
        <v>0</v>
      </c>
      <c r="AE657" s="105">
        <f t="shared" si="21"/>
        <v>0</v>
      </c>
    </row>
    <row r="658" spans="1:31" x14ac:dyDescent="0.25">
      <c r="A658" s="91">
        <f>'Тулуз-Пьерон'!A666</f>
        <v>0</v>
      </c>
      <c r="B658" s="174">
        <f>'Тулуз-Пьерон'!B666</f>
        <v>0</v>
      </c>
      <c r="C658" s="79">
        <f>'Тулуз-Пьерон'!C666</f>
        <v>0</v>
      </c>
      <c r="D658" s="79">
        <f>'Тулуз-Пьерон'!D666</f>
        <v>0</v>
      </c>
      <c r="E658" s="166" t="str">
        <f>'Тулуз-Пьерон'!E666</f>
        <v xml:space="preserve">0 лет 0 мес. </v>
      </c>
      <c r="F658" s="162"/>
      <c r="G658" s="82"/>
      <c r="H658" s="82"/>
      <c r="I658" s="82"/>
      <c r="J658" s="82"/>
      <c r="K658" s="82"/>
      <c r="L658" s="82"/>
      <c r="M658" s="82"/>
      <c r="N658" s="82"/>
      <c r="O658" s="82"/>
      <c r="P658" s="82"/>
      <c r="Q658" s="98"/>
      <c r="R658" s="169"/>
      <c r="S658" s="83"/>
      <c r="T658" s="83"/>
      <c r="U658" s="83"/>
      <c r="V658" s="83"/>
      <c r="W658" s="83"/>
      <c r="X658" s="83"/>
      <c r="Y658" s="83"/>
      <c r="Z658" s="83"/>
      <c r="AA658" s="83"/>
      <c r="AB658" s="83"/>
      <c r="AC658" s="94"/>
      <c r="AD658" s="102">
        <f t="shared" si="20"/>
        <v>0</v>
      </c>
      <c r="AE658" s="105">
        <f t="shared" si="21"/>
        <v>0</v>
      </c>
    </row>
    <row r="659" spans="1:31" x14ac:dyDescent="0.25">
      <c r="A659" s="91">
        <f>'Тулуз-Пьерон'!A667</f>
        <v>0</v>
      </c>
      <c r="B659" s="174">
        <f>'Тулуз-Пьерон'!B667</f>
        <v>0</v>
      </c>
      <c r="C659" s="79">
        <f>'Тулуз-Пьерон'!C667</f>
        <v>0</v>
      </c>
      <c r="D659" s="79">
        <f>'Тулуз-Пьерон'!D667</f>
        <v>0</v>
      </c>
      <c r="E659" s="166" t="str">
        <f>'Тулуз-Пьерон'!E667</f>
        <v xml:space="preserve">0 лет 0 мес. </v>
      </c>
      <c r="F659" s="162"/>
      <c r="G659" s="82"/>
      <c r="H659" s="82"/>
      <c r="I659" s="82"/>
      <c r="J659" s="82"/>
      <c r="K659" s="82"/>
      <c r="L659" s="82"/>
      <c r="M659" s="82"/>
      <c r="N659" s="82"/>
      <c r="O659" s="82"/>
      <c r="P659" s="82"/>
      <c r="Q659" s="98"/>
      <c r="R659" s="169"/>
      <c r="S659" s="83"/>
      <c r="T659" s="83"/>
      <c r="U659" s="83"/>
      <c r="V659" s="83"/>
      <c r="W659" s="83"/>
      <c r="X659" s="83"/>
      <c r="Y659" s="83"/>
      <c r="Z659" s="83"/>
      <c r="AA659" s="83"/>
      <c r="AB659" s="83"/>
      <c r="AC659" s="94"/>
      <c r="AD659" s="102">
        <f t="shared" si="20"/>
        <v>0</v>
      </c>
      <c r="AE659" s="105">
        <f t="shared" si="21"/>
        <v>0</v>
      </c>
    </row>
    <row r="660" spans="1:31" x14ac:dyDescent="0.25">
      <c r="A660" s="91">
        <f>'Тулуз-Пьерон'!A668</f>
        <v>0</v>
      </c>
      <c r="B660" s="174">
        <f>'Тулуз-Пьерон'!B668</f>
        <v>0</v>
      </c>
      <c r="C660" s="79">
        <f>'Тулуз-Пьерон'!C668</f>
        <v>0</v>
      </c>
      <c r="D660" s="79">
        <f>'Тулуз-Пьерон'!D668</f>
        <v>0</v>
      </c>
      <c r="E660" s="166" t="str">
        <f>'Тулуз-Пьерон'!E668</f>
        <v xml:space="preserve">0 лет 0 мес. </v>
      </c>
      <c r="F660" s="162"/>
      <c r="G660" s="82"/>
      <c r="H660" s="82"/>
      <c r="I660" s="82"/>
      <c r="J660" s="82"/>
      <c r="K660" s="82"/>
      <c r="L660" s="82"/>
      <c r="M660" s="82"/>
      <c r="N660" s="82"/>
      <c r="O660" s="82"/>
      <c r="P660" s="82"/>
      <c r="Q660" s="98"/>
      <c r="R660" s="169"/>
      <c r="S660" s="83"/>
      <c r="T660" s="83"/>
      <c r="U660" s="83"/>
      <c r="V660" s="83"/>
      <c r="W660" s="83"/>
      <c r="X660" s="83"/>
      <c r="Y660" s="83"/>
      <c r="Z660" s="83"/>
      <c r="AA660" s="83"/>
      <c r="AB660" s="83"/>
      <c r="AC660" s="94"/>
      <c r="AD660" s="102">
        <f t="shared" si="20"/>
        <v>0</v>
      </c>
      <c r="AE660" s="105">
        <f t="shared" si="21"/>
        <v>0</v>
      </c>
    </row>
    <row r="661" spans="1:31" x14ac:dyDescent="0.25">
      <c r="A661" s="91">
        <f>'Тулуз-Пьерон'!A669</f>
        <v>0</v>
      </c>
      <c r="B661" s="174">
        <f>'Тулуз-Пьерон'!B669</f>
        <v>0</v>
      </c>
      <c r="C661" s="79">
        <f>'Тулуз-Пьерон'!C669</f>
        <v>0</v>
      </c>
      <c r="D661" s="79">
        <f>'Тулуз-Пьерон'!D669</f>
        <v>0</v>
      </c>
      <c r="E661" s="166" t="str">
        <f>'Тулуз-Пьерон'!E669</f>
        <v xml:space="preserve">0 лет 0 мес. </v>
      </c>
      <c r="F661" s="16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98"/>
      <c r="R661" s="169"/>
      <c r="S661" s="83"/>
      <c r="T661" s="83"/>
      <c r="U661" s="83"/>
      <c r="V661" s="83"/>
      <c r="W661" s="83"/>
      <c r="X661" s="83"/>
      <c r="Y661" s="83"/>
      <c r="Z661" s="83"/>
      <c r="AA661" s="83"/>
      <c r="AB661" s="83"/>
      <c r="AC661" s="94"/>
      <c r="AD661" s="102">
        <f t="shared" si="20"/>
        <v>0</v>
      </c>
      <c r="AE661" s="105">
        <f t="shared" si="21"/>
        <v>0</v>
      </c>
    </row>
    <row r="662" spans="1:31" x14ac:dyDescent="0.25">
      <c r="A662" s="91">
        <f>'Тулуз-Пьерон'!A670</f>
        <v>0</v>
      </c>
      <c r="B662" s="174">
        <f>'Тулуз-Пьерон'!B670</f>
        <v>0</v>
      </c>
      <c r="C662" s="79">
        <f>'Тулуз-Пьерон'!C670</f>
        <v>0</v>
      </c>
      <c r="D662" s="79">
        <f>'Тулуз-Пьерон'!D670</f>
        <v>0</v>
      </c>
      <c r="E662" s="166" t="str">
        <f>'Тулуз-Пьерон'!E670</f>
        <v xml:space="preserve">0 лет 0 мес. </v>
      </c>
      <c r="F662" s="162"/>
      <c r="G662" s="82"/>
      <c r="H662" s="82"/>
      <c r="I662" s="82"/>
      <c r="J662" s="82"/>
      <c r="K662" s="82"/>
      <c r="L662" s="82"/>
      <c r="M662" s="82"/>
      <c r="N662" s="82"/>
      <c r="O662" s="82"/>
      <c r="P662" s="82"/>
      <c r="Q662" s="98"/>
      <c r="R662" s="169"/>
      <c r="S662" s="83"/>
      <c r="T662" s="83"/>
      <c r="U662" s="83"/>
      <c r="V662" s="83"/>
      <c r="W662" s="83"/>
      <c r="X662" s="83"/>
      <c r="Y662" s="83"/>
      <c r="Z662" s="83"/>
      <c r="AA662" s="83"/>
      <c r="AB662" s="83"/>
      <c r="AC662" s="94"/>
      <c r="AD662" s="102">
        <f t="shared" si="20"/>
        <v>0</v>
      </c>
      <c r="AE662" s="105">
        <f t="shared" si="21"/>
        <v>0</v>
      </c>
    </row>
    <row r="663" spans="1:31" x14ac:dyDescent="0.25">
      <c r="A663" s="91">
        <f>'Тулуз-Пьерон'!A671</f>
        <v>0</v>
      </c>
      <c r="B663" s="174">
        <f>'Тулуз-Пьерон'!B671</f>
        <v>0</v>
      </c>
      <c r="C663" s="79">
        <f>'Тулуз-Пьерон'!C671</f>
        <v>0</v>
      </c>
      <c r="D663" s="79">
        <f>'Тулуз-Пьерон'!D671</f>
        <v>0</v>
      </c>
      <c r="E663" s="166" t="str">
        <f>'Тулуз-Пьерон'!E671</f>
        <v xml:space="preserve">0 лет 0 мес. </v>
      </c>
      <c r="F663" s="162"/>
      <c r="G663" s="82"/>
      <c r="H663" s="82"/>
      <c r="I663" s="82"/>
      <c r="J663" s="82"/>
      <c r="K663" s="82"/>
      <c r="L663" s="82"/>
      <c r="M663" s="82"/>
      <c r="N663" s="82"/>
      <c r="O663" s="82"/>
      <c r="P663" s="82"/>
      <c r="Q663" s="98"/>
      <c r="R663" s="169"/>
      <c r="S663" s="83"/>
      <c r="T663" s="83"/>
      <c r="U663" s="83"/>
      <c r="V663" s="83"/>
      <c r="W663" s="83"/>
      <c r="X663" s="83"/>
      <c r="Y663" s="83"/>
      <c r="Z663" s="83"/>
      <c r="AA663" s="83"/>
      <c r="AB663" s="83"/>
      <c r="AC663" s="94"/>
      <c r="AD663" s="102">
        <f t="shared" si="20"/>
        <v>0</v>
      </c>
      <c r="AE663" s="105">
        <f t="shared" si="21"/>
        <v>0</v>
      </c>
    </row>
    <row r="664" spans="1:31" x14ac:dyDescent="0.25">
      <c r="A664" s="91">
        <f>'Тулуз-Пьерон'!A672</f>
        <v>0</v>
      </c>
      <c r="B664" s="174">
        <f>'Тулуз-Пьерон'!B672</f>
        <v>0</v>
      </c>
      <c r="C664" s="79">
        <f>'Тулуз-Пьерон'!C672</f>
        <v>0</v>
      </c>
      <c r="D664" s="79">
        <f>'Тулуз-Пьерон'!D672</f>
        <v>0</v>
      </c>
      <c r="E664" s="166" t="str">
        <f>'Тулуз-Пьерон'!E672</f>
        <v xml:space="preserve">0 лет 0 мес. </v>
      </c>
      <c r="F664" s="16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98"/>
      <c r="R664" s="169"/>
      <c r="S664" s="83"/>
      <c r="T664" s="83"/>
      <c r="U664" s="83"/>
      <c r="V664" s="83"/>
      <c r="W664" s="83"/>
      <c r="X664" s="83"/>
      <c r="Y664" s="83"/>
      <c r="Z664" s="83"/>
      <c r="AA664" s="83"/>
      <c r="AB664" s="83"/>
      <c r="AC664" s="94"/>
      <c r="AD664" s="102">
        <f t="shared" si="20"/>
        <v>0</v>
      </c>
      <c r="AE664" s="105">
        <f t="shared" si="21"/>
        <v>0</v>
      </c>
    </row>
    <row r="665" spans="1:31" x14ac:dyDescent="0.25">
      <c r="A665" s="91">
        <f>'Тулуз-Пьерон'!A673</f>
        <v>0</v>
      </c>
      <c r="B665" s="174">
        <f>'Тулуз-Пьерон'!B673</f>
        <v>0</v>
      </c>
      <c r="C665" s="79">
        <f>'Тулуз-Пьерон'!C673</f>
        <v>0</v>
      </c>
      <c r="D665" s="79">
        <f>'Тулуз-Пьерон'!D673</f>
        <v>0</v>
      </c>
      <c r="E665" s="166" t="str">
        <f>'Тулуз-Пьерон'!E673</f>
        <v xml:space="preserve">0 лет 0 мес. </v>
      </c>
      <c r="F665" s="162"/>
      <c r="G665" s="82"/>
      <c r="H665" s="82"/>
      <c r="I665" s="82"/>
      <c r="J665" s="82"/>
      <c r="K665" s="82"/>
      <c r="L665" s="82"/>
      <c r="M665" s="82"/>
      <c r="N665" s="82"/>
      <c r="O665" s="82"/>
      <c r="P665" s="82"/>
      <c r="Q665" s="98"/>
      <c r="R665" s="169"/>
      <c r="S665" s="83"/>
      <c r="T665" s="83"/>
      <c r="U665" s="83"/>
      <c r="V665" s="83"/>
      <c r="W665" s="83"/>
      <c r="X665" s="83"/>
      <c r="Y665" s="83"/>
      <c r="Z665" s="83"/>
      <c r="AA665" s="83"/>
      <c r="AB665" s="83"/>
      <c r="AC665" s="94"/>
      <c r="AD665" s="102">
        <f t="shared" si="20"/>
        <v>0</v>
      </c>
      <c r="AE665" s="105">
        <f t="shared" si="21"/>
        <v>0</v>
      </c>
    </row>
    <row r="666" spans="1:31" x14ac:dyDescent="0.25">
      <c r="A666" s="91">
        <f>'Тулуз-Пьерон'!A674</f>
        <v>0</v>
      </c>
      <c r="B666" s="174">
        <f>'Тулуз-Пьерон'!B674</f>
        <v>0</v>
      </c>
      <c r="C666" s="79">
        <f>'Тулуз-Пьерон'!C674</f>
        <v>0</v>
      </c>
      <c r="D666" s="79">
        <f>'Тулуз-Пьерон'!D674</f>
        <v>0</v>
      </c>
      <c r="E666" s="166" t="str">
        <f>'Тулуз-Пьерон'!E674</f>
        <v xml:space="preserve">0 лет 0 мес. </v>
      </c>
      <c r="F666" s="162"/>
      <c r="G666" s="82"/>
      <c r="H666" s="82"/>
      <c r="I666" s="82"/>
      <c r="J666" s="82"/>
      <c r="K666" s="82"/>
      <c r="L666" s="82"/>
      <c r="M666" s="82"/>
      <c r="N666" s="82"/>
      <c r="O666" s="82"/>
      <c r="P666" s="82"/>
      <c r="Q666" s="98"/>
      <c r="R666" s="169"/>
      <c r="S666" s="83"/>
      <c r="T666" s="83"/>
      <c r="U666" s="83"/>
      <c r="V666" s="83"/>
      <c r="W666" s="83"/>
      <c r="X666" s="83"/>
      <c r="Y666" s="83"/>
      <c r="Z666" s="83"/>
      <c r="AA666" s="83"/>
      <c r="AB666" s="83"/>
      <c r="AC666" s="94"/>
      <c r="AD666" s="102">
        <f t="shared" si="20"/>
        <v>0</v>
      </c>
      <c r="AE666" s="105">
        <f t="shared" si="21"/>
        <v>0</v>
      </c>
    </row>
    <row r="667" spans="1:31" x14ac:dyDescent="0.25">
      <c r="A667" s="91">
        <f>'Тулуз-Пьерон'!A675</f>
        <v>0</v>
      </c>
      <c r="B667" s="174">
        <f>'Тулуз-Пьерон'!B675</f>
        <v>0</v>
      </c>
      <c r="C667" s="79">
        <f>'Тулуз-Пьерон'!C675</f>
        <v>0</v>
      </c>
      <c r="D667" s="79">
        <f>'Тулуз-Пьерон'!D675</f>
        <v>0</v>
      </c>
      <c r="E667" s="166" t="str">
        <f>'Тулуз-Пьерон'!E675</f>
        <v xml:space="preserve">0 лет 0 мес. </v>
      </c>
      <c r="F667" s="162"/>
      <c r="G667" s="82"/>
      <c r="H667" s="82"/>
      <c r="I667" s="82"/>
      <c r="J667" s="82"/>
      <c r="K667" s="82"/>
      <c r="L667" s="82"/>
      <c r="M667" s="82"/>
      <c r="N667" s="82"/>
      <c r="O667" s="82"/>
      <c r="P667" s="82"/>
      <c r="Q667" s="98"/>
      <c r="R667" s="169"/>
      <c r="S667" s="83"/>
      <c r="T667" s="83"/>
      <c r="U667" s="83"/>
      <c r="V667" s="83"/>
      <c r="W667" s="83"/>
      <c r="X667" s="83"/>
      <c r="Y667" s="83"/>
      <c r="Z667" s="83"/>
      <c r="AA667" s="83"/>
      <c r="AB667" s="83"/>
      <c r="AC667" s="94"/>
      <c r="AD667" s="102">
        <f t="shared" si="20"/>
        <v>0</v>
      </c>
      <c r="AE667" s="105">
        <f t="shared" si="21"/>
        <v>0</v>
      </c>
    </row>
    <row r="668" spans="1:31" x14ac:dyDescent="0.25">
      <c r="A668" s="91">
        <f>'Тулуз-Пьерон'!A676</f>
        <v>0</v>
      </c>
      <c r="B668" s="174">
        <f>'Тулуз-Пьерон'!B676</f>
        <v>0</v>
      </c>
      <c r="C668" s="79">
        <f>'Тулуз-Пьерон'!C676</f>
        <v>0</v>
      </c>
      <c r="D668" s="79">
        <f>'Тулуз-Пьерон'!D676</f>
        <v>0</v>
      </c>
      <c r="E668" s="166" t="str">
        <f>'Тулуз-Пьерон'!E676</f>
        <v xml:space="preserve">0 лет 0 мес. </v>
      </c>
      <c r="F668" s="162"/>
      <c r="G668" s="82"/>
      <c r="H668" s="82"/>
      <c r="I668" s="82"/>
      <c r="J668" s="82"/>
      <c r="K668" s="82"/>
      <c r="L668" s="82"/>
      <c r="M668" s="82"/>
      <c r="N668" s="82"/>
      <c r="O668" s="82"/>
      <c r="P668" s="82"/>
      <c r="Q668" s="98"/>
      <c r="R668" s="169"/>
      <c r="S668" s="83"/>
      <c r="T668" s="83"/>
      <c r="U668" s="83"/>
      <c r="V668" s="83"/>
      <c r="W668" s="83"/>
      <c r="X668" s="83"/>
      <c r="Y668" s="83"/>
      <c r="Z668" s="83"/>
      <c r="AA668" s="83"/>
      <c r="AB668" s="83"/>
      <c r="AC668" s="94"/>
      <c r="AD668" s="102">
        <f t="shared" si="20"/>
        <v>0</v>
      </c>
      <c r="AE668" s="105">
        <f t="shared" si="21"/>
        <v>0</v>
      </c>
    </row>
    <row r="669" spans="1:31" x14ac:dyDescent="0.25">
      <c r="A669" s="91">
        <f>'Тулуз-Пьерон'!A677</f>
        <v>0</v>
      </c>
      <c r="B669" s="174">
        <f>'Тулуз-Пьерон'!B677</f>
        <v>0</v>
      </c>
      <c r="C669" s="79">
        <f>'Тулуз-Пьерон'!C677</f>
        <v>0</v>
      </c>
      <c r="D669" s="79">
        <f>'Тулуз-Пьерон'!D677</f>
        <v>0</v>
      </c>
      <c r="E669" s="166" t="str">
        <f>'Тулуз-Пьерон'!E677</f>
        <v xml:space="preserve">0 лет 0 мес. </v>
      </c>
      <c r="F669" s="16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98"/>
      <c r="R669" s="169"/>
      <c r="S669" s="83"/>
      <c r="T669" s="83"/>
      <c r="U669" s="83"/>
      <c r="V669" s="83"/>
      <c r="W669" s="83"/>
      <c r="X669" s="83"/>
      <c r="Y669" s="83"/>
      <c r="Z669" s="83"/>
      <c r="AA669" s="83"/>
      <c r="AB669" s="83"/>
      <c r="AC669" s="94"/>
      <c r="AD669" s="102">
        <f t="shared" si="20"/>
        <v>0</v>
      </c>
      <c r="AE669" s="105">
        <f t="shared" si="21"/>
        <v>0</v>
      </c>
    </row>
    <row r="670" spans="1:31" x14ac:dyDescent="0.25">
      <c r="A670" s="91">
        <f>'Тулуз-Пьерон'!A678</f>
        <v>0</v>
      </c>
      <c r="B670" s="174">
        <f>'Тулуз-Пьерон'!B678</f>
        <v>0</v>
      </c>
      <c r="C670" s="79">
        <f>'Тулуз-Пьерон'!C678</f>
        <v>0</v>
      </c>
      <c r="D670" s="79">
        <f>'Тулуз-Пьерон'!D678</f>
        <v>0</v>
      </c>
      <c r="E670" s="166" t="str">
        <f>'Тулуз-Пьерон'!E678</f>
        <v xml:space="preserve">0 лет 0 мес. </v>
      </c>
      <c r="F670" s="162"/>
      <c r="G670" s="82"/>
      <c r="H670" s="82"/>
      <c r="I670" s="82"/>
      <c r="J670" s="82"/>
      <c r="K670" s="82"/>
      <c r="L670" s="82"/>
      <c r="M670" s="82"/>
      <c r="N670" s="82"/>
      <c r="O670" s="82"/>
      <c r="P670" s="82"/>
      <c r="Q670" s="98"/>
      <c r="R670" s="169"/>
      <c r="S670" s="83"/>
      <c r="T670" s="83"/>
      <c r="U670" s="83"/>
      <c r="V670" s="83"/>
      <c r="W670" s="83"/>
      <c r="X670" s="83"/>
      <c r="Y670" s="83"/>
      <c r="Z670" s="83"/>
      <c r="AA670" s="83"/>
      <c r="AB670" s="83"/>
      <c r="AC670" s="94"/>
      <c r="AD670" s="102">
        <f t="shared" si="20"/>
        <v>0</v>
      </c>
      <c r="AE670" s="105">
        <f t="shared" si="21"/>
        <v>0</v>
      </c>
    </row>
    <row r="671" spans="1:31" x14ac:dyDescent="0.25">
      <c r="A671" s="91">
        <f>'Тулуз-Пьерон'!A679</f>
        <v>0</v>
      </c>
      <c r="B671" s="174">
        <f>'Тулуз-Пьерон'!B679</f>
        <v>0</v>
      </c>
      <c r="C671" s="79">
        <f>'Тулуз-Пьерон'!C679</f>
        <v>0</v>
      </c>
      <c r="D671" s="79">
        <f>'Тулуз-Пьерон'!D679</f>
        <v>0</v>
      </c>
      <c r="E671" s="166" t="str">
        <f>'Тулуз-Пьерон'!E679</f>
        <v xml:space="preserve">0 лет 0 мес. </v>
      </c>
      <c r="F671" s="16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98"/>
      <c r="R671" s="169"/>
      <c r="S671" s="83"/>
      <c r="T671" s="83"/>
      <c r="U671" s="83"/>
      <c r="V671" s="83"/>
      <c r="W671" s="83"/>
      <c r="X671" s="83"/>
      <c r="Y671" s="83"/>
      <c r="Z671" s="83"/>
      <c r="AA671" s="83"/>
      <c r="AB671" s="83"/>
      <c r="AC671" s="94"/>
      <c r="AD671" s="102">
        <f t="shared" si="20"/>
        <v>0</v>
      </c>
      <c r="AE671" s="105">
        <f t="shared" si="21"/>
        <v>0</v>
      </c>
    </row>
    <row r="672" spans="1:31" x14ac:dyDescent="0.25">
      <c r="A672" s="91">
        <f>'Тулуз-Пьерон'!A680</f>
        <v>0</v>
      </c>
      <c r="B672" s="174">
        <f>'Тулуз-Пьерон'!B680</f>
        <v>0</v>
      </c>
      <c r="C672" s="79">
        <f>'Тулуз-Пьерон'!C680</f>
        <v>0</v>
      </c>
      <c r="D672" s="79">
        <f>'Тулуз-Пьерон'!D680</f>
        <v>0</v>
      </c>
      <c r="E672" s="166" t="str">
        <f>'Тулуз-Пьерон'!E680</f>
        <v xml:space="preserve">0 лет 0 мес. </v>
      </c>
      <c r="F672" s="162"/>
      <c r="G672" s="82"/>
      <c r="H672" s="82"/>
      <c r="I672" s="82"/>
      <c r="J672" s="82"/>
      <c r="K672" s="82"/>
      <c r="L672" s="82"/>
      <c r="M672" s="82"/>
      <c r="N672" s="82"/>
      <c r="O672" s="82"/>
      <c r="P672" s="82"/>
      <c r="Q672" s="98"/>
      <c r="R672" s="169"/>
      <c r="S672" s="83"/>
      <c r="T672" s="83"/>
      <c r="U672" s="83"/>
      <c r="V672" s="83"/>
      <c r="W672" s="83"/>
      <c r="X672" s="83"/>
      <c r="Y672" s="83"/>
      <c r="Z672" s="83"/>
      <c r="AA672" s="83"/>
      <c r="AB672" s="83"/>
      <c r="AC672" s="94"/>
      <c r="AD672" s="102">
        <f t="shared" si="20"/>
        <v>0</v>
      </c>
      <c r="AE672" s="105">
        <f t="shared" si="21"/>
        <v>0</v>
      </c>
    </row>
    <row r="673" spans="1:31" x14ac:dyDescent="0.25">
      <c r="A673" s="91">
        <f>'Тулуз-Пьерон'!A681</f>
        <v>0</v>
      </c>
      <c r="B673" s="174">
        <f>'Тулуз-Пьерон'!B681</f>
        <v>0</v>
      </c>
      <c r="C673" s="79">
        <f>'Тулуз-Пьерон'!C681</f>
        <v>0</v>
      </c>
      <c r="D673" s="79">
        <f>'Тулуз-Пьерон'!D681</f>
        <v>0</v>
      </c>
      <c r="E673" s="166" t="str">
        <f>'Тулуз-Пьерон'!E681</f>
        <v xml:space="preserve">0 лет 0 мес. </v>
      </c>
      <c r="F673" s="162"/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98"/>
      <c r="R673" s="169"/>
      <c r="S673" s="83"/>
      <c r="T673" s="83"/>
      <c r="U673" s="83"/>
      <c r="V673" s="83"/>
      <c r="W673" s="83"/>
      <c r="X673" s="83"/>
      <c r="Y673" s="83"/>
      <c r="Z673" s="83"/>
      <c r="AA673" s="83"/>
      <c r="AB673" s="83"/>
      <c r="AC673" s="94"/>
      <c r="AD673" s="102">
        <f t="shared" si="20"/>
        <v>0</v>
      </c>
      <c r="AE673" s="105">
        <f t="shared" si="21"/>
        <v>0</v>
      </c>
    </row>
    <row r="674" spans="1:31" x14ac:dyDescent="0.25">
      <c r="A674" s="91">
        <f>'Тулуз-Пьерон'!A682</f>
        <v>0</v>
      </c>
      <c r="B674" s="174">
        <f>'Тулуз-Пьерон'!B682</f>
        <v>0</v>
      </c>
      <c r="C674" s="79">
        <f>'Тулуз-Пьерон'!C682</f>
        <v>0</v>
      </c>
      <c r="D674" s="79">
        <f>'Тулуз-Пьерон'!D682</f>
        <v>0</v>
      </c>
      <c r="E674" s="166" t="str">
        <f>'Тулуз-Пьерон'!E682</f>
        <v xml:space="preserve">0 лет 0 мес. </v>
      </c>
      <c r="F674" s="162"/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98"/>
      <c r="R674" s="169"/>
      <c r="S674" s="83"/>
      <c r="T674" s="83"/>
      <c r="U674" s="83"/>
      <c r="V674" s="83"/>
      <c r="W674" s="83"/>
      <c r="X674" s="83"/>
      <c r="Y674" s="83"/>
      <c r="Z674" s="83"/>
      <c r="AA674" s="83"/>
      <c r="AB674" s="83"/>
      <c r="AC674" s="94"/>
      <c r="AD674" s="102">
        <f t="shared" si="20"/>
        <v>0</v>
      </c>
      <c r="AE674" s="105">
        <f t="shared" si="21"/>
        <v>0</v>
      </c>
    </row>
    <row r="675" spans="1:31" x14ac:dyDescent="0.25">
      <c r="A675" s="91">
        <f>'Тулуз-Пьерон'!A683</f>
        <v>0</v>
      </c>
      <c r="B675" s="174">
        <f>'Тулуз-Пьерон'!B683</f>
        <v>0</v>
      </c>
      <c r="C675" s="79">
        <f>'Тулуз-Пьерон'!C683</f>
        <v>0</v>
      </c>
      <c r="D675" s="79">
        <f>'Тулуз-Пьерон'!D683</f>
        <v>0</v>
      </c>
      <c r="E675" s="166" t="str">
        <f>'Тулуз-Пьерон'!E683</f>
        <v xml:space="preserve">0 лет 0 мес. </v>
      </c>
      <c r="F675" s="162"/>
      <c r="G675" s="82"/>
      <c r="H675" s="82"/>
      <c r="I675" s="82"/>
      <c r="J675" s="82"/>
      <c r="K675" s="82"/>
      <c r="L675" s="82"/>
      <c r="M675" s="82"/>
      <c r="N675" s="82"/>
      <c r="O675" s="82"/>
      <c r="P675" s="82"/>
      <c r="Q675" s="98"/>
      <c r="R675" s="169"/>
      <c r="S675" s="83"/>
      <c r="T675" s="83"/>
      <c r="U675" s="83"/>
      <c r="V675" s="83"/>
      <c r="W675" s="83"/>
      <c r="X675" s="83"/>
      <c r="Y675" s="83"/>
      <c r="Z675" s="83"/>
      <c r="AA675" s="83"/>
      <c r="AB675" s="83"/>
      <c r="AC675" s="94"/>
      <c r="AD675" s="102">
        <f t="shared" si="20"/>
        <v>0</v>
      </c>
      <c r="AE675" s="105">
        <f t="shared" si="21"/>
        <v>0</v>
      </c>
    </row>
    <row r="676" spans="1:31" x14ac:dyDescent="0.25">
      <c r="A676" s="91">
        <f>'Тулуз-Пьерон'!A684</f>
        <v>0</v>
      </c>
      <c r="B676" s="174">
        <f>'Тулуз-Пьерон'!B684</f>
        <v>0</v>
      </c>
      <c r="C676" s="79">
        <f>'Тулуз-Пьерон'!C684</f>
        <v>0</v>
      </c>
      <c r="D676" s="79">
        <f>'Тулуз-Пьерон'!D684</f>
        <v>0</v>
      </c>
      <c r="E676" s="166" t="str">
        <f>'Тулуз-Пьерон'!E684</f>
        <v xml:space="preserve">0 лет 0 мес. </v>
      </c>
      <c r="F676" s="162"/>
      <c r="G676" s="82"/>
      <c r="H676" s="82"/>
      <c r="I676" s="82"/>
      <c r="J676" s="82"/>
      <c r="K676" s="82"/>
      <c r="L676" s="82"/>
      <c r="M676" s="82"/>
      <c r="N676" s="82"/>
      <c r="O676" s="82"/>
      <c r="P676" s="82"/>
      <c r="Q676" s="98"/>
      <c r="R676" s="169"/>
      <c r="S676" s="83"/>
      <c r="T676" s="83"/>
      <c r="U676" s="83"/>
      <c r="V676" s="83"/>
      <c r="W676" s="83"/>
      <c r="X676" s="83"/>
      <c r="Y676" s="83"/>
      <c r="Z676" s="83"/>
      <c r="AA676" s="83"/>
      <c r="AB676" s="83"/>
      <c r="AC676" s="94"/>
      <c r="AD676" s="102">
        <f t="shared" si="20"/>
        <v>0</v>
      </c>
      <c r="AE676" s="105">
        <f t="shared" si="21"/>
        <v>0</v>
      </c>
    </row>
    <row r="677" spans="1:31" x14ac:dyDescent="0.25">
      <c r="A677" s="91">
        <f>'Тулуз-Пьерон'!A685</f>
        <v>0</v>
      </c>
      <c r="B677" s="174">
        <f>'Тулуз-Пьерон'!B685</f>
        <v>0</v>
      </c>
      <c r="C677" s="79">
        <f>'Тулуз-Пьерон'!C685</f>
        <v>0</v>
      </c>
      <c r="D677" s="79">
        <f>'Тулуз-Пьерон'!D685</f>
        <v>0</v>
      </c>
      <c r="E677" s="166" t="str">
        <f>'Тулуз-Пьерон'!E685</f>
        <v xml:space="preserve">0 лет 0 мес. </v>
      </c>
      <c r="F677" s="162"/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Q677" s="98"/>
      <c r="R677" s="169"/>
      <c r="S677" s="83"/>
      <c r="T677" s="83"/>
      <c r="U677" s="83"/>
      <c r="V677" s="83"/>
      <c r="W677" s="83"/>
      <c r="X677" s="83"/>
      <c r="Y677" s="83"/>
      <c r="Z677" s="83"/>
      <c r="AA677" s="83"/>
      <c r="AB677" s="83"/>
      <c r="AC677" s="94"/>
      <c r="AD677" s="102">
        <f t="shared" si="20"/>
        <v>0</v>
      </c>
      <c r="AE677" s="105">
        <f t="shared" si="21"/>
        <v>0</v>
      </c>
    </row>
    <row r="678" spans="1:31" x14ac:dyDescent="0.25">
      <c r="A678" s="91">
        <f>'Тулуз-Пьерон'!A686</f>
        <v>0</v>
      </c>
      <c r="B678" s="174">
        <f>'Тулуз-Пьерон'!B686</f>
        <v>0</v>
      </c>
      <c r="C678" s="79">
        <f>'Тулуз-Пьерон'!C686</f>
        <v>0</v>
      </c>
      <c r="D678" s="79">
        <f>'Тулуз-Пьерон'!D686</f>
        <v>0</v>
      </c>
      <c r="E678" s="166" t="str">
        <f>'Тулуз-Пьерон'!E686</f>
        <v xml:space="preserve">0 лет 0 мес. </v>
      </c>
      <c r="F678" s="16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98"/>
      <c r="R678" s="169"/>
      <c r="S678" s="83"/>
      <c r="T678" s="83"/>
      <c r="U678" s="83"/>
      <c r="V678" s="83"/>
      <c r="W678" s="83"/>
      <c r="X678" s="83"/>
      <c r="Y678" s="83"/>
      <c r="Z678" s="83"/>
      <c r="AA678" s="83"/>
      <c r="AB678" s="83"/>
      <c r="AC678" s="94"/>
      <c r="AD678" s="102">
        <f t="shared" si="20"/>
        <v>0</v>
      </c>
      <c r="AE678" s="105">
        <f t="shared" si="21"/>
        <v>0</v>
      </c>
    </row>
    <row r="679" spans="1:31" x14ac:dyDescent="0.25">
      <c r="A679" s="91">
        <f>'Тулуз-Пьерон'!A687</f>
        <v>0</v>
      </c>
      <c r="B679" s="174">
        <f>'Тулуз-Пьерон'!B687</f>
        <v>0</v>
      </c>
      <c r="C679" s="79">
        <f>'Тулуз-Пьерон'!C687</f>
        <v>0</v>
      </c>
      <c r="D679" s="79">
        <f>'Тулуз-Пьерон'!D687</f>
        <v>0</v>
      </c>
      <c r="E679" s="166" t="str">
        <f>'Тулуз-Пьерон'!E687</f>
        <v xml:space="preserve">0 лет 0 мес. </v>
      </c>
      <c r="F679" s="16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98"/>
      <c r="R679" s="169"/>
      <c r="S679" s="83"/>
      <c r="T679" s="83"/>
      <c r="U679" s="83"/>
      <c r="V679" s="83"/>
      <c r="W679" s="83"/>
      <c r="X679" s="83"/>
      <c r="Y679" s="83"/>
      <c r="Z679" s="83"/>
      <c r="AA679" s="83"/>
      <c r="AB679" s="83"/>
      <c r="AC679" s="94"/>
      <c r="AD679" s="102">
        <f t="shared" si="20"/>
        <v>0</v>
      </c>
      <c r="AE679" s="105">
        <f t="shared" si="21"/>
        <v>0</v>
      </c>
    </row>
    <row r="680" spans="1:31" x14ac:dyDescent="0.25">
      <c r="A680" s="91">
        <f>'Тулуз-Пьерон'!A688</f>
        <v>0</v>
      </c>
      <c r="B680" s="174">
        <f>'Тулуз-Пьерон'!B688</f>
        <v>0</v>
      </c>
      <c r="C680" s="79">
        <f>'Тулуз-Пьерон'!C688</f>
        <v>0</v>
      </c>
      <c r="D680" s="79">
        <f>'Тулуз-Пьерон'!D688</f>
        <v>0</v>
      </c>
      <c r="E680" s="166" t="str">
        <f>'Тулуз-Пьерон'!E688</f>
        <v xml:space="preserve">0 лет 0 мес. </v>
      </c>
      <c r="F680" s="162"/>
      <c r="G680" s="82"/>
      <c r="H680" s="82"/>
      <c r="I680" s="82"/>
      <c r="J680" s="82"/>
      <c r="K680" s="82"/>
      <c r="L680" s="82"/>
      <c r="M680" s="82"/>
      <c r="N680" s="82"/>
      <c r="O680" s="82"/>
      <c r="P680" s="82"/>
      <c r="Q680" s="98"/>
      <c r="R680" s="169"/>
      <c r="S680" s="83"/>
      <c r="T680" s="83"/>
      <c r="U680" s="83"/>
      <c r="V680" s="83"/>
      <c r="W680" s="83"/>
      <c r="X680" s="83"/>
      <c r="Y680" s="83"/>
      <c r="Z680" s="83"/>
      <c r="AA680" s="83"/>
      <c r="AB680" s="83"/>
      <c r="AC680" s="94"/>
      <c r="AD680" s="102">
        <f t="shared" si="20"/>
        <v>0</v>
      </c>
      <c r="AE680" s="105">
        <f t="shared" si="21"/>
        <v>0</v>
      </c>
    </row>
    <row r="681" spans="1:31" x14ac:dyDescent="0.25">
      <c r="A681" s="91">
        <f>'Тулуз-Пьерон'!A689</f>
        <v>0</v>
      </c>
      <c r="B681" s="174">
        <f>'Тулуз-Пьерон'!B689</f>
        <v>0</v>
      </c>
      <c r="C681" s="79">
        <f>'Тулуз-Пьерон'!C689</f>
        <v>0</v>
      </c>
      <c r="D681" s="79">
        <f>'Тулуз-Пьерон'!D689</f>
        <v>0</v>
      </c>
      <c r="E681" s="166" t="str">
        <f>'Тулуз-Пьерон'!E689</f>
        <v xml:space="preserve">0 лет 0 мес. </v>
      </c>
      <c r="F681" s="16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98"/>
      <c r="R681" s="169"/>
      <c r="S681" s="83"/>
      <c r="T681" s="83"/>
      <c r="U681" s="83"/>
      <c r="V681" s="83"/>
      <c r="W681" s="83"/>
      <c r="X681" s="83"/>
      <c r="Y681" s="83"/>
      <c r="Z681" s="83"/>
      <c r="AA681" s="83"/>
      <c r="AB681" s="83"/>
      <c r="AC681" s="94"/>
      <c r="AD681" s="102">
        <f t="shared" si="20"/>
        <v>0</v>
      </c>
      <c r="AE681" s="105">
        <f t="shared" si="21"/>
        <v>0</v>
      </c>
    </row>
    <row r="682" spans="1:31" x14ac:dyDescent="0.25">
      <c r="A682" s="91">
        <f>'Тулуз-Пьерон'!A690</f>
        <v>0</v>
      </c>
      <c r="B682" s="174">
        <f>'Тулуз-Пьерон'!B690</f>
        <v>0</v>
      </c>
      <c r="C682" s="79">
        <f>'Тулуз-Пьерон'!C690</f>
        <v>0</v>
      </c>
      <c r="D682" s="79">
        <f>'Тулуз-Пьерон'!D690</f>
        <v>0</v>
      </c>
      <c r="E682" s="166" t="str">
        <f>'Тулуз-Пьерон'!E690</f>
        <v xml:space="preserve">0 лет 0 мес. </v>
      </c>
      <c r="F682" s="16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98"/>
      <c r="R682" s="169"/>
      <c r="S682" s="83"/>
      <c r="T682" s="83"/>
      <c r="U682" s="83"/>
      <c r="V682" s="83"/>
      <c r="W682" s="83"/>
      <c r="X682" s="83"/>
      <c r="Y682" s="83"/>
      <c r="Z682" s="83"/>
      <c r="AA682" s="83"/>
      <c r="AB682" s="83"/>
      <c r="AC682" s="94"/>
      <c r="AD682" s="102">
        <f t="shared" si="20"/>
        <v>0</v>
      </c>
      <c r="AE682" s="105">
        <f t="shared" si="21"/>
        <v>0</v>
      </c>
    </row>
    <row r="683" spans="1:31" x14ac:dyDescent="0.25">
      <c r="A683" s="91">
        <f>'Тулуз-Пьерон'!A691</f>
        <v>0</v>
      </c>
      <c r="B683" s="174">
        <f>'Тулуз-Пьерон'!B691</f>
        <v>0</v>
      </c>
      <c r="C683" s="79">
        <f>'Тулуз-Пьерон'!C691</f>
        <v>0</v>
      </c>
      <c r="D683" s="79">
        <f>'Тулуз-Пьерон'!D691</f>
        <v>0</v>
      </c>
      <c r="E683" s="166" t="str">
        <f>'Тулуз-Пьерон'!E691</f>
        <v xml:space="preserve">0 лет 0 мес. </v>
      </c>
      <c r="F683" s="162"/>
      <c r="G683" s="82"/>
      <c r="H683" s="82"/>
      <c r="I683" s="82"/>
      <c r="J683" s="82"/>
      <c r="K683" s="82"/>
      <c r="L683" s="82"/>
      <c r="M683" s="82"/>
      <c r="N683" s="82"/>
      <c r="O683" s="82"/>
      <c r="P683" s="82"/>
      <c r="Q683" s="98"/>
      <c r="R683" s="169"/>
      <c r="S683" s="83"/>
      <c r="T683" s="83"/>
      <c r="U683" s="83"/>
      <c r="V683" s="83"/>
      <c r="W683" s="83"/>
      <c r="X683" s="83"/>
      <c r="Y683" s="83"/>
      <c r="Z683" s="83"/>
      <c r="AA683" s="83"/>
      <c r="AB683" s="83"/>
      <c r="AC683" s="94"/>
      <c r="AD683" s="102">
        <f t="shared" si="20"/>
        <v>0</v>
      </c>
      <c r="AE683" s="105">
        <f t="shared" si="21"/>
        <v>0</v>
      </c>
    </row>
    <row r="684" spans="1:31" x14ac:dyDescent="0.25">
      <c r="A684" s="91">
        <f>'Тулуз-Пьерон'!A692</f>
        <v>0</v>
      </c>
      <c r="B684" s="174">
        <f>'Тулуз-Пьерон'!B692</f>
        <v>0</v>
      </c>
      <c r="C684" s="79">
        <f>'Тулуз-Пьерон'!C692</f>
        <v>0</v>
      </c>
      <c r="D684" s="79">
        <f>'Тулуз-Пьерон'!D692</f>
        <v>0</v>
      </c>
      <c r="E684" s="166" t="str">
        <f>'Тулуз-Пьерон'!E692</f>
        <v xml:space="preserve">0 лет 0 мес. </v>
      </c>
      <c r="F684" s="16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98"/>
      <c r="R684" s="169"/>
      <c r="S684" s="83"/>
      <c r="T684" s="83"/>
      <c r="U684" s="83"/>
      <c r="V684" s="83"/>
      <c r="W684" s="83"/>
      <c r="X684" s="83"/>
      <c r="Y684" s="83"/>
      <c r="Z684" s="83"/>
      <c r="AA684" s="83"/>
      <c r="AB684" s="83"/>
      <c r="AC684" s="94"/>
      <c r="AD684" s="102">
        <f t="shared" si="20"/>
        <v>0</v>
      </c>
      <c r="AE684" s="105">
        <f t="shared" si="21"/>
        <v>0</v>
      </c>
    </row>
    <row r="685" spans="1:31" x14ac:dyDescent="0.25">
      <c r="A685" s="91">
        <f>'Тулуз-Пьерон'!A693</f>
        <v>0</v>
      </c>
      <c r="B685" s="174">
        <f>'Тулуз-Пьерон'!B693</f>
        <v>0</v>
      </c>
      <c r="C685" s="79">
        <f>'Тулуз-Пьерон'!C693</f>
        <v>0</v>
      </c>
      <c r="D685" s="79">
        <f>'Тулуз-Пьерон'!D693</f>
        <v>0</v>
      </c>
      <c r="E685" s="166" t="str">
        <f>'Тулуз-Пьерон'!E693</f>
        <v xml:space="preserve">0 лет 0 мес. </v>
      </c>
      <c r="F685" s="162"/>
      <c r="G685" s="82"/>
      <c r="H685" s="82"/>
      <c r="I685" s="82"/>
      <c r="J685" s="82"/>
      <c r="K685" s="82"/>
      <c r="L685" s="82"/>
      <c r="M685" s="82"/>
      <c r="N685" s="82"/>
      <c r="O685" s="82"/>
      <c r="P685" s="82"/>
      <c r="Q685" s="98"/>
      <c r="R685" s="169"/>
      <c r="S685" s="83"/>
      <c r="T685" s="83"/>
      <c r="U685" s="83"/>
      <c r="V685" s="83"/>
      <c r="W685" s="83"/>
      <c r="X685" s="83"/>
      <c r="Y685" s="83"/>
      <c r="Z685" s="83"/>
      <c r="AA685" s="83"/>
      <c r="AB685" s="83"/>
      <c r="AC685" s="94"/>
      <c r="AD685" s="102">
        <f t="shared" si="20"/>
        <v>0</v>
      </c>
      <c r="AE685" s="105">
        <f t="shared" si="21"/>
        <v>0</v>
      </c>
    </row>
    <row r="686" spans="1:31" x14ac:dyDescent="0.25">
      <c r="A686" s="91">
        <f>'Тулуз-Пьерон'!A694</f>
        <v>0</v>
      </c>
      <c r="B686" s="174">
        <f>'Тулуз-Пьерон'!B694</f>
        <v>0</v>
      </c>
      <c r="C686" s="79">
        <f>'Тулуз-Пьерон'!C694</f>
        <v>0</v>
      </c>
      <c r="D686" s="79">
        <f>'Тулуз-Пьерон'!D694</f>
        <v>0</v>
      </c>
      <c r="E686" s="166" t="str">
        <f>'Тулуз-Пьерон'!E694</f>
        <v xml:space="preserve">0 лет 0 мес. </v>
      </c>
      <c r="F686" s="162"/>
      <c r="G686" s="82"/>
      <c r="H686" s="82"/>
      <c r="I686" s="82"/>
      <c r="J686" s="82"/>
      <c r="K686" s="82"/>
      <c r="L686" s="82"/>
      <c r="M686" s="82"/>
      <c r="N686" s="82"/>
      <c r="O686" s="82"/>
      <c r="P686" s="82"/>
      <c r="Q686" s="98"/>
      <c r="R686" s="169"/>
      <c r="S686" s="83"/>
      <c r="T686" s="83"/>
      <c r="U686" s="83"/>
      <c r="V686" s="83"/>
      <c r="W686" s="83"/>
      <c r="X686" s="83"/>
      <c r="Y686" s="83"/>
      <c r="Z686" s="83"/>
      <c r="AA686" s="83"/>
      <c r="AB686" s="83"/>
      <c r="AC686" s="94"/>
      <c r="AD686" s="102">
        <f t="shared" si="20"/>
        <v>0</v>
      </c>
      <c r="AE686" s="105">
        <f t="shared" si="21"/>
        <v>0</v>
      </c>
    </row>
    <row r="687" spans="1:31" x14ac:dyDescent="0.25">
      <c r="A687" s="91">
        <f>'Тулуз-Пьерон'!A695</f>
        <v>0</v>
      </c>
      <c r="B687" s="174">
        <f>'Тулуз-Пьерон'!B695</f>
        <v>0</v>
      </c>
      <c r="C687" s="79">
        <f>'Тулуз-Пьерон'!C695</f>
        <v>0</v>
      </c>
      <c r="D687" s="79">
        <f>'Тулуз-Пьерон'!D695</f>
        <v>0</v>
      </c>
      <c r="E687" s="166" t="str">
        <f>'Тулуз-Пьерон'!E695</f>
        <v xml:space="preserve">0 лет 0 мес. </v>
      </c>
      <c r="F687" s="162"/>
      <c r="G687" s="82"/>
      <c r="H687" s="82"/>
      <c r="I687" s="82"/>
      <c r="J687" s="82"/>
      <c r="K687" s="82"/>
      <c r="L687" s="82"/>
      <c r="M687" s="82"/>
      <c r="N687" s="82"/>
      <c r="O687" s="82"/>
      <c r="P687" s="82"/>
      <c r="Q687" s="98"/>
      <c r="R687" s="169"/>
      <c r="S687" s="83"/>
      <c r="T687" s="83"/>
      <c r="U687" s="83"/>
      <c r="V687" s="83"/>
      <c r="W687" s="83"/>
      <c r="X687" s="83"/>
      <c r="Y687" s="83"/>
      <c r="Z687" s="83"/>
      <c r="AA687" s="83"/>
      <c r="AB687" s="83"/>
      <c r="AC687" s="94"/>
      <c r="AD687" s="102">
        <f t="shared" si="20"/>
        <v>0</v>
      </c>
      <c r="AE687" s="105">
        <f t="shared" si="21"/>
        <v>0</v>
      </c>
    </row>
    <row r="688" spans="1:31" x14ac:dyDescent="0.25">
      <c r="A688" s="91">
        <f>'Тулуз-Пьерон'!A696</f>
        <v>0</v>
      </c>
      <c r="B688" s="174">
        <f>'Тулуз-Пьерон'!B696</f>
        <v>0</v>
      </c>
      <c r="C688" s="79">
        <f>'Тулуз-Пьерон'!C696</f>
        <v>0</v>
      </c>
      <c r="D688" s="79">
        <f>'Тулуз-Пьерон'!D696</f>
        <v>0</v>
      </c>
      <c r="E688" s="166" t="str">
        <f>'Тулуз-Пьерон'!E696</f>
        <v xml:space="preserve">0 лет 0 мес. </v>
      </c>
      <c r="F688" s="162"/>
      <c r="G688" s="82"/>
      <c r="H688" s="82"/>
      <c r="I688" s="82"/>
      <c r="J688" s="82"/>
      <c r="K688" s="82"/>
      <c r="L688" s="82"/>
      <c r="M688" s="82"/>
      <c r="N688" s="82"/>
      <c r="O688" s="82"/>
      <c r="P688" s="82"/>
      <c r="Q688" s="98"/>
      <c r="R688" s="169"/>
      <c r="S688" s="83"/>
      <c r="T688" s="83"/>
      <c r="U688" s="83"/>
      <c r="V688" s="83"/>
      <c r="W688" s="83"/>
      <c r="X688" s="83"/>
      <c r="Y688" s="83"/>
      <c r="Z688" s="83"/>
      <c r="AA688" s="83"/>
      <c r="AB688" s="83"/>
      <c r="AC688" s="94"/>
      <c r="AD688" s="102">
        <f t="shared" si="20"/>
        <v>0</v>
      </c>
      <c r="AE688" s="105">
        <f t="shared" si="21"/>
        <v>0</v>
      </c>
    </row>
    <row r="689" spans="1:31" x14ac:dyDescent="0.25">
      <c r="A689" s="91">
        <f>'Тулуз-Пьерон'!A697</f>
        <v>0</v>
      </c>
      <c r="B689" s="174">
        <f>'Тулуз-Пьерон'!B697</f>
        <v>0</v>
      </c>
      <c r="C689" s="79">
        <f>'Тулуз-Пьерон'!C697</f>
        <v>0</v>
      </c>
      <c r="D689" s="79">
        <f>'Тулуз-Пьерон'!D697</f>
        <v>0</v>
      </c>
      <c r="E689" s="166" t="str">
        <f>'Тулуз-Пьерон'!E697</f>
        <v xml:space="preserve">0 лет 0 мес. </v>
      </c>
      <c r="F689" s="162"/>
      <c r="G689" s="82"/>
      <c r="H689" s="82"/>
      <c r="I689" s="82"/>
      <c r="J689" s="82"/>
      <c r="K689" s="82"/>
      <c r="L689" s="82"/>
      <c r="M689" s="82"/>
      <c r="N689" s="82"/>
      <c r="O689" s="82"/>
      <c r="P689" s="82"/>
      <c r="Q689" s="98"/>
      <c r="R689" s="169"/>
      <c r="S689" s="83"/>
      <c r="T689" s="83"/>
      <c r="U689" s="83"/>
      <c r="V689" s="83"/>
      <c r="W689" s="83"/>
      <c r="X689" s="83"/>
      <c r="Y689" s="83"/>
      <c r="Z689" s="83"/>
      <c r="AA689" s="83"/>
      <c r="AB689" s="83"/>
      <c r="AC689" s="94"/>
      <c r="AD689" s="102">
        <f t="shared" si="20"/>
        <v>0</v>
      </c>
      <c r="AE689" s="105">
        <f t="shared" si="21"/>
        <v>0</v>
      </c>
    </row>
    <row r="690" spans="1:31" x14ac:dyDescent="0.25">
      <c r="A690" s="91">
        <f>'Тулуз-Пьерон'!A698</f>
        <v>0</v>
      </c>
      <c r="B690" s="174">
        <f>'Тулуз-Пьерон'!B698</f>
        <v>0</v>
      </c>
      <c r="C690" s="79">
        <f>'Тулуз-Пьерон'!C698</f>
        <v>0</v>
      </c>
      <c r="D690" s="79">
        <f>'Тулуз-Пьерон'!D698</f>
        <v>0</v>
      </c>
      <c r="E690" s="166" t="str">
        <f>'Тулуз-Пьерон'!E698</f>
        <v xml:space="preserve">0 лет 0 мес. </v>
      </c>
      <c r="F690" s="162"/>
      <c r="G690" s="82"/>
      <c r="H690" s="82"/>
      <c r="I690" s="82"/>
      <c r="J690" s="82"/>
      <c r="K690" s="82"/>
      <c r="L690" s="82"/>
      <c r="M690" s="82"/>
      <c r="N690" s="82"/>
      <c r="O690" s="82"/>
      <c r="P690" s="82"/>
      <c r="Q690" s="98"/>
      <c r="R690" s="169"/>
      <c r="S690" s="83"/>
      <c r="T690" s="83"/>
      <c r="U690" s="83"/>
      <c r="V690" s="83"/>
      <c r="W690" s="83"/>
      <c r="X690" s="83"/>
      <c r="Y690" s="83"/>
      <c r="Z690" s="83"/>
      <c r="AA690" s="83"/>
      <c r="AB690" s="83"/>
      <c r="AC690" s="94"/>
      <c r="AD690" s="102">
        <f t="shared" si="20"/>
        <v>0</v>
      </c>
      <c r="AE690" s="105">
        <f t="shared" si="21"/>
        <v>0</v>
      </c>
    </row>
    <row r="691" spans="1:31" x14ac:dyDescent="0.25">
      <c r="A691" s="91">
        <f>'Тулуз-Пьерон'!A699</f>
        <v>0</v>
      </c>
      <c r="B691" s="174">
        <f>'Тулуз-Пьерон'!B699</f>
        <v>0</v>
      </c>
      <c r="C691" s="79">
        <f>'Тулуз-Пьерон'!C699</f>
        <v>0</v>
      </c>
      <c r="D691" s="79">
        <f>'Тулуз-Пьерон'!D699</f>
        <v>0</v>
      </c>
      <c r="E691" s="166" t="str">
        <f>'Тулуз-Пьерон'!E699</f>
        <v xml:space="preserve">0 лет 0 мес. </v>
      </c>
      <c r="F691" s="162"/>
      <c r="G691" s="82"/>
      <c r="H691" s="82"/>
      <c r="I691" s="82"/>
      <c r="J691" s="82"/>
      <c r="K691" s="82"/>
      <c r="L691" s="82"/>
      <c r="M691" s="82"/>
      <c r="N691" s="82"/>
      <c r="O691" s="82"/>
      <c r="P691" s="82"/>
      <c r="Q691" s="98"/>
      <c r="R691" s="169"/>
      <c r="S691" s="83"/>
      <c r="T691" s="83"/>
      <c r="U691" s="83"/>
      <c r="V691" s="83"/>
      <c r="W691" s="83"/>
      <c r="X691" s="83"/>
      <c r="Y691" s="83"/>
      <c r="Z691" s="83"/>
      <c r="AA691" s="83"/>
      <c r="AB691" s="83"/>
      <c r="AC691" s="94"/>
      <c r="AD691" s="102">
        <f t="shared" si="20"/>
        <v>0</v>
      </c>
      <c r="AE691" s="105">
        <f t="shared" si="21"/>
        <v>0</v>
      </c>
    </row>
    <row r="692" spans="1:31" x14ac:dyDescent="0.25">
      <c r="A692" s="91">
        <f>'Тулуз-Пьерон'!A700</f>
        <v>0</v>
      </c>
      <c r="B692" s="174">
        <f>'Тулуз-Пьерон'!B700</f>
        <v>0</v>
      </c>
      <c r="C692" s="79">
        <f>'Тулуз-Пьерон'!C700</f>
        <v>0</v>
      </c>
      <c r="D692" s="79">
        <f>'Тулуз-Пьерон'!D700</f>
        <v>0</v>
      </c>
      <c r="E692" s="166" t="str">
        <f>'Тулуз-Пьерон'!E700</f>
        <v xml:space="preserve">0 лет 0 мес. </v>
      </c>
      <c r="F692" s="162"/>
      <c r="G692" s="82"/>
      <c r="H692" s="82"/>
      <c r="I692" s="82"/>
      <c r="J692" s="82"/>
      <c r="K692" s="82"/>
      <c r="L692" s="82"/>
      <c r="M692" s="82"/>
      <c r="N692" s="82"/>
      <c r="O692" s="82"/>
      <c r="P692" s="82"/>
      <c r="Q692" s="98"/>
      <c r="R692" s="169"/>
      <c r="S692" s="83"/>
      <c r="T692" s="83"/>
      <c r="U692" s="83"/>
      <c r="V692" s="83"/>
      <c r="W692" s="83"/>
      <c r="X692" s="83"/>
      <c r="Y692" s="83"/>
      <c r="Z692" s="83"/>
      <c r="AA692" s="83"/>
      <c r="AB692" s="83"/>
      <c r="AC692" s="94"/>
      <c r="AD692" s="102">
        <f t="shared" si="20"/>
        <v>0</v>
      </c>
      <c r="AE692" s="105">
        <f t="shared" si="21"/>
        <v>0</v>
      </c>
    </row>
    <row r="693" spans="1:31" x14ac:dyDescent="0.25">
      <c r="A693" s="91">
        <f>'Тулуз-Пьерон'!A701</f>
        <v>0</v>
      </c>
      <c r="B693" s="174">
        <f>'Тулуз-Пьерон'!B701</f>
        <v>0</v>
      </c>
      <c r="C693" s="79">
        <f>'Тулуз-Пьерон'!C701</f>
        <v>0</v>
      </c>
      <c r="D693" s="79">
        <f>'Тулуз-Пьерон'!D701</f>
        <v>0</v>
      </c>
      <c r="E693" s="166" t="str">
        <f>'Тулуз-Пьерон'!E701</f>
        <v xml:space="preserve">0 лет 0 мес. </v>
      </c>
      <c r="F693" s="16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98"/>
      <c r="R693" s="169"/>
      <c r="S693" s="83"/>
      <c r="T693" s="83"/>
      <c r="U693" s="83"/>
      <c r="V693" s="83"/>
      <c r="W693" s="83"/>
      <c r="X693" s="83"/>
      <c r="Y693" s="83"/>
      <c r="Z693" s="83"/>
      <c r="AA693" s="83"/>
      <c r="AB693" s="83"/>
      <c r="AC693" s="94"/>
      <c r="AD693" s="102">
        <f t="shared" si="20"/>
        <v>0</v>
      </c>
      <c r="AE693" s="105">
        <f t="shared" si="21"/>
        <v>0</v>
      </c>
    </row>
    <row r="694" spans="1:31" x14ac:dyDescent="0.25">
      <c r="A694" s="91">
        <f>'Тулуз-Пьерон'!A702</f>
        <v>0</v>
      </c>
      <c r="B694" s="174">
        <f>'Тулуз-Пьерон'!B702</f>
        <v>0</v>
      </c>
      <c r="C694" s="79">
        <f>'Тулуз-Пьерон'!C702</f>
        <v>0</v>
      </c>
      <c r="D694" s="79">
        <f>'Тулуз-Пьерон'!D702</f>
        <v>0</v>
      </c>
      <c r="E694" s="166" t="str">
        <f>'Тулуз-Пьерон'!E702</f>
        <v xml:space="preserve">0 лет 0 мес. </v>
      </c>
      <c r="F694" s="162"/>
      <c r="G694" s="82"/>
      <c r="H694" s="82"/>
      <c r="I694" s="82"/>
      <c r="J694" s="82"/>
      <c r="K694" s="82"/>
      <c r="L694" s="82"/>
      <c r="M694" s="82"/>
      <c r="N694" s="82"/>
      <c r="O694" s="82"/>
      <c r="P694" s="82"/>
      <c r="Q694" s="98"/>
      <c r="R694" s="169"/>
      <c r="S694" s="83"/>
      <c r="T694" s="83"/>
      <c r="U694" s="83"/>
      <c r="V694" s="83"/>
      <c r="W694" s="83"/>
      <c r="X694" s="83"/>
      <c r="Y694" s="83"/>
      <c r="Z694" s="83"/>
      <c r="AA694" s="83"/>
      <c r="AB694" s="83"/>
      <c r="AC694" s="94"/>
      <c r="AD694" s="102">
        <f t="shared" si="20"/>
        <v>0</v>
      </c>
      <c r="AE694" s="105">
        <f t="shared" si="21"/>
        <v>0</v>
      </c>
    </row>
    <row r="695" spans="1:31" x14ac:dyDescent="0.25">
      <c r="A695" s="91">
        <f>'Тулуз-Пьерон'!A703</f>
        <v>0</v>
      </c>
      <c r="B695" s="174">
        <f>'Тулуз-Пьерон'!B703</f>
        <v>0</v>
      </c>
      <c r="C695" s="79">
        <f>'Тулуз-Пьерон'!C703</f>
        <v>0</v>
      </c>
      <c r="D695" s="79">
        <f>'Тулуз-Пьерон'!D703</f>
        <v>0</v>
      </c>
      <c r="E695" s="166" t="str">
        <f>'Тулуз-Пьерон'!E703</f>
        <v xml:space="preserve">0 лет 0 мес. </v>
      </c>
      <c r="F695" s="162"/>
      <c r="G695" s="82"/>
      <c r="H695" s="82"/>
      <c r="I695" s="82"/>
      <c r="J695" s="82"/>
      <c r="K695" s="82"/>
      <c r="L695" s="82"/>
      <c r="M695" s="82"/>
      <c r="N695" s="82"/>
      <c r="O695" s="82"/>
      <c r="P695" s="82"/>
      <c r="Q695" s="98"/>
      <c r="R695" s="169"/>
      <c r="S695" s="83"/>
      <c r="T695" s="83"/>
      <c r="U695" s="83"/>
      <c r="V695" s="83"/>
      <c r="W695" s="83"/>
      <c r="X695" s="83"/>
      <c r="Y695" s="83"/>
      <c r="Z695" s="83"/>
      <c r="AA695" s="83"/>
      <c r="AB695" s="83"/>
      <c r="AC695" s="94"/>
      <c r="AD695" s="102">
        <f t="shared" si="20"/>
        <v>0</v>
      </c>
      <c r="AE695" s="105">
        <f t="shared" si="21"/>
        <v>0</v>
      </c>
    </row>
    <row r="696" spans="1:31" x14ac:dyDescent="0.25">
      <c r="A696" s="91">
        <f>'Тулуз-Пьерон'!A704</f>
        <v>0</v>
      </c>
      <c r="B696" s="174">
        <f>'Тулуз-Пьерон'!B704</f>
        <v>0</v>
      </c>
      <c r="C696" s="79">
        <f>'Тулуз-Пьерон'!C704</f>
        <v>0</v>
      </c>
      <c r="D696" s="79">
        <f>'Тулуз-Пьерон'!D704</f>
        <v>0</v>
      </c>
      <c r="E696" s="166" t="str">
        <f>'Тулуз-Пьерон'!E704</f>
        <v xml:space="preserve">0 лет 0 мес. </v>
      </c>
      <c r="F696" s="162"/>
      <c r="G696" s="82"/>
      <c r="H696" s="82"/>
      <c r="I696" s="82"/>
      <c r="J696" s="82"/>
      <c r="K696" s="82"/>
      <c r="L696" s="82"/>
      <c r="M696" s="82"/>
      <c r="N696" s="82"/>
      <c r="O696" s="82"/>
      <c r="P696" s="82"/>
      <c r="Q696" s="98"/>
      <c r="R696" s="169"/>
      <c r="S696" s="83"/>
      <c r="T696" s="83"/>
      <c r="U696" s="83"/>
      <c r="V696" s="83"/>
      <c r="W696" s="83"/>
      <c r="X696" s="83"/>
      <c r="Y696" s="83"/>
      <c r="Z696" s="83"/>
      <c r="AA696" s="83"/>
      <c r="AB696" s="83"/>
      <c r="AC696" s="94"/>
      <c r="AD696" s="102">
        <f t="shared" si="20"/>
        <v>0</v>
      </c>
      <c r="AE696" s="105">
        <f t="shared" si="21"/>
        <v>0</v>
      </c>
    </row>
    <row r="697" spans="1:31" x14ac:dyDescent="0.25">
      <c r="A697" s="91">
        <f>'Тулуз-Пьерон'!A705</f>
        <v>0</v>
      </c>
      <c r="B697" s="174">
        <f>'Тулуз-Пьерон'!B705</f>
        <v>0</v>
      </c>
      <c r="C697" s="79">
        <f>'Тулуз-Пьерон'!C705</f>
        <v>0</v>
      </c>
      <c r="D697" s="79">
        <f>'Тулуз-Пьерон'!D705</f>
        <v>0</v>
      </c>
      <c r="E697" s="166" t="str">
        <f>'Тулуз-Пьерон'!E705</f>
        <v xml:space="preserve">0 лет 0 мес. </v>
      </c>
      <c r="F697" s="162"/>
      <c r="G697" s="82"/>
      <c r="H697" s="82"/>
      <c r="I697" s="82"/>
      <c r="J697" s="82"/>
      <c r="K697" s="82"/>
      <c r="L697" s="82"/>
      <c r="M697" s="82"/>
      <c r="N697" s="82"/>
      <c r="O697" s="82"/>
      <c r="P697" s="82"/>
      <c r="Q697" s="98"/>
      <c r="R697" s="169"/>
      <c r="S697" s="83"/>
      <c r="T697" s="83"/>
      <c r="U697" s="83"/>
      <c r="V697" s="83"/>
      <c r="W697" s="83"/>
      <c r="X697" s="83"/>
      <c r="Y697" s="83"/>
      <c r="Z697" s="83"/>
      <c r="AA697" s="83"/>
      <c r="AB697" s="83"/>
      <c r="AC697" s="94"/>
      <c r="AD697" s="102">
        <f t="shared" si="20"/>
        <v>0</v>
      </c>
      <c r="AE697" s="105">
        <f t="shared" si="21"/>
        <v>0</v>
      </c>
    </row>
    <row r="698" spans="1:31" x14ac:dyDescent="0.25">
      <c r="A698" s="91">
        <f>'Тулуз-Пьерон'!A706</f>
        <v>0</v>
      </c>
      <c r="B698" s="174">
        <f>'Тулуз-Пьерон'!B706</f>
        <v>0</v>
      </c>
      <c r="C698" s="79">
        <f>'Тулуз-Пьерон'!C706</f>
        <v>0</v>
      </c>
      <c r="D698" s="79">
        <f>'Тулуз-Пьерон'!D706</f>
        <v>0</v>
      </c>
      <c r="E698" s="166" t="str">
        <f>'Тулуз-Пьерон'!E706</f>
        <v xml:space="preserve">0 лет 0 мес. </v>
      </c>
      <c r="F698" s="162"/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98"/>
      <c r="R698" s="169"/>
      <c r="S698" s="83"/>
      <c r="T698" s="83"/>
      <c r="U698" s="83"/>
      <c r="V698" s="83"/>
      <c r="W698" s="83"/>
      <c r="X698" s="83"/>
      <c r="Y698" s="83"/>
      <c r="Z698" s="83"/>
      <c r="AA698" s="83"/>
      <c r="AB698" s="83"/>
      <c r="AC698" s="94"/>
      <c r="AD698" s="102">
        <f t="shared" si="20"/>
        <v>0</v>
      </c>
      <c r="AE698" s="105">
        <f t="shared" si="21"/>
        <v>0</v>
      </c>
    </row>
    <row r="699" spans="1:31" x14ac:dyDescent="0.25">
      <c r="A699" s="91">
        <f>'Тулуз-Пьерон'!A707</f>
        <v>0</v>
      </c>
      <c r="B699" s="174">
        <f>'Тулуз-Пьерон'!B707</f>
        <v>0</v>
      </c>
      <c r="C699" s="79">
        <f>'Тулуз-Пьерон'!C707</f>
        <v>0</v>
      </c>
      <c r="D699" s="79">
        <f>'Тулуз-Пьерон'!D707</f>
        <v>0</v>
      </c>
      <c r="E699" s="166" t="str">
        <f>'Тулуз-Пьерон'!E707</f>
        <v xml:space="preserve">0 лет 0 мес. </v>
      </c>
      <c r="F699" s="162"/>
      <c r="G699" s="82"/>
      <c r="H699" s="82"/>
      <c r="I699" s="82"/>
      <c r="J699" s="82"/>
      <c r="K699" s="82"/>
      <c r="L699" s="82"/>
      <c r="M699" s="82"/>
      <c r="N699" s="82"/>
      <c r="O699" s="82"/>
      <c r="P699" s="82"/>
      <c r="Q699" s="98"/>
      <c r="R699" s="169"/>
      <c r="S699" s="83"/>
      <c r="T699" s="83"/>
      <c r="U699" s="83"/>
      <c r="V699" s="83"/>
      <c r="W699" s="83"/>
      <c r="X699" s="83"/>
      <c r="Y699" s="83"/>
      <c r="Z699" s="83"/>
      <c r="AA699" s="83"/>
      <c r="AB699" s="83"/>
      <c r="AC699" s="94"/>
      <c r="AD699" s="102">
        <f t="shared" si="20"/>
        <v>0</v>
      </c>
      <c r="AE699" s="105">
        <f t="shared" si="21"/>
        <v>0</v>
      </c>
    </row>
    <row r="700" spans="1:31" x14ac:dyDescent="0.25">
      <c r="A700" s="91">
        <f>'Тулуз-Пьерон'!A708</f>
        <v>0</v>
      </c>
      <c r="B700" s="174">
        <f>'Тулуз-Пьерон'!B708</f>
        <v>0</v>
      </c>
      <c r="C700" s="79">
        <f>'Тулуз-Пьерон'!C708</f>
        <v>0</v>
      </c>
      <c r="D700" s="79">
        <f>'Тулуз-Пьерон'!D708</f>
        <v>0</v>
      </c>
      <c r="E700" s="166" t="str">
        <f>'Тулуз-Пьерон'!E708</f>
        <v xml:space="preserve">0 лет 0 мес. </v>
      </c>
      <c r="F700" s="162"/>
      <c r="G700" s="82"/>
      <c r="H700" s="82"/>
      <c r="I700" s="82"/>
      <c r="J700" s="82"/>
      <c r="K700" s="82"/>
      <c r="L700" s="82"/>
      <c r="M700" s="82"/>
      <c r="N700" s="82"/>
      <c r="O700" s="82"/>
      <c r="P700" s="82"/>
      <c r="Q700" s="98"/>
      <c r="R700" s="169"/>
      <c r="S700" s="83"/>
      <c r="T700" s="83"/>
      <c r="U700" s="83"/>
      <c r="V700" s="83"/>
      <c r="W700" s="83"/>
      <c r="X700" s="83"/>
      <c r="Y700" s="83"/>
      <c r="Z700" s="83"/>
      <c r="AA700" s="83"/>
      <c r="AB700" s="83"/>
      <c r="AC700" s="94"/>
      <c r="AD700" s="102">
        <f t="shared" si="20"/>
        <v>0</v>
      </c>
      <c r="AE700" s="105">
        <f t="shared" si="21"/>
        <v>0</v>
      </c>
    </row>
    <row r="701" spans="1:31" x14ac:dyDescent="0.25">
      <c r="A701" s="91">
        <f>'Тулуз-Пьерон'!A709</f>
        <v>0</v>
      </c>
      <c r="B701" s="174">
        <f>'Тулуз-Пьерон'!B709</f>
        <v>0</v>
      </c>
      <c r="C701" s="79">
        <f>'Тулуз-Пьерон'!C709</f>
        <v>0</v>
      </c>
      <c r="D701" s="79">
        <f>'Тулуз-Пьерон'!D709</f>
        <v>0</v>
      </c>
      <c r="E701" s="166" t="str">
        <f>'Тулуз-Пьерон'!E709</f>
        <v xml:space="preserve">0 лет 0 мес. </v>
      </c>
      <c r="F701" s="162"/>
      <c r="G701" s="82"/>
      <c r="H701" s="82"/>
      <c r="I701" s="82"/>
      <c r="J701" s="82"/>
      <c r="K701" s="82"/>
      <c r="L701" s="82"/>
      <c r="M701" s="82"/>
      <c r="N701" s="82"/>
      <c r="O701" s="82"/>
      <c r="P701" s="82"/>
      <c r="Q701" s="98"/>
      <c r="R701" s="169"/>
      <c r="S701" s="83"/>
      <c r="T701" s="83"/>
      <c r="U701" s="83"/>
      <c r="V701" s="83"/>
      <c r="W701" s="83"/>
      <c r="X701" s="83"/>
      <c r="Y701" s="83"/>
      <c r="Z701" s="83"/>
      <c r="AA701" s="83"/>
      <c r="AB701" s="83"/>
      <c r="AC701" s="94"/>
      <c r="AD701" s="102">
        <f t="shared" si="20"/>
        <v>0</v>
      </c>
      <c r="AE701" s="105">
        <f t="shared" si="21"/>
        <v>0</v>
      </c>
    </row>
    <row r="702" spans="1:31" x14ac:dyDescent="0.25">
      <c r="A702" s="91">
        <f>'Тулуз-Пьерон'!A710</f>
        <v>0</v>
      </c>
      <c r="B702" s="174">
        <f>'Тулуз-Пьерон'!B710</f>
        <v>0</v>
      </c>
      <c r="C702" s="79">
        <f>'Тулуз-Пьерон'!C710</f>
        <v>0</v>
      </c>
      <c r="D702" s="79">
        <f>'Тулуз-Пьерон'!D710</f>
        <v>0</v>
      </c>
      <c r="E702" s="166" t="str">
        <f>'Тулуз-Пьерон'!E710</f>
        <v xml:space="preserve">0 лет 0 мес. </v>
      </c>
      <c r="F702" s="162"/>
      <c r="G702" s="82"/>
      <c r="H702" s="82"/>
      <c r="I702" s="82"/>
      <c r="J702" s="82"/>
      <c r="K702" s="82"/>
      <c r="L702" s="82"/>
      <c r="M702" s="82"/>
      <c r="N702" s="82"/>
      <c r="O702" s="82"/>
      <c r="P702" s="82"/>
      <c r="Q702" s="98"/>
      <c r="R702" s="169"/>
      <c r="S702" s="83"/>
      <c r="T702" s="83"/>
      <c r="U702" s="83"/>
      <c r="V702" s="83"/>
      <c r="W702" s="83"/>
      <c r="X702" s="83"/>
      <c r="Y702" s="83"/>
      <c r="Z702" s="83"/>
      <c r="AA702" s="83"/>
      <c r="AB702" s="83"/>
      <c r="AC702" s="94"/>
      <c r="AD702" s="102">
        <f t="shared" si="20"/>
        <v>0</v>
      </c>
      <c r="AE702" s="105">
        <f t="shared" si="21"/>
        <v>0</v>
      </c>
    </row>
    <row r="703" spans="1:31" x14ac:dyDescent="0.25">
      <c r="A703" s="91">
        <f>'Тулуз-Пьерон'!A711</f>
        <v>0</v>
      </c>
      <c r="B703" s="174">
        <f>'Тулуз-Пьерон'!B711</f>
        <v>0</v>
      </c>
      <c r="C703" s="79">
        <f>'Тулуз-Пьерон'!C711</f>
        <v>0</v>
      </c>
      <c r="D703" s="79">
        <f>'Тулуз-Пьерон'!D711</f>
        <v>0</v>
      </c>
      <c r="E703" s="166" t="str">
        <f>'Тулуз-Пьерон'!E711</f>
        <v xml:space="preserve">0 лет 0 мес. </v>
      </c>
      <c r="F703" s="162"/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98"/>
      <c r="R703" s="169"/>
      <c r="S703" s="83"/>
      <c r="T703" s="83"/>
      <c r="U703" s="83"/>
      <c r="V703" s="83"/>
      <c r="W703" s="83"/>
      <c r="X703" s="83"/>
      <c r="Y703" s="83"/>
      <c r="Z703" s="83"/>
      <c r="AA703" s="83"/>
      <c r="AB703" s="83"/>
      <c r="AC703" s="94"/>
      <c r="AD703" s="102">
        <f t="shared" si="20"/>
        <v>0</v>
      </c>
      <c r="AE703" s="105">
        <f t="shared" si="21"/>
        <v>0</v>
      </c>
    </row>
    <row r="704" spans="1:31" x14ac:dyDescent="0.25">
      <c r="A704" s="91">
        <f>'Тулуз-Пьерон'!A712</f>
        <v>0</v>
      </c>
      <c r="B704" s="174">
        <f>'Тулуз-Пьерон'!B712</f>
        <v>0</v>
      </c>
      <c r="C704" s="79">
        <f>'Тулуз-Пьерон'!C712</f>
        <v>0</v>
      </c>
      <c r="D704" s="79">
        <f>'Тулуз-Пьерон'!D712</f>
        <v>0</v>
      </c>
      <c r="E704" s="166" t="str">
        <f>'Тулуз-Пьерон'!E712</f>
        <v xml:space="preserve">0 лет 0 мес. </v>
      </c>
      <c r="F704" s="162"/>
      <c r="G704" s="82"/>
      <c r="H704" s="82"/>
      <c r="I704" s="82"/>
      <c r="J704" s="82"/>
      <c r="K704" s="82"/>
      <c r="L704" s="82"/>
      <c r="M704" s="82"/>
      <c r="N704" s="82"/>
      <c r="O704" s="82"/>
      <c r="P704" s="82"/>
      <c r="Q704" s="98"/>
      <c r="R704" s="169"/>
      <c r="S704" s="83"/>
      <c r="T704" s="83"/>
      <c r="U704" s="83"/>
      <c r="V704" s="83"/>
      <c r="W704" s="83"/>
      <c r="X704" s="83"/>
      <c r="Y704" s="83"/>
      <c r="Z704" s="83"/>
      <c r="AA704" s="83"/>
      <c r="AB704" s="83"/>
      <c r="AC704" s="94"/>
      <c r="AD704" s="102">
        <f t="shared" si="20"/>
        <v>0</v>
      </c>
      <c r="AE704" s="105">
        <f t="shared" si="21"/>
        <v>0</v>
      </c>
    </row>
    <row r="705" spans="1:31" x14ac:dyDescent="0.25">
      <c r="A705" s="91">
        <f>'Тулуз-Пьерон'!A713</f>
        <v>0</v>
      </c>
      <c r="B705" s="174">
        <f>'Тулуз-Пьерон'!B713</f>
        <v>0</v>
      </c>
      <c r="C705" s="79">
        <f>'Тулуз-Пьерон'!C713</f>
        <v>0</v>
      </c>
      <c r="D705" s="79">
        <f>'Тулуз-Пьерон'!D713</f>
        <v>0</v>
      </c>
      <c r="E705" s="166" t="str">
        <f>'Тулуз-Пьерон'!E713</f>
        <v xml:space="preserve">0 лет 0 мес. </v>
      </c>
      <c r="F705" s="16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98"/>
      <c r="R705" s="169"/>
      <c r="S705" s="83"/>
      <c r="T705" s="83"/>
      <c r="U705" s="83"/>
      <c r="V705" s="83"/>
      <c r="W705" s="83"/>
      <c r="X705" s="83"/>
      <c r="Y705" s="83"/>
      <c r="Z705" s="83"/>
      <c r="AA705" s="83"/>
      <c r="AB705" s="83"/>
      <c r="AC705" s="94"/>
      <c r="AD705" s="102">
        <f t="shared" si="20"/>
        <v>0</v>
      </c>
      <c r="AE705" s="105">
        <f t="shared" si="21"/>
        <v>0</v>
      </c>
    </row>
    <row r="706" spans="1:31" x14ac:dyDescent="0.25">
      <c r="A706" s="91">
        <f>'Тулуз-Пьерон'!A714</f>
        <v>0</v>
      </c>
      <c r="B706" s="174">
        <f>'Тулуз-Пьерон'!B714</f>
        <v>0</v>
      </c>
      <c r="C706" s="79">
        <f>'Тулуз-Пьерон'!C714</f>
        <v>0</v>
      </c>
      <c r="D706" s="79">
        <f>'Тулуз-Пьерон'!D714</f>
        <v>0</v>
      </c>
      <c r="E706" s="166" t="str">
        <f>'Тулуз-Пьерон'!E714</f>
        <v xml:space="preserve">0 лет 0 мес. </v>
      </c>
      <c r="F706" s="16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98"/>
      <c r="R706" s="169"/>
      <c r="S706" s="83"/>
      <c r="T706" s="83"/>
      <c r="U706" s="83"/>
      <c r="V706" s="83"/>
      <c r="W706" s="83"/>
      <c r="X706" s="83"/>
      <c r="Y706" s="83"/>
      <c r="Z706" s="83"/>
      <c r="AA706" s="83"/>
      <c r="AB706" s="83"/>
      <c r="AC706" s="94"/>
      <c r="AD706" s="102">
        <f t="shared" si="20"/>
        <v>0</v>
      </c>
      <c r="AE706" s="105">
        <f t="shared" si="21"/>
        <v>0</v>
      </c>
    </row>
    <row r="707" spans="1:31" x14ac:dyDescent="0.25">
      <c r="A707" s="91">
        <f>'Тулуз-Пьерон'!A715</f>
        <v>0</v>
      </c>
      <c r="B707" s="174">
        <f>'Тулуз-Пьерон'!B715</f>
        <v>0</v>
      </c>
      <c r="C707" s="79">
        <f>'Тулуз-Пьерон'!C715</f>
        <v>0</v>
      </c>
      <c r="D707" s="79">
        <f>'Тулуз-Пьерон'!D715</f>
        <v>0</v>
      </c>
      <c r="E707" s="166" t="str">
        <f>'Тулуз-Пьерон'!E715</f>
        <v xml:space="preserve">0 лет 0 мес. </v>
      </c>
      <c r="F707" s="16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98"/>
      <c r="R707" s="169"/>
      <c r="S707" s="83"/>
      <c r="T707" s="83"/>
      <c r="U707" s="83"/>
      <c r="V707" s="83"/>
      <c r="W707" s="83"/>
      <c r="X707" s="83"/>
      <c r="Y707" s="83"/>
      <c r="Z707" s="83"/>
      <c r="AA707" s="83"/>
      <c r="AB707" s="83"/>
      <c r="AC707" s="94"/>
      <c r="AD707" s="102">
        <f t="shared" si="20"/>
        <v>0</v>
      </c>
      <c r="AE707" s="105">
        <f t="shared" si="21"/>
        <v>0</v>
      </c>
    </row>
    <row r="708" spans="1:31" x14ac:dyDescent="0.25">
      <c r="A708" s="91">
        <f>'Тулуз-Пьерон'!A716</f>
        <v>0</v>
      </c>
      <c r="B708" s="174">
        <f>'Тулуз-Пьерон'!B716</f>
        <v>0</v>
      </c>
      <c r="C708" s="79">
        <f>'Тулуз-Пьерон'!C716</f>
        <v>0</v>
      </c>
      <c r="D708" s="79">
        <f>'Тулуз-Пьерон'!D716</f>
        <v>0</v>
      </c>
      <c r="E708" s="166" t="str">
        <f>'Тулуз-Пьерон'!E716</f>
        <v xml:space="preserve">0 лет 0 мес. </v>
      </c>
      <c r="F708" s="162"/>
      <c r="G708" s="82"/>
      <c r="H708" s="82"/>
      <c r="I708" s="82"/>
      <c r="J708" s="82"/>
      <c r="K708" s="82"/>
      <c r="L708" s="82"/>
      <c r="M708" s="82"/>
      <c r="N708" s="82"/>
      <c r="O708" s="82"/>
      <c r="P708" s="82"/>
      <c r="Q708" s="98"/>
      <c r="R708" s="169"/>
      <c r="S708" s="83"/>
      <c r="T708" s="83"/>
      <c r="U708" s="83"/>
      <c r="V708" s="83"/>
      <c r="W708" s="83"/>
      <c r="X708" s="83"/>
      <c r="Y708" s="83"/>
      <c r="Z708" s="83"/>
      <c r="AA708" s="83"/>
      <c r="AB708" s="83"/>
      <c r="AC708" s="94"/>
      <c r="AD708" s="102">
        <f t="shared" si="20"/>
        <v>0</v>
      </c>
      <c r="AE708" s="105">
        <f t="shared" si="21"/>
        <v>0</v>
      </c>
    </row>
    <row r="709" spans="1:31" x14ac:dyDescent="0.25">
      <c r="A709" s="91">
        <f>'Тулуз-Пьерон'!A717</f>
        <v>0</v>
      </c>
      <c r="B709" s="174">
        <f>'Тулуз-Пьерон'!B717</f>
        <v>0</v>
      </c>
      <c r="C709" s="79">
        <f>'Тулуз-Пьерон'!C717</f>
        <v>0</v>
      </c>
      <c r="D709" s="79">
        <f>'Тулуз-Пьерон'!D717</f>
        <v>0</v>
      </c>
      <c r="E709" s="166" t="str">
        <f>'Тулуз-Пьерон'!E717</f>
        <v xml:space="preserve">0 лет 0 мес. </v>
      </c>
      <c r="F709" s="162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98"/>
      <c r="R709" s="169"/>
      <c r="S709" s="83"/>
      <c r="T709" s="83"/>
      <c r="U709" s="83"/>
      <c r="V709" s="83"/>
      <c r="W709" s="83"/>
      <c r="X709" s="83"/>
      <c r="Y709" s="83"/>
      <c r="Z709" s="83"/>
      <c r="AA709" s="83"/>
      <c r="AB709" s="83"/>
      <c r="AC709" s="94"/>
      <c r="AD709" s="102">
        <f t="shared" si="20"/>
        <v>0</v>
      </c>
      <c r="AE709" s="105">
        <f t="shared" si="21"/>
        <v>0</v>
      </c>
    </row>
    <row r="710" spans="1:31" x14ac:dyDescent="0.25">
      <c r="A710" s="91">
        <f>'Тулуз-Пьерон'!A718</f>
        <v>0</v>
      </c>
      <c r="B710" s="174">
        <f>'Тулуз-Пьерон'!B718</f>
        <v>0</v>
      </c>
      <c r="C710" s="79">
        <f>'Тулуз-Пьерон'!C718</f>
        <v>0</v>
      </c>
      <c r="D710" s="79">
        <f>'Тулуз-Пьерон'!D718</f>
        <v>0</v>
      </c>
      <c r="E710" s="166" t="str">
        <f>'Тулуз-Пьерон'!E718</f>
        <v xml:space="preserve">0 лет 0 мес. </v>
      </c>
      <c r="F710" s="162"/>
      <c r="G710" s="82"/>
      <c r="H710" s="82"/>
      <c r="I710" s="82"/>
      <c r="J710" s="82"/>
      <c r="K710" s="82"/>
      <c r="L710" s="82"/>
      <c r="M710" s="82"/>
      <c r="N710" s="82"/>
      <c r="O710" s="82"/>
      <c r="P710" s="82"/>
      <c r="Q710" s="98"/>
      <c r="R710" s="169"/>
      <c r="S710" s="83"/>
      <c r="T710" s="83"/>
      <c r="U710" s="83"/>
      <c r="V710" s="83"/>
      <c r="W710" s="83"/>
      <c r="X710" s="83"/>
      <c r="Y710" s="83"/>
      <c r="Z710" s="83"/>
      <c r="AA710" s="83"/>
      <c r="AB710" s="83"/>
      <c r="AC710" s="94"/>
      <c r="AD710" s="102">
        <f t="shared" si="20"/>
        <v>0</v>
      </c>
      <c r="AE710" s="105">
        <f t="shared" si="21"/>
        <v>0</v>
      </c>
    </row>
    <row r="711" spans="1:31" x14ac:dyDescent="0.25">
      <c r="A711" s="91">
        <f>'Тулуз-Пьерон'!A719</f>
        <v>0</v>
      </c>
      <c r="B711" s="174">
        <f>'Тулуз-Пьерон'!B719</f>
        <v>0</v>
      </c>
      <c r="C711" s="79">
        <f>'Тулуз-Пьерон'!C719</f>
        <v>0</v>
      </c>
      <c r="D711" s="79">
        <f>'Тулуз-Пьерон'!D719</f>
        <v>0</v>
      </c>
      <c r="E711" s="166" t="str">
        <f>'Тулуз-Пьерон'!E719</f>
        <v xml:space="preserve">0 лет 0 мес. </v>
      </c>
      <c r="F711" s="162"/>
      <c r="G711" s="82"/>
      <c r="H711" s="82"/>
      <c r="I711" s="82"/>
      <c r="J711" s="82"/>
      <c r="K711" s="82"/>
      <c r="L711" s="82"/>
      <c r="M711" s="82"/>
      <c r="N711" s="82"/>
      <c r="O711" s="82"/>
      <c r="P711" s="82"/>
      <c r="Q711" s="98"/>
      <c r="R711" s="169"/>
      <c r="S711" s="83"/>
      <c r="T711" s="83"/>
      <c r="U711" s="83"/>
      <c r="V711" s="83"/>
      <c r="W711" s="83"/>
      <c r="X711" s="83"/>
      <c r="Y711" s="83"/>
      <c r="Z711" s="83"/>
      <c r="AA711" s="83"/>
      <c r="AB711" s="83"/>
      <c r="AC711" s="94"/>
      <c r="AD711" s="102">
        <f t="shared" si="20"/>
        <v>0</v>
      </c>
      <c r="AE711" s="105">
        <f t="shared" si="21"/>
        <v>0</v>
      </c>
    </row>
    <row r="712" spans="1:31" x14ac:dyDescent="0.25">
      <c r="A712" s="91">
        <f>'Тулуз-Пьерон'!A720</f>
        <v>0</v>
      </c>
      <c r="B712" s="174">
        <f>'Тулуз-Пьерон'!B720</f>
        <v>0</v>
      </c>
      <c r="C712" s="79">
        <f>'Тулуз-Пьерон'!C720</f>
        <v>0</v>
      </c>
      <c r="D712" s="79">
        <f>'Тулуз-Пьерон'!D720</f>
        <v>0</v>
      </c>
      <c r="E712" s="166" t="str">
        <f>'Тулуз-Пьерон'!E720</f>
        <v xml:space="preserve">0 лет 0 мес. </v>
      </c>
      <c r="F712" s="162"/>
      <c r="G712" s="82"/>
      <c r="H712" s="82"/>
      <c r="I712" s="82"/>
      <c r="J712" s="82"/>
      <c r="K712" s="82"/>
      <c r="L712" s="82"/>
      <c r="M712" s="82"/>
      <c r="N712" s="82"/>
      <c r="O712" s="82"/>
      <c r="P712" s="82"/>
      <c r="Q712" s="98"/>
      <c r="R712" s="169"/>
      <c r="S712" s="83"/>
      <c r="T712" s="83"/>
      <c r="U712" s="83"/>
      <c r="V712" s="83"/>
      <c r="W712" s="83"/>
      <c r="X712" s="83"/>
      <c r="Y712" s="83"/>
      <c r="Z712" s="83"/>
      <c r="AA712" s="83"/>
      <c r="AB712" s="83"/>
      <c r="AC712" s="94"/>
      <c r="AD712" s="102">
        <f t="shared" ref="AD712:AD775" si="22">12-SUMPRODUCT(--(F712:Q712&lt;&gt;$F$1:$Q$1))</f>
        <v>0</v>
      </c>
      <c r="AE712" s="105">
        <f t="shared" ref="AE712:AE775" si="23">12-SUMPRODUCT(--(R712:AC712&lt;&gt;$R$1:$AC$1))</f>
        <v>0</v>
      </c>
    </row>
    <row r="713" spans="1:31" x14ac:dyDescent="0.25">
      <c r="A713" s="91">
        <f>'Тулуз-Пьерон'!A721</f>
        <v>0</v>
      </c>
      <c r="B713" s="174">
        <f>'Тулуз-Пьерон'!B721</f>
        <v>0</v>
      </c>
      <c r="C713" s="79">
        <f>'Тулуз-Пьерон'!C721</f>
        <v>0</v>
      </c>
      <c r="D713" s="79">
        <f>'Тулуз-Пьерон'!D721</f>
        <v>0</v>
      </c>
      <c r="E713" s="166" t="str">
        <f>'Тулуз-Пьерон'!E721</f>
        <v xml:space="preserve">0 лет 0 мес. </v>
      </c>
      <c r="F713" s="16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98"/>
      <c r="R713" s="169"/>
      <c r="S713" s="83"/>
      <c r="T713" s="83"/>
      <c r="U713" s="83"/>
      <c r="V713" s="83"/>
      <c r="W713" s="83"/>
      <c r="X713" s="83"/>
      <c r="Y713" s="83"/>
      <c r="Z713" s="83"/>
      <c r="AA713" s="83"/>
      <c r="AB713" s="83"/>
      <c r="AC713" s="94"/>
      <c r="AD713" s="102">
        <f t="shared" si="22"/>
        <v>0</v>
      </c>
      <c r="AE713" s="105">
        <f t="shared" si="23"/>
        <v>0</v>
      </c>
    </row>
    <row r="714" spans="1:31" x14ac:dyDescent="0.25">
      <c r="A714" s="91">
        <f>'Тулуз-Пьерон'!A722</f>
        <v>0</v>
      </c>
      <c r="B714" s="174">
        <f>'Тулуз-Пьерон'!B722</f>
        <v>0</v>
      </c>
      <c r="C714" s="79">
        <f>'Тулуз-Пьерон'!C722</f>
        <v>0</v>
      </c>
      <c r="D714" s="79">
        <f>'Тулуз-Пьерон'!D722</f>
        <v>0</v>
      </c>
      <c r="E714" s="166" t="str">
        <f>'Тулуз-Пьерон'!E722</f>
        <v xml:space="preserve">0 лет 0 мес. </v>
      </c>
      <c r="F714" s="162"/>
      <c r="G714" s="82"/>
      <c r="H714" s="82"/>
      <c r="I714" s="82"/>
      <c r="J714" s="82"/>
      <c r="K714" s="82"/>
      <c r="L714" s="82"/>
      <c r="M714" s="82"/>
      <c r="N714" s="82"/>
      <c r="O714" s="82"/>
      <c r="P714" s="82"/>
      <c r="Q714" s="98"/>
      <c r="R714" s="169"/>
      <c r="S714" s="83"/>
      <c r="T714" s="83"/>
      <c r="U714" s="83"/>
      <c r="V714" s="83"/>
      <c r="W714" s="83"/>
      <c r="X714" s="83"/>
      <c r="Y714" s="83"/>
      <c r="Z714" s="83"/>
      <c r="AA714" s="83"/>
      <c r="AB714" s="83"/>
      <c r="AC714" s="94"/>
      <c r="AD714" s="102">
        <f t="shared" si="22"/>
        <v>0</v>
      </c>
      <c r="AE714" s="105">
        <f t="shared" si="23"/>
        <v>0</v>
      </c>
    </row>
    <row r="715" spans="1:31" x14ac:dyDescent="0.25">
      <c r="A715" s="91">
        <f>'Тулуз-Пьерон'!A723</f>
        <v>0</v>
      </c>
      <c r="B715" s="174">
        <f>'Тулуз-Пьерон'!B723</f>
        <v>0</v>
      </c>
      <c r="C715" s="79">
        <f>'Тулуз-Пьерон'!C723</f>
        <v>0</v>
      </c>
      <c r="D715" s="79">
        <f>'Тулуз-Пьерон'!D723</f>
        <v>0</v>
      </c>
      <c r="E715" s="166" t="str">
        <f>'Тулуз-Пьерон'!E723</f>
        <v xml:space="preserve">0 лет 0 мес. </v>
      </c>
      <c r="F715" s="162"/>
      <c r="G715" s="82"/>
      <c r="H715" s="82"/>
      <c r="I715" s="82"/>
      <c r="J715" s="82"/>
      <c r="K715" s="82"/>
      <c r="L715" s="82"/>
      <c r="M715" s="82"/>
      <c r="N715" s="82"/>
      <c r="O715" s="82"/>
      <c r="P715" s="82"/>
      <c r="Q715" s="98"/>
      <c r="R715" s="169"/>
      <c r="S715" s="83"/>
      <c r="T715" s="83"/>
      <c r="U715" s="83"/>
      <c r="V715" s="83"/>
      <c r="W715" s="83"/>
      <c r="X715" s="83"/>
      <c r="Y715" s="83"/>
      <c r="Z715" s="83"/>
      <c r="AA715" s="83"/>
      <c r="AB715" s="83"/>
      <c r="AC715" s="94"/>
      <c r="AD715" s="102">
        <f t="shared" si="22"/>
        <v>0</v>
      </c>
      <c r="AE715" s="105">
        <f t="shared" si="23"/>
        <v>0</v>
      </c>
    </row>
    <row r="716" spans="1:31" x14ac:dyDescent="0.25">
      <c r="A716" s="91">
        <f>'Тулуз-Пьерон'!A724</f>
        <v>0</v>
      </c>
      <c r="B716" s="174">
        <f>'Тулуз-Пьерон'!B724</f>
        <v>0</v>
      </c>
      <c r="C716" s="79">
        <f>'Тулуз-Пьерон'!C724</f>
        <v>0</v>
      </c>
      <c r="D716" s="79">
        <f>'Тулуз-Пьерон'!D724</f>
        <v>0</v>
      </c>
      <c r="E716" s="166" t="str">
        <f>'Тулуз-Пьерон'!E724</f>
        <v xml:space="preserve">0 лет 0 мес. </v>
      </c>
      <c r="F716" s="162"/>
      <c r="G716" s="82"/>
      <c r="H716" s="82"/>
      <c r="I716" s="82"/>
      <c r="J716" s="82"/>
      <c r="K716" s="82"/>
      <c r="L716" s="82"/>
      <c r="M716" s="82"/>
      <c r="N716" s="82"/>
      <c r="O716" s="82"/>
      <c r="P716" s="82"/>
      <c r="Q716" s="98"/>
      <c r="R716" s="169"/>
      <c r="S716" s="83"/>
      <c r="T716" s="83"/>
      <c r="U716" s="83"/>
      <c r="V716" s="83"/>
      <c r="W716" s="83"/>
      <c r="X716" s="83"/>
      <c r="Y716" s="83"/>
      <c r="Z716" s="83"/>
      <c r="AA716" s="83"/>
      <c r="AB716" s="83"/>
      <c r="AC716" s="94"/>
      <c r="AD716" s="102">
        <f t="shared" si="22"/>
        <v>0</v>
      </c>
      <c r="AE716" s="105">
        <f t="shared" si="23"/>
        <v>0</v>
      </c>
    </row>
    <row r="717" spans="1:31" x14ac:dyDescent="0.25">
      <c r="A717" s="91">
        <f>'Тулуз-Пьерон'!A725</f>
        <v>0</v>
      </c>
      <c r="B717" s="174">
        <f>'Тулуз-Пьерон'!B725</f>
        <v>0</v>
      </c>
      <c r="C717" s="79">
        <f>'Тулуз-Пьерон'!C725</f>
        <v>0</v>
      </c>
      <c r="D717" s="79">
        <f>'Тулуз-Пьерон'!D725</f>
        <v>0</v>
      </c>
      <c r="E717" s="166" t="str">
        <f>'Тулуз-Пьерон'!E725</f>
        <v xml:space="preserve">0 лет 0 мес. </v>
      </c>
      <c r="F717" s="162"/>
      <c r="G717" s="82"/>
      <c r="H717" s="82"/>
      <c r="I717" s="82"/>
      <c r="J717" s="82"/>
      <c r="K717" s="82"/>
      <c r="L717" s="82"/>
      <c r="M717" s="82"/>
      <c r="N717" s="82"/>
      <c r="O717" s="82"/>
      <c r="P717" s="82"/>
      <c r="Q717" s="98"/>
      <c r="R717" s="169"/>
      <c r="S717" s="83"/>
      <c r="T717" s="83"/>
      <c r="U717" s="83"/>
      <c r="V717" s="83"/>
      <c r="W717" s="83"/>
      <c r="X717" s="83"/>
      <c r="Y717" s="83"/>
      <c r="Z717" s="83"/>
      <c r="AA717" s="83"/>
      <c r="AB717" s="83"/>
      <c r="AC717" s="94"/>
      <c r="AD717" s="102">
        <f t="shared" si="22"/>
        <v>0</v>
      </c>
      <c r="AE717" s="105">
        <f t="shared" si="23"/>
        <v>0</v>
      </c>
    </row>
    <row r="718" spans="1:31" x14ac:dyDescent="0.25">
      <c r="A718" s="91">
        <f>'Тулуз-Пьерон'!A726</f>
        <v>0</v>
      </c>
      <c r="B718" s="174">
        <f>'Тулуз-Пьерон'!B726</f>
        <v>0</v>
      </c>
      <c r="C718" s="79">
        <f>'Тулуз-Пьерон'!C726</f>
        <v>0</v>
      </c>
      <c r="D718" s="79">
        <f>'Тулуз-Пьерон'!D726</f>
        <v>0</v>
      </c>
      <c r="E718" s="166" t="str">
        <f>'Тулуз-Пьерон'!E726</f>
        <v xml:space="preserve">0 лет 0 мес. </v>
      </c>
      <c r="F718" s="162"/>
      <c r="G718" s="82"/>
      <c r="H718" s="82"/>
      <c r="I718" s="82"/>
      <c r="J718" s="82"/>
      <c r="K718" s="82"/>
      <c r="L718" s="82"/>
      <c r="M718" s="82"/>
      <c r="N718" s="82"/>
      <c r="O718" s="82"/>
      <c r="P718" s="82"/>
      <c r="Q718" s="98"/>
      <c r="R718" s="169"/>
      <c r="S718" s="83"/>
      <c r="T718" s="83"/>
      <c r="U718" s="83"/>
      <c r="V718" s="83"/>
      <c r="W718" s="83"/>
      <c r="X718" s="83"/>
      <c r="Y718" s="83"/>
      <c r="Z718" s="83"/>
      <c r="AA718" s="83"/>
      <c r="AB718" s="83"/>
      <c r="AC718" s="94"/>
      <c r="AD718" s="102">
        <f t="shared" si="22"/>
        <v>0</v>
      </c>
      <c r="AE718" s="105">
        <f t="shared" si="23"/>
        <v>0</v>
      </c>
    </row>
    <row r="719" spans="1:31" x14ac:dyDescent="0.25">
      <c r="A719" s="91">
        <f>'Тулуз-Пьерон'!A727</f>
        <v>0</v>
      </c>
      <c r="B719" s="174">
        <f>'Тулуз-Пьерон'!B727</f>
        <v>0</v>
      </c>
      <c r="C719" s="79">
        <f>'Тулуз-Пьерон'!C727</f>
        <v>0</v>
      </c>
      <c r="D719" s="79">
        <f>'Тулуз-Пьерон'!D727</f>
        <v>0</v>
      </c>
      <c r="E719" s="166" t="str">
        <f>'Тулуз-Пьерон'!E727</f>
        <v xml:space="preserve">0 лет 0 мес. </v>
      </c>
      <c r="F719" s="162"/>
      <c r="G719" s="82"/>
      <c r="H719" s="82"/>
      <c r="I719" s="82"/>
      <c r="J719" s="82"/>
      <c r="K719" s="82"/>
      <c r="L719" s="82"/>
      <c r="M719" s="82"/>
      <c r="N719" s="82"/>
      <c r="O719" s="82"/>
      <c r="P719" s="82"/>
      <c r="Q719" s="98"/>
      <c r="R719" s="169"/>
      <c r="S719" s="83"/>
      <c r="T719" s="83"/>
      <c r="U719" s="83"/>
      <c r="V719" s="83"/>
      <c r="W719" s="83"/>
      <c r="X719" s="83"/>
      <c r="Y719" s="83"/>
      <c r="Z719" s="83"/>
      <c r="AA719" s="83"/>
      <c r="AB719" s="83"/>
      <c r="AC719" s="94"/>
      <c r="AD719" s="102">
        <f t="shared" si="22"/>
        <v>0</v>
      </c>
      <c r="AE719" s="105">
        <f t="shared" si="23"/>
        <v>0</v>
      </c>
    </row>
    <row r="720" spans="1:31" x14ac:dyDescent="0.25">
      <c r="A720" s="91">
        <f>'Тулуз-Пьерон'!A728</f>
        <v>0</v>
      </c>
      <c r="B720" s="174">
        <f>'Тулуз-Пьерон'!B728</f>
        <v>0</v>
      </c>
      <c r="C720" s="79">
        <f>'Тулуз-Пьерон'!C728</f>
        <v>0</v>
      </c>
      <c r="D720" s="79">
        <f>'Тулуз-Пьерон'!D728</f>
        <v>0</v>
      </c>
      <c r="E720" s="166" t="str">
        <f>'Тулуз-Пьерон'!E728</f>
        <v xml:space="preserve">0 лет 0 мес. </v>
      </c>
      <c r="F720" s="162"/>
      <c r="G720" s="82"/>
      <c r="H720" s="82"/>
      <c r="I720" s="82"/>
      <c r="J720" s="82"/>
      <c r="K720" s="82"/>
      <c r="L720" s="82"/>
      <c r="M720" s="82"/>
      <c r="N720" s="82"/>
      <c r="O720" s="82"/>
      <c r="P720" s="82"/>
      <c r="Q720" s="98"/>
      <c r="R720" s="169"/>
      <c r="S720" s="83"/>
      <c r="T720" s="83"/>
      <c r="U720" s="83"/>
      <c r="V720" s="83"/>
      <c r="W720" s="83"/>
      <c r="X720" s="83"/>
      <c r="Y720" s="83"/>
      <c r="Z720" s="83"/>
      <c r="AA720" s="83"/>
      <c r="AB720" s="83"/>
      <c r="AC720" s="94"/>
      <c r="AD720" s="102">
        <f t="shared" si="22"/>
        <v>0</v>
      </c>
      <c r="AE720" s="105">
        <f t="shared" si="23"/>
        <v>0</v>
      </c>
    </row>
    <row r="721" spans="1:31" x14ac:dyDescent="0.25">
      <c r="A721" s="91">
        <f>'Тулуз-Пьерон'!A729</f>
        <v>0</v>
      </c>
      <c r="B721" s="174">
        <f>'Тулуз-Пьерон'!B729</f>
        <v>0</v>
      </c>
      <c r="C721" s="79">
        <f>'Тулуз-Пьерон'!C729</f>
        <v>0</v>
      </c>
      <c r="D721" s="79">
        <f>'Тулуз-Пьерон'!D729</f>
        <v>0</v>
      </c>
      <c r="E721" s="166" t="str">
        <f>'Тулуз-Пьерон'!E729</f>
        <v xml:space="preserve">0 лет 0 мес. </v>
      </c>
      <c r="F721" s="162"/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98"/>
      <c r="R721" s="169"/>
      <c r="S721" s="83"/>
      <c r="T721" s="83"/>
      <c r="U721" s="83"/>
      <c r="V721" s="83"/>
      <c r="W721" s="83"/>
      <c r="X721" s="83"/>
      <c r="Y721" s="83"/>
      <c r="Z721" s="83"/>
      <c r="AA721" s="83"/>
      <c r="AB721" s="83"/>
      <c r="AC721" s="94"/>
      <c r="AD721" s="102">
        <f t="shared" si="22"/>
        <v>0</v>
      </c>
      <c r="AE721" s="105">
        <f t="shared" si="23"/>
        <v>0</v>
      </c>
    </row>
    <row r="722" spans="1:31" x14ac:dyDescent="0.25">
      <c r="A722" s="91">
        <f>'Тулуз-Пьерон'!A730</f>
        <v>0</v>
      </c>
      <c r="B722" s="174">
        <f>'Тулуз-Пьерон'!B730</f>
        <v>0</v>
      </c>
      <c r="C722" s="79">
        <f>'Тулуз-Пьерон'!C730</f>
        <v>0</v>
      </c>
      <c r="D722" s="79">
        <f>'Тулуз-Пьерон'!D730</f>
        <v>0</v>
      </c>
      <c r="E722" s="166" t="str">
        <f>'Тулуз-Пьерон'!E730</f>
        <v xml:space="preserve">0 лет 0 мес. </v>
      </c>
      <c r="F722" s="16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98"/>
      <c r="R722" s="169"/>
      <c r="S722" s="83"/>
      <c r="T722" s="83"/>
      <c r="U722" s="83"/>
      <c r="V722" s="83"/>
      <c r="W722" s="83"/>
      <c r="X722" s="83"/>
      <c r="Y722" s="83"/>
      <c r="Z722" s="83"/>
      <c r="AA722" s="83"/>
      <c r="AB722" s="83"/>
      <c r="AC722" s="94"/>
      <c r="AD722" s="102">
        <f t="shared" si="22"/>
        <v>0</v>
      </c>
      <c r="AE722" s="105">
        <f t="shared" si="23"/>
        <v>0</v>
      </c>
    </row>
    <row r="723" spans="1:31" x14ac:dyDescent="0.25">
      <c r="A723" s="91">
        <f>'Тулуз-Пьерон'!A731</f>
        <v>0</v>
      </c>
      <c r="B723" s="174">
        <f>'Тулуз-Пьерон'!B731</f>
        <v>0</v>
      </c>
      <c r="C723" s="79">
        <f>'Тулуз-Пьерон'!C731</f>
        <v>0</v>
      </c>
      <c r="D723" s="79">
        <f>'Тулуз-Пьерон'!D731</f>
        <v>0</v>
      </c>
      <c r="E723" s="166" t="str">
        <f>'Тулуз-Пьерон'!E731</f>
        <v xml:space="preserve">0 лет 0 мес. </v>
      </c>
      <c r="F723" s="162"/>
      <c r="G723" s="82"/>
      <c r="H723" s="82"/>
      <c r="I723" s="82"/>
      <c r="J723" s="82"/>
      <c r="K723" s="82"/>
      <c r="L723" s="82"/>
      <c r="M723" s="82"/>
      <c r="N723" s="82"/>
      <c r="O723" s="82"/>
      <c r="P723" s="82"/>
      <c r="Q723" s="98"/>
      <c r="R723" s="169"/>
      <c r="S723" s="83"/>
      <c r="T723" s="83"/>
      <c r="U723" s="83"/>
      <c r="V723" s="83"/>
      <c r="W723" s="83"/>
      <c r="X723" s="83"/>
      <c r="Y723" s="83"/>
      <c r="Z723" s="83"/>
      <c r="AA723" s="83"/>
      <c r="AB723" s="83"/>
      <c r="AC723" s="94"/>
      <c r="AD723" s="102">
        <f t="shared" si="22"/>
        <v>0</v>
      </c>
      <c r="AE723" s="105">
        <f t="shared" si="23"/>
        <v>0</v>
      </c>
    </row>
    <row r="724" spans="1:31" x14ac:dyDescent="0.25">
      <c r="A724" s="91">
        <f>'Тулуз-Пьерон'!A732</f>
        <v>0</v>
      </c>
      <c r="B724" s="174">
        <f>'Тулуз-Пьерон'!B732</f>
        <v>0</v>
      </c>
      <c r="C724" s="79">
        <f>'Тулуз-Пьерон'!C732</f>
        <v>0</v>
      </c>
      <c r="D724" s="79">
        <f>'Тулуз-Пьерон'!D732</f>
        <v>0</v>
      </c>
      <c r="E724" s="166" t="str">
        <f>'Тулуз-Пьерон'!E732</f>
        <v xml:space="preserve">0 лет 0 мес. </v>
      </c>
      <c r="F724" s="162"/>
      <c r="G724" s="82"/>
      <c r="H724" s="82"/>
      <c r="I724" s="82"/>
      <c r="J724" s="82"/>
      <c r="K724" s="82"/>
      <c r="L724" s="82"/>
      <c r="M724" s="82"/>
      <c r="N724" s="82"/>
      <c r="O724" s="82"/>
      <c r="P724" s="82"/>
      <c r="Q724" s="98"/>
      <c r="R724" s="169"/>
      <c r="S724" s="83"/>
      <c r="T724" s="83"/>
      <c r="U724" s="83"/>
      <c r="V724" s="83"/>
      <c r="W724" s="83"/>
      <c r="X724" s="83"/>
      <c r="Y724" s="83"/>
      <c r="Z724" s="83"/>
      <c r="AA724" s="83"/>
      <c r="AB724" s="83"/>
      <c r="AC724" s="94"/>
      <c r="AD724" s="102">
        <f t="shared" si="22"/>
        <v>0</v>
      </c>
      <c r="AE724" s="105">
        <f t="shared" si="23"/>
        <v>0</v>
      </c>
    </row>
    <row r="725" spans="1:31" x14ac:dyDescent="0.25">
      <c r="A725" s="91">
        <f>'Тулуз-Пьерон'!A733</f>
        <v>0</v>
      </c>
      <c r="B725" s="174">
        <f>'Тулуз-Пьерон'!B733</f>
        <v>0</v>
      </c>
      <c r="C725" s="79">
        <f>'Тулуз-Пьерон'!C733</f>
        <v>0</v>
      </c>
      <c r="D725" s="79">
        <f>'Тулуз-Пьерон'!D733</f>
        <v>0</v>
      </c>
      <c r="E725" s="166" t="str">
        <f>'Тулуз-Пьерон'!E733</f>
        <v xml:space="preserve">0 лет 0 мес. </v>
      </c>
      <c r="F725" s="162"/>
      <c r="G725" s="82"/>
      <c r="H725" s="82"/>
      <c r="I725" s="82"/>
      <c r="J725" s="82"/>
      <c r="K725" s="82"/>
      <c r="L725" s="82"/>
      <c r="M725" s="82"/>
      <c r="N725" s="82"/>
      <c r="O725" s="82"/>
      <c r="P725" s="82"/>
      <c r="Q725" s="98"/>
      <c r="R725" s="169"/>
      <c r="S725" s="83"/>
      <c r="T725" s="83"/>
      <c r="U725" s="83"/>
      <c r="V725" s="83"/>
      <c r="W725" s="83"/>
      <c r="X725" s="83"/>
      <c r="Y725" s="83"/>
      <c r="Z725" s="83"/>
      <c r="AA725" s="83"/>
      <c r="AB725" s="83"/>
      <c r="AC725" s="94"/>
      <c r="AD725" s="102">
        <f t="shared" si="22"/>
        <v>0</v>
      </c>
      <c r="AE725" s="105">
        <f t="shared" si="23"/>
        <v>0</v>
      </c>
    </row>
    <row r="726" spans="1:31" x14ac:dyDescent="0.25">
      <c r="A726" s="91">
        <f>'Тулуз-Пьерон'!A734</f>
        <v>0</v>
      </c>
      <c r="B726" s="174">
        <f>'Тулуз-Пьерон'!B734</f>
        <v>0</v>
      </c>
      <c r="C726" s="79">
        <f>'Тулуз-Пьерон'!C734</f>
        <v>0</v>
      </c>
      <c r="D726" s="79">
        <f>'Тулуз-Пьерон'!D734</f>
        <v>0</v>
      </c>
      <c r="E726" s="166" t="str">
        <f>'Тулуз-Пьерон'!E734</f>
        <v xml:space="preserve">0 лет 0 мес. </v>
      </c>
      <c r="F726" s="162"/>
      <c r="G726" s="82"/>
      <c r="H726" s="82"/>
      <c r="I726" s="82"/>
      <c r="J726" s="82"/>
      <c r="K726" s="82"/>
      <c r="L726" s="82"/>
      <c r="M726" s="82"/>
      <c r="N726" s="82"/>
      <c r="O726" s="82"/>
      <c r="P726" s="82"/>
      <c r="Q726" s="98"/>
      <c r="R726" s="169"/>
      <c r="S726" s="83"/>
      <c r="T726" s="83"/>
      <c r="U726" s="83"/>
      <c r="V726" s="83"/>
      <c r="W726" s="83"/>
      <c r="X726" s="83"/>
      <c r="Y726" s="83"/>
      <c r="Z726" s="83"/>
      <c r="AA726" s="83"/>
      <c r="AB726" s="83"/>
      <c r="AC726" s="94"/>
      <c r="AD726" s="102">
        <f t="shared" si="22"/>
        <v>0</v>
      </c>
      <c r="AE726" s="105">
        <f t="shared" si="23"/>
        <v>0</v>
      </c>
    </row>
    <row r="727" spans="1:31" x14ac:dyDescent="0.25">
      <c r="A727" s="91">
        <f>'Тулуз-Пьерон'!A735</f>
        <v>0</v>
      </c>
      <c r="B727" s="174">
        <f>'Тулуз-Пьерон'!B735</f>
        <v>0</v>
      </c>
      <c r="C727" s="79">
        <f>'Тулуз-Пьерон'!C735</f>
        <v>0</v>
      </c>
      <c r="D727" s="79">
        <f>'Тулуз-Пьерон'!D735</f>
        <v>0</v>
      </c>
      <c r="E727" s="166" t="str">
        <f>'Тулуз-Пьерон'!E735</f>
        <v xml:space="preserve">0 лет 0 мес. </v>
      </c>
      <c r="F727" s="162"/>
      <c r="G727" s="82"/>
      <c r="H727" s="82"/>
      <c r="I727" s="82"/>
      <c r="J727" s="82"/>
      <c r="K727" s="82"/>
      <c r="L727" s="82"/>
      <c r="M727" s="82"/>
      <c r="N727" s="82"/>
      <c r="O727" s="82"/>
      <c r="P727" s="82"/>
      <c r="Q727" s="98"/>
      <c r="R727" s="169"/>
      <c r="S727" s="83"/>
      <c r="T727" s="83"/>
      <c r="U727" s="83"/>
      <c r="V727" s="83"/>
      <c r="W727" s="83"/>
      <c r="X727" s="83"/>
      <c r="Y727" s="83"/>
      <c r="Z727" s="83"/>
      <c r="AA727" s="83"/>
      <c r="AB727" s="83"/>
      <c r="AC727" s="94"/>
      <c r="AD727" s="102">
        <f t="shared" si="22"/>
        <v>0</v>
      </c>
      <c r="AE727" s="105">
        <f t="shared" si="23"/>
        <v>0</v>
      </c>
    </row>
    <row r="728" spans="1:31" x14ac:dyDescent="0.25">
      <c r="A728" s="91">
        <f>'Тулуз-Пьерон'!A736</f>
        <v>0</v>
      </c>
      <c r="B728" s="174">
        <f>'Тулуз-Пьерон'!B736</f>
        <v>0</v>
      </c>
      <c r="C728" s="79">
        <f>'Тулуз-Пьерон'!C736</f>
        <v>0</v>
      </c>
      <c r="D728" s="79">
        <f>'Тулуз-Пьерон'!D736</f>
        <v>0</v>
      </c>
      <c r="E728" s="166" t="str">
        <f>'Тулуз-Пьерон'!E736</f>
        <v xml:space="preserve">0 лет 0 мес. </v>
      </c>
      <c r="F728" s="162"/>
      <c r="G728" s="82"/>
      <c r="H728" s="82"/>
      <c r="I728" s="82"/>
      <c r="J728" s="82"/>
      <c r="K728" s="82"/>
      <c r="L728" s="82"/>
      <c r="M728" s="82"/>
      <c r="N728" s="82"/>
      <c r="O728" s="82"/>
      <c r="P728" s="82"/>
      <c r="Q728" s="98"/>
      <c r="R728" s="169"/>
      <c r="S728" s="83"/>
      <c r="T728" s="83"/>
      <c r="U728" s="83"/>
      <c r="V728" s="83"/>
      <c r="W728" s="83"/>
      <c r="X728" s="83"/>
      <c r="Y728" s="83"/>
      <c r="Z728" s="83"/>
      <c r="AA728" s="83"/>
      <c r="AB728" s="83"/>
      <c r="AC728" s="94"/>
      <c r="AD728" s="102">
        <f t="shared" si="22"/>
        <v>0</v>
      </c>
      <c r="AE728" s="105">
        <f t="shared" si="23"/>
        <v>0</v>
      </c>
    </row>
    <row r="729" spans="1:31" x14ac:dyDescent="0.25">
      <c r="A729" s="91">
        <f>'Тулуз-Пьерон'!A737</f>
        <v>0</v>
      </c>
      <c r="B729" s="174">
        <f>'Тулуз-Пьерон'!B737</f>
        <v>0</v>
      </c>
      <c r="C729" s="79">
        <f>'Тулуз-Пьерон'!C737</f>
        <v>0</v>
      </c>
      <c r="D729" s="79">
        <f>'Тулуз-Пьерон'!D737</f>
        <v>0</v>
      </c>
      <c r="E729" s="166" t="str">
        <f>'Тулуз-Пьерон'!E737</f>
        <v xml:space="preserve">0 лет 0 мес. </v>
      </c>
      <c r="F729" s="162"/>
      <c r="G729" s="82"/>
      <c r="H729" s="82"/>
      <c r="I729" s="82"/>
      <c r="J729" s="82"/>
      <c r="K729" s="82"/>
      <c r="L729" s="82"/>
      <c r="M729" s="82"/>
      <c r="N729" s="82"/>
      <c r="O729" s="82"/>
      <c r="P729" s="82"/>
      <c r="Q729" s="98"/>
      <c r="R729" s="169"/>
      <c r="S729" s="83"/>
      <c r="T729" s="83"/>
      <c r="U729" s="83"/>
      <c r="V729" s="83"/>
      <c r="W729" s="83"/>
      <c r="X729" s="83"/>
      <c r="Y729" s="83"/>
      <c r="Z729" s="83"/>
      <c r="AA729" s="83"/>
      <c r="AB729" s="83"/>
      <c r="AC729" s="94"/>
      <c r="AD729" s="102">
        <f t="shared" si="22"/>
        <v>0</v>
      </c>
      <c r="AE729" s="105">
        <f t="shared" si="23"/>
        <v>0</v>
      </c>
    </row>
    <row r="730" spans="1:31" x14ac:dyDescent="0.25">
      <c r="A730" s="91">
        <f>'Тулуз-Пьерон'!A738</f>
        <v>0</v>
      </c>
      <c r="B730" s="174">
        <f>'Тулуз-Пьерон'!B738</f>
        <v>0</v>
      </c>
      <c r="C730" s="79">
        <f>'Тулуз-Пьерон'!C738</f>
        <v>0</v>
      </c>
      <c r="D730" s="79">
        <f>'Тулуз-Пьерон'!D738</f>
        <v>0</v>
      </c>
      <c r="E730" s="166" t="str">
        <f>'Тулуз-Пьерон'!E738</f>
        <v xml:space="preserve">0 лет 0 мес. </v>
      </c>
      <c r="F730" s="162"/>
      <c r="G730" s="82"/>
      <c r="H730" s="82"/>
      <c r="I730" s="82"/>
      <c r="J730" s="82"/>
      <c r="K730" s="82"/>
      <c r="L730" s="82"/>
      <c r="M730" s="82"/>
      <c r="N730" s="82"/>
      <c r="O730" s="82"/>
      <c r="P730" s="82"/>
      <c r="Q730" s="98"/>
      <c r="R730" s="169"/>
      <c r="S730" s="83"/>
      <c r="T730" s="83"/>
      <c r="U730" s="83"/>
      <c r="V730" s="83"/>
      <c r="W730" s="83"/>
      <c r="X730" s="83"/>
      <c r="Y730" s="83"/>
      <c r="Z730" s="83"/>
      <c r="AA730" s="83"/>
      <c r="AB730" s="83"/>
      <c r="AC730" s="94"/>
      <c r="AD730" s="102">
        <f t="shared" si="22"/>
        <v>0</v>
      </c>
      <c r="AE730" s="105">
        <f t="shared" si="23"/>
        <v>0</v>
      </c>
    </row>
    <row r="731" spans="1:31" x14ac:dyDescent="0.25">
      <c r="A731" s="91">
        <f>'Тулуз-Пьерон'!A739</f>
        <v>0</v>
      </c>
      <c r="B731" s="174">
        <f>'Тулуз-Пьерон'!B739</f>
        <v>0</v>
      </c>
      <c r="C731" s="79">
        <f>'Тулуз-Пьерон'!C739</f>
        <v>0</v>
      </c>
      <c r="D731" s="79">
        <f>'Тулуз-Пьерон'!D739</f>
        <v>0</v>
      </c>
      <c r="E731" s="166" t="str">
        <f>'Тулуз-Пьерон'!E739</f>
        <v xml:space="preserve">0 лет 0 мес. </v>
      </c>
      <c r="F731" s="16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98"/>
      <c r="R731" s="169"/>
      <c r="S731" s="83"/>
      <c r="T731" s="83"/>
      <c r="U731" s="83"/>
      <c r="V731" s="83"/>
      <c r="W731" s="83"/>
      <c r="X731" s="83"/>
      <c r="Y731" s="83"/>
      <c r="Z731" s="83"/>
      <c r="AA731" s="83"/>
      <c r="AB731" s="83"/>
      <c r="AC731" s="94"/>
      <c r="AD731" s="102">
        <f t="shared" si="22"/>
        <v>0</v>
      </c>
      <c r="AE731" s="105">
        <f t="shared" si="23"/>
        <v>0</v>
      </c>
    </row>
    <row r="732" spans="1:31" x14ac:dyDescent="0.25">
      <c r="A732" s="91">
        <f>'Тулуз-Пьерон'!A740</f>
        <v>0</v>
      </c>
      <c r="B732" s="174">
        <f>'Тулуз-Пьерон'!B740</f>
        <v>0</v>
      </c>
      <c r="C732" s="79">
        <f>'Тулуз-Пьерон'!C740</f>
        <v>0</v>
      </c>
      <c r="D732" s="79">
        <f>'Тулуз-Пьерон'!D740</f>
        <v>0</v>
      </c>
      <c r="E732" s="166" t="str">
        <f>'Тулуз-Пьерон'!E740</f>
        <v xml:space="preserve">0 лет 0 мес. </v>
      </c>
      <c r="F732" s="162"/>
      <c r="G732" s="82"/>
      <c r="H732" s="82"/>
      <c r="I732" s="82"/>
      <c r="J732" s="82"/>
      <c r="K732" s="82"/>
      <c r="L732" s="82"/>
      <c r="M732" s="82"/>
      <c r="N732" s="82"/>
      <c r="O732" s="82"/>
      <c r="P732" s="82"/>
      <c r="Q732" s="98"/>
      <c r="R732" s="169"/>
      <c r="S732" s="83"/>
      <c r="T732" s="83"/>
      <c r="U732" s="83"/>
      <c r="V732" s="83"/>
      <c r="W732" s="83"/>
      <c r="X732" s="83"/>
      <c r="Y732" s="83"/>
      <c r="Z732" s="83"/>
      <c r="AA732" s="83"/>
      <c r="AB732" s="83"/>
      <c r="AC732" s="94"/>
      <c r="AD732" s="102">
        <f t="shared" si="22"/>
        <v>0</v>
      </c>
      <c r="AE732" s="105">
        <f t="shared" si="23"/>
        <v>0</v>
      </c>
    </row>
    <row r="733" spans="1:31" x14ac:dyDescent="0.25">
      <c r="A733" s="91">
        <f>'Тулуз-Пьерон'!A741</f>
        <v>0</v>
      </c>
      <c r="B733" s="174">
        <f>'Тулуз-Пьерон'!B741</f>
        <v>0</v>
      </c>
      <c r="C733" s="79">
        <f>'Тулуз-Пьерон'!C741</f>
        <v>0</v>
      </c>
      <c r="D733" s="79">
        <f>'Тулуз-Пьерон'!D741</f>
        <v>0</v>
      </c>
      <c r="E733" s="166" t="str">
        <f>'Тулуз-Пьерон'!E741</f>
        <v xml:space="preserve">0 лет 0 мес. </v>
      </c>
      <c r="F733" s="16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98"/>
      <c r="R733" s="169"/>
      <c r="S733" s="83"/>
      <c r="T733" s="83"/>
      <c r="U733" s="83"/>
      <c r="V733" s="83"/>
      <c r="W733" s="83"/>
      <c r="X733" s="83"/>
      <c r="Y733" s="83"/>
      <c r="Z733" s="83"/>
      <c r="AA733" s="83"/>
      <c r="AB733" s="83"/>
      <c r="AC733" s="94"/>
      <c r="AD733" s="102">
        <f t="shared" si="22"/>
        <v>0</v>
      </c>
      <c r="AE733" s="105">
        <f t="shared" si="23"/>
        <v>0</v>
      </c>
    </row>
    <row r="734" spans="1:31" x14ac:dyDescent="0.25">
      <c r="A734" s="91">
        <f>'Тулуз-Пьерон'!A742</f>
        <v>0</v>
      </c>
      <c r="B734" s="174">
        <f>'Тулуз-Пьерон'!B742</f>
        <v>0</v>
      </c>
      <c r="C734" s="79">
        <f>'Тулуз-Пьерон'!C742</f>
        <v>0</v>
      </c>
      <c r="D734" s="79">
        <f>'Тулуз-Пьерон'!D742</f>
        <v>0</v>
      </c>
      <c r="E734" s="166" t="str">
        <f>'Тулуз-Пьерон'!E742</f>
        <v xml:space="preserve">0 лет 0 мес. </v>
      </c>
      <c r="F734" s="162"/>
      <c r="G734" s="82"/>
      <c r="H734" s="82"/>
      <c r="I734" s="82"/>
      <c r="J734" s="82"/>
      <c r="K734" s="82"/>
      <c r="L734" s="82"/>
      <c r="M734" s="82"/>
      <c r="N734" s="82"/>
      <c r="O734" s="82"/>
      <c r="P734" s="82"/>
      <c r="Q734" s="98"/>
      <c r="R734" s="169"/>
      <c r="S734" s="83"/>
      <c r="T734" s="83"/>
      <c r="U734" s="83"/>
      <c r="V734" s="83"/>
      <c r="W734" s="83"/>
      <c r="X734" s="83"/>
      <c r="Y734" s="83"/>
      <c r="Z734" s="83"/>
      <c r="AA734" s="83"/>
      <c r="AB734" s="83"/>
      <c r="AC734" s="94"/>
      <c r="AD734" s="102">
        <f t="shared" si="22"/>
        <v>0</v>
      </c>
      <c r="AE734" s="105">
        <f t="shared" si="23"/>
        <v>0</v>
      </c>
    </row>
    <row r="735" spans="1:31" x14ac:dyDescent="0.25">
      <c r="A735" s="91">
        <f>'Тулуз-Пьерон'!A743</f>
        <v>0</v>
      </c>
      <c r="B735" s="174">
        <f>'Тулуз-Пьерон'!B743</f>
        <v>0</v>
      </c>
      <c r="C735" s="79">
        <f>'Тулуз-Пьерон'!C743</f>
        <v>0</v>
      </c>
      <c r="D735" s="79">
        <f>'Тулуз-Пьерон'!D743</f>
        <v>0</v>
      </c>
      <c r="E735" s="166" t="str">
        <f>'Тулуз-Пьерон'!E743</f>
        <v xml:space="preserve">0 лет 0 мес. </v>
      </c>
      <c r="F735" s="162"/>
      <c r="G735" s="82"/>
      <c r="H735" s="82"/>
      <c r="I735" s="82"/>
      <c r="J735" s="82"/>
      <c r="K735" s="82"/>
      <c r="L735" s="82"/>
      <c r="M735" s="82"/>
      <c r="N735" s="82"/>
      <c r="O735" s="82"/>
      <c r="P735" s="82"/>
      <c r="Q735" s="98"/>
      <c r="R735" s="169"/>
      <c r="S735" s="83"/>
      <c r="T735" s="83"/>
      <c r="U735" s="83"/>
      <c r="V735" s="83"/>
      <c r="W735" s="83"/>
      <c r="X735" s="83"/>
      <c r="Y735" s="83"/>
      <c r="Z735" s="83"/>
      <c r="AA735" s="83"/>
      <c r="AB735" s="83"/>
      <c r="AC735" s="94"/>
      <c r="AD735" s="102">
        <f t="shared" si="22"/>
        <v>0</v>
      </c>
      <c r="AE735" s="105">
        <f t="shared" si="23"/>
        <v>0</v>
      </c>
    </row>
    <row r="736" spans="1:31" x14ac:dyDescent="0.25">
      <c r="A736" s="91">
        <f>'Тулуз-Пьерон'!A744</f>
        <v>0</v>
      </c>
      <c r="B736" s="174">
        <f>'Тулуз-Пьерон'!B744</f>
        <v>0</v>
      </c>
      <c r="C736" s="79">
        <f>'Тулуз-Пьерон'!C744</f>
        <v>0</v>
      </c>
      <c r="D736" s="79">
        <f>'Тулуз-Пьерон'!D744</f>
        <v>0</v>
      </c>
      <c r="E736" s="166" t="str">
        <f>'Тулуз-Пьерон'!E744</f>
        <v xml:space="preserve">0 лет 0 мес. </v>
      </c>
      <c r="F736" s="162"/>
      <c r="G736" s="82"/>
      <c r="H736" s="82"/>
      <c r="I736" s="82"/>
      <c r="J736" s="82"/>
      <c r="K736" s="82"/>
      <c r="L736" s="82"/>
      <c r="M736" s="82"/>
      <c r="N736" s="82"/>
      <c r="O736" s="82"/>
      <c r="P736" s="82"/>
      <c r="Q736" s="98"/>
      <c r="R736" s="169"/>
      <c r="S736" s="83"/>
      <c r="T736" s="83"/>
      <c r="U736" s="83"/>
      <c r="V736" s="83"/>
      <c r="W736" s="83"/>
      <c r="X736" s="83"/>
      <c r="Y736" s="83"/>
      <c r="Z736" s="83"/>
      <c r="AA736" s="83"/>
      <c r="AB736" s="83"/>
      <c r="AC736" s="94"/>
      <c r="AD736" s="102">
        <f t="shared" si="22"/>
        <v>0</v>
      </c>
      <c r="AE736" s="105">
        <f t="shared" si="23"/>
        <v>0</v>
      </c>
    </row>
    <row r="737" spans="1:31" x14ac:dyDescent="0.25">
      <c r="A737" s="91">
        <f>'Тулуз-Пьерон'!A745</f>
        <v>0</v>
      </c>
      <c r="B737" s="174">
        <f>'Тулуз-Пьерон'!B745</f>
        <v>0</v>
      </c>
      <c r="C737" s="79">
        <f>'Тулуз-Пьерон'!C745</f>
        <v>0</v>
      </c>
      <c r="D737" s="79">
        <f>'Тулуз-Пьерон'!D745</f>
        <v>0</v>
      </c>
      <c r="E737" s="166" t="str">
        <f>'Тулуз-Пьерон'!E745</f>
        <v xml:space="preserve">0 лет 0 мес. </v>
      </c>
      <c r="F737" s="162"/>
      <c r="G737" s="82"/>
      <c r="H737" s="82"/>
      <c r="I737" s="82"/>
      <c r="J737" s="82"/>
      <c r="K737" s="82"/>
      <c r="L737" s="82"/>
      <c r="M737" s="82"/>
      <c r="N737" s="82"/>
      <c r="O737" s="82"/>
      <c r="P737" s="82"/>
      <c r="Q737" s="98"/>
      <c r="R737" s="169"/>
      <c r="S737" s="83"/>
      <c r="T737" s="83"/>
      <c r="U737" s="83"/>
      <c r="V737" s="83"/>
      <c r="W737" s="83"/>
      <c r="X737" s="83"/>
      <c r="Y737" s="83"/>
      <c r="Z737" s="83"/>
      <c r="AA737" s="83"/>
      <c r="AB737" s="83"/>
      <c r="AC737" s="94"/>
      <c r="AD737" s="102">
        <f t="shared" si="22"/>
        <v>0</v>
      </c>
      <c r="AE737" s="105">
        <f t="shared" si="23"/>
        <v>0</v>
      </c>
    </row>
    <row r="738" spans="1:31" x14ac:dyDescent="0.25">
      <c r="A738" s="91">
        <f>'Тулуз-Пьерон'!A746</f>
        <v>0</v>
      </c>
      <c r="B738" s="174">
        <f>'Тулуз-Пьерон'!B746</f>
        <v>0</v>
      </c>
      <c r="C738" s="79">
        <f>'Тулуз-Пьерон'!C746</f>
        <v>0</v>
      </c>
      <c r="D738" s="79">
        <f>'Тулуз-Пьерон'!D746</f>
        <v>0</v>
      </c>
      <c r="E738" s="166" t="str">
        <f>'Тулуз-Пьерон'!E746</f>
        <v xml:space="preserve">0 лет 0 мес. </v>
      </c>
      <c r="F738" s="16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98"/>
      <c r="R738" s="169"/>
      <c r="S738" s="83"/>
      <c r="T738" s="83"/>
      <c r="U738" s="83"/>
      <c r="V738" s="83"/>
      <c r="W738" s="83"/>
      <c r="X738" s="83"/>
      <c r="Y738" s="83"/>
      <c r="Z738" s="83"/>
      <c r="AA738" s="83"/>
      <c r="AB738" s="83"/>
      <c r="AC738" s="94"/>
      <c r="AD738" s="102">
        <f t="shared" si="22"/>
        <v>0</v>
      </c>
      <c r="AE738" s="105">
        <f t="shared" si="23"/>
        <v>0</v>
      </c>
    </row>
    <row r="739" spans="1:31" x14ac:dyDescent="0.25">
      <c r="A739" s="91">
        <f>'Тулуз-Пьерон'!A747</f>
        <v>0</v>
      </c>
      <c r="B739" s="174">
        <f>'Тулуз-Пьерон'!B747</f>
        <v>0</v>
      </c>
      <c r="C739" s="79">
        <f>'Тулуз-Пьерон'!C747</f>
        <v>0</v>
      </c>
      <c r="D739" s="79">
        <f>'Тулуз-Пьерон'!D747</f>
        <v>0</v>
      </c>
      <c r="E739" s="166" t="str">
        <f>'Тулуз-Пьерон'!E747</f>
        <v xml:space="preserve">0 лет 0 мес. </v>
      </c>
      <c r="F739" s="162"/>
      <c r="G739" s="82"/>
      <c r="H739" s="82"/>
      <c r="I739" s="82"/>
      <c r="J739" s="82"/>
      <c r="K739" s="82"/>
      <c r="L739" s="82"/>
      <c r="M739" s="82"/>
      <c r="N739" s="82"/>
      <c r="O739" s="82"/>
      <c r="P739" s="82"/>
      <c r="Q739" s="98"/>
      <c r="R739" s="169"/>
      <c r="S739" s="83"/>
      <c r="T739" s="83"/>
      <c r="U739" s="83"/>
      <c r="V739" s="83"/>
      <c r="W739" s="83"/>
      <c r="X739" s="83"/>
      <c r="Y739" s="83"/>
      <c r="Z739" s="83"/>
      <c r="AA739" s="83"/>
      <c r="AB739" s="83"/>
      <c r="AC739" s="94"/>
      <c r="AD739" s="102">
        <f t="shared" si="22"/>
        <v>0</v>
      </c>
      <c r="AE739" s="105">
        <f t="shared" si="23"/>
        <v>0</v>
      </c>
    </row>
    <row r="740" spans="1:31" x14ac:dyDescent="0.25">
      <c r="A740" s="91">
        <f>'Тулуз-Пьерон'!A748</f>
        <v>0</v>
      </c>
      <c r="B740" s="174">
        <f>'Тулуз-Пьерон'!B748</f>
        <v>0</v>
      </c>
      <c r="C740" s="79">
        <f>'Тулуз-Пьерон'!C748</f>
        <v>0</v>
      </c>
      <c r="D740" s="79">
        <f>'Тулуз-Пьерон'!D748</f>
        <v>0</v>
      </c>
      <c r="E740" s="166" t="str">
        <f>'Тулуз-Пьерон'!E748</f>
        <v xml:space="preserve">0 лет 0 мес. </v>
      </c>
      <c r="F740" s="162"/>
      <c r="G740" s="82"/>
      <c r="H740" s="82"/>
      <c r="I740" s="82"/>
      <c r="J740" s="82"/>
      <c r="K740" s="82"/>
      <c r="L740" s="82"/>
      <c r="M740" s="82"/>
      <c r="N740" s="82"/>
      <c r="O740" s="82"/>
      <c r="P740" s="82"/>
      <c r="Q740" s="98"/>
      <c r="R740" s="169"/>
      <c r="S740" s="83"/>
      <c r="T740" s="83"/>
      <c r="U740" s="83"/>
      <c r="V740" s="83"/>
      <c r="W740" s="83"/>
      <c r="X740" s="83"/>
      <c r="Y740" s="83"/>
      <c r="Z740" s="83"/>
      <c r="AA740" s="83"/>
      <c r="AB740" s="83"/>
      <c r="AC740" s="94"/>
      <c r="AD740" s="102">
        <f t="shared" si="22"/>
        <v>0</v>
      </c>
      <c r="AE740" s="105">
        <f t="shared" si="23"/>
        <v>0</v>
      </c>
    </row>
    <row r="741" spans="1:31" x14ac:dyDescent="0.25">
      <c r="A741" s="91">
        <f>'Тулуз-Пьерон'!A749</f>
        <v>0</v>
      </c>
      <c r="B741" s="174">
        <f>'Тулуз-Пьерон'!B749</f>
        <v>0</v>
      </c>
      <c r="C741" s="79">
        <f>'Тулуз-Пьерон'!C749</f>
        <v>0</v>
      </c>
      <c r="D741" s="79">
        <f>'Тулуз-Пьерон'!D749</f>
        <v>0</v>
      </c>
      <c r="E741" s="166" t="str">
        <f>'Тулуз-Пьерон'!E749</f>
        <v xml:space="preserve">0 лет 0 мес. </v>
      </c>
      <c r="F741" s="162"/>
      <c r="G741" s="82"/>
      <c r="H741" s="82"/>
      <c r="I741" s="82"/>
      <c r="J741" s="82"/>
      <c r="K741" s="82"/>
      <c r="L741" s="82"/>
      <c r="M741" s="82"/>
      <c r="N741" s="82"/>
      <c r="O741" s="82"/>
      <c r="P741" s="82"/>
      <c r="Q741" s="98"/>
      <c r="R741" s="169"/>
      <c r="S741" s="83"/>
      <c r="T741" s="83"/>
      <c r="U741" s="83"/>
      <c r="V741" s="83"/>
      <c r="W741" s="83"/>
      <c r="X741" s="83"/>
      <c r="Y741" s="83"/>
      <c r="Z741" s="83"/>
      <c r="AA741" s="83"/>
      <c r="AB741" s="83"/>
      <c r="AC741" s="94"/>
      <c r="AD741" s="102">
        <f t="shared" si="22"/>
        <v>0</v>
      </c>
      <c r="AE741" s="105">
        <f t="shared" si="23"/>
        <v>0</v>
      </c>
    </row>
    <row r="742" spans="1:31" x14ac:dyDescent="0.25">
      <c r="A742" s="91">
        <f>'Тулуз-Пьерон'!A750</f>
        <v>0</v>
      </c>
      <c r="B742" s="174">
        <f>'Тулуз-Пьерон'!B750</f>
        <v>0</v>
      </c>
      <c r="C742" s="79">
        <f>'Тулуз-Пьерон'!C750</f>
        <v>0</v>
      </c>
      <c r="D742" s="79">
        <f>'Тулуз-Пьерон'!D750</f>
        <v>0</v>
      </c>
      <c r="E742" s="166" t="str">
        <f>'Тулуз-Пьерон'!E750</f>
        <v xml:space="preserve">0 лет 0 мес. </v>
      </c>
      <c r="F742" s="162"/>
      <c r="G742" s="82"/>
      <c r="H742" s="82"/>
      <c r="I742" s="82"/>
      <c r="J742" s="82"/>
      <c r="K742" s="82"/>
      <c r="L742" s="82"/>
      <c r="M742" s="82"/>
      <c r="N742" s="82"/>
      <c r="O742" s="82"/>
      <c r="P742" s="82"/>
      <c r="Q742" s="98"/>
      <c r="R742" s="169"/>
      <c r="S742" s="83"/>
      <c r="T742" s="83"/>
      <c r="U742" s="83"/>
      <c r="V742" s="83"/>
      <c r="W742" s="83"/>
      <c r="X742" s="83"/>
      <c r="Y742" s="83"/>
      <c r="Z742" s="83"/>
      <c r="AA742" s="83"/>
      <c r="AB742" s="83"/>
      <c r="AC742" s="94"/>
      <c r="AD742" s="102">
        <f t="shared" si="22"/>
        <v>0</v>
      </c>
      <c r="AE742" s="105">
        <f t="shared" si="23"/>
        <v>0</v>
      </c>
    </row>
    <row r="743" spans="1:31" x14ac:dyDescent="0.25">
      <c r="A743" s="91">
        <f>'Тулуз-Пьерон'!A751</f>
        <v>0</v>
      </c>
      <c r="B743" s="174">
        <f>'Тулуз-Пьерон'!B751</f>
        <v>0</v>
      </c>
      <c r="C743" s="79">
        <f>'Тулуз-Пьерон'!C751</f>
        <v>0</v>
      </c>
      <c r="D743" s="79">
        <f>'Тулуз-Пьерон'!D751</f>
        <v>0</v>
      </c>
      <c r="E743" s="166" t="str">
        <f>'Тулуз-Пьерон'!E751</f>
        <v xml:space="preserve">0 лет 0 мес. </v>
      </c>
      <c r="F743" s="162"/>
      <c r="G743" s="82"/>
      <c r="H743" s="82"/>
      <c r="I743" s="82"/>
      <c r="J743" s="82"/>
      <c r="K743" s="82"/>
      <c r="L743" s="82"/>
      <c r="M743" s="82"/>
      <c r="N743" s="82"/>
      <c r="O743" s="82"/>
      <c r="P743" s="82"/>
      <c r="Q743" s="98"/>
      <c r="R743" s="169"/>
      <c r="S743" s="83"/>
      <c r="T743" s="83"/>
      <c r="U743" s="83"/>
      <c r="V743" s="83"/>
      <c r="W743" s="83"/>
      <c r="X743" s="83"/>
      <c r="Y743" s="83"/>
      <c r="Z743" s="83"/>
      <c r="AA743" s="83"/>
      <c r="AB743" s="83"/>
      <c r="AC743" s="94"/>
      <c r="AD743" s="102">
        <f t="shared" si="22"/>
        <v>0</v>
      </c>
      <c r="AE743" s="105">
        <f t="shared" si="23"/>
        <v>0</v>
      </c>
    </row>
    <row r="744" spans="1:31" x14ac:dyDescent="0.25">
      <c r="A744" s="91">
        <f>'Тулуз-Пьерон'!A752</f>
        <v>0</v>
      </c>
      <c r="B744" s="174">
        <f>'Тулуз-Пьерон'!B752</f>
        <v>0</v>
      </c>
      <c r="C744" s="79">
        <f>'Тулуз-Пьерон'!C752</f>
        <v>0</v>
      </c>
      <c r="D744" s="79">
        <f>'Тулуз-Пьерон'!D752</f>
        <v>0</v>
      </c>
      <c r="E744" s="166" t="str">
        <f>'Тулуз-Пьерон'!E752</f>
        <v xml:space="preserve">0 лет 0 мес. </v>
      </c>
      <c r="F744" s="162"/>
      <c r="G744" s="82"/>
      <c r="H744" s="82"/>
      <c r="I744" s="82"/>
      <c r="J744" s="82"/>
      <c r="K744" s="82"/>
      <c r="L744" s="82"/>
      <c r="M744" s="82"/>
      <c r="N744" s="82"/>
      <c r="O744" s="82"/>
      <c r="P744" s="82"/>
      <c r="Q744" s="98"/>
      <c r="R744" s="169"/>
      <c r="S744" s="83"/>
      <c r="T744" s="83"/>
      <c r="U744" s="83"/>
      <c r="V744" s="83"/>
      <c r="W744" s="83"/>
      <c r="X744" s="83"/>
      <c r="Y744" s="83"/>
      <c r="Z744" s="83"/>
      <c r="AA744" s="83"/>
      <c r="AB744" s="83"/>
      <c r="AC744" s="94"/>
      <c r="AD744" s="102">
        <f t="shared" si="22"/>
        <v>0</v>
      </c>
      <c r="AE744" s="105">
        <f t="shared" si="23"/>
        <v>0</v>
      </c>
    </row>
    <row r="745" spans="1:31" x14ac:dyDescent="0.25">
      <c r="A745" s="91">
        <f>'Тулуз-Пьерон'!A753</f>
        <v>0</v>
      </c>
      <c r="B745" s="174">
        <f>'Тулуз-Пьерон'!B753</f>
        <v>0</v>
      </c>
      <c r="C745" s="79">
        <f>'Тулуз-Пьерон'!C753</f>
        <v>0</v>
      </c>
      <c r="D745" s="79">
        <f>'Тулуз-Пьерон'!D753</f>
        <v>0</v>
      </c>
      <c r="E745" s="166" t="str">
        <f>'Тулуз-Пьерон'!E753</f>
        <v xml:space="preserve">0 лет 0 мес. </v>
      </c>
      <c r="F745" s="162"/>
      <c r="G745" s="82"/>
      <c r="H745" s="82"/>
      <c r="I745" s="82"/>
      <c r="J745" s="82"/>
      <c r="K745" s="82"/>
      <c r="L745" s="82"/>
      <c r="M745" s="82"/>
      <c r="N745" s="82"/>
      <c r="O745" s="82"/>
      <c r="P745" s="82"/>
      <c r="Q745" s="98"/>
      <c r="R745" s="169"/>
      <c r="S745" s="83"/>
      <c r="T745" s="83"/>
      <c r="U745" s="83"/>
      <c r="V745" s="83"/>
      <c r="W745" s="83"/>
      <c r="X745" s="83"/>
      <c r="Y745" s="83"/>
      <c r="Z745" s="83"/>
      <c r="AA745" s="83"/>
      <c r="AB745" s="83"/>
      <c r="AC745" s="94"/>
      <c r="AD745" s="102">
        <f t="shared" si="22"/>
        <v>0</v>
      </c>
      <c r="AE745" s="105">
        <f t="shared" si="23"/>
        <v>0</v>
      </c>
    </row>
    <row r="746" spans="1:31" x14ac:dyDescent="0.25">
      <c r="A746" s="91">
        <f>'Тулуз-Пьерон'!A754</f>
        <v>0</v>
      </c>
      <c r="B746" s="174">
        <f>'Тулуз-Пьерон'!B754</f>
        <v>0</v>
      </c>
      <c r="C746" s="79">
        <f>'Тулуз-Пьерон'!C754</f>
        <v>0</v>
      </c>
      <c r="D746" s="79">
        <f>'Тулуз-Пьерон'!D754</f>
        <v>0</v>
      </c>
      <c r="E746" s="166" t="str">
        <f>'Тулуз-Пьерон'!E754</f>
        <v xml:space="preserve">0 лет 0 мес. </v>
      </c>
      <c r="F746" s="162"/>
      <c r="G746" s="82"/>
      <c r="H746" s="82"/>
      <c r="I746" s="82"/>
      <c r="J746" s="82"/>
      <c r="K746" s="82"/>
      <c r="L746" s="82"/>
      <c r="M746" s="82"/>
      <c r="N746" s="82"/>
      <c r="O746" s="82"/>
      <c r="P746" s="82"/>
      <c r="Q746" s="98"/>
      <c r="R746" s="169"/>
      <c r="S746" s="83"/>
      <c r="T746" s="83"/>
      <c r="U746" s="83"/>
      <c r="V746" s="83"/>
      <c r="W746" s="83"/>
      <c r="X746" s="83"/>
      <c r="Y746" s="83"/>
      <c r="Z746" s="83"/>
      <c r="AA746" s="83"/>
      <c r="AB746" s="83"/>
      <c r="AC746" s="94"/>
      <c r="AD746" s="102">
        <f t="shared" si="22"/>
        <v>0</v>
      </c>
      <c r="AE746" s="105">
        <f t="shared" si="23"/>
        <v>0</v>
      </c>
    </row>
    <row r="747" spans="1:31" x14ac:dyDescent="0.25">
      <c r="A747" s="91">
        <f>'Тулуз-Пьерон'!A755</f>
        <v>0</v>
      </c>
      <c r="B747" s="174">
        <f>'Тулуз-Пьерон'!B755</f>
        <v>0</v>
      </c>
      <c r="C747" s="79">
        <f>'Тулуз-Пьерон'!C755</f>
        <v>0</v>
      </c>
      <c r="D747" s="79">
        <f>'Тулуз-Пьерон'!D755</f>
        <v>0</v>
      </c>
      <c r="E747" s="166" t="str">
        <f>'Тулуз-Пьерон'!E755</f>
        <v xml:space="preserve">0 лет 0 мес. </v>
      </c>
      <c r="F747" s="162"/>
      <c r="G747" s="82"/>
      <c r="H747" s="82"/>
      <c r="I747" s="82"/>
      <c r="J747" s="82"/>
      <c r="K747" s="82"/>
      <c r="L747" s="82"/>
      <c r="M747" s="82"/>
      <c r="N747" s="82"/>
      <c r="O747" s="82"/>
      <c r="P747" s="82"/>
      <c r="Q747" s="98"/>
      <c r="R747" s="169"/>
      <c r="S747" s="83"/>
      <c r="T747" s="83"/>
      <c r="U747" s="83"/>
      <c r="V747" s="83"/>
      <c r="W747" s="83"/>
      <c r="X747" s="83"/>
      <c r="Y747" s="83"/>
      <c r="Z747" s="83"/>
      <c r="AA747" s="83"/>
      <c r="AB747" s="83"/>
      <c r="AC747" s="94"/>
      <c r="AD747" s="102">
        <f t="shared" si="22"/>
        <v>0</v>
      </c>
      <c r="AE747" s="105">
        <f t="shared" si="23"/>
        <v>0</v>
      </c>
    </row>
    <row r="748" spans="1:31" x14ac:dyDescent="0.25">
      <c r="A748" s="91">
        <f>'Тулуз-Пьерон'!A756</f>
        <v>0</v>
      </c>
      <c r="B748" s="174">
        <f>'Тулуз-Пьерон'!B756</f>
        <v>0</v>
      </c>
      <c r="C748" s="79">
        <f>'Тулуз-Пьерон'!C756</f>
        <v>0</v>
      </c>
      <c r="D748" s="79">
        <f>'Тулуз-Пьерон'!D756</f>
        <v>0</v>
      </c>
      <c r="E748" s="166" t="str">
        <f>'Тулуз-Пьерон'!E756</f>
        <v xml:space="preserve">0 лет 0 мес. </v>
      </c>
      <c r="F748" s="162"/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98"/>
      <c r="R748" s="169"/>
      <c r="S748" s="83"/>
      <c r="T748" s="83"/>
      <c r="U748" s="83"/>
      <c r="V748" s="83"/>
      <c r="W748" s="83"/>
      <c r="X748" s="83"/>
      <c r="Y748" s="83"/>
      <c r="Z748" s="83"/>
      <c r="AA748" s="83"/>
      <c r="AB748" s="83"/>
      <c r="AC748" s="94"/>
      <c r="AD748" s="102">
        <f t="shared" si="22"/>
        <v>0</v>
      </c>
      <c r="AE748" s="105">
        <f t="shared" si="23"/>
        <v>0</v>
      </c>
    </row>
    <row r="749" spans="1:31" x14ac:dyDescent="0.25">
      <c r="A749" s="91">
        <f>'Тулуз-Пьерон'!A757</f>
        <v>0</v>
      </c>
      <c r="B749" s="174">
        <f>'Тулуз-Пьерон'!B757</f>
        <v>0</v>
      </c>
      <c r="C749" s="79">
        <f>'Тулуз-Пьерон'!C757</f>
        <v>0</v>
      </c>
      <c r="D749" s="79">
        <f>'Тулуз-Пьерон'!D757</f>
        <v>0</v>
      </c>
      <c r="E749" s="166" t="str">
        <f>'Тулуз-Пьерон'!E757</f>
        <v xml:space="preserve">0 лет 0 мес. </v>
      </c>
      <c r="F749" s="16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98"/>
      <c r="R749" s="169"/>
      <c r="S749" s="83"/>
      <c r="T749" s="83"/>
      <c r="U749" s="83"/>
      <c r="V749" s="83"/>
      <c r="W749" s="83"/>
      <c r="X749" s="83"/>
      <c r="Y749" s="83"/>
      <c r="Z749" s="83"/>
      <c r="AA749" s="83"/>
      <c r="AB749" s="83"/>
      <c r="AC749" s="94"/>
      <c r="AD749" s="102">
        <f t="shared" si="22"/>
        <v>0</v>
      </c>
      <c r="AE749" s="105">
        <f t="shared" si="23"/>
        <v>0</v>
      </c>
    </row>
    <row r="750" spans="1:31" x14ac:dyDescent="0.25">
      <c r="A750" s="91">
        <f>'Тулуз-Пьерон'!A758</f>
        <v>0</v>
      </c>
      <c r="B750" s="174">
        <f>'Тулуз-Пьерон'!B758</f>
        <v>0</v>
      </c>
      <c r="C750" s="79">
        <f>'Тулуз-Пьерон'!C758</f>
        <v>0</v>
      </c>
      <c r="D750" s="79">
        <f>'Тулуз-Пьерон'!D758</f>
        <v>0</v>
      </c>
      <c r="E750" s="166" t="str">
        <f>'Тулуз-Пьерон'!E758</f>
        <v xml:space="preserve">0 лет 0 мес. </v>
      </c>
      <c r="F750" s="16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98"/>
      <c r="R750" s="169"/>
      <c r="S750" s="83"/>
      <c r="T750" s="83"/>
      <c r="U750" s="83"/>
      <c r="V750" s="83"/>
      <c r="W750" s="83"/>
      <c r="X750" s="83"/>
      <c r="Y750" s="83"/>
      <c r="Z750" s="83"/>
      <c r="AA750" s="83"/>
      <c r="AB750" s="83"/>
      <c r="AC750" s="94"/>
      <c r="AD750" s="102">
        <f t="shared" si="22"/>
        <v>0</v>
      </c>
      <c r="AE750" s="105">
        <f t="shared" si="23"/>
        <v>0</v>
      </c>
    </row>
    <row r="751" spans="1:31" x14ac:dyDescent="0.25">
      <c r="A751" s="91">
        <f>'Тулуз-Пьерон'!A759</f>
        <v>0</v>
      </c>
      <c r="B751" s="174">
        <f>'Тулуз-Пьерон'!B759</f>
        <v>0</v>
      </c>
      <c r="C751" s="79">
        <f>'Тулуз-Пьерон'!C759</f>
        <v>0</v>
      </c>
      <c r="D751" s="79">
        <f>'Тулуз-Пьерон'!D759</f>
        <v>0</v>
      </c>
      <c r="E751" s="166" t="str">
        <f>'Тулуз-Пьерон'!E759</f>
        <v xml:space="preserve">0 лет 0 мес. </v>
      </c>
      <c r="F751" s="162"/>
      <c r="G751" s="82"/>
      <c r="H751" s="82"/>
      <c r="I751" s="82"/>
      <c r="J751" s="82"/>
      <c r="K751" s="82"/>
      <c r="L751" s="82"/>
      <c r="M751" s="82"/>
      <c r="N751" s="82"/>
      <c r="O751" s="82"/>
      <c r="P751" s="82"/>
      <c r="Q751" s="98"/>
      <c r="R751" s="169"/>
      <c r="S751" s="83"/>
      <c r="T751" s="83"/>
      <c r="U751" s="83"/>
      <c r="V751" s="83"/>
      <c r="W751" s="83"/>
      <c r="X751" s="83"/>
      <c r="Y751" s="83"/>
      <c r="Z751" s="83"/>
      <c r="AA751" s="83"/>
      <c r="AB751" s="83"/>
      <c r="AC751" s="94"/>
      <c r="AD751" s="102">
        <f t="shared" si="22"/>
        <v>0</v>
      </c>
      <c r="AE751" s="105">
        <f t="shared" si="23"/>
        <v>0</v>
      </c>
    </row>
    <row r="752" spans="1:31" x14ac:dyDescent="0.25">
      <c r="A752" s="91">
        <f>'Тулуз-Пьерон'!A760</f>
        <v>0</v>
      </c>
      <c r="B752" s="174">
        <f>'Тулуз-Пьерон'!B760</f>
        <v>0</v>
      </c>
      <c r="C752" s="79">
        <f>'Тулуз-Пьерон'!C760</f>
        <v>0</v>
      </c>
      <c r="D752" s="79">
        <f>'Тулуз-Пьерон'!D760</f>
        <v>0</v>
      </c>
      <c r="E752" s="166" t="str">
        <f>'Тулуз-Пьерон'!E760</f>
        <v xml:space="preserve">0 лет 0 мес. </v>
      </c>
      <c r="F752" s="162"/>
      <c r="G752" s="82"/>
      <c r="H752" s="82"/>
      <c r="I752" s="82"/>
      <c r="J752" s="82"/>
      <c r="K752" s="82"/>
      <c r="L752" s="82"/>
      <c r="M752" s="82"/>
      <c r="N752" s="82"/>
      <c r="O752" s="82"/>
      <c r="P752" s="82"/>
      <c r="Q752" s="98"/>
      <c r="R752" s="169"/>
      <c r="S752" s="83"/>
      <c r="T752" s="83"/>
      <c r="U752" s="83"/>
      <c r="V752" s="83"/>
      <c r="W752" s="83"/>
      <c r="X752" s="83"/>
      <c r="Y752" s="83"/>
      <c r="Z752" s="83"/>
      <c r="AA752" s="83"/>
      <c r="AB752" s="83"/>
      <c r="AC752" s="94"/>
      <c r="AD752" s="102">
        <f t="shared" si="22"/>
        <v>0</v>
      </c>
      <c r="AE752" s="105">
        <f t="shared" si="23"/>
        <v>0</v>
      </c>
    </row>
    <row r="753" spans="1:31" x14ac:dyDescent="0.25">
      <c r="A753" s="91">
        <f>'Тулуз-Пьерон'!A761</f>
        <v>0</v>
      </c>
      <c r="B753" s="174">
        <f>'Тулуз-Пьерон'!B761</f>
        <v>0</v>
      </c>
      <c r="C753" s="79">
        <f>'Тулуз-Пьерон'!C761</f>
        <v>0</v>
      </c>
      <c r="D753" s="79">
        <f>'Тулуз-Пьерон'!D761</f>
        <v>0</v>
      </c>
      <c r="E753" s="166" t="str">
        <f>'Тулуз-Пьерон'!E761</f>
        <v xml:space="preserve">0 лет 0 мес. </v>
      </c>
      <c r="F753" s="16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98"/>
      <c r="R753" s="169"/>
      <c r="S753" s="83"/>
      <c r="T753" s="83"/>
      <c r="U753" s="83"/>
      <c r="V753" s="83"/>
      <c r="W753" s="83"/>
      <c r="X753" s="83"/>
      <c r="Y753" s="83"/>
      <c r="Z753" s="83"/>
      <c r="AA753" s="83"/>
      <c r="AB753" s="83"/>
      <c r="AC753" s="94"/>
      <c r="AD753" s="102">
        <f t="shared" si="22"/>
        <v>0</v>
      </c>
      <c r="AE753" s="105">
        <f t="shared" si="23"/>
        <v>0</v>
      </c>
    </row>
    <row r="754" spans="1:31" x14ac:dyDescent="0.25">
      <c r="A754" s="91">
        <f>'Тулуз-Пьерон'!A762</f>
        <v>0</v>
      </c>
      <c r="B754" s="174">
        <f>'Тулуз-Пьерон'!B762</f>
        <v>0</v>
      </c>
      <c r="C754" s="79">
        <f>'Тулуз-Пьерон'!C762</f>
        <v>0</v>
      </c>
      <c r="D754" s="79">
        <f>'Тулуз-Пьерон'!D762</f>
        <v>0</v>
      </c>
      <c r="E754" s="166" t="str">
        <f>'Тулуз-Пьерон'!E762</f>
        <v xml:space="preserve">0 лет 0 мес. </v>
      </c>
      <c r="F754" s="162"/>
      <c r="G754" s="82"/>
      <c r="H754" s="82"/>
      <c r="I754" s="82"/>
      <c r="J754" s="82"/>
      <c r="K754" s="82"/>
      <c r="L754" s="82"/>
      <c r="M754" s="82"/>
      <c r="N754" s="82"/>
      <c r="O754" s="82"/>
      <c r="P754" s="82"/>
      <c r="Q754" s="98"/>
      <c r="R754" s="169"/>
      <c r="S754" s="83"/>
      <c r="T754" s="83"/>
      <c r="U754" s="83"/>
      <c r="V754" s="83"/>
      <c r="W754" s="83"/>
      <c r="X754" s="83"/>
      <c r="Y754" s="83"/>
      <c r="Z754" s="83"/>
      <c r="AA754" s="83"/>
      <c r="AB754" s="83"/>
      <c r="AC754" s="94"/>
      <c r="AD754" s="102">
        <f t="shared" si="22"/>
        <v>0</v>
      </c>
      <c r="AE754" s="105">
        <f t="shared" si="23"/>
        <v>0</v>
      </c>
    </row>
    <row r="755" spans="1:31" x14ac:dyDescent="0.25">
      <c r="A755" s="91">
        <f>'Тулуз-Пьерон'!A763</f>
        <v>0</v>
      </c>
      <c r="B755" s="174">
        <f>'Тулуз-Пьерон'!B763</f>
        <v>0</v>
      </c>
      <c r="C755" s="79">
        <f>'Тулуз-Пьерон'!C763</f>
        <v>0</v>
      </c>
      <c r="D755" s="79">
        <f>'Тулуз-Пьерон'!D763</f>
        <v>0</v>
      </c>
      <c r="E755" s="166" t="str">
        <f>'Тулуз-Пьерон'!E763</f>
        <v xml:space="preserve">0 лет 0 мес. </v>
      </c>
      <c r="F755" s="16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98"/>
      <c r="R755" s="169"/>
      <c r="S755" s="83"/>
      <c r="T755" s="83"/>
      <c r="U755" s="83"/>
      <c r="V755" s="83"/>
      <c r="W755" s="83"/>
      <c r="X755" s="83"/>
      <c r="Y755" s="83"/>
      <c r="Z755" s="83"/>
      <c r="AA755" s="83"/>
      <c r="AB755" s="83"/>
      <c r="AC755" s="94"/>
      <c r="AD755" s="102">
        <f t="shared" si="22"/>
        <v>0</v>
      </c>
      <c r="AE755" s="105">
        <f t="shared" si="23"/>
        <v>0</v>
      </c>
    </row>
    <row r="756" spans="1:31" x14ac:dyDescent="0.25">
      <c r="A756" s="91">
        <f>'Тулуз-Пьерон'!A764</f>
        <v>0</v>
      </c>
      <c r="B756" s="174">
        <f>'Тулуз-Пьерон'!B764</f>
        <v>0</v>
      </c>
      <c r="C756" s="79">
        <f>'Тулуз-Пьерон'!C764</f>
        <v>0</v>
      </c>
      <c r="D756" s="79">
        <f>'Тулуз-Пьерон'!D764</f>
        <v>0</v>
      </c>
      <c r="E756" s="166" t="str">
        <f>'Тулуз-Пьерон'!E764</f>
        <v xml:space="preserve">0 лет 0 мес. </v>
      </c>
      <c r="F756" s="162"/>
      <c r="G756" s="82"/>
      <c r="H756" s="82"/>
      <c r="I756" s="82"/>
      <c r="J756" s="82"/>
      <c r="K756" s="82"/>
      <c r="L756" s="82"/>
      <c r="M756" s="82"/>
      <c r="N756" s="82"/>
      <c r="O756" s="82"/>
      <c r="P756" s="82"/>
      <c r="Q756" s="98"/>
      <c r="R756" s="169"/>
      <c r="S756" s="83"/>
      <c r="T756" s="83"/>
      <c r="U756" s="83"/>
      <c r="V756" s="83"/>
      <c r="W756" s="83"/>
      <c r="X756" s="83"/>
      <c r="Y756" s="83"/>
      <c r="Z756" s="83"/>
      <c r="AA756" s="83"/>
      <c r="AB756" s="83"/>
      <c r="AC756" s="94"/>
      <c r="AD756" s="102">
        <f t="shared" si="22"/>
        <v>0</v>
      </c>
      <c r="AE756" s="105">
        <f t="shared" si="23"/>
        <v>0</v>
      </c>
    </row>
    <row r="757" spans="1:31" x14ac:dyDescent="0.25">
      <c r="A757" s="91">
        <f>'Тулуз-Пьерон'!A765</f>
        <v>0</v>
      </c>
      <c r="B757" s="174">
        <f>'Тулуз-Пьерон'!B765</f>
        <v>0</v>
      </c>
      <c r="C757" s="79">
        <f>'Тулуз-Пьерон'!C765</f>
        <v>0</v>
      </c>
      <c r="D757" s="79">
        <f>'Тулуз-Пьерон'!D765</f>
        <v>0</v>
      </c>
      <c r="E757" s="166" t="str">
        <f>'Тулуз-Пьерон'!E765</f>
        <v xml:space="preserve">0 лет 0 мес. </v>
      </c>
      <c r="F757" s="162"/>
      <c r="G757" s="82"/>
      <c r="H757" s="82"/>
      <c r="I757" s="82"/>
      <c r="J757" s="82"/>
      <c r="K757" s="82"/>
      <c r="L757" s="82"/>
      <c r="M757" s="82"/>
      <c r="N757" s="82"/>
      <c r="O757" s="82"/>
      <c r="P757" s="82"/>
      <c r="Q757" s="98"/>
      <c r="R757" s="169"/>
      <c r="S757" s="83"/>
      <c r="T757" s="83"/>
      <c r="U757" s="83"/>
      <c r="V757" s="83"/>
      <c r="W757" s="83"/>
      <c r="X757" s="83"/>
      <c r="Y757" s="83"/>
      <c r="Z757" s="83"/>
      <c r="AA757" s="83"/>
      <c r="AB757" s="83"/>
      <c r="AC757" s="94"/>
      <c r="AD757" s="102">
        <f t="shared" si="22"/>
        <v>0</v>
      </c>
      <c r="AE757" s="105">
        <f t="shared" si="23"/>
        <v>0</v>
      </c>
    </row>
    <row r="758" spans="1:31" x14ac:dyDescent="0.25">
      <c r="A758" s="91">
        <f>'Тулуз-Пьерон'!A766</f>
        <v>0</v>
      </c>
      <c r="B758" s="174">
        <f>'Тулуз-Пьерон'!B766</f>
        <v>0</v>
      </c>
      <c r="C758" s="79">
        <f>'Тулуз-Пьерон'!C766</f>
        <v>0</v>
      </c>
      <c r="D758" s="79">
        <f>'Тулуз-Пьерон'!D766</f>
        <v>0</v>
      </c>
      <c r="E758" s="166" t="str">
        <f>'Тулуз-Пьерон'!E766</f>
        <v xml:space="preserve">0 лет 0 мес. </v>
      </c>
      <c r="F758" s="162"/>
      <c r="G758" s="82"/>
      <c r="H758" s="82"/>
      <c r="I758" s="82"/>
      <c r="J758" s="82"/>
      <c r="K758" s="82"/>
      <c r="L758" s="82"/>
      <c r="M758" s="82"/>
      <c r="N758" s="82"/>
      <c r="O758" s="82"/>
      <c r="P758" s="82"/>
      <c r="Q758" s="98"/>
      <c r="R758" s="169"/>
      <c r="S758" s="83"/>
      <c r="T758" s="83"/>
      <c r="U758" s="83"/>
      <c r="V758" s="83"/>
      <c r="W758" s="83"/>
      <c r="X758" s="83"/>
      <c r="Y758" s="83"/>
      <c r="Z758" s="83"/>
      <c r="AA758" s="83"/>
      <c r="AB758" s="83"/>
      <c r="AC758" s="94"/>
      <c r="AD758" s="102">
        <f t="shared" si="22"/>
        <v>0</v>
      </c>
      <c r="AE758" s="105">
        <f t="shared" si="23"/>
        <v>0</v>
      </c>
    </row>
    <row r="759" spans="1:31" x14ac:dyDescent="0.25">
      <c r="A759" s="91">
        <f>'Тулуз-Пьерон'!A767</f>
        <v>0</v>
      </c>
      <c r="B759" s="174">
        <f>'Тулуз-Пьерон'!B767</f>
        <v>0</v>
      </c>
      <c r="C759" s="79">
        <f>'Тулуз-Пьерон'!C767</f>
        <v>0</v>
      </c>
      <c r="D759" s="79">
        <f>'Тулуз-Пьерон'!D767</f>
        <v>0</v>
      </c>
      <c r="E759" s="166" t="str">
        <f>'Тулуз-Пьерон'!E767</f>
        <v xml:space="preserve">0 лет 0 мес. </v>
      </c>
      <c r="F759" s="16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98"/>
      <c r="R759" s="169"/>
      <c r="S759" s="83"/>
      <c r="T759" s="83"/>
      <c r="U759" s="83"/>
      <c r="V759" s="83"/>
      <c r="W759" s="83"/>
      <c r="X759" s="83"/>
      <c r="Y759" s="83"/>
      <c r="Z759" s="83"/>
      <c r="AA759" s="83"/>
      <c r="AB759" s="83"/>
      <c r="AC759" s="94"/>
      <c r="AD759" s="102">
        <f t="shared" si="22"/>
        <v>0</v>
      </c>
      <c r="AE759" s="105">
        <f t="shared" si="23"/>
        <v>0</v>
      </c>
    </row>
    <row r="760" spans="1:31" x14ac:dyDescent="0.25">
      <c r="A760" s="91">
        <f>'Тулуз-Пьерон'!A768</f>
        <v>0</v>
      </c>
      <c r="B760" s="174">
        <f>'Тулуз-Пьерон'!B768</f>
        <v>0</v>
      </c>
      <c r="C760" s="79">
        <f>'Тулуз-Пьерон'!C768</f>
        <v>0</v>
      </c>
      <c r="D760" s="79">
        <f>'Тулуз-Пьерон'!D768</f>
        <v>0</v>
      </c>
      <c r="E760" s="166" t="str">
        <f>'Тулуз-Пьерон'!E768</f>
        <v xml:space="preserve">0 лет 0 мес. </v>
      </c>
      <c r="F760" s="162"/>
      <c r="G760" s="82"/>
      <c r="H760" s="82"/>
      <c r="I760" s="82"/>
      <c r="J760" s="82"/>
      <c r="K760" s="82"/>
      <c r="L760" s="82"/>
      <c r="M760" s="82"/>
      <c r="N760" s="82"/>
      <c r="O760" s="82"/>
      <c r="P760" s="82"/>
      <c r="Q760" s="98"/>
      <c r="R760" s="169"/>
      <c r="S760" s="83"/>
      <c r="T760" s="83"/>
      <c r="U760" s="83"/>
      <c r="V760" s="83"/>
      <c r="W760" s="83"/>
      <c r="X760" s="83"/>
      <c r="Y760" s="83"/>
      <c r="Z760" s="83"/>
      <c r="AA760" s="83"/>
      <c r="AB760" s="83"/>
      <c r="AC760" s="94"/>
      <c r="AD760" s="102">
        <f t="shared" si="22"/>
        <v>0</v>
      </c>
      <c r="AE760" s="105">
        <f t="shared" si="23"/>
        <v>0</v>
      </c>
    </row>
    <row r="761" spans="1:31" x14ac:dyDescent="0.25">
      <c r="A761" s="91">
        <f>'Тулуз-Пьерон'!A769</f>
        <v>0</v>
      </c>
      <c r="B761" s="174">
        <f>'Тулуз-Пьерон'!B769</f>
        <v>0</v>
      </c>
      <c r="C761" s="79">
        <f>'Тулуз-Пьерон'!C769</f>
        <v>0</v>
      </c>
      <c r="D761" s="79">
        <f>'Тулуз-Пьерон'!D769</f>
        <v>0</v>
      </c>
      <c r="E761" s="166" t="str">
        <f>'Тулуз-Пьерон'!E769</f>
        <v xml:space="preserve">0 лет 0 мес. </v>
      </c>
      <c r="F761" s="162"/>
      <c r="G761" s="82"/>
      <c r="H761" s="82"/>
      <c r="I761" s="82"/>
      <c r="J761" s="82"/>
      <c r="K761" s="82"/>
      <c r="L761" s="82"/>
      <c r="M761" s="82"/>
      <c r="N761" s="82"/>
      <c r="O761" s="82"/>
      <c r="P761" s="82"/>
      <c r="Q761" s="98"/>
      <c r="R761" s="169"/>
      <c r="S761" s="83"/>
      <c r="T761" s="83"/>
      <c r="U761" s="83"/>
      <c r="V761" s="83"/>
      <c r="W761" s="83"/>
      <c r="X761" s="83"/>
      <c r="Y761" s="83"/>
      <c r="Z761" s="83"/>
      <c r="AA761" s="83"/>
      <c r="AB761" s="83"/>
      <c r="AC761" s="94"/>
      <c r="AD761" s="102">
        <f t="shared" si="22"/>
        <v>0</v>
      </c>
      <c r="AE761" s="105">
        <f t="shared" si="23"/>
        <v>0</v>
      </c>
    </row>
    <row r="762" spans="1:31" x14ac:dyDescent="0.25">
      <c r="A762" s="91">
        <f>'Тулуз-Пьерон'!A770</f>
        <v>0</v>
      </c>
      <c r="B762" s="174">
        <f>'Тулуз-Пьерон'!B770</f>
        <v>0</v>
      </c>
      <c r="C762" s="79">
        <f>'Тулуз-Пьерон'!C770</f>
        <v>0</v>
      </c>
      <c r="D762" s="79">
        <f>'Тулуз-Пьерон'!D770</f>
        <v>0</v>
      </c>
      <c r="E762" s="166" t="str">
        <f>'Тулуз-Пьерон'!E770</f>
        <v xml:space="preserve">0 лет 0 мес. </v>
      </c>
      <c r="F762" s="162"/>
      <c r="G762" s="82"/>
      <c r="H762" s="82"/>
      <c r="I762" s="82"/>
      <c r="J762" s="82"/>
      <c r="K762" s="82"/>
      <c r="L762" s="82"/>
      <c r="M762" s="82"/>
      <c r="N762" s="82"/>
      <c r="O762" s="82"/>
      <c r="P762" s="82"/>
      <c r="Q762" s="98"/>
      <c r="R762" s="169"/>
      <c r="S762" s="83"/>
      <c r="T762" s="83"/>
      <c r="U762" s="83"/>
      <c r="V762" s="83"/>
      <c r="W762" s="83"/>
      <c r="X762" s="83"/>
      <c r="Y762" s="83"/>
      <c r="Z762" s="83"/>
      <c r="AA762" s="83"/>
      <c r="AB762" s="83"/>
      <c r="AC762" s="94"/>
      <c r="AD762" s="102">
        <f t="shared" si="22"/>
        <v>0</v>
      </c>
      <c r="AE762" s="105">
        <f t="shared" si="23"/>
        <v>0</v>
      </c>
    </row>
    <row r="763" spans="1:31" x14ac:dyDescent="0.25">
      <c r="A763" s="91">
        <f>'Тулуз-Пьерон'!A771</f>
        <v>0</v>
      </c>
      <c r="B763" s="174">
        <f>'Тулуз-Пьерон'!B771</f>
        <v>0</v>
      </c>
      <c r="C763" s="79">
        <f>'Тулуз-Пьерон'!C771</f>
        <v>0</v>
      </c>
      <c r="D763" s="79">
        <f>'Тулуз-Пьерон'!D771</f>
        <v>0</v>
      </c>
      <c r="E763" s="166" t="str">
        <f>'Тулуз-Пьерон'!E771</f>
        <v xml:space="preserve">0 лет 0 мес. </v>
      </c>
      <c r="F763" s="162"/>
      <c r="G763" s="82"/>
      <c r="H763" s="82"/>
      <c r="I763" s="82"/>
      <c r="J763" s="82"/>
      <c r="K763" s="82"/>
      <c r="L763" s="82"/>
      <c r="M763" s="82"/>
      <c r="N763" s="82"/>
      <c r="O763" s="82"/>
      <c r="P763" s="82"/>
      <c r="Q763" s="98"/>
      <c r="R763" s="169"/>
      <c r="S763" s="83"/>
      <c r="T763" s="83"/>
      <c r="U763" s="83"/>
      <c r="V763" s="83"/>
      <c r="W763" s="83"/>
      <c r="X763" s="83"/>
      <c r="Y763" s="83"/>
      <c r="Z763" s="83"/>
      <c r="AA763" s="83"/>
      <c r="AB763" s="83"/>
      <c r="AC763" s="94"/>
      <c r="AD763" s="102">
        <f t="shared" si="22"/>
        <v>0</v>
      </c>
      <c r="AE763" s="105">
        <f t="shared" si="23"/>
        <v>0</v>
      </c>
    </row>
    <row r="764" spans="1:31" x14ac:dyDescent="0.25">
      <c r="A764" s="91">
        <f>'Тулуз-Пьерон'!A772</f>
        <v>0</v>
      </c>
      <c r="B764" s="174">
        <f>'Тулуз-Пьерон'!B772</f>
        <v>0</v>
      </c>
      <c r="C764" s="79">
        <f>'Тулуз-Пьерон'!C772</f>
        <v>0</v>
      </c>
      <c r="D764" s="79">
        <f>'Тулуз-Пьерон'!D772</f>
        <v>0</v>
      </c>
      <c r="E764" s="166" t="str">
        <f>'Тулуз-Пьерон'!E772</f>
        <v xml:space="preserve">0 лет 0 мес. </v>
      </c>
      <c r="F764" s="162"/>
      <c r="G764" s="82"/>
      <c r="H764" s="82"/>
      <c r="I764" s="82"/>
      <c r="J764" s="82"/>
      <c r="K764" s="82"/>
      <c r="L764" s="82"/>
      <c r="M764" s="82"/>
      <c r="N764" s="82"/>
      <c r="O764" s="82"/>
      <c r="P764" s="82"/>
      <c r="Q764" s="98"/>
      <c r="R764" s="169"/>
      <c r="S764" s="83"/>
      <c r="T764" s="83"/>
      <c r="U764" s="83"/>
      <c r="V764" s="83"/>
      <c r="W764" s="83"/>
      <c r="X764" s="83"/>
      <c r="Y764" s="83"/>
      <c r="Z764" s="83"/>
      <c r="AA764" s="83"/>
      <c r="AB764" s="83"/>
      <c r="AC764" s="94"/>
      <c r="AD764" s="102">
        <f t="shared" si="22"/>
        <v>0</v>
      </c>
      <c r="AE764" s="105">
        <f t="shared" si="23"/>
        <v>0</v>
      </c>
    </row>
    <row r="765" spans="1:31" x14ac:dyDescent="0.25">
      <c r="A765" s="91">
        <f>'Тулуз-Пьерон'!A773</f>
        <v>0</v>
      </c>
      <c r="B765" s="174">
        <f>'Тулуз-Пьерон'!B773</f>
        <v>0</v>
      </c>
      <c r="C765" s="79">
        <f>'Тулуз-Пьерон'!C773</f>
        <v>0</v>
      </c>
      <c r="D765" s="79">
        <f>'Тулуз-Пьерон'!D773</f>
        <v>0</v>
      </c>
      <c r="E765" s="166" t="str">
        <f>'Тулуз-Пьерон'!E773</f>
        <v xml:space="preserve">0 лет 0 мес. </v>
      </c>
      <c r="F765" s="162"/>
      <c r="G765" s="82"/>
      <c r="H765" s="82"/>
      <c r="I765" s="82"/>
      <c r="J765" s="82"/>
      <c r="K765" s="82"/>
      <c r="L765" s="82"/>
      <c r="M765" s="82"/>
      <c r="N765" s="82"/>
      <c r="O765" s="82"/>
      <c r="P765" s="82"/>
      <c r="Q765" s="98"/>
      <c r="R765" s="169"/>
      <c r="S765" s="83"/>
      <c r="T765" s="83"/>
      <c r="U765" s="83"/>
      <c r="V765" s="83"/>
      <c r="W765" s="83"/>
      <c r="X765" s="83"/>
      <c r="Y765" s="83"/>
      <c r="Z765" s="83"/>
      <c r="AA765" s="83"/>
      <c r="AB765" s="83"/>
      <c r="AC765" s="94"/>
      <c r="AD765" s="102">
        <f t="shared" si="22"/>
        <v>0</v>
      </c>
      <c r="AE765" s="105">
        <f t="shared" si="23"/>
        <v>0</v>
      </c>
    </row>
    <row r="766" spans="1:31" x14ac:dyDescent="0.25">
      <c r="A766" s="91">
        <f>'Тулуз-Пьерон'!A774</f>
        <v>0</v>
      </c>
      <c r="B766" s="174">
        <f>'Тулуз-Пьерон'!B774</f>
        <v>0</v>
      </c>
      <c r="C766" s="79">
        <f>'Тулуз-Пьерон'!C774</f>
        <v>0</v>
      </c>
      <c r="D766" s="79">
        <f>'Тулуз-Пьерон'!D774</f>
        <v>0</v>
      </c>
      <c r="E766" s="166" t="str">
        <f>'Тулуз-Пьерон'!E774</f>
        <v xml:space="preserve">0 лет 0 мес. </v>
      </c>
      <c r="F766" s="162"/>
      <c r="G766" s="82"/>
      <c r="H766" s="82"/>
      <c r="I766" s="82"/>
      <c r="J766" s="82"/>
      <c r="K766" s="82"/>
      <c r="L766" s="82"/>
      <c r="M766" s="82"/>
      <c r="N766" s="82"/>
      <c r="O766" s="82"/>
      <c r="P766" s="82"/>
      <c r="Q766" s="98"/>
      <c r="R766" s="169"/>
      <c r="S766" s="83"/>
      <c r="T766" s="83"/>
      <c r="U766" s="83"/>
      <c r="V766" s="83"/>
      <c r="W766" s="83"/>
      <c r="X766" s="83"/>
      <c r="Y766" s="83"/>
      <c r="Z766" s="83"/>
      <c r="AA766" s="83"/>
      <c r="AB766" s="83"/>
      <c r="AC766" s="94"/>
      <c r="AD766" s="102">
        <f t="shared" si="22"/>
        <v>0</v>
      </c>
      <c r="AE766" s="105">
        <f t="shared" si="23"/>
        <v>0</v>
      </c>
    </row>
    <row r="767" spans="1:31" x14ac:dyDescent="0.25">
      <c r="A767" s="91">
        <f>'Тулуз-Пьерон'!A775</f>
        <v>0</v>
      </c>
      <c r="B767" s="174">
        <f>'Тулуз-Пьерон'!B775</f>
        <v>0</v>
      </c>
      <c r="C767" s="79">
        <f>'Тулуз-Пьерон'!C775</f>
        <v>0</v>
      </c>
      <c r="D767" s="79">
        <f>'Тулуз-Пьерон'!D775</f>
        <v>0</v>
      </c>
      <c r="E767" s="166" t="str">
        <f>'Тулуз-Пьерон'!E775</f>
        <v xml:space="preserve">0 лет 0 мес. </v>
      </c>
      <c r="F767" s="162"/>
      <c r="G767" s="82"/>
      <c r="H767" s="82"/>
      <c r="I767" s="82"/>
      <c r="J767" s="82"/>
      <c r="K767" s="82"/>
      <c r="L767" s="82"/>
      <c r="M767" s="82"/>
      <c r="N767" s="82"/>
      <c r="O767" s="82"/>
      <c r="P767" s="82"/>
      <c r="Q767" s="98"/>
      <c r="R767" s="169"/>
      <c r="S767" s="83"/>
      <c r="T767" s="83"/>
      <c r="U767" s="83"/>
      <c r="V767" s="83"/>
      <c r="W767" s="83"/>
      <c r="X767" s="83"/>
      <c r="Y767" s="83"/>
      <c r="Z767" s="83"/>
      <c r="AA767" s="83"/>
      <c r="AB767" s="83"/>
      <c r="AC767" s="94"/>
      <c r="AD767" s="102">
        <f t="shared" si="22"/>
        <v>0</v>
      </c>
      <c r="AE767" s="105">
        <f t="shared" si="23"/>
        <v>0</v>
      </c>
    </row>
    <row r="768" spans="1:31" x14ac:dyDescent="0.25">
      <c r="A768" s="91">
        <f>'Тулуз-Пьерон'!A776</f>
        <v>0</v>
      </c>
      <c r="B768" s="174">
        <f>'Тулуз-Пьерон'!B776</f>
        <v>0</v>
      </c>
      <c r="C768" s="79">
        <f>'Тулуз-Пьерон'!C776</f>
        <v>0</v>
      </c>
      <c r="D768" s="79">
        <f>'Тулуз-Пьерон'!D776</f>
        <v>0</v>
      </c>
      <c r="E768" s="166" t="str">
        <f>'Тулуз-Пьерон'!E776</f>
        <v xml:space="preserve">0 лет 0 мес. </v>
      </c>
      <c r="F768" s="162"/>
      <c r="G768" s="82"/>
      <c r="H768" s="82"/>
      <c r="I768" s="82"/>
      <c r="J768" s="82"/>
      <c r="K768" s="82"/>
      <c r="L768" s="82"/>
      <c r="M768" s="82"/>
      <c r="N768" s="82"/>
      <c r="O768" s="82"/>
      <c r="P768" s="82"/>
      <c r="Q768" s="98"/>
      <c r="R768" s="169"/>
      <c r="S768" s="83"/>
      <c r="T768" s="83"/>
      <c r="U768" s="83"/>
      <c r="V768" s="83"/>
      <c r="W768" s="83"/>
      <c r="X768" s="83"/>
      <c r="Y768" s="83"/>
      <c r="Z768" s="83"/>
      <c r="AA768" s="83"/>
      <c r="AB768" s="83"/>
      <c r="AC768" s="94"/>
      <c r="AD768" s="102">
        <f t="shared" si="22"/>
        <v>0</v>
      </c>
      <c r="AE768" s="105">
        <f t="shared" si="23"/>
        <v>0</v>
      </c>
    </row>
    <row r="769" spans="1:31" x14ac:dyDescent="0.25">
      <c r="A769" s="91">
        <f>'Тулуз-Пьерон'!A777</f>
        <v>0</v>
      </c>
      <c r="B769" s="174">
        <f>'Тулуз-Пьерон'!B777</f>
        <v>0</v>
      </c>
      <c r="C769" s="79">
        <f>'Тулуз-Пьерон'!C777</f>
        <v>0</v>
      </c>
      <c r="D769" s="79">
        <f>'Тулуз-Пьерон'!D777</f>
        <v>0</v>
      </c>
      <c r="E769" s="166" t="str">
        <f>'Тулуз-Пьерон'!E777</f>
        <v xml:space="preserve">0 лет 0 мес. </v>
      </c>
      <c r="F769" s="162"/>
      <c r="G769" s="82"/>
      <c r="H769" s="82"/>
      <c r="I769" s="82"/>
      <c r="J769" s="82"/>
      <c r="K769" s="82"/>
      <c r="L769" s="82"/>
      <c r="M769" s="82"/>
      <c r="N769" s="82"/>
      <c r="O769" s="82"/>
      <c r="P769" s="82"/>
      <c r="Q769" s="98"/>
      <c r="R769" s="169"/>
      <c r="S769" s="83"/>
      <c r="T769" s="83"/>
      <c r="U769" s="83"/>
      <c r="V769" s="83"/>
      <c r="W769" s="83"/>
      <c r="X769" s="83"/>
      <c r="Y769" s="83"/>
      <c r="Z769" s="83"/>
      <c r="AA769" s="83"/>
      <c r="AB769" s="83"/>
      <c r="AC769" s="94"/>
      <c r="AD769" s="102">
        <f t="shared" si="22"/>
        <v>0</v>
      </c>
      <c r="AE769" s="105">
        <f t="shared" si="23"/>
        <v>0</v>
      </c>
    </row>
    <row r="770" spans="1:31" x14ac:dyDescent="0.25">
      <c r="A770" s="91">
        <f>'Тулуз-Пьерон'!A778</f>
        <v>0</v>
      </c>
      <c r="B770" s="174">
        <f>'Тулуз-Пьерон'!B778</f>
        <v>0</v>
      </c>
      <c r="C770" s="79">
        <f>'Тулуз-Пьерон'!C778</f>
        <v>0</v>
      </c>
      <c r="D770" s="79">
        <f>'Тулуз-Пьерон'!D778</f>
        <v>0</v>
      </c>
      <c r="E770" s="166" t="str">
        <f>'Тулуз-Пьерон'!E778</f>
        <v xml:space="preserve">0 лет 0 мес. </v>
      </c>
      <c r="F770" s="162"/>
      <c r="G770" s="82"/>
      <c r="H770" s="82"/>
      <c r="I770" s="82"/>
      <c r="J770" s="82"/>
      <c r="K770" s="82"/>
      <c r="L770" s="82"/>
      <c r="M770" s="82"/>
      <c r="N770" s="82"/>
      <c r="O770" s="82"/>
      <c r="P770" s="82"/>
      <c r="Q770" s="98"/>
      <c r="R770" s="169"/>
      <c r="S770" s="83"/>
      <c r="T770" s="83"/>
      <c r="U770" s="83"/>
      <c r="V770" s="83"/>
      <c r="W770" s="83"/>
      <c r="X770" s="83"/>
      <c r="Y770" s="83"/>
      <c r="Z770" s="83"/>
      <c r="AA770" s="83"/>
      <c r="AB770" s="83"/>
      <c r="AC770" s="94"/>
      <c r="AD770" s="102">
        <f t="shared" si="22"/>
        <v>0</v>
      </c>
      <c r="AE770" s="105">
        <f t="shared" si="23"/>
        <v>0</v>
      </c>
    </row>
    <row r="771" spans="1:31" x14ac:dyDescent="0.25">
      <c r="A771" s="91">
        <f>'Тулуз-Пьерон'!A779</f>
        <v>0</v>
      </c>
      <c r="B771" s="174">
        <f>'Тулуз-Пьерон'!B779</f>
        <v>0</v>
      </c>
      <c r="C771" s="79">
        <f>'Тулуз-Пьерон'!C779</f>
        <v>0</v>
      </c>
      <c r="D771" s="79">
        <f>'Тулуз-Пьерон'!D779</f>
        <v>0</v>
      </c>
      <c r="E771" s="166" t="str">
        <f>'Тулуз-Пьерон'!E779</f>
        <v xml:space="preserve">0 лет 0 мес. </v>
      </c>
      <c r="F771" s="162"/>
      <c r="G771" s="82"/>
      <c r="H771" s="82"/>
      <c r="I771" s="82"/>
      <c r="J771" s="82"/>
      <c r="K771" s="82"/>
      <c r="L771" s="82"/>
      <c r="M771" s="82"/>
      <c r="N771" s="82"/>
      <c r="O771" s="82"/>
      <c r="P771" s="82"/>
      <c r="Q771" s="98"/>
      <c r="R771" s="169"/>
      <c r="S771" s="83"/>
      <c r="T771" s="83"/>
      <c r="U771" s="83"/>
      <c r="V771" s="83"/>
      <c r="W771" s="83"/>
      <c r="X771" s="83"/>
      <c r="Y771" s="83"/>
      <c r="Z771" s="83"/>
      <c r="AA771" s="83"/>
      <c r="AB771" s="83"/>
      <c r="AC771" s="94"/>
      <c r="AD771" s="102">
        <f t="shared" si="22"/>
        <v>0</v>
      </c>
      <c r="AE771" s="105">
        <f t="shared" si="23"/>
        <v>0</v>
      </c>
    </row>
    <row r="772" spans="1:31" x14ac:dyDescent="0.25">
      <c r="A772" s="91">
        <f>'Тулуз-Пьерон'!A780</f>
        <v>0</v>
      </c>
      <c r="B772" s="174">
        <f>'Тулуз-Пьерон'!B780</f>
        <v>0</v>
      </c>
      <c r="C772" s="79">
        <f>'Тулуз-Пьерон'!C780</f>
        <v>0</v>
      </c>
      <c r="D772" s="79">
        <f>'Тулуз-Пьерон'!D780</f>
        <v>0</v>
      </c>
      <c r="E772" s="166" t="str">
        <f>'Тулуз-Пьерон'!E780</f>
        <v xml:space="preserve">0 лет 0 мес. </v>
      </c>
      <c r="F772" s="162"/>
      <c r="G772" s="82"/>
      <c r="H772" s="82"/>
      <c r="I772" s="82"/>
      <c r="J772" s="82"/>
      <c r="K772" s="82"/>
      <c r="L772" s="82"/>
      <c r="M772" s="82"/>
      <c r="N772" s="82"/>
      <c r="O772" s="82"/>
      <c r="P772" s="82"/>
      <c r="Q772" s="98"/>
      <c r="R772" s="169"/>
      <c r="S772" s="83"/>
      <c r="T772" s="83"/>
      <c r="U772" s="83"/>
      <c r="V772" s="83"/>
      <c r="W772" s="83"/>
      <c r="X772" s="83"/>
      <c r="Y772" s="83"/>
      <c r="Z772" s="83"/>
      <c r="AA772" s="83"/>
      <c r="AB772" s="83"/>
      <c r="AC772" s="94"/>
      <c r="AD772" s="102">
        <f t="shared" si="22"/>
        <v>0</v>
      </c>
      <c r="AE772" s="105">
        <f t="shared" si="23"/>
        <v>0</v>
      </c>
    </row>
    <row r="773" spans="1:31" x14ac:dyDescent="0.25">
      <c r="A773" s="91">
        <f>'Тулуз-Пьерон'!A781</f>
        <v>0</v>
      </c>
      <c r="B773" s="174">
        <f>'Тулуз-Пьерон'!B781</f>
        <v>0</v>
      </c>
      <c r="C773" s="79">
        <f>'Тулуз-Пьерон'!C781</f>
        <v>0</v>
      </c>
      <c r="D773" s="79">
        <f>'Тулуз-Пьерон'!D781</f>
        <v>0</v>
      </c>
      <c r="E773" s="166" t="str">
        <f>'Тулуз-Пьерон'!E781</f>
        <v xml:space="preserve">0 лет 0 мес. </v>
      </c>
      <c r="F773" s="162"/>
      <c r="G773" s="82"/>
      <c r="H773" s="82"/>
      <c r="I773" s="82"/>
      <c r="J773" s="82"/>
      <c r="K773" s="82"/>
      <c r="L773" s="82"/>
      <c r="M773" s="82"/>
      <c r="N773" s="82"/>
      <c r="O773" s="82"/>
      <c r="P773" s="82"/>
      <c r="Q773" s="98"/>
      <c r="R773" s="169"/>
      <c r="S773" s="83"/>
      <c r="T773" s="83"/>
      <c r="U773" s="83"/>
      <c r="V773" s="83"/>
      <c r="W773" s="83"/>
      <c r="X773" s="83"/>
      <c r="Y773" s="83"/>
      <c r="Z773" s="83"/>
      <c r="AA773" s="83"/>
      <c r="AB773" s="83"/>
      <c r="AC773" s="94"/>
      <c r="AD773" s="102">
        <f t="shared" si="22"/>
        <v>0</v>
      </c>
      <c r="AE773" s="105">
        <f t="shared" si="23"/>
        <v>0</v>
      </c>
    </row>
    <row r="774" spans="1:31" x14ac:dyDescent="0.25">
      <c r="A774" s="91">
        <f>'Тулуз-Пьерон'!A782</f>
        <v>0</v>
      </c>
      <c r="B774" s="174">
        <f>'Тулуз-Пьерон'!B782</f>
        <v>0</v>
      </c>
      <c r="C774" s="79">
        <f>'Тулуз-Пьерон'!C782</f>
        <v>0</v>
      </c>
      <c r="D774" s="79">
        <f>'Тулуз-Пьерон'!D782</f>
        <v>0</v>
      </c>
      <c r="E774" s="166" t="str">
        <f>'Тулуз-Пьерон'!E782</f>
        <v xml:space="preserve">0 лет 0 мес. </v>
      </c>
      <c r="F774" s="162"/>
      <c r="G774" s="82"/>
      <c r="H774" s="82"/>
      <c r="I774" s="82"/>
      <c r="J774" s="82"/>
      <c r="K774" s="82"/>
      <c r="L774" s="82"/>
      <c r="M774" s="82"/>
      <c r="N774" s="82"/>
      <c r="O774" s="82"/>
      <c r="P774" s="82"/>
      <c r="Q774" s="98"/>
      <c r="R774" s="169"/>
      <c r="S774" s="83"/>
      <c r="T774" s="83"/>
      <c r="U774" s="83"/>
      <c r="V774" s="83"/>
      <c r="W774" s="83"/>
      <c r="X774" s="83"/>
      <c r="Y774" s="83"/>
      <c r="Z774" s="83"/>
      <c r="AA774" s="83"/>
      <c r="AB774" s="83"/>
      <c r="AC774" s="94"/>
      <c r="AD774" s="102">
        <f t="shared" si="22"/>
        <v>0</v>
      </c>
      <c r="AE774" s="105">
        <f t="shared" si="23"/>
        <v>0</v>
      </c>
    </row>
    <row r="775" spans="1:31" x14ac:dyDescent="0.25">
      <c r="A775" s="91">
        <f>'Тулуз-Пьерон'!A783</f>
        <v>0</v>
      </c>
      <c r="B775" s="174">
        <f>'Тулуз-Пьерон'!B783</f>
        <v>0</v>
      </c>
      <c r="C775" s="79">
        <f>'Тулуз-Пьерон'!C783</f>
        <v>0</v>
      </c>
      <c r="D775" s="79">
        <f>'Тулуз-Пьерон'!D783</f>
        <v>0</v>
      </c>
      <c r="E775" s="166" t="str">
        <f>'Тулуз-Пьерон'!E783</f>
        <v xml:space="preserve">0 лет 0 мес. </v>
      </c>
      <c r="F775" s="162"/>
      <c r="G775" s="82"/>
      <c r="H775" s="82"/>
      <c r="I775" s="82"/>
      <c r="J775" s="82"/>
      <c r="K775" s="82"/>
      <c r="L775" s="82"/>
      <c r="M775" s="82"/>
      <c r="N775" s="82"/>
      <c r="O775" s="82"/>
      <c r="P775" s="82"/>
      <c r="Q775" s="98"/>
      <c r="R775" s="169"/>
      <c r="S775" s="83"/>
      <c r="T775" s="83"/>
      <c r="U775" s="83"/>
      <c r="V775" s="83"/>
      <c r="W775" s="83"/>
      <c r="X775" s="83"/>
      <c r="Y775" s="83"/>
      <c r="Z775" s="83"/>
      <c r="AA775" s="83"/>
      <c r="AB775" s="83"/>
      <c r="AC775" s="94"/>
      <c r="AD775" s="102">
        <f t="shared" si="22"/>
        <v>0</v>
      </c>
      <c r="AE775" s="105">
        <f t="shared" si="23"/>
        <v>0</v>
      </c>
    </row>
    <row r="776" spans="1:31" x14ac:dyDescent="0.25">
      <c r="A776" s="91">
        <f>'Тулуз-Пьерон'!A784</f>
        <v>0</v>
      </c>
      <c r="B776" s="174">
        <f>'Тулуз-Пьерон'!B784</f>
        <v>0</v>
      </c>
      <c r="C776" s="79">
        <f>'Тулуз-Пьерон'!C784</f>
        <v>0</v>
      </c>
      <c r="D776" s="79">
        <f>'Тулуз-Пьерон'!D784</f>
        <v>0</v>
      </c>
      <c r="E776" s="166" t="str">
        <f>'Тулуз-Пьерон'!E784</f>
        <v xml:space="preserve">0 лет 0 мес. </v>
      </c>
      <c r="F776" s="162"/>
      <c r="G776" s="82"/>
      <c r="H776" s="82"/>
      <c r="I776" s="82"/>
      <c r="J776" s="82"/>
      <c r="K776" s="82"/>
      <c r="L776" s="82"/>
      <c r="M776" s="82"/>
      <c r="N776" s="82"/>
      <c r="O776" s="82"/>
      <c r="P776" s="82"/>
      <c r="Q776" s="98"/>
      <c r="R776" s="169"/>
      <c r="S776" s="83"/>
      <c r="T776" s="83"/>
      <c r="U776" s="83"/>
      <c r="V776" s="83"/>
      <c r="W776" s="83"/>
      <c r="X776" s="83"/>
      <c r="Y776" s="83"/>
      <c r="Z776" s="83"/>
      <c r="AA776" s="83"/>
      <c r="AB776" s="83"/>
      <c r="AC776" s="94"/>
      <c r="AD776" s="102">
        <f t="shared" ref="AD776:AD839" si="24">12-SUMPRODUCT(--(F776:Q776&lt;&gt;$F$1:$Q$1))</f>
        <v>0</v>
      </c>
      <c r="AE776" s="105">
        <f t="shared" ref="AE776:AE839" si="25">12-SUMPRODUCT(--(R776:AC776&lt;&gt;$R$1:$AC$1))</f>
        <v>0</v>
      </c>
    </row>
    <row r="777" spans="1:31" x14ac:dyDescent="0.25">
      <c r="A777" s="91">
        <f>'Тулуз-Пьерон'!A785</f>
        <v>0</v>
      </c>
      <c r="B777" s="174">
        <f>'Тулуз-Пьерон'!B785</f>
        <v>0</v>
      </c>
      <c r="C777" s="79">
        <f>'Тулуз-Пьерон'!C785</f>
        <v>0</v>
      </c>
      <c r="D777" s="79">
        <f>'Тулуз-Пьерон'!D785</f>
        <v>0</v>
      </c>
      <c r="E777" s="166" t="str">
        <f>'Тулуз-Пьерон'!E785</f>
        <v xml:space="preserve">0 лет 0 мес. </v>
      </c>
      <c r="F777" s="162"/>
      <c r="G777" s="82"/>
      <c r="H777" s="82"/>
      <c r="I777" s="82"/>
      <c r="J777" s="82"/>
      <c r="K777" s="82"/>
      <c r="L777" s="82"/>
      <c r="M777" s="82"/>
      <c r="N777" s="82"/>
      <c r="O777" s="82"/>
      <c r="P777" s="82"/>
      <c r="Q777" s="98"/>
      <c r="R777" s="169"/>
      <c r="S777" s="83"/>
      <c r="T777" s="83"/>
      <c r="U777" s="83"/>
      <c r="V777" s="83"/>
      <c r="W777" s="83"/>
      <c r="X777" s="83"/>
      <c r="Y777" s="83"/>
      <c r="Z777" s="83"/>
      <c r="AA777" s="83"/>
      <c r="AB777" s="83"/>
      <c r="AC777" s="94"/>
      <c r="AD777" s="102">
        <f t="shared" si="24"/>
        <v>0</v>
      </c>
      <c r="AE777" s="105">
        <f t="shared" si="25"/>
        <v>0</v>
      </c>
    </row>
    <row r="778" spans="1:31" x14ac:dyDescent="0.25">
      <c r="A778" s="91">
        <f>'Тулуз-Пьерон'!A786</f>
        <v>0</v>
      </c>
      <c r="B778" s="174">
        <f>'Тулуз-Пьерон'!B786</f>
        <v>0</v>
      </c>
      <c r="C778" s="79">
        <f>'Тулуз-Пьерон'!C786</f>
        <v>0</v>
      </c>
      <c r="D778" s="79">
        <f>'Тулуз-Пьерон'!D786</f>
        <v>0</v>
      </c>
      <c r="E778" s="166" t="str">
        <f>'Тулуз-Пьерон'!E786</f>
        <v xml:space="preserve">0 лет 0 мес. </v>
      </c>
      <c r="F778" s="162"/>
      <c r="G778" s="82"/>
      <c r="H778" s="82"/>
      <c r="I778" s="82"/>
      <c r="J778" s="82"/>
      <c r="K778" s="82"/>
      <c r="L778" s="82"/>
      <c r="M778" s="82"/>
      <c r="N778" s="82"/>
      <c r="O778" s="82"/>
      <c r="P778" s="82"/>
      <c r="Q778" s="98"/>
      <c r="R778" s="169"/>
      <c r="S778" s="83"/>
      <c r="T778" s="83"/>
      <c r="U778" s="83"/>
      <c r="V778" s="83"/>
      <c r="W778" s="83"/>
      <c r="X778" s="83"/>
      <c r="Y778" s="83"/>
      <c r="Z778" s="83"/>
      <c r="AA778" s="83"/>
      <c r="AB778" s="83"/>
      <c r="AC778" s="94"/>
      <c r="AD778" s="102">
        <f t="shared" si="24"/>
        <v>0</v>
      </c>
      <c r="AE778" s="105">
        <f t="shared" si="25"/>
        <v>0</v>
      </c>
    </row>
    <row r="779" spans="1:31" x14ac:dyDescent="0.25">
      <c r="A779" s="91">
        <f>'Тулуз-Пьерон'!A787</f>
        <v>0</v>
      </c>
      <c r="B779" s="174">
        <f>'Тулуз-Пьерон'!B787</f>
        <v>0</v>
      </c>
      <c r="C779" s="79">
        <f>'Тулуз-Пьерон'!C787</f>
        <v>0</v>
      </c>
      <c r="D779" s="79">
        <f>'Тулуз-Пьерон'!D787</f>
        <v>0</v>
      </c>
      <c r="E779" s="166" t="str">
        <f>'Тулуз-Пьерон'!E787</f>
        <v xml:space="preserve">0 лет 0 мес. </v>
      </c>
      <c r="F779" s="162"/>
      <c r="G779" s="82"/>
      <c r="H779" s="82"/>
      <c r="I779" s="82"/>
      <c r="J779" s="82"/>
      <c r="K779" s="82"/>
      <c r="L779" s="82"/>
      <c r="M779" s="82"/>
      <c r="N779" s="82"/>
      <c r="O779" s="82"/>
      <c r="P779" s="82"/>
      <c r="Q779" s="98"/>
      <c r="R779" s="169"/>
      <c r="S779" s="83"/>
      <c r="T779" s="83"/>
      <c r="U779" s="83"/>
      <c r="V779" s="83"/>
      <c r="W779" s="83"/>
      <c r="X779" s="83"/>
      <c r="Y779" s="83"/>
      <c r="Z779" s="83"/>
      <c r="AA779" s="83"/>
      <c r="AB779" s="83"/>
      <c r="AC779" s="94"/>
      <c r="AD779" s="102">
        <f t="shared" si="24"/>
        <v>0</v>
      </c>
      <c r="AE779" s="105">
        <f t="shared" si="25"/>
        <v>0</v>
      </c>
    </row>
    <row r="780" spans="1:31" x14ac:dyDescent="0.25">
      <c r="A780" s="91">
        <f>'Тулуз-Пьерон'!A788</f>
        <v>0</v>
      </c>
      <c r="B780" s="174">
        <f>'Тулуз-Пьерон'!B788</f>
        <v>0</v>
      </c>
      <c r="C780" s="79">
        <f>'Тулуз-Пьерон'!C788</f>
        <v>0</v>
      </c>
      <c r="D780" s="79">
        <f>'Тулуз-Пьерон'!D788</f>
        <v>0</v>
      </c>
      <c r="E780" s="166" t="str">
        <f>'Тулуз-Пьерон'!E788</f>
        <v xml:space="preserve">0 лет 0 мес. </v>
      </c>
      <c r="F780" s="16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98"/>
      <c r="R780" s="169"/>
      <c r="S780" s="83"/>
      <c r="T780" s="83"/>
      <c r="U780" s="83"/>
      <c r="V780" s="83"/>
      <c r="W780" s="83"/>
      <c r="X780" s="83"/>
      <c r="Y780" s="83"/>
      <c r="Z780" s="83"/>
      <c r="AA780" s="83"/>
      <c r="AB780" s="83"/>
      <c r="AC780" s="94"/>
      <c r="AD780" s="102">
        <f t="shared" si="24"/>
        <v>0</v>
      </c>
      <c r="AE780" s="105">
        <f t="shared" si="25"/>
        <v>0</v>
      </c>
    </row>
    <row r="781" spans="1:31" x14ac:dyDescent="0.25">
      <c r="A781" s="91">
        <f>'Тулуз-Пьерон'!A789</f>
        <v>0</v>
      </c>
      <c r="B781" s="174">
        <f>'Тулуз-Пьерон'!B789</f>
        <v>0</v>
      </c>
      <c r="C781" s="79">
        <f>'Тулуз-Пьерон'!C789</f>
        <v>0</v>
      </c>
      <c r="D781" s="79">
        <f>'Тулуз-Пьерон'!D789</f>
        <v>0</v>
      </c>
      <c r="E781" s="166" t="str">
        <f>'Тулуз-Пьерон'!E789</f>
        <v xml:space="preserve">0 лет 0 мес. </v>
      </c>
      <c r="F781" s="162"/>
      <c r="G781" s="82"/>
      <c r="H781" s="82"/>
      <c r="I781" s="82"/>
      <c r="J781" s="82"/>
      <c r="K781" s="82"/>
      <c r="L781" s="82"/>
      <c r="M781" s="82"/>
      <c r="N781" s="82"/>
      <c r="O781" s="82"/>
      <c r="P781" s="82"/>
      <c r="Q781" s="98"/>
      <c r="R781" s="169"/>
      <c r="S781" s="83"/>
      <c r="T781" s="83"/>
      <c r="U781" s="83"/>
      <c r="V781" s="83"/>
      <c r="W781" s="83"/>
      <c r="X781" s="83"/>
      <c r="Y781" s="83"/>
      <c r="Z781" s="83"/>
      <c r="AA781" s="83"/>
      <c r="AB781" s="83"/>
      <c r="AC781" s="94"/>
      <c r="AD781" s="102">
        <f t="shared" si="24"/>
        <v>0</v>
      </c>
      <c r="AE781" s="105">
        <f t="shared" si="25"/>
        <v>0</v>
      </c>
    </row>
    <row r="782" spans="1:31" x14ac:dyDescent="0.25">
      <c r="A782" s="91">
        <f>'Тулуз-Пьерон'!A790</f>
        <v>0</v>
      </c>
      <c r="B782" s="174">
        <f>'Тулуз-Пьерон'!B790</f>
        <v>0</v>
      </c>
      <c r="C782" s="79">
        <f>'Тулуз-Пьерон'!C790</f>
        <v>0</v>
      </c>
      <c r="D782" s="79">
        <f>'Тулуз-Пьерон'!D790</f>
        <v>0</v>
      </c>
      <c r="E782" s="166" t="str">
        <f>'Тулуз-Пьерон'!E790</f>
        <v xml:space="preserve">0 лет 0 мес. </v>
      </c>
      <c r="F782" s="16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98"/>
      <c r="R782" s="169"/>
      <c r="S782" s="83"/>
      <c r="T782" s="83"/>
      <c r="U782" s="83"/>
      <c r="V782" s="83"/>
      <c r="W782" s="83"/>
      <c r="X782" s="83"/>
      <c r="Y782" s="83"/>
      <c r="Z782" s="83"/>
      <c r="AA782" s="83"/>
      <c r="AB782" s="83"/>
      <c r="AC782" s="94"/>
      <c r="AD782" s="102">
        <f t="shared" si="24"/>
        <v>0</v>
      </c>
      <c r="AE782" s="105">
        <f t="shared" si="25"/>
        <v>0</v>
      </c>
    </row>
    <row r="783" spans="1:31" x14ac:dyDescent="0.25">
      <c r="A783" s="91">
        <f>'Тулуз-Пьерон'!A791</f>
        <v>0</v>
      </c>
      <c r="B783" s="174">
        <f>'Тулуз-Пьерон'!B791</f>
        <v>0</v>
      </c>
      <c r="C783" s="79">
        <f>'Тулуз-Пьерон'!C791</f>
        <v>0</v>
      </c>
      <c r="D783" s="79">
        <f>'Тулуз-Пьерон'!D791</f>
        <v>0</v>
      </c>
      <c r="E783" s="166" t="str">
        <f>'Тулуз-Пьерон'!E791</f>
        <v xml:space="preserve">0 лет 0 мес. </v>
      </c>
      <c r="F783" s="162"/>
      <c r="G783" s="82"/>
      <c r="H783" s="82"/>
      <c r="I783" s="82"/>
      <c r="J783" s="82"/>
      <c r="K783" s="82"/>
      <c r="L783" s="82"/>
      <c r="M783" s="82"/>
      <c r="N783" s="82"/>
      <c r="O783" s="82"/>
      <c r="P783" s="82"/>
      <c r="Q783" s="98"/>
      <c r="R783" s="169"/>
      <c r="S783" s="83"/>
      <c r="T783" s="83"/>
      <c r="U783" s="83"/>
      <c r="V783" s="83"/>
      <c r="W783" s="83"/>
      <c r="X783" s="83"/>
      <c r="Y783" s="83"/>
      <c r="Z783" s="83"/>
      <c r="AA783" s="83"/>
      <c r="AB783" s="83"/>
      <c r="AC783" s="94"/>
      <c r="AD783" s="102">
        <f t="shared" si="24"/>
        <v>0</v>
      </c>
      <c r="AE783" s="105">
        <f t="shared" si="25"/>
        <v>0</v>
      </c>
    </row>
    <row r="784" spans="1:31" x14ac:dyDescent="0.25">
      <c r="A784" s="91">
        <f>'Тулуз-Пьерон'!A792</f>
        <v>0</v>
      </c>
      <c r="B784" s="174">
        <f>'Тулуз-Пьерон'!B792</f>
        <v>0</v>
      </c>
      <c r="C784" s="79">
        <f>'Тулуз-Пьерон'!C792</f>
        <v>0</v>
      </c>
      <c r="D784" s="79">
        <f>'Тулуз-Пьерон'!D792</f>
        <v>0</v>
      </c>
      <c r="E784" s="166" t="str">
        <f>'Тулуз-Пьерон'!E792</f>
        <v xml:space="preserve">0 лет 0 мес. </v>
      </c>
      <c r="F784" s="162"/>
      <c r="G784" s="82"/>
      <c r="H784" s="82"/>
      <c r="I784" s="82"/>
      <c r="J784" s="82"/>
      <c r="K784" s="82"/>
      <c r="L784" s="82"/>
      <c r="M784" s="82"/>
      <c r="N784" s="82"/>
      <c r="O784" s="82"/>
      <c r="P784" s="82"/>
      <c r="Q784" s="98"/>
      <c r="R784" s="169"/>
      <c r="S784" s="83"/>
      <c r="T784" s="83"/>
      <c r="U784" s="83"/>
      <c r="V784" s="83"/>
      <c r="W784" s="83"/>
      <c r="X784" s="83"/>
      <c r="Y784" s="83"/>
      <c r="Z784" s="83"/>
      <c r="AA784" s="83"/>
      <c r="AB784" s="83"/>
      <c r="AC784" s="94"/>
      <c r="AD784" s="102">
        <f t="shared" si="24"/>
        <v>0</v>
      </c>
      <c r="AE784" s="105">
        <f t="shared" si="25"/>
        <v>0</v>
      </c>
    </row>
    <row r="785" spans="1:31" x14ac:dyDescent="0.25">
      <c r="A785" s="91">
        <f>'Тулуз-Пьерон'!A793</f>
        <v>0</v>
      </c>
      <c r="B785" s="174">
        <f>'Тулуз-Пьерон'!B793</f>
        <v>0</v>
      </c>
      <c r="C785" s="79">
        <f>'Тулуз-Пьерон'!C793</f>
        <v>0</v>
      </c>
      <c r="D785" s="79">
        <f>'Тулуз-Пьерон'!D793</f>
        <v>0</v>
      </c>
      <c r="E785" s="166" t="str">
        <f>'Тулуз-Пьерон'!E793</f>
        <v xml:space="preserve">0 лет 0 мес. </v>
      </c>
      <c r="F785" s="162"/>
      <c r="G785" s="82"/>
      <c r="H785" s="82"/>
      <c r="I785" s="82"/>
      <c r="J785" s="82"/>
      <c r="K785" s="82"/>
      <c r="L785" s="82"/>
      <c r="M785" s="82"/>
      <c r="N785" s="82"/>
      <c r="O785" s="82"/>
      <c r="P785" s="82"/>
      <c r="Q785" s="98"/>
      <c r="R785" s="169"/>
      <c r="S785" s="83"/>
      <c r="T785" s="83"/>
      <c r="U785" s="83"/>
      <c r="V785" s="83"/>
      <c r="W785" s="83"/>
      <c r="X785" s="83"/>
      <c r="Y785" s="83"/>
      <c r="Z785" s="83"/>
      <c r="AA785" s="83"/>
      <c r="AB785" s="83"/>
      <c r="AC785" s="94"/>
      <c r="AD785" s="102">
        <f t="shared" si="24"/>
        <v>0</v>
      </c>
      <c r="AE785" s="105">
        <f t="shared" si="25"/>
        <v>0</v>
      </c>
    </row>
    <row r="786" spans="1:31" x14ac:dyDescent="0.25">
      <c r="A786" s="91">
        <f>'Тулуз-Пьерон'!A794</f>
        <v>0</v>
      </c>
      <c r="B786" s="174">
        <f>'Тулуз-Пьерон'!B794</f>
        <v>0</v>
      </c>
      <c r="C786" s="79">
        <f>'Тулуз-Пьерон'!C794</f>
        <v>0</v>
      </c>
      <c r="D786" s="79">
        <f>'Тулуз-Пьерон'!D794</f>
        <v>0</v>
      </c>
      <c r="E786" s="166" t="str">
        <f>'Тулуз-Пьерон'!E794</f>
        <v xml:space="preserve">0 лет 0 мес. </v>
      </c>
      <c r="F786" s="162"/>
      <c r="G786" s="82"/>
      <c r="H786" s="82"/>
      <c r="I786" s="82"/>
      <c r="J786" s="82"/>
      <c r="K786" s="82"/>
      <c r="L786" s="82"/>
      <c r="M786" s="82"/>
      <c r="N786" s="82"/>
      <c r="O786" s="82"/>
      <c r="P786" s="82"/>
      <c r="Q786" s="98"/>
      <c r="R786" s="169"/>
      <c r="S786" s="83"/>
      <c r="T786" s="83"/>
      <c r="U786" s="83"/>
      <c r="V786" s="83"/>
      <c r="W786" s="83"/>
      <c r="X786" s="83"/>
      <c r="Y786" s="83"/>
      <c r="Z786" s="83"/>
      <c r="AA786" s="83"/>
      <c r="AB786" s="83"/>
      <c r="AC786" s="94"/>
      <c r="AD786" s="102">
        <f t="shared" si="24"/>
        <v>0</v>
      </c>
      <c r="AE786" s="105">
        <f t="shared" si="25"/>
        <v>0</v>
      </c>
    </row>
    <row r="787" spans="1:31" x14ac:dyDescent="0.25">
      <c r="A787" s="91">
        <f>'Тулуз-Пьерон'!A795</f>
        <v>0</v>
      </c>
      <c r="B787" s="174">
        <f>'Тулуз-Пьерон'!B795</f>
        <v>0</v>
      </c>
      <c r="C787" s="79">
        <f>'Тулуз-Пьерон'!C795</f>
        <v>0</v>
      </c>
      <c r="D787" s="79">
        <f>'Тулуз-Пьерон'!D795</f>
        <v>0</v>
      </c>
      <c r="E787" s="166" t="str">
        <f>'Тулуз-Пьерон'!E795</f>
        <v xml:space="preserve">0 лет 0 мес. </v>
      </c>
      <c r="F787" s="162"/>
      <c r="G787" s="82"/>
      <c r="H787" s="82"/>
      <c r="I787" s="82"/>
      <c r="J787" s="82"/>
      <c r="K787" s="82"/>
      <c r="L787" s="82"/>
      <c r="M787" s="82"/>
      <c r="N787" s="82"/>
      <c r="O787" s="82"/>
      <c r="P787" s="82"/>
      <c r="Q787" s="98"/>
      <c r="R787" s="169"/>
      <c r="S787" s="83"/>
      <c r="T787" s="83"/>
      <c r="U787" s="83"/>
      <c r="V787" s="83"/>
      <c r="W787" s="83"/>
      <c r="X787" s="83"/>
      <c r="Y787" s="83"/>
      <c r="Z787" s="83"/>
      <c r="AA787" s="83"/>
      <c r="AB787" s="83"/>
      <c r="AC787" s="94"/>
      <c r="AD787" s="102">
        <f t="shared" si="24"/>
        <v>0</v>
      </c>
      <c r="AE787" s="105">
        <f t="shared" si="25"/>
        <v>0</v>
      </c>
    </row>
    <row r="788" spans="1:31" x14ac:dyDescent="0.25">
      <c r="A788" s="91">
        <f>'Тулуз-Пьерон'!A796</f>
        <v>0</v>
      </c>
      <c r="B788" s="174">
        <f>'Тулуз-Пьерон'!B796</f>
        <v>0</v>
      </c>
      <c r="C788" s="79">
        <f>'Тулуз-Пьерон'!C796</f>
        <v>0</v>
      </c>
      <c r="D788" s="79">
        <f>'Тулуз-Пьерон'!D796</f>
        <v>0</v>
      </c>
      <c r="E788" s="166" t="str">
        <f>'Тулуз-Пьерон'!E796</f>
        <v xml:space="preserve">0 лет 0 мес. </v>
      </c>
      <c r="F788" s="162"/>
      <c r="G788" s="82"/>
      <c r="H788" s="82"/>
      <c r="I788" s="82"/>
      <c r="J788" s="82"/>
      <c r="K788" s="82"/>
      <c r="L788" s="82"/>
      <c r="M788" s="82"/>
      <c r="N788" s="82"/>
      <c r="O788" s="82"/>
      <c r="P788" s="82"/>
      <c r="Q788" s="98"/>
      <c r="R788" s="169"/>
      <c r="S788" s="83"/>
      <c r="T788" s="83"/>
      <c r="U788" s="83"/>
      <c r="V788" s="83"/>
      <c r="W788" s="83"/>
      <c r="X788" s="83"/>
      <c r="Y788" s="83"/>
      <c r="Z788" s="83"/>
      <c r="AA788" s="83"/>
      <c r="AB788" s="83"/>
      <c r="AC788" s="94"/>
      <c r="AD788" s="102">
        <f t="shared" si="24"/>
        <v>0</v>
      </c>
      <c r="AE788" s="105">
        <f t="shared" si="25"/>
        <v>0</v>
      </c>
    </row>
    <row r="789" spans="1:31" x14ac:dyDescent="0.25">
      <c r="A789" s="91">
        <f>'Тулуз-Пьерон'!A797</f>
        <v>0</v>
      </c>
      <c r="B789" s="174">
        <f>'Тулуз-Пьерон'!B797</f>
        <v>0</v>
      </c>
      <c r="C789" s="79">
        <f>'Тулуз-Пьерон'!C797</f>
        <v>0</v>
      </c>
      <c r="D789" s="79">
        <f>'Тулуз-Пьерон'!D797</f>
        <v>0</v>
      </c>
      <c r="E789" s="166" t="str">
        <f>'Тулуз-Пьерон'!E797</f>
        <v xml:space="preserve">0 лет 0 мес. </v>
      </c>
      <c r="F789" s="16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98"/>
      <c r="R789" s="169"/>
      <c r="S789" s="83"/>
      <c r="T789" s="83"/>
      <c r="U789" s="83"/>
      <c r="V789" s="83"/>
      <c r="W789" s="83"/>
      <c r="X789" s="83"/>
      <c r="Y789" s="83"/>
      <c r="Z789" s="83"/>
      <c r="AA789" s="83"/>
      <c r="AB789" s="83"/>
      <c r="AC789" s="94"/>
      <c r="AD789" s="102">
        <f t="shared" si="24"/>
        <v>0</v>
      </c>
      <c r="AE789" s="105">
        <f t="shared" si="25"/>
        <v>0</v>
      </c>
    </row>
    <row r="790" spans="1:31" x14ac:dyDescent="0.25">
      <c r="A790" s="91">
        <f>'Тулуз-Пьерон'!A798</f>
        <v>0</v>
      </c>
      <c r="B790" s="174">
        <f>'Тулуз-Пьерон'!B798</f>
        <v>0</v>
      </c>
      <c r="C790" s="79">
        <f>'Тулуз-Пьерон'!C798</f>
        <v>0</v>
      </c>
      <c r="D790" s="79">
        <f>'Тулуз-Пьерон'!D798</f>
        <v>0</v>
      </c>
      <c r="E790" s="166" t="str">
        <f>'Тулуз-Пьерон'!E798</f>
        <v xml:space="preserve">0 лет 0 мес. </v>
      </c>
      <c r="F790" s="162"/>
      <c r="G790" s="82"/>
      <c r="H790" s="82"/>
      <c r="I790" s="82"/>
      <c r="J790" s="82"/>
      <c r="K790" s="82"/>
      <c r="L790" s="82"/>
      <c r="M790" s="82"/>
      <c r="N790" s="82"/>
      <c r="O790" s="82"/>
      <c r="P790" s="82"/>
      <c r="Q790" s="98"/>
      <c r="R790" s="169"/>
      <c r="S790" s="83"/>
      <c r="T790" s="83"/>
      <c r="U790" s="83"/>
      <c r="V790" s="83"/>
      <c r="W790" s="83"/>
      <c r="X790" s="83"/>
      <c r="Y790" s="83"/>
      <c r="Z790" s="83"/>
      <c r="AA790" s="83"/>
      <c r="AB790" s="83"/>
      <c r="AC790" s="94"/>
      <c r="AD790" s="102">
        <f t="shared" si="24"/>
        <v>0</v>
      </c>
      <c r="AE790" s="105">
        <f t="shared" si="25"/>
        <v>0</v>
      </c>
    </row>
    <row r="791" spans="1:31" x14ac:dyDescent="0.25">
      <c r="A791" s="91">
        <f>'Тулуз-Пьерон'!A799</f>
        <v>0</v>
      </c>
      <c r="B791" s="174">
        <f>'Тулуз-Пьерон'!B799</f>
        <v>0</v>
      </c>
      <c r="C791" s="79">
        <f>'Тулуз-Пьерон'!C799</f>
        <v>0</v>
      </c>
      <c r="D791" s="79">
        <f>'Тулуз-Пьерон'!D799</f>
        <v>0</v>
      </c>
      <c r="E791" s="166" t="str">
        <f>'Тулуз-Пьерон'!E799</f>
        <v xml:space="preserve">0 лет 0 мес. </v>
      </c>
      <c r="F791" s="162"/>
      <c r="G791" s="82"/>
      <c r="H791" s="82"/>
      <c r="I791" s="82"/>
      <c r="J791" s="82"/>
      <c r="K791" s="82"/>
      <c r="L791" s="82"/>
      <c r="M791" s="82"/>
      <c r="N791" s="82"/>
      <c r="O791" s="82"/>
      <c r="P791" s="82"/>
      <c r="Q791" s="98"/>
      <c r="R791" s="169"/>
      <c r="S791" s="83"/>
      <c r="T791" s="83"/>
      <c r="U791" s="83"/>
      <c r="V791" s="83"/>
      <c r="W791" s="83"/>
      <c r="X791" s="83"/>
      <c r="Y791" s="83"/>
      <c r="Z791" s="83"/>
      <c r="AA791" s="83"/>
      <c r="AB791" s="83"/>
      <c r="AC791" s="94"/>
      <c r="AD791" s="102">
        <f t="shared" si="24"/>
        <v>0</v>
      </c>
      <c r="AE791" s="105">
        <f t="shared" si="25"/>
        <v>0</v>
      </c>
    </row>
    <row r="792" spans="1:31" x14ac:dyDescent="0.25">
      <c r="A792" s="91">
        <f>'Тулуз-Пьерон'!A800</f>
        <v>0</v>
      </c>
      <c r="B792" s="174">
        <f>'Тулуз-Пьерон'!B800</f>
        <v>0</v>
      </c>
      <c r="C792" s="79">
        <f>'Тулуз-Пьерон'!C800</f>
        <v>0</v>
      </c>
      <c r="D792" s="79">
        <f>'Тулуз-Пьерон'!D800</f>
        <v>0</v>
      </c>
      <c r="E792" s="166" t="str">
        <f>'Тулуз-Пьерон'!E800</f>
        <v xml:space="preserve">0 лет 0 мес. </v>
      </c>
      <c r="F792" s="162"/>
      <c r="G792" s="82"/>
      <c r="H792" s="82"/>
      <c r="I792" s="82"/>
      <c r="J792" s="82"/>
      <c r="K792" s="82"/>
      <c r="L792" s="82"/>
      <c r="M792" s="82"/>
      <c r="N792" s="82"/>
      <c r="O792" s="82"/>
      <c r="P792" s="82"/>
      <c r="Q792" s="98"/>
      <c r="R792" s="169"/>
      <c r="S792" s="83"/>
      <c r="T792" s="83"/>
      <c r="U792" s="83"/>
      <c r="V792" s="83"/>
      <c r="W792" s="83"/>
      <c r="X792" s="83"/>
      <c r="Y792" s="83"/>
      <c r="Z792" s="83"/>
      <c r="AA792" s="83"/>
      <c r="AB792" s="83"/>
      <c r="AC792" s="94"/>
      <c r="AD792" s="102">
        <f t="shared" si="24"/>
        <v>0</v>
      </c>
      <c r="AE792" s="105">
        <f t="shared" si="25"/>
        <v>0</v>
      </c>
    </row>
    <row r="793" spans="1:31" x14ac:dyDescent="0.25">
      <c r="A793" s="91">
        <f>'Тулуз-Пьерон'!A801</f>
        <v>0</v>
      </c>
      <c r="B793" s="174">
        <f>'Тулуз-Пьерон'!B801</f>
        <v>0</v>
      </c>
      <c r="C793" s="79">
        <f>'Тулуз-Пьерон'!C801</f>
        <v>0</v>
      </c>
      <c r="D793" s="79">
        <f>'Тулуз-Пьерон'!D801</f>
        <v>0</v>
      </c>
      <c r="E793" s="166" t="str">
        <f>'Тулуз-Пьерон'!E801</f>
        <v xml:space="preserve">0 лет 0 мес. </v>
      </c>
      <c r="F793" s="162"/>
      <c r="G793" s="82"/>
      <c r="H793" s="82"/>
      <c r="I793" s="82"/>
      <c r="J793" s="82"/>
      <c r="K793" s="82"/>
      <c r="L793" s="82"/>
      <c r="M793" s="82"/>
      <c r="N793" s="82"/>
      <c r="O793" s="82"/>
      <c r="P793" s="82"/>
      <c r="Q793" s="98"/>
      <c r="R793" s="169"/>
      <c r="S793" s="83"/>
      <c r="T793" s="83"/>
      <c r="U793" s="83"/>
      <c r="V793" s="83"/>
      <c r="W793" s="83"/>
      <c r="X793" s="83"/>
      <c r="Y793" s="83"/>
      <c r="Z793" s="83"/>
      <c r="AA793" s="83"/>
      <c r="AB793" s="83"/>
      <c r="AC793" s="94"/>
      <c r="AD793" s="102">
        <f t="shared" si="24"/>
        <v>0</v>
      </c>
      <c r="AE793" s="105">
        <f t="shared" si="25"/>
        <v>0</v>
      </c>
    </row>
    <row r="794" spans="1:31" x14ac:dyDescent="0.25">
      <c r="A794" s="91">
        <f>'Тулуз-Пьерон'!A802</f>
        <v>0</v>
      </c>
      <c r="B794" s="174">
        <f>'Тулуз-Пьерон'!B802</f>
        <v>0</v>
      </c>
      <c r="C794" s="79">
        <f>'Тулуз-Пьерон'!C802</f>
        <v>0</v>
      </c>
      <c r="D794" s="79">
        <f>'Тулуз-Пьерон'!D802</f>
        <v>0</v>
      </c>
      <c r="E794" s="166" t="str">
        <f>'Тулуз-Пьерон'!E802</f>
        <v xml:space="preserve">0 лет 0 мес. </v>
      </c>
      <c r="F794" s="162"/>
      <c r="G794" s="82"/>
      <c r="H794" s="82"/>
      <c r="I794" s="82"/>
      <c r="J794" s="82"/>
      <c r="K794" s="82"/>
      <c r="L794" s="82"/>
      <c r="M794" s="82"/>
      <c r="N794" s="82"/>
      <c r="O794" s="82"/>
      <c r="P794" s="82"/>
      <c r="Q794" s="98"/>
      <c r="R794" s="169"/>
      <c r="S794" s="83"/>
      <c r="T794" s="83"/>
      <c r="U794" s="83"/>
      <c r="V794" s="83"/>
      <c r="W794" s="83"/>
      <c r="X794" s="83"/>
      <c r="Y794" s="83"/>
      <c r="Z794" s="83"/>
      <c r="AA794" s="83"/>
      <c r="AB794" s="83"/>
      <c r="AC794" s="94"/>
      <c r="AD794" s="102">
        <f t="shared" si="24"/>
        <v>0</v>
      </c>
      <c r="AE794" s="105">
        <f t="shared" si="25"/>
        <v>0</v>
      </c>
    </row>
    <row r="795" spans="1:31" x14ac:dyDescent="0.25">
      <c r="A795" s="91">
        <f>'Тулуз-Пьерон'!A803</f>
        <v>0</v>
      </c>
      <c r="B795" s="174">
        <f>'Тулуз-Пьерон'!B803</f>
        <v>0</v>
      </c>
      <c r="C795" s="79">
        <f>'Тулуз-Пьерон'!C803</f>
        <v>0</v>
      </c>
      <c r="D795" s="79">
        <f>'Тулуз-Пьерон'!D803</f>
        <v>0</v>
      </c>
      <c r="E795" s="166" t="str">
        <f>'Тулуз-Пьерон'!E803</f>
        <v xml:space="preserve">0 лет 0 мес. </v>
      </c>
      <c r="F795" s="162"/>
      <c r="G795" s="82"/>
      <c r="H795" s="82"/>
      <c r="I795" s="82"/>
      <c r="J795" s="82"/>
      <c r="K795" s="82"/>
      <c r="L795" s="82"/>
      <c r="M795" s="82"/>
      <c r="N795" s="82"/>
      <c r="O795" s="82"/>
      <c r="P795" s="82"/>
      <c r="Q795" s="98"/>
      <c r="R795" s="169"/>
      <c r="S795" s="83"/>
      <c r="T795" s="83"/>
      <c r="U795" s="83"/>
      <c r="V795" s="83"/>
      <c r="W795" s="83"/>
      <c r="X795" s="83"/>
      <c r="Y795" s="83"/>
      <c r="Z795" s="83"/>
      <c r="AA795" s="83"/>
      <c r="AB795" s="83"/>
      <c r="AC795" s="94"/>
      <c r="AD795" s="102">
        <f t="shared" si="24"/>
        <v>0</v>
      </c>
      <c r="AE795" s="105">
        <f t="shared" si="25"/>
        <v>0</v>
      </c>
    </row>
    <row r="796" spans="1:31" x14ac:dyDescent="0.25">
      <c r="A796" s="91">
        <f>'Тулуз-Пьерон'!A804</f>
        <v>0</v>
      </c>
      <c r="B796" s="174">
        <f>'Тулуз-Пьерон'!B804</f>
        <v>0</v>
      </c>
      <c r="C796" s="79">
        <f>'Тулуз-Пьерон'!C804</f>
        <v>0</v>
      </c>
      <c r="D796" s="79">
        <f>'Тулуз-Пьерон'!D804</f>
        <v>0</v>
      </c>
      <c r="E796" s="166" t="str">
        <f>'Тулуз-Пьерон'!E804</f>
        <v xml:space="preserve">0 лет 0 мес. </v>
      </c>
      <c r="F796" s="162"/>
      <c r="G796" s="82"/>
      <c r="H796" s="82"/>
      <c r="I796" s="82"/>
      <c r="J796" s="82"/>
      <c r="K796" s="82"/>
      <c r="L796" s="82"/>
      <c r="M796" s="82"/>
      <c r="N796" s="82"/>
      <c r="O796" s="82"/>
      <c r="P796" s="82"/>
      <c r="Q796" s="98"/>
      <c r="R796" s="169"/>
      <c r="S796" s="83"/>
      <c r="T796" s="83"/>
      <c r="U796" s="83"/>
      <c r="V796" s="83"/>
      <c r="W796" s="83"/>
      <c r="X796" s="83"/>
      <c r="Y796" s="83"/>
      <c r="Z796" s="83"/>
      <c r="AA796" s="83"/>
      <c r="AB796" s="83"/>
      <c r="AC796" s="94"/>
      <c r="AD796" s="102">
        <f t="shared" si="24"/>
        <v>0</v>
      </c>
      <c r="AE796" s="105">
        <f t="shared" si="25"/>
        <v>0</v>
      </c>
    </row>
    <row r="797" spans="1:31" x14ac:dyDescent="0.25">
      <c r="A797" s="91">
        <f>'Тулуз-Пьерон'!A805</f>
        <v>0</v>
      </c>
      <c r="B797" s="174">
        <f>'Тулуз-Пьерон'!B805</f>
        <v>0</v>
      </c>
      <c r="C797" s="79">
        <f>'Тулуз-Пьерон'!C805</f>
        <v>0</v>
      </c>
      <c r="D797" s="79">
        <f>'Тулуз-Пьерон'!D805</f>
        <v>0</v>
      </c>
      <c r="E797" s="166" t="str">
        <f>'Тулуз-Пьерон'!E805</f>
        <v xml:space="preserve">0 лет 0 мес. </v>
      </c>
      <c r="F797" s="162"/>
      <c r="G797" s="82"/>
      <c r="H797" s="82"/>
      <c r="I797" s="82"/>
      <c r="J797" s="82"/>
      <c r="K797" s="82"/>
      <c r="L797" s="82"/>
      <c r="M797" s="82"/>
      <c r="N797" s="82"/>
      <c r="O797" s="82"/>
      <c r="P797" s="82"/>
      <c r="Q797" s="98"/>
      <c r="R797" s="169"/>
      <c r="S797" s="83"/>
      <c r="T797" s="83"/>
      <c r="U797" s="83"/>
      <c r="V797" s="83"/>
      <c r="W797" s="83"/>
      <c r="X797" s="83"/>
      <c r="Y797" s="83"/>
      <c r="Z797" s="83"/>
      <c r="AA797" s="83"/>
      <c r="AB797" s="83"/>
      <c r="AC797" s="94"/>
      <c r="AD797" s="102">
        <f t="shared" si="24"/>
        <v>0</v>
      </c>
      <c r="AE797" s="105">
        <f t="shared" si="25"/>
        <v>0</v>
      </c>
    </row>
    <row r="798" spans="1:31" x14ac:dyDescent="0.25">
      <c r="A798" s="91">
        <f>'Тулуз-Пьерон'!A806</f>
        <v>0</v>
      </c>
      <c r="B798" s="174">
        <f>'Тулуз-Пьерон'!B806</f>
        <v>0</v>
      </c>
      <c r="C798" s="79">
        <f>'Тулуз-Пьерон'!C806</f>
        <v>0</v>
      </c>
      <c r="D798" s="79">
        <f>'Тулуз-Пьерон'!D806</f>
        <v>0</v>
      </c>
      <c r="E798" s="166" t="str">
        <f>'Тулуз-Пьерон'!E806</f>
        <v xml:space="preserve">0 лет 0 мес. </v>
      </c>
      <c r="F798" s="162"/>
      <c r="G798" s="82"/>
      <c r="H798" s="82"/>
      <c r="I798" s="82"/>
      <c r="J798" s="82"/>
      <c r="K798" s="82"/>
      <c r="L798" s="82"/>
      <c r="M798" s="82"/>
      <c r="N798" s="82"/>
      <c r="O798" s="82"/>
      <c r="P798" s="82"/>
      <c r="Q798" s="98"/>
      <c r="R798" s="169"/>
      <c r="S798" s="83"/>
      <c r="T798" s="83"/>
      <c r="U798" s="83"/>
      <c r="V798" s="83"/>
      <c r="W798" s="83"/>
      <c r="X798" s="83"/>
      <c r="Y798" s="83"/>
      <c r="Z798" s="83"/>
      <c r="AA798" s="83"/>
      <c r="AB798" s="83"/>
      <c r="AC798" s="94"/>
      <c r="AD798" s="102">
        <f t="shared" si="24"/>
        <v>0</v>
      </c>
      <c r="AE798" s="105">
        <f t="shared" si="25"/>
        <v>0</v>
      </c>
    </row>
    <row r="799" spans="1:31" x14ac:dyDescent="0.25">
      <c r="A799" s="91">
        <f>'Тулуз-Пьерон'!A807</f>
        <v>0</v>
      </c>
      <c r="B799" s="174">
        <f>'Тулуз-Пьерон'!B807</f>
        <v>0</v>
      </c>
      <c r="C799" s="79">
        <f>'Тулуз-Пьерон'!C807</f>
        <v>0</v>
      </c>
      <c r="D799" s="79">
        <f>'Тулуз-Пьерон'!D807</f>
        <v>0</v>
      </c>
      <c r="E799" s="166" t="str">
        <f>'Тулуз-Пьерон'!E807</f>
        <v xml:space="preserve">0 лет 0 мес. </v>
      </c>
      <c r="F799" s="162"/>
      <c r="G799" s="82"/>
      <c r="H799" s="82"/>
      <c r="I799" s="82"/>
      <c r="J799" s="82"/>
      <c r="K799" s="82"/>
      <c r="L799" s="82"/>
      <c r="M799" s="82"/>
      <c r="N799" s="82"/>
      <c r="O799" s="82"/>
      <c r="P799" s="82"/>
      <c r="Q799" s="98"/>
      <c r="R799" s="169"/>
      <c r="S799" s="83"/>
      <c r="T799" s="83"/>
      <c r="U799" s="83"/>
      <c r="V799" s="83"/>
      <c r="W799" s="83"/>
      <c r="X799" s="83"/>
      <c r="Y799" s="83"/>
      <c r="Z799" s="83"/>
      <c r="AA799" s="83"/>
      <c r="AB799" s="83"/>
      <c r="AC799" s="94"/>
      <c r="AD799" s="102">
        <f t="shared" si="24"/>
        <v>0</v>
      </c>
      <c r="AE799" s="105">
        <f t="shared" si="25"/>
        <v>0</v>
      </c>
    </row>
    <row r="800" spans="1:31" x14ac:dyDescent="0.25">
      <c r="A800" s="91">
        <f>'Тулуз-Пьерон'!A808</f>
        <v>0</v>
      </c>
      <c r="B800" s="174">
        <f>'Тулуз-Пьерон'!B808</f>
        <v>0</v>
      </c>
      <c r="C800" s="79">
        <f>'Тулуз-Пьерон'!C808</f>
        <v>0</v>
      </c>
      <c r="D800" s="79">
        <f>'Тулуз-Пьерон'!D808</f>
        <v>0</v>
      </c>
      <c r="E800" s="166" t="str">
        <f>'Тулуз-Пьерон'!E808</f>
        <v xml:space="preserve">0 лет 0 мес. </v>
      </c>
      <c r="F800" s="162"/>
      <c r="G800" s="82"/>
      <c r="H800" s="82"/>
      <c r="I800" s="82"/>
      <c r="J800" s="82"/>
      <c r="K800" s="82"/>
      <c r="L800" s="82"/>
      <c r="M800" s="82"/>
      <c r="N800" s="82"/>
      <c r="O800" s="82"/>
      <c r="P800" s="82"/>
      <c r="Q800" s="98"/>
      <c r="R800" s="169"/>
      <c r="S800" s="83"/>
      <c r="T800" s="83"/>
      <c r="U800" s="83"/>
      <c r="V800" s="83"/>
      <c r="W800" s="83"/>
      <c r="X800" s="83"/>
      <c r="Y800" s="83"/>
      <c r="Z800" s="83"/>
      <c r="AA800" s="83"/>
      <c r="AB800" s="83"/>
      <c r="AC800" s="94"/>
      <c r="AD800" s="102">
        <f t="shared" si="24"/>
        <v>0</v>
      </c>
      <c r="AE800" s="105">
        <f t="shared" si="25"/>
        <v>0</v>
      </c>
    </row>
    <row r="801" spans="1:31" x14ac:dyDescent="0.25">
      <c r="A801" s="91">
        <f>'Тулуз-Пьерон'!A809</f>
        <v>0</v>
      </c>
      <c r="B801" s="174">
        <f>'Тулуз-Пьерон'!B809</f>
        <v>0</v>
      </c>
      <c r="C801" s="79">
        <f>'Тулуз-Пьерон'!C809</f>
        <v>0</v>
      </c>
      <c r="D801" s="79">
        <f>'Тулуз-Пьерон'!D809</f>
        <v>0</v>
      </c>
      <c r="E801" s="166" t="str">
        <f>'Тулуз-Пьерон'!E809</f>
        <v xml:space="preserve">0 лет 0 мес. </v>
      </c>
      <c r="F801" s="162"/>
      <c r="G801" s="82"/>
      <c r="H801" s="82"/>
      <c r="I801" s="82"/>
      <c r="J801" s="82"/>
      <c r="K801" s="82"/>
      <c r="L801" s="82"/>
      <c r="M801" s="82"/>
      <c r="N801" s="82"/>
      <c r="O801" s="82"/>
      <c r="P801" s="82"/>
      <c r="Q801" s="98"/>
      <c r="R801" s="169"/>
      <c r="S801" s="83"/>
      <c r="T801" s="83"/>
      <c r="U801" s="83"/>
      <c r="V801" s="83"/>
      <c r="W801" s="83"/>
      <c r="X801" s="83"/>
      <c r="Y801" s="83"/>
      <c r="Z801" s="83"/>
      <c r="AA801" s="83"/>
      <c r="AB801" s="83"/>
      <c r="AC801" s="94"/>
      <c r="AD801" s="102">
        <f t="shared" si="24"/>
        <v>0</v>
      </c>
      <c r="AE801" s="105">
        <f t="shared" si="25"/>
        <v>0</v>
      </c>
    </row>
    <row r="802" spans="1:31" x14ac:dyDescent="0.25">
      <c r="A802" s="91">
        <f>'Тулуз-Пьерон'!A810</f>
        <v>0</v>
      </c>
      <c r="B802" s="174">
        <f>'Тулуз-Пьерон'!B810</f>
        <v>0</v>
      </c>
      <c r="C802" s="79">
        <f>'Тулуз-Пьерон'!C810</f>
        <v>0</v>
      </c>
      <c r="D802" s="79">
        <f>'Тулуз-Пьерон'!D810</f>
        <v>0</v>
      </c>
      <c r="E802" s="166" t="str">
        <f>'Тулуз-Пьерон'!E810</f>
        <v xml:space="preserve">0 лет 0 мес. </v>
      </c>
      <c r="F802" s="162"/>
      <c r="G802" s="82"/>
      <c r="H802" s="82"/>
      <c r="I802" s="82"/>
      <c r="J802" s="82"/>
      <c r="K802" s="82"/>
      <c r="L802" s="82"/>
      <c r="M802" s="82"/>
      <c r="N802" s="82"/>
      <c r="O802" s="82"/>
      <c r="P802" s="82"/>
      <c r="Q802" s="98"/>
      <c r="R802" s="169"/>
      <c r="S802" s="83"/>
      <c r="T802" s="83"/>
      <c r="U802" s="83"/>
      <c r="V802" s="83"/>
      <c r="W802" s="83"/>
      <c r="X802" s="83"/>
      <c r="Y802" s="83"/>
      <c r="Z802" s="83"/>
      <c r="AA802" s="83"/>
      <c r="AB802" s="83"/>
      <c r="AC802" s="94"/>
      <c r="AD802" s="102">
        <f t="shared" si="24"/>
        <v>0</v>
      </c>
      <c r="AE802" s="105">
        <f t="shared" si="25"/>
        <v>0</v>
      </c>
    </row>
    <row r="803" spans="1:31" x14ac:dyDescent="0.25">
      <c r="A803" s="91">
        <f>'Тулуз-Пьерон'!A811</f>
        <v>0</v>
      </c>
      <c r="B803" s="174">
        <f>'Тулуз-Пьерон'!B811</f>
        <v>0</v>
      </c>
      <c r="C803" s="79">
        <f>'Тулуз-Пьерон'!C811</f>
        <v>0</v>
      </c>
      <c r="D803" s="79">
        <f>'Тулуз-Пьерон'!D811</f>
        <v>0</v>
      </c>
      <c r="E803" s="166" t="str">
        <f>'Тулуз-Пьерон'!E811</f>
        <v xml:space="preserve">0 лет 0 мес. </v>
      </c>
      <c r="F803" s="162"/>
      <c r="G803" s="82"/>
      <c r="H803" s="82"/>
      <c r="I803" s="82"/>
      <c r="J803" s="82"/>
      <c r="K803" s="82"/>
      <c r="L803" s="82"/>
      <c r="M803" s="82"/>
      <c r="N803" s="82"/>
      <c r="O803" s="82"/>
      <c r="P803" s="82"/>
      <c r="Q803" s="98"/>
      <c r="R803" s="169"/>
      <c r="S803" s="83"/>
      <c r="T803" s="83"/>
      <c r="U803" s="83"/>
      <c r="V803" s="83"/>
      <c r="W803" s="83"/>
      <c r="X803" s="83"/>
      <c r="Y803" s="83"/>
      <c r="Z803" s="83"/>
      <c r="AA803" s="83"/>
      <c r="AB803" s="83"/>
      <c r="AC803" s="94"/>
      <c r="AD803" s="102">
        <f t="shared" si="24"/>
        <v>0</v>
      </c>
      <c r="AE803" s="105">
        <f t="shared" si="25"/>
        <v>0</v>
      </c>
    </row>
    <row r="804" spans="1:31" x14ac:dyDescent="0.25">
      <c r="A804" s="91">
        <f>'Тулуз-Пьерон'!A812</f>
        <v>0</v>
      </c>
      <c r="B804" s="174">
        <f>'Тулуз-Пьерон'!B812</f>
        <v>0</v>
      </c>
      <c r="C804" s="79">
        <f>'Тулуз-Пьерон'!C812</f>
        <v>0</v>
      </c>
      <c r="D804" s="79">
        <f>'Тулуз-Пьерон'!D812</f>
        <v>0</v>
      </c>
      <c r="E804" s="166" t="str">
        <f>'Тулуз-Пьерон'!E812</f>
        <v xml:space="preserve">0 лет 0 мес. </v>
      </c>
      <c r="F804" s="162"/>
      <c r="G804" s="82"/>
      <c r="H804" s="82"/>
      <c r="I804" s="82"/>
      <c r="J804" s="82"/>
      <c r="K804" s="82"/>
      <c r="L804" s="82"/>
      <c r="M804" s="82"/>
      <c r="N804" s="82"/>
      <c r="O804" s="82"/>
      <c r="P804" s="82"/>
      <c r="Q804" s="98"/>
      <c r="R804" s="169"/>
      <c r="S804" s="83"/>
      <c r="T804" s="83"/>
      <c r="U804" s="83"/>
      <c r="V804" s="83"/>
      <c r="W804" s="83"/>
      <c r="X804" s="83"/>
      <c r="Y804" s="83"/>
      <c r="Z804" s="83"/>
      <c r="AA804" s="83"/>
      <c r="AB804" s="83"/>
      <c r="AC804" s="94"/>
      <c r="AD804" s="102">
        <f t="shared" si="24"/>
        <v>0</v>
      </c>
      <c r="AE804" s="105">
        <f t="shared" si="25"/>
        <v>0</v>
      </c>
    </row>
    <row r="805" spans="1:31" x14ac:dyDescent="0.25">
      <c r="A805" s="91">
        <f>'Тулуз-Пьерон'!A813</f>
        <v>0</v>
      </c>
      <c r="B805" s="174">
        <f>'Тулуз-Пьерон'!B813</f>
        <v>0</v>
      </c>
      <c r="C805" s="79">
        <f>'Тулуз-Пьерон'!C813</f>
        <v>0</v>
      </c>
      <c r="D805" s="79">
        <f>'Тулуз-Пьерон'!D813</f>
        <v>0</v>
      </c>
      <c r="E805" s="166" t="str">
        <f>'Тулуз-Пьерон'!E813</f>
        <v xml:space="preserve">0 лет 0 мес. </v>
      </c>
      <c r="F805" s="162"/>
      <c r="G805" s="82"/>
      <c r="H805" s="82"/>
      <c r="I805" s="82"/>
      <c r="J805" s="82"/>
      <c r="K805" s="82"/>
      <c r="L805" s="82"/>
      <c r="M805" s="82"/>
      <c r="N805" s="82"/>
      <c r="O805" s="82"/>
      <c r="P805" s="82"/>
      <c r="Q805" s="98"/>
      <c r="R805" s="169"/>
      <c r="S805" s="83"/>
      <c r="T805" s="83"/>
      <c r="U805" s="83"/>
      <c r="V805" s="83"/>
      <c r="W805" s="83"/>
      <c r="X805" s="83"/>
      <c r="Y805" s="83"/>
      <c r="Z805" s="83"/>
      <c r="AA805" s="83"/>
      <c r="AB805" s="83"/>
      <c r="AC805" s="94"/>
      <c r="AD805" s="102">
        <f t="shared" si="24"/>
        <v>0</v>
      </c>
      <c r="AE805" s="105">
        <f t="shared" si="25"/>
        <v>0</v>
      </c>
    </row>
    <row r="806" spans="1:31" x14ac:dyDescent="0.25">
      <c r="A806" s="91">
        <f>'Тулуз-Пьерон'!A814</f>
        <v>0</v>
      </c>
      <c r="B806" s="174">
        <f>'Тулуз-Пьерон'!B814</f>
        <v>0</v>
      </c>
      <c r="C806" s="79">
        <f>'Тулуз-Пьерон'!C814</f>
        <v>0</v>
      </c>
      <c r="D806" s="79">
        <f>'Тулуз-Пьерон'!D814</f>
        <v>0</v>
      </c>
      <c r="E806" s="166" t="str">
        <f>'Тулуз-Пьерон'!E814</f>
        <v xml:space="preserve">0 лет 0 мес. </v>
      </c>
      <c r="F806" s="162"/>
      <c r="G806" s="82"/>
      <c r="H806" s="82"/>
      <c r="I806" s="82"/>
      <c r="J806" s="82"/>
      <c r="K806" s="82"/>
      <c r="L806" s="82"/>
      <c r="M806" s="82"/>
      <c r="N806" s="82"/>
      <c r="O806" s="82"/>
      <c r="P806" s="82"/>
      <c r="Q806" s="98"/>
      <c r="R806" s="169"/>
      <c r="S806" s="83"/>
      <c r="T806" s="83"/>
      <c r="U806" s="83"/>
      <c r="V806" s="83"/>
      <c r="W806" s="83"/>
      <c r="X806" s="83"/>
      <c r="Y806" s="83"/>
      <c r="Z806" s="83"/>
      <c r="AA806" s="83"/>
      <c r="AB806" s="83"/>
      <c r="AC806" s="94"/>
      <c r="AD806" s="102">
        <f t="shared" si="24"/>
        <v>0</v>
      </c>
      <c r="AE806" s="105">
        <f t="shared" si="25"/>
        <v>0</v>
      </c>
    </row>
    <row r="807" spans="1:31" x14ac:dyDescent="0.25">
      <c r="A807" s="91">
        <f>'Тулуз-Пьерон'!A815</f>
        <v>0</v>
      </c>
      <c r="B807" s="174">
        <f>'Тулуз-Пьерон'!B815</f>
        <v>0</v>
      </c>
      <c r="C807" s="79">
        <f>'Тулуз-Пьерон'!C815</f>
        <v>0</v>
      </c>
      <c r="D807" s="79">
        <f>'Тулуз-Пьерон'!D815</f>
        <v>0</v>
      </c>
      <c r="E807" s="166" t="str">
        <f>'Тулуз-Пьерон'!E815</f>
        <v xml:space="preserve">0 лет 0 мес. </v>
      </c>
      <c r="F807" s="162"/>
      <c r="G807" s="82"/>
      <c r="H807" s="82"/>
      <c r="I807" s="82"/>
      <c r="J807" s="82"/>
      <c r="K807" s="82"/>
      <c r="L807" s="82"/>
      <c r="M807" s="82"/>
      <c r="N807" s="82"/>
      <c r="O807" s="82"/>
      <c r="P807" s="82"/>
      <c r="Q807" s="98"/>
      <c r="R807" s="169"/>
      <c r="S807" s="83"/>
      <c r="T807" s="83"/>
      <c r="U807" s="83"/>
      <c r="V807" s="83"/>
      <c r="W807" s="83"/>
      <c r="X807" s="83"/>
      <c r="Y807" s="83"/>
      <c r="Z807" s="83"/>
      <c r="AA807" s="83"/>
      <c r="AB807" s="83"/>
      <c r="AC807" s="94"/>
      <c r="AD807" s="102">
        <f t="shared" si="24"/>
        <v>0</v>
      </c>
      <c r="AE807" s="105">
        <f t="shared" si="25"/>
        <v>0</v>
      </c>
    </row>
    <row r="808" spans="1:31" x14ac:dyDescent="0.25">
      <c r="A808" s="91">
        <f>'Тулуз-Пьерон'!A816</f>
        <v>0</v>
      </c>
      <c r="B808" s="174">
        <f>'Тулуз-Пьерон'!B816</f>
        <v>0</v>
      </c>
      <c r="C808" s="79">
        <f>'Тулуз-Пьерон'!C816</f>
        <v>0</v>
      </c>
      <c r="D808" s="79">
        <f>'Тулуз-Пьерон'!D816</f>
        <v>0</v>
      </c>
      <c r="E808" s="166" t="str">
        <f>'Тулуз-Пьерон'!E816</f>
        <v xml:space="preserve">0 лет 0 мес. </v>
      </c>
      <c r="F808" s="162"/>
      <c r="G808" s="82"/>
      <c r="H808" s="82"/>
      <c r="I808" s="82"/>
      <c r="J808" s="82"/>
      <c r="K808" s="82"/>
      <c r="L808" s="82"/>
      <c r="M808" s="82"/>
      <c r="N808" s="82"/>
      <c r="O808" s="82"/>
      <c r="P808" s="82"/>
      <c r="Q808" s="98"/>
      <c r="R808" s="169"/>
      <c r="S808" s="83"/>
      <c r="T808" s="83"/>
      <c r="U808" s="83"/>
      <c r="V808" s="83"/>
      <c r="W808" s="83"/>
      <c r="X808" s="83"/>
      <c r="Y808" s="83"/>
      <c r="Z808" s="83"/>
      <c r="AA808" s="83"/>
      <c r="AB808" s="83"/>
      <c r="AC808" s="94"/>
      <c r="AD808" s="102">
        <f t="shared" si="24"/>
        <v>0</v>
      </c>
      <c r="AE808" s="105">
        <f t="shared" si="25"/>
        <v>0</v>
      </c>
    </row>
    <row r="809" spans="1:31" x14ac:dyDescent="0.25">
      <c r="A809" s="91">
        <f>'Тулуз-Пьерон'!A817</f>
        <v>0</v>
      </c>
      <c r="B809" s="174">
        <f>'Тулуз-Пьерон'!B817</f>
        <v>0</v>
      </c>
      <c r="C809" s="79">
        <f>'Тулуз-Пьерон'!C817</f>
        <v>0</v>
      </c>
      <c r="D809" s="79">
        <f>'Тулуз-Пьерон'!D817</f>
        <v>0</v>
      </c>
      <c r="E809" s="166" t="str">
        <f>'Тулуз-Пьерон'!E817</f>
        <v xml:space="preserve">0 лет 0 мес. </v>
      </c>
      <c r="F809" s="162"/>
      <c r="G809" s="82"/>
      <c r="H809" s="82"/>
      <c r="I809" s="82"/>
      <c r="J809" s="82"/>
      <c r="K809" s="82"/>
      <c r="L809" s="82"/>
      <c r="M809" s="82"/>
      <c r="N809" s="82"/>
      <c r="O809" s="82"/>
      <c r="P809" s="82"/>
      <c r="Q809" s="98"/>
      <c r="R809" s="169"/>
      <c r="S809" s="83"/>
      <c r="T809" s="83"/>
      <c r="U809" s="83"/>
      <c r="V809" s="83"/>
      <c r="W809" s="83"/>
      <c r="X809" s="83"/>
      <c r="Y809" s="83"/>
      <c r="Z809" s="83"/>
      <c r="AA809" s="83"/>
      <c r="AB809" s="83"/>
      <c r="AC809" s="94"/>
      <c r="AD809" s="102">
        <f t="shared" si="24"/>
        <v>0</v>
      </c>
      <c r="AE809" s="105">
        <f t="shared" si="25"/>
        <v>0</v>
      </c>
    </row>
    <row r="810" spans="1:31" x14ac:dyDescent="0.25">
      <c r="A810" s="91">
        <f>'Тулуз-Пьерон'!A818</f>
        <v>0</v>
      </c>
      <c r="B810" s="174">
        <f>'Тулуз-Пьерон'!B818</f>
        <v>0</v>
      </c>
      <c r="C810" s="79">
        <f>'Тулуз-Пьерон'!C818</f>
        <v>0</v>
      </c>
      <c r="D810" s="79">
        <f>'Тулуз-Пьерон'!D818</f>
        <v>0</v>
      </c>
      <c r="E810" s="166" t="str">
        <f>'Тулуз-Пьерон'!E818</f>
        <v xml:space="preserve">0 лет 0 мес. </v>
      </c>
      <c r="F810" s="162"/>
      <c r="G810" s="82"/>
      <c r="H810" s="82"/>
      <c r="I810" s="82"/>
      <c r="J810" s="82"/>
      <c r="K810" s="82"/>
      <c r="L810" s="82"/>
      <c r="M810" s="82"/>
      <c r="N810" s="82"/>
      <c r="O810" s="82"/>
      <c r="P810" s="82"/>
      <c r="Q810" s="98"/>
      <c r="R810" s="169"/>
      <c r="S810" s="83"/>
      <c r="T810" s="83"/>
      <c r="U810" s="83"/>
      <c r="V810" s="83"/>
      <c r="W810" s="83"/>
      <c r="X810" s="83"/>
      <c r="Y810" s="83"/>
      <c r="Z810" s="83"/>
      <c r="AA810" s="83"/>
      <c r="AB810" s="83"/>
      <c r="AC810" s="94"/>
      <c r="AD810" s="102">
        <f t="shared" si="24"/>
        <v>0</v>
      </c>
      <c r="AE810" s="105">
        <f t="shared" si="25"/>
        <v>0</v>
      </c>
    </row>
    <row r="811" spans="1:31" x14ac:dyDescent="0.25">
      <c r="A811" s="91">
        <f>'Тулуз-Пьерон'!A819</f>
        <v>0</v>
      </c>
      <c r="B811" s="174">
        <f>'Тулуз-Пьерон'!B819</f>
        <v>0</v>
      </c>
      <c r="C811" s="79">
        <f>'Тулуз-Пьерон'!C819</f>
        <v>0</v>
      </c>
      <c r="D811" s="79">
        <f>'Тулуз-Пьерон'!D819</f>
        <v>0</v>
      </c>
      <c r="E811" s="166" t="str">
        <f>'Тулуз-Пьерон'!E819</f>
        <v xml:space="preserve">0 лет 0 мес. </v>
      </c>
      <c r="F811" s="162"/>
      <c r="G811" s="82"/>
      <c r="H811" s="82"/>
      <c r="I811" s="82"/>
      <c r="J811" s="82"/>
      <c r="K811" s="82"/>
      <c r="L811" s="82"/>
      <c r="M811" s="82"/>
      <c r="N811" s="82"/>
      <c r="O811" s="82"/>
      <c r="P811" s="82"/>
      <c r="Q811" s="98"/>
      <c r="R811" s="169"/>
      <c r="S811" s="83"/>
      <c r="T811" s="83"/>
      <c r="U811" s="83"/>
      <c r="V811" s="83"/>
      <c r="W811" s="83"/>
      <c r="X811" s="83"/>
      <c r="Y811" s="83"/>
      <c r="Z811" s="83"/>
      <c r="AA811" s="83"/>
      <c r="AB811" s="83"/>
      <c r="AC811" s="94"/>
      <c r="AD811" s="102">
        <f t="shared" si="24"/>
        <v>0</v>
      </c>
      <c r="AE811" s="105">
        <f t="shared" si="25"/>
        <v>0</v>
      </c>
    </row>
    <row r="812" spans="1:31" x14ac:dyDescent="0.25">
      <c r="A812" s="91">
        <f>'Тулуз-Пьерон'!A820</f>
        <v>0</v>
      </c>
      <c r="B812" s="174">
        <f>'Тулуз-Пьерон'!B820</f>
        <v>0</v>
      </c>
      <c r="C812" s="79">
        <f>'Тулуз-Пьерон'!C820</f>
        <v>0</v>
      </c>
      <c r="D812" s="79">
        <f>'Тулуз-Пьерон'!D820</f>
        <v>0</v>
      </c>
      <c r="E812" s="166" t="str">
        <f>'Тулуз-Пьерон'!E820</f>
        <v xml:space="preserve">0 лет 0 мес. </v>
      </c>
      <c r="F812" s="162"/>
      <c r="G812" s="82"/>
      <c r="H812" s="82"/>
      <c r="I812" s="82"/>
      <c r="J812" s="82"/>
      <c r="K812" s="82"/>
      <c r="L812" s="82"/>
      <c r="M812" s="82"/>
      <c r="N812" s="82"/>
      <c r="O812" s="82"/>
      <c r="P812" s="82"/>
      <c r="Q812" s="98"/>
      <c r="R812" s="169"/>
      <c r="S812" s="83"/>
      <c r="T812" s="83"/>
      <c r="U812" s="83"/>
      <c r="V812" s="83"/>
      <c r="W812" s="83"/>
      <c r="X812" s="83"/>
      <c r="Y812" s="83"/>
      <c r="Z812" s="83"/>
      <c r="AA812" s="83"/>
      <c r="AB812" s="83"/>
      <c r="AC812" s="94"/>
      <c r="AD812" s="102">
        <f t="shared" si="24"/>
        <v>0</v>
      </c>
      <c r="AE812" s="105">
        <f t="shared" si="25"/>
        <v>0</v>
      </c>
    </row>
    <row r="813" spans="1:31" x14ac:dyDescent="0.25">
      <c r="A813" s="91">
        <f>'Тулуз-Пьерон'!A821</f>
        <v>0</v>
      </c>
      <c r="B813" s="174">
        <f>'Тулуз-Пьерон'!B821</f>
        <v>0</v>
      </c>
      <c r="C813" s="79">
        <f>'Тулуз-Пьерон'!C821</f>
        <v>0</v>
      </c>
      <c r="D813" s="79">
        <f>'Тулуз-Пьерон'!D821</f>
        <v>0</v>
      </c>
      <c r="E813" s="166" t="str">
        <f>'Тулуз-Пьерон'!E821</f>
        <v xml:space="preserve">0 лет 0 мес. </v>
      </c>
      <c r="F813" s="162"/>
      <c r="G813" s="82"/>
      <c r="H813" s="82"/>
      <c r="I813" s="82"/>
      <c r="J813" s="82"/>
      <c r="K813" s="82"/>
      <c r="L813" s="82"/>
      <c r="M813" s="82"/>
      <c r="N813" s="82"/>
      <c r="O813" s="82"/>
      <c r="P813" s="82"/>
      <c r="Q813" s="98"/>
      <c r="R813" s="169"/>
      <c r="S813" s="83"/>
      <c r="T813" s="83"/>
      <c r="U813" s="83"/>
      <c r="V813" s="83"/>
      <c r="W813" s="83"/>
      <c r="X813" s="83"/>
      <c r="Y813" s="83"/>
      <c r="Z813" s="83"/>
      <c r="AA813" s="83"/>
      <c r="AB813" s="83"/>
      <c r="AC813" s="94"/>
      <c r="AD813" s="102">
        <f t="shared" si="24"/>
        <v>0</v>
      </c>
      <c r="AE813" s="105">
        <f t="shared" si="25"/>
        <v>0</v>
      </c>
    </row>
    <row r="814" spans="1:31" x14ac:dyDescent="0.25">
      <c r="A814" s="91">
        <f>'Тулуз-Пьерон'!A822</f>
        <v>0</v>
      </c>
      <c r="B814" s="174">
        <f>'Тулуз-Пьерон'!B822</f>
        <v>0</v>
      </c>
      <c r="C814" s="79">
        <f>'Тулуз-Пьерон'!C822</f>
        <v>0</v>
      </c>
      <c r="D814" s="79">
        <f>'Тулуз-Пьерон'!D822</f>
        <v>0</v>
      </c>
      <c r="E814" s="166" t="str">
        <f>'Тулуз-Пьерон'!E822</f>
        <v xml:space="preserve">0 лет 0 мес. </v>
      </c>
      <c r="F814" s="162"/>
      <c r="G814" s="82"/>
      <c r="H814" s="82"/>
      <c r="I814" s="82"/>
      <c r="J814" s="82"/>
      <c r="K814" s="82"/>
      <c r="L814" s="82"/>
      <c r="M814" s="82"/>
      <c r="N814" s="82"/>
      <c r="O814" s="82"/>
      <c r="P814" s="82"/>
      <c r="Q814" s="98"/>
      <c r="R814" s="169"/>
      <c r="S814" s="83"/>
      <c r="T814" s="83"/>
      <c r="U814" s="83"/>
      <c r="V814" s="83"/>
      <c r="W814" s="83"/>
      <c r="X814" s="83"/>
      <c r="Y814" s="83"/>
      <c r="Z814" s="83"/>
      <c r="AA814" s="83"/>
      <c r="AB814" s="83"/>
      <c r="AC814" s="94"/>
      <c r="AD814" s="102">
        <f t="shared" si="24"/>
        <v>0</v>
      </c>
      <c r="AE814" s="105">
        <f t="shared" si="25"/>
        <v>0</v>
      </c>
    </row>
    <row r="815" spans="1:31" x14ac:dyDescent="0.25">
      <c r="A815" s="91">
        <f>'Тулуз-Пьерон'!A823</f>
        <v>0</v>
      </c>
      <c r="B815" s="174">
        <f>'Тулуз-Пьерон'!B823</f>
        <v>0</v>
      </c>
      <c r="C815" s="79">
        <f>'Тулуз-Пьерон'!C823</f>
        <v>0</v>
      </c>
      <c r="D815" s="79">
        <f>'Тулуз-Пьерон'!D823</f>
        <v>0</v>
      </c>
      <c r="E815" s="166" t="str">
        <f>'Тулуз-Пьерон'!E823</f>
        <v xml:space="preserve">0 лет 0 мес. </v>
      </c>
      <c r="F815" s="162"/>
      <c r="G815" s="82"/>
      <c r="H815" s="82"/>
      <c r="I815" s="82"/>
      <c r="J815" s="82"/>
      <c r="K815" s="82"/>
      <c r="L815" s="82"/>
      <c r="M815" s="82"/>
      <c r="N815" s="82"/>
      <c r="O815" s="82"/>
      <c r="P815" s="82"/>
      <c r="Q815" s="98"/>
      <c r="R815" s="169"/>
      <c r="S815" s="83"/>
      <c r="T815" s="83"/>
      <c r="U815" s="83"/>
      <c r="V815" s="83"/>
      <c r="W815" s="83"/>
      <c r="X815" s="83"/>
      <c r="Y815" s="83"/>
      <c r="Z815" s="83"/>
      <c r="AA815" s="83"/>
      <c r="AB815" s="83"/>
      <c r="AC815" s="94"/>
      <c r="AD815" s="102">
        <f t="shared" si="24"/>
        <v>0</v>
      </c>
      <c r="AE815" s="105">
        <f t="shared" si="25"/>
        <v>0</v>
      </c>
    </row>
    <row r="816" spans="1:31" x14ac:dyDescent="0.25">
      <c r="A816" s="91">
        <f>'Тулуз-Пьерон'!A824</f>
        <v>0</v>
      </c>
      <c r="B816" s="174">
        <f>'Тулуз-Пьерон'!B824</f>
        <v>0</v>
      </c>
      <c r="C816" s="79">
        <f>'Тулуз-Пьерон'!C824</f>
        <v>0</v>
      </c>
      <c r="D816" s="79">
        <f>'Тулуз-Пьерон'!D824</f>
        <v>0</v>
      </c>
      <c r="E816" s="166" t="str">
        <f>'Тулуз-Пьерон'!E824</f>
        <v xml:space="preserve">0 лет 0 мес. </v>
      </c>
      <c r="F816" s="162"/>
      <c r="G816" s="82"/>
      <c r="H816" s="82"/>
      <c r="I816" s="82"/>
      <c r="J816" s="82"/>
      <c r="K816" s="82"/>
      <c r="L816" s="82"/>
      <c r="M816" s="82"/>
      <c r="N816" s="82"/>
      <c r="O816" s="82"/>
      <c r="P816" s="82"/>
      <c r="Q816" s="98"/>
      <c r="R816" s="169"/>
      <c r="S816" s="83"/>
      <c r="T816" s="83"/>
      <c r="U816" s="83"/>
      <c r="V816" s="83"/>
      <c r="W816" s="83"/>
      <c r="X816" s="83"/>
      <c r="Y816" s="83"/>
      <c r="Z816" s="83"/>
      <c r="AA816" s="83"/>
      <c r="AB816" s="83"/>
      <c r="AC816" s="94"/>
      <c r="AD816" s="102">
        <f t="shared" si="24"/>
        <v>0</v>
      </c>
      <c r="AE816" s="105">
        <f t="shared" si="25"/>
        <v>0</v>
      </c>
    </row>
    <row r="817" spans="1:31" x14ac:dyDescent="0.25">
      <c r="A817" s="91">
        <f>'Тулуз-Пьерон'!A825</f>
        <v>0</v>
      </c>
      <c r="B817" s="174">
        <f>'Тулуз-Пьерон'!B825</f>
        <v>0</v>
      </c>
      <c r="C817" s="79">
        <f>'Тулуз-Пьерон'!C825</f>
        <v>0</v>
      </c>
      <c r="D817" s="79">
        <f>'Тулуз-Пьерон'!D825</f>
        <v>0</v>
      </c>
      <c r="E817" s="166" t="str">
        <f>'Тулуз-Пьерон'!E825</f>
        <v xml:space="preserve">0 лет 0 мес. </v>
      </c>
      <c r="F817" s="162"/>
      <c r="G817" s="82"/>
      <c r="H817" s="82"/>
      <c r="I817" s="82"/>
      <c r="J817" s="82"/>
      <c r="K817" s="82"/>
      <c r="L817" s="82"/>
      <c r="M817" s="82"/>
      <c r="N817" s="82"/>
      <c r="O817" s="82"/>
      <c r="P817" s="82"/>
      <c r="Q817" s="98"/>
      <c r="R817" s="169"/>
      <c r="S817" s="83"/>
      <c r="T817" s="83"/>
      <c r="U817" s="83"/>
      <c r="V817" s="83"/>
      <c r="W817" s="83"/>
      <c r="X817" s="83"/>
      <c r="Y817" s="83"/>
      <c r="Z817" s="83"/>
      <c r="AA817" s="83"/>
      <c r="AB817" s="83"/>
      <c r="AC817" s="94"/>
      <c r="AD817" s="102">
        <f t="shared" si="24"/>
        <v>0</v>
      </c>
      <c r="AE817" s="105">
        <f t="shared" si="25"/>
        <v>0</v>
      </c>
    </row>
    <row r="818" spans="1:31" x14ac:dyDescent="0.25">
      <c r="A818" s="91">
        <f>'Тулуз-Пьерон'!A826</f>
        <v>0</v>
      </c>
      <c r="B818" s="174">
        <f>'Тулуз-Пьерон'!B826</f>
        <v>0</v>
      </c>
      <c r="C818" s="79">
        <f>'Тулуз-Пьерон'!C826</f>
        <v>0</v>
      </c>
      <c r="D818" s="79">
        <f>'Тулуз-Пьерон'!D826</f>
        <v>0</v>
      </c>
      <c r="E818" s="166" t="str">
        <f>'Тулуз-Пьерон'!E826</f>
        <v xml:space="preserve">0 лет 0 мес. </v>
      </c>
      <c r="F818" s="162"/>
      <c r="G818" s="82"/>
      <c r="H818" s="82"/>
      <c r="I818" s="82"/>
      <c r="J818" s="82"/>
      <c r="K818" s="82"/>
      <c r="L818" s="82"/>
      <c r="M818" s="82"/>
      <c r="N818" s="82"/>
      <c r="O818" s="82"/>
      <c r="P818" s="82"/>
      <c r="Q818" s="98"/>
      <c r="R818" s="169"/>
      <c r="S818" s="83"/>
      <c r="T818" s="83"/>
      <c r="U818" s="83"/>
      <c r="V818" s="83"/>
      <c r="W818" s="83"/>
      <c r="X818" s="83"/>
      <c r="Y818" s="83"/>
      <c r="Z818" s="83"/>
      <c r="AA818" s="83"/>
      <c r="AB818" s="83"/>
      <c r="AC818" s="94"/>
      <c r="AD818" s="102">
        <f t="shared" si="24"/>
        <v>0</v>
      </c>
      <c r="AE818" s="105">
        <f t="shared" si="25"/>
        <v>0</v>
      </c>
    </row>
    <row r="819" spans="1:31" x14ac:dyDescent="0.25">
      <c r="A819" s="91">
        <f>'Тулуз-Пьерон'!A827</f>
        <v>0</v>
      </c>
      <c r="B819" s="174">
        <f>'Тулуз-Пьерон'!B827</f>
        <v>0</v>
      </c>
      <c r="C819" s="79">
        <f>'Тулуз-Пьерон'!C827</f>
        <v>0</v>
      </c>
      <c r="D819" s="79">
        <f>'Тулуз-Пьерон'!D827</f>
        <v>0</v>
      </c>
      <c r="E819" s="166" t="str">
        <f>'Тулуз-Пьерон'!E827</f>
        <v xml:space="preserve">0 лет 0 мес. </v>
      </c>
      <c r="F819" s="162"/>
      <c r="G819" s="82"/>
      <c r="H819" s="82"/>
      <c r="I819" s="82"/>
      <c r="J819" s="82"/>
      <c r="K819" s="82"/>
      <c r="L819" s="82"/>
      <c r="M819" s="82"/>
      <c r="N819" s="82"/>
      <c r="O819" s="82"/>
      <c r="P819" s="82"/>
      <c r="Q819" s="98"/>
      <c r="R819" s="169"/>
      <c r="S819" s="83"/>
      <c r="T819" s="83"/>
      <c r="U819" s="83"/>
      <c r="V819" s="83"/>
      <c r="W819" s="83"/>
      <c r="X819" s="83"/>
      <c r="Y819" s="83"/>
      <c r="Z819" s="83"/>
      <c r="AA819" s="83"/>
      <c r="AB819" s="83"/>
      <c r="AC819" s="94"/>
      <c r="AD819" s="102">
        <f t="shared" si="24"/>
        <v>0</v>
      </c>
      <c r="AE819" s="105">
        <f t="shared" si="25"/>
        <v>0</v>
      </c>
    </row>
    <row r="820" spans="1:31" x14ac:dyDescent="0.25">
      <c r="A820" s="91">
        <f>'Тулуз-Пьерон'!A828</f>
        <v>0</v>
      </c>
      <c r="B820" s="174">
        <f>'Тулуз-Пьерон'!B828</f>
        <v>0</v>
      </c>
      <c r="C820" s="79">
        <f>'Тулуз-Пьерон'!C828</f>
        <v>0</v>
      </c>
      <c r="D820" s="79">
        <f>'Тулуз-Пьерон'!D828</f>
        <v>0</v>
      </c>
      <c r="E820" s="166" t="str">
        <f>'Тулуз-Пьерон'!E828</f>
        <v xml:space="preserve">0 лет 0 мес. </v>
      </c>
      <c r="F820" s="162"/>
      <c r="G820" s="82"/>
      <c r="H820" s="82"/>
      <c r="I820" s="82"/>
      <c r="J820" s="82"/>
      <c r="K820" s="82"/>
      <c r="L820" s="82"/>
      <c r="M820" s="82"/>
      <c r="N820" s="82"/>
      <c r="O820" s="82"/>
      <c r="P820" s="82"/>
      <c r="Q820" s="98"/>
      <c r="R820" s="169"/>
      <c r="S820" s="83"/>
      <c r="T820" s="83"/>
      <c r="U820" s="83"/>
      <c r="V820" s="83"/>
      <c r="W820" s="83"/>
      <c r="X820" s="83"/>
      <c r="Y820" s="83"/>
      <c r="Z820" s="83"/>
      <c r="AA820" s="83"/>
      <c r="AB820" s="83"/>
      <c r="AC820" s="94"/>
      <c r="AD820" s="102">
        <f t="shared" si="24"/>
        <v>0</v>
      </c>
      <c r="AE820" s="105">
        <f t="shared" si="25"/>
        <v>0</v>
      </c>
    </row>
    <row r="821" spans="1:31" x14ac:dyDescent="0.25">
      <c r="A821" s="91">
        <f>'Тулуз-Пьерон'!A829</f>
        <v>0</v>
      </c>
      <c r="B821" s="174">
        <f>'Тулуз-Пьерон'!B829</f>
        <v>0</v>
      </c>
      <c r="C821" s="79">
        <f>'Тулуз-Пьерон'!C829</f>
        <v>0</v>
      </c>
      <c r="D821" s="79">
        <f>'Тулуз-Пьерон'!D829</f>
        <v>0</v>
      </c>
      <c r="E821" s="166" t="str">
        <f>'Тулуз-Пьерон'!E829</f>
        <v xml:space="preserve">0 лет 0 мес. </v>
      </c>
      <c r="F821" s="162"/>
      <c r="G821" s="82"/>
      <c r="H821" s="82"/>
      <c r="I821" s="82"/>
      <c r="J821" s="82"/>
      <c r="K821" s="82"/>
      <c r="L821" s="82"/>
      <c r="M821" s="82"/>
      <c r="N821" s="82"/>
      <c r="O821" s="82"/>
      <c r="P821" s="82"/>
      <c r="Q821" s="98"/>
      <c r="R821" s="169"/>
      <c r="S821" s="83"/>
      <c r="T821" s="83"/>
      <c r="U821" s="83"/>
      <c r="V821" s="83"/>
      <c r="W821" s="83"/>
      <c r="X821" s="83"/>
      <c r="Y821" s="83"/>
      <c r="Z821" s="83"/>
      <c r="AA821" s="83"/>
      <c r="AB821" s="83"/>
      <c r="AC821" s="94"/>
      <c r="AD821" s="102">
        <f t="shared" si="24"/>
        <v>0</v>
      </c>
      <c r="AE821" s="105">
        <f t="shared" si="25"/>
        <v>0</v>
      </c>
    </row>
    <row r="822" spans="1:31" x14ac:dyDescent="0.25">
      <c r="A822" s="91">
        <f>'Тулуз-Пьерон'!A830</f>
        <v>0</v>
      </c>
      <c r="B822" s="174">
        <f>'Тулуз-Пьерон'!B830</f>
        <v>0</v>
      </c>
      <c r="C822" s="79">
        <f>'Тулуз-Пьерон'!C830</f>
        <v>0</v>
      </c>
      <c r="D822" s="79">
        <f>'Тулуз-Пьерон'!D830</f>
        <v>0</v>
      </c>
      <c r="E822" s="166" t="str">
        <f>'Тулуз-Пьерон'!E830</f>
        <v xml:space="preserve">0 лет 0 мес. </v>
      </c>
      <c r="F822" s="162"/>
      <c r="G822" s="82"/>
      <c r="H822" s="82"/>
      <c r="I822" s="82"/>
      <c r="J822" s="82"/>
      <c r="K822" s="82"/>
      <c r="L822" s="82"/>
      <c r="M822" s="82"/>
      <c r="N822" s="82"/>
      <c r="O822" s="82"/>
      <c r="P822" s="82"/>
      <c r="Q822" s="98"/>
      <c r="R822" s="169"/>
      <c r="S822" s="83"/>
      <c r="T822" s="83"/>
      <c r="U822" s="83"/>
      <c r="V822" s="83"/>
      <c r="W822" s="83"/>
      <c r="X822" s="83"/>
      <c r="Y822" s="83"/>
      <c r="Z822" s="83"/>
      <c r="AA822" s="83"/>
      <c r="AB822" s="83"/>
      <c r="AC822" s="94"/>
      <c r="AD822" s="102">
        <f t="shared" si="24"/>
        <v>0</v>
      </c>
      <c r="AE822" s="105">
        <f t="shared" si="25"/>
        <v>0</v>
      </c>
    </row>
    <row r="823" spans="1:31" x14ac:dyDescent="0.25">
      <c r="A823" s="91">
        <f>'Тулуз-Пьерон'!A831</f>
        <v>0</v>
      </c>
      <c r="B823" s="174">
        <f>'Тулуз-Пьерон'!B831</f>
        <v>0</v>
      </c>
      <c r="C823" s="79">
        <f>'Тулуз-Пьерон'!C831</f>
        <v>0</v>
      </c>
      <c r="D823" s="79">
        <f>'Тулуз-Пьерон'!D831</f>
        <v>0</v>
      </c>
      <c r="E823" s="166" t="str">
        <f>'Тулуз-Пьерон'!E831</f>
        <v xml:space="preserve">0 лет 0 мес. </v>
      </c>
      <c r="F823" s="162"/>
      <c r="G823" s="82"/>
      <c r="H823" s="82"/>
      <c r="I823" s="82"/>
      <c r="J823" s="82"/>
      <c r="K823" s="82"/>
      <c r="L823" s="82"/>
      <c r="M823" s="82"/>
      <c r="N823" s="82"/>
      <c r="O823" s="82"/>
      <c r="P823" s="82"/>
      <c r="Q823" s="98"/>
      <c r="R823" s="169"/>
      <c r="S823" s="83"/>
      <c r="T823" s="83"/>
      <c r="U823" s="83"/>
      <c r="V823" s="83"/>
      <c r="W823" s="83"/>
      <c r="X823" s="83"/>
      <c r="Y823" s="83"/>
      <c r="Z823" s="83"/>
      <c r="AA823" s="83"/>
      <c r="AB823" s="83"/>
      <c r="AC823" s="94"/>
      <c r="AD823" s="102">
        <f t="shared" si="24"/>
        <v>0</v>
      </c>
      <c r="AE823" s="105">
        <f t="shared" si="25"/>
        <v>0</v>
      </c>
    </row>
    <row r="824" spans="1:31" x14ac:dyDescent="0.25">
      <c r="A824" s="91">
        <f>'Тулуз-Пьерон'!A832</f>
        <v>0</v>
      </c>
      <c r="B824" s="174">
        <f>'Тулуз-Пьерон'!B832</f>
        <v>0</v>
      </c>
      <c r="C824" s="79">
        <f>'Тулуз-Пьерон'!C832</f>
        <v>0</v>
      </c>
      <c r="D824" s="79">
        <f>'Тулуз-Пьерон'!D832</f>
        <v>0</v>
      </c>
      <c r="E824" s="166" t="str">
        <f>'Тулуз-Пьерон'!E832</f>
        <v xml:space="preserve">0 лет 0 мес. </v>
      </c>
      <c r="F824" s="162"/>
      <c r="G824" s="82"/>
      <c r="H824" s="82"/>
      <c r="I824" s="82"/>
      <c r="J824" s="82"/>
      <c r="K824" s="82"/>
      <c r="L824" s="82"/>
      <c r="M824" s="82"/>
      <c r="N824" s="82"/>
      <c r="O824" s="82"/>
      <c r="P824" s="82"/>
      <c r="Q824" s="98"/>
      <c r="R824" s="169"/>
      <c r="S824" s="83"/>
      <c r="T824" s="83"/>
      <c r="U824" s="83"/>
      <c r="V824" s="83"/>
      <c r="W824" s="83"/>
      <c r="X824" s="83"/>
      <c r="Y824" s="83"/>
      <c r="Z824" s="83"/>
      <c r="AA824" s="83"/>
      <c r="AB824" s="83"/>
      <c r="AC824" s="94"/>
      <c r="AD824" s="102">
        <f t="shared" si="24"/>
        <v>0</v>
      </c>
      <c r="AE824" s="105">
        <f t="shared" si="25"/>
        <v>0</v>
      </c>
    </row>
    <row r="825" spans="1:31" x14ac:dyDescent="0.25">
      <c r="A825" s="91">
        <f>'Тулуз-Пьерон'!A833</f>
        <v>0</v>
      </c>
      <c r="B825" s="174">
        <f>'Тулуз-Пьерон'!B833</f>
        <v>0</v>
      </c>
      <c r="C825" s="79">
        <f>'Тулуз-Пьерон'!C833</f>
        <v>0</v>
      </c>
      <c r="D825" s="79">
        <f>'Тулуз-Пьерон'!D833</f>
        <v>0</v>
      </c>
      <c r="E825" s="166" t="str">
        <f>'Тулуз-Пьерон'!E833</f>
        <v xml:space="preserve">0 лет 0 мес. </v>
      </c>
      <c r="F825" s="162"/>
      <c r="G825" s="82"/>
      <c r="H825" s="82"/>
      <c r="I825" s="82"/>
      <c r="J825" s="82"/>
      <c r="K825" s="82"/>
      <c r="L825" s="82"/>
      <c r="M825" s="82"/>
      <c r="N825" s="82"/>
      <c r="O825" s="82"/>
      <c r="P825" s="82"/>
      <c r="Q825" s="98"/>
      <c r="R825" s="169"/>
      <c r="S825" s="83"/>
      <c r="T825" s="83"/>
      <c r="U825" s="83"/>
      <c r="V825" s="83"/>
      <c r="W825" s="83"/>
      <c r="X825" s="83"/>
      <c r="Y825" s="83"/>
      <c r="Z825" s="83"/>
      <c r="AA825" s="83"/>
      <c r="AB825" s="83"/>
      <c r="AC825" s="94"/>
      <c r="AD825" s="102">
        <f t="shared" si="24"/>
        <v>0</v>
      </c>
      <c r="AE825" s="105">
        <f t="shared" si="25"/>
        <v>0</v>
      </c>
    </row>
    <row r="826" spans="1:31" x14ac:dyDescent="0.25">
      <c r="A826" s="91">
        <f>'Тулуз-Пьерон'!A834</f>
        <v>0</v>
      </c>
      <c r="B826" s="174">
        <f>'Тулуз-Пьерон'!B834</f>
        <v>0</v>
      </c>
      <c r="C826" s="79">
        <f>'Тулуз-Пьерон'!C834</f>
        <v>0</v>
      </c>
      <c r="D826" s="79">
        <f>'Тулуз-Пьерон'!D834</f>
        <v>0</v>
      </c>
      <c r="E826" s="166" t="str">
        <f>'Тулуз-Пьерон'!E834</f>
        <v xml:space="preserve">0 лет 0 мес. </v>
      </c>
      <c r="F826" s="162"/>
      <c r="G826" s="82"/>
      <c r="H826" s="82"/>
      <c r="I826" s="82"/>
      <c r="J826" s="82"/>
      <c r="K826" s="82"/>
      <c r="L826" s="82"/>
      <c r="M826" s="82"/>
      <c r="N826" s="82"/>
      <c r="O826" s="82"/>
      <c r="P826" s="82"/>
      <c r="Q826" s="98"/>
      <c r="R826" s="169"/>
      <c r="S826" s="83"/>
      <c r="T826" s="83"/>
      <c r="U826" s="83"/>
      <c r="V826" s="83"/>
      <c r="W826" s="83"/>
      <c r="X826" s="83"/>
      <c r="Y826" s="83"/>
      <c r="Z826" s="83"/>
      <c r="AA826" s="83"/>
      <c r="AB826" s="83"/>
      <c r="AC826" s="94"/>
      <c r="AD826" s="102">
        <f t="shared" si="24"/>
        <v>0</v>
      </c>
      <c r="AE826" s="105">
        <f t="shared" si="25"/>
        <v>0</v>
      </c>
    </row>
    <row r="827" spans="1:31" x14ac:dyDescent="0.25">
      <c r="A827" s="91">
        <f>'Тулуз-Пьерон'!A835</f>
        <v>0</v>
      </c>
      <c r="B827" s="174">
        <f>'Тулуз-Пьерон'!B835</f>
        <v>0</v>
      </c>
      <c r="C827" s="79">
        <f>'Тулуз-Пьерон'!C835</f>
        <v>0</v>
      </c>
      <c r="D827" s="79">
        <f>'Тулуз-Пьерон'!D835</f>
        <v>0</v>
      </c>
      <c r="E827" s="166" t="str">
        <f>'Тулуз-Пьерон'!E835</f>
        <v xml:space="preserve">0 лет 0 мес. </v>
      </c>
      <c r="F827" s="162"/>
      <c r="G827" s="82"/>
      <c r="H827" s="82"/>
      <c r="I827" s="82"/>
      <c r="J827" s="82"/>
      <c r="K827" s="82"/>
      <c r="L827" s="82"/>
      <c r="M827" s="82"/>
      <c r="N827" s="82"/>
      <c r="O827" s="82"/>
      <c r="P827" s="82"/>
      <c r="Q827" s="98"/>
      <c r="R827" s="169"/>
      <c r="S827" s="83"/>
      <c r="T827" s="83"/>
      <c r="U827" s="83"/>
      <c r="V827" s="83"/>
      <c r="W827" s="83"/>
      <c r="X827" s="83"/>
      <c r="Y827" s="83"/>
      <c r="Z827" s="83"/>
      <c r="AA827" s="83"/>
      <c r="AB827" s="83"/>
      <c r="AC827" s="94"/>
      <c r="AD827" s="102">
        <f t="shared" si="24"/>
        <v>0</v>
      </c>
      <c r="AE827" s="105">
        <f t="shared" si="25"/>
        <v>0</v>
      </c>
    </row>
    <row r="828" spans="1:31" x14ac:dyDescent="0.25">
      <c r="A828" s="91">
        <f>'Тулуз-Пьерон'!A836</f>
        <v>0</v>
      </c>
      <c r="B828" s="174">
        <f>'Тулуз-Пьерон'!B836</f>
        <v>0</v>
      </c>
      <c r="C828" s="79">
        <f>'Тулуз-Пьерон'!C836</f>
        <v>0</v>
      </c>
      <c r="D828" s="79">
        <f>'Тулуз-Пьерон'!D836</f>
        <v>0</v>
      </c>
      <c r="E828" s="166" t="str">
        <f>'Тулуз-Пьерон'!E836</f>
        <v xml:space="preserve">0 лет 0 мес. </v>
      </c>
      <c r="F828" s="162"/>
      <c r="G828" s="82"/>
      <c r="H828" s="82"/>
      <c r="I828" s="82"/>
      <c r="J828" s="82"/>
      <c r="K828" s="82"/>
      <c r="L828" s="82"/>
      <c r="M828" s="82"/>
      <c r="N828" s="82"/>
      <c r="O828" s="82"/>
      <c r="P828" s="82"/>
      <c r="Q828" s="98"/>
      <c r="R828" s="169"/>
      <c r="S828" s="83"/>
      <c r="T828" s="83"/>
      <c r="U828" s="83"/>
      <c r="V828" s="83"/>
      <c r="W828" s="83"/>
      <c r="X828" s="83"/>
      <c r="Y828" s="83"/>
      <c r="Z828" s="83"/>
      <c r="AA828" s="83"/>
      <c r="AB828" s="83"/>
      <c r="AC828" s="94"/>
      <c r="AD828" s="102">
        <f t="shared" si="24"/>
        <v>0</v>
      </c>
      <c r="AE828" s="105">
        <f t="shared" si="25"/>
        <v>0</v>
      </c>
    </row>
    <row r="829" spans="1:31" x14ac:dyDescent="0.25">
      <c r="A829" s="91">
        <f>'Тулуз-Пьерон'!A837</f>
        <v>0</v>
      </c>
      <c r="B829" s="174">
        <f>'Тулуз-Пьерон'!B837</f>
        <v>0</v>
      </c>
      <c r="C829" s="79">
        <f>'Тулуз-Пьерон'!C837</f>
        <v>0</v>
      </c>
      <c r="D829" s="79">
        <f>'Тулуз-Пьерон'!D837</f>
        <v>0</v>
      </c>
      <c r="E829" s="166" t="str">
        <f>'Тулуз-Пьерон'!E837</f>
        <v xml:space="preserve">0 лет 0 мес. </v>
      </c>
      <c r="F829" s="16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98"/>
      <c r="R829" s="169"/>
      <c r="S829" s="83"/>
      <c r="T829" s="83"/>
      <c r="U829" s="83"/>
      <c r="V829" s="83"/>
      <c r="W829" s="83"/>
      <c r="X829" s="83"/>
      <c r="Y829" s="83"/>
      <c r="Z829" s="83"/>
      <c r="AA829" s="83"/>
      <c r="AB829" s="83"/>
      <c r="AC829" s="94"/>
      <c r="AD829" s="102">
        <f t="shared" si="24"/>
        <v>0</v>
      </c>
      <c r="AE829" s="105">
        <f t="shared" si="25"/>
        <v>0</v>
      </c>
    </row>
    <row r="830" spans="1:31" x14ac:dyDescent="0.25">
      <c r="A830" s="91">
        <f>'Тулуз-Пьерон'!A838</f>
        <v>0</v>
      </c>
      <c r="B830" s="174">
        <f>'Тулуз-Пьерон'!B838</f>
        <v>0</v>
      </c>
      <c r="C830" s="79">
        <f>'Тулуз-Пьерон'!C838</f>
        <v>0</v>
      </c>
      <c r="D830" s="79">
        <f>'Тулуз-Пьерон'!D838</f>
        <v>0</v>
      </c>
      <c r="E830" s="166" t="str">
        <f>'Тулуз-Пьерон'!E838</f>
        <v xml:space="preserve">0 лет 0 мес. </v>
      </c>
      <c r="F830" s="162"/>
      <c r="G830" s="82"/>
      <c r="H830" s="82"/>
      <c r="I830" s="82"/>
      <c r="J830" s="82"/>
      <c r="K830" s="82"/>
      <c r="L830" s="82"/>
      <c r="M830" s="82"/>
      <c r="N830" s="82"/>
      <c r="O830" s="82"/>
      <c r="P830" s="82"/>
      <c r="Q830" s="98"/>
      <c r="R830" s="169"/>
      <c r="S830" s="83"/>
      <c r="T830" s="83"/>
      <c r="U830" s="83"/>
      <c r="V830" s="83"/>
      <c r="W830" s="83"/>
      <c r="X830" s="83"/>
      <c r="Y830" s="83"/>
      <c r="Z830" s="83"/>
      <c r="AA830" s="83"/>
      <c r="AB830" s="83"/>
      <c r="AC830" s="94"/>
      <c r="AD830" s="102">
        <f t="shared" si="24"/>
        <v>0</v>
      </c>
      <c r="AE830" s="105">
        <f t="shared" si="25"/>
        <v>0</v>
      </c>
    </row>
    <row r="831" spans="1:31" x14ac:dyDescent="0.25">
      <c r="A831" s="91">
        <f>'Тулуз-Пьерон'!A839</f>
        <v>0</v>
      </c>
      <c r="B831" s="174">
        <f>'Тулуз-Пьерон'!B839</f>
        <v>0</v>
      </c>
      <c r="C831" s="79">
        <f>'Тулуз-Пьерон'!C839</f>
        <v>0</v>
      </c>
      <c r="D831" s="79">
        <f>'Тулуз-Пьерон'!D839</f>
        <v>0</v>
      </c>
      <c r="E831" s="166" t="str">
        <f>'Тулуз-Пьерон'!E839</f>
        <v xml:space="preserve">0 лет 0 мес. </v>
      </c>
      <c r="F831" s="16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98"/>
      <c r="R831" s="169"/>
      <c r="S831" s="83"/>
      <c r="T831" s="83"/>
      <c r="U831" s="83"/>
      <c r="V831" s="83"/>
      <c r="W831" s="83"/>
      <c r="X831" s="83"/>
      <c r="Y831" s="83"/>
      <c r="Z831" s="83"/>
      <c r="AA831" s="83"/>
      <c r="AB831" s="83"/>
      <c r="AC831" s="94"/>
      <c r="AD831" s="102">
        <f t="shared" si="24"/>
        <v>0</v>
      </c>
      <c r="AE831" s="105">
        <f t="shared" si="25"/>
        <v>0</v>
      </c>
    </row>
    <row r="832" spans="1:31" x14ac:dyDescent="0.25">
      <c r="A832" s="91">
        <f>'Тулуз-Пьерон'!A840</f>
        <v>0</v>
      </c>
      <c r="B832" s="174">
        <f>'Тулуз-Пьерон'!B840</f>
        <v>0</v>
      </c>
      <c r="C832" s="79">
        <f>'Тулуз-Пьерон'!C840</f>
        <v>0</v>
      </c>
      <c r="D832" s="79">
        <f>'Тулуз-Пьерон'!D840</f>
        <v>0</v>
      </c>
      <c r="E832" s="166" t="str">
        <f>'Тулуз-Пьерон'!E840</f>
        <v xml:space="preserve">0 лет 0 мес. </v>
      </c>
      <c r="F832" s="162"/>
      <c r="G832" s="82"/>
      <c r="H832" s="82"/>
      <c r="I832" s="82"/>
      <c r="J832" s="82"/>
      <c r="K832" s="82"/>
      <c r="L832" s="82"/>
      <c r="M832" s="82"/>
      <c r="N832" s="82"/>
      <c r="O832" s="82"/>
      <c r="P832" s="82"/>
      <c r="Q832" s="98"/>
      <c r="R832" s="169"/>
      <c r="S832" s="83"/>
      <c r="T832" s="83"/>
      <c r="U832" s="83"/>
      <c r="V832" s="83"/>
      <c r="W832" s="83"/>
      <c r="X832" s="83"/>
      <c r="Y832" s="83"/>
      <c r="Z832" s="83"/>
      <c r="AA832" s="83"/>
      <c r="AB832" s="83"/>
      <c r="AC832" s="94"/>
      <c r="AD832" s="102">
        <f t="shared" si="24"/>
        <v>0</v>
      </c>
      <c r="AE832" s="105">
        <f t="shared" si="25"/>
        <v>0</v>
      </c>
    </row>
    <row r="833" spans="1:31" x14ac:dyDescent="0.25">
      <c r="A833" s="91">
        <f>'Тулуз-Пьерон'!A841</f>
        <v>0</v>
      </c>
      <c r="B833" s="174">
        <f>'Тулуз-Пьерон'!B841</f>
        <v>0</v>
      </c>
      <c r="C833" s="79">
        <f>'Тулуз-Пьерон'!C841</f>
        <v>0</v>
      </c>
      <c r="D833" s="79">
        <f>'Тулуз-Пьерон'!D841</f>
        <v>0</v>
      </c>
      <c r="E833" s="166" t="str">
        <f>'Тулуз-Пьерон'!E841</f>
        <v xml:space="preserve">0 лет 0 мес. </v>
      </c>
      <c r="F833" s="162"/>
      <c r="G833" s="82"/>
      <c r="H833" s="82"/>
      <c r="I833" s="82"/>
      <c r="J833" s="82"/>
      <c r="K833" s="82"/>
      <c r="L833" s="82"/>
      <c r="M833" s="82"/>
      <c r="N833" s="82"/>
      <c r="O833" s="82"/>
      <c r="P833" s="82"/>
      <c r="Q833" s="98"/>
      <c r="R833" s="169"/>
      <c r="S833" s="83"/>
      <c r="T833" s="83"/>
      <c r="U833" s="83"/>
      <c r="V833" s="83"/>
      <c r="W833" s="83"/>
      <c r="X833" s="83"/>
      <c r="Y833" s="83"/>
      <c r="Z833" s="83"/>
      <c r="AA833" s="83"/>
      <c r="AB833" s="83"/>
      <c r="AC833" s="94"/>
      <c r="AD833" s="102">
        <f t="shared" si="24"/>
        <v>0</v>
      </c>
      <c r="AE833" s="105">
        <f t="shared" si="25"/>
        <v>0</v>
      </c>
    </row>
    <row r="834" spans="1:31" x14ac:dyDescent="0.25">
      <c r="A834" s="91">
        <f>'Тулуз-Пьерон'!A842</f>
        <v>0</v>
      </c>
      <c r="B834" s="174">
        <f>'Тулуз-Пьерон'!B842</f>
        <v>0</v>
      </c>
      <c r="C834" s="79">
        <f>'Тулуз-Пьерон'!C842</f>
        <v>0</v>
      </c>
      <c r="D834" s="79">
        <f>'Тулуз-Пьерон'!D842</f>
        <v>0</v>
      </c>
      <c r="E834" s="166" t="str">
        <f>'Тулуз-Пьерон'!E842</f>
        <v xml:space="preserve">0 лет 0 мес. </v>
      </c>
      <c r="F834" s="162"/>
      <c r="G834" s="82"/>
      <c r="H834" s="82"/>
      <c r="I834" s="82"/>
      <c r="J834" s="82"/>
      <c r="K834" s="82"/>
      <c r="L834" s="82"/>
      <c r="M834" s="82"/>
      <c r="N834" s="82"/>
      <c r="O834" s="82"/>
      <c r="P834" s="82"/>
      <c r="Q834" s="98"/>
      <c r="R834" s="169"/>
      <c r="S834" s="83"/>
      <c r="T834" s="83"/>
      <c r="U834" s="83"/>
      <c r="V834" s="83"/>
      <c r="W834" s="83"/>
      <c r="X834" s="83"/>
      <c r="Y834" s="83"/>
      <c r="Z834" s="83"/>
      <c r="AA834" s="83"/>
      <c r="AB834" s="83"/>
      <c r="AC834" s="94"/>
      <c r="AD834" s="102">
        <f t="shared" si="24"/>
        <v>0</v>
      </c>
      <c r="AE834" s="105">
        <f t="shared" si="25"/>
        <v>0</v>
      </c>
    </row>
    <row r="835" spans="1:31" x14ac:dyDescent="0.25">
      <c r="A835" s="91">
        <f>'Тулуз-Пьерон'!A843</f>
        <v>0</v>
      </c>
      <c r="B835" s="174">
        <f>'Тулуз-Пьерон'!B843</f>
        <v>0</v>
      </c>
      <c r="C835" s="79">
        <f>'Тулуз-Пьерон'!C843</f>
        <v>0</v>
      </c>
      <c r="D835" s="79">
        <f>'Тулуз-Пьерон'!D843</f>
        <v>0</v>
      </c>
      <c r="E835" s="166" t="str">
        <f>'Тулуз-Пьерон'!E843</f>
        <v xml:space="preserve">0 лет 0 мес. </v>
      </c>
      <c r="F835" s="162"/>
      <c r="G835" s="82"/>
      <c r="H835" s="82"/>
      <c r="I835" s="82"/>
      <c r="J835" s="82"/>
      <c r="K835" s="82"/>
      <c r="L835" s="82"/>
      <c r="M835" s="82"/>
      <c r="N835" s="82"/>
      <c r="O835" s="82"/>
      <c r="P835" s="82"/>
      <c r="Q835" s="98"/>
      <c r="R835" s="169"/>
      <c r="S835" s="83"/>
      <c r="T835" s="83"/>
      <c r="U835" s="83"/>
      <c r="V835" s="83"/>
      <c r="W835" s="83"/>
      <c r="X835" s="83"/>
      <c r="Y835" s="83"/>
      <c r="Z835" s="83"/>
      <c r="AA835" s="83"/>
      <c r="AB835" s="83"/>
      <c r="AC835" s="94"/>
      <c r="AD835" s="102">
        <f t="shared" si="24"/>
        <v>0</v>
      </c>
      <c r="AE835" s="105">
        <f t="shared" si="25"/>
        <v>0</v>
      </c>
    </row>
    <row r="836" spans="1:31" x14ac:dyDescent="0.25">
      <c r="A836" s="91">
        <f>'Тулуз-Пьерон'!A844</f>
        <v>0</v>
      </c>
      <c r="B836" s="174">
        <f>'Тулуз-Пьерон'!B844</f>
        <v>0</v>
      </c>
      <c r="C836" s="79">
        <f>'Тулуз-Пьерон'!C844</f>
        <v>0</v>
      </c>
      <c r="D836" s="79">
        <f>'Тулуз-Пьерон'!D844</f>
        <v>0</v>
      </c>
      <c r="E836" s="166" t="str">
        <f>'Тулуз-Пьерон'!E844</f>
        <v xml:space="preserve">0 лет 0 мес. </v>
      </c>
      <c r="F836" s="162"/>
      <c r="G836" s="82"/>
      <c r="H836" s="82"/>
      <c r="I836" s="82"/>
      <c r="J836" s="82"/>
      <c r="K836" s="82"/>
      <c r="L836" s="82"/>
      <c r="M836" s="82"/>
      <c r="N836" s="82"/>
      <c r="O836" s="82"/>
      <c r="P836" s="82"/>
      <c r="Q836" s="98"/>
      <c r="R836" s="169"/>
      <c r="S836" s="83"/>
      <c r="T836" s="83"/>
      <c r="U836" s="83"/>
      <c r="V836" s="83"/>
      <c r="W836" s="83"/>
      <c r="X836" s="83"/>
      <c r="Y836" s="83"/>
      <c r="Z836" s="83"/>
      <c r="AA836" s="83"/>
      <c r="AB836" s="83"/>
      <c r="AC836" s="94"/>
      <c r="AD836" s="102">
        <f t="shared" si="24"/>
        <v>0</v>
      </c>
      <c r="AE836" s="105">
        <f t="shared" si="25"/>
        <v>0</v>
      </c>
    </row>
    <row r="837" spans="1:31" x14ac:dyDescent="0.25">
      <c r="A837" s="91">
        <f>'Тулуз-Пьерон'!A845</f>
        <v>0</v>
      </c>
      <c r="B837" s="174">
        <f>'Тулуз-Пьерон'!B845</f>
        <v>0</v>
      </c>
      <c r="C837" s="79">
        <f>'Тулуз-Пьерон'!C845</f>
        <v>0</v>
      </c>
      <c r="D837" s="79">
        <f>'Тулуз-Пьерон'!D845</f>
        <v>0</v>
      </c>
      <c r="E837" s="166" t="str">
        <f>'Тулуз-Пьерон'!E845</f>
        <v xml:space="preserve">0 лет 0 мес. </v>
      </c>
      <c r="F837" s="162"/>
      <c r="G837" s="82"/>
      <c r="H837" s="82"/>
      <c r="I837" s="82"/>
      <c r="J837" s="82"/>
      <c r="K837" s="82"/>
      <c r="L837" s="82"/>
      <c r="M837" s="82"/>
      <c r="N837" s="82"/>
      <c r="O837" s="82"/>
      <c r="P837" s="82"/>
      <c r="Q837" s="98"/>
      <c r="R837" s="169"/>
      <c r="S837" s="83"/>
      <c r="T837" s="83"/>
      <c r="U837" s="83"/>
      <c r="V837" s="83"/>
      <c r="W837" s="83"/>
      <c r="X837" s="83"/>
      <c r="Y837" s="83"/>
      <c r="Z837" s="83"/>
      <c r="AA837" s="83"/>
      <c r="AB837" s="83"/>
      <c r="AC837" s="94"/>
      <c r="AD837" s="102">
        <f t="shared" si="24"/>
        <v>0</v>
      </c>
      <c r="AE837" s="105">
        <f t="shared" si="25"/>
        <v>0</v>
      </c>
    </row>
    <row r="838" spans="1:31" x14ac:dyDescent="0.25">
      <c r="A838" s="91">
        <f>'Тулуз-Пьерон'!A846</f>
        <v>0</v>
      </c>
      <c r="B838" s="174">
        <f>'Тулуз-Пьерон'!B846</f>
        <v>0</v>
      </c>
      <c r="C838" s="79">
        <f>'Тулуз-Пьерон'!C846</f>
        <v>0</v>
      </c>
      <c r="D838" s="79">
        <f>'Тулуз-Пьерон'!D846</f>
        <v>0</v>
      </c>
      <c r="E838" s="166" t="str">
        <f>'Тулуз-Пьерон'!E846</f>
        <v xml:space="preserve">0 лет 0 мес. </v>
      </c>
      <c r="F838" s="162"/>
      <c r="G838" s="82"/>
      <c r="H838" s="82"/>
      <c r="I838" s="82"/>
      <c r="J838" s="82"/>
      <c r="K838" s="82"/>
      <c r="L838" s="82"/>
      <c r="M838" s="82"/>
      <c r="N838" s="82"/>
      <c r="O838" s="82"/>
      <c r="P838" s="82"/>
      <c r="Q838" s="98"/>
      <c r="R838" s="169"/>
      <c r="S838" s="83"/>
      <c r="T838" s="83"/>
      <c r="U838" s="83"/>
      <c r="V838" s="83"/>
      <c r="W838" s="83"/>
      <c r="X838" s="83"/>
      <c r="Y838" s="83"/>
      <c r="Z838" s="83"/>
      <c r="AA838" s="83"/>
      <c r="AB838" s="83"/>
      <c r="AC838" s="94"/>
      <c r="AD838" s="102">
        <f t="shared" si="24"/>
        <v>0</v>
      </c>
      <c r="AE838" s="105">
        <f t="shared" si="25"/>
        <v>0</v>
      </c>
    </row>
    <row r="839" spans="1:31" x14ac:dyDescent="0.25">
      <c r="A839" s="91">
        <f>'Тулуз-Пьерон'!A847</f>
        <v>0</v>
      </c>
      <c r="B839" s="174">
        <f>'Тулуз-Пьерон'!B847</f>
        <v>0</v>
      </c>
      <c r="C839" s="79">
        <f>'Тулуз-Пьерон'!C847</f>
        <v>0</v>
      </c>
      <c r="D839" s="79">
        <f>'Тулуз-Пьерон'!D847</f>
        <v>0</v>
      </c>
      <c r="E839" s="166" t="str">
        <f>'Тулуз-Пьерон'!E847</f>
        <v xml:space="preserve">0 лет 0 мес. </v>
      </c>
      <c r="F839" s="162"/>
      <c r="G839" s="82"/>
      <c r="H839" s="82"/>
      <c r="I839" s="82"/>
      <c r="J839" s="82"/>
      <c r="K839" s="82"/>
      <c r="L839" s="82"/>
      <c r="M839" s="82"/>
      <c r="N839" s="82"/>
      <c r="O839" s="82"/>
      <c r="P839" s="82"/>
      <c r="Q839" s="98"/>
      <c r="R839" s="169"/>
      <c r="S839" s="83"/>
      <c r="T839" s="83"/>
      <c r="U839" s="83"/>
      <c r="V839" s="83"/>
      <c r="W839" s="83"/>
      <c r="X839" s="83"/>
      <c r="Y839" s="83"/>
      <c r="Z839" s="83"/>
      <c r="AA839" s="83"/>
      <c r="AB839" s="83"/>
      <c r="AC839" s="94"/>
      <c r="AD839" s="102">
        <f t="shared" si="24"/>
        <v>0</v>
      </c>
      <c r="AE839" s="105">
        <f t="shared" si="25"/>
        <v>0</v>
      </c>
    </row>
    <row r="840" spans="1:31" x14ac:dyDescent="0.25">
      <c r="A840" s="91">
        <f>'Тулуз-Пьерон'!A848</f>
        <v>0</v>
      </c>
      <c r="B840" s="174">
        <f>'Тулуз-Пьерон'!B848</f>
        <v>0</v>
      </c>
      <c r="C840" s="79">
        <f>'Тулуз-Пьерон'!C848</f>
        <v>0</v>
      </c>
      <c r="D840" s="79">
        <f>'Тулуз-Пьерон'!D848</f>
        <v>0</v>
      </c>
      <c r="E840" s="166" t="str">
        <f>'Тулуз-Пьерон'!E848</f>
        <v xml:space="preserve">0 лет 0 мес. </v>
      </c>
      <c r="F840" s="162"/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98"/>
      <c r="R840" s="169"/>
      <c r="S840" s="83"/>
      <c r="T840" s="83"/>
      <c r="U840" s="83"/>
      <c r="V840" s="83"/>
      <c r="W840" s="83"/>
      <c r="X840" s="83"/>
      <c r="Y840" s="83"/>
      <c r="Z840" s="83"/>
      <c r="AA840" s="83"/>
      <c r="AB840" s="83"/>
      <c r="AC840" s="94"/>
      <c r="AD840" s="102">
        <f t="shared" ref="AD840:AD903" si="26">12-SUMPRODUCT(--(F840:Q840&lt;&gt;$F$1:$Q$1))</f>
        <v>0</v>
      </c>
      <c r="AE840" s="105">
        <f t="shared" ref="AE840:AE903" si="27">12-SUMPRODUCT(--(R840:AC840&lt;&gt;$R$1:$AC$1))</f>
        <v>0</v>
      </c>
    </row>
    <row r="841" spans="1:31" x14ac:dyDescent="0.25">
      <c r="A841" s="91">
        <f>'Тулуз-Пьерон'!A849</f>
        <v>0</v>
      </c>
      <c r="B841" s="174">
        <f>'Тулуз-Пьерон'!B849</f>
        <v>0</v>
      </c>
      <c r="C841" s="79">
        <f>'Тулуз-Пьерон'!C849</f>
        <v>0</v>
      </c>
      <c r="D841" s="79">
        <f>'Тулуз-Пьерон'!D849</f>
        <v>0</v>
      </c>
      <c r="E841" s="166" t="str">
        <f>'Тулуз-Пьерон'!E849</f>
        <v xml:space="preserve">0 лет 0 мес. </v>
      </c>
      <c r="F841" s="162"/>
      <c r="G841" s="82"/>
      <c r="H841" s="82"/>
      <c r="I841" s="82"/>
      <c r="J841" s="82"/>
      <c r="K841" s="82"/>
      <c r="L841" s="82"/>
      <c r="M841" s="82"/>
      <c r="N841" s="82"/>
      <c r="O841" s="82"/>
      <c r="P841" s="82"/>
      <c r="Q841" s="98"/>
      <c r="R841" s="169"/>
      <c r="S841" s="83"/>
      <c r="T841" s="83"/>
      <c r="U841" s="83"/>
      <c r="V841" s="83"/>
      <c r="W841" s="83"/>
      <c r="X841" s="83"/>
      <c r="Y841" s="83"/>
      <c r="Z841" s="83"/>
      <c r="AA841" s="83"/>
      <c r="AB841" s="83"/>
      <c r="AC841" s="94"/>
      <c r="AD841" s="102">
        <f t="shared" si="26"/>
        <v>0</v>
      </c>
      <c r="AE841" s="105">
        <f t="shared" si="27"/>
        <v>0</v>
      </c>
    </row>
    <row r="842" spans="1:31" x14ac:dyDescent="0.25">
      <c r="A842" s="91">
        <f>'Тулуз-Пьерон'!A850</f>
        <v>0</v>
      </c>
      <c r="B842" s="174">
        <f>'Тулуз-Пьерон'!B850</f>
        <v>0</v>
      </c>
      <c r="C842" s="79">
        <f>'Тулуз-Пьерон'!C850</f>
        <v>0</v>
      </c>
      <c r="D842" s="79">
        <f>'Тулуз-Пьерон'!D850</f>
        <v>0</v>
      </c>
      <c r="E842" s="166" t="str">
        <f>'Тулуз-Пьерон'!E850</f>
        <v xml:space="preserve">0 лет 0 мес. </v>
      </c>
      <c r="F842" s="162"/>
      <c r="G842" s="82"/>
      <c r="H842" s="82"/>
      <c r="I842" s="82"/>
      <c r="J842" s="82"/>
      <c r="K842" s="82"/>
      <c r="L842" s="82"/>
      <c r="M842" s="82"/>
      <c r="N842" s="82"/>
      <c r="O842" s="82"/>
      <c r="P842" s="82"/>
      <c r="Q842" s="98"/>
      <c r="R842" s="169"/>
      <c r="S842" s="83"/>
      <c r="T842" s="83"/>
      <c r="U842" s="83"/>
      <c r="V842" s="83"/>
      <c r="W842" s="83"/>
      <c r="X842" s="83"/>
      <c r="Y842" s="83"/>
      <c r="Z842" s="83"/>
      <c r="AA842" s="83"/>
      <c r="AB842" s="83"/>
      <c r="AC842" s="94"/>
      <c r="AD842" s="102">
        <f t="shared" si="26"/>
        <v>0</v>
      </c>
      <c r="AE842" s="105">
        <f t="shared" si="27"/>
        <v>0</v>
      </c>
    </row>
    <row r="843" spans="1:31" x14ac:dyDescent="0.25">
      <c r="A843" s="91">
        <f>'Тулуз-Пьерон'!A851</f>
        <v>0</v>
      </c>
      <c r="B843" s="174">
        <f>'Тулуз-Пьерон'!B851</f>
        <v>0</v>
      </c>
      <c r="C843" s="79">
        <f>'Тулуз-Пьерон'!C851</f>
        <v>0</v>
      </c>
      <c r="D843" s="79">
        <f>'Тулуз-Пьерон'!D851</f>
        <v>0</v>
      </c>
      <c r="E843" s="166" t="str">
        <f>'Тулуз-Пьерон'!E851</f>
        <v xml:space="preserve">0 лет 0 мес. </v>
      </c>
      <c r="F843" s="162"/>
      <c r="G843" s="82"/>
      <c r="H843" s="82"/>
      <c r="I843" s="82"/>
      <c r="J843" s="82"/>
      <c r="K843" s="82"/>
      <c r="L843" s="82"/>
      <c r="M843" s="82"/>
      <c r="N843" s="82"/>
      <c r="O843" s="82"/>
      <c r="P843" s="82"/>
      <c r="Q843" s="98"/>
      <c r="R843" s="169"/>
      <c r="S843" s="83"/>
      <c r="T843" s="83"/>
      <c r="U843" s="83"/>
      <c r="V843" s="83"/>
      <c r="W843" s="83"/>
      <c r="X843" s="83"/>
      <c r="Y843" s="83"/>
      <c r="Z843" s="83"/>
      <c r="AA843" s="83"/>
      <c r="AB843" s="83"/>
      <c r="AC843" s="94"/>
      <c r="AD843" s="102">
        <f t="shared" si="26"/>
        <v>0</v>
      </c>
      <c r="AE843" s="105">
        <f t="shared" si="27"/>
        <v>0</v>
      </c>
    </row>
    <row r="844" spans="1:31" x14ac:dyDescent="0.25">
      <c r="A844" s="91">
        <f>'Тулуз-Пьерон'!A852</f>
        <v>0</v>
      </c>
      <c r="B844" s="174">
        <f>'Тулуз-Пьерон'!B852</f>
        <v>0</v>
      </c>
      <c r="C844" s="79">
        <f>'Тулуз-Пьерон'!C852</f>
        <v>0</v>
      </c>
      <c r="D844" s="79">
        <f>'Тулуз-Пьерон'!D852</f>
        <v>0</v>
      </c>
      <c r="E844" s="166" t="str">
        <f>'Тулуз-Пьерон'!E852</f>
        <v xml:space="preserve">0 лет 0 мес. </v>
      </c>
      <c r="F844" s="162"/>
      <c r="G844" s="82"/>
      <c r="H844" s="82"/>
      <c r="I844" s="82"/>
      <c r="J844" s="82"/>
      <c r="K844" s="82"/>
      <c r="L844" s="82"/>
      <c r="M844" s="82"/>
      <c r="N844" s="82"/>
      <c r="O844" s="82"/>
      <c r="P844" s="82"/>
      <c r="Q844" s="98"/>
      <c r="R844" s="169"/>
      <c r="S844" s="83"/>
      <c r="T844" s="83"/>
      <c r="U844" s="83"/>
      <c r="V844" s="83"/>
      <c r="W844" s="83"/>
      <c r="X844" s="83"/>
      <c r="Y844" s="83"/>
      <c r="Z844" s="83"/>
      <c r="AA844" s="83"/>
      <c r="AB844" s="83"/>
      <c r="AC844" s="94"/>
      <c r="AD844" s="102">
        <f t="shared" si="26"/>
        <v>0</v>
      </c>
      <c r="AE844" s="105">
        <f t="shared" si="27"/>
        <v>0</v>
      </c>
    </row>
    <row r="845" spans="1:31" x14ac:dyDescent="0.25">
      <c r="A845" s="91">
        <f>'Тулуз-Пьерон'!A853</f>
        <v>0</v>
      </c>
      <c r="B845" s="174">
        <f>'Тулуз-Пьерон'!B853</f>
        <v>0</v>
      </c>
      <c r="C845" s="79">
        <f>'Тулуз-Пьерон'!C853</f>
        <v>0</v>
      </c>
      <c r="D845" s="79">
        <f>'Тулуз-Пьерон'!D853</f>
        <v>0</v>
      </c>
      <c r="E845" s="166" t="str">
        <f>'Тулуз-Пьерон'!E853</f>
        <v xml:space="preserve">0 лет 0 мес. </v>
      </c>
      <c r="F845" s="162"/>
      <c r="G845" s="82"/>
      <c r="H845" s="82"/>
      <c r="I845" s="82"/>
      <c r="J845" s="82"/>
      <c r="K845" s="82"/>
      <c r="L845" s="82"/>
      <c r="M845" s="82"/>
      <c r="N845" s="82"/>
      <c r="O845" s="82"/>
      <c r="P845" s="82"/>
      <c r="Q845" s="98"/>
      <c r="R845" s="169"/>
      <c r="S845" s="83"/>
      <c r="T845" s="83"/>
      <c r="U845" s="83"/>
      <c r="V845" s="83"/>
      <c r="W845" s="83"/>
      <c r="X845" s="83"/>
      <c r="Y845" s="83"/>
      <c r="Z845" s="83"/>
      <c r="AA845" s="83"/>
      <c r="AB845" s="83"/>
      <c r="AC845" s="94"/>
      <c r="AD845" s="102">
        <f t="shared" si="26"/>
        <v>0</v>
      </c>
      <c r="AE845" s="105">
        <f t="shared" si="27"/>
        <v>0</v>
      </c>
    </row>
    <row r="846" spans="1:31" x14ac:dyDescent="0.25">
      <c r="A846" s="91">
        <f>'Тулуз-Пьерон'!A854</f>
        <v>0</v>
      </c>
      <c r="B846" s="174">
        <f>'Тулуз-Пьерон'!B854</f>
        <v>0</v>
      </c>
      <c r="C846" s="79">
        <f>'Тулуз-Пьерон'!C854</f>
        <v>0</v>
      </c>
      <c r="D846" s="79">
        <f>'Тулуз-Пьерон'!D854</f>
        <v>0</v>
      </c>
      <c r="E846" s="166" t="str">
        <f>'Тулуз-Пьерон'!E854</f>
        <v xml:space="preserve">0 лет 0 мес. </v>
      </c>
      <c r="F846" s="162"/>
      <c r="G846" s="82"/>
      <c r="H846" s="82"/>
      <c r="I846" s="82"/>
      <c r="J846" s="82"/>
      <c r="K846" s="82"/>
      <c r="L846" s="82"/>
      <c r="M846" s="82"/>
      <c r="N846" s="82"/>
      <c r="O846" s="82"/>
      <c r="P846" s="82"/>
      <c r="Q846" s="98"/>
      <c r="R846" s="169"/>
      <c r="S846" s="83"/>
      <c r="T846" s="83"/>
      <c r="U846" s="83"/>
      <c r="V846" s="83"/>
      <c r="W846" s="83"/>
      <c r="X846" s="83"/>
      <c r="Y846" s="83"/>
      <c r="Z846" s="83"/>
      <c r="AA846" s="83"/>
      <c r="AB846" s="83"/>
      <c r="AC846" s="94"/>
      <c r="AD846" s="102">
        <f t="shared" si="26"/>
        <v>0</v>
      </c>
      <c r="AE846" s="105">
        <f t="shared" si="27"/>
        <v>0</v>
      </c>
    </row>
    <row r="847" spans="1:31" x14ac:dyDescent="0.25">
      <c r="A847" s="91">
        <f>'Тулуз-Пьерон'!A855</f>
        <v>0</v>
      </c>
      <c r="B847" s="174">
        <f>'Тулуз-Пьерон'!B855</f>
        <v>0</v>
      </c>
      <c r="C847" s="79">
        <f>'Тулуз-Пьерон'!C855</f>
        <v>0</v>
      </c>
      <c r="D847" s="79">
        <f>'Тулуз-Пьерон'!D855</f>
        <v>0</v>
      </c>
      <c r="E847" s="166" t="str">
        <f>'Тулуз-Пьерон'!E855</f>
        <v xml:space="preserve">0 лет 0 мес. </v>
      </c>
      <c r="F847" s="162"/>
      <c r="G847" s="82"/>
      <c r="H847" s="82"/>
      <c r="I847" s="82"/>
      <c r="J847" s="82"/>
      <c r="K847" s="82"/>
      <c r="L847" s="82"/>
      <c r="M847" s="82"/>
      <c r="N847" s="82"/>
      <c r="O847" s="82"/>
      <c r="P847" s="82"/>
      <c r="Q847" s="98"/>
      <c r="R847" s="169"/>
      <c r="S847" s="83"/>
      <c r="T847" s="83"/>
      <c r="U847" s="83"/>
      <c r="V847" s="83"/>
      <c r="W847" s="83"/>
      <c r="X847" s="83"/>
      <c r="Y847" s="83"/>
      <c r="Z847" s="83"/>
      <c r="AA847" s="83"/>
      <c r="AB847" s="83"/>
      <c r="AC847" s="94"/>
      <c r="AD847" s="102">
        <f t="shared" si="26"/>
        <v>0</v>
      </c>
      <c r="AE847" s="105">
        <f t="shared" si="27"/>
        <v>0</v>
      </c>
    </row>
    <row r="848" spans="1:31" x14ac:dyDescent="0.25">
      <c r="A848" s="91">
        <f>'Тулуз-Пьерон'!A856</f>
        <v>0</v>
      </c>
      <c r="B848" s="174">
        <f>'Тулуз-Пьерон'!B856</f>
        <v>0</v>
      </c>
      <c r="C848" s="79">
        <f>'Тулуз-Пьерон'!C856</f>
        <v>0</v>
      </c>
      <c r="D848" s="79">
        <f>'Тулуз-Пьерон'!D856</f>
        <v>0</v>
      </c>
      <c r="E848" s="166" t="str">
        <f>'Тулуз-Пьерон'!E856</f>
        <v xml:space="preserve">0 лет 0 мес. </v>
      </c>
      <c r="F848" s="162"/>
      <c r="G848" s="82"/>
      <c r="H848" s="82"/>
      <c r="I848" s="82"/>
      <c r="J848" s="82"/>
      <c r="K848" s="82"/>
      <c r="L848" s="82"/>
      <c r="M848" s="82"/>
      <c r="N848" s="82"/>
      <c r="O848" s="82"/>
      <c r="P848" s="82"/>
      <c r="Q848" s="98"/>
      <c r="R848" s="169"/>
      <c r="S848" s="83"/>
      <c r="T848" s="83"/>
      <c r="U848" s="83"/>
      <c r="V848" s="83"/>
      <c r="W848" s="83"/>
      <c r="X848" s="83"/>
      <c r="Y848" s="83"/>
      <c r="Z848" s="83"/>
      <c r="AA848" s="83"/>
      <c r="AB848" s="83"/>
      <c r="AC848" s="94"/>
      <c r="AD848" s="102">
        <f t="shared" si="26"/>
        <v>0</v>
      </c>
      <c r="AE848" s="105">
        <f t="shared" si="27"/>
        <v>0</v>
      </c>
    </row>
    <row r="849" spans="1:31" x14ac:dyDescent="0.25">
      <c r="A849" s="91">
        <f>'Тулуз-Пьерон'!A857</f>
        <v>0</v>
      </c>
      <c r="B849" s="174">
        <f>'Тулуз-Пьерон'!B857</f>
        <v>0</v>
      </c>
      <c r="C849" s="79">
        <f>'Тулуз-Пьерон'!C857</f>
        <v>0</v>
      </c>
      <c r="D849" s="79">
        <f>'Тулуз-Пьерон'!D857</f>
        <v>0</v>
      </c>
      <c r="E849" s="166" t="str">
        <f>'Тулуз-Пьерон'!E857</f>
        <v xml:space="preserve">0 лет 0 мес. </v>
      </c>
      <c r="F849" s="162"/>
      <c r="G849" s="82"/>
      <c r="H849" s="82"/>
      <c r="I849" s="82"/>
      <c r="J849" s="82"/>
      <c r="K849" s="82"/>
      <c r="L849" s="82"/>
      <c r="M849" s="82"/>
      <c r="N849" s="82"/>
      <c r="O849" s="82"/>
      <c r="P849" s="82"/>
      <c r="Q849" s="98"/>
      <c r="R849" s="169"/>
      <c r="S849" s="83"/>
      <c r="T849" s="83"/>
      <c r="U849" s="83"/>
      <c r="V849" s="83"/>
      <c r="W849" s="83"/>
      <c r="X849" s="83"/>
      <c r="Y849" s="83"/>
      <c r="Z849" s="83"/>
      <c r="AA849" s="83"/>
      <c r="AB849" s="83"/>
      <c r="AC849" s="94"/>
      <c r="AD849" s="102">
        <f t="shared" si="26"/>
        <v>0</v>
      </c>
      <c r="AE849" s="105">
        <f t="shared" si="27"/>
        <v>0</v>
      </c>
    </row>
    <row r="850" spans="1:31" x14ac:dyDescent="0.25">
      <c r="A850" s="91">
        <f>'Тулуз-Пьерон'!A858</f>
        <v>0</v>
      </c>
      <c r="B850" s="174">
        <f>'Тулуз-Пьерон'!B858</f>
        <v>0</v>
      </c>
      <c r="C850" s="79">
        <f>'Тулуз-Пьерон'!C858</f>
        <v>0</v>
      </c>
      <c r="D850" s="79">
        <f>'Тулуз-Пьерон'!D858</f>
        <v>0</v>
      </c>
      <c r="E850" s="166" t="str">
        <f>'Тулуз-Пьерон'!E858</f>
        <v xml:space="preserve">0 лет 0 мес. </v>
      </c>
      <c r="F850" s="162"/>
      <c r="G850" s="82"/>
      <c r="H850" s="82"/>
      <c r="I850" s="82"/>
      <c r="J850" s="82"/>
      <c r="K850" s="82"/>
      <c r="L850" s="82"/>
      <c r="M850" s="82"/>
      <c r="N850" s="82"/>
      <c r="O850" s="82"/>
      <c r="P850" s="82"/>
      <c r="Q850" s="98"/>
      <c r="R850" s="169"/>
      <c r="S850" s="83"/>
      <c r="T850" s="83"/>
      <c r="U850" s="83"/>
      <c r="V850" s="83"/>
      <c r="W850" s="83"/>
      <c r="X850" s="83"/>
      <c r="Y850" s="83"/>
      <c r="Z850" s="83"/>
      <c r="AA850" s="83"/>
      <c r="AB850" s="83"/>
      <c r="AC850" s="94"/>
      <c r="AD850" s="102">
        <f t="shared" si="26"/>
        <v>0</v>
      </c>
      <c r="AE850" s="105">
        <f t="shared" si="27"/>
        <v>0</v>
      </c>
    </row>
    <row r="851" spans="1:31" x14ac:dyDescent="0.25">
      <c r="A851" s="91">
        <f>'Тулуз-Пьерон'!A859</f>
        <v>0</v>
      </c>
      <c r="B851" s="174">
        <f>'Тулуз-Пьерон'!B859</f>
        <v>0</v>
      </c>
      <c r="C851" s="79">
        <f>'Тулуз-Пьерон'!C859</f>
        <v>0</v>
      </c>
      <c r="D851" s="79">
        <f>'Тулуз-Пьерон'!D859</f>
        <v>0</v>
      </c>
      <c r="E851" s="166" t="str">
        <f>'Тулуз-Пьерон'!E859</f>
        <v xml:space="preserve">0 лет 0 мес. </v>
      </c>
      <c r="F851" s="162"/>
      <c r="G851" s="82"/>
      <c r="H851" s="82"/>
      <c r="I851" s="82"/>
      <c r="J851" s="82"/>
      <c r="K851" s="82"/>
      <c r="L851" s="82"/>
      <c r="M851" s="82"/>
      <c r="N851" s="82"/>
      <c r="O851" s="82"/>
      <c r="P851" s="82"/>
      <c r="Q851" s="98"/>
      <c r="R851" s="169"/>
      <c r="S851" s="83"/>
      <c r="T851" s="83"/>
      <c r="U851" s="83"/>
      <c r="V851" s="83"/>
      <c r="W851" s="83"/>
      <c r="X851" s="83"/>
      <c r="Y851" s="83"/>
      <c r="Z851" s="83"/>
      <c r="AA851" s="83"/>
      <c r="AB851" s="83"/>
      <c r="AC851" s="94"/>
      <c r="AD851" s="102">
        <f t="shared" si="26"/>
        <v>0</v>
      </c>
      <c r="AE851" s="105">
        <f t="shared" si="27"/>
        <v>0</v>
      </c>
    </row>
    <row r="852" spans="1:31" x14ac:dyDescent="0.25">
      <c r="A852" s="91">
        <f>'Тулуз-Пьерон'!A860</f>
        <v>0</v>
      </c>
      <c r="B852" s="174">
        <f>'Тулуз-Пьерон'!B860</f>
        <v>0</v>
      </c>
      <c r="C852" s="79">
        <f>'Тулуз-Пьерон'!C860</f>
        <v>0</v>
      </c>
      <c r="D852" s="79">
        <f>'Тулуз-Пьерон'!D860</f>
        <v>0</v>
      </c>
      <c r="E852" s="166" t="str">
        <f>'Тулуз-Пьерон'!E860</f>
        <v xml:space="preserve">0 лет 0 мес. </v>
      </c>
      <c r="F852" s="162"/>
      <c r="G852" s="82"/>
      <c r="H852" s="82"/>
      <c r="I852" s="82"/>
      <c r="J852" s="82"/>
      <c r="K852" s="82"/>
      <c r="L852" s="82"/>
      <c r="M852" s="82"/>
      <c r="N852" s="82"/>
      <c r="O852" s="82"/>
      <c r="P852" s="82"/>
      <c r="Q852" s="98"/>
      <c r="R852" s="169"/>
      <c r="S852" s="83"/>
      <c r="T852" s="83"/>
      <c r="U852" s="83"/>
      <c r="V852" s="83"/>
      <c r="W852" s="83"/>
      <c r="X852" s="83"/>
      <c r="Y852" s="83"/>
      <c r="Z852" s="83"/>
      <c r="AA852" s="83"/>
      <c r="AB852" s="83"/>
      <c r="AC852" s="94"/>
      <c r="AD852" s="102">
        <f t="shared" si="26"/>
        <v>0</v>
      </c>
      <c r="AE852" s="105">
        <f t="shared" si="27"/>
        <v>0</v>
      </c>
    </row>
    <row r="853" spans="1:31" x14ac:dyDescent="0.25">
      <c r="A853" s="91">
        <f>'Тулуз-Пьерон'!A861</f>
        <v>0</v>
      </c>
      <c r="B853" s="174">
        <f>'Тулуз-Пьерон'!B861</f>
        <v>0</v>
      </c>
      <c r="C853" s="79">
        <f>'Тулуз-Пьерон'!C861</f>
        <v>0</v>
      </c>
      <c r="D853" s="79">
        <f>'Тулуз-Пьерон'!D861</f>
        <v>0</v>
      </c>
      <c r="E853" s="166" t="str">
        <f>'Тулуз-Пьерон'!E861</f>
        <v xml:space="preserve">0 лет 0 мес. </v>
      </c>
      <c r="F853" s="162"/>
      <c r="G853" s="82"/>
      <c r="H853" s="82"/>
      <c r="I853" s="82"/>
      <c r="J853" s="82"/>
      <c r="K853" s="82"/>
      <c r="L853" s="82"/>
      <c r="M853" s="82"/>
      <c r="N853" s="82"/>
      <c r="O853" s="82"/>
      <c r="P853" s="82"/>
      <c r="Q853" s="98"/>
      <c r="R853" s="169"/>
      <c r="S853" s="83"/>
      <c r="T853" s="83"/>
      <c r="U853" s="83"/>
      <c r="V853" s="83"/>
      <c r="W853" s="83"/>
      <c r="X853" s="83"/>
      <c r="Y853" s="83"/>
      <c r="Z853" s="83"/>
      <c r="AA853" s="83"/>
      <c r="AB853" s="83"/>
      <c r="AC853" s="94"/>
      <c r="AD853" s="102">
        <f t="shared" si="26"/>
        <v>0</v>
      </c>
      <c r="AE853" s="105">
        <f t="shared" si="27"/>
        <v>0</v>
      </c>
    </row>
    <row r="854" spans="1:31" x14ac:dyDescent="0.25">
      <c r="A854" s="91">
        <f>'Тулуз-Пьерон'!A862</f>
        <v>0</v>
      </c>
      <c r="B854" s="174">
        <f>'Тулуз-Пьерон'!B862</f>
        <v>0</v>
      </c>
      <c r="C854" s="79">
        <f>'Тулуз-Пьерон'!C862</f>
        <v>0</v>
      </c>
      <c r="D854" s="79">
        <f>'Тулуз-Пьерон'!D862</f>
        <v>0</v>
      </c>
      <c r="E854" s="166" t="str">
        <f>'Тулуз-Пьерон'!E862</f>
        <v xml:space="preserve">0 лет 0 мес. </v>
      </c>
      <c r="F854" s="162"/>
      <c r="G854" s="82"/>
      <c r="H854" s="82"/>
      <c r="I854" s="82"/>
      <c r="J854" s="82"/>
      <c r="K854" s="82"/>
      <c r="L854" s="82"/>
      <c r="M854" s="82"/>
      <c r="N854" s="82"/>
      <c r="O854" s="82"/>
      <c r="P854" s="82"/>
      <c r="Q854" s="98"/>
      <c r="R854" s="169"/>
      <c r="S854" s="83"/>
      <c r="T854" s="83"/>
      <c r="U854" s="83"/>
      <c r="V854" s="83"/>
      <c r="W854" s="83"/>
      <c r="X854" s="83"/>
      <c r="Y854" s="83"/>
      <c r="Z854" s="83"/>
      <c r="AA854" s="83"/>
      <c r="AB854" s="83"/>
      <c r="AC854" s="94"/>
      <c r="AD854" s="102">
        <f t="shared" si="26"/>
        <v>0</v>
      </c>
      <c r="AE854" s="105">
        <f t="shared" si="27"/>
        <v>0</v>
      </c>
    </row>
    <row r="855" spans="1:31" x14ac:dyDescent="0.25">
      <c r="A855" s="91">
        <f>'Тулуз-Пьерон'!A863</f>
        <v>0</v>
      </c>
      <c r="B855" s="174">
        <f>'Тулуз-Пьерон'!B863</f>
        <v>0</v>
      </c>
      <c r="C855" s="79">
        <f>'Тулуз-Пьерон'!C863</f>
        <v>0</v>
      </c>
      <c r="D855" s="79">
        <f>'Тулуз-Пьерон'!D863</f>
        <v>0</v>
      </c>
      <c r="E855" s="166" t="str">
        <f>'Тулуз-Пьерон'!E863</f>
        <v xml:space="preserve">0 лет 0 мес. </v>
      </c>
      <c r="F855" s="162"/>
      <c r="G855" s="82"/>
      <c r="H855" s="82"/>
      <c r="I855" s="82"/>
      <c r="J855" s="82"/>
      <c r="K855" s="82"/>
      <c r="L855" s="82"/>
      <c r="M855" s="82"/>
      <c r="N855" s="82"/>
      <c r="O855" s="82"/>
      <c r="P855" s="82"/>
      <c r="Q855" s="98"/>
      <c r="R855" s="169"/>
      <c r="S855" s="83"/>
      <c r="T855" s="83"/>
      <c r="U855" s="83"/>
      <c r="V855" s="83"/>
      <c r="W855" s="83"/>
      <c r="X855" s="83"/>
      <c r="Y855" s="83"/>
      <c r="Z855" s="83"/>
      <c r="AA855" s="83"/>
      <c r="AB855" s="83"/>
      <c r="AC855" s="94"/>
      <c r="AD855" s="102">
        <f t="shared" si="26"/>
        <v>0</v>
      </c>
      <c r="AE855" s="105">
        <f t="shared" si="27"/>
        <v>0</v>
      </c>
    </row>
    <row r="856" spans="1:31" x14ac:dyDescent="0.25">
      <c r="A856" s="91">
        <f>'Тулуз-Пьерон'!A864</f>
        <v>0</v>
      </c>
      <c r="B856" s="174">
        <f>'Тулуз-Пьерон'!B864</f>
        <v>0</v>
      </c>
      <c r="C856" s="79">
        <f>'Тулуз-Пьерон'!C864</f>
        <v>0</v>
      </c>
      <c r="D856" s="79">
        <f>'Тулуз-Пьерон'!D864</f>
        <v>0</v>
      </c>
      <c r="E856" s="166" t="str">
        <f>'Тулуз-Пьерон'!E864</f>
        <v xml:space="preserve">0 лет 0 мес. </v>
      </c>
      <c r="F856" s="162"/>
      <c r="G856" s="82"/>
      <c r="H856" s="82"/>
      <c r="I856" s="82"/>
      <c r="J856" s="82"/>
      <c r="K856" s="82"/>
      <c r="L856" s="82"/>
      <c r="M856" s="82"/>
      <c r="N856" s="82"/>
      <c r="O856" s="82"/>
      <c r="P856" s="82"/>
      <c r="Q856" s="98"/>
      <c r="R856" s="169"/>
      <c r="S856" s="83"/>
      <c r="T856" s="83"/>
      <c r="U856" s="83"/>
      <c r="V856" s="83"/>
      <c r="W856" s="83"/>
      <c r="X856" s="83"/>
      <c r="Y856" s="83"/>
      <c r="Z856" s="83"/>
      <c r="AA856" s="83"/>
      <c r="AB856" s="83"/>
      <c r="AC856" s="94"/>
      <c r="AD856" s="102">
        <f t="shared" si="26"/>
        <v>0</v>
      </c>
      <c r="AE856" s="105">
        <f t="shared" si="27"/>
        <v>0</v>
      </c>
    </row>
    <row r="857" spans="1:31" x14ac:dyDescent="0.25">
      <c r="A857" s="91">
        <f>'Тулуз-Пьерон'!A865</f>
        <v>0</v>
      </c>
      <c r="B857" s="174">
        <f>'Тулуз-Пьерон'!B865</f>
        <v>0</v>
      </c>
      <c r="C857" s="79">
        <f>'Тулуз-Пьерон'!C865</f>
        <v>0</v>
      </c>
      <c r="D857" s="79">
        <f>'Тулуз-Пьерон'!D865</f>
        <v>0</v>
      </c>
      <c r="E857" s="166" t="str">
        <f>'Тулуз-Пьерон'!E865</f>
        <v xml:space="preserve">0 лет 0 мес. </v>
      </c>
      <c r="F857" s="162"/>
      <c r="G857" s="82"/>
      <c r="H857" s="82"/>
      <c r="I857" s="82"/>
      <c r="J857" s="82"/>
      <c r="K857" s="82"/>
      <c r="L857" s="82"/>
      <c r="M857" s="82"/>
      <c r="N857" s="82"/>
      <c r="O857" s="82"/>
      <c r="P857" s="82"/>
      <c r="Q857" s="98"/>
      <c r="R857" s="169"/>
      <c r="S857" s="83"/>
      <c r="T857" s="83"/>
      <c r="U857" s="83"/>
      <c r="V857" s="83"/>
      <c r="W857" s="83"/>
      <c r="X857" s="83"/>
      <c r="Y857" s="83"/>
      <c r="Z857" s="83"/>
      <c r="AA857" s="83"/>
      <c r="AB857" s="83"/>
      <c r="AC857" s="94"/>
      <c r="AD857" s="102">
        <f t="shared" si="26"/>
        <v>0</v>
      </c>
      <c r="AE857" s="105">
        <f t="shared" si="27"/>
        <v>0</v>
      </c>
    </row>
    <row r="858" spans="1:31" x14ac:dyDescent="0.25">
      <c r="A858" s="91">
        <f>'Тулуз-Пьерон'!A866</f>
        <v>0</v>
      </c>
      <c r="B858" s="174">
        <f>'Тулуз-Пьерон'!B866</f>
        <v>0</v>
      </c>
      <c r="C858" s="79">
        <f>'Тулуз-Пьерон'!C866</f>
        <v>0</v>
      </c>
      <c r="D858" s="79">
        <f>'Тулуз-Пьерон'!D866</f>
        <v>0</v>
      </c>
      <c r="E858" s="166" t="str">
        <f>'Тулуз-Пьерон'!E866</f>
        <v xml:space="preserve">0 лет 0 мес. </v>
      </c>
      <c r="F858" s="162"/>
      <c r="G858" s="82"/>
      <c r="H858" s="82"/>
      <c r="I858" s="82"/>
      <c r="J858" s="82"/>
      <c r="K858" s="82"/>
      <c r="L858" s="82"/>
      <c r="M858" s="82"/>
      <c r="N858" s="82"/>
      <c r="O858" s="82"/>
      <c r="P858" s="82"/>
      <c r="Q858" s="98"/>
      <c r="R858" s="169"/>
      <c r="S858" s="83"/>
      <c r="T858" s="83"/>
      <c r="U858" s="83"/>
      <c r="V858" s="83"/>
      <c r="W858" s="83"/>
      <c r="X858" s="83"/>
      <c r="Y858" s="83"/>
      <c r="Z858" s="83"/>
      <c r="AA858" s="83"/>
      <c r="AB858" s="83"/>
      <c r="AC858" s="94"/>
      <c r="AD858" s="102">
        <f t="shared" si="26"/>
        <v>0</v>
      </c>
      <c r="AE858" s="105">
        <f t="shared" si="27"/>
        <v>0</v>
      </c>
    </row>
    <row r="859" spans="1:31" x14ac:dyDescent="0.25">
      <c r="A859" s="91">
        <f>'Тулуз-Пьерон'!A867</f>
        <v>0</v>
      </c>
      <c r="B859" s="174">
        <f>'Тулуз-Пьерон'!B867</f>
        <v>0</v>
      </c>
      <c r="C859" s="79">
        <f>'Тулуз-Пьерон'!C867</f>
        <v>0</v>
      </c>
      <c r="D859" s="79">
        <f>'Тулуз-Пьерон'!D867</f>
        <v>0</v>
      </c>
      <c r="E859" s="166" t="str">
        <f>'Тулуз-Пьерон'!E867</f>
        <v xml:space="preserve">0 лет 0 мес. </v>
      </c>
      <c r="F859" s="162"/>
      <c r="G859" s="82"/>
      <c r="H859" s="82"/>
      <c r="I859" s="82"/>
      <c r="J859" s="82"/>
      <c r="K859" s="82"/>
      <c r="L859" s="82"/>
      <c r="M859" s="82"/>
      <c r="N859" s="82"/>
      <c r="O859" s="82"/>
      <c r="P859" s="82"/>
      <c r="Q859" s="98"/>
      <c r="R859" s="169"/>
      <c r="S859" s="83"/>
      <c r="T859" s="83"/>
      <c r="U859" s="83"/>
      <c r="V859" s="83"/>
      <c r="W859" s="83"/>
      <c r="X859" s="83"/>
      <c r="Y859" s="83"/>
      <c r="Z859" s="83"/>
      <c r="AA859" s="83"/>
      <c r="AB859" s="83"/>
      <c r="AC859" s="94"/>
      <c r="AD859" s="102">
        <f t="shared" si="26"/>
        <v>0</v>
      </c>
      <c r="AE859" s="105">
        <f t="shared" si="27"/>
        <v>0</v>
      </c>
    </row>
    <row r="860" spans="1:31" x14ac:dyDescent="0.25">
      <c r="A860" s="91">
        <f>'Тулуз-Пьерон'!A868</f>
        <v>0</v>
      </c>
      <c r="B860" s="174">
        <f>'Тулуз-Пьерон'!B868</f>
        <v>0</v>
      </c>
      <c r="C860" s="79">
        <f>'Тулуз-Пьерон'!C868</f>
        <v>0</v>
      </c>
      <c r="D860" s="79">
        <f>'Тулуз-Пьерон'!D868</f>
        <v>0</v>
      </c>
      <c r="E860" s="166" t="str">
        <f>'Тулуз-Пьерон'!E868</f>
        <v xml:space="preserve">0 лет 0 мес. </v>
      </c>
      <c r="F860" s="162"/>
      <c r="G860" s="82"/>
      <c r="H860" s="82"/>
      <c r="I860" s="82"/>
      <c r="J860" s="82"/>
      <c r="K860" s="82"/>
      <c r="L860" s="82"/>
      <c r="M860" s="82"/>
      <c r="N860" s="82"/>
      <c r="O860" s="82"/>
      <c r="P860" s="82"/>
      <c r="Q860" s="98"/>
      <c r="R860" s="169"/>
      <c r="S860" s="83"/>
      <c r="T860" s="83"/>
      <c r="U860" s="83"/>
      <c r="V860" s="83"/>
      <c r="W860" s="83"/>
      <c r="X860" s="83"/>
      <c r="Y860" s="83"/>
      <c r="Z860" s="83"/>
      <c r="AA860" s="83"/>
      <c r="AB860" s="83"/>
      <c r="AC860" s="94"/>
      <c r="AD860" s="102">
        <f t="shared" si="26"/>
        <v>0</v>
      </c>
      <c r="AE860" s="105">
        <f t="shared" si="27"/>
        <v>0</v>
      </c>
    </row>
    <row r="861" spans="1:31" x14ac:dyDescent="0.25">
      <c r="A861" s="91">
        <f>'Тулуз-Пьерон'!A869</f>
        <v>0</v>
      </c>
      <c r="B861" s="174">
        <f>'Тулуз-Пьерон'!B869</f>
        <v>0</v>
      </c>
      <c r="C861" s="79">
        <f>'Тулуз-Пьерон'!C869</f>
        <v>0</v>
      </c>
      <c r="D861" s="79">
        <f>'Тулуз-Пьерон'!D869</f>
        <v>0</v>
      </c>
      <c r="E861" s="166" t="str">
        <f>'Тулуз-Пьерон'!E869</f>
        <v xml:space="preserve">0 лет 0 мес. </v>
      </c>
      <c r="F861" s="162"/>
      <c r="G861" s="82"/>
      <c r="H861" s="82"/>
      <c r="I861" s="82"/>
      <c r="J861" s="82"/>
      <c r="K861" s="82"/>
      <c r="L861" s="82"/>
      <c r="M861" s="82"/>
      <c r="N861" s="82"/>
      <c r="O861" s="82"/>
      <c r="P861" s="82"/>
      <c r="Q861" s="98"/>
      <c r="R861" s="169"/>
      <c r="S861" s="83"/>
      <c r="T861" s="83"/>
      <c r="U861" s="83"/>
      <c r="V861" s="83"/>
      <c r="W861" s="83"/>
      <c r="X861" s="83"/>
      <c r="Y861" s="83"/>
      <c r="Z861" s="83"/>
      <c r="AA861" s="83"/>
      <c r="AB861" s="83"/>
      <c r="AC861" s="94"/>
      <c r="AD861" s="102">
        <f t="shared" si="26"/>
        <v>0</v>
      </c>
      <c r="AE861" s="105">
        <f t="shared" si="27"/>
        <v>0</v>
      </c>
    </row>
    <row r="862" spans="1:31" x14ac:dyDescent="0.25">
      <c r="A862" s="91">
        <f>'Тулуз-Пьерон'!A870</f>
        <v>0</v>
      </c>
      <c r="B862" s="174">
        <f>'Тулуз-Пьерон'!B870</f>
        <v>0</v>
      </c>
      <c r="C862" s="79">
        <f>'Тулуз-Пьерон'!C870</f>
        <v>0</v>
      </c>
      <c r="D862" s="79">
        <f>'Тулуз-Пьерон'!D870</f>
        <v>0</v>
      </c>
      <c r="E862" s="166" t="str">
        <f>'Тулуз-Пьерон'!E870</f>
        <v xml:space="preserve">0 лет 0 мес. </v>
      </c>
      <c r="F862" s="162"/>
      <c r="G862" s="82"/>
      <c r="H862" s="82"/>
      <c r="I862" s="82"/>
      <c r="J862" s="82"/>
      <c r="K862" s="82"/>
      <c r="L862" s="82"/>
      <c r="M862" s="82"/>
      <c r="N862" s="82"/>
      <c r="O862" s="82"/>
      <c r="P862" s="82"/>
      <c r="Q862" s="98"/>
      <c r="R862" s="169"/>
      <c r="S862" s="83"/>
      <c r="T862" s="83"/>
      <c r="U862" s="83"/>
      <c r="V862" s="83"/>
      <c r="W862" s="83"/>
      <c r="X862" s="83"/>
      <c r="Y862" s="83"/>
      <c r="Z862" s="83"/>
      <c r="AA862" s="83"/>
      <c r="AB862" s="83"/>
      <c r="AC862" s="94"/>
      <c r="AD862" s="102">
        <f t="shared" si="26"/>
        <v>0</v>
      </c>
      <c r="AE862" s="105">
        <f t="shared" si="27"/>
        <v>0</v>
      </c>
    </row>
    <row r="863" spans="1:31" x14ac:dyDescent="0.25">
      <c r="A863" s="91">
        <f>'Тулуз-Пьерон'!A871</f>
        <v>0</v>
      </c>
      <c r="B863" s="174">
        <f>'Тулуз-Пьерон'!B871</f>
        <v>0</v>
      </c>
      <c r="C863" s="79">
        <f>'Тулуз-Пьерон'!C871</f>
        <v>0</v>
      </c>
      <c r="D863" s="79">
        <f>'Тулуз-Пьерон'!D871</f>
        <v>0</v>
      </c>
      <c r="E863" s="166" t="str">
        <f>'Тулуз-Пьерон'!E871</f>
        <v xml:space="preserve">0 лет 0 мес. </v>
      </c>
      <c r="F863" s="162"/>
      <c r="G863" s="82"/>
      <c r="H863" s="82"/>
      <c r="I863" s="82"/>
      <c r="J863" s="82"/>
      <c r="K863" s="82"/>
      <c r="L863" s="82"/>
      <c r="M863" s="82"/>
      <c r="N863" s="82"/>
      <c r="O863" s="82"/>
      <c r="P863" s="82"/>
      <c r="Q863" s="98"/>
      <c r="R863" s="169"/>
      <c r="S863" s="83"/>
      <c r="T863" s="83"/>
      <c r="U863" s="83"/>
      <c r="V863" s="83"/>
      <c r="W863" s="83"/>
      <c r="X863" s="83"/>
      <c r="Y863" s="83"/>
      <c r="Z863" s="83"/>
      <c r="AA863" s="83"/>
      <c r="AB863" s="83"/>
      <c r="AC863" s="94"/>
      <c r="AD863" s="102">
        <f t="shared" si="26"/>
        <v>0</v>
      </c>
      <c r="AE863" s="105">
        <f t="shared" si="27"/>
        <v>0</v>
      </c>
    </row>
    <row r="864" spans="1:31" x14ac:dyDescent="0.25">
      <c r="A864" s="91">
        <f>'Тулуз-Пьерон'!A872</f>
        <v>0</v>
      </c>
      <c r="B864" s="174">
        <f>'Тулуз-Пьерон'!B872</f>
        <v>0</v>
      </c>
      <c r="C864" s="79">
        <f>'Тулуз-Пьерон'!C872</f>
        <v>0</v>
      </c>
      <c r="D864" s="79">
        <f>'Тулуз-Пьерон'!D872</f>
        <v>0</v>
      </c>
      <c r="E864" s="166" t="str">
        <f>'Тулуз-Пьерон'!E872</f>
        <v xml:space="preserve">0 лет 0 мес. </v>
      </c>
      <c r="F864" s="162"/>
      <c r="G864" s="82"/>
      <c r="H864" s="82"/>
      <c r="I864" s="82"/>
      <c r="J864" s="82"/>
      <c r="K864" s="82"/>
      <c r="L864" s="82"/>
      <c r="M864" s="82"/>
      <c r="N864" s="82"/>
      <c r="O864" s="82"/>
      <c r="P864" s="82"/>
      <c r="Q864" s="98"/>
      <c r="R864" s="169"/>
      <c r="S864" s="83"/>
      <c r="T864" s="83"/>
      <c r="U864" s="83"/>
      <c r="V864" s="83"/>
      <c r="W864" s="83"/>
      <c r="X864" s="83"/>
      <c r="Y864" s="83"/>
      <c r="Z864" s="83"/>
      <c r="AA864" s="83"/>
      <c r="AB864" s="83"/>
      <c r="AC864" s="94"/>
      <c r="AD864" s="102">
        <f t="shared" si="26"/>
        <v>0</v>
      </c>
      <c r="AE864" s="105">
        <f t="shared" si="27"/>
        <v>0</v>
      </c>
    </row>
    <row r="865" spans="1:31" x14ac:dyDescent="0.25">
      <c r="A865" s="91">
        <f>'Тулуз-Пьерон'!A873</f>
        <v>0</v>
      </c>
      <c r="B865" s="174">
        <f>'Тулуз-Пьерон'!B873</f>
        <v>0</v>
      </c>
      <c r="C865" s="79">
        <f>'Тулуз-Пьерон'!C873</f>
        <v>0</v>
      </c>
      <c r="D865" s="79">
        <f>'Тулуз-Пьерон'!D873</f>
        <v>0</v>
      </c>
      <c r="E865" s="166" t="str">
        <f>'Тулуз-Пьерон'!E873</f>
        <v xml:space="preserve">0 лет 0 мес. </v>
      </c>
      <c r="F865" s="162"/>
      <c r="G865" s="82"/>
      <c r="H865" s="82"/>
      <c r="I865" s="82"/>
      <c r="J865" s="82"/>
      <c r="K865" s="82"/>
      <c r="L865" s="82"/>
      <c r="M865" s="82"/>
      <c r="N865" s="82"/>
      <c r="O865" s="82"/>
      <c r="P865" s="82"/>
      <c r="Q865" s="98"/>
      <c r="R865" s="169"/>
      <c r="S865" s="83"/>
      <c r="T865" s="83"/>
      <c r="U865" s="83"/>
      <c r="V865" s="83"/>
      <c r="W865" s="83"/>
      <c r="X865" s="83"/>
      <c r="Y865" s="83"/>
      <c r="Z865" s="83"/>
      <c r="AA865" s="83"/>
      <c r="AB865" s="83"/>
      <c r="AC865" s="94"/>
      <c r="AD865" s="102">
        <f t="shared" si="26"/>
        <v>0</v>
      </c>
      <c r="AE865" s="105">
        <f t="shared" si="27"/>
        <v>0</v>
      </c>
    </row>
    <row r="866" spans="1:31" x14ac:dyDescent="0.25">
      <c r="A866" s="91">
        <f>'Тулуз-Пьерон'!A874</f>
        <v>0</v>
      </c>
      <c r="B866" s="174">
        <f>'Тулуз-Пьерон'!B874</f>
        <v>0</v>
      </c>
      <c r="C866" s="79">
        <f>'Тулуз-Пьерон'!C874</f>
        <v>0</v>
      </c>
      <c r="D866" s="79">
        <f>'Тулуз-Пьерон'!D874</f>
        <v>0</v>
      </c>
      <c r="E866" s="166" t="str">
        <f>'Тулуз-Пьерон'!E874</f>
        <v xml:space="preserve">0 лет 0 мес. </v>
      </c>
      <c r="F866" s="162"/>
      <c r="G866" s="82"/>
      <c r="H866" s="82"/>
      <c r="I866" s="82"/>
      <c r="J866" s="82"/>
      <c r="K866" s="82"/>
      <c r="L866" s="82"/>
      <c r="M866" s="82"/>
      <c r="N866" s="82"/>
      <c r="O866" s="82"/>
      <c r="P866" s="82"/>
      <c r="Q866" s="98"/>
      <c r="R866" s="169"/>
      <c r="S866" s="83"/>
      <c r="T866" s="83"/>
      <c r="U866" s="83"/>
      <c r="V866" s="83"/>
      <c r="W866" s="83"/>
      <c r="X866" s="83"/>
      <c r="Y866" s="83"/>
      <c r="Z866" s="83"/>
      <c r="AA866" s="83"/>
      <c r="AB866" s="83"/>
      <c r="AC866" s="94"/>
      <c r="AD866" s="102">
        <f t="shared" si="26"/>
        <v>0</v>
      </c>
      <c r="AE866" s="105">
        <f t="shared" si="27"/>
        <v>0</v>
      </c>
    </row>
    <row r="867" spans="1:31" x14ac:dyDescent="0.25">
      <c r="A867" s="91">
        <f>'Тулуз-Пьерон'!A875</f>
        <v>0</v>
      </c>
      <c r="B867" s="174">
        <f>'Тулуз-Пьерон'!B875</f>
        <v>0</v>
      </c>
      <c r="C867" s="79">
        <f>'Тулуз-Пьерон'!C875</f>
        <v>0</v>
      </c>
      <c r="D867" s="79">
        <f>'Тулуз-Пьерон'!D875</f>
        <v>0</v>
      </c>
      <c r="E867" s="166" t="str">
        <f>'Тулуз-Пьерон'!E875</f>
        <v xml:space="preserve">0 лет 0 мес. </v>
      </c>
      <c r="F867" s="162"/>
      <c r="G867" s="82"/>
      <c r="H867" s="82"/>
      <c r="I867" s="82"/>
      <c r="J867" s="82"/>
      <c r="K867" s="82"/>
      <c r="L867" s="82"/>
      <c r="M867" s="82"/>
      <c r="N867" s="82"/>
      <c r="O867" s="82"/>
      <c r="P867" s="82"/>
      <c r="Q867" s="98"/>
      <c r="R867" s="169"/>
      <c r="S867" s="83"/>
      <c r="T867" s="83"/>
      <c r="U867" s="83"/>
      <c r="V867" s="83"/>
      <c r="W867" s="83"/>
      <c r="X867" s="83"/>
      <c r="Y867" s="83"/>
      <c r="Z867" s="83"/>
      <c r="AA867" s="83"/>
      <c r="AB867" s="83"/>
      <c r="AC867" s="94"/>
      <c r="AD867" s="102">
        <f t="shared" si="26"/>
        <v>0</v>
      </c>
      <c r="AE867" s="105">
        <f t="shared" si="27"/>
        <v>0</v>
      </c>
    </row>
    <row r="868" spans="1:31" x14ac:dyDescent="0.25">
      <c r="A868" s="91">
        <f>'Тулуз-Пьерон'!A876</f>
        <v>0</v>
      </c>
      <c r="B868" s="174">
        <f>'Тулуз-Пьерон'!B876</f>
        <v>0</v>
      </c>
      <c r="C868" s="79">
        <f>'Тулуз-Пьерон'!C876</f>
        <v>0</v>
      </c>
      <c r="D868" s="79">
        <f>'Тулуз-Пьерон'!D876</f>
        <v>0</v>
      </c>
      <c r="E868" s="166" t="str">
        <f>'Тулуз-Пьерон'!E876</f>
        <v xml:space="preserve">0 лет 0 мес. </v>
      </c>
      <c r="F868" s="162"/>
      <c r="G868" s="82"/>
      <c r="H868" s="82"/>
      <c r="I868" s="82"/>
      <c r="J868" s="82"/>
      <c r="K868" s="82"/>
      <c r="L868" s="82"/>
      <c r="M868" s="82"/>
      <c r="N868" s="82"/>
      <c r="O868" s="82"/>
      <c r="P868" s="82"/>
      <c r="Q868" s="98"/>
      <c r="R868" s="169"/>
      <c r="S868" s="83"/>
      <c r="T868" s="83"/>
      <c r="U868" s="83"/>
      <c r="V868" s="83"/>
      <c r="W868" s="83"/>
      <c r="X868" s="83"/>
      <c r="Y868" s="83"/>
      <c r="Z868" s="83"/>
      <c r="AA868" s="83"/>
      <c r="AB868" s="83"/>
      <c r="AC868" s="94"/>
      <c r="AD868" s="102">
        <f t="shared" si="26"/>
        <v>0</v>
      </c>
      <c r="AE868" s="105">
        <f t="shared" si="27"/>
        <v>0</v>
      </c>
    </row>
    <row r="869" spans="1:31" x14ac:dyDescent="0.25">
      <c r="A869" s="91">
        <f>'Тулуз-Пьерон'!A877</f>
        <v>0</v>
      </c>
      <c r="B869" s="174">
        <f>'Тулуз-Пьерон'!B877</f>
        <v>0</v>
      </c>
      <c r="C869" s="79">
        <f>'Тулуз-Пьерон'!C877</f>
        <v>0</v>
      </c>
      <c r="D869" s="79">
        <f>'Тулуз-Пьерон'!D877</f>
        <v>0</v>
      </c>
      <c r="E869" s="166" t="str">
        <f>'Тулуз-Пьерон'!E877</f>
        <v xml:space="preserve">0 лет 0 мес. </v>
      </c>
      <c r="F869" s="162"/>
      <c r="G869" s="82"/>
      <c r="H869" s="82"/>
      <c r="I869" s="82"/>
      <c r="J869" s="82"/>
      <c r="K869" s="82"/>
      <c r="L869" s="82"/>
      <c r="M869" s="82"/>
      <c r="N869" s="82"/>
      <c r="O869" s="82"/>
      <c r="P869" s="82"/>
      <c r="Q869" s="98"/>
      <c r="R869" s="169"/>
      <c r="S869" s="83"/>
      <c r="T869" s="83"/>
      <c r="U869" s="83"/>
      <c r="V869" s="83"/>
      <c r="W869" s="83"/>
      <c r="X869" s="83"/>
      <c r="Y869" s="83"/>
      <c r="Z869" s="83"/>
      <c r="AA869" s="83"/>
      <c r="AB869" s="83"/>
      <c r="AC869" s="94"/>
      <c r="AD869" s="102">
        <f t="shared" si="26"/>
        <v>0</v>
      </c>
      <c r="AE869" s="105">
        <f t="shared" si="27"/>
        <v>0</v>
      </c>
    </row>
    <row r="870" spans="1:31" x14ac:dyDescent="0.25">
      <c r="A870" s="91">
        <f>'Тулуз-Пьерон'!A878</f>
        <v>0</v>
      </c>
      <c r="B870" s="174">
        <f>'Тулуз-Пьерон'!B878</f>
        <v>0</v>
      </c>
      <c r="C870" s="79">
        <f>'Тулуз-Пьерон'!C878</f>
        <v>0</v>
      </c>
      <c r="D870" s="79">
        <f>'Тулуз-Пьерон'!D878</f>
        <v>0</v>
      </c>
      <c r="E870" s="166" t="str">
        <f>'Тулуз-Пьерон'!E878</f>
        <v xml:space="preserve">0 лет 0 мес. </v>
      </c>
      <c r="F870" s="162"/>
      <c r="G870" s="82"/>
      <c r="H870" s="82"/>
      <c r="I870" s="82"/>
      <c r="J870" s="82"/>
      <c r="K870" s="82"/>
      <c r="L870" s="82"/>
      <c r="M870" s="82"/>
      <c r="N870" s="82"/>
      <c r="O870" s="82"/>
      <c r="P870" s="82"/>
      <c r="Q870" s="98"/>
      <c r="R870" s="169"/>
      <c r="S870" s="83"/>
      <c r="T870" s="83"/>
      <c r="U870" s="83"/>
      <c r="V870" s="83"/>
      <c r="W870" s="83"/>
      <c r="X870" s="83"/>
      <c r="Y870" s="83"/>
      <c r="Z870" s="83"/>
      <c r="AA870" s="83"/>
      <c r="AB870" s="83"/>
      <c r="AC870" s="94"/>
      <c r="AD870" s="102">
        <f t="shared" si="26"/>
        <v>0</v>
      </c>
      <c r="AE870" s="105">
        <f t="shared" si="27"/>
        <v>0</v>
      </c>
    </row>
    <row r="871" spans="1:31" x14ac:dyDescent="0.25">
      <c r="A871" s="91">
        <f>'Тулуз-Пьерон'!A879</f>
        <v>0</v>
      </c>
      <c r="B871" s="174">
        <f>'Тулуз-Пьерон'!B879</f>
        <v>0</v>
      </c>
      <c r="C871" s="79">
        <f>'Тулуз-Пьерон'!C879</f>
        <v>0</v>
      </c>
      <c r="D871" s="79">
        <f>'Тулуз-Пьерон'!D879</f>
        <v>0</v>
      </c>
      <c r="E871" s="166" t="str">
        <f>'Тулуз-Пьерон'!E879</f>
        <v xml:space="preserve">0 лет 0 мес. </v>
      </c>
      <c r="F871" s="162"/>
      <c r="G871" s="82"/>
      <c r="H871" s="82"/>
      <c r="I871" s="82"/>
      <c r="J871" s="82"/>
      <c r="K871" s="82"/>
      <c r="L871" s="82"/>
      <c r="M871" s="82"/>
      <c r="N871" s="82"/>
      <c r="O871" s="82"/>
      <c r="P871" s="82"/>
      <c r="Q871" s="98"/>
      <c r="R871" s="169"/>
      <c r="S871" s="83"/>
      <c r="T871" s="83"/>
      <c r="U871" s="83"/>
      <c r="V871" s="83"/>
      <c r="W871" s="83"/>
      <c r="X871" s="83"/>
      <c r="Y871" s="83"/>
      <c r="Z871" s="83"/>
      <c r="AA871" s="83"/>
      <c r="AB871" s="83"/>
      <c r="AC871" s="94"/>
      <c r="AD871" s="102">
        <f t="shared" si="26"/>
        <v>0</v>
      </c>
      <c r="AE871" s="105">
        <f t="shared" si="27"/>
        <v>0</v>
      </c>
    </row>
    <row r="872" spans="1:31" x14ac:dyDescent="0.25">
      <c r="A872" s="91">
        <f>'Тулуз-Пьерон'!A880</f>
        <v>0</v>
      </c>
      <c r="B872" s="174">
        <f>'Тулуз-Пьерон'!B880</f>
        <v>0</v>
      </c>
      <c r="C872" s="79">
        <f>'Тулуз-Пьерон'!C880</f>
        <v>0</v>
      </c>
      <c r="D872" s="79">
        <f>'Тулуз-Пьерон'!D880</f>
        <v>0</v>
      </c>
      <c r="E872" s="166" t="str">
        <f>'Тулуз-Пьерон'!E880</f>
        <v xml:space="preserve">0 лет 0 мес. </v>
      </c>
      <c r="F872" s="162"/>
      <c r="G872" s="82"/>
      <c r="H872" s="82"/>
      <c r="I872" s="82"/>
      <c r="J872" s="82"/>
      <c r="K872" s="82"/>
      <c r="L872" s="82"/>
      <c r="M872" s="82"/>
      <c r="N872" s="82"/>
      <c r="O872" s="82"/>
      <c r="P872" s="82"/>
      <c r="Q872" s="98"/>
      <c r="R872" s="169"/>
      <c r="S872" s="83"/>
      <c r="T872" s="83"/>
      <c r="U872" s="83"/>
      <c r="V872" s="83"/>
      <c r="W872" s="83"/>
      <c r="X872" s="83"/>
      <c r="Y872" s="83"/>
      <c r="Z872" s="83"/>
      <c r="AA872" s="83"/>
      <c r="AB872" s="83"/>
      <c r="AC872" s="94"/>
      <c r="AD872" s="102">
        <f t="shared" si="26"/>
        <v>0</v>
      </c>
      <c r="AE872" s="105">
        <f t="shared" si="27"/>
        <v>0</v>
      </c>
    </row>
    <row r="873" spans="1:31" x14ac:dyDescent="0.25">
      <c r="A873" s="91">
        <f>'Тулуз-Пьерон'!A881</f>
        <v>0</v>
      </c>
      <c r="B873" s="174">
        <f>'Тулуз-Пьерон'!B881</f>
        <v>0</v>
      </c>
      <c r="C873" s="79">
        <f>'Тулуз-Пьерон'!C881</f>
        <v>0</v>
      </c>
      <c r="D873" s="79">
        <f>'Тулуз-Пьерон'!D881</f>
        <v>0</v>
      </c>
      <c r="E873" s="166" t="str">
        <f>'Тулуз-Пьерон'!E881</f>
        <v xml:space="preserve">0 лет 0 мес. </v>
      </c>
      <c r="F873" s="162"/>
      <c r="G873" s="82"/>
      <c r="H873" s="82"/>
      <c r="I873" s="82"/>
      <c r="J873" s="82"/>
      <c r="K873" s="82"/>
      <c r="L873" s="82"/>
      <c r="M873" s="82"/>
      <c r="N873" s="82"/>
      <c r="O873" s="82"/>
      <c r="P873" s="82"/>
      <c r="Q873" s="98"/>
      <c r="R873" s="169"/>
      <c r="S873" s="83"/>
      <c r="T873" s="83"/>
      <c r="U873" s="83"/>
      <c r="V873" s="83"/>
      <c r="W873" s="83"/>
      <c r="X873" s="83"/>
      <c r="Y873" s="83"/>
      <c r="Z873" s="83"/>
      <c r="AA873" s="83"/>
      <c r="AB873" s="83"/>
      <c r="AC873" s="94"/>
      <c r="AD873" s="102">
        <f t="shared" si="26"/>
        <v>0</v>
      </c>
      <c r="AE873" s="105">
        <f t="shared" si="27"/>
        <v>0</v>
      </c>
    </row>
    <row r="874" spans="1:31" x14ac:dyDescent="0.25">
      <c r="A874" s="91">
        <f>'Тулуз-Пьерон'!A882</f>
        <v>0</v>
      </c>
      <c r="B874" s="174">
        <f>'Тулуз-Пьерон'!B882</f>
        <v>0</v>
      </c>
      <c r="C874" s="79">
        <f>'Тулуз-Пьерон'!C882</f>
        <v>0</v>
      </c>
      <c r="D874" s="79">
        <f>'Тулуз-Пьерон'!D882</f>
        <v>0</v>
      </c>
      <c r="E874" s="166" t="str">
        <f>'Тулуз-Пьерон'!E882</f>
        <v xml:space="preserve">0 лет 0 мес. </v>
      </c>
      <c r="F874" s="162"/>
      <c r="G874" s="82"/>
      <c r="H874" s="82"/>
      <c r="I874" s="82"/>
      <c r="J874" s="82"/>
      <c r="K874" s="82"/>
      <c r="L874" s="82"/>
      <c r="M874" s="82"/>
      <c r="N874" s="82"/>
      <c r="O874" s="82"/>
      <c r="P874" s="82"/>
      <c r="Q874" s="98"/>
      <c r="R874" s="169"/>
      <c r="S874" s="83"/>
      <c r="T874" s="83"/>
      <c r="U874" s="83"/>
      <c r="V874" s="83"/>
      <c r="W874" s="83"/>
      <c r="X874" s="83"/>
      <c r="Y874" s="83"/>
      <c r="Z874" s="83"/>
      <c r="AA874" s="83"/>
      <c r="AB874" s="83"/>
      <c r="AC874" s="94"/>
      <c r="AD874" s="102">
        <f t="shared" si="26"/>
        <v>0</v>
      </c>
      <c r="AE874" s="105">
        <f t="shared" si="27"/>
        <v>0</v>
      </c>
    </row>
    <row r="875" spans="1:31" x14ac:dyDescent="0.25">
      <c r="A875" s="91">
        <f>'Тулуз-Пьерон'!A883</f>
        <v>0</v>
      </c>
      <c r="B875" s="174">
        <f>'Тулуз-Пьерон'!B883</f>
        <v>0</v>
      </c>
      <c r="C875" s="79">
        <f>'Тулуз-Пьерон'!C883</f>
        <v>0</v>
      </c>
      <c r="D875" s="79">
        <f>'Тулуз-Пьерон'!D883</f>
        <v>0</v>
      </c>
      <c r="E875" s="166" t="str">
        <f>'Тулуз-Пьерон'!E883</f>
        <v xml:space="preserve">0 лет 0 мес. </v>
      </c>
      <c r="F875" s="162"/>
      <c r="G875" s="82"/>
      <c r="H875" s="82"/>
      <c r="I875" s="82"/>
      <c r="J875" s="82"/>
      <c r="K875" s="82"/>
      <c r="L875" s="82"/>
      <c r="M875" s="82"/>
      <c r="N875" s="82"/>
      <c r="O875" s="82"/>
      <c r="P875" s="82"/>
      <c r="Q875" s="98"/>
      <c r="R875" s="169"/>
      <c r="S875" s="83"/>
      <c r="T875" s="83"/>
      <c r="U875" s="83"/>
      <c r="V875" s="83"/>
      <c r="W875" s="83"/>
      <c r="X875" s="83"/>
      <c r="Y875" s="83"/>
      <c r="Z875" s="83"/>
      <c r="AA875" s="83"/>
      <c r="AB875" s="83"/>
      <c r="AC875" s="94"/>
      <c r="AD875" s="102">
        <f t="shared" si="26"/>
        <v>0</v>
      </c>
      <c r="AE875" s="105">
        <f t="shared" si="27"/>
        <v>0</v>
      </c>
    </row>
    <row r="876" spans="1:31" x14ac:dyDescent="0.25">
      <c r="A876" s="91">
        <f>'Тулуз-Пьерон'!A884</f>
        <v>0</v>
      </c>
      <c r="B876" s="174">
        <f>'Тулуз-Пьерон'!B884</f>
        <v>0</v>
      </c>
      <c r="C876" s="79">
        <f>'Тулуз-Пьерон'!C884</f>
        <v>0</v>
      </c>
      <c r="D876" s="79">
        <f>'Тулуз-Пьерон'!D884</f>
        <v>0</v>
      </c>
      <c r="E876" s="166" t="str">
        <f>'Тулуз-Пьерон'!E884</f>
        <v xml:space="preserve">0 лет 0 мес. </v>
      </c>
      <c r="F876" s="162"/>
      <c r="G876" s="82"/>
      <c r="H876" s="82"/>
      <c r="I876" s="82"/>
      <c r="J876" s="82"/>
      <c r="K876" s="82"/>
      <c r="L876" s="82"/>
      <c r="M876" s="82"/>
      <c r="N876" s="82"/>
      <c r="O876" s="82"/>
      <c r="P876" s="82"/>
      <c r="Q876" s="98"/>
      <c r="R876" s="169"/>
      <c r="S876" s="83"/>
      <c r="T876" s="83"/>
      <c r="U876" s="83"/>
      <c r="V876" s="83"/>
      <c r="W876" s="83"/>
      <c r="X876" s="83"/>
      <c r="Y876" s="83"/>
      <c r="Z876" s="83"/>
      <c r="AA876" s="83"/>
      <c r="AB876" s="83"/>
      <c r="AC876" s="94"/>
      <c r="AD876" s="102">
        <f t="shared" si="26"/>
        <v>0</v>
      </c>
      <c r="AE876" s="105">
        <f t="shared" si="27"/>
        <v>0</v>
      </c>
    </row>
    <row r="877" spans="1:31" x14ac:dyDescent="0.25">
      <c r="A877" s="91">
        <f>'Тулуз-Пьерон'!A885</f>
        <v>0</v>
      </c>
      <c r="B877" s="174">
        <f>'Тулуз-Пьерон'!B885</f>
        <v>0</v>
      </c>
      <c r="C877" s="79">
        <f>'Тулуз-Пьерон'!C885</f>
        <v>0</v>
      </c>
      <c r="D877" s="79">
        <f>'Тулуз-Пьерон'!D885</f>
        <v>0</v>
      </c>
      <c r="E877" s="166" t="str">
        <f>'Тулуз-Пьерон'!E885</f>
        <v xml:space="preserve">0 лет 0 мес. </v>
      </c>
      <c r="F877" s="162"/>
      <c r="G877" s="82"/>
      <c r="H877" s="82"/>
      <c r="I877" s="82"/>
      <c r="J877" s="82"/>
      <c r="K877" s="82"/>
      <c r="L877" s="82"/>
      <c r="M877" s="82"/>
      <c r="N877" s="82"/>
      <c r="O877" s="82"/>
      <c r="P877" s="82"/>
      <c r="Q877" s="98"/>
      <c r="R877" s="169"/>
      <c r="S877" s="83"/>
      <c r="T877" s="83"/>
      <c r="U877" s="83"/>
      <c r="V877" s="83"/>
      <c r="W877" s="83"/>
      <c r="X877" s="83"/>
      <c r="Y877" s="83"/>
      <c r="Z877" s="83"/>
      <c r="AA877" s="83"/>
      <c r="AB877" s="83"/>
      <c r="AC877" s="94"/>
      <c r="AD877" s="102">
        <f t="shared" si="26"/>
        <v>0</v>
      </c>
      <c r="AE877" s="105">
        <f t="shared" si="27"/>
        <v>0</v>
      </c>
    </row>
    <row r="878" spans="1:31" x14ac:dyDescent="0.25">
      <c r="A878" s="91">
        <f>'Тулуз-Пьерон'!A886</f>
        <v>0</v>
      </c>
      <c r="B878" s="174">
        <f>'Тулуз-Пьерон'!B886</f>
        <v>0</v>
      </c>
      <c r="C878" s="79">
        <f>'Тулуз-Пьерон'!C886</f>
        <v>0</v>
      </c>
      <c r="D878" s="79">
        <f>'Тулуз-Пьерон'!D886</f>
        <v>0</v>
      </c>
      <c r="E878" s="166" t="str">
        <f>'Тулуз-Пьерон'!E886</f>
        <v xml:space="preserve">0 лет 0 мес. </v>
      </c>
      <c r="F878" s="16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98"/>
      <c r="R878" s="169"/>
      <c r="S878" s="83"/>
      <c r="T878" s="83"/>
      <c r="U878" s="83"/>
      <c r="V878" s="83"/>
      <c r="W878" s="83"/>
      <c r="X878" s="83"/>
      <c r="Y878" s="83"/>
      <c r="Z878" s="83"/>
      <c r="AA878" s="83"/>
      <c r="AB878" s="83"/>
      <c r="AC878" s="94"/>
      <c r="AD878" s="102">
        <f t="shared" si="26"/>
        <v>0</v>
      </c>
      <c r="AE878" s="105">
        <f t="shared" si="27"/>
        <v>0</v>
      </c>
    </row>
    <row r="879" spans="1:31" x14ac:dyDescent="0.25">
      <c r="A879" s="91">
        <f>'Тулуз-Пьерон'!A887</f>
        <v>0</v>
      </c>
      <c r="B879" s="174">
        <f>'Тулуз-Пьерон'!B887</f>
        <v>0</v>
      </c>
      <c r="C879" s="79">
        <f>'Тулуз-Пьерон'!C887</f>
        <v>0</v>
      </c>
      <c r="D879" s="79">
        <f>'Тулуз-Пьерон'!D887</f>
        <v>0</v>
      </c>
      <c r="E879" s="166" t="str">
        <f>'Тулуз-Пьерон'!E887</f>
        <v xml:space="preserve">0 лет 0 мес. </v>
      </c>
      <c r="F879" s="162"/>
      <c r="G879" s="82"/>
      <c r="H879" s="82"/>
      <c r="I879" s="82"/>
      <c r="J879" s="82"/>
      <c r="K879" s="82"/>
      <c r="L879" s="82"/>
      <c r="M879" s="82"/>
      <c r="N879" s="82"/>
      <c r="O879" s="82"/>
      <c r="P879" s="82"/>
      <c r="Q879" s="98"/>
      <c r="R879" s="169"/>
      <c r="S879" s="83"/>
      <c r="T879" s="83"/>
      <c r="U879" s="83"/>
      <c r="V879" s="83"/>
      <c r="W879" s="83"/>
      <c r="X879" s="83"/>
      <c r="Y879" s="83"/>
      <c r="Z879" s="83"/>
      <c r="AA879" s="83"/>
      <c r="AB879" s="83"/>
      <c r="AC879" s="94"/>
      <c r="AD879" s="102">
        <f t="shared" si="26"/>
        <v>0</v>
      </c>
      <c r="AE879" s="105">
        <f t="shared" si="27"/>
        <v>0</v>
      </c>
    </row>
    <row r="880" spans="1:31" x14ac:dyDescent="0.25">
      <c r="A880" s="91">
        <f>'Тулуз-Пьерон'!A888</f>
        <v>0</v>
      </c>
      <c r="B880" s="174">
        <f>'Тулуз-Пьерон'!B888</f>
        <v>0</v>
      </c>
      <c r="C880" s="79">
        <f>'Тулуз-Пьерон'!C888</f>
        <v>0</v>
      </c>
      <c r="D880" s="79">
        <f>'Тулуз-Пьерон'!D888</f>
        <v>0</v>
      </c>
      <c r="E880" s="166" t="str">
        <f>'Тулуз-Пьерон'!E888</f>
        <v xml:space="preserve">0 лет 0 мес. </v>
      </c>
      <c r="F880" s="16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98"/>
      <c r="R880" s="169"/>
      <c r="S880" s="83"/>
      <c r="T880" s="83"/>
      <c r="U880" s="83"/>
      <c r="V880" s="83"/>
      <c r="W880" s="83"/>
      <c r="X880" s="83"/>
      <c r="Y880" s="83"/>
      <c r="Z880" s="83"/>
      <c r="AA880" s="83"/>
      <c r="AB880" s="83"/>
      <c r="AC880" s="94"/>
      <c r="AD880" s="102">
        <f t="shared" si="26"/>
        <v>0</v>
      </c>
      <c r="AE880" s="105">
        <f t="shared" si="27"/>
        <v>0</v>
      </c>
    </row>
    <row r="881" spans="1:31" x14ac:dyDescent="0.25">
      <c r="A881" s="91">
        <f>'Тулуз-Пьерон'!A889</f>
        <v>0</v>
      </c>
      <c r="B881" s="174">
        <f>'Тулуз-Пьерон'!B889</f>
        <v>0</v>
      </c>
      <c r="C881" s="79">
        <f>'Тулуз-Пьерон'!C889</f>
        <v>0</v>
      </c>
      <c r="D881" s="79">
        <f>'Тулуз-Пьерон'!D889</f>
        <v>0</v>
      </c>
      <c r="E881" s="166" t="str">
        <f>'Тулуз-Пьерон'!E889</f>
        <v xml:space="preserve">0 лет 0 мес. </v>
      </c>
      <c r="F881" s="162"/>
      <c r="G881" s="82"/>
      <c r="H881" s="82"/>
      <c r="I881" s="82"/>
      <c r="J881" s="82"/>
      <c r="K881" s="82"/>
      <c r="L881" s="82"/>
      <c r="M881" s="82"/>
      <c r="N881" s="82"/>
      <c r="O881" s="82"/>
      <c r="P881" s="82"/>
      <c r="Q881" s="98"/>
      <c r="R881" s="169"/>
      <c r="S881" s="83"/>
      <c r="T881" s="83"/>
      <c r="U881" s="83"/>
      <c r="V881" s="83"/>
      <c r="W881" s="83"/>
      <c r="X881" s="83"/>
      <c r="Y881" s="83"/>
      <c r="Z881" s="83"/>
      <c r="AA881" s="83"/>
      <c r="AB881" s="83"/>
      <c r="AC881" s="94"/>
      <c r="AD881" s="102">
        <f t="shared" si="26"/>
        <v>0</v>
      </c>
      <c r="AE881" s="105">
        <f t="shared" si="27"/>
        <v>0</v>
      </c>
    </row>
    <row r="882" spans="1:31" x14ac:dyDescent="0.25">
      <c r="A882" s="91">
        <f>'Тулуз-Пьерон'!A890</f>
        <v>0</v>
      </c>
      <c r="B882" s="174">
        <f>'Тулуз-Пьерон'!B890</f>
        <v>0</v>
      </c>
      <c r="C882" s="79">
        <f>'Тулуз-Пьерон'!C890</f>
        <v>0</v>
      </c>
      <c r="D882" s="79">
        <f>'Тулуз-Пьерон'!D890</f>
        <v>0</v>
      </c>
      <c r="E882" s="166" t="str">
        <f>'Тулуз-Пьерон'!E890</f>
        <v xml:space="preserve">0 лет 0 мес. </v>
      </c>
      <c r="F882" s="162"/>
      <c r="G882" s="82"/>
      <c r="H882" s="82"/>
      <c r="I882" s="82"/>
      <c r="J882" s="82"/>
      <c r="K882" s="82"/>
      <c r="L882" s="82"/>
      <c r="M882" s="82"/>
      <c r="N882" s="82"/>
      <c r="O882" s="82"/>
      <c r="P882" s="82"/>
      <c r="Q882" s="98"/>
      <c r="R882" s="169"/>
      <c r="S882" s="83"/>
      <c r="T882" s="83"/>
      <c r="U882" s="83"/>
      <c r="V882" s="83"/>
      <c r="W882" s="83"/>
      <c r="X882" s="83"/>
      <c r="Y882" s="83"/>
      <c r="Z882" s="83"/>
      <c r="AA882" s="83"/>
      <c r="AB882" s="83"/>
      <c r="AC882" s="94"/>
      <c r="AD882" s="102">
        <f t="shared" si="26"/>
        <v>0</v>
      </c>
      <c r="AE882" s="105">
        <f t="shared" si="27"/>
        <v>0</v>
      </c>
    </row>
    <row r="883" spans="1:31" x14ac:dyDescent="0.25">
      <c r="A883" s="91">
        <f>'Тулуз-Пьерон'!A891</f>
        <v>0</v>
      </c>
      <c r="B883" s="174">
        <f>'Тулуз-Пьерон'!B891</f>
        <v>0</v>
      </c>
      <c r="C883" s="79">
        <f>'Тулуз-Пьерон'!C891</f>
        <v>0</v>
      </c>
      <c r="D883" s="79">
        <f>'Тулуз-Пьерон'!D891</f>
        <v>0</v>
      </c>
      <c r="E883" s="166" t="str">
        <f>'Тулуз-Пьерон'!E891</f>
        <v xml:space="preserve">0 лет 0 мес. </v>
      </c>
      <c r="F883" s="162"/>
      <c r="G883" s="82"/>
      <c r="H883" s="82"/>
      <c r="I883" s="82"/>
      <c r="J883" s="82"/>
      <c r="K883" s="82"/>
      <c r="L883" s="82"/>
      <c r="M883" s="82"/>
      <c r="N883" s="82"/>
      <c r="O883" s="82"/>
      <c r="P883" s="82"/>
      <c r="Q883" s="98"/>
      <c r="R883" s="169"/>
      <c r="S883" s="83"/>
      <c r="T883" s="83"/>
      <c r="U883" s="83"/>
      <c r="V883" s="83"/>
      <c r="W883" s="83"/>
      <c r="X883" s="83"/>
      <c r="Y883" s="83"/>
      <c r="Z883" s="83"/>
      <c r="AA883" s="83"/>
      <c r="AB883" s="83"/>
      <c r="AC883" s="94"/>
      <c r="AD883" s="102">
        <f t="shared" si="26"/>
        <v>0</v>
      </c>
      <c r="AE883" s="105">
        <f t="shared" si="27"/>
        <v>0</v>
      </c>
    </row>
    <row r="884" spans="1:31" x14ac:dyDescent="0.25">
      <c r="A884" s="91">
        <f>'Тулуз-Пьерон'!A892</f>
        <v>0</v>
      </c>
      <c r="B884" s="174">
        <f>'Тулуз-Пьерон'!B892</f>
        <v>0</v>
      </c>
      <c r="C884" s="79">
        <f>'Тулуз-Пьерон'!C892</f>
        <v>0</v>
      </c>
      <c r="D884" s="79">
        <f>'Тулуз-Пьерон'!D892</f>
        <v>0</v>
      </c>
      <c r="E884" s="166" t="str">
        <f>'Тулуз-Пьерон'!E892</f>
        <v xml:space="preserve">0 лет 0 мес. </v>
      </c>
      <c r="F884" s="162"/>
      <c r="G884" s="82"/>
      <c r="H884" s="82"/>
      <c r="I884" s="82"/>
      <c r="J884" s="82"/>
      <c r="K884" s="82"/>
      <c r="L884" s="82"/>
      <c r="M884" s="82"/>
      <c r="N884" s="82"/>
      <c r="O884" s="82"/>
      <c r="P884" s="82"/>
      <c r="Q884" s="98"/>
      <c r="R884" s="169"/>
      <c r="S884" s="83"/>
      <c r="T884" s="83"/>
      <c r="U884" s="83"/>
      <c r="V884" s="83"/>
      <c r="W884" s="83"/>
      <c r="X884" s="83"/>
      <c r="Y884" s="83"/>
      <c r="Z884" s="83"/>
      <c r="AA884" s="83"/>
      <c r="AB884" s="83"/>
      <c r="AC884" s="94"/>
      <c r="AD884" s="102">
        <f t="shared" si="26"/>
        <v>0</v>
      </c>
      <c r="AE884" s="105">
        <f t="shared" si="27"/>
        <v>0</v>
      </c>
    </row>
    <row r="885" spans="1:31" x14ac:dyDescent="0.25">
      <c r="A885" s="91">
        <f>'Тулуз-Пьерон'!A893</f>
        <v>0</v>
      </c>
      <c r="B885" s="174">
        <f>'Тулуз-Пьерон'!B893</f>
        <v>0</v>
      </c>
      <c r="C885" s="79">
        <f>'Тулуз-Пьерон'!C893</f>
        <v>0</v>
      </c>
      <c r="D885" s="79">
        <f>'Тулуз-Пьерон'!D893</f>
        <v>0</v>
      </c>
      <c r="E885" s="166" t="str">
        <f>'Тулуз-Пьерон'!E893</f>
        <v xml:space="preserve">0 лет 0 мес. </v>
      </c>
      <c r="F885" s="162"/>
      <c r="G885" s="82"/>
      <c r="H885" s="82"/>
      <c r="I885" s="82"/>
      <c r="J885" s="82"/>
      <c r="K885" s="82"/>
      <c r="L885" s="82"/>
      <c r="M885" s="82"/>
      <c r="N885" s="82"/>
      <c r="O885" s="82"/>
      <c r="P885" s="82"/>
      <c r="Q885" s="98"/>
      <c r="R885" s="169"/>
      <c r="S885" s="83"/>
      <c r="T885" s="83"/>
      <c r="U885" s="83"/>
      <c r="V885" s="83"/>
      <c r="W885" s="83"/>
      <c r="X885" s="83"/>
      <c r="Y885" s="83"/>
      <c r="Z885" s="83"/>
      <c r="AA885" s="83"/>
      <c r="AB885" s="83"/>
      <c r="AC885" s="94"/>
      <c r="AD885" s="102">
        <f t="shared" si="26"/>
        <v>0</v>
      </c>
      <c r="AE885" s="105">
        <f t="shared" si="27"/>
        <v>0</v>
      </c>
    </row>
    <row r="886" spans="1:31" x14ac:dyDescent="0.25">
      <c r="A886" s="91">
        <f>'Тулуз-Пьерон'!A894</f>
        <v>0</v>
      </c>
      <c r="B886" s="174">
        <f>'Тулуз-Пьерон'!B894</f>
        <v>0</v>
      </c>
      <c r="C886" s="79">
        <f>'Тулуз-Пьерон'!C894</f>
        <v>0</v>
      </c>
      <c r="D886" s="79">
        <f>'Тулуз-Пьерон'!D894</f>
        <v>0</v>
      </c>
      <c r="E886" s="166" t="str">
        <f>'Тулуз-Пьерон'!E894</f>
        <v xml:space="preserve">0 лет 0 мес. </v>
      </c>
      <c r="F886" s="162"/>
      <c r="G886" s="82"/>
      <c r="H886" s="82"/>
      <c r="I886" s="82"/>
      <c r="J886" s="82"/>
      <c r="K886" s="82"/>
      <c r="L886" s="82"/>
      <c r="M886" s="82"/>
      <c r="N886" s="82"/>
      <c r="O886" s="82"/>
      <c r="P886" s="82"/>
      <c r="Q886" s="98"/>
      <c r="R886" s="169"/>
      <c r="S886" s="83"/>
      <c r="T886" s="83"/>
      <c r="U886" s="83"/>
      <c r="V886" s="83"/>
      <c r="W886" s="83"/>
      <c r="X886" s="83"/>
      <c r="Y886" s="83"/>
      <c r="Z886" s="83"/>
      <c r="AA886" s="83"/>
      <c r="AB886" s="83"/>
      <c r="AC886" s="94"/>
      <c r="AD886" s="102">
        <f t="shared" si="26"/>
        <v>0</v>
      </c>
      <c r="AE886" s="105">
        <f t="shared" si="27"/>
        <v>0</v>
      </c>
    </row>
    <row r="887" spans="1:31" x14ac:dyDescent="0.25">
      <c r="A887" s="91">
        <f>'Тулуз-Пьерон'!A895</f>
        <v>0</v>
      </c>
      <c r="B887" s="174">
        <f>'Тулуз-Пьерон'!B895</f>
        <v>0</v>
      </c>
      <c r="C887" s="79">
        <f>'Тулуз-Пьерон'!C895</f>
        <v>0</v>
      </c>
      <c r="D887" s="79">
        <f>'Тулуз-Пьерон'!D895</f>
        <v>0</v>
      </c>
      <c r="E887" s="166" t="str">
        <f>'Тулуз-Пьерон'!E895</f>
        <v xml:space="preserve">0 лет 0 мес. </v>
      </c>
      <c r="F887" s="162"/>
      <c r="G887" s="82"/>
      <c r="H887" s="82"/>
      <c r="I887" s="82"/>
      <c r="J887" s="82"/>
      <c r="K887" s="82"/>
      <c r="L887" s="82"/>
      <c r="M887" s="82"/>
      <c r="N887" s="82"/>
      <c r="O887" s="82"/>
      <c r="P887" s="82"/>
      <c r="Q887" s="98"/>
      <c r="R887" s="169"/>
      <c r="S887" s="83"/>
      <c r="T887" s="83"/>
      <c r="U887" s="83"/>
      <c r="V887" s="83"/>
      <c r="W887" s="83"/>
      <c r="X887" s="83"/>
      <c r="Y887" s="83"/>
      <c r="Z887" s="83"/>
      <c r="AA887" s="83"/>
      <c r="AB887" s="83"/>
      <c r="AC887" s="94"/>
      <c r="AD887" s="102">
        <f t="shared" si="26"/>
        <v>0</v>
      </c>
      <c r="AE887" s="105">
        <f t="shared" si="27"/>
        <v>0</v>
      </c>
    </row>
    <row r="888" spans="1:31" x14ac:dyDescent="0.25">
      <c r="A888" s="91">
        <f>'Тулуз-Пьерон'!A896</f>
        <v>0</v>
      </c>
      <c r="B888" s="174">
        <f>'Тулуз-Пьерон'!B896</f>
        <v>0</v>
      </c>
      <c r="C888" s="79">
        <f>'Тулуз-Пьерон'!C896</f>
        <v>0</v>
      </c>
      <c r="D888" s="79">
        <f>'Тулуз-Пьерон'!D896</f>
        <v>0</v>
      </c>
      <c r="E888" s="166" t="str">
        <f>'Тулуз-Пьерон'!E896</f>
        <v xml:space="preserve">0 лет 0 мес. </v>
      </c>
      <c r="F888" s="162"/>
      <c r="G888" s="82"/>
      <c r="H888" s="82"/>
      <c r="I888" s="82"/>
      <c r="J888" s="82"/>
      <c r="K888" s="82"/>
      <c r="L888" s="82"/>
      <c r="M888" s="82"/>
      <c r="N888" s="82"/>
      <c r="O888" s="82"/>
      <c r="P888" s="82"/>
      <c r="Q888" s="98"/>
      <c r="R888" s="169"/>
      <c r="S888" s="83"/>
      <c r="T888" s="83"/>
      <c r="U888" s="83"/>
      <c r="V888" s="83"/>
      <c r="W888" s="83"/>
      <c r="X888" s="83"/>
      <c r="Y888" s="83"/>
      <c r="Z888" s="83"/>
      <c r="AA888" s="83"/>
      <c r="AB888" s="83"/>
      <c r="AC888" s="94"/>
      <c r="AD888" s="102">
        <f t="shared" si="26"/>
        <v>0</v>
      </c>
      <c r="AE888" s="105">
        <f t="shared" si="27"/>
        <v>0</v>
      </c>
    </row>
    <row r="889" spans="1:31" x14ac:dyDescent="0.25">
      <c r="A889" s="91">
        <f>'Тулуз-Пьерон'!A897</f>
        <v>0</v>
      </c>
      <c r="B889" s="174">
        <f>'Тулуз-Пьерон'!B897</f>
        <v>0</v>
      </c>
      <c r="C889" s="79">
        <f>'Тулуз-Пьерон'!C897</f>
        <v>0</v>
      </c>
      <c r="D889" s="79">
        <f>'Тулуз-Пьерон'!D897</f>
        <v>0</v>
      </c>
      <c r="E889" s="166" t="str">
        <f>'Тулуз-Пьерон'!E897</f>
        <v xml:space="preserve">0 лет 0 мес. </v>
      </c>
      <c r="F889" s="162"/>
      <c r="G889" s="82"/>
      <c r="H889" s="82"/>
      <c r="I889" s="82"/>
      <c r="J889" s="82"/>
      <c r="K889" s="82"/>
      <c r="L889" s="82"/>
      <c r="M889" s="82"/>
      <c r="N889" s="82"/>
      <c r="O889" s="82"/>
      <c r="P889" s="82"/>
      <c r="Q889" s="98"/>
      <c r="R889" s="169"/>
      <c r="S889" s="83"/>
      <c r="T889" s="83"/>
      <c r="U889" s="83"/>
      <c r="V889" s="83"/>
      <c r="W889" s="83"/>
      <c r="X889" s="83"/>
      <c r="Y889" s="83"/>
      <c r="Z889" s="83"/>
      <c r="AA889" s="83"/>
      <c r="AB889" s="83"/>
      <c r="AC889" s="94"/>
      <c r="AD889" s="102">
        <f t="shared" si="26"/>
        <v>0</v>
      </c>
      <c r="AE889" s="105">
        <f t="shared" si="27"/>
        <v>0</v>
      </c>
    </row>
    <row r="890" spans="1:31" x14ac:dyDescent="0.25">
      <c r="A890" s="91">
        <f>'Тулуз-Пьерон'!A898</f>
        <v>0</v>
      </c>
      <c r="B890" s="174">
        <f>'Тулуз-Пьерон'!B898</f>
        <v>0</v>
      </c>
      <c r="C890" s="79">
        <f>'Тулуз-Пьерон'!C898</f>
        <v>0</v>
      </c>
      <c r="D890" s="79">
        <f>'Тулуз-Пьерон'!D898</f>
        <v>0</v>
      </c>
      <c r="E890" s="166" t="str">
        <f>'Тулуз-Пьерон'!E898</f>
        <v xml:space="preserve">0 лет 0 мес. </v>
      </c>
      <c r="F890" s="162"/>
      <c r="G890" s="82"/>
      <c r="H890" s="82"/>
      <c r="I890" s="82"/>
      <c r="J890" s="82"/>
      <c r="K890" s="82"/>
      <c r="L890" s="82"/>
      <c r="M890" s="82"/>
      <c r="N890" s="82"/>
      <c r="O890" s="82"/>
      <c r="P890" s="82"/>
      <c r="Q890" s="98"/>
      <c r="R890" s="169"/>
      <c r="S890" s="83"/>
      <c r="T890" s="83"/>
      <c r="U890" s="83"/>
      <c r="V890" s="83"/>
      <c r="W890" s="83"/>
      <c r="X890" s="83"/>
      <c r="Y890" s="83"/>
      <c r="Z890" s="83"/>
      <c r="AA890" s="83"/>
      <c r="AB890" s="83"/>
      <c r="AC890" s="94"/>
      <c r="AD890" s="102">
        <f t="shared" si="26"/>
        <v>0</v>
      </c>
      <c r="AE890" s="105">
        <f t="shared" si="27"/>
        <v>0</v>
      </c>
    </row>
    <row r="891" spans="1:31" x14ac:dyDescent="0.25">
      <c r="A891" s="91">
        <f>'Тулуз-Пьерон'!A899</f>
        <v>0</v>
      </c>
      <c r="B891" s="174">
        <f>'Тулуз-Пьерон'!B899</f>
        <v>0</v>
      </c>
      <c r="C891" s="79">
        <f>'Тулуз-Пьерон'!C899</f>
        <v>0</v>
      </c>
      <c r="D891" s="79">
        <f>'Тулуз-Пьерон'!D899</f>
        <v>0</v>
      </c>
      <c r="E891" s="166" t="str">
        <f>'Тулуз-Пьерон'!E899</f>
        <v xml:space="preserve">0 лет 0 мес. </v>
      </c>
      <c r="F891" s="162"/>
      <c r="G891" s="82"/>
      <c r="H891" s="82"/>
      <c r="I891" s="82"/>
      <c r="J891" s="82"/>
      <c r="K891" s="82"/>
      <c r="L891" s="82"/>
      <c r="M891" s="82"/>
      <c r="N891" s="82"/>
      <c r="O891" s="82"/>
      <c r="P891" s="82"/>
      <c r="Q891" s="98"/>
      <c r="R891" s="169"/>
      <c r="S891" s="83"/>
      <c r="T891" s="83"/>
      <c r="U891" s="83"/>
      <c r="V891" s="83"/>
      <c r="W891" s="83"/>
      <c r="X891" s="83"/>
      <c r="Y891" s="83"/>
      <c r="Z891" s="83"/>
      <c r="AA891" s="83"/>
      <c r="AB891" s="83"/>
      <c r="AC891" s="94"/>
      <c r="AD891" s="102">
        <f t="shared" si="26"/>
        <v>0</v>
      </c>
      <c r="AE891" s="105">
        <f t="shared" si="27"/>
        <v>0</v>
      </c>
    </row>
    <row r="892" spans="1:31" x14ac:dyDescent="0.25">
      <c r="A892" s="91">
        <f>'Тулуз-Пьерон'!A900</f>
        <v>0</v>
      </c>
      <c r="B892" s="174">
        <f>'Тулуз-Пьерон'!B900</f>
        <v>0</v>
      </c>
      <c r="C892" s="79">
        <f>'Тулуз-Пьерон'!C900</f>
        <v>0</v>
      </c>
      <c r="D892" s="79">
        <f>'Тулуз-Пьерон'!D900</f>
        <v>0</v>
      </c>
      <c r="E892" s="166" t="str">
        <f>'Тулуз-Пьерон'!E900</f>
        <v xml:space="preserve">0 лет 0 мес. </v>
      </c>
      <c r="F892" s="162"/>
      <c r="G892" s="82"/>
      <c r="H892" s="82"/>
      <c r="I892" s="82"/>
      <c r="J892" s="82"/>
      <c r="K892" s="82"/>
      <c r="L892" s="82"/>
      <c r="M892" s="82"/>
      <c r="N892" s="82"/>
      <c r="O892" s="82"/>
      <c r="P892" s="82"/>
      <c r="Q892" s="98"/>
      <c r="R892" s="169"/>
      <c r="S892" s="83"/>
      <c r="T892" s="83"/>
      <c r="U892" s="83"/>
      <c r="V892" s="83"/>
      <c r="W892" s="83"/>
      <c r="X892" s="83"/>
      <c r="Y892" s="83"/>
      <c r="Z892" s="83"/>
      <c r="AA892" s="83"/>
      <c r="AB892" s="83"/>
      <c r="AC892" s="94"/>
      <c r="AD892" s="102">
        <f t="shared" si="26"/>
        <v>0</v>
      </c>
      <c r="AE892" s="105">
        <f t="shared" si="27"/>
        <v>0</v>
      </c>
    </row>
    <row r="893" spans="1:31" x14ac:dyDescent="0.25">
      <c r="A893" s="91">
        <f>'Тулуз-Пьерон'!A901</f>
        <v>0</v>
      </c>
      <c r="B893" s="174">
        <f>'Тулуз-Пьерон'!B901</f>
        <v>0</v>
      </c>
      <c r="C893" s="79">
        <f>'Тулуз-Пьерон'!C901</f>
        <v>0</v>
      </c>
      <c r="D893" s="79">
        <f>'Тулуз-Пьерон'!D901</f>
        <v>0</v>
      </c>
      <c r="E893" s="166" t="str">
        <f>'Тулуз-Пьерон'!E901</f>
        <v xml:space="preserve">0 лет 0 мес. </v>
      </c>
      <c r="F893" s="162"/>
      <c r="G893" s="82"/>
      <c r="H893" s="82"/>
      <c r="I893" s="82"/>
      <c r="J893" s="82"/>
      <c r="K893" s="82"/>
      <c r="L893" s="82"/>
      <c r="M893" s="82"/>
      <c r="N893" s="82"/>
      <c r="O893" s="82"/>
      <c r="P893" s="82"/>
      <c r="Q893" s="98"/>
      <c r="R893" s="169"/>
      <c r="S893" s="83"/>
      <c r="T893" s="83"/>
      <c r="U893" s="83"/>
      <c r="V893" s="83"/>
      <c r="W893" s="83"/>
      <c r="X893" s="83"/>
      <c r="Y893" s="83"/>
      <c r="Z893" s="83"/>
      <c r="AA893" s="83"/>
      <c r="AB893" s="83"/>
      <c r="AC893" s="94"/>
      <c r="AD893" s="102">
        <f t="shared" si="26"/>
        <v>0</v>
      </c>
      <c r="AE893" s="105">
        <f t="shared" si="27"/>
        <v>0</v>
      </c>
    </row>
    <row r="894" spans="1:31" x14ac:dyDescent="0.25">
      <c r="A894" s="91">
        <f>'Тулуз-Пьерон'!A902</f>
        <v>0</v>
      </c>
      <c r="B894" s="174">
        <f>'Тулуз-Пьерон'!B902</f>
        <v>0</v>
      </c>
      <c r="C894" s="79">
        <f>'Тулуз-Пьерон'!C902</f>
        <v>0</v>
      </c>
      <c r="D894" s="79">
        <f>'Тулуз-Пьерон'!D902</f>
        <v>0</v>
      </c>
      <c r="E894" s="166" t="str">
        <f>'Тулуз-Пьерон'!E902</f>
        <v xml:space="preserve">0 лет 0 мес. </v>
      </c>
      <c r="F894" s="162"/>
      <c r="G894" s="82"/>
      <c r="H894" s="82"/>
      <c r="I894" s="82"/>
      <c r="J894" s="82"/>
      <c r="K894" s="82"/>
      <c r="L894" s="82"/>
      <c r="M894" s="82"/>
      <c r="N894" s="82"/>
      <c r="O894" s="82"/>
      <c r="P894" s="82"/>
      <c r="Q894" s="98"/>
      <c r="R894" s="169"/>
      <c r="S894" s="83"/>
      <c r="T894" s="83"/>
      <c r="U894" s="83"/>
      <c r="V894" s="83"/>
      <c r="W894" s="83"/>
      <c r="X894" s="83"/>
      <c r="Y894" s="83"/>
      <c r="Z894" s="83"/>
      <c r="AA894" s="83"/>
      <c r="AB894" s="83"/>
      <c r="AC894" s="94"/>
      <c r="AD894" s="102">
        <f t="shared" si="26"/>
        <v>0</v>
      </c>
      <c r="AE894" s="105">
        <f t="shared" si="27"/>
        <v>0</v>
      </c>
    </row>
    <row r="895" spans="1:31" x14ac:dyDescent="0.25">
      <c r="A895" s="91">
        <f>'Тулуз-Пьерон'!A903</f>
        <v>0</v>
      </c>
      <c r="B895" s="174">
        <f>'Тулуз-Пьерон'!B903</f>
        <v>0</v>
      </c>
      <c r="C895" s="79">
        <f>'Тулуз-Пьерон'!C903</f>
        <v>0</v>
      </c>
      <c r="D895" s="79">
        <f>'Тулуз-Пьерон'!D903</f>
        <v>0</v>
      </c>
      <c r="E895" s="166" t="str">
        <f>'Тулуз-Пьерон'!E903</f>
        <v xml:space="preserve">0 лет 0 мес. </v>
      </c>
      <c r="F895" s="162"/>
      <c r="G895" s="82"/>
      <c r="H895" s="82"/>
      <c r="I895" s="82"/>
      <c r="J895" s="82"/>
      <c r="K895" s="82"/>
      <c r="L895" s="82"/>
      <c r="M895" s="82"/>
      <c r="N895" s="82"/>
      <c r="O895" s="82"/>
      <c r="P895" s="82"/>
      <c r="Q895" s="98"/>
      <c r="R895" s="169"/>
      <c r="S895" s="83"/>
      <c r="T895" s="83"/>
      <c r="U895" s="83"/>
      <c r="V895" s="83"/>
      <c r="W895" s="83"/>
      <c r="X895" s="83"/>
      <c r="Y895" s="83"/>
      <c r="Z895" s="83"/>
      <c r="AA895" s="83"/>
      <c r="AB895" s="83"/>
      <c r="AC895" s="94"/>
      <c r="AD895" s="102">
        <f t="shared" si="26"/>
        <v>0</v>
      </c>
      <c r="AE895" s="105">
        <f t="shared" si="27"/>
        <v>0</v>
      </c>
    </row>
    <row r="896" spans="1:31" x14ac:dyDescent="0.25">
      <c r="A896" s="91">
        <f>'Тулуз-Пьерон'!A904</f>
        <v>0</v>
      </c>
      <c r="B896" s="174">
        <f>'Тулуз-Пьерон'!B904</f>
        <v>0</v>
      </c>
      <c r="C896" s="79">
        <f>'Тулуз-Пьерон'!C904</f>
        <v>0</v>
      </c>
      <c r="D896" s="79">
        <f>'Тулуз-Пьерон'!D904</f>
        <v>0</v>
      </c>
      <c r="E896" s="166" t="str">
        <f>'Тулуз-Пьерон'!E904</f>
        <v xml:space="preserve">0 лет 0 мес. </v>
      </c>
      <c r="F896" s="162"/>
      <c r="G896" s="82"/>
      <c r="H896" s="82"/>
      <c r="I896" s="82"/>
      <c r="J896" s="82"/>
      <c r="K896" s="82"/>
      <c r="L896" s="82"/>
      <c r="M896" s="82"/>
      <c r="N896" s="82"/>
      <c r="O896" s="82"/>
      <c r="P896" s="82"/>
      <c r="Q896" s="98"/>
      <c r="R896" s="169"/>
      <c r="S896" s="83"/>
      <c r="T896" s="83"/>
      <c r="U896" s="83"/>
      <c r="V896" s="83"/>
      <c r="W896" s="83"/>
      <c r="X896" s="83"/>
      <c r="Y896" s="83"/>
      <c r="Z896" s="83"/>
      <c r="AA896" s="83"/>
      <c r="AB896" s="83"/>
      <c r="AC896" s="94"/>
      <c r="AD896" s="102">
        <f t="shared" si="26"/>
        <v>0</v>
      </c>
      <c r="AE896" s="105">
        <f t="shared" si="27"/>
        <v>0</v>
      </c>
    </row>
    <row r="897" spans="1:31" x14ac:dyDescent="0.25">
      <c r="A897" s="91">
        <f>'Тулуз-Пьерон'!A905</f>
        <v>0</v>
      </c>
      <c r="B897" s="174">
        <f>'Тулуз-Пьерон'!B905</f>
        <v>0</v>
      </c>
      <c r="C897" s="79">
        <f>'Тулуз-Пьерон'!C905</f>
        <v>0</v>
      </c>
      <c r="D897" s="79">
        <f>'Тулуз-Пьерон'!D905</f>
        <v>0</v>
      </c>
      <c r="E897" s="166" t="str">
        <f>'Тулуз-Пьерон'!E905</f>
        <v xml:space="preserve">0 лет 0 мес. </v>
      </c>
      <c r="F897" s="162"/>
      <c r="G897" s="82"/>
      <c r="H897" s="82"/>
      <c r="I897" s="82"/>
      <c r="J897" s="82"/>
      <c r="K897" s="82"/>
      <c r="L897" s="82"/>
      <c r="M897" s="82"/>
      <c r="N897" s="82"/>
      <c r="O897" s="82"/>
      <c r="P897" s="82"/>
      <c r="Q897" s="98"/>
      <c r="R897" s="169"/>
      <c r="S897" s="83"/>
      <c r="T897" s="83"/>
      <c r="U897" s="83"/>
      <c r="V897" s="83"/>
      <c r="W897" s="83"/>
      <c r="X897" s="83"/>
      <c r="Y897" s="83"/>
      <c r="Z897" s="83"/>
      <c r="AA897" s="83"/>
      <c r="AB897" s="83"/>
      <c r="AC897" s="94"/>
      <c r="AD897" s="102">
        <f t="shared" si="26"/>
        <v>0</v>
      </c>
      <c r="AE897" s="105">
        <f t="shared" si="27"/>
        <v>0</v>
      </c>
    </row>
    <row r="898" spans="1:31" x14ac:dyDescent="0.25">
      <c r="A898" s="91">
        <f>'Тулуз-Пьерон'!A906</f>
        <v>0</v>
      </c>
      <c r="B898" s="174">
        <f>'Тулуз-Пьерон'!B906</f>
        <v>0</v>
      </c>
      <c r="C898" s="79">
        <f>'Тулуз-Пьерон'!C906</f>
        <v>0</v>
      </c>
      <c r="D898" s="79">
        <f>'Тулуз-Пьерон'!D906</f>
        <v>0</v>
      </c>
      <c r="E898" s="166" t="str">
        <f>'Тулуз-Пьерон'!E906</f>
        <v xml:space="preserve">0 лет 0 мес. </v>
      </c>
      <c r="F898" s="162"/>
      <c r="G898" s="82"/>
      <c r="H898" s="82"/>
      <c r="I898" s="82"/>
      <c r="J898" s="82"/>
      <c r="K898" s="82"/>
      <c r="L898" s="82"/>
      <c r="M898" s="82"/>
      <c r="N898" s="82"/>
      <c r="O898" s="82"/>
      <c r="P898" s="82"/>
      <c r="Q898" s="98"/>
      <c r="R898" s="169"/>
      <c r="S898" s="83"/>
      <c r="T898" s="83"/>
      <c r="U898" s="83"/>
      <c r="V898" s="83"/>
      <c r="W898" s="83"/>
      <c r="X898" s="83"/>
      <c r="Y898" s="83"/>
      <c r="Z898" s="83"/>
      <c r="AA898" s="83"/>
      <c r="AB898" s="83"/>
      <c r="AC898" s="94"/>
      <c r="AD898" s="102">
        <f t="shared" si="26"/>
        <v>0</v>
      </c>
      <c r="AE898" s="105">
        <f t="shared" si="27"/>
        <v>0</v>
      </c>
    </row>
    <row r="899" spans="1:31" x14ac:dyDescent="0.25">
      <c r="A899" s="91">
        <f>'Тулуз-Пьерон'!A907</f>
        <v>0</v>
      </c>
      <c r="B899" s="174">
        <f>'Тулуз-Пьерон'!B907</f>
        <v>0</v>
      </c>
      <c r="C899" s="79">
        <f>'Тулуз-Пьерон'!C907</f>
        <v>0</v>
      </c>
      <c r="D899" s="79">
        <f>'Тулуз-Пьерон'!D907</f>
        <v>0</v>
      </c>
      <c r="E899" s="166" t="str">
        <f>'Тулуз-Пьерон'!E907</f>
        <v xml:space="preserve">0 лет 0 мес. </v>
      </c>
      <c r="F899" s="162"/>
      <c r="G899" s="82"/>
      <c r="H899" s="82"/>
      <c r="I899" s="82"/>
      <c r="J899" s="82"/>
      <c r="K899" s="82"/>
      <c r="L899" s="82"/>
      <c r="M899" s="82"/>
      <c r="N899" s="82"/>
      <c r="O899" s="82"/>
      <c r="P899" s="82"/>
      <c r="Q899" s="98"/>
      <c r="R899" s="169"/>
      <c r="S899" s="83"/>
      <c r="T899" s="83"/>
      <c r="U899" s="83"/>
      <c r="V899" s="83"/>
      <c r="W899" s="83"/>
      <c r="X899" s="83"/>
      <c r="Y899" s="83"/>
      <c r="Z899" s="83"/>
      <c r="AA899" s="83"/>
      <c r="AB899" s="83"/>
      <c r="AC899" s="94"/>
      <c r="AD899" s="102">
        <f t="shared" si="26"/>
        <v>0</v>
      </c>
      <c r="AE899" s="105">
        <f t="shared" si="27"/>
        <v>0</v>
      </c>
    </row>
    <row r="900" spans="1:31" x14ac:dyDescent="0.25">
      <c r="A900" s="91">
        <f>'Тулуз-Пьерон'!A908</f>
        <v>0</v>
      </c>
      <c r="B900" s="174">
        <f>'Тулуз-Пьерон'!B908</f>
        <v>0</v>
      </c>
      <c r="C900" s="79">
        <f>'Тулуз-Пьерон'!C908</f>
        <v>0</v>
      </c>
      <c r="D900" s="79">
        <f>'Тулуз-Пьерон'!D908</f>
        <v>0</v>
      </c>
      <c r="E900" s="166" t="str">
        <f>'Тулуз-Пьерон'!E908</f>
        <v xml:space="preserve">0 лет 0 мес. </v>
      </c>
      <c r="F900" s="16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98"/>
      <c r="R900" s="169"/>
      <c r="S900" s="83"/>
      <c r="T900" s="83"/>
      <c r="U900" s="83"/>
      <c r="V900" s="83"/>
      <c r="W900" s="83"/>
      <c r="X900" s="83"/>
      <c r="Y900" s="83"/>
      <c r="Z900" s="83"/>
      <c r="AA900" s="83"/>
      <c r="AB900" s="83"/>
      <c r="AC900" s="94"/>
      <c r="AD900" s="102">
        <f t="shared" si="26"/>
        <v>0</v>
      </c>
      <c r="AE900" s="105">
        <f t="shared" si="27"/>
        <v>0</v>
      </c>
    </row>
    <row r="901" spans="1:31" x14ac:dyDescent="0.25">
      <c r="A901" s="91">
        <f>'Тулуз-Пьерон'!A909</f>
        <v>0</v>
      </c>
      <c r="B901" s="174">
        <f>'Тулуз-Пьерон'!B909</f>
        <v>0</v>
      </c>
      <c r="C901" s="79">
        <f>'Тулуз-Пьерон'!C909</f>
        <v>0</v>
      </c>
      <c r="D901" s="79">
        <f>'Тулуз-Пьерон'!D909</f>
        <v>0</v>
      </c>
      <c r="E901" s="166" t="str">
        <f>'Тулуз-Пьерон'!E909</f>
        <v xml:space="preserve">0 лет 0 мес. </v>
      </c>
      <c r="F901" s="162"/>
      <c r="G901" s="82"/>
      <c r="H901" s="82"/>
      <c r="I901" s="82"/>
      <c r="J901" s="82"/>
      <c r="K901" s="82"/>
      <c r="L901" s="82"/>
      <c r="M901" s="82"/>
      <c r="N901" s="82"/>
      <c r="O901" s="82"/>
      <c r="P901" s="82"/>
      <c r="Q901" s="98"/>
      <c r="R901" s="169"/>
      <c r="S901" s="83"/>
      <c r="T901" s="83"/>
      <c r="U901" s="83"/>
      <c r="V901" s="83"/>
      <c r="W901" s="83"/>
      <c r="X901" s="83"/>
      <c r="Y901" s="83"/>
      <c r="Z901" s="83"/>
      <c r="AA901" s="83"/>
      <c r="AB901" s="83"/>
      <c r="AC901" s="94"/>
      <c r="AD901" s="102">
        <f t="shared" si="26"/>
        <v>0</v>
      </c>
      <c r="AE901" s="105">
        <f t="shared" si="27"/>
        <v>0</v>
      </c>
    </row>
    <row r="902" spans="1:31" x14ac:dyDescent="0.25">
      <c r="A902" s="91">
        <f>'Тулуз-Пьерон'!A910</f>
        <v>0</v>
      </c>
      <c r="B902" s="174">
        <f>'Тулуз-Пьерон'!B910</f>
        <v>0</v>
      </c>
      <c r="C902" s="79">
        <f>'Тулуз-Пьерон'!C910</f>
        <v>0</v>
      </c>
      <c r="D902" s="79">
        <f>'Тулуз-Пьерон'!D910</f>
        <v>0</v>
      </c>
      <c r="E902" s="166" t="str">
        <f>'Тулуз-Пьерон'!E910</f>
        <v xml:space="preserve">0 лет 0 мес. </v>
      </c>
      <c r="F902" s="162"/>
      <c r="G902" s="82"/>
      <c r="H902" s="82"/>
      <c r="I902" s="82"/>
      <c r="J902" s="82"/>
      <c r="K902" s="82"/>
      <c r="L902" s="82"/>
      <c r="M902" s="82"/>
      <c r="N902" s="82"/>
      <c r="O902" s="82"/>
      <c r="P902" s="82"/>
      <c r="Q902" s="98"/>
      <c r="R902" s="169"/>
      <c r="S902" s="83"/>
      <c r="T902" s="83"/>
      <c r="U902" s="83"/>
      <c r="V902" s="83"/>
      <c r="W902" s="83"/>
      <c r="X902" s="83"/>
      <c r="Y902" s="83"/>
      <c r="Z902" s="83"/>
      <c r="AA902" s="83"/>
      <c r="AB902" s="83"/>
      <c r="AC902" s="94"/>
      <c r="AD902" s="102">
        <f t="shared" si="26"/>
        <v>0</v>
      </c>
      <c r="AE902" s="105">
        <f t="shared" si="27"/>
        <v>0</v>
      </c>
    </row>
    <row r="903" spans="1:31" x14ac:dyDescent="0.25">
      <c r="A903" s="91">
        <f>'Тулуз-Пьерон'!A911</f>
        <v>0</v>
      </c>
      <c r="B903" s="174">
        <f>'Тулуз-Пьерон'!B911</f>
        <v>0</v>
      </c>
      <c r="C903" s="79">
        <f>'Тулуз-Пьерон'!C911</f>
        <v>0</v>
      </c>
      <c r="D903" s="79">
        <f>'Тулуз-Пьерон'!D911</f>
        <v>0</v>
      </c>
      <c r="E903" s="166" t="str">
        <f>'Тулуз-Пьерон'!E911</f>
        <v xml:space="preserve">0 лет 0 мес. </v>
      </c>
      <c r="F903" s="162"/>
      <c r="G903" s="82"/>
      <c r="H903" s="82"/>
      <c r="I903" s="82"/>
      <c r="J903" s="82"/>
      <c r="K903" s="82"/>
      <c r="L903" s="82"/>
      <c r="M903" s="82"/>
      <c r="N903" s="82"/>
      <c r="O903" s="82"/>
      <c r="P903" s="82"/>
      <c r="Q903" s="98"/>
      <c r="R903" s="169"/>
      <c r="S903" s="83"/>
      <c r="T903" s="83"/>
      <c r="U903" s="83"/>
      <c r="V903" s="83"/>
      <c r="W903" s="83"/>
      <c r="X903" s="83"/>
      <c r="Y903" s="83"/>
      <c r="Z903" s="83"/>
      <c r="AA903" s="83"/>
      <c r="AB903" s="83"/>
      <c r="AC903" s="94"/>
      <c r="AD903" s="102">
        <f t="shared" si="26"/>
        <v>0</v>
      </c>
      <c r="AE903" s="105">
        <f t="shared" si="27"/>
        <v>0</v>
      </c>
    </row>
    <row r="904" spans="1:31" x14ac:dyDescent="0.25">
      <c r="A904" s="91">
        <f>'Тулуз-Пьерон'!A912</f>
        <v>0</v>
      </c>
      <c r="B904" s="174">
        <f>'Тулуз-Пьерон'!B912</f>
        <v>0</v>
      </c>
      <c r="C904" s="79">
        <f>'Тулуз-Пьерон'!C912</f>
        <v>0</v>
      </c>
      <c r="D904" s="79">
        <f>'Тулуз-Пьерон'!D912</f>
        <v>0</v>
      </c>
      <c r="E904" s="166" t="str">
        <f>'Тулуз-Пьерон'!E912</f>
        <v xml:space="preserve">0 лет 0 мес. </v>
      </c>
      <c r="F904" s="162"/>
      <c r="G904" s="82"/>
      <c r="H904" s="82"/>
      <c r="I904" s="82"/>
      <c r="J904" s="82"/>
      <c r="K904" s="82"/>
      <c r="L904" s="82"/>
      <c r="M904" s="82"/>
      <c r="N904" s="82"/>
      <c r="O904" s="82"/>
      <c r="P904" s="82"/>
      <c r="Q904" s="98"/>
      <c r="R904" s="169"/>
      <c r="S904" s="83"/>
      <c r="T904" s="83"/>
      <c r="U904" s="83"/>
      <c r="V904" s="83"/>
      <c r="W904" s="83"/>
      <c r="X904" s="83"/>
      <c r="Y904" s="83"/>
      <c r="Z904" s="83"/>
      <c r="AA904" s="83"/>
      <c r="AB904" s="83"/>
      <c r="AC904" s="94"/>
      <c r="AD904" s="102">
        <f t="shared" ref="AD904:AD967" si="28">12-SUMPRODUCT(--(F904:Q904&lt;&gt;$F$1:$Q$1))</f>
        <v>0</v>
      </c>
      <c r="AE904" s="105">
        <f t="shared" ref="AE904:AE967" si="29">12-SUMPRODUCT(--(R904:AC904&lt;&gt;$R$1:$AC$1))</f>
        <v>0</v>
      </c>
    </row>
    <row r="905" spans="1:31" x14ac:dyDescent="0.25">
      <c r="A905" s="91">
        <f>'Тулуз-Пьерон'!A913</f>
        <v>0</v>
      </c>
      <c r="B905" s="174">
        <f>'Тулуз-Пьерон'!B913</f>
        <v>0</v>
      </c>
      <c r="C905" s="79">
        <f>'Тулуз-Пьерон'!C913</f>
        <v>0</v>
      </c>
      <c r="D905" s="79">
        <f>'Тулуз-Пьерон'!D913</f>
        <v>0</v>
      </c>
      <c r="E905" s="166" t="str">
        <f>'Тулуз-Пьерон'!E913</f>
        <v xml:space="preserve">0 лет 0 мес. </v>
      </c>
      <c r="F905" s="16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Q905" s="98"/>
      <c r="R905" s="169"/>
      <c r="S905" s="83"/>
      <c r="T905" s="83"/>
      <c r="U905" s="83"/>
      <c r="V905" s="83"/>
      <c r="W905" s="83"/>
      <c r="X905" s="83"/>
      <c r="Y905" s="83"/>
      <c r="Z905" s="83"/>
      <c r="AA905" s="83"/>
      <c r="AB905" s="83"/>
      <c r="AC905" s="94"/>
      <c r="AD905" s="102">
        <f t="shared" si="28"/>
        <v>0</v>
      </c>
      <c r="AE905" s="105">
        <f t="shared" si="29"/>
        <v>0</v>
      </c>
    </row>
    <row r="906" spans="1:31" x14ac:dyDescent="0.25">
      <c r="A906" s="91">
        <f>'Тулуз-Пьерон'!A914</f>
        <v>0</v>
      </c>
      <c r="B906" s="174">
        <f>'Тулуз-Пьерон'!B914</f>
        <v>0</v>
      </c>
      <c r="C906" s="79">
        <f>'Тулуз-Пьерон'!C914</f>
        <v>0</v>
      </c>
      <c r="D906" s="79">
        <f>'Тулуз-Пьерон'!D914</f>
        <v>0</v>
      </c>
      <c r="E906" s="166" t="str">
        <f>'Тулуз-Пьерон'!E914</f>
        <v xml:space="preserve">0 лет 0 мес. </v>
      </c>
      <c r="F906" s="162"/>
      <c r="G906" s="82"/>
      <c r="H906" s="82"/>
      <c r="I906" s="82"/>
      <c r="J906" s="82"/>
      <c r="K906" s="82"/>
      <c r="L906" s="82"/>
      <c r="M906" s="82"/>
      <c r="N906" s="82"/>
      <c r="O906" s="82"/>
      <c r="P906" s="82"/>
      <c r="Q906" s="98"/>
      <c r="R906" s="169"/>
      <c r="S906" s="83"/>
      <c r="T906" s="83"/>
      <c r="U906" s="83"/>
      <c r="V906" s="83"/>
      <c r="W906" s="83"/>
      <c r="X906" s="83"/>
      <c r="Y906" s="83"/>
      <c r="Z906" s="83"/>
      <c r="AA906" s="83"/>
      <c r="AB906" s="83"/>
      <c r="AC906" s="94"/>
      <c r="AD906" s="102">
        <f t="shared" si="28"/>
        <v>0</v>
      </c>
      <c r="AE906" s="105">
        <f t="shared" si="29"/>
        <v>0</v>
      </c>
    </row>
    <row r="907" spans="1:31" x14ac:dyDescent="0.25">
      <c r="A907" s="91">
        <f>'Тулуз-Пьерон'!A915</f>
        <v>0</v>
      </c>
      <c r="B907" s="174">
        <f>'Тулуз-Пьерон'!B915</f>
        <v>0</v>
      </c>
      <c r="C907" s="79">
        <f>'Тулуз-Пьерон'!C915</f>
        <v>0</v>
      </c>
      <c r="D907" s="79">
        <f>'Тулуз-Пьерон'!D915</f>
        <v>0</v>
      </c>
      <c r="E907" s="166" t="str">
        <f>'Тулуз-Пьерон'!E915</f>
        <v xml:space="preserve">0 лет 0 мес. </v>
      </c>
      <c r="F907" s="162"/>
      <c r="G907" s="82"/>
      <c r="H907" s="82"/>
      <c r="I907" s="82"/>
      <c r="J907" s="82"/>
      <c r="K907" s="82"/>
      <c r="L907" s="82"/>
      <c r="M907" s="82"/>
      <c r="N907" s="82"/>
      <c r="O907" s="82"/>
      <c r="P907" s="82"/>
      <c r="Q907" s="98"/>
      <c r="R907" s="169"/>
      <c r="S907" s="83"/>
      <c r="T907" s="83"/>
      <c r="U907" s="83"/>
      <c r="V907" s="83"/>
      <c r="W907" s="83"/>
      <c r="X907" s="83"/>
      <c r="Y907" s="83"/>
      <c r="Z907" s="83"/>
      <c r="AA907" s="83"/>
      <c r="AB907" s="83"/>
      <c r="AC907" s="94"/>
      <c r="AD907" s="102">
        <f t="shared" si="28"/>
        <v>0</v>
      </c>
      <c r="AE907" s="105">
        <f t="shared" si="29"/>
        <v>0</v>
      </c>
    </row>
    <row r="908" spans="1:31" x14ac:dyDescent="0.25">
      <c r="A908" s="91">
        <f>'Тулуз-Пьерон'!A916</f>
        <v>0</v>
      </c>
      <c r="B908" s="174">
        <f>'Тулуз-Пьерон'!B916</f>
        <v>0</v>
      </c>
      <c r="C908" s="79">
        <f>'Тулуз-Пьерон'!C916</f>
        <v>0</v>
      </c>
      <c r="D908" s="79">
        <f>'Тулуз-Пьерон'!D916</f>
        <v>0</v>
      </c>
      <c r="E908" s="166" t="str">
        <f>'Тулуз-Пьерон'!E916</f>
        <v xml:space="preserve">0 лет 0 мес. </v>
      </c>
      <c r="F908" s="162"/>
      <c r="G908" s="82"/>
      <c r="H908" s="82"/>
      <c r="I908" s="82"/>
      <c r="J908" s="82"/>
      <c r="K908" s="82"/>
      <c r="L908" s="82"/>
      <c r="M908" s="82"/>
      <c r="N908" s="82"/>
      <c r="O908" s="82"/>
      <c r="P908" s="82"/>
      <c r="Q908" s="98"/>
      <c r="R908" s="169"/>
      <c r="S908" s="83"/>
      <c r="T908" s="83"/>
      <c r="U908" s="83"/>
      <c r="V908" s="83"/>
      <c r="W908" s="83"/>
      <c r="X908" s="83"/>
      <c r="Y908" s="83"/>
      <c r="Z908" s="83"/>
      <c r="AA908" s="83"/>
      <c r="AB908" s="83"/>
      <c r="AC908" s="94"/>
      <c r="AD908" s="102">
        <f t="shared" si="28"/>
        <v>0</v>
      </c>
      <c r="AE908" s="105">
        <f t="shared" si="29"/>
        <v>0</v>
      </c>
    </row>
    <row r="909" spans="1:31" x14ac:dyDescent="0.25">
      <c r="A909" s="91">
        <f>'Тулуз-Пьерон'!A917</f>
        <v>0</v>
      </c>
      <c r="B909" s="174">
        <f>'Тулуз-Пьерон'!B917</f>
        <v>0</v>
      </c>
      <c r="C909" s="79">
        <f>'Тулуз-Пьерон'!C917</f>
        <v>0</v>
      </c>
      <c r="D909" s="79">
        <f>'Тулуз-Пьерон'!D917</f>
        <v>0</v>
      </c>
      <c r="E909" s="166" t="str">
        <f>'Тулуз-Пьерон'!E917</f>
        <v xml:space="preserve">0 лет 0 мес. </v>
      </c>
      <c r="F909" s="162"/>
      <c r="G909" s="82"/>
      <c r="H909" s="82"/>
      <c r="I909" s="82"/>
      <c r="J909" s="82"/>
      <c r="K909" s="82"/>
      <c r="L909" s="82"/>
      <c r="M909" s="82"/>
      <c r="N909" s="82"/>
      <c r="O909" s="82"/>
      <c r="P909" s="82"/>
      <c r="Q909" s="98"/>
      <c r="R909" s="169"/>
      <c r="S909" s="83"/>
      <c r="T909" s="83"/>
      <c r="U909" s="83"/>
      <c r="V909" s="83"/>
      <c r="W909" s="83"/>
      <c r="X909" s="83"/>
      <c r="Y909" s="83"/>
      <c r="Z909" s="83"/>
      <c r="AA909" s="83"/>
      <c r="AB909" s="83"/>
      <c r="AC909" s="94"/>
      <c r="AD909" s="102">
        <f t="shared" si="28"/>
        <v>0</v>
      </c>
      <c r="AE909" s="105">
        <f t="shared" si="29"/>
        <v>0</v>
      </c>
    </row>
    <row r="910" spans="1:31" x14ac:dyDescent="0.25">
      <c r="A910" s="91">
        <f>'Тулуз-Пьерон'!A918</f>
        <v>0</v>
      </c>
      <c r="B910" s="174">
        <f>'Тулуз-Пьерон'!B918</f>
        <v>0</v>
      </c>
      <c r="C910" s="79">
        <f>'Тулуз-Пьерон'!C918</f>
        <v>0</v>
      </c>
      <c r="D910" s="79">
        <f>'Тулуз-Пьерон'!D918</f>
        <v>0</v>
      </c>
      <c r="E910" s="166" t="str">
        <f>'Тулуз-Пьерон'!E918</f>
        <v xml:space="preserve">0 лет 0 мес. </v>
      </c>
      <c r="F910" s="162"/>
      <c r="G910" s="82"/>
      <c r="H910" s="82"/>
      <c r="I910" s="82"/>
      <c r="J910" s="82"/>
      <c r="K910" s="82"/>
      <c r="L910" s="82"/>
      <c r="M910" s="82"/>
      <c r="N910" s="82"/>
      <c r="O910" s="82"/>
      <c r="P910" s="82"/>
      <c r="Q910" s="98"/>
      <c r="R910" s="169"/>
      <c r="S910" s="83"/>
      <c r="T910" s="83"/>
      <c r="U910" s="83"/>
      <c r="V910" s="83"/>
      <c r="W910" s="83"/>
      <c r="X910" s="83"/>
      <c r="Y910" s="83"/>
      <c r="Z910" s="83"/>
      <c r="AA910" s="83"/>
      <c r="AB910" s="83"/>
      <c r="AC910" s="94"/>
      <c r="AD910" s="102">
        <f t="shared" si="28"/>
        <v>0</v>
      </c>
      <c r="AE910" s="105">
        <f t="shared" si="29"/>
        <v>0</v>
      </c>
    </row>
    <row r="911" spans="1:31" x14ac:dyDescent="0.25">
      <c r="A911" s="91">
        <f>'Тулуз-Пьерон'!A919</f>
        <v>0</v>
      </c>
      <c r="B911" s="174">
        <f>'Тулуз-Пьерон'!B919</f>
        <v>0</v>
      </c>
      <c r="C911" s="79">
        <f>'Тулуз-Пьерон'!C919</f>
        <v>0</v>
      </c>
      <c r="D911" s="79">
        <f>'Тулуз-Пьерон'!D919</f>
        <v>0</v>
      </c>
      <c r="E911" s="166" t="str">
        <f>'Тулуз-Пьерон'!E919</f>
        <v xml:space="preserve">0 лет 0 мес. </v>
      </c>
      <c r="F911" s="162"/>
      <c r="G911" s="82"/>
      <c r="H911" s="82"/>
      <c r="I911" s="82"/>
      <c r="J911" s="82"/>
      <c r="K911" s="82"/>
      <c r="L911" s="82"/>
      <c r="M911" s="82"/>
      <c r="N911" s="82"/>
      <c r="O911" s="82"/>
      <c r="P911" s="82"/>
      <c r="Q911" s="98"/>
      <c r="R911" s="169"/>
      <c r="S911" s="83"/>
      <c r="T911" s="83"/>
      <c r="U911" s="83"/>
      <c r="V911" s="83"/>
      <c r="W911" s="83"/>
      <c r="X911" s="83"/>
      <c r="Y911" s="83"/>
      <c r="Z911" s="83"/>
      <c r="AA911" s="83"/>
      <c r="AB911" s="83"/>
      <c r="AC911" s="94"/>
      <c r="AD911" s="102">
        <f t="shared" si="28"/>
        <v>0</v>
      </c>
      <c r="AE911" s="105">
        <f t="shared" si="29"/>
        <v>0</v>
      </c>
    </row>
    <row r="912" spans="1:31" x14ac:dyDescent="0.25">
      <c r="A912" s="91">
        <f>'Тулуз-Пьерон'!A920</f>
        <v>0</v>
      </c>
      <c r="B912" s="174">
        <f>'Тулуз-Пьерон'!B920</f>
        <v>0</v>
      </c>
      <c r="C912" s="79">
        <f>'Тулуз-Пьерон'!C920</f>
        <v>0</v>
      </c>
      <c r="D912" s="79">
        <f>'Тулуз-Пьерон'!D920</f>
        <v>0</v>
      </c>
      <c r="E912" s="166" t="str">
        <f>'Тулуз-Пьерон'!E920</f>
        <v xml:space="preserve">0 лет 0 мес. </v>
      </c>
      <c r="F912" s="162"/>
      <c r="G912" s="82"/>
      <c r="H912" s="82"/>
      <c r="I912" s="82"/>
      <c r="J912" s="82"/>
      <c r="K912" s="82"/>
      <c r="L912" s="82"/>
      <c r="M912" s="82"/>
      <c r="N912" s="82"/>
      <c r="O912" s="82"/>
      <c r="P912" s="82"/>
      <c r="Q912" s="98"/>
      <c r="R912" s="169"/>
      <c r="S912" s="83"/>
      <c r="T912" s="83"/>
      <c r="U912" s="83"/>
      <c r="V912" s="83"/>
      <c r="W912" s="83"/>
      <c r="X912" s="83"/>
      <c r="Y912" s="83"/>
      <c r="Z912" s="83"/>
      <c r="AA912" s="83"/>
      <c r="AB912" s="83"/>
      <c r="AC912" s="94"/>
      <c r="AD912" s="102">
        <f t="shared" si="28"/>
        <v>0</v>
      </c>
      <c r="AE912" s="105">
        <f t="shared" si="29"/>
        <v>0</v>
      </c>
    </row>
    <row r="913" spans="1:31" x14ac:dyDescent="0.25">
      <c r="A913" s="91">
        <f>'Тулуз-Пьерон'!A921</f>
        <v>0</v>
      </c>
      <c r="B913" s="174">
        <f>'Тулуз-Пьерон'!B921</f>
        <v>0</v>
      </c>
      <c r="C913" s="79">
        <f>'Тулуз-Пьерон'!C921</f>
        <v>0</v>
      </c>
      <c r="D913" s="79">
        <f>'Тулуз-Пьерон'!D921</f>
        <v>0</v>
      </c>
      <c r="E913" s="166" t="str">
        <f>'Тулуз-Пьерон'!E921</f>
        <v xml:space="preserve">0 лет 0 мес. </v>
      </c>
      <c r="F913" s="162"/>
      <c r="G913" s="82"/>
      <c r="H913" s="82"/>
      <c r="I913" s="82"/>
      <c r="J913" s="82"/>
      <c r="K913" s="82"/>
      <c r="L913" s="82"/>
      <c r="M913" s="82"/>
      <c r="N913" s="82"/>
      <c r="O913" s="82"/>
      <c r="P913" s="82"/>
      <c r="Q913" s="98"/>
      <c r="R913" s="169"/>
      <c r="S913" s="83"/>
      <c r="T913" s="83"/>
      <c r="U913" s="83"/>
      <c r="V913" s="83"/>
      <c r="W913" s="83"/>
      <c r="X913" s="83"/>
      <c r="Y913" s="83"/>
      <c r="Z913" s="83"/>
      <c r="AA913" s="83"/>
      <c r="AB913" s="83"/>
      <c r="AC913" s="94"/>
      <c r="AD913" s="102">
        <f t="shared" si="28"/>
        <v>0</v>
      </c>
      <c r="AE913" s="105">
        <f t="shared" si="29"/>
        <v>0</v>
      </c>
    </row>
    <row r="914" spans="1:31" x14ac:dyDescent="0.25">
      <c r="A914" s="91">
        <f>'Тулуз-Пьерон'!A922</f>
        <v>0</v>
      </c>
      <c r="B914" s="174">
        <f>'Тулуз-Пьерон'!B922</f>
        <v>0</v>
      </c>
      <c r="C914" s="79">
        <f>'Тулуз-Пьерон'!C922</f>
        <v>0</v>
      </c>
      <c r="D914" s="79">
        <f>'Тулуз-Пьерон'!D922</f>
        <v>0</v>
      </c>
      <c r="E914" s="166" t="str">
        <f>'Тулуз-Пьерон'!E922</f>
        <v xml:space="preserve">0 лет 0 мес. </v>
      </c>
      <c r="F914" s="162"/>
      <c r="G914" s="82"/>
      <c r="H914" s="82"/>
      <c r="I914" s="82"/>
      <c r="J914" s="82"/>
      <c r="K914" s="82"/>
      <c r="L914" s="82"/>
      <c r="M914" s="82"/>
      <c r="N914" s="82"/>
      <c r="O914" s="82"/>
      <c r="P914" s="82"/>
      <c r="Q914" s="98"/>
      <c r="R914" s="169"/>
      <c r="S914" s="83"/>
      <c r="T914" s="83"/>
      <c r="U914" s="83"/>
      <c r="V914" s="83"/>
      <c r="W914" s="83"/>
      <c r="X914" s="83"/>
      <c r="Y914" s="83"/>
      <c r="Z914" s="83"/>
      <c r="AA914" s="83"/>
      <c r="AB914" s="83"/>
      <c r="AC914" s="94"/>
      <c r="AD914" s="102">
        <f t="shared" si="28"/>
        <v>0</v>
      </c>
      <c r="AE914" s="105">
        <f t="shared" si="29"/>
        <v>0</v>
      </c>
    </row>
    <row r="915" spans="1:31" x14ac:dyDescent="0.25">
      <c r="A915" s="91">
        <f>'Тулуз-Пьерон'!A923</f>
        <v>0</v>
      </c>
      <c r="B915" s="174">
        <f>'Тулуз-Пьерон'!B923</f>
        <v>0</v>
      </c>
      <c r="C915" s="79">
        <f>'Тулуз-Пьерон'!C923</f>
        <v>0</v>
      </c>
      <c r="D915" s="79">
        <f>'Тулуз-Пьерон'!D923</f>
        <v>0</v>
      </c>
      <c r="E915" s="166" t="str">
        <f>'Тулуз-Пьерон'!E923</f>
        <v xml:space="preserve">0 лет 0 мес. </v>
      </c>
      <c r="F915" s="162"/>
      <c r="G915" s="82"/>
      <c r="H915" s="82"/>
      <c r="I915" s="82"/>
      <c r="J915" s="82"/>
      <c r="K915" s="82"/>
      <c r="L915" s="82"/>
      <c r="M915" s="82"/>
      <c r="N915" s="82"/>
      <c r="O915" s="82"/>
      <c r="P915" s="82"/>
      <c r="Q915" s="98"/>
      <c r="R915" s="169"/>
      <c r="S915" s="83"/>
      <c r="T915" s="83"/>
      <c r="U915" s="83"/>
      <c r="V915" s="83"/>
      <c r="W915" s="83"/>
      <c r="X915" s="83"/>
      <c r="Y915" s="83"/>
      <c r="Z915" s="83"/>
      <c r="AA915" s="83"/>
      <c r="AB915" s="83"/>
      <c r="AC915" s="94"/>
      <c r="AD915" s="102">
        <f t="shared" si="28"/>
        <v>0</v>
      </c>
      <c r="AE915" s="105">
        <f t="shared" si="29"/>
        <v>0</v>
      </c>
    </row>
    <row r="916" spans="1:31" x14ac:dyDescent="0.25">
      <c r="A916" s="91">
        <f>'Тулуз-Пьерон'!A924</f>
        <v>0</v>
      </c>
      <c r="B916" s="174">
        <f>'Тулуз-Пьерон'!B924</f>
        <v>0</v>
      </c>
      <c r="C916" s="79">
        <f>'Тулуз-Пьерон'!C924</f>
        <v>0</v>
      </c>
      <c r="D916" s="79">
        <f>'Тулуз-Пьерон'!D924</f>
        <v>0</v>
      </c>
      <c r="E916" s="166" t="str">
        <f>'Тулуз-Пьерон'!E924</f>
        <v xml:space="preserve">0 лет 0 мес. </v>
      </c>
      <c r="F916" s="162"/>
      <c r="G916" s="82"/>
      <c r="H916" s="82"/>
      <c r="I916" s="82"/>
      <c r="J916" s="82"/>
      <c r="K916" s="82"/>
      <c r="L916" s="82"/>
      <c r="M916" s="82"/>
      <c r="N916" s="82"/>
      <c r="O916" s="82"/>
      <c r="P916" s="82"/>
      <c r="Q916" s="98"/>
      <c r="R916" s="169"/>
      <c r="S916" s="83"/>
      <c r="T916" s="83"/>
      <c r="U916" s="83"/>
      <c r="V916" s="83"/>
      <c r="W916" s="83"/>
      <c r="X916" s="83"/>
      <c r="Y916" s="83"/>
      <c r="Z916" s="83"/>
      <c r="AA916" s="83"/>
      <c r="AB916" s="83"/>
      <c r="AC916" s="94"/>
      <c r="AD916" s="102">
        <f t="shared" si="28"/>
        <v>0</v>
      </c>
      <c r="AE916" s="105">
        <f t="shared" si="29"/>
        <v>0</v>
      </c>
    </row>
    <row r="917" spans="1:31" x14ac:dyDescent="0.25">
      <c r="A917" s="91">
        <f>'Тулуз-Пьерон'!A925</f>
        <v>0</v>
      </c>
      <c r="B917" s="174">
        <f>'Тулуз-Пьерон'!B925</f>
        <v>0</v>
      </c>
      <c r="C917" s="79">
        <f>'Тулуз-Пьерон'!C925</f>
        <v>0</v>
      </c>
      <c r="D917" s="79">
        <f>'Тулуз-Пьерон'!D925</f>
        <v>0</v>
      </c>
      <c r="E917" s="166" t="str">
        <f>'Тулуз-Пьерон'!E925</f>
        <v xml:space="preserve">0 лет 0 мес. </v>
      </c>
      <c r="F917" s="162"/>
      <c r="G917" s="82"/>
      <c r="H917" s="82"/>
      <c r="I917" s="82"/>
      <c r="J917" s="82"/>
      <c r="K917" s="82"/>
      <c r="L917" s="82"/>
      <c r="M917" s="82"/>
      <c r="N917" s="82"/>
      <c r="O917" s="82"/>
      <c r="P917" s="82"/>
      <c r="Q917" s="98"/>
      <c r="R917" s="169"/>
      <c r="S917" s="83"/>
      <c r="T917" s="83"/>
      <c r="U917" s="83"/>
      <c r="V917" s="83"/>
      <c r="W917" s="83"/>
      <c r="X917" s="83"/>
      <c r="Y917" s="83"/>
      <c r="Z917" s="83"/>
      <c r="AA917" s="83"/>
      <c r="AB917" s="83"/>
      <c r="AC917" s="94"/>
      <c r="AD917" s="102">
        <f t="shared" si="28"/>
        <v>0</v>
      </c>
      <c r="AE917" s="105">
        <f t="shared" si="29"/>
        <v>0</v>
      </c>
    </row>
    <row r="918" spans="1:31" x14ac:dyDescent="0.25">
      <c r="A918" s="91">
        <f>'Тулуз-Пьерон'!A926</f>
        <v>0</v>
      </c>
      <c r="B918" s="174">
        <f>'Тулуз-Пьерон'!B926</f>
        <v>0</v>
      </c>
      <c r="C918" s="79">
        <f>'Тулуз-Пьерон'!C926</f>
        <v>0</v>
      </c>
      <c r="D918" s="79">
        <f>'Тулуз-Пьерон'!D926</f>
        <v>0</v>
      </c>
      <c r="E918" s="166" t="str">
        <f>'Тулуз-Пьерон'!E926</f>
        <v xml:space="preserve">0 лет 0 мес. </v>
      </c>
      <c r="F918" s="162"/>
      <c r="G918" s="82"/>
      <c r="H918" s="82"/>
      <c r="I918" s="82"/>
      <c r="J918" s="82"/>
      <c r="K918" s="82"/>
      <c r="L918" s="82"/>
      <c r="M918" s="82"/>
      <c r="N918" s="82"/>
      <c r="O918" s="82"/>
      <c r="P918" s="82"/>
      <c r="Q918" s="98"/>
      <c r="R918" s="169"/>
      <c r="S918" s="83"/>
      <c r="T918" s="83"/>
      <c r="U918" s="83"/>
      <c r="V918" s="83"/>
      <c r="W918" s="83"/>
      <c r="X918" s="83"/>
      <c r="Y918" s="83"/>
      <c r="Z918" s="83"/>
      <c r="AA918" s="83"/>
      <c r="AB918" s="83"/>
      <c r="AC918" s="94"/>
      <c r="AD918" s="102">
        <f t="shared" si="28"/>
        <v>0</v>
      </c>
      <c r="AE918" s="105">
        <f t="shared" si="29"/>
        <v>0</v>
      </c>
    </row>
    <row r="919" spans="1:31" x14ac:dyDescent="0.25">
      <c r="A919" s="91">
        <f>'Тулуз-Пьерон'!A927</f>
        <v>0</v>
      </c>
      <c r="B919" s="174">
        <f>'Тулуз-Пьерон'!B927</f>
        <v>0</v>
      </c>
      <c r="C919" s="79">
        <f>'Тулуз-Пьерон'!C927</f>
        <v>0</v>
      </c>
      <c r="D919" s="79">
        <f>'Тулуз-Пьерон'!D927</f>
        <v>0</v>
      </c>
      <c r="E919" s="166" t="str">
        <f>'Тулуз-Пьерон'!E927</f>
        <v xml:space="preserve">0 лет 0 мес. </v>
      </c>
      <c r="F919" s="162"/>
      <c r="G919" s="82"/>
      <c r="H919" s="82"/>
      <c r="I919" s="82"/>
      <c r="J919" s="82"/>
      <c r="K919" s="82"/>
      <c r="L919" s="82"/>
      <c r="M919" s="82"/>
      <c r="N919" s="82"/>
      <c r="O919" s="82"/>
      <c r="P919" s="82"/>
      <c r="Q919" s="98"/>
      <c r="R919" s="169"/>
      <c r="S919" s="83"/>
      <c r="T919" s="83"/>
      <c r="U919" s="83"/>
      <c r="V919" s="83"/>
      <c r="W919" s="83"/>
      <c r="X919" s="83"/>
      <c r="Y919" s="83"/>
      <c r="Z919" s="83"/>
      <c r="AA919" s="83"/>
      <c r="AB919" s="83"/>
      <c r="AC919" s="94"/>
      <c r="AD919" s="102">
        <f t="shared" si="28"/>
        <v>0</v>
      </c>
      <c r="AE919" s="105">
        <f t="shared" si="29"/>
        <v>0</v>
      </c>
    </row>
    <row r="920" spans="1:31" x14ac:dyDescent="0.25">
      <c r="A920" s="91">
        <f>'Тулуз-Пьерон'!A928</f>
        <v>0</v>
      </c>
      <c r="B920" s="174">
        <f>'Тулуз-Пьерон'!B928</f>
        <v>0</v>
      </c>
      <c r="C920" s="79">
        <f>'Тулуз-Пьерон'!C928</f>
        <v>0</v>
      </c>
      <c r="D920" s="79">
        <f>'Тулуз-Пьерон'!D928</f>
        <v>0</v>
      </c>
      <c r="E920" s="166" t="str">
        <f>'Тулуз-Пьерон'!E928</f>
        <v xml:space="preserve">0 лет 0 мес. </v>
      </c>
      <c r="F920" s="162"/>
      <c r="G920" s="82"/>
      <c r="H920" s="82"/>
      <c r="I920" s="82"/>
      <c r="J920" s="82"/>
      <c r="K920" s="82"/>
      <c r="L920" s="82"/>
      <c r="M920" s="82"/>
      <c r="N920" s="82"/>
      <c r="O920" s="82"/>
      <c r="P920" s="82"/>
      <c r="Q920" s="98"/>
      <c r="R920" s="169"/>
      <c r="S920" s="83"/>
      <c r="T920" s="83"/>
      <c r="U920" s="83"/>
      <c r="V920" s="83"/>
      <c r="W920" s="83"/>
      <c r="X920" s="83"/>
      <c r="Y920" s="83"/>
      <c r="Z920" s="83"/>
      <c r="AA920" s="83"/>
      <c r="AB920" s="83"/>
      <c r="AC920" s="94"/>
      <c r="AD920" s="102">
        <f t="shared" si="28"/>
        <v>0</v>
      </c>
      <c r="AE920" s="105">
        <f t="shared" si="29"/>
        <v>0</v>
      </c>
    </row>
    <row r="921" spans="1:31" x14ac:dyDescent="0.25">
      <c r="A921" s="91">
        <f>'Тулуз-Пьерон'!A929</f>
        <v>0</v>
      </c>
      <c r="B921" s="174">
        <f>'Тулуз-Пьерон'!B929</f>
        <v>0</v>
      </c>
      <c r="C921" s="79">
        <f>'Тулуз-Пьерон'!C929</f>
        <v>0</v>
      </c>
      <c r="D921" s="79">
        <f>'Тулуз-Пьерон'!D929</f>
        <v>0</v>
      </c>
      <c r="E921" s="166" t="str">
        <f>'Тулуз-Пьерон'!E929</f>
        <v xml:space="preserve">0 лет 0 мес. </v>
      </c>
      <c r="F921" s="162"/>
      <c r="G921" s="82"/>
      <c r="H921" s="82"/>
      <c r="I921" s="82"/>
      <c r="J921" s="82"/>
      <c r="K921" s="82"/>
      <c r="L921" s="82"/>
      <c r="M921" s="82"/>
      <c r="N921" s="82"/>
      <c r="O921" s="82"/>
      <c r="P921" s="82"/>
      <c r="Q921" s="98"/>
      <c r="R921" s="169"/>
      <c r="S921" s="83"/>
      <c r="T921" s="83"/>
      <c r="U921" s="83"/>
      <c r="V921" s="83"/>
      <c r="W921" s="83"/>
      <c r="X921" s="83"/>
      <c r="Y921" s="83"/>
      <c r="Z921" s="83"/>
      <c r="AA921" s="83"/>
      <c r="AB921" s="83"/>
      <c r="AC921" s="94"/>
      <c r="AD921" s="102">
        <f t="shared" si="28"/>
        <v>0</v>
      </c>
      <c r="AE921" s="105">
        <f t="shared" si="29"/>
        <v>0</v>
      </c>
    </row>
    <row r="922" spans="1:31" x14ac:dyDescent="0.25">
      <c r="A922" s="91">
        <f>'Тулуз-Пьерон'!A930</f>
        <v>0</v>
      </c>
      <c r="B922" s="174">
        <f>'Тулуз-Пьерон'!B930</f>
        <v>0</v>
      </c>
      <c r="C922" s="79">
        <f>'Тулуз-Пьерон'!C930</f>
        <v>0</v>
      </c>
      <c r="D922" s="79">
        <f>'Тулуз-Пьерон'!D930</f>
        <v>0</v>
      </c>
      <c r="E922" s="166" t="str">
        <f>'Тулуз-Пьерон'!E930</f>
        <v xml:space="preserve">0 лет 0 мес. </v>
      </c>
      <c r="F922" s="162"/>
      <c r="G922" s="82"/>
      <c r="H922" s="82"/>
      <c r="I922" s="82"/>
      <c r="J922" s="82"/>
      <c r="K922" s="82"/>
      <c r="L922" s="82"/>
      <c r="M922" s="82"/>
      <c r="N922" s="82"/>
      <c r="O922" s="82"/>
      <c r="P922" s="82"/>
      <c r="Q922" s="98"/>
      <c r="R922" s="169"/>
      <c r="S922" s="83"/>
      <c r="T922" s="83"/>
      <c r="U922" s="83"/>
      <c r="V922" s="83"/>
      <c r="W922" s="83"/>
      <c r="X922" s="83"/>
      <c r="Y922" s="83"/>
      <c r="Z922" s="83"/>
      <c r="AA922" s="83"/>
      <c r="AB922" s="83"/>
      <c r="AC922" s="94"/>
      <c r="AD922" s="102">
        <f t="shared" si="28"/>
        <v>0</v>
      </c>
      <c r="AE922" s="105">
        <f t="shared" si="29"/>
        <v>0</v>
      </c>
    </row>
    <row r="923" spans="1:31" x14ac:dyDescent="0.25">
      <c r="A923" s="91">
        <f>'Тулуз-Пьерон'!A931</f>
        <v>0</v>
      </c>
      <c r="B923" s="174">
        <f>'Тулуз-Пьерон'!B931</f>
        <v>0</v>
      </c>
      <c r="C923" s="79">
        <f>'Тулуз-Пьерон'!C931</f>
        <v>0</v>
      </c>
      <c r="D923" s="79">
        <f>'Тулуз-Пьерон'!D931</f>
        <v>0</v>
      </c>
      <c r="E923" s="166" t="str">
        <f>'Тулуз-Пьерон'!E931</f>
        <v xml:space="preserve">0 лет 0 мес. </v>
      </c>
      <c r="F923" s="162"/>
      <c r="G923" s="82"/>
      <c r="H923" s="82"/>
      <c r="I923" s="82"/>
      <c r="J923" s="82"/>
      <c r="K923" s="82"/>
      <c r="L923" s="82"/>
      <c r="M923" s="82"/>
      <c r="N923" s="82"/>
      <c r="O923" s="82"/>
      <c r="P923" s="82"/>
      <c r="Q923" s="98"/>
      <c r="R923" s="169"/>
      <c r="S923" s="83"/>
      <c r="T923" s="83"/>
      <c r="U923" s="83"/>
      <c r="V923" s="83"/>
      <c r="W923" s="83"/>
      <c r="X923" s="83"/>
      <c r="Y923" s="83"/>
      <c r="Z923" s="83"/>
      <c r="AA923" s="83"/>
      <c r="AB923" s="83"/>
      <c r="AC923" s="94"/>
      <c r="AD923" s="102">
        <f t="shared" si="28"/>
        <v>0</v>
      </c>
      <c r="AE923" s="105">
        <f t="shared" si="29"/>
        <v>0</v>
      </c>
    </row>
    <row r="924" spans="1:31" x14ac:dyDescent="0.25">
      <c r="A924" s="91">
        <f>'Тулуз-Пьерон'!A932</f>
        <v>0</v>
      </c>
      <c r="B924" s="174">
        <f>'Тулуз-Пьерон'!B932</f>
        <v>0</v>
      </c>
      <c r="C924" s="79">
        <f>'Тулуз-Пьерон'!C932</f>
        <v>0</v>
      </c>
      <c r="D924" s="79">
        <f>'Тулуз-Пьерон'!D932</f>
        <v>0</v>
      </c>
      <c r="E924" s="166" t="str">
        <f>'Тулуз-Пьерон'!E932</f>
        <v xml:space="preserve">0 лет 0 мес. </v>
      </c>
      <c r="F924" s="162"/>
      <c r="G924" s="82"/>
      <c r="H924" s="82"/>
      <c r="I924" s="82"/>
      <c r="J924" s="82"/>
      <c r="K924" s="82"/>
      <c r="L924" s="82"/>
      <c r="M924" s="82"/>
      <c r="N924" s="82"/>
      <c r="O924" s="82"/>
      <c r="P924" s="82"/>
      <c r="Q924" s="98"/>
      <c r="R924" s="169"/>
      <c r="S924" s="83"/>
      <c r="T924" s="83"/>
      <c r="U924" s="83"/>
      <c r="V924" s="83"/>
      <c r="W924" s="83"/>
      <c r="X924" s="83"/>
      <c r="Y924" s="83"/>
      <c r="Z924" s="83"/>
      <c r="AA924" s="83"/>
      <c r="AB924" s="83"/>
      <c r="AC924" s="94"/>
      <c r="AD924" s="102">
        <f t="shared" si="28"/>
        <v>0</v>
      </c>
      <c r="AE924" s="105">
        <f t="shared" si="29"/>
        <v>0</v>
      </c>
    </row>
    <row r="925" spans="1:31" x14ac:dyDescent="0.25">
      <c r="A925" s="91">
        <f>'Тулуз-Пьерон'!A933</f>
        <v>0</v>
      </c>
      <c r="B925" s="174">
        <f>'Тулуз-Пьерон'!B933</f>
        <v>0</v>
      </c>
      <c r="C925" s="79">
        <f>'Тулуз-Пьерон'!C933</f>
        <v>0</v>
      </c>
      <c r="D925" s="79">
        <f>'Тулуз-Пьерон'!D933</f>
        <v>0</v>
      </c>
      <c r="E925" s="166" t="str">
        <f>'Тулуз-Пьерон'!E933</f>
        <v xml:space="preserve">0 лет 0 мес. </v>
      </c>
      <c r="F925" s="162"/>
      <c r="G925" s="82"/>
      <c r="H925" s="82"/>
      <c r="I925" s="82"/>
      <c r="J925" s="82"/>
      <c r="K925" s="82"/>
      <c r="L925" s="82"/>
      <c r="M925" s="82"/>
      <c r="N925" s="82"/>
      <c r="O925" s="82"/>
      <c r="P925" s="82"/>
      <c r="Q925" s="98"/>
      <c r="R925" s="169"/>
      <c r="S925" s="83"/>
      <c r="T925" s="83"/>
      <c r="U925" s="83"/>
      <c r="V925" s="83"/>
      <c r="W925" s="83"/>
      <c r="X925" s="83"/>
      <c r="Y925" s="83"/>
      <c r="Z925" s="83"/>
      <c r="AA925" s="83"/>
      <c r="AB925" s="83"/>
      <c r="AC925" s="94"/>
      <c r="AD925" s="102">
        <f t="shared" si="28"/>
        <v>0</v>
      </c>
      <c r="AE925" s="105">
        <f t="shared" si="29"/>
        <v>0</v>
      </c>
    </row>
    <row r="926" spans="1:31" x14ac:dyDescent="0.25">
      <c r="A926" s="91">
        <f>'Тулуз-Пьерон'!A934</f>
        <v>0</v>
      </c>
      <c r="B926" s="174">
        <f>'Тулуз-Пьерон'!B934</f>
        <v>0</v>
      </c>
      <c r="C926" s="79">
        <f>'Тулуз-Пьерон'!C934</f>
        <v>0</v>
      </c>
      <c r="D926" s="79">
        <f>'Тулуз-Пьерон'!D934</f>
        <v>0</v>
      </c>
      <c r="E926" s="166" t="str">
        <f>'Тулуз-Пьерон'!E934</f>
        <v xml:space="preserve">0 лет 0 мес. </v>
      </c>
      <c r="F926" s="162"/>
      <c r="G926" s="82"/>
      <c r="H926" s="82"/>
      <c r="I926" s="82"/>
      <c r="J926" s="82"/>
      <c r="K926" s="82"/>
      <c r="L926" s="82"/>
      <c r="M926" s="82"/>
      <c r="N926" s="82"/>
      <c r="O926" s="82"/>
      <c r="P926" s="82"/>
      <c r="Q926" s="98"/>
      <c r="R926" s="169"/>
      <c r="S926" s="83"/>
      <c r="T926" s="83"/>
      <c r="U926" s="83"/>
      <c r="V926" s="83"/>
      <c r="W926" s="83"/>
      <c r="X926" s="83"/>
      <c r="Y926" s="83"/>
      <c r="Z926" s="83"/>
      <c r="AA926" s="83"/>
      <c r="AB926" s="83"/>
      <c r="AC926" s="94"/>
      <c r="AD926" s="102">
        <f t="shared" si="28"/>
        <v>0</v>
      </c>
      <c r="AE926" s="105">
        <f t="shared" si="29"/>
        <v>0</v>
      </c>
    </row>
    <row r="927" spans="1:31" x14ac:dyDescent="0.25">
      <c r="A927" s="91">
        <f>'Тулуз-Пьерон'!A935</f>
        <v>0</v>
      </c>
      <c r="B927" s="174">
        <f>'Тулуз-Пьерон'!B935</f>
        <v>0</v>
      </c>
      <c r="C927" s="79">
        <f>'Тулуз-Пьерон'!C935</f>
        <v>0</v>
      </c>
      <c r="D927" s="79">
        <f>'Тулуз-Пьерон'!D935</f>
        <v>0</v>
      </c>
      <c r="E927" s="166" t="str">
        <f>'Тулуз-Пьерон'!E935</f>
        <v xml:space="preserve">0 лет 0 мес. </v>
      </c>
      <c r="F927" s="16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98"/>
      <c r="R927" s="169"/>
      <c r="S927" s="83"/>
      <c r="T927" s="83"/>
      <c r="U927" s="83"/>
      <c r="V927" s="83"/>
      <c r="W927" s="83"/>
      <c r="X927" s="83"/>
      <c r="Y927" s="83"/>
      <c r="Z927" s="83"/>
      <c r="AA927" s="83"/>
      <c r="AB927" s="83"/>
      <c r="AC927" s="94"/>
      <c r="AD927" s="102">
        <f t="shared" si="28"/>
        <v>0</v>
      </c>
      <c r="AE927" s="105">
        <f t="shared" si="29"/>
        <v>0</v>
      </c>
    </row>
    <row r="928" spans="1:31" x14ac:dyDescent="0.25">
      <c r="A928" s="91">
        <f>'Тулуз-Пьерон'!A936</f>
        <v>0</v>
      </c>
      <c r="B928" s="174">
        <f>'Тулуз-Пьерон'!B936</f>
        <v>0</v>
      </c>
      <c r="C928" s="79">
        <f>'Тулуз-Пьерон'!C936</f>
        <v>0</v>
      </c>
      <c r="D928" s="79">
        <f>'Тулуз-Пьерон'!D936</f>
        <v>0</v>
      </c>
      <c r="E928" s="166" t="str">
        <f>'Тулуз-Пьерон'!E936</f>
        <v xml:space="preserve">0 лет 0 мес. </v>
      </c>
      <c r="F928" s="162"/>
      <c r="G928" s="82"/>
      <c r="H928" s="82"/>
      <c r="I928" s="82"/>
      <c r="J928" s="82"/>
      <c r="K928" s="82"/>
      <c r="L928" s="82"/>
      <c r="M928" s="82"/>
      <c r="N928" s="82"/>
      <c r="O928" s="82"/>
      <c r="P928" s="82"/>
      <c r="Q928" s="98"/>
      <c r="R928" s="169"/>
      <c r="S928" s="83"/>
      <c r="T928" s="83"/>
      <c r="U928" s="83"/>
      <c r="V928" s="83"/>
      <c r="W928" s="83"/>
      <c r="X928" s="83"/>
      <c r="Y928" s="83"/>
      <c r="Z928" s="83"/>
      <c r="AA928" s="83"/>
      <c r="AB928" s="83"/>
      <c r="AC928" s="94"/>
      <c r="AD928" s="102">
        <f t="shared" si="28"/>
        <v>0</v>
      </c>
      <c r="AE928" s="105">
        <f t="shared" si="29"/>
        <v>0</v>
      </c>
    </row>
    <row r="929" spans="1:31" x14ac:dyDescent="0.25">
      <c r="A929" s="91">
        <f>'Тулуз-Пьерон'!A937</f>
        <v>0</v>
      </c>
      <c r="B929" s="174">
        <f>'Тулуз-Пьерон'!B937</f>
        <v>0</v>
      </c>
      <c r="C929" s="79">
        <f>'Тулуз-Пьерон'!C937</f>
        <v>0</v>
      </c>
      <c r="D929" s="79">
        <f>'Тулуз-Пьерон'!D937</f>
        <v>0</v>
      </c>
      <c r="E929" s="166" t="str">
        <f>'Тулуз-Пьерон'!E937</f>
        <v xml:space="preserve">0 лет 0 мес. </v>
      </c>
      <c r="F929" s="16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98"/>
      <c r="R929" s="169"/>
      <c r="S929" s="83"/>
      <c r="T929" s="83"/>
      <c r="U929" s="83"/>
      <c r="V929" s="83"/>
      <c r="W929" s="83"/>
      <c r="X929" s="83"/>
      <c r="Y929" s="83"/>
      <c r="Z929" s="83"/>
      <c r="AA929" s="83"/>
      <c r="AB929" s="83"/>
      <c r="AC929" s="94"/>
      <c r="AD929" s="102">
        <f t="shared" si="28"/>
        <v>0</v>
      </c>
      <c r="AE929" s="105">
        <f t="shared" si="29"/>
        <v>0</v>
      </c>
    </row>
    <row r="930" spans="1:31" x14ac:dyDescent="0.25">
      <c r="A930" s="91">
        <f>'Тулуз-Пьерон'!A938</f>
        <v>0</v>
      </c>
      <c r="B930" s="174">
        <f>'Тулуз-Пьерон'!B938</f>
        <v>0</v>
      </c>
      <c r="C930" s="79">
        <f>'Тулуз-Пьерон'!C938</f>
        <v>0</v>
      </c>
      <c r="D930" s="79">
        <f>'Тулуз-Пьерон'!D938</f>
        <v>0</v>
      </c>
      <c r="E930" s="166" t="str">
        <f>'Тулуз-Пьерон'!E938</f>
        <v xml:space="preserve">0 лет 0 мес. </v>
      </c>
      <c r="F930" s="162"/>
      <c r="G930" s="82"/>
      <c r="H930" s="82"/>
      <c r="I930" s="82"/>
      <c r="J930" s="82"/>
      <c r="K930" s="82"/>
      <c r="L930" s="82"/>
      <c r="M930" s="82"/>
      <c r="N930" s="82"/>
      <c r="O930" s="82"/>
      <c r="P930" s="82"/>
      <c r="Q930" s="98"/>
      <c r="R930" s="169"/>
      <c r="S930" s="83"/>
      <c r="T930" s="83"/>
      <c r="U930" s="83"/>
      <c r="V930" s="83"/>
      <c r="W930" s="83"/>
      <c r="X930" s="83"/>
      <c r="Y930" s="83"/>
      <c r="Z930" s="83"/>
      <c r="AA930" s="83"/>
      <c r="AB930" s="83"/>
      <c r="AC930" s="94"/>
      <c r="AD930" s="102">
        <f t="shared" si="28"/>
        <v>0</v>
      </c>
      <c r="AE930" s="105">
        <f t="shared" si="29"/>
        <v>0</v>
      </c>
    </row>
    <row r="931" spans="1:31" x14ac:dyDescent="0.25">
      <c r="A931" s="91">
        <f>'Тулуз-Пьерон'!A939</f>
        <v>0</v>
      </c>
      <c r="B931" s="174">
        <f>'Тулуз-Пьерон'!B939</f>
        <v>0</v>
      </c>
      <c r="C931" s="79">
        <f>'Тулуз-Пьерон'!C939</f>
        <v>0</v>
      </c>
      <c r="D931" s="79">
        <f>'Тулуз-Пьерон'!D939</f>
        <v>0</v>
      </c>
      <c r="E931" s="166" t="str">
        <f>'Тулуз-Пьерон'!E939</f>
        <v xml:space="preserve">0 лет 0 мес. </v>
      </c>
      <c r="F931" s="162"/>
      <c r="G931" s="82"/>
      <c r="H931" s="82"/>
      <c r="I931" s="82"/>
      <c r="J931" s="82"/>
      <c r="K931" s="82"/>
      <c r="L931" s="82"/>
      <c r="M931" s="82"/>
      <c r="N931" s="82"/>
      <c r="O931" s="82"/>
      <c r="P931" s="82"/>
      <c r="Q931" s="98"/>
      <c r="R931" s="169"/>
      <c r="S931" s="83"/>
      <c r="T931" s="83"/>
      <c r="U931" s="83"/>
      <c r="V931" s="83"/>
      <c r="W931" s="83"/>
      <c r="X931" s="83"/>
      <c r="Y931" s="83"/>
      <c r="Z931" s="83"/>
      <c r="AA931" s="83"/>
      <c r="AB931" s="83"/>
      <c r="AC931" s="94"/>
      <c r="AD931" s="102">
        <f t="shared" si="28"/>
        <v>0</v>
      </c>
      <c r="AE931" s="105">
        <f t="shared" si="29"/>
        <v>0</v>
      </c>
    </row>
    <row r="932" spans="1:31" x14ac:dyDescent="0.25">
      <c r="A932" s="91">
        <f>'Тулуз-Пьерон'!A940</f>
        <v>0</v>
      </c>
      <c r="B932" s="174">
        <f>'Тулуз-Пьерон'!B940</f>
        <v>0</v>
      </c>
      <c r="C932" s="79">
        <f>'Тулуз-Пьерон'!C940</f>
        <v>0</v>
      </c>
      <c r="D932" s="79">
        <f>'Тулуз-Пьерон'!D940</f>
        <v>0</v>
      </c>
      <c r="E932" s="166" t="str">
        <f>'Тулуз-Пьерон'!E940</f>
        <v xml:space="preserve">0 лет 0 мес. </v>
      </c>
      <c r="F932" s="162"/>
      <c r="G932" s="82"/>
      <c r="H932" s="82"/>
      <c r="I932" s="82"/>
      <c r="J932" s="82"/>
      <c r="K932" s="82"/>
      <c r="L932" s="82"/>
      <c r="M932" s="82"/>
      <c r="N932" s="82"/>
      <c r="O932" s="82"/>
      <c r="P932" s="82"/>
      <c r="Q932" s="98"/>
      <c r="R932" s="169"/>
      <c r="S932" s="83"/>
      <c r="T932" s="83"/>
      <c r="U932" s="83"/>
      <c r="V932" s="83"/>
      <c r="W932" s="83"/>
      <c r="X932" s="83"/>
      <c r="Y932" s="83"/>
      <c r="Z932" s="83"/>
      <c r="AA932" s="83"/>
      <c r="AB932" s="83"/>
      <c r="AC932" s="94"/>
      <c r="AD932" s="102">
        <f t="shared" si="28"/>
        <v>0</v>
      </c>
      <c r="AE932" s="105">
        <f t="shared" si="29"/>
        <v>0</v>
      </c>
    </row>
    <row r="933" spans="1:31" x14ac:dyDescent="0.25">
      <c r="A933" s="91">
        <f>'Тулуз-Пьерон'!A941</f>
        <v>0</v>
      </c>
      <c r="B933" s="174">
        <f>'Тулуз-Пьерон'!B941</f>
        <v>0</v>
      </c>
      <c r="C933" s="79">
        <f>'Тулуз-Пьерон'!C941</f>
        <v>0</v>
      </c>
      <c r="D933" s="79">
        <f>'Тулуз-Пьерон'!D941</f>
        <v>0</v>
      </c>
      <c r="E933" s="166" t="str">
        <f>'Тулуз-Пьерон'!E941</f>
        <v xml:space="preserve">0 лет 0 мес. </v>
      </c>
      <c r="F933" s="162"/>
      <c r="G933" s="82"/>
      <c r="H933" s="82"/>
      <c r="I933" s="82"/>
      <c r="J933" s="82"/>
      <c r="K933" s="82"/>
      <c r="L933" s="82"/>
      <c r="M933" s="82"/>
      <c r="N933" s="82"/>
      <c r="O933" s="82"/>
      <c r="P933" s="82"/>
      <c r="Q933" s="98"/>
      <c r="R933" s="169"/>
      <c r="S933" s="83"/>
      <c r="T933" s="83"/>
      <c r="U933" s="83"/>
      <c r="V933" s="83"/>
      <c r="W933" s="83"/>
      <c r="X933" s="83"/>
      <c r="Y933" s="83"/>
      <c r="Z933" s="83"/>
      <c r="AA933" s="83"/>
      <c r="AB933" s="83"/>
      <c r="AC933" s="94"/>
      <c r="AD933" s="102">
        <f t="shared" si="28"/>
        <v>0</v>
      </c>
      <c r="AE933" s="105">
        <f t="shared" si="29"/>
        <v>0</v>
      </c>
    </row>
    <row r="934" spans="1:31" x14ac:dyDescent="0.25">
      <c r="A934" s="91">
        <f>'Тулуз-Пьерон'!A942</f>
        <v>0</v>
      </c>
      <c r="B934" s="174">
        <f>'Тулуз-Пьерон'!B942</f>
        <v>0</v>
      </c>
      <c r="C934" s="79">
        <f>'Тулуз-Пьерон'!C942</f>
        <v>0</v>
      </c>
      <c r="D934" s="79">
        <f>'Тулуз-Пьерон'!D942</f>
        <v>0</v>
      </c>
      <c r="E934" s="166" t="str">
        <f>'Тулуз-Пьерон'!E942</f>
        <v xml:space="preserve">0 лет 0 мес. </v>
      </c>
      <c r="F934" s="162"/>
      <c r="G934" s="82"/>
      <c r="H934" s="82"/>
      <c r="I934" s="82"/>
      <c r="J934" s="82"/>
      <c r="K934" s="82"/>
      <c r="L934" s="82"/>
      <c r="M934" s="82"/>
      <c r="N934" s="82"/>
      <c r="O934" s="82"/>
      <c r="P934" s="82"/>
      <c r="Q934" s="98"/>
      <c r="R934" s="169"/>
      <c r="S934" s="83"/>
      <c r="T934" s="83"/>
      <c r="U934" s="83"/>
      <c r="V934" s="83"/>
      <c r="W934" s="83"/>
      <c r="X934" s="83"/>
      <c r="Y934" s="83"/>
      <c r="Z934" s="83"/>
      <c r="AA934" s="83"/>
      <c r="AB934" s="83"/>
      <c r="AC934" s="94"/>
      <c r="AD934" s="102">
        <f t="shared" si="28"/>
        <v>0</v>
      </c>
      <c r="AE934" s="105">
        <f t="shared" si="29"/>
        <v>0</v>
      </c>
    </row>
    <row r="935" spans="1:31" x14ac:dyDescent="0.25">
      <c r="A935" s="91">
        <f>'Тулуз-Пьерон'!A943</f>
        <v>0</v>
      </c>
      <c r="B935" s="174">
        <f>'Тулуз-Пьерон'!B943</f>
        <v>0</v>
      </c>
      <c r="C935" s="79">
        <f>'Тулуз-Пьерон'!C943</f>
        <v>0</v>
      </c>
      <c r="D935" s="79">
        <f>'Тулуз-Пьерон'!D943</f>
        <v>0</v>
      </c>
      <c r="E935" s="166" t="str">
        <f>'Тулуз-Пьерон'!E943</f>
        <v xml:space="preserve">0 лет 0 мес. </v>
      </c>
      <c r="F935" s="162"/>
      <c r="G935" s="82"/>
      <c r="H935" s="82"/>
      <c r="I935" s="82"/>
      <c r="J935" s="82"/>
      <c r="K935" s="82"/>
      <c r="L935" s="82"/>
      <c r="M935" s="82"/>
      <c r="N935" s="82"/>
      <c r="O935" s="82"/>
      <c r="P935" s="82"/>
      <c r="Q935" s="98"/>
      <c r="R935" s="169"/>
      <c r="S935" s="83"/>
      <c r="T935" s="83"/>
      <c r="U935" s="83"/>
      <c r="V935" s="83"/>
      <c r="W935" s="83"/>
      <c r="X935" s="83"/>
      <c r="Y935" s="83"/>
      <c r="Z935" s="83"/>
      <c r="AA935" s="83"/>
      <c r="AB935" s="83"/>
      <c r="AC935" s="94"/>
      <c r="AD935" s="102">
        <f t="shared" si="28"/>
        <v>0</v>
      </c>
      <c r="AE935" s="105">
        <f t="shared" si="29"/>
        <v>0</v>
      </c>
    </row>
    <row r="936" spans="1:31" x14ac:dyDescent="0.25">
      <c r="A936" s="91">
        <f>'Тулуз-Пьерон'!A944</f>
        <v>0</v>
      </c>
      <c r="B936" s="174">
        <f>'Тулуз-Пьерон'!B944</f>
        <v>0</v>
      </c>
      <c r="C936" s="79">
        <f>'Тулуз-Пьерон'!C944</f>
        <v>0</v>
      </c>
      <c r="D936" s="79">
        <f>'Тулуз-Пьерон'!D944</f>
        <v>0</v>
      </c>
      <c r="E936" s="166" t="str">
        <f>'Тулуз-Пьерон'!E944</f>
        <v xml:space="preserve">0 лет 0 мес. </v>
      </c>
      <c r="F936" s="162"/>
      <c r="G936" s="82"/>
      <c r="H936" s="82"/>
      <c r="I936" s="82"/>
      <c r="J936" s="82"/>
      <c r="K936" s="82"/>
      <c r="L936" s="82"/>
      <c r="M936" s="82"/>
      <c r="N936" s="82"/>
      <c r="O936" s="82"/>
      <c r="P936" s="82"/>
      <c r="Q936" s="98"/>
      <c r="R936" s="169"/>
      <c r="S936" s="83"/>
      <c r="T936" s="83"/>
      <c r="U936" s="83"/>
      <c r="V936" s="83"/>
      <c r="W936" s="83"/>
      <c r="X936" s="83"/>
      <c r="Y936" s="83"/>
      <c r="Z936" s="83"/>
      <c r="AA936" s="83"/>
      <c r="AB936" s="83"/>
      <c r="AC936" s="94"/>
      <c r="AD936" s="102">
        <f t="shared" si="28"/>
        <v>0</v>
      </c>
      <c r="AE936" s="105">
        <f t="shared" si="29"/>
        <v>0</v>
      </c>
    </row>
    <row r="937" spans="1:31" x14ac:dyDescent="0.25">
      <c r="A937" s="91">
        <f>'Тулуз-Пьерон'!A945</f>
        <v>0</v>
      </c>
      <c r="B937" s="174">
        <f>'Тулуз-Пьерон'!B945</f>
        <v>0</v>
      </c>
      <c r="C937" s="79">
        <f>'Тулуз-Пьерон'!C945</f>
        <v>0</v>
      </c>
      <c r="D937" s="79">
        <f>'Тулуз-Пьерон'!D945</f>
        <v>0</v>
      </c>
      <c r="E937" s="166" t="str">
        <f>'Тулуз-Пьерон'!E945</f>
        <v xml:space="preserve">0 лет 0 мес. </v>
      </c>
      <c r="F937" s="162"/>
      <c r="G937" s="82"/>
      <c r="H937" s="82"/>
      <c r="I937" s="82"/>
      <c r="J937" s="82"/>
      <c r="K937" s="82"/>
      <c r="L937" s="82"/>
      <c r="M937" s="82"/>
      <c r="N937" s="82"/>
      <c r="O937" s="82"/>
      <c r="P937" s="82"/>
      <c r="Q937" s="98"/>
      <c r="R937" s="169"/>
      <c r="S937" s="83"/>
      <c r="T937" s="83"/>
      <c r="U937" s="83"/>
      <c r="V937" s="83"/>
      <c r="W937" s="83"/>
      <c r="X937" s="83"/>
      <c r="Y937" s="83"/>
      <c r="Z937" s="83"/>
      <c r="AA937" s="83"/>
      <c r="AB937" s="83"/>
      <c r="AC937" s="94"/>
      <c r="AD937" s="102">
        <f t="shared" si="28"/>
        <v>0</v>
      </c>
      <c r="AE937" s="105">
        <f t="shared" si="29"/>
        <v>0</v>
      </c>
    </row>
    <row r="938" spans="1:31" x14ac:dyDescent="0.25">
      <c r="A938" s="91">
        <f>'Тулуз-Пьерон'!A946</f>
        <v>0</v>
      </c>
      <c r="B938" s="174">
        <f>'Тулуз-Пьерон'!B946</f>
        <v>0</v>
      </c>
      <c r="C938" s="79">
        <f>'Тулуз-Пьерон'!C946</f>
        <v>0</v>
      </c>
      <c r="D938" s="79">
        <f>'Тулуз-Пьерон'!D946</f>
        <v>0</v>
      </c>
      <c r="E938" s="166" t="str">
        <f>'Тулуз-Пьерон'!E946</f>
        <v xml:space="preserve">0 лет 0 мес. </v>
      </c>
      <c r="F938" s="162"/>
      <c r="G938" s="82"/>
      <c r="H938" s="82"/>
      <c r="I938" s="82"/>
      <c r="J938" s="82"/>
      <c r="K938" s="82"/>
      <c r="L938" s="82"/>
      <c r="M938" s="82"/>
      <c r="N938" s="82"/>
      <c r="O938" s="82"/>
      <c r="P938" s="82"/>
      <c r="Q938" s="98"/>
      <c r="R938" s="169"/>
      <c r="S938" s="83"/>
      <c r="T938" s="83"/>
      <c r="U938" s="83"/>
      <c r="V938" s="83"/>
      <c r="W938" s="83"/>
      <c r="X938" s="83"/>
      <c r="Y938" s="83"/>
      <c r="Z938" s="83"/>
      <c r="AA938" s="83"/>
      <c r="AB938" s="83"/>
      <c r="AC938" s="94"/>
      <c r="AD938" s="102">
        <f t="shared" si="28"/>
        <v>0</v>
      </c>
      <c r="AE938" s="105">
        <f t="shared" si="29"/>
        <v>0</v>
      </c>
    </row>
    <row r="939" spans="1:31" x14ac:dyDescent="0.25">
      <c r="A939" s="91">
        <f>'Тулуз-Пьерон'!A947</f>
        <v>0</v>
      </c>
      <c r="B939" s="174">
        <f>'Тулуз-Пьерон'!B947</f>
        <v>0</v>
      </c>
      <c r="C939" s="79">
        <f>'Тулуз-Пьерон'!C947</f>
        <v>0</v>
      </c>
      <c r="D939" s="79">
        <f>'Тулуз-Пьерон'!D947</f>
        <v>0</v>
      </c>
      <c r="E939" s="166" t="str">
        <f>'Тулуз-Пьерон'!E947</f>
        <v xml:space="preserve">0 лет 0 мес. </v>
      </c>
      <c r="F939" s="162"/>
      <c r="G939" s="82"/>
      <c r="H939" s="82"/>
      <c r="I939" s="82"/>
      <c r="J939" s="82"/>
      <c r="K939" s="82"/>
      <c r="L939" s="82"/>
      <c r="M939" s="82"/>
      <c r="N939" s="82"/>
      <c r="O939" s="82"/>
      <c r="P939" s="82"/>
      <c r="Q939" s="98"/>
      <c r="R939" s="169"/>
      <c r="S939" s="83"/>
      <c r="T939" s="83"/>
      <c r="U939" s="83"/>
      <c r="V939" s="83"/>
      <c r="W939" s="83"/>
      <c r="X939" s="83"/>
      <c r="Y939" s="83"/>
      <c r="Z939" s="83"/>
      <c r="AA939" s="83"/>
      <c r="AB939" s="83"/>
      <c r="AC939" s="94"/>
      <c r="AD939" s="102">
        <f t="shared" si="28"/>
        <v>0</v>
      </c>
      <c r="AE939" s="105">
        <f t="shared" si="29"/>
        <v>0</v>
      </c>
    </row>
    <row r="940" spans="1:31" x14ac:dyDescent="0.25">
      <c r="A940" s="91">
        <f>'Тулуз-Пьерон'!A948</f>
        <v>0</v>
      </c>
      <c r="B940" s="174">
        <f>'Тулуз-Пьерон'!B948</f>
        <v>0</v>
      </c>
      <c r="C940" s="79">
        <f>'Тулуз-Пьерон'!C948</f>
        <v>0</v>
      </c>
      <c r="D940" s="79">
        <f>'Тулуз-Пьерон'!D948</f>
        <v>0</v>
      </c>
      <c r="E940" s="166" t="str">
        <f>'Тулуз-Пьерон'!E948</f>
        <v xml:space="preserve">0 лет 0 мес. </v>
      </c>
      <c r="F940" s="162"/>
      <c r="G940" s="82"/>
      <c r="H940" s="82"/>
      <c r="I940" s="82"/>
      <c r="J940" s="82"/>
      <c r="K940" s="82"/>
      <c r="L940" s="82"/>
      <c r="M940" s="82"/>
      <c r="N940" s="82"/>
      <c r="O940" s="82"/>
      <c r="P940" s="82"/>
      <c r="Q940" s="98"/>
      <c r="R940" s="169"/>
      <c r="S940" s="83"/>
      <c r="T940" s="83"/>
      <c r="U940" s="83"/>
      <c r="V940" s="83"/>
      <c r="W940" s="83"/>
      <c r="X940" s="83"/>
      <c r="Y940" s="83"/>
      <c r="Z940" s="83"/>
      <c r="AA940" s="83"/>
      <c r="AB940" s="83"/>
      <c r="AC940" s="94"/>
      <c r="AD940" s="102">
        <f t="shared" si="28"/>
        <v>0</v>
      </c>
      <c r="AE940" s="105">
        <f t="shared" si="29"/>
        <v>0</v>
      </c>
    </row>
    <row r="941" spans="1:31" x14ac:dyDescent="0.25">
      <c r="A941" s="91">
        <f>'Тулуз-Пьерон'!A949</f>
        <v>0</v>
      </c>
      <c r="B941" s="174">
        <f>'Тулуз-Пьерон'!B949</f>
        <v>0</v>
      </c>
      <c r="C941" s="79">
        <f>'Тулуз-Пьерон'!C949</f>
        <v>0</v>
      </c>
      <c r="D941" s="79">
        <f>'Тулуз-Пьерон'!D949</f>
        <v>0</v>
      </c>
      <c r="E941" s="166" t="str">
        <f>'Тулуз-Пьерон'!E949</f>
        <v xml:space="preserve">0 лет 0 мес. </v>
      </c>
      <c r="F941" s="162"/>
      <c r="G941" s="82"/>
      <c r="H941" s="82"/>
      <c r="I941" s="82"/>
      <c r="J941" s="82"/>
      <c r="K941" s="82"/>
      <c r="L941" s="82"/>
      <c r="M941" s="82"/>
      <c r="N941" s="82"/>
      <c r="O941" s="82"/>
      <c r="P941" s="82"/>
      <c r="Q941" s="98"/>
      <c r="R941" s="169"/>
      <c r="S941" s="83"/>
      <c r="T941" s="83"/>
      <c r="U941" s="83"/>
      <c r="V941" s="83"/>
      <c r="W941" s="83"/>
      <c r="X941" s="83"/>
      <c r="Y941" s="83"/>
      <c r="Z941" s="83"/>
      <c r="AA941" s="83"/>
      <c r="AB941" s="83"/>
      <c r="AC941" s="94"/>
      <c r="AD941" s="102">
        <f t="shared" si="28"/>
        <v>0</v>
      </c>
      <c r="AE941" s="105">
        <f t="shared" si="29"/>
        <v>0</v>
      </c>
    </row>
    <row r="942" spans="1:31" x14ac:dyDescent="0.25">
      <c r="A942" s="91">
        <f>'Тулуз-Пьерон'!A950</f>
        <v>0</v>
      </c>
      <c r="B942" s="174">
        <f>'Тулуз-Пьерон'!B950</f>
        <v>0</v>
      </c>
      <c r="C942" s="79">
        <f>'Тулуз-Пьерон'!C950</f>
        <v>0</v>
      </c>
      <c r="D942" s="79">
        <f>'Тулуз-Пьерон'!D950</f>
        <v>0</v>
      </c>
      <c r="E942" s="166" t="str">
        <f>'Тулуз-Пьерон'!E950</f>
        <v xml:space="preserve">0 лет 0 мес. </v>
      </c>
      <c r="F942" s="162"/>
      <c r="G942" s="82"/>
      <c r="H942" s="82"/>
      <c r="I942" s="82"/>
      <c r="J942" s="82"/>
      <c r="K942" s="82"/>
      <c r="L942" s="82"/>
      <c r="M942" s="82"/>
      <c r="N942" s="82"/>
      <c r="O942" s="82"/>
      <c r="P942" s="82"/>
      <c r="Q942" s="98"/>
      <c r="R942" s="169"/>
      <c r="S942" s="83"/>
      <c r="T942" s="83"/>
      <c r="U942" s="83"/>
      <c r="V942" s="83"/>
      <c r="W942" s="83"/>
      <c r="X942" s="83"/>
      <c r="Y942" s="83"/>
      <c r="Z942" s="83"/>
      <c r="AA942" s="83"/>
      <c r="AB942" s="83"/>
      <c r="AC942" s="94"/>
      <c r="AD942" s="102">
        <f t="shared" si="28"/>
        <v>0</v>
      </c>
      <c r="AE942" s="105">
        <f t="shared" si="29"/>
        <v>0</v>
      </c>
    </row>
    <row r="943" spans="1:31" x14ac:dyDescent="0.25">
      <c r="A943" s="91">
        <f>'Тулуз-Пьерон'!A951</f>
        <v>0</v>
      </c>
      <c r="B943" s="174">
        <f>'Тулуз-Пьерон'!B951</f>
        <v>0</v>
      </c>
      <c r="C943" s="79">
        <f>'Тулуз-Пьерон'!C951</f>
        <v>0</v>
      </c>
      <c r="D943" s="79">
        <f>'Тулуз-Пьерон'!D951</f>
        <v>0</v>
      </c>
      <c r="E943" s="166" t="str">
        <f>'Тулуз-Пьерон'!E951</f>
        <v xml:space="preserve">0 лет 0 мес. </v>
      </c>
      <c r="F943" s="162"/>
      <c r="G943" s="82"/>
      <c r="H943" s="82"/>
      <c r="I943" s="82"/>
      <c r="J943" s="82"/>
      <c r="K943" s="82"/>
      <c r="L943" s="82"/>
      <c r="M943" s="82"/>
      <c r="N943" s="82"/>
      <c r="O943" s="82"/>
      <c r="P943" s="82"/>
      <c r="Q943" s="98"/>
      <c r="R943" s="169"/>
      <c r="S943" s="83"/>
      <c r="T943" s="83"/>
      <c r="U943" s="83"/>
      <c r="V943" s="83"/>
      <c r="W943" s="83"/>
      <c r="X943" s="83"/>
      <c r="Y943" s="83"/>
      <c r="Z943" s="83"/>
      <c r="AA943" s="83"/>
      <c r="AB943" s="83"/>
      <c r="AC943" s="94"/>
      <c r="AD943" s="102">
        <f t="shared" si="28"/>
        <v>0</v>
      </c>
      <c r="AE943" s="105">
        <f t="shared" si="29"/>
        <v>0</v>
      </c>
    </row>
    <row r="944" spans="1:31" x14ac:dyDescent="0.25">
      <c r="A944" s="91">
        <f>'Тулуз-Пьерон'!A952</f>
        <v>0</v>
      </c>
      <c r="B944" s="174">
        <f>'Тулуз-Пьерон'!B952</f>
        <v>0</v>
      </c>
      <c r="C944" s="79">
        <f>'Тулуз-Пьерон'!C952</f>
        <v>0</v>
      </c>
      <c r="D944" s="79">
        <f>'Тулуз-Пьерон'!D952</f>
        <v>0</v>
      </c>
      <c r="E944" s="166" t="str">
        <f>'Тулуз-Пьерон'!E952</f>
        <v xml:space="preserve">0 лет 0 мес. </v>
      </c>
      <c r="F944" s="162"/>
      <c r="G944" s="82"/>
      <c r="H944" s="82"/>
      <c r="I944" s="82"/>
      <c r="J944" s="82"/>
      <c r="K944" s="82"/>
      <c r="L944" s="82"/>
      <c r="M944" s="82"/>
      <c r="N944" s="82"/>
      <c r="O944" s="82"/>
      <c r="P944" s="82"/>
      <c r="Q944" s="98"/>
      <c r="R944" s="169"/>
      <c r="S944" s="83"/>
      <c r="T944" s="83"/>
      <c r="U944" s="83"/>
      <c r="V944" s="83"/>
      <c r="W944" s="83"/>
      <c r="X944" s="83"/>
      <c r="Y944" s="83"/>
      <c r="Z944" s="83"/>
      <c r="AA944" s="83"/>
      <c r="AB944" s="83"/>
      <c r="AC944" s="94"/>
      <c r="AD944" s="102">
        <f t="shared" si="28"/>
        <v>0</v>
      </c>
      <c r="AE944" s="105">
        <f t="shared" si="29"/>
        <v>0</v>
      </c>
    </row>
    <row r="945" spans="1:31" x14ac:dyDescent="0.25">
      <c r="A945" s="91">
        <f>'Тулуз-Пьерон'!A953</f>
        <v>0</v>
      </c>
      <c r="B945" s="174">
        <f>'Тулуз-Пьерон'!B953</f>
        <v>0</v>
      </c>
      <c r="C945" s="79">
        <f>'Тулуз-Пьерон'!C953</f>
        <v>0</v>
      </c>
      <c r="D945" s="79">
        <f>'Тулуз-Пьерон'!D953</f>
        <v>0</v>
      </c>
      <c r="E945" s="166" t="str">
        <f>'Тулуз-Пьерон'!E953</f>
        <v xml:space="preserve">0 лет 0 мес. </v>
      </c>
      <c r="F945" s="162"/>
      <c r="G945" s="82"/>
      <c r="H945" s="82"/>
      <c r="I945" s="82"/>
      <c r="J945" s="82"/>
      <c r="K945" s="82"/>
      <c r="L945" s="82"/>
      <c r="M945" s="82"/>
      <c r="N945" s="82"/>
      <c r="O945" s="82"/>
      <c r="P945" s="82"/>
      <c r="Q945" s="98"/>
      <c r="R945" s="169"/>
      <c r="S945" s="83"/>
      <c r="T945" s="83"/>
      <c r="U945" s="83"/>
      <c r="V945" s="83"/>
      <c r="W945" s="83"/>
      <c r="X945" s="83"/>
      <c r="Y945" s="83"/>
      <c r="Z945" s="83"/>
      <c r="AA945" s="83"/>
      <c r="AB945" s="83"/>
      <c r="AC945" s="94"/>
      <c r="AD945" s="102">
        <f t="shared" si="28"/>
        <v>0</v>
      </c>
      <c r="AE945" s="105">
        <f t="shared" si="29"/>
        <v>0</v>
      </c>
    </row>
    <row r="946" spans="1:31" x14ac:dyDescent="0.25">
      <c r="A946" s="91">
        <f>'Тулуз-Пьерон'!A954</f>
        <v>0</v>
      </c>
      <c r="B946" s="174">
        <f>'Тулуз-Пьерон'!B954</f>
        <v>0</v>
      </c>
      <c r="C946" s="79">
        <f>'Тулуз-Пьерон'!C954</f>
        <v>0</v>
      </c>
      <c r="D946" s="79">
        <f>'Тулуз-Пьерон'!D954</f>
        <v>0</v>
      </c>
      <c r="E946" s="166" t="str">
        <f>'Тулуз-Пьерон'!E954</f>
        <v xml:space="preserve">0 лет 0 мес. </v>
      </c>
      <c r="F946" s="162"/>
      <c r="G946" s="82"/>
      <c r="H946" s="82"/>
      <c r="I946" s="82"/>
      <c r="J946" s="82"/>
      <c r="K946" s="82"/>
      <c r="L946" s="82"/>
      <c r="M946" s="82"/>
      <c r="N946" s="82"/>
      <c r="O946" s="82"/>
      <c r="P946" s="82"/>
      <c r="Q946" s="98"/>
      <c r="R946" s="169"/>
      <c r="S946" s="83"/>
      <c r="T946" s="83"/>
      <c r="U946" s="83"/>
      <c r="V946" s="83"/>
      <c r="W946" s="83"/>
      <c r="X946" s="83"/>
      <c r="Y946" s="83"/>
      <c r="Z946" s="83"/>
      <c r="AA946" s="83"/>
      <c r="AB946" s="83"/>
      <c r="AC946" s="94"/>
      <c r="AD946" s="102">
        <f t="shared" si="28"/>
        <v>0</v>
      </c>
      <c r="AE946" s="105">
        <f t="shared" si="29"/>
        <v>0</v>
      </c>
    </row>
    <row r="947" spans="1:31" x14ac:dyDescent="0.25">
      <c r="A947" s="91">
        <f>'Тулуз-Пьерон'!A955</f>
        <v>0</v>
      </c>
      <c r="B947" s="174">
        <f>'Тулуз-Пьерон'!B955</f>
        <v>0</v>
      </c>
      <c r="C947" s="79">
        <f>'Тулуз-Пьерон'!C955</f>
        <v>0</v>
      </c>
      <c r="D947" s="79">
        <f>'Тулуз-Пьерон'!D955</f>
        <v>0</v>
      </c>
      <c r="E947" s="166" t="str">
        <f>'Тулуз-Пьерон'!E955</f>
        <v xml:space="preserve">0 лет 0 мес. </v>
      </c>
      <c r="F947" s="16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98"/>
      <c r="R947" s="169"/>
      <c r="S947" s="83"/>
      <c r="T947" s="83"/>
      <c r="U947" s="83"/>
      <c r="V947" s="83"/>
      <c r="W947" s="83"/>
      <c r="X947" s="83"/>
      <c r="Y947" s="83"/>
      <c r="Z947" s="83"/>
      <c r="AA947" s="83"/>
      <c r="AB947" s="83"/>
      <c r="AC947" s="94"/>
      <c r="AD947" s="102">
        <f t="shared" si="28"/>
        <v>0</v>
      </c>
      <c r="AE947" s="105">
        <f t="shared" si="29"/>
        <v>0</v>
      </c>
    </row>
    <row r="948" spans="1:31" x14ac:dyDescent="0.25">
      <c r="A948" s="91">
        <f>'Тулуз-Пьерон'!A956</f>
        <v>0</v>
      </c>
      <c r="B948" s="174">
        <f>'Тулуз-Пьерон'!B956</f>
        <v>0</v>
      </c>
      <c r="C948" s="79">
        <f>'Тулуз-Пьерон'!C956</f>
        <v>0</v>
      </c>
      <c r="D948" s="79">
        <f>'Тулуз-Пьерон'!D956</f>
        <v>0</v>
      </c>
      <c r="E948" s="166" t="str">
        <f>'Тулуз-Пьерон'!E956</f>
        <v xml:space="preserve">0 лет 0 мес. </v>
      </c>
      <c r="F948" s="162"/>
      <c r="G948" s="82"/>
      <c r="H948" s="82"/>
      <c r="I948" s="82"/>
      <c r="J948" s="82"/>
      <c r="K948" s="82"/>
      <c r="L948" s="82"/>
      <c r="M948" s="82"/>
      <c r="N948" s="82"/>
      <c r="O948" s="82"/>
      <c r="P948" s="82"/>
      <c r="Q948" s="98"/>
      <c r="R948" s="169"/>
      <c r="S948" s="83"/>
      <c r="T948" s="83"/>
      <c r="U948" s="83"/>
      <c r="V948" s="83"/>
      <c r="W948" s="83"/>
      <c r="X948" s="83"/>
      <c r="Y948" s="83"/>
      <c r="Z948" s="83"/>
      <c r="AA948" s="83"/>
      <c r="AB948" s="83"/>
      <c r="AC948" s="94"/>
      <c r="AD948" s="102">
        <f t="shared" si="28"/>
        <v>0</v>
      </c>
      <c r="AE948" s="105">
        <f t="shared" si="29"/>
        <v>0</v>
      </c>
    </row>
    <row r="949" spans="1:31" x14ac:dyDescent="0.25">
      <c r="A949" s="91">
        <f>'Тулуз-Пьерон'!A957</f>
        <v>0</v>
      </c>
      <c r="B949" s="174">
        <f>'Тулуз-Пьерон'!B957</f>
        <v>0</v>
      </c>
      <c r="C949" s="79">
        <f>'Тулуз-Пьерон'!C957</f>
        <v>0</v>
      </c>
      <c r="D949" s="79">
        <f>'Тулуз-Пьерон'!D957</f>
        <v>0</v>
      </c>
      <c r="E949" s="166" t="str">
        <f>'Тулуз-Пьерон'!E957</f>
        <v xml:space="preserve">0 лет 0 мес. </v>
      </c>
      <c r="F949" s="162"/>
      <c r="G949" s="82"/>
      <c r="H949" s="82"/>
      <c r="I949" s="82"/>
      <c r="J949" s="82"/>
      <c r="K949" s="82"/>
      <c r="L949" s="82"/>
      <c r="M949" s="82"/>
      <c r="N949" s="82"/>
      <c r="O949" s="82"/>
      <c r="P949" s="82"/>
      <c r="Q949" s="98"/>
      <c r="R949" s="169"/>
      <c r="S949" s="83"/>
      <c r="T949" s="83"/>
      <c r="U949" s="83"/>
      <c r="V949" s="83"/>
      <c r="W949" s="83"/>
      <c r="X949" s="83"/>
      <c r="Y949" s="83"/>
      <c r="Z949" s="83"/>
      <c r="AA949" s="83"/>
      <c r="AB949" s="83"/>
      <c r="AC949" s="94"/>
      <c r="AD949" s="102">
        <f t="shared" si="28"/>
        <v>0</v>
      </c>
      <c r="AE949" s="105">
        <f t="shared" si="29"/>
        <v>0</v>
      </c>
    </row>
    <row r="950" spans="1:31" x14ac:dyDescent="0.25">
      <c r="A950" s="91">
        <f>'Тулуз-Пьерон'!A958</f>
        <v>0</v>
      </c>
      <c r="B950" s="174">
        <f>'Тулуз-Пьерон'!B958</f>
        <v>0</v>
      </c>
      <c r="C950" s="79">
        <f>'Тулуз-Пьерон'!C958</f>
        <v>0</v>
      </c>
      <c r="D950" s="79">
        <f>'Тулуз-Пьерон'!D958</f>
        <v>0</v>
      </c>
      <c r="E950" s="166" t="str">
        <f>'Тулуз-Пьерон'!E958</f>
        <v xml:space="preserve">0 лет 0 мес. </v>
      </c>
      <c r="F950" s="162"/>
      <c r="G950" s="82"/>
      <c r="H950" s="82"/>
      <c r="I950" s="82"/>
      <c r="J950" s="82"/>
      <c r="K950" s="82"/>
      <c r="L950" s="82"/>
      <c r="M950" s="82"/>
      <c r="N950" s="82"/>
      <c r="O950" s="82"/>
      <c r="P950" s="82"/>
      <c r="Q950" s="98"/>
      <c r="R950" s="169"/>
      <c r="S950" s="83"/>
      <c r="T950" s="83"/>
      <c r="U950" s="83"/>
      <c r="V950" s="83"/>
      <c r="W950" s="83"/>
      <c r="X950" s="83"/>
      <c r="Y950" s="83"/>
      <c r="Z950" s="83"/>
      <c r="AA950" s="83"/>
      <c r="AB950" s="83"/>
      <c r="AC950" s="94"/>
      <c r="AD950" s="102">
        <f t="shared" si="28"/>
        <v>0</v>
      </c>
      <c r="AE950" s="105">
        <f t="shared" si="29"/>
        <v>0</v>
      </c>
    </row>
    <row r="951" spans="1:31" x14ac:dyDescent="0.25">
      <c r="A951" s="91">
        <f>'Тулуз-Пьерон'!A959</f>
        <v>0</v>
      </c>
      <c r="B951" s="174">
        <f>'Тулуз-Пьерон'!B959</f>
        <v>0</v>
      </c>
      <c r="C951" s="79">
        <f>'Тулуз-Пьерон'!C959</f>
        <v>0</v>
      </c>
      <c r="D951" s="79">
        <f>'Тулуз-Пьерон'!D959</f>
        <v>0</v>
      </c>
      <c r="E951" s="166" t="str">
        <f>'Тулуз-Пьерон'!E959</f>
        <v xml:space="preserve">0 лет 0 мес. </v>
      </c>
      <c r="F951" s="162"/>
      <c r="G951" s="82"/>
      <c r="H951" s="82"/>
      <c r="I951" s="82"/>
      <c r="J951" s="82"/>
      <c r="K951" s="82"/>
      <c r="L951" s="82"/>
      <c r="M951" s="82"/>
      <c r="N951" s="82"/>
      <c r="O951" s="82"/>
      <c r="P951" s="82"/>
      <c r="Q951" s="98"/>
      <c r="R951" s="169"/>
      <c r="S951" s="83"/>
      <c r="T951" s="83"/>
      <c r="U951" s="83"/>
      <c r="V951" s="83"/>
      <c r="W951" s="83"/>
      <c r="X951" s="83"/>
      <c r="Y951" s="83"/>
      <c r="Z951" s="83"/>
      <c r="AA951" s="83"/>
      <c r="AB951" s="83"/>
      <c r="AC951" s="94"/>
      <c r="AD951" s="102">
        <f t="shared" si="28"/>
        <v>0</v>
      </c>
      <c r="AE951" s="105">
        <f t="shared" si="29"/>
        <v>0</v>
      </c>
    </row>
    <row r="952" spans="1:31" x14ac:dyDescent="0.25">
      <c r="A952" s="91">
        <f>'Тулуз-Пьерон'!A960</f>
        <v>0</v>
      </c>
      <c r="B952" s="174">
        <f>'Тулуз-Пьерон'!B960</f>
        <v>0</v>
      </c>
      <c r="C952" s="79">
        <f>'Тулуз-Пьерон'!C960</f>
        <v>0</v>
      </c>
      <c r="D952" s="79">
        <f>'Тулуз-Пьерон'!D960</f>
        <v>0</v>
      </c>
      <c r="E952" s="166" t="str">
        <f>'Тулуз-Пьерон'!E960</f>
        <v xml:space="preserve">0 лет 0 мес. </v>
      </c>
      <c r="F952" s="16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98"/>
      <c r="R952" s="169"/>
      <c r="S952" s="83"/>
      <c r="T952" s="83"/>
      <c r="U952" s="83"/>
      <c r="V952" s="83"/>
      <c r="W952" s="83"/>
      <c r="X952" s="83"/>
      <c r="Y952" s="83"/>
      <c r="Z952" s="83"/>
      <c r="AA952" s="83"/>
      <c r="AB952" s="83"/>
      <c r="AC952" s="94"/>
      <c r="AD952" s="102">
        <f t="shared" si="28"/>
        <v>0</v>
      </c>
      <c r="AE952" s="105">
        <f t="shared" si="29"/>
        <v>0</v>
      </c>
    </row>
    <row r="953" spans="1:31" x14ac:dyDescent="0.25">
      <c r="A953" s="91">
        <f>'Тулуз-Пьерон'!A961</f>
        <v>0</v>
      </c>
      <c r="B953" s="174">
        <f>'Тулуз-Пьерон'!B961</f>
        <v>0</v>
      </c>
      <c r="C953" s="79">
        <f>'Тулуз-Пьерон'!C961</f>
        <v>0</v>
      </c>
      <c r="D953" s="79">
        <f>'Тулуз-Пьерон'!D961</f>
        <v>0</v>
      </c>
      <c r="E953" s="166" t="str">
        <f>'Тулуз-Пьерон'!E961</f>
        <v xml:space="preserve">0 лет 0 мес. </v>
      </c>
      <c r="F953" s="162"/>
      <c r="G953" s="82"/>
      <c r="H953" s="82"/>
      <c r="I953" s="82"/>
      <c r="J953" s="82"/>
      <c r="K953" s="82"/>
      <c r="L953" s="82"/>
      <c r="M953" s="82"/>
      <c r="N953" s="82"/>
      <c r="O953" s="82"/>
      <c r="P953" s="82"/>
      <c r="Q953" s="98"/>
      <c r="R953" s="169"/>
      <c r="S953" s="83"/>
      <c r="T953" s="83"/>
      <c r="U953" s="83"/>
      <c r="V953" s="83"/>
      <c r="W953" s="83"/>
      <c r="X953" s="83"/>
      <c r="Y953" s="83"/>
      <c r="Z953" s="83"/>
      <c r="AA953" s="83"/>
      <c r="AB953" s="83"/>
      <c r="AC953" s="94"/>
      <c r="AD953" s="102">
        <f t="shared" si="28"/>
        <v>0</v>
      </c>
      <c r="AE953" s="105">
        <f t="shared" si="29"/>
        <v>0</v>
      </c>
    </row>
    <row r="954" spans="1:31" x14ac:dyDescent="0.25">
      <c r="A954" s="91">
        <f>'Тулуз-Пьерон'!A962</f>
        <v>0</v>
      </c>
      <c r="B954" s="174">
        <f>'Тулуз-Пьерон'!B962</f>
        <v>0</v>
      </c>
      <c r="C954" s="79">
        <f>'Тулуз-Пьерон'!C962</f>
        <v>0</v>
      </c>
      <c r="D954" s="79">
        <f>'Тулуз-Пьерон'!D962</f>
        <v>0</v>
      </c>
      <c r="E954" s="166" t="str">
        <f>'Тулуз-Пьерон'!E962</f>
        <v xml:space="preserve">0 лет 0 мес. </v>
      </c>
      <c r="F954" s="162"/>
      <c r="G954" s="82"/>
      <c r="H954" s="82"/>
      <c r="I954" s="82"/>
      <c r="J954" s="82"/>
      <c r="K954" s="82"/>
      <c r="L954" s="82"/>
      <c r="M954" s="82"/>
      <c r="N954" s="82"/>
      <c r="O954" s="82"/>
      <c r="P954" s="82"/>
      <c r="Q954" s="98"/>
      <c r="R954" s="169"/>
      <c r="S954" s="83"/>
      <c r="T954" s="83"/>
      <c r="U954" s="83"/>
      <c r="V954" s="83"/>
      <c r="W954" s="83"/>
      <c r="X954" s="83"/>
      <c r="Y954" s="83"/>
      <c r="Z954" s="83"/>
      <c r="AA954" s="83"/>
      <c r="AB954" s="83"/>
      <c r="AC954" s="94"/>
      <c r="AD954" s="102">
        <f t="shared" si="28"/>
        <v>0</v>
      </c>
      <c r="AE954" s="105">
        <f t="shared" si="29"/>
        <v>0</v>
      </c>
    </row>
    <row r="955" spans="1:31" x14ac:dyDescent="0.25">
      <c r="A955" s="91">
        <f>'Тулуз-Пьерон'!A963</f>
        <v>0</v>
      </c>
      <c r="B955" s="174">
        <f>'Тулуз-Пьерон'!B963</f>
        <v>0</v>
      </c>
      <c r="C955" s="79">
        <f>'Тулуз-Пьерон'!C963</f>
        <v>0</v>
      </c>
      <c r="D955" s="79">
        <f>'Тулуз-Пьерон'!D963</f>
        <v>0</v>
      </c>
      <c r="E955" s="166" t="str">
        <f>'Тулуз-Пьерон'!E963</f>
        <v xml:space="preserve">0 лет 0 мес. </v>
      </c>
      <c r="F955" s="162"/>
      <c r="G955" s="82"/>
      <c r="H955" s="82"/>
      <c r="I955" s="82"/>
      <c r="J955" s="82"/>
      <c r="K955" s="82"/>
      <c r="L955" s="82"/>
      <c r="M955" s="82"/>
      <c r="N955" s="82"/>
      <c r="O955" s="82"/>
      <c r="P955" s="82"/>
      <c r="Q955" s="98"/>
      <c r="R955" s="169"/>
      <c r="S955" s="83"/>
      <c r="T955" s="83"/>
      <c r="U955" s="83"/>
      <c r="V955" s="83"/>
      <c r="W955" s="83"/>
      <c r="X955" s="83"/>
      <c r="Y955" s="83"/>
      <c r="Z955" s="83"/>
      <c r="AA955" s="83"/>
      <c r="AB955" s="83"/>
      <c r="AC955" s="94"/>
      <c r="AD955" s="102">
        <f t="shared" si="28"/>
        <v>0</v>
      </c>
      <c r="AE955" s="105">
        <f t="shared" si="29"/>
        <v>0</v>
      </c>
    </row>
    <row r="956" spans="1:31" x14ac:dyDescent="0.25">
      <c r="A956" s="91">
        <f>'Тулуз-Пьерон'!A964</f>
        <v>0</v>
      </c>
      <c r="B956" s="174">
        <f>'Тулуз-Пьерон'!B964</f>
        <v>0</v>
      </c>
      <c r="C956" s="79">
        <f>'Тулуз-Пьерон'!C964</f>
        <v>0</v>
      </c>
      <c r="D956" s="79">
        <f>'Тулуз-Пьерон'!D964</f>
        <v>0</v>
      </c>
      <c r="E956" s="166" t="str">
        <f>'Тулуз-Пьерон'!E964</f>
        <v xml:space="preserve">0 лет 0 мес. </v>
      </c>
      <c r="F956" s="162"/>
      <c r="G956" s="82"/>
      <c r="H956" s="82"/>
      <c r="I956" s="82"/>
      <c r="J956" s="82"/>
      <c r="K956" s="82"/>
      <c r="L956" s="82"/>
      <c r="M956" s="82"/>
      <c r="N956" s="82"/>
      <c r="O956" s="82"/>
      <c r="P956" s="82"/>
      <c r="Q956" s="98"/>
      <c r="R956" s="169"/>
      <c r="S956" s="83"/>
      <c r="T956" s="83"/>
      <c r="U956" s="83"/>
      <c r="V956" s="83"/>
      <c r="W956" s="83"/>
      <c r="X956" s="83"/>
      <c r="Y956" s="83"/>
      <c r="Z956" s="83"/>
      <c r="AA956" s="83"/>
      <c r="AB956" s="83"/>
      <c r="AC956" s="94"/>
      <c r="AD956" s="102">
        <f t="shared" si="28"/>
        <v>0</v>
      </c>
      <c r="AE956" s="105">
        <f t="shared" si="29"/>
        <v>0</v>
      </c>
    </row>
    <row r="957" spans="1:31" x14ac:dyDescent="0.25">
      <c r="A957" s="91">
        <f>'Тулуз-Пьерон'!A965</f>
        <v>0</v>
      </c>
      <c r="B957" s="174">
        <f>'Тулуз-Пьерон'!B965</f>
        <v>0</v>
      </c>
      <c r="C957" s="79">
        <f>'Тулуз-Пьерон'!C965</f>
        <v>0</v>
      </c>
      <c r="D957" s="79">
        <f>'Тулуз-Пьерон'!D965</f>
        <v>0</v>
      </c>
      <c r="E957" s="166" t="str">
        <f>'Тулуз-Пьерон'!E965</f>
        <v xml:space="preserve">0 лет 0 мес. </v>
      </c>
      <c r="F957" s="162"/>
      <c r="G957" s="82"/>
      <c r="H957" s="82"/>
      <c r="I957" s="82"/>
      <c r="J957" s="82"/>
      <c r="K957" s="82"/>
      <c r="L957" s="82"/>
      <c r="M957" s="82"/>
      <c r="N957" s="82"/>
      <c r="O957" s="82"/>
      <c r="P957" s="82"/>
      <c r="Q957" s="98"/>
      <c r="R957" s="169"/>
      <c r="S957" s="83"/>
      <c r="T957" s="83"/>
      <c r="U957" s="83"/>
      <c r="V957" s="83"/>
      <c r="W957" s="83"/>
      <c r="X957" s="83"/>
      <c r="Y957" s="83"/>
      <c r="Z957" s="83"/>
      <c r="AA957" s="83"/>
      <c r="AB957" s="83"/>
      <c r="AC957" s="94"/>
      <c r="AD957" s="102">
        <f t="shared" si="28"/>
        <v>0</v>
      </c>
      <c r="AE957" s="105">
        <f t="shared" si="29"/>
        <v>0</v>
      </c>
    </row>
    <row r="958" spans="1:31" x14ac:dyDescent="0.25">
      <c r="A958" s="91">
        <f>'Тулуз-Пьерон'!A966</f>
        <v>0</v>
      </c>
      <c r="B958" s="174">
        <f>'Тулуз-Пьерон'!B966</f>
        <v>0</v>
      </c>
      <c r="C958" s="79">
        <f>'Тулуз-Пьерон'!C966</f>
        <v>0</v>
      </c>
      <c r="D958" s="79">
        <f>'Тулуз-Пьерон'!D966</f>
        <v>0</v>
      </c>
      <c r="E958" s="166" t="str">
        <f>'Тулуз-Пьерон'!E966</f>
        <v xml:space="preserve">0 лет 0 мес. </v>
      </c>
      <c r="F958" s="162"/>
      <c r="G958" s="82"/>
      <c r="H958" s="82"/>
      <c r="I958" s="82"/>
      <c r="J958" s="82"/>
      <c r="K958" s="82"/>
      <c r="L958" s="82"/>
      <c r="M958" s="82"/>
      <c r="N958" s="82"/>
      <c r="O958" s="82"/>
      <c r="P958" s="82"/>
      <c r="Q958" s="98"/>
      <c r="R958" s="169"/>
      <c r="S958" s="83"/>
      <c r="T958" s="83"/>
      <c r="U958" s="83"/>
      <c r="V958" s="83"/>
      <c r="W958" s="83"/>
      <c r="X958" s="83"/>
      <c r="Y958" s="83"/>
      <c r="Z958" s="83"/>
      <c r="AA958" s="83"/>
      <c r="AB958" s="83"/>
      <c r="AC958" s="94"/>
      <c r="AD958" s="102">
        <f t="shared" si="28"/>
        <v>0</v>
      </c>
      <c r="AE958" s="105">
        <f t="shared" si="29"/>
        <v>0</v>
      </c>
    </row>
    <row r="959" spans="1:31" x14ac:dyDescent="0.25">
      <c r="A959" s="91">
        <f>'Тулуз-Пьерон'!A967</f>
        <v>0</v>
      </c>
      <c r="B959" s="174">
        <f>'Тулуз-Пьерон'!B967</f>
        <v>0</v>
      </c>
      <c r="C959" s="79">
        <f>'Тулуз-Пьерон'!C967</f>
        <v>0</v>
      </c>
      <c r="D959" s="79">
        <f>'Тулуз-Пьерон'!D967</f>
        <v>0</v>
      </c>
      <c r="E959" s="166" t="str">
        <f>'Тулуз-Пьерон'!E967</f>
        <v xml:space="preserve">0 лет 0 мес. </v>
      </c>
      <c r="F959" s="162"/>
      <c r="G959" s="82"/>
      <c r="H959" s="82"/>
      <c r="I959" s="82"/>
      <c r="J959" s="82"/>
      <c r="K959" s="82"/>
      <c r="L959" s="82"/>
      <c r="M959" s="82"/>
      <c r="N959" s="82"/>
      <c r="O959" s="82"/>
      <c r="P959" s="82"/>
      <c r="Q959" s="98"/>
      <c r="R959" s="169"/>
      <c r="S959" s="83"/>
      <c r="T959" s="83"/>
      <c r="U959" s="83"/>
      <c r="V959" s="83"/>
      <c r="W959" s="83"/>
      <c r="X959" s="83"/>
      <c r="Y959" s="83"/>
      <c r="Z959" s="83"/>
      <c r="AA959" s="83"/>
      <c r="AB959" s="83"/>
      <c r="AC959" s="94"/>
      <c r="AD959" s="102">
        <f t="shared" si="28"/>
        <v>0</v>
      </c>
      <c r="AE959" s="105">
        <f t="shared" si="29"/>
        <v>0</v>
      </c>
    </row>
    <row r="960" spans="1:31" x14ac:dyDescent="0.25">
      <c r="A960" s="91">
        <f>'Тулуз-Пьерон'!A968</f>
        <v>0</v>
      </c>
      <c r="B960" s="174">
        <f>'Тулуз-Пьерон'!B968</f>
        <v>0</v>
      </c>
      <c r="C960" s="79">
        <f>'Тулуз-Пьерон'!C968</f>
        <v>0</v>
      </c>
      <c r="D960" s="79">
        <f>'Тулуз-Пьерон'!D968</f>
        <v>0</v>
      </c>
      <c r="E960" s="166" t="str">
        <f>'Тулуз-Пьерон'!E968</f>
        <v xml:space="preserve">0 лет 0 мес. </v>
      </c>
      <c r="F960" s="162"/>
      <c r="G960" s="82"/>
      <c r="H960" s="82"/>
      <c r="I960" s="82"/>
      <c r="J960" s="82"/>
      <c r="K960" s="82"/>
      <c r="L960" s="82"/>
      <c r="M960" s="82"/>
      <c r="N960" s="82"/>
      <c r="O960" s="82"/>
      <c r="P960" s="82"/>
      <c r="Q960" s="98"/>
      <c r="R960" s="169"/>
      <c r="S960" s="83"/>
      <c r="T960" s="83"/>
      <c r="U960" s="83"/>
      <c r="V960" s="83"/>
      <c r="W960" s="83"/>
      <c r="X960" s="83"/>
      <c r="Y960" s="83"/>
      <c r="Z960" s="83"/>
      <c r="AA960" s="83"/>
      <c r="AB960" s="83"/>
      <c r="AC960" s="94"/>
      <c r="AD960" s="102">
        <f t="shared" si="28"/>
        <v>0</v>
      </c>
      <c r="AE960" s="105">
        <f t="shared" si="29"/>
        <v>0</v>
      </c>
    </row>
    <row r="961" spans="1:31" x14ac:dyDescent="0.25">
      <c r="A961" s="91">
        <f>'Тулуз-Пьерон'!A969</f>
        <v>0</v>
      </c>
      <c r="B961" s="174">
        <f>'Тулуз-Пьерон'!B969</f>
        <v>0</v>
      </c>
      <c r="C961" s="79">
        <f>'Тулуз-Пьерон'!C969</f>
        <v>0</v>
      </c>
      <c r="D961" s="79">
        <f>'Тулуз-Пьерон'!D969</f>
        <v>0</v>
      </c>
      <c r="E961" s="166" t="str">
        <f>'Тулуз-Пьерон'!E969</f>
        <v xml:space="preserve">0 лет 0 мес. </v>
      </c>
      <c r="F961" s="162"/>
      <c r="G961" s="82"/>
      <c r="H961" s="82"/>
      <c r="I961" s="82"/>
      <c r="J961" s="82"/>
      <c r="K961" s="82"/>
      <c r="L961" s="82"/>
      <c r="M961" s="82"/>
      <c r="N961" s="82"/>
      <c r="O961" s="82"/>
      <c r="P961" s="82"/>
      <c r="Q961" s="98"/>
      <c r="R961" s="169"/>
      <c r="S961" s="83"/>
      <c r="T961" s="83"/>
      <c r="U961" s="83"/>
      <c r="V961" s="83"/>
      <c r="W961" s="83"/>
      <c r="X961" s="83"/>
      <c r="Y961" s="83"/>
      <c r="Z961" s="83"/>
      <c r="AA961" s="83"/>
      <c r="AB961" s="83"/>
      <c r="AC961" s="94"/>
      <c r="AD961" s="102">
        <f t="shared" si="28"/>
        <v>0</v>
      </c>
      <c r="AE961" s="105">
        <f t="shared" si="29"/>
        <v>0</v>
      </c>
    </row>
    <row r="962" spans="1:31" x14ac:dyDescent="0.25">
      <c r="A962" s="91">
        <f>'Тулуз-Пьерон'!A970</f>
        <v>0</v>
      </c>
      <c r="B962" s="174">
        <f>'Тулуз-Пьерон'!B970</f>
        <v>0</v>
      </c>
      <c r="C962" s="79">
        <f>'Тулуз-Пьерон'!C970</f>
        <v>0</v>
      </c>
      <c r="D962" s="79">
        <f>'Тулуз-Пьерон'!D970</f>
        <v>0</v>
      </c>
      <c r="E962" s="166" t="str">
        <f>'Тулуз-Пьерон'!E970</f>
        <v xml:space="preserve">0 лет 0 мес. </v>
      </c>
      <c r="F962" s="162"/>
      <c r="G962" s="82"/>
      <c r="H962" s="82"/>
      <c r="I962" s="82"/>
      <c r="J962" s="82"/>
      <c r="K962" s="82"/>
      <c r="L962" s="82"/>
      <c r="M962" s="82"/>
      <c r="N962" s="82"/>
      <c r="O962" s="82"/>
      <c r="P962" s="82"/>
      <c r="Q962" s="98"/>
      <c r="R962" s="169"/>
      <c r="S962" s="83"/>
      <c r="T962" s="83"/>
      <c r="U962" s="83"/>
      <c r="V962" s="83"/>
      <c r="W962" s="83"/>
      <c r="X962" s="83"/>
      <c r="Y962" s="83"/>
      <c r="Z962" s="83"/>
      <c r="AA962" s="83"/>
      <c r="AB962" s="83"/>
      <c r="AC962" s="94"/>
      <c r="AD962" s="102">
        <f t="shared" si="28"/>
        <v>0</v>
      </c>
      <c r="AE962" s="105">
        <f t="shared" si="29"/>
        <v>0</v>
      </c>
    </row>
    <row r="963" spans="1:31" x14ac:dyDescent="0.25">
      <c r="A963" s="91">
        <f>'Тулуз-Пьерон'!A971</f>
        <v>0</v>
      </c>
      <c r="B963" s="174">
        <f>'Тулуз-Пьерон'!B971</f>
        <v>0</v>
      </c>
      <c r="C963" s="79">
        <f>'Тулуз-Пьерон'!C971</f>
        <v>0</v>
      </c>
      <c r="D963" s="79">
        <f>'Тулуз-Пьерон'!D971</f>
        <v>0</v>
      </c>
      <c r="E963" s="166" t="str">
        <f>'Тулуз-Пьерон'!E971</f>
        <v xml:space="preserve">0 лет 0 мес. </v>
      </c>
      <c r="F963" s="162"/>
      <c r="G963" s="82"/>
      <c r="H963" s="82"/>
      <c r="I963" s="82"/>
      <c r="J963" s="82"/>
      <c r="K963" s="82"/>
      <c r="L963" s="82"/>
      <c r="M963" s="82"/>
      <c r="N963" s="82"/>
      <c r="O963" s="82"/>
      <c r="P963" s="82"/>
      <c r="Q963" s="98"/>
      <c r="R963" s="169"/>
      <c r="S963" s="83"/>
      <c r="T963" s="83"/>
      <c r="U963" s="83"/>
      <c r="V963" s="83"/>
      <c r="W963" s="83"/>
      <c r="X963" s="83"/>
      <c r="Y963" s="83"/>
      <c r="Z963" s="83"/>
      <c r="AA963" s="83"/>
      <c r="AB963" s="83"/>
      <c r="AC963" s="94"/>
      <c r="AD963" s="102">
        <f t="shared" si="28"/>
        <v>0</v>
      </c>
      <c r="AE963" s="105">
        <f t="shared" si="29"/>
        <v>0</v>
      </c>
    </row>
    <row r="964" spans="1:31" x14ac:dyDescent="0.25">
      <c r="A964" s="91">
        <f>'Тулуз-Пьерон'!A972</f>
        <v>0</v>
      </c>
      <c r="B964" s="174">
        <f>'Тулуз-Пьерон'!B972</f>
        <v>0</v>
      </c>
      <c r="C964" s="79">
        <f>'Тулуз-Пьерон'!C972</f>
        <v>0</v>
      </c>
      <c r="D964" s="79">
        <f>'Тулуз-Пьерон'!D972</f>
        <v>0</v>
      </c>
      <c r="E964" s="166" t="str">
        <f>'Тулуз-Пьерон'!E972</f>
        <v xml:space="preserve">0 лет 0 мес. </v>
      </c>
      <c r="F964" s="162"/>
      <c r="G964" s="82"/>
      <c r="H964" s="82"/>
      <c r="I964" s="82"/>
      <c r="J964" s="82"/>
      <c r="K964" s="82"/>
      <c r="L964" s="82"/>
      <c r="M964" s="82"/>
      <c r="N964" s="82"/>
      <c r="O964" s="82"/>
      <c r="P964" s="82"/>
      <c r="Q964" s="98"/>
      <c r="R964" s="169"/>
      <c r="S964" s="83"/>
      <c r="T964" s="83"/>
      <c r="U964" s="83"/>
      <c r="V964" s="83"/>
      <c r="W964" s="83"/>
      <c r="X964" s="83"/>
      <c r="Y964" s="83"/>
      <c r="Z964" s="83"/>
      <c r="AA964" s="83"/>
      <c r="AB964" s="83"/>
      <c r="AC964" s="94"/>
      <c r="AD964" s="102">
        <f t="shared" si="28"/>
        <v>0</v>
      </c>
      <c r="AE964" s="105">
        <f t="shared" si="29"/>
        <v>0</v>
      </c>
    </row>
    <row r="965" spans="1:31" x14ac:dyDescent="0.25">
      <c r="A965" s="91">
        <f>'Тулуз-Пьерон'!A973</f>
        <v>0</v>
      </c>
      <c r="B965" s="174">
        <f>'Тулуз-Пьерон'!B973</f>
        <v>0</v>
      </c>
      <c r="C965" s="79">
        <f>'Тулуз-Пьерон'!C973</f>
        <v>0</v>
      </c>
      <c r="D965" s="79">
        <f>'Тулуз-Пьерон'!D973</f>
        <v>0</v>
      </c>
      <c r="E965" s="166" t="str">
        <f>'Тулуз-Пьерон'!E973</f>
        <v xml:space="preserve">0 лет 0 мес. </v>
      </c>
      <c r="F965" s="162"/>
      <c r="G965" s="82"/>
      <c r="H965" s="82"/>
      <c r="I965" s="82"/>
      <c r="J965" s="82"/>
      <c r="K965" s="82"/>
      <c r="L965" s="82"/>
      <c r="M965" s="82"/>
      <c r="N965" s="82"/>
      <c r="O965" s="82"/>
      <c r="P965" s="82"/>
      <c r="Q965" s="98"/>
      <c r="R965" s="169"/>
      <c r="S965" s="83"/>
      <c r="T965" s="83"/>
      <c r="U965" s="83"/>
      <c r="V965" s="83"/>
      <c r="W965" s="83"/>
      <c r="X965" s="83"/>
      <c r="Y965" s="83"/>
      <c r="Z965" s="83"/>
      <c r="AA965" s="83"/>
      <c r="AB965" s="83"/>
      <c r="AC965" s="94"/>
      <c r="AD965" s="102">
        <f t="shared" si="28"/>
        <v>0</v>
      </c>
      <c r="AE965" s="105">
        <f t="shared" si="29"/>
        <v>0</v>
      </c>
    </row>
    <row r="966" spans="1:31" x14ac:dyDescent="0.25">
      <c r="A966" s="91">
        <f>'Тулуз-Пьерон'!A974</f>
        <v>0</v>
      </c>
      <c r="B966" s="174">
        <f>'Тулуз-Пьерон'!B974</f>
        <v>0</v>
      </c>
      <c r="C966" s="79">
        <f>'Тулуз-Пьерон'!C974</f>
        <v>0</v>
      </c>
      <c r="D966" s="79">
        <f>'Тулуз-Пьерон'!D974</f>
        <v>0</v>
      </c>
      <c r="E966" s="166" t="str">
        <f>'Тулуз-Пьерон'!E974</f>
        <v xml:space="preserve">0 лет 0 мес. </v>
      </c>
      <c r="F966" s="162"/>
      <c r="G966" s="82"/>
      <c r="H966" s="82"/>
      <c r="I966" s="82"/>
      <c r="J966" s="82"/>
      <c r="K966" s="82"/>
      <c r="L966" s="82"/>
      <c r="M966" s="82"/>
      <c r="N966" s="82"/>
      <c r="O966" s="82"/>
      <c r="P966" s="82"/>
      <c r="Q966" s="98"/>
      <c r="R966" s="169"/>
      <c r="S966" s="83"/>
      <c r="T966" s="83"/>
      <c r="U966" s="83"/>
      <c r="V966" s="83"/>
      <c r="W966" s="83"/>
      <c r="X966" s="83"/>
      <c r="Y966" s="83"/>
      <c r="Z966" s="83"/>
      <c r="AA966" s="83"/>
      <c r="AB966" s="83"/>
      <c r="AC966" s="94"/>
      <c r="AD966" s="102">
        <f t="shared" si="28"/>
        <v>0</v>
      </c>
      <c r="AE966" s="105">
        <f t="shared" si="29"/>
        <v>0</v>
      </c>
    </row>
    <row r="967" spans="1:31" x14ac:dyDescent="0.25">
      <c r="A967" s="91">
        <f>'Тулуз-Пьерон'!A975</f>
        <v>0</v>
      </c>
      <c r="B967" s="174">
        <f>'Тулуз-Пьерон'!B975</f>
        <v>0</v>
      </c>
      <c r="C967" s="79">
        <f>'Тулуз-Пьерон'!C975</f>
        <v>0</v>
      </c>
      <c r="D967" s="79">
        <f>'Тулуз-Пьерон'!D975</f>
        <v>0</v>
      </c>
      <c r="E967" s="166" t="str">
        <f>'Тулуз-Пьерон'!E975</f>
        <v xml:space="preserve">0 лет 0 мес. </v>
      </c>
      <c r="F967" s="162"/>
      <c r="G967" s="82"/>
      <c r="H967" s="82"/>
      <c r="I967" s="82"/>
      <c r="J967" s="82"/>
      <c r="K967" s="82"/>
      <c r="L967" s="82"/>
      <c r="M967" s="82"/>
      <c r="N967" s="82"/>
      <c r="O967" s="82"/>
      <c r="P967" s="82"/>
      <c r="Q967" s="98"/>
      <c r="R967" s="169"/>
      <c r="S967" s="83"/>
      <c r="T967" s="83"/>
      <c r="U967" s="83"/>
      <c r="V967" s="83"/>
      <c r="W967" s="83"/>
      <c r="X967" s="83"/>
      <c r="Y967" s="83"/>
      <c r="Z967" s="83"/>
      <c r="AA967" s="83"/>
      <c r="AB967" s="83"/>
      <c r="AC967" s="94"/>
      <c r="AD967" s="102">
        <f t="shared" si="28"/>
        <v>0</v>
      </c>
      <c r="AE967" s="105">
        <f t="shared" si="29"/>
        <v>0</v>
      </c>
    </row>
    <row r="968" spans="1:31" x14ac:dyDescent="0.25">
      <c r="A968" s="91">
        <f>'Тулуз-Пьерон'!A976</f>
        <v>0</v>
      </c>
      <c r="B968" s="174">
        <f>'Тулуз-Пьерон'!B976</f>
        <v>0</v>
      </c>
      <c r="C968" s="79">
        <f>'Тулуз-Пьерон'!C976</f>
        <v>0</v>
      </c>
      <c r="D968" s="79">
        <f>'Тулуз-Пьерон'!D976</f>
        <v>0</v>
      </c>
      <c r="E968" s="166" t="str">
        <f>'Тулуз-Пьерон'!E976</f>
        <v xml:space="preserve">0 лет 0 мес. </v>
      </c>
      <c r="F968" s="162"/>
      <c r="G968" s="82"/>
      <c r="H968" s="82"/>
      <c r="I968" s="82"/>
      <c r="J968" s="82"/>
      <c r="K968" s="82"/>
      <c r="L968" s="82"/>
      <c r="M968" s="82"/>
      <c r="N968" s="82"/>
      <c r="O968" s="82"/>
      <c r="P968" s="82"/>
      <c r="Q968" s="98"/>
      <c r="R968" s="169"/>
      <c r="S968" s="83"/>
      <c r="T968" s="83"/>
      <c r="U968" s="83"/>
      <c r="V968" s="83"/>
      <c r="W968" s="83"/>
      <c r="X968" s="83"/>
      <c r="Y968" s="83"/>
      <c r="Z968" s="83"/>
      <c r="AA968" s="83"/>
      <c r="AB968" s="83"/>
      <c r="AC968" s="94"/>
      <c r="AD968" s="102">
        <f t="shared" ref="AD968:AD1007" si="30">12-SUMPRODUCT(--(F968:Q968&lt;&gt;$F$1:$Q$1))</f>
        <v>0</v>
      </c>
      <c r="AE968" s="105">
        <f t="shared" ref="AE968:AE1007" si="31">12-SUMPRODUCT(--(R968:AC968&lt;&gt;$R$1:$AC$1))</f>
        <v>0</v>
      </c>
    </row>
    <row r="969" spans="1:31" x14ac:dyDescent="0.25">
      <c r="A969" s="91">
        <f>'Тулуз-Пьерон'!A977</f>
        <v>0</v>
      </c>
      <c r="B969" s="174">
        <f>'Тулуз-Пьерон'!B977</f>
        <v>0</v>
      </c>
      <c r="C969" s="79">
        <f>'Тулуз-Пьерон'!C977</f>
        <v>0</v>
      </c>
      <c r="D969" s="79">
        <f>'Тулуз-Пьерон'!D977</f>
        <v>0</v>
      </c>
      <c r="E969" s="166" t="str">
        <f>'Тулуз-Пьерон'!E977</f>
        <v xml:space="preserve">0 лет 0 мес. </v>
      </c>
      <c r="F969" s="162"/>
      <c r="G969" s="82"/>
      <c r="H969" s="82"/>
      <c r="I969" s="82"/>
      <c r="J969" s="82"/>
      <c r="K969" s="82"/>
      <c r="L969" s="82"/>
      <c r="M969" s="82"/>
      <c r="N969" s="82"/>
      <c r="O969" s="82"/>
      <c r="P969" s="82"/>
      <c r="Q969" s="98"/>
      <c r="R969" s="169"/>
      <c r="S969" s="83"/>
      <c r="T969" s="83"/>
      <c r="U969" s="83"/>
      <c r="V969" s="83"/>
      <c r="W969" s="83"/>
      <c r="X969" s="83"/>
      <c r="Y969" s="83"/>
      <c r="Z969" s="83"/>
      <c r="AA969" s="83"/>
      <c r="AB969" s="83"/>
      <c r="AC969" s="94"/>
      <c r="AD969" s="102">
        <f t="shared" si="30"/>
        <v>0</v>
      </c>
      <c r="AE969" s="105">
        <f t="shared" si="31"/>
        <v>0</v>
      </c>
    </row>
    <row r="970" spans="1:31" x14ac:dyDescent="0.25">
      <c r="A970" s="91">
        <f>'Тулуз-Пьерон'!A978</f>
        <v>0</v>
      </c>
      <c r="B970" s="174">
        <f>'Тулуз-Пьерон'!B978</f>
        <v>0</v>
      </c>
      <c r="C970" s="79">
        <f>'Тулуз-Пьерон'!C978</f>
        <v>0</v>
      </c>
      <c r="D970" s="79">
        <f>'Тулуз-Пьерон'!D978</f>
        <v>0</v>
      </c>
      <c r="E970" s="166" t="str">
        <f>'Тулуз-Пьерон'!E978</f>
        <v xml:space="preserve">0 лет 0 мес. </v>
      </c>
      <c r="F970" s="162"/>
      <c r="G970" s="82"/>
      <c r="H970" s="82"/>
      <c r="I970" s="82"/>
      <c r="J970" s="82"/>
      <c r="K970" s="82"/>
      <c r="L970" s="82"/>
      <c r="M970" s="82"/>
      <c r="N970" s="82"/>
      <c r="O970" s="82"/>
      <c r="P970" s="82"/>
      <c r="Q970" s="98"/>
      <c r="R970" s="169"/>
      <c r="S970" s="83"/>
      <c r="T970" s="83"/>
      <c r="U970" s="83"/>
      <c r="V970" s="83"/>
      <c r="W970" s="83"/>
      <c r="X970" s="83"/>
      <c r="Y970" s="83"/>
      <c r="Z970" s="83"/>
      <c r="AA970" s="83"/>
      <c r="AB970" s="83"/>
      <c r="AC970" s="94"/>
      <c r="AD970" s="102">
        <f t="shared" si="30"/>
        <v>0</v>
      </c>
      <c r="AE970" s="105">
        <f t="shared" si="31"/>
        <v>0</v>
      </c>
    </row>
    <row r="971" spans="1:31" x14ac:dyDescent="0.25">
      <c r="A971" s="91">
        <f>'Тулуз-Пьерон'!A979</f>
        <v>0</v>
      </c>
      <c r="B971" s="174">
        <f>'Тулуз-Пьерон'!B979</f>
        <v>0</v>
      </c>
      <c r="C971" s="79">
        <f>'Тулуз-Пьерон'!C979</f>
        <v>0</v>
      </c>
      <c r="D971" s="79">
        <f>'Тулуз-Пьерон'!D979</f>
        <v>0</v>
      </c>
      <c r="E971" s="166" t="str">
        <f>'Тулуз-Пьерон'!E979</f>
        <v xml:space="preserve">0 лет 0 мес. </v>
      </c>
      <c r="F971" s="162"/>
      <c r="G971" s="82"/>
      <c r="H971" s="82"/>
      <c r="I971" s="82"/>
      <c r="J971" s="82"/>
      <c r="K971" s="82"/>
      <c r="L971" s="82"/>
      <c r="M971" s="82"/>
      <c r="N971" s="82"/>
      <c r="O971" s="82"/>
      <c r="P971" s="82"/>
      <c r="Q971" s="98"/>
      <c r="R971" s="169"/>
      <c r="S971" s="83"/>
      <c r="T971" s="83"/>
      <c r="U971" s="83"/>
      <c r="V971" s="83"/>
      <c r="W971" s="83"/>
      <c r="X971" s="83"/>
      <c r="Y971" s="83"/>
      <c r="Z971" s="83"/>
      <c r="AA971" s="83"/>
      <c r="AB971" s="83"/>
      <c r="AC971" s="94"/>
      <c r="AD971" s="102">
        <f t="shared" si="30"/>
        <v>0</v>
      </c>
      <c r="AE971" s="105">
        <f t="shared" si="31"/>
        <v>0</v>
      </c>
    </row>
    <row r="972" spans="1:31" x14ac:dyDescent="0.25">
      <c r="A972" s="91">
        <f>'Тулуз-Пьерон'!A980</f>
        <v>0</v>
      </c>
      <c r="B972" s="174">
        <f>'Тулуз-Пьерон'!B980</f>
        <v>0</v>
      </c>
      <c r="C972" s="79">
        <f>'Тулуз-Пьерон'!C980</f>
        <v>0</v>
      </c>
      <c r="D972" s="79">
        <f>'Тулуз-Пьерон'!D980</f>
        <v>0</v>
      </c>
      <c r="E972" s="166" t="str">
        <f>'Тулуз-Пьерон'!E980</f>
        <v xml:space="preserve">0 лет 0 мес. </v>
      </c>
      <c r="F972" s="162"/>
      <c r="G972" s="82"/>
      <c r="H972" s="82"/>
      <c r="I972" s="82"/>
      <c r="J972" s="82"/>
      <c r="K972" s="82"/>
      <c r="L972" s="82"/>
      <c r="M972" s="82"/>
      <c r="N972" s="82"/>
      <c r="O972" s="82"/>
      <c r="P972" s="82"/>
      <c r="Q972" s="98"/>
      <c r="R972" s="169"/>
      <c r="S972" s="83"/>
      <c r="T972" s="83"/>
      <c r="U972" s="83"/>
      <c r="V972" s="83"/>
      <c r="W972" s="83"/>
      <c r="X972" s="83"/>
      <c r="Y972" s="83"/>
      <c r="Z972" s="83"/>
      <c r="AA972" s="83"/>
      <c r="AB972" s="83"/>
      <c r="AC972" s="94"/>
      <c r="AD972" s="102">
        <f t="shared" si="30"/>
        <v>0</v>
      </c>
      <c r="AE972" s="105">
        <f t="shared" si="31"/>
        <v>0</v>
      </c>
    </row>
    <row r="973" spans="1:31" x14ac:dyDescent="0.25">
      <c r="A973" s="91">
        <f>'Тулуз-Пьерон'!A981</f>
        <v>0</v>
      </c>
      <c r="B973" s="174">
        <f>'Тулуз-Пьерон'!B981</f>
        <v>0</v>
      </c>
      <c r="C973" s="79">
        <f>'Тулуз-Пьерон'!C981</f>
        <v>0</v>
      </c>
      <c r="D973" s="79">
        <f>'Тулуз-Пьерон'!D981</f>
        <v>0</v>
      </c>
      <c r="E973" s="166" t="str">
        <f>'Тулуз-Пьерон'!E981</f>
        <v xml:space="preserve">0 лет 0 мес. </v>
      </c>
      <c r="F973" s="162"/>
      <c r="G973" s="82"/>
      <c r="H973" s="82"/>
      <c r="I973" s="82"/>
      <c r="J973" s="82"/>
      <c r="K973" s="82"/>
      <c r="L973" s="82"/>
      <c r="M973" s="82"/>
      <c r="N973" s="82"/>
      <c r="O973" s="82"/>
      <c r="P973" s="82"/>
      <c r="Q973" s="98"/>
      <c r="R973" s="169"/>
      <c r="S973" s="83"/>
      <c r="T973" s="83"/>
      <c r="U973" s="83"/>
      <c r="V973" s="83"/>
      <c r="W973" s="83"/>
      <c r="X973" s="83"/>
      <c r="Y973" s="83"/>
      <c r="Z973" s="83"/>
      <c r="AA973" s="83"/>
      <c r="AB973" s="83"/>
      <c r="AC973" s="94"/>
      <c r="AD973" s="102">
        <f t="shared" si="30"/>
        <v>0</v>
      </c>
      <c r="AE973" s="105">
        <f t="shared" si="31"/>
        <v>0</v>
      </c>
    </row>
    <row r="974" spans="1:31" x14ac:dyDescent="0.25">
      <c r="A974" s="91">
        <f>'Тулуз-Пьерон'!A982</f>
        <v>0</v>
      </c>
      <c r="B974" s="174">
        <f>'Тулуз-Пьерон'!B982</f>
        <v>0</v>
      </c>
      <c r="C974" s="79">
        <f>'Тулуз-Пьерон'!C982</f>
        <v>0</v>
      </c>
      <c r="D974" s="79">
        <f>'Тулуз-Пьерон'!D982</f>
        <v>0</v>
      </c>
      <c r="E974" s="166" t="str">
        <f>'Тулуз-Пьерон'!E982</f>
        <v xml:space="preserve">0 лет 0 мес. </v>
      </c>
      <c r="F974" s="162"/>
      <c r="G974" s="82"/>
      <c r="H974" s="82"/>
      <c r="I974" s="82"/>
      <c r="J974" s="82"/>
      <c r="K974" s="82"/>
      <c r="L974" s="82"/>
      <c r="M974" s="82"/>
      <c r="N974" s="82"/>
      <c r="O974" s="82"/>
      <c r="P974" s="82"/>
      <c r="Q974" s="98"/>
      <c r="R974" s="169"/>
      <c r="S974" s="83"/>
      <c r="T974" s="83"/>
      <c r="U974" s="83"/>
      <c r="V974" s="83"/>
      <c r="W974" s="83"/>
      <c r="X974" s="83"/>
      <c r="Y974" s="83"/>
      <c r="Z974" s="83"/>
      <c r="AA974" s="83"/>
      <c r="AB974" s="83"/>
      <c r="AC974" s="94"/>
      <c r="AD974" s="102">
        <f t="shared" si="30"/>
        <v>0</v>
      </c>
      <c r="AE974" s="105">
        <f t="shared" si="31"/>
        <v>0</v>
      </c>
    </row>
    <row r="975" spans="1:31" x14ac:dyDescent="0.25">
      <c r="A975" s="91">
        <f>'Тулуз-Пьерон'!A983</f>
        <v>0</v>
      </c>
      <c r="B975" s="174">
        <f>'Тулуз-Пьерон'!B983</f>
        <v>0</v>
      </c>
      <c r="C975" s="79">
        <f>'Тулуз-Пьерон'!C983</f>
        <v>0</v>
      </c>
      <c r="D975" s="79">
        <f>'Тулуз-Пьерон'!D983</f>
        <v>0</v>
      </c>
      <c r="E975" s="166" t="str">
        <f>'Тулуз-Пьерон'!E983</f>
        <v xml:space="preserve">0 лет 0 мес. </v>
      </c>
      <c r="F975" s="162"/>
      <c r="G975" s="82"/>
      <c r="H975" s="82"/>
      <c r="I975" s="82"/>
      <c r="J975" s="82"/>
      <c r="K975" s="82"/>
      <c r="L975" s="82"/>
      <c r="M975" s="82"/>
      <c r="N975" s="82"/>
      <c r="O975" s="82"/>
      <c r="P975" s="82"/>
      <c r="Q975" s="98"/>
      <c r="R975" s="169"/>
      <c r="S975" s="83"/>
      <c r="T975" s="83"/>
      <c r="U975" s="83"/>
      <c r="V975" s="83"/>
      <c r="W975" s="83"/>
      <c r="X975" s="83"/>
      <c r="Y975" s="83"/>
      <c r="Z975" s="83"/>
      <c r="AA975" s="83"/>
      <c r="AB975" s="83"/>
      <c r="AC975" s="94"/>
      <c r="AD975" s="102">
        <f t="shared" si="30"/>
        <v>0</v>
      </c>
      <c r="AE975" s="105">
        <f t="shared" si="31"/>
        <v>0</v>
      </c>
    </row>
    <row r="976" spans="1:31" x14ac:dyDescent="0.25">
      <c r="A976" s="91">
        <f>'Тулуз-Пьерон'!A984</f>
        <v>0</v>
      </c>
      <c r="B976" s="174">
        <f>'Тулуз-Пьерон'!B984</f>
        <v>0</v>
      </c>
      <c r="C976" s="79">
        <f>'Тулуз-Пьерон'!C984</f>
        <v>0</v>
      </c>
      <c r="D976" s="79">
        <f>'Тулуз-Пьерон'!D984</f>
        <v>0</v>
      </c>
      <c r="E976" s="166" t="str">
        <f>'Тулуз-Пьерон'!E984</f>
        <v xml:space="preserve">0 лет 0 мес. </v>
      </c>
      <c r="F976" s="16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98"/>
      <c r="R976" s="169"/>
      <c r="S976" s="83"/>
      <c r="T976" s="83"/>
      <c r="U976" s="83"/>
      <c r="V976" s="83"/>
      <c r="W976" s="83"/>
      <c r="X976" s="83"/>
      <c r="Y976" s="83"/>
      <c r="Z976" s="83"/>
      <c r="AA976" s="83"/>
      <c r="AB976" s="83"/>
      <c r="AC976" s="94"/>
      <c r="AD976" s="102">
        <f t="shared" si="30"/>
        <v>0</v>
      </c>
      <c r="AE976" s="105">
        <f t="shared" si="31"/>
        <v>0</v>
      </c>
    </row>
    <row r="977" spans="1:31" x14ac:dyDescent="0.25">
      <c r="A977" s="91">
        <f>'Тулуз-Пьерон'!A985</f>
        <v>0</v>
      </c>
      <c r="B977" s="174">
        <f>'Тулуз-Пьерон'!B985</f>
        <v>0</v>
      </c>
      <c r="C977" s="79">
        <f>'Тулуз-Пьерон'!C985</f>
        <v>0</v>
      </c>
      <c r="D977" s="79">
        <f>'Тулуз-Пьерон'!D985</f>
        <v>0</v>
      </c>
      <c r="E977" s="166" t="str">
        <f>'Тулуз-Пьерон'!E985</f>
        <v xml:space="preserve">0 лет 0 мес. </v>
      </c>
      <c r="F977" s="162"/>
      <c r="G977" s="82"/>
      <c r="H977" s="82"/>
      <c r="I977" s="82"/>
      <c r="J977" s="82"/>
      <c r="K977" s="82"/>
      <c r="L977" s="82"/>
      <c r="M977" s="82"/>
      <c r="N977" s="82"/>
      <c r="O977" s="82"/>
      <c r="P977" s="82"/>
      <c r="Q977" s="98"/>
      <c r="R977" s="169"/>
      <c r="S977" s="83"/>
      <c r="T977" s="83"/>
      <c r="U977" s="83"/>
      <c r="V977" s="83"/>
      <c r="W977" s="83"/>
      <c r="X977" s="83"/>
      <c r="Y977" s="83"/>
      <c r="Z977" s="83"/>
      <c r="AA977" s="83"/>
      <c r="AB977" s="83"/>
      <c r="AC977" s="94"/>
      <c r="AD977" s="102">
        <f t="shared" si="30"/>
        <v>0</v>
      </c>
      <c r="AE977" s="105">
        <f t="shared" si="31"/>
        <v>0</v>
      </c>
    </row>
    <row r="978" spans="1:31" x14ac:dyDescent="0.25">
      <c r="A978" s="91">
        <f>'Тулуз-Пьерон'!A986</f>
        <v>0</v>
      </c>
      <c r="B978" s="174">
        <f>'Тулуз-Пьерон'!B986</f>
        <v>0</v>
      </c>
      <c r="C978" s="79">
        <f>'Тулуз-Пьерон'!C986</f>
        <v>0</v>
      </c>
      <c r="D978" s="79">
        <f>'Тулуз-Пьерон'!D986</f>
        <v>0</v>
      </c>
      <c r="E978" s="166" t="str">
        <f>'Тулуз-Пьерон'!E986</f>
        <v xml:space="preserve">0 лет 0 мес. </v>
      </c>
      <c r="F978" s="16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98"/>
      <c r="R978" s="169"/>
      <c r="S978" s="83"/>
      <c r="T978" s="83"/>
      <c r="U978" s="83"/>
      <c r="V978" s="83"/>
      <c r="W978" s="83"/>
      <c r="X978" s="83"/>
      <c r="Y978" s="83"/>
      <c r="Z978" s="83"/>
      <c r="AA978" s="83"/>
      <c r="AB978" s="83"/>
      <c r="AC978" s="94"/>
      <c r="AD978" s="102">
        <f t="shared" si="30"/>
        <v>0</v>
      </c>
      <c r="AE978" s="105">
        <f t="shared" si="31"/>
        <v>0</v>
      </c>
    </row>
    <row r="979" spans="1:31" x14ac:dyDescent="0.25">
      <c r="A979" s="91">
        <f>'Тулуз-Пьерон'!A987</f>
        <v>0</v>
      </c>
      <c r="B979" s="174">
        <f>'Тулуз-Пьерон'!B987</f>
        <v>0</v>
      </c>
      <c r="C979" s="79">
        <f>'Тулуз-Пьерон'!C987</f>
        <v>0</v>
      </c>
      <c r="D979" s="79">
        <f>'Тулуз-Пьерон'!D987</f>
        <v>0</v>
      </c>
      <c r="E979" s="166" t="str">
        <f>'Тулуз-Пьерон'!E987</f>
        <v xml:space="preserve">0 лет 0 мес. </v>
      </c>
      <c r="F979" s="162"/>
      <c r="G979" s="82"/>
      <c r="H979" s="82"/>
      <c r="I979" s="82"/>
      <c r="J979" s="82"/>
      <c r="K979" s="82"/>
      <c r="L979" s="82"/>
      <c r="M979" s="82"/>
      <c r="N979" s="82"/>
      <c r="O979" s="82"/>
      <c r="P979" s="82"/>
      <c r="Q979" s="98"/>
      <c r="R979" s="169"/>
      <c r="S979" s="83"/>
      <c r="T979" s="83"/>
      <c r="U979" s="83"/>
      <c r="V979" s="83"/>
      <c r="W979" s="83"/>
      <c r="X979" s="83"/>
      <c r="Y979" s="83"/>
      <c r="Z979" s="83"/>
      <c r="AA979" s="83"/>
      <c r="AB979" s="83"/>
      <c r="AC979" s="94"/>
      <c r="AD979" s="102">
        <f t="shared" si="30"/>
        <v>0</v>
      </c>
      <c r="AE979" s="105">
        <f t="shared" si="31"/>
        <v>0</v>
      </c>
    </row>
    <row r="980" spans="1:31" x14ac:dyDescent="0.25">
      <c r="A980" s="91">
        <f>'Тулуз-Пьерон'!A988</f>
        <v>0</v>
      </c>
      <c r="B980" s="174">
        <f>'Тулуз-Пьерон'!B988</f>
        <v>0</v>
      </c>
      <c r="C980" s="79">
        <f>'Тулуз-Пьерон'!C988</f>
        <v>0</v>
      </c>
      <c r="D980" s="79">
        <f>'Тулуз-Пьерон'!D988</f>
        <v>0</v>
      </c>
      <c r="E980" s="166" t="str">
        <f>'Тулуз-Пьерон'!E988</f>
        <v xml:space="preserve">0 лет 0 мес. </v>
      </c>
      <c r="F980" s="162"/>
      <c r="G980" s="82"/>
      <c r="H980" s="82"/>
      <c r="I980" s="82"/>
      <c r="J980" s="82"/>
      <c r="K980" s="82"/>
      <c r="L980" s="82"/>
      <c r="M980" s="82"/>
      <c r="N980" s="82"/>
      <c r="O980" s="82"/>
      <c r="P980" s="82"/>
      <c r="Q980" s="98"/>
      <c r="R980" s="169"/>
      <c r="S980" s="83"/>
      <c r="T980" s="83"/>
      <c r="U980" s="83"/>
      <c r="V980" s="83"/>
      <c r="W980" s="83"/>
      <c r="X980" s="83"/>
      <c r="Y980" s="83"/>
      <c r="Z980" s="83"/>
      <c r="AA980" s="83"/>
      <c r="AB980" s="83"/>
      <c r="AC980" s="94"/>
      <c r="AD980" s="102">
        <f t="shared" si="30"/>
        <v>0</v>
      </c>
      <c r="AE980" s="105">
        <f t="shared" si="31"/>
        <v>0</v>
      </c>
    </row>
    <row r="981" spans="1:31" x14ac:dyDescent="0.25">
      <c r="A981" s="91">
        <f>'Тулуз-Пьерон'!A989</f>
        <v>0</v>
      </c>
      <c r="B981" s="174">
        <f>'Тулуз-Пьерон'!B989</f>
        <v>0</v>
      </c>
      <c r="C981" s="79">
        <f>'Тулуз-Пьерон'!C989</f>
        <v>0</v>
      </c>
      <c r="D981" s="79">
        <f>'Тулуз-Пьерон'!D989</f>
        <v>0</v>
      </c>
      <c r="E981" s="166" t="str">
        <f>'Тулуз-Пьерон'!E989</f>
        <v xml:space="preserve">0 лет 0 мес. </v>
      </c>
      <c r="F981" s="162"/>
      <c r="G981" s="82"/>
      <c r="H981" s="82"/>
      <c r="I981" s="82"/>
      <c r="J981" s="82"/>
      <c r="K981" s="82"/>
      <c r="L981" s="82"/>
      <c r="M981" s="82"/>
      <c r="N981" s="82"/>
      <c r="O981" s="82"/>
      <c r="P981" s="82"/>
      <c r="Q981" s="98"/>
      <c r="R981" s="169"/>
      <c r="S981" s="83"/>
      <c r="T981" s="83"/>
      <c r="U981" s="83"/>
      <c r="V981" s="83"/>
      <c r="W981" s="83"/>
      <c r="X981" s="83"/>
      <c r="Y981" s="83"/>
      <c r="Z981" s="83"/>
      <c r="AA981" s="83"/>
      <c r="AB981" s="83"/>
      <c r="AC981" s="94"/>
      <c r="AD981" s="102">
        <f t="shared" si="30"/>
        <v>0</v>
      </c>
      <c r="AE981" s="105">
        <f t="shared" si="31"/>
        <v>0</v>
      </c>
    </row>
    <row r="982" spans="1:31" x14ac:dyDescent="0.25">
      <c r="A982" s="91">
        <f>'Тулуз-Пьерон'!A990</f>
        <v>0</v>
      </c>
      <c r="B982" s="174">
        <f>'Тулуз-Пьерон'!B990</f>
        <v>0</v>
      </c>
      <c r="C982" s="79">
        <f>'Тулуз-Пьерон'!C990</f>
        <v>0</v>
      </c>
      <c r="D982" s="79">
        <f>'Тулуз-Пьерон'!D990</f>
        <v>0</v>
      </c>
      <c r="E982" s="166" t="str">
        <f>'Тулуз-Пьерон'!E990</f>
        <v xml:space="preserve">0 лет 0 мес. </v>
      </c>
      <c r="F982" s="162"/>
      <c r="G982" s="82"/>
      <c r="H982" s="82"/>
      <c r="I982" s="82"/>
      <c r="J982" s="82"/>
      <c r="K982" s="82"/>
      <c r="L982" s="82"/>
      <c r="M982" s="82"/>
      <c r="N982" s="82"/>
      <c r="O982" s="82"/>
      <c r="P982" s="82"/>
      <c r="Q982" s="98"/>
      <c r="R982" s="169"/>
      <c r="S982" s="83"/>
      <c r="T982" s="83"/>
      <c r="U982" s="83"/>
      <c r="V982" s="83"/>
      <c r="W982" s="83"/>
      <c r="X982" s="83"/>
      <c r="Y982" s="83"/>
      <c r="Z982" s="83"/>
      <c r="AA982" s="83"/>
      <c r="AB982" s="83"/>
      <c r="AC982" s="94"/>
      <c r="AD982" s="102">
        <f t="shared" si="30"/>
        <v>0</v>
      </c>
      <c r="AE982" s="105">
        <f t="shared" si="31"/>
        <v>0</v>
      </c>
    </row>
    <row r="983" spans="1:31" x14ac:dyDescent="0.25">
      <c r="A983" s="91">
        <f>'Тулуз-Пьерон'!A991</f>
        <v>0</v>
      </c>
      <c r="B983" s="174">
        <f>'Тулуз-Пьерон'!B991</f>
        <v>0</v>
      </c>
      <c r="C983" s="79">
        <f>'Тулуз-Пьерон'!C991</f>
        <v>0</v>
      </c>
      <c r="D983" s="79">
        <f>'Тулуз-Пьерон'!D991</f>
        <v>0</v>
      </c>
      <c r="E983" s="166" t="str">
        <f>'Тулуз-Пьерон'!E991</f>
        <v xml:space="preserve">0 лет 0 мес. </v>
      </c>
      <c r="F983" s="162"/>
      <c r="G983" s="82"/>
      <c r="H983" s="82"/>
      <c r="I983" s="82"/>
      <c r="J983" s="82"/>
      <c r="K983" s="82"/>
      <c r="L983" s="82"/>
      <c r="M983" s="82"/>
      <c r="N983" s="82"/>
      <c r="O983" s="82"/>
      <c r="P983" s="82"/>
      <c r="Q983" s="98"/>
      <c r="R983" s="169"/>
      <c r="S983" s="83"/>
      <c r="T983" s="83"/>
      <c r="U983" s="83"/>
      <c r="V983" s="83"/>
      <c r="W983" s="83"/>
      <c r="X983" s="83"/>
      <c r="Y983" s="83"/>
      <c r="Z983" s="83"/>
      <c r="AA983" s="83"/>
      <c r="AB983" s="83"/>
      <c r="AC983" s="94"/>
      <c r="AD983" s="102">
        <f t="shared" si="30"/>
        <v>0</v>
      </c>
      <c r="AE983" s="105">
        <f t="shared" si="31"/>
        <v>0</v>
      </c>
    </row>
    <row r="984" spans="1:31" x14ac:dyDescent="0.25">
      <c r="A984" s="91">
        <f>'Тулуз-Пьерон'!A992</f>
        <v>0</v>
      </c>
      <c r="B984" s="174">
        <f>'Тулуз-Пьерон'!B992</f>
        <v>0</v>
      </c>
      <c r="C984" s="79">
        <f>'Тулуз-Пьерон'!C992</f>
        <v>0</v>
      </c>
      <c r="D984" s="79">
        <f>'Тулуз-Пьерон'!D992</f>
        <v>0</v>
      </c>
      <c r="E984" s="166" t="str">
        <f>'Тулуз-Пьерон'!E992</f>
        <v xml:space="preserve">0 лет 0 мес. </v>
      </c>
      <c r="F984" s="162"/>
      <c r="G984" s="82"/>
      <c r="H984" s="82"/>
      <c r="I984" s="82"/>
      <c r="J984" s="82"/>
      <c r="K984" s="82"/>
      <c r="L984" s="82"/>
      <c r="M984" s="82"/>
      <c r="N984" s="82"/>
      <c r="O984" s="82"/>
      <c r="P984" s="82"/>
      <c r="Q984" s="98"/>
      <c r="R984" s="169"/>
      <c r="S984" s="83"/>
      <c r="T984" s="83"/>
      <c r="U984" s="83"/>
      <c r="V984" s="83"/>
      <c r="W984" s="83"/>
      <c r="X984" s="83"/>
      <c r="Y984" s="83"/>
      <c r="Z984" s="83"/>
      <c r="AA984" s="83"/>
      <c r="AB984" s="83"/>
      <c r="AC984" s="94"/>
      <c r="AD984" s="102">
        <f t="shared" si="30"/>
        <v>0</v>
      </c>
      <c r="AE984" s="105">
        <f t="shared" si="31"/>
        <v>0</v>
      </c>
    </row>
    <row r="985" spans="1:31" x14ac:dyDescent="0.25">
      <c r="A985" s="91">
        <f>'Тулуз-Пьерон'!A993</f>
        <v>0</v>
      </c>
      <c r="B985" s="174">
        <f>'Тулуз-Пьерон'!B993</f>
        <v>0</v>
      </c>
      <c r="C985" s="79">
        <f>'Тулуз-Пьерон'!C993</f>
        <v>0</v>
      </c>
      <c r="D985" s="79">
        <f>'Тулуз-Пьерон'!D993</f>
        <v>0</v>
      </c>
      <c r="E985" s="166" t="str">
        <f>'Тулуз-Пьерон'!E993</f>
        <v xml:space="preserve">0 лет 0 мес. </v>
      </c>
      <c r="F985" s="16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98"/>
      <c r="R985" s="169"/>
      <c r="S985" s="83"/>
      <c r="T985" s="83"/>
      <c r="U985" s="83"/>
      <c r="V985" s="83"/>
      <c r="W985" s="83"/>
      <c r="X985" s="83"/>
      <c r="Y985" s="83"/>
      <c r="Z985" s="83"/>
      <c r="AA985" s="83"/>
      <c r="AB985" s="83"/>
      <c r="AC985" s="94"/>
      <c r="AD985" s="102">
        <f t="shared" si="30"/>
        <v>0</v>
      </c>
      <c r="AE985" s="105">
        <f t="shared" si="31"/>
        <v>0</v>
      </c>
    </row>
    <row r="986" spans="1:31" x14ac:dyDescent="0.25">
      <c r="A986" s="91">
        <f>'Тулуз-Пьерон'!A994</f>
        <v>0</v>
      </c>
      <c r="B986" s="174">
        <f>'Тулуз-Пьерон'!B994</f>
        <v>0</v>
      </c>
      <c r="C986" s="79">
        <f>'Тулуз-Пьерон'!C994</f>
        <v>0</v>
      </c>
      <c r="D986" s="79">
        <f>'Тулуз-Пьерон'!D994</f>
        <v>0</v>
      </c>
      <c r="E986" s="166" t="str">
        <f>'Тулуз-Пьерон'!E994</f>
        <v xml:space="preserve">0 лет 0 мес. </v>
      </c>
      <c r="F986" s="162"/>
      <c r="G986" s="82"/>
      <c r="H986" s="82"/>
      <c r="I986" s="82"/>
      <c r="J986" s="82"/>
      <c r="K986" s="82"/>
      <c r="L986" s="82"/>
      <c r="M986" s="82"/>
      <c r="N986" s="82"/>
      <c r="O986" s="82"/>
      <c r="P986" s="82"/>
      <c r="Q986" s="98"/>
      <c r="R986" s="169"/>
      <c r="S986" s="83"/>
      <c r="T986" s="83"/>
      <c r="U986" s="83"/>
      <c r="V986" s="83"/>
      <c r="W986" s="83"/>
      <c r="X986" s="83"/>
      <c r="Y986" s="83"/>
      <c r="Z986" s="83"/>
      <c r="AA986" s="83"/>
      <c r="AB986" s="83"/>
      <c r="AC986" s="94"/>
      <c r="AD986" s="102">
        <f t="shared" si="30"/>
        <v>0</v>
      </c>
      <c r="AE986" s="105">
        <f t="shared" si="31"/>
        <v>0</v>
      </c>
    </row>
    <row r="987" spans="1:31" x14ac:dyDescent="0.25">
      <c r="A987" s="91">
        <f>'Тулуз-Пьерон'!A995</f>
        <v>0</v>
      </c>
      <c r="B987" s="174">
        <f>'Тулуз-Пьерон'!B995</f>
        <v>0</v>
      </c>
      <c r="C987" s="79">
        <f>'Тулуз-Пьерон'!C995</f>
        <v>0</v>
      </c>
      <c r="D987" s="79">
        <f>'Тулуз-Пьерон'!D995</f>
        <v>0</v>
      </c>
      <c r="E987" s="166" t="str">
        <f>'Тулуз-Пьерон'!E995</f>
        <v xml:space="preserve">0 лет 0 мес. </v>
      </c>
      <c r="F987" s="162"/>
      <c r="G987" s="82"/>
      <c r="H987" s="82"/>
      <c r="I987" s="82"/>
      <c r="J987" s="82"/>
      <c r="K987" s="82"/>
      <c r="L987" s="82"/>
      <c r="M987" s="82"/>
      <c r="N987" s="82"/>
      <c r="O987" s="82"/>
      <c r="P987" s="82"/>
      <c r="Q987" s="98"/>
      <c r="R987" s="169"/>
      <c r="S987" s="83"/>
      <c r="T987" s="83"/>
      <c r="U987" s="83"/>
      <c r="V987" s="83"/>
      <c r="W987" s="83"/>
      <c r="X987" s="83"/>
      <c r="Y987" s="83"/>
      <c r="Z987" s="83"/>
      <c r="AA987" s="83"/>
      <c r="AB987" s="83"/>
      <c r="AC987" s="94"/>
      <c r="AD987" s="102">
        <f t="shared" si="30"/>
        <v>0</v>
      </c>
      <c r="AE987" s="105">
        <f t="shared" si="31"/>
        <v>0</v>
      </c>
    </row>
    <row r="988" spans="1:31" x14ac:dyDescent="0.25">
      <c r="A988" s="91">
        <f>'Тулуз-Пьерон'!A996</f>
        <v>0</v>
      </c>
      <c r="B988" s="174">
        <f>'Тулуз-Пьерон'!B996</f>
        <v>0</v>
      </c>
      <c r="C988" s="79">
        <f>'Тулуз-Пьерон'!C996</f>
        <v>0</v>
      </c>
      <c r="D988" s="79">
        <f>'Тулуз-Пьерон'!D996</f>
        <v>0</v>
      </c>
      <c r="E988" s="166" t="str">
        <f>'Тулуз-Пьерон'!E996</f>
        <v xml:space="preserve">0 лет 0 мес. </v>
      </c>
      <c r="F988" s="162"/>
      <c r="G988" s="82"/>
      <c r="H988" s="82"/>
      <c r="I988" s="82"/>
      <c r="J988" s="82"/>
      <c r="K988" s="82"/>
      <c r="L988" s="82"/>
      <c r="M988" s="82"/>
      <c r="N988" s="82"/>
      <c r="O988" s="82"/>
      <c r="P988" s="82"/>
      <c r="Q988" s="98"/>
      <c r="R988" s="169"/>
      <c r="S988" s="83"/>
      <c r="T988" s="83"/>
      <c r="U988" s="83"/>
      <c r="V988" s="83"/>
      <c r="W988" s="83"/>
      <c r="X988" s="83"/>
      <c r="Y988" s="83"/>
      <c r="Z988" s="83"/>
      <c r="AA988" s="83"/>
      <c r="AB988" s="83"/>
      <c r="AC988" s="94"/>
      <c r="AD988" s="102">
        <f t="shared" si="30"/>
        <v>0</v>
      </c>
      <c r="AE988" s="105">
        <f t="shared" si="31"/>
        <v>0</v>
      </c>
    </row>
    <row r="989" spans="1:31" x14ac:dyDescent="0.25">
      <c r="A989" s="91">
        <f>'Тулуз-Пьерон'!A997</f>
        <v>0</v>
      </c>
      <c r="B989" s="174">
        <f>'Тулуз-Пьерон'!B997</f>
        <v>0</v>
      </c>
      <c r="C989" s="79">
        <f>'Тулуз-Пьерон'!C997</f>
        <v>0</v>
      </c>
      <c r="D989" s="79">
        <f>'Тулуз-Пьерон'!D997</f>
        <v>0</v>
      </c>
      <c r="E989" s="166" t="str">
        <f>'Тулуз-Пьерон'!E997</f>
        <v xml:space="preserve">0 лет 0 мес. </v>
      </c>
      <c r="F989" s="162"/>
      <c r="G989" s="82"/>
      <c r="H989" s="82"/>
      <c r="I989" s="82"/>
      <c r="J989" s="82"/>
      <c r="K989" s="82"/>
      <c r="L989" s="82"/>
      <c r="M989" s="82"/>
      <c r="N989" s="82"/>
      <c r="O989" s="82"/>
      <c r="P989" s="82"/>
      <c r="Q989" s="98"/>
      <c r="R989" s="169"/>
      <c r="S989" s="83"/>
      <c r="T989" s="83"/>
      <c r="U989" s="83"/>
      <c r="V989" s="83"/>
      <c r="W989" s="83"/>
      <c r="X989" s="83"/>
      <c r="Y989" s="83"/>
      <c r="Z989" s="83"/>
      <c r="AA989" s="83"/>
      <c r="AB989" s="83"/>
      <c r="AC989" s="94"/>
      <c r="AD989" s="102">
        <f t="shared" si="30"/>
        <v>0</v>
      </c>
      <c r="AE989" s="105">
        <f t="shared" si="31"/>
        <v>0</v>
      </c>
    </row>
    <row r="990" spans="1:31" x14ac:dyDescent="0.25">
      <c r="A990" s="91">
        <f>'Тулуз-Пьерон'!A998</f>
        <v>0</v>
      </c>
      <c r="B990" s="174">
        <f>'Тулуз-Пьерон'!B998</f>
        <v>0</v>
      </c>
      <c r="C990" s="79">
        <f>'Тулуз-Пьерон'!C998</f>
        <v>0</v>
      </c>
      <c r="D990" s="79">
        <f>'Тулуз-Пьерон'!D998</f>
        <v>0</v>
      </c>
      <c r="E990" s="166" t="str">
        <f>'Тулуз-Пьерон'!E998</f>
        <v xml:space="preserve">0 лет 0 мес. </v>
      </c>
      <c r="F990" s="162"/>
      <c r="G990" s="82"/>
      <c r="H990" s="82"/>
      <c r="I990" s="82"/>
      <c r="J990" s="82"/>
      <c r="K990" s="82"/>
      <c r="L990" s="82"/>
      <c r="M990" s="82"/>
      <c r="N990" s="82"/>
      <c r="O990" s="82"/>
      <c r="P990" s="82"/>
      <c r="Q990" s="98"/>
      <c r="R990" s="169"/>
      <c r="S990" s="83"/>
      <c r="T990" s="83"/>
      <c r="U990" s="83"/>
      <c r="V990" s="83"/>
      <c r="W990" s="83"/>
      <c r="X990" s="83"/>
      <c r="Y990" s="83"/>
      <c r="Z990" s="83"/>
      <c r="AA990" s="83"/>
      <c r="AB990" s="83"/>
      <c r="AC990" s="94"/>
      <c r="AD990" s="102">
        <f t="shared" si="30"/>
        <v>0</v>
      </c>
      <c r="AE990" s="105">
        <f t="shared" si="31"/>
        <v>0</v>
      </c>
    </row>
    <row r="991" spans="1:31" x14ac:dyDescent="0.25">
      <c r="A991" s="91">
        <f>'Тулуз-Пьерон'!A999</f>
        <v>0</v>
      </c>
      <c r="B991" s="174">
        <f>'Тулуз-Пьерон'!B999</f>
        <v>0</v>
      </c>
      <c r="C991" s="79">
        <f>'Тулуз-Пьерон'!C999</f>
        <v>0</v>
      </c>
      <c r="D991" s="79">
        <f>'Тулуз-Пьерон'!D999</f>
        <v>0</v>
      </c>
      <c r="E991" s="166" t="str">
        <f>'Тулуз-Пьерон'!E999</f>
        <v xml:space="preserve">0 лет 0 мес. </v>
      </c>
      <c r="F991" s="162"/>
      <c r="G991" s="82"/>
      <c r="H991" s="82"/>
      <c r="I991" s="82"/>
      <c r="J991" s="82"/>
      <c r="K991" s="82"/>
      <c r="L991" s="82"/>
      <c r="M991" s="82"/>
      <c r="N991" s="82"/>
      <c r="O991" s="82"/>
      <c r="P991" s="82"/>
      <c r="Q991" s="98"/>
      <c r="R991" s="169"/>
      <c r="S991" s="83"/>
      <c r="T991" s="83"/>
      <c r="U991" s="83"/>
      <c r="V991" s="83"/>
      <c r="W991" s="83"/>
      <c r="X991" s="83"/>
      <c r="Y991" s="83"/>
      <c r="Z991" s="83"/>
      <c r="AA991" s="83"/>
      <c r="AB991" s="83"/>
      <c r="AC991" s="94"/>
      <c r="AD991" s="102">
        <f t="shared" si="30"/>
        <v>0</v>
      </c>
      <c r="AE991" s="105">
        <f t="shared" si="31"/>
        <v>0</v>
      </c>
    </row>
    <row r="992" spans="1:31" x14ac:dyDescent="0.25">
      <c r="A992" s="91">
        <f>'Тулуз-Пьерон'!A1000</f>
        <v>0</v>
      </c>
      <c r="B992" s="174">
        <f>'Тулуз-Пьерон'!B1000</f>
        <v>0</v>
      </c>
      <c r="C992" s="79">
        <f>'Тулуз-Пьерон'!C1000</f>
        <v>0</v>
      </c>
      <c r="D992" s="79">
        <f>'Тулуз-Пьерон'!D1000</f>
        <v>0</v>
      </c>
      <c r="E992" s="166" t="str">
        <f>'Тулуз-Пьерон'!E1000</f>
        <v xml:space="preserve">0 лет 0 мес. </v>
      </c>
      <c r="F992" s="162"/>
      <c r="G992" s="82"/>
      <c r="H992" s="82"/>
      <c r="I992" s="82"/>
      <c r="J992" s="82"/>
      <c r="K992" s="82"/>
      <c r="L992" s="82"/>
      <c r="M992" s="82"/>
      <c r="N992" s="82"/>
      <c r="O992" s="82"/>
      <c r="P992" s="82"/>
      <c r="Q992" s="98"/>
      <c r="R992" s="169"/>
      <c r="S992" s="83"/>
      <c r="T992" s="83"/>
      <c r="U992" s="83"/>
      <c r="V992" s="83"/>
      <c r="W992" s="83"/>
      <c r="X992" s="83"/>
      <c r="Y992" s="83"/>
      <c r="Z992" s="83"/>
      <c r="AA992" s="83"/>
      <c r="AB992" s="83"/>
      <c r="AC992" s="94"/>
      <c r="AD992" s="102">
        <f t="shared" si="30"/>
        <v>0</v>
      </c>
      <c r="AE992" s="105">
        <f t="shared" si="31"/>
        <v>0</v>
      </c>
    </row>
    <row r="993" spans="1:31" x14ac:dyDescent="0.25">
      <c r="A993" s="91">
        <f>'Тулуз-Пьерон'!A1001</f>
        <v>0</v>
      </c>
      <c r="B993" s="174">
        <f>'Тулуз-Пьерон'!B1001</f>
        <v>0</v>
      </c>
      <c r="C993" s="79">
        <f>'Тулуз-Пьерон'!C1001</f>
        <v>0</v>
      </c>
      <c r="D993" s="79">
        <f>'Тулуз-Пьерон'!D1001</f>
        <v>0</v>
      </c>
      <c r="E993" s="166" t="str">
        <f>'Тулуз-Пьерон'!E1001</f>
        <v xml:space="preserve">0 лет 0 мес. </v>
      </c>
      <c r="F993" s="162"/>
      <c r="G993" s="82"/>
      <c r="H993" s="82"/>
      <c r="I993" s="82"/>
      <c r="J993" s="82"/>
      <c r="K993" s="82"/>
      <c r="L993" s="82"/>
      <c r="M993" s="82"/>
      <c r="N993" s="82"/>
      <c r="O993" s="82"/>
      <c r="P993" s="82"/>
      <c r="Q993" s="98"/>
      <c r="R993" s="169"/>
      <c r="S993" s="83"/>
      <c r="T993" s="83"/>
      <c r="U993" s="83"/>
      <c r="V993" s="83"/>
      <c r="W993" s="83"/>
      <c r="X993" s="83"/>
      <c r="Y993" s="83"/>
      <c r="Z993" s="83"/>
      <c r="AA993" s="83"/>
      <c r="AB993" s="83"/>
      <c r="AC993" s="94"/>
      <c r="AD993" s="102">
        <f t="shared" si="30"/>
        <v>0</v>
      </c>
      <c r="AE993" s="105">
        <f t="shared" si="31"/>
        <v>0</v>
      </c>
    </row>
    <row r="994" spans="1:31" x14ac:dyDescent="0.25">
      <c r="A994" s="91">
        <f>'Тулуз-Пьерон'!A1002</f>
        <v>0</v>
      </c>
      <c r="B994" s="174">
        <f>'Тулуз-Пьерон'!B1002</f>
        <v>0</v>
      </c>
      <c r="C994" s="79">
        <f>'Тулуз-Пьерон'!C1002</f>
        <v>0</v>
      </c>
      <c r="D994" s="79">
        <f>'Тулуз-Пьерон'!D1002</f>
        <v>0</v>
      </c>
      <c r="E994" s="166" t="str">
        <f>'Тулуз-Пьерон'!E1002</f>
        <v xml:space="preserve">0 лет 0 мес. </v>
      </c>
      <c r="F994" s="162"/>
      <c r="G994" s="82"/>
      <c r="H994" s="82"/>
      <c r="I994" s="82"/>
      <c r="J994" s="82"/>
      <c r="K994" s="82"/>
      <c r="L994" s="82"/>
      <c r="M994" s="82"/>
      <c r="N994" s="82"/>
      <c r="O994" s="82"/>
      <c r="P994" s="82"/>
      <c r="Q994" s="98"/>
      <c r="R994" s="169"/>
      <c r="S994" s="83"/>
      <c r="T994" s="83"/>
      <c r="U994" s="83"/>
      <c r="V994" s="83"/>
      <c r="W994" s="83"/>
      <c r="X994" s="83"/>
      <c r="Y994" s="83"/>
      <c r="Z994" s="83"/>
      <c r="AA994" s="83"/>
      <c r="AB994" s="83"/>
      <c r="AC994" s="94"/>
      <c r="AD994" s="102">
        <f t="shared" si="30"/>
        <v>0</v>
      </c>
      <c r="AE994" s="105">
        <f t="shared" si="31"/>
        <v>0</v>
      </c>
    </row>
    <row r="995" spans="1:31" x14ac:dyDescent="0.25">
      <c r="A995" s="91">
        <f>'Тулуз-Пьерон'!A1003</f>
        <v>0</v>
      </c>
      <c r="B995" s="174">
        <f>'Тулуз-Пьерон'!B1003</f>
        <v>0</v>
      </c>
      <c r="C995" s="79">
        <f>'Тулуз-Пьерон'!C1003</f>
        <v>0</v>
      </c>
      <c r="D995" s="79">
        <f>'Тулуз-Пьерон'!D1003</f>
        <v>0</v>
      </c>
      <c r="E995" s="166" t="str">
        <f>'Тулуз-Пьерон'!E1003</f>
        <v xml:space="preserve">0 лет 0 мес. </v>
      </c>
      <c r="F995" s="162"/>
      <c r="G995" s="82"/>
      <c r="H995" s="82"/>
      <c r="I995" s="82"/>
      <c r="J995" s="82"/>
      <c r="K995" s="82"/>
      <c r="L995" s="82"/>
      <c r="M995" s="82"/>
      <c r="N995" s="82"/>
      <c r="O995" s="82"/>
      <c r="P995" s="82"/>
      <c r="Q995" s="98"/>
      <c r="R995" s="169"/>
      <c r="S995" s="83"/>
      <c r="T995" s="83"/>
      <c r="U995" s="83"/>
      <c r="V995" s="83"/>
      <c r="W995" s="83"/>
      <c r="X995" s="83"/>
      <c r="Y995" s="83"/>
      <c r="Z995" s="83"/>
      <c r="AA995" s="83"/>
      <c r="AB995" s="83"/>
      <c r="AC995" s="94"/>
      <c r="AD995" s="102">
        <f t="shared" si="30"/>
        <v>0</v>
      </c>
      <c r="AE995" s="105">
        <f t="shared" si="31"/>
        <v>0</v>
      </c>
    </row>
    <row r="996" spans="1:31" x14ac:dyDescent="0.25">
      <c r="A996" s="91">
        <f>'Тулуз-Пьерон'!A1004</f>
        <v>0</v>
      </c>
      <c r="B996" s="174">
        <f>'Тулуз-Пьерон'!B1004</f>
        <v>0</v>
      </c>
      <c r="C996" s="79">
        <f>'Тулуз-Пьерон'!C1004</f>
        <v>0</v>
      </c>
      <c r="D996" s="79">
        <f>'Тулуз-Пьерон'!D1004</f>
        <v>0</v>
      </c>
      <c r="E996" s="166" t="str">
        <f>'Тулуз-Пьерон'!E1004</f>
        <v xml:space="preserve">0 лет 0 мес. </v>
      </c>
      <c r="F996" s="162"/>
      <c r="G996" s="82"/>
      <c r="H996" s="82"/>
      <c r="I996" s="82"/>
      <c r="J996" s="82"/>
      <c r="K996" s="82"/>
      <c r="L996" s="82"/>
      <c r="M996" s="82"/>
      <c r="N996" s="82"/>
      <c r="O996" s="82"/>
      <c r="P996" s="82"/>
      <c r="Q996" s="98"/>
      <c r="R996" s="169"/>
      <c r="S996" s="83"/>
      <c r="T996" s="83"/>
      <c r="U996" s="83"/>
      <c r="V996" s="83"/>
      <c r="W996" s="83"/>
      <c r="X996" s="83"/>
      <c r="Y996" s="83"/>
      <c r="Z996" s="83"/>
      <c r="AA996" s="83"/>
      <c r="AB996" s="83"/>
      <c r="AC996" s="94"/>
      <c r="AD996" s="102">
        <f t="shared" si="30"/>
        <v>0</v>
      </c>
      <c r="AE996" s="105">
        <f t="shared" si="31"/>
        <v>0</v>
      </c>
    </row>
    <row r="997" spans="1:31" x14ac:dyDescent="0.25">
      <c r="A997" s="91">
        <f>'Тулуз-Пьерон'!A1005</f>
        <v>0</v>
      </c>
      <c r="B997" s="174">
        <f>'Тулуз-Пьерон'!B1005</f>
        <v>0</v>
      </c>
      <c r="C997" s="79">
        <f>'Тулуз-Пьерон'!C1005</f>
        <v>0</v>
      </c>
      <c r="D997" s="79">
        <f>'Тулуз-Пьерон'!D1005</f>
        <v>0</v>
      </c>
      <c r="E997" s="166" t="str">
        <f>'Тулуз-Пьерон'!E1005</f>
        <v xml:space="preserve">0 лет 0 мес. </v>
      </c>
      <c r="F997" s="162"/>
      <c r="G997" s="82"/>
      <c r="H997" s="82"/>
      <c r="I997" s="82"/>
      <c r="J997" s="82"/>
      <c r="K997" s="82"/>
      <c r="L997" s="82"/>
      <c r="M997" s="82"/>
      <c r="N997" s="82"/>
      <c r="O997" s="82"/>
      <c r="P997" s="82"/>
      <c r="Q997" s="98"/>
      <c r="R997" s="169"/>
      <c r="S997" s="83"/>
      <c r="T997" s="83"/>
      <c r="U997" s="83"/>
      <c r="V997" s="83"/>
      <c r="W997" s="83"/>
      <c r="X997" s="83"/>
      <c r="Y997" s="83"/>
      <c r="Z997" s="83"/>
      <c r="AA997" s="83"/>
      <c r="AB997" s="83"/>
      <c r="AC997" s="94"/>
      <c r="AD997" s="102">
        <f t="shared" si="30"/>
        <v>0</v>
      </c>
      <c r="AE997" s="105">
        <f t="shared" si="31"/>
        <v>0</v>
      </c>
    </row>
    <row r="998" spans="1:31" x14ac:dyDescent="0.25">
      <c r="A998" s="91">
        <f>'Тулуз-Пьерон'!A1006</f>
        <v>0</v>
      </c>
      <c r="B998" s="174">
        <f>'Тулуз-Пьерон'!B1006</f>
        <v>0</v>
      </c>
      <c r="C998" s="79">
        <f>'Тулуз-Пьерон'!C1006</f>
        <v>0</v>
      </c>
      <c r="D998" s="79">
        <f>'Тулуз-Пьерон'!D1006</f>
        <v>0</v>
      </c>
      <c r="E998" s="166" t="str">
        <f>'Тулуз-Пьерон'!E1006</f>
        <v xml:space="preserve">0 лет 0 мес. </v>
      </c>
      <c r="F998" s="162"/>
      <c r="G998" s="82"/>
      <c r="H998" s="82"/>
      <c r="I998" s="82"/>
      <c r="J998" s="82"/>
      <c r="K998" s="82"/>
      <c r="L998" s="82"/>
      <c r="M998" s="82"/>
      <c r="N998" s="82"/>
      <c r="O998" s="82"/>
      <c r="P998" s="82"/>
      <c r="Q998" s="98"/>
      <c r="R998" s="169"/>
      <c r="S998" s="83"/>
      <c r="T998" s="83"/>
      <c r="U998" s="83"/>
      <c r="V998" s="83"/>
      <c r="W998" s="83"/>
      <c r="X998" s="83"/>
      <c r="Y998" s="83"/>
      <c r="Z998" s="83"/>
      <c r="AA998" s="83"/>
      <c r="AB998" s="83"/>
      <c r="AC998" s="94"/>
      <c r="AD998" s="102">
        <f t="shared" si="30"/>
        <v>0</v>
      </c>
      <c r="AE998" s="105">
        <f t="shared" si="31"/>
        <v>0</v>
      </c>
    </row>
    <row r="999" spans="1:31" x14ac:dyDescent="0.25">
      <c r="A999" s="91">
        <f>'Тулуз-Пьерон'!A1007</f>
        <v>0</v>
      </c>
      <c r="B999" s="174">
        <f>'Тулуз-Пьерон'!B1007</f>
        <v>0</v>
      </c>
      <c r="C999" s="79">
        <f>'Тулуз-Пьерон'!C1007</f>
        <v>0</v>
      </c>
      <c r="D999" s="79">
        <f>'Тулуз-Пьерон'!D1007</f>
        <v>0</v>
      </c>
      <c r="E999" s="166" t="str">
        <f>'Тулуз-Пьерон'!E1007</f>
        <v xml:space="preserve">0 лет 0 мес. </v>
      </c>
      <c r="F999" s="162"/>
      <c r="G999" s="82"/>
      <c r="H999" s="82"/>
      <c r="I999" s="82"/>
      <c r="J999" s="82"/>
      <c r="K999" s="82"/>
      <c r="L999" s="82"/>
      <c r="M999" s="82"/>
      <c r="N999" s="82"/>
      <c r="O999" s="82"/>
      <c r="P999" s="82"/>
      <c r="Q999" s="98"/>
      <c r="R999" s="169"/>
      <c r="S999" s="83"/>
      <c r="T999" s="83"/>
      <c r="U999" s="83"/>
      <c r="V999" s="83"/>
      <c r="W999" s="83"/>
      <c r="X999" s="83"/>
      <c r="Y999" s="83"/>
      <c r="Z999" s="83"/>
      <c r="AA999" s="83"/>
      <c r="AB999" s="83"/>
      <c r="AC999" s="94"/>
      <c r="AD999" s="102">
        <f t="shared" si="30"/>
        <v>0</v>
      </c>
      <c r="AE999" s="105">
        <f t="shared" si="31"/>
        <v>0</v>
      </c>
    </row>
    <row r="1000" spans="1:31" x14ac:dyDescent="0.25">
      <c r="A1000" s="91">
        <f>'Тулуз-Пьерон'!A1008</f>
        <v>0</v>
      </c>
      <c r="B1000" s="174">
        <f>'Тулуз-Пьерон'!B1008</f>
        <v>0</v>
      </c>
      <c r="C1000" s="79">
        <f>'Тулуз-Пьерон'!C1008</f>
        <v>0</v>
      </c>
      <c r="D1000" s="79">
        <f>'Тулуз-Пьерон'!D1008</f>
        <v>0</v>
      </c>
      <c r="E1000" s="166" t="str">
        <f>'Тулуз-Пьерон'!E1008</f>
        <v xml:space="preserve">0 лет 0 мес. </v>
      </c>
      <c r="F1000" s="162"/>
      <c r="G1000" s="82"/>
      <c r="H1000" s="82"/>
      <c r="I1000" s="82"/>
      <c r="J1000" s="82"/>
      <c r="K1000" s="82"/>
      <c r="L1000" s="82"/>
      <c r="M1000" s="82"/>
      <c r="N1000" s="82"/>
      <c r="O1000" s="82"/>
      <c r="P1000" s="82"/>
      <c r="Q1000" s="98"/>
      <c r="R1000" s="169"/>
      <c r="S1000" s="83"/>
      <c r="T1000" s="83"/>
      <c r="U1000" s="83"/>
      <c r="V1000" s="83"/>
      <c r="W1000" s="83"/>
      <c r="X1000" s="83"/>
      <c r="Y1000" s="83"/>
      <c r="Z1000" s="83"/>
      <c r="AA1000" s="83"/>
      <c r="AB1000" s="83"/>
      <c r="AC1000" s="94"/>
      <c r="AD1000" s="102">
        <f t="shared" si="30"/>
        <v>0</v>
      </c>
      <c r="AE1000" s="105">
        <f t="shared" si="31"/>
        <v>0</v>
      </c>
    </row>
    <row r="1001" spans="1:31" x14ac:dyDescent="0.25">
      <c r="A1001" s="91">
        <f>'Тулуз-Пьерон'!A1009</f>
        <v>0</v>
      </c>
      <c r="B1001" s="174">
        <f>'Тулуз-Пьерон'!B1009</f>
        <v>0</v>
      </c>
      <c r="C1001" s="79">
        <f>'Тулуз-Пьерон'!C1009</f>
        <v>0</v>
      </c>
      <c r="D1001" s="79">
        <f>'Тулуз-Пьерон'!D1009</f>
        <v>0</v>
      </c>
      <c r="E1001" s="166" t="str">
        <f>'Тулуз-Пьерон'!E1009</f>
        <v xml:space="preserve">0 лет 0 мес. </v>
      </c>
      <c r="F1001" s="162"/>
      <c r="G1001" s="82"/>
      <c r="H1001" s="82"/>
      <c r="I1001" s="82"/>
      <c r="J1001" s="82"/>
      <c r="K1001" s="82"/>
      <c r="L1001" s="82"/>
      <c r="M1001" s="82"/>
      <c r="N1001" s="82"/>
      <c r="O1001" s="82"/>
      <c r="P1001" s="82"/>
      <c r="Q1001" s="98"/>
      <c r="R1001" s="169"/>
      <c r="S1001" s="83"/>
      <c r="T1001" s="83"/>
      <c r="U1001" s="83"/>
      <c r="V1001" s="83"/>
      <c r="W1001" s="83"/>
      <c r="X1001" s="83"/>
      <c r="Y1001" s="83"/>
      <c r="Z1001" s="83"/>
      <c r="AA1001" s="83"/>
      <c r="AB1001" s="83"/>
      <c r="AC1001" s="94"/>
      <c r="AD1001" s="102">
        <f t="shared" si="30"/>
        <v>0</v>
      </c>
      <c r="AE1001" s="105">
        <f t="shared" si="31"/>
        <v>0</v>
      </c>
    </row>
    <row r="1002" spans="1:31" x14ac:dyDescent="0.25">
      <c r="A1002" s="91">
        <f>'Тулуз-Пьерон'!A1010</f>
        <v>0</v>
      </c>
      <c r="B1002" s="174">
        <f>'Тулуз-Пьерон'!B1010</f>
        <v>0</v>
      </c>
      <c r="C1002" s="79">
        <f>'Тулуз-Пьерон'!C1010</f>
        <v>0</v>
      </c>
      <c r="D1002" s="79">
        <f>'Тулуз-Пьерон'!D1010</f>
        <v>0</v>
      </c>
      <c r="E1002" s="166" t="str">
        <f>'Тулуз-Пьерон'!E1010</f>
        <v xml:space="preserve">0 лет 0 мес. </v>
      </c>
      <c r="F1002" s="162"/>
      <c r="G1002" s="82"/>
      <c r="H1002" s="82"/>
      <c r="I1002" s="82"/>
      <c r="J1002" s="82"/>
      <c r="K1002" s="82"/>
      <c r="L1002" s="82"/>
      <c r="M1002" s="82"/>
      <c r="N1002" s="82"/>
      <c r="O1002" s="82"/>
      <c r="P1002" s="82"/>
      <c r="Q1002" s="98"/>
      <c r="R1002" s="169"/>
      <c r="S1002" s="83"/>
      <c r="T1002" s="83"/>
      <c r="U1002" s="83"/>
      <c r="V1002" s="83"/>
      <c r="W1002" s="83"/>
      <c r="X1002" s="83"/>
      <c r="Y1002" s="83"/>
      <c r="Z1002" s="83"/>
      <c r="AA1002" s="83"/>
      <c r="AB1002" s="83"/>
      <c r="AC1002" s="94"/>
      <c r="AD1002" s="102">
        <f t="shared" si="30"/>
        <v>0</v>
      </c>
      <c r="AE1002" s="105">
        <f t="shared" si="31"/>
        <v>0</v>
      </c>
    </row>
    <row r="1003" spans="1:31" x14ac:dyDescent="0.25">
      <c r="A1003" s="91">
        <f>'Тулуз-Пьерон'!A1011</f>
        <v>0</v>
      </c>
      <c r="B1003" s="174">
        <f>'Тулуз-Пьерон'!B1011</f>
        <v>0</v>
      </c>
      <c r="C1003" s="79">
        <f>'Тулуз-Пьерон'!C1011</f>
        <v>0</v>
      </c>
      <c r="D1003" s="79">
        <f>'Тулуз-Пьерон'!D1011</f>
        <v>0</v>
      </c>
      <c r="E1003" s="166" t="str">
        <f>'Тулуз-Пьерон'!E1011</f>
        <v xml:space="preserve">0 лет 0 мес. </v>
      </c>
      <c r="F1003" s="162"/>
      <c r="G1003" s="82"/>
      <c r="H1003" s="82"/>
      <c r="I1003" s="82"/>
      <c r="J1003" s="82"/>
      <c r="K1003" s="82"/>
      <c r="L1003" s="82"/>
      <c r="M1003" s="82"/>
      <c r="N1003" s="82"/>
      <c r="O1003" s="82"/>
      <c r="P1003" s="82"/>
      <c r="Q1003" s="98"/>
      <c r="R1003" s="169"/>
      <c r="S1003" s="83"/>
      <c r="T1003" s="83"/>
      <c r="U1003" s="83"/>
      <c r="V1003" s="83"/>
      <c r="W1003" s="83"/>
      <c r="X1003" s="83"/>
      <c r="Y1003" s="83"/>
      <c r="Z1003" s="83"/>
      <c r="AA1003" s="83"/>
      <c r="AB1003" s="83"/>
      <c r="AC1003" s="94"/>
      <c r="AD1003" s="102">
        <f t="shared" si="30"/>
        <v>0</v>
      </c>
      <c r="AE1003" s="105">
        <f t="shared" si="31"/>
        <v>0</v>
      </c>
    </row>
    <row r="1004" spans="1:31" x14ac:dyDescent="0.25">
      <c r="A1004" s="91">
        <f>'Тулуз-Пьерон'!A1012</f>
        <v>0</v>
      </c>
      <c r="B1004" s="174">
        <f>'Тулуз-Пьерон'!B1012</f>
        <v>0</v>
      </c>
      <c r="C1004" s="79">
        <f>'Тулуз-Пьерон'!C1012</f>
        <v>0</v>
      </c>
      <c r="D1004" s="79">
        <f>'Тулуз-Пьерон'!D1012</f>
        <v>0</v>
      </c>
      <c r="E1004" s="166" t="str">
        <f>'Тулуз-Пьерон'!E1012</f>
        <v xml:space="preserve">0 лет 0 мес. </v>
      </c>
      <c r="F1004" s="162"/>
      <c r="G1004" s="82"/>
      <c r="H1004" s="82"/>
      <c r="I1004" s="82"/>
      <c r="J1004" s="82"/>
      <c r="K1004" s="82"/>
      <c r="L1004" s="82"/>
      <c r="M1004" s="82"/>
      <c r="N1004" s="82"/>
      <c r="O1004" s="82"/>
      <c r="P1004" s="82"/>
      <c r="Q1004" s="98"/>
      <c r="R1004" s="169"/>
      <c r="S1004" s="83"/>
      <c r="T1004" s="83"/>
      <c r="U1004" s="83"/>
      <c r="V1004" s="83"/>
      <c r="W1004" s="83"/>
      <c r="X1004" s="83"/>
      <c r="Y1004" s="83"/>
      <c r="Z1004" s="83"/>
      <c r="AA1004" s="83"/>
      <c r="AB1004" s="83"/>
      <c r="AC1004" s="94"/>
      <c r="AD1004" s="102">
        <f t="shared" si="30"/>
        <v>0</v>
      </c>
      <c r="AE1004" s="105">
        <f t="shared" si="31"/>
        <v>0</v>
      </c>
    </row>
    <row r="1005" spans="1:31" x14ac:dyDescent="0.25">
      <c r="A1005" s="91">
        <f>'Тулуз-Пьерон'!A1013</f>
        <v>0</v>
      </c>
      <c r="B1005" s="174">
        <f>'Тулуз-Пьерон'!B1013</f>
        <v>0</v>
      </c>
      <c r="C1005" s="79">
        <f>'Тулуз-Пьерон'!C1013</f>
        <v>0</v>
      </c>
      <c r="D1005" s="79">
        <f>'Тулуз-Пьерон'!D1013</f>
        <v>0</v>
      </c>
      <c r="E1005" s="166" t="str">
        <f>'Тулуз-Пьерон'!E1013</f>
        <v xml:space="preserve">0 лет 0 мес. </v>
      </c>
      <c r="F1005" s="162"/>
      <c r="G1005" s="82"/>
      <c r="H1005" s="82"/>
      <c r="I1005" s="82"/>
      <c r="J1005" s="82"/>
      <c r="K1005" s="82"/>
      <c r="L1005" s="82"/>
      <c r="M1005" s="82"/>
      <c r="N1005" s="82"/>
      <c r="O1005" s="82"/>
      <c r="P1005" s="82"/>
      <c r="Q1005" s="98"/>
      <c r="R1005" s="169"/>
      <c r="S1005" s="83"/>
      <c r="T1005" s="83"/>
      <c r="U1005" s="83"/>
      <c r="V1005" s="83"/>
      <c r="W1005" s="83"/>
      <c r="X1005" s="83"/>
      <c r="Y1005" s="83"/>
      <c r="Z1005" s="83"/>
      <c r="AA1005" s="83"/>
      <c r="AB1005" s="83"/>
      <c r="AC1005" s="94"/>
      <c r="AD1005" s="102">
        <f t="shared" si="30"/>
        <v>0</v>
      </c>
      <c r="AE1005" s="105">
        <f t="shared" si="31"/>
        <v>0</v>
      </c>
    </row>
    <row r="1006" spans="1:31" x14ac:dyDescent="0.25">
      <c r="A1006" s="91">
        <f>'Тулуз-Пьерон'!A1014</f>
        <v>0</v>
      </c>
      <c r="B1006" s="174">
        <f>'Тулуз-Пьерон'!B1014</f>
        <v>0</v>
      </c>
      <c r="C1006" s="79">
        <f>'Тулуз-Пьерон'!C1014</f>
        <v>0</v>
      </c>
      <c r="D1006" s="79">
        <f>'Тулуз-Пьерон'!D1014</f>
        <v>0</v>
      </c>
      <c r="E1006" s="166" t="str">
        <f>'Тулуз-Пьерон'!E1014</f>
        <v xml:space="preserve">0 лет 0 мес. </v>
      </c>
      <c r="F1006" s="162"/>
      <c r="G1006" s="82"/>
      <c r="H1006" s="82"/>
      <c r="I1006" s="82"/>
      <c r="J1006" s="82"/>
      <c r="K1006" s="82"/>
      <c r="L1006" s="82"/>
      <c r="M1006" s="82"/>
      <c r="N1006" s="82"/>
      <c r="O1006" s="82"/>
      <c r="P1006" s="82"/>
      <c r="Q1006" s="98"/>
      <c r="R1006" s="169"/>
      <c r="S1006" s="83"/>
      <c r="T1006" s="83"/>
      <c r="U1006" s="83"/>
      <c r="V1006" s="83"/>
      <c r="W1006" s="83"/>
      <c r="X1006" s="83"/>
      <c r="Y1006" s="83"/>
      <c r="Z1006" s="83"/>
      <c r="AA1006" s="83"/>
      <c r="AB1006" s="83"/>
      <c r="AC1006" s="94"/>
      <c r="AD1006" s="102">
        <f t="shared" si="30"/>
        <v>0</v>
      </c>
      <c r="AE1006" s="105">
        <f t="shared" si="31"/>
        <v>0</v>
      </c>
    </row>
    <row r="1007" spans="1:31" ht="15.75" thickBot="1" x14ac:dyDescent="0.3">
      <c r="A1007" s="107">
        <f>'Тулуз-Пьерон'!A1015</f>
        <v>0</v>
      </c>
      <c r="B1007" s="175">
        <f>'Тулуз-Пьерон'!B1015</f>
        <v>0</v>
      </c>
      <c r="C1007" s="108">
        <f>'Тулуз-Пьерон'!C1015</f>
        <v>0</v>
      </c>
      <c r="D1007" s="108">
        <f>'Тулуз-Пьерон'!D1015</f>
        <v>0</v>
      </c>
      <c r="E1007" s="167" t="str">
        <f>'Тулуз-Пьерон'!E1015</f>
        <v xml:space="preserve">0 лет 0 мес. </v>
      </c>
      <c r="F1007" s="163"/>
      <c r="G1007" s="99"/>
      <c r="H1007" s="99"/>
      <c r="I1007" s="99"/>
      <c r="J1007" s="99"/>
      <c r="K1007" s="99"/>
      <c r="L1007" s="99"/>
      <c r="M1007" s="99"/>
      <c r="N1007" s="99"/>
      <c r="O1007" s="99"/>
      <c r="P1007" s="99"/>
      <c r="Q1007" s="100"/>
      <c r="R1007" s="170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6"/>
      <c r="AD1007" s="103">
        <f t="shared" si="30"/>
        <v>0</v>
      </c>
      <c r="AE1007" s="106">
        <f t="shared" si="31"/>
        <v>0</v>
      </c>
    </row>
  </sheetData>
  <sheetProtection password="C4E1" sheet="1" objects="1" scenarios="1"/>
  <mergeCells count="6">
    <mergeCell ref="A5:E5"/>
    <mergeCell ref="AP5:BA5"/>
    <mergeCell ref="AD5:AD6"/>
    <mergeCell ref="AE5:AE6"/>
    <mergeCell ref="R5:AC5"/>
    <mergeCell ref="F5:Q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AX1016"/>
  <sheetViews>
    <sheetView showRowColHeaders="0" topLeftCell="A11" zoomScale="138" zoomScaleNormal="138" workbookViewId="0">
      <pane xSplit="2" ySplit="4" topLeftCell="C15" activePane="bottomRight" state="frozen"/>
      <selection activeCell="A11" sqref="A11"/>
      <selection pane="topRight" activeCell="C11" sqref="C11"/>
      <selection pane="bottomLeft" activeCell="A15" sqref="A15"/>
      <selection pane="bottomRight" activeCell="AC52" sqref="AC52"/>
    </sheetView>
  </sheetViews>
  <sheetFormatPr defaultRowHeight="15" x14ac:dyDescent="0.25"/>
  <cols>
    <col min="1" max="1" width="7.5703125" style="32" customWidth="1"/>
    <col min="2" max="2" width="42.5703125" style="151" customWidth="1"/>
    <col min="3" max="3" width="7.140625" style="32" customWidth="1"/>
    <col min="4" max="4" width="6.5703125" style="32" customWidth="1"/>
    <col min="5" max="6" width="3.85546875" style="32" customWidth="1"/>
    <col min="7" max="7" width="4.140625" style="32" customWidth="1"/>
    <col min="8" max="10" width="6.140625" style="32" customWidth="1"/>
    <col min="11" max="11" width="3.5703125" style="32" customWidth="1"/>
    <col min="12" max="12" width="4.7109375" style="32" hidden="1" customWidth="1"/>
    <col min="13" max="15" width="3.5703125" style="32" customWidth="1"/>
    <col min="16" max="16" width="6.7109375" style="32" hidden="1" customWidth="1"/>
    <col min="17" max="18" width="5.85546875" style="32" customWidth="1"/>
    <col min="19" max="19" width="4.42578125" style="32" customWidth="1"/>
    <col min="20" max="20" width="7" style="32" customWidth="1"/>
    <col min="21" max="32" width="3.5703125" style="32" customWidth="1"/>
    <col min="33" max="48" width="2.85546875" style="32" hidden="1" customWidth="1"/>
    <col min="49" max="49" width="8.85546875" style="32" customWidth="1"/>
    <col min="50" max="50" width="8.140625" style="32" customWidth="1"/>
    <col min="51" max="16384" width="9.140625" style="3"/>
  </cols>
  <sheetData>
    <row r="10" spans="1:50" ht="72.75" customHeight="1" thickBot="1" x14ac:dyDescent="0.3"/>
    <row r="11" spans="1:50" ht="42.75" customHeight="1" thickBot="1" x14ac:dyDescent="0.3">
      <c r="A11" s="266" t="str">
        <f>'Тулуз-Пьерон'!A14</f>
        <v>№</v>
      </c>
      <c r="B11" s="269" t="str">
        <f>'Тулуз-Пьерон'!B14</f>
        <v>Фамилия, имя, отчество</v>
      </c>
      <c r="C11" s="261" t="s">
        <v>146</v>
      </c>
      <c r="D11" s="263"/>
      <c r="E11" s="261" t="s">
        <v>147</v>
      </c>
      <c r="F11" s="263"/>
      <c r="G11" s="146">
        <v>3</v>
      </c>
      <c r="H11" s="147">
        <v>4</v>
      </c>
      <c r="I11" s="147">
        <v>5</v>
      </c>
      <c r="J11" s="147">
        <v>6</v>
      </c>
      <c r="K11" s="148">
        <v>7</v>
      </c>
      <c r="L11" s="261">
        <v>8</v>
      </c>
      <c r="M11" s="262"/>
      <c r="N11" s="263"/>
      <c r="O11" s="149">
        <v>9</v>
      </c>
      <c r="P11" s="261">
        <v>10</v>
      </c>
      <c r="Q11" s="262"/>
      <c r="R11" s="262"/>
      <c r="S11" s="263"/>
      <c r="T11" s="146">
        <v>11</v>
      </c>
      <c r="U11" s="147">
        <v>12</v>
      </c>
      <c r="V11" s="147">
        <v>13</v>
      </c>
      <c r="W11" s="147">
        <v>14</v>
      </c>
      <c r="X11" s="148">
        <v>15</v>
      </c>
      <c r="Y11" s="292" t="s">
        <v>173</v>
      </c>
      <c r="Z11" s="283"/>
      <c r="AA11" s="283"/>
      <c r="AB11" s="283"/>
      <c r="AC11" s="283"/>
      <c r="AD11" s="283"/>
      <c r="AE11" s="283"/>
      <c r="AF11" s="293"/>
      <c r="AG11" s="282" t="s">
        <v>145</v>
      </c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AW11" s="147">
        <v>17</v>
      </c>
      <c r="AX11" s="150">
        <v>18</v>
      </c>
    </row>
    <row r="12" spans="1:50" ht="111" customHeight="1" x14ac:dyDescent="0.25">
      <c r="A12" s="267"/>
      <c r="B12" s="270"/>
      <c r="C12" s="274" t="s">
        <v>137</v>
      </c>
      <c r="D12" s="276" t="s">
        <v>136</v>
      </c>
      <c r="E12" s="278" t="s">
        <v>36</v>
      </c>
      <c r="F12" s="280" t="s">
        <v>37</v>
      </c>
      <c r="G12" s="272" t="s">
        <v>159</v>
      </c>
      <c r="H12" s="257" t="s">
        <v>175</v>
      </c>
      <c r="I12" s="257" t="s">
        <v>160</v>
      </c>
      <c r="J12" s="257" t="s">
        <v>161</v>
      </c>
      <c r="K12" s="247" t="s">
        <v>162</v>
      </c>
      <c r="L12" s="249" t="s">
        <v>163</v>
      </c>
      <c r="M12" s="251" t="s">
        <v>138</v>
      </c>
      <c r="N12" s="253" t="s">
        <v>139</v>
      </c>
      <c r="O12" s="264" t="s">
        <v>164</v>
      </c>
      <c r="P12" s="249" t="s">
        <v>165</v>
      </c>
      <c r="Q12" s="257" t="s">
        <v>166</v>
      </c>
      <c r="R12" s="257" t="s">
        <v>167</v>
      </c>
      <c r="S12" s="280" t="s">
        <v>168</v>
      </c>
      <c r="T12" s="272" t="s">
        <v>169</v>
      </c>
      <c r="U12" s="257" t="s">
        <v>170</v>
      </c>
      <c r="V12" s="257" t="s">
        <v>176</v>
      </c>
      <c r="W12" s="257" t="s">
        <v>171</v>
      </c>
      <c r="X12" s="247" t="s">
        <v>172</v>
      </c>
      <c r="Y12" s="284" t="s">
        <v>142</v>
      </c>
      <c r="Z12" s="255"/>
      <c r="AA12" s="255"/>
      <c r="AB12" s="255"/>
      <c r="AC12" s="255"/>
      <c r="AD12" s="255"/>
      <c r="AE12" s="255"/>
      <c r="AF12" s="285"/>
      <c r="AG12" s="255" t="s">
        <v>144</v>
      </c>
      <c r="AH12" s="255"/>
      <c r="AI12" s="255"/>
      <c r="AJ12" s="255"/>
      <c r="AK12" s="255"/>
      <c r="AL12" s="255"/>
      <c r="AM12" s="255"/>
      <c r="AN12" s="256"/>
      <c r="AO12" s="289" t="s">
        <v>141</v>
      </c>
      <c r="AP12" s="255"/>
      <c r="AQ12" s="255"/>
      <c r="AR12" s="255"/>
      <c r="AS12" s="255"/>
      <c r="AT12" s="255"/>
      <c r="AU12" s="255"/>
      <c r="AV12" s="256"/>
      <c r="AW12" s="259" t="s">
        <v>174</v>
      </c>
      <c r="AX12" s="245" t="s">
        <v>143</v>
      </c>
    </row>
    <row r="13" spans="1:50" ht="21" x14ac:dyDescent="0.25">
      <c r="A13" s="267"/>
      <c r="B13" s="270"/>
      <c r="C13" s="274"/>
      <c r="D13" s="276"/>
      <c r="E13" s="278"/>
      <c r="F13" s="280"/>
      <c r="G13" s="272"/>
      <c r="H13" s="257"/>
      <c r="I13" s="257"/>
      <c r="J13" s="257"/>
      <c r="K13" s="247"/>
      <c r="L13" s="249"/>
      <c r="M13" s="251"/>
      <c r="N13" s="253"/>
      <c r="O13" s="264"/>
      <c r="P13" s="249"/>
      <c r="Q13" s="257"/>
      <c r="R13" s="257"/>
      <c r="S13" s="280"/>
      <c r="T13" s="272"/>
      <c r="U13" s="257"/>
      <c r="V13" s="257"/>
      <c r="W13" s="257"/>
      <c r="X13" s="247"/>
      <c r="Y13" s="284"/>
      <c r="Z13" s="255"/>
      <c r="AA13" s="255"/>
      <c r="AB13" s="255"/>
      <c r="AC13" s="255"/>
      <c r="AD13" s="255"/>
      <c r="AE13" s="255"/>
      <c r="AF13" s="285"/>
      <c r="AG13" s="116">
        <v>3</v>
      </c>
      <c r="AH13" s="112">
        <v>4</v>
      </c>
      <c r="AI13" s="112">
        <v>2</v>
      </c>
      <c r="AJ13" s="112">
        <v>5</v>
      </c>
      <c r="AK13" s="112">
        <v>1</v>
      </c>
      <c r="AL13" s="112">
        <v>6</v>
      </c>
      <c r="AM13" s="112">
        <v>0</v>
      </c>
      <c r="AN13" s="112">
        <v>7</v>
      </c>
      <c r="AO13" s="289"/>
      <c r="AP13" s="255"/>
      <c r="AQ13" s="255"/>
      <c r="AR13" s="255"/>
      <c r="AS13" s="255"/>
      <c r="AT13" s="255"/>
      <c r="AU13" s="255"/>
      <c r="AV13" s="256"/>
      <c r="AW13" s="259"/>
      <c r="AX13" s="245"/>
    </row>
    <row r="14" spans="1:50" ht="15.75" customHeight="1" thickBot="1" x14ac:dyDescent="0.3">
      <c r="A14" s="268"/>
      <c r="B14" s="271"/>
      <c r="C14" s="275"/>
      <c r="D14" s="277"/>
      <c r="E14" s="279"/>
      <c r="F14" s="281"/>
      <c r="G14" s="273"/>
      <c r="H14" s="258"/>
      <c r="I14" s="258"/>
      <c r="J14" s="258"/>
      <c r="K14" s="248"/>
      <c r="L14" s="250"/>
      <c r="M14" s="252"/>
      <c r="N14" s="254"/>
      <c r="O14" s="265"/>
      <c r="P14" s="250"/>
      <c r="Q14" s="258"/>
      <c r="R14" s="258"/>
      <c r="S14" s="281"/>
      <c r="T14" s="273"/>
      <c r="U14" s="258"/>
      <c r="V14" s="258"/>
      <c r="W14" s="258"/>
      <c r="X14" s="248"/>
      <c r="Y14" s="286"/>
      <c r="Z14" s="287"/>
      <c r="AA14" s="287"/>
      <c r="AB14" s="287"/>
      <c r="AC14" s="287"/>
      <c r="AD14" s="287"/>
      <c r="AE14" s="287"/>
      <c r="AF14" s="288"/>
      <c r="AG14" s="117">
        <v>1</v>
      </c>
      <c r="AH14" s="113">
        <v>2</v>
      </c>
      <c r="AI14" s="113">
        <v>3</v>
      </c>
      <c r="AJ14" s="113">
        <v>4</v>
      </c>
      <c r="AK14" s="113">
        <v>5</v>
      </c>
      <c r="AL14" s="113">
        <v>6</v>
      </c>
      <c r="AM14" s="113">
        <v>7</v>
      </c>
      <c r="AN14" s="113">
        <v>8</v>
      </c>
      <c r="AO14" s="290"/>
      <c r="AP14" s="287"/>
      <c r="AQ14" s="287"/>
      <c r="AR14" s="287"/>
      <c r="AS14" s="287"/>
      <c r="AT14" s="287"/>
      <c r="AU14" s="287"/>
      <c r="AV14" s="291"/>
      <c r="AW14" s="260"/>
      <c r="AX14" s="246"/>
    </row>
    <row r="15" spans="1:50" x14ac:dyDescent="0.25">
      <c r="A15" s="109">
        <f>'Тулуз-Пьерон'!A15</f>
        <v>1</v>
      </c>
      <c r="B15" s="152" t="str">
        <f>'Тулуз-Пьерон'!B15</f>
        <v>ФАМИЛИЯ ИМЯ 1</v>
      </c>
      <c r="C15" s="109">
        <f>'Тулуз-Пьерон'!AB15</f>
        <v>41.1</v>
      </c>
      <c r="D15" s="132">
        <f>'Тулуз-Пьерон'!AE15</f>
        <v>0.94890510948905105</v>
      </c>
      <c r="E15" s="134">
        <f>Равен!AD7</f>
        <v>8</v>
      </c>
      <c r="F15" s="135">
        <f>Равен!AE7</f>
        <v>6</v>
      </c>
      <c r="G15" s="127">
        <v>3</v>
      </c>
      <c r="H15" s="34">
        <v>5</v>
      </c>
      <c r="I15" s="34">
        <v>11</v>
      </c>
      <c r="J15" s="34">
        <v>2</v>
      </c>
      <c r="K15" s="114">
        <v>1</v>
      </c>
      <c r="L15" s="109">
        <f>M15+N15</f>
        <v>5.5</v>
      </c>
      <c r="M15" s="34">
        <v>3.5</v>
      </c>
      <c r="N15" s="121">
        <v>2</v>
      </c>
      <c r="O15" s="130">
        <v>1</v>
      </c>
      <c r="P15" s="109">
        <f>Q15+R15+S15</f>
        <v>4</v>
      </c>
      <c r="Q15" s="34">
        <v>0</v>
      </c>
      <c r="R15" s="34">
        <v>1</v>
      </c>
      <c r="S15" s="121">
        <v>3</v>
      </c>
      <c r="T15" s="127">
        <v>3</v>
      </c>
      <c r="U15" s="34">
        <v>4</v>
      </c>
      <c r="V15" s="34">
        <v>1</v>
      </c>
      <c r="W15" s="34">
        <v>2</v>
      </c>
      <c r="X15" s="114">
        <v>4</v>
      </c>
      <c r="Y15" s="120">
        <v>4</v>
      </c>
      <c r="Z15" s="34">
        <v>5</v>
      </c>
      <c r="AA15" s="34">
        <v>2</v>
      </c>
      <c r="AB15" s="34">
        <v>1</v>
      </c>
      <c r="AC15" s="34">
        <v>6</v>
      </c>
      <c r="AD15" s="34">
        <v>0</v>
      </c>
      <c r="AE15" s="34">
        <v>3</v>
      </c>
      <c r="AF15" s="121">
        <v>7</v>
      </c>
      <c r="AG15" s="118">
        <f>HLOOKUP(AG$13,$Y15:$AF$1016,ROWS($Y15:$AF$1016),FALSE)</f>
        <v>7</v>
      </c>
      <c r="AH15" s="35">
        <f>HLOOKUP(AH$13,$Y15:$AF$1016,ROWS($Y15:$AF$1016),FALSE)</f>
        <v>1</v>
      </c>
      <c r="AI15" s="35">
        <f>HLOOKUP(AI$13,$Y15:$AF$1016,ROWS($Y15:$AF$1016),FALSE)</f>
        <v>3</v>
      </c>
      <c r="AJ15" s="35">
        <f>HLOOKUP(AJ$13,$Y15:$AF$1016,ROWS($Y15:$AF$1016),FALSE)</f>
        <v>2</v>
      </c>
      <c r="AK15" s="35">
        <f>HLOOKUP(AK$13,$Y15:$AF$1016,ROWS($Y15:$AF$1016),FALSE)</f>
        <v>4</v>
      </c>
      <c r="AL15" s="35">
        <f>HLOOKUP(AL$13,$Y15:$AF$1016,ROWS($Y15:$AF$1016),FALSE)</f>
        <v>5</v>
      </c>
      <c r="AM15" s="35">
        <f>HLOOKUP(AM$13,$Y15:$AF$1016,ROWS($Y15:$AF$1016),FALSE)</f>
        <v>6</v>
      </c>
      <c r="AN15" s="35">
        <f>HLOOKUP(AN$13,$Y15:$AF$1016,ROWS($Y15:$AF$1016),FALSE)</f>
        <v>8</v>
      </c>
      <c r="AO15" s="35">
        <f>ABS(AG15-$AG$14)</f>
        <v>6</v>
      </c>
      <c r="AP15" s="35">
        <f>ABS(AH15-$AH$14)</f>
        <v>1</v>
      </c>
      <c r="AQ15" s="35">
        <f>ABS(AI15-$AI$14)</f>
        <v>0</v>
      </c>
      <c r="AR15" s="35">
        <f>ABS(AJ15-$AJ$14)</f>
        <v>2</v>
      </c>
      <c r="AS15" s="35">
        <f>ABS(AK15-$AK$14)</f>
        <v>1</v>
      </c>
      <c r="AT15" s="35">
        <f>ABS(AL15-$AL$14)</f>
        <v>1</v>
      </c>
      <c r="AU15" s="35">
        <f>ABS(AM15-$AM$14)</f>
        <v>1</v>
      </c>
      <c r="AV15" s="35">
        <f>ABS(AN15-$AN$14)</f>
        <v>0</v>
      </c>
      <c r="AW15" s="111">
        <f>SUM(AO15:AV15)</f>
        <v>12</v>
      </c>
      <c r="AX15" s="138">
        <f>(18-AG15-AH15)/(18-AK15-AI15)</f>
        <v>0.90909090909090906</v>
      </c>
    </row>
    <row r="16" spans="1:50" x14ac:dyDescent="0.25">
      <c r="A16" s="110">
        <f>'Тулуз-Пьерон'!A16</f>
        <v>2</v>
      </c>
      <c r="B16" s="153" t="str">
        <f>'Тулуз-Пьерон'!B16</f>
        <v>ФАМИЛИЯ ИМЯ 2</v>
      </c>
      <c r="C16" s="109">
        <f>'Тулуз-Пьерон'!AB16</f>
        <v>26.9</v>
      </c>
      <c r="D16" s="132">
        <f>'Тулуз-Пьерон'!AE16</f>
        <v>0.98141263940520451</v>
      </c>
      <c r="E16" s="134">
        <f>Равен!AD8</f>
        <v>8</v>
      </c>
      <c r="F16" s="135">
        <f>Равен!AE8</f>
        <v>5</v>
      </c>
      <c r="G16" s="128">
        <v>2</v>
      </c>
      <c r="H16" s="33">
        <v>4</v>
      </c>
      <c r="I16" s="33">
        <v>5</v>
      </c>
      <c r="J16" s="33">
        <v>3</v>
      </c>
      <c r="K16" s="115">
        <v>0</v>
      </c>
      <c r="L16" s="109">
        <f t="shared" ref="L16:L79" si="0">M16+N16</f>
        <v>4</v>
      </c>
      <c r="M16" s="33">
        <v>3</v>
      </c>
      <c r="N16" s="123">
        <v>1</v>
      </c>
      <c r="O16" s="131">
        <v>2</v>
      </c>
      <c r="P16" s="109">
        <f t="shared" ref="P16:P79" si="1">Q16+R16+S16</f>
        <v>5</v>
      </c>
      <c r="Q16" s="33">
        <v>1</v>
      </c>
      <c r="R16" s="33">
        <v>1</v>
      </c>
      <c r="S16" s="123">
        <v>3</v>
      </c>
      <c r="T16" s="128">
        <v>0</v>
      </c>
      <c r="U16" s="33">
        <v>2</v>
      </c>
      <c r="V16" s="33">
        <v>3</v>
      </c>
      <c r="W16" s="33">
        <v>0</v>
      </c>
      <c r="X16" s="115">
        <v>6</v>
      </c>
      <c r="Y16" s="122">
        <v>5</v>
      </c>
      <c r="Z16" s="33">
        <v>4</v>
      </c>
      <c r="AA16" s="33">
        <v>1</v>
      </c>
      <c r="AB16" s="33">
        <v>3</v>
      </c>
      <c r="AC16" s="33">
        <v>2</v>
      </c>
      <c r="AD16" s="33">
        <v>0</v>
      </c>
      <c r="AE16" s="33">
        <v>6</v>
      </c>
      <c r="AF16" s="123">
        <v>7</v>
      </c>
      <c r="AG16" s="119">
        <f>HLOOKUP(AG$13,$Y16:$AF$1016,ROWS($Y16:$AF$1016),FALSE)</f>
        <v>4</v>
      </c>
      <c r="AH16" s="30">
        <f>HLOOKUP(AH$13,$Y16:$AF$1016,ROWS($Y16:$AF$1016),FALSE)</f>
        <v>2</v>
      </c>
      <c r="AI16" s="30">
        <f>HLOOKUP(AI$13,$Y16:$AF$1016,ROWS($Y16:$AF$1016),FALSE)</f>
        <v>5</v>
      </c>
      <c r="AJ16" s="30">
        <f>HLOOKUP(AJ$13,$Y16:$AF$1016,ROWS($Y16:$AF$1016),FALSE)</f>
        <v>1</v>
      </c>
      <c r="AK16" s="30">
        <f>HLOOKUP(AK$13,$Y16:$AF$1016,ROWS($Y16:$AF$1016),FALSE)</f>
        <v>3</v>
      </c>
      <c r="AL16" s="30">
        <f>HLOOKUP(AL$13,$Y16:$AF$1016,ROWS($Y16:$AF$1016),FALSE)</f>
        <v>7</v>
      </c>
      <c r="AM16" s="30">
        <f>HLOOKUP(AM$13,$Y16:$AF$1016,ROWS($Y16:$AF$1016),FALSE)</f>
        <v>6</v>
      </c>
      <c r="AN16" s="30">
        <f>HLOOKUP(AN$13,$Y16:$AF$1016,ROWS($Y16:$AF$1016),FALSE)</f>
        <v>8</v>
      </c>
      <c r="AO16" s="35">
        <f t="shared" ref="AO16:AO79" si="2">ABS(AG16-$AG$14)</f>
        <v>3</v>
      </c>
      <c r="AP16" s="35">
        <f t="shared" ref="AP16:AP79" si="3">ABS(AH16-$AH$14)</f>
        <v>0</v>
      </c>
      <c r="AQ16" s="35">
        <f t="shared" ref="AQ16:AQ79" si="4">ABS(AI16-$AI$14)</f>
        <v>2</v>
      </c>
      <c r="AR16" s="35">
        <f t="shared" ref="AR16:AR79" si="5">ABS(AJ16-$AJ$14)</f>
        <v>3</v>
      </c>
      <c r="AS16" s="35">
        <f t="shared" ref="AS16:AS79" si="6">ABS(AK16-$AK$14)</f>
        <v>2</v>
      </c>
      <c r="AT16" s="35">
        <f t="shared" ref="AT16:AT79" si="7">ABS(AL16-$AL$14)</f>
        <v>1</v>
      </c>
      <c r="AU16" s="35">
        <f t="shared" ref="AU16:AU79" si="8">ABS(AM16-$AM$14)</f>
        <v>1</v>
      </c>
      <c r="AV16" s="35">
        <f t="shared" ref="AV16:AV79" si="9">ABS(AN16-$AN$14)</f>
        <v>0</v>
      </c>
      <c r="AW16" s="81">
        <f t="shared" ref="AW16:AW79" si="10">SUM(AO16:AV16)</f>
        <v>12</v>
      </c>
      <c r="AX16" s="139">
        <f t="shared" ref="AX16:AX79" si="11">(18-AG16-AH16)/(18-AK16-AI16)</f>
        <v>1.2</v>
      </c>
    </row>
    <row r="17" spans="1:50" x14ac:dyDescent="0.25">
      <c r="A17" s="110">
        <f>'Тулуз-Пьерон'!A17</f>
        <v>3</v>
      </c>
      <c r="B17" s="153" t="str">
        <f>'Тулуз-Пьерон'!B17</f>
        <v>ФАМИЛИЯ ИМЯ 3</v>
      </c>
      <c r="C17" s="109">
        <f>'Тулуз-Пьерон'!AB17</f>
        <v>23.4</v>
      </c>
      <c r="D17" s="132">
        <f>'Тулуз-Пьерон'!AE17</f>
        <v>0.81623931623931623</v>
      </c>
      <c r="E17" s="134">
        <f>Равен!AD9</f>
        <v>6</v>
      </c>
      <c r="F17" s="135">
        <f>Равен!AE9</f>
        <v>2</v>
      </c>
      <c r="G17" s="128">
        <v>1</v>
      </c>
      <c r="H17" s="33">
        <v>5</v>
      </c>
      <c r="I17" s="33">
        <v>5</v>
      </c>
      <c r="J17" s="33">
        <v>0</v>
      </c>
      <c r="K17" s="115">
        <v>1</v>
      </c>
      <c r="L17" s="109">
        <f t="shared" si="0"/>
        <v>4</v>
      </c>
      <c r="M17" s="33">
        <v>3</v>
      </c>
      <c r="N17" s="123">
        <v>1</v>
      </c>
      <c r="O17" s="131">
        <v>1</v>
      </c>
      <c r="P17" s="109">
        <f t="shared" si="1"/>
        <v>2</v>
      </c>
      <c r="Q17" s="33">
        <v>0</v>
      </c>
      <c r="R17" s="33">
        <v>0</v>
      </c>
      <c r="S17" s="123">
        <v>2</v>
      </c>
      <c r="T17" s="128">
        <v>0</v>
      </c>
      <c r="U17" s="33">
        <v>1</v>
      </c>
      <c r="V17" s="33">
        <v>4</v>
      </c>
      <c r="W17" s="33">
        <v>2</v>
      </c>
      <c r="X17" s="115">
        <v>5</v>
      </c>
      <c r="Y17" s="122">
        <v>3</v>
      </c>
      <c r="Z17" s="33">
        <v>5</v>
      </c>
      <c r="AA17" s="33">
        <v>4</v>
      </c>
      <c r="AB17" s="33">
        <v>6</v>
      </c>
      <c r="AC17" s="33">
        <v>2</v>
      </c>
      <c r="AD17" s="33">
        <v>0</v>
      </c>
      <c r="AE17" s="33">
        <v>7</v>
      </c>
      <c r="AF17" s="123">
        <v>1</v>
      </c>
      <c r="AG17" s="119">
        <f>HLOOKUP(AG$13,$Y17:$AF$1016,ROWS($Y17:$AF$1016),FALSE)</f>
        <v>1</v>
      </c>
      <c r="AH17" s="30">
        <f>HLOOKUP(AH$13,$Y17:$AF$1016,ROWS($Y17:$AF$1016),FALSE)</f>
        <v>3</v>
      </c>
      <c r="AI17" s="30">
        <f>HLOOKUP(AI$13,$Y17:$AF$1016,ROWS($Y17:$AF$1016),FALSE)</f>
        <v>5</v>
      </c>
      <c r="AJ17" s="30">
        <f>HLOOKUP(AJ$13,$Y17:$AF$1016,ROWS($Y17:$AF$1016),FALSE)</f>
        <v>2</v>
      </c>
      <c r="AK17" s="30">
        <f>HLOOKUP(AK$13,$Y17:$AF$1016,ROWS($Y17:$AF$1016),FALSE)</f>
        <v>8</v>
      </c>
      <c r="AL17" s="30">
        <f>HLOOKUP(AL$13,$Y17:$AF$1016,ROWS($Y17:$AF$1016),FALSE)</f>
        <v>4</v>
      </c>
      <c r="AM17" s="30">
        <f>HLOOKUP(AM$13,$Y17:$AF$1016,ROWS($Y17:$AF$1016),FALSE)</f>
        <v>6</v>
      </c>
      <c r="AN17" s="30">
        <f>HLOOKUP(AN$13,$Y17:$AF$1016,ROWS($Y17:$AF$1016),FALSE)</f>
        <v>7</v>
      </c>
      <c r="AO17" s="35">
        <f t="shared" si="2"/>
        <v>0</v>
      </c>
      <c r="AP17" s="35">
        <f t="shared" si="3"/>
        <v>1</v>
      </c>
      <c r="AQ17" s="35">
        <f t="shared" si="4"/>
        <v>2</v>
      </c>
      <c r="AR17" s="35">
        <f t="shared" si="5"/>
        <v>2</v>
      </c>
      <c r="AS17" s="35">
        <f t="shared" si="6"/>
        <v>3</v>
      </c>
      <c r="AT17" s="35">
        <f t="shared" si="7"/>
        <v>2</v>
      </c>
      <c r="AU17" s="35">
        <f t="shared" si="8"/>
        <v>1</v>
      </c>
      <c r="AV17" s="35">
        <f t="shared" si="9"/>
        <v>1</v>
      </c>
      <c r="AW17" s="81">
        <f t="shared" si="10"/>
        <v>12</v>
      </c>
      <c r="AX17" s="139">
        <f t="shared" si="11"/>
        <v>2.8</v>
      </c>
    </row>
    <row r="18" spans="1:50" x14ac:dyDescent="0.25">
      <c r="A18" s="110">
        <f>'Тулуз-Пьерон'!A18</f>
        <v>4</v>
      </c>
      <c r="B18" s="153" t="str">
        <f>'Тулуз-Пьерон'!B18</f>
        <v>ФАМИЛИЯ ИМЯ 4</v>
      </c>
      <c r="C18" s="109">
        <f>'Тулуз-Пьерон'!AB18</f>
        <v>0.1</v>
      </c>
      <c r="D18" s="132">
        <f>'Тулуз-Пьерон'!AE18</f>
        <v>0</v>
      </c>
      <c r="E18" s="134">
        <f>Равен!AD10</f>
        <v>6</v>
      </c>
      <c r="F18" s="135">
        <f>Равен!AE10</f>
        <v>1</v>
      </c>
      <c r="G18" s="128">
        <v>1</v>
      </c>
      <c r="H18" s="33">
        <v>3</v>
      </c>
      <c r="I18" s="33">
        <v>7</v>
      </c>
      <c r="J18" s="33">
        <v>1</v>
      </c>
      <c r="K18" s="115">
        <v>1</v>
      </c>
      <c r="L18" s="109">
        <f t="shared" si="0"/>
        <v>0</v>
      </c>
      <c r="M18" s="33">
        <v>0</v>
      </c>
      <c r="N18" s="123">
        <v>0</v>
      </c>
      <c r="O18" s="131">
        <v>0</v>
      </c>
      <c r="P18" s="109">
        <f t="shared" si="1"/>
        <v>2</v>
      </c>
      <c r="Q18" s="33">
        <v>0</v>
      </c>
      <c r="R18" s="33">
        <v>0</v>
      </c>
      <c r="S18" s="123">
        <v>2</v>
      </c>
      <c r="T18" s="128">
        <v>2</v>
      </c>
      <c r="U18" s="33">
        <v>2</v>
      </c>
      <c r="V18" s="33">
        <v>1</v>
      </c>
      <c r="W18" s="33">
        <v>1</v>
      </c>
      <c r="X18" s="115">
        <v>0</v>
      </c>
      <c r="Y18" s="122">
        <v>3</v>
      </c>
      <c r="Z18" s="33">
        <v>7</v>
      </c>
      <c r="AA18" s="33">
        <v>4</v>
      </c>
      <c r="AB18" s="33">
        <v>0</v>
      </c>
      <c r="AC18" s="33">
        <v>1</v>
      </c>
      <c r="AD18" s="33">
        <v>6</v>
      </c>
      <c r="AE18" s="33">
        <v>2</v>
      </c>
      <c r="AF18" s="123">
        <v>5</v>
      </c>
      <c r="AG18" s="119">
        <f>HLOOKUP(AG$13,$Y18:$AF$1016,ROWS($Y18:$AF$1016),FALSE)</f>
        <v>1</v>
      </c>
      <c r="AH18" s="30">
        <f>HLOOKUP(AH$13,$Y18:$AF$1016,ROWS($Y18:$AF$1016),FALSE)</f>
        <v>3</v>
      </c>
      <c r="AI18" s="30">
        <f>HLOOKUP(AI$13,$Y18:$AF$1016,ROWS($Y18:$AF$1016),FALSE)</f>
        <v>7</v>
      </c>
      <c r="AJ18" s="30">
        <f>HLOOKUP(AJ$13,$Y18:$AF$1016,ROWS($Y18:$AF$1016),FALSE)</f>
        <v>8</v>
      </c>
      <c r="AK18" s="30">
        <f>HLOOKUP(AK$13,$Y18:$AF$1016,ROWS($Y18:$AF$1016),FALSE)</f>
        <v>5</v>
      </c>
      <c r="AL18" s="30">
        <f>HLOOKUP(AL$13,$Y18:$AF$1016,ROWS($Y18:$AF$1016),FALSE)</f>
        <v>6</v>
      </c>
      <c r="AM18" s="30">
        <f>HLOOKUP(AM$13,$Y18:$AF$1016,ROWS($Y18:$AF$1016),FALSE)</f>
        <v>4</v>
      </c>
      <c r="AN18" s="30">
        <f>HLOOKUP(AN$13,$Y18:$AF$1016,ROWS($Y18:$AF$1016),FALSE)</f>
        <v>2</v>
      </c>
      <c r="AO18" s="35">
        <f t="shared" si="2"/>
        <v>0</v>
      </c>
      <c r="AP18" s="35">
        <f t="shared" si="3"/>
        <v>1</v>
      </c>
      <c r="AQ18" s="35">
        <f t="shared" si="4"/>
        <v>4</v>
      </c>
      <c r="AR18" s="35">
        <f t="shared" si="5"/>
        <v>4</v>
      </c>
      <c r="AS18" s="35">
        <f t="shared" si="6"/>
        <v>0</v>
      </c>
      <c r="AT18" s="35">
        <f t="shared" si="7"/>
        <v>0</v>
      </c>
      <c r="AU18" s="35">
        <f t="shared" si="8"/>
        <v>3</v>
      </c>
      <c r="AV18" s="35">
        <f t="shared" si="9"/>
        <v>6</v>
      </c>
      <c r="AW18" s="81">
        <f t="shared" si="10"/>
        <v>18</v>
      </c>
      <c r="AX18" s="139">
        <f t="shared" si="11"/>
        <v>2.3333333333333335</v>
      </c>
    </row>
    <row r="19" spans="1:50" x14ac:dyDescent="0.25">
      <c r="A19" s="110">
        <f>'Тулуз-Пьерон'!A19</f>
        <v>5</v>
      </c>
      <c r="B19" s="153" t="str">
        <f>'Тулуз-Пьерон'!B19</f>
        <v>ФАМИЛИЯ ИМЯ 5</v>
      </c>
      <c r="C19" s="109">
        <f>'Тулуз-Пьерон'!AB19</f>
        <v>26.8</v>
      </c>
      <c r="D19" s="132">
        <f>'Тулуз-Пьерон'!AE19</f>
        <v>0.98880597014925375</v>
      </c>
      <c r="E19" s="134">
        <f>Равен!AD11</f>
        <v>11</v>
      </c>
      <c r="F19" s="135">
        <f>Равен!AE11</f>
        <v>12</v>
      </c>
      <c r="G19" s="128">
        <v>4</v>
      </c>
      <c r="H19" s="33">
        <v>3</v>
      </c>
      <c r="I19" s="33">
        <v>1</v>
      </c>
      <c r="J19" s="33">
        <v>1</v>
      </c>
      <c r="K19" s="115">
        <v>1</v>
      </c>
      <c r="L19" s="109">
        <f t="shared" si="0"/>
        <v>6</v>
      </c>
      <c r="M19" s="33">
        <v>3</v>
      </c>
      <c r="N19" s="123">
        <v>3</v>
      </c>
      <c r="O19" s="131">
        <v>0</v>
      </c>
      <c r="P19" s="109">
        <f t="shared" si="1"/>
        <v>4</v>
      </c>
      <c r="Q19" s="33">
        <v>0</v>
      </c>
      <c r="R19" s="33">
        <v>0</v>
      </c>
      <c r="S19" s="123">
        <v>4</v>
      </c>
      <c r="T19" s="128">
        <v>0</v>
      </c>
      <c r="U19" s="33">
        <v>1</v>
      </c>
      <c r="V19" s="33">
        <v>3</v>
      </c>
      <c r="W19" s="33">
        <v>2</v>
      </c>
      <c r="X19" s="115">
        <v>4</v>
      </c>
      <c r="Y19" s="122">
        <v>6</v>
      </c>
      <c r="Z19" s="33">
        <v>4</v>
      </c>
      <c r="AA19" s="33">
        <v>3</v>
      </c>
      <c r="AB19" s="33">
        <v>0</v>
      </c>
      <c r="AC19" s="33">
        <v>1</v>
      </c>
      <c r="AD19" s="33">
        <v>5</v>
      </c>
      <c r="AE19" s="33">
        <v>2</v>
      </c>
      <c r="AF19" s="123">
        <v>7</v>
      </c>
      <c r="AG19" s="119">
        <f>HLOOKUP(AG$13,$Y19:$AF$1016,ROWS($Y19:$AF$1016),FALSE)</f>
        <v>3</v>
      </c>
      <c r="AH19" s="30">
        <f>HLOOKUP(AH$13,$Y19:$AF$1016,ROWS($Y19:$AF$1016),FALSE)</f>
        <v>2</v>
      </c>
      <c r="AI19" s="30">
        <f>HLOOKUP(AI$13,$Y19:$AF$1016,ROWS($Y19:$AF$1016),FALSE)</f>
        <v>7</v>
      </c>
      <c r="AJ19" s="30">
        <f>HLOOKUP(AJ$13,$Y19:$AF$1016,ROWS($Y19:$AF$1016),FALSE)</f>
        <v>6</v>
      </c>
      <c r="AK19" s="30">
        <f>HLOOKUP(AK$13,$Y19:$AF$1016,ROWS($Y19:$AF$1016),FALSE)</f>
        <v>5</v>
      </c>
      <c r="AL19" s="30">
        <f>HLOOKUP(AL$13,$Y19:$AF$1016,ROWS($Y19:$AF$1016),FALSE)</f>
        <v>1</v>
      </c>
      <c r="AM19" s="30">
        <f>HLOOKUP(AM$13,$Y19:$AF$1016,ROWS($Y19:$AF$1016),FALSE)</f>
        <v>4</v>
      </c>
      <c r="AN19" s="30">
        <f>HLOOKUP(AN$13,$Y19:$AF$1016,ROWS($Y19:$AF$1016),FALSE)</f>
        <v>8</v>
      </c>
      <c r="AO19" s="35">
        <f t="shared" si="2"/>
        <v>2</v>
      </c>
      <c r="AP19" s="35">
        <f t="shared" si="3"/>
        <v>0</v>
      </c>
      <c r="AQ19" s="35">
        <f t="shared" si="4"/>
        <v>4</v>
      </c>
      <c r="AR19" s="35">
        <f t="shared" si="5"/>
        <v>2</v>
      </c>
      <c r="AS19" s="35">
        <f t="shared" si="6"/>
        <v>0</v>
      </c>
      <c r="AT19" s="35">
        <f t="shared" si="7"/>
        <v>5</v>
      </c>
      <c r="AU19" s="35">
        <f t="shared" si="8"/>
        <v>3</v>
      </c>
      <c r="AV19" s="35">
        <f t="shared" si="9"/>
        <v>0</v>
      </c>
      <c r="AW19" s="81">
        <f t="shared" si="10"/>
        <v>16</v>
      </c>
      <c r="AX19" s="139">
        <f t="shared" si="11"/>
        <v>2.1666666666666665</v>
      </c>
    </row>
    <row r="20" spans="1:50" x14ac:dyDescent="0.25">
      <c r="A20" s="110">
        <f>'Тулуз-Пьерон'!A20</f>
        <v>6</v>
      </c>
      <c r="B20" s="153" t="str">
        <f>'Тулуз-Пьерон'!B20</f>
        <v>ФАМИЛИЯ ИМЯ 6</v>
      </c>
      <c r="C20" s="109">
        <f>'Тулуз-Пьерон'!AB20</f>
        <v>33.4</v>
      </c>
      <c r="D20" s="132">
        <f>'Тулуз-Пьерон'!AE20</f>
        <v>0.95209580838323349</v>
      </c>
      <c r="E20" s="134">
        <f>Равен!AD12</f>
        <v>9</v>
      </c>
      <c r="F20" s="135">
        <f>Равен!AE12</f>
        <v>8</v>
      </c>
      <c r="G20" s="128">
        <v>3</v>
      </c>
      <c r="H20" s="33">
        <v>5</v>
      </c>
      <c r="I20" s="33">
        <v>6</v>
      </c>
      <c r="J20" s="33">
        <v>1</v>
      </c>
      <c r="K20" s="115">
        <v>3</v>
      </c>
      <c r="L20" s="109">
        <f t="shared" si="0"/>
        <v>4</v>
      </c>
      <c r="M20" s="33">
        <v>1</v>
      </c>
      <c r="N20" s="123">
        <v>3</v>
      </c>
      <c r="O20" s="131">
        <v>2</v>
      </c>
      <c r="P20" s="109">
        <f t="shared" si="1"/>
        <v>5</v>
      </c>
      <c r="Q20" s="33">
        <v>1</v>
      </c>
      <c r="R20" s="33">
        <v>2</v>
      </c>
      <c r="S20" s="123">
        <v>2</v>
      </c>
      <c r="T20" s="128">
        <v>1</v>
      </c>
      <c r="U20" s="33">
        <v>1</v>
      </c>
      <c r="V20" s="33">
        <v>3</v>
      </c>
      <c r="W20" s="33">
        <v>1</v>
      </c>
      <c r="X20" s="115">
        <v>9</v>
      </c>
      <c r="Y20" s="122">
        <v>2</v>
      </c>
      <c r="Z20" s="33">
        <v>5</v>
      </c>
      <c r="AA20" s="33">
        <v>3</v>
      </c>
      <c r="AB20" s="33">
        <v>1</v>
      </c>
      <c r="AC20" s="33">
        <v>4</v>
      </c>
      <c r="AD20" s="33">
        <v>0</v>
      </c>
      <c r="AE20" s="33">
        <v>6</v>
      </c>
      <c r="AF20" s="123">
        <v>7</v>
      </c>
      <c r="AG20" s="119">
        <f>HLOOKUP(AG$13,$Y20:$AF$1016,ROWS($Y20:$AF$1016),FALSE)</f>
        <v>3</v>
      </c>
      <c r="AH20" s="30">
        <f>HLOOKUP(AH$13,$Y20:$AF$1016,ROWS($Y20:$AF$1016),FALSE)</f>
        <v>5</v>
      </c>
      <c r="AI20" s="30">
        <f>HLOOKUP(AI$13,$Y20:$AF$1016,ROWS($Y20:$AF$1016),FALSE)</f>
        <v>1</v>
      </c>
      <c r="AJ20" s="30">
        <f>HLOOKUP(AJ$13,$Y20:$AF$1016,ROWS($Y20:$AF$1016),FALSE)</f>
        <v>2</v>
      </c>
      <c r="AK20" s="30">
        <f>HLOOKUP(AK$13,$Y20:$AF$1016,ROWS($Y20:$AF$1016),FALSE)</f>
        <v>4</v>
      </c>
      <c r="AL20" s="30">
        <f>HLOOKUP(AL$13,$Y20:$AF$1016,ROWS($Y20:$AF$1016),FALSE)</f>
        <v>7</v>
      </c>
      <c r="AM20" s="30">
        <f>HLOOKUP(AM$13,$Y20:$AF$1016,ROWS($Y20:$AF$1016),FALSE)</f>
        <v>6</v>
      </c>
      <c r="AN20" s="30">
        <f>HLOOKUP(AN$13,$Y20:$AF$1016,ROWS($Y20:$AF$1016),FALSE)</f>
        <v>8</v>
      </c>
      <c r="AO20" s="35">
        <f t="shared" si="2"/>
        <v>2</v>
      </c>
      <c r="AP20" s="35">
        <f t="shared" si="3"/>
        <v>3</v>
      </c>
      <c r="AQ20" s="35">
        <f t="shared" si="4"/>
        <v>2</v>
      </c>
      <c r="AR20" s="35">
        <f t="shared" si="5"/>
        <v>2</v>
      </c>
      <c r="AS20" s="35">
        <f t="shared" si="6"/>
        <v>1</v>
      </c>
      <c r="AT20" s="35">
        <f t="shared" si="7"/>
        <v>1</v>
      </c>
      <c r="AU20" s="35">
        <f t="shared" si="8"/>
        <v>1</v>
      </c>
      <c r="AV20" s="35">
        <f t="shared" si="9"/>
        <v>0</v>
      </c>
      <c r="AW20" s="81">
        <f t="shared" si="10"/>
        <v>12</v>
      </c>
      <c r="AX20" s="139">
        <f t="shared" si="11"/>
        <v>0.76923076923076927</v>
      </c>
    </row>
    <row r="21" spans="1:50" x14ac:dyDescent="0.25">
      <c r="A21" s="110">
        <f>'Тулуз-Пьерон'!A21</f>
        <v>7</v>
      </c>
      <c r="B21" s="153" t="str">
        <f>'Тулуз-Пьерон'!B21</f>
        <v>ФАМИЛИЯ ИМЯ 7</v>
      </c>
      <c r="C21" s="109">
        <f>'Тулуз-Пьерон'!AB21</f>
        <v>36.5</v>
      </c>
      <c r="D21" s="132">
        <f>'Тулуз-Пьерон'!AE21</f>
        <v>0.96986301369863015</v>
      </c>
      <c r="E21" s="134">
        <f>Равен!AD13</f>
        <v>11</v>
      </c>
      <c r="F21" s="135">
        <f>Равен!AE13</f>
        <v>6</v>
      </c>
      <c r="G21" s="128">
        <v>3</v>
      </c>
      <c r="H21" s="33">
        <v>6</v>
      </c>
      <c r="I21" s="33">
        <v>6</v>
      </c>
      <c r="J21" s="33">
        <v>1</v>
      </c>
      <c r="K21" s="115">
        <v>3</v>
      </c>
      <c r="L21" s="109">
        <f t="shared" si="0"/>
        <v>4</v>
      </c>
      <c r="M21" s="33">
        <v>2</v>
      </c>
      <c r="N21" s="123">
        <v>2</v>
      </c>
      <c r="O21" s="131">
        <v>1</v>
      </c>
      <c r="P21" s="109">
        <f t="shared" si="1"/>
        <v>3</v>
      </c>
      <c r="Q21" s="33">
        <v>1</v>
      </c>
      <c r="R21" s="33">
        <v>1</v>
      </c>
      <c r="S21" s="123">
        <v>1</v>
      </c>
      <c r="T21" s="128">
        <v>1</v>
      </c>
      <c r="U21" s="33">
        <v>2</v>
      </c>
      <c r="V21" s="33">
        <v>2</v>
      </c>
      <c r="W21" s="33">
        <v>2</v>
      </c>
      <c r="X21" s="115">
        <v>9</v>
      </c>
      <c r="Y21" s="122">
        <v>4</v>
      </c>
      <c r="Z21" s="33">
        <v>3</v>
      </c>
      <c r="AA21" s="33">
        <v>5</v>
      </c>
      <c r="AB21" s="33">
        <v>2</v>
      </c>
      <c r="AC21" s="33">
        <v>6</v>
      </c>
      <c r="AD21" s="33">
        <v>1</v>
      </c>
      <c r="AE21" s="33">
        <v>0</v>
      </c>
      <c r="AF21" s="123">
        <v>7</v>
      </c>
      <c r="AG21" s="119">
        <f>HLOOKUP(AG$13,$Y21:$AF$1016,ROWS($Y21:$AF$1016),FALSE)</f>
        <v>2</v>
      </c>
      <c r="AH21" s="30">
        <f>HLOOKUP(AH$13,$Y21:$AF$1016,ROWS($Y21:$AF$1016),FALSE)</f>
        <v>1</v>
      </c>
      <c r="AI21" s="30">
        <f>HLOOKUP(AI$13,$Y21:$AF$1016,ROWS($Y21:$AF$1016),FALSE)</f>
        <v>4</v>
      </c>
      <c r="AJ21" s="30">
        <f>HLOOKUP(AJ$13,$Y21:$AF$1016,ROWS($Y21:$AF$1016),FALSE)</f>
        <v>3</v>
      </c>
      <c r="AK21" s="30">
        <f>HLOOKUP(AK$13,$Y21:$AF$1016,ROWS($Y21:$AF$1016),FALSE)</f>
        <v>6</v>
      </c>
      <c r="AL21" s="30">
        <f>HLOOKUP(AL$13,$Y21:$AF$1016,ROWS($Y21:$AF$1016),FALSE)</f>
        <v>5</v>
      </c>
      <c r="AM21" s="30">
        <f>HLOOKUP(AM$13,$Y21:$AF$1016,ROWS($Y21:$AF$1016),FALSE)</f>
        <v>7</v>
      </c>
      <c r="AN21" s="30">
        <f>HLOOKUP(AN$13,$Y21:$AF$1016,ROWS($Y21:$AF$1016),FALSE)</f>
        <v>8</v>
      </c>
      <c r="AO21" s="35">
        <f t="shared" si="2"/>
        <v>1</v>
      </c>
      <c r="AP21" s="35">
        <f t="shared" si="3"/>
        <v>1</v>
      </c>
      <c r="AQ21" s="35">
        <f t="shared" si="4"/>
        <v>1</v>
      </c>
      <c r="AR21" s="35">
        <f t="shared" si="5"/>
        <v>1</v>
      </c>
      <c r="AS21" s="35">
        <f t="shared" si="6"/>
        <v>1</v>
      </c>
      <c r="AT21" s="35">
        <f t="shared" si="7"/>
        <v>1</v>
      </c>
      <c r="AU21" s="35">
        <f t="shared" si="8"/>
        <v>0</v>
      </c>
      <c r="AV21" s="35">
        <f t="shared" si="9"/>
        <v>0</v>
      </c>
      <c r="AW21" s="81">
        <f t="shared" si="10"/>
        <v>6</v>
      </c>
      <c r="AX21" s="139">
        <f t="shared" si="11"/>
        <v>1.875</v>
      </c>
    </row>
    <row r="22" spans="1:50" x14ac:dyDescent="0.25">
      <c r="A22" s="110">
        <f>'Тулуз-Пьерон'!A22</f>
        <v>8</v>
      </c>
      <c r="B22" s="153" t="str">
        <f>'Тулуз-Пьерон'!B22</f>
        <v>ФАМИЛИЯ ИМЯ 8</v>
      </c>
      <c r="C22" s="109">
        <f>'Тулуз-Пьерон'!AB22</f>
        <v>3.8</v>
      </c>
      <c r="D22" s="132">
        <f>'Тулуз-Пьерон'!AE22</f>
        <v>0.78947368421052633</v>
      </c>
      <c r="E22" s="134">
        <f>Равен!AD14</f>
        <v>9</v>
      </c>
      <c r="F22" s="135">
        <f>Равен!AE14</f>
        <v>6</v>
      </c>
      <c r="G22" s="128">
        <v>3</v>
      </c>
      <c r="H22" s="33">
        <v>1</v>
      </c>
      <c r="I22" s="33">
        <v>0</v>
      </c>
      <c r="J22" s="33">
        <v>2</v>
      </c>
      <c r="K22" s="115">
        <v>0</v>
      </c>
      <c r="L22" s="109">
        <f t="shared" si="0"/>
        <v>2</v>
      </c>
      <c r="M22" s="33">
        <v>1</v>
      </c>
      <c r="N22" s="123">
        <v>1</v>
      </c>
      <c r="O22" s="131">
        <v>0</v>
      </c>
      <c r="P22" s="109">
        <f t="shared" si="1"/>
        <v>0</v>
      </c>
      <c r="Q22" s="33">
        <v>0</v>
      </c>
      <c r="R22" s="33">
        <v>0</v>
      </c>
      <c r="S22" s="123">
        <v>0</v>
      </c>
      <c r="T22" s="128">
        <v>2</v>
      </c>
      <c r="U22" s="33">
        <v>0</v>
      </c>
      <c r="V22" s="33">
        <v>0</v>
      </c>
      <c r="W22" s="33">
        <v>0</v>
      </c>
      <c r="X22" s="115">
        <v>6</v>
      </c>
      <c r="Y22" s="122">
        <v>5</v>
      </c>
      <c r="Z22" s="33">
        <v>2</v>
      </c>
      <c r="AA22" s="33">
        <v>4</v>
      </c>
      <c r="AB22" s="33">
        <v>3</v>
      </c>
      <c r="AC22" s="33">
        <v>1</v>
      </c>
      <c r="AD22" s="33">
        <v>0</v>
      </c>
      <c r="AE22" s="33">
        <v>7</v>
      </c>
      <c r="AF22" s="123">
        <v>6</v>
      </c>
      <c r="AG22" s="119">
        <f>HLOOKUP(AG$13,$Y22:$AF$1016,ROWS($Y22:$AF$1016),FALSE)</f>
        <v>4</v>
      </c>
      <c r="AH22" s="30">
        <f>HLOOKUP(AH$13,$Y22:$AF$1016,ROWS($Y22:$AF$1016),FALSE)</f>
        <v>3</v>
      </c>
      <c r="AI22" s="30">
        <f>HLOOKUP(AI$13,$Y22:$AF$1016,ROWS($Y22:$AF$1016),FALSE)</f>
        <v>2</v>
      </c>
      <c r="AJ22" s="30">
        <f>HLOOKUP(AJ$13,$Y22:$AF$1016,ROWS($Y22:$AF$1016),FALSE)</f>
        <v>1</v>
      </c>
      <c r="AK22" s="30">
        <f>HLOOKUP(AK$13,$Y22:$AF$1016,ROWS($Y22:$AF$1016),FALSE)</f>
        <v>5</v>
      </c>
      <c r="AL22" s="30">
        <f>HLOOKUP(AL$13,$Y22:$AF$1016,ROWS($Y22:$AF$1016),FALSE)</f>
        <v>8</v>
      </c>
      <c r="AM22" s="30">
        <f>HLOOKUP(AM$13,$Y22:$AF$1016,ROWS($Y22:$AF$1016),FALSE)</f>
        <v>6</v>
      </c>
      <c r="AN22" s="30">
        <f>HLOOKUP(AN$13,$Y22:$AF$1016,ROWS($Y22:$AF$1016),FALSE)</f>
        <v>7</v>
      </c>
      <c r="AO22" s="35">
        <f t="shared" si="2"/>
        <v>3</v>
      </c>
      <c r="AP22" s="35">
        <f t="shared" si="3"/>
        <v>1</v>
      </c>
      <c r="AQ22" s="35">
        <f t="shared" si="4"/>
        <v>1</v>
      </c>
      <c r="AR22" s="35">
        <f t="shared" si="5"/>
        <v>3</v>
      </c>
      <c r="AS22" s="35">
        <f t="shared" si="6"/>
        <v>0</v>
      </c>
      <c r="AT22" s="35">
        <f t="shared" si="7"/>
        <v>2</v>
      </c>
      <c r="AU22" s="35">
        <f t="shared" si="8"/>
        <v>1</v>
      </c>
      <c r="AV22" s="35">
        <f t="shared" si="9"/>
        <v>1</v>
      </c>
      <c r="AW22" s="81">
        <f t="shared" si="10"/>
        <v>12</v>
      </c>
      <c r="AX22" s="139">
        <f t="shared" si="11"/>
        <v>1</v>
      </c>
    </row>
    <row r="23" spans="1:50" x14ac:dyDescent="0.25">
      <c r="A23" s="110">
        <f>'Тулуз-Пьерон'!A23</f>
        <v>9</v>
      </c>
      <c r="B23" s="153" t="str">
        <f>'Тулуз-Пьерон'!B23</f>
        <v>ФАМИЛИЯ ИМЯ 9</v>
      </c>
      <c r="C23" s="109">
        <f>'Тулуз-Пьерон'!AB23</f>
        <v>33.4</v>
      </c>
      <c r="D23" s="132">
        <f>'Тулуз-Пьерон'!AE23</f>
        <v>0.91916167664670656</v>
      </c>
      <c r="E23" s="134">
        <f>Равен!AD15</f>
        <v>8</v>
      </c>
      <c r="F23" s="135">
        <f>Равен!AE15</f>
        <v>5</v>
      </c>
      <c r="G23" s="128">
        <v>2</v>
      </c>
      <c r="H23" s="33">
        <v>5</v>
      </c>
      <c r="I23" s="33">
        <v>6</v>
      </c>
      <c r="J23" s="33">
        <v>0</v>
      </c>
      <c r="K23" s="115">
        <v>2</v>
      </c>
      <c r="L23" s="109">
        <f t="shared" si="0"/>
        <v>4</v>
      </c>
      <c r="M23" s="33">
        <v>2</v>
      </c>
      <c r="N23" s="123">
        <v>2</v>
      </c>
      <c r="O23" s="131">
        <v>1</v>
      </c>
      <c r="P23" s="109">
        <f t="shared" si="1"/>
        <v>4</v>
      </c>
      <c r="Q23" s="33">
        <v>0</v>
      </c>
      <c r="R23" s="33">
        <v>2</v>
      </c>
      <c r="S23" s="123">
        <v>2</v>
      </c>
      <c r="T23" s="128">
        <v>2</v>
      </c>
      <c r="U23" s="33">
        <v>2</v>
      </c>
      <c r="V23" s="33">
        <v>4</v>
      </c>
      <c r="W23" s="33">
        <v>1</v>
      </c>
      <c r="X23" s="115">
        <v>8</v>
      </c>
      <c r="Y23" s="122">
        <v>4</v>
      </c>
      <c r="Z23" s="33">
        <v>0</v>
      </c>
      <c r="AA23" s="33">
        <v>1</v>
      </c>
      <c r="AB23" s="33">
        <v>2</v>
      </c>
      <c r="AC23" s="33">
        <v>7</v>
      </c>
      <c r="AD23" s="33">
        <v>5</v>
      </c>
      <c r="AE23" s="33">
        <v>3</v>
      </c>
      <c r="AF23" s="123">
        <v>6</v>
      </c>
      <c r="AG23" s="119">
        <f>HLOOKUP(AG$13,$Y23:$AF$1016,ROWS($Y23:$AF$1016),FALSE)</f>
        <v>7</v>
      </c>
      <c r="AH23" s="30">
        <f>HLOOKUP(AH$13,$Y23:$AF$1016,ROWS($Y23:$AF$1016),FALSE)</f>
        <v>1</v>
      </c>
      <c r="AI23" s="30">
        <f>HLOOKUP(AI$13,$Y23:$AF$1016,ROWS($Y23:$AF$1016),FALSE)</f>
        <v>4</v>
      </c>
      <c r="AJ23" s="30">
        <f>HLOOKUP(AJ$13,$Y23:$AF$1016,ROWS($Y23:$AF$1016),FALSE)</f>
        <v>6</v>
      </c>
      <c r="AK23" s="30">
        <f>HLOOKUP(AK$13,$Y23:$AF$1016,ROWS($Y23:$AF$1016),FALSE)</f>
        <v>3</v>
      </c>
      <c r="AL23" s="30">
        <f>HLOOKUP(AL$13,$Y23:$AF$1016,ROWS($Y23:$AF$1016),FALSE)</f>
        <v>8</v>
      </c>
      <c r="AM23" s="30">
        <f>HLOOKUP(AM$13,$Y23:$AF$1016,ROWS($Y23:$AF$1016),FALSE)</f>
        <v>2</v>
      </c>
      <c r="AN23" s="30">
        <f>HLOOKUP(AN$13,$Y23:$AF$1016,ROWS($Y23:$AF$1016),FALSE)</f>
        <v>5</v>
      </c>
      <c r="AO23" s="35">
        <f t="shared" si="2"/>
        <v>6</v>
      </c>
      <c r="AP23" s="35">
        <f t="shared" si="3"/>
        <v>1</v>
      </c>
      <c r="AQ23" s="35">
        <f t="shared" si="4"/>
        <v>1</v>
      </c>
      <c r="AR23" s="35">
        <f t="shared" si="5"/>
        <v>2</v>
      </c>
      <c r="AS23" s="35">
        <f t="shared" si="6"/>
        <v>2</v>
      </c>
      <c r="AT23" s="35">
        <f t="shared" si="7"/>
        <v>2</v>
      </c>
      <c r="AU23" s="35">
        <f t="shared" si="8"/>
        <v>5</v>
      </c>
      <c r="AV23" s="35">
        <f t="shared" si="9"/>
        <v>3</v>
      </c>
      <c r="AW23" s="81">
        <f t="shared" si="10"/>
        <v>22</v>
      </c>
      <c r="AX23" s="139">
        <f t="shared" si="11"/>
        <v>0.90909090909090906</v>
      </c>
    </row>
    <row r="24" spans="1:50" x14ac:dyDescent="0.25">
      <c r="A24" s="110">
        <f>'Тулуз-Пьерон'!A24</f>
        <v>10</v>
      </c>
      <c r="B24" s="153" t="str">
        <f>'Тулуз-Пьерон'!B24</f>
        <v>ФАМИЛИЯ ИМЯ 10</v>
      </c>
      <c r="C24" s="109">
        <f>'Тулуз-Пьерон'!AB24</f>
        <v>13.2</v>
      </c>
      <c r="D24" s="132">
        <f>'Тулуз-Пьерон'!AE24</f>
        <v>0.96212121212121215</v>
      </c>
      <c r="E24" s="134">
        <f>Равен!AD16</f>
        <v>8</v>
      </c>
      <c r="F24" s="135">
        <f>Равен!AE16</f>
        <v>5</v>
      </c>
      <c r="G24" s="128">
        <v>1</v>
      </c>
      <c r="H24" s="33">
        <v>7</v>
      </c>
      <c r="I24" s="33">
        <v>7</v>
      </c>
      <c r="J24" s="33">
        <v>4</v>
      </c>
      <c r="K24" s="115">
        <v>2</v>
      </c>
      <c r="L24" s="109">
        <f t="shared" si="0"/>
        <v>6</v>
      </c>
      <c r="M24" s="33">
        <v>2</v>
      </c>
      <c r="N24" s="123">
        <v>4</v>
      </c>
      <c r="O24" s="131">
        <v>2</v>
      </c>
      <c r="P24" s="109">
        <f t="shared" si="1"/>
        <v>5</v>
      </c>
      <c r="Q24" s="33">
        <v>1</v>
      </c>
      <c r="R24" s="33">
        <v>1</v>
      </c>
      <c r="S24" s="123">
        <v>3</v>
      </c>
      <c r="T24" s="128">
        <v>2</v>
      </c>
      <c r="U24" s="33">
        <v>2</v>
      </c>
      <c r="V24" s="33">
        <v>3</v>
      </c>
      <c r="W24" s="33">
        <v>2</v>
      </c>
      <c r="X24" s="115">
        <v>7</v>
      </c>
      <c r="Y24" s="122">
        <v>5</v>
      </c>
      <c r="Z24" s="33">
        <v>1</v>
      </c>
      <c r="AA24" s="33">
        <v>4</v>
      </c>
      <c r="AB24" s="33">
        <v>3</v>
      </c>
      <c r="AC24" s="33">
        <v>2</v>
      </c>
      <c r="AD24" s="33">
        <v>6</v>
      </c>
      <c r="AE24" s="33">
        <v>0</v>
      </c>
      <c r="AF24" s="123">
        <v>7</v>
      </c>
      <c r="AG24" s="119">
        <f>HLOOKUP(AG$13,$Y24:$AF$1016,ROWS($Y24:$AF$1016),FALSE)</f>
        <v>4</v>
      </c>
      <c r="AH24" s="30">
        <f>HLOOKUP(AH$13,$Y24:$AF$1016,ROWS($Y24:$AF$1016),FALSE)</f>
        <v>3</v>
      </c>
      <c r="AI24" s="30">
        <f>HLOOKUP(AI$13,$Y24:$AF$1016,ROWS($Y24:$AF$1016),FALSE)</f>
        <v>5</v>
      </c>
      <c r="AJ24" s="30">
        <f>HLOOKUP(AJ$13,$Y24:$AF$1016,ROWS($Y24:$AF$1016),FALSE)</f>
        <v>1</v>
      </c>
      <c r="AK24" s="30">
        <f>HLOOKUP(AK$13,$Y24:$AF$1016,ROWS($Y24:$AF$1016),FALSE)</f>
        <v>2</v>
      </c>
      <c r="AL24" s="30">
        <f>HLOOKUP(AL$13,$Y24:$AF$1016,ROWS($Y24:$AF$1016),FALSE)</f>
        <v>6</v>
      </c>
      <c r="AM24" s="30">
        <f>HLOOKUP(AM$13,$Y24:$AF$1016,ROWS($Y24:$AF$1016),FALSE)</f>
        <v>7</v>
      </c>
      <c r="AN24" s="30">
        <f>HLOOKUP(AN$13,$Y24:$AF$1016,ROWS($Y24:$AF$1016),FALSE)</f>
        <v>8</v>
      </c>
      <c r="AO24" s="35">
        <f t="shared" si="2"/>
        <v>3</v>
      </c>
      <c r="AP24" s="35">
        <f t="shared" si="3"/>
        <v>1</v>
      </c>
      <c r="AQ24" s="35">
        <f t="shared" si="4"/>
        <v>2</v>
      </c>
      <c r="AR24" s="35">
        <f t="shared" si="5"/>
        <v>3</v>
      </c>
      <c r="AS24" s="35">
        <f t="shared" si="6"/>
        <v>3</v>
      </c>
      <c r="AT24" s="35">
        <f t="shared" si="7"/>
        <v>0</v>
      </c>
      <c r="AU24" s="35">
        <f t="shared" si="8"/>
        <v>0</v>
      </c>
      <c r="AV24" s="35">
        <f t="shared" si="9"/>
        <v>0</v>
      </c>
      <c r="AW24" s="81">
        <f t="shared" si="10"/>
        <v>12</v>
      </c>
      <c r="AX24" s="139">
        <f t="shared" si="11"/>
        <v>1</v>
      </c>
    </row>
    <row r="25" spans="1:50" x14ac:dyDescent="0.25">
      <c r="A25" s="110">
        <f>'Тулуз-Пьерон'!A25</f>
        <v>11</v>
      </c>
      <c r="B25" s="153" t="str">
        <f>'Тулуз-Пьерон'!B25</f>
        <v>ФАМИЛИЯ ИМЯ 11</v>
      </c>
      <c r="C25" s="109">
        <f>'Тулуз-Пьерон'!AB25</f>
        <v>7</v>
      </c>
      <c r="D25" s="132">
        <f>'Тулуз-Пьерон'!AE25</f>
        <v>0.91428571428571437</v>
      </c>
      <c r="E25" s="134">
        <f>Равен!AD17</f>
        <v>8</v>
      </c>
      <c r="F25" s="135">
        <f>Равен!AE17</f>
        <v>1</v>
      </c>
      <c r="G25" s="128">
        <v>2</v>
      </c>
      <c r="H25" s="33">
        <v>5</v>
      </c>
      <c r="I25" s="33">
        <v>5</v>
      </c>
      <c r="J25" s="33">
        <v>4</v>
      </c>
      <c r="K25" s="115">
        <v>4</v>
      </c>
      <c r="L25" s="109">
        <f t="shared" si="0"/>
        <v>6</v>
      </c>
      <c r="M25" s="33">
        <v>3</v>
      </c>
      <c r="N25" s="123">
        <v>3</v>
      </c>
      <c r="O25" s="131">
        <v>2</v>
      </c>
      <c r="P25" s="109">
        <f t="shared" si="1"/>
        <v>4</v>
      </c>
      <c r="Q25" s="33">
        <v>2</v>
      </c>
      <c r="R25" s="33">
        <v>1</v>
      </c>
      <c r="S25" s="123">
        <v>1</v>
      </c>
      <c r="T25" s="128">
        <v>2</v>
      </c>
      <c r="U25" s="33">
        <v>1</v>
      </c>
      <c r="V25" s="33">
        <v>1</v>
      </c>
      <c r="W25" s="33">
        <v>1</v>
      </c>
      <c r="X25" s="115">
        <v>4</v>
      </c>
      <c r="Y25" s="122">
        <v>6</v>
      </c>
      <c r="Z25" s="33">
        <v>1</v>
      </c>
      <c r="AA25" s="33">
        <v>5</v>
      </c>
      <c r="AB25" s="33">
        <v>0</v>
      </c>
      <c r="AC25" s="33">
        <v>4</v>
      </c>
      <c r="AD25" s="33">
        <v>3</v>
      </c>
      <c r="AE25" s="33">
        <v>2</v>
      </c>
      <c r="AF25" s="123">
        <v>7</v>
      </c>
      <c r="AG25" s="119">
        <f>HLOOKUP(AG$13,$Y25:$AF$1016,ROWS($Y25:$AF$1016),FALSE)</f>
        <v>6</v>
      </c>
      <c r="AH25" s="30">
        <f>HLOOKUP(AH$13,$Y25:$AF$1016,ROWS($Y25:$AF$1016),FALSE)</f>
        <v>5</v>
      </c>
      <c r="AI25" s="30">
        <f>HLOOKUP(AI$13,$Y25:$AF$1016,ROWS($Y25:$AF$1016),FALSE)</f>
        <v>7</v>
      </c>
      <c r="AJ25" s="30">
        <f>HLOOKUP(AJ$13,$Y25:$AF$1016,ROWS($Y25:$AF$1016),FALSE)</f>
        <v>3</v>
      </c>
      <c r="AK25" s="30">
        <f>HLOOKUP(AK$13,$Y25:$AF$1016,ROWS($Y25:$AF$1016),FALSE)</f>
        <v>2</v>
      </c>
      <c r="AL25" s="30">
        <f>HLOOKUP(AL$13,$Y25:$AF$1016,ROWS($Y25:$AF$1016),FALSE)</f>
        <v>1</v>
      </c>
      <c r="AM25" s="30">
        <f>HLOOKUP(AM$13,$Y25:$AF$1016,ROWS($Y25:$AF$1016),FALSE)</f>
        <v>4</v>
      </c>
      <c r="AN25" s="30">
        <f>HLOOKUP(AN$13,$Y25:$AF$1016,ROWS($Y25:$AF$1016),FALSE)</f>
        <v>8</v>
      </c>
      <c r="AO25" s="35">
        <f t="shared" si="2"/>
        <v>5</v>
      </c>
      <c r="AP25" s="35">
        <f t="shared" si="3"/>
        <v>3</v>
      </c>
      <c r="AQ25" s="35">
        <f t="shared" si="4"/>
        <v>4</v>
      </c>
      <c r="AR25" s="35">
        <f t="shared" si="5"/>
        <v>1</v>
      </c>
      <c r="AS25" s="35">
        <f t="shared" si="6"/>
        <v>3</v>
      </c>
      <c r="AT25" s="35">
        <f t="shared" si="7"/>
        <v>5</v>
      </c>
      <c r="AU25" s="35">
        <f t="shared" si="8"/>
        <v>3</v>
      </c>
      <c r="AV25" s="35">
        <f t="shared" si="9"/>
        <v>0</v>
      </c>
      <c r="AW25" s="81">
        <f t="shared" si="10"/>
        <v>24</v>
      </c>
      <c r="AX25" s="139">
        <f t="shared" si="11"/>
        <v>0.77777777777777779</v>
      </c>
    </row>
    <row r="26" spans="1:50" x14ac:dyDescent="0.25">
      <c r="A26" s="110">
        <f>'Тулуз-Пьерон'!A26</f>
        <v>12</v>
      </c>
      <c r="B26" s="153" t="str">
        <f>'Тулуз-Пьерон'!B26</f>
        <v>ФАМИЛИЯ ИМЯ 12</v>
      </c>
      <c r="C26" s="109">
        <f>'Тулуз-Пьерон'!AB26</f>
        <v>21.5</v>
      </c>
      <c r="D26" s="132">
        <f>'Тулуз-Пьерон'!AE26</f>
        <v>0.87906976744186038</v>
      </c>
      <c r="E26" s="134">
        <f>Равен!AD18</f>
        <v>9</v>
      </c>
      <c r="F26" s="135">
        <f>Равен!AE18</f>
        <v>6</v>
      </c>
      <c r="G26" s="128">
        <v>3</v>
      </c>
      <c r="H26" s="33">
        <v>4</v>
      </c>
      <c r="I26" s="33">
        <v>8</v>
      </c>
      <c r="J26" s="33">
        <v>2</v>
      </c>
      <c r="K26" s="115">
        <v>1</v>
      </c>
      <c r="L26" s="109">
        <f t="shared" si="0"/>
        <v>7.5</v>
      </c>
      <c r="M26" s="33">
        <v>3.5</v>
      </c>
      <c r="N26" s="123">
        <v>4</v>
      </c>
      <c r="O26" s="131">
        <v>2</v>
      </c>
      <c r="P26" s="109">
        <f t="shared" si="1"/>
        <v>4</v>
      </c>
      <c r="Q26" s="33">
        <v>0</v>
      </c>
      <c r="R26" s="33">
        <v>1</v>
      </c>
      <c r="S26" s="123">
        <v>3</v>
      </c>
      <c r="T26" s="128">
        <v>2</v>
      </c>
      <c r="U26" s="33">
        <v>2</v>
      </c>
      <c r="V26" s="33">
        <v>2</v>
      </c>
      <c r="W26" s="33">
        <v>2</v>
      </c>
      <c r="X26" s="115">
        <v>5</v>
      </c>
      <c r="Y26" s="122">
        <v>2</v>
      </c>
      <c r="Z26" s="33">
        <v>4</v>
      </c>
      <c r="AA26" s="33">
        <v>7</v>
      </c>
      <c r="AB26" s="33">
        <v>0</v>
      </c>
      <c r="AC26" s="33">
        <v>1</v>
      </c>
      <c r="AD26" s="33">
        <v>3</v>
      </c>
      <c r="AE26" s="33">
        <v>6</v>
      </c>
      <c r="AF26" s="123">
        <v>5</v>
      </c>
      <c r="AG26" s="119">
        <f>HLOOKUP(AG$13,$Y26:$AF$1016,ROWS($Y26:$AF$1016),FALSE)</f>
        <v>6</v>
      </c>
      <c r="AH26" s="30">
        <f>HLOOKUP(AH$13,$Y26:$AF$1016,ROWS($Y26:$AF$1016),FALSE)</f>
        <v>2</v>
      </c>
      <c r="AI26" s="30">
        <f>HLOOKUP(AI$13,$Y26:$AF$1016,ROWS($Y26:$AF$1016),FALSE)</f>
        <v>1</v>
      </c>
      <c r="AJ26" s="30">
        <f>HLOOKUP(AJ$13,$Y26:$AF$1016,ROWS($Y26:$AF$1016),FALSE)</f>
        <v>8</v>
      </c>
      <c r="AK26" s="30">
        <f>HLOOKUP(AK$13,$Y26:$AF$1016,ROWS($Y26:$AF$1016),FALSE)</f>
        <v>5</v>
      </c>
      <c r="AL26" s="30">
        <f>HLOOKUP(AL$13,$Y26:$AF$1016,ROWS($Y26:$AF$1016),FALSE)</f>
        <v>7</v>
      </c>
      <c r="AM26" s="30">
        <f>HLOOKUP(AM$13,$Y26:$AF$1016,ROWS($Y26:$AF$1016),FALSE)</f>
        <v>4</v>
      </c>
      <c r="AN26" s="30">
        <f>HLOOKUP(AN$13,$Y26:$AF$1016,ROWS($Y26:$AF$1016),FALSE)</f>
        <v>3</v>
      </c>
      <c r="AO26" s="35">
        <f t="shared" si="2"/>
        <v>5</v>
      </c>
      <c r="AP26" s="35">
        <f t="shared" si="3"/>
        <v>0</v>
      </c>
      <c r="AQ26" s="35">
        <f t="shared" si="4"/>
        <v>2</v>
      </c>
      <c r="AR26" s="35">
        <f t="shared" si="5"/>
        <v>4</v>
      </c>
      <c r="AS26" s="35">
        <f t="shared" si="6"/>
        <v>0</v>
      </c>
      <c r="AT26" s="35">
        <f t="shared" si="7"/>
        <v>1</v>
      </c>
      <c r="AU26" s="35">
        <f t="shared" si="8"/>
        <v>3</v>
      </c>
      <c r="AV26" s="35">
        <f t="shared" si="9"/>
        <v>5</v>
      </c>
      <c r="AW26" s="81">
        <f t="shared" si="10"/>
        <v>20</v>
      </c>
      <c r="AX26" s="139">
        <f t="shared" si="11"/>
        <v>0.83333333333333337</v>
      </c>
    </row>
    <row r="27" spans="1:50" x14ac:dyDescent="0.25">
      <c r="A27" s="110">
        <f>'Тулуз-Пьерон'!A27</f>
        <v>13</v>
      </c>
      <c r="B27" s="153" t="str">
        <f>'Тулуз-Пьерон'!B27</f>
        <v>ФАМИЛИЯ ИМЯ 13</v>
      </c>
      <c r="C27" s="109">
        <f>'Тулуз-Пьерон'!AB27</f>
        <v>12.2</v>
      </c>
      <c r="D27" s="132">
        <f>'Тулуз-Пьерон'!AE27</f>
        <v>0.95901639344262291</v>
      </c>
      <c r="E27" s="134">
        <f>Равен!AD19</f>
        <v>7</v>
      </c>
      <c r="F27" s="135">
        <f>Равен!AE19</f>
        <v>4</v>
      </c>
      <c r="G27" s="128">
        <v>3</v>
      </c>
      <c r="H27" s="33">
        <v>5</v>
      </c>
      <c r="I27" s="33">
        <v>5</v>
      </c>
      <c r="J27" s="33">
        <v>0</v>
      </c>
      <c r="K27" s="115">
        <v>2</v>
      </c>
      <c r="L27" s="109">
        <f t="shared" si="0"/>
        <v>6</v>
      </c>
      <c r="M27" s="33">
        <v>3</v>
      </c>
      <c r="N27" s="123">
        <v>3</v>
      </c>
      <c r="O27" s="131">
        <v>1</v>
      </c>
      <c r="P27" s="109">
        <f t="shared" si="1"/>
        <v>3</v>
      </c>
      <c r="Q27" s="33">
        <v>0</v>
      </c>
      <c r="R27" s="33">
        <v>0</v>
      </c>
      <c r="S27" s="123">
        <v>3</v>
      </c>
      <c r="T27" s="128">
        <v>2</v>
      </c>
      <c r="U27" s="33">
        <v>2</v>
      </c>
      <c r="V27" s="33">
        <v>4</v>
      </c>
      <c r="W27" s="33">
        <v>2</v>
      </c>
      <c r="X27" s="115">
        <v>6</v>
      </c>
      <c r="Y27" s="122">
        <v>3</v>
      </c>
      <c r="Z27" s="33">
        <v>2</v>
      </c>
      <c r="AA27" s="33">
        <v>4</v>
      </c>
      <c r="AB27" s="33">
        <v>1</v>
      </c>
      <c r="AC27" s="33">
        <v>5</v>
      </c>
      <c r="AD27" s="33">
        <v>0</v>
      </c>
      <c r="AE27" s="33">
        <v>6</v>
      </c>
      <c r="AF27" s="123">
        <v>7</v>
      </c>
      <c r="AG27" s="119">
        <f>HLOOKUP(AG$13,$Y27:$AF$1016,ROWS($Y27:$AF$1016),FALSE)</f>
        <v>1</v>
      </c>
      <c r="AH27" s="30">
        <f>HLOOKUP(AH$13,$Y27:$AF$1016,ROWS($Y27:$AF$1016),FALSE)</f>
        <v>3</v>
      </c>
      <c r="AI27" s="30">
        <f>HLOOKUP(AI$13,$Y27:$AF$1016,ROWS($Y27:$AF$1016),FALSE)</f>
        <v>2</v>
      </c>
      <c r="AJ27" s="30">
        <f>HLOOKUP(AJ$13,$Y27:$AF$1016,ROWS($Y27:$AF$1016),FALSE)</f>
        <v>5</v>
      </c>
      <c r="AK27" s="30">
        <f>HLOOKUP(AK$13,$Y27:$AF$1016,ROWS($Y27:$AF$1016),FALSE)</f>
        <v>4</v>
      </c>
      <c r="AL27" s="30">
        <f>HLOOKUP(AL$13,$Y27:$AF$1016,ROWS($Y27:$AF$1016),FALSE)</f>
        <v>7</v>
      </c>
      <c r="AM27" s="30">
        <f>HLOOKUP(AM$13,$Y27:$AF$1016,ROWS($Y27:$AF$1016),FALSE)</f>
        <v>6</v>
      </c>
      <c r="AN27" s="30">
        <f>HLOOKUP(AN$13,$Y27:$AF$1016,ROWS($Y27:$AF$1016),FALSE)</f>
        <v>8</v>
      </c>
      <c r="AO27" s="35">
        <f t="shared" si="2"/>
        <v>0</v>
      </c>
      <c r="AP27" s="35">
        <f t="shared" si="3"/>
        <v>1</v>
      </c>
      <c r="AQ27" s="35">
        <f t="shared" si="4"/>
        <v>1</v>
      </c>
      <c r="AR27" s="35">
        <f t="shared" si="5"/>
        <v>1</v>
      </c>
      <c r="AS27" s="35">
        <f t="shared" si="6"/>
        <v>1</v>
      </c>
      <c r="AT27" s="35">
        <f t="shared" si="7"/>
        <v>1</v>
      </c>
      <c r="AU27" s="35">
        <f t="shared" si="8"/>
        <v>1</v>
      </c>
      <c r="AV27" s="35">
        <f t="shared" si="9"/>
        <v>0</v>
      </c>
      <c r="AW27" s="81">
        <f t="shared" si="10"/>
        <v>6</v>
      </c>
      <c r="AX27" s="139">
        <f t="shared" si="11"/>
        <v>1.1666666666666667</v>
      </c>
    </row>
    <row r="28" spans="1:50" x14ac:dyDescent="0.25">
      <c r="A28" s="110">
        <f>'Тулуз-Пьерон'!A28</f>
        <v>14</v>
      </c>
      <c r="B28" s="153" t="str">
        <f>'Тулуз-Пьерон'!B28</f>
        <v>ФАМИЛИЯ ИМЯ 14</v>
      </c>
      <c r="C28" s="109">
        <f>'Тулуз-Пьерон'!AB28</f>
        <v>23.6</v>
      </c>
      <c r="D28" s="132">
        <f>'Тулуз-Пьерон'!AE28</f>
        <v>0.9576271186440678</v>
      </c>
      <c r="E28" s="134">
        <f>Равен!AD20</f>
        <v>9</v>
      </c>
      <c r="F28" s="135">
        <f>Равен!AE20</f>
        <v>4</v>
      </c>
      <c r="G28" s="128">
        <v>3</v>
      </c>
      <c r="H28" s="33">
        <v>4</v>
      </c>
      <c r="I28" s="33">
        <v>6</v>
      </c>
      <c r="J28" s="33">
        <v>2</v>
      </c>
      <c r="K28" s="115">
        <v>2</v>
      </c>
      <c r="L28" s="109">
        <f t="shared" si="0"/>
        <v>5</v>
      </c>
      <c r="M28" s="33">
        <v>2</v>
      </c>
      <c r="N28" s="123">
        <v>3</v>
      </c>
      <c r="O28" s="131">
        <v>2</v>
      </c>
      <c r="P28" s="109">
        <f t="shared" si="1"/>
        <v>5</v>
      </c>
      <c r="Q28" s="33">
        <v>1</v>
      </c>
      <c r="R28" s="33">
        <v>1</v>
      </c>
      <c r="S28" s="123">
        <v>3</v>
      </c>
      <c r="T28" s="128">
        <v>2</v>
      </c>
      <c r="U28" s="33">
        <v>4</v>
      </c>
      <c r="V28" s="33">
        <v>0</v>
      </c>
      <c r="W28" s="33">
        <v>3</v>
      </c>
      <c r="X28" s="115">
        <v>4</v>
      </c>
      <c r="Y28" s="122">
        <v>5</v>
      </c>
      <c r="Z28" s="33">
        <v>3</v>
      </c>
      <c r="AA28" s="33">
        <v>4</v>
      </c>
      <c r="AB28" s="33">
        <v>2</v>
      </c>
      <c r="AC28" s="33">
        <v>1</v>
      </c>
      <c r="AD28" s="33">
        <v>6</v>
      </c>
      <c r="AE28" s="33">
        <v>0</v>
      </c>
      <c r="AF28" s="123">
        <v>7</v>
      </c>
      <c r="AG28" s="119">
        <f>HLOOKUP(AG$13,$Y28:$AF$1016,ROWS($Y28:$AF$1016),FALSE)</f>
        <v>2</v>
      </c>
      <c r="AH28" s="30">
        <f>HLOOKUP(AH$13,$Y28:$AF$1016,ROWS($Y28:$AF$1016),FALSE)</f>
        <v>3</v>
      </c>
      <c r="AI28" s="30">
        <f>HLOOKUP(AI$13,$Y28:$AF$1016,ROWS($Y28:$AF$1016),FALSE)</f>
        <v>4</v>
      </c>
      <c r="AJ28" s="30">
        <f>HLOOKUP(AJ$13,$Y28:$AF$1016,ROWS($Y28:$AF$1016),FALSE)</f>
        <v>1</v>
      </c>
      <c r="AK28" s="30">
        <f>HLOOKUP(AK$13,$Y28:$AF$1016,ROWS($Y28:$AF$1016),FALSE)</f>
        <v>5</v>
      </c>
      <c r="AL28" s="30">
        <f>HLOOKUP(AL$13,$Y28:$AF$1016,ROWS($Y28:$AF$1016),FALSE)</f>
        <v>6</v>
      </c>
      <c r="AM28" s="30">
        <f>HLOOKUP(AM$13,$Y28:$AF$1016,ROWS($Y28:$AF$1016),FALSE)</f>
        <v>7</v>
      </c>
      <c r="AN28" s="30">
        <f>HLOOKUP(AN$13,$Y28:$AF$1016,ROWS($Y28:$AF$1016),FALSE)</f>
        <v>8</v>
      </c>
      <c r="AO28" s="35">
        <f t="shared" si="2"/>
        <v>1</v>
      </c>
      <c r="AP28" s="35">
        <f t="shared" si="3"/>
        <v>1</v>
      </c>
      <c r="AQ28" s="35">
        <f t="shared" si="4"/>
        <v>1</v>
      </c>
      <c r="AR28" s="35">
        <f t="shared" si="5"/>
        <v>3</v>
      </c>
      <c r="AS28" s="35">
        <f t="shared" si="6"/>
        <v>0</v>
      </c>
      <c r="AT28" s="35">
        <f t="shared" si="7"/>
        <v>0</v>
      </c>
      <c r="AU28" s="35">
        <f t="shared" si="8"/>
        <v>0</v>
      </c>
      <c r="AV28" s="35">
        <f t="shared" si="9"/>
        <v>0</v>
      </c>
      <c r="AW28" s="81">
        <f t="shared" si="10"/>
        <v>6</v>
      </c>
      <c r="AX28" s="139">
        <f t="shared" si="11"/>
        <v>1.4444444444444444</v>
      </c>
    </row>
    <row r="29" spans="1:50" x14ac:dyDescent="0.25">
      <c r="A29" s="110">
        <f>'Тулуз-Пьерон'!A29</f>
        <v>15</v>
      </c>
      <c r="B29" s="153" t="str">
        <f>'Тулуз-Пьерон'!B29</f>
        <v>ФАМИЛИЯ ИМЯ 15</v>
      </c>
      <c r="C29" s="109">
        <f>'Тулуз-Пьерон'!AB29</f>
        <v>26.7</v>
      </c>
      <c r="D29" s="132">
        <f>'Тулуз-Пьерон'!AE29</f>
        <v>0.98501872659176037</v>
      </c>
      <c r="E29" s="134">
        <f>Равен!AD21</f>
        <v>8</v>
      </c>
      <c r="F29" s="135">
        <f>Равен!AE21</f>
        <v>6</v>
      </c>
      <c r="G29" s="128">
        <v>3</v>
      </c>
      <c r="H29" s="33">
        <v>4</v>
      </c>
      <c r="I29" s="33">
        <v>6</v>
      </c>
      <c r="J29" s="33">
        <v>2</v>
      </c>
      <c r="K29" s="115">
        <v>2</v>
      </c>
      <c r="L29" s="109">
        <f t="shared" si="0"/>
        <v>5</v>
      </c>
      <c r="M29" s="33">
        <v>2</v>
      </c>
      <c r="N29" s="123">
        <v>3</v>
      </c>
      <c r="O29" s="131">
        <v>2</v>
      </c>
      <c r="P29" s="109">
        <f t="shared" si="1"/>
        <v>5</v>
      </c>
      <c r="Q29" s="33">
        <v>1</v>
      </c>
      <c r="R29" s="33">
        <v>1</v>
      </c>
      <c r="S29" s="123">
        <v>3</v>
      </c>
      <c r="T29" s="128">
        <v>2</v>
      </c>
      <c r="U29" s="33">
        <v>4</v>
      </c>
      <c r="V29" s="33">
        <v>0</v>
      </c>
      <c r="W29" s="33">
        <v>3</v>
      </c>
      <c r="X29" s="115">
        <v>4</v>
      </c>
      <c r="Y29" s="122">
        <v>5</v>
      </c>
      <c r="Z29" s="33">
        <v>3</v>
      </c>
      <c r="AA29" s="33">
        <v>4</v>
      </c>
      <c r="AB29" s="33">
        <v>2</v>
      </c>
      <c r="AC29" s="33">
        <v>1</v>
      </c>
      <c r="AD29" s="33">
        <v>6</v>
      </c>
      <c r="AE29" s="33">
        <v>0</v>
      </c>
      <c r="AF29" s="123">
        <v>7</v>
      </c>
      <c r="AG29" s="119">
        <f>HLOOKUP(AG$13,$Y29:$AF$1016,ROWS($Y29:$AF$1016),FALSE)</f>
        <v>2</v>
      </c>
      <c r="AH29" s="30">
        <f>HLOOKUP(AH$13,$Y29:$AF$1016,ROWS($Y29:$AF$1016),FALSE)</f>
        <v>3</v>
      </c>
      <c r="AI29" s="30">
        <f>HLOOKUP(AI$13,$Y29:$AF$1016,ROWS($Y29:$AF$1016),FALSE)</f>
        <v>4</v>
      </c>
      <c r="AJ29" s="30">
        <f>HLOOKUP(AJ$13,$Y29:$AF$1016,ROWS($Y29:$AF$1016),FALSE)</f>
        <v>1</v>
      </c>
      <c r="AK29" s="30">
        <f>HLOOKUP(AK$13,$Y29:$AF$1016,ROWS($Y29:$AF$1016),FALSE)</f>
        <v>5</v>
      </c>
      <c r="AL29" s="30">
        <f>HLOOKUP(AL$13,$Y29:$AF$1016,ROWS($Y29:$AF$1016),FALSE)</f>
        <v>6</v>
      </c>
      <c r="AM29" s="30">
        <f>HLOOKUP(AM$13,$Y29:$AF$1016,ROWS($Y29:$AF$1016),FALSE)</f>
        <v>7</v>
      </c>
      <c r="AN29" s="30">
        <f>HLOOKUP(AN$13,$Y29:$AF$1016,ROWS($Y29:$AF$1016),FALSE)</f>
        <v>8</v>
      </c>
      <c r="AO29" s="35">
        <f t="shared" si="2"/>
        <v>1</v>
      </c>
      <c r="AP29" s="35">
        <f t="shared" si="3"/>
        <v>1</v>
      </c>
      <c r="AQ29" s="35">
        <f t="shared" si="4"/>
        <v>1</v>
      </c>
      <c r="AR29" s="35">
        <f t="shared" si="5"/>
        <v>3</v>
      </c>
      <c r="AS29" s="35">
        <f t="shared" si="6"/>
        <v>0</v>
      </c>
      <c r="AT29" s="35">
        <f t="shared" si="7"/>
        <v>0</v>
      </c>
      <c r="AU29" s="35">
        <f t="shared" si="8"/>
        <v>0</v>
      </c>
      <c r="AV29" s="35">
        <f t="shared" si="9"/>
        <v>0</v>
      </c>
      <c r="AW29" s="81">
        <f t="shared" si="10"/>
        <v>6</v>
      </c>
      <c r="AX29" s="139">
        <f t="shared" si="11"/>
        <v>1.4444444444444444</v>
      </c>
    </row>
    <row r="30" spans="1:50" x14ac:dyDescent="0.25">
      <c r="A30" s="110">
        <f>'Тулуз-Пьерон'!A30</f>
        <v>16</v>
      </c>
      <c r="B30" s="153" t="str">
        <f>'Тулуз-Пьерон'!B30</f>
        <v>ФАМИЛИЯ ИМЯ 16</v>
      </c>
      <c r="C30" s="109">
        <f>'Тулуз-Пьерон'!AB30</f>
        <v>22.4</v>
      </c>
      <c r="D30" s="132">
        <f>'Тулуз-Пьерон'!AE30</f>
        <v>1</v>
      </c>
      <c r="E30" s="134">
        <f>Равен!AD22</f>
        <v>10</v>
      </c>
      <c r="F30" s="135">
        <f>Равен!AE22</f>
        <v>10</v>
      </c>
      <c r="G30" s="128">
        <v>4</v>
      </c>
      <c r="H30" s="33">
        <v>6</v>
      </c>
      <c r="I30" s="33">
        <v>7</v>
      </c>
      <c r="J30" s="33">
        <v>3</v>
      </c>
      <c r="K30" s="115">
        <v>2</v>
      </c>
      <c r="L30" s="109">
        <f t="shared" si="0"/>
        <v>7</v>
      </c>
      <c r="M30" s="33">
        <v>3</v>
      </c>
      <c r="N30" s="123">
        <v>4</v>
      </c>
      <c r="O30" s="131">
        <v>4</v>
      </c>
      <c r="P30" s="109">
        <f t="shared" si="1"/>
        <v>5</v>
      </c>
      <c r="Q30" s="33">
        <v>1</v>
      </c>
      <c r="R30" s="33">
        <v>1</v>
      </c>
      <c r="S30" s="123">
        <v>3</v>
      </c>
      <c r="T30" s="128">
        <v>1</v>
      </c>
      <c r="U30" s="33">
        <v>3</v>
      </c>
      <c r="V30" s="33">
        <v>3</v>
      </c>
      <c r="W30" s="33">
        <v>2</v>
      </c>
      <c r="X30" s="115">
        <v>4</v>
      </c>
      <c r="Y30" s="122">
        <v>7</v>
      </c>
      <c r="Z30" s="33">
        <v>2</v>
      </c>
      <c r="AA30" s="33">
        <v>1</v>
      </c>
      <c r="AB30" s="33">
        <v>0</v>
      </c>
      <c r="AC30" s="33">
        <v>5</v>
      </c>
      <c r="AD30" s="33">
        <v>3</v>
      </c>
      <c r="AE30" s="33">
        <v>6</v>
      </c>
      <c r="AF30" s="123">
        <v>4</v>
      </c>
      <c r="AG30" s="119">
        <f>HLOOKUP(AG$13,$Y30:$AF$1016,ROWS($Y30:$AF$1016),FALSE)</f>
        <v>6</v>
      </c>
      <c r="AH30" s="30">
        <f>HLOOKUP(AH$13,$Y30:$AF$1016,ROWS($Y30:$AF$1016),FALSE)</f>
        <v>8</v>
      </c>
      <c r="AI30" s="30">
        <f>HLOOKUP(AI$13,$Y30:$AF$1016,ROWS($Y30:$AF$1016),FALSE)</f>
        <v>2</v>
      </c>
      <c r="AJ30" s="30">
        <f>HLOOKUP(AJ$13,$Y30:$AF$1016,ROWS($Y30:$AF$1016),FALSE)</f>
        <v>5</v>
      </c>
      <c r="AK30" s="30">
        <f>HLOOKUP(AK$13,$Y30:$AF$1016,ROWS($Y30:$AF$1016),FALSE)</f>
        <v>3</v>
      </c>
      <c r="AL30" s="30">
        <f>HLOOKUP(AL$13,$Y30:$AF$1016,ROWS($Y30:$AF$1016),FALSE)</f>
        <v>7</v>
      </c>
      <c r="AM30" s="30">
        <f>HLOOKUP(AM$13,$Y30:$AF$1016,ROWS($Y30:$AF$1016),FALSE)</f>
        <v>4</v>
      </c>
      <c r="AN30" s="30">
        <f>HLOOKUP(AN$13,$Y30:$AF$1016,ROWS($Y30:$AF$1016),FALSE)</f>
        <v>1</v>
      </c>
      <c r="AO30" s="35">
        <f t="shared" si="2"/>
        <v>5</v>
      </c>
      <c r="AP30" s="35">
        <f t="shared" si="3"/>
        <v>6</v>
      </c>
      <c r="AQ30" s="35">
        <f t="shared" si="4"/>
        <v>1</v>
      </c>
      <c r="AR30" s="35">
        <f t="shared" si="5"/>
        <v>1</v>
      </c>
      <c r="AS30" s="35">
        <f t="shared" si="6"/>
        <v>2</v>
      </c>
      <c r="AT30" s="35">
        <f t="shared" si="7"/>
        <v>1</v>
      </c>
      <c r="AU30" s="35">
        <f t="shared" si="8"/>
        <v>3</v>
      </c>
      <c r="AV30" s="35">
        <f t="shared" si="9"/>
        <v>7</v>
      </c>
      <c r="AW30" s="81">
        <f t="shared" si="10"/>
        <v>26</v>
      </c>
      <c r="AX30" s="139">
        <f t="shared" si="11"/>
        <v>0.30769230769230771</v>
      </c>
    </row>
    <row r="31" spans="1:50" x14ac:dyDescent="0.25">
      <c r="A31" s="110">
        <f>'Тулуз-Пьерон'!A31</f>
        <v>17</v>
      </c>
      <c r="B31" s="153" t="str">
        <f>'Тулуз-Пьерон'!B31</f>
        <v>ФАМИЛИЯ ИМЯ 17</v>
      </c>
      <c r="C31" s="109">
        <f>'Тулуз-Пьерон'!AB31</f>
        <v>17.899999999999999</v>
      </c>
      <c r="D31" s="132">
        <f>'Тулуз-Пьерон'!AE31</f>
        <v>0.98882681564245811</v>
      </c>
      <c r="E31" s="134">
        <f>Равен!AD23</f>
        <v>7</v>
      </c>
      <c r="F31" s="135">
        <f>Равен!AE23</f>
        <v>3</v>
      </c>
      <c r="G31" s="128">
        <v>2</v>
      </c>
      <c r="H31" s="33">
        <v>4</v>
      </c>
      <c r="I31" s="33">
        <v>6</v>
      </c>
      <c r="J31" s="33">
        <v>0</v>
      </c>
      <c r="K31" s="115">
        <v>0.5</v>
      </c>
      <c r="L31" s="109">
        <f t="shared" si="0"/>
        <v>0</v>
      </c>
      <c r="M31" s="33">
        <v>0</v>
      </c>
      <c r="N31" s="123">
        <v>0</v>
      </c>
      <c r="O31" s="131">
        <v>0</v>
      </c>
      <c r="P31" s="109">
        <f t="shared" si="1"/>
        <v>2</v>
      </c>
      <c r="Q31" s="33">
        <v>0</v>
      </c>
      <c r="R31" s="33">
        <v>0</v>
      </c>
      <c r="S31" s="123">
        <v>2</v>
      </c>
      <c r="T31" s="128">
        <v>2</v>
      </c>
      <c r="U31" s="33">
        <v>1</v>
      </c>
      <c r="V31" s="33">
        <v>4</v>
      </c>
      <c r="W31" s="33">
        <v>2</v>
      </c>
      <c r="X31" s="115">
        <v>2</v>
      </c>
      <c r="Y31" s="122">
        <v>3</v>
      </c>
      <c r="Z31" s="33">
        <v>4</v>
      </c>
      <c r="AA31" s="33">
        <v>7</v>
      </c>
      <c r="AB31" s="33">
        <v>1</v>
      </c>
      <c r="AC31" s="33">
        <v>5</v>
      </c>
      <c r="AD31" s="33">
        <v>2</v>
      </c>
      <c r="AE31" s="33">
        <v>6</v>
      </c>
      <c r="AF31" s="123">
        <v>0</v>
      </c>
      <c r="AG31" s="119">
        <f>HLOOKUP(AG$13,$Y31:$AF$1016,ROWS($Y31:$AF$1016),FALSE)</f>
        <v>1</v>
      </c>
      <c r="AH31" s="30">
        <f>HLOOKUP(AH$13,$Y31:$AF$1016,ROWS($Y31:$AF$1016),FALSE)</f>
        <v>2</v>
      </c>
      <c r="AI31" s="30">
        <f>HLOOKUP(AI$13,$Y31:$AF$1016,ROWS($Y31:$AF$1016),FALSE)</f>
        <v>6</v>
      </c>
      <c r="AJ31" s="30">
        <f>HLOOKUP(AJ$13,$Y31:$AF$1016,ROWS($Y31:$AF$1016),FALSE)</f>
        <v>5</v>
      </c>
      <c r="AK31" s="30">
        <f>HLOOKUP(AK$13,$Y31:$AF$1016,ROWS($Y31:$AF$1016),FALSE)</f>
        <v>4</v>
      </c>
      <c r="AL31" s="30">
        <f>HLOOKUP(AL$13,$Y31:$AF$1016,ROWS($Y31:$AF$1016),FALSE)</f>
        <v>7</v>
      </c>
      <c r="AM31" s="30">
        <f>HLOOKUP(AM$13,$Y31:$AF$1016,ROWS($Y31:$AF$1016),FALSE)</f>
        <v>8</v>
      </c>
      <c r="AN31" s="30">
        <f>HLOOKUP(AN$13,$Y31:$AF$1016,ROWS($Y31:$AF$1016),FALSE)</f>
        <v>3</v>
      </c>
      <c r="AO31" s="35">
        <f t="shared" si="2"/>
        <v>0</v>
      </c>
      <c r="AP31" s="35">
        <f t="shared" si="3"/>
        <v>0</v>
      </c>
      <c r="AQ31" s="35">
        <f t="shared" si="4"/>
        <v>3</v>
      </c>
      <c r="AR31" s="35">
        <f t="shared" si="5"/>
        <v>1</v>
      </c>
      <c r="AS31" s="35">
        <f t="shared" si="6"/>
        <v>1</v>
      </c>
      <c r="AT31" s="35">
        <f t="shared" si="7"/>
        <v>1</v>
      </c>
      <c r="AU31" s="35">
        <f t="shared" si="8"/>
        <v>1</v>
      </c>
      <c r="AV31" s="35">
        <f t="shared" si="9"/>
        <v>5</v>
      </c>
      <c r="AW31" s="81">
        <f t="shared" si="10"/>
        <v>12</v>
      </c>
      <c r="AX31" s="139">
        <f t="shared" si="11"/>
        <v>1.875</v>
      </c>
    </row>
    <row r="32" spans="1:50" x14ac:dyDescent="0.25">
      <c r="A32" s="110">
        <f>'Тулуз-Пьерон'!A32</f>
        <v>18</v>
      </c>
      <c r="B32" s="153" t="str">
        <f>'Тулуз-Пьерон'!B32</f>
        <v>ФАМИЛИЯ ИМЯ 18</v>
      </c>
      <c r="C32" s="109">
        <f>'Тулуз-Пьерон'!AB32</f>
        <v>15.8</v>
      </c>
      <c r="D32" s="132">
        <f>'Тулуз-Пьерон'!AE32</f>
        <v>0.98734177215189878</v>
      </c>
      <c r="E32" s="134">
        <f>Равен!AD24</f>
        <v>9</v>
      </c>
      <c r="F32" s="135">
        <f>Равен!AE24</f>
        <v>4</v>
      </c>
      <c r="G32" s="128">
        <v>2</v>
      </c>
      <c r="H32" s="33">
        <v>4</v>
      </c>
      <c r="I32" s="33">
        <v>6</v>
      </c>
      <c r="J32" s="33">
        <v>3</v>
      </c>
      <c r="K32" s="115">
        <v>2</v>
      </c>
      <c r="L32" s="109">
        <f t="shared" si="0"/>
        <v>6</v>
      </c>
      <c r="M32" s="33">
        <v>3</v>
      </c>
      <c r="N32" s="123">
        <v>3</v>
      </c>
      <c r="O32" s="131">
        <v>2</v>
      </c>
      <c r="P32" s="109">
        <f t="shared" si="1"/>
        <v>3</v>
      </c>
      <c r="Q32" s="33">
        <v>1</v>
      </c>
      <c r="R32" s="33">
        <v>0</v>
      </c>
      <c r="S32" s="123">
        <v>2</v>
      </c>
      <c r="T32" s="128">
        <v>3</v>
      </c>
      <c r="U32" s="33">
        <v>2</v>
      </c>
      <c r="V32" s="33">
        <v>2</v>
      </c>
      <c r="W32" s="33">
        <v>0</v>
      </c>
      <c r="X32" s="115">
        <v>6</v>
      </c>
      <c r="Y32" s="122">
        <v>2</v>
      </c>
      <c r="Z32" s="33">
        <v>5</v>
      </c>
      <c r="AA32" s="33">
        <v>4</v>
      </c>
      <c r="AB32" s="33">
        <v>3</v>
      </c>
      <c r="AC32" s="33">
        <v>1</v>
      </c>
      <c r="AD32" s="33">
        <v>6</v>
      </c>
      <c r="AE32" s="33">
        <v>0</v>
      </c>
      <c r="AF32" s="123">
        <v>7</v>
      </c>
      <c r="AG32" s="119">
        <f>HLOOKUP(AG$13,$Y32:$AF$1016,ROWS($Y32:$AF$1016),FALSE)</f>
        <v>4</v>
      </c>
      <c r="AH32" s="30">
        <f>HLOOKUP(AH$13,$Y32:$AF$1016,ROWS($Y32:$AF$1016),FALSE)</f>
        <v>3</v>
      </c>
      <c r="AI32" s="30">
        <f>HLOOKUP(AI$13,$Y32:$AF$1016,ROWS($Y32:$AF$1016),FALSE)</f>
        <v>1</v>
      </c>
      <c r="AJ32" s="30">
        <f>HLOOKUP(AJ$13,$Y32:$AF$1016,ROWS($Y32:$AF$1016),FALSE)</f>
        <v>2</v>
      </c>
      <c r="AK32" s="30">
        <f>HLOOKUP(AK$13,$Y32:$AF$1016,ROWS($Y32:$AF$1016),FALSE)</f>
        <v>5</v>
      </c>
      <c r="AL32" s="30">
        <f>HLOOKUP(AL$13,$Y32:$AF$1016,ROWS($Y32:$AF$1016),FALSE)</f>
        <v>6</v>
      </c>
      <c r="AM32" s="30">
        <f>HLOOKUP(AM$13,$Y32:$AF$1016,ROWS($Y32:$AF$1016),FALSE)</f>
        <v>7</v>
      </c>
      <c r="AN32" s="30">
        <f>HLOOKUP(AN$13,$Y32:$AF$1016,ROWS($Y32:$AF$1016),FALSE)</f>
        <v>8</v>
      </c>
      <c r="AO32" s="35">
        <f t="shared" si="2"/>
        <v>3</v>
      </c>
      <c r="AP32" s="35">
        <f t="shared" si="3"/>
        <v>1</v>
      </c>
      <c r="AQ32" s="35">
        <f t="shared" si="4"/>
        <v>2</v>
      </c>
      <c r="AR32" s="35">
        <f t="shared" si="5"/>
        <v>2</v>
      </c>
      <c r="AS32" s="35">
        <f t="shared" si="6"/>
        <v>0</v>
      </c>
      <c r="AT32" s="35">
        <f t="shared" si="7"/>
        <v>0</v>
      </c>
      <c r="AU32" s="35">
        <f t="shared" si="8"/>
        <v>0</v>
      </c>
      <c r="AV32" s="35">
        <f t="shared" si="9"/>
        <v>0</v>
      </c>
      <c r="AW32" s="81">
        <f t="shared" si="10"/>
        <v>8</v>
      </c>
      <c r="AX32" s="139">
        <f t="shared" si="11"/>
        <v>0.91666666666666663</v>
      </c>
    </row>
    <row r="33" spans="1:50" x14ac:dyDescent="0.25">
      <c r="A33" s="110">
        <f>'Тулуз-Пьерон'!A33</f>
        <v>19</v>
      </c>
      <c r="B33" s="153" t="str">
        <f>'Тулуз-Пьерон'!B33</f>
        <v>ФАМИЛИЯ ИМЯ 19</v>
      </c>
      <c r="C33" s="109">
        <f>'Тулуз-Пьерон'!AB33</f>
        <v>3.7</v>
      </c>
      <c r="D33" s="132">
        <f>'Тулуз-Пьерон'!AE33</f>
        <v>0.94594594594594594</v>
      </c>
      <c r="E33" s="134">
        <f>Равен!AD25</f>
        <v>8</v>
      </c>
      <c r="F33" s="135">
        <f>Равен!AE25</f>
        <v>4</v>
      </c>
      <c r="G33" s="128">
        <v>2</v>
      </c>
      <c r="H33" s="33">
        <v>3</v>
      </c>
      <c r="I33" s="33">
        <v>4</v>
      </c>
      <c r="J33" s="33">
        <v>3</v>
      </c>
      <c r="K33" s="115">
        <v>2.5</v>
      </c>
      <c r="L33" s="109">
        <f t="shared" si="0"/>
        <v>1</v>
      </c>
      <c r="M33" s="33">
        <v>1</v>
      </c>
      <c r="N33" s="123">
        <v>0</v>
      </c>
      <c r="O33" s="131">
        <v>1</v>
      </c>
      <c r="P33" s="109">
        <f t="shared" si="1"/>
        <v>2</v>
      </c>
      <c r="Q33" s="33">
        <v>0</v>
      </c>
      <c r="R33" s="33">
        <v>1</v>
      </c>
      <c r="S33" s="123">
        <v>1</v>
      </c>
      <c r="T33" s="128">
        <v>2</v>
      </c>
      <c r="U33" s="33">
        <v>3</v>
      </c>
      <c r="V33" s="33">
        <v>2</v>
      </c>
      <c r="W33" s="33">
        <v>0</v>
      </c>
      <c r="X33" s="115">
        <v>6</v>
      </c>
      <c r="Y33" s="122">
        <v>4</v>
      </c>
      <c r="Z33" s="33">
        <v>5</v>
      </c>
      <c r="AA33" s="33">
        <v>3</v>
      </c>
      <c r="AB33" s="33">
        <v>1</v>
      </c>
      <c r="AC33" s="33">
        <v>0</v>
      </c>
      <c r="AD33" s="33">
        <v>2</v>
      </c>
      <c r="AE33" s="33">
        <v>6</v>
      </c>
      <c r="AF33" s="123">
        <v>7</v>
      </c>
      <c r="AG33" s="119">
        <f>HLOOKUP(AG$13,$Y33:$AF$1016,ROWS($Y33:$AF$1016),FALSE)</f>
        <v>3</v>
      </c>
      <c r="AH33" s="30">
        <f>HLOOKUP(AH$13,$Y33:$AF$1016,ROWS($Y33:$AF$1016),FALSE)</f>
        <v>1</v>
      </c>
      <c r="AI33" s="30">
        <f>HLOOKUP(AI$13,$Y33:$AF$1016,ROWS($Y33:$AF$1016),FALSE)</f>
        <v>6</v>
      </c>
      <c r="AJ33" s="30">
        <f>HLOOKUP(AJ$13,$Y33:$AF$1016,ROWS($Y33:$AF$1016),FALSE)</f>
        <v>2</v>
      </c>
      <c r="AK33" s="30">
        <f>HLOOKUP(AK$13,$Y33:$AF$1016,ROWS($Y33:$AF$1016),FALSE)</f>
        <v>4</v>
      </c>
      <c r="AL33" s="30">
        <f>HLOOKUP(AL$13,$Y33:$AF$1016,ROWS($Y33:$AF$1016),FALSE)</f>
        <v>7</v>
      </c>
      <c r="AM33" s="30">
        <f>HLOOKUP(AM$13,$Y33:$AF$1016,ROWS($Y33:$AF$1016),FALSE)</f>
        <v>5</v>
      </c>
      <c r="AN33" s="30">
        <f>HLOOKUP(AN$13,$Y33:$AF$1016,ROWS($Y33:$AF$1016),FALSE)</f>
        <v>8</v>
      </c>
      <c r="AO33" s="35">
        <f t="shared" si="2"/>
        <v>2</v>
      </c>
      <c r="AP33" s="35">
        <f t="shared" si="3"/>
        <v>1</v>
      </c>
      <c r="AQ33" s="35">
        <f t="shared" si="4"/>
        <v>3</v>
      </c>
      <c r="AR33" s="35">
        <f t="shared" si="5"/>
        <v>2</v>
      </c>
      <c r="AS33" s="35">
        <f t="shared" si="6"/>
        <v>1</v>
      </c>
      <c r="AT33" s="35">
        <f t="shared" si="7"/>
        <v>1</v>
      </c>
      <c r="AU33" s="35">
        <f t="shared" si="8"/>
        <v>2</v>
      </c>
      <c r="AV33" s="35">
        <f t="shared" si="9"/>
        <v>0</v>
      </c>
      <c r="AW33" s="81">
        <f t="shared" si="10"/>
        <v>12</v>
      </c>
      <c r="AX33" s="139">
        <f t="shared" si="11"/>
        <v>1.75</v>
      </c>
    </row>
    <row r="34" spans="1:50" x14ac:dyDescent="0.25">
      <c r="A34" s="110">
        <f>'Тулуз-Пьерон'!A34</f>
        <v>20</v>
      </c>
      <c r="B34" s="153" t="str">
        <f>'Тулуз-Пьерон'!B34</f>
        <v>ФАМИЛИЯ ИМЯ 20</v>
      </c>
      <c r="C34" s="109">
        <f>'Тулуз-Пьерон'!AB34</f>
        <v>23</v>
      </c>
      <c r="D34" s="132">
        <f>'Тулуз-Пьерон'!AE34</f>
        <v>0.97826086956521741</v>
      </c>
      <c r="E34" s="134">
        <f>Равен!AD26</f>
        <v>7</v>
      </c>
      <c r="F34" s="135">
        <f>Равен!AE26</f>
        <v>7</v>
      </c>
      <c r="G34" s="128">
        <v>3</v>
      </c>
      <c r="H34" s="33">
        <v>3</v>
      </c>
      <c r="I34" s="33">
        <v>5</v>
      </c>
      <c r="J34" s="33">
        <v>3</v>
      </c>
      <c r="K34" s="115">
        <v>1</v>
      </c>
      <c r="L34" s="109">
        <f t="shared" si="0"/>
        <v>7</v>
      </c>
      <c r="M34" s="33">
        <v>3</v>
      </c>
      <c r="N34" s="123">
        <v>4</v>
      </c>
      <c r="O34" s="131">
        <v>2</v>
      </c>
      <c r="P34" s="109">
        <f t="shared" si="1"/>
        <v>4</v>
      </c>
      <c r="Q34" s="33">
        <v>1</v>
      </c>
      <c r="R34" s="33">
        <v>1</v>
      </c>
      <c r="S34" s="123">
        <v>2</v>
      </c>
      <c r="T34" s="128">
        <v>3</v>
      </c>
      <c r="U34" s="33">
        <v>2</v>
      </c>
      <c r="V34" s="33">
        <v>5</v>
      </c>
      <c r="W34" s="33">
        <v>2</v>
      </c>
      <c r="X34" s="115">
        <v>3</v>
      </c>
      <c r="Y34" s="122">
        <v>3</v>
      </c>
      <c r="Z34" s="33">
        <v>7</v>
      </c>
      <c r="AA34" s="33">
        <v>6</v>
      </c>
      <c r="AB34" s="33">
        <v>4</v>
      </c>
      <c r="AC34" s="33">
        <v>0</v>
      </c>
      <c r="AD34" s="33">
        <v>5</v>
      </c>
      <c r="AE34" s="33">
        <v>2</v>
      </c>
      <c r="AF34" s="123">
        <v>1</v>
      </c>
      <c r="AG34" s="119">
        <f>HLOOKUP(AG$13,$Y34:$AF$1016,ROWS($Y34:$AF$1016),FALSE)</f>
        <v>1</v>
      </c>
      <c r="AH34" s="30">
        <f>HLOOKUP(AH$13,$Y34:$AF$1016,ROWS($Y34:$AF$1016),FALSE)</f>
        <v>4</v>
      </c>
      <c r="AI34" s="30">
        <f>HLOOKUP(AI$13,$Y34:$AF$1016,ROWS($Y34:$AF$1016),FALSE)</f>
        <v>7</v>
      </c>
      <c r="AJ34" s="30">
        <f>HLOOKUP(AJ$13,$Y34:$AF$1016,ROWS($Y34:$AF$1016),FALSE)</f>
        <v>6</v>
      </c>
      <c r="AK34" s="30">
        <f>HLOOKUP(AK$13,$Y34:$AF$1016,ROWS($Y34:$AF$1016),FALSE)</f>
        <v>8</v>
      </c>
      <c r="AL34" s="30">
        <f>HLOOKUP(AL$13,$Y34:$AF$1016,ROWS($Y34:$AF$1016),FALSE)</f>
        <v>3</v>
      </c>
      <c r="AM34" s="30">
        <f>HLOOKUP(AM$13,$Y34:$AF$1016,ROWS($Y34:$AF$1016),FALSE)</f>
        <v>5</v>
      </c>
      <c r="AN34" s="30">
        <f>HLOOKUP(AN$13,$Y34:$AF$1016,ROWS($Y34:$AF$1016),FALSE)</f>
        <v>2</v>
      </c>
      <c r="AO34" s="35">
        <f t="shared" si="2"/>
        <v>0</v>
      </c>
      <c r="AP34" s="35">
        <f t="shared" si="3"/>
        <v>2</v>
      </c>
      <c r="AQ34" s="35">
        <f t="shared" si="4"/>
        <v>4</v>
      </c>
      <c r="AR34" s="35">
        <f t="shared" si="5"/>
        <v>2</v>
      </c>
      <c r="AS34" s="35">
        <f t="shared" si="6"/>
        <v>3</v>
      </c>
      <c r="AT34" s="35">
        <f t="shared" si="7"/>
        <v>3</v>
      </c>
      <c r="AU34" s="35">
        <f t="shared" si="8"/>
        <v>2</v>
      </c>
      <c r="AV34" s="35">
        <f t="shared" si="9"/>
        <v>6</v>
      </c>
      <c r="AW34" s="81">
        <f t="shared" si="10"/>
        <v>22</v>
      </c>
      <c r="AX34" s="139">
        <f t="shared" si="11"/>
        <v>4.333333333333333</v>
      </c>
    </row>
    <row r="35" spans="1:50" x14ac:dyDescent="0.25">
      <c r="A35" s="110">
        <f>'Тулуз-Пьерон'!A35</f>
        <v>21</v>
      </c>
      <c r="B35" s="153" t="str">
        <f>'Тулуз-Пьерон'!B35</f>
        <v>ФАМИЛИЯ ИМЯ 21</v>
      </c>
      <c r="C35" s="109">
        <f>'Тулуз-Пьерон'!AB35</f>
        <v>17.7</v>
      </c>
      <c r="D35" s="132">
        <f>'Тулуз-Пьерон'!AE35</f>
        <v>0.99435028248587565</v>
      </c>
      <c r="E35" s="134">
        <f>Равен!AD27</f>
        <v>8</v>
      </c>
      <c r="F35" s="135">
        <f>Равен!AE27</f>
        <v>6</v>
      </c>
      <c r="G35" s="128">
        <v>3</v>
      </c>
      <c r="H35" s="33">
        <v>6</v>
      </c>
      <c r="I35" s="33">
        <v>8</v>
      </c>
      <c r="J35" s="33">
        <v>3</v>
      </c>
      <c r="K35" s="115">
        <v>3</v>
      </c>
      <c r="L35" s="109">
        <f t="shared" si="0"/>
        <v>8</v>
      </c>
      <c r="M35" s="33">
        <v>4</v>
      </c>
      <c r="N35" s="123">
        <v>4</v>
      </c>
      <c r="O35" s="131">
        <v>2</v>
      </c>
      <c r="P35" s="109">
        <f t="shared" si="1"/>
        <v>6</v>
      </c>
      <c r="Q35" s="33">
        <v>1</v>
      </c>
      <c r="R35" s="33">
        <v>2</v>
      </c>
      <c r="S35" s="123">
        <v>3</v>
      </c>
      <c r="T35" s="128">
        <v>1</v>
      </c>
      <c r="U35" s="33">
        <v>1</v>
      </c>
      <c r="V35" s="33">
        <v>2</v>
      </c>
      <c r="W35" s="33">
        <v>1</v>
      </c>
      <c r="X35" s="115">
        <v>5</v>
      </c>
      <c r="Y35" s="122">
        <v>4</v>
      </c>
      <c r="Z35" s="33">
        <v>3</v>
      </c>
      <c r="AA35" s="33">
        <v>0</v>
      </c>
      <c r="AB35" s="33">
        <v>7</v>
      </c>
      <c r="AC35" s="33">
        <v>6</v>
      </c>
      <c r="AD35" s="33">
        <v>2</v>
      </c>
      <c r="AE35" s="33">
        <v>5</v>
      </c>
      <c r="AF35" s="123">
        <v>1</v>
      </c>
      <c r="AG35" s="119">
        <f>HLOOKUP(AG$13,$Y35:$AF$1016,ROWS($Y35:$AF$1016),FALSE)</f>
        <v>2</v>
      </c>
      <c r="AH35" s="30">
        <f>HLOOKUP(AH$13,$Y35:$AF$1016,ROWS($Y35:$AF$1016),FALSE)</f>
        <v>1</v>
      </c>
      <c r="AI35" s="30">
        <f>HLOOKUP(AI$13,$Y35:$AF$1016,ROWS($Y35:$AF$1016),FALSE)</f>
        <v>6</v>
      </c>
      <c r="AJ35" s="30">
        <f>HLOOKUP(AJ$13,$Y35:$AF$1016,ROWS($Y35:$AF$1016),FALSE)</f>
        <v>7</v>
      </c>
      <c r="AK35" s="30">
        <f>HLOOKUP(AK$13,$Y35:$AF$1016,ROWS($Y35:$AF$1016),FALSE)</f>
        <v>8</v>
      </c>
      <c r="AL35" s="30">
        <f>HLOOKUP(AL$13,$Y35:$AF$1016,ROWS($Y35:$AF$1016),FALSE)</f>
        <v>5</v>
      </c>
      <c r="AM35" s="30">
        <f>HLOOKUP(AM$13,$Y35:$AF$1016,ROWS($Y35:$AF$1016),FALSE)</f>
        <v>3</v>
      </c>
      <c r="AN35" s="30">
        <f>HLOOKUP(AN$13,$Y35:$AF$1016,ROWS($Y35:$AF$1016),FALSE)</f>
        <v>4</v>
      </c>
      <c r="AO35" s="35">
        <f t="shared" si="2"/>
        <v>1</v>
      </c>
      <c r="AP35" s="35">
        <f t="shared" si="3"/>
        <v>1</v>
      </c>
      <c r="AQ35" s="35">
        <f t="shared" si="4"/>
        <v>3</v>
      </c>
      <c r="AR35" s="35">
        <f t="shared" si="5"/>
        <v>3</v>
      </c>
      <c r="AS35" s="35">
        <f t="shared" si="6"/>
        <v>3</v>
      </c>
      <c r="AT35" s="35">
        <f t="shared" si="7"/>
        <v>1</v>
      </c>
      <c r="AU35" s="35">
        <f t="shared" si="8"/>
        <v>4</v>
      </c>
      <c r="AV35" s="35">
        <f t="shared" si="9"/>
        <v>4</v>
      </c>
      <c r="AW35" s="81">
        <f t="shared" si="10"/>
        <v>20</v>
      </c>
      <c r="AX35" s="139">
        <f t="shared" si="11"/>
        <v>3.75</v>
      </c>
    </row>
    <row r="36" spans="1:50" x14ac:dyDescent="0.25">
      <c r="A36" s="110">
        <f>'Тулуз-Пьерон'!A36</f>
        <v>22</v>
      </c>
      <c r="B36" s="153" t="str">
        <f>'Тулуз-Пьерон'!B36</f>
        <v>ФАМИЛИЯ ИМЯ 22</v>
      </c>
      <c r="C36" s="109">
        <f>'Тулуз-Пьерон'!AB36</f>
        <v>18.7</v>
      </c>
      <c r="D36" s="132">
        <f>'Тулуз-Пьерон'!AE36</f>
        <v>0.88770053475935817</v>
      </c>
      <c r="E36" s="134">
        <f>Равен!AD28</f>
        <v>6</v>
      </c>
      <c r="F36" s="135">
        <f>Равен!AE28</f>
        <v>4</v>
      </c>
      <c r="G36" s="128">
        <v>2</v>
      </c>
      <c r="H36" s="33">
        <v>4</v>
      </c>
      <c r="I36" s="33">
        <v>8</v>
      </c>
      <c r="J36" s="33">
        <v>2</v>
      </c>
      <c r="K36" s="115">
        <v>3</v>
      </c>
      <c r="L36" s="109">
        <f t="shared" si="0"/>
        <v>5</v>
      </c>
      <c r="M36" s="33">
        <v>3</v>
      </c>
      <c r="N36" s="123">
        <v>2</v>
      </c>
      <c r="O36" s="131">
        <v>4</v>
      </c>
      <c r="P36" s="109">
        <f t="shared" si="1"/>
        <v>5</v>
      </c>
      <c r="Q36" s="33">
        <v>1</v>
      </c>
      <c r="R36" s="33">
        <v>1</v>
      </c>
      <c r="S36" s="123">
        <v>3</v>
      </c>
      <c r="T36" s="128">
        <v>2</v>
      </c>
      <c r="U36" s="33">
        <v>2</v>
      </c>
      <c r="V36" s="33">
        <v>2</v>
      </c>
      <c r="W36" s="33">
        <v>1</v>
      </c>
      <c r="X36" s="115">
        <v>2</v>
      </c>
      <c r="Y36" s="122">
        <v>2</v>
      </c>
      <c r="Z36" s="33">
        <v>5</v>
      </c>
      <c r="AA36" s="33">
        <v>0</v>
      </c>
      <c r="AB36" s="33">
        <v>3</v>
      </c>
      <c r="AC36" s="33">
        <v>4</v>
      </c>
      <c r="AD36" s="33">
        <v>1</v>
      </c>
      <c r="AE36" s="33">
        <v>7</v>
      </c>
      <c r="AF36" s="123">
        <v>6</v>
      </c>
      <c r="AG36" s="119">
        <f>HLOOKUP(AG$13,$Y36:$AF$1016,ROWS($Y36:$AF$1016),FALSE)</f>
        <v>4</v>
      </c>
      <c r="AH36" s="30">
        <f>HLOOKUP(AH$13,$Y36:$AF$1016,ROWS($Y36:$AF$1016),FALSE)</f>
        <v>5</v>
      </c>
      <c r="AI36" s="30">
        <f>HLOOKUP(AI$13,$Y36:$AF$1016,ROWS($Y36:$AF$1016),FALSE)</f>
        <v>1</v>
      </c>
      <c r="AJ36" s="30">
        <f>HLOOKUP(AJ$13,$Y36:$AF$1016,ROWS($Y36:$AF$1016),FALSE)</f>
        <v>2</v>
      </c>
      <c r="AK36" s="30">
        <f>HLOOKUP(AK$13,$Y36:$AF$1016,ROWS($Y36:$AF$1016),FALSE)</f>
        <v>6</v>
      </c>
      <c r="AL36" s="30">
        <f>HLOOKUP(AL$13,$Y36:$AF$1016,ROWS($Y36:$AF$1016),FALSE)</f>
        <v>8</v>
      </c>
      <c r="AM36" s="30">
        <f>HLOOKUP(AM$13,$Y36:$AF$1016,ROWS($Y36:$AF$1016),FALSE)</f>
        <v>3</v>
      </c>
      <c r="AN36" s="30">
        <f>HLOOKUP(AN$13,$Y36:$AF$1016,ROWS($Y36:$AF$1016),FALSE)</f>
        <v>7</v>
      </c>
      <c r="AO36" s="35">
        <f t="shared" si="2"/>
        <v>3</v>
      </c>
      <c r="AP36" s="35">
        <f t="shared" si="3"/>
        <v>3</v>
      </c>
      <c r="AQ36" s="35">
        <f t="shared" si="4"/>
        <v>2</v>
      </c>
      <c r="AR36" s="35">
        <f t="shared" si="5"/>
        <v>2</v>
      </c>
      <c r="AS36" s="35">
        <f t="shared" si="6"/>
        <v>1</v>
      </c>
      <c r="AT36" s="35">
        <f t="shared" si="7"/>
        <v>2</v>
      </c>
      <c r="AU36" s="35">
        <f t="shared" si="8"/>
        <v>4</v>
      </c>
      <c r="AV36" s="35">
        <f t="shared" si="9"/>
        <v>1</v>
      </c>
      <c r="AW36" s="81">
        <f t="shared" si="10"/>
        <v>18</v>
      </c>
      <c r="AX36" s="139">
        <f t="shared" si="11"/>
        <v>0.81818181818181823</v>
      </c>
    </row>
    <row r="37" spans="1:50" x14ac:dyDescent="0.25">
      <c r="A37" s="110">
        <f>'Тулуз-Пьерон'!A37</f>
        <v>23</v>
      </c>
      <c r="B37" s="153" t="str">
        <f>'Тулуз-Пьерон'!B37</f>
        <v>ФАМИЛИЯ ИМЯ 23</v>
      </c>
      <c r="C37" s="109">
        <f>'Тулуз-Пьерон'!AB37</f>
        <v>18.399999999999999</v>
      </c>
      <c r="D37" s="132">
        <f>'Тулуз-Пьерон'!AE37</f>
        <v>0.82608695652173914</v>
      </c>
      <c r="E37" s="134">
        <f>Равен!AD29</f>
        <v>5</v>
      </c>
      <c r="F37" s="135">
        <f>Равен!AE29</f>
        <v>3</v>
      </c>
      <c r="G37" s="128">
        <v>1</v>
      </c>
      <c r="H37" s="33">
        <v>6</v>
      </c>
      <c r="I37" s="33">
        <v>7</v>
      </c>
      <c r="J37" s="33">
        <v>1</v>
      </c>
      <c r="K37" s="115">
        <v>1</v>
      </c>
      <c r="L37" s="109">
        <f t="shared" si="0"/>
        <v>6</v>
      </c>
      <c r="M37" s="33">
        <v>4</v>
      </c>
      <c r="N37" s="123">
        <v>2</v>
      </c>
      <c r="O37" s="131">
        <v>0</v>
      </c>
      <c r="P37" s="109">
        <f t="shared" si="1"/>
        <v>3</v>
      </c>
      <c r="Q37" s="33">
        <v>1</v>
      </c>
      <c r="R37" s="33">
        <v>1</v>
      </c>
      <c r="S37" s="123">
        <v>1</v>
      </c>
      <c r="T37" s="128">
        <v>0</v>
      </c>
      <c r="U37" s="33">
        <v>0</v>
      </c>
      <c r="V37" s="33">
        <v>2</v>
      </c>
      <c r="W37" s="33">
        <v>1</v>
      </c>
      <c r="X37" s="115">
        <v>6</v>
      </c>
      <c r="Y37" s="122">
        <v>3</v>
      </c>
      <c r="Z37" s="33">
        <v>7</v>
      </c>
      <c r="AA37" s="33">
        <v>4</v>
      </c>
      <c r="AB37" s="33">
        <v>0</v>
      </c>
      <c r="AC37" s="33">
        <v>6</v>
      </c>
      <c r="AD37" s="33">
        <v>5</v>
      </c>
      <c r="AE37" s="33">
        <v>2</v>
      </c>
      <c r="AF37" s="123">
        <v>1</v>
      </c>
      <c r="AG37" s="119">
        <f>HLOOKUP(AG$13,$Y37:$AF$1016,ROWS($Y37:$AF$1016),FALSE)</f>
        <v>1</v>
      </c>
      <c r="AH37" s="30">
        <f>HLOOKUP(AH$13,$Y37:$AF$1016,ROWS($Y37:$AF$1016),FALSE)</f>
        <v>3</v>
      </c>
      <c r="AI37" s="30">
        <f>HLOOKUP(AI$13,$Y37:$AF$1016,ROWS($Y37:$AF$1016),FALSE)</f>
        <v>7</v>
      </c>
      <c r="AJ37" s="30">
        <f>HLOOKUP(AJ$13,$Y37:$AF$1016,ROWS($Y37:$AF$1016),FALSE)</f>
        <v>6</v>
      </c>
      <c r="AK37" s="30">
        <f>HLOOKUP(AK$13,$Y37:$AF$1016,ROWS($Y37:$AF$1016),FALSE)</f>
        <v>8</v>
      </c>
      <c r="AL37" s="30">
        <f>HLOOKUP(AL$13,$Y37:$AF$1016,ROWS($Y37:$AF$1016),FALSE)</f>
        <v>5</v>
      </c>
      <c r="AM37" s="30">
        <f>HLOOKUP(AM$13,$Y37:$AF$1016,ROWS($Y37:$AF$1016),FALSE)</f>
        <v>4</v>
      </c>
      <c r="AN37" s="30">
        <f>HLOOKUP(AN$13,$Y37:$AF$1016,ROWS($Y37:$AF$1016),FALSE)</f>
        <v>2</v>
      </c>
      <c r="AO37" s="35">
        <f t="shared" si="2"/>
        <v>0</v>
      </c>
      <c r="AP37" s="35">
        <f t="shared" si="3"/>
        <v>1</v>
      </c>
      <c r="AQ37" s="35">
        <f t="shared" si="4"/>
        <v>4</v>
      </c>
      <c r="AR37" s="35">
        <f t="shared" si="5"/>
        <v>2</v>
      </c>
      <c r="AS37" s="35">
        <f t="shared" si="6"/>
        <v>3</v>
      </c>
      <c r="AT37" s="35">
        <f t="shared" si="7"/>
        <v>1</v>
      </c>
      <c r="AU37" s="35">
        <f t="shared" si="8"/>
        <v>3</v>
      </c>
      <c r="AV37" s="35">
        <f t="shared" si="9"/>
        <v>6</v>
      </c>
      <c r="AW37" s="81">
        <f t="shared" si="10"/>
        <v>20</v>
      </c>
      <c r="AX37" s="139">
        <f t="shared" si="11"/>
        <v>4.666666666666667</v>
      </c>
    </row>
    <row r="38" spans="1:50" x14ac:dyDescent="0.25">
      <c r="A38" s="110">
        <f>'Тулуз-Пьерон'!A38</f>
        <v>24</v>
      </c>
      <c r="B38" s="153" t="str">
        <f>'Тулуз-Пьерон'!B38</f>
        <v>ФАМИЛИЯ ИМЯ 24</v>
      </c>
      <c r="C38" s="109">
        <f>'Тулуз-Пьерон'!AB38</f>
        <v>14.3</v>
      </c>
      <c r="D38" s="132">
        <f>'Тулуз-Пьерон'!AE38</f>
        <v>0.95104895104895115</v>
      </c>
      <c r="E38" s="134">
        <f>Равен!AD30</f>
        <v>8</v>
      </c>
      <c r="F38" s="135">
        <f>Равен!AE30</f>
        <v>6</v>
      </c>
      <c r="G38" s="128">
        <v>2</v>
      </c>
      <c r="H38" s="33">
        <v>2</v>
      </c>
      <c r="I38" s="33">
        <v>6</v>
      </c>
      <c r="J38" s="33">
        <v>1</v>
      </c>
      <c r="K38" s="115">
        <v>2</v>
      </c>
      <c r="L38" s="109">
        <f t="shared" si="0"/>
        <v>3</v>
      </c>
      <c r="M38" s="33">
        <v>2</v>
      </c>
      <c r="N38" s="123">
        <v>1</v>
      </c>
      <c r="O38" s="131">
        <v>0</v>
      </c>
      <c r="P38" s="109">
        <f t="shared" si="1"/>
        <v>2</v>
      </c>
      <c r="Q38" s="33">
        <v>0</v>
      </c>
      <c r="R38" s="33">
        <v>1</v>
      </c>
      <c r="S38" s="123">
        <v>1</v>
      </c>
      <c r="T38" s="128">
        <v>1</v>
      </c>
      <c r="U38" s="33">
        <v>1</v>
      </c>
      <c r="V38" s="33">
        <v>2</v>
      </c>
      <c r="W38" s="33">
        <v>0</v>
      </c>
      <c r="X38" s="115">
        <v>4</v>
      </c>
      <c r="Y38" s="122">
        <v>7</v>
      </c>
      <c r="Z38" s="33">
        <v>1</v>
      </c>
      <c r="AA38" s="33">
        <v>2</v>
      </c>
      <c r="AB38" s="33">
        <v>6</v>
      </c>
      <c r="AC38" s="33">
        <v>4</v>
      </c>
      <c r="AD38" s="33">
        <v>0</v>
      </c>
      <c r="AE38" s="33">
        <v>5</v>
      </c>
      <c r="AF38" s="123">
        <v>3</v>
      </c>
      <c r="AG38" s="119">
        <f>HLOOKUP(AG$13,$Y38:$AF$1016,ROWS($Y38:$AF$1016),FALSE)</f>
        <v>8</v>
      </c>
      <c r="AH38" s="30">
        <f>HLOOKUP(AH$13,$Y38:$AF$1016,ROWS($Y38:$AF$1016),FALSE)</f>
        <v>5</v>
      </c>
      <c r="AI38" s="30">
        <f>HLOOKUP(AI$13,$Y38:$AF$1016,ROWS($Y38:$AF$1016),FALSE)</f>
        <v>3</v>
      </c>
      <c r="AJ38" s="30">
        <f>HLOOKUP(AJ$13,$Y38:$AF$1016,ROWS($Y38:$AF$1016),FALSE)</f>
        <v>7</v>
      </c>
      <c r="AK38" s="30">
        <f>HLOOKUP(AK$13,$Y38:$AF$1016,ROWS($Y38:$AF$1016),FALSE)</f>
        <v>2</v>
      </c>
      <c r="AL38" s="30">
        <f>HLOOKUP(AL$13,$Y38:$AF$1016,ROWS($Y38:$AF$1016),FALSE)</f>
        <v>4</v>
      </c>
      <c r="AM38" s="30">
        <f>HLOOKUP(AM$13,$Y38:$AF$1016,ROWS($Y38:$AF$1016),FALSE)</f>
        <v>6</v>
      </c>
      <c r="AN38" s="30">
        <f>HLOOKUP(AN$13,$Y38:$AF$1016,ROWS($Y38:$AF$1016),FALSE)</f>
        <v>1</v>
      </c>
      <c r="AO38" s="35">
        <f t="shared" si="2"/>
        <v>7</v>
      </c>
      <c r="AP38" s="35">
        <f t="shared" si="3"/>
        <v>3</v>
      </c>
      <c r="AQ38" s="35">
        <f t="shared" si="4"/>
        <v>0</v>
      </c>
      <c r="AR38" s="35">
        <f t="shared" si="5"/>
        <v>3</v>
      </c>
      <c r="AS38" s="35">
        <f t="shared" si="6"/>
        <v>3</v>
      </c>
      <c r="AT38" s="35">
        <f t="shared" si="7"/>
        <v>2</v>
      </c>
      <c r="AU38" s="35">
        <f t="shared" si="8"/>
        <v>1</v>
      </c>
      <c r="AV38" s="35">
        <f t="shared" si="9"/>
        <v>7</v>
      </c>
      <c r="AW38" s="81">
        <f t="shared" si="10"/>
        <v>26</v>
      </c>
      <c r="AX38" s="139">
        <f t="shared" si="11"/>
        <v>0.38461538461538464</v>
      </c>
    </row>
    <row r="39" spans="1:50" x14ac:dyDescent="0.25">
      <c r="A39" s="110">
        <f>'Тулуз-Пьерон'!A39</f>
        <v>25</v>
      </c>
      <c r="B39" s="153" t="str">
        <f>'Тулуз-Пьерон'!B39</f>
        <v>ФАМИЛИЯ ИМЯ 25</v>
      </c>
      <c r="C39" s="109">
        <f>'Тулуз-Пьерон'!AB39</f>
        <v>24.8</v>
      </c>
      <c r="D39" s="132">
        <f>'Тулуз-Пьерон'!AE39</f>
        <v>0.97177419354838712</v>
      </c>
      <c r="E39" s="134">
        <f>Равен!AD31</f>
        <v>9</v>
      </c>
      <c r="F39" s="135">
        <f>Равен!AE31</f>
        <v>4</v>
      </c>
      <c r="G39" s="128">
        <v>2</v>
      </c>
      <c r="H39" s="33">
        <v>4</v>
      </c>
      <c r="I39" s="33">
        <v>5</v>
      </c>
      <c r="J39" s="33">
        <v>0</v>
      </c>
      <c r="K39" s="115">
        <v>1</v>
      </c>
      <c r="L39" s="109">
        <f t="shared" si="0"/>
        <v>6.5</v>
      </c>
      <c r="M39" s="33">
        <v>2.5</v>
      </c>
      <c r="N39" s="123">
        <v>4</v>
      </c>
      <c r="O39" s="131">
        <v>2</v>
      </c>
      <c r="P39" s="109">
        <f t="shared" si="1"/>
        <v>4</v>
      </c>
      <c r="Q39" s="33">
        <v>0</v>
      </c>
      <c r="R39" s="33">
        <v>1</v>
      </c>
      <c r="S39" s="123">
        <v>3</v>
      </c>
      <c r="T39" s="128">
        <v>1</v>
      </c>
      <c r="U39" s="33">
        <v>3</v>
      </c>
      <c r="V39" s="33">
        <v>3</v>
      </c>
      <c r="W39" s="33">
        <v>2</v>
      </c>
      <c r="X39" s="115">
        <v>6</v>
      </c>
      <c r="Y39" s="122">
        <v>4</v>
      </c>
      <c r="Z39" s="33">
        <v>3</v>
      </c>
      <c r="AA39" s="33">
        <v>2</v>
      </c>
      <c r="AB39" s="33">
        <v>7</v>
      </c>
      <c r="AC39" s="33">
        <v>0</v>
      </c>
      <c r="AD39" s="33">
        <v>5</v>
      </c>
      <c r="AE39" s="33">
        <v>1</v>
      </c>
      <c r="AF39" s="123">
        <v>6</v>
      </c>
      <c r="AG39" s="119">
        <f>HLOOKUP(AG$13,$Y39:$AF$1016,ROWS($Y39:$AF$1016),FALSE)</f>
        <v>2</v>
      </c>
      <c r="AH39" s="30">
        <f>HLOOKUP(AH$13,$Y39:$AF$1016,ROWS($Y39:$AF$1016),FALSE)</f>
        <v>1</v>
      </c>
      <c r="AI39" s="30">
        <f>HLOOKUP(AI$13,$Y39:$AF$1016,ROWS($Y39:$AF$1016),FALSE)</f>
        <v>3</v>
      </c>
      <c r="AJ39" s="30">
        <f>HLOOKUP(AJ$13,$Y39:$AF$1016,ROWS($Y39:$AF$1016),FALSE)</f>
        <v>6</v>
      </c>
      <c r="AK39" s="30">
        <f>HLOOKUP(AK$13,$Y39:$AF$1016,ROWS($Y39:$AF$1016),FALSE)</f>
        <v>7</v>
      </c>
      <c r="AL39" s="30">
        <f>HLOOKUP(AL$13,$Y39:$AF$1016,ROWS($Y39:$AF$1016),FALSE)</f>
        <v>8</v>
      </c>
      <c r="AM39" s="30">
        <f>HLOOKUP(AM$13,$Y39:$AF$1016,ROWS($Y39:$AF$1016),FALSE)</f>
        <v>5</v>
      </c>
      <c r="AN39" s="30">
        <f>HLOOKUP(AN$13,$Y39:$AF$1016,ROWS($Y39:$AF$1016),FALSE)</f>
        <v>4</v>
      </c>
      <c r="AO39" s="35">
        <f t="shared" si="2"/>
        <v>1</v>
      </c>
      <c r="AP39" s="35">
        <f t="shared" si="3"/>
        <v>1</v>
      </c>
      <c r="AQ39" s="35">
        <f t="shared" si="4"/>
        <v>0</v>
      </c>
      <c r="AR39" s="35">
        <f t="shared" si="5"/>
        <v>2</v>
      </c>
      <c r="AS39" s="35">
        <f t="shared" si="6"/>
        <v>2</v>
      </c>
      <c r="AT39" s="35">
        <f t="shared" si="7"/>
        <v>2</v>
      </c>
      <c r="AU39" s="35">
        <f t="shared" si="8"/>
        <v>2</v>
      </c>
      <c r="AV39" s="35">
        <f t="shared" si="9"/>
        <v>4</v>
      </c>
      <c r="AW39" s="81">
        <f t="shared" si="10"/>
        <v>14</v>
      </c>
      <c r="AX39" s="139">
        <f t="shared" si="11"/>
        <v>1.875</v>
      </c>
    </row>
    <row r="40" spans="1:50" x14ac:dyDescent="0.25">
      <c r="A40" s="110">
        <f>'Тулуз-Пьерон'!A40</f>
        <v>26</v>
      </c>
      <c r="B40" s="153" t="str">
        <f>'Тулуз-Пьерон'!B40</f>
        <v>ФАМИЛИЯ ИМЯ 26</v>
      </c>
      <c r="C40" s="109">
        <f>'Тулуз-Пьерон'!AB40</f>
        <v>18.100000000000001</v>
      </c>
      <c r="D40" s="132">
        <f>'Тулуз-Пьерон'!AE40</f>
        <v>0.79005524861878451</v>
      </c>
      <c r="E40" s="134">
        <f>Равен!AD32</f>
        <v>8</v>
      </c>
      <c r="F40" s="135">
        <f>Равен!AE32</f>
        <v>3</v>
      </c>
      <c r="G40" s="128">
        <v>1</v>
      </c>
      <c r="H40" s="33">
        <v>6</v>
      </c>
      <c r="I40" s="33">
        <v>10</v>
      </c>
      <c r="J40" s="33">
        <v>1</v>
      </c>
      <c r="K40" s="115">
        <v>0</v>
      </c>
      <c r="L40" s="109">
        <f t="shared" si="0"/>
        <v>0</v>
      </c>
      <c r="M40" s="33">
        <v>0</v>
      </c>
      <c r="N40" s="123">
        <v>0</v>
      </c>
      <c r="O40" s="131">
        <v>0</v>
      </c>
      <c r="P40" s="109">
        <f t="shared" si="1"/>
        <v>2</v>
      </c>
      <c r="Q40" s="33">
        <v>0</v>
      </c>
      <c r="R40" s="33">
        <v>0</v>
      </c>
      <c r="S40" s="123">
        <v>2</v>
      </c>
      <c r="T40" s="128">
        <v>2</v>
      </c>
      <c r="U40" s="33">
        <v>1</v>
      </c>
      <c r="V40" s="33">
        <v>0</v>
      </c>
      <c r="W40" s="33">
        <v>2</v>
      </c>
      <c r="X40" s="115">
        <v>7</v>
      </c>
      <c r="Y40" s="122">
        <v>4</v>
      </c>
      <c r="Z40" s="33">
        <v>3</v>
      </c>
      <c r="AA40" s="33">
        <v>6</v>
      </c>
      <c r="AB40" s="33">
        <v>5</v>
      </c>
      <c r="AC40" s="33">
        <v>0</v>
      </c>
      <c r="AD40" s="33">
        <v>2</v>
      </c>
      <c r="AE40" s="33">
        <v>1</v>
      </c>
      <c r="AF40" s="123">
        <v>7</v>
      </c>
      <c r="AG40" s="119">
        <f>HLOOKUP(AG$13,$Y40:$AF$1016,ROWS($Y40:$AF$1016),FALSE)</f>
        <v>2</v>
      </c>
      <c r="AH40" s="30">
        <f>HLOOKUP(AH$13,$Y40:$AF$1016,ROWS($Y40:$AF$1016),FALSE)</f>
        <v>1</v>
      </c>
      <c r="AI40" s="30">
        <f>HLOOKUP(AI$13,$Y40:$AF$1016,ROWS($Y40:$AF$1016),FALSE)</f>
        <v>6</v>
      </c>
      <c r="AJ40" s="30">
        <f>HLOOKUP(AJ$13,$Y40:$AF$1016,ROWS($Y40:$AF$1016),FALSE)</f>
        <v>4</v>
      </c>
      <c r="AK40" s="30">
        <f>HLOOKUP(AK$13,$Y40:$AF$1016,ROWS($Y40:$AF$1016),FALSE)</f>
        <v>7</v>
      </c>
      <c r="AL40" s="30">
        <f>HLOOKUP(AL$13,$Y40:$AF$1016,ROWS($Y40:$AF$1016),FALSE)</f>
        <v>3</v>
      </c>
      <c r="AM40" s="30">
        <f>HLOOKUP(AM$13,$Y40:$AF$1016,ROWS($Y40:$AF$1016),FALSE)</f>
        <v>5</v>
      </c>
      <c r="AN40" s="30">
        <f>HLOOKUP(AN$13,$Y40:$AF$1016,ROWS($Y40:$AF$1016),FALSE)</f>
        <v>8</v>
      </c>
      <c r="AO40" s="35">
        <f t="shared" si="2"/>
        <v>1</v>
      </c>
      <c r="AP40" s="35">
        <f t="shared" si="3"/>
        <v>1</v>
      </c>
      <c r="AQ40" s="35">
        <f t="shared" si="4"/>
        <v>3</v>
      </c>
      <c r="AR40" s="35">
        <f t="shared" si="5"/>
        <v>0</v>
      </c>
      <c r="AS40" s="35">
        <f t="shared" si="6"/>
        <v>2</v>
      </c>
      <c r="AT40" s="35">
        <f t="shared" si="7"/>
        <v>3</v>
      </c>
      <c r="AU40" s="35">
        <f t="shared" si="8"/>
        <v>2</v>
      </c>
      <c r="AV40" s="35">
        <f t="shared" si="9"/>
        <v>0</v>
      </c>
      <c r="AW40" s="81">
        <f t="shared" si="10"/>
        <v>12</v>
      </c>
      <c r="AX40" s="139">
        <f t="shared" si="11"/>
        <v>3</v>
      </c>
    </row>
    <row r="41" spans="1:50" x14ac:dyDescent="0.25">
      <c r="A41" s="110">
        <f>'Тулуз-Пьерон'!A41</f>
        <v>27</v>
      </c>
      <c r="B41" s="153" t="str">
        <f>'Тулуз-Пьерон'!B41</f>
        <v>ФАМИЛИЯ ИМЯ 27</v>
      </c>
      <c r="C41" s="109">
        <f>'Тулуз-Пьерон'!AB41</f>
        <v>27.8</v>
      </c>
      <c r="D41" s="132">
        <f>'Тулуз-Пьерон'!AE41</f>
        <v>0.84172661870503585</v>
      </c>
      <c r="E41" s="134">
        <f>Равен!AD33</f>
        <v>9</v>
      </c>
      <c r="F41" s="135">
        <f>Равен!AE33</f>
        <v>7</v>
      </c>
      <c r="G41" s="128">
        <v>1</v>
      </c>
      <c r="H41" s="33">
        <v>5</v>
      </c>
      <c r="I41" s="33">
        <v>7</v>
      </c>
      <c r="J41" s="33">
        <v>0</v>
      </c>
      <c r="K41" s="115">
        <v>1</v>
      </c>
      <c r="L41" s="109">
        <f t="shared" si="0"/>
        <v>5</v>
      </c>
      <c r="M41" s="33">
        <v>2</v>
      </c>
      <c r="N41" s="123">
        <v>3</v>
      </c>
      <c r="O41" s="131">
        <v>2</v>
      </c>
      <c r="P41" s="109">
        <f t="shared" si="1"/>
        <v>2</v>
      </c>
      <c r="Q41" s="33">
        <v>0</v>
      </c>
      <c r="R41" s="33">
        <v>0</v>
      </c>
      <c r="S41" s="123">
        <v>2</v>
      </c>
      <c r="T41" s="128">
        <v>1</v>
      </c>
      <c r="U41" s="33">
        <v>4</v>
      </c>
      <c r="V41" s="33">
        <v>2</v>
      </c>
      <c r="W41" s="33">
        <v>3</v>
      </c>
      <c r="X41" s="115">
        <v>7</v>
      </c>
      <c r="Y41" s="122">
        <v>2</v>
      </c>
      <c r="Z41" s="33">
        <v>3</v>
      </c>
      <c r="AA41" s="33">
        <v>7</v>
      </c>
      <c r="AB41" s="33">
        <v>4</v>
      </c>
      <c r="AC41" s="33">
        <v>1</v>
      </c>
      <c r="AD41" s="33">
        <v>5</v>
      </c>
      <c r="AE41" s="33">
        <v>6</v>
      </c>
      <c r="AF41" s="123">
        <v>0</v>
      </c>
      <c r="AG41" s="119">
        <f>HLOOKUP(AG$13,$Y41:$AF$1016,ROWS($Y41:$AF$1016),FALSE)</f>
        <v>2</v>
      </c>
      <c r="AH41" s="30">
        <f>HLOOKUP(AH$13,$Y41:$AF$1016,ROWS($Y41:$AF$1016),FALSE)</f>
        <v>4</v>
      </c>
      <c r="AI41" s="30">
        <f>HLOOKUP(AI$13,$Y41:$AF$1016,ROWS($Y41:$AF$1016),FALSE)</f>
        <v>1</v>
      </c>
      <c r="AJ41" s="30">
        <f>HLOOKUP(AJ$13,$Y41:$AF$1016,ROWS($Y41:$AF$1016),FALSE)</f>
        <v>6</v>
      </c>
      <c r="AK41" s="30">
        <f>HLOOKUP(AK$13,$Y41:$AF$1016,ROWS($Y41:$AF$1016),FALSE)</f>
        <v>5</v>
      </c>
      <c r="AL41" s="30">
        <f>HLOOKUP(AL$13,$Y41:$AF$1016,ROWS($Y41:$AF$1016),FALSE)</f>
        <v>7</v>
      </c>
      <c r="AM41" s="30">
        <f>HLOOKUP(AM$13,$Y41:$AF$1016,ROWS($Y41:$AF$1016),FALSE)</f>
        <v>8</v>
      </c>
      <c r="AN41" s="30">
        <f>HLOOKUP(AN$13,$Y41:$AF$1016,ROWS($Y41:$AF$1016),FALSE)</f>
        <v>3</v>
      </c>
      <c r="AO41" s="35">
        <f t="shared" si="2"/>
        <v>1</v>
      </c>
      <c r="AP41" s="35">
        <f t="shared" si="3"/>
        <v>2</v>
      </c>
      <c r="AQ41" s="35">
        <f t="shared" si="4"/>
        <v>2</v>
      </c>
      <c r="AR41" s="35">
        <f t="shared" si="5"/>
        <v>2</v>
      </c>
      <c r="AS41" s="35">
        <f t="shared" si="6"/>
        <v>0</v>
      </c>
      <c r="AT41" s="35">
        <f t="shared" si="7"/>
        <v>1</v>
      </c>
      <c r="AU41" s="35">
        <f t="shared" si="8"/>
        <v>1</v>
      </c>
      <c r="AV41" s="35">
        <f t="shared" si="9"/>
        <v>5</v>
      </c>
      <c r="AW41" s="81">
        <f t="shared" si="10"/>
        <v>14</v>
      </c>
      <c r="AX41" s="139">
        <f t="shared" si="11"/>
        <v>1</v>
      </c>
    </row>
    <row r="42" spans="1:50" x14ac:dyDescent="0.25">
      <c r="A42" s="110">
        <f>'Тулуз-Пьерон'!A42</f>
        <v>28</v>
      </c>
      <c r="B42" s="153" t="str">
        <f>'Тулуз-Пьерон'!B42</f>
        <v>ФАМИЛИЯ ИМЯ 28</v>
      </c>
      <c r="C42" s="109">
        <f>'Тулуз-Пьерон'!AB42</f>
        <v>30.8</v>
      </c>
      <c r="D42" s="132">
        <f>'Тулуз-Пьерон'!AE42</f>
        <v>0.96103896103896103</v>
      </c>
      <c r="E42" s="134">
        <f>Равен!AD34</f>
        <v>9</v>
      </c>
      <c r="F42" s="135">
        <f>Равен!AE34</f>
        <v>4</v>
      </c>
      <c r="G42" s="128">
        <v>2</v>
      </c>
      <c r="H42" s="33">
        <v>5</v>
      </c>
      <c r="I42" s="33">
        <v>4</v>
      </c>
      <c r="J42" s="33">
        <v>2</v>
      </c>
      <c r="K42" s="115">
        <v>1</v>
      </c>
      <c r="L42" s="109">
        <f t="shared" si="0"/>
        <v>5</v>
      </c>
      <c r="M42" s="33">
        <v>3</v>
      </c>
      <c r="N42" s="123">
        <v>2</v>
      </c>
      <c r="O42" s="131">
        <v>3</v>
      </c>
      <c r="P42" s="109">
        <f t="shared" si="1"/>
        <v>2</v>
      </c>
      <c r="Q42" s="33">
        <v>0</v>
      </c>
      <c r="R42" s="33">
        <v>0</v>
      </c>
      <c r="S42" s="123">
        <v>2</v>
      </c>
      <c r="T42" s="128">
        <v>2</v>
      </c>
      <c r="U42" s="33">
        <v>1</v>
      </c>
      <c r="V42" s="33">
        <v>2</v>
      </c>
      <c r="W42" s="33">
        <v>1</v>
      </c>
      <c r="X42" s="115">
        <v>10</v>
      </c>
      <c r="Y42" s="122">
        <v>6</v>
      </c>
      <c r="Z42" s="33">
        <v>7</v>
      </c>
      <c r="AA42" s="33">
        <v>3</v>
      </c>
      <c r="AB42" s="33">
        <v>0</v>
      </c>
      <c r="AC42" s="33">
        <v>1</v>
      </c>
      <c r="AD42" s="33">
        <v>4</v>
      </c>
      <c r="AE42" s="33">
        <v>2</v>
      </c>
      <c r="AF42" s="123">
        <v>5</v>
      </c>
      <c r="AG42" s="119">
        <f>HLOOKUP(AG$13,$Y42:$AF$1016,ROWS($Y42:$AF$1016),FALSE)</f>
        <v>3</v>
      </c>
      <c r="AH42" s="30">
        <f>HLOOKUP(AH$13,$Y42:$AF$1016,ROWS($Y42:$AF$1016),FALSE)</f>
        <v>6</v>
      </c>
      <c r="AI42" s="30">
        <f>HLOOKUP(AI$13,$Y42:$AF$1016,ROWS($Y42:$AF$1016),FALSE)</f>
        <v>7</v>
      </c>
      <c r="AJ42" s="30">
        <f>HLOOKUP(AJ$13,$Y42:$AF$1016,ROWS($Y42:$AF$1016),FALSE)</f>
        <v>8</v>
      </c>
      <c r="AK42" s="30">
        <f>HLOOKUP(AK$13,$Y42:$AF$1016,ROWS($Y42:$AF$1016),FALSE)</f>
        <v>5</v>
      </c>
      <c r="AL42" s="30">
        <f>HLOOKUP(AL$13,$Y42:$AF$1016,ROWS($Y42:$AF$1016),FALSE)</f>
        <v>1</v>
      </c>
      <c r="AM42" s="30">
        <f>HLOOKUP(AM$13,$Y42:$AF$1016,ROWS($Y42:$AF$1016),FALSE)</f>
        <v>4</v>
      </c>
      <c r="AN42" s="30">
        <f>HLOOKUP(AN$13,$Y42:$AF$1016,ROWS($Y42:$AF$1016),FALSE)</f>
        <v>2</v>
      </c>
      <c r="AO42" s="35">
        <f t="shared" si="2"/>
        <v>2</v>
      </c>
      <c r="AP42" s="35">
        <f t="shared" si="3"/>
        <v>4</v>
      </c>
      <c r="AQ42" s="35">
        <f t="shared" si="4"/>
        <v>4</v>
      </c>
      <c r="AR42" s="35">
        <f t="shared" si="5"/>
        <v>4</v>
      </c>
      <c r="AS42" s="35">
        <f t="shared" si="6"/>
        <v>0</v>
      </c>
      <c r="AT42" s="35">
        <f t="shared" si="7"/>
        <v>5</v>
      </c>
      <c r="AU42" s="35">
        <f t="shared" si="8"/>
        <v>3</v>
      </c>
      <c r="AV42" s="35">
        <f t="shared" si="9"/>
        <v>6</v>
      </c>
      <c r="AW42" s="81">
        <f t="shared" si="10"/>
        <v>28</v>
      </c>
      <c r="AX42" s="139">
        <f t="shared" si="11"/>
        <v>1.5</v>
      </c>
    </row>
    <row r="43" spans="1:50" x14ac:dyDescent="0.25">
      <c r="A43" s="110">
        <f>'Тулуз-Пьерон'!A43</f>
        <v>29</v>
      </c>
      <c r="B43" s="153" t="str">
        <f>'Тулуз-Пьерон'!B43</f>
        <v>ФАМИЛИЯ ИМЯ 29</v>
      </c>
      <c r="C43" s="109">
        <f>'Тулуз-Пьерон'!AB43</f>
        <v>33.799999999999997</v>
      </c>
      <c r="D43" s="132">
        <f>'Тулуз-Пьерон'!AE43</f>
        <v>0.8875739644970414</v>
      </c>
      <c r="E43" s="134">
        <f>Равен!AD35</f>
        <v>10</v>
      </c>
      <c r="F43" s="135">
        <f>Равен!AE35</f>
        <v>11</v>
      </c>
      <c r="G43" s="128">
        <v>4</v>
      </c>
      <c r="H43" s="33">
        <v>3</v>
      </c>
      <c r="I43" s="33">
        <v>11</v>
      </c>
      <c r="J43" s="33">
        <v>1</v>
      </c>
      <c r="K43" s="115">
        <v>1</v>
      </c>
      <c r="L43" s="109">
        <f t="shared" si="0"/>
        <v>5</v>
      </c>
      <c r="M43" s="33">
        <v>2</v>
      </c>
      <c r="N43" s="123">
        <v>3</v>
      </c>
      <c r="O43" s="131">
        <v>0</v>
      </c>
      <c r="P43" s="109">
        <f t="shared" si="1"/>
        <v>2</v>
      </c>
      <c r="Q43" s="33">
        <v>0</v>
      </c>
      <c r="R43" s="33">
        <v>0</v>
      </c>
      <c r="S43" s="123">
        <v>2</v>
      </c>
      <c r="T43" s="128">
        <v>1</v>
      </c>
      <c r="U43" s="33">
        <v>4</v>
      </c>
      <c r="V43" s="33">
        <v>3</v>
      </c>
      <c r="W43" s="33">
        <v>2</v>
      </c>
      <c r="X43" s="115">
        <v>4</v>
      </c>
      <c r="Y43" s="122">
        <v>2</v>
      </c>
      <c r="Z43" s="33">
        <v>3</v>
      </c>
      <c r="AA43" s="33">
        <v>7</v>
      </c>
      <c r="AB43" s="33">
        <v>4</v>
      </c>
      <c r="AC43" s="33">
        <v>5</v>
      </c>
      <c r="AD43" s="33">
        <v>1</v>
      </c>
      <c r="AE43" s="33">
        <v>0</v>
      </c>
      <c r="AF43" s="123">
        <v>6</v>
      </c>
      <c r="AG43" s="119">
        <f>HLOOKUP(AG$13,$Y43:$AF$1016,ROWS($Y43:$AF$1016),FALSE)</f>
        <v>2</v>
      </c>
      <c r="AH43" s="30">
        <f>HLOOKUP(AH$13,$Y43:$AF$1016,ROWS($Y43:$AF$1016),FALSE)</f>
        <v>4</v>
      </c>
      <c r="AI43" s="30">
        <f>HLOOKUP(AI$13,$Y43:$AF$1016,ROWS($Y43:$AF$1016),FALSE)</f>
        <v>1</v>
      </c>
      <c r="AJ43" s="30">
        <f>HLOOKUP(AJ$13,$Y43:$AF$1016,ROWS($Y43:$AF$1016),FALSE)</f>
        <v>5</v>
      </c>
      <c r="AK43" s="30">
        <f>HLOOKUP(AK$13,$Y43:$AF$1016,ROWS($Y43:$AF$1016),FALSE)</f>
        <v>6</v>
      </c>
      <c r="AL43" s="30">
        <f>HLOOKUP(AL$13,$Y43:$AF$1016,ROWS($Y43:$AF$1016),FALSE)</f>
        <v>8</v>
      </c>
      <c r="AM43" s="30">
        <f>HLOOKUP(AM$13,$Y43:$AF$1016,ROWS($Y43:$AF$1016),FALSE)</f>
        <v>7</v>
      </c>
      <c r="AN43" s="30">
        <f>HLOOKUP(AN$13,$Y43:$AF$1016,ROWS($Y43:$AF$1016),FALSE)</f>
        <v>3</v>
      </c>
      <c r="AO43" s="35">
        <f t="shared" si="2"/>
        <v>1</v>
      </c>
      <c r="AP43" s="35">
        <f t="shared" si="3"/>
        <v>2</v>
      </c>
      <c r="AQ43" s="35">
        <f t="shared" si="4"/>
        <v>2</v>
      </c>
      <c r="AR43" s="35">
        <f t="shared" si="5"/>
        <v>1</v>
      </c>
      <c r="AS43" s="35">
        <f t="shared" si="6"/>
        <v>1</v>
      </c>
      <c r="AT43" s="35">
        <f t="shared" si="7"/>
        <v>2</v>
      </c>
      <c r="AU43" s="35">
        <f t="shared" si="8"/>
        <v>0</v>
      </c>
      <c r="AV43" s="35">
        <f t="shared" si="9"/>
        <v>5</v>
      </c>
      <c r="AW43" s="81">
        <f t="shared" si="10"/>
        <v>14</v>
      </c>
      <c r="AX43" s="139">
        <f t="shared" si="11"/>
        <v>1.0909090909090908</v>
      </c>
    </row>
    <row r="44" spans="1:50" x14ac:dyDescent="0.25">
      <c r="A44" s="110">
        <f>'Тулуз-Пьерон'!A44</f>
        <v>30</v>
      </c>
      <c r="B44" s="153" t="str">
        <f>'Тулуз-Пьерон'!B44</f>
        <v>ФАМИЛИЯ ИМЯ 30</v>
      </c>
      <c r="C44" s="109">
        <f>'Тулуз-Пьерон'!AB44</f>
        <v>33.4</v>
      </c>
      <c r="D44" s="132">
        <f>'Тулуз-Пьерон'!AE44</f>
        <v>0.95209580838323349</v>
      </c>
      <c r="E44" s="134">
        <f>Равен!AD36</f>
        <v>11</v>
      </c>
      <c r="F44" s="135">
        <f>Равен!AE36</f>
        <v>6</v>
      </c>
      <c r="G44" s="128">
        <v>3</v>
      </c>
      <c r="H44" s="33">
        <v>6</v>
      </c>
      <c r="I44" s="33">
        <v>6</v>
      </c>
      <c r="J44" s="33">
        <v>1</v>
      </c>
      <c r="K44" s="115">
        <v>3</v>
      </c>
      <c r="L44" s="109">
        <f>M44+N44</f>
        <v>4</v>
      </c>
      <c r="M44" s="33">
        <v>2</v>
      </c>
      <c r="N44" s="123">
        <v>2</v>
      </c>
      <c r="O44" s="131">
        <v>1</v>
      </c>
      <c r="P44" s="109">
        <f>Q44+R44+S44</f>
        <v>3</v>
      </c>
      <c r="Q44" s="33">
        <v>1</v>
      </c>
      <c r="R44" s="33">
        <v>1</v>
      </c>
      <c r="S44" s="123">
        <v>1</v>
      </c>
      <c r="T44" s="128">
        <v>1</v>
      </c>
      <c r="U44" s="33">
        <v>2</v>
      </c>
      <c r="V44" s="33">
        <v>2</v>
      </c>
      <c r="W44" s="33">
        <v>2</v>
      </c>
      <c r="X44" s="115">
        <v>9</v>
      </c>
      <c r="Y44" s="122">
        <v>4</v>
      </c>
      <c r="Z44" s="33">
        <v>3</v>
      </c>
      <c r="AA44" s="33">
        <v>5</v>
      </c>
      <c r="AB44" s="33">
        <v>2</v>
      </c>
      <c r="AC44" s="33">
        <v>6</v>
      </c>
      <c r="AD44" s="33">
        <v>1</v>
      </c>
      <c r="AE44" s="33">
        <v>0</v>
      </c>
      <c r="AF44" s="123">
        <v>7</v>
      </c>
      <c r="AG44" s="119">
        <f>HLOOKUP(AG$13,$Y44:$AF$1016,ROWS($Y44:$AF$1016),FALSE)</f>
        <v>2</v>
      </c>
      <c r="AH44" s="30">
        <f>HLOOKUP(AH$13,$Y44:$AF$1016,ROWS($Y44:$AF$1016),FALSE)</f>
        <v>1</v>
      </c>
      <c r="AI44" s="30">
        <f>HLOOKUP(AI$13,$Y44:$AF$1016,ROWS($Y44:$AF$1016),FALSE)</f>
        <v>4</v>
      </c>
      <c r="AJ44" s="30">
        <f>HLOOKUP(AJ$13,$Y44:$AF$1016,ROWS($Y44:$AF$1016),FALSE)</f>
        <v>3</v>
      </c>
      <c r="AK44" s="30">
        <f>HLOOKUP(AK$13,$Y44:$AF$1016,ROWS($Y44:$AF$1016),FALSE)</f>
        <v>6</v>
      </c>
      <c r="AL44" s="30">
        <f>HLOOKUP(AL$13,$Y44:$AF$1016,ROWS($Y44:$AF$1016),FALSE)</f>
        <v>5</v>
      </c>
      <c r="AM44" s="30">
        <f>HLOOKUP(AM$13,$Y44:$AF$1016,ROWS($Y44:$AF$1016),FALSE)</f>
        <v>7</v>
      </c>
      <c r="AN44" s="30">
        <f>HLOOKUP(AN$13,$Y44:$AF$1016,ROWS($Y44:$AF$1016),FALSE)</f>
        <v>8</v>
      </c>
      <c r="AO44" s="35">
        <f t="shared" si="2"/>
        <v>1</v>
      </c>
      <c r="AP44" s="35">
        <f t="shared" si="3"/>
        <v>1</v>
      </c>
      <c r="AQ44" s="35">
        <f t="shared" si="4"/>
        <v>1</v>
      </c>
      <c r="AR44" s="35">
        <f t="shared" si="5"/>
        <v>1</v>
      </c>
      <c r="AS44" s="35">
        <f t="shared" si="6"/>
        <v>1</v>
      </c>
      <c r="AT44" s="35">
        <f t="shared" si="7"/>
        <v>1</v>
      </c>
      <c r="AU44" s="35">
        <f t="shared" si="8"/>
        <v>0</v>
      </c>
      <c r="AV44" s="35">
        <f t="shared" si="9"/>
        <v>0</v>
      </c>
      <c r="AW44" s="81">
        <f t="shared" si="10"/>
        <v>6</v>
      </c>
      <c r="AX44" s="139">
        <f t="shared" si="11"/>
        <v>1.875</v>
      </c>
    </row>
    <row r="45" spans="1:50" x14ac:dyDescent="0.25">
      <c r="A45" s="110">
        <f>'Тулуз-Пьерон'!A45</f>
        <v>31</v>
      </c>
      <c r="B45" s="153" t="str">
        <f>'Тулуз-Пьерон'!B45</f>
        <v>ФАМИЛИЯ ИМЯ 31</v>
      </c>
      <c r="C45" s="109">
        <f>'Тулуз-Пьерон'!AB45</f>
        <v>13.6</v>
      </c>
      <c r="D45" s="132">
        <f>'Тулуз-Пьерон'!AE45</f>
        <v>0.94117647058823528</v>
      </c>
      <c r="E45" s="134">
        <f>Равен!AD37</f>
        <v>7</v>
      </c>
      <c r="F45" s="135">
        <f>Равен!AE37</f>
        <v>4</v>
      </c>
      <c r="G45" s="128">
        <v>2</v>
      </c>
      <c r="H45" s="33">
        <v>4</v>
      </c>
      <c r="I45" s="33">
        <v>1</v>
      </c>
      <c r="J45" s="33">
        <v>2</v>
      </c>
      <c r="K45" s="115">
        <v>2</v>
      </c>
      <c r="L45" s="109">
        <f>M45+N45</f>
        <v>5</v>
      </c>
      <c r="M45" s="33">
        <v>4</v>
      </c>
      <c r="N45" s="123">
        <v>1</v>
      </c>
      <c r="O45" s="131">
        <v>1</v>
      </c>
      <c r="P45" s="109">
        <f>Q45+R45+S45</f>
        <v>3</v>
      </c>
      <c r="Q45" s="33">
        <v>1</v>
      </c>
      <c r="R45" s="33">
        <v>1</v>
      </c>
      <c r="S45" s="123">
        <v>1</v>
      </c>
      <c r="T45" s="128">
        <v>2</v>
      </c>
      <c r="U45" s="33">
        <v>1</v>
      </c>
      <c r="V45" s="33">
        <v>1</v>
      </c>
      <c r="W45" s="33">
        <v>0</v>
      </c>
      <c r="X45" s="115">
        <v>7</v>
      </c>
      <c r="Y45" s="122">
        <v>2</v>
      </c>
      <c r="Z45" s="33">
        <v>4</v>
      </c>
      <c r="AA45" s="33">
        <v>3</v>
      </c>
      <c r="AB45" s="33">
        <v>5</v>
      </c>
      <c r="AC45" s="33">
        <v>0</v>
      </c>
      <c r="AD45" s="33">
        <v>1</v>
      </c>
      <c r="AE45" s="33">
        <v>6</v>
      </c>
      <c r="AF45" s="123">
        <v>7</v>
      </c>
      <c r="AG45" s="119">
        <f>HLOOKUP(AG$13,$Y45:$AF$1016,ROWS($Y45:$AF$1016),FALSE)</f>
        <v>3</v>
      </c>
      <c r="AH45" s="30">
        <f>HLOOKUP(AH$13,$Y45:$AF$1016,ROWS($Y45:$AF$1016),FALSE)</f>
        <v>2</v>
      </c>
      <c r="AI45" s="30">
        <f>HLOOKUP(AI$13,$Y45:$AF$1016,ROWS($Y45:$AF$1016),FALSE)</f>
        <v>1</v>
      </c>
      <c r="AJ45" s="30">
        <f>HLOOKUP(AJ$13,$Y45:$AF$1016,ROWS($Y45:$AF$1016),FALSE)</f>
        <v>4</v>
      </c>
      <c r="AK45" s="30">
        <f>HLOOKUP(AK$13,$Y45:$AF$1016,ROWS($Y45:$AF$1016),FALSE)</f>
        <v>6</v>
      </c>
      <c r="AL45" s="30">
        <f>HLOOKUP(AL$13,$Y45:$AF$1016,ROWS($Y45:$AF$1016),FALSE)</f>
        <v>7</v>
      </c>
      <c r="AM45" s="30">
        <f>HLOOKUP(AM$13,$Y45:$AF$1016,ROWS($Y45:$AF$1016),FALSE)</f>
        <v>5</v>
      </c>
      <c r="AN45" s="30">
        <f>HLOOKUP(AN$13,$Y45:$AF$1016,ROWS($Y45:$AF$1016),FALSE)</f>
        <v>8</v>
      </c>
      <c r="AO45" s="35">
        <f t="shared" si="2"/>
        <v>2</v>
      </c>
      <c r="AP45" s="35">
        <f t="shared" si="3"/>
        <v>0</v>
      </c>
      <c r="AQ45" s="35">
        <f t="shared" si="4"/>
        <v>2</v>
      </c>
      <c r="AR45" s="35">
        <f t="shared" si="5"/>
        <v>0</v>
      </c>
      <c r="AS45" s="35">
        <f t="shared" si="6"/>
        <v>1</v>
      </c>
      <c r="AT45" s="35">
        <f t="shared" si="7"/>
        <v>1</v>
      </c>
      <c r="AU45" s="35">
        <f t="shared" si="8"/>
        <v>2</v>
      </c>
      <c r="AV45" s="35">
        <f t="shared" si="9"/>
        <v>0</v>
      </c>
      <c r="AW45" s="81">
        <f t="shared" si="10"/>
        <v>8</v>
      </c>
      <c r="AX45" s="139">
        <f t="shared" si="11"/>
        <v>1.1818181818181819</v>
      </c>
    </row>
    <row r="46" spans="1:50" x14ac:dyDescent="0.25">
      <c r="A46" s="110">
        <f>'Тулуз-Пьерон'!A46</f>
        <v>32</v>
      </c>
      <c r="B46" s="153" t="str">
        <f>'Тулуз-Пьерон'!B46</f>
        <v>ФАМИЛИЯ ИМЯ 32</v>
      </c>
      <c r="C46" s="109">
        <f>'Тулуз-Пьерон'!AB46</f>
        <v>0.1</v>
      </c>
      <c r="D46" s="132">
        <f>'Тулуз-Пьерон'!AE46</f>
        <v>0</v>
      </c>
      <c r="E46" s="134">
        <f>Равен!AD38</f>
        <v>6</v>
      </c>
      <c r="F46" s="135">
        <f>Равен!AE38</f>
        <v>8</v>
      </c>
      <c r="G46" s="128">
        <v>1</v>
      </c>
      <c r="H46" s="33">
        <v>3</v>
      </c>
      <c r="I46" s="33">
        <v>7</v>
      </c>
      <c r="J46" s="33">
        <v>1</v>
      </c>
      <c r="K46" s="115">
        <v>1</v>
      </c>
      <c r="L46" s="109">
        <f>M46+N46</f>
        <v>0</v>
      </c>
      <c r="M46" s="33">
        <v>0</v>
      </c>
      <c r="N46" s="123">
        <v>0</v>
      </c>
      <c r="O46" s="131">
        <v>0</v>
      </c>
      <c r="P46" s="109">
        <f>Q46+R46+S46</f>
        <v>2</v>
      </c>
      <c r="Q46" s="33">
        <v>0</v>
      </c>
      <c r="R46" s="33">
        <v>0</v>
      </c>
      <c r="S46" s="123">
        <v>2</v>
      </c>
      <c r="T46" s="128">
        <v>2</v>
      </c>
      <c r="U46" s="33">
        <v>2</v>
      </c>
      <c r="V46" s="33">
        <v>1</v>
      </c>
      <c r="W46" s="33">
        <v>1</v>
      </c>
      <c r="X46" s="115">
        <v>0</v>
      </c>
      <c r="Y46" s="122">
        <v>3</v>
      </c>
      <c r="Z46" s="33">
        <v>7</v>
      </c>
      <c r="AA46" s="33">
        <v>4</v>
      </c>
      <c r="AB46" s="33">
        <v>0</v>
      </c>
      <c r="AC46" s="33">
        <v>1</v>
      </c>
      <c r="AD46" s="33">
        <v>6</v>
      </c>
      <c r="AE46" s="33">
        <v>2</v>
      </c>
      <c r="AF46" s="123">
        <v>5</v>
      </c>
      <c r="AG46" s="119">
        <f>HLOOKUP(AG$13,$Y46:$AF$1016,ROWS($Y46:$AF$1016),FALSE)</f>
        <v>1</v>
      </c>
      <c r="AH46" s="30">
        <f>HLOOKUP(AH$13,$Y46:$AF$1016,ROWS($Y46:$AF$1016),FALSE)</f>
        <v>3</v>
      </c>
      <c r="AI46" s="30">
        <f>HLOOKUP(AI$13,$Y46:$AF$1016,ROWS($Y46:$AF$1016),FALSE)</f>
        <v>7</v>
      </c>
      <c r="AJ46" s="30">
        <f>HLOOKUP(AJ$13,$Y46:$AF$1016,ROWS($Y46:$AF$1016),FALSE)</f>
        <v>8</v>
      </c>
      <c r="AK46" s="30">
        <f>HLOOKUP(AK$13,$Y46:$AF$1016,ROWS($Y46:$AF$1016),FALSE)</f>
        <v>5</v>
      </c>
      <c r="AL46" s="30">
        <f>HLOOKUP(AL$13,$Y46:$AF$1016,ROWS($Y46:$AF$1016),FALSE)</f>
        <v>6</v>
      </c>
      <c r="AM46" s="30">
        <f>HLOOKUP(AM$13,$Y46:$AF$1016,ROWS($Y46:$AF$1016),FALSE)</f>
        <v>4</v>
      </c>
      <c r="AN46" s="30">
        <f>HLOOKUP(AN$13,$Y46:$AF$1016,ROWS($Y46:$AF$1016),FALSE)</f>
        <v>2</v>
      </c>
      <c r="AO46" s="35">
        <f t="shared" si="2"/>
        <v>0</v>
      </c>
      <c r="AP46" s="35">
        <f t="shared" si="3"/>
        <v>1</v>
      </c>
      <c r="AQ46" s="35">
        <f t="shared" si="4"/>
        <v>4</v>
      </c>
      <c r="AR46" s="35">
        <f t="shared" si="5"/>
        <v>4</v>
      </c>
      <c r="AS46" s="35">
        <f t="shared" si="6"/>
        <v>0</v>
      </c>
      <c r="AT46" s="35">
        <f t="shared" si="7"/>
        <v>0</v>
      </c>
      <c r="AU46" s="35">
        <f t="shared" si="8"/>
        <v>3</v>
      </c>
      <c r="AV46" s="35">
        <f t="shared" si="9"/>
        <v>6</v>
      </c>
      <c r="AW46" s="81">
        <f t="shared" si="10"/>
        <v>18</v>
      </c>
      <c r="AX46" s="139">
        <f t="shared" si="11"/>
        <v>2.3333333333333335</v>
      </c>
    </row>
    <row r="47" spans="1:50" x14ac:dyDescent="0.25">
      <c r="A47" s="110">
        <f>'Тулуз-Пьерон'!A47</f>
        <v>33</v>
      </c>
      <c r="B47" s="153" t="str">
        <f>'Тулуз-Пьерон'!B47</f>
        <v>ФАМИЛИЯ ИМЯ 33</v>
      </c>
      <c r="C47" s="109">
        <f>'Тулуз-Пьерон'!AB47</f>
        <v>18</v>
      </c>
      <c r="D47" s="132">
        <f>'Тулуз-Пьерон'!AE47</f>
        <v>0.97222222222222221</v>
      </c>
      <c r="E47" s="134">
        <f>Равен!AD39</f>
        <v>10</v>
      </c>
      <c r="F47" s="135">
        <f>Равен!AE39</f>
        <v>4</v>
      </c>
      <c r="G47" s="128">
        <v>4</v>
      </c>
      <c r="H47" s="33">
        <v>5</v>
      </c>
      <c r="I47" s="33">
        <v>7</v>
      </c>
      <c r="J47" s="33">
        <v>1</v>
      </c>
      <c r="K47" s="115">
        <v>1</v>
      </c>
      <c r="L47" s="109">
        <f t="shared" si="0"/>
        <v>5.5</v>
      </c>
      <c r="M47" s="33">
        <v>3.5</v>
      </c>
      <c r="N47" s="123">
        <v>2</v>
      </c>
      <c r="O47" s="131">
        <v>1</v>
      </c>
      <c r="P47" s="109">
        <f t="shared" si="1"/>
        <v>0</v>
      </c>
      <c r="Q47" s="33">
        <v>0</v>
      </c>
      <c r="R47" s="33">
        <v>0</v>
      </c>
      <c r="S47" s="123">
        <v>0</v>
      </c>
      <c r="T47" s="128">
        <v>1</v>
      </c>
      <c r="U47" s="33">
        <v>1</v>
      </c>
      <c r="V47" s="33">
        <v>5</v>
      </c>
      <c r="W47" s="33">
        <v>2</v>
      </c>
      <c r="X47" s="115">
        <v>9</v>
      </c>
      <c r="Y47" s="122">
        <v>3</v>
      </c>
      <c r="Z47" s="33">
        <v>2</v>
      </c>
      <c r="AA47" s="33">
        <v>4</v>
      </c>
      <c r="AB47" s="33">
        <v>1</v>
      </c>
      <c r="AC47" s="33">
        <v>7</v>
      </c>
      <c r="AD47" s="33">
        <v>5</v>
      </c>
      <c r="AE47" s="33">
        <v>0</v>
      </c>
      <c r="AF47" s="123">
        <v>6</v>
      </c>
      <c r="AG47" s="119">
        <f>HLOOKUP(AG$13,$Y47:$AF$1016,ROWS($Y47:$AF$1016),FALSE)</f>
        <v>1</v>
      </c>
      <c r="AH47" s="30">
        <f>HLOOKUP(AH$13,$Y47:$AF$1016,ROWS($Y47:$AF$1016),FALSE)</f>
        <v>3</v>
      </c>
      <c r="AI47" s="30">
        <f>HLOOKUP(AI$13,$Y47:$AF$1016,ROWS($Y47:$AF$1016),FALSE)</f>
        <v>2</v>
      </c>
      <c r="AJ47" s="30">
        <f>HLOOKUP(AJ$13,$Y47:$AF$1016,ROWS($Y47:$AF$1016),FALSE)</f>
        <v>6</v>
      </c>
      <c r="AK47" s="30">
        <f>HLOOKUP(AK$13,$Y47:$AF$1016,ROWS($Y47:$AF$1016),FALSE)</f>
        <v>4</v>
      </c>
      <c r="AL47" s="30">
        <f>HLOOKUP(AL$13,$Y47:$AF$1016,ROWS($Y47:$AF$1016),FALSE)</f>
        <v>8</v>
      </c>
      <c r="AM47" s="30">
        <f>HLOOKUP(AM$13,$Y47:$AF$1016,ROWS($Y47:$AF$1016),FALSE)</f>
        <v>7</v>
      </c>
      <c r="AN47" s="30">
        <f>HLOOKUP(AN$13,$Y47:$AF$1016,ROWS($Y47:$AF$1016),FALSE)</f>
        <v>5</v>
      </c>
      <c r="AO47" s="35">
        <f t="shared" si="2"/>
        <v>0</v>
      </c>
      <c r="AP47" s="35">
        <f t="shared" si="3"/>
        <v>1</v>
      </c>
      <c r="AQ47" s="35">
        <f t="shared" si="4"/>
        <v>1</v>
      </c>
      <c r="AR47" s="35">
        <f t="shared" si="5"/>
        <v>2</v>
      </c>
      <c r="AS47" s="35">
        <f t="shared" si="6"/>
        <v>1</v>
      </c>
      <c r="AT47" s="35">
        <f t="shared" si="7"/>
        <v>2</v>
      </c>
      <c r="AU47" s="35">
        <f t="shared" si="8"/>
        <v>0</v>
      </c>
      <c r="AV47" s="35">
        <f t="shared" si="9"/>
        <v>3</v>
      </c>
      <c r="AW47" s="81">
        <f t="shared" si="10"/>
        <v>10</v>
      </c>
      <c r="AX47" s="139">
        <f t="shared" si="11"/>
        <v>1.1666666666666667</v>
      </c>
    </row>
    <row r="48" spans="1:50" x14ac:dyDescent="0.25">
      <c r="A48" s="110">
        <f>'Тулуз-Пьерон'!A48</f>
        <v>34</v>
      </c>
      <c r="B48" s="153" t="str">
        <f>'Тулуз-Пьерон'!B48</f>
        <v>ФАМИЛИЯ ИМЯ 34</v>
      </c>
      <c r="C48" s="109">
        <f>'Тулуз-Пьерон'!AB48</f>
        <v>17.899999999999999</v>
      </c>
      <c r="D48" s="132">
        <f>'Тулуз-Пьерон'!AE48</f>
        <v>0.98882681564245811</v>
      </c>
      <c r="E48" s="134">
        <f>Равен!AD40</f>
        <v>7</v>
      </c>
      <c r="F48" s="135">
        <f>Равен!AE40</f>
        <v>3</v>
      </c>
      <c r="G48" s="128">
        <v>2</v>
      </c>
      <c r="H48" s="33">
        <v>4</v>
      </c>
      <c r="I48" s="33">
        <v>6</v>
      </c>
      <c r="J48" s="33">
        <v>0</v>
      </c>
      <c r="K48" s="115">
        <v>0.5</v>
      </c>
      <c r="L48" s="109">
        <f>M48+N48</f>
        <v>0</v>
      </c>
      <c r="M48" s="33">
        <v>0</v>
      </c>
      <c r="N48" s="123">
        <v>0</v>
      </c>
      <c r="O48" s="131">
        <v>0</v>
      </c>
      <c r="P48" s="109">
        <f>Q48+R48+S48</f>
        <v>2</v>
      </c>
      <c r="Q48" s="33">
        <v>0</v>
      </c>
      <c r="R48" s="33">
        <v>0</v>
      </c>
      <c r="S48" s="123">
        <v>2</v>
      </c>
      <c r="T48" s="128">
        <v>2</v>
      </c>
      <c r="U48" s="33">
        <v>1</v>
      </c>
      <c r="V48" s="33">
        <v>4</v>
      </c>
      <c r="W48" s="33">
        <v>2</v>
      </c>
      <c r="X48" s="115">
        <v>2</v>
      </c>
      <c r="Y48" s="122">
        <v>3</v>
      </c>
      <c r="Z48" s="33">
        <v>4</v>
      </c>
      <c r="AA48" s="33">
        <v>7</v>
      </c>
      <c r="AB48" s="33">
        <v>1</v>
      </c>
      <c r="AC48" s="33">
        <v>5</v>
      </c>
      <c r="AD48" s="33">
        <v>2</v>
      </c>
      <c r="AE48" s="33">
        <v>6</v>
      </c>
      <c r="AF48" s="123">
        <v>0</v>
      </c>
      <c r="AG48" s="119">
        <f>HLOOKUP(AG$13,$Y48:$AF$1016,ROWS($Y48:$AF$1016),FALSE)</f>
        <v>1</v>
      </c>
      <c r="AH48" s="30">
        <f>HLOOKUP(AH$13,$Y48:$AF$1016,ROWS($Y48:$AF$1016),FALSE)</f>
        <v>2</v>
      </c>
      <c r="AI48" s="30">
        <f>HLOOKUP(AI$13,$Y48:$AF$1016,ROWS($Y48:$AF$1016),FALSE)</f>
        <v>6</v>
      </c>
      <c r="AJ48" s="30">
        <f>HLOOKUP(AJ$13,$Y48:$AF$1016,ROWS($Y48:$AF$1016),FALSE)</f>
        <v>5</v>
      </c>
      <c r="AK48" s="30">
        <f>HLOOKUP(AK$13,$Y48:$AF$1016,ROWS($Y48:$AF$1016),FALSE)</f>
        <v>4</v>
      </c>
      <c r="AL48" s="30">
        <f>HLOOKUP(AL$13,$Y48:$AF$1016,ROWS($Y48:$AF$1016),FALSE)</f>
        <v>7</v>
      </c>
      <c r="AM48" s="30">
        <f>HLOOKUP(AM$13,$Y48:$AF$1016,ROWS($Y48:$AF$1016),FALSE)</f>
        <v>8</v>
      </c>
      <c r="AN48" s="30">
        <f>HLOOKUP(AN$13,$Y48:$AF$1016,ROWS($Y48:$AF$1016),FALSE)</f>
        <v>3</v>
      </c>
      <c r="AO48" s="35">
        <f t="shared" si="2"/>
        <v>0</v>
      </c>
      <c r="AP48" s="35">
        <f t="shared" si="3"/>
        <v>0</v>
      </c>
      <c r="AQ48" s="35">
        <f t="shared" si="4"/>
        <v>3</v>
      </c>
      <c r="AR48" s="35">
        <f t="shared" si="5"/>
        <v>1</v>
      </c>
      <c r="AS48" s="35">
        <f t="shared" si="6"/>
        <v>1</v>
      </c>
      <c r="AT48" s="35">
        <f t="shared" si="7"/>
        <v>1</v>
      </c>
      <c r="AU48" s="35">
        <f t="shared" si="8"/>
        <v>1</v>
      </c>
      <c r="AV48" s="35">
        <f t="shared" si="9"/>
        <v>5</v>
      </c>
      <c r="AW48" s="81">
        <f t="shared" si="10"/>
        <v>12</v>
      </c>
      <c r="AX48" s="139">
        <f t="shared" si="11"/>
        <v>1.875</v>
      </c>
    </row>
    <row r="49" spans="1:50" x14ac:dyDescent="0.25">
      <c r="A49" s="110">
        <f>'Тулуз-Пьерон'!A49</f>
        <v>35</v>
      </c>
      <c r="B49" s="153" t="str">
        <f>'Тулуз-Пьерон'!B49</f>
        <v>ФАМИЛИЯ ИМЯ 35</v>
      </c>
      <c r="C49" s="109">
        <f>'Тулуз-Пьерон'!AB49</f>
        <v>28.4</v>
      </c>
      <c r="D49" s="132">
        <f>'Тулуз-Пьерон'!AE49</f>
        <v>0.96126760563380276</v>
      </c>
      <c r="E49" s="134">
        <f>Равен!AD41</f>
        <v>7</v>
      </c>
      <c r="F49" s="135">
        <f>Равен!AE41</f>
        <v>8</v>
      </c>
      <c r="G49" s="128">
        <v>3</v>
      </c>
      <c r="H49" s="33">
        <v>1</v>
      </c>
      <c r="I49" s="33">
        <v>3</v>
      </c>
      <c r="J49" s="33">
        <v>0</v>
      </c>
      <c r="K49" s="115">
        <v>2</v>
      </c>
      <c r="L49" s="109">
        <f t="shared" ref="L49" si="12">M49+N49</f>
        <v>4</v>
      </c>
      <c r="M49" s="33">
        <v>1</v>
      </c>
      <c r="N49" s="123">
        <v>3</v>
      </c>
      <c r="O49" s="131">
        <v>1</v>
      </c>
      <c r="P49" s="109">
        <f t="shared" ref="P49" si="13">Q49+R49+S49</f>
        <v>3</v>
      </c>
      <c r="Q49" s="33">
        <v>1</v>
      </c>
      <c r="R49" s="33">
        <v>1</v>
      </c>
      <c r="S49" s="123">
        <v>1</v>
      </c>
      <c r="T49" s="128">
        <v>2</v>
      </c>
      <c r="U49" s="33">
        <v>3</v>
      </c>
      <c r="V49" s="33">
        <v>2</v>
      </c>
      <c r="W49" s="33">
        <v>2</v>
      </c>
      <c r="X49" s="115">
        <v>7</v>
      </c>
      <c r="Y49" s="122">
        <v>4</v>
      </c>
      <c r="Z49" s="33">
        <v>2</v>
      </c>
      <c r="AA49" s="33">
        <v>5</v>
      </c>
      <c r="AB49" s="33">
        <v>0</v>
      </c>
      <c r="AC49" s="33">
        <v>6</v>
      </c>
      <c r="AD49" s="33">
        <v>3</v>
      </c>
      <c r="AE49" s="33">
        <v>1</v>
      </c>
      <c r="AF49" s="123">
        <v>7</v>
      </c>
      <c r="AG49" s="119">
        <f>HLOOKUP(AG$13,$Y49:$AF$1016,ROWS($Y49:$AF$1016),FALSE)</f>
        <v>6</v>
      </c>
      <c r="AH49" s="30">
        <f>HLOOKUP(AH$13,$Y49:$AF$1016,ROWS($Y49:$AF$1016),FALSE)</f>
        <v>1</v>
      </c>
      <c r="AI49" s="30">
        <f>HLOOKUP(AI$13,$Y49:$AF$1016,ROWS($Y49:$AF$1016),FALSE)</f>
        <v>2</v>
      </c>
      <c r="AJ49" s="30">
        <f>HLOOKUP(AJ$13,$Y49:$AF$1016,ROWS($Y49:$AF$1016),FALSE)</f>
        <v>3</v>
      </c>
      <c r="AK49" s="30">
        <f>HLOOKUP(AK$13,$Y49:$AF$1016,ROWS($Y49:$AF$1016),FALSE)</f>
        <v>7</v>
      </c>
      <c r="AL49" s="30">
        <f>HLOOKUP(AL$13,$Y49:$AF$1016,ROWS($Y49:$AF$1016),FALSE)</f>
        <v>5</v>
      </c>
      <c r="AM49" s="30">
        <f>HLOOKUP(AM$13,$Y49:$AF$1016,ROWS($Y49:$AF$1016),FALSE)</f>
        <v>4</v>
      </c>
      <c r="AN49" s="30">
        <f>HLOOKUP(AN$13,$Y49:$AF$1016,ROWS($Y49:$AF$1016),FALSE)</f>
        <v>8</v>
      </c>
      <c r="AO49" s="35">
        <f t="shared" si="2"/>
        <v>5</v>
      </c>
      <c r="AP49" s="35">
        <f t="shared" si="3"/>
        <v>1</v>
      </c>
      <c r="AQ49" s="35">
        <f t="shared" si="4"/>
        <v>1</v>
      </c>
      <c r="AR49" s="35">
        <f t="shared" si="5"/>
        <v>1</v>
      </c>
      <c r="AS49" s="35">
        <f t="shared" si="6"/>
        <v>2</v>
      </c>
      <c r="AT49" s="35">
        <f t="shared" si="7"/>
        <v>1</v>
      </c>
      <c r="AU49" s="35">
        <f t="shared" si="8"/>
        <v>3</v>
      </c>
      <c r="AV49" s="35">
        <f t="shared" si="9"/>
        <v>0</v>
      </c>
      <c r="AW49" s="81">
        <f t="shared" si="10"/>
        <v>14</v>
      </c>
      <c r="AX49" s="139">
        <f t="shared" si="11"/>
        <v>1.2222222222222223</v>
      </c>
    </row>
    <row r="50" spans="1:50" x14ac:dyDescent="0.25">
      <c r="A50" s="110">
        <f>'Тулуз-Пьерон'!A50</f>
        <v>36</v>
      </c>
      <c r="B50" s="153" t="str">
        <f>'Тулуз-Пьерон'!B50</f>
        <v>ФАМИЛИЯ ИМЯ 36</v>
      </c>
      <c r="C50" s="109">
        <f>'Тулуз-Пьерон'!AB50</f>
        <v>19.399999999999999</v>
      </c>
      <c r="D50" s="132">
        <f>'Тулуз-Пьерон'!AE50</f>
        <v>0.90721649484536082</v>
      </c>
      <c r="E50" s="134">
        <f>Равен!AD42</f>
        <v>8</v>
      </c>
      <c r="F50" s="135">
        <f>Равен!AE42</f>
        <v>5</v>
      </c>
      <c r="G50" s="128">
        <v>2</v>
      </c>
      <c r="H50" s="33">
        <v>5</v>
      </c>
      <c r="I50" s="33">
        <v>6</v>
      </c>
      <c r="J50" s="33">
        <v>2</v>
      </c>
      <c r="K50" s="115">
        <v>0.5</v>
      </c>
      <c r="L50" s="109">
        <f t="shared" si="0"/>
        <v>3</v>
      </c>
      <c r="M50" s="33">
        <v>2</v>
      </c>
      <c r="N50" s="123">
        <v>1</v>
      </c>
      <c r="O50" s="131">
        <v>0</v>
      </c>
      <c r="P50" s="109">
        <f t="shared" si="1"/>
        <v>2</v>
      </c>
      <c r="Q50" s="33">
        <v>1</v>
      </c>
      <c r="R50" s="33">
        <v>1</v>
      </c>
      <c r="S50" s="123">
        <v>0</v>
      </c>
      <c r="T50" s="128">
        <v>1</v>
      </c>
      <c r="U50" s="33">
        <v>2</v>
      </c>
      <c r="V50" s="33">
        <v>3</v>
      </c>
      <c r="W50" s="33">
        <v>1</v>
      </c>
      <c r="X50" s="115">
        <v>0</v>
      </c>
      <c r="Y50" s="122">
        <v>1</v>
      </c>
      <c r="Z50" s="33">
        <v>6</v>
      </c>
      <c r="AA50" s="33">
        <v>4</v>
      </c>
      <c r="AB50" s="33">
        <v>7</v>
      </c>
      <c r="AC50" s="33">
        <v>5</v>
      </c>
      <c r="AD50" s="33">
        <v>2</v>
      </c>
      <c r="AE50" s="33">
        <v>3</v>
      </c>
      <c r="AF50" s="123">
        <v>0</v>
      </c>
      <c r="AG50" s="119">
        <f>HLOOKUP(AG$13,$Y50:$AF$1016,ROWS($Y50:$AF$1016),FALSE)</f>
        <v>7</v>
      </c>
      <c r="AH50" s="30">
        <f>HLOOKUP(AH$13,$Y50:$AF$1016,ROWS($Y50:$AF$1016),FALSE)</f>
        <v>3</v>
      </c>
      <c r="AI50" s="30">
        <f>HLOOKUP(AI$13,$Y50:$AF$1016,ROWS($Y50:$AF$1016),FALSE)</f>
        <v>6</v>
      </c>
      <c r="AJ50" s="30">
        <f>HLOOKUP(AJ$13,$Y50:$AF$1016,ROWS($Y50:$AF$1016),FALSE)</f>
        <v>5</v>
      </c>
      <c r="AK50" s="30">
        <f>HLOOKUP(AK$13,$Y50:$AF$1016,ROWS($Y50:$AF$1016),FALSE)</f>
        <v>1</v>
      </c>
      <c r="AL50" s="30">
        <f>HLOOKUP(AL$13,$Y50:$AF$1016,ROWS($Y50:$AF$1016),FALSE)</f>
        <v>2</v>
      </c>
      <c r="AM50" s="30">
        <f>HLOOKUP(AM$13,$Y50:$AF$1016,ROWS($Y50:$AF$1016),FALSE)</f>
        <v>8</v>
      </c>
      <c r="AN50" s="30">
        <f>HLOOKUP(AN$13,$Y50:$AF$1016,ROWS($Y50:$AF$1016),FALSE)</f>
        <v>4</v>
      </c>
      <c r="AO50" s="35">
        <f t="shared" si="2"/>
        <v>6</v>
      </c>
      <c r="AP50" s="35">
        <f t="shared" si="3"/>
        <v>1</v>
      </c>
      <c r="AQ50" s="35">
        <f t="shared" si="4"/>
        <v>3</v>
      </c>
      <c r="AR50" s="35">
        <f t="shared" si="5"/>
        <v>1</v>
      </c>
      <c r="AS50" s="35">
        <f t="shared" si="6"/>
        <v>4</v>
      </c>
      <c r="AT50" s="35">
        <f t="shared" si="7"/>
        <v>4</v>
      </c>
      <c r="AU50" s="35">
        <f t="shared" si="8"/>
        <v>1</v>
      </c>
      <c r="AV50" s="35">
        <f t="shared" si="9"/>
        <v>4</v>
      </c>
      <c r="AW50" s="81">
        <f t="shared" si="10"/>
        <v>24</v>
      </c>
      <c r="AX50" s="139">
        <f t="shared" si="11"/>
        <v>0.72727272727272729</v>
      </c>
    </row>
    <row r="51" spans="1:50" x14ac:dyDescent="0.25">
      <c r="A51" s="110">
        <f>'Тулуз-Пьерон'!A51</f>
        <v>37</v>
      </c>
      <c r="B51" s="153" t="str">
        <f>'Тулуз-Пьерон'!B51</f>
        <v>ФАМИЛИЯ ИМЯ 37</v>
      </c>
      <c r="C51" s="109">
        <f>'Тулуз-Пьерон'!AB51</f>
        <v>33.4</v>
      </c>
      <c r="D51" s="132">
        <f>'Тулуз-Пьерон'!AE51</f>
        <v>0.95209580838323349</v>
      </c>
      <c r="E51" s="134">
        <f>Равен!AD43</f>
        <v>11</v>
      </c>
      <c r="F51" s="135">
        <f>Равен!AE43</f>
        <v>6</v>
      </c>
      <c r="G51" s="128">
        <v>3</v>
      </c>
      <c r="H51" s="33">
        <v>6</v>
      </c>
      <c r="I51" s="33">
        <v>6</v>
      </c>
      <c r="J51" s="33">
        <v>1</v>
      </c>
      <c r="K51" s="115">
        <v>3</v>
      </c>
      <c r="L51" s="109">
        <f t="shared" si="0"/>
        <v>4</v>
      </c>
      <c r="M51" s="33">
        <v>2</v>
      </c>
      <c r="N51" s="123">
        <v>2</v>
      </c>
      <c r="O51" s="131">
        <v>1</v>
      </c>
      <c r="P51" s="109">
        <f t="shared" si="1"/>
        <v>3</v>
      </c>
      <c r="Q51" s="33">
        <v>1</v>
      </c>
      <c r="R51" s="33">
        <v>1</v>
      </c>
      <c r="S51" s="123">
        <v>1</v>
      </c>
      <c r="T51" s="128">
        <v>1</v>
      </c>
      <c r="U51" s="33">
        <v>2</v>
      </c>
      <c r="V51" s="33">
        <v>2</v>
      </c>
      <c r="W51" s="33">
        <v>2</v>
      </c>
      <c r="X51" s="115">
        <v>9</v>
      </c>
      <c r="Y51" s="122">
        <v>4</v>
      </c>
      <c r="Z51" s="33">
        <v>3</v>
      </c>
      <c r="AA51" s="33">
        <v>5</v>
      </c>
      <c r="AB51" s="33">
        <v>2</v>
      </c>
      <c r="AC51" s="33">
        <v>6</v>
      </c>
      <c r="AD51" s="33">
        <v>1</v>
      </c>
      <c r="AE51" s="33">
        <v>0</v>
      </c>
      <c r="AF51" s="123">
        <v>7</v>
      </c>
      <c r="AG51" s="119">
        <f>HLOOKUP(AG$13,$Y51:$AF$1016,ROWS($Y51:$AF$1016),FALSE)</f>
        <v>2</v>
      </c>
      <c r="AH51" s="30">
        <f>HLOOKUP(AH$13,$Y51:$AF$1016,ROWS($Y51:$AF$1016),FALSE)</f>
        <v>1</v>
      </c>
      <c r="AI51" s="30">
        <f>HLOOKUP(AI$13,$Y51:$AF$1016,ROWS($Y51:$AF$1016),FALSE)</f>
        <v>4</v>
      </c>
      <c r="AJ51" s="30">
        <f>HLOOKUP(AJ$13,$Y51:$AF$1016,ROWS($Y51:$AF$1016),FALSE)</f>
        <v>3</v>
      </c>
      <c r="AK51" s="30">
        <f>HLOOKUP(AK$13,$Y51:$AF$1016,ROWS($Y51:$AF$1016),FALSE)</f>
        <v>6</v>
      </c>
      <c r="AL51" s="30">
        <f>HLOOKUP(AL$13,$Y51:$AF$1016,ROWS($Y51:$AF$1016),FALSE)</f>
        <v>5</v>
      </c>
      <c r="AM51" s="30">
        <f>HLOOKUP(AM$13,$Y51:$AF$1016,ROWS($Y51:$AF$1016),FALSE)</f>
        <v>7</v>
      </c>
      <c r="AN51" s="30">
        <f>HLOOKUP(AN$13,$Y51:$AF$1016,ROWS($Y51:$AF$1016),FALSE)</f>
        <v>8</v>
      </c>
      <c r="AO51" s="35">
        <f t="shared" si="2"/>
        <v>1</v>
      </c>
      <c r="AP51" s="35">
        <f t="shared" si="3"/>
        <v>1</v>
      </c>
      <c r="AQ51" s="35">
        <f t="shared" si="4"/>
        <v>1</v>
      </c>
      <c r="AR51" s="35">
        <f t="shared" si="5"/>
        <v>1</v>
      </c>
      <c r="AS51" s="35">
        <f t="shared" si="6"/>
        <v>1</v>
      </c>
      <c r="AT51" s="35">
        <f t="shared" si="7"/>
        <v>1</v>
      </c>
      <c r="AU51" s="35">
        <f t="shared" si="8"/>
        <v>0</v>
      </c>
      <c r="AV51" s="35">
        <f t="shared" si="9"/>
        <v>0</v>
      </c>
      <c r="AW51" s="81">
        <f t="shared" si="10"/>
        <v>6</v>
      </c>
      <c r="AX51" s="139">
        <f t="shared" si="11"/>
        <v>1.875</v>
      </c>
    </row>
    <row r="52" spans="1:50" x14ac:dyDescent="0.25">
      <c r="A52" s="110">
        <f>'Тулуз-Пьерон'!A52</f>
        <v>38</v>
      </c>
      <c r="B52" s="153" t="str">
        <f>'Тулуз-Пьерон'!B52</f>
        <v>ФАМИЛИЯ ИМЯ 38</v>
      </c>
      <c r="C52" s="109">
        <f>'Тулуз-Пьерон'!AB52</f>
        <v>19.600000000000001</v>
      </c>
      <c r="D52" s="132">
        <f>'Тулуз-Пьерон'!AE52</f>
        <v>0.98979591836734693</v>
      </c>
      <c r="E52" s="134">
        <f>Равен!AD44</f>
        <v>7</v>
      </c>
      <c r="F52" s="135">
        <f>Равен!AE44</f>
        <v>6</v>
      </c>
      <c r="G52" s="128">
        <v>3</v>
      </c>
      <c r="H52" s="33">
        <v>4</v>
      </c>
      <c r="I52" s="33">
        <v>7</v>
      </c>
      <c r="J52" s="33">
        <v>2</v>
      </c>
      <c r="K52" s="115">
        <v>1</v>
      </c>
      <c r="L52" s="109">
        <f t="shared" si="0"/>
        <v>5.5</v>
      </c>
      <c r="M52" s="33">
        <v>2.5</v>
      </c>
      <c r="N52" s="123">
        <v>3</v>
      </c>
      <c r="O52" s="131">
        <v>0</v>
      </c>
      <c r="P52" s="109">
        <f t="shared" si="1"/>
        <v>0</v>
      </c>
      <c r="Q52" s="33">
        <v>0</v>
      </c>
      <c r="R52" s="33">
        <v>0</v>
      </c>
      <c r="S52" s="123">
        <v>0</v>
      </c>
      <c r="T52" s="128">
        <v>1</v>
      </c>
      <c r="U52" s="33">
        <v>2</v>
      </c>
      <c r="V52" s="33">
        <v>2</v>
      </c>
      <c r="W52" s="33">
        <v>1</v>
      </c>
      <c r="X52" s="115">
        <v>2</v>
      </c>
      <c r="Y52" s="122">
        <v>4</v>
      </c>
      <c r="Z52" s="33">
        <v>5</v>
      </c>
      <c r="AA52" s="33">
        <v>3</v>
      </c>
      <c r="AB52" s="33">
        <v>6</v>
      </c>
      <c r="AC52" s="33">
        <v>2</v>
      </c>
      <c r="AD52" s="33">
        <v>1</v>
      </c>
      <c r="AE52" s="33">
        <v>0</v>
      </c>
      <c r="AF52" s="123">
        <v>7</v>
      </c>
      <c r="AG52" s="119">
        <f>HLOOKUP(AG$13,$Y52:$AF$1016,ROWS($Y52:$AF$1016),FALSE)</f>
        <v>3</v>
      </c>
      <c r="AH52" s="30">
        <f>HLOOKUP(AH$13,$Y52:$AF$1016,ROWS($Y52:$AF$1016),FALSE)</f>
        <v>1</v>
      </c>
      <c r="AI52" s="30">
        <f>HLOOKUP(AI$13,$Y52:$AF$1016,ROWS($Y52:$AF$1016),FALSE)</f>
        <v>5</v>
      </c>
      <c r="AJ52" s="30">
        <f>HLOOKUP(AJ$13,$Y52:$AF$1016,ROWS($Y52:$AF$1016),FALSE)</f>
        <v>2</v>
      </c>
      <c r="AK52" s="30">
        <f>HLOOKUP(AK$13,$Y52:$AF$1016,ROWS($Y52:$AF$1016),FALSE)</f>
        <v>6</v>
      </c>
      <c r="AL52" s="30">
        <f>HLOOKUP(AL$13,$Y52:$AF$1016,ROWS($Y52:$AF$1016),FALSE)</f>
        <v>4</v>
      </c>
      <c r="AM52" s="30">
        <f>HLOOKUP(AM$13,$Y52:$AF$1016,ROWS($Y52:$AF$1016),FALSE)</f>
        <v>7</v>
      </c>
      <c r="AN52" s="30">
        <f>HLOOKUP(AN$13,$Y52:$AF$1016,ROWS($Y52:$AF$1016),FALSE)</f>
        <v>8</v>
      </c>
      <c r="AO52" s="35">
        <f t="shared" si="2"/>
        <v>2</v>
      </c>
      <c r="AP52" s="35">
        <f t="shared" si="3"/>
        <v>1</v>
      </c>
      <c r="AQ52" s="35">
        <f t="shared" si="4"/>
        <v>2</v>
      </c>
      <c r="AR52" s="35">
        <f t="shared" si="5"/>
        <v>2</v>
      </c>
      <c r="AS52" s="35">
        <f t="shared" si="6"/>
        <v>1</v>
      </c>
      <c r="AT52" s="35">
        <f t="shared" si="7"/>
        <v>2</v>
      </c>
      <c r="AU52" s="35">
        <f t="shared" si="8"/>
        <v>0</v>
      </c>
      <c r="AV52" s="35">
        <f t="shared" si="9"/>
        <v>0</v>
      </c>
      <c r="AW52" s="81">
        <f t="shared" si="10"/>
        <v>10</v>
      </c>
      <c r="AX52" s="139">
        <f t="shared" si="11"/>
        <v>2</v>
      </c>
    </row>
    <row r="53" spans="1:50" x14ac:dyDescent="0.25">
      <c r="A53" s="110">
        <f>'Тулуз-Пьерон'!A53</f>
        <v>39</v>
      </c>
      <c r="B53" s="153" t="str">
        <f>'Тулуз-Пьерон'!B53</f>
        <v>ФАМИЛИЯ ИМЯ 39</v>
      </c>
      <c r="C53" s="109">
        <f>'Тулуз-Пьерон'!AB53</f>
        <v>27.2</v>
      </c>
      <c r="D53" s="132">
        <f>'Тулуз-Пьерон'!AE53</f>
        <v>0.76102941176470584</v>
      </c>
      <c r="E53" s="134">
        <f>Равен!AD45</f>
        <v>8</v>
      </c>
      <c r="F53" s="135">
        <f>Равен!AE45</f>
        <v>4</v>
      </c>
      <c r="G53" s="128">
        <v>3</v>
      </c>
      <c r="H53" s="33">
        <v>5</v>
      </c>
      <c r="I53" s="33">
        <v>8</v>
      </c>
      <c r="J53" s="33">
        <v>1</v>
      </c>
      <c r="K53" s="115">
        <v>0.5</v>
      </c>
      <c r="L53" s="109">
        <f t="shared" si="0"/>
        <v>4</v>
      </c>
      <c r="M53" s="33">
        <v>2</v>
      </c>
      <c r="N53" s="123">
        <v>2</v>
      </c>
      <c r="O53" s="131">
        <v>1</v>
      </c>
      <c r="P53" s="109">
        <f t="shared" si="1"/>
        <v>1</v>
      </c>
      <c r="Q53" s="33">
        <v>0</v>
      </c>
      <c r="R53" s="33">
        <v>0</v>
      </c>
      <c r="S53" s="123">
        <v>1</v>
      </c>
      <c r="T53" s="128">
        <v>2</v>
      </c>
      <c r="U53" s="33">
        <v>1</v>
      </c>
      <c r="V53" s="33">
        <v>3</v>
      </c>
      <c r="W53" s="33">
        <v>1</v>
      </c>
      <c r="X53" s="115">
        <v>5</v>
      </c>
      <c r="Y53" s="122">
        <v>5</v>
      </c>
      <c r="Z53" s="33">
        <v>4</v>
      </c>
      <c r="AA53" s="33">
        <v>3</v>
      </c>
      <c r="AB53" s="33">
        <v>2</v>
      </c>
      <c r="AC53" s="33">
        <v>1</v>
      </c>
      <c r="AD53" s="33">
        <v>0</v>
      </c>
      <c r="AE53" s="33">
        <v>6</v>
      </c>
      <c r="AF53" s="123">
        <v>7</v>
      </c>
      <c r="AG53" s="119">
        <f>HLOOKUP(AG$13,$Y53:$AF$1016,ROWS($Y53:$AF$1016),FALSE)</f>
        <v>3</v>
      </c>
      <c r="AH53" s="30">
        <f>HLOOKUP(AH$13,$Y53:$AF$1016,ROWS($Y53:$AF$1016),FALSE)</f>
        <v>2</v>
      </c>
      <c r="AI53" s="30">
        <f>HLOOKUP(AI$13,$Y53:$AF$1016,ROWS($Y53:$AF$1016),FALSE)</f>
        <v>4</v>
      </c>
      <c r="AJ53" s="30">
        <f>HLOOKUP(AJ$13,$Y53:$AF$1016,ROWS($Y53:$AF$1016),FALSE)</f>
        <v>1</v>
      </c>
      <c r="AK53" s="30">
        <f>HLOOKUP(AK$13,$Y53:$AF$1016,ROWS($Y53:$AF$1016),FALSE)</f>
        <v>5</v>
      </c>
      <c r="AL53" s="30">
        <f>HLOOKUP(AL$13,$Y53:$AF$1016,ROWS($Y53:$AF$1016),FALSE)</f>
        <v>7</v>
      </c>
      <c r="AM53" s="30">
        <f>HLOOKUP(AM$13,$Y53:$AF$1016,ROWS($Y53:$AF$1016),FALSE)</f>
        <v>6</v>
      </c>
      <c r="AN53" s="30">
        <f>HLOOKUP(AN$13,$Y53:$AF$1016,ROWS($Y53:$AF$1016),FALSE)</f>
        <v>8</v>
      </c>
      <c r="AO53" s="35">
        <f t="shared" si="2"/>
        <v>2</v>
      </c>
      <c r="AP53" s="35">
        <f t="shared" si="3"/>
        <v>0</v>
      </c>
      <c r="AQ53" s="35">
        <f t="shared" si="4"/>
        <v>1</v>
      </c>
      <c r="AR53" s="35">
        <f t="shared" si="5"/>
        <v>3</v>
      </c>
      <c r="AS53" s="35">
        <f t="shared" si="6"/>
        <v>0</v>
      </c>
      <c r="AT53" s="35">
        <f t="shared" si="7"/>
        <v>1</v>
      </c>
      <c r="AU53" s="35">
        <f t="shared" si="8"/>
        <v>1</v>
      </c>
      <c r="AV53" s="35">
        <f t="shared" si="9"/>
        <v>0</v>
      </c>
      <c r="AW53" s="81">
        <f t="shared" si="10"/>
        <v>8</v>
      </c>
      <c r="AX53" s="139">
        <f t="shared" si="11"/>
        <v>1.4444444444444444</v>
      </c>
    </row>
    <row r="54" spans="1:50" x14ac:dyDescent="0.25">
      <c r="A54" s="110">
        <f>'Тулуз-Пьерон'!A54</f>
        <v>40</v>
      </c>
      <c r="B54" s="153" t="str">
        <f>'Тулуз-Пьерон'!B54</f>
        <v>ФАМИЛИЯ ИМЯ 40</v>
      </c>
      <c r="C54" s="109">
        <f>'Тулуз-Пьерон'!AB54</f>
        <v>27</v>
      </c>
      <c r="D54" s="132">
        <f>'Тулуз-Пьерон'!AE54</f>
        <v>0.96296296296296291</v>
      </c>
      <c r="E54" s="134">
        <f>Равен!AD46</f>
        <v>7</v>
      </c>
      <c r="F54" s="135">
        <f>Равен!AE46</f>
        <v>4</v>
      </c>
      <c r="G54" s="128">
        <v>3</v>
      </c>
      <c r="H54" s="33">
        <v>2</v>
      </c>
      <c r="I54" s="33">
        <v>9</v>
      </c>
      <c r="J54" s="33">
        <v>1</v>
      </c>
      <c r="K54" s="115">
        <v>1</v>
      </c>
      <c r="L54" s="109">
        <f t="shared" si="0"/>
        <v>5</v>
      </c>
      <c r="M54" s="33">
        <v>3</v>
      </c>
      <c r="N54" s="123">
        <v>2</v>
      </c>
      <c r="O54" s="131">
        <v>0</v>
      </c>
      <c r="P54" s="109">
        <f t="shared" si="1"/>
        <v>3</v>
      </c>
      <c r="Q54" s="33">
        <v>1</v>
      </c>
      <c r="R54" s="33">
        <v>0</v>
      </c>
      <c r="S54" s="123">
        <v>2</v>
      </c>
      <c r="T54" s="128">
        <v>1</v>
      </c>
      <c r="U54" s="33">
        <v>2</v>
      </c>
      <c r="V54" s="33">
        <v>2</v>
      </c>
      <c r="W54" s="33">
        <v>1</v>
      </c>
      <c r="X54" s="115">
        <v>9</v>
      </c>
      <c r="Y54" s="122">
        <v>4</v>
      </c>
      <c r="Z54" s="33">
        <v>7</v>
      </c>
      <c r="AA54" s="33">
        <v>6</v>
      </c>
      <c r="AB54" s="33">
        <v>0</v>
      </c>
      <c r="AC54" s="33">
        <v>3</v>
      </c>
      <c r="AD54" s="33">
        <v>2</v>
      </c>
      <c r="AE54" s="33">
        <v>5</v>
      </c>
      <c r="AF54" s="123">
        <v>1</v>
      </c>
      <c r="AG54" s="119">
        <f>HLOOKUP(AG$13,$Y54:$AF$1016,ROWS($Y54:$AF$1016),FALSE)</f>
        <v>5</v>
      </c>
      <c r="AH54" s="30">
        <f>HLOOKUP(AH$13,$Y54:$AF$1016,ROWS($Y54:$AF$1016),FALSE)</f>
        <v>1</v>
      </c>
      <c r="AI54" s="30">
        <f>HLOOKUP(AI$13,$Y54:$AF$1016,ROWS($Y54:$AF$1016),FALSE)</f>
        <v>6</v>
      </c>
      <c r="AJ54" s="30">
        <f>HLOOKUP(AJ$13,$Y54:$AF$1016,ROWS($Y54:$AF$1016),FALSE)</f>
        <v>7</v>
      </c>
      <c r="AK54" s="30">
        <f>HLOOKUP(AK$13,$Y54:$AF$1016,ROWS($Y54:$AF$1016),FALSE)</f>
        <v>8</v>
      </c>
      <c r="AL54" s="30">
        <f>HLOOKUP(AL$13,$Y54:$AF$1016,ROWS($Y54:$AF$1016),FALSE)</f>
        <v>3</v>
      </c>
      <c r="AM54" s="30">
        <f>HLOOKUP(AM$13,$Y54:$AF$1016,ROWS($Y54:$AF$1016),FALSE)</f>
        <v>4</v>
      </c>
      <c r="AN54" s="30">
        <f>HLOOKUP(AN$13,$Y54:$AF$1016,ROWS($Y54:$AF$1016),FALSE)</f>
        <v>2</v>
      </c>
      <c r="AO54" s="35">
        <f t="shared" si="2"/>
        <v>4</v>
      </c>
      <c r="AP54" s="35">
        <f t="shared" si="3"/>
        <v>1</v>
      </c>
      <c r="AQ54" s="35">
        <f t="shared" si="4"/>
        <v>3</v>
      </c>
      <c r="AR54" s="35">
        <f t="shared" si="5"/>
        <v>3</v>
      </c>
      <c r="AS54" s="35">
        <f t="shared" si="6"/>
        <v>3</v>
      </c>
      <c r="AT54" s="35">
        <f t="shared" si="7"/>
        <v>3</v>
      </c>
      <c r="AU54" s="35">
        <f t="shared" si="8"/>
        <v>3</v>
      </c>
      <c r="AV54" s="35">
        <f t="shared" si="9"/>
        <v>6</v>
      </c>
      <c r="AW54" s="81">
        <f t="shared" si="10"/>
        <v>26</v>
      </c>
      <c r="AX54" s="139">
        <f t="shared" si="11"/>
        <v>3</v>
      </c>
    </row>
    <row r="55" spans="1:50" x14ac:dyDescent="0.25">
      <c r="A55" s="110">
        <f>'Тулуз-Пьерон'!A55</f>
        <v>41</v>
      </c>
      <c r="B55" s="153" t="str">
        <f>'Тулуз-Пьерон'!B55</f>
        <v>ФАМИЛИЯ ИМЯ 41</v>
      </c>
      <c r="C55" s="109">
        <f>'Тулуз-Пьерон'!AB55</f>
        <v>15.7</v>
      </c>
      <c r="D55" s="132">
        <f>'Тулуз-Пьерон'!AE55</f>
        <v>0.98089171974522293</v>
      </c>
      <c r="E55" s="134">
        <f>Равен!AD47</f>
        <v>10</v>
      </c>
      <c r="F55" s="135">
        <f>Равен!AE47</f>
        <v>5</v>
      </c>
      <c r="G55" s="128">
        <v>3</v>
      </c>
      <c r="H55" s="33">
        <v>7</v>
      </c>
      <c r="I55" s="33">
        <v>10</v>
      </c>
      <c r="J55" s="33">
        <v>3</v>
      </c>
      <c r="K55" s="115">
        <v>3</v>
      </c>
      <c r="L55" s="109">
        <f t="shared" si="0"/>
        <v>7</v>
      </c>
      <c r="M55" s="33">
        <v>3</v>
      </c>
      <c r="N55" s="123">
        <v>4</v>
      </c>
      <c r="O55" s="131">
        <v>2</v>
      </c>
      <c r="P55" s="109">
        <f t="shared" si="1"/>
        <v>5</v>
      </c>
      <c r="Q55" s="33">
        <v>2</v>
      </c>
      <c r="R55" s="33">
        <v>1</v>
      </c>
      <c r="S55" s="123">
        <v>2</v>
      </c>
      <c r="T55" s="128">
        <v>1</v>
      </c>
      <c r="U55" s="33">
        <v>1</v>
      </c>
      <c r="V55" s="33">
        <v>4</v>
      </c>
      <c r="W55" s="33">
        <v>3</v>
      </c>
      <c r="X55" s="115">
        <v>2</v>
      </c>
      <c r="Y55" s="122">
        <v>4</v>
      </c>
      <c r="Z55" s="33">
        <v>0</v>
      </c>
      <c r="AA55" s="33">
        <v>2</v>
      </c>
      <c r="AB55" s="33">
        <v>5</v>
      </c>
      <c r="AC55" s="33">
        <v>3</v>
      </c>
      <c r="AD55" s="33">
        <v>6</v>
      </c>
      <c r="AE55" s="33">
        <v>1</v>
      </c>
      <c r="AF55" s="123">
        <v>7</v>
      </c>
      <c r="AG55" s="119">
        <f>HLOOKUP(AG$13,$Y55:$AF$1016,ROWS($Y55:$AF$1016),FALSE)</f>
        <v>5</v>
      </c>
      <c r="AH55" s="30">
        <f>HLOOKUP(AH$13,$Y55:$AF$1016,ROWS($Y55:$AF$1016),FALSE)</f>
        <v>1</v>
      </c>
      <c r="AI55" s="30">
        <f>HLOOKUP(AI$13,$Y55:$AF$1016,ROWS($Y55:$AF$1016),FALSE)</f>
        <v>3</v>
      </c>
      <c r="AJ55" s="30">
        <f>HLOOKUP(AJ$13,$Y55:$AF$1016,ROWS($Y55:$AF$1016),FALSE)</f>
        <v>4</v>
      </c>
      <c r="AK55" s="30">
        <f>HLOOKUP(AK$13,$Y55:$AF$1016,ROWS($Y55:$AF$1016),FALSE)</f>
        <v>7</v>
      </c>
      <c r="AL55" s="30">
        <f>HLOOKUP(AL$13,$Y55:$AF$1016,ROWS($Y55:$AF$1016),FALSE)</f>
        <v>6</v>
      </c>
      <c r="AM55" s="30">
        <f>HLOOKUP(AM$13,$Y55:$AF$1016,ROWS($Y55:$AF$1016),FALSE)</f>
        <v>2</v>
      </c>
      <c r="AN55" s="30">
        <f>HLOOKUP(AN$13,$Y55:$AF$1016,ROWS($Y55:$AF$1016),FALSE)</f>
        <v>8</v>
      </c>
      <c r="AO55" s="35">
        <f t="shared" si="2"/>
        <v>4</v>
      </c>
      <c r="AP55" s="35">
        <f t="shared" si="3"/>
        <v>1</v>
      </c>
      <c r="AQ55" s="35">
        <f t="shared" si="4"/>
        <v>0</v>
      </c>
      <c r="AR55" s="35">
        <f t="shared" si="5"/>
        <v>0</v>
      </c>
      <c r="AS55" s="35">
        <f t="shared" si="6"/>
        <v>2</v>
      </c>
      <c r="AT55" s="35">
        <f t="shared" si="7"/>
        <v>0</v>
      </c>
      <c r="AU55" s="35">
        <f t="shared" si="8"/>
        <v>5</v>
      </c>
      <c r="AV55" s="35">
        <f t="shared" si="9"/>
        <v>0</v>
      </c>
      <c r="AW55" s="81">
        <f t="shared" si="10"/>
        <v>12</v>
      </c>
      <c r="AX55" s="139">
        <f t="shared" si="11"/>
        <v>1.5</v>
      </c>
    </row>
    <row r="56" spans="1:50" x14ac:dyDescent="0.25">
      <c r="A56" s="110">
        <f>'Тулуз-Пьерон'!A56</f>
        <v>42</v>
      </c>
      <c r="B56" s="153" t="str">
        <f>'Тулуз-Пьерон'!B56</f>
        <v>ФАМИЛИЯ ИМЯ 42</v>
      </c>
      <c r="C56" s="109">
        <f>'Тулуз-Пьерон'!AB56</f>
        <v>25.2</v>
      </c>
      <c r="D56" s="132">
        <f>'Тулуз-Пьерон'!AE56</f>
        <v>0.73412698412698418</v>
      </c>
      <c r="E56" s="134">
        <f>Равен!AD48</f>
        <v>7</v>
      </c>
      <c r="F56" s="135">
        <f>Равен!AE48</f>
        <v>3</v>
      </c>
      <c r="G56" s="128">
        <v>2</v>
      </c>
      <c r="H56" s="33">
        <v>6</v>
      </c>
      <c r="I56" s="33">
        <v>7</v>
      </c>
      <c r="J56" s="33">
        <v>0</v>
      </c>
      <c r="K56" s="115">
        <v>1</v>
      </c>
      <c r="L56" s="109">
        <f t="shared" si="0"/>
        <v>3</v>
      </c>
      <c r="M56" s="33">
        <v>2</v>
      </c>
      <c r="N56" s="123">
        <v>1</v>
      </c>
      <c r="O56" s="131">
        <v>1</v>
      </c>
      <c r="P56" s="109">
        <f t="shared" si="1"/>
        <v>3</v>
      </c>
      <c r="Q56" s="33">
        <v>0</v>
      </c>
      <c r="R56" s="33">
        <v>1</v>
      </c>
      <c r="S56" s="123">
        <v>2</v>
      </c>
      <c r="T56" s="128">
        <v>1</v>
      </c>
      <c r="U56" s="33">
        <v>2</v>
      </c>
      <c r="V56" s="33">
        <v>3</v>
      </c>
      <c r="W56" s="33">
        <v>2</v>
      </c>
      <c r="X56" s="115">
        <v>5</v>
      </c>
      <c r="Y56" s="122">
        <v>1</v>
      </c>
      <c r="Z56" s="33">
        <v>2</v>
      </c>
      <c r="AA56" s="33">
        <v>4</v>
      </c>
      <c r="AB56" s="33">
        <v>5</v>
      </c>
      <c r="AC56" s="33">
        <v>3</v>
      </c>
      <c r="AD56" s="33">
        <v>7</v>
      </c>
      <c r="AE56" s="33">
        <v>0</v>
      </c>
      <c r="AF56" s="123">
        <v>6</v>
      </c>
      <c r="AG56" s="119">
        <f>HLOOKUP(AG$13,$Y56:$AF$1016,ROWS($Y56:$AF$1016),FALSE)</f>
        <v>5</v>
      </c>
      <c r="AH56" s="30">
        <f>HLOOKUP(AH$13,$Y56:$AF$1016,ROWS($Y56:$AF$1016),FALSE)</f>
        <v>3</v>
      </c>
      <c r="AI56" s="30">
        <f>HLOOKUP(AI$13,$Y56:$AF$1016,ROWS($Y56:$AF$1016),FALSE)</f>
        <v>2</v>
      </c>
      <c r="AJ56" s="30">
        <f>HLOOKUP(AJ$13,$Y56:$AF$1016,ROWS($Y56:$AF$1016),FALSE)</f>
        <v>4</v>
      </c>
      <c r="AK56" s="30">
        <f>HLOOKUP(AK$13,$Y56:$AF$1016,ROWS($Y56:$AF$1016),FALSE)</f>
        <v>1</v>
      </c>
      <c r="AL56" s="30">
        <f>HLOOKUP(AL$13,$Y56:$AF$1016,ROWS($Y56:$AF$1016),FALSE)</f>
        <v>8</v>
      </c>
      <c r="AM56" s="30">
        <f>HLOOKUP(AM$13,$Y56:$AF$1016,ROWS($Y56:$AF$1016),FALSE)</f>
        <v>7</v>
      </c>
      <c r="AN56" s="30">
        <f>HLOOKUP(AN$13,$Y56:$AF$1016,ROWS($Y56:$AF$1016),FALSE)</f>
        <v>6</v>
      </c>
      <c r="AO56" s="35">
        <f t="shared" si="2"/>
        <v>4</v>
      </c>
      <c r="AP56" s="35">
        <f t="shared" si="3"/>
        <v>1</v>
      </c>
      <c r="AQ56" s="35">
        <f t="shared" si="4"/>
        <v>1</v>
      </c>
      <c r="AR56" s="35">
        <f t="shared" si="5"/>
        <v>0</v>
      </c>
      <c r="AS56" s="35">
        <f t="shared" si="6"/>
        <v>4</v>
      </c>
      <c r="AT56" s="35">
        <f t="shared" si="7"/>
        <v>2</v>
      </c>
      <c r="AU56" s="35">
        <f t="shared" si="8"/>
        <v>0</v>
      </c>
      <c r="AV56" s="35">
        <f t="shared" si="9"/>
        <v>2</v>
      </c>
      <c r="AW56" s="81">
        <f t="shared" si="10"/>
        <v>14</v>
      </c>
      <c r="AX56" s="139">
        <f t="shared" si="11"/>
        <v>0.66666666666666663</v>
      </c>
    </row>
    <row r="57" spans="1:50" x14ac:dyDescent="0.25">
      <c r="A57" s="110">
        <f>'Тулуз-Пьерон'!A57</f>
        <v>43</v>
      </c>
      <c r="B57" s="153" t="str">
        <f>'Тулуз-Пьерон'!B57</f>
        <v>ФАМИЛИЯ ИМЯ 43</v>
      </c>
      <c r="C57" s="109">
        <f>'Тулуз-Пьерон'!AB57</f>
        <v>24.1</v>
      </c>
      <c r="D57" s="132">
        <f>'Тулуз-Пьерон'!AE57</f>
        <v>0.93775933609958506</v>
      </c>
      <c r="E57" s="134">
        <f>Равен!AD49</f>
        <v>8</v>
      </c>
      <c r="F57" s="135">
        <f>Равен!AE49</f>
        <v>5</v>
      </c>
      <c r="G57" s="128">
        <v>3</v>
      </c>
      <c r="H57" s="33">
        <v>6</v>
      </c>
      <c r="I57" s="33">
        <v>7</v>
      </c>
      <c r="J57" s="33">
        <v>2</v>
      </c>
      <c r="K57" s="115">
        <v>3</v>
      </c>
      <c r="L57" s="109">
        <f t="shared" si="0"/>
        <v>6</v>
      </c>
      <c r="M57" s="33">
        <v>3</v>
      </c>
      <c r="N57" s="123">
        <v>3</v>
      </c>
      <c r="O57" s="131">
        <v>2</v>
      </c>
      <c r="P57" s="109">
        <f t="shared" si="1"/>
        <v>5</v>
      </c>
      <c r="Q57" s="33">
        <v>1</v>
      </c>
      <c r="R57" s="33">
        <v>1</v>
      </c>
      <c r="S57" s="123">
        <v>3</v>
      </c>
      <c r="T57" s="128">
        <v>1</v>
      </c>
      <c r="U57" s="33">
        <v>3</v>
      </c>
      <c r="V57" s="33">
        <v>3</v>
      </c>
      <c r="W57" s="33">
        <v>3</v>
      </c>
      <c r="X57" s="115">
        <v>5</v>
      </c>
      <c r="Y57" s="122">
        <v>1</v>
      </c>
      <c r="Z57" s="33">
        <v>2</v>
      </c>
      <c r="AA57" s="33">
        <v>4</v>
      </c>
      <c r="AB57" s="33">
        <v>5</v>
      </c>
      <c r="AC57" s="33">
        <v>3</v>
      </c>
      <c r="AD57" s="33">
        <v>7</v>
      </c>
      <c r="AE57" s="33">
        <v>0</v>
      </c>
      <c r="AF57" s="123">
        <v>6</v>
      </c>
      <c r="AG57" s="119">
        <f>HLOOKUP(AG$13,$Y57:$AF$1016,ROWS($Y57:$AF$1016),FALSE)</f>
        <v>5</v>
      </c>
      <c r="AH57" s="30">
        <f>HLOOKUP(AH$13,$Y57:$AF$1016,ROWS($Y57:$AF$1016),FALSE)</f>
        <v>3</v>
      </c>
      <c r="AI57" s="30">
        <f>HLOOKUP(AI$13,$Y57:$AF$1016,ROWS($Y57:$AF$1016),FALSE)</f>
        <v>2</v>
      </c>
      <c r="AJ57" s="30">
        <f>HLOOKUP(AJ$13,$Y57:$AF$1016,ROWS($Y57:$AF$1016),FALSE)</f>
        <v>4</v>
      </c>
      <c r="AK57" s="30">
        <f>HLOOKUP(AK$13,$Y57:$AF$1016,ROWS($Y57:$AF$1016),FALSE)</f>
        <v>1</v>
      </c>
      <c r="AL57" s="30">
        <f>HLOOKUP(AL$13,$Y57:$AF$1016,ROWS($Y57:$AF$1016),FALSE)</f>
        <v>8</v>
      </c>
      <c r="AM57" s="30">
        <f>HLOOKUP(AM$13,$Y57:$AF$1016,ROWS($Y57:$AF$1016),FALSE)</f>
        <v>7</v>
      </c>
      <c r="AN57" s="30">
        <f>HLOOKUP(AN$13,$Y57:$AF$1016,ROWS($Y57:$AF$1016),FALSE)</f>
        <v>6</v>
      </c>
      <c r="AO57" s="35">
        <f t="shared" si="2"/>
        <v>4</v>
      </c>
      <c r="AP57" s="35">
        <f t="shared" si="3"/>
        <v>1</v>
      </c>
      <c r="AQ57" s="35">
        <f t="shared" si="4"/>
        <v>1</v>
      </c>
      <c r="AR57" s="35">
        <f t="shared" si="5"/>
        <v>0</v>
      </c>
      <c r="AS57" s="35">
        <f t="shared" si="6"/>
        <v>4</v>
      </c>
      <c r="AT57" s="35">
        <f t="shared" si="7"/>
        <v>2</v>
      </c>
      <c r="AU57" s="35">
        <f t="shared" si="8"/>
        <v>0</v>
      </c>
      <c r="AV57" s="35">
        <f t="shared" si="9"/>
        <v>2</v>
      </c>
      <c r="AW57" s="81">
        <f t="shared" si="10"/>
        <v>14</v>
      </c>
      <c r="AX57" s="139">
        <f t="shared" si="11"/>
        <v>0.66666666666666663</v>
      </c>
    </row>
    <row r="58" spans="1:50" x14ac:dyDescent="0.25">
      <c r="A58" s="110">
        <f>'Тулуз-Пьерон'!A58</f>
        <v>44</v>
      </c>
      <c r="B58" s="153" t="str">
        <f>'Тулуз-Пьерон'!B58</f>
        <v>ФАМИЛИЯ ИМЯ 44</v>
      </c>
      <c r="C58" s="109">
        <f>'Тулуз-Пьерон'!AB58</f>
        <v>19.399999999999999</v>
      </c>
      <c r="D58" s="132">
        <f>'Тулуз-Пьерон'!AE58</f>
        <v>0.90721649484536082</v>
      </c>
      <c r="E58" s="134">
        <f>Равен!AD50</f>
        <v>8</v>
      </c>
      <c r="F58" s="135">
        <f>Равен!AE50</f>
        <v>9</v>
      </c>
      <c r="G58" s="128">
        <v>3</v>
      </c>
      <c r="H58" s="33">
        <v>4</v>
      </c>
      <c r="I58" s="33">
        <v>6</v>
      </c>
      <c r="J58" s="33">
        <v>3</v>
      </c>
      <c r="K58" s="115">
        <v>1</v>
      </c>
      <c r="L58" s="109">
        <f t="shared" si="0"/>
        <v>6</v>
      </c>
      <c r="M58" s="33">
        <v>3</v>
      </c>
      <c r="N58" s="123">
        <v>3</v>
      </c>
      <c r="O58" s="131">
        <v>3</v>
      </c>
      <c r="P58" s="109">
        <f t="shared" si="1"/>
        <v>3</v>
      </c>
      <c r="Q58" s="33">
        <v>1</v>
      </c>
      <c r="R58" s="33">
        <v>0</v>
      </c>
      <c r="S58" s="123">
        <v>2</v>
      </c>
      <c r="T58" s="128">
        <v>2</v>
      </c>
      <c r="U58" s="33">
        <v>2</v>
      </c>
      <c r="V58" s="33">
        <v>2</v>
      </c>
      <c r="W58" s="33">
        <v>2</v>
      </c>
      <c r="X58" s="115">
        <v>9</v>
      </c>
      <c r="Y58" s="122">
        <v>4</v>
      </c>
      <c r="Z58" s="33">
        <v>3</v>
      </c>
      <c r="AA58" s="33">
        <v>5</v>
      </c>
      <c r="AB58" s="33">
        <v>6</v>
      </c>
      <c r="AC58" s="33">
        <v>1</v>
      </c>
      <c r="AD58" s="33">
        <v>7</v>
      </c>
      <c r="AE58" s="33">
        <v>0</v>
      </c>
      <c r="AF58" s="123">
        <v>2</v>
      </c>
      <c r="AG58" s="119">
        <f>HLOOKUP(AG$13,$Y58:$AF$1016,ROWS($Y58:$AF$1016),FALSE)</f>
        <v>2</v>
      </c>
      <c r="AH58" s="30">
        <f>HLOOKUP(AH$13,$Y58:$AF$1016,ROWS($Y58:$AF$1016),FALSE)</f>
        <v>1</v>
      </c>
      <c r="AI58" s="30">
        <f>HLOOKUP(AI$13,$Y58:$AF$1016,ROWS($Y58:$AF$1016),FALSE)</f>
        <v>8</v>
      </c>
      <c r="AJ58" s="30">
        <f>HLOOKUP(AJ$13,$Y58:$AF$1016,ROWS($Y58:$AF$1016),FALSE)</f>
        <v>3</v>
      </c>
      <c r="AK58" s="30">
        <f>HLOOKUP(AK$13,$Y58:$AF$1016,ROWS($Y58:$AF$1016),FALSE)</f>
        <v>5</v>
      </c>
      <c r="AL58" s="30">
        <f>HLOOKUP(AL$13,$Y58:$AF$1016,ROWS($Y58:$AF$1016),FALSE)</f>
        <v>4</v>
      </c>
      <c r="AM58" s="30">
        <f>HLOOKUP(AM$13,$Y58:$AF$1016,ROWS($Y58:$AF$1016),FALSE)</f>
        <v>7</v>
      </c>
      <c r="AN58" s="30">
        <f>HLOOKUP(AN$13,$Y58:$AF$1016,ROWS($Y58:$AF$1016),FALSE)</f>
        <v>6</v>
      </c>
      <c r="AO58" s="35">
        <f t="shared" si="2"/>
        <v>1</v>
      </c>
      <c r="AP58" s="35">
        <f t="shared" si="3"/>
        <v>1</v>
      </c>
      <c r="AQ58" s="35">
        <f t="shared" si="4"/>
        <v>5</v>
      </c>
      <c r="AR58" s="35">
        <f t="shared" si="5"/>
        <v>1</v>
      </c>
      <c r="AS58" s="35">
        <f t="shared" si="6"/>
        <v>0</v>
      </c>
      <c r="AT58" s="35">
        <f t="shared" si="7"/>
        <v>2</v>
      </c>
      <c r="AU58" s="35">
        <f t="shared" si="8"/>
        <v>0</v>
      </c>
      <c r="AV58" s="35">
        <f t="shared" si="9"/>
        <v>2</v>
      </c>
      <c r="AW58" s="81">
        <f t="shared" si="10"/>
        <v>12</v>
      </c>
      <c r="AX58" s="139">
        <f t="shared" si="11"/>
        <v>3</v>
      </c>
    </row>
    <row r="59" spans="1:50" x14ac:dyDescent="0.25">
      <c r="A59" s="110">
        <f>'Тулуз-Пьерон'!A59</f>
        <v>45</v>
      </c>
      <c r="B59" s="153" t="str">
        <f>'Тулуз-Пьерон'!B59</f>
        <v>ФАМИЛИЯ ИМЯ 45</v>
      </c>
      <c r="C59" s="109">
        <f>'Тулуз-Пьерон'!AB59</f>
        <v>22.6</v>
      </c>
      <c r="D59" s="132">
        <f>'Тулуз-Пьерон'!AE59</f>
        <v>0.90265486725663724</v>
      </c>
      <c r="E59" s="134">
        <f>Равен!AD51</f>
        <v>8</v>
      </c>
      <c r="F59" s="135">
        <f>Равен!AE51</f>
        <v>6</v>
      </c>
      <c r="G59" s="128">
        <v>2</v>
      </c>
      <c r="H59" s="33">
        <v>3</v>
      </c>
      <c r="I59" s="33">
        <v>4</v>
      </c>
      <c r="J59" s="33">
        <v>3</v>
      </c>
      <c r="K59" s="115">
        <v>2</v>
      </c>
      <c r="L59" s="109">
        <f t="shared" si="0"/>
        <v>7</v>
      </c>
      <c r="M59" s="33">
        <v>3</v>
      </c>
      <c r="N59" s="123">
        <v>4</v>
      </c>
      <c r="O59" s="131">
        <v>1</v>
      </c>
      <c r="P59" s="109">
        <f t="shared" si="1"/>
        <v>3</v>
      </c>
      <c r="Q59" s="33">
        <v>1</v>
      </c>
      <c r="R59" s="33">
        <v>0</v>
      </c>
      <c r="S59" s="123">
        <v>2</v>
      </c>
      <c r="T59" s="128">
        <v>2</v>
      </c>
      <c r="U59" s="33">
        <v>1</v>
      </c>
      <c r="V59" s="33">
        <v>3</v>
      </c>
      <c r="W59" s="33">
        <v>1</v>
      </c>
      <c r="X59" s="115">
        <v>5</v>
      </c>
      <c r="Y59" s="122">
        <v>3</v>
      </c>
      <c r="Z59" s="33">
        <v>4</v>
      </c>
      <c r="AA59" s="33">
        <v>5</v>
      </c>
      <c r="AB59" s="33">
        <v>1</v>
      </c>
      <c r="AC59" s="33">
        <v>2</v>
      </c>
      <c r="AD59" s="33">
        <v>0</v>
      </c>
      <c r="AE59" s="33">
        <v>6</v>
      </c>
      <c r="AF59" s="123">
        <v>7</v>
      </c>
      <c r="AG59" s="119">
        <f>HLOOKUP(AG$13,$Y59:$AF$1016,ROWS($Y59:$AF$1016),FALSE)</f>
        <v>1</v>
      </c>
      <c r="AH59" s="30">
        <f>HLOOKUP(AH$13,$Y59:$AF$1016,ROWS($Y59:$AF$1016),FALSE)</f>
        <v>2</v>
      </c>
      <c r="AI59" s="30">
        <f>HLOOKUP(AI$13,$Y59:$AF$1016,ROWS($Y59:$AF$1016),FALSE)</f>
        <v>5</v>
      </c>
      <c r="AJ59" s="30">
        <f>HLOOKUP(AJ$13,$Y59:$AF$1016,ROWS($Y59:$AF$1016),FALSE)</f>
        <v>3</v>
      </c>
      <c r="AK59" s="30">
        <f>HLOOKUP(AK$13,$Y59:$AF$1016,ROWS($Y59:$AF$1016),FALSE)</f>
        <v>4</v>
      </c>
      <c r="AL59" s="30">
        <f>HLOOKUP(AL$13,$Y59:$AF$1016,ROWS($Y59:$AF$1016),FALSE)</f>
        <v>7</v>
      </c>
      <c r="AM59" s="30">
        <f>HLOOKUP(AM$13,$Y59:$AF$1016,ROWS($Y59:$AF$1016),FALSE)</f>
        <v>6</v>
      </c>
      <c r="AN59" s="30">
        <f>HLOOKUP(AN$13,$Y59:$AF$1016,ROWS($Y59:$AF$1016),FALSE)</f>
        <v>8</v>
      </c>
      <c r="AO59" s="35">
        <f t="shared" si="2"/>
        <v>0</v>
      </c>
      <c r="AP59" s="35">
        <f t="shared" si="3"/>
        <v>0</v>
      </c>
      <c r="AQ59" s="35">
        <f t="shared" si="4"/>
        <v>2</v>
      </c>
      <c r="AR59" s="35">
        <f t="shared" si="5"/>
        <v>1</v>
      </c>
      <c r="AS59" s="35">
        <f t="shared" si="6"/>
        <v>1</v>
      </c>
      <c r="AT59" s="35">
        <f t="shared" si="7"/>
        <v>1</v>
      </c>
      <c r="AU59" s="35">
        <f t="shared" si="8"/>
        <v>1</v>
      </c>
      <c r="AV59" s="35">
        <f t="shared" si="9"/>
        <v>0</v>
      </c>
      <c r="AW59" s="81">
        <f t="shared" si="10"/>
        <v>6</v>
      </c>
      <c r="AX59" s="139">
        <f t="shared" si="11"/>
        <v>1.6666666666666667</v>
      </c>
    </row>
    <row r="60" spans="1:50" x14ac:dyDescent="0.25">
      <c r="A60" s="110">
        <f>'Тулуз-Пьерон'!A60</f>
        <v>46</v>
      </c>
      <c r="B60" s="153" t="str">
        <f>'Тулуз-Пьерон'!B60</f>
        <v>ФАМИЛИЯ ИМЯ 46</v>
      </c>
      <c r="C60" s="109">
        <f>'Тулуз-Пьерон'!AB60</f>
        <v>26.9</v>
      </c>
      <c r="D60" s="132">
        <f>'Тулуз-Пьерон'!AE60</f>
        <v>0.98141263940520451</v>
      </c>
      <c r="E60" s="134">
        <f>Равен!AD52</f>
        <v>8</v>
      </c>
      <c r="F60" s="135">
        <f>Равен!AE52</f>
        <v>5</v>
      </c>
      <c r="G60" s="128">
        <v>2</v>
      </c>
      <c r="H60" s="33">
        <v>4</v>
      </c>
      <c r="I60" s="33">
        <v>5</v>
      </c>
      <c r="J60" s="33">
        <v>3</v>
      </c>
      <c r="K60" s="115">
        <v>0</v>
      </c>
      <c r="L60" s="109">
        <f>M60+N60</f>
        <v>4</v>
      </c>
      <c r="M60" s="33">
        <v>3</v>
      </c>
      <c r="N60" s="123">
        <v>1</v>
      </c>
      <c r="O60" s="131">
        <v>2</v>
      </c>
      <c r="P60" s="109">
        <f>Q60+R60+S60</f>
        <v>5</v>
      </c>
      <c r="Q60" s="33">
        <v>1</v>
      </c>
      <c r="R60" s="33">
        <v>1</v>
      </c>
      <c r="S60" s="123">
        <v>3</v>
      </c>
      <c r="T60" s="128">
        <v>0</v>
      </c>
      <c r="U60" s="33">
        <v>2</v>
      </c>
      <c r="V60" s="33">
        <v>3</v>
      </c>
      <c r="W60" s="33">
        <v>0</v>
      </c>
      <c r="X60" s="115">
        <v>6</v>
      </c>
      <c r="Y60" s="122">
        <v>5</v>
      </c>
      <c r="Z60" s="33">
        <v>4</v>
      </c>
      <c r="AA60" s="33">
        <v>1</v>
      </c>
      <c r="AB60" s="33">
        <v>3</v>
      </c>
      <c r="AC60" s="33">
        <v>2</v>
      </c>
      <c r="AD60" s="33">
        <v>0</v>
      </c>
      <c r="AE60" s="33">
        <v>6</v>
      </c>
      <c r="AF60" s="123">
        <v>7</v>
      </c>
      <c r="AG60" s="119">
        <f>HLOOKUP(AG$13,$Y60:$AF$1016,ROWS($Y60:$AF$1016),FALSE)</f>
        <v>4</v>
      </c>
      <c r="AH60" s="30">
        <f>HLOOKUP(AH$13,$Y60:$AF$1016,ROWS($Y60:$AF$1016),FALSE)</f>
        <v>2</v>
      </c>
      <c r="AI60" s="30">
        <f>HLOOKUP(AI$13,$Y60:$AF$1016,ROWS($Y60:$AF$1016),FALSE)</f>
        <v>5</v>
      </c>
      <c r="AJ60" s="30">
        <f>HLOOKUP(AJ$13,$Y60:$AF$1016,ROWS($Y60:$AF$1016),FALSE)</f>
        <v>1</v>
      </c>
      <c r="AK60" s="30">
        <f>HLOOKUP(AK$13,$Y60:$AF$1016,ROWS($Y60:$AF$1016),FALSE)</f>
        <v>3</v>
      </c>
      <c r="AL60" s="30">
        <f>HLOOKUP(AL$13,$Y60:$AF$1016,ROWS($Y60:$AF$1016),FALSE)</f>
        <v>7</v>
      </c>
      <c r="AM60" s="30">
        <f>HLOOKUP(AM$13,$Y60:$AF$1016,ROWS($Y60:$AF$1016),FALSE)</f>
        <v>6</v>
      </c>
      <c r="AN60" s="30">
        <f>HLOOKUP(AN$13,$Y60:$AF$1016,ROWS($Y60:$AF$1016),FALSE)</f>
        <v>8</v>
      </c>
      <c r="AO60" s="35">
        <f t="shared" si="2"/>
        <v>3</v>
      </c>
      <c r="AP60" s="35">
        <f t="shared" si="3"/>
        <v>0</v>
      </c>
      <c r="AQ60" s="35">
        <f t="shared" si="4"/>
        <v>2</v>
      </c>
      <c r="AR60" s="35">
        <f t="shared" si="5"/>
        <v>3</v>
      </c>
      <c r="AS60" s="35">
        <f t="shared" si="6"/>
        <v>2</v>
      </c>
      <c r="AT60" s="35">
        <f t="shared" si="7"/>
        <v>1</v>
      </c>
      <c r="AU60" s="35">
        <f t="shared" si="8"/>
        <v>1</v>
      </c>
      <c r="AV60" s="35">
        <f t="shared" si="9"/>
        <v>0</v>
      </c>
      <c r="AW60" s="81">
        <f t="shared" si="10"/>
        <v>12</v>
      </c>
      <c r="AX60" s="139">
        <f t="shared" si="11"/>
        <v>1.2</v>
      </c>
    </row>
    <row r="61" spans="1:50" x14ac:dyDescent="0.25">
      <c r="A61" s="110">
        <f>'Тулуз-Пьерон'!A61</f>
        <v>47</v>
      </c>
      <c r="B61" s="153" t="str">
        <f>'Тулуз-Пьерон'!B61</f>
        <v>ФАМИЛИЯ ИМЯ 47</v>
      </c>
      <c r="C61" s="109">
        <f>'Тулуз-Пьерон'!AB61</f>
        <v>13.4</v>
      </c>
      <c r="D61" s="132">
        <f>'Тулуз-Пьерон'!AE61</f>
        <v>0.88059701492537312</v>
      </c>
      <c r="E61" s="134">
        <f>Равен!AD53</f>
        <v>10</v>
      </c>
      <c r="F61" s="135">
        <f>Равен!AE53</f>
        <v>3</v>
      </c>
      <c r="G61" s="128">
        <v>2</v>
      </c>
      <c r="H61" s="33">
        <v>4</v>
      </c>
      <c r="I61" s="33">
        <v>6</v>
      </c>
      <c r="J61" s="33">
        <v>4</v>
      </c>
      <c r="K61" s="115">
        <v>2</v>
      </c>
      <c r="L61" s="109">
        <f t="shared" si="0"/>
        <v>8</v>
      </c>
      <c r="M61" s="33">
        <v>4</v>
      </c>
      <c r="N61" s="123">
        <v>4</v>
      </c>
      <c r="O61" s="131">
        <v>0</v>
      </c>
      <c r="P61" s="109">
        <f t="shared" si="1"/>
        <v>3</v>
      </c>
      <c r="Q61" s="33">
        <v>0</v>
      </c>
      <c r="R61" s="33">
        <v>1</v>
      </c>
      <c r="S61" s="123">
        <v>2</v>
      </c>
      <c r="T61" s="128">
        <v>2</v>
      </c>
      <c r="U61" s="33">
        <v>1</v>
      </c>
      <c r="V61" s="33">
        <v>1</v>
      </c>
      <c r="W61" s="33">
        <v>1</v>
      </c>
      <c r="X61" s="115">
        <v>6</v>
      </c>
      <c r="Y61" s="122">
        <v>7</v>
      </c>
      <c r="Z61" s="33">
        <v>3</v>
      </c>
      <c r="AA61" s="33">
        <v>0</v>
      </c>
      <c r="AB61" s="33">
        <v>1</v>
      </c>
      <c r="AC61" s="33">
        <v>2</v>
      </c>
      <c r="AD61" s="33">
        <v>6</v>
      </c>
      <c r="AE61" s="33">
        <v>5</v>
      </c>
      <c r="AF61" s="123">
        <v>4</v>
      </c>
      <c r="AG61" s="119">
        <f>HLOOKUP(AG$13,$Y61:$AF$1016,ROWS($Y61:$AF$1016),FALSE)</f>
        <v>2</v>
      </c>
      <c r="AH61" s="30">
        <f>HLOOKUP(AH$13,$Y61:$AF$1016,ROWS($Y61:$AF$1016),FALSE)</f>
        <v>8</v>
      </c>
      <c r="AI61" s="30">
        <f>HLOOKUP(AI$13,$Y61:$AF$1016,ROWS($Y61:$AF$1016),FALSE)</f>
        <v>5</v>
      </c>
      <c r="AJ61" s="30">
        <f>HLOOKUP(AJ$13,$Y61:$AF$1016,ROWS($Y61:$AF$1016),FALSE)</f>
        <v>7</v>
      </c>
      <c r="AK61" s="30">
        <f>HLOOKUP(AK$13,$Y61:$AF$1016,ROWS($Y61:$AF$1016),FALSE)</f>
        <v>4</v>
      </c>
      <c r="AL61" s="30">
        <f>HLOOKUP(AL$13,$Y61:$AF$1016,ROWS($Y61:$AF$1016),FALSE)</f>
        <v>6</v>
      </c>
      <c r="AM61" s="30">
        <f>HLOOKUP(AM$13,$Y61:$AF$1016,ROWS($Y61:$AF$1016),FALSE)</f>
        <v>3</v>
      </c>
      <c r="AN61" s="30">
        <f>HLOOKUP(AN$13,$Y61:$AF$1016,ROWS($Y61:$AF$1016),FALSE)</f>
        <v>1</v>
      </c>
      <c r="AO61" s="35">
        <f t="shared" si="2"/>
        <v>1</v>
      </c>
      <c r="AP61" s="35">
        <f t="shared" si="3"/>
        <v>6</v>
      </c>
      <c r="AQ61" s="35">
        <f t="shared" si="4"/>
        <v>2</v>
      </c>
      <c r="AR61" s="35">
        <f t="shared" si="5"/>
        <v>3</v>
      </c>
      <c r="AS61" s="35">
        <f t="shared" si="6"/>
        <v>1</v>
      </c>
      <c r="AT61" s="35">
        <f t="shared" si="7"/>
        <v>0</v>
      </c>
      <c r="AU61" s="35">
        <f t="shared" si="8"/>
        <v>4</v>
      </c>
      <c r="AV61" s="35">
        <f t="shared" si="9"/>
        <v>7</v>
      </c>
      <c r="AW61" s="81">
        <f t="shared" si="10"/>
        <v>24</v>
      </c>
      <c r="AX61" s="139">
        <f t="shared" si="11"/>
        <v>0.88888888888888884</v>
      </c>
    </row>
    <row r="62" spans="1:50" x14ac:dyDescent="0.25">
      <c r="A62" s="110">
        <f>'Тулуз-Пьерон'!A62</f>
        <v>48</v>
      </c>
      <c r="B62" s="153" t="str">
        <f>'Тулуз-Пьерон'!B62</f>
        <v>ФАМИЛИЯ ИМЯ 48</v>
      </c>
      <c r="C62" s="109">
        <f>'Тулуз-Пьерон'!AB62</f>
        <v>17.3</v>
      </c>
      <c r="D62" s="132">
        <f>'Тулуз-Пьерон'!AE62</f>
        <v>0.98843930635838151</v>
      </c>
      <c r="E62" s="134">
        <f>Равен!AD54</f>
        <v>7</v>
      </c>
      <c r="F62" s="135">
        <f>Равен!AE54</f>
        <v>5</v>
      </c>
      <c r="G62" s="128">
        <v>4</v>
      </c>
      <c r="H62" s="33">
        <v>1</v>
      </c>
      <c r="I62" s="33">
        <v>9</v>
      </c>
      <c r="J62" s="33">
        <v>1</v>
      </c>
      <c r="K62" s="115">
        <v>2</v>
      </c>
      <c r="L62" s="109">
        <f t="shared" si="0"/>
        <v>5</v>
      </c>
      <c r="M62" s="33">
        <v>2</v>
      </c>
      <c r="N62" s="123">
        <v>3</v>
      </c>
      <c r="O62" s="131">
        <v>1</v>
      </c>
      <c r="P62" s="109">
        <f t="shared" si="1"/>
        <v>3</v>
      </c>
      <c r="Q62" s="33">
        <v>0</v>
      </c>
      <c r="R62" s="33">
        <v>1</v>
      </c>
      <c r="S62" s="123">
        <v>2</v>
      </c>
      <c r="T62" s="128">
        <v>3</v>
      </c>
      <c r="U62" s="33">
        <v>3</v>
      </c>
      <c r="V62" s="33">
        <v>3</v>
      </c>
      <c r="W62" s="33">
        <v>1</v>
      </c>
      <c r="X62" s="115">
        <v>4</v>
      </c>
      <c r="Y62" s="122">
        <v>5</v>
      </c>
      <c r="Z62" s="33">
        <v>4</v>
      </c>
      <c r="AA62" s="33">
        <v>3</v>
      </c>
      <c r="AB62" s="33">
        <v>2</v>
      </c>
      <c r="AC62" s="33">
        <v>1</v>
      </c>
      <c r="AD62" s="33">
        <v>7</v>
      </c>
      <c r="AE62" s="33">
        <v>0</v>
      </c>
      <c r="AF62" s="123">
        <v>6</v>
      </c>
      <c r="AG62" s="119">
        <f>HLOOKUP(AG$13,$Y62:$AF$1016,ROWS($Y62:$AF$1016),FALSE)</f>
        <v>3</v>
      </c>
      <c r="AH62" s="30">
        <f>HLOOKUP(AH$13,$Y62:$AF$1016,ROWS($Y62:$AF$1016),FALSE)</f>
        <v>2</v>
      </c>
      <c r="AI62" s="30">
        <f>HLOOKUP(AI$13,$Y62:$AF$1016,ROWS($Y62:$AF$1016),FALSE)</f>
        <v>4</v>
      </c>
      <c r="AJ62" s="30">
        <f>HLOOKUP(AJ$13,$Y62:$AF$1016,ROWS($Y62:$AF$1016),FALSE)</f>
        <v>1</v>
      </c>
      <c r="AK62" s="30">
        <f>HLOOKUP(AK$13,$Y62:$AF$1016,ROWS($Y62:$AF$1016),FALSE)</f>
        <v>5</v>
      </c>
      <c r="AL62" s="30">
        <f>HLOOKUP(AL$13,$Y62:$AF$1016,ROWS($Y62:$AF$1016),FALSE)</f>
        <v>8</v>
      </c>
      <c r="AM62" s="30">
        <f>HLOOKUP(AM$13,$Y62:$AF$1016,ROWS($Y62:$AF$1016),FALSE)</f>
        <v>7</v>
      </c>
      <c r="AN62" s="30">
        <f>HLOOKUP(AN$13,$Y62:$AF$1016,ROWS($Y62:$AF$1016),FALSE)</f>
        <v>6</v>
      </c>
      <c r="AO62" s="35">
        <f t="shared" si="2"/>
        <v>2</v>
      </c>
      <c r="AP62" s="35">
        <f t="shared" si="3"/>
        <v>0</v>
      </c>
      <c r="AQ62" s="35">
        <f t="shared" si="4"/>
        <v>1</v>
      </c>
      <c r="AR62" s="35">
        <f t="shared" si="5"/>
        <v>3</v>
      </c>
      <c r="AS62" s="35">
        <f t="shared" si="6"/>
        <v>0</v>
      </c>
      <c r="AT62" s="35">
        <f t="shared" si="7"/>
        <v>2</v>
      </c>
      <c r="AU62" s="35">
        <f t="shared" si="8"/>
        <v>0</v>
      </c>
      <c r="AV62" s="35">
        <f t="shared" si="9"/>
        <v>2</v>
      </c>
      <c r="AW62" s="81">
        <f t="shared" si="10"/>
        <v>10</v>
      </c>
      <c r="AX62" s="139">
        <f t="shared" si="11"/>
        <v>1.4444444444444444</v>
      </c>
    </row>
    <row r="63" spans="1:50" x14ac:dyDescent="0.25">
      <c r="A63" s="110">
        <f>'Тулуз-Пьерон'!A63</f>
        <v>49</v>
      </c>
      <c r="B63" s="153" t="str">
        <f>'Тулуз-Пьерон'!B63</f>
        <v>ФАМИЛИЯ ИМЯ 49</v>
      </c>
      <c r="C63" s="109">
        <f>'Тулуз-Пьерон'!AB63</f>
        <v>23.6</v>
      </c>
      <c r="D63" s="132">
        <f>'Тулуз-Пьерон'!AE63</f>
        <v>0.96610169491525422</v>
      </c>
      <c r="E63" s="134">
        <f>Равен!AD55</f>
        <v>8</v>
      </c>
      <c r="F63" s="135">
        <f>Равен!AE55</f>
        <v>4</v>
      </c>
      <c r="G63" s="128">
        <v>2</v>
      </c>
      <c r="H63" s="33">
        <v>3</v>
      </c>
      <c r="I63" s="33">
        <v>7</v>
      </c>
      <c r="J63" s="33">
        <v>1</v>
      </c>
      <c r="K63" s="115">
        <v>1</v>
      </c>
      <c r="L63" s="109">
        <f t="shared" si="0"/>
        <v>3</v>
      </c>
      <c r="M63" s="33">
        <v>2</v>
      </c>
      <c r="N63" s="123">
        <v>1</v>
      </c>
      <c r="O63" s="131">
        <v>2</v>
      </c>
      <c r="P63" s="109">
        <f t="shared" si="1"/>
        <v>5</v>
      </c>
      <c r="Q63" s="33">
        <v>1</v>
      </c>
      <c r="R63" s="33">
        <v>1</v>
      </c>
      <c r="S63" s="123">
        <v>3</v>
      </c>
      <c r="T63" s="128">
        <v>2</v>
      </c>
      <c r="U63" s="33">
        <v>2</v>
      </c>
      <c r="V63" s="33">
        <v>3</v>
      </c>
      <c r="W63" s="33">
        <v>2</v>
      </c>
      <c r="X63" s="115">
        <v>5</v>
      </c>
      <c r="Y63" s="122">
        <v>4</v>
      </c>
      <c r="Z63" s="33">
        <v>3</v>
      </c>
      <c r="AA63" s="33">
        <v>7</v>
      </c>
      <c r="AB63" s="33">
        <v>5</v>
      </c>
      <c r="AC63" s="33">
        <v>0</v>
      </c>
      <c r="AD63" s="33">
        <v>1</v>
      </c>
      <c r="AE63" s="33">
        <v>2</v>
      </c>
      <c r="AF63" s="123">
        <v>6</v>
      </c>
      <c r="AG63" s="119">
        <f>HLOOKUP(AG$13,$Y63:$AF$1016,ROWS($Y63:$AF$1016),FALSE)</f>
        <v>2</v>
      </c>
      <c r="AH63" s="30">
        <f>HLOOKUP(AH$13,$Y63:$AF$1016,ROWS($Y63:$AF$1016),FALSE)</f>
        <v>1</v>
      </c>
      <c r="AI63" s="30">
        <f>HLOOKUP(AI$13,$Y63:$AF$1016,ROWS($Y63:$AF$1016),FALSE)</f>
        <v>7</v>
      </c>
      <c r="AJ63" s="30">
        <f>HLOOKUP(AJ$13,$Y63:$AF$1016,ROWS($Y63:$AF$1016),FALSE)</f>
        <v>4</v>
      </c>
      <c r="AK63" s="30">
        <f>HLOOKUP(AK$13,$Y63:$AF$1016,ROWS($Y63:$AF$1016),FALSE)</f>
        <v>6</v>
      </c>
      <c r="AL63" s="30">
        <f>HLOOKUP(AL$13,$Y63:$AF$1016,ROWS($Y63:$AF$1016),FALSE)</f>
        <v>8</v>
      </c>
      <c r="AM63" s="30">
        <f>HLOOKUP(AM$13,$Y63:$AF$1016,ROWS($Y63:$AF$1016),FALSE)</f>
        <v>5</v>
      </c>
      <c r="AN63" s="30">
        <f>HLOOKUP(AN$13,$Y63:$AF$1016,ROWS($Y63:$AF$1016),FALSE)</f>
        <v>3</v>
      </c>
      <c r="AO63" s="35">
        <f t="shared" si="2"/>
        <v>1</v>
      </c>
      <c r="AP63" s="35">
        <f t="shared" si="3"/>
        <v>1</v>
      </c>
      <c r="AQ63" s="35">
        <f t="shared" si="4"/>
        <v>4</v>
      </c>
      <c r="AR63" s="35">
        <f t="shared" si="5"/>
        <v>0</v>
      </c>
      <c r="AS63" s="35">
        <f t="shared" si="6"/>
        <v>1</v>
      </c>
      <c r="AT63" s="35">
        <f t="shared" si="7"/>
        <v>2</v>
      </c>
      <c r="AU63" s="35">
        <f t="shared" si="8"/>
        <v>2</v>
      </c>
      <c r="AV63" s="35">
        <f t="shared" si="9"/>
        <v>5</v>
      </c>
      <c r="AW63" s="81">
        <f t="shared" si="10"/>
        <v>16</v>
      </c>
      <c r="AX63" s="139">
        <f t="shared" si="11"/>
        <v>3</v>
      </c>
    </row>
    <row r="64" spans="1:50" x14ac:dyDescent="0.25">
      <c r="A64" s="110">
        <f>'Тулуз-Пьерон'!A64</f>
        <v>50</v>
      </c>
      <c r="B64" s="153" t="str">
        <f>'Тулуз-Пьерон'!B64</f>
        <v>ФАМИЛИЯ ИМЯ 50</v>
      </c>
      <c r="C64" s="109">
        <f>'Тулуз-Пьерон'!AB64</f>
        <v>19.899999999999999</v>
      </c>
      <c r="D64" s="132">
        <f>'Тулуз-Пьерон'!AE64</f>
        <v>0.96482412060301515</v>
      </c>
      <c r="E64" s="134">
        <f>Равен!AD56</f>
        <v>9</v>
      </c>
      <c r="F64" s="135">
        <f>Равен!AE56</f>
        <v>4</v>
      </c>
      <c r="G64" s="128">
        <v>3</v>
      </c>
      <c r="H64" s="33">
        <v>1</v>
      </c>
      <c r="I64" s="33">
        <v>3</v>
      </c>
      <c r="J64" s="33">
        <v>0</v>
      </c>
      <c r="K64" s="115">
        <v>2</v>
      </c>
      <c r="L64" s="109">
        <f t="shared" si="0"/>
        <v>4</v>
      </c>
      <c r="M64" s="33">
        <v>1</v>
      </c>
      <c r="N64" s="123">
        <v>3</v>
      </c>
      <c r="O64" s="131">
        <v>1</v>
      </c>
      <c r="P64" s="109">
        <f t="shared" si="1"/>
        <v>3</v>
      </c>
      <c r="Q64" s="33">
        <v>1</v>
      </c>
      <c r="R64" s="33">
        <v>1</v>
      </c>
      <c r="S64" s="123">
        <v>1</v>
      </c>
      <c r="T64" s="128">
        <v>2</v>
      </c>
      <c r="U64" s="33">
        <v>3</v>
      </c>
      <c r="V64" s="33">
        <v>2</v>
      </c>
      <c r="W64" s="33">
        <v>2</v>
      </c>
      <c r="X64" s="115">
        <v>7</v>
      </c>
      <c r="Y64" s="122">
        <v>4</v>
      </c>
      <c r="Z64" s="33">
        <v>2</v>
      </c>
      <c r="AA64" s="33">
        <v>5</v>
      </c>
      <c r="AB64" s="33">
        <v>0</v>
      </c>
      <c r="AC64" s="33">
        <v>6</v>
      </c>
      <c r="AD64" s="33">
        <v>3</v>
      </c>
      <c r="AE64" s="33">
        <v>1</v>
      </c>
      <c r="AF64" s="123">
        <v>7</v>
      </c>
      <c r="AG64" s="119">
        <f>HLOOKUP(AG$13,$Y64:$AF$1016,ROWS($Y64:$AF$1016),FALSE)</f>
        <v>6</v>
      </c>
      <c r="AH64" s="30">
        <f>HLOOKUP(AH$13,$Y64:$AF$1016,ROWS($Y64:$AF$1016),FALSE)</f>
        <v>1</v>
      </c>
      <c r="AI64" s="30">
        <f>HLOOKUP(AI$13,$Y64:$AF$1016,ROWS($Y64:$AF$1016),FALSE)</f>
        <v>2</v>
      </c>
      <c r="AJ64" s="30">
        <f>HLOOKUP(AJ$13,$Y64:$AF$1016,ROWS($Y64:$AF$1016),FALSE)</f>
        <v>3</v>
      </c>
      <c r="AK64" s="30">
        <f>HLOOKUP(AK$13,$Y64:$AF$1016,ROWS($Y64:$AF$1016),FALSE)</f>
        <v>7</v>
      </c>
      <c r="AL64" s="30">
        <f>HLOOKUP(AL$13,$Y64:$AF$1016,ROWS($Y64:$AF$1016),FALSE)</f>
        <v>5</v>
      </c>
      <c r="AM64" s="30">
        <f>HLOOKUP(AM$13,$Y64:$AF$1016,ROWS($Y64:$AF$1016),FALSE)</f>
        <v>4</v>
      </c>
      <c r="AN64" s="30">
        <f>HLOOKUP(AN$13,$Y64:$AF$1016,ROWS($Y64:$AF$1016),FALSE)</f>
        <v>8</v>
      </c>
      <c r="AO64" s="35">
        <f t="shared" si="2"/>
        <v>5</v>
      </c>
      <c r="AP64" s="35">
        <f t="shared" si="3"/>
        <v>1</v>
      </c>
      <c r="AQ64" s="35">
        <f t="shared" si="4"/>
        <v>1</v>
      </c>
      <c r="AR64" s="35">
        <f t="shared" si="5"/>
        <v>1</v>
      </c>
      <c r="AS64" s="35">
        <f t="shared" si="6"/>
        <v>2</v>
      </c>
      <c r="AT64" s="35">
        <f t="shared" si="7"/>
        <v>1</v>
      </c>
      <c r="AU64" s="35">
        <f t="shared" si="8"/>
        <v>3</v>
      </c>
      <c r="AV64" s="35">
        <f t="shared" si="9"/>
        <v>0</v>
      </c>
      <c r="AW64" s="81">
        <f t="shared" si="10"/>
        <v>14</v>
      </c>
      <c r="AX64" s="139">
        <f t="shared" si="11"/>
        <v>1.2222222222222223</v>
      </c>
    </row>
    <row r="65" spans="1:50" x14ac:dyDescent="0.25">
      <c r="A65" s="110">
        <f>'Тулуз-Пьерон'!A65</f>
        <v>51</v>
      </c>
      <c r="B65" s="153" t="str">
        <f>'Тулуз-Пьерон'!B65</f>
        <v>ФАМИЛИЯ ИМЯ 51</v>
      </c>
      <c r="C65" s="109">
        <f>'Тулуз-Пьерон'!AB65</f>
        <v>22.4</v>
      </c>
      <c r="D65" s="132">
        <f>'Тулуз-Пьерон'!AE65</f>
        <v>0.92857142857142849</v>
      </c>
      <c r="E65" s="134">
        <f>Равен!AD57</f>
        <v>11</v>
      </c>
      <c r="F65" s="135">
        <f>Равен!AE57</f>
        <v>6</v>
      </c>
      <c r="G65" s="128">
        <v>3</v>
      </c>
      <c r="H65" s="33">
        <v>3</v>
      </c>
      <c r="I65" s="33">
        <v>8</v>
      </c>
      <c r="J65" s="33">
        <v>0</v>
      </c>
      <c r="K65" s="115">
        <v>1</v>
      </c>
      <c r="L65" s="109">
        <f t="shared" si="0"/>
        <v>6</v>
      </c>
      <c r="M65" s="33">
        <v>3</v>
      </c>
      <c r="N65" s="123">
        <v>3</v>
      </c>
      <c r="O65" s="131">
        <v>0</v>
      </c>
      <c r="P65" s="109">
        <f t="shared" si="1"/>
        <v>2</v>
      </c>
      <c r="Q65" s="33">
        <v>0</v>
      </c>
      <c r="R65" s="33">
        <v>0</v>
      </c>
      <c r="S65" s="123">
        <v>2</v>
      </c>
      <c r="T65" s="128">
        <v>3</v>
      </c>
      <c r="U65" s="33">
        <v>3</v>
      </c>
      <c r="V65" s="33">
        <v>3</v>
      </c>
      <c r="W65" s="33">
        <v>0</v>
      </c>
      <c r="X65" s="115">
        <v>6</v>
      </c>
      <c r="Y65" s="122">
        <v>1</v>
      </c>
      <c r="Z65" s="33">
        <v>3</v>
      </c>
      <c r="AA65" s="33">
        <v>7</v>
      </c>
      <c r="AB65" s="33">
        <v>6</v>
      </c>
      <c r="AC65" s="33">
        <v>0</v>
      </c>
      <c r="AD65" s="33">
        <v>4</v>
      </c>
      <c r="AE65" s="33">
        <v>5</v>
      </c>
      <c r="AF65" s="123">
        <v>2</v>
      </c>
      <c r="AG65" s="119">
        <f>HLOOKUP(AG$13,$Y65:$AF$1016,ROWS($Y65:$AF$1016),FALSE)</f>
        <v>2</v>
      </c>
      <c r="AH65" s="30">
        <f>HLOOKUP(AH$13,$Y65:$AF$1016,ROWS($Y65:$AF$1016),FALSE)</f>
        <v>6</v>
      </c>
      <c r="AI65" s="30">
        <f>HLOOKUP(AI$13,$Y65:$AF$1016,ROWS($Y65:$AF$1016),FALSE)</f>
        <v>8</v>
      </c>
      <c r="AJ65" s="30">
        <f>HLOOKUP(AJ$13,$Y65:$AF$1016,ROWS($Y65:$AF$1016),FALSE)</f>
        <v>7</v>
      </c>
      <c r="AK65" s="30">
        <f>HLOOKUP(AK$13,$Y65:$AF$1016,ROWS($Y65:$AF$1016),FALSE)</f>
        <v>1</v>
      </c>
      <c r="AL65" s="30">
        <f>HLOOKUP(AL$13,$Y65:$AF$1016,ROWS($Y65:$AF$1016),FALSE)</f>
        <v>4</v>
      </c>
      <c r="AM65" s="30">
        <f>HLOOKUP(AM$13,$Y65:$AF$1016,ROWS($Y65:$AF$1016),FALSE)</f>
        <v>5</v>
      </c>
      <c r="AN65" s="30">
        <f>HLOOKUP(AN$13,$Y65:$AF$1016,ROWS($Y65:$AF$1016),FALSE)</f>
        <v>3</v>
      </c>
      <c r="AO65" s="35">
        <f t="shared" si="2"/>
        <v>1</v>
      </c>
      <c r="AP65" s="35">
        <f t="shared" si="3"/>
        <v>4</v>
      </c>
      <c r="AQ65" s="35">
        <f t="shared" si="4"/>
        <v>5</v>
      </c>
      <c r="AR65" s="35">
        <f t="shared" si="5"/>
        <v>3</v>
      </c>
      <c r="AS65" s="35">
        <f t="shared" si="6"/>
        <v>4</v>
      </c>
      <c r="AT65" s="35">
        <f t="shared" si="7"/>
        <v>2</v>
      </c>
      <c r="AU65" s="35">
        <f t="shared" si="8"/>
        <v>2</v>
      </c>
      <c r="AV65" s="35">
        <f t="shared" si="9"/>
        <v>5</v>
      </c>
      <c r="AW65" s="81">
        <f t="shared" si="10"/>
        <v>26</v>
      </c>
      <c r="AX65" s="139">
        <f t="shared" si="11"/>
        <v>1.1111111111111112</v>
      </c>
    </row>
    <row r="66" spans="1:50" x14ac:dyDescent="0.25">
      <c r="A66" s="110">
        <f>'Тулуз-Пьерон'!A66</f>
        <v>52</v>
      </c>
      <c r="B66" s="153" t="str">
        <f>'Тулуз-Пьерон'!B66</f>
        <v>ФАМИЛИЯ ИМЯ 52</v>
      </c>
      <c r="C66" s="109">
        <f>'Тулуз-Пьерон'!AB66</f>
        <v>8.4</v>
      </c>
      <c r="D66" s="132">
        <f>'Тулуз-Пьерон'!AE66</f>
        <v>0.95238095238095233</v>
      </c>
      <c r="E66" s="134">
        <f>Равен!AD58</f>
        <v>8</v>
      </c>
      <c r="F66" s="135">
        <f>Равен!AE58</f>
        <v>4</v>
      </c>
      <c r="G66" s="128">
        <v>2</v>
      </c>
      <c r="H66" s="33">
        <v>2</v>
      </c>
      <c r="I66" s="33">
        <v>4</v>
      </c>
      <c r="J66" s="33">
        <v>1</v>
      </c>
      <c r="K66" s="115">
        <v>0</v>
      </c>
      <c r="L66" s="109">
        <f t="shared" si="0"/>
        <v>0</v>
      </c>
      <c r="M66" s="33">
        <v>0</v>
      </c>
      <c r="N66" s="123">
        <v>0</v>
      </c>
      <c r="O66" s="131">
        <v>0</v>
      </c>
      <c r="P66" s="109">
        <f t="shared" si="1"/>
        <v>2</v>
      </c>
      <c r="Q66" s="33">
        <v>0</v>
      </c>
      <c r="R66" s="33">
        <v>0</v>
      </c>
      <c r="S66" s="123">
        <v>2</v>
      </c>
      <c r="T66" s="128">
        <v>0</v>
      </c>
      <c r="U66" s="33">
        <v>0</v>
      </c>
      <c r="V66" s="33">
        <v>1</v>
      </c>
      <c r="W66" s="33">
        <v>0</v>
      </c>
      <c r="X66" s="115">
        <v>11</v>
      </c>
      <c r="Y66" s="122">
        <v>5</v>
      </c>
      <c r="Z66" s="33">
        <v>3</v>
      </c>
      <c r="AA66" s="33">
        <v>4</v>
      </c>
      <c r="AB66" s="33">
        <v>2</v>
      </c>
      <c r="AC66" s="33">
        <v>7</v>
      </c>
      <c r="AD66" s="33">
        <v>1</v>
      </c>
      <c r="AE66" s="33">
        <v>6</v>
      </c>
      <c r="AF66" s="123">
        <v>0</v>
      </c>
      <c r="AG66" s="119">
        <f>HLOOKUP(AG$13,$Y66:$AF$1016,ROWS($Y66:$AF$1016),FALSE)</f>
        <v>2</v>
      </c>
      <c r="AH66" s="30">
        <f>HLOOKUP(AH$13,$Y66:$AF$1016,ROWS($Y66:$AF$1016),FALSE)</f>
        <v>3</v>
      </c>
      <c r="AI66" s="30">
        <f>HLOOKUP(AI$13,$Y66:$AF$1016,ROWS($Y66:$AF$1016),FALSE)</f>
        <v>4</v>
      </c>
      <c r="AJ66" s="30">
        <f>HLOOKUP(AJ$13,$Y66:$AF$1016,ROWS($Y66:$AF$1016),FALSE)</f>
        <v>1</v>
      </c>
      <c r="AK66" s="30">
        <f>HLOOKUP(AK$13,$Y66:$AF$1016,ROWS($Y66:$AF$1016),FALSE)</f>
        <v>6</v>
      </c>
      <c r="AL66" s="30">
        <f>HLOOKUP(AL$13,$Y66:$AF$1016,ROWS($Y66:$AF$1016),FALSE)</f>
        <v>7</v>
      </c>
      <c r="AM66" s="30">
        <f>HLOOKUP(AM$13,$Y66:$AF$1016,ROWS($Y66:$AF$1016),FALSE)</f>
        <v>8</v>
      </c>
      <c r="AN66" s="30">
        <f>HLOOKUP(AN$13,$Y66:$AF$1016,ROWS($Y66:$AF$1016),FALSE)</f>
        <v>5</v>
      </c>
      <c r="AO66" s="35">
        <f t="shared" si="2"/>
        <v>1</v>
      </c>
      <c r="AP66" s="35">
        <f t="shared" si="3"/>
        <v>1</v>
      </c>
      <c r="AQ66" s="35">
        <f t="shared" si="4"/>
        <v>1</v>
      </c>
      <c r="AR66" s="35">
        <f t="shared" si="5"/>
        <v>3</v>
      </c>
      <c r="AS66" s="35">
        <f t="shared" si="6"/>
        <v>1</v>
      </c>
      <c r="AT66" s="35">
        <f t="shared" si="7"/>
        <v>1</v>
      </c>
      <c r="AU66" s="35">
        <f t="shared" si="8"/>
        <v>1</v>
      </c>
      <c r="AV66" s="35">
        <f t="shared" si="9"/>
        <v>3</v>
      </c>
      <c r="AW66" s="81">
        <f t="shared" si="10"/>
        <v>12</v>
      </c>
      <c r="AX66" s="139">
        <f t="shared" si="11"/>
        <v>1.625</v>
      </c>
    </row>
    <row r="67" spans="1:50" x14ac:dyDescent="0.25">
      <c r="A67" s="110">
        <f>'Тулуз-Пьерон'!A67</f>
        <v>53</v>
      </c>
      <c r="B67" s="153" t="str">
        <f>'Тулуз-Пьерон'!B67</f>
        <v>ФАМИЛИЯ ИМЯ 53</v>
      </c>
      <c r="C67" s="109">
        <f>'Тулуз-Пьерон'!AB67</f>
        <v>15.9</v>
      </c>
      <c r="D67" s="132">
        <f>'Тулуз-Пьерон'!AE67</f>
        <v>0.92452830188679247</v>
      </c>
      <c r="E67" s="134">
        <f>Равен!AD59</f>
        <v>10</v>
      </c>
      <c r="F67" s="135">
        <f>Равен!AE59</f>
        <v>5</v>
      </c>
      <c r="G67" s="128">
        <v>3</v>
      </c>
      <c r="H67" s="33">
        <v>6</v>
      </c>
      <c r="I67" s="33">
        <v>4</v>
      </c>
      <c r="J67" s="33">
        <v>2</v>
      </c>
      <c r="K67" s="115">
        <v>2</v>
      </c>
      <c r="L67" s="109">
        <f t="shared" si="0"/>
        <v>7</v>
      </c>
      <c r="M67" s="33">
        <v>4</v>
      </c>
      <c r="N67" s="123">
        <v>3</v>
      </c>
      <c r="O67" s="131">
        <v>0</v>
      </c>
      <c r="P67" s="109">
        <f t="shared" si="1"/>
        <v>3</v>
      </c>
      <c r="Q67" s="33">
        <v>0</v>
      </c>
      <c r="R67" s="33">
        <v>1</v>
      </c>
      <c r="S67" s="123">
        <v>2</v>
      </c>
      <c r="T67" s="128">
        <v>2</v>
      </c>
      <c r="U67" s="33">
        <v>3</v>
      </c>
      <c r="V67" s="33">
        <v>3</v>
      </c>
      <c r="W67" s="33">
        <v>1</v>
      </c>
      <c r="X67" s="115">
        <v>8</v>
      </c>
      <c r="Y67" s="122">
        <v>0</v>
      </c>
      <c r="Z67" s="33">
        <v>2</v>
      </c>
      <c r="AA67" s="33">
        <v>6</v>
      </c>
      <c r="AB67" s="33">
        <v>7</v>
      </c>
      <c r="AC67" s="33">
        <v>1</v>
      </c>
      <c r="AD67" s="33">
        <v>3</v>
      </c>
      <c r="AE67" s="33">
        <v>5</v>
      </c>
      <c r="AF67" s="123">
        <v>4</v>
      </c>
      <c r="AG67" s="119">
        <f>HLOOKUP(AG$13,$Y67:$AF$1016,ROWS($Y67:$AF$1016),FALSE)</f>
        <v>6</v>
      </c>
      <c r="AH67" s="30">
        <f>HLOOKUP(AH$13,$Y67:$AF$1016,ROWS($Y67:$AF$1016),FALSE)</f>
        <v>8</v>
      </c>
      <c r="AI67" s="30">
        <f>HLOOKUP(AI$13,$Y67:$AF$1016,ROWS($Y67:$AF$1016),FALSE)</f>
        <v>2</v>
      </c>
      <c r="AJ67" s="30">
        <f>HLOOKUP(AJ$13,$Y67:$AF$1016,ROWS($Y67:$AF$1016),FALSE)</f>
        <v>7</v>
      </c>
      <c r="AK67" s="30">
        <f>HLOOKUP(AK$13,$Y67:$AF$1016,ROWS($Y67:$AF$1016),FALSE)</f>
        <v>5</v>
      </c>
      <c r="AL67" s="30">
        <f>HLOOKUP(AL$13,$Y67:$AF$1016,ROWS($Y67:$AF$1016),FALSE)</f>
        <v>3</v>
      </c>
      <c r="AM67" s="30">
        <f>HLOOKUP(AM$13,$Y67:$AF$1016,ROWS($Y67:$AF$1016),FALSE)</f>
        <v>1</v>
      </c>
      <c r="AN67" s="30">
        <f>HLOOKUP(AN$13,$Y67:$AF$1016,ROWS($Y67:$AF$1016),FALSE)</f>
        <v>4</v>
      </c>
      <c r="AO67" s="35">
        <f t="shared" si="2"/>
        <v>5</v>
      </c>
      <c r="AP67" s="35">
        <f t="shared" si="3"/>
        <v>6</v>
      </c>
      <c r="AQ67" s="35">
        <f t="shared" si="4"/>
        <v>1</v>
      </c>
      <c r="AR67" s="35">
        <f t="shared" si="5"/>
        <v>3</v>
      </c>
      <c r="AS67" s="35">
        <f t="shared" si="6"/>
        <v>0</v>
      </c>
      <c r="AT67" s="35">
        <f t="shared" si="7"/>
        <v>3</v>
      </c>
      <c r="AU67" s="35">
        <f t="shared" si="8"/>
        <v>6</v>
      </c>
      <c r="AV67" s="35">
        <f t="shared" si="9"/>
        <v>4</v>
      </c>
      <c r="AW67" s="81">
        <f t="shared" si="10"/>
        <v>28</v>
      </c>
      <c r="AX67" s="139">
        <f t="shared" si="11"/>
        <v>0.36363636363636365</v>
      </c>
    </row>
    <row r="68" spans="1:50" x14ac:dyDescent="0.25">
      <c r="A68" s="110">
        <f>'Тулуз-Пьерон'!A68</f>
        <v>54</v>
      </c>
      <c r="B68" s="153" t="str">
        <f>'Тулуз-Пьерон'!B68</f>
        <v>ФАМИЛИЯ ИМЯ 54</v>
      </c>
      <c r="C68" s="109">
        <f>'Тулуз-Пьерон'!AB68</f>
        <v>32</v>
      </c>
      <c r="D68" s="132">
        <f>'Тулуз-Пьерон'!AE68</f>
        <v>0.828125</v>
      </c>
      <c r="E68" s="134">
        <f>Равен!AD60</f>
        <v>8</v>
      </c>
      <c r="F68" s="135">
        <f>Равен!AE60</f>
        <v>3</v>
      </c>
      <c r="G68" s="128">
        <v>3</v>
      </c>
      <c r="H68" s="33">
        <v>3</v>
      </c>
      <c r="I68" s="33">
        <v>5</v>
      </c>
      <c r="J68" s="33">
        <v>1</v>
      </c>
      <c r="K68" s="115">
        <v>2</v>
      </c>
      <c r="L68" s="109">
        <f t="shared" si="0"/>
        <v>3</v>
      </c>
      <c r="M68" s="33">
        <v>2</v>
      </c>
      <c r="N68" s="123">
        <v>1</v>
      </c>
      <c r="O68" s="131">
        <v>0</v>
      </c>
      <c r="P68" s="109">
        <f t="shared" si="1"/>
        <v>1</v>
      </c>
      <c r="Q68" s="33">
        <v>0</v>
      </c>
      <c r="R68" s="33">
        <v>0</v>
      </c>
      <c r="S68" s="123">
        <v>1</v>
      </c>
      <c r="T68" s="128">
        <v>2</v>
      </c>
      <c r="U68" s="33">
        <v>0</v>
      </c>
      <c r="V68" s="33">
        <v>3</v>
      </c>
      <c r="W68" s="33">
        <v>3</v>
      </c>
      <c r="X68" s="115">
        <v>13</v>
      </c>
      <c r="Y68" s="122">
        <v>4</v>
      </c>
      <c r="Z68" s="33">
        <v>3</v>
      </c>
      <c r="AA68" s="33">
        <v>5</v>
      </c>
      <c r="AB68" s="33">
        <v>2</v>
      </c>
      <c r="AC68" s="33">
        <v>7</v>
      </c>
      <c r="AD68" s="33">
        <v>6</v>
      </c>
      <c r="AE68" s="33">
        <v>0</v>
      </c>
      <c r="AF68" s="123">
        <v>1</v>
      </c>
      <c r="AG68" s="119">
        <f>HLOOKUP(AG$13,$Y68:$AF$1016,ROWS($Y68:$AF$1016),FALSE)</f>
        <v>2</v>
      </c>
      <c r="AH68" s="30">
        <f>HLOOKUP(AH$13,$Y68:$AF$1016,ROWS($Y68:$AF$1016),FALSE)</f>
        <v>1</v>
      </c>
      <c r="AI68" s="30">
        <f>HLOOKUP(AI$13,$Y68:$AF$1016,ROWS($Y68:$AF$1016),FALSE)</f>
        <v>4</v>
      </c>
      <c r="AJ68" s="30">
        <f>HLOOKUP(AJ$13,$Y68:$AF$1016,ROWS($Y68:$AF$1016),FALSE)</f>
        <v>3</v>
      </c>
      <c r="AK68" s="30">
        <f>HLOOKUP(AK$13,$Y68:$AF$1016,ROWS($Y68:$AF$1016),FALSE)</f>
        <v>8</v>
      </c>
      <c r="AL68" s="30">
        <f>HLOOKUP(AL$13,$Y68:$AF$1016,ROWS($Y68:$AF$1016),FALSE)</f>
        <v>6</v>
      </c>
      <c r="AM68" s="30">
        <f>HLOOKUP(AM$13,$Y68:$AF$1016,ROWS($Y68:$AF$1016),FALSE)</f>
        <v>7</v>
      </c>
      <c r="AN68" s="30">
        <f>HLOOKUP(AN$13,$Y68:$AF$1016,ROWS($Y68:$AF$1016),FALSE)</f>
        <v>5</v>
      </c>
      <c r="AO68" s="35">
        <f t="shared" si="2"/>
        <v>1</v>
      </c>
      <c r="AP68" s="35">
        <f t="shared" si="3"/>
        <v>1</v>
      </c>
      <c r="AQ68" s="35">
        <f t="shared" si="4"/>
        <v>1</v>
      </c>
      <c r="AR68" s="35">
        <f t="shared" si="5"/>
        <v>1</v>
      </c>
      <c r="AS68" s="35">
        <f t="shared" si="6"/>
        <v>3</v>
      </c>
      <c r="AT68" s="35">
        <f t="shared" si="7"/>
        <v>0</v>
      </c>
      <c r="AU68" s="35">
        <f t="shared" si="8"/>
        <v>0</v>
      </c>
      <c r="AV68" s="35">
        <f t="shared" si="9"/>
        <v>3</v>
      </c>
      <c r="AW68" s="81">
        <f t="shared" si="10"/>
        <v>10</v>
      </c>
      <c r="AX68" s="139">
        <f t="shared" si="11"/>
        <v>2.5</v>
      </c>
    </row>
    <row r="69" spans="1:50" x14ac:dyDescent="0.25">
      <c r="A69" s="110">
        <f>'Тулуз-Пьерон'!A69</f>
        <v>55</v>
      </c>
      <c r="B69" s="153" t="str">
        <f>'Тулуз-Пьерон'!B69</f>
        <v>ФАМИЛИЯ ИМЯ 55</v>
      </c>
      <c r="C69" s="109">
        <f>'Тулуз-Пьерон'!AB69</f>
        <v>18.899999999999999</v>
      </c>
      <c r="D69" s="132">
        <f>'Тулуз-Пьерон'!AE69</f>
        <v>0.91534391534391524</v>
      </c>
      <c r="E69" s="134">
        <f>Равен!AD61</f>
        <v>7</v>
      </c>
      <c r="F69" s="135">
        <f>Равен!AE61</f>
        <v>3</v>
      </c>
      <c r="G69" s="128">
        <v>2</v>
      </c>
      <c r="H69" s="33">
        <v>4</v>
      </c>
      <c r="I69" s="33">
        <v>6</v>
      </c>
      <c r="J69" s="33">
        <v>0</v>
      </c>
      <c r="K69" s="115">
        <v>0.5</v>
      </c>
      <c r="L69" s="109">
        <f t="shared" ref="L69" si="14">M69+N69</f>
        <v>4</v>
      </c>
      <c r="M69" s="33">
        <v>2</v>
      </c>
      <c r="N69" s="123">
        <v>2</v>
      </c>
      <c r="O69" s="131">
        <v>0</v>
      </c>
      <c r="P69" s="109">
        <f t="shared" ref="P69" si="15">Q69+R69+S69</f>
        <v>4</v>
      </c>
      <c r="Q69" s="33">
        <v>1</v>
      </c>
      <c r="R69" s="33">
        <v>1</v>
      </c>
      <c r="S69" s="123">
        <v>2</v>
      </c>
      <c r="T69" s="128">
        <v>2</v>
      </c>
      <c r="U69" s="33">
        <v>1</v>
      </c>
      <c r="V69" s="33">
        <v>4</v>
      </c>
      <c r="W69" s="33">
        <v>1</v>
      </c>
      <c r="X69" s="115">
        <v>4</v>
      </c>
      <c r="Y69" s="122">
        <v>3</v>
      </c>
      <c r="Z69" s="33">
        <v>4</v>
      </c>
      <c r="AA69" s="33">
        <v>7</v>
      </c>
      <c r="AB69" s="33">
        <v>1</v>
      </c>
      <c r="AC69" s="33">
        <v>5</v>
      </c>
      <c r="AD69" s="33">
        <v>2</v>
      </c>
      <c r="AE69" s="33">
        <v>6</v>
      </c>
      <c r="AF69" s="123">
        <v>0</v>
      </c>
      <c r="AG69" s="119">
        <f>HLOOKUP(AG$13,$Y69:$AF$1016,ROWS($Y69:$AF$1016),FALSE)</f>
        <v>1</v>
      </c>
      <c r="AH69" s="30">
        <f>HLOOKUP(AH$13,$Y69:$AF$1016,ROWS($Y69:$AF$1016),FALSE)</f>
        <v>2</v>
      </c>
      <c r="AI69" s="30">
        <f>HLOOKUP(AI$13,$Y69:$AF$1016,ROWS($Y69:$AF$1016),FALSE)</f>
        <v>6</v>
      </c>
      <c r="AJ69" s="30">
        <f>HLOOKUP(AJ$13,$Y69:$AF$1016,ROWS($Y69:$AF$1016),FALSE)</f>
        <v>5</v>
      </c>
      <c r="AK69" s="30">
        <f>HLOOKUP(AK$13,$Y69:$AF$1016,ROWS($Y69:$AF$1016),FALSE)</f>
        <v>4</v>
      </c>
      <c r="AL69" s="30">
        <f>HLOOKUP(AL$13,$Y69:$AF$1016,ROWS($Y69:$AF$1016),FALSE)</f>
        <v>7</v>
      </c>
      <c r="AM69" s="30">
        <f>HLOOKUP(AM$13,$Y69:$AF$1016,ROWS($Y69:$AF$1016),FALSE)</f>
        <v>8</v>
      </c>
      <c r="AN69" s="30">
        <f>HLOOKUP(AN$13,$Y69:$AF$1016,ROWS($Y69:$AF$1016),FALSE)</f>
        <v>3</v>
      </c>
      <c r="AO69" s="35">
        <f t="shared" si="2"/>
        <v>0</v>
      </c>
      <c r="AP69" s="35">
        <f t="shared" si="3"/>
        <v>0</v>
      </c>
      <c r="AQ69" s="35">
        <f t="shared" si="4"/>
        <v>3</v>
      </c>
      <c r="AR69" s="35">
        <f t="shared" si="5"/>
        <v>1</v>
      </c>
      <c r="AS69" s="35">
        <f t="shared" si="6"/>
        <v>1</v>
      </c>
      <c r="AT69" s="35">
        <f t="shared" si="7"/>
        <v>1</v>
      </c>
      <c r="AU69" s="35">
        <f t="shared" si="8"/>
        <v>1</v>
      </c>
      <c r="AV69" s="35">
        <f t="shared" si="9"/>
        <v>5</v>
      </c>
      <c r="AW69" s="81">
        <f t="shared" si="10"/>
        <v>12</v>
      </c>
      <c r="AX69" s="139">
        <f t="shared" si="11"/>
        <v>1.875</v>
      </c>
    </row>
    <row r="70" spans="1:50" x14ac:dyDescent="0.25">
      <c r="A70" s="110">
        <f>'Тулуз-Пьерон'!A70</f>
        <v>56</v>
      </c>
      <c r="B70" s="153" t="str">
        <f>'Тулуз-Пьерон'!B70</f>
        <v>ФАМИЛИЯ ИМЯ 56</v>
      </c>
      <c r="C70" s="109">
        <f>'Тулуз-Пьерон'!AB70</f>
        <v>13.3</v>
      </c>
      <c r="D70" s="132">
        <f>'Тулуз-Пьерон'!AE70</f>
        <v>0.89473684210526316</v>
      </c>
      <c r="E70" s="134">
        <f>Равен!AD62</f>
        <v>7</v>
      </c>
      <c r="F70" s="135">
        <f>Равен!AE62</f>
        <v>2</v>
      </c>
      <c r="G70" s="128">
        <v>1</v>
      </c>
      <c r="H70" s="33">
        <v>6</v>
      </c>
      <c r="I70" s="33">
        <v>9</v>
      </c>
      <c r="J70" s="33">
        <v>0</v>
      </c>
      <c r="K70" s="115">
        <v>1</v>
      </c>
      <c r="L70" s="109">
        <f t="shared" si="0"/>
        <v>2</v>
      </c>
      <c r="M70" s="33">
        <v>1</v>
      </c>
      <c r="N70" s="123">
        <v>1</v>
      </c>
      <c r="O70" s="131">
        <v>0</v>
      </c>
      <c r="P70" s="109">
        <f t="shared" si="1"/>
        <v>2</v>
      </c>
      <c r="Q70" s="33">
        <v>0</v>
      </c>
      <c r="R70" s="33">
        <v>0</v>
      </c>
      <c r="S70" s="123">
        <v>2</v>
      </c>
      <c r="T70" s="128">
        <v>2</v>
      </c>
      <c r="U70" s="33">
        <v>1</v>
      </c>
      <c r="V70" s="33">
        <v>0</v>
      </c>
      <c r="W70" s="33">
        <v>1</v>
      </c>
      <c r="X70" s="115">
        <v>3</v>
      </c>
      <c r="Y70" s="122">
        <v>3</v>
      </c>
      <c r="Z70" s="33">
        <v>2</v>
      </c>
      <c r="AA70" s="33">
        <v>4</v>
      </c>
      <c r="AB70" s="33">
        <v>5</v>
      </c>
      <c r="AC70" s="33">
        <v>0</v>
      </c>
      <c r="AD70" s="33">
        <v>1</v>
      </c>
      <c r="AE70" s="33">
        <v>6</v>
      </c>
      <c r="AF70" s="123">
        <v>7</v>
      </c>
      <c r="AG70" s="119">
        <f>HLOOKUP(AG$13,$Y70:$AF$1016,ROWS($Y70:$AF$1016),FALSE)</f>
        <v>1</v>
      </c>
      <c r="AH70" s="30">
        <f>HLOOKUP(AH$13,$Y70:$AF$1016,ROWS($Y70:$AF$1016),FALSE)</f>
        <v>3</v>
      </c>
      <c r="AI70" s="30">
        <f>HLOOKUP(AI$13,$Y70:$AF$1016,ROWS($Y70:$AF$1016),FALSE)</f>
        <v>2</v>
      </c>
      <c r="AJ70" s="30">
        <f>HLOOKUP(AJ$13,$Y70:$AF$1016,ROWS($Y70:$AF$1016),FALSE)</f>
        <v>4</v>
      </c>
      <c r="AK70" s="30">
        <f>HLOOKUP(AK$13,$Y70:$AF$1016,ROWS($Y70:$AF$1016),FALSE)</f>
        <v>6</v>
      </c>
      <c r="AL70" s="30">
        <f>HLOOKUP(AL$13,$Y70:$AF$1016,ROWS($Y70:$AF$1016),FALSE)</f>
        <v>7</v>
      </c>
      <c r="AM70" s="30">
        <f>HLOOKUP(AM$13,$Y70:$AF$1016,ROWS($Y70:$AF$1016),FALSE)</f>
        <v>5</v>
      </c>
      <c r="AN70" s="30">
        <f>HLOOKUP(AN$13,$Y70:$AF$1016,ROWS($Y70:$AF$1016),FALSE)</f>
        <v>8</v>
      </c>
      <c r="AO70" s="35">
        <f t="shared" si="2"/>
        <v>0</v>
      </c>
      <c r="AP70" s="35">
        <f t="shared" si="3"/>
        <v>1</v>
      </c>
      <c r="AQ70" s="35">
        <f t="shared" si="4"/>
        <v>1</v>
      </c>
      <c r="AR70" s="35">
        <f t="shared" si="5"/>
        <v>0</v>
      </c>
      <c r="AS70" s="35">
        <f t="shared" si="6"/>
        <v>1</v>
      </c>
      <c r="AT70" s="35">
        <f t="shared" si="7"/>
        <v>1</v>
      </c>
      <c r="AU70" s="35">
        <f t="shared" si="8"/>
        <v>2</v>
      </c>
      <c r="AV70" s="35">
        <f t="shared" si="9"/>
        <v>0</v>
      </c>
      <c r="AW70" s="81">
        <f t="shared" si="10"/>
        <v>6</v>
      </c>
      <c r="AX70" s="139">
        <f t="shared" si="11"/>
        <v>1.4</v>
      </c>
    </row>
    <row r="71" spans="1:50" x14ac:dyDescent="0.25">
      <c r="A71" s="110">
        <f>'Тулуз-Пьерон'!A71</f>
        <v>57</v>
      </c>
      <c r="B71" s="153" t="str">
        <f>'Тулуз-Пьерон'!B71</f>
        <v>ФАМИЛИЯ ИМЯ 57</v>
      </c>
      <c r="C71" s="109">
        <f>'Тулуз-Пьерон'!AB71</f>
        <v>15.8</v>
      </c>
      <c r="D71" s="132">
        <f>'Тулуз-Пьерон'!AE71</f>
        <v>0.98734177215189878</v>
      </c>
      <c r="E71" s="134">
        <f>Равен!AD63</f>
        <v>9</v>
      </c>
      <c r="F71" s="135">
        <f>Равен!AE63</f>
        <v>4</v>
      </c>
      <c r="G71" s="128">
        <v>3</v>
      </c>
      <c r="H71" s="33">
        <v>4</v>
      </c>
      <c r="I71" s="33">
        <v>6</v>
      </c>
      <c r="J71" s="33">
        <v>3</v>
      </c>
      <c r="K71" s="115">
        <v>1</v>
      </c>
      <c r="L71" s="109">
        <f t="shared" ref="L71" si="16">M71+N71</f>
        <v>6</v>
      </c>
      <c r="M71" s="33">
        <v>3</v>
      </c>
      <c r="N71" s="123">
        <v>3</v>
      </c>
      <c r="O71" s="131">
        <v>3</v>
      </c>
      <c r="P71" s="109">
        <f t="shared" ref="P71" si="17">Q71+R71+S71</f>
        <v>3</v>
      </c>
      <c r="Q71" s="33">
        <v>1</v>
      </c>
      <c r="R71" s="33">
        <v>0</v>
      </c>
      <c r="S71" s="123">
        <v>2</v>
      </c>
      <c r="T71" s="128">
        <v>2</v>
      </c>
      <c r="U71" s="33">
        <v>2</v>
      </c>
      <c r="V71" s="33">
        <v>2</v>
      </c>
      <c r="W71" s="33">
        <v>2</v>
      </c>
      <c r="X71" s="115">
        <v>9</v>
      </c>
      <c r="Y71" s="122">
        <v>4</v>
      </c>
      <c r="Z71" s="33">
        <v>3</v>
      </c>
      <c r="AA71" s="33">
        <v>5</v>
      </c>
      <c r="AB71" s="33">
        <v>6</v>
      </c>
      <c r="AC71" s="33">
        <v>1</v>
      </c>
      <c r="AD71" s="33">
        <v>7</v>
      </c>
      <c r="AE71" s="33">
        <v>0</v>
      </c>
      <c r="AF71" s="123">
        <v>2</v>
      </c>
      <c r="AG71" s="119">
        <f>HLOOKUP(AG$13,$Y71:$AF$1016,ROWS($Y71:$AF$1016),FALSE)</f>
        <v>2</v>
      </c>
      <c r="AH71" s="30">
        <f>HLOOKUP(AH$13,$Y71:$AF$1016,ROWS($Y71:$AF$1016),FALSE)</f>
        <v>1</v>
      </c>
      <c r="AI71" s="30">
        <f>HLOOKUP(AI$13,$Y71:$AF$1016,ROWS($Y71:$AF$1016),FALSE)</f>
        <v>8</v>
      </c>
      <c r="AJ71" s="30">
        <f>HLOOKUP(AJ$13,$Y71:$AF$1016,ROWS($Y71:$AF$1016),FALSE)</f>
        <v>3</v>
      </c>
      <c r="AK71" s="30">
        <f>HLOOKUP(AK$13,$Y71:$AF$1016,ROWS($Y71:$AF$1016),FALSE)</f>
        <v>5</v>
      </c>
      <c r="AL71" s="30">
        <f>HLOOKUP(AL$13,$Y71:$AF$1016,ROWS($Y71:$AF$1016),FALSE)</f>
        <v>4</v>
      </c>
      <c r="AM71" s="30">
        <f>HLOOKUP(AM$13,$Y71:$AF$1016,ROWS($Y71:$AF$1016),FALSE)</f>
        <v>7</v>
      </c>
      <c r="AN71" s="30">
        <f>HLOOKUP(AN$13,$Y71:$AF$1016,ROWS($Y71:$AF$1016),FALSE)</f>
        <v>6</v>
      </c>
      <c r="AO71" s="35">
        <f t="shared" si="2"/>
        <v>1</v>
      </c>
      <c r="AP71" s="35">
        <f t="shared" si="3"/>
        <v>1</v>
      </c>
      <c r="AQ71" s="35">
        <f t="shared" si="4"/>
        <v>5</v>
      </c>
      <c r="AR71" s="35">
        <f t="shared" si="5"/>
        <v>1</v>
      </c>
      <c r="AS71" s="35">
        <f t="shared" si="6"/>
        <v>0</v>
      </c>
      <c r="AT71" s="35">
        <f t="shared" si="7"/>
        <v>2</v>
      </c>
      <c r="AU71" s="35">
        <f t="shared" si="8"/>
        <v>0</v>
      </c>
      <c r="AV71" s="35">
        <f t="shared" si="9"/>
        <v>2</v>
      </c>
      <c r="AW71" s="81">
        <f t="shared" si="10"/>
        <v>12</v>
      </c>
      <c r="AX71" s="139">
        <f t="shared" si="11"/>
        <v>3</v>
      </c>
    </row>
    <row r="72" spans="1:50" x14ac:dyDescent="0.25">
      <c r="A72" s="110">
        <f>'Тулуз-Пьерон'!A72</f>
        <v>0</v>
      </c>
      <c r="B72" s="153">
        <f>'Тулуз-Пьерон'!B72</f>
        <v>0</v>
      </c>
      <c r="C72" s="109" t="e">
        <f>'Тулуз-Пьерон'!AB72</f>
        <v>#DIV/0!</v>
      </c>
      <c r="D72" s="132" t="e">
        <f>'Тулуз-Пьерон'!AE72</f>
        <v>#DIV/0!</v>
      </c>
      <c r="E72" s="134">
        <f>Равен!AD64</f>
        <v>0</v>
      </c>
      <c r="F72" s="135">
        <f>Равен!AE64</f>
        <v>0</v>
      </c>
      <c r="G72" s="128"/>
      <c r="H72" s="33"/>
      <c r="I72" s="33"/>
      <c r="J72" s="33"/>
      <c r="K72" s="115"/>
      <c r="L72" s="109">
        <f t="shared" si="0"/>
        <v>0</v>
      </c>
      <c r="M72" s="33"/>
      <c r="N72" s="123"/>
      <c r="O72" s="131"/>
      <c r="P72" s="109">
        <f t="shared" si="1"/>
        <v>0</v>
      </c>
      <c r="Q72" s="33"/>
      <c r="R72" s="33"/>
      <c r="S72" s="123"/>
      <c r="T72" s="128"/>
      <c r="U72" s="33"/>
      <c r="V72" s="33"/>
      <c r="W72" s="33"/>
      <c r="X72" s="115"/>
      <c r="Y72" s="122"/>
      <c r="Z72" s="33"/>
      <c r="AA72" s="33"/>
      <c r="AB72" s="33"/>
      <c r="AC72" s="33"/>
      <c r="AD72" s="33"/>
      <c r="AE72" s="33"/>
      <c r="AF72" s="123"/>
      <c r="AG72" s="119" t="e">
        <f>HLOOKUP(AG$13,$Y72:$AF$1016,ROWS($Y72:$AF$1016),FALSE)</f>
        <v>#N/A</v>
      </c>
      <c r="AH72" s="30" t="e">
        <f>HLOOKUP(AH$13,$Y72:$AF$1016,ROWS($Y72:$AF$1016),FALSE)</f>
        <v>#N/A</v>
      </c>
      <c r="AI72" s="30" t="e">
        <f>HLOOKUP(AI$13,$Y72:$AF$1016,ROWS($Y72:$AF$1016),FALSE)</f>
        <v>#N/A</v>
      </c>
      <c r="AJ72" s="30" t="e">
        <f>HLOOKUP(AJ$13,$Y72:$AF$1016,ROWS($Y72:$AF$1016),FALSE)</f>
        <v>#N/A</v>
      </c>
      <c r="AK72" s="30" t="e">
        <f>HLOOKUP(AK$13,$Y72:$AF$1016,ROWS($Y72:$AF$1016),FALSE)</f>
        <v>#N/A</v>
      </c>
      <c r="AL72" s="30" t="e">
        <f>HLOOKUP(AL$13,$Y72:$AF$1016,ROWS($Y72:$AF$1016),FALSE)</f>
        <v>#N/A</v>
      </c>
      <c r="AM72" s="30" t="e">
        <f>HLOOKUP(AM$13,$Y72:$AF$1016,ROWS($Y72:$AF$1016),FALSE)</f>
        <v>#N/A</v>
      </c>
      <c r="AN72" s="30" t="e">
        <f>HLOOKUP(AN$13,$Y72:$AF$1016,ROWS($Y72:$AF$1016),FALSE)</f>
        <v>#N/A</v>
      </c>
      <c r="AO72" s="35" t="e">
        <f t="shared" si="2"/>
        <v>#N/A</v>
      </c>
      <c r="AP72" s="35" t="e">
        <f t="shared" si="3"/>
        <v>#N/A</v>
      </c>
      <c r="AQ72" s="35" t="e">
        <f t="shared" si="4"/>
        <v>#N/A</v>
      </c>
      <c r="AR72" s="35" t="e">
        <f t="shared" si="5"/>
        <v>#N/A</v>
      </c>
      <c r="AS72" s="35" t="e">
        <f t="shared" si="6"/>
        <v>#N/A</v>
      </c>
      <c r="AT72" s="35" t="e">
        <f t="shared" si="7"/>
        <v>#N/A</v>
      </c>
      <c r="AU72" s="35" t="e">
        <f t="shared" si="8"/>
        <v>#N/A</v>
      </c>
      <c r="AV72" s="35" t="e">
        <f t="shared" si="9"/>
        <v>#N/A</v>
      </c>
      <c r="AW72" s="81" t="e">
        <f t="shared" si="10"/>
        <v>#N/A</v>
      </c>
      <c r="AX72" s="139" t="e">
        <f t="shared" si="11"/>
        <v>#N/A</v>
      </c>
    </row>
    <row r="73" spans="1:50" x14ac:dyDescent="0.25">
      <c r="A73" s="110">
        <f>'Тулуз-Пьерон'!A73</f>
        <v>0</v>
      </c>
      <c r="B73" s="153">
        <f>'Тулуз-Пьерон'!B73</f>
        <v>0</v>
      </c>
      <c r="C73" s="109" t="e">
        <f>'Тулуз-Пьерон'!AB73</f>
        <v>#DIV/0!</v>
      </c>
      <c r="D73" s="132" t="e">
        <f>'Тулуз-Пьерон'!AE73</f>
        <v>#DIV/0!</v>
      </c>
      <c r="E73" s="134">
        <f>Равен!AD65</f>
        <v>0</v>
      </c>
      <c r="F73" s="135">
        <f>Равен!AE65</f>
        <v>0</v>
      </c>
      <c r="G73" s="128"/>
      <c r="H73" s="33"/>
      <c r="I73" s="33"/>
      <c r="J73" s="33"/>
      <c r="K73" s="115"/>
      <c r="L73" s="109">
        <f t="shared" si="0"/>
        <v>0</v>
      </c>
      <c r="M73" s="33"/>
      <c r="N73" s="123"/>
      <c r="O73" s="131"/>
      <c r="P73" s="109">
        <f t="shared" si="1"/>
        <v>0</v>
      </c>
      <c r="Q73" s="33"/>
      <c r="R73" s="33"/>
      <c r="S73" s="123"/>
      <c r="T73" s="128"/>
      <c r="U73" s="33"/>
      <c r="V73" s="33"/>
      <c r="W73" s="33"/>
      <c r="X73" s="115"/>
      <c r="Y73" s="122"/>
      <c r="Z73" s="33"/>
      <c r="AA73" s="33"/>
      <c r="AB73" s="33"/>
      <c r="AC73" s="33"/>
      <c r="AD73" s="33"/>
      <c r="AE73" s="33"/>
      <c r="AF73" s="123"/>
      <c r="AG73" s="119" t="e">
        <f>HLOOKUP(AG$13,$Y73:$AF$1016,ROWS($Y73:$AF$1016),FALSE)</f>
        <v>#N/A</v>
      </c>
      <c r="AH73" s="30" t="e">
        <f>HLOOKUP(AH$13,$Y73:$AF$1016,ROWS($Y73:$AF$1016),FALSE)</f>
        <v>#N/A</v>
      </c>
      <c r="AI73" s="30" t="e">
        <f>HLOOKUP(AI$13,$Y73:$AF$1016,ROWS($Y73:$AF$1016),FALSE)</f>
        <v>#N/A</v>
      </c>
      <c r="AJ73" s="30" t="e">
        <f>HLOOKUP(AJ$13,$Y73:$AF$1016,ROWS($Y73:$AF$1016),FALSE)</f>
        <v>#N/A</v>
      </c>
      <c r="AK73" s="30" t="e">
        <f>HLOOKUP(AK$13,$Y73:$AF$1016,ROWS($Y73:$AF$1016),FALSE)</f>
        <v>#N/A</v>
      </c>
      <c r="AL73" s="30" t="e">
        <f>HLOOKUP(AL$13,$Y73:$AF$1016,ROWS($Y73:$AF$1016),FALSE)</f>
        <v>#N/A</v>
      </c>
      <c r="AM73" s="30" t="e">
        <f>HLOOKUP(AM$13,$Y73:$AF$1016,ROWS($Y73:$AF$1016),FALSE)</f>
        <v>#N/A</v>
      </c>
      <c r="AN73" s="30" t="e">
        <f>HLOOKUP(AN$13,$Y73:$AF$1016,ROWS($Y73:$AF$1016),FALSE)</f>
        <v>#N/A</v>
      </c>
      <c r="AO73" s="35" t="e">
        <f t="shared" si="2"/>
        <v>#N/A</v>
      </c>
      <c r="AP73" s="35" t="e">
        <f t="shared" si="3"/>
        <v>#N/A</v>
      </c>
      <c r="AQ73" s="35" t="e">
        <f t="shared" si="4"/>
        <v>#N/A</v>
      </c>
      <c r="AR73" s="35" t="e">
        <f t="shared" si="5"/>
        <v>#N/A</v>
      </c>
      <c r="AS73" s="35" t="e">
        <f t="shared" si="6"/>
        <v>#N/A</v>
      </c>
      <c r="AT73" s="35" t="e">
        <f t="shared" si="7"/>
        <v>#N/A</v>
      </c>
      <c r="AU73" s="35" t="e">
        <f t="shared" si="8"/>
        <v>#N/A</v>
      </c>
      <c r="AV73" s="35" t="e">
        <f t="shared" si="9"/>
        <v>#N/A</v>
      </c>
      <c r="AW73" s="81" t="e">
        <f t="shared" si="10"/>
        <v>#N/A</v>
      </c>
      <c r="AX73" s="139" t="e">
        <f t="shared" si="11"/>
        <v>#N/A</v>
      </c>
    </row>
    <row r="74" spans="1:50" x14ac:dyDescent="0.25">
      <c r="A74" s="110">
        <f>'Тулуз-Пьерон'!A74</f>
        <v>0</v>
      </c>
      <c r="B74" s="153">
        <f>'Тулуз-Пьерон'!B74</f>
        <v>0</v>
      </c>
      <c r="C74" s="109" t="e">
        <f>'Тулуз-Пьерон'!AB74</f>
        <v>#DIV/0!</v>
      </c>
      <c r="D74" s="132" t="e">
        <f>'Тулуз-Пьерон'!AE74</f>
        <v>#DIV/0!</v>
      </c>
      <c r="E74" s="134">
        <f>Равен!AD66</f>
        <v>0</v>
      </c>
      <c r="F74" s="135">
        <f>Равен!AE66</f>
        <v>0</v>
      </c>
      <c r="G74" s="128"/>
      <c r="H74" s="33"/>
      <c r="I74" s="33"/>
      <c r="J74" s="33"/>
      <c r="K74" s="115"/>
      <c r="L74" s="109">
        <f t="shared" si="0"/>
        <v>0</v>
      </c>
      <c r="M74" s="33"/>
      <c r="N74" s="123"/>
      <c r="O74" s="131"/>
      <c r="P74" s="109">
        <f t="shared" si="1"/>
        <v>0</v>
      </c>
      <c r="Q74" s="33"/>
      <c r="R74" s="33"/>
      <c r="S74" s="123"/>
      <c r="T74" s="128"/>
      <c r="U74" s="33"/>
      <c r="V74" s="33"/>
      <c r="W74" s="33"/>
      <c r="X74" s="115"/>
      <c r="Y74" s="122"/>
      <c r="Z74" s="33"/>
      <c r="AA74" s="33"/>
      <c r="AB74" s="33"/>
      <c r="AC74" s="33"/>
      <c r="AD74" s="33"/>
      <c r="AE74" s="33"/>
      <c r="AF74" s="123"/>
      <c r="AG74" s="119" t="e">
        <f>HLOOKUP(AG$13,$Y74:$AF$1016,ROWS($Y74:$AF$1016),FALSE)</f>
        <v>#N/A</v>
      </c>
      <c r="AH74" s="30" t="e">
        <f>HLOOKUP(AH$13,$Y74:$AF$1016,ROWS($Y74:$AF$1016),FALSE)</f>
        <v>#N/A</v>
      </c>
      <c r="AI74" s="30" t="e">
        <f>HLOOKUP(AI$13,$Y74:$AF$1016,ROWS($Y74:$AF$1016),FALSE)</f>
        <v>#N/A</v>
      </c>
      <c r="AJ74" s="30" t="e">
        <f>HLOOKUP(AJ$13,$Y74:$AF$1016,ROWS($Y74:$AF$1016),FALSE)</f>
        <v>#N/A</v>
      </c>
      <c r="AK74" s="30" t="e">
        <f>HLOOKUP(AK$13,$Y74:$AF$1016,ROWS($Y74:$AF$1016),FALSE)</f>
        <v>#N/A</v>
      </c>
      <c r="AL74" s="30" t="e">
        <f>HLOOKUP(AL$13,$Y74:$AF$1016,ROWS($Y74:$AF$1016),FALSE)</f>
        <v>#N/A</v>
      </c>
      <c r="AM74" s="30" t="e">
        <f>HLOOKUP(AM$13,$Y74:$AF$1016,ROWS($Y74:$AF$1016),FALSE)</f>
        <v>#N/A</v>
      </c>
      <c r="AN74" s="30" t="e">
        <f>HLOOKUP(AN$13,$Y74:$AF$1016,ROWS($Y74:$AF$1016),FALSE)</f>
        <v>#N/A</v>
      </c>
      <c r="AO74" s="35" t="e">
        <f t="shared" si="2"/>
        <v>#N/A</v>
      </c>
      <c r="AP74" s="35" t="e">
        <f t="shared" si="3"/>
        <v>#N/A</v>
      </c>
      <c r="AQ74" s="35" t="e">
        <f t="shared" si="4"/>
        <v>#N/A</v>
      </c>
      <c r="AR74" s="35" t="e">
        <f t="shared" si="5"/>
        <v>#N/A</v>
      </c>
      <c r="AS74" s="35" t="e">
        <f t="shared" si="6"/>
        <v>#N/A</v>
      </c>
      <c r="AT74" s="35" t="e">
        <f t="shared" si="7"/>
        <v>#N/A</v>
      </c>
      <c r="AU74" s="35" t="e">
        <f t="shared" si="8"/>
        <v>#N/A</v>
      </c>
      <c r="AV74" s="35" t="e">
        <f t="shared" si="9"/>
        <v>#N/A</v>
      </c>
      <c r="AW74" s="81" t="e">
        <f t="shared" si="10"/>
        <v>#N/A</v>
      </c>
      <c r="AX74" s="139" t="e">
        <f t="shared" si="11"/>
        <v>#N/A</v>
      </c>
    </row>
    <row r="75" spans="1:50" x14ac:dyDescent="0.25">
      <c r="A75" s="110">
        <f>'Тулуз-Пьерон'!A75</f>
        <v>0</v>
      </c>
      <c r="B75" s="153">
        <f>'Тулуз-Пьерон'!B75</f>
        <v>0</v>
      </c>
      <c r="C75" s="109" t="e">
        <f>'Тулуз-Пьерон'!AB75</f>
        <v>#DIV/0!</v>
      </c>
      <c r="D75" s="132" t="e">
        <f>'Тулуз-Пьерон'!AE75</f>
        <v>#DIV/0!</v>
      </c>
      <c r="E75" s="134">
        <f>Равен!AD67</f>
        <v>0</v>
      </c>
      <c r="F75" s="135">
        <f>Равен!AE67</f>
        <v>0</v>
      </c>
      <c r="G75" s="128"/>
      <c r="H75" s="33"/>
      <c r="I75" s="33"/>
      <c r="J75" s="33"/>
      <c r="K75" s="115"/>
      <c r="L75" s="109">
        <f t="shared" si="0"/>
        <v>0</v>
      </c>
      <c r="M75" s="33"/>
      <c r="N75" s="123"/>
      <c r="O75" s="131"/>
      <c r="P75" s="109">
        <f t="shared" si="1"/>
        <v>0</v>
      </c>
      <c r="Q75" s="33"/>
      <c r="R75" s="33"/>
      <c r="S75" s="123"/>
      <c r="T75" s="128"/>
      <c r="U75" s="33"/>
      <c r="V75" s="33"/>
      <c r="W75" s="33"/>
      <c r="X75" s="115"/>
      <c r="Y75" s="122"/>
      <c r="Z75" s="33"/>
      <c r="AA75" s="33"/>
      <c r="AB75" s="33"/>
      <c r="AC75" s="33"/>
      <c r="AD75" s="33"/>
      <c r="AE75" s="33"/>
      <c r="AF75" s="123"/>
      <c r="AG75" s="119" t="e">
        <f>HLOOKUP(AG$13,$Y75:$AF$1016,ROWS($Y75:$AF$1016),FALSE)</f>
        <v>#N/A</v>
      </c>
      <c r="AH75" s="30" t="e">
        <f>HLOOKUP(AH$13,$Y75:$AF$1016,ROWS($Y75:$AF$1016),FALSE)</f>
        <v>#N/A</v>
      </c>
      <c r="AI75" s="30" t="e">
        <f>HLOOKUP(AI$13,$Y75:$AF$1016,ROWS($Y75:$AF$1016),FALSE)</f>
        <v>#N/A</v>
      </c>
      <c r="AJ75" s="30" t="e">
        <f>HLOOKUP(AJ$13,$Y75:$AF$1016,ROWS($Y75:$AF$1016),FALSE)</f>
        <v>#N/A</v>
      </c>
      <c r="AK75" s="30" t="e">
        <f>HLOOKUP(AK$13,$Y75:$AF$1016,ROWS($Y75:$AF$1016),FALSE)</f>
        <v>#N/A</v>
      </c>
      <c r="AL75" s="30" t="e">
        <f>HLOOKUP(AL$13,$Y75:$AF$1016,ROWS($Y75:$AF$1016),FALSE)</f>
        <v>#N/A</v>
      </c>
      <c r="AM75" s="30" t="e">
        <f>HLOOKUP(AM$13,$Y75:$AF$1016,ROWS($Y75:$AF$1016),FALSE)</f>
        <v>#N/A</v>
      </c>
      <c r="AN75" s="30" t="e">
        <f>HLOOKUP(AN$13,$Y75:$AF$1016,ROWS($Y75:$AF$1016),FALSE)</f>
        <v>#N/A</v>
      </c>
      <c r="AO75" s="35" t="e">
        <f t="shared" si="2"/>
        <v>#N/A</v>
      </c>
      <c r="AP75" s="35" t="e">
        <f t="shared" si="3"/>
        <v>#N/A</v>
      </c>
      <c r="AQ75" s="35" t="e">
        <f t="shared" si="4"/>
        <v>#N/A</v>
      </c>
      <c r="AR75" s="35" t="e">
        <f t="shared" si="5"/>
        <v>#N/A</v>
      </c>
      <c r="AS75" s="35" t="e">
        <f t="shared" si="6"/>
        <v>#N/A</v>
      </c>
      <c r="AT75" s="35" t="e">
        <f t="shared" si="7"/>
        <v>#N/A</v>
      </c>
      <c r="AU75" s="35" t="e">
        <f t="shared" si="8"/>
        <v>#N/A</v>
      </c>
      <c r="AV75" s="35" t="e">
        <f t="shared" si="9"/>
        <v>#N/A</v>
      </c>
      <c r="AW75" s="81" t="e">
        <f t="shared" si="10"/>
        <v>#N/A</v>
      </c>
      <c r="AX75" s="139" t="e">
        <f t="shared" si="11"/>
        <v>#N/A</v>
      </c>
    </row>
    <row r="76" spans="1:50" x14ac:dyDescent="0.25">
      <c r="A76" s="110">
        <f>'Тулуз-Пьерон'!A76</f>
        <v>0</v>
      </c>
      <c r="B76" s="153">
        <f>'Тулуз-Пьерон'!B76</f>
        <v>0</v>
      </c>
      <c r="C76" s="109" t="e">
        <f>'Тулуз-Пьерон'!AB76</f>
        <v>#DIV/0!</v>
      </c>
      <c r="D76" s="132" t="e">
        <f>'Тулуз-Пьерон'!AE76</f>
        <v>#DIV/0!</v>
      </c>
      <c r="E76" s="134">
        <f>Равен!AD68</f>
        <v>0</v>
      </c>
      <c r="F76" s="135">
        <f>Равен!AE68</f>
        <v>0</v>
      </c>
      <c r="G76" s="128"/>
      <c r="H76" s="33"/>
      <c r="I76" s="33"/>
      <c r="J76" s="33"/>
      <c r="K76" s="115"/>
      <c r="L76" s="109">
        <f t="shared" si="0"/>
        <v>0</v>
      </c>
      <c r="M76" s="33"/>
      <c r="N76" s="123"/>
      <c r="O76" s="131"/>
      <c r="P76" s="109">
        <f t="shared" si="1"/>
        <v>0</v>
      </c>
      <c r="Q76" s="33"/>
      <c r="R76" s="33"/>
      <c r="S76" s="123"/>
      <c r="T76" s="128"/>
      <c r="U76" s="33"/>
      <c r="V76" s="33"/>
      <c r="W76" s="33"/>
      <c r="X76" s="115"/>
      <c r="Y76" s="122"/>
      <c r="Z76" s="33"/>
      <c r="AA76" s="33"/>
      <c r="AB76" s="33"/>
      <c r="AC76" s="33"/>
      <c r="AD76" s="33"/>
      <c r="AE76" s="33"/>
      <c r="AF76" s="123"/>
      <c r="AG76" s="119" t="e">
        <f>HLOOKUP(AG$13,$Y76:$AF$1016,ROWS($Y76:$AF$1016),FALSE)</f>
        <v>#N/A</v>
      </c>
      <c r="AH76" s="30" t="e">
        <f>HLOOKUP(AH$13,$Y76:$AF$1016,ROWS($Y76:$AF$1016),FALSE)</f>
        <v>#N/A</v>
      </c>
      <c r="AI76" s="30" t="e">
        <f>HLOOKUP(AI$13,$Y76:$AF$1016,ROWS($Y76:$AF$1016),FALSE)</f>
        <v>#N/A</v>
      </c>
      <c r="AJ76" s="30" t="e">
        <f>HLOOKUP(AJ$13,$Y76:$AF$1016,ROWS($Y76:$AF$1016),FALSE)</f>
        <v>#N/A</v>
      </c>
      <c r="AK76" s="30" t="e">
        <f>HLOOKUP(AK$13,$Y76:$AF$1016,ROWS($Y76:$AF$1016),FALSE)</f>
        <v>#N/A</v>
      </c>
      <c r="AL76" s="30" t="e">
        <f>HLOOKUP(AL$13,$Y76:$AF$1016,ROWS($Y76:$AF$1016),FALSE)</f>
        <v>#N/A</v>
      </c>
      <c r="AM76" s="30" t="e">
        <f>HLOOKUP(AM$13,$Y76:$AF$1016,ROWS($Y76:$AF$1016),FALSE)</f>
        <v>#N/A</v>
      </c>
      <c r="AN76" s="30" t="e">
        <f>HLOOKUP(AN$13,$Y76:$AF$1016,ROWS($Y76:$AF$1016),FALSE)</f>
        <v>#N/A</v>
      </c>
      <c r="AO76" s="35" t="e">
        <f t="shared" si="2"/>
        <v>#N/A</v>
      </c>
      <c r="AP76" s="35" t="e">
        <f t="shared" si="3"/>
        <v>#N/A</v>
      </c>
      <c r="AQ76" s="35" t="e">
        <f t="shared" si="4"/>
        <v>#N/A</v>
      </c>
      <c r="AR76" s="35" t="e">
        <f t="shared" si="5"/>
        <v>#N/A</v>
      </c>
      <c r="AS76" s="35" t="e">
        <f t="shared" si="6"/>
        <v>#N/A</v>
      </c>
      <c r="AT76" s="35" t="e">
        <f t="shared" si="7"/>
        <v>#N/A</v>
      </c>
      <c r="AU76" s="35" t="e">
        <f t="shared" si="8"/>
        <v>#N/A</v>
      </c>
      <c r="AV76" s="35" t="e">
        <f t="shared" si="9"/>
        <v>#N/A</v>
      </c>
      <c r="AW76" s="81" t="e">
        <f t="shared" si="10"/>
        <v>#N/A</v>
      </c>
      <c r="AX76" s="139" t="e">
        <f t="shared" si="11"/>
        <v>#N/A</v>
      </c>
    </row>
    <row r="77" spans="1:50" x14ac:dyDescent="0.25">
      <c r="A77" s="110">
        <f>'Тулуз-Пьерон'!A77</f>
        <v>0</v>
      </c>
      <c r="B77" s="153">
        <f>'Тулуз-Пьерон'!B77</f>
        <v>0</v>
      </c>
      <c r="C77" s="109" t="e">
        <f>'Тулуз-Пьерон'!AB77</f>
        <v>#DIV/0!</v>
      </c>
      <c r="D77" s="132" t="e">
        <f>'Тулуз-Пьерон'!AE77</f>
        <v>#DIV/0!</v>
      </c>
      <c r="E77" s="134">
        <f>Равен!AD69</f>
        <v>0</v>
      </c>
      <c r="F77" s="135">
        <f>Равен!AE69</f>
        <v>0</v>
      </c>
      <c r="G77" s="128"/>
      <c r="H77" s="33"/>
      <c r="I77" s="33"/>
      <c r="J77" s="33"/>
      <c r="K77" s="115"/>
      <c r="L77" s="109">
        <f t="shared" si="0"/>
        <v>0</v>
      </c>
      <c r="M77" s="33"/>
      <c r="N77" s="123"/>
      <c r="O77" s="131"/>
      <c r="P77" s="109">
        <f t="shared" si="1"/>
        <v>0</v>
      </c>
      <c r="Q77" s="33"/>
      <c r="R77" s="33"/>
      <c r="S77" s="123"/>
      <c r="T77" s="128"/>
      <c r="U77" s="33"/>
      <c r="V77" s="33"/>
      <c r="W77" s="33"/>
      <c r="X77" s="115"/>
      <c r="Y77" s="122"/>
      <c r="Z77" s="33"/>
      <c r="AA77" s="33"/>
      <c r="AB77" s="33"/>
      <c r="AC77" s="33"/>
      <c r="AD77" s="33"/>
      <c r="AE77" s="33"/>
      <c r="AF77" s="123"/>
      <c r="AG77" s="119" t="e">
        <f>HLOOKUP(AG$13,$Y77:$AF$1016,ROWS($Y77:$AF$1016),FALSE)</f>
        <v>#N/A</v>
      </c>
      <c r="AH77" s="30" t="e">
        <f>HLOOKUP(AH$13,$Y77:$AF$1016,ROWS($Y77:$AF$1016),FALSE)</f>
        <v>#N/A</v>
      </c>
      <c r="AI77" s="30" t="e">
        <f>HLOOKUP(AI$13,$Y77:$AF$1016,ROWS($Y77:$AF$1016),FALSE)</f>
        <v>#N/A</v>
      </c>
      <c r="AJ77" s="30" t="e">
        <f>HLOOKUP(AJ$13,$Y77:$AF$1016,ROWS($Y77:$AF$1016),FALSE)</f>
        <v>#N/A</v>
      </c>
      <c r="AK77" s="30" t="e">
        <f>HLOOKUP(AK$13,$Y77:$AF$1016,ROWS($Y77:$AF$1016),FALSE)</f>
        <v>#N/A</v>
      </c>
      <c r="AL77" s="30" t="e">
        <f>HLOOKUP(AL$13,$Y77:$AF$1016,ROWS($Y77:$AF$1016),FALSE)</f>
        <v>#N/A</v>
      </c>
      <c r="AM77" s="30" t="e">
        <f>HLOOKUP(AM$13,$Y77:$AF$1016,ROWS($Y77:$AF$1016),FALSE)</f>
        <v>#N/A</v>
      </c>
      <c r="AN77" s="30" t="e">
        <f>HLOOKUP(AN$13,$Y77:$AF$1016,ROWS($Y77:$AF$1016),FALSE)</f>
        <v>#N/A</v>
      </c>
      <c r="AO77" s="35" t="e">
        <f t="shared" si="2"/>
        <v>#N/A</v>
      </c>
      <c r="AP77" s="35" t="e">
        <f t="shared" si="3"/>
        <v>#N/A</v>
      </c>
      <c r="AQ77" s="35" t="e">
        <f t="shared" si="4"/>
        <v>#N/A</v>
      </c>
      <c r="AR77" s="35" t="e">
        <f t="shared" si="5"/>
        <v>#N/A</v>
      </c>
      <c r="AS77" s="35" t="e">
        <f t="shared" si="6"/>
        <v>#N/A</v>
      </c>
      <c r="AT77" s="35" t="e">
        <f t="shared" si="7"/>
        <v>#N/A</v>
      </c>
      <c r="AU77" s="35" t="e">
        <f t="shared" si="8"/>
        <v>#N/A</v>
      </c>
      <c r="AV77" s="35" t="e">
        <f t="shared" si="9"/>
        <v>#N/A</v>
      </c>
      <c r="AW77" s="81" t="e">
        <f t="shared" si="10"/>
        <v>#N/A</v>
      </c>
      <c r="AX77" s="139" t="e">
        <f t="shared" si="11"/>
        <v>#N/A</v>
      </c>
    </row>
    <row r="78" spans="1:50" x14ac:dyDescent="0.25">
      <c r="A78" s="110">
        <f>'Тулуз-Пьерон'!A78</f>
        <v>0</v>
      </c>
      <c r="B78" s="153">
        <f>'Тулуз-Пьерон'!B78</f>
        <v>0</v>
      </c>
      <c r="C78" s="109" t="e">
        <f>'Тулуз-Пьерон'!AB78</f>
        <v>#DIV/0!</v>
      </c>
      <c r="D78" s="132" t="e">
        <f>'Тулуз-Пьерон'!AE78</f>
        <v>#DIV/0!</v>
      </c>
      <c r="E78" s="134">
        <f>Равен!AD70</f>
        <v>0</v>
      </c>
      <c r="F78" s="135">
        <f>Равен!AE70</f>
        <v>0</v>
      </c>
      <c r="G78" s="128"/>
      <c r="H78" s="33"/>
      <c r="I78" s="33"/>
      <c r="J78" s="33"/>
      <c r="K78" s="115"/>
      <c r="L78" s="109">
        <f t="shared" si="0"/>
        <v>0</v>
      </c>
      <c r="M78" s="33"/>
      <c r="N78" s="123"/>
      <c r="O78" s="131"/>
      <c r="P78" s="109">
        <f t="shared" si="1"/>
        <v>0</v>
      </c>
      <c r="Q78" s="33"/>
      <c r="R78" s="33"/>
      <c r="S78" s="123"/>
      <c r="T78" s="128"/>
      <c r="U78" s="33"/>
      <c r="V78" s="33"/>
      <c r="W78" s="33"/>
      <c r="X78" s="115"/>
      <c r="Y78" s="122"/>
      <c r="Z78" s="33"/>
      <c r="AA78" s="33"/>
      <c r="AB78" s="33"/>
      <c r="AC78" s="33"/>
      <c r="AD78" s="33"/>
      <c r="AE78" s="33"/>
      <c r="AF78" s="123"/>
      <c r="AG78" s="119" t="e">
        <f>HLOOKUP(AG$13,$Y78:$AF$1016,ROWS($Y78:$AF$1016),FALSE)</f>
        <v>#N/A</v>
      </c>
      <c r="AH78" s="30" t="e">
        <f>HLOOKUP(AH$13,$Y78:$AF$1016,ROWS($Y78:$AF$1016),FALSE)</f>
        <v>#N/A</v>
      </c>
      <c r="AI78" s="30" t="e">
        <f>HLOOKUP(AI$13,$Y78:$AF$1016,ROWS($Y78:$AF$1016),FALSE)</f>
        <v>#N/A</v>
      </c>
      <c r="AJ78" s="30" t="e">
        <f>HLOOKUP(AJ$13,$Y78:$AF$1016,ROWS($Y78:$AF$1016),FALSE)</f>
        <v>#N/A</v>
      </c>
      <c r="AK78" s="30" t="e">
        <f>HLOOKUP(AK$13,$Y78:$AF$1016,ROWS($Y78:$AF$1016),FALSE)</f>
        <v>#N/A</v>
      </c>
      <c r="AL78" s="30" t="e">
        <f>HLOOKUP(AL$13,$Y78:$AF$1016,ROWS($Y78:$AF$1016),FALSE)</f>
        <v>#N/A</v>
      </c>
      <c r="AM78" s="30" t="e">
        <f>HLOOKUP(AM$13,$Y78:$AF$1016,ROWS($Y78:$AF$1016),FALSE)</f>
        <v>#N/A</v>
      </c>
      <c r="AN78" s="30" t="e">
        <f>HLOOKUP(AN$13,$Y78:$AF$1016,ROWS($Y78:$AF$1016),FALSE)</f>
        <v>#N/A</v>
      </c>
      <c r="AO78" s="35" t="e">
        <f t="shared" si="2"/>
        <v>#N/A</v>
      </c>
      <c r="AP78" s="35" t="e">
        <f t="shared" si="3"/>
        <v>#N/A</v>
      </c>
      <c r="AQ78" s="35" t="e">
        <f t="shared" si="4"/>
        <v>#N/A</v>
      </c>
      <c r="AR78" s="35" t="e">
        <f t="shared" si="5"/>
        <v>#N/A</v>
      </c>
      <c r="AS78" s="35" t="e">
        <f t="shared" si="6"/>
        <v>#N/A</v>
      </c>
      <c r="AT78" s="35" t="e">
        <f t="shared" si="7"/>
        <v>#N/A</v>
      </c>
      <c r="AU78" s="35" t="e">
        <f t="shared" si="8"/>
        <v>#N/A</v>
      </c>
      <c r="AV78" s="35" t="e">
        <f t="shared" si="9"/>
        <v>#N/A</v>
      </c>
      <c r="AW78" s="81" t="e">
        <f t="shared" si="10"/>
        <v>#N/A</v>
      </c>
      <c r="AX78" s="139" t="e">
        <f t="shared" si="11"/>
        <v>#N/A</v>
      </c>
    </row>
    <row r="79" spans="1:50" x14ac:dyDescent="0.25">
      <c r="A79" s="110">
        <f>'Тулуз-Пьерон'!A79</f>
        <v>0</v>
      </c>
      <c r="B79" s="153">
        <f>'Тулуз-Пьерон'!B79</f>
        <v>0</v>
      </c>
      <c r="C79" s="109" t="e">
        <f>'Тулуз-Пьерон'!AB79</f>
        <v>#DIV/0!</v>
      </c>
      <c r="D79" s="132" t="e">
        <f>'Тулуз-Пьерон'!AE79</f>
        <v>#DIV/0!</v>
      </c>
      <c r="E79" s="134">
        <f>Равен!AD71</f>
        <v>0</v>
      </c>
      <c r="F79" s="135">
        <f>Равен!AE71</f>
        <v>0</v>
      </c>
      <c r="G79" s="128"/>
      <c r="H79" s="33"/>
      <c r="I79" s="33"/>
      <c r="J79" s="33"/>
      <c r="K79" s="115"/>
      <c r="L79" s="109">
        <f t="shared" si="0"/>
        <v>0</v>
      </c>
      <c r="M79" s="33"/>
      <c r="N79" s="123"/>
      <c r="O79" s="131"/>
      <c r="P79" s="109">
        <f t="shared" si="1"/>
        <v>0</v>
      </c>
      <c r="Q79" s="33"/>
      <c r="R79" s="33"/>
      <c r="S79" s="123"/>
      <c r="T79" s="128"/>
      <c r="U79" s="33"/>
      <c r="V79" s="33"/>
      <c r="W79" s="33"/>
      <c r="X79" s="115"/>
      <c r="Y79" s="122"/>
      <c r="Z79" s="33"/>
      <c r="AA79" s="33"/>
      <c r="AB79" s="33"/>
      <c r="AC79" s="33"/>
      <c r="AD79" s="33"/>
      <c r="AE79" s="33"/>
      <c r="AF79" s="123"/>
      <c r="AG79" s="119" t="e">
        <f>HLOOKUP(AG$13,$Y79:$AF$1016,ROWS($Y79:$AF$1016),FALSE)</f>
        <v>#N/A</v>
      </c>
      <c r="AH79" s="30" t="e">
        <f>HLOOKUP(AH$13,$Y79:$AF$1016,ROWS($Y79:$AF$1016),FALSE)</f>
        <v>#N/A</v>
      </c>
      <c r="AI79" s="30" t="e">
        <f>HLOOKUP(AI$13,$Y79:$AF$1016,ROWS($Y79:$AF$1016),FALSE)</f>
        <v>#N/A</v>
      </c>
      <c r="AJ79" s="30" t="e">
        <f>HLOOKUP(AJ$13,$Y79:$AF$1016,ROWS($Y79:$AF$1016),FALSE)</f>
        <v>#N/A</v>
      </c>
      <c r="AK79" s="30" t="e">
        <f>HLOOKUP(AK$13,$Y79:$AF$1016,ROWS($Y79:$AF$1016),FALSE)</f>
        <v>#N/A</v>
      </c>
      <c r="AL79" s="30" t="e">
        <f>HLOOKUP(AL$13,$Y79:$AF$1016,ROWS($Y79:$AF$1016),FALSE)</f>
        <v>#N/A</v>
      </c>
      <c r="AM79" s="30" t="e">
        <f>HLOOKUP(AM$13,$Y79:$AF$1016,ROWS($Y79:$AF$1016),FALSE)</f>
        <v>#N/A</v>
      </c>
      <c r="AN79" s="30" t="e">
        <f>HLOOKUP(AN$13,$Y79:$AF$1016,ROWS($Y79:$AF$1016),FALSE)</f>
        <v>#N/A</v>
      </c>
      <c r="AO79" s="35" t="e">
        <f t="shared" si="2"/>
        <v>#N/A</v>
      </c>
      <c r="AP79" s="35" t="e">
        <f t="shared" si="3"/>
        <v>#N/A</v>
      </c>
      <c r="AQ79" s="35" t="e">
        <f t="shared" si="4"/>
        <v>#N/A</v>
      </c>
      <c r="AR79" s="35" t="e">
        <f t="shared" si="5"/>
        <v>#N/A</v>
      </c>
      <c r="AS79" s="35" t="e">
        <f t="shared" si="6"/>
        <v>#N/A</v>
      </c>
      <c r="AT79" s="35" t="e">
        <f t="shared" si="7"/>
        <v>#N/A</v>
      </c>
      <c r="AU79" s="35" t="e">
        <f t="shared" si="8"/>
        <v>#N/A</v>
      </c>
      <c r="AV79" s="35" t="e">
        <f t="shared" si="9"/>
        <v>#N/A</v>
      </c>
      <c r="AW79" s="81" t="e">
        <f t="shared" si="10"/>
        <v>#N/A</v>
      </c>
      <c r="AX79" s="139" t="e">
        <f t="shared" si="11"/>
        <v>#N/A</v>
      </c>
    </row>
    <row r="80" spans="1:50" x14ac:dyDescent="0.25">
      <c r="A80" s="110">
        <f>'Тулуз-Пьерон'!A80</f>
        <v>0</v>
      </c>
      <c r="B80" s="153">
        <f>'Тулуз-Пьерон'!B80</f>
        <v>0</v>
      </c>
      <c r="C80" s="109" t="e">
        <f>'Тулуз-Пьерон'!AB80</f>
        <v>#DIV/0!</v>
      </c>
      <c r="D80" s="132" t="e">
        <f>'Тулуз-Пьерон'!AE80</f>
        <v>#DIV/0!</v>
      </c>
      <c r="E80" s="134">
        <f>Равен!AD72</f>
        <v>0</v>
      </c>
      <c r="F80" s="135">
        <f>Равен!AE72</f>
        <v>0</v>
      </c>
      <c r="G80" s="128"/>
      <c r="H80" s="33"/>
      <c r="I80" s="33"/>
      <c r="J80" s="33"/>
      <c r="K80" s="115"/>
      <c r="L80" s="109">
        <f t="shared" ref="L80:L143" si="18">M80+N80</f>
        <v>0</v>
      </c>
      <c r="M80" s="33"/>
      <c r="N80" s="123"/>
      <c r="O80" s="131"/>
      <c r="P80" s="109">
        <f t="shared" ref="P80:P143" si="19">Q80+R80+S80</f>
        <v>0</v>
      </c>
      <c r="Q80" s="33"/>
      <c r="R80" s="33"/>
      <c r="S80" s="123"/>
      <c r="T80" s="128"/>
      <c r="U80" s="33"/>
      <c r="V80" s="33"/>
      <c r="W80" s="33"/>
      <c r="X80" s="115"/>
      <c r="Y80" s="122"/>
      <c r="Z80" s="33"/>
      <c r="AA80" s="33"/>
      <c r="AB80" s="33"/>
      <c r="AC80" s="33"/>
      <c r="AD80" s="33"/>
      <c r="AE80" s="33"/>
      <c r="AF80" s="123"/>
      <c r="AG80" s="119" t="e">
        <f>HLOOKUP(AG$13,$Y80:$AF$1016,ROWS($Y80:$AF$1016),FALSE)</f>
        <v>#N/A</v>
      </c>
      <c r="AH80" s="30" t="e">
        <f>HLOOKUP(AH$13,$Y80:$AF$1016,ROWS($Y80:$AF$1016),FALSE)</f>
        <v>#N/A</v>
      </c>
      <c r="AI80" s="30" t="e">
        <f>HLOOKUP(AI$13,$Y80:$AF$1016,ROWS($Y80:$AF$1016),FALSE)</f>
        <v>#N/A</v>
      </c>
      <c r="AJ80" s="30" t="e">
        <f>HLOOKUP(AJ$13,$Y80:$AF$1016,ROWS($Y80:$AF$1016),FALSE)</f>
        <v>#N/A</v>
      </c>
      <c r="AK80" s="30" t="e">
        <f>HLOOKUP(AK$13,$Y80:$AF$1016,ROWS($Y80:$AF$1016),FALSE)</f>
        <v>#N/A</v>
      </c>
      <c r="AL80" s="30" t="e">
        <f>HLOOKUP(AL$13,$Y80:$AF$1016,ROWS($Y80:$AF$1016),FALSE)</f>
        <v>#N/A</v>
      </c>
      <c r="AM80" s="30" t="e">
        <f>HLOOKUP(AM$13,$Y80:$AF$1016,ROWS($Y80:$AF$1016),FALSE)</f>
        <v>#N/A</v>
      </c>
      <c r="AN80" s="30" t="e">
        <f>HLOOKUP(AN$13,$Y80:$AF$1016,ROWS($Y80:$AF$1016),FALSE)</f>
        <v>#N/A</v>
      </c>
      <c r="AO80" s="35" t="e">
        <f t="shared" ref="AO80:AO143" si="20">ABS(AG80-$AG$14)</f>
        <v>#N/A</v>
      </c>
      <c r="AP80" s="35" t="e">
        <f t="shared" ref="AP80:AP143" si="21">ABS(AH80-$AH$14)</f>
        <v>#N/A</v>
      </c>
      <c r="AQ80" s="35" t="e">
        <f t="shared" ref="AQ80:AQ143" si="22">ABS(AI80-$AI$14)</f>
        <v>#N/A</v>
      </c>
      <c r="AR80" s="35" t="e">
        <f t="shared" ref="AR80:AR143" si="23">ABS(AJ80-$AJ$14)</f>
        <v>#N/A</v>
      </c>
      <c r="AS80" s="35" t="e">
        <f t="shared" ref="AS80:AS143" si="24">ABS(AK80-$AK$14)</f>
        <v>#N/A</v>
      </c>
      <c r="AT80" s="35" t="e">
        <f t="shared" ref="AT80:AT143" si="25">ABS(AL80-$AL$14)</f>
        <v>#N/A</v>
      </c>
      <c r="AU80" s="35" t="e">
        <f t="shared" ref="AU80:AU143" si="26">ABS(AM80-$AM$14)</f>
        <v>#N/A</v>
      </c>
      <c r="AV80" s="35" t="e">
        <f t="shared" ref="AV80:AV143" si="27">ABS(AN80-$AN$14)</f>
        <v>#N/A</v>
      </c>
      <c r="AW80" s="81" t="e">
        <f t="shared" ref="AW80:AW143" si="28">SUM(AO80:AV80)</f>
        <v>#N/A</v>
      </c>
      <c r="AX80" s="139" t="e">
        <f t="shared" ref="AX80:AX143" si="29">(18-AG80-AH80)/(18-AK80-AI80)</f>
        <v>#N/A</v>
      </c>
    </row>
    <row r="81" spans="1:50" x14ac:dyDescent="0.25">
      <c r="A81" s="110">
        <f>'Тулуз-Пьерон'!A81</f>
        <v>0</v>
      </c>
      <c r="B81" s="153">
        <f>'Тулуз-Пьерон'!B81</f>
        <v>0</v>
      </c>
      <c r="C81" s="109" t="e">
        <f>'Тулуз-Пьерон'!AB81</f>
        <v>#DIV/0!</v>
      </c>
      <c r="D81" s="132" t="e">
        <f>'Тулуз-Пьерон'!AE81</f>
        <v>#DIV/0!</v>
      </c>
      <c r="E81" s="134">
        <f>Равен!AD73</f>
        <v>0</v>
      </c>
      <c r="F81" s="135">
        <f>Равен!AE73</f>
        <v>0</v>
      </c>
      <c r="G81" s="128"/>
      <c r="H81" s="33"/>
      <c r="I81" s="33"/>
      <c r="J81" s="33"/>
      <c r="K81" s="115"/>
      <c r="L81" s="109">
        <f t="shared" si="18"/>
        <v>0</v>
      </c>
      <c r="M81" s="33"/>
      <c r="N81" s="123"/>
      <c r="O81" s="131"/>
      <c r="P81" s="109">
        <f t="shared" si="19"/>
        <v>0</v>
      </c>
      <c r="Q81" s="33"/>
      <c r="R81" s="33"/>
      <c r="S81" s="123"/>
      <c r="T81" s="128"/>
      <c r="U81" s="33"/>
      <c r="V81" s="33"/>
      <c r="W81" s="33"/>
      <c r="X81" s="115"/>
      <c r="Y81" s="122"/>
      <c r="Z81" s="33"/>
      <c r="AA81" s="33"/>
      <c r="AB81" s="33"/>
      <c r="AC81" s="33"/>
      <c r="AD81" s="33"/>
      <c r="AE81" s="33"/>
      <c r="AF81" s="123"/>
      <c r="AG81" s="119" t="e">
        <f>HLOOKUP(AG$13,$Y81:$AF$1016,ROWS($Y81:$AF$1016),FALSE)</f>
        <v>#N/A</v>
      </c>
      <c r="AH81" s="30" t="e">
        <f>HLOOKUP(AH$13,$Y81:$AF$1016,ROWS($Y81:$AF$1016),FALSE)</f>
        <v>#N/A</v>
      </c>
      <c r="AI81" s="30" t="e">
        <f>HLOOKUP(AI$13,$Y81:$AF$1016,ROWS($Y81:$AF$1016),FALSE)</f>
        <v>#N/A</v>
      </c>
      <c r="AJ81" s="30" t="e">
        <f>HLOOKUP(AJ$13,$Y81:$AF$1016,ROWS($Y81:$AF$1016),FALSE)</f>
        <v>#N/A</v>
      </c>
      <c r="AK81" s="30" t="e">
        <f>HLOOKUP(AK$13,$Y81:$AF$1016,ROWS($Y81:$AF$1016),FALSE)</f>
        <v>#N/A</v>
      </c>
      <c r="AL81" s="30" t="e">
        <f>HLOOKUP(AL$13,$Y81:$AF$1016,ROWS($Y81:$AF$1016),FALSE)</f>
        <v>#N/A</v>
      </c>
      <c r="AM81" s="30" t="e">
        <f>HLOOKUP(AM$13,$Y81:$AF$1016,ROWS($Y81:$AF$1016),FALSE)</f>
        <v>#N/A</v>
      </c>
      <c r="AN81" s="30" t="e">
        <f>HLOOKUP(AN$13,$Y81:$AF$1016,ROWS($Y81:$AF$1016),FALSE)</f>
        <v>#N/A</v>
      </c>
      <c r="AO81" s="35" t="e">
        <f t="shared" si="20"/>
        <v>#N/A</v>
      </c>
      <c r="AP81" s="35" t="e">
        <f t="shared" si="21"/>
        <v>#N/A</v>
      </c>
      <c r="AQ81" s="35" t="e">
        <f t="shared" si="22"/>
        <v>#N/A</v>
      </c>
      <c r="AR81" s="35" t="e">
        <f t="shared" si="23"/>
        <v>#N/A</v>
      </c>
      <c r="AS81" s="35" t="e">
        <f t="shared" si="24"/>
        <v>#N/A</v>
      </c>
      <c r="AT81" s="35" t="e">
        <f t="shared" si="25"/>
        <v>#N/A</v>
      </c>
      <c r="AU81" s="35" t="e">
        <f t="shared" si="26"/>
        <v>#N/A</v>
      </c>
      <c r="AV81" s="35" t="e">
        <f t="shared" si="27"/>
        <v>#N/A</v>
      </c>
      <c r="AW81" s="81" t="e">
        <f t="shared" si="28"/>
        <v>#N/A</v>
      </c>
      <c r="AX81" s="139" t="e">
        <f t="shared" si="29"/>
        <v>#N/A</v>
      </c>
    </row>
    <row r="82" spans="1:50" x14ac:dyDescent="0.25">
      <c r="A82" s="110">
        <f>'Тулуз-Пьерон'!A82</f>
        <v>0</v>
      </c>
      <c r="B82" s="153">
        <f>'Тулуз-Пьерон'!B82</f>
        <v>0</v>
      </c>
      <c r="C82" s="109" t="e">
        <f>'Тулуз-Пьерон'!AB82</f>
        <v>#DIV/0!</v>
      </c>
      <c r="D82" s="132" t="e">
        <f>'Тулуз-Пьерон'!AE82</f>
        <v>#DIV/0!</v>
      </c>
      <c r="E82" s="134">
        <f>Равен!AD74</f>
        <v>0</v>
      </c>
      <c r="F82" s="135">
        <f>Равен!AE74</f>
        <v>0</v>
      </c>
      <c r="G82" s="128"/>
      <c r="H82" s="33"/>
      <c r="I82" s="33"/>
      <c r="J82" s="33"/>
      <c r="K82" s="115"/>
      <c r="L82" s="109">
        <f t="shared" si="18"/>
        <v>0</v>
      </c>
      <c r="M82" s="33"/>
      <c r="N82" s="123"/>
      <c r="O82" s="131"/>
      <c r="P82" s="109">
        <f t="shared" si="19"/>
        <v>0</v>
      </c>
      <c r="Q82" s="33"/>
      <c r="R82" s="33"/>
      <c r="S82" s="123"/>
      <c r="T82" s="128"/>
      <c r="U82" s="33"/>
      <c r="V82" s="33"/>
      <c r="W82" s="33"/>
      <c r="X82" s="115"/>
      <c r="Y82" s="122"/>
      <c r="Z82" s="33"/>
      <c r="AA82" s="33"/>
      <c r="AB82" s="33"/>
      <c r="AC82" s="33"/>
      <c r="AD82" s="33"/>
      <c r="AE82" s="33"/>
      <c r="AF82" s="123"/>
      <c r="AG82" s="119" t="e">
        <f>HLOOKUP(AG$13,$Y82:$AF$1016,ROWS($Y82:$AF$1016),FALSE)</f>
        <v>#N/A</v>
      </c>
      <c r="AH82" s="30" t="e">
        <f>HLOOKUP(AH$13,$Y82:$AF$1016,ROWS($Y82:$AF$1016),FALSE)</f>
        <v>#N/A</v>
      </c>
      <c r="AI82" s="30" t="e">
        <f>HLOOKUP(AI$13,$Y82:$AF$1016,ROWS($Y82:$AF$1016),FALSE)</f>
        <v>#N/A</v>
      </c>
      <c r="AJ82" s="30" t="e">
        <f>HLOOKUP(AJ$13,$Y82:$AF$1016,ROWS($Y82:$AF$1016),FALSE)</f>
        <v>#N/A</v>
      </c>
      <c r="AK82" s="30" t="e">
        <f>HLOOKUP(AK$13,$Y82:$AF$1016,ROWS($Y82:$AF$1016),FALSE)</f>
        <v>#N/A</v>
      </c>
      <c r="AL82" s="30" t="e">
        <f>HLOOKUP(AL$13,$Y82:$AF$1016,ROWS($Y82:$AF$1016),FALSE)</f>
        <v>#N/A</v>
      </c>
      <c r="AM82" s="30" t="e">
        <f>HLOOKUP(AM$13,$Y82:$AF$1016,ROWS($Y82:$AF$1016),FALSE)</f>
        <v>#N/A</v>
      </c>
      <c r="AN82" s="30" t="e">
        <f>HLOOKUP(AN$13,$Y82:$AF$1016,ROWS($Y82:$AF$1016),FALSE)</f>
        <v>#N/A</v>
      </c>
      <c r="AO82" s="35" t="e">
        <f t="shared" si="20"/>
        <v>#N/A</v>
      </c>
      <c r="AP82" s="35" t="e">
        <f t="shared" si="21"/>
        <v>#N/A</v>
      </c>
      <c r="AQ82" s="35" t="e">
        <f t="shared" si="22"/>
        <v>#N/A</v>
      </c>
      <c r="AR82" s="35" t="e">
        <f t="shared" si="23"/>
        <v>#N/A</v>
      </c>
      <c r="AS82" s="35" t="e">
        <f t="shared" si="24"/>
        <v>#N/A</v>
      </c>
      <c r="AT82" s="35" t="e">
        <f t="shared" si="25"/>
        <v>#N/A</v>
      </c>
      <c r="AU82" s="35" t="e">
        <f t="shared" si="26"/>
        <v>#N/A</v>
      </c>
      <c r="AV82" s="35" t="e">
        <f t="shared" si="27"/>
        <v>#N/A</v>
      </c>
      <c r="AW82" s="81" t="e">
        <f t="shared" si="28"/>
        <v>#N/A</v>
      </c>
      <c r="AX82" s="139" t="e">
        <f t="shared" si="29"/>
        <v>#N/A</v>
      </c>
    </row>
    <row r="83" spans="1:50" x14ac:dyDescent="0.25">
      <c r="A83" s="110">
        <f>'Тулуз-Пьерон'!A83</f>
        <v>0</v>
      </c>
      <c r="B83" s="153">
        <f>'Тулуз-Пьерон'!B83</f>
        <v>0</v>
      </c>
      <c r="C83" s="109" t="e">
        <f>'Тулуз-Пьерон'!AB83</f>
        <v>#DIV/0!</v>
      </c>
      <c r="D83" s="132" t="e">
        <f>'Тулуз-Пьерон'!AE83</f>
        <v>#DIV/0!</v>
      </c>
      <c r="E83" s="134">
        <f>Равен!AD75</f>
        <v>0</v>
      </c>
      <c r="F83" s="135">
        <f>Равен!AE75</f>
        <v>0</v>
      </c>
      <c r="G83" s="128"/>
      <c r="H83" s="33"/>
      <c r="I83" s="33"/>
      <c r="J83" s="33"/>
      <c r="K83" s="115"/>
      <c r="L83" s="109">
        <f t="shared" si="18"/>
        <v>0</v>
      </c>
      <c r="M83" s="33"/>
      <c r="N83" s="123"/>
      <c r="O83" s="131"/>
      <c r="P83" s="109">
        <f t="shared" si="19"/>
        <v>0</v>
      </c>
      <c r="Q83" s="33"/>
      <c r="R83" s="33"/>
      <c r="S83" s="123"/>
      <c r="T83" s="128"/>
      <c r="U83" s="33"/>
      <c r="V83" s="33"/>
      <c r="W83" s="33"/>
      <c r="X83" s="115"/>
      <c r="Y83" s="122"/>
      <c r="Z83" s="33"/>
      <c r="AA83" s="33"/>
      <c r="AB83" s="33"/>
      <c r="AC83" s="33"/>
      <c r="AD83" s="33"/>
      <c r="AE83" s="33"/>
      <c r="AF83" s="123"/>
      <c r="AG83" s="119" t="e">
        <f>HLOOKUP(AG$13,$Y83:$AF$1016,ROWS($Y83:$AF$1016),FALSE)</f>
        <v>#N/A</v>
      </c>
      <c r="AH83" s="30" t="e">
        <f>HLOOKUP(AH$13,$Y83:$AF$1016,ROWS($Y83:$AF$1016),FALSE)</f>
        <v>#N/A</v>
      </c>
      <c r="AI83" s="30" t="e">
        <f>HLOOKUP(AI$13,$Y83:$AF$1016,ROWS($Y83:$AF$1016),FALSE)</f>
        <v>#N/A</v>
      </c>
      <c r="AJ83" s="30" t="e">
        <f>HLOOKUP(AJ$13,$Y83:$AF$1016,ROWS($Y83:$AF$1016),FALSE)</f>
        <v>#N/A</v>
      </c>
      <c r="AK83" s="30" t="e">
        <f>HLOOKUP(AK$13,$Y83:$AF$1016,ROWS($Y83:$AF$1016),FALSE)</f>
        <v>#N/A</v>
      </c>
      <c r="AL83" s="30" t="e">
        <f>HLOOKUP(AL$13,$Y83:$AF$1016,ROWS($Y83:$AF$1016),FALSE)</f>
        <v>#N/A</v>
      </c>
      <c r="AM83" s="30" t="e">
        <f>HLOOKUP(AM$13,$Y83:$AF$1016,ROWS($Y83:$AF$1016),FALSE)</f>
        <v>#N/A</v>
      </c>
      <c r="AN83" s="30" t="e">
        <f>HLOOKUP(AN$13,$Y83:$AF$1016,ROWS($Y83:$AF$1016),FALSE)</f>
        <v>#N/A</v>
      </c>
      <c r="AO83" s="35" t="e">
        <f t="shared" si="20"/>
        <v>#N/A</v>
      </c>
      <c r="AP83" s="35" t="e">
        <f t="shared" si="21"/>
        <v>#N/A</v>
      </c>
      <c r="AQ83" s="35" t="e">
        <f t="shared" si="22"/>
        <v>#N/A</v>
      </c>
      <c r="AR83" s="35" t="e">
        <f t="shared" si="23"/>
        <v>#N/A</v>
      </c>
      <c r="AS83" s="35" t="e">
        <f t="shared" si="24"/>
        <v>#N/A</v>
      </c>
      <c r="AT83" s="35" t="e">
        <f t="shared" si="25"/>
        <v>#N/A</v>
      </c>
      <c r="AU83" s="35" t="e">
        <f t="shared" si="26"/>
        <v>#N/A</v>
      </c>
      <c r="AV83" s="35" t="e">
        <f t="shared" si="27"/>
        <v>#N/A</v>
      </c>
      <c r="AW83" s="81" t="e">
        <f t="shared" si="28"/>
        <v>#N/A</v>
      </c>
      <c r="AX83" s="139" t="e">
        <f t="shared" si="29"/>
        <v>#N/A</v>
      </c>
    </row>
    <row r="84" spans="1:50" x14ac:dyDescent="0.25">
      <c r="A84" s="110">
        <f>'Тулуз-Пьерон'!A84</f>
        <v>0</v>
      </c>
      <c r="B84" s="153">
        <f>'Тулуз-Пьерон'!B84</f>
        <v>0</v>
      </c>
      <c r="C84" s="109" t="e">
        <f>'Тулуз-Пьерон'!AB84</f>
        <v>#DIV/0!</v>
      </c>
      <c r="D84" s="132" t="e">
        <f>'Тулуз-Пьерон'!AE84</f>
        <v>#DIV/0!</v>
      </c>
      <c r="E84" s="134">
        <f>Равен!AD76</f>
        <v>0</v>
      </c>
      <c r="F84" s="135">
        <f>Равен!AE76</f>
        <v>0</v>
      </c>
      <c r="G84" s="128"/>
      <c r="H84" s="33"/>
      <c r="I84" s="33"/>
      <c r="J84" s="33"/>
      <c r="K84" s="115"/>
      <c r="L84" s="109">
        <f t="shared" si="18"/>
        <v>0</v>
      </c>
      <c r="M84" s="33"/>
      <c r="N84" s="123"/>
      <c r="O84" s="131"/>
      <c r="P84" s="109">
        <f t="shared" si="19"/>
        <v>0</v>
      </c>
      <c r="Q84" s="33"/>
      <c r="R84" s="33"/>
      <c r="S84" s="123"/>
      <c r="T84" s="128"/>
      <c r="U84" s="33"/>
      <c r="V84" s="33"/>
      <c r="W84" s="33"/>
      <c r="X84" s="115"/>
      <c r="Y84" s="122"/>
      <c r="Z84" s="33"/>
      <c r="AA84" s="33"/>
      <c r="AB84" s="33"/>
      <c r="AC84" s="33"/>
      <c r="AD84" s="33"/>
      <c r="AE84" s="33"/>
      <c r="AF84" s="123"/>
      <c r="AG84" s="119" t="e">
        <f>HLOOKUP(AG$13,$Y84:$AF$1016,ROWS($Y84:$AF$1016),FALSE)</f>
        <v>#N/A</v>
      </c>
      <c r="AH84" s="30" t="e">
        <f>HLOOKUP(AH$13,$Y84:$AF$1016,ROWS($Y84:$AF$1016),FALSE)</f>
        <v>#N/A</v>
      </c>
      <c r="AI84" s="30" t="e">
        <f>HLOOKUP(AI$13,$Y84:$AF$1016,ROWS($Y84:$AF$1016),FALSE)</f>
        <v>#N/A</v>
      </c>
      <c r="AJ84" s="30" t="e">
        <f>HLOOKUP(AJ$13,$Y84:$AF$1016,ROWS($Y84:$AF$1016),FALSE)</f>
        <v>#N/A</v>
      </c>
      <c r="AK84" s="30" t="e">
        <f>HLOOKUP(AK$13,$Y84:$AF$1016,ROWS($Y84:$AF$1016),FALSE)</f>
        <v>#N/A</v>
      </c>
      <c r="AL84" s="30" t="e">
        <f>HLOOKUP(AL$13,$Y84:$AF$1016,ROWS($Y84:$AF$1016),FALSE)</f>
        <v>#N/A</v>
      </c>
      <c r="AM84" s="30" t="e">
        <f>HLOOKUP(AM$13,$Y84:$AF$1016,ROWS($Y84:$AF$1016),FALSE)</f>
        <v>#N/A</v>
      </c>
      <c r="AN84" s="30" t="e">
        <f>HLOOKUP(AN$13,$Y84:$AF$1016,ROWS($Y84:$AF$1016),FALSE)</f>
        <v>#N/A</v>
      </c>
      <c r="AO84" s="35" t="e">
        <f t="shared" si="20"/>
        <v>#N/A</v>
      </c>
      <c r="AP84" s="35" t="e">
        <f t="shared" si="21"/>
        <v>#N/A</v>
      </c>
      <c r="AQ84" s="35" t="e">
        <f t="shared" si="22"/>
        <v>#N/A</v>
      </c>
      <c r="AR84" s="35" t="e">
        <f t="shared" si="23"/>
        <v>#N/A</v>
      </c>
      <c r="AS84" s="35" t="e">
        <f t="shared" si="24"/>
        <v>#N/A</v>
      </c>
      <c r="AT84" s="35" t="e">
        <f t="shared" si="25"/>
        <v>#N/A</v>
      </c>
      <c r="AU84" s="35" t="e">
        <f t="shared" si="26"/>
        <v>#N/A</v>
      </c>
      <c r="AV84" s="35" t="e">
        <f t="shared" si="27"/>
        <v>#N/A</v>
      </c>
      <c r="AW84" s="81" t="e">
        <f t="shared" si="28"/>
        <v>#N/A</v>
      </c>
      <c r="AX84" s="139" t="e">
        <f t="shared" si="29"/>
        <v>#N/A</v>
      </c>
    </row>
    <row r="85" spans="1:50" x14ac:dyDescent="0.25">
      <c r="A85" s="110">
        <f>'Тулуз-Пьерон'!A85</f>
        <v>0</v>
      </c>
      <c r="B85" s="153">
        <f>'Тулуз-Пьерон'!B85</f>
        <v>0</v>
      </c>
      <c r="C85" s="109" t="e">
        <f>'Тулуз-Пьерон'!AB85</f>
        <v>#DIV/0!</v>
      </c>
      <c r="D85" s="132" t="e">
        <f>'Тулуз-Пьерон'!AE85</f>
        <v>#DIV/0!</v>
      </c>
      <c r="E85" s="134">
        <f>Равен!AD77</f>
        <v>0</v>
      </c>
      <c r="F85" s="135">
        <f>Равен!AE77</f>
        <v>0</v>
      </c>
      <c r="G85" s="128"/>
      <c r="H85" s="33"/>
      <c r="I85" s="33"/>
      <c r="J85" s="33"/>
      <c r="K85" s="115"/>
      <c r="L85" s="109">
        <f t="shared" si="18"/>
        <v>0</v>
      </c>
      <c r="M85" s="33"/>
      <c r="N85" s="123"/>
      <c r="O85" s="131"/>
      <c r="P85" s="109">
        <f t="shared" si="19"/>
        <v>0</v>
      </c>
      <c r="Q85" s="33"/>
      <c r="R85" s="33"/>
      <c r="S85" s="123"/>
      <c r="T85" s="128"/>
      <c r="U85" s="33"/>
      <c r="V85" s="33"/>
      <c r="W85" s="33"/>
      <c r="X85" s="115"/>
      <c r="Y85" s="122"/>
      <c r="Z85" s="33"/>
      <c r="AA85" s="33"/>
      <c r="AB85" s="33"/>
      <c r="AC85" s="33"/>
      <c r="AD85" s="33"/>
      <c r="AE85" s="33"/>
      <c r="AF85" s="123"/>
      <c r="AG85" s="119" t="e">
        <f>HLOOKUP(AG$13,$Y85:$AF$1016,ROWS($Y85:$AF$1016),FALSE)</f>
        <v>#N/A</v>
      </c>
      <c r="AH85" s="30" t="e">
        <f>HLOOKUP(AH$13,$Y85:$AF$1016,ROWS($Y85:$AF$1016),FALSE)</f>
        <v>#N/A</v>
      </c>
      <c r="AI85" s="30" t="e">
        <f>HLOOKUP(AI$13,$Y85:$AF$1016,ROWS($Y85:$AF$1016),FALSE)</f>
        <v>#N/A</v>
      </c>
      <c r="AJ85" s="30" t="e">
        <f>HLOOKUP(AJ$13,$Y85:$AF$1016,ROWS($Y85:$AF$1016),FALSE)</f>
        <v>#N/A</v>
      </c>
      <c r="AK85" s="30" t="e">
        <f>HLOOKUP(AK$13,$Y85:$AF$1016,ROWS($Y85:$AF$1016),FALSE)</f>
        <v>#N/A</v>
      </c>
      <c r="AL85" s="30" t="e">
        <f>HLOOKUP(AL$13,$Y85:$AF$1016,ROWS($Y85:$AF$1016),FALSE)</f>
        <v>#N/A</v>
      </c>
      <c r="AM85" s="30" t="e">
        <f>HLOOKUP(AM$13,$Y85:$AF$1016,ROWS($Y85:$AF$1016),FALSE)</f>
        <v>#N/A</v>
      </c>
      <c r="AN85" s="30" t="e">
        <f>HLOOKUP(AN$13,$Y85:$AF$1016,ROWS($Y85:$AF$1016),FALSE)</f>
        <v>#N/A</v>
      </c>
      <c r="AO85" s="35" t="e">
        <f t="shared" si="20"/>
        <v>#N/A</v>
      </c>
      <c r="AP85" s="35" t="e">
        <f t="shared" si="21"/>
        <v>#N/A</v>
      </c>
      <c r="AQ85" s="35" t="e">
        <f t="shared" si="22"/>
        <v>#N/A</v>
      </c>
      <c r="AR85" s="35" t="e">
        <f t="shared" si="23"/>
        <v>#N/A</v>
      </c>
      <c r="AS85" s="35" t="e">
        <f t="shared" si="24"/>
        <v>#N/A</v>
      </c>
      <c r="AT85" s="35" t="e">
        <f t="shared" si="25"/>
        <v>#N/A</v>
      </c>
      <c r="AU85" s="35" t="e">
        <f t="shared" si="26"/>
        <v>#N/A</v>
      </c>
      <c r="AV85" s="35" t="e">
        <f t="shared" si="27"/>
        <v>#N/A</v>
      </c>
      <c r="AW85" s="81" t="e">
        <f t="shared" si="28"/>
        <v>#N/A</v>
      </c>
      <c r="AX85" s="139" t="e">
        <f t="shared" si="29"/>
        <v>#N/A</v>
      </c>
    </row>
    <row r="86" spans="1:50" x14ac:dyDescent="0.25">
      <c r="A86" s="110">
        <f>'Тулуз-Пьерон'!A86</f>
        <v>0</v>
      </c>
      <c r="B86" s="153">
        <f>'Тулуз-Пьерон'!B86</f>
        <v>0</v>
      </c>
      <c r="C86" s="109" t="e">
        <f>'Тулуз-Пьерон'!AB86</f>
        <v>#DIV/0!</v>
      </c>
      <c r="D86" s="132" t="e">
        <f>'Тулуз-Пьерон'!AE86</f>
        <v>#DIV/0!</v>
      </c>
      <c r="E86" s="134">
        <f>Равен!AD78</f>
        <v>0</v>
      </c>
      <c r="F86" s="135">
        <f>Равен!AE78</f>
        <v>0</v>
      </c>
      <c r="G86" s="128"/>
      <c r="H86" s="33"/>
      <c r="I86" s="33"/>
      <c r="J86" s="33"/>
      <c r="K86" s="115"/>
      <c r="L86" s="109">
        <f t="shared" si="18"/>
        <v>0</v>
      </c>
      <c r="M86" s="33"/>
      <c r="N86" s="123"/>
      <c r="O86" s="131"/>
      <c r="P86" s="109">
        <f t="shared" si="19"/>
        <v>0</v>
      </c>
      <c r="Q86" s="33"/>
      <c r="R86" s="33"/>
      <c r="S86" s="123"/>
      <c r="T86" s="128"/>
      <c r="U86" s="33"/>
      <c r="V86" s="33"/>
      <c r="W86" s="33"/>
      <c r="X86" s="115"/>
      <c r="Y86" s="122"/>
      <c r="Z86" s="33"/>
      <c r="AA86" s="33"/>
      <c r="AB86" s="33"/>
      <c r="AC86" s="33"/>
      <c r="AD86" s="33"/>
      <c r="AE86" s="33"/>
      <c r="AF86" s="123"/>
      <c r="AG86" s="119" t="e">
        <f>HLOOKUP(AG$13,$Y86:$AF$1016,ROWS($Y86:$AF$1016),FALSE)</f>
        <v>#N/A</v>
      </c>
      <c r="AH86" s="30" t="e">
        <f>HLOOKUP(AH$13,$Y86:$AF$1016,ROWS($Y86:$AF$1016),FALSE)</f>
        <v>#N/A</v>
      </c>
      <c r="AI86" s="30" t="e">
        <f>HLOOKUP(AI$13,$Y86:$AF$1016,ROWS($Y86:$AF$1016),FALSE)</f>
        <v>#N/A</v>
      </c>
      <c r="AJ86" s="30" t="e">
        <f>HLOOKUP(AJ$13,$Y86:$AF$1016,ROWS($Y86:$AF$1016),FALSE)</f>
        <v>#N/A</v>
      </c>
      <c r="AK86" s="30" t="e">
        <f>HLOOKUP(AK$13,$Y86:$AF$1016,ROWS($Y86:$AF$1016),FALSE)</f>
        <v>#N/A</v>
      </c>
      <c r="AL86" s="30" t="e">
        <f>HLOOKUP(AL$13,$Y86:$AF$1016,ROWS($Y86:$AF$1016),FALSE)</f>
        <v>#N/A</v>
      </c>
      <c r="AM86" s="30" t="e">
        <f>HLOOKUP(AM$13,$Y86:$AF$1016,ROWS($Y86:$AF$1016),FALSE)</f>
        <v>#N/A</v>
      </c>
      <c r="AN86" s="30" t="e">
        <f>HLOOKUP(AN$13,$Y86:$AF$1016,ROWS($Y86:$AF$1016),FALSE)</f>
        <v>#N/A</v>
      </c>
      <c r="AO86" s="35" t="e">
        <f t="shared" si="20"/>
        <v>#N/A</v>
      </c>
      <c r="AP86" s="35" t="e">
        <f t="shared" si="21"/>
        <v>#N/A</v>
      </c>
      <c r="AQ86" s="35" t="e">
        <f t="shared" si="22"/>
        <v>#N/A</v>
      </c>
      <c r="AR86" s="35" t="e">
        <f t="shared" si="23"/>
        <v>#N/A</v>
      </c>
      <c r="AS86" s="35" t="e">
        <f t="shared" si="24"/>
        <v>#N/A</v>
      </c>
      <c r="AT86" s="35" t="e">
        <f t="shared" si="25"/>
        <v>#N/A</v>
      </c>
      <c r="AU86" s="35" t="e">
        <f t="shared" si="26"/>
        <v>#N/A</v>
      </c>
      <c r="AV86" s="35" t="e">
        <f t="shared" si="27"/>
        <v>#N/A</v>
      </c>
      <c r="AW86" s="81" t="e">
        <f t="shared" si="28"/>
        <v>#N/A</v>
      </c>
      <c r="AX86" s="139" t="e">
        <f t="shared" si="29"/>
        <v>#N/A</v>
      </c>
    </row>
    <row r="87" spans="1:50" x14ac:dyDescent="0.25">
      <c r="A87" s="110">
        <f>'Тулуз-Пьерон'!A87</f>
        <v>0</v>
      </c>
      <c r="B87" s="153">
        <f>'Тулуз-Пьерон'!B87</f>
        <v>0</v>
      </c>
      <c r="C87" s="109" t="e">
        <f>'Тулуз-Пьерон'!AB87</f>
        <v>#DIV/0!</v>
      </c>
      <c r="D87" s="132" t="e">
        <f>'Тулуз-Пьерон'!AE87</f>
        <v>#DIV/0!</v>
      </c>
      <c r="E87" s="134">
        <f>Равен!AD79</f>
        <v>0</v>
      </c>
      <c r="F87" s="135">
        <f>Равен!AE79</f>
        <v>0</v>
      </c>
      <c r="G87" s="128"/>
      <c r="H87" s="33"/>
      <c r="I87" s="33"/>
      <c r="J87" s="33"/>
      <c r="K87" s="115"/>
      <c r="L87" s="109">
        <f t="shared" si="18"/>
        <v>0</v>
      </c>
      <c r="M87" s="33"/>
      <c r="N87" s="123"/>
      <c r="O87" s="131"/>
      <c r="P87" s="109">
        <f t="shared" si="19"/>
        <v>0</v>
      </c>
      <c r="Q87" s="33"/>
      <c r="R87" s="33"/>
      <c r="S87" s="123"/>
      <c r="T87" s="128"/>
      <c r="U87" s="33"/>
      <c r="V87" s="33"/>
      <c r="W87" s="33"/>
      <c r="X87" s="115"/>
      <c r="Y87" s="122"/>
      <c r="Z87" s="33"/>
      <c r="AA87" s="33"/>
      <c r="AB87" s="33"/>
      <c r="AC87" s="33"/>
      <c r="AD87" s="33"/>
      <c r="AE87" s="33"/>
      <c r="AF87" s="123"/>
      <c r="AG87" s="119" t="e">
        <f>HLOOKUP(AG$13,$Y87:$AF$1016,ROWS($Y87:$AF$1016),FALSE)</f>
        <v>#N/A</v>
      </c>
      <c r="AH87" s="30" t="e">
        <f>HLOOKUP(AH$13,$Y87:$AF$1016,ROWS($Y87:$AF$1016),FALSE)</f>
        <v>#N/A</v>
      </c>
      <c r="AI87" s="30" t="e">
        <f>HLOOKUP(AI$13,$Y87:$AF$1016,ROWS($Y87:$AF$1016),FALSE)</f>
        <v>#N/A</v>
      </c>
      <c r="AJ87" s="30" t="e">
        <f>HLOOKUP(AJ$13,$Y87:$AF$1016,ROWS($Y87:$AF$1016),FALSE)</f>
        <v>#N/A</v>
      </c>
      <c r="AK87" s="30" t="e">
        <f>HLOOKUP(AK$13,$Y87:$AF$1016,ROWS($Y87:$AF$1016),FALSE)</f>
        <v>#N/A</v>
      </c>
      <c r="AL87" s="30" t="e">
        <f>HLOOKUP(AL$13,$Y87:$AF$1016,ROWS($Y87:$AF$1016),FALSE)</f>
        <v>#N/A</v>
      </c>
      <c r="AM87" s="30" t="e">
        <f>HLOOKUP(AM$13,$Y87:$AF$1016,ROWS($Y87:$AF$1016),FALSE)</f>
        <v>#N/A</v>
      </c>
      <c r="AN87" s="30" t="e">
        <f>HLOOKUP(AN$13,$Y87:$AF$1016,ROWS($Y87:$AF$1016),FALSE)</f>
        <v>#N/A</v>
      </c>
      <c r="AO87" s="35" t="e">
        <f t="shared" si="20"/>
        <v>#N/A</v>
      </c>
      <c r="AP87" s="35" t="e">
        <f t="shared" si="21"/>
        <v>#N/A</v>
      </c>
      <c r="AQ87" s="35" t="e">
        <f t="shared" si="22"/>
        <v>#N/A</v>
      </c>
      <c r="AR87" s="35" t="e">
        <f t="shared" si="23"/>
        <v>#N/A</v>
      </c>
      <c r="AS87" s="35" t="e">
        <f t="shared" si="24"/>
        <v>#N/A</v>
      </c>
      <c r="AT87" s="35" t="e">
        <f t="shared" si="25"/>
        <v>#N/A</v>
      </c>
      <c r="AU87" s="35" t="e">
        <f t="shared" si="26"/>
        <v>#N/A</v>
      </c>
      <c r="AV87" s="35" t="e">
        <f t="shared" si="27"/>
        <v>#N/A</v>
      </c>
      <c r="AW87" s="81" t="e">
        <f t="shared" si="28"/>
        <v>#N/A</v>
      </c>
      <c r="AX87" s="139" t="e">
        <f t="shared" si="29"/>
        <v>#N/A</v>
      </c>
    </row>
    <row r="88" spans="1:50" x14ac:dyDescent="0.25">
      <c r="A88" s="110">
        <f>'Тулуз-Пьерон'!A88</f>
        <v>0</v>
      </c>
      <c r="B88" s="153">
        <f>'Тулуз-Пьерон'!B88</f>
        <v>0</v>
      </c>
      <c r="C88" s="109" t="e">
        <f>'Тулуз-Пьерон'!AB88</f>
        <v>#DIV/0!</v>
      </c>
      <c r="D88" s="132" t="e">
        <f>'Тулуз-Пьерон'!AE88</f>
        <v>#DIV/0!</v>
      </c>
      <c r="E88" s="134">
        <f>Равен!AD80</f>
        <v>0</v>
      </c>
      <c r="F88" s="135">
        <f>Равен!AE80</f>
        <v>0</v>
      </c>
      <c r="G88" s="128"/>
      <c r="H88" s="33"/>
      <c r="I88" s="33"/>
      <c r="J88" s="33"/>
      <c r="K88" s="115"/>
      <c r="L88" s="109">
        <f t="shared" si="18"/>
        <v>0</v>
      </c>
      <c r="M88" s="33"/>
      <c r="N88" s="123"/>
      <c r="O88" s="131"/>
      <c r="P88" s="109">
        <f t="shared" si="19"/>
        <v>0</v>
      </c>
      <c r="Q88" s="33"/>
      <c r="R88" s="33"/>
      <c r="S88" s="123"/>
      <c r="T88" s="128"/>
      <c r="U88" s="33"/>
      <c r="V88" s="33"/>
      <c r="W88" s="33"/>
      <c r="X88" s="115"/>
      <c r="Y88" s="122"/>
      <c r="Z88" s="33"/>
      <c r="AA88" s="33"/>
      <c r="AB88" s="33"/>
      <c r="AC88" s="33"/>
      <c r="AD88" s="33"/>
      <c r="AE88" s="33"/>
      <c r="AF88" s="123"/>
      <c r="AG88" s="119" t="e">
        <f>HLOOKUP(AG$13,$Y88:$AF$1016,ROWS($Y88:$AF$1016),FALSE)</f>
        <v>#N/A</v>
      </c>
      <c r="AH88" s="30" t="e">
        <f>HLOOKUP(AH$13,$Y88:$AF$1016,ROWS($Y88:$AF$1016),FALSE)</f>
        <v>#N/A</v>
      </c>
      <c r="AI88" s="30" t="e">
        <f>HLOOKUP(AI$13,$Y88:$AF$1016,ROWS($Y88:$AF$1016),FALSE)</f>
        <v>#N/A</v>
      </c>
      <c r="AJ88" s="30" t="e">
        <f>HLOOKUP(AJ$13,$Y88:$AF$1016,ROWS($Y88:$AF$1016),FALSE)</f>
        <v>#N/A</v>
      </c>
      <c r="AK88" s="30" t="e">
        <f>HLOOKUP(AK$13,$Y88:$AF$1016,ROWS($Y88:$AF$1016),FALSE)</f>
        <v>#N/A</v>
      </c>
      <c r="AL88" s="30" t="e">
        <f>HLOOKUP(AL$13,$Y88:$AF$1016,ROWS($Y88:$AF$1016),FALSE)</f>
        <v>#N/A</v>
      </c>
      <c r="AM88" s="30" t="e">
        <f>HLOOKUP(AM$13,$Y88:$AF$1016,ROWS($Y88:$AF$1016),FALSE)</f>
        <v>#N/A</v>
      </c>
      <c r="AN88" s="30" t="e">
        <f>HLOOKUP(AN$13,$Y88:$AF$1016,ROWS($Y88:$AF$1016),FALSE)</f>
        <v>#N/A</v>
      </c>
      <c r="AO88" s="35" t="e">
        <f t="shared" si="20"/>
        <v>#N/A</v>
      </c>
      <c r="AP88" s="35" t="e">
        <f t="shared" si="21"/>
        <v>#N/A</v>
      </c>
      <c r="AQ88" s="35" t="e">
        <f t="shared" si="22"/>
        <v>#N/A</v>
      </c>
      <c r="AR88" s="35" t="e">
        <f t="shared" si="23"/>
        <v>#N/A</v>
      </c>
      <c r="AS88" s="35" t="e">
        <f t="shared" si="24"/>
        <v>#N/A</v>
      </c>
      <c r="AT88" s="35" t="e">
        <f t="shared" si="25"/>
        <v>#N/A</v>
      </c>
      <c r="AU88" s="35" t="e">
        <f t="shared" si="26"/>
        <v>#N/A</v>
      </c>
      <c r="AV88" s="35" t="e">
        <f t="shared" si="27"/>
        <v>#N/A</v>
      </c>
      <c r="AW88" s="81" t="e">
        <f t="shared" si="28"/>
        <v>#N/A</v>
      </c>
      <c r="AX88" s="139" t="e">
        <f t="shared" si="29"/>
        <v>#N/A</v>
      </c>
    </row>
    <row r="89" spans="1:50" x14ac:dyDescent="0.25">
      <c r="A89" s="110">
        <f>'Тулуз-Пьерон'!A89</f>
        <v>0</v>
      </c>
      <c r="B89" s="153">
        <f>'Тулуз-Пьерон'!B89</f>
        <v>0</v>
      </c>
      <c r="C89" s="109" t="e">
        <f>'Тулуз-Пьерон'!AB89</f>
        <v>#DIV/0!</v>
      </c>
      <c r="D89" s="132" t="e">
        <f>'Тулуз-Пьерон'!AE89</f>
        <v>#DIV/0!</v>
      </c>
      <c r="E89" s="134">
        <f>Равен!AD81</f>
        <v>0</v>
      </c>
      <c r="F89" s="135">
        <f>Равен!AE81</f>
        <v>0</v>
      </c>
      <c r="G89" s="128"/>
      <c r="H89" s="33"/>
      <c r="I89" s="33"/>
      <c r="J89" s="33"/>
      <c r="K89" s="115"/>
      <c r="L89" s="109">
        <f t="shared" si="18"/>
        <v>0</v>
      </c>
      <c r="M89" s="33"/>
      <c r="N89" s="123"/>
      <c r="O89" s="131"/>
      <c r="P89" s="109">
        <f t="shared" si="19"/>
        <v>0</v>
      </c>
      <c r="Q89" s="33"/>
      <c r="R89" s="33"/>
      <c r="S89" s="123"/>
      <c r="T89" s="128"/>
      <c r="U89" s="33"/>
      <c r="V89" s="33"/>
      <c r="W89" s="33"/>
      <c r="X89" s="115"/>
      <c r="Y89" s="122"/>
      <c r="Z89" s="33"/>
      <c r="AA89" s="33"/>
      <c r="AB89" s="33"/>
      <c r="AC89" s="33"/>
      <c r="AD89" s="33"/>
      <c r="AE89" s="33"/>
      <c r="AF89" s="123"/>
      <c r="AG89" s="119" t="e">
        <f>HLOOKUP(AG$13,$Y89:$AF$1016,ROWS($Y89:$AF$1016),FALSE)</f>
        <v>#N/A</v>
      </c>
      <c r="AH89" s="30" t="e">
        <f>HLOOKUP(AH$13,$Y89:$AF$1016,ROWS($Y89:$AF$1016),FALSE)</f>
        <v>#N/A</v>
      </c>
      <c r="AI89" s="30" t="e">
        <f>HLOOKUP(AI$13,$Y89:$AF$1016,ROWS($Y89:$AF$1016),FALSE)</f>
        <v>#N/A</v>
      </c>
      <c r="AJ89" s="30" t="e">
        <f>HLOOKUP(AJ$13,$Y89:$AF$1016,ROWS($Y89:$AF$1016),FALSE)</f>
        <v>#N/A</v>
      </c>
      <c r="AK89" s="30" t="e">
        <f>HLOOKUP(AK$13,$Y89:$AF$1016,ROWS($Y89:$AF$1016),FALSE)</f>
        <v>#N/A</v>
      </c>
      <c r="AL89" s="30" t="e">
        <f>HLOOKUP(AL$13,$Y89:$AF$1016,ROWS($Y89:$AF$1016),FALSE)</f>
        <v>#N/A</v>
      </c>
      <c r="AM89" s="30" t="e">
        <f>HLOOKUP(AM$13,$Y89:$AF$1016,ROWS($Y89:$AF$1016),FALSE)</f>
        <v>#N/A</v>
      </c>
      <c r="AN89" s="30" t="e">
        <f>HLOOKUP(AN$13,$Y89:$AF$1016,ROWS($Y89:$AF$1016),FALSE)</f>
        <v>#N/A</v>
      </c>
      <c r="AO89" s="35" t="e">
        <f t="shared" si="20"/>
        <v>#N/A</v>
      </c>
      <c r="AP89" s="35" t="e">
        <f t="shared" si="21"/>
        <v>#N/A</v>
      </c>
      <c r="AQ89" s="35" t="e">
        <f t="shared" si="22"/>
        <v>#N/A</v>
      </c>
      <c r="AR89" s="35" t="e">
        <f t="shared" si="23"/>
        <v>#N/A</v>
      </c>
      <c r="AS89" s="35" t="e">
        <f t="shared" si="24"/>
        <v>#N/A</v>
      </c>
      <c r="AT89" s="35" t="e">
        <f t="shared" si="25"/>
        <v>#N/A</v>
      </c>
      <c r="AU89" s="35" t="e">
        <f t="shared" si="26"/>
        <v>#N/A</v>
      </c>
      <c r="AV89" s="35" t="e">
        <f t="shared" si="27"/>
        <v>#N/A</v>
      </c>
      <c r="AW89" s="81" t="e">
        <f t="shared" si="28"/>
        <v>#N/A</v>
      </c>
      <c r="AX89" s="139" t="e">
        <f t="shared" si="29"/>
        <v>#N/A</v>
      </c>
    </row>
    <row r="90" spans="1:50" x14ac:dyDescent="0.25">
      <c r="A90" s="110">
        <f>'Тулуз-Пьерон'!A90</f>
        <v>0</v>
      </c>
      <c r="B90" s="153">
        <f>'Тулуз-Пьерон'!B90</f>
        <v>0</v>
      </c>
      <c r="C90" s="109" t="e">
        <f>'Тулуз-Пьерон'!AB90</f>
        <v>#DIV/0!</v>
      </c>
      <c r="D90" s="132" t="e">
        <f>'Тулуз-Пьерон'!AE90</f>
        <v>#DIV/0!</v>
      </c>
      <c r="E90" s="134">
        <f>Равен!AD82</f>
        <v>0</v>
      </c>
      <c r="F90" s="135">
        <f>Равен!AE82</f>
        <v>0</v>
      </c>
      <c r="G90" s="128"/>
      <c r="H90" s="33"/>
      <c r="I90" s="33"/>
      <c r="J90" s="33"/>
      <c r="K90" s="115"/>
      <c r="L90" s="109">
        <f t="shared" si="18"/>
        <v>0</v>
      </c>
      <c r="M90" s="33"/>
      <c r="N90" s="123"/>
      <c r="O90" s="131"/>
      <c r="P90" s="109">
        <f t="shared" si="19"/>
        <v>0</v>
      </c>
      <c r="Q90" s="33"/>
      <c r="R90" s="33"/>
      <c r="S90" s="123"/>
      <c r="T90" s="128"/>
      <c r="U90" s="33"/>
      <c r="V90" s="33"/>
      <c r="W90" s="33"/>
      <c r="X90" s="115"/>
      <c r="Y90" s="122"/>
      <c r="Z90" s="33"/>
      <c r="AA90" s="33"/>
      <c r="AB90" s="33"/>
      <c r="AC90" s="33"/>
      <c r="AD90" s="33"/>
      <c r="AE90" s="33"/>
      <c r="AF90" s="123"/>
      <c r="AG90" s="119" t="e">
        <f>HLOOKUP(AG$13,$Y90:$AF$1016,ROWS($Y90:$AF$1016),FALSE)</f>
        <v>#N/A</v>
      </c>
      <c r="AH90" s="30" t="e">
        <f>HLOOKUP(AH$13,$Y90:$AF$1016,ROWS($Y90:$AF$1016),FALSE)</f>
        <v>#N/A</v>
      </c>
      <c r="AI90" s="30" t="e">
        <f>HLOOKUP(AI$13,$Y90:$AF$1016,ROWS($Y90:$AF$1016),FALSE)</f>
        <v>#N/A</v>
      </c>
      <c r="AJ90" s="30" t="e">
        <f>HLOOKUP(AJ$13,$Y90:$AF$1016,ROWS($Y90:$AF$1016),FALSE)</f>
        <v>#N/A</v>
      </c>
      <c r="AK90" s="30" t="e">
        <f>HLOOKUP(AK$13,$Y90:$AF$1016,ROWS($Y90:$AF$1016),FALSE)</f>
        <v>#N/A</v>
      </c>
      <c r="AL90" s="30" t="e">
        <f>HLOOKUP(AL$13,$Y90:$AF$1016,ROWS($Y90:$AF$1016),FALSE)</f>
        <v>#N/A</v>
      </c>
      <c r="AM90" s="30" t="e">
        <f>HLOOKUP(AM$13,$Y90:$AF$1016,ROWS($Y90:$AF$1016),FALSE)</f>
        <v>#N/A</v>
      </c>
      <c r="AN90" s="30" t="e">
        <f>HLOOKUP(AN$13,$Y90:$AF$1016,ROWS($Y90:$AF$1016),FALSE)</f>
        <v>#N/A</v>
      </c>
      <c r="AO90" s="35" t="e">
        <f t="shared" si="20"/>
        <v>#N/A</v>
      </c>
      <c r="AP90" s="35" t="e">
        <f t="shared" si="21"/>
        <v>#N/A</v>
      </c>
      <c r="AQ90" s="35" t="e">
        <f t="shared" si="22"/>
        <v>#N/A</v>
      </c>
      <c r="AR90" s="35" t="e">
        <f t="shared" si="23"/>
        <v>#N/A</v>
      </c>
      <c r="AS90" s="35" t="e">
        <f t="shared" si="24"/>
        <v>#N/A</v>
      </c>
      <c r="AT90" s="35" t="e">
        <f t="shared" si="25"/>
        <v>#N/A</v>
      </c>
      <c r="AU90" s="35" t="e">
        <f t="shared" si="26"/>
        <v>#N/A</v>
      </c>
      <c r="AV90" s="35" t="e">
        <f t="shared" si="27"/>
        <v>#N/A</v>
      </c>
      <c r="AW90" s="81" t="e">
        <f t="shared" si="28"/>
        <v>#N/A</v>
      </c>
      <c r="AX90" s="139" t="e">
        <f t="shared" si="29"/>
        <v>#N/A</v>
      </c>
    </row>
    <row r="91" spans="1:50" x14ac:dyDescent="0.25">
      <c r="A91" s="110">
        <f>'Тулуз-Пьерон'!A91</f>
        <v>0</v>
      </c>
      <c r="B91" s="153">
        <f>'Тулуз-Пьерон'!B91</f>
        <v>0</v>
      </c>
      <c r="C91" s="109" t="e">
        <f>'Тулуз-Пьерон'!AB91</f>
        <v>#DIV/0!</v>
      </c>
      <c r="D91" s="132" t="e">
        <f>'Тулуз-Пьерон'!AE91</f>
        <v>#DIV/0!</v>
      </c>
      <c r="E91" s="134">
        <f>Равен!AD83</f>
        <v>0</v>
      </c>
      <c r="F91" s="135">
        <f>Равен!AE83</f>
        <v>0</v>
      </c>
      <c r="G91" s="128"/>
      <c r="H91" s="33"/>
      <c r="I91" s="33"/>
      <c r="J91" s="33"/>
      <c r="K91" s="115"/>
      <c r="L91" s="109">
        <f t="shared" si="18"/>
        <v>0</v>
      </c>
      <c r="M91" s="33"/>
      <c r="N91" s="123"/>
      <c r="O91" s="131"/>
      <c r="P91" s="109">
        <f t="shared" si="19"/>
        <v>0</v>
      </c>
      <c r="Q91" s="33"/>
      <c r="R91" s="33"/>
      <c r="S91" s="123"/>
      <c r="T91" s="128"/>
      <c r="U91" s="33"/>
      <c r="V91" s="33"/>
      <c r="W91" s="33"/>
      <c r="X91" s="115"/>
      <c r="Y91" s="122"/>
      <c r="Z91" s="33"/>
      <c r="AA91" s="33"/>
      <c r="AB91" s="33"/>
      <c r="AC91" s="33"/>
      <c r="AD91" s="33"/>
      <c r="AE91" s="33"/>
      <c r="AF91" s="123"/>
      <c r="AG91" s="119" t="e">
        <f>HLOOKUP(AG$13,$Y91:$AF$1016,ROWS($Y91:$AF$1016),FALSE)</f>
        <v>#N/A</v>
      </c>
      <c r="AH91" s="30" t="e">
        <f>HLOOKUP(AH$13,$Y91:$AF$1016,ROWS($Y91:$AF$1016),FALSE)</f>
        <v>#N/A</v>
      </c>
      <c r="AI91" s="30" t="e">
        <f>HLOOKUP(AI$13,$Y91:$AF$1016,ROWS($Y91:$AF$1016),FALSE)</f>
        <v>#N/A</v>
      </c>
      <c r="AJ91" s="30" t="e">
        <f>HLOOKUP(AJ$13,$Y91:$AF$1016,ROWS($Y91:$AF$1016),FALSE)</f>
        <v>#N/A</v>
      </c>
      <c r="AK91" s="30" t="e">
        <f>HLOOKUP(AK$13,$Y91:$AF$1016,ROWS($Y91:$AF$1016),FALSE)</f>
        <v>#N/A</v>
      </c>
      <c r="AL91" s="30" t="e">
        <f>HLOOKUP(AL$13,$Y91:$AF$1016,ROWS($Y91:$AF$1016),FALSE)</f>
        <v>#N/A</v>
      </c>
      <c r="AM91" s="30" t="e">
        <f>HLOOKUP(AM$13,$Y91:$AF$1016,ROWS($Y91:$AF$1016),FALSE)</f>
        <v>#N/A</v>
      </c>
      <c r="AN91" s="30" t="e">
        <f>HLOOKUP(AN$13,$Y91:$AF$1016,ROWS($Y91:$AF$1016),FALSE)</f>
        <v>#N/A</v>
      </c>
      <c r="AO91" s="35" t="e">
        <f t="shared" si="20"/>
        <v>#N/A</v>
      </c>
      <c r="AP91" s="35" t="e">
        <f t="shared" si="21"/>
        <v>#N/A</v>
      </c>
      <c r="AQ91" s="35" t="e">
        <f t="shared" si="22"/>
        <v>#N/A</v>
      </c>
      <c r="AR91" s="35" t="e">
        <f t="shared" si="23"/>
        <v>#N/A</v>
      </c>
      <c r="AS91" s="35" t="e">
        <f t="shared" si="24"/>
        <v>#N/A</v>
      </c>
      <c r="AT91" s="35" t="e">
        <f t="shared" si="25"/>
        <v>#N/A</v>
      </c>
      <c r="AU91" s="35" t="e">
        <f t="shared" si="26"/>
        <v>#N/A</v>
      </c>
      <c r="AV91" s="35" t="e">
        <f t="shared" si="27"/>
        <v>#N/A</v>
      </c>
      <c r="AW91" s="81" t="e">
        <f t="shared" si="28"/>
        <v>#N/A</v>
      </c>
      <c r="AX91" s="139" t="e">
        <f t="shared" si="29"/>
        <v>#N/A</v>
      </c>
    </row>
    <row r="92" spans="1:50" x14ac:dyDescent="0.25">
      <c r="A92" s="110">
        <f>'Тулуз-Пьерон'!A92</f>
        <v>0</v>
      </c>
      <c r="B92" s="153">
        <f>'Тулуз-Пьерон'!B92</f>
        <v>0</v>
      </c>
      <c r="C92" s="109" t="e">
        <f>'Тулуз-Пьерон'!AB92</f>
        <v>#DIV/0!</v>
      </c>
      <c r="D92" s="132" t="e">
        <f>'Тулуз-Пьерон'!AE92</f>
        <v>#DIV/0!</v>
      </c>
      <c r="E92" s="134">
        <f>Равен!AD84</f>
        <v>0</v>
      </c>
      <c r="F92" s="135">
        <f>Равен!AE84</f>
        <v>0</v>
      </c>
      <c r="G92" s="128"/>
      <c r="H92" s="33"/>
      <c r="I92" s="33"/>
      <c r="J92" s="33"/>
      <c r="K92" s="115"/>
      <c r="L92" s="109">
        <f t="shared" si="18"/>
        <v>0</v>
      </c>
      <c r="M92" s="33"/>
      <c r="N92" s="123"/>
      <c r="O92" s="131"/>
      <c r="P92" s="109">
        <f t="shared" si="19"/>
        <v>0</v>
      </c>
      <c r="Q92" s="33"/>
      <c r="R92" s="33"/>
      <c r="S92" s="123"/>
      <c r="T92" s="128"/>
      <c r="U92" s="33"/>
      <c r="V92" s="33"/>
      <c r="W92" s="33"/>
      <c r="X92" s="115"/>
      <c r="Y92" s="122"/>
      <c r="Z92" s="33"/>
      <c r="AA92" s="33"/>
      <c r="AB92" s="33"/>
      <c r="AC92" s="33"/>
      <c r="AD92" s="33"/>
      <c r="AE92" s="33"/>
      <c r="AF92" s="123"/>
      <c r="AG92" s="119" t="e">
        <f>HLOOKUP(AG$13,$Y92:$AF$1016,ROWS($Y92:$AF$1016),FALSE)</f>
        <v>#N/A</v>
      </c>
      <c r="AH92" s="30" t="e">
        <f>HLOOKUP(AH$13,$Y92:$AF$1016,ROWS($Y92:$AF$1016),FALSE)</f>
        <v>#N/A</v>
      </c>
      <c r="AI92" s="30" t="e">
        <f>HLOOKUP(AI$13,$Y92:$AF$1016,ROWS($Y92:$AF$1016),FALSE)</f>
        <v>#N/A</v>
      </c>
      <c r="AJ92" s="30" t="e">
        <f>HLOOKUP(AJ$13,$Y92:$AF$1016,ROWS($Y92:$AF$1016),FALSE)</f>
        <v>#N/A</v>
      </c>
      <c r="AK92" s="30" t="e">
        <f>HLOOKUP(AK$13,$Y92:$AF$1016,ROWS($Y92:$AF$1016),FALSE)</f>
        <v>#N/A</v>
      </c>
      <c r="AL92" s="30" t="e">
        <f>HLOOKUP(AL$13,$Y92:$AF$1016,ROWS($Y92:$AF$1016),FALSE)</f>
        <v>#N/A</v>
      </c>
      <c r="AM92" s="30" t="e">
        <f>HLOOKUP(AM$13,$Y92:$AF$1016,ROWS($Y92:$AF$1016),FALSE)</f>
        <v>#N/A</v>
      </c>
      <c r="AN92" s="30" t="e">
        <f>HLOOKUP(AN$13,$Y92:$AF$1016,ROWS($Y92:$AF$1016),FALSE)</f>
        <v>#N/A</v>
      </c>
      <c r="AO92" s="35" t="e">
        <f t="shared" si="20"/>
        <v>#N/A</v>
      </c>
      <c r="AP92" s="35" t="e">
        <f t="shared" si="21"/>
        <v>#N/A</v>
      </c>
      <c r="AQ92" s="35" t="e">
        <f t="shared" si="22"/>
        <v>#N/A</v>
      </c>
      <c r="AR92" s="35" t="e">
        <f t="shared" si="23"/>
        <v>#N/A</v>
      </c>
      <c r="AS92" s="35" t="e">
        <f t="shared" si="24"/>
        <v>#N/A</v>
      </c>
      <c r="AT92" s="35" t="e">
        <f t="shared" si="25"/>
        <v>#N/A</v>
      </c>
      <c r="AU92" s="35" t="e">
        <f t="shared" si="26"/>
        <v>#N/A</v>
      </c>
      <c r="AV92" s="35" t="e">
        <f t="shared" si="27"/>
        <v>#N/A</v>
      </c>
      <c r="AW92" s="81" t="e">
        <f t="shared" si="28"/>
        <v>#N/A</v>
      </c>
      <c r="AX92" s="139" t="e">
        <f t="shared" si="29"/>
        <v>#N/A</v>
      </c>
    </row>
    <row r="93" spans="1:50" x14ac:dyDescent="0.25">
      <c r="A93" s="110">
        <f>'Тулуз-Пьерон'!A93</f>
        <v>0</v>
      </c>
      <c r="B93" s="153">
        <f>'Тулуз-Пьерон'!B93</f>
        <v>0</v>
      </c>
      <c r="C93" s="109" t="e">
        <f>'Тулуз-Пьерон'!AB93</f>
        <v>#DIV/0!</v>
      </c>
      <c r="D93" s="132" t="e">
        <f>'Тулуз-Пьерон'!AE93</f>
        <v>#DIV/0!</v>
      </c>
      <c r="E93" s="134">
        <f>Равен!AD85</f>
        <v>0</v>
      </c>
      <c r="F93" s="135">
        <f>Равен!AE85</f>
        <v>0</v>
      </c>
      <c r="G93" s="128"/>
      <c r="H93" s="33"/>
      <c r="I93" s="33"/>
      <c r="J93" s="33"/>
      <c r="K93" s="115"/>
      <c r="L93" s="109">
        <f t="shared" si="18"/>
        <v>0</v>
      </c>
      <c r="M93" s="33"/>
      <c r="N93" s="123"/>
      <c r="O93" s="131"/>
      <c r="P93" s="109">
        <f t="shared" si="19"/>
        <v>0</v>
      </c>
      <c r="Q93" s="33"/>
      <c r="R93" s="33"/>
      <c r="S93" s="123"/>
      <c r="T93" s="128"/>
      <c r="U93" s="33"/>
      <c r="V93" s="33"/>
      <c r="W93" s="33"/>
      <c r="X93" s="115"/>
      <c r="Y93" s="122"/>
      <c r="Z93" s="33"/>
      <c r="AA93" s="33"/>
      <c r="AB93" s="33"/>
      <c r="AC93" s="33"/>
      <c r="AD93" s="33"/>
      <c r="AE93" s="33"/>
      <c r="AF93" s="123"/>
      <c r="AG93" s="119" t="e">
        <f>HLOOKUP(AG$13,$Y93:$AF$1016,ROWS($Y93:$AF$1016),FALSE)</f>
        <v>#N/A</v>
      </c>
      <c r="AH93" s="30" t="e">
        <f>HLOOKUP(AH$13,$Y93:$AF$1016,ROWS($Y93:$AF$1016),FALSE)</f>
        <v>#N/A</v>
      </c>
      <c r="AI93" s="30" t="e">
        <f>HLOOKUP(AI$13,$Y93:$AF$1016,ROWS($Y93:$AF$1016),FALSE)</f>
        <v>#N/A</v>
      </c>
      <c r="AJ93" s="30" t="e">
        <f>HLOOKUP(AJ$13,$Y93:$AF$1016,ROWS($Y93:$AF$1016),FALSE)</f>
        <v>#N/A</v>
      </c>
      <c r="AK93" s="30" t="e">
        <f>HLOOKUP(AK$13,$Y93:$AF$1016,ROWS($Y93:$AF$1016),FALSE)</f>
        <v>#N/A</v>
      </c>
      <c r="AL93" s="30" t="e">
        <f>HLOOKUP(AL$13,$Y93:$AF$1016,ROWS($Y93:$AF$1016),FALSE)</f>
        <v>#N/A</v>
      </c>
      <c r="AM93" s="30" t="e">
        <f>HLOOKUP(AM$13,$Y93:$AF$1016,ROWS($Y93:$AF$1016),FALSE)</f>
        <v>#N/A</v>
      </c>
      <c r="AN93" s="30" t="e">
        <f>HLOOKUP(AN$13,$Y93:$AF$1016,ROWS($Y93:$AF$1016),FALSE)</f>
        <v>#N/A</v>
      </c>
      <c r="AO93" s="35" t="e">
        <f t="shared" si="20"/>
        <v>#N/A</v>
      </c>
      <c r="AP93" s="35" t="e">
        <f t="shared" si="21"/>
        <v>#N/A</v>
      </c>
      <c r="AQ93" s="35" t="e">
        <f t="shared" si="22"/>
        <v>#N/A</v>
      </c>
      <c r="AR93" s="35" t="e">
        <f t="shared" si="23"/>
        <v>#N/A</v>
      </c>
      <c r="AS93" s="35" t="e">
        <f t="shared" si="24"/>
        <v>#N/A</v>
      </c>
      <c r="AT93" s="35" t="e">
        <f t="shared" si="25"/>
        <v>#N/A</v>
      </c>
      <c r="AU93" s="35" t="e">
        <f t="shared" si="26"/>
        <v>#N/A</v>
      </c>
      <c r="AV93" s="35" t="e">
        <f t="shared" si="27"/>
        <v>#N/A</v>
      </c>
      <c r="AW93" s="81" t="e">
        <f t="shared" si="28"/>
        <v>#N/A</v>
      </c>
      <c r="AX93" s="139" t="e">
        <f t="shared" si="29"/>
        <v>#N/A</v>
      </c>
    </row>
    <row r="94" spans="1:50" x14ac:dyDescent="0.25">
      <c r="A94" s="110">
        <f>'Тулуз-Пьерон'!A94</f>
        <v>0</v>
      </c>
      <c r="B94" s="153">
        <f>'Тулуз-Пьерон'!B94</f>
        <v>0</v>
      </c>
      <c r="C94" s="109" t="e">
        <f>'Тулуз-Пьерон'!AB94</f>
        <v>#DIV/0!</v>
      </c>
      <c r="D94" s="132" t="e">
        <f>'Тулуз-Пьерон'!AE94</f>
        <v>#DIV/0!</v>
      </c>
      <c r="E94" s="134">
        <f>Равен!AD86</f>
        <v>0</v>
      </c>
      <c r="F94" s="135">
        <f>Равен!AE86</f>
        <v>0</v>
      </c>
      <c r="G94" s="128"/>
      <c r="H94" s="33"/>
      <c r="I94" s="33"/>
      <c r="J94" s="33"/>
      <c r="K94" s="115"/>
      <c r="L94" s="109">
        <f t="shared" si="18"/>
        <v>0</v>
      </c>
      <c r="M94" s="33"/>
      <c r="N94" s="123"/>
      <c r="O94" s="131"/>
      <c r="P94" s="109">
        <f t="shared" si="19"/>
        <v>0</v>
      </c>
      <c r="Q94" s="33"/>
      <c r="R94" s="33"/>
      <c r="S94" s="123"/>
      <c r="T94" s="128"/>
      <c r="U94" s="33"/>
      <c r="V94" s="33"/>
      <c r="W94" s="33"/>
      <c r="X94" s="115"/>
      <c r="Y94" s="122"/>
      <c r="Z94" s="33"/>
      <c r="AA94" s="33"/>
      <c r="AB94" s="33"/>
      <c r="AC94" s="33"/>
      <c r="AD94" s="33"/>
      <c r="AE94" s="33"/>
      <c r="AF94" s="123"/>
      <c r="AG94" s="119" t="e">
        <f>HLOOKUP(AG$13,$Y94:$AF$1016,ROWS($Y94:$AF$1016),FALSE)</f>
        <v>#N/A</v>
      </c>
      <c r="AH94" s="30" t="e">
        <f>HLOOKUP(AH$13,$Y94:$AF$1016,ROWS($Y94:$AF$1016),FALSE)</f>
        <v>#N/A</v>
      </c>
      <c r="AI94" s="30" t="e">
        <f>HLOOKUP(AI$13,$Y94:$AF$1016,ROWS($Y94:$AF$1016),FALSE)</f>
        <v>#N/A</v>
      </c>
      <c r="AJ94" s="30" t="e">
        <f>HLOOKUP(AJ$13,$Y94:$AF$1016,ROWS($Y94:$AF$1016),FALSE)</f>
        <v>#N/A</v>
      </c>
      <c r="AK94" s="30" t="e">
        <f>HLOOKUP(AK$13,$Y94:$AF$1016,ROWS($Y94:$AF$1016),FALSE)</f>
        <v>#N/A</v>
      </c>
      <c r="AL94" s="30" t="e">
        <f>HLOOKUP(AL$13,$Y94:$AF$1016,ROWS($Y94:$AF$1016),FALSE)</f>
        <v>#N/A</v>
      </c>
      <c r="AM94" s="30" t="e">
        <f>HLOOKUP(AM$13,$Y94:$AF$1016,ROWS($Y94:$AF$1016),FALSE)</f>
        <v>#N/A</v>
      </c>
      <c r="AN94" s="30" t="e">
        <f>HLOOKUP(AN$13,$Y94:$AF$1016,ROWS($Y94:$AF$1016),FALSE)</f>
        <v>#N/A</v>
      </c>
      <c r="AO94" s="35" t="e">
        <f t="shared" si="20"/>
        <v>#N/A</v>
      </c>
      <c r="AP94" s="35" t="e">
        <f t="shared" si="21"/>
        <v>#N/A</v>
      </c>
      <c r="AQ94" s="35" t="e">
        <f t="shared" si="22"/>
        <v>#N/A</v>
      </c>
      <c r="AR94" s="35" t="e">
        <f t="shared" si="23"/>
        <v>#N/A</v>
      </c>
      <c r="AS94" s="35" t="e">
        <f t="shared" si="24"/>
        <v>#N/A</v>
      </c>
      <c r="AT94" s="35" t="e">
        <f t="shared" si="25"/>
        <v>#N/A</v>
      </c>
      <c r="AU94" s="35" t="e">
        <f t="shared" si="26"/>
        <v>#N/A</v>
      </c>
      <c r="AV94" s="35" t="e">
        <f t="shared" si="27"/>
        <v>#N/A</v>
      </c>
      <c r="AW94" s="81" t="e">
        <f t="shared" si="28"/>
        <v>#N/A</v>
      </c>
      <c r="AX94" s="139" t="e">
        <f t="shared" si="29"/>
        <v>#N/A</v>
      </c>
    </row>
    <row r="95" spans="1:50" x14ac:dyDescent="0.25">
      <c r="A95" s="110">
        <f>'Тулуз-Пьерон'!A95</f>
        <v>0</v>
      </c>
      <c r="B95" s="153">
        <f>'Тулуз-Пьерон'!B95</f>
        <v>0</v>
      </c>
      <c r="C95" s="109" t="e">
        <f>'Тулуз-Пьерон'!AB95</f>
        <v>#DIV/0!</v>
      </c>
      <c r="D95" s="132" t="e">
        <f>'Тулуз-Пьерон'!AE95</f>
        <v>#DIV/0!</v>
      </c>
      <c r="E95" s="134">
        <f>Равен!AD87</f>
        <v>0</v>
      </c>
      <c r="F95" s="135">
        <f>Равен!AE87</f>
        <v>0</v>
      </c>
      <c r="G95" s="128"/>
      <c r="H95" s="33"/>
      <c r="I95" s="33"/>
      <c r="J95" s="33"/>
      <c r="K95" s="115"/>
      <c r="L95" s="109">
        <f t="shared" si="18"/>
        <v>0</v>
      </c>
      <c r="M95" s="33"/>
      <c r="N95" s="123"/>
      <c r="O95" s="131"/>
      <c r="P95" s="109">
        <f t="shared" si="19"/>
        <v>0</v>
      </c>
      <c r="Q95" s="33"/>
      <c r="R95" s="33"/>
      <c r="S95" s="123"/>
      <c r="T95" s="128"/>
      <c r="U95" s="33"/>
      <c r="V95" s="33"/>
      <c r="W95" s="33"/>
      <c r="X95" s="115"/>
      <c r="Y95" s="122"/>
      <c r="Z95" s="33"/>
      <c r="AA95" s="33"/>
      <c r="AB95" s="33"/>
      <c r="AC95" s="33"/>
      <c r="AD95" s="33"/>
      <c r="AE95" s="33"/>
      <c r="AF95" s="123"/>
      <c r="AG95" s="119" t="e">
        <f>HLOOKUP(AG$13,$Y95:$AF$1016,ROWS($Y95:$AF$1016),FALSE)</f>
        <v>#N/A</v>
      </c>
      <c r="AH95" s="30" t="e">
        <f>HLOOKUP(AH$13,$Y95:$AF$1016,ROWS($Y95:$AF$1016),FALSE)</f>
        <v>#N/A</v>
      </c>
      <c r="AI95" s="30" t="e">
        <f>HLOOKUP(AI$13,$Y95:$AF$1016,ROWS($Y95:$AF$1016),FALSE)</f>
        <v>#N/A</v>
      </c>
      <c r="AJ95" s="30" t="e">
        <f>HLOOKUP(AJ$13,$Y95:$AF$1016,ROWS($Y95:$AF$1016),FALSE)</f>
        <v>#N/A</v>
      </c>
      <c r="AK95" s="30" t="e">
        <f>HLOOKUP(AK$13,$Y95:$AF$1016,ROWS($Y95:$AF$1016),FALSE)</f>
        <v>#N/A</v>
      </c>
      <c r="AL95" s="30" t="e">
        <f>HLOOKUP(AL$13,$Y95:$AF$1016,ROWS($Y95:$AF$1016),FALSE)</f>
        <v>#N/A</v>
      </c>
      <c r="AM95" s="30" t="e">
        <f>HLOOKUP(AM$13,$Y95:$AF$1016,ROWS($Y95:$AF$1016),FALSE)</f>
        <v>#N/A</v>
      </c>
      <c r="AN95" s="30" t="e">
        <f>HLOOKUP(AN$13,$Y95:$AF$1016,ROWS($Y95:$AF$1016),FALSE)</f>
        <v>#N/A</v>
      </c>
      <c r="AO95" s="35" t="e">
        <f t="shared" si="20"/>
        <v>#N/A</v>
      </c>
      <c r="AP95" s="35" t="e">
        <f t="shared" si="21"/>
        <v>#N/A</v>
      </c>
      <c r="AQ95" s="35" t="e">
        <f t="shared" si="22"/>
        <v>#N/A</v>
      </c>
      <c r="AR95" s="35" t="e">
        <f t="shared" si="23"/>
        <v>#N/A</v>
      </c>
      <c r="AS95" s="35" t="e">
        <f t="shared" si="24"/>
        <v>#N/A</v>
      </c>
      <c r="AT95" s="35" t="e">
        <f t="shared" si="25"/>
        <v>#N/A</v>
      </c>
      <c r="AU95" s="35" t="e">
        <f t="shared" si="26"/>
        <v>#N/A</v>
      </c>
      <c r="AV95" s="35" t="e">
        <f t="shared" si="27"/>
        <v>#N/A</v>
      </c>
      <c r="AW95" s="81" t="e">
        <f t="shared" si="28"/>
        <v>#N/A</v>
      </c>
      <c r="AX95" s="139" t="e">
        <f t="shared" si="29"/>
        <v>#N/A</v>
      </c>
    </row>
    <row r="96" spans="1:50" x14ac:dyDescent="0.25">
      <c r="A96" s="110">
        <f>'Тулуз-Пьерон'!A96</f>
        <v>0</v>
      </c>
      <c r="B96" s="153">
        <f>'Тулуз-Пьерон'!B96</f>
        <v>0</v>
      </c>
      <c r="C96" s="109" t="e">
        <f>'Тулуз-Пьерон'!AB96</f>
        <v>#DIV/0!</v>
      </c>
      <c r="D96" s="132" t="e">
        <f>'Тулуз-Пьерон'!AE96</f>
        <v>#DIV/0!</v>
      </c>
      <c r="E96" s="134">
        <f>Равен!AD88</f>
        <v>0</v>
      </c>
      <c r="F96" s="135">
        <f>Равен!AE88</f>
        <v>0</v>
      </c>
      <c r="G96" s="128"/>
      <c r="H96" s="33"/>
      <c r="I96" s="33"/>
      <c r="J96" s="33"/>
      <c r="K96" s="115"/>
      <c r="L96" s="109">
        <f t="shared" si="18"/>
        <v>0</v>
      </c>
      <c r="M96" s="33"/>
      <c r="N96" s="123"/>
      <c r="O96" s="131"/>
      <c r="P96" s="109">
        <f t="shared" si="19"/>
        <v>0</v>
      </c>
      <c r="Q96" s="33"/>
      <c r="R96" s="33"/>
      <c r="S96" s="123"/>
      <c r="T96" s="128"/>
      <c r="U96" s="33"/>
      <c r="V96" s="33"/>
      <c r="W96" s="33"/>
      <c r="X96" s="115"/>
      <c r="Y96" s="122"/>
      <c r="Z96" s="33"/>
      <c r="AA96" s="33"/>
      <c r="AB96" s="33"/>
      <c r="AC96" s="33"/>
      <c r="AD96" s="33"/>
      <c r="AE96" s="33"/>
      <c r="AF96" s="123"/>
      <c r="AG96" s="119" t="e">
        <f>HLOOKUP(AG$13,$Y96:$AF$1016,ROWS($Y96:$AF$1016),FALSE)</f>
        <v>#N/A</v>
      </c>
      <c r="AH96" s="30" t="e">
        <f>HLOOKUP(AH$13,$Y96:$AF$1016,ROWS($Y96:$AF$1016),FALSE)</f>
        <v>#N/A</v>
      </c>
      <c r="AI96" s="30" t="e">
        <f>HLOOKUP(AI$13,$Y96:$AF$1016,ROWS($Y96:$AF$1016),FALSE)</f>
        <v>#N/A</v>
      </c>
      <c r="AJ96" s="30" t="e">
        <f>HLOOKUP(AJ$13,$Y96:$AF$1016,ROWS($Y96:$AF$1016),FALSE)</f>
        <v>#N/A</v>
      </c>
      <c r="AK96" s="30" t="e">
        <f>HLOOKUP(AK$13,$Y96:$AF$1016,ROWS($Y96:$AF$1016),FALSE)</f>
        <v>#N/A</v>
      </c>
      <c r="AL96" s="30" t="e">
        <f>HLOOKUP(AL$13,$Y96:$AF$1016,ROWS($Y96:$AF$1016),FALSE)</f>
        <v>#N/A</v>
      </c>
      <c r="AM96" s="30" t="e">
        <f>HLOOKUP(AM$13,$Y96:$AF$1016,ROWS($Y96:$AF$1016),FALSE)</f>
        <v>#N/A</v>
      </c>
      <c r="AN96" s="30" t="e">
        <f>HLOOKUP(AN$13,$Y96:$AF$1016,ROWS($Y96:$AF$1016),FALSE)</f>
        <v>#N/A</v>
      </c>
      <c r="AO96" s="35" t="e">
        <f t="shared" si="20"/>
        <v>#N/A</v>
      </c>
      <c r="AP96" s="35" t="e">
        <f t="shared" si="21"/>
        <v>#N/A</v>
      </c>
      <c r="AQ96" s="35" t="e">
        <f t="shared" si="22"/>
        <v>#N/A</v>
      </c>
      <c r="AR96" s="35" t="e">
        <f t="shared" si="23"/>
        <v>#N/A</v>
      </c>
      <c r="AS96" s="35" t="e">
        <f t="shared" si="24"/>
        <v>#N/A</v>
      </c>
      <c r="AT96" s="35" t="e">
        <f t="shared" si="25"/>
        <v>#N/A</v>
      </c>
      <c r="AU96" s="35" t="e">
        <f t="shared" si="26"/>
        <v>#N/A</v>
      </c>
      <c r="AV96" s="35" t="e">
        <f t="shared" si="27"/>
        <v>#N/A</v>
      </c>
      <c r="AW96" s="81" t="e">
        <f t="shared" si="28"/>
        <v>#N/A</v>
      </c>
      <c r="AX96" s="139" t="e">
        <f t="shared" si="29"/>
        <v>#N/A</v>
      </c>
    </row>
    <row r="97" spans="1:50" x14ac:dyDescent="0.25">
      <c r="A97" s="110">
        <f>'Тулуз-Пьерон'!A97</f>
        <v>0</v>
      </c>
      <c r="B97" s="153">
        <f>'Тулуз-Пьерон'!B97</f>
        <v>0</v>
      </c>
      <c r="C97" s="109" t="e">
        <f>'Тулуз-Пьерон'!AB97</f>
        <v>#DIV/0!</v>
      </c>
      <c r="D97" s="132" t="e">
        <f>'Тулуз-Пьерон'!AE97</f>
        <v>#DIV/0!</v>
      </c>
      <c r="E97" s="134">
        <f>Равен!AD89</f>
        <v>0</v>
      </c>
      <c r="F97" s="135">
        <f>Равен!AE89</f>
        <v>0</v>
      </c>
      <c r="G97" s="128"/>
      <c r="H97" s="33"/>
      <c r="I97" s="33"/>
      <c r="J97" s="33"/>
      <c r="K97" s="115"/>
      <c r="L97" s="109">
        <f t="shared" si="18"/>
        <v>0</v>
      </c>
      <c r="M97" s="33"/>
      <c r="N97" s="123"/>
      <c r="O97" s="131"/>
      <c r="P97" s="109">
        <f t="shared" si="19"/>
        <v>0</v>
      </c>
      <c r="Q97" s="33"/>
      <c r="R97" s="33"/>
      <c r="S97" s="123"/>
      <c r="T97" s="128"/>
      <c r="U97" s="33"/>
      <c r="V97" s="33"/>
      <c r="W97" s="33"/>
      <c r="X97" s="115"/>
      <c r="Y97" s="122"/>
      <c r="Z97" s="33"/>
      <c r="AA97" s="33"/>
      <c r="AB97" s="33"/>
      <c r="AC97" s="33"/>
      <c r="AD97" s="33"/>
      <c r="AE97" s="33"/>
      <c r="AF97" s="123"/>
      <c r="AG97" s="119" t="e">
        <f>HLOOKUP(AG$13,$Y97:$AF$1016,ROWS($Y97:$AF$1016),FALSE)</f>
        <v>#N/A</v>
      </c>
      <c r="AH97" s="30" t="e">
        <f>HLOOKUP(AH$13,$Y97:$AF$1016,ROWS($Y97:$AF$1016),FALSE)</f>
        <v>#N/A</v>
      </c>
      <c r="AI97" s="30" t="e">
        <f>HLOOKUP(AI$13,$Y97:$AF$1016,ROWS($Y97:$AF$1016),FALSE)</f>
        <v>#N/A</v>
      </c>
      <c r="AJ97" s="30" t="e">
        <f>HLOOKUP(AJ$13,$Y97:$AF$1016,ROWS($Y97:$AF$1016),FALSE)</f>
        <v>#N/A</v>
      </c>
      <c r="AK97" s="30" t="e">
        <f>HLOOKUP(AK$13,$Y97:$AF$1016,ROWS($Y97:$AF$1016),FALSE)</f>
        <v>#N/A</v>
      </c>
      <c r="AL97" s="30" t="e">
        <f>HLOOKUP(AL$13,$Y97:$AF$1016,ROWS($Y97:$AF$1016),FALSE)</f>
        <v>#N/A</v>
      </c>
      <c r="AM97" s="30" t="e">
        <f>HLOOKUP(AM$13,$Y97:$AF$1016,ROWS($Y97:$AF$1016),FALSE)</f>
        <v>#N/A</v>
      </c>
      <c r="AN97" s="30" t="e">
        <f>HLOOKUP(AN$13,$Y97:$AF$1016,ROWS($Y97:$AF$1016),FALSE)</f>
        <v>#N/A</v>
      </c>
      <c r="AO97" s="35" t="e">
        <f t="shared" si="20"/>
        <v>#N/A</v>
      </c>
      <c r="AP97" s="35" t="e">
        <f t="shared" si="21"/>
        <v>#N/A</v>
      </c>
      <c r="AQ97" s="35" t="e">
        <f t="shared" si="22"/>
        <v>#N/A</v>
      </c>
      <c r="AR97" s="35" t="e">
        <f t="shared" si="23"/>
        <v>#N/A</v>
      </c>
      <c r="AS97" s="35" t="e">
        <f t="shared" si="24"/>
        <v>#N/A</v>
      </c>
      <c r="AT97" s="35" t="e">
        <f t="shared" si="25"/>
        <v>#N/A</v>
      </c>
      <c r="AU97" s="35" t="e">
        <f t="shared" si="26"/>
        <v>#N/A</v>
      </c>
      <c r="AV97" s="35" t="e">
        <f t="shared" si="27"/>
        <v>#N/A</v>
      </c>
      <c r="AW97" s="81" t="e">
        <f t="shared" si="28"/>
        <v>#N/A</v>
      </c>
      <c r="AX97" s="139" t="e">
        <f t="shared" si="29"/>
        <v>#N/A</v>
      </c>
    </row>
    <row r="98" spans="1:50" x14ac:dyDescent="0.25">
      <c r="A98" s="110">
        <f>'Тулуз-Пьерон'!A98</f>
        <v>0</v>
      </c>
      <c r="B98" s="153">
        <f>'Тулуз-Пьерон'!B98</f>
        <v>0</v>
      </c>
      <c r="C98" s="109" t="e">
        <f>'Тулуз-Пьерон'!AB98</f>
        <v>#DIV/0!</v>
      </c>
      <c r="D98" s="132" t="e">
        <f>'Тулуз-Пьерон'!AE98</f>
        <v>#DIV/0!</v>
      </c>
      <c r="E98" s="134">
        <f>Равен!AD90</f>
        <v>0</v>
      </c>
      <c r="F98" s="135">
        <f>Равен!AE90</f>
        <v>0</v>
      </c>
      <c r="G98" s="128"/>
      <c r="H98" s="33"/>
      <c r="I98" s="33"/>
      <c r="J98" s="33"/>
      <c r="K98" s="115"/>
      <c r="L98" s="109">
        <f t="shared" si="18"/>
        <v>0</v>
      </c>
      <c r="M98" s="33"/>
      <c r="N98" s="123"/>
      <c r="O98" s="131"/>
      <c r="P98" s="109">
        <f t="shared" si="19"/>
        <v>0</v>
      </c>
      <c r="Q98" s="33"/>
      <c r="R98" s="33"/>
      <c r="S98" s="123"/>
      <c r="T98" s="128"/>
      <c r="U98" s="33"/>
      <c r="V98" s="33"/>
      <c r="W98" s="33"/>
      <c r="X98" s="115"/>
      <c r="Y98" s="122"/>
      <c r="Z98" s="33"/>
      <c r="AA98" s="33"/>
      <c r="AB98" s="33"/>
      <c r="AC98" s="33"/>
      <c r="AD98" s="33"/>
      <c r="AE98" s="33"/>
      <c r="AF98" s="123"/>
      <c r="AG98" s="119" t="e">
        <f>HLOOKUP(AG$13,$Y98:$AF$1016,ROWS($Y98:$AF$1016),FALSE)</f>
        <v>#N/A</v>
      </c>
      <c r="AH98" s="30" t="e">
        <f>HLOOKUP(AH$13,$Y98:$AF$1016,ROWS($Y98:$AF$1016),FALSE)</f>
        <v>#N/A</v>
      </c>
      <c r="AI98" s="30" t="e">
        <f>HLOOKUP(AI$13,$Y98:$AF$1016,ROWS($Y98:$AF$1016),FALSE)</f>
        <v>#N/A</v>
      </c>
      <c r="AJ98" s="30" t="e">
        <f>HLOOKUP(AJ$13,$Y98:$AF$1016,ROWS($Y98:$AF$1016),FALSE)</f>
        <v>#N/A</v>
      </c>
      <c r="AK98" s="30" t="e">
        <f>HLOOKUP(AK$13,$Y98:$AF$1016,ROWS($Y98:$AF$1016),FALSE)</f>
        <v>#N/A</v>
      </c>
      <c r="AL98" s="30" t="e">
        <f>HLOOKUP(AL$13,$Y98:$AF$1016,ROWS($Y98:$AF$1016),FALSE)</f>
        <v>#N/A</v>
      </c>
      <c r="AM98" s="30" t="e">
        <f>HLOOKUP(AM$13,$Y98:$AF$1016,ROWS($Y98:$AF$1016),FALSE)</f>
        <v>#N/A</v>
      </c>
      <c r="AN98" s="30" t="e">
        <f>HLOOKUP(AN$13,$Y98:$AF$1016,ROWS($Y98:$AF$1016),FALSE)</f>
        <v>#N/A</v>
      </c>
      <c r="AO98" s="35" t="e">
        <f t="shared" si="20"/>
        <v>#N/A</v>
      </c>
      <c r="AP98" s="35" t="e">
        <f t="shared" si="21"/>
        <v>#N/A</v>
      </c>
      <c r="AQ98" s="35" t="e">
        <f t="shared" si="22"/>
        <v>#N/A</v>
      </c>
      <c r="AR98" s="35" t="e">
        <f t="shared" si="23"/>
        <v>#N/A</v>
      </c>
      <c r="AS98" s="35" t="e">
        <f t="shared" si="24"/>
        <v>#N/A</v>
      </c>
      <c r="AT98" s="35" t="e">
        <f t="shared" si="25"/>
        <v>#N/A</v>
      </c>
      <c r="AU98" s="35" t="e">
        <f t="shared" si="26"/>
        <v>#N/A</v>
      </c>
      <c r="AV98" s="35" t="e">
        <f t="shared" si="27"/>
        <v>#N/A</v>
      </c>
      <c r="AW98" s="81" t="e">
        <f t="shared" si="28"/>
        <v>#N/A</v>
      </c>
      <c r="AX98" s="139" t="e">
        <f t="shared" si="29"/>
        <v>#N/A</v>
      </c>
    </row>
    <row r="99" spans="1:50" x14ac:dyDescent="0.25">
      <c r="A99" s="110">
        <f>'Тулуз-Пьерон'!A99</f>
        <v>0</v>
      </c>
      <c r="B99" s="153">
        <f>'Тулуз-Пьерон'!B99</f>
        <v>0</v>
      </c>
      <c r="C99" s="109" t="e">
        <f>'Тулуз-Пьерон'!AB99</f>
        <v>#DIV/0!</v>
      </c>
      <c r="D99" s="132" t="e">
        <f>'Тулуз-Пьерон'!AE99</f>
        <v>#DIV/0!</v>
      </c>
      <c r="E99" s="134">
        <f>Равен!AD91</f>
        <v>0</v>
      </c>
      <c r="F99" s="135">
        <f>Равен!AE91</f>
        <v>0</v>
      </c>
      <c r="G99" s="128"/>
      <c r="H99" s="33"/>
      <c r="I99" s="33"/>
      <c r="J99" s="33"/>
      <c r="K99" s="115"/>
      <c r="L99" s="109">
        <f t="shared" si="18"/>
        <v>0</v>
      </c>
      <c r="M99" s="33"/>
      <c r="N99" s="123"/>
      <c r="O99" s="131"/>
      <c r="P99" s="109">
        <f t="shared" si="19"/>
        <v>0</v>
      </c>
      <c r="Q99" s="33"/>
      <c r="R99" s="33"/>
      <c r="S99" s="123"/>
      <c r="T99" s="128"/>
      <c r="U99" s="33"/>
      <c r="V99" s="33"/>
      <c r="W99" s="33"/>
      <c r="X99" s="115"/>
      <c r="Y99" s="122"/>
      <c r="Z99" s="33"/>
      <c r="AA99" s="33"/>
      <c r="AB99" s="33"/>
      <c r="AC99" s="33"/>
      <c r="AD99" s="33"/>
      <c r="AE99" s="33"/>
      <c r="AF99" s="123"/>
      <c r="AG99" s="119" t="e">
        <f>HLOOKUP(AG$13,$Y99:$AF$1016,ROWS($Y99:$AF$1016),FALSE)</f>
        <v>#N/A</v>
      </c>
      <c r="AH99" s="30" t="e">
        <f>HLOOKUP(AH$13,$Y99:$AF$1016,ROWS($Y99:$AF$1016),FALSE)</f>
        <v>#N/A</v>
      </c>
      <c r="AI99" s="30" t="e">
        <f>HLOOKUP(AI$13,$Y99:$AF$1016,ROWS($Y99:$AF$1016),FALSE)</f>
        <v>#N/A</v>
      </c>
      <c r="AJ99" s="30" t="e">
        <f>HLOOKUP(AJ$13,$Y99:$AF$1016,ROWS($Y99:$AF$1016),FALSE)</f>
        <v>#N/A</v>
      </c>
      <c r="AK99" s="30" t="e">
        <f>HLOOKUP(AK$13,$Y99:$AF$1016,ROWS($Y99:$AF$1016),FALSE)</f>
        <v>#N/A</v>
      </c>
      <c r="AL99" s="30" t="e">
        <f>HLOOKUP(AL$13,$Y99:$AF$1016,ROWS($Y99:$AF$1016),FALSE)</f>
        <v>#N/A</v>
      </c>
      <c r="AM99" s="30" t="e">
        <f>HLOOKUP(AM$13,$Y99:$AF$1016,ROWS($Y99:$AF$1016),FALSE)</f>
        <v>#N/A</v>
      </c>
      <c r="AN99" s="30" t="e">
        <f>HLOOKUP(AN$13,$Y99:$AF$1016,ROWS($Y99:$AF$1016),FALSE)</f>
        <v>#N/A</v>
      </c>
      <c r="AO99" s="35" t="e">
        <f t="shared" si="20"/>
        <v>#N/A</v>
      </c>
      <c r="AP99" s="35" t="e">
        <f t="shared" si="21"/>
        <v>#N/A</v>
      </c>
      <c r="AQ99" s="35" t="e">
        <f t="shared" si="22"/>
        <v>#N/A</v>
      </c>
      <c r="AR99" s="35" t="e">
        <f t="shared" si="23"/>
        <v>#N/A</v>
      </c>
      <c r="AS99" s="35" t="e">
        <f t="shared" si="24"/>
        <v>#N/A</v>
      </c>
      <c r="AT99" s="35" t="e">
        <f t="shared" si="25"/>
        <v>#N/A</v>
      </c>
      <c r="AU99" s="35" t="e">
        <f t="shared" si="26"/>
        <v>#N/A</v>
      </c>
      <c r="AV99" s="35" t="e">
        <f t="shared" si="27"/>
        <v>#N/A</v>
      </c>
      <c r="AW99" s="81" t="e">
        <f t="shared" si="28"/>
        <v>#N/A</v>
      </c>
      <c r="AX99" s="139" t="e">
        <f t="shared" si="29"/>
        <v>#N/A</v>
      </c>
    </row>
    <row r="100" spans="1:50" x14ac:dyDescent="0.25">
      <c r="A100" s="110">
        <f>'Тулуз-Пьерон'!A100</f>
        <v>0</v>
      </c>
      <c r="B100" s="153">
        <f>'Тулуз-Пьерон'!B100</f>
        <v>0</v>
      </c>
      <c r="C100" s="109" t="e">
        <f>'Тулуз-Пьерон'!AB100</f>
        <v>#DIV/0!</v>
      </c>
      <c r="D100" s="132" t="e">
        <f>'Тулуз-Пьерон'!AE100</f>
        <v>#DIV/0!</v>
      </c>
      <c r="E100" s="134">
        <f>Равен!AD92</f>
        <v>0</v>
      </c>
      <c r="F100" s="135">
        <f>Равен!AE92</f>
        <v>0</v>
      </c>
      <c r="G100" s="128"/>
      <c r="H100" s="33"/>
      <c r="I100" s="33"/>
      <c r="J100" s="33"/>
      <c r="K100" s="115"/>
      <c r="L100" s="109">
        <f t="shared" si="18"/>
        <v>0</v>
      </c>
      <c r="M100" s="33"/>
      <c r="N100" s="123"/>
      <c r="O100" s="131"/>
      <c r="P100" s="109">
        <f t="shared" si="19"/>
        <v>0</v>
      </c>
      <c r="Q100" s="33"/>
      <c r="R100" s="33"/>
      <c r="S100" s="123"/>
      <c r="T100" s="128"/>
      <c r="U100" s="33"/>
      <c r="V100" s="33"/>
      <c r="W100" s="33"/>
      <c r="X100" s="115"/>
      <c r="Y100" s="122"/>
      <c r="Z100" s="33"/>
      <c r="AA100" s="33"/>
      <c r="AB100" s="33"/>
      <c r="AC100" s="33"/>
      <c r="AD100" s="33"/>
      <c r="AE100" s="33"/>
      <c r="AF100" s="123"/>
      <c r="AG100" s="119" t="e">
        <f>HLOOKUP(AG$13,$Y100:$AF$1016,ROWS($Y100:$AF$1016),FALSE)</f>
        <v>#N/A</v>
      </c>
      <c r="AH100" s="30" t="e">
        <f>HLOOKUP(AH$13,$Y100:$AF$1016,ROWS($Y100:$AF$1016),FALSE)</f>
        <v>#N/A</v>
      </c>
      <c r="AI100" s="30" t="e">
        <f>HLOOKUP(AI$13,$Y100:$AF$1016,ROWS($Y100:$AF$1016),FALSE)</f>
        <v>#N/A</v>
      </c>
      <c r="AJ100" s="30" t="e">
        <f>HLOOKUP(AJ$13,$Y100:$AF$1016,ROWS($Y100:$AF$1016),FALSE)</f>
        <v>#N/A</v>
      </c>
      <c r="AK100" s="30" t="e">
        <f>HLOOKUP(AK$13,$Y100:$AF$1016,ROWS($Y100:$AF$1016),FALSE)</f>
        <v>#N/A</v>
      </c>
      <c r="AL100" s="30" t="e">
        <f>HLOOKUP(AL$13,$Y100:$AF$1016,ROWS($Y100:$AF$1016),FALSE)</f>
        <v>#N/A</v>
      </c>
      <c r="AM100" s="30" t="e">
        <f>HLOOKUP(AM$13,$Y100:$AF$1016,ROWS($Y100:$AF$1016),FALSE)</f>
        <v>#N/A</v>
      </c>
      <c r="AN100" s="30" t="e">
        <f>HLOOKUP(AN$13,$Y100:$AF$1016,ROWS($Y100:$AF$1016),FALSE)</f>
        <v>#N/A</v>
      </c>
      <c r="AO100" s="35" t="e">
        <f t="shared" si="20"/>
        <v>#N/A</v>
      </c>
      <c r="AP100" s="35" t="e">
        <f t="shared" si="21"/>
        <v>#N/A</v>
      </c>
      <c r="AQ100" s="35" t="e">
        <f t="shared" si="22"/>
        <v>#N/A</v>
      </c>
      <c r="AR100" s="35" t="e">
        <f t="shared" si="23"/>
        <v>#N/A</v>
      </c>
      <c r="AS100" s="35" t="e">
        <f t="shared" si="24"/>
        <v>#N/A</v>
      </c>
      <c r="AT100" s="35" t="e">
        <f t="shared" si="25"/>
        <v>#N/A</v>
      </c>
      <c r="AU100" s="35" t="e">
        <f t="shared" si="26"/>
        <v>#N/A</v>
      </c>
      <c r="AV100" s="35" t="e">
        <f t="shared" si="27"/>
        <v>#N/A</v>
      </c>
      <c r="AW100" s="81" t="e">
        <f t="shared" si="28"/>
        <v>#N/A</v>
      </c>
      <c r="AX100" s="139" t="e">
        <f t="shared" si="29"/>
        <v>#N/A</v>
      </c>
    </row>
    <row r="101" spans="1:50" x14ac:dyDescent="0.25">
      <c r="A101" s="110">
        <f>'Тулуз-Пьерон'!A101</f>
        <v>0</v>
      </c>
      <c r="B101" s="153">
        <f>'Тулуз-Пьерон'!B101</f>
        <v>0</v>
      </c>
      <c r="C101" s="109" t="e">
        <f>'Тулуз-Пьерон'!AB101</f>
        <v>#DIV/0!</v>
      </c>
      <c r="D101" s="132" t="e">
        <f>'Тулуз-Пьерон'!AE101</f>
        <v>#DIV/0!</v>
      </c>
      <c r="E101" s="134">
        <f>Равен!AD93</f>
        <v>0</v>
      </c>
      <c r="F101" s="135">
        <f>Равен!AE93</f>
        <v>0</v>
      </c>
      <c r="G101" s="128"/>
      <c r="H101" s="33"/>
      <c r="I101" s="33"/>
      <c r="J101" s="33"/>
      <c r="K101" s="115"/>
      <c r="L101" s="109">
        <f t="shared" si="18"/>
        <v>0</v>
      </c>
      <c r="M101" s="33"/>
      <c r="N101" s="123"/>
      <c r="O101" s="131"/>
      <c r="P101" s="109">
        <f t="shared" si="19"/>
        <v>0</v>
      </c>
      <c r="Q101" s="33"/>
      <c r="R101" s="33"/>
      <c r="S101" s="123"/>
      <c r="T101" s="128"/>
      <c r="U101" s="33"/>
      <c r="V101" s="33"/>
      <c r="W101" s="33"/>
      <c r="X101" s="115"/>
      <c r="Y101" s="122"/>
      <c r="Z101" s="33"/>
      <c r="AA101" s="33"/>
      <c r="AB101" s="33"/>
      <c r="AC101" s="33"/>
      <c r="AD101" s="33"/>
      <c r="AE101" s="33"/>
      <c r="AF101" s="123"/>
      <c r="AG101" s="119" t="e">
        <f>HLOOKUP(AG$13,$Y101:$AF$1016,ROWS($Y101:$AF$1016),FALSE)</f>
        <v>#N/A</v>
      </c>
      <c r="AH101" s="30" t="e">
        <f>HLOOKUP(AH$13,$Y101:$AF$1016,ROWS($Y101:$AF$1016),FALSE)</f>
        <v>#N/A</v>
      </c>
      <c r="AI101" s="30" t="e">
        <f>HLOOKUP(AI$13,$Y101:$AF$1016,ROWS($Y101:$AF$1016),FALSE)</f>
        <v>#N/A</v>
      </c>
      <c r="AJ101" s="30" t="e">
        <f>HLOOKUP(AJ$13,$Y101:$AF$1016,ROWS($Y101:$AF$1016),FALSE)</f>
        <v>#N/A</v>
      </c>
      <c r="AK101" s="30" t="e">
        <f>HLOOKUP(AK$13,$Y101:$AF$1016,ROWS($Y101:$AF$1016),FALSE)</f>
        <v>#N/A</v>
      </c>
      <c r="AL101" s="30" t="e">
        <f>HLOOKUP(AL$13,$Y101:$AF$1016,ROWS($Y101:$AF$1016),FALSE)</f>
        <v>#N/A</v>
      </c>
      <c r="AM101" s="30" t="e">
        <f>HLOOKUP(AM$13,$Y101:$AF$1016,ROWS($Y101:$AF$1016),FALSE)</f>
        <v>#N/A</v>
      </c>
      <c r="AN101" s="30" t="e">
        <f>HLOOKUP(AN$13,$Y101:$AF$1016,ROWS($Y101:$AF$1016),FALSE)</f>
        <v>#N/A</v>
      </c>
      <c r="AO101" s="35" t="e">
        <f t="shared" si="20"/>
        <v>#N/A</v>
      </c>
      <c r="AP101" s="35" t="e">
        <f t="shared" si="21"/>
        <v>#N/A</v>
      </c>
      <c r="AQ101" s="35" t="e">
        <f t="shared" si="22"/>
        <v>#N/A</v>
      </c>
      <c r="AR101" s="35" t="e">
        <f t="shared" si="23"/>
        <v>#N/A</v>
      </c>
      <c r="AS101" s="35" t="e">
        <f t="shared" si="24"/>
        <v>#N/A</v>
      </c>
      <c r="AT101" s="35" t="e">
        <f t="shared" si="25"/>
        <v>#N/A</v>
      </c>
      <c r="AU101" s="35" t="e">
        <f t="shared" si="26"/>
        <v>#N/A</v>
      </c>
      <c r="AV101" s="35" t="e">
        <f t="shared" si="27"/>
        <v>#N/A</v>
      </c>
      <c r="AW101" s="81" t="e">
        <f t="shared" si="28"/>
        <v>#N/A</v>
      </c>
      <c r="AX101" s="139" t="e">
        <f t="shared" si="29"/>
        <v>#N/A</v>
      </c>
    </row>
    <row r="102" spans="1:50" x14ac:dyDescent="0.25">
      <c r="A102" s="110">
        <f>'Тулуз-Пьерон'!A102</f>
        <v>0</v>
      </c>
      <c r="B102" s="153">
        <f>'Тулуз-Пьерон'!B102</f>
        <v>0</v>
      </c>
      <c r="C102" s="109" t="e">
        <f>'Тулуз-Пьерон'!AB102</f>
        <v>#DIV/0!</v>
      </c>
      <c r="D102" s="132" t="e">
        <f>'Тулуз-Пьерон'!AE102</f>
        <v>#DIV/0!</v>
      </c>
      <c r="E102" s="134">
        <f>Равен!AD94</f>
        <v>0</v>
      </c>
      <c r="F102" s="135">
        <f>Равен!AE94</f>
        <v>0</v>
      </c>
      <c r="G102" s="128"/>
      <c r="H102" s="33"/>
      <c r="I102" s="33"/>
      <c r="J102" s="33"/>
      <c r="K102" s="115"/>
      <c r="L102" s="109">
        <f t="shared" si="18"/>
        <v>0</v>
      </c>
      <c r="M102" s="33"/>
      <c r="N102" s="123"/>
      <c r="O102" s="131"/>
      <c r="P102" s="109">
        <f t="shared" si="19"/>
        <v>0</v>
      </c>
      <c r="Q102" s="33"/>
      <c r="R102" s="33"/>
      <c r="S102" s="123"/>
      <c r="T102" s="128"/>
      <c r="U102" s="33"/>
      <c r="V102" s="33"/>
      <c r="W102" s="33"/>
      <c r="X102" s="115"/>
      <c r="Y102" s="122"/>
      <c r="Z102" s="33"/>
      <c r="AA102" s="33"/>
      <c r="AB102" s="33"/>
      <c r="AC102" s="33"/>
      <c r="AD102" s="33"/>
      <c r="AE102" s="33"/>
      <c r="AF102" s="123"/>
      <c r="AG102" s="119" t="e">
        <f>HLOOKUP(AG$13,$Y102:$AF$1016,ROWS($Y102:$AF$1016),FALSE)</f>
        <v>#N/A</v>
      </c>
      <c r="AH102" s="30" t="e">
        <f>HLOOKUP(AH$13,$Y102:$AF$1016,ROWS($Y102:$AF$1016),FALSE)</f>
        <v>#N/A</v>
      </c>
      <c r="AI102" s="30" t="e">
        <f>HLOOKUP(AI$13,$Y102:$AF$1016,ROWS($Y102:$AF$1016),FALSE)</f>
        <v>#N/A</v>
      </c>
      <c r="AJ102" s="30" t="e">
        <f>HLOOKUP(AJ$13,$Y102:$AF$1016,ROWS($Y102:$AF$1016),FALSE)</f>
        <v>#N/A</v>
      </c>
      <c r="AK102" s="30" t="e">
        <f>HLOOKUP(AK$13,$Y102:$AF$1016,ROWS($Y102:$AF$1016),FALSE)</f>
        <v>#N/A</v>
      </c>
      <c r="AL102" s="30" t="e">
        <f>HLOOKUP(AL$13,$Y102:$AF$1016,ROWS($Y102:$AF$1016),FALSE)</f>
        <v>#N/A</v>
      </c>
      <c r="AM102" s="30" t="e">
        <f>HLOOKUP(AM$13,$Y102:$AF$1016,ROWS($Y102:$AF$1016),FALSE)</f>
        <v>#N/A</v>
      </c>
      <c r="AN102" s="30" t="e">
        <f>HLOOKUP(AN$13,$Y102:$AF$1016,ROWS($Y102:$AF$1016),FALSE)</f>
        <v>#N/A</v>
      </c>
      <c r="AO102" s="35" t="e">
        <f t="shared" si="20"/>
        <v>#N/A</v>
      </c>
      <c r="AP102" s="35" t="e">
        <f t="shared" si="21"/>
        <v>#N/A</v>
      </c>
      <c r="AQ102" s="35" t="e">
        <f t="shared" si="22"/>
        <v>#N/A</v>
      </c>
      <c r="AR102" s="35" t="e">
        <f t="shared" si="23"/>
        <v>#N/A</v>
      </c>
      <c r="AS102" s="35" t="e">
        <f t="shared" si="24"/>
        <v>#N/A</v>
      </c>
      <c r="AT102" s="35" t="e">
        <f t="shared" si="25"/>
        <v>#N/A</v>
      </c>
      <c r="AU102" s="35" t="e">
        <f t="shared" si="26"/>
        <v>#N/A</v>
      </c>
      <c r="AV102" s="35" t="e">
        <f t="shared" si="27"/>
        <v>#N/A</v>
      </c>
      <c r="AW102" s="81" t="e">
        <f t="shared" si="28"/>
        <v>#N/A</v>
      </c>
      <c r="AX102" s="139" t="e">
        <f t="shared" si="29"/>
        <v>#N/A</v>
      </c>
    </row>
    <row r="103" spans="1:50" x14ac:dyDescent="0.25">
      <c r="A103" s="110">
        <f>'Тулуз-Пьерон'!A103</f>
        <v>0</v>
      </c>
      <c r="B103" s="153">
        <f>'Тулуз-Пьерон'!B103</f>
        <v>0</v>
      </c>
      <c r="C103" s="109" t="e">
        <f>'Тулуз-Пьерон'!AB103</f>
        <v>#DIV/0!</v>
      </c>
      <c r="D103" s="132" t="e">
        <f>'Тулуз-Пьерон'!AE103</f>
        <v>#DIV/0!</v>
      </c>
      <c r="E103" s="134">
        <f>Равен!AD95</f>
        <v>0</v>
      </c>
      <c r="F103" s="135">
        <f>Равен!AE95</f>
        <v>0</v>
      </c>
      <c r="G103" s="128"/>
      <c r="H103" s="33"/>
      <c r="I103" s="33"/>
      <c r="J103" s="33"/>
      <c r="K103" s="115"/>
      <c r="L103" s="109">
        <f t="shared" si="18"/>
        <v>0</v>
      </c>
      <c r="M103" s="33"/>
      <c r="N103" s="123"/>
      <c r="O103" s="131"/>
      <c r="P103" s="109">
        <f t="shared" si="19"/>
        <v>0</v>
      </c>
      <c r="Q103" s="33"/>
      <c r="R103" s="33"/>
      <c r="S103" s="123"/>
      <c r="T103" s="128"/>
      <c r="U103" s="33"/>
      <c r="V103" s="33"/>
      <c r="W103" s="33"/>
      <c r="X103" s="115"/>
      <c r="Y103" s="122"/>
      <c r="Z103" s="33"/>
      <c r="AA103" s="33"/>
      <c r="AB103" s="33"/>
      <c r="AC103" s="33"/>
      <c r="AD103" s="33"/>
      <c r="AE103" s="33"/>
      <c r="AF103" s="123"/>
      <c r="AG103" s="119" t="e">
        <f>HLOOKUP(AG$13,$Y103:$AF$1016,ROWS($Y103:$AF$1016),FALSE)</f>
        <v>#N/A</v>
      </c>
      <c r="AH103" s="30" t="e">
        <f>HLOOKUP(AH$13,$Y103:$AF$1016,ROWS($Y103:$AF$1016),FALSE)</f>
        <v>#N/A</v>
      </c>
      <c r="AI103" s="30" t="e">
        <f>HLOOKUP(AI$13,$Y103:$AF$1016,ROWS($Y103:$AF$1016),FALSE)</f>
        <v>#N/A</v>
      </c>
      <c r="AJ103" s="30" t="e">
        <f>HLOOKUP(AJ$13,$Y103:$AF$1016,ROWS($Y103:$AF$1016),FALSE)</f>
        <v>#N/A</v>
      </c>
      <c r="AK103" s="30" t="e">
        <f>HLOOKUP(AK$13,$Y103:$AF$1016,ROWS($Y103:$AF$1016),FALSE)</f>
        <v>#N/A</v>
      </c>
      <c r="AL103" s="30" t="e">
        <f>HLOOKUP(AL$13,$Y103:$AF$1016,ROWS($Y103:$AF$1016),FALSE)</f>
        <v>#N/A</v>
      </c>
      <c r="AM103" s="30" t="e">
        <f>HLOOKUP(AM$13,$Y103:$AF$1016,ROWS($Y103:$AF$1016),FALSE)</f>
        <v>#N/A</v>
      </c>
      <c r="AN103" s="30" t="e">
        <f>HLOOKUP(AN$13,$Y103:$AF$1016,ROWS($Y103:$AF$1016),FALSE)</f>
        <v>#N/A</v>
      </c>
      <c r="AO103" s="35" t="e">
        <f t="shared" si="20"/>
        <v>#N/A</v>
      </c>
      <c r="AP103" s="35" t="e">
        <f t="shared" si="21"/>
        <v>#N/A</v>
      </c>
      <c r="AQ103" s="35" t="e">
        <f t="shared" si="22"/>
        <v>#N/A</v>
      </c>
      <c r="AR103" s="35" t="e">
        <f t="shared" si="23"/>
        <v>#N/A</v>
      </c>
      <c r="AS103" s="35" t="e">
        <f t="shared" si="24"/>
        <v>#N/A</v>
      </c>
      <c r="AT103" s="35" t="e">
        <f t="shared" si="25"/>
        <v>#N/A</v>
      </c>
      <c r="AU103" s="35" t="e">
        <f t="shared" si="26"/>
        <v>#N/A</v>
      </c>
      <c r="AV103" s="35" t="e">
        <f t="shared" si="27"/>
        <v>#N/A</v>
      </c>
      <c r="AW103" s="81" t="e">
        <f t="shared" si="28"/>
        <v>#N/A</v>
      </c>
      <c r="AX103" s="139" t="e">
        <f t="shared" si="29"/>
        <v>#N/A</v>
      </c>
    </row>
    <row r="104" spans="1:50" x14ac:dyDescent="0.25">
      <c r="A104" s="110">
        <f>'Тулуз-Пьерон'!A104</f>
        <v>0</v>
      </c>
      <c r="B104" s="153">
        <f>'Тулуз-Пьерон'!B104</f>
        <v>0</v>
      </c>
      <c r="C104" s="109" t="e">
        <f>'Тулуз-Пьерон'!AB104</f>
        <v>#DIV/0!</v>
      </c>
      <c r="D104" s="132" t="e">
        <f>'Тулуз-Пьерон'!AE104</f>
        <v>#DIV/0!</v>
      </c>
      <c r="E104" s="134">
        <f>Равен!AD96</f>
        <v>0</v>
      </c>
      <c r="F104" s="135">
        <f>Равен!AE96</f>
        <v>0</v>
      </c>
      <c r="G104" s="128"/>
      <c r="H104" s="33"/>
      <c r="I104" s="33"/>
      <c r="J104" s="33"/>
      <c r="K104" s="115"/>
      <c r="L104" s="109">
        <f t="shared" si="18"/>
        <v>0</v>
      </c>
      <c r="M104" s="33"/>
      <c r="N104" s="123"/>
      <c r="O104" s="131"/>
      <c r="P104" s="109">
        <f t="shared" si="19"/>
        <v>0</v>
      </c>
      <c r="Q104" s="33"/>
      <c r="R104" s="33"/>
      <c r="S104" s="123"/>
      <c r="T104" s="128"/>
      <c r="U104" s="33"/>
      <c r="V104" s="33"/>
      <c r="W104" s="33"/>
      <c r="X104" s="115"/>
      <c r="Y104" s="122"/>
      <c r="Z104" s="33"/>
      <c r="AA104" s="33"/>
      <c r="AB104" s="33"/>
      <c r="AC104" s="33"/>
      <c r="AD104" s="33"/>
      <c r="AE104" s="33"/>
      <c r="AF104" s="123"/>
      <c r="AG104" s="119" t="e">
        <f>HLOOKUP(AG$13,$Y104:$AF$1016,ROWS($Y104:$AF$1016),FALSE)</f>
        <v>#N/A</v>
      </c>
      <c r="AH104" s="30" t="e">
        <f>HLOOKUP(AH$13,$Y104:$AF$1016,ROWS($Y104:$AF$1016),FALSE)</f>
        <v>#N/A</v>
      </c>
      <c r="AI104" s="30" t="e">
        <f>HLOOKUP(AI$13,$Y104:$AF$1016,ROWS($Y104:$AF$1016),FALSE)</f>
        <v>#N/A</v>
      </c>
      <c r="AJ104" s="30" t="e">
        <f>HLOOKUP(AJ$13,$Y104:$AF$1016,ROWS($Y104:$AF$1016),FALSE)</f>
        <v>#N/A</v>
      </c>
      <c r="AK104" s="30" t="e">
        <f>HLOOKUP(AK$13,$Y104:$AF$1016,ROWS($Y104:$AF$1016),FALSE)</f>
        <v>#N/A</v>
      </c>
      <c r="AL104" s="30" t="e">
        <f>HLOOKUP(AL$13,$Y104:$AF$1016,ROWS($Y104:$AF$1016),FALSE)</f>
        <v>#N/A</v>
      </c>
      <c r="AM104" s="30" t="e">
        <f>HLOOKUP(AM$13,$Y104:$AF$1016,ROWS($Y104:$AF$1016),FALSE)</f>
        <v>#N/A</v>
      </c>
      <c r="AN104" s="30" t="e">
        <f>HLOOKUP(AN$13,$Y104:$AF$1016,ROWS($Y104:$AF$1016),FALSE)</f>
        <v>#N/A</v>
      </c>
      <c r="AO104" s="35" t="e">
        <f t="shared" si="20"/>
        <v>#N/A</v>
      </c>
      <c r="AP104" s="35" t="e">
        <f t="shared" si="21"/>
        <v>#N/A</v>
      </c>
      <c r="AQ104" s="35" t="e">
        <f t="shared" si="22"/>
        <v>#N/A</v>
      </c>
      <c r="AR104" s="35" t="e">
        <f t="shared" si="23"/>
        <v>#N/A</v>
      </c>
      <c r="AS104" s="35" t="e">
        <f t="shared" si="24"/>
        <v>#N/A</v>
      </c>
      <c r="AT104" s="35" t="e">
        <f t="shared" si="25"/>
        <v>#N/A</v>
      </c>
      <c r="AU104" s="35" t="e">
        <f t="shared" si="26"/>
        <v>#N/A</v>
      </c>
      <c r="AV104" s="35" t="e">
        <f t="shared" si="27"/>
        <v>#N/A</v>
      </c>
      <c r="AW104" s="81" t="e">
        <f t="shared" si="28"/>
        <v>#N/A</v>
      </c>
      <c r="AX104" s="139" t="e">
        <f t="shared" si="29"/>
        <v>#N/A</v>
      </c>
    </row>
    <row r="105" spans="1:50" x14ac:dyDescent="0.25">
      <c r="A105" s="110">
        <f>'Тулуз-Пьерон'!A105</f>
        <v>0</v>
      </c>
      <c r="B105" s="153">
        <f>'Тулуз-Пьерон'!B105</f>
        <v>0</v>
      </c>
      <c r="C105" s="109" t="e">
        <f>'Тулуз-Пьерон'!AB105</f>
        <v>#DIV/0!</v>
      </c>
      <c r="D105" s="132" t="e">
        <f>'Тулуз-Пьерон'!AE105</f>
        <v>#DIV/0!</v>
      </c>
      <c r="E105" s="134">
        <f>Равен!AD97</f>
        <v>0</v>
      </c>
      <c r="F105" s="135">
        <f>Равен!AE97</f>
        <v>0</v>
      </c>
      <c r="G105" s="128"/>
      <c r="H105" s="33"/>
      <c r="I105" s="33"/>
      <c r="J105" s="33"/>
      <c r="K105" s="115"/>
      <c r="L105" s="109">
        <f t="shared" si="18"/>
        <v>0</v>
      </c>
      <c r="M105" s="33"/>
      <c r="N105" s="123"/>
      <c r="O105" s="131"/>
      <c r="P105" s="109">
        <f t="shared" si="19"/>
        <v>0</v>
      </c>
      <c r="Q105" s="33"/>
      <c r="R105" s="33"/>
      <c r="S105" s="123"/>
      <c r="T105" s="128"/>
      <c r="U105" s="33"/>
      <c r="V105" s="33"/>
      <c r="W105" s="33"/>
      <c r="X105" s="115"/>
      <c r="Y105" s="122"/>
      <c r="Z105" s="33"/>
      <c r="AA105" s="33"/>
      <c r="AB105" s="33"/>
      <c r="AC105" s="33"/>
      <c r="AD105" s="33"/>
      <c r="AE105" s="33"/>
      <c r="AF105" s="123"/>
      <c r="AG105" s="119" t="e">
        <f>HLOOKUP(AG$13,$Y105:$AF$1016,ROWS($Y105:$AF$1016),FALSE)</f>
        <v>#N/A</v>
      </c>
      <c r="AH105" s="30" t="e">
        <f>HLOOKUP(AH$13,$Y105:$AF$1016,ROWS($Y105:$AF$1016),FALSE)</f>
        <v>#N/A</v>
      </c>
      <c r="AI105" s="30" t="e">
        <f>HLOOKUP(AI$13,$Y105:$AF$1016,ROWS($Y105:$AF$1016),FALSE)</f>
        <v>#N/A</v>
      </c>
      <c r="AJ105" s="30" t="e">
        <f>HLOOKUP(AJ$13,$Y105:$AF$1016,ROWS($Y105:$AF$1016),FALSE)</f>
        <v>#N/A</v>
      </c>
      <c r="AK105" s="30" t="e">
        <f>HLOOKUP(AK$13,$Y105:$AF$1016,ROWS($Y105:$AF$1016),FALSE)</f>
        <v>#N/A</v>
      </c>
      <c r="AL105" s="30" t="e">
        <f>HLOOKUP(AL$13,$Y105:$AF$1016,ROWS($Y105:$AF$1016),FALSE)</f>
        <v>#N/A</v>
      </c>
      <c r="AM105" s="30" t="e">
        <f>HLOOKUP(AM$13,$Y105:$AF$1016,ROWS($Y105:$AF$1016),FALSE)</f>
        <v>#N/A</v>
      </c>
      <c r="AN105" s="30" t="e">
        <f>HLOOKUP(AN$13,$Y105:$AF$1016,ROWS($Y105:$AF$1016),FALSE)</f>
        <v>#N/A</v>
      </c>
      <c r="AO105" s="35" t="e">
        <f t="shared" si="20"/>
        <v>#N/A</v>
      </c>
      <c r="AP105" s="35" t="e">
        <f t="shared" si="21"/>
        <v>#N/A</v>
      </c>
      <c r="AQ105" s="35" t="e">
        <f t="shared" si="22"/>
        <v>#N/A</v>
      </c>
      <c r="AR105" s="35" t="e">
        <f t="shared" si="23"/>
        <v>#N/A</v>
      </c>
      <c r="AS105" s="35" t="e">
        <f t="shared" si="24"/>
        <v>#N/A</v>
      </c>
      <c r="AT105" s="35" t="e">
        <f t="shared" si="25"/>
        <v>#N/A</v>
      </c>
      <c r="AU105" s="35" t="e">
        <f t="shared" si="26"/>
        <v>#N/A</v>
      </c>
      <c r="AV105" s="35" t="e">
        <f t="shared" si="27"/>
        <v>#N/A</v>
      </c>
      <c r="AW105" s="81" t="e">
        <f t="shared" si="28"/>
        <v>#N/A</v>
      </c>
      <c r="AX105" s="139" t="e">
        <f t="shared" si="29"/>
        <v>#N/A</v>
      </c>
    </row>
    <row r="106" spans="1:50" x14ac:dyDescent="0.25">
      <c r="A106" s="110">
        <f>'Тулуз-Пьерон'!A106</f>
        <v>0</v>
      </c>
      <c r="B106" s="153">
        <f>'Тулуз-Пьерон'!B106</f>
        <v>0</v>
      </c>
      <c r="C106" s="109" t="e">
        <f>'Тулуз-Пьерон'!AB106</f>
        <v>#DIV/0!</v>
      </c>
      <c r="D106" s="132" t="e">
        <f>'Тулуз-Пьерон'!AE106</f>
        <v>#DIV/0!</v>
      </c>
      <c r="E106" s="134">
        <f>Равен!AD98</f>
        <v>0</v>
      </c>
      <c r="F106" s="135">
        <f>Равен!AE98</f>
        <v>0</v>
      </c>
      <c r="G106" s="128"/>
      <c r="H106" s="33"/>
      <c r="I106" s="33"/>
      <c r="J106" s="33"/>
      <c r="K106" s="115"/>
      <c r="L106" s="109">
        <f t="shared" si="18"/>
        <v>0</v>
      </c>
      <c r="M106" s="33"/>
      <c r="N106" s="123"/>
      <c r="O106" s="131"/>
      <c r="P106" s="109">
        <f t="shared" si="19"/>
        <v>0</v>
      </c>
      <c r="Q106" s="33"/>
      <c r="R106" s="33"/>
      <c r="S106" s="123"/>
      <c r="T106" s="128"/>
      <c r="U106" s="33"/>
      <c r="V106" s="33"/>
      <c r="W106" s="33"/>
      <c r="X106" s="115"/>
      <c r="Y106" s="122"/>
      <c r="Z106" s="33"/>
      <c r="AA106" s="33"/>
      <c r="AB106" s="33"/>
      <c r="AC106" s="33"/>
      <c r="AD106" s="33"/>
      <c r="AE106" s="33"/>
      <c r="AF106" s="123"/>
      <c r="AG106" s="119" t="e">
        <f>HLOOKUP(AG$13,$Y106:$AF$1016,ROWS($Y106:$AF$1016),FALSE)</f>
        <v>#N/A</v>
      </c>
      <c r="AH106" s="30" t="e">
        <f>HLOOKUP(AH$13,$Y106:$AF$1016,ROWS($Y106:$AF$1016),FALSE)</f>
        <v>#N/A</v>
      </c>
      <c r="AI106" s="30" t="e">
        <f>HLOOKUP(AI$13,$Y106:$AF$1016,ROWS($Y106:$AF$1016),FALSE)</f>
        <v>#N/A</v>
      </c>
      <c r="AJ106" s="30" t="e">
        <f>HLOOKUP(AJ$13,$Y106:$AF$1016,ROWS($Y106:$AF$1016),FALSE)</f>
        <v>#N/A</v>
      </c>
      <c r="AK106" s="30" t="e">
        <f>HLOOKUP(AK$13,$Y106:$AF$1016,ROWS($Y106:$AF$1016),FALSE)</f>
        <v>#N/A</v>
      </c>
      <c r="AL106" s="30" t="e">
        <f>HLOOKUP(AL$13,$Y106:$AF$1016,ROWS($Y106:$AF$1016),FALSE)</f>
        <v>#N/A</v>
      </c>
      <c r="AM106" s="30" t="e">
        <f>HLOOKUP(AM$13,$Y106:$AF$1016,ROWS($Y106:$AF$1016),FALSE)</f>
        <v>#N/A</v>
      </c>
      <c r="AN106" s="30" t="e">
        <f>HLOOKUP(AN$13,$Y106:$AF$1016,ROWS($Y106:$AF$1016),FALSE)</f>
        <v>#N/A</v>
      </c>
      <c r="AO106" s="35" t="e">
        <f t="shared" si="20"/>
        <v>#N/A</v>
      </c>
      <c r="AP106" s="35" t="e">
        <f t="shared" si="21"/>
        <v>#N/A</v>
      </c>
      <c r="AQ106" s="35" t="e">
        <f t="shared" si="22"/>
        <v>#N/A</v>
      </c>
      <c r="AR106" s="35" t="e">
        <f t="shared" si="23"/>
        <v>#N/A</v>
      </c>
      <c r="AS106" s="35" t="e">
        <f t="shared" si="24"/>
        <v>#N/A</v>
      </c>
      <c r="AT106" s="35" t="e">
        <f t="shared" si="25"/>
        <v>#N/A</v>
      </c>
      <c r="AU106" s="35" t="e">
        <f t="shared" si="26"/>
        <v>#N/A</v>
      </c>
      <c r="AV106" s="35" t="e">
        <f t="shared" si="27"/>
        <v>#N/A</v>
      </c>
      <c r="AW106" s="81" t="e">
        <f t="shared" si="28"/>
        <v>#N/A</v>
      </c>
      <c r="AX106" s="139" t="e">
        <f t="shared" si="29"/>
        <v>#N/A</v>
      </c>
    </row>
    <row r="107" spans="1:50" x14ac:dyDescent="0.25">
      <c r="A107" s="110">
        <f>'Тулуз-Пьерон'!A107</f>
        <v>0</v>
      </c>
      <c r="B107" s="153">
        <f>'Тулуз-Пьерон'!B107</f>
        <v>0</v>
      </c>
      <c r="C107" s="109" t="e">
        <f>'Тулуз-Пьерон'!AB107</f>
        <v>#DIV/0!</v>
      </c>
      <c r="D107" s="132" t="e">
        <f>'Тулуз-Пьерон'!AE107</f>
        <v>#DIV/0!</v>
      </c>
      <c r="E107" s="134">
        <f>Равен!AD99</f>
        <v>0</v>
      </c>
      <c r="F107" s="135">
        <f>Равен!AE99</f>
        <v>0</v>
      </c>
      <c r="G107" s="128"/>
      <c r="H107" s="33"/>
      <c r="I107" s="33"/>
      <c r="J107" s="33"/>
      <c r="K107" s="115"/>
      <c r="L107" s="109">
        <f t="shared" si="18"/>
        <v>0</v>
      </c>
      <c r="M107" s="33"/>
      <c r="N107" s="123"/>
      <c r="O107" s="131"/>
      <c r="P107" s="109">
        <f t="shared" si="19"/>
        <v>0</v>
      </c>
      <c r="Q107" s="33"/>
      <c r="R107" s="33"/>
      <c r="S107" s="123"/>
      <c r="T107" s="128"/>
      <c r="U107" s="33"/>
      <c r="V107" s="33"/>
      <c r="W107" s="33"/>
      <c r="X107" s="115"/>
      <c r="Y107" s="122"/>
      <c r="Z107" s="33"/>
      <c r="AA107" s="33"/>
      <c r="AB107" s="33"/>
      <c r="AC107" s="33"/>
      <c r="AD107" s="33"/>
      <c r="AE107" s="33"/>
      <c r="AF107" s="123"/>
      <c r="AG107" s="119" t="e">
        <f>HLOOKUP(AG$13,$Y107:$AF$1016,ROWS($Y107:$AF$1016),FALSE)</f>
        <v>#N/A</v>
      </c>
      <c r="AH107" s="30" t="e">
        <f>HLOOKUP(AH$13,$Y107:$AF$1016,ROWS($Y107:$AF$1016),FALSE)</f>
        <v>#N/A</v>
      </c>
      <c r="AI107" s="30" t="e">
        <f>HLOOKUP(AI$13,$Y107:$AF$1016,ROWS($Y107:$AF$1016),FALSE)</f>
        <v>#N/A</v>
      </c>
      <c r="AJ107" s="30" t="e">
        <f>HLOOKUP(AJ$13,$Y107:$AF$1016,ROWS($Y107:$AF$1016),FALSE)</f>
        <v>#N/A</v>
      </c>
      <c r="AK107" s="30" t="e">
        <f>HLOOKUP(AK$13,$Y107:$AF$1016,ROWS($Y107:$AF$1016),FALSE)</f>
        <v>#N/A</v>
      </c>
      <c r="AL107" s="30" t="e">
        <f>HLOOKUP(AL$13,$Y107:$AF$1016,ROWS($Y107:$AF$1016),FALSE)</f>
        <v>#N/A</v>
      </c>
      <c r="AM107" s="30" t="e">
        <f>HLOOKUP(AM$13,$Y107:$AF$1016,ROWS($Y107:$AF$1016),FALSE)</f>
        <v>#N/A</v>
      </c>
      <c r="AN107" s="30" t="e">
        <f>HLOOKUP(AN$13,$Y107:$AF$1016,ROWS($Y107:$AF$1016),FALSE)</f>
        <v>#N/A</v>
      </c>
      <c r="AO107" s="35" t="e">
        <f t="shared" si="20"/>
        <v>#N/A</v>
      </c>
      <c r="AP107" s="35" t="e">
        <f t="shared" si="21"/>
        <v>#N/A</v>
      </c>
      <c r="AQ107" s="35" t="e">
        <f t="shared" si="22"/>
        <v>#N/A</v>
      </c>
      <c r="AR107" s="35" t="e">
        <f t="shared" si="23"/>
        <v>#N/A</v>
      </c>
      <c r="AS107" s="35" t="e">
        <f t="shared" si="24"/>
        <v>#N/A</v>
      </c>
      <c r="AT107" s="35" t="e">
        <f t="shared" si="25"/>
        <v>#N/A</v>
      </c>
      <c r="AU107" s="35" t="e">
        <f t="shared" si="26"/>
        <v>#N/A</v>
      </c>
      <c r="AV107" s="35" t="e">
        <f t="shared" si="27"/>
        <v>#N/A</v>
      </c>
      <c r="AW107" s="81" t="e">
        <f t="shared" si="28"/>
        <v>#N/A</v>
      </c>
      <c r="AX107" s="139" t="e">
        <f t="shared" si="29"/>
        <v>#N/A</v>
      </c>
    </row>
    <row r="108" spans="1:50" x14ac:dyDescent="0.25">
      <c r="A108" s="110">
        <f>'Тулуз-Пьерон'!A108</f>
        <v>0</v>
      </c>
      <c r="B108" s="153">
        <f>'Тулуз-Пьерон'!B108</f>
        <v>0</v>
      </c>
      <c r="C108" s="109" t="e">
        <f>'Тулуз-Пьерон'!AB108</f>
        <v>#DIV/0!</v>
      </c>
      <c r="D108" s="132" t="e">
        <f>'Тулуз-Пьерон'!AE108</f>
        <v>#DIV/0!</v>
      </c>
      <c r="E108" s="134">
        <f>Равен!AD100</f>
        <v>0</v>
      </c>
      <c r="F108" s="135">
        <f>Равен!AE100</f>
        <v>0</v>
      </c>
      <c r="G108" s="128"/>
      <c r="H108" s="33"/>
      <c r="I108" s="33"/>
      <c r="J108" s="33"/>
      <c r="K108" s="115"/>
      <c r="L108" s="109">
        <f t="shared" si="18"/>
        <v>0</v>
      </c>
      <c r="M108" s="33"/>
      <c r="N108" s="123"/>
      <c r="O108" s="131"/>
      <c r="P108" s="109">
        <f t="shared" si="19"/>
        <v>0</v>
      </c>
      <c r="Q108" s="33"/>
      <c r="R108" s="33"/>
      <c r="S108" s="123"/>
      <c r="T108" s="128"/>
      <c r="U108" s="33"/>
      <c r="V108" s="33"/>
      <c r="W108" s="33"/>
      <c r="X108" s="115"/>
      <c r="Y108" s="122"/>
      <c r="Z108" s="33"/>
      <c r="AA108" s="33"/>
      <c r="AB108" s="33"/>
      <c r="AC108" s="33"/>
      <c r="AD108" s="33"/>
      <c r="AE108" s="33"/>
      <c r="AF108" s="123"/>
      <c r="AG108" s="119" t="e">
        <f>HLOOKUP(AG$13,$Y108:$AF$1016,ROWS($Y108:$AF$1016),FALSE)</f>
        <v>#N/A</v>
      </c>
      <c r="AH108" s="30" t="e">
        <f>HLOOKUP(AH$13,$Y108:$AF$1016,ROWS($Y108:$AF$1016),FALSE)</f>
        <v>#N/A</v>
      </c>
      <c r="AI108" s="30" t="e">
        <f>HLOOKUP(AI$13,$Y108:$AF$1016,ROWS($Y108:$AF$1016),FALSE)</f>
        <v>#N/A</v>
      </c>
      <c r="AJ108" s="30" t="e">
        <f>HLOOKUP(AJ$13,$Y108:$AF$1016,ROWS($Y108:$AF$1016),FALSE)</f>
        <v>#N/A</v>
      </c>
      <c r="AK108" s="30" t="e">
        <f>HLOOKUP(AK$13,$Y108:$AF$1016,ROWS($Y108:$AF$1016),FALSE)</f>
        <v>#N/A</v>
      </c>
      <c r="AL108" s="30" t="e">
        <f>HLOOKUP(AL$13,$Y108:$AF$1016,ROWS($Y108:$AF$1016),FALSE)</f>
        <v>#N/A</v>
      </c>
      <c r="AM108" s="30" t="e">
        <f>HLOOKUP(AM$13,$Y108:$AF$1016,ROWS($Y108:$AF$1016),FALSE)</f>
        <v>#N/A</v>
      </c>
      <c r="AN108" s="30" t="e">
        <f>HLOOKUP(AN$13,$Y108:$AF$1016,ROWS($Y108:$AF$1016),FALSE)</f>
        <v>#N/A</v>
      </c>
      <c r="AO108" s="35" t="e">
        <f t="shared" si="20"/>
        <v>#N/A</v>
      </c>
      <c r="AP108" s="35" t="e">
        <f t="shared" si="21"/>
        <v>#N/A</v>
      </c>
      <c r="AQ108" s="35" t="e">
        <f t="shared" si="22"/>
        <v>#N/A</v>
      </c>
      <c r="AR108" s="35" t="e">
        <f t="shared" si="23"/>
        <v>#N/A</v>
      </c>
      <c r="AS108" s="35" t="e">
        <f t="shared" si="24"/>
        <v>#N/A</v>
      </c>
      <c r="AT108" s="35" t="e">
        <f t="shared" si="25"/>
        <v>#N/A</v>
      </c>
      <c r="AU108" s="35" t="e">
        <f t="shared" si="26"/>
        <v>#N/A</v>
      </c>
      <c r="AV108" s="35" t="e">
        <f t="shared" si="27"/>
        <v>#N/A</v>
      </c>
      <c r="AW108" s="81" t="e">
        <f t="shared" si="28"/>
        <v>#N/A</v>
      </c>
      <c r="AX108" s="139" t="e">
        <f t="shared" si="29"/>
        <v>#N/A</v>
      </c>
    </row>
    <row r="109" spans="1:50" x14ac:dyDescent="0.25">
      <c r="A109" s="110">
        <f>'Тулуз-Пьерон'!A109</f>
        <v>0</v>
      </c>
      <c r="B109" s="153">
        <f>'Тулуз-Пьерон'!B109</f>
        <v>0</v>
      </c>
      <c r="C109" s="109" t="e">
        <f>'Тулуз-Пьерон'!AB109</f>
        <v>#DIV/0!</v>
      </c>
      <c r="D109" s="132" t="e">
        <f>'Тулуз-Пьерон'!AE109</f>
        <v>#DIV/0!</v>
      </c>
      <c r="E109" s="134">
        <f>Равен!AD101</f>
        <v>0</v>
      </c>
      <c r="F109" s="135">
        <f>Равен!AE101</f>
        <v>0</v>
      </c>
      <c r="G109" s="128"/>
      <c r="H109" s="33"/>
      <c r="I109" s="33"/>
      <c r="J109" s="33"/>
      <c r="K109" s="115"/>
      <c r="L109" s="109">
        <f t="shared" si="18"/>
        <v>0</v>
      </c>
      <c r="M109" s="33"/>
      <c r="N109" s="123"/>
      <c r="O109" s="131"/>
      <c r="P109" s="109">
        <f t="shared" si="19"/>
        <v>0</v>
      </c>
      <c r="Q109" s="33"/>
      <c r="R109" s="33"/>
      <c r="S109" s="123"/>
      <c r="T109" s="128"/>
      <c r="U109" s="33"/>
      <c r="V109" s="33"/>
      <c r="W109" s="33"/>
      <c r="X109" s="115"/>
      <c r="Y109" s="122"/>
      <c r="Z109" s="33"/>
      <c r="AA109" s="33"/>
      <c r="AB109" s="33"/>
      <c r="AC109" s="33"/>
      <c r="AD109" s="33"/>
      <c r="AE109" s="33"/>
      <c r="AF109" s="123"/>
      <c r="AG109" s="119" t="e">
        <f>HLOOKUP(AG$13,$Y109:$AF$1016,ROWS($Y109:$AF$1016),FALSE)</f>
        <v>#N/A</v>
      </c>
      <c r="AH109" s="30" t="e">
        <f>HLOOKUP(AH$13,$Y109:$AF$1016,ROWS($Y109:$AF$1016),FALSE)</f>
        <v>#N/A</v>
      </c>
      <c r="AI109" s="30" t="e">
        <f>HLOOKUP(AI$13,$Y109:$AF$1016,ROWS($Y109:$AF$1016),FALSE)</f>
        <v>#N/A</v>
      </c>
      <c r="AJ109" s="30" t="e">
        <f>HLOOKUP(AJ$13,$Y109:$AF$1016,ROWS($Y109:$AF$1016),FALSE)</f>
        <v>#N/A</v>
      </c>
      <c r="AK109" s="30" t="e">
        <f>HLOOKUP(AK$13,$Y109:$AF$1016,ROWS($Y109:$AF$1016),FALSE)</f>
        <v>#N/A</v>
      </c>
      <c r="AL109" s="30" t="e">
        <f>HLOOKUP(AL$13,$Y109:$AF$1016,ROWS($Y109:$AF$1016),FALSE)</f>
        <v>#N/A</v>
      </c>
      <c r="AM109" s="30" t="e">
        <f>HLOOKUP(AM$13,$Y109:$AF$1016,ROWS($Y109:$AF$1016),FALSE)</f>
        <v>#N/A</v>
      </c>
      <c r="AN109" s="30" t="e">
        <f>HLOOKUP(AN$13,$Y109:$AF$1016,ROWS($Y109:$AF$1016),FALSE)</f>
        <v>#N/A</v>
      </c>
      <c r="AO109" s="35" t="e">
        <f t="shared" si="20"/>
        <v>#N/A</v>
      </c>
      <c r="AP109" s="35" t="e">
        <f t="shared" si="21"/>
        <v>#N/A</v>
      </c>
      <c r="AQ109" s="35" t="e">
        <f t="shared" si="22"/>
        <v>#N/A</v>
      </c>
      <c r="AR109" s="35" t="e">
        <f t="shared" si="23"/>
        <v>#N/A</v>
      </c>
      <c r="AS109" s="35" t="e">
        <f t="shared" si="24"/>
        <v>#N/A</v>
      </c>
      <c r="AT109" s="35" t="e">
        <f t="shared" si="25"/>
        <v>#N/A</v>
      </c>
      <c r="AU109" s="35" t="e">
        <f t="shared" si="26"/>
        <v>#N/A</v>
      </c>
      <c r="AV109" s="35" t="e">
        <f t="shared" si="27"/>
        <v>#N/A</v>
      </c>
      <c r="AW109" s="81" t="e">
        <f t="shared" si="28"/>
        <v>#N/A</v>
      </c>
      <c r="AX109" s="139" t="e">
        <f t="shared" si="29"/>
        <v>#N/A</v>
      </c>
    </row>
    <row r="110" spans="1:50" x14ac:dyDescent="0.25">
      <c r="A110" s="110">
        <f>'Тулуз-Пьерон'!A110</f>
        <v>0</v>
      </c>
      <c r="B110" s="153">
        <f>'Тулуз-Пьерон'!B110</f>
        <v>0</v>
      </c>
      <c r="C110" s="109" t="e">
        <f>'Тулуз-Пьерон'!AB110</f>
        <v>#DIV/0!</v>
      </c>
      <c r="D110" s="132" t="e">
        <f>'Тулуз-Пьерон'!AE110</f>
        <v>#DIV/0!</v>
      </c>
      <c r="E110" s="134">
        <f>Равен!AD102</f>
        <v>0</v>
      </c>
      <c r="F110" s="135">
        <f>Равен!AE102</f>
        <v>0</v>
      </c>
      <c r="G110" s="128"/>
      <c r="H110" s="33"/>
      <c r="I110" s="33"/>
      <c r="J110" s="33"/>
      <c r="K110" s="115"/>
      <c r="L110" s="109">
        <f t="shared" si="18"/>
        <v>0</v>
      </c>
      <c r="M110" s="33"/>
      <c r="N110" s="123"/>
      <c r="O110" s="131"/>
      <c r="P110" s="109">
        <f t="shared" si="19"/>
        <v>0</v>
      </c>
      <c r="Q110" s="33"/>
      <c r="R110" s="33"/>
      <c r="S110" s="123"/>
      <c r="T110" s="128"/>
      <c r="U110" s="33"/>
      <c r="V110" s="33"/>
      <c r="W110" s="33"/>
      <c r="X110" s="115"/>
      <c r="Y110" s="122"/>
      <c r="Z110" s="33"/>
      <c r="AA110" s="33"/>
      <c r="AB110" s="33"/>
      <c r="AC110" s="33"/>
      <c r="AD110" s="33"/>
      <c r="AE110" s="33"/>
      <c r="AF110" s="123"/>
      <c r="AG110" s="119" t="e">
        <f>HLOOKUP(AG$13,$Y110:$AF$1016,ROWS($Y110:$AF$1016),FALSE)</f>
        <v>#N/A</v>
      </c>
      <c r="AH110" s="30" t="e">
        <f>HLOOKUP(AH$13,$Y110:$AF$1016,ROWS($Y110:$AF$1016),FALSE)</f>
        <v>#N/A</v>
      </c>
      <c r="AI110" s="30" t="e">
        <f>HLOOKUP(AI$13,$Y110:$AF$1016,ROWS($Y110:$AF$1016),FALSE)</f>
        <v>#N/A</v>
      </c>
      <c r="AJ110" s="30" t="e">
        <f>HLOOKUP(AJ$13,$Y110:$AF$1016,ROWS($Y110:$AF$1016),FALSE)</f>
        <v>#N/A</v>
      </c>
      <c r="AK110" s="30" t="e">
        <f>HLOOKUP(AK$13,$Y110:$AF$1016,ROWS($Y110:$AF$1016),FALSE)</f>
        <v>#N/A</v>
      </c>
      <c r="AL110" s="30" t="e">
        <f>HLOOKUP(AL$13,$Y110:$AF$1016,ROWS($Y110:$AF$1016),FALSE)</f>
        <v>#N/A</v>
      </c>
      <c r="AM110" s="30" t="e">
        <f>HLOOKUP(AM$13,$Y110:$AF$1016,ROWS($Y110:$AF$1016),FALSE)</f>
        <v>#N/A</v>
      </c>
      <c r="AN110" s="30" t="e">
        <f>HLOOKUP(AN$13,$Y110:$AF$1016,ROWS($Y110:$AF$1016),FALSE)</f>
        <v>#N/A</v>
      </c>
      <c r="AO110" s="35" t="e">
        <f t="shared" si="20"/>
        <v>#N/A</v>
      </c>
      <c r="AP110" s="35" t="e">
        <f t="shared" si="21"/>
        <v>#N/A</v>
      </c>
      <c r="AQ110" s="35" t="e">
        <f t="shared" si="22"/>
        <v>#N/A</v>
      </c>
      <c r="AR110" s="35" t="e">
        <f t="shared" si="23"/>
        <v>#N/A</v>
      </c>
      <c r="AS110" s="35" t="e">
        <f t="shared" si="24"/>
        <v>#N/A</v>
      </c>
      <c r="AT110" s="35" t="e">
        <f t="shared" si="25"/>
        <v>#N/A</v>
      </c>
      <c r="AU110" s="35" t="e">
        <f t="shared" si="26"/>
        <v>#N/A</v>
      </c>
      <c r="AV110" s="35" t="e">
        <f t="shared" si="27"/>
        <v>#N/A</v>
      </c>
      <c r="AW110" s="81" t="e">
        <f t="shared" si="28"/>
        <v>#N/A</v>
      </c>
      <c r="AX110" s="139" t="e">
        <f t="shared" si="29"/>
        <v>#N/A</v>
      </c>
    </row>
    <row r="111" spans="1:50" x14ac:dyDescent="0.25">
      <c r="A111" s="110">
        <f>'Тулуз-Пьерон'!A111</f>
        <v>0</v>
      </c>
      <c r="B111" s="153">
        <f>'Тулуз-Пьерон'!B111</f>
        <v>0</v>
      </c>
      <c r="C111" s="109" t="e">
        <f>'Тулуз-Пьерон'!AB111</f>
        <v>#DIV/0!</v>
      </c>
      <c r="D111" s="132" t="e">
        <f>'Тулуз-Пьерон'!AE111</f>
        <v>#DIV/0!</v>
      </c>
      <c r="E111" s="134">
        <f>Равен!AD103</f>
        <v>0</v>
      </c>
      <c r="F111" s="135">
        <f>Равен!AE103</f>
        <v>0</v>
      </c>
      <c r="G111" s="128"/>
      <c r="H111" s="33"/>
      <c r="I111" s="33"/>
      <c r="J111" s="33"/>
      <c r="K111" s="115"/>
      <c r="L111" s="109">
        <f t="shared" si="18"/>
        <v>0</v>
      </c>
      <c r="M111" s="33"/>
      <c r="N111" s="123"/>
      <c r="O111" s="131"/>
      <c r="P111" s="109">
        <f t="shared" si="19"/>
        <v>0</v>
      </c>
      <c r="Q111" s="33"/>
      <c r="R111" s="33"/>
      <c r="S111" s="123"/>
      <c r="T111" s="128"/>
      <c r="U111" s="33"/>
      <c r="V111" s="33"/>
      <c r="W111" s="33"/>
      <c r="X111" s="115"/>
      <c r="Y111" s="122"/>
      <c r="Z111" s="33"/>
      <c r="AA111" s="33"/>
      <c r="AB111" s="33"/>
      <c r="AC111" s="33"/>
      <c r="AD111" s="33"/>
      <c r="AE111" s="33"/>
      <c r="AF111" s="123"/>
      <c r="AG111" s="119" t="e">
        <f>HLOOKUP(AG$13,$Y111:$AF$1016,ROWS($Y111:$AF$1016),FALSE)</f>
        <v>#N/A</v>
      </c>
      <c r="AH111" s="30" t="e">
        <f>HLOOKUP(AH$13,$Y111:$AF$1016,ROWS($Y111:$AF$1016),FALSE)</f>
        <v>#N/A</v>
      </c>
      <c r="AI111" s="30" t="e">
        <f>HLOOKUP(AI$13,$Y111:$AF$1016,ROWS($Y111:$AF$1016),FALSE)</f>
        <v>#N/A</v>
      </c>
      <c r="AJ111" s="30" t="e">
        <f>HLOOKUP(AJ$13,$Y111:$AF$1016,ROWS($Y111:$AF$1016),FALSE)</f>
        <v>#N/A</v>
      </c>
      <c r="AK111" s="30" t="e">
        <f>HLOOKUP(AK$13,$Y111:$AF$1016,ROWS($Y111:$AF$1016),FALSE)</f>
        <v>#N/A</v>
      </c>
      <c r="AL111" s="30" t="e">
        <f>HLOOKUP(AL$13,$Y111:$AF$1016,ROWS($Y111:$AF$1016),FALSE)</f>
        <v>#N/A</v>
      </c>
      <c r="AM111" s="30" t="e">
        <f>HLOOKUP(AM$13,$Y111:$AF$1016,ROWS($Y111:$AF$1016),FALSE)</f>
        <v>#N/A</v>
      </c>
      <c r="AN111" s="30" t="e">
        <f>HLOOKUP(AN$13,$Y111:$AF$1016,ROWS($Y111:$AF$1016),FALSE)</f>
        <v>#N/A</v>
      </c>
      <c r="AO111" s="35" t="e">
        <f t="shared" si="20"/>
        <v>#N/A</v>
      </c>
      <c r="AP111" s="35" t="e">
        <f t="shared" si="21"/>
        <v>#N/A</v>
      </c>
      <c r="AQ111" s="35" t="e">
        <f t="shared" si="22"/>
        <v>#N/A</v>
      </c>
      <c r="AR111" s="35" t="e">
        <f t="shared" si="23"/>
        <v>#N/A</v>
      </c>
      <c r="AS111" s="35" t="e">
        <f t="shared" si="24"/>
        <v>#N/A</v>
      </c>
      <c r="AT111" s="35" t="e">
        <f t="shared" si="25"/>
        <v>#N/A</v>
      </c>
      <c r="AU111" s="35" t="e">
        <f t="shared" si="26"/>
        <v>#N/A</v>
      </c>
      <c r="AV111" s="35" t="e">
        <f t="shared" si="27"/>
        <v>#N/A</v>
      </c>
      <c r="AW111" s="81" t="e">
        <f t="shared" si="28"/>
        <v>#N/A</v>
      </c>
      <c r="AX111" s="139" t="e">
        <f t="shared" si="29"/>
        <v>#N/A</v>
      </c>
    </row>
    <row r="112" spans="1:50" x14ac:dyDescent="0.25">
      <c r="A112" s="110">
        <f>'Тулуз-Пьерон'!A112</f>
        <v>0</v>
      </c>
      <c r="B112" s="153">
        <f>'Тулуз-Пьерон'!B112</f>
        <v>0</v>
      </c>
      <c r="C112" s="109" t="e">
        <f>'Тулуз-Пьерон'!AB112</f>
        <v>#DIV/0!</v>
      </c>
      <c r="D112" s="132" t="e">
        <f>'Тулуз-Пьерон'!AE112</f>
        <v>#DIV/0!</v>
      </c>
      <c r="E112" s="134">
        <f>Равен!AD104</f>
        <v>0</v>
      </c>
      <c r="F112" s="135">
        <f>Равен!AE104</f>
        <v>0</v>
      </c>
      <c r="G112" s="128"/>
      <c r="H112" s="33"/>
      <c r="I112" s="33"/>
      <c r="J112" s="33"/>
      <c r="K112" s="115"/>
      <c r="L112" s="109">
        <f t="shared" si="18"/>
        <v>0</v>
      </c>
      <c r="M112" s="33"/>
      <c r="N112" s="123"/>
      <c r="O112" s="131"/>
      <c r="P112" s="109">
        <f t="shared" si="19"/>
        <v>0</v>
      </c>
      <c r="Q112" s="33"/>
      <c r="R112" s="33"/>
      <c r="S112" s="123"/>
      <c r="T112" s="128"/>
      <c r="U112" s="33"/>
      <c r="V112" s="33"/>
      <c r="W112" s="33"/>
      <c r="X112" s="115"/>
      <c r="Y112" s="122"/>
      <c r="Z112" s="33"/>
      <c r="AA112" s="33"/>
      <c r="AB112" s="33"/>
      <c r="AC112" s="33"/>
      <c r="AD112" s="33"/>
      <c r="AE112" s="33"/>
      <c r="AF112" s="123"/>
      <c r="AG112" s="119" t="e">
        <f>HLOOKUP(AG$13,$Y112:$AF$1016,ROWS($Y112:$AF$1016),FALSE)</f>
        <v>#N/A</v>
      </c>
      <c r="AH112" s="30" t="e">
        <f>HLOOKUP(AH$13,$Y112:$AF$1016,ROWS($Y112:$AF$1016),FALSE)</f>
        <v>#N/A</v>
      </c>
      <c r="AI112" s="30" t="e">
        <f>HLOOKUP(AI$13,$Y112:$AF$1016,ROWS($Y112:$AF$1016),FALSE)</f>
        <v>#N/A</v>
      </c>
      <c r="AJ112" s="30" t="e">
        <f>HLOOKUP(AJ$13,$Y112:$AF$1016,ROWS($Y112:$AF$1016),FALSE)</f>
        <v>#N/A</v>
      </c>
      <c r="AK112" s="30" t="e">
        <f>HLOOKUP(AK$13,$Y112:$AF$1016,ROWS($Y112:$AF$1016),FALSE)</f>
        <v>#N/A</v>
      </c>
      <c r="AL112" s="30" t="e">
        <f>HLOOKUP(AL$13,$Y112:$AF$1016,ROWS($Y112:$AF$1016),FALSE)</f>
        <v>#N/A</v>
      </c>
      <c r="AM112" s="30" t="e">
        <f>HLOOKUP(AM$13,$Y112:$AF$1016,ROWS($Y112:$AF$1016),FALSE)</f>
        <v>#N/A</v>
      </c>
      <c r="AN112" s="30" t="e">
        <f>HLOOKUP(AN$13,$Y112:$AF$1016,ROWS($Y112:$AF$1016),FALSE)</f>
        <v>#N/A</v>
      </c>
      <c r="AO112" s="35" t="e">
        <f t="shared" si="20"/>
        <v>#N/A</v>
      </c>
      <c r="AP112" s="35" t="e">
        <f t="shared" si="21"/>
        <v>#N/A</v>
      </c>
      <c r="AQ112" s="35" t="e">
        <f t="shared" si="22"/>
        <v>#N/A</v>
      </c>
      <c r="AR112" s="35" t="e">
        <f t="shared" si="23"/>
        <v>#N/A</v>
      </c>
      <c r="AS112" s="35" t="e">
        <f t="shared" si="24"/>
        <v>#N/A</v>
      </c>
      <c r="AT112" s="35" t="e">
        <f t="shared" si="25"/>
        <v>#N/A</v>
      </c>
      <c r="AU112" s="35" t="e">
        <f t="shared" si="26"/>
        <v>#N/A</v>
      </c>
      <c r="AV112" s="35" t="e">
        <f t="shared" si="27"/>
        <v>#N/A</v>
      </c>
      <c r="AW112" s="81" t="e">
        <f t="shared" si="28"/>
        <v>#N/A</v>
      </c>
      <c r="AX112" s="139" t="e">
        <f t="shared" si="29"/>
        <v>#N/A</v>
      </c>
    </row>
    <row r="113" spans="1:50" x14ac:dyDescent="0.25">
      <c r="A113" s="110">
        <f>'Тулуз-Пьерон'!A113</f>
        <v>0</v>
      </c>
      <c r="B113" s="153">
        <f>'Тулуз-Пьерон'!B113</f>
        <v>0</v>
      </c>
      <c r="C113" s="109" t="e">
        <f>'Тулуз-Пьерон'!AB113</f>
        <v>#DIV/0!</v>
      </c>
      <c r="D113" s="132" t="e">
        <f>'Тулуз-Пьерон'!AE113</f>
        <v>#DIV/0!</v>
      </c>
      <c r="E113" s="134">
        <f>Равен!AD105</f>
        <v>0</v>
      </c>
      <c r="F113" s="135">
        <f>Равен!AE105</f>
        <v>0</v>
      </c>
      <c r="G113" s="128"/>
      <c r="H113" s="33"/>
      <c r="I113" s="33"/>
      <c r="J113" s="33"/>
      <c r="K113" s="115"/>
      <c r="L113" s="109">
        <f t="shared" si="18"/>
        <v>0</v>
      </c>
      <c r="M113" s="33"/>
      <c r="N113" s="123"/>
      <c r="O113" s="131"/>
      <c r="P113" s="109">
        <f t="shared" si="19"/>
        <v>0</v>
      </c>
      <c r="Q113" s="33"/>
      <c r="R113" s="33"/>
      <c r="S113" s="123"/>
      <c r="T113" s="128"/>
      <c r="U113" s="33"/>
      <c r="V113" s="33"/>
      <c r="W113" s="33"/>
      <c r="X113" s="115"/>
      <c r="Y113" s="122"/>
      <c r="Z113" s="33"/>
      <c r="AA113" s="33"/>
      <c r="AB113" s="33"/>
      <c r="AC113" s="33"/>
      <c r="AD113" s="33"/>
      <c r="AE113" s="33"/>
      <c r="AF113" s="123"/>
      <c r="AG113" s="119" t="e">
        <f>HLOOKUP(AG$13,$Y113:$AF$1016,ROWS($Y113:$AF$1016),FALSE)</f>
        <v>#N/A</v>
      </c>
      <c r="AH113" s="30" t="e">
        <f>HLOOKUP(AH$13,$Y113:$AF$1016,ROWS($Y113:$AF$1016),FALSE)</f>
        <v>#N/A</v>
      </c>
      <c r="AI113" s="30" t="e">
        <f>HLOOKUP(AI$13,$Y113:$AF$1016,ROWS($Y113:$AF$1016),FALSE)</f>
        <v>#N/A</v>
      </c>
      <c r="AJ113" s="30" t="e">
        <f>HLOOKUP(AJ$13,$Y113:$AF$1016,ROWS($Y113:$AF$1016),FALSE)</f>
        <v>#N/A</v>
      </c>
      <c r="AK113" s="30" t="e">
        <f>HLOOKUP(AK$13,$Y113:$AF$1016,ROWS($Y113:$AF$1016),FALSE)</f>
        <v>#N/A</v>
      </c>
      <c r="AL113" s="30" t="e">
        <f>HLOOKUP(AL$13,$Y113:$AF$1016,ROWS($Y113:$AF$1016),FALSE)</f>
        <v>#N/A</v>
      </c>
      <c r="AM113" s="30" t="e">
        <f>HLOOKUP(AM$13,$Y113:$AF$1016,ROWS($Y113:$AF$1016),FALSE)</f>
        <v>#N/A</v>
      </c>
      <c r="AN113" s="30" t="e">
        <f>HLOOKUP(AN$13,$Y113:$AF$1016,ROWS($Y113:$AF$1016),FALSE)</f>
        <v>#N/A</v>
      </c>
      <c r="AO113" s="35" t="e">
        <f t="shared" si="20"/>
        <v>#N/A</v>
      </c>
      <c r="AP113" s="35" t="e">
        <f t="shared" si="21"/>
        <v>#N/A</v>
      </c>
      <c r="AQ113" s="35" t="e">
        <f t="shared" si="22"/>
        <v>#N/A</v>
      </c>
      <c r="AR113" s="35" t="e">
        <f t="shared" si="23"/>
        <v>#N/A</v>
      </c>
      <c r="AS113" s="35" t="e">
        <f t="shared" si="24"/>
        <v>#N/A</v>
      </c>
      <c r="AT113" s="35" t="e">
        <f t="shared" si="25"/>
        <v>#N/A</v>
      </c>
      <c r="AU113" s="35" t="e">
        <f t="shared" si="26"/>
        <v>#N/A</v>
      </c>
      <c r="AV113" s="35" t="e">
        <f t="shared" si="27"/>
        <v>#N/A</v>
      </c>
      <c r="AW113" s="81" t="e">
        <f t="shared" si="28"/>
        <v>#N/A</v>
      </c>
      <c r="AX113" s="139" t="e">
        <f t="shared" si="29"/>
        <v>#N/A</v>
      </c>
    </row>
    <row r="114" spans="1:50" x14ac:dyDescent="0.25">
      <c r="A114" s="110">
        <f>'Тулуз-Пьерон'!A114</f>
        <v>0</v>
      </c>
      <c r="B114" s="153">
        <f>'Тулуз-Пьерон'!B114</f>
        <v>0</v>
      </c>
      <c r="C114" s="109" t="e">
        <f>'Тулуз-Пьерон'!AB114</f>
        <v>#DIV/0!</v>
      </c>
      <c r="D114" s="132" t="e">
        <f>'Тулуз-Пьерон'!AE114</f>
        <v>#DIV/0!</v>
      </c>
      <c r="E114" s="134">
        <f>Равен!AD106</f>
        <v>0</v>
      </c>
      <c r="F114" s="135">
        <f>Равен!AE106</f>
        <v>0</v>
      </c>
      <c r="G114" s="128"/>
      <c r="H114" s="33"/>
      <c r="I114" s="33"/>
      <c r="J114" s="33"/>
      <c r="K114" s="115"/>
      <c r="L114" s="109">
        <f t="shared" si="18"/>
        <v>0</v>
      </c>
      <c r="M114" s="33"/>
      <c r="N114" s="123"/>
      <c r="O114" s="131"/>
      <c r="P114" s="109">
        <f t="shared" si="19"/>
        <v>0</v>
      </c>
      <c r="Q114" s="33"/>
      <c r="R114" s="33"/>
      <c r="S114" s="123"/>
      <c r="T114" s="128"/>
      <c r="U114" s="33"/>
      <c r="V114" s="33"/>
      <c r="W114" s="33"/>
      <c r="X114" s="115"/>
      <c r="Y114" s="122"/>
      <c r="Z114" s="33"/>
      <c r="AA114" s="33"/>
      <c r="AB114" s="33"/>
      <c r="AC114" s="33"/>
      <c r="AD114" s="33"/>
      <c r="AE114" s="33"/>
      <c r="AF114" s="123"/>
      <c r="AG114" s="119" t="e">
        <f>HLOOKUP(AG$13,$Y114:$AF$1016,ROWS($Y114:$AF$1016),FALSE)</f>
        <v>#N/A</v>
      </c>
      <c r="AH114" s="30" t="e">
        <f>HLOOKUP(AH$13,$Y114:$AF$1016,ROWS($Y114:$AF$1016),FALSE)</f>
        <v>#N/A</v>
      </c>
      <c r="AI114" s="30" t="e">
        <f>HLOOKUP(AI$13,$Y114:$AF$1016,ROWS($Y114:$AF$1016),FALSE)</f>
        <v>#N/A</v>
      </c>
      <c r="AJ114" s="30" t="e">
        <f>HLOOKUP(AJ$13,$Y114:$AF$1016,ROWS($Y114:$AF$1016),FALSE)</f>
        <v>#N/A</v>
      </c>
      <c r="AK114" s="30" t="e">
        <f>HLOOKUP(AK$13,$Y114:$AF$1016,ROWS($Y114:$AF$1016),FALSE)</f>
        <v>#N/A</v>
      </c>
      <c r="AL114" s="30" t="e">
        <f>HLOOKUP(AL$13,$Y114:$AF$1016,ROWS($Y114:$AF$1016),FALSE)</f>
        <v>#N/A</v>
      </c>
      <c r="AM114" s="30" t="e">
        <f>HLOOKUP(AM$13,$Y114:$AF$1016,ROWS($Y114:$AF$1016),FALSE)</f>
        <v>#N/A</v>
      </c>
      <c r="AN114" s="30" t="e">
        <f>HLOOKUP(AN$13,$Y114:$AF$1016,ROWS($Y114:$AF$1016),FALSE)</f>
        <v>#N/A</v>
      </c>
      <c r="AO114" s="35" t="e">
        <f t="shared" si="20"/>
        <v>#N/A</v>
      </c>
      <c r="AP114" s="35" t="e">
        <f t="shared" si="21"/>
        <v>#N/A</v>
      </c>
      <c r="AQ114" s="35" t="e">
        <f t="shared" si="22"/>
        <v>#N/A</v>
      </c>
      <c r="AR114" s="35" t="e">
        <f t="shared" si="23"/>
        <v>#N/A</v>
      </c>
      <c r="AS114" s="35" t="e">
        <f t="shared" si="24"/>
        <v>#N/A</v>
      </c>
      <c r="AT114" s="35" t="e">
        <f t="shared" si="25"/>
        <v>#N/A</v>
      </c>
      <c r="AU114" s="35" t="e">
        <f t="shared" si="26"/>
        <v>#N/A</v>
      </c>
      <c r="AV114" s="35" t="e">
        <f t="shared" si="27"/>
        <v>#N/A</v>
      </c>
      <c r="AW114" s="81" t="e">
        <f t="shared" si="28"/>
        <v>#N/A</v>
      </c>
      <c r="AX114" s="139" t="e">
        <f t="shared" si="29"/>
        <v>#N/A</v>
      </c>
    </row>
    <row r="115" spans="1:50" x14ac:dyDescent="0.25">
      <c r="A115" s="110">
        <f>'Тулуз-Пьерон'!A115</f>
        <v>0</v>
      </c>
      <c r="B115" s="153">
        <f>'Тулуз-Пьерон'!B115</f>
        <v>0</v>
      </c>
      <c r="C115" s="109" t="e">
        <f>'Тулуз-Пьерон'!AB115</f>
        <v>#DIV/0!</v>
      </c>
      <c r="D115" s="132" t="e">
        <f>'Тулуз-Пьерон'!AE115</f>
        <v>#DIV/0!</v>
      </c>
      <c r="E115" s="134">
        <f>Равен!AD107</f>
        <v>0</v>
      </c>
      <c r="F115" s="135">
        <f>Равен!AE107</f>
        <v>0</v>
      </c>
      <c r="G115" s="128"/>
      <c r="H115" s="33"/>
      <c r="I115" s="33"/>
      <c r="J115" s="33"/>
      <c r="K115" s="115"/>
      <c r="L115" s="109">
        <f t="shared" si="18"/>
        <v>0</v>
      </c>
      <c r="M115" s="33"/>
      <c r="N115" s="123"/>
      <c r="O115" s="131"/>
      <c r="P115" s="109">
        <f t="shared" si="19"/>
        <v>0</v>
      </c>
      <c r="Q115" s="33"/>
      <c r="R115" s="33"/>
      <c r="S115" s="123"/>
      <c r="T115" s="128"/>
      <c r="U115" s="33"/>
      <c r="V115" s="33"/>
      <c r="W115" s="33"/>
      <c r="X115" s="115"/>
      <c r="Y115" s="122"/>
      <c r="Z115" s="33"/>
      <c r="AA115" s="33"/>
      <c r="AB115" s="33"/>
      <c r="AC115" s="33"/>
      <c r="AD115" s="33"/>
      <c r="AE115" s="33"/>
      <c r="AF115" s="123"/>
      <c r="AG115" s="119" t="e">
        <f>HLOOKUP(AG$13,$Y115:$AF$1016,ROWS($Y115:$AF$1016),FALSE)</f>
        <v>#N/A</v>
      </c>
      <c r="AH115" s="30" t="e">
        <f>HLOOKUP(AH$13,$Y115:$AF$1016,ROWS($Y115:$AF$1016),FALSE)</f>
        <v>#N/A</v>
      </c>
      <c r="AI115" s="30" t="e">
        <f>HLOOKUP(AI$13,$Y115:$AF$1016,ROWS($Y115:$AF$1016),FALSE)</f>
        <v>#N/A</v>
      </c>
      <c r="AJ115" s="30" t="e">
        <f>HLOOKUP(AJ$13,$Y115:$AF$1016,ROWS($Y115:$AF$1016),FALSE)</f>
        <v>#N/A</v>
      </c>
      <c r="AK115" s="30" t="e">
        <f>HLOOKUP(AK$13,$Y115:$AF$1016,ROWS($Y115:$AF$1016),FALSE)</f>
        <v>#N/A</v>
      </c>
      <c r="AL115" s="30" t="e">
        <f>HLOOKUP(AL$13,$Y115:$AF$1016,ROWS($Y115:$AF$1016),FALSE)</f>
        <v>#N/A</v>
      </c>
      <c r="AM115" s="30" t="e">
        <f>HLOOKUP(AM$13,$Y115:$AF$1016,ROWS($Y115:$AF$1016),FALSE)</f>
        <v>#N/A</v>
      </c>
      <c r="AN115" s="30" t="e">
        <f>HLOOKUP(AN$13,$Y115:$AF$1016,ROWS($Y115:$AF$1016),FALSE)</f>
        <v>#N/A</v>
      </c>
      <c r="AO115" s="35" t="e">
        <f t="shared" si="20"/>
        <v>#N/A</v>
      </c>
      <c r="AP115" s="35" t="e">
        <f t="shared" si="21"/>
        <v>#N/A</v>
      </c>
      <c r="AQ115" s="35" t="e">
        <f t="shared" si="22"/>
        <v>#N/A</v>
      </c>
      <c r="AR115" s="35" t="e">
        <f t="shared" si="23"/>
        <v>#N/A</v>
      </c>
      <c r="AS115" s="35" t="e">
        <f t="shared" si="24"/>
        <v>#N/A</v>
      </c>
      <c r="AT115" s="35" t="e">
        <f t="shared" si="25"/>
        <v>#N/A</v>
      </c>
      <c r="AU115" s="35" t="e">
        <f t="shared" si="26"/>
        <v>#N/A</v>
      </c>
      <c r="AV115" s="35" t="e">
        <f t="shared" si="27"/>
        <v>#N/A</v>
      </c>
      <c r="AW115" s="81" t="e">
        <f t="shared" si="28"/>
        <v>#N/A</v>
      </c>
      <c r="AX115" s="139" t="e">
        <f t="shared" si="29"/>
        <v>#N/A</v>
      </c>
    </row>
    <row r="116" spans="1:50" x14ac:dyDescent="0.25">
      <c r="A116" s="110">
        <f>'Тулуз-Пьерон'!A116</f>
        <v>0</v>
      </c>
      <c r="B116" s="153">
        <f>'Тулуз-Пьерон'!B116</f>
        <v>0</v>
      </c>
      <c r="C116" s="109" t="e">
        <f>'Тулуз-Пьерон'!AB116</f>
        <v>#DIV/0!</v>
      </c>
      <c r="D116" s="132" t="e">
        <f>'Тулуз-Пьерон'!AE116</f>
        <v>#DIV/0!</v>
      </c>
      <c r="E116" s="134">
        <f>Равен!AD108</f>
        <v>0</v>
      </c>
      <c r="F116" s="135">
        <f>Равен!AE108</f>
        <v>0</v>
      </c>
      <c r="G116" s="128"/>
      <c r="H116" s="33"/>
      <c r="I116" s="33"/>
      <c r="J116" s="33"/>
      <c r="K116" s="115"/>
      <c r="L116" s="109">
        <f t="shared" si="18"/>
        <v>0</v>
      </c>
      <c r="M116" s="33"/>
      <c r="N116" s="123"/>
      <c r="O116" s="131"/>
      <c r="P116" s="109">
        <f t="shared" si="19"/>
        <v>0</v>
      </c>
      <c r="Q116" s="33"/>
      <c r="R116" s="33"/>
      <c r="S116" s="123"/>
      <c r="T116" s="128"/>
      <c r="U116" s="33"/>
      <c r="V116" s="33"/>
      <c r="W116" s="33"/>
      <c r="X116" s="115"/>
      <c r="Y116" s="122"/>
      <c r="Z116" s="33"/>
      <c r="AA116" s="33"/>
      <c r="AB116" s="33"/>
      <c r="AC116" s="33"/>
      <c r="AD116" s="33"/>
      <c r="AE116" s="33"/>
      <c r="AF116" s="123"/>
      <c r="AG116" s="119" t="e">
        <f>HLOOKUP(AG$13,$Y116:$AF$1016,ROWS($Y116:$AF$1016),FALSE)</f>
        <v>#N/A</v>
      </c>
      <c r="AH116" s="30" t="e">
        <f>HLOOKUP(AH$13,$Y116:$AF$1016,ROWS($Y116:$AF$1016),FALSE)</f>
        <v>#N/A</v>
      </c>
      <c r="AI116" s="30" t="e">
        <f>HLOOKUP(AI$13,$Y116:$AF$1016,ROWS($Y116:$AF$1016),FALSE)</f>
        <v>#N/A</v>
      </c>
      <c r="AJ116" s="30" t="e">
        <f>HLOOKUP(AJ$13,$Y116:$AF$1016,ROWS($Y116:$AF$1016),FALSE)</f>
        <v>#N/A</v>
      </c>
      <c r="AK116" s="30" t="e">
        <f>HLOOKUP(AK$13,$Y116:$AF$1016,ROWS($Y116:$AF$1016),FALSE)</f>
        <v>#N/A</v>
      </c>
      <c r="AL116" s="30" t="e">
        <f>HLOOKUP(AL$13,$Y116:$AF$1016,ROWS($Y116:$AF$1016),FALSE)</f>
        <v>#N/A</v>
      </c>
      <c r="AM116" s="30" t="e">
        <f>HLOOKUP(AM$13,$Y116:$AF$1016,ROWS($Y116:$AF$1016),FALSE)</f>
        <v>#N/A</v>
      </c>
      <c r="AN116" s="30" t="e">
        <f>HLOOKUP(AN$13,$Y116:$AF$1016,ROWS($Y116:$AF$1016),FALSE)</f>
        <v>#N/A</v>
      </c>
      <c r="AO116" s="35" t="e">
        <f t="shared" si="20"/>
        <v>#N/A</v>
      </c>
      <c r="AP116" s="35" t="e">
        <f t="shared" si="21"/>
        <v>#N/A</v>
      </c>
      <c r="AQ116" s="35" t="e">
        <f t="shared" si="22"/>
        <v>#N/A</v>
      </c>
      <c r="AR116" s="35" t="e">
        <f t="shared" si="23"/>
        <v>#N/A</v>
      </c>
      <c r="AS116" s="35" t="e">
        <f t="shared" si="24"/>
        <v>#N/A</v>
      </c>
      <c r="AT116" s="35" t="e">
        <f t="shared" si="25"/>
        <v>#N/A</v>
      </c>
      <c r="AU116" s="35" t="e">
        <f t="shared" si="26"/>
        <v>#N/A</v>
      </c>
      <c r="AV116" s="35" t="e">
        <f t="shared" si="27"/>
        <v>#N/A</v>
      </c>
      <c r="AW116" s="81" t="e">
        <f t="shared" si="28"/>
        <v>#N/A</v>
      </c>
      <c r="AX116" s="139" t="e">
        <f t="shared" si="29"/>
        <v>#N/A</v>
      </c>
    </row>
    <row r="117" spans="1:50" x14ac:dyDescent="0.25">
      <c r="A117" s="110">
        <f>'Тулуз-Пьерон'!A117</f>
        <v>0</v>
      </c>
      <c r="B117" s="153">
        <f>'Тулуз-Пьерон'!B117</f>
        <v>0</v>
      </c>
      <c r="C117" s="109" t="e">
        <f>'Тулуз-Пьерон'!AB117</f>
        <v>#DIV/0!</v>
      </c>
      <c r="D117" s="132" t="e">
        <f>'Тулуз-Пьерон'!AE117</f>
        <v>#DIV/0!</v>
      </c>
      <c r="E117" s="134">
        <f>Равен!AD109</f>
        <v>0</v>
      </c>
      <c r="F117" s="135">
        <f>Равен!AE109</f>
        <v>0</v>
      </c>
      <c r="G117" s="128"/>
      <c r="H117" s="33"/>
      <c r="I117" s="33"/>
      <c r="J117" s="33"/>
      <c r="K117" s="115"/>
      <c r="L117" s="109">
        <f t="shared" si="18"/>
        <v>0</v>
      </c>
      <c r="M117" s="33"/>
      <c r="N117" s="123"/>
      <c r="O117" s="131"/>
      <c r="P117" s="109">
        <f t="shared" si="19"/>
        <v>0</v>
      </c>
      <c r="Q117" s="33"/>
      <c r="R117" s="33"/>
      <c r="S117" s="123"/>
      <c r="T117" s="128"/>
      <c r="U117" s="33"/>
      <c r="V117" s="33"/>
      <c r="W117" s="33"/>
      <c r="X117" s="115"/>
      <c r="Y117" s="122"/>
      <c r="Z117" s="33"/>
      <c r="AA117" s="33"/>
      <c r="AB117" s="33"/>
      <c r="AC117" s="33"/>
      <c r="AD117" s="33"/>
      <c r="AE117" s="33"/>
      <c r="AF117" s="123"/>
      <c r="AG117" s="119" t="e">
        <f>HLOOKUP(AG$13,$Y117:$AF$1016,ROWS($Y117:$AF$1016),FALSE)</f>
        <v>#N/A</v>
      </c>
      <c r="AH117" s="30" t="e">
        <f>HLOOKUP(AH$13,$Y117:$AF$1016,ROWS($Y117:$AF$1016),FALSE)</f>
        <v>#N/A</v>
      </c>
      <c r="AI117" s="30" t="e">
        <f>HLOOKUP(AI$13,$Y117:$AF$1016,ROWS($Y117:$AF$1016),FALSE)</f>
        <v>#N/A</v>
      </c>
      <c r="AJ117" s="30" t="e">
        <f>HLOOKUP(AJ$13,$Y117:$AF$1016,ROWS($Y117:$AF$1016),FALSE)</f>
        <v>#N/A</v>
      </c>
      <c r="AK117" s="30" t="e">
        <f>HLOOKUP(AK$13,$Y117:$AF$1016,ROWS($Y117:$AF$1016),FALSE)</f>
        <v>#N/A</v>
      </c>
      <c r="AL117" s="30" t="e">
        <f>HLOOKUP(AL$13,$Y117:$AF$1016,ROWS($Y117:$AF$1016),FALSE)</f>
        <v>#N/A</v>
      </c>
      <c r="AM117" s="30" t="e">
        <f>HLOOKUP(AM$13,$Y117:$AF$1016,ROWS($Y117:$AF$1016),FALSE)</f>
        <v>#N/A</v>
      </c>
      <c r="AN117" s="30" t="e">
        <f>HLOOKUP(AN$13,$Y117:$AF$1016,ROWS($Y117:$AF$1016),FALSE)</f>
        <v>#N/A</v>
      </c>
      <c r="AO117" s="35" t="e">
        <f t="shared" si="20"/>
        <v>#N/A</v>
      </c>
      <c r="AP117" s="35" t="e">
        <f t="shared" si="21"/>
        <v>#N/A</v>
      </c>
      <c r="AQ117" s="35" t="e">
        <f t="shared" si="22"/>
        <v>#N/A</v>
      </c>
      <c r="AR117" s="35" t="e">
        <f t="shared" si="23"/>
        <v>#N/A</v>
      </c>
      <c r="AS117" s="35" t="e">
        <f t="shared" si="24"/>
        <v>#N/A</v>
      </c>
      <c r="AT117" s="35" t="e">
        <f t="shared" si="25"/>
        <v>#N/A</v>
      </c>
      <c r="AU117" s="35" t="e">
        <f t="shared" si="26"/>
        <v>#N/A</v>
      </c>
      <c r="AV117" s="35" t="e">
        <f t="shared" si="27"/>
        <v>#N/A</v>
      </c>
      <c r="AW117" s="81" t="e">
        <f t="shared" si="28"/>
        <v>#N/A</v>
      </c>
      <c r="AX117" s="139" t="e">
        <f t="shared" si="29"/>
        <v>#N/A</v>
      </c>
    </row>
    <row r="118" spans="1:50" x14ac:dyDescent="0.25">
      <c r="A118" s="110">
        <f>'Тулуз-Пьерон'!A118</f>
        <v>0</v>
      </c>
      <c r="B118" s="153">
        <f>'Тулуз-Пьерон'!B118</f>
        <v>0</v>
      </c>
      <c r="C118" s="109" t="e">
        <f>'Тулуз-Пьерон'!AB118</f>
        <v>#DIV/0!</v>
      </c>
      <c r="D118" s="132" t="e">
        <f>'Тулуз-Пьерон'!AE118</f>
        <v>#DIV/0!</v>
      </c>
      <c r="E118" s="134">
        <f>Равен!AD110</f>
        <v>0</v>
      </c>
      <c r="F118" s="135">
        <f>Равен!AE110</f>
        <v>0</v>
      </c>
      <c r="G118" s="128"/>
      <c r="H118" s="33"/>
      <c r="I118" s="33"/>
      <c r="J118" s="33"/>
      <c r="K118" s="115"/>
      <c r="L118" s="109">
        <f t="shared" si="18"/>
        <v>0</v>
      </c>
      <c r="M118" s="33"/>
      <c r="N118" s="123"/>
      <c r="O118" s="131"/>
      <c r="P118" s="109">
        <f t="shared" si="19"/>
        <v>0</v>
      </c>
      <c r="Q118" s="33"/>
      <c r="R118" s="33"/>
      <c r="S118" s="123"/>
      <c r="T118" s="128"/>
      <c r="U118" s="33"/>
      <c r="V118" s="33"/>
      <c r="W118" s="33"/>
      <c r="X118" s="115"/>
      <c r="Y118" s="122"/>
      <c r="Z118" s="33"/>
      <c r="AA118" s="33"/>
      <c r="AB118" s="33"/>
      <c r="AC118" s="33"/>
      <c r="AD118" s="33"/>
      <c r="AE118" s="33"/>
      <c r="AF118" s="123"/>
      <c r="AG118" s="119" t="e">
        <f>HLOOKUP(AG$13,$Y118:$AF$1016,ROWS($Y118:$AF$1016),FALSE)</f>
        <v>#N/A</v>
      </c>
      <c r="AH118" s="30" t="e">
        <f>HLOOKUP(AH$13,$Y118:$AF$1016,ROWS($Y118:$AF$1016),FALSE)</f>
        <v>#N/A</v>
      </c>
      <c r="AI118" s="30" t="e">
        <f>HLOOKUP(AI$13,$Y118:$AF$1016,ROWS($Y118:$AF$1016),FALSE)</f>
        <v>#N/A</v>
      </c>
      <c r="AJ118" s="30" t="e">
        <f>HLOOKUP(AJ$13,$Y118:$AF$1016,ROWS($Y118:$AF$1016),FALSE)</f>
        <v>#N/A</v>
      </c>
      <c r="AK118" s="30" t="e">
        <f>HLOOKUP(AK$13,$Y118:$AF$1016,ROWS($Y118:$AF$1016),FALSE)</f>
        <v>#N/A</v>
      </c>
      <c r="AL118" s="30" t="e">
        <f>HLOOKUP(AL$13,$Y118:$AF$1016,ROWS($Y118:$AF$1016),FALSE)</f>
        <v>#N/A</v>
      </c>
      <c r="AM118" s="30" t="e">
        <f>HLOOKUP(AM$13,$Y118:$AF$1016,ROWS($Y118:$AF$1016),FALSE)</f>
        <v>#N/A</v>
      </c>
      <c r="AN118" s="30" t="e">
        <f>HLOOKUP(AN$13,$Y118:$AF$1016,ROWS($Y118:$AF$1016),FALSE)</f>
        <v>#N/A</v>
      </c>
      <c r="AO118" s="35" t="e">
        <f t="shared" si="20"/>
        <v>#N/A</v>
      </c>
      <c r="AP118" s="35" t="e">
        <f t="shared" si="21"/>
        <v>#N/A</v>
      </c>
      <c r="AQ118" s="35" t="e">
        <f t="shared" si="22"/>
        <v>#N/A</v>
      </c>
      <c r="AR118" s="35" t="e">
        <f t="shared" si="23"/>
        <v>#N/A</v>
      </c>
      <c r="AS118" s="35" t="e">
        <f t="shared" si="24"/>
        <v>#N/A</v>
      </c>
      <c r="AT118" s="35" t="e">
        <f t="shared" si="25"/>
        <v>#N/A</v>
      </c>
      <c r="AU118" s="35" t="e">
        <f t="shared" si="26"/>
        <v>#N/A</v>
      </c>
      <c r="AV118" s="35" t="e">
        <f t="shared" si="27"/>
        <v>#N/A</v>
      </c>
      <c r="AW118" s="81" t="e">
        <f t="shared" si="28"/>
        <v>#N/A</v>
      </c>
      <c r="AX118" s="139" t="e">
        <f t="shared" si="29"/>
        <v>#N/A</v>
      </c>
    </row>
    <row r="119" spans="1:50" x14ac:dyDescent="0.25">
      <c r="A119" s="110">
        <f>'Тулуз-Пьерон'!A119</f>
        <v>0</v>
      </c>
      <c r="B119" s="153">
        <f>'Тулуз-Пьерон'!B119</f>
        <v>0</v>
      </c>
      <c r="C119" s="109" t="e">
        <f>'Тулуз-Пьерон'!AB119</f>
        <v>#DIV/0!</v>
      </c>
      <c r="D119" s="132" t="e">
        <f>'Тулуз-Пьерон'!AE119</f>
        <v>#DIV/0!</v>
      </c>
      <c r="E119" s="134">
        <f>Равен!AD111</f>
        <v>0</v>
      </c>
      <c r="F119" s="135">
        <f>Равен!AE111</f>
        <v>0</v>
      </c>
      <c r="G119" s="128"/>
      <c r="H119" s="33"/>
      <c r="I119" s="33"/>
      <c r="J119" s="33"/>
      <c r="K119" s="115"/>
      <c r="L119" s="109">
        <f t="shared" si="18"/>
        <v>0</v>
      </c>
      <c r="M119" s="33"/>
      <c r="N119" s="123"/>
      <c r="O119" s="131"/>
      <c r="P119" s="109">
        <f t="shared" si="19"/>
        <v>0</v>
      </c>
      <c r="Q119" s="33"/>
      <c r="R119" s="33"/>
      <c r="S119" s="123"/>
      <c r="T119" s="128"/>
      <c r="U119" s="33"/>
      <c r="V119" s="33"/>
      <c r="W119" s="33"/>
      <c r="X119" s="115"/>
      <c r="Y119" s="122"/>
      <c r="Z119" s="33"/>
      <c r="AA119" s="33"/>
      <c r="AB119" s="33"/>
      <c r="AC119" s="33"/>
      <c r="AD119" s="33"/>
      <c r="AE119" s="33"/>
      <c r="AF119" s="123"/>
      <c r="AG119" s="119" t="e">
        <f>HLOOKUP(AG$13,$Y119:$AF$1016,ROWS($Y119:$AF$1016),FALSE)</f>
        <v>#N/A</v>
      </c>
      <c r="AH119" s="30" t="e">
        <f>HLOOKUP(AH$13,$Y119:$AF$1016,ROWS($Y119:$AF$1016),FALSE)</f>
        <v>#N/A</v>
      </c>
      <c r="AI119" s="30" t="e">
        <f>HLOOKUP(AI$13,$Y119:$AF$1016,ROWS($Y119:$AF$1016),FALSE)</f>
        <v>#N/A</v>
      </c>
      <c r="AJ119" s="30" t="e">
        <f>HLOOKUP(AJ$13,$Y119:$AF$1016,ROWS($Y119:$AF$1016),FALSE)</f>
        <v>#N/A</v>
      </c>
      <c r="AK119" s="30" t="e">
        <f>HLOOKUP(AK$13,$Y119:$AF$1016,ROWS($Y119:$AF$1016),FALSE)</f>
        <v>#N/A</v>
      </c>
      <c r="AL119" s="30" t="e">
        <f>HLOOKUP(AL$13,$Y119:$AF$1016,ROWS($Y119:$AF$1016),FALSE)</f>
        <v>#N/A</v>
      </c>
      <c r="AM119" s="30" t="e">
        <f>HLOOKUP(AM$13,$Y119:$AF$1016,ROWS($Y119:$AF$1016),FALSE)</f>
        <v>#N/A</v>
      </c>
      <c r="AN119" s="30" t="e">
        <f>HLOOKUP(AN$13,$Y119:$AF$1016,ROWS($Y119:$AF$1016),FALSE)</f>
        <v>#N/A</v>
      </c>
      <c r="AO119" s="35" t="e">
        <f t="shared" si="20"/>
        <v>#N/A</v>
      </c>
      <c r="AP119" s="35" t="e">
        <f t="shared" si="21"/>
        <v>#N/A</v>
      </c>
      <c r="AQ119" s="35" t="e">
        <f t="shared" si="22"/>
        <v>#N/A</v>
      </c>
      <c r="AR119" s="35" t="e">
        <f t="shared" si="23"/>
        <v>#N/A</v>
      </c>
      <c r="AS119" s="35" t="e">
        <f t="shared" si="24"/>
        <v>#N/A</v>
      </c>
      <c r="AT119" s="35" t="e">
        <f t="shared" si="25"/>
        <v>#N/A</v>
      </c>
      <c r="AU119" s="35" t="e">
        <f t="shared" si="26"/>
        <v>#N/A</v>
      </c>
      <c r="AV119" s="35" t="e">
        <f t="shared" si="27"/>
        <v>#N/A</v>
      </c>
      <c r="AW119" s="81" t="e">
        <f t="shared" si="28"/>
        <v>#N/A</v>
      </c>
      <c r="AX119" s="139" t="e">
        <f t="shared" si="29"/>
        <v>#N/A</v>
      </c>
    </row>
    <row r="120" spans="1:50" x14ac:dyDescent="0.25">
      <c r="A120" s="110">
        <f>'Тулуз-Пьерон'!A120</f>
        <v>0</v>
      </c>
      <c r="B120" s="153">
        <f>'Тулуз-Пьерон'!B120</f>
        <v>0</v>
      </c>
      <c r="C120" s="109" t="e">
        <f>'Тулуз-Пьерон'!AB120</f>
        <v>#DIV/0!</v>
      </c>
      <c r="D120" s="132" t="e">
        <f>'Тулуз-Пьерон'!AE120</f>
        <v>#DIV/0!</v>
      </c>
      <c r="E120" s="134">
        <f>Равен!AD112</f>
        <v>0</v>
      </c>
      <c r="F120" s="135">
        <f>Равен!AE112</f>
        <v>0</v>
      </c>
      <c r="G120" s="128"/>
      <c r="H120" s="33"/>
      <c r="I120" s="33"/>
      <c r="J120" s="33"/>
      <c r="K120" s="115"/>
      <c r="L120" s="109">
        <f t="shared" si="18"/>
        <v>0</v>
      </c>
      <c r="M120" s="33"/>
      <c r="N120" s="123"/>
      <c r="O120" s="131"/>
      <c r="P120" s="109">
        <f t="shared" si="19"/>
        <v>0</v>
      </c>
      <c r="Q120" s="33"/>
      <c r="R120" s="33"/>
      <c r="S120" s="123"/>
      <c r="T120" s="128"/>
      <c r="U120" s="33"/>
      <c r="V120" s="33"/>
      <c r="W120" s="33"/>
      <c r="X120" s="115"/>
      <c r="Y120" s="122"/>
      <c r="Z120" s="33"/>
      <c r="AA120" s="33"/>
      <c r="AB120" s="33"/>
      <c r="AC120" s="33"/>
      <c r="AD120" s="33"/>
      <c r="AE120" s="33"/>
      <c r="AF120" s="123"/>
      <c r="AG120" s="119" t="e">
        <f>HLOOKUP(AG$13,$Y120:$AF$1016,ROWS($Y120:$AF$1016),FALSE)</f>
        <v>#N/A</v>
      </c>
      <c r="AH120" s="30" t="e">
        <f>HLOOKUP(AH$13,$Y120:$AF$1016,ROWS($Y120:$AF$1016),FALSE)</f>
        <v>#N/A</v>
      </c>
      <c r="AI120" s="30" t="e">
        <f>HLOOKUP(AI$13,$Y120:$AF$1016,ROWS($Y120:$AF$1016),FALSE)</f>
        <v>#N/A</v>
      </c>
      <c r="AJ120" s="30" t="e">
        <f>HLOOKUP(AJ$13,$Y120:$AF$1016,ROWS($Y120:$AF$1016),FALSE)</f>
        <v>#N/A</v>
      </c>
      <c r="AK120" s="30" t="e">
        <f>HLOOKUP(AK$13,$Y120:$AF$1016,ROWS($Y120:$AF$1016),FALSE)</f>
        <v>#N/A</v>
      </c>
      <c r="AL120" s="30" t="e">
        <f>HLOOKUP(AL$13,$Y120:$AF$1016,ROWS($Y120:$AF$1016),FALSE)</f>
        <v>#N/A</v>
      </c>
      <c r="AM120" s="30" t="e">
        <f>HLOOKUP(AM$13,$Y120:$AF$1016,ROWS($Y120:$AF$1016),FALSE)</f>
        <v>#N/A</v>
      </c>
      <c r="AN120" s="30" t="e">
        <f>HLOOKUP(AN$13,$Y120:$AF$1016,ROWS($Y120:$AF$1016),FALSE)</f>
        <v>#N/A</v>
      </c>
      <c r="AO120" s="35" t="e">
        <f t="shared" si="20"/>
        <v>#N/A</v>
      </c>
      <c r="AP120" s="35" t="e">
        <f t="shared" si="21"/>
        <v>#N/A</v>
      </c>
      <c r="AQ120" s="35" t="e">
        <f t="shared" si="22"/>
        <v>#N/A</v>
      </c>
      <c r="AR120" s="35" t="e">
        <f t="shared" si="23"/>
        <v>#N/A</v>
      </c>
      <c r="AS120" s="35" t="e">
        <f t="shared" si="24"/>
        <v>#N/A</v>
      </c>
      <c r="AT120" s="35" t="e">
        <f t="shared" si="25"/>
        <v>#N/A</v>
      </c>
      <c r="AU120" s="35" t="e">
        <f t="shared" si="26"/>
        <v>#N/A</v>
      </c>
      <c r="AV120" s="35" t="e">
        <f t="shared" si="27"/>
        <v>#N/A</v>
      </c>
      <c r="AW120" s="81" t="e">
        <f t="shared" si="28"/>
        <v>#N/A</v>
      </c>
      <c r="AX120" s="139" t="e">
        <f t="shared" si="29"/>
        <v>#N/A</v>
      </c>
    </row>
    <row r="121" spans="1:50" x14ac:dyDescent="0.25">
      <c r="A121" s="110">
        <f>'Тулуз-Пьерон'!A121</f>
        <v>0</v>
      </c>
      <c r="B121" s="153">
        <f>'Тулуз-Пьерон'!B121</f>
        <v>0</v>
      </c>
      <c r="C121" s="109" t="e">
        <f>'Тулуз-Пьерон'!AB121</f>
        <v>#DIV/0!</v>
      </c>
      <c r="D121" s="132" t="e">
        <f>'Тулуз-Пьерон'!AE121</f>
        <v>#DIV/0!</v>
      </c>
      <c r="E121" s="134">
        <f>Равен!AD113</f>
        <v>0</v>
      </c>
      <c r="F121" s="135">
        <f>Равен!AE113</f>
        <v>0</v>
      </c>
      <c r="G121" s="128"/>
      <c r="H121" s="33"/>
      <c r="I121" s="33"/>
      <c r="J121" s="33"/>
      <c r="K121" s="115"/>
      <c r="L121" s="109">
        <f t="shared" si="18"/>
        <v>0</v>
      </c>
      <c r="M121" s="33"/>
      <c r="N121" s="123"/>
      <c r="O121" s="131"/>
      <c r="P121" s="109">
        <f t="shared" si="19"/>
        <v>0</v>
      </c>
      <c r="Q121" s="33"/>
      <c r="R121" s="33"/>
      <c r="S121" s="123"/>
      <c r="T121" s="128"/>
      <c r="U121" s="33"/>
      <c r="V121" s="33"/>
      <c r="W121" s="33"/>
      <c r="X121" s="115"/>
      <c r="Y121" s="122"/>
      <c r="Z121" s="33"/>
      <c r="AA121" s="33"/>
      <c r="AB121" s="33"/>
      <c r="AC121" s="33"/>
      <c r="AD121" s="33"/>
      <c r="AE121" s="33"/>
      <c r="AF121" s="123"/>
      <c r="AG121" s="119" t="e">
        <f>HLOOKUP(AG$13,$Y121:$AF$1016,ROWS($Y121:$AF$1016),FALSE)</f>
        <v>#N/A</v>
      </c>
      <c r="AH121" s="30" t="e">
        <f>HLOOKUP(AH$13,$Y121:$AF$1016,ROWS($Y121:$AF$1016),FALSE)</f>
        <v>#N/A</v>
      </c>
      <c r="AI121" s="30" t="e">
        <f>HLOOKUP(AI$13,$Y121:$AF$1016,ROWS($Y121:$AF$1016),FALSE)</f>
        <v>#N/A</v>
      </c>
      <c r="AJ121" s="30" t="e">
        <f>HLOOKUP(AJ$13,$Y121:$AF$1016,ROWS($Y121:$AF$1016),FALSE)</f>
        <v>#N/A</v>
      </c>
      <c r="AK121" s="30" t="e">
        <f>HLOOKUP(AK$13,$Y121:$AF$1016,ROWS($Y121:$AF$1016),FALSE)</f>
        <v>#N/A</v>
      </c>
      <c r="AL121" s="30" t="e">
        <f>HLOOKUP(AL$13,$Y121:$AF$1016,ROWS($Y121:$AF$1016),FALSE)</f>
        <v>#N/A</v>
      </c>
      <c r="AM121" s="30" t="e">
        <f>HLOOKUP(AM$13,$Y121:$AF$1016,ROWS($Y121:$AF$1016),FALSE)</f>
        <v>#N/A</v>
      </c>
      <c r="AN121" s="30" t="e">
        <f>HLOOKUP(AN$13,$Y121:$AF$1016,ROWS($Y121:$AF$1016),FALSE)</f>
        <v>#N/A</v>
      </c>
      <c r="AO121" s="35" t="e">
        <f t="shared" si="20"/>
        <v>#N/A</v>
      </c>
      <c r="AP121" s="35" t="e">
        <f t="shared" si="21"/>
        <v>#N/A</v>
      </c>
      <c r="AQ121" s="35" t="e">
        <f t="shared" si="22"/>
        <v>#N/A</v>
      </c>
      <c r="AR121" s="35" t="e">
        <f t="shared" si="23"/>
        <v>#N/A</v>
      </c>
      <c r="AS121" s="35" t="e">
        <f t="shared" si="24"/>
        <v>#N/A</v>
      </c>
      <c r="AT121" s="35" t="e">
        <f t="shared" si="25"/>
        <v>#N/A</v>
      </c>
      <c r="AU121" s="35" t="e">
        <f t="shared" si="26"/>
        <v>#N/A</v>
      </c>
      <c r="AV121" s="35" t="e">
        <f t="shared" si="27"/>
        <v>#N/A</v>
      </c>
      <c r="AW121" s="81" t="e">
        <f t="shared" si="28"/>
        <v>#N/A</v>
      </c>
      <c r="AX121" s="139" t="e">
        <f t="shared" si="29"/>
        <v>#N/A</v>
      </c>
    </row>
    <row r="122" spans="1:50" x14ac:dyDescent="0.25">
      <c r="A122" s="110">
        <f>'Тулуз-Пьерон'!A122</f>
        <v>0</v>
      </c>
      <c r="B122" s="153">
        <f>'Тулуз-Пьерон'!B122</f>
        <v>0</v>
      </c>
      <c r="C122" s="109" t="e">
        <f>'Тулуз-Пьерон'!AB122</f>
        <v>#DIV/0!</v>
      </c>
      <c r="D122" s="132" t="e">
        <f>'Тулуз-Пьерон'!AE122</f>
        <v>#DIV/0!</v>
      </c>
      <c r="E122" s="134">
        <f>Равен!AD114</f>
        <v>0</v>
      </c>
      <c r="F122" s="135">
        <f>Равен!AE114</f>
        <v>0</v>
      </c>
      <c r="G122" s="128"/>
      <c r="H122" s="33"/>
      <c r="I122" s="33"/>
      <c r="J122" s="33"/>
      <c r="K122" s="115"/>
      <c r="L122" s="109">
        <f t="shared" si="18"/>
        <v>0</v>
      </c>
      <c r="M122" s="33"/>
      <c r="N122" s="123"/>
      <c r="O122" s="131"/>
      <c r="P122" s="109">
        <f t="shared" si="19"/>
        <v>0</v>
      </c>
      <c r="Q122" s="33"/>
      <c r="R122" s="33"/>
      <c r="S122" s="123"/>
      <c r="T122" s="128"/>
      <c r="U122" s="33"/>
      <c r="V122" s="33"/>
      <c r="W122" s="33"/>
      <c r="X122" s="115"/>
      <c r="Y122" s="122"/>
      <c r="Z122" s="33"/>
      <c r="AA122" s="33"/>
      <c r="AB122" s="33"/>
      <c r="AC122" s="33"/>
      <c r="AD122" s="33"/>
      <c r="AE122" s="33"/>
      <c r="AF122" s="123"/>
      <c r="AG122" s="119" t="e">
        <f>HLOOKUP(AG$13,$Y122:$AF$1016,ROWS($Y122:$AF$1016),FALSE)</f>
        <v>#N/A</v>
      </c>
      <c r="AH122" s="30" t="e">
        <f>HLOOKUP(AH$13,$Y122:$AF$1016,ROWS($Y122:$AF$1016),FALSE)</f>
        <v>#N/A</v>
      </c>
      <c r="AI122" s="30" t="e">
        <f>HLOOKUP(AI$13,$Y122:$AF$1016,ROWS($Y122:$AF$1016),FALSE)</f>
        <v>#N/A</v>
      </c>
      <c r="AJ122" s="30" t="e">
        <f>HLOOKUP(AJ$13,$Y122:$AF$1016,ROWS($Y122:$AF$1016),FALSE)</f>
        <v>#N/A</v>
      </c>
      <c r="AK122" s="30" t="e">
        <f>HLOOKUP(AK$13,$Y122:$AF$1016,ROWS($Y122:$AF$1016),FALSE)</f>
        <v>#N/A</v>
      </c>
      <c r="AL122" s="30" t="e">
        <f>HLOOKUP(AL$13,$Y122:$AF$1016,ROWS($Y122:$AF$1016),FALSE)</f>
        <v>#N/A</v>
      </c>
      <c r="AM122" s="30" t="e">
        <f>HLOOKUP(AM$13,$Y122:$AF$1016,ROWS($Y122:$AF$1016),FALSE)</f>
        <v>#N/A</v>
      </c>
      <c r="AN122" s="30" t="e">
        <f>HLOOKUP(AN$13,$Y122:$AF$1016,ROWS($Y122:$AF$1016),FALSE)</f>
        <v>#N/A</v>
      </c>
      <c r="AO122" s="35" t="e">
        <f t="shared" si="20"/>
        <v>#N/A</v>
      </c>
      <c r="AP122" s="35" t="e">
        <f t="shared" si="21"/>
        <v>#N/A</v>
      </c>
      <c r="AQ122" s="35" t="e">
        <f t="shared" si="22"/>
        <v>#N/A</v>
      </c>
      <c r="AR122" s="35" t="e">
        <f t="shared" si="23"/>
        <v>#N/A</v>
      </c>
      <c r="AS122" s="35" t="e">
        <f t="shared" si="24"/>
        <v>#N/A</v>
      </c>
      <c r="AT122" s="35" t="e">
        <f t="shared" si="25"/>
        <v>#N/A</v>
      </c>
      <c r="AU122" s="35" t="e">
        <f t="shared" si="26"/>
        <v>#N/A</v>
      </c>
      <c r="AV122" s="35" t="e">
        <f t="shared" si="27"/>
        <v>#N/A</v>
      </c>
      <c r="AW122" s="81" t="e">
        <f t="shared" si="28"/>
        <v>#N/A</v>
      </c>
      <c r="AX122" s="139" t="e">
        <f t="shared" si="29"/>
        <v>#N/A</v>
      </c>
    </row>
    <row r="123" spans="1:50" x14ac:dyDescent="0.25">
      <c r="A123" s="110">
        <f>'Тулуз-Пьерон'!A123</f>
        <v>0</v>
      </c>
      <c r="B123" s="153">
        <f>'Тулуз-Пьерон'!B123</f>
        <v>0</v>
      </c>
      <c r="C123" s="109" t="e">
        <f>'Тулуз-Пьерон'!AB123</f>
        <v>#DIV/0!</v>
      </c>
      <c r="D123" s="132" t="e">
        <f>'Тулуз-Пьерон'!AE123</f>
        <v>#DIV/0!</v>
      </c>
      <c r="E123" s="134">
        <f>Равен!AD115</f>
        <v>0</v>
      </c>
      <c r="F123" s="135">
        <f>Равен!AE115</f>
        <v>0</v>
      </c>
      <c r="G123" s="128"/>
      <c r="H123" s="33"/>
      <c r="I123" s="33"/>
      <c r="J123" s="33"/>
      <c r="K123" s="115"/>
      <c r="L123" s="109">
        <f t="shared" si="18"/>
        <v>0</v>
      </c>
      <c r="M123" s="33"/>
      <c r="N123" s="123"/>
      <c r="O123" s="131"/>
      <c r="P123" s="109">
        <f t="shared" si="19"/>
        <v>0</v>
      </c>
      <c r="Q123" s="33"/>
      <c r="R123" s="33"/>
      <c r="S123" s="123"/>
      <c r="T123" s="128"/>
      <c r="U123" s="33"/>
      <c r="V123" s="33"/>
      <c r="W123" s="33"/>
      <c r="X123" s="115"/>
      <c r="Y123" s="122"/>
      <c r="Z123" s="33"/>
      <c r="AA123" s="33"/>
      <c r="AB123" s="33"/>
      <c r="AC123" s="33"/>
      <c r="AD123" s="33"/>
      <c r="AE123" s="33"/>
      <c r="AF123" s="123"/>
      <c r="AG123" s="119" t="e">
        <f>HLOOKUP(AG$13,$Y123:$AF$1016,ROWS($Y123:$AF$1016),FALSE)</f>
        <v>#N/A</v>
      </c>
      <c r="AH123" s="30" t="e">
        <f>HLOOKUP(AH$13,$Y123:$AF$1016,ROWS($Y123:$AF$1016),FALSE)</f>
        <v>#N/A</v>
      </c>
      <c r="AI123" s="30" t="e">
        <f>HLOOKUP(AI$13,$Y123:$AF$1016,ROWS($Y123:$AF$1016),FALSE)</f>
        <v>#N/A</v>
      </c>
      <c r="AJ123" s="30" t="e">
        <f>HLOOKUP(AJ$13,$Y123:$AF$1016,ROWS($Y123:$AF$1016),FALSE)</f>
        <v>#N/A</v>
      </c>
      <c r="AK123" s="30" t="e">
        <f>HLOOKUP(AK$13,$Y123:$AF$1016,ROWS($Y123:$AF$1016),FALSE)</f>
        <v>#N/A</v>
      </c>
      <c r="AL123" s="30" t="e">
        <f>HLOOKUP(AL$13,$Y123:$AF$1016,ROWS($Y123:$AF$1016),FALSE)</f>
        <v>#N/A</v>
      </c>
      <c r="AM123" s="30" t="e">
        <f>HLOOKUP(AM$13,$Y123:$AF$1016,ROWS($Y123:$AF$1016),FALSE)</f>
        <v>#N/A</v>
      </c>
      <c r="AN123" s="30" t="e">
        <f>HLOOKUP(AN$13,$Y123:$AF$1016,ROWS($Y123:$AF$1016),FALSE)</f>
        <v>#N/A</v>
      </c>
      <c r="AO123" s="35" t="e">
        <f t="shared" si="20"/>
        <v>#N/A</v>
      </c>
      <c r="AP123" s="35" t="e">
        <f t="shared" si="21"/>
        <v>#N/A</v>
      </c>
      <c r="AQ123" s="35" t="e">
        <f t="shared" si="22"/>
        <v>#N/A</v>
      </c>
      <c r="AR123" s="35" t="e">
        <f t="shared" si="23"/>
        <v>#N/A</v>
      </c>
      <c r="AS123" s="35" t="e">
        <f t="shared" si="24"/>
        <v>#N/A</v>
      </c>
      <c r="AT123" s="35" t="e">
        <f t="shared" si="25"/>
        <v>#N/A</v>
      </c>
      <c r="AU123" s="35" t="e">
        <f t="shared" si="26"/>
        <v>#N/A</v>
      </c>
      <c r="AV123" s="35" t="e">
        <f t="shared" si="27"/>
        <v>#N/A</v>
      </c>
      <c r="AW123" s="81" t="e">
        <f t="shared" si="28"/>
        <v>#N/A</v>
      </c>
      <c r="AX123" s="139" t="e">
        <f t="shared" si="29"/>
        <v>#N/A</v>
      </c>
    </row>
    <row r="124" spans="1:50" x14ac:dyDescent="0.25">
      <c r="A124" s="110">
        <f>'Тулуз-Пьерон'!A124</f>
        <v>0</v>
      </c>
      <c r="B124" s="153">
        <f>'Тулуз-Пьерон'!B124</f>
        <v>0</v>
      </c>
      <c r="C124" s="109" t="e">
        <f>'Тулуз-Пьерон'!AB124</f>
        <v>#DIV/0!</v>
      </c>
      <c r="D124" s="132" t="e">
        <f>'Тулуз-Пьерон'!AE124</f>
        <v>#DIV/0!</v>
      </c>
      <c r="E124" s="134">
        <f>Равен!AD116</f>
        <v>0</v>
      </c>
      <c r="F124" s="135">
        <f>Равен!AE116</f>
        <v>0</v>
      </c>
      <c r="G124" s="128"/>
      <c r="H124" s="33"/>
      <c r="I124" s="33"/>
      <c r="J124" s="33"/>
      <c r="K124" s="115"/>
      <c r="L124" s="109">
        <f t="shared" si="18"/>
        <v>0</v>
      </c>
      <c r="M124" s="33"/>
      <c r="N124" s="123"/>
      <c r="O124" s="131"/>
      <c r="P124" s="109">
        <f t="shared" si="19"/>
        <v>0</v>
      </c>
      <c r="Q124" s="33"/>
      <c r="R124" s="33"/>
      <c r="S124" s="123"/>
      <c r="T124" s="128"/>
      <c r="U124" s="33"/>
      <c r="V124" s="33"/>
      <c r="W124" s="33"/>
      <c r="X124" s="115"/>
      <c r="Y124" s="122"/>
      <c r="Z124" s="33"/>
      <c r="AA124" s="33"/>
      <c r="AB124" s="33"/>
      <c r="AC124" s="33"/>
      <c r="AD124" s="33"/>
      <c r="AE124" s="33"/>
      <c r="AF124" s="123"/>
      <c r="AG124" s="119" t="e">
        <f>HLOOKUP(AG$13,$Y124:$AF$1016,ROWS($Y124:$AF$1016),FALSE)</f>
        <v>#N/A</v>
      </c>
      <c r="AH124" s="30" t="e">
        <f>HLOOKUP(AH$13,$Y124:$AF$1016,ROWS($Y124:$AF$1016),FALSE)</f>
        <v>#N/A</v>
      </c>
      <c r="AI124" s="30" t="e">
        <f>HLOOKUP(AI$13,$Y124:$AF$1016,ROWS($Y124:$AF$1016),FALSE)</f>
        <v>#N/A</v>
      </c>
      <c r="AJ124" s="30" t="e">
        <f>HLOOKUP(AJ$13,$Y124:$AF$1016,ROWS($Y124:$AF$1016),FALSE)</f>
        <v>#N/A</v>
      </c>
      <c r="AK124" s="30" t="e">
        <f>HLOOKUP(AK$13,$Y124:$AF$1016,ROWS($Y124:$AF$1016),FALSE)</f>
        <v>#N/A</v>
      </c>
      <c r="AL124" s="30" t="e">
        <f>HLOOKUP(AL$13,$Y124:$AF$1016,ROWS($Y124:$AF$1016),FALSE)</f>
        <v>#N/A</v>
      </c>
      <c r="AM124" s="30" t="e">
        <f>HLOOKUP(AM$13,$Y124:$AF$1016,ROWS($Y124:$AF$1016),FALSE)</f>
        <v>#N/A</v>
      </c>
      <c r="AN124" s="30" t="e">
        <f>HLOOKUP(AN$13,$Y124:$AF$1016,ROWS($Y124:$AF$1016),FALSE)</f>
        <v>#N/A</v>
      </c>
      <c r="AO124" s="35" t="e">
        <f t="shared" si="20"/>
        <v>#N/A</v>
      </c>
      <c r="AP124" s="35" t="e">
        <f t="shared" si="21"/>
        <v>#N/A</v>
      </c>
      <c r="AQ124" s="35" t="e">
        <f t="shared" si="22"/>
        <v>#N/A</v>
      </c>
      <c r="AR124" s="35" t="e">
        <f t="shared" si="23"/>
        <v>#N/A</v>
      </c>
      <c r="AS124" s="35" t="e">
        <f t="shared" si="24"/>
        <v>#N/A</v>
      </c>
      <c r="AT124" s="35" t="e">
        <f t="shared" si="25"/>
        <v>#N/A</v>
      </c>
      <c r="AU124" s="35" t="e">
        <f t="shared" si="26"/>
        <v>#N/A</v>
      </c>
      <c r="AV124" s="35" t="e">
        <f t="shared" si="27"/>
        <v>#N/A</v>
      </c>
      <c r="AW124" s="81" t="e">
        <f t="shared" si="28"/>
        <v>#N/A</v>
      </c>
      <c r="AX124" s="139" t="e">
        <f t="shared" si="29"/>
        <v>#N/A</v>
      </c>
    </row>
    <row r="125" spans="1:50" x14ac:dyDescent="0.25">
      <c r="A125" s="110">
        <f>'Тулуз-Пьерон'!A125</f>
        <v>0</v>
      </c>
      <c r="B125" s="153">
        <f>'Тулуз-Пьерон'!B125</f>
        <v>0</v>
      </c>
      <c r="C125" s="109" t="e">
        <f>'Тулуз-Пьерон'!AB125</f>
        <v>#DIV/0!</v>
      </c>
      <c r="D125" s="132" t="e">
        <f>'Тулуз-Пьерон'!AE125</f>
        <v>#DIV/0!</v>
      </c>
      <c r="E125" s="134">
        <f>Равен!AD117</f>
        <v>0</v>
      </c>
      <c r="F125" s="135">
        <f>Равен!AE117</f>
        <v>0</v>
      </c>
      <c r="G125" s="128"/>
      <c r="H125" s="33"/>
      <c r="I125" s="33"/>
      <c r="J125" s="33"/>
      <c r="K125" s="115"/>
      <c r="L125" s="109">
        <f t="shared" si="18"/>
        <v>0</v>
      </c>
      <c r="M125" s="33"/>
      <c r="N125" s="123"/>
      <c r="O125" s="131"/>
      <c r="P125" s="109">
        <f t="shared" si="19"/>
        <v>0</v>
      </c>
      <c r="Q125" s="33"/>
      <c r="R125" s="33"/>
      <c r="S125" s="123"/>
      <c r="T125" s="128"/>
      <c r="U125" s="33"/>
      <c r="V125" s="33"/>
      <c r="W125" s="33"/>
      <c r="X125" s="115"/>
      <c r="Y125" s="122"/>
      <c r="Z125" s="33"/>
      <c r="AA125" s="33"/>
      <c r="AB125" s="33"/>
      <c r="AC125" s="33"/>
      <c r="AD125" s="33"/>
      <c r="AE125" s="33"/>
      <c r="AF125" s="123"/>
      <c r="AG125" s="119" t="e">
        <f>HLOOKUP(AG$13,$Y125:$AF$1016,ROWS($Y125:$AF$1016),FALSE)</f>
        <v>#N/A</v>
      </c>
      <c r="AH125" s="30" t="e">
        <f>HLOOKUP(AH$13,$Y125:$AF$1016,ROWS($Y125:$AF$1016),FALSE)</f>
        <v>#N/A</v>
      </c>
      <c r="AI125" s="30" t="e">
        <f>HLOOKUP(AI$13,$Y125:$AF$1016,ROWS($Y125:$AF$1016),FALSE)</f>
        <v>#N/A</v>
      </c>
      <c r="AJ125" s="30" t="e">
        <f>HLOOKUP(AJ$13,$Y125:$AF$1016,ROWS($Y125:$AF$1016),FALSE)</f>
        <v>#N/A</v>
      </c>
      <c r="AK125" s="30" t="e">
        <f>HLOOKUP(AK$13,$Y125:$AF$1016,ROWS($Y125:$AF$1016),FALSE)</f>
        <v>#N/A</v>
      </c>
      <c r="AL125" s="30" t="e">
        <f>HLOOKUP(AL$13,$Y125:$AF$1016,ROWS($Y125:$AF$1016),FALSE)</f>
        <v>#N/A</v>
      </c>
      <c r="AM125" s="30" t="e">
        <f>HLOOKUP(AM$13,$Y125:$AF$1016,ROWS($Y125:$AF$1016),FALSE)</f>
        <v>#N/A</v>
      </c>
      <c r="AN125" s="30" t="e">
        <f>HLOOKUP(AN$13,$Y125:$AF$1016,ROWS($Y125:$AF$1016),FALSE)</f>
        <v>#N/A</v>
      </c>
      <c r="AO125" s="35" t="e">
        <f t="shared" si="20"/>
        <v>#N/A</v>
      </c>
      <c r="AP125" s="35" t="e">
        <f t="shared" si="21"/>
        <v>#N/A</v>
      </c>
      <c r="AQ125" s="35" t="e">
        <f t="shared" si="22"/>
        <v>#N/A</v>
      </c>
      <c r="AR125" s="35" t="e">
        <f t="shared" si="23"/>
        <v>#N/A</v>
      </c>
      <c r="AS125" s="35" t="e">
        <f t="shared" si="24"/>
        <v>#N/A</v>
      </c>
      <c r="AT125" s="35" t="e">
        <f t="shared" si="25"/>
        <v>#N/A</v>
      </c>
      <c r="AU125" s="35" t="e">
        <f t="shared" si="26"/>
        <v>#N/A</v>
      </c>
      <c r="AV125" s="35" t="e">
        <f t="shared" si="27"/>
        <v>#N/A</v>
      </c>
      <c r="AW125" s="81" t="e">
        <f t="shared" si="28"/>
        <v>#N/A</v>
      </c>
      <c r="AX125" s="139" t="e">
        <f t="shared" si="29"/>
        <v>#N/A</v>
      </c>
    </row>
    <row r="126" spans="1:50" x14ac:dyDescent="0.25">
      <c r="A126" s="110">
        <f>'Тулуз-Пьерон'!A126</f>
        <v>0</v>
      </c>
      <c r="B126" s="153">
        <f>'Тулуз-Пьерон'!B126</f>
        <v>0</v>
      </c>
      <c r="C126" s="109" t="e">
        <f>'Тулуз-Пьерон'!AB126</f>
        <v>#DIV/0!</v>
      </c>
      <c r="D126" s="132" t="e">
        <f>'Тулуз-Пьерон'!AE126</f>
        <v>#DIV/0!</v>
      </c>
      <c r="E126" s="134">
        <f>Равен!AD118</f>
        <v>0</v>
      </c>
      <c r="F126" s="135">
        <f>Равен!AE118</f>
        <v>0</v>
      </c>
      <c r="G126" s="128"/>
      <c r="H126" s="33"/>
      <c r="I126" s="33"/>
      <c r="J126" s="33"/>
      <c r="K126" s="115"/>
      <c r="L126" s="109">
        <f t="shared" si="18"/>
        <v>0</v>
      </c>
      <c r="M126" s="33"/>
      <c r="N126" s="123"/>
      <c r="O126" s="131"/>
      <c r="P126" s="109">
        <f t="shared" si="19"/>
        <v>0</v>
      </c>
      <c r="Q126" s="33"/>
      <c r="R126" s="33"/>
      <c r="S126" s="123"/>
      <c r="T126" s="128"/>
      <c r="U126" s="33"/>
      <c r="V126" s="33"/>
      <c r="W126" s="33"/>
      <c r="X126" s="115"/>
      <c r="Y126" s="122"/>
      <c r="Z126" s="33"/>
      <c r="AA126" s="33"/>
      <c r="AB126" s="33"/>
      <c r="AC126" s="33"/>
      <c r="AD126" s="33"/>
      <c r="AE126" s="33"/>
      <c r="AF126" s="123"/>
      <c r="AG126" s="119" t="e">
        <f>HLOOKUP(AG$13,$Y126:$AF$1016,ROWS($Y126:$AF$1016),FALSE)</f>
        <v>#N/A</v>
      </c>
      <c r="AH126" s="30" t="e">
        <f>HLOOKUP(AH$13,$Y126:$AF$1016,ROWS($Y126:$AF$1016),FALSE)</f>
        <v>#N/A</v>
      </c>
      <c r="AI126" s="30" t="e">
        <f>HLOOKUP(AI$13,$Y126:$AF$1016,ROWS($Y126:$AF$1016),FALSE)</f>
        <v>#N/A</v>
      </c>
      <c r="AJ126" s="30" t="e">
        <f>HLOOKUP(AJ$13,$Y126:$AF$1016,ROWS($Y126:$AF$1016),FALSE)</f>
        <v>#N/A</v>
      </c>
      <c r="AK126" s="30" t="e">
        <f>HLOOKUP(AK$13,$Y126:$AF$1016,ROWS($Y126:$AF$1016),FALSE)</f>
        <v>#N/A</v>
      </c>
      <c r="AL126" s="30" t="e">
        <f>HLOOKUP(AL$13,$Y126:$AF$1016,ROWS($Y126:$AF$1016),FALSE)</f>
        <v>#N/A</v>
      </c>
      <c r="AM126" s="30" t="e">
        <f>HLOOKUP(AM$13,$Y126:$AF$1016,ROWS($Y126:$AF$1016),FALSE)</f>
        <v>#N/A</v>
      </c>
      <c r="AN126" s="30" t="e">
        <f>HLOOKUP(AN$13,$Y126:$AF$1016,ROWS($Y126:$AF$1016),FALSE)</f>
        <v>#N/A</v>
      </c>
      <c r="AO126" s="35" t="e">
        <f t="shared" si="20"/>
        <v>#N/A</v>
      </c>
      <c r="AP126" s="35" t="e">
        <f t="shared" si="21"/>
        <v>#N/A</v>
      </c>
      <c r="AQ126" s="35" t="e">
        <f t="shared" si="22"/>
        <v>#N/A</v>
      </c>
      <c r="AR126" s="35" t="e">
        <f t="shared" si="23"/>
        <v>#N/A</v>
      </c>
      <c r="AS126" s="35" t="e">
        <f t="shared" si="24"/>
        <v>#N/A</v>
      </c>
      <c r="AT126" s="35" t="e">
        <f t="shared" si="25"/>
        <v>#N/A</v>
      </c>
      <c r="AU126" s="35" t="e">
        <f t="shared" si="26"/>
        <v>#N/A</v>
      </c>
      <c r="AV126" s="35" t="e">
        <f t="shared" si="27"/>
        <v>#N/A</v>
      </c>
      <c r="AW126" s="81" t="e">
        <f t="shared" si="28"/>
        <v>#N/A</v>
      </c>
      <c r="AX126" s="139" t="e">
        <f t="shared" si="29"/>
        <v>#N/A</v>
      </c>
    </row>
    <row r="127" spans="1:50" x14ac:dyDescent="0.25">
      <c r="A127" s="110">
        <f>'Тулуз-Пьерон'!A127</f>
        <v>0</v>
      </c>
      <c r="B127" s="153">
        <f>'Тулуз-Пьерон'!B127</f>
        <v>0</v>
      </c>
      <c r="C127" s="109" t="e">
        <f>'Тулуз-Пьерон'!AB127</f>
        <v>#DIV/0!</v>
      </c>
      <c r="D127" s="132" t="e">
        <f>'Тулуз-Пьерон'!AE127</f>
        <v>#DIV/0!</v>
      </c>
      <c r="E127" s="134">
        <f>Равен!AD119</f>
        <v>0</v>
      </c>
      <c r="F127" s="135">
        <f>Равен!AE119</f>
        <v>0</v>
      </c>
      <c r="G127" s="128"/>
      <c r="H127" s="33"/>
      <c r="I127" s="33"/>
      <c r="J127" s="33"/>
      <c r="K127" s="115"/>
      <c r="L127" s="109">
        <f t="shared" si="18"/>
        <v>0</v>
      </c>
      <c r="M127" s="33"/>
      <c r="N127" s="123"/>
      <c r="O127" s="131"/>
      <c r="P127" s="109">
        <f t="shared" si="19"/>
        <v>0</v>
      </c>
      <c r="Q127" s="33"/>
      <c r="R127" s="33"/>
      <c r="S127" s="123"/>
      <c r="T127" s="128"/>
      <c r="U127" s="33"/>
      <c r="V127" s="33"/>
      <c r="W127" s="33"/>
      <c r="X127" s="115"/>
      <c r="Y127" s="122"/>
      <c r="Z127" s="33"/>
      <c r="AA127" s="33"/>
      <c r="AB127" s="33"/>
      <c r="AC127" s="33"/>
      <c r="AD127" s="33"/>
      <c r="AE127" s="33"/>
      <c r="AF127" s="123"/>
      <c r="AG127" s="119" t="e">
        <f>HLOOKUP(AG$13,$Y127:$AF$1016,ROWS($Y127:$AF$1016),FALSE)</f>
        <v>#N/A</v>
      </c>
      <c r="AH127" s="30" t="e">
        <f>HLOOKUP(AH$13,$Y127:$AF$1016,ROWS($Y127:$AF$1016),FALSE)</f>
        <v>#N/A</v>
      </c>
      <c r="AI127" s="30" t="e">
        <f>HLOOKUP(AI$13,$Y127:$AF$1016,ROWS($Y127:$AF$1016),FALSE)</f>
        <v>#N/A</v>
      </c>
      <c r="AJ127" s="30" t="e">
        <f>HLOOKUP(AJ$13,$Y127:$AF$1016,ROWS($Y127:$AF$1016),FALSE)</f>
        <v>#N/A</v>
      </c>
      <c r="AK127" s="30" t="e">
        <f>HLOOKUP(AK$13,$Y127:$AF$1016,ROWS($Y127:$AF$1016),FALSE)</f>
        <v>#N/A</v>
      </c>
      <c r="AL127" s="30" t="e">
        <f>HLOOKUP(AL$13,$Y127:$AF$1016,ROWS($Y127:$AF$1016),FALSE)</f>
        <v>#N/A</v>
      </c>
      <c r="AM127" s="30" t="e">
        <f>HLOOKUP(AM$13,$Y127:$AF$1016,ROWS($Y127:$AF$1016),FALSE)</f>
        <v>#N/A</v>
      </c>
      <c r="AN127" s="30" t="e">
        <f>HLOOKUP(AN$13,$Y127:$AF$1016,ROWS($Y127:$AF$1016),FALSE)</f>
        <v>#N/A</v>
      </c>
      <c r="AO127" s="35" t="e">
        <f t="shared" si="20"/>
        <v>#N/A</v>
      </c>
      <c r="AP127" s="35" t="e">
        <f t="shared" si="21"/>
        <v>#N/A</v>
      </c>
      <c r="AQ127" s="35" t="e">
        <f t="shared" si="22"/>
        <v>#N/A</v>
      </c>
      <c r="AR127" s="35" t="e">
        <f t="shared" si="23"/>
        <v>#N/A</v>
      </c>
      <c r="AS127" s="35" t="e">
        <f t="shared" si="24"/>
        <v>#N/A</v>
      </c>
      <c r="AT127" s="35" t="e">
        <f t="shared" si="25"/>
        <v>#N/A</v>
      </c>
      <c r="AU127" s="35" t="e">
        <f t="shared" si="26"/>
        <v>#N/A</v>
      </c>
      <c r="AV127" s="35" t="e">
        <f t="shared" si="27"/>
        <v>#N/A</v>
      </c>
      <c r="AW127" s="81" t="e">
        <f t="shared" si="28"/>
        <v>#N/A</v>
      </c>
      <c r="AX127" s="139" t="e">
        <f t="shared" si="29"/>
        <v>#N/A</v>
      </c>
    </row>
    <row r="128" spans="1:50" x14ac:dyDescent="0.25">
      <c r="A128" s="110">
        <f>'Тулуз-Пьерон'!A128</f>
        <v>0</v>
      </c>
      <c r="B128" s="153">
        <f>'Тулуз-Пьерон'!B128</f>
        <v>0</v>
      </c>
      <c r="C128" s="109" t="e">
        <f>'Тулуз-Пьерон'!AB128</f>
        <v>#DIV/0!</v>
      </c>
      <c r="D128" s="132" t="e">
        <f>'Тулуз-Пьерон'!AE128</f>
        <v>#DIV/0!</v>
      </c>
      <c r="E128" s="134">
        <f>Равен!AD120</f>
        <v>0</v>
      </c>
      <c r="F128" s="135">
        <f>Равен!AE120</f>
        <v>0</v>
      </c>
      <c r="G128" s="128"/>
      <c r="H128" s="33"/>
      <c r="I128" s="33"/>
      <c r="J128" s="33"/>
      <c r="K128" s="115"/>
      <c r="L128" s="109">
        <f t="shared" si="18"/>
        <v>0</v>
      </c>
      <c r="M128" s="33"/>
      <c r="N128" s="123"/>
      <c r="O128" s="131"/>
      <c r="P128" s="109">
        <f t="shared" si="19"/>
        <v>0</v>
      </c>
      <c r="Q128" s="33"/>
      <c r="R128" s="33"/>
      <c r="S128" s="123"/>
      <c r="T128" s="128"/>
      <c r="U128" s="33"/>
      <c r="V128" s="33"/>
      <c r="W128" s="33"/>
      <c r="X128" s="115"/>
      <c r="Y128" s="122"/>
      <c r="Z128" s="33"/>
      <c r="AA128" s="33"/>
      <c r="AB128" s="33"/>
      <c r="AC128" s="33"/>
      <c r="AD128" s="33"/>
      <c r="AE128" s="33"/>
      <c r="AF128" s="123"/>
      <c r="AG128" s="119" t="e">
        <f>HLOOKUP(AG$13,$Y128:$AF$1016,ROWS($Y128:$AF$1016),FALSE)</f>
        <v>#N/A</v>
      </c>
      <c r="AH128" s="30" t="e">
        <f>HLOOKUP(AH$13,$Y128:$AF$1016,ROWS($Y128:$AF$1016),FALSE)</f>
        <v>#N/A</v>
      </c>
      <c r="AI128" s="30" t="e">
        <f>HLOOKUP(AI$13,$Y128:$AF$1016,ROWS($Y128:$AF$1016),FALSE)</f>
        <v>#N/A</v>
      </c>
      <c r="AJ128" s="30" t="e">
        <f>HLOOKUP(AJ$13,$Y128:$AF$1016,ROWS($Y128:$AF$1016),FALSE)</f>
        <v>#N/A</v>
      </c>
      <c r="AK128" s="30" t="e">
        <f>HLOOKUP(AK$13,$Y128:$AF$1016,ROWS($Y128:$AF$1016),FALSE)</f>
        <v>#N/A</v>
      </c>
      <c r="AL128" s="30" t="e">
        <f>HLOOKUP(AL$13,$Y128:$AF$1016,ROWS($Y128:$AF$1016),FALSE)</f>
        <v>#N/A</v>
      </c>
      <c r="AM128" s="30" t="e">
        <f>HLOOKUP(AM$13,$Y128:$AF$1016,ROWS($Y128:$AF$1016),FALSE)</f>
        <v>#N/A</v>
      </c>
      <c r="AN128" s="30" t="e">
        <f>HLOOKUP(AN$13,$Y128:$AF$1016,ROWS($Y128:$AF$1016),FALSE)</f>
        <v>#N/A</v>
      </c>
      <c r="AO128" s="35" t="e">
        <f t="shared" si="20"/>
        <v>#N/A</v>
      </c>
      <c r="AP128" s="35" t="e">
        <f t="shared" si="21"/>
        <v>#N/A</v>
      </c>
      <c r="AQ128" s="35" t="e">
        <f t="shared" si="22"/>
        <v>#N/A</v>
      </c>
      <c r="AR128" s="35" t="e">
        <f t="shared" si="23"/>
        <v>#N/A</v>
      </c>
      <c r="AS128" s="35" t="e">
        <f t="shared" si="24"/>
        <v>#N/A</v>
      </c>
      <c r="AT128" s="35" t="e">
        <f t="shared" si="25"/>
        <v>#N/A</v>
      </c>
      <c r="AU128" s="35" t="e">
        <f t="shared" si="26"/>
        <v>#N/A</v>
      </c>
      <c r="AV128" s="35" t="e">
        <f t="shared" si="27"/>
        <v>#N/A</v>
      </c>
      <c r="AW128" s="81" t="e">
        <f t="shared" si="28"/>
        <v>#N/A</v>
      </c>
      <c r="AX128" s="139" t="e">
        <f t="shared" si="29"/>
        <v>#N/A</v>
      </c>
    </row>
    <row r="129" spans="1:50" x14ac:dyDescent="0.25">
      <c r="A129" s="110">
        <f>'Тулуз-Пьерон'!A129</f>
        <v>0</v>
      </c>
      <c r="B129" s="153">
        <f>'Тулуз-Пьерон'!B129</f>
        <v>0</v>
      </c>
      <c r="C129" s="109" t="e">
        <f>'Тулуз-Пьерон'!AB129</f>
        <v>#DIV/0!</v>
      </c>
      <c r="D129" s="132" t="e">
        <f>'Тулуз-Пьерон'!AE129</f>
        <v>#DIV/0!</v>
      </c>
      <c r="E129" s="134">
        <f>Равен!AD121</f>
        <v>0</v>
      </c>
      <c r="F129" s="135">
        <f>Равен!AE121</f>
        <v>0</v>
      </c>
      <c r="G129" s="128"/>
      <c r="H129" s="33"/>
      <c r="I129" s="33"/>
      <c r="J129" s="33"/>
      <c r="K129" s="115"/>
      <c r="L129" s="109">
        <f t="shared" si="18"/>
        <v>0</v>
      </c>
      <c r="M129" s="33"/>
      <c r="N129" s="123"/>
      <c r="O129" s="131"/>
      <c r="P129" s="109">
        <f t="shared" si="19"/>
        <v>0</v>
      </c>
      <c r="Q129" s="33"/>
      <c r="R129" s="33"/>
      <c r="S129" s="123"/>
      <c r="T129" s="128"/>
      <c r="U129" s="33"/>
      <c r="V129" s="33"/>
      <c r="W129" s="33"/>
      <c r="X129" s="115"/>
      <c r="Y129" s="122"/>
      <c r="Z129" s="33"/>
      <c r="AA129" s="33"/>
      <c r="AB129" s="33"/>
      <c r="AC129" s="33"/>
      <c r="AD129" s="33"/>
      <c r="AE129" s="33"/>
      <c r="AF129" s="123"/>
      <c r="AG129" s="119" t="e">
        <f>HLOOKUP(AG$13,$Y129:$AF$1016,ROWS($Y129:$AF$1016),FALSE)</f>
        <v>#N/A</v>
      </c>
      <c r="AH129" s="30" t="e">
        <f>HLOOKUP(AH$13,$Y129:$AF$1016,ROWS($Y129:$AF$1016),FALSE)</f>
        <v>#N/A</v>
      </c>
      <c r="AI129" s="30" t="e">
        <f>HLOOKUP(AI$13,$Y129:$AF$1016,ROWS($Y129:$AF$1016),FALSE)</f>
        <v>#N/A</v>
      </c>
      <c r="AJ129" s="30" t="e">
        <f>HLOOKUP(AJ$13,$Y129:$AF$1016,ROWS($Y129:$AF$1016),FALSE)</f>
        <v>#N/A</v>
      </c>
      <c r="AK129" s="30" t="e">
        <f>HLOOKUP(AK$13,$Y129:$AF$1016,ROWS($Y129:$AF$1016),FALSE)</f>
        <v>#N/A</v>
      </c>
      <c r="AL129" s="30" t="e">
        <f>HLOOKUP(AL$13,$Y129:$AF$1016,ROWS($Y129:$AF$1016),FALSE)</f>
        <v>#N/A</v>
      </c>
      <c r="AM129" s="30" t="e">
        <f>HLOOKUP(AM$13,$Y129:$AF$1016,ROWS($Y129:$AF$1016),FALSE)</f>
        <v>#N/A</v>
      </c>
      <c r="AN129" s="30" t="e">
        <f>HLOOKUP(AN$13,$Y129:$AF$1016,ROWS($Y129:$AF$1016),FALSE)</f>
        <v>#N/A</v>
      </c>
      <c r="AO129" s="35" t="e">
        <f t="shared" si="20"/>
        <v>#N/A</v>
      </c>
      <c r="AP129" s="35" t="e">
        <f t="shared" si="21"/>
        <v>#N/A</v>
      </c>
      <c r="AQ129" s="35" t="e">
        <f t="shared" si="22"/>
        <v>#N/A</v>
      </c>
      <c r="AR129" s="35" t="e">
        <f t="shared" si="23"/>
        <v>#N/A</v>
      </c>
      <c r="AS129" s="35" t="e">
        <f t="shared" si="24"/>
        <v>#N/A</v>
      </c>
      <c r="AT129" s="35" t="e">
        <f t="shared" si="25"/>
        <v>#N/A</v>
      </c>
      <c r="AU129" s="35" t="e">
        <f t="shared" si="26"/>
        <v>#N/A</v>
      </c>
      <c r="AV129" s="35" t="e">
        <f t="shared" si="27"/>
        <v>#N/A</v>
      </c>
      <c r="AW129" s="81" t="e">
        <f t="shared" si="28"/>
        <v>#N/A</v>
      </c>
      <c r="AX129" s="139" t="e">
        <f t="shared" si="29"/>
        <v>#N/A</v>
      </c>
    </row>
    <row r="130" spans="1:50" x14ac:dyDescent="0.25">
      <c r="A130" s="110">
        <f>'Тулуз-Пьерон'!A130</f>
        <v>0</v>
      </c>
      <c r="B130" s="153">
        <f>'Тулуз-Пьерон'!B130</f>
        <v>0</v>
      </c>
      <c r="C130" s="109" t="e">
        <f>'Тулуз-Пьерон'!AB130</f>
        <v>#DIV/0!</v>
      </c>
      <c r="D130" s="132" t="e">
        <f>'Тулуз-Пьерон'!AE130</f>
        <v>#DIV/0!</v>
      </c>
      <c r="E130" s="134">
        <f>Равен!AD122</f>
        <v>0</v>
      </c>
      <c r="F130" s="135">
        <f>Равен!AE122</f>
        <v>0</v>
      </c>
      <c r="G130" s="128"/>
      <c r="H130" s="33"/>
      <c r="I130" s="33"/>
      <c r="J130" s="33"/>
      <c r="K130" s="115"/>
      <c r="L130" s="109">
        <f t="shared" si="18"/>
        <v>0</v>
      </c>
      <c r="M130" s="33"/>
      <c r="N130" s="123"/>
      <c r="O130" s="131"/>
      <c r="P130" s="109">
        <f t="shared" si="19"/>
        <v>0</v>
      </c>
      <c r="Q130" s="33"/>
      <c r="R130" s="33"/>
      <c r="S130" s="123"/>
      <c r="T130" s="128"/>
      <c r="U130" s="33"/>
      <c r="V130" s="33"/>
      <c r="W130" s="33"/>
      <c r="X130" s="115"/>
      <c r="Y130" s="122"/>
      <c r="Z130" s="33"/>
      <c r="AA130" s="33"/>
      <c r="AB130" s="33"/>
      <c r="AC130" s="33"/>
      <c r="AD130" s="33"/>
      <c r="AE130" s="33"/>
      <c r="AF130" s="123"/>
      <c r="AG130" s="119" t="e">
        <f>HLOOKUP(AG$13,$Y130:$AF$1016,ROWS($Y130:$AF$1016),FALSE)</f>
        <v>#N/A</v>
      </c>
      <c r="AH130" s="30" t="e">
        <f>HLOOKUP(AH$13,$Y130:$AF$1016,ROWS($Y130:$AF$1016),FALSE)</f>
        <v>#N/A</v>
      </c>
      <c r="AI130" s="30" t="e">
        <f>HLOOKUP(AI$13,$Y130:$AF$1016,ROWS($Y130:$AF$1016),FALSE)</f>
        <v>#N/A</v>
      </c>
      <c r="AJ130" s="30" t="e">
        <f>HLOOKUP(AJ$13,$Y130:$AF$1016,ROWS($Y130:$AF$1016),FALSE)</f>
        <v>#N/A</v>
      </c>
      <c r="AK130" s="30" t="e">
        <f>HLOOKUP(AK$13,$Y130:$AF$1016,ROWS($Y130:$AF$1016),FALSE)</f>
        <v>#N/A</v>
      </c>
      <c r="AL130" s="30" t="e">
        <f>HLOOKUP(AL$13,$Y130:$AF$1016,ROWS($Y130:$AF$1016),FALSE)</f>
        <v>#N/A</v>
      </c>
      <c r="AM130" s="30" t="e">
        <f>HLOOKUP(AM$13,$Y130:$AF$1016,ROWS($Y130:$AF$1016),FALSE)</f>
        <v>#N/A</v>
      </c>
      <c r="AN130" s="30" t="e">
        <f>HLOOKUP(AN$13,$Y130:$AF$1016,ROWS($Y130:$AF$1016),FALSE)</f>
        <v>#N/A</v>
      </c>
      <c r="AO130" s="35" t="e">
        <f t="shared" si="20"/>
        <v>#N/A</v>
      </c>
      <c r="AP130" s="35" t="e">
        <f t="shared" si="21"/>
        <v>#N/A</v>
      </c>
      <c r="AQ130" s="35" t="e">
        <f t="shared" si="22"/>
        <v>#N/A</v>
      </c>
      <c r="AR130" s="35" t="e">
        <f t="shared" si="23"/>
        <v>#N/A</v>
      </c>
      <c r="AS130" s="35" t="e">
        <f t="shared" si="24"/>
        <v>#N/A</v>
      </c>
      <c r="AT130" s="35" t="e">
        <f t="shared" si="25"/>
        <v>#N/A</v>
      </c>
      <c r="AU130" s="35" t="e">
        <f t="shared" si="26"/>
        <v>#N/A</v>
      </c>
      <c r="AV130" s="35" t="e">
        <f t="shared" si="27"/>
        <v>#N/A</v>
      </c>
      <c r="AW130" s="81" t="e">
        <f t="shared" si="28"/>
        <v>#N/A</v>
      </c>
      <c r="AX130" s="139" t="e">
        <f t="shared" si="29"/>
        <v>#N/A</v>
      </c>
    </row>
    <row r="131" spans="1:50" x14ac:dyDescent="0.25">
      <c r="A131" s="110">
        <f>'Тулуз-Пьерон'!A131</f>
        <v>0</v>
      </c>
      <c r="B131" s="153">
        <f>'Тулуз-Пьерон'!B131</f>
        <v>0</v>
      </c>
      <c r="C131" s="109" t="e">
        <f>'Тулуз-Пьерон'!AB131</f>
        <v>#DIV/0!</v>
      </c>
      <c r="D131" s="132" t="e">
        <f>'Тулуз-Пьерон'!AE131</f>
        <v>#DIV/0!</v>
      </c>
      <c r="E131" s="134">
        <f>Равен!AD123</f>
        <v>0</v>
      </c>
      <c r="F131" s="135">
        <f>Равен!AE123</f>
        <v>0</v>
      </c>
      <c r="G131" s="128"/>
      <c r="H131" s="33"/>
      <c r="I131" s="33"/>
      <c r="J131" s="33"/>
      <c r="K131" s="115"/>
      <c r="L131" s="109">
        <f t="shared" si="18"/>
        <v>0</v>
      </c>
      <c r="M131" s="33"/>
      <c r="N131" s="123"/>
      <c r="O131" s="131"/>
      <c r="P131" s="109">
        <f t="shared" si="19"/>
        <v>0</v>
      </c>
      <c r="Q131" s="33"/>
      <c r="R131" s="33"/>
      <c r="S131" s="123"/>
      <c r="T131" s="128"/>
      <c r="U131" s="33"/>
      <c r="V131" s="33"/>
      <c r="W131" s="33"/>
      <c r="X131" s="115"/>
      <c r="Y131" s="122"/>
      <c r="Z131" s="33"/>
      <c r="AA131" s="33"/>
      <c r="AB131" s="33"/>
      <c r="AC131" s="33"/>
      <c r="AD131" s="33"/>
      <c r="AE131" s="33"/>
      <c r="AF131" s="123"/>
      <c r="AG131" s="119" t="e">
        <f>HLOOKUP(AG$13,$Y131:$AF$1016,ROWS($Y131:$AF$1016),FALSE)</f>
        <v>#N/A</v>
      </c>
      <c r="AH131" s="30" t="e">
        <f>HLOOKUP(AH$13,$Y131:$AF$1016,ROWS($Y131:$AF$1016),FALSE)</f>
        <v>#N/A</v>
      </c>
      <c r="AI131" s="30" t="e">
        <f>HLOOKUP(AI$13,$Y131:$AF$1016,ROWS($Y131:$AF$1016),FALSE)</f>
        <v>#N/A</v>
      </c>
      <c r="AJ131" s="30" t="e">
        <f>HLOOKUP(AJ$13,$Y131:$AF$1016,ROWS($Y131:$AF$1016),FALSE)</f>
        <v>#N/A</v>
      </c>
      <c r="AK131" s="30" t="e">
        <f>HLOOKUP(AK$13,$Y131:$AF$1016,ROWS($Y131:$AF$1016),FALSE)</f>
        <v>#N/A</v>
      </c>
      <c r="AL131" s="30" t="e">
        <f>HLOOKUP(AL$13,$Y131:$AF$1016,ROWS($Y131:$AF$1016),FALSE)</f>
        <v>#N/A</v>
      </c>
      <c r="AM131" s="30" t="e">
        <f>HLOOKUP(AM$13,$Y131:$AF$1016,ROWS($Y131:$AF$1016),FALSE)</f>
        <v>#N/A</v>
      </c>
      <c r="AN131" s="30" t="e">
        <f>HLOOKUP(AN$13,$Y131:$AF$1016,ROWS($Y131:$AF$1016),FALSE)</f>
        <v>#N/A</v>
      </c>
      <c r="AO131" s="35" t="e">
        <f t="shared" si="20"/>
        <v>#N/A</v>
      </c>
      <c r="AP131" s="35" t="e">
        <f t="shared" si="21"/>
        <v>#N/A</v>
      </c>
      <c r="AQ131" s="35" t="e">
        <f t="shared" si="22"/>
        <v>#N/A</v>
      </c>
      <c r="AR131" s="35" t="e">
        <f t="shared" si="23"/>
        <v>#N/A</v>
      </c>
      <c r="AS131" s="35" t="e">
        <f t="shared" si="24"/>
        <v>#N/A</v>
      </c>
      <c r="AT131" s="35" t="e">
        <f t="shared" si="25"/>
        <v>#N/A</v>
      </c>
      <c r="AU131" s="35" t="e">
        <f t="shared" si="26"/>
        <v>#N/A</v>
      </c>
      <c r="AV131" s="35" t="e">
        <f t="shared" si="27"/>
        <v>#N/A</v>
      </c>
      <c r="AW131" s="81" t="e">
        <f t="shared" si="28"/>
        <v>#N/A</v>
      </c>
      <c r="AX131" s="139" t="e">
        <f t="shared" si="29"/>
        <v>#N/A</v>
      </c>
    </row>
    <row r="132" spans="1:50" x14ac:dyDescent="0.25">
      <c r="A132" s="110">
        <f>'Тулуз-Пьерон'!A132</f>
        <v>0</v>
      </c>
      <c r="B132" s="153">
        <f>'Тулуз-Пьерон'!B132</f>
        <v>0</v>
      </c>
      <c r="C132" s="109" t="e">
        <f>'Тулуз-Пьерон'!AB132</f>
        <v>#DIV/0!</v>
      </c>
      <c r="D132" s="132" t="e">
        <f>'Тулуз-Пьерон'!AE132</f>
        <v>#DIV/0!</v>
      </c>
      <c r="E132" s="134">
        <f>Равен!AD124</f>
        <v>0</v>
      </c>
      <c r="F132" s="135">
        <f>Равен!AE124</f>
        <v>0</v>
      </c>
      <c r="G132" s="128"/>
      <c r="H132" s="33"/>
      <c r="I132" s="33"/>
      <c r="J132" s="33"/>
      <c r="K132" s="115"/>
      <c r="L132" s="109">
        <f t="shared" si="18"/>
        <v>0</v>
      </c>
      <c r="M132" s="33"/>
      <c r="N132" s="123"/>
      <c r="O132" s="131"/>
      <c r="P132" s="109">
        <f t="shared" si="19"/>
        <v>0</v>
      </c>
      <c r="Q132" s="33"/>
      <c r="R132" s="33"/>
      <c r="S132" s="123"/>
      <c r="T132" s="128"/>
      <c r="U132" s="33"/>
      <c r="V132" s="33"/>
      <c r="W132" s="33"/>
      <c r="X132" s="115"/>
      <c r="Y132" s="122"/>
      <c r="Z132" s="33"/>
      <c r="AA132" s="33"/>
      <c r="AB132" s="33"/>
      <c r="AC132" s="33"/>
      <c r="AD132" s="33"/>
      <c r="AE132" s="33"/>
      <c r="AF132" s="123"/>
      <c r="AG132" s="119" t="e">
        <f>HLOOKUP(AG$13,$Y132:$AF$1016,ROWS($Y132:$AF$1016),FALSE)</f>
        <v>#N/A</v>
      </c>
      <c r="AH132" s="30" t="e">
        <f>HLOOKUP(AH$13,$Y132:$AF$1016,ROWS($Y132:$AF$1016),FALSE)</f>
        <v>#N/A</v>
      </c>
      <c r="AI132" s="30" t="e">
        <f>HLOOKUP(AI$13,$Y132:$AF$1016,ROWS($Y132:$AF$1016),FALSE)</f>
        <v>#N/A</v>
      </c>
      <c r="AJ132" s="30" t="e">
        <f>HLOOKUP(AJ$13,$Y132:$AF$1016,ROWS($Y132:$AF$1016),FALSE)</f>
        <v>#N/A</v>
      </c>
      <c r="AK132" s="30" t="e">
        <f>HLOOKUP(AK$13,$Y132:$AF$1016,ROWS($Y132:$AF$1016),FALSE)</f>
        <v>#N/A</v>
      </c>
      <c r="AL132" s="30" t="e">
        <f>HLOOKUP(AL$13,$Y132:$AF$1016,ROWS($Y132:$AF$1016),FALSE)</f>
        <v>#N/A</v>
      </c>
      <c r="AM132" s="30" t="e">
        <f>HLOOKUP(AM$13,$Y132:$AF$1016,ROWS($Y132:$AF$1016),FALSE)</f>
        <v>#N/A</v>
      </c>
      <c r="AN132" s="30" t="e">
        <f>HLOOKUP(AN$13,$Y132:$AF$1016,ROWS($Y132:$AF$1016),FALSE)</f>
        <v>#N/A</v>
      </c>
      <c r="AO132" s="35" t="e">
        <f t="shared" si="20"/>
        <v>#N/A</v>
      </c>
      <c r="AP132" s="35" t="e">
        <f t="shared" si="21"/>
        <v>#N/A</v>
      </c>
      <c r="AQ132" s="35" t="e">
        <f t="shared" si="22"/>
        <v>#N/A</v>
      </c>
      <c r="AR132" s="35" t="e">
        <f t="shared" si="23"/>
        <v>#N/A</v>
      </c>
      <c r="AS132" s="35" t="e">
        <f t="shared" si="24"/>
        <v>#N/A</v>
      </c>
      <c r="AT132" s="35" t="e">
        <f t="shared" si="25"/>
        <v>#N/A</v>
      </c>
      <c r="AU132" s="35" t="e">
        <f t="shared" si="26"/>
        <v>#N/A</v>
      </c>
      <c r="AV132" s="35" t="e">
        <f t="shared" si="27"/>
        <v>#N/A</v>
      </c>
      <c r="AW132" s="81" t="e">
        <f t="shared" si="28"/>
        <v>#N/A</v>
      </c>
      <c r="AX132" s="139" t="e">
        <f t="shared" si="29"/>
        <v>#N/A</v>
      </c>
    </row>
    <row r="133" spans="1:50" x14ac:dyDescent="0.25">
      <c r="A133" s="110">
        <f>'Тулуз-Пьерон'!A133</f>
        <v>0</v>
      </c>
      <c r="B133" s="153">
        <f>'Тулуз-Пьерон'!B133</f>
        <v>0</v>
      </c>
      <c r="C133" s="109" t="e">
        <f>'Тулуз-Пьерон'!AB133</f>
        <v>#DIV/0!</v>
      </c>
      <c r="D133" s="132" t="e">
        <f>'Тулуз-Пьерон'!AE133</f>
        <v>#DIV/0!</v>
      </c>
      <c r="E133" s="134">
        <f>Равен!AD125</f>
        <v>0</v>
      </c>
      <c r="F133" s="135">
        <f>Равен!AE125</f>
        <v>0</v>
      </c>
      <c r="G133" s="128"/>
      <c r="H133" s="33"/>
      <c r="I133" s="33"/>
      <c r="J133" s="33"/>
      <c r="K133" s="115"/>
      <c r="L133" s="109">
        <f t="shared" si="18"/>
        <v>0</v>
      </c>
      <c r="M133" s="33"/>
      <c r="N133" s="123"/>
      <c r="O133" s="131"/>
      <c r="P133" s="109">
        <f t="shared" si="19"/>
        <v>0</v>
      </c>
      <c r="Q133" s="33"/>
      <c r="R133" s="33"/>
      <c r="S133" s="123"/>
      <c r="T133" s="128"/>
      <c r="U133" s="33"/>
      <c r="V133" s="33"/>
      <c r="W133" s="33"/>
      <c r="X133" s="115"/>
      <c r="Y133" s="122"/>
      <c r="Z133" s="33"/>
      <c r="AA133" s="33"/>
      <c r="AB133" s="33"/>
      <c r="AC133" s="33"/>
      <c r="AD133" s="33"/>
      <c r="AE133" s="33"/>
      <c r="AF133" s="123"/>
      <c r="AG133" s="119" t="e">
        <f>HLOOKUP(AG$13,$Y133:$AF$1016,ROWS($Y133:$AF$1016),FALSE)</f>
        <v>#N/A</v>
      </c>
      <c r="AH133" s="30" t="e">
        <f>HLOOKUP(AH$13,$Y133:$AF$1016,ROWS($Y133:$AF$1016),FALSE)</f>
        <v>#N/A</v>
      </c>
      <c r="AI133" s="30" t="e">
        <f>HLOOKUP(AI$13,$Y133:$AF$1016,ROWS($Y133:$AF$1016),FALSE)</f>
        <v>#N/A</v>
      </c>
      <c r="AJ133" s="30" t="e">
        <f>HLOOKUP(AJ$13,$Y133:$AF$1016,ROWS($Y133:$AF$1016),FALSE)</f>
        <v>#N/A</v>
      </c>
      <c r="AK133" s="30" t="e">
        <f>HLOOKUP(AK$13,$Y133:$AF$1016,ROWS($Y133:$AF$1016),FALSE)</f>
        <v>#N/A</v>
      </c>
      <c r="AL133" s="30" t="e">
        <f>HLOOKUP(AL$13,$Y133:$AF$1016,ROWS($Y133:$AF$1016),FALSE)</f>
        <v>#N/A</v>
      </c>
      <c r="AM133" s="30" t="e">
        <f>HLOOKUP(AM$13,$Y133:$AF$1016,ROWS($Y133:$AF$1016),FALSE)</f>
        <v>#N/A</v>
      </c>
      <c r="AN133" s="30" t="e">
        <f>HLOOKUP(AN$13,$Y133:$AF$1016,ROWS($Y133:$AF$1016),FALSE)</f>
        <v>#N/A</v>
      </c>
      <c r="AO133" s="35" t="e">
        <f t="shared" si="20"/>
        <v>#N/A</v>
      </c>
      <c r="AP133" s="35" t="e">
        <f t="shared" si="21"/>
        <v>#N/A</v>
      </c>
      <c r="AQ133" s="35" t="e">
        <f t="shared" si="22"/>
        <v>#N/A</v>
      </c>
      <c r="AR133" s="35" t="e">
        <f t="shared" si="23"/>
        <v>#N/A</v>
      </c>
      <c r="AS133" s="35" t="e">
        <f t="shared" si="24"/>
        <v>#N/A</v>
      </c>
      <c r="AT133" s="35" t="e">
        <f t="shared" si="25"/>
        <v>#N/A</v>
      </c>
      <c r="AU133" s="35" t="e">
        <f t="shared" si="26"/>
        <v>#N/A</v>
      </c>
      <c r="AV133" s="35" t="e">
        <f t="shared" si="27"/>
        <v>#N/A</v>
      </c>
      <c r="AW133" s="81" t="e">
        <f t="shared" si="28"/>
        <v>#N/A</v>
      </c>
      <c r="AX133" s="139" t="e">
        <f t="shared" si="29"/>
        <v>#N/A</v>
      </c>
    </row>
    <row r="134" spans="1:50" x14ac:dyDescent="0.25">
      <c r="A134" s="110">
        <f>'Тулуз-Пьерон'!A134</f>
        <v>0</v>
      </c>
      <c r="B134" s="153">
        <f>'Тулуз-Пьерон'!B134</f>
        <v>0</v>
      </c>
      <c r="C134" s="109" t="e">
        <f>'Тулуз-Пьерон'!AB134</f>
        <v>#DIV/0!</v>
      </c>
      <c r="D134" s="132" t="e">
        <f>'Тулуз-Пьерон'!AE134</f>
        <v>#DIV/0!</v>
      </c>
      <c r="E134" s="134">
        <f>Равен!AD126</f>
        <v>0</v>
      </c>
      <c r="F134" s="135">
        <f>Равен!AE126</f>
        <v>0</v>
      </c>
      <c r="G134" s="128"/>
      <c r="H134" s="33"/>
      <c r="I134" s="33"/>
      <c r="J134" s="33"/>
      <c r="K134" s="115"/>
      <c r="L134" s="109">
        <f t="shared" si="18"/>
        <v>0</v>
      </c>
      <c r="M134" s="33"/>
      <c r="N134" s="123"/>
      <c r="O134" s="131"/>
      <c r="P134" s="109">
        <f t="shared" si="19"/>
        <v>0</v>
      </c>
      <c r="Q134" s="33"/>
      <c r="R134" s="33"/>
      <c r="S134" s="123"/>
      <c r="T134" s="128"/>
      <c r="U134" s="33"/>
      <c r="V134" s="33"/>
      <c r="W134" s="33"/>
      <c r="X134" s="115"/>
      <c r="Y134" s="122"/>
      <c r="Z134" s="33"/>
      <c r="AA134" s="33"/>
      <c r="AB134" s="33"/>
      <c r="AC134" s="33"/>
      <c r="AD134" s="33"/>
      <c r="AE134" s="33"/>
      <c r="AF134" s="123"/>
      <c r="AG134" s="119" t="e">
        <f>HLOOKUP(AG$13,$Y134:$AF$1016,ROWS($Y134:$AF$1016),FALSE)</f>
        <v>#N/A</v>
      </c>
      <c r="AH134" s="30" t="e">
        <f>HLOOKUP(AH$13,$Y134:$AF$1016,ROWS($Y134:$AF$1016),FALSE)</f>
        <v>#N/A</v>
      </c>
      <c r="AI134" s="30" t="e">
        <f>HLOOKUP(AI$13,$Y134:$AF$1016,ROWS($Y134:$AF$1016),FALSE)</f>
        <v>#N/A</v>
      </c>
      <c r="AJ134" s="30" t="e">
        <f>HLOOKUP(AJ$13,$Y134:$AF$1016,ROWS($Y134:$AF$1016),FALSE)</f>
        <v>#N/A</v>
      </c>
      <c r="AK134" s="30" t="e">
        <f>HLOOKUP(AK$13,$Y134:$AF$1016,ROWS($Y134:$AF$1016),FALSE)</f>
        <v>#N/A</v>
      </c>
      <c r="AL134" s="30" t="e">
        <f>HLOOKUP(AL$13,$Y134:$AF$1016,ROWS($Y134:$AF$1016),FALSE)</f>
        <v>#N/A</v>
      </c>
      <c r="AM134" s="30" t="e">
        <f>HLOOKUP(AM$13,$Y134:$AF$1016,ROWS($Y134:$AF$1016),FALSE)</f>
        <v>#N/A</v>
      </c>
      <c r="AN134" s="30" t="e">
        <f>HLOOKUP(AN$13,$Y134:$AF$1016,ROWS($Y134:$AF$1016),FALSE)</f>
        <v>#N/A</v>
      </c>
      <c r="AO134" s="35" t="e">
        <f t="shared" si="20"/>
        <v>#N/A</v>
      </c>
      <c r="AP134" s="35" t="e">
        <f t="shared" si="21"/>
        <v>#N/A</v>
      </c>
      <c r="AQ134" s="35" t="e">
        <f t="shared" si="22"/>
        <v>#N/A</v>
      </c>
      <c r="AR134" s="35" t="e">
        <f t="shared" si="23"/>
        <v>#N/A</v>
      </c>
      <c r="AS134" s="35" t="e">
        <f t="shared" si="24"/>
        <v>#N/A</v>
      </c>
      <c r="AT134" s="35" t="e">
        <f t="shared" si="25"/>
        <v>#N/A</v>
      </c>
      <c r="AU134" s="35" t="e">
        <f t="shared" si="26"/>
        <v>#N/A</v>
      </c>
      <c r="AV134" s="35" t="e">
        <f t="shared" si="27"/>
        <v>#N/A</v>
      </c>
      <c r="AW134" s="81" t="e">
        <f t="shared" si="28"/>
        <v>#N/A</v>
      </c>
      <c r="AX134" s="139" t="e">
        <f t="shared" si="29"/>
        <v>#N/A</v>
      </c>
    </row>
    <row r="135" spans="1:50" x14ac:dyDescent="0.25">
      <c r="A135" s="110">
        <f>'Тулуз-Пьерон'!A135</f>
        <v>0</v>
      </c>
      <c r="B135" s="153">
        <f>'Тулуз-Пьерон'!B135</f>
        <v>0</v>
      </c>
      <c r="C135" s="109" t="e">
        <f>'Тулуз-Пьерон'!AB135</f>
        <v>#DIV/0!</v>
      </c>
      <c r="D135" s="132" t="e">
        <f>'Тулуз-Пьерон'!AE135</f>
        <v>#DIV/0!</v>
      </c>
      <c r="E135" s="134">
        <f>Равен!AD127</f>
        <v>0</v>
      </c>
      <c r="F135" s="135">
        <f>Равен!AE127</f>
        <v>0</v>
      </c>
      <c r="G135" s="128"/>
      <c r="H135" s="33"/>
      <c r="I135" s="33"/>
      <c r="J135" s="33"/>
      <c r="K135" s="115"/>
      <c r="L135" s="109">
        <f t="shared" si="18"/>
        <v>0</v>
      </c>
      <c r="M135" s="33"/>
      <c r="N135" s="123"/>
      <c r="O135" s="131"/>
      <c r="P135" s="109">
        <f t="shared" si="19"/>
        <v>0</v>
      </c>
      <c r="Q135" s="33"/>
      <c r="R135" s="33"/>
      <c r="S135" s="123"/>
      <c r="T135" s="128"/>
      <c r="U135" s="33"/>
      <c r="V135" s="33"/>
      <c r="W135" s="33"/>
      <c r="X135" s="115"/>
      <c r="Y135" s="122"/>
      <c r="Z135" s="33"/>
      <c r="AA135" s="33"/>
      <c r="AB135" s="33"/>
      <c r="AC135" s="33"/>
      <c r="AD135" s="33"/>
      <c r="AE135" s="33"/>
      <c r="AF135" s="123"/>
      <c r="AG135" s="119" t="e">
        <f>HLOOKUP(AG$13,$Y135:$AF$1016,ROWS($Y135:$AF$1016),FALSE)</f>
        <v>#N/A</v>
      </c>
      <c r="AH135" s="30" t="e">
        <f>HLOOKUP(AH$13,$Y135:$AF$1016,ROWS($Y135:$AF$1016),FALSE)</f>
        <v>#N/A</v>
      </c>
      <c r="AI135" s="30" t="e">
        <f>HLOOKUP(AI$13,$Y135:$AF$1016,ROWS($Y135:$AF$1016),FALSE)</f>
        <v>#N/A</v>
      </c>
      <c r="AJ135" s="30" t="e">
        <f>HLOOKUP(AJ$13,$Y135:$AF$1016,ROWS($Y135:$AF$1016),FALSE)</f>
        <v>#N/A</v>
      </c>
      <c r="AK135" s="30" t="e">
        <f>HLOOKUP(AK$13,$Y135:$AF$1016,ROWS($Y135:$AF$1016),FALSE)</f>
        <v>#N/A</v>
      </c>
      <c r="AL135" s="30" t="e">
        <f>HLOOKUP(AL$13,$Y135:$AF$1016,ROWS($Y135:$AF$1016),FALSE)</f>
        <v>#N/A</v>
      </c>
      <c r="AM135" s="30" t="e">
        <f>HLOOKUP(AM$13,$Y135:$AF$1016,ROWS($Y135:$AF$1016),FALSE)</f>
        <v>#N/A</v>
      </c>
      <c r="AN135" s="30" t="e">
        <f>HLOOKUP(AN$13,$Y135:$AF$1016,ROWS($Y135:$AF$1016),FALSE)</f>
        <v>#N/A</v>
      </c>
      <c r="AO135" s="35" t="e">
        <f t="shared" si="20"/>
        <v>#N/A</v>
      </c>
      <c r="AP135" s="35" t="e">
        <f t="shared" si="21"/>
        <v>#N/A</v>
      </c>
      <c r="AQ135" s="35" t="e">
        <f t="shared" si="22"/>
        <v>#N/A</v>
      </c>
      <c r="AR135" s="35" t="e">
        <f t="shared" si="23"/>
        <v>#N/A</v>
      </c>
      <c r="AS135" s="35" t="e">
        <f t="shared" si="24"/>
        <v>#N/A</v>
      </c>
      <c r="AT135" s="35" t="e">
        <f t="shared" si="25"/>
        <v>#N/A</v>
      </c>
      <c r="AU135" s="35" t="e">
        <f t="shared" si="26"/>
        <v>#N/A</v>
      </c>
      <c r="AV135" s="35" t="e">
        <f t="shared" si="27"/>
        <v>#N/A</v>
      </c>
      <c r="AW135" s="81" t="e">
        <f t="shared" si="28"/>
        <v>#N/A</v>
      </c>
      <c r="AX135" s="139" t="e">
        <f t="shared" si="29"/>
        <v>#N/A</v>
      </c>
    </row>
    <row r="136" spans="1:50" x14ac:dyDescent="0.25">
      <c r="A136" s="110">
        <f>'Тулуз-Пьерон'!A136</f>
        <v>0</v>
      </c>
      <c r="B136" s="153">
        <f>'Тулуз-Пьерон'!B136</f>
        <v>0</v>
      </c>
      <c r="C136" s="109" t="e">
        <f>'Тулуз-Пьерон'!AB136</f>
        <v>#DIV/0!</v>
      </c>
      <c r="D136" s="132" t="e">
        <f>'Тулуз-Пьерон'!AE136</f>
        <v>#DIV/0!</v>
      </c>
      <c r="E136" s="134">
        <f>Равен!AD128</f>
        <v>0</v>
      </c>
      <c r="F136" s="135">
        <f>Равен!AE128</f>
        <v>0</v>
      </c>
      <c r="G136" s="128"/>
      <c r="H136" s="33"/>
      <c r="I136" s="33"/>
      <c r="J136" s="33"/>
      <c r="K136" s="115"/>
      <c r="L136" s="109">
        <f t="shared" si="18"/>
        <v>0</v>
      </c>
      <c r="M136" s="33"/>
      <c r="N136" s="123"/>
      <c r="O136" s="131"/>
      <c r="P136" s="109">
        <f t="shared" si="19"/>
        <v>0</v>
      </c>
      <c r="Q136" s="33"/>
      <c r="R136" s="33"/>
      <c r="S136" s="123"/>
      <c r="T136" s="128"/>
      <c r="U136" s="33"/>
      <c r="V136" s="33"/>
      <c r="W136" s="33"/>
      <c r="X136" s="115"/>
      <c r="Y136" s="122"/>
      <c r="Z136" s="33"/>
      <c r="AA136" s="33"/>
      <c r="AB136" s="33"/>
      <c r="AC136" s="33"/>
      <c r="AD136" s="33"/>
      <c r="AE136" s="33"/>
      <c r="AF136" s="123"/>
      <c r="AG136" s="119" t="e">
        <f>HLOOKUP(AG$13,$Y136:$AF$1016,ROWS($Y136:$AF$1016),FALSE)</f>
        <v>#N/A</v>
      </c>
      <c r="AH136" s="30" t="e">
        <f>HLOOKUP(AH$13,$Y136:$AF$1016,ROWS($Y136:$AF$1016),FALSE)</f>
        <v>#N/A</v>
      </c>
      <c r="AI136" s="30" t="e">
        <f>HLOOKUP(AI$13,$Y136:$AF$1016,ROWS($Y136:$AF$1016),FALSE)</f>
        <v>#N/A</v>
      </c>
      <c r="AJ136" s="30" t="e">
        <f>HLOOKUP(AJ$13,$Y136:$AF$1016,ROWS($Y136:$AF$1016),FALSE)</f>
        <v>#N/A</v>
      </c>
      <c r="AK136" s="30" t="e">
        <f>HLOOKUP(AK$13,$Y136:$AF$1016,ROWS($Y136:$AF$1016),FALSE)</f>
        <v>#N/A</v>
      </c>
      <c r="AL136" s="30" t="e">
        <f>HLOOKUP(AL$13,$Y136:$AF$1016,ROWS($Y136:$AF$1016),FALSE)</f>
        <v>#N/A</v>
      </c>
      <c r="AM136" s="30" t="e">
        <f>HLOOKUP(AM$13,$Y136:$AF$1016,ROWS($Y136:$AF$1016),FALSE)</f>
        <v>#N/A</v>
      </c>
      <c r="AN136" s="30" t="e">
        <f>HLOOKUP(AN$13,$Y136:$AF$1016,ROWS($Y136:$AF$1016),FALSE)</f>
        <v>#N/A</v>
      </c>
      <c r="AO136" s="35" t="e">
        <f t="shared" si="20"/>
        <v>#N/A</v>
      </c>
      <c r="AP136" s="35" t="e">
        <f t="shared" si="21"/>
        <v>#N/A</v>
      </c>
      <c r="AQ136" s="35" t="e">
        <f t="shared" si="22"/>
        <v>#N/A</v>
      </c>
      <c r="AR136" s="35" t="e">
        <f t="shared" si="23"/>
        <v>#N/A</v>
      </c>
      <c r="AS136" s="35" t="e">
        <f t="shared" si="24"/>
        <v>#N/A</v>
      </c>
      <c r="AT136" s="35" t="e">
        <f t="shared" si="25"/>
        <v>#N/A</v>
      </c>
      <c r="AU136" s="35" t="e">
        <f t="shared" si="26"/>
        <v>#N/A</v>
      </c>
      <c r="AV136" s="35" t="e">
        <f t="shared" si="27"/>
        <v>#N/A</v>
      </c>
      <c r="AW136" s="81" t="e">
        <f t="shared" si="28"/>
        <v>#N/A</v>
      </c>
      <c r="AX136" s="139" t="e">
        <f t="shared" si="29"/>
        <v>#N/A</v>
      </c>
    </row>
    <row r="137" spans="1:50" x14ac:dyDescent="0.25">
      <c r="A137" s="110">
        <f>'Тулуз-Пьерон'!A137</f>
        <v>0</v>
      </c>
      <c r="B137" s="153">
        <f>'Тулуз-Пьерон'!B137</f>
        <v>0</v>
      </c>
      <c r="C137" s="109" t="e">
        <f>'Тулуз-Пьерон'!AB137</f>
        <v>#DIV/0!</v>
      </c>
      <c r="D137" s="132" t="e">
        <f>'Тулуз-Пьерон'!AE137</f>
        <v>#DIV/0!</v>
      </c>
      <c r="E137" s="134">
        <f>Равен!AD129</f>
        <v>0</v>
      </c>
      <c r="F137" s="135">
        <f>Равен!AE129</f>
        <v>0</v>
      </c>
      <c r="G137" s="128"/>
      <c r="H137" s="33"/>
      <c r="I137" s="33"/>
      <c r="J137" s="33"/>
      <c r="K137" s="115"/>
      <c r="L137" s="109">
        <f t="shared" si="18"/>
        <v>0</v>
      </c>
      <c r="M137" s="33"/>
      <c r="N137" s="123"/>
      <c r="O137" s="131"/>
      <c r="P137" s="109">
        <f t="shared" si="19"/>
        <v>0</v>
      </c>
      <c r="Q137" s="33"/>
      <c r="R137" s="33"/>
      <c r="S137" s="123"/>
      <c r="T137" s="128"/>
      <c r="U137" s="33"/>
      <c r="V137" s="33"/>
      <c r="W137" s="33"/>
      <c r="X137" s="115"/>
      <c r="Y137" s="122"/>
      <c r="Z137" s="33"/>
      <c r="AA137" s="33"/>
      <c r="AB137" s="33"/>
      <c r="AC137" s="33"/>
      <c r="AD137" s="33"/>
      <c r="AE137" s="33"/>
      <c r="AF137" s="123"/>
      <c r="AG137" s="119" t="e">
        <f>HLOOKUP(AG$13,$Y137:$AF$1016,ROWS($Y137:$AF$1016),FALSE)</f>
        <v>#N/A</v>
      </c>
      <c r="AH137" s="30" t="e">
        <f>HLOOKUP(AH$13,$Y137:$AF$1016,ROWS($Y137:$AF$1016),FALSE)</f>
        <v>#N/A</v>
      </c>
      <c r="AI137" s="30" t="e">
        <f>HLOOKUP(AI$13,$Y137:$AF$1016,ROWS($Y137:$AF$1016),FALSE)</f>
        <v>#N/A</v>
      </c>
      <c r="AJ137" s="30" t="e">
        <f>HLOOKUP(AJ$13,$Y137:$AF$1016,ROWS($Y137:$AF$1016),FALSE)</f>
        <v>#N/A</v>
      </c>
      <c r="AK137" s="30" t="e">
        <f>HLOOKUP(AK$13,$Y137:$AF$1016,ROWS($Y137:$AF$1016),FALSE)</f>
        <v>#N/A</v>
      </c>
      <c r="AL137" s="30" t="e">
        <f>HLOOKUP(AL$13,$Y137:$AF$1016,ROWS($Y137:$AF$1016),FALSE)</f>
        <v>#N/A</v>
      </c>
      <c r="AM137" s="30" t="e">
        <f>HLOOKUP(AM$13,$Y137:$AF$1016,ROWS($Y137:$AF$1016),FALSE)</f>
        <v>#N/A</v>
      </c>
      <c r="AN137" s="30" t="e">
        <f>HLOOKUP(AN$13,$Y137:$AF$1016,ROWS($Y137:$AF$1016),FALSE)</f>
        <v>#N/A</v>
      </c>
      <c r="AO137" s="35" t="e">
        <f t="shared" si="20"/>
        <v>#N/A</v>
      </c>
      <c r="AP137" s="35" t="e">
        <f t="shared" si="21"/>
        <v>#N/A</v>
      </c>
      <c r="AQ137" s="35" t="e">
        <f t="shared" si="22"/>
        <v>#N/A</v>
      </c>
      <c r="AR137" s="35" t="e">
        <f t="shared" si="23"/>
        <v>#N/A</v>
      </c>
      <c r="AS137" s="35" t="e">
        <f t="shared" si="24"/>
        <v>#N/A</v>
      </c>
      <c r="AT137" s="35" t="e">
        <f t="shared" si="25"/>
        <v>#N/A</v>
      </c>
      <c r="AU137" s="35" t="e">
        <f t="shared" si="26"/>
        <v>#N/A</v>
      </c>
      <c r="AV137" s="35" t="e">
        <f t="shared" si="27"/>
        <v>#N/A</v>
      </c>
      <c r="AW137" s="81" t="e">
        <f t="shared" si="28"/>
        <v>#N/A</v>
      </c>
      <c r="AX137" s="139" t="e">
        <f t="shared" si="29"/>
        <v>#N/A</v>
      </c>
    </row>
    <row r="138" spans="1:50" x14ac:dyDescent="0.25">
      <c r="A138" s="110">
        <f>'Тулуз-Пьерон'!A138</f>
        <v>0</v>
      </c>
      <c r="B138" s="153">
        <f>'Тулуз-Пьерон'!B138</f>
        <v>0</v>
      </c>
      <c r="C138" s="109" t="e">
        <f>'Тулуз-Пьерон'!AB138</f>
        <v>#DIV/0!</v>
      </c>
      <c r="D138" s="132" t="e">
        <f>'Тулуз-Пьерон'!AE138</f>
        <v>#DIV/0!</v>
      </c>
      <c r="E138" s="134">
        <f>Равен!AD130</f>
        <v>0</v>
      </c>
      <c r="F138" s="135">
        <f>Равен!AE130</f>
        <v>0</v>
      </c>
      <c r="G138" s="128"/>
      <c r="H138" s="33"/>
      <c r="I138" s="33"/>
      <c r="J138" s="33"/>
      <c r="K138" s="115"/>
      <c r="L138" s="109">
        <f t="shared" si="18"/>
        <v>0</v>
      </c>
      <c r="M138" s="33"/>
      <c r="N138" s="123"/>
      <c r="O138" s="131"/>
      <c r="P138" s="109">
        <f t="shared" si="19"/>
        <v>0</v>
      </c>
      <c r="Q138" s="33"/>
      <c r="R138" s="33"/>
      <c r="S138" s="123"/>
      <c r="T138" s="128"/>
      <c r="U138" s="33"/>
      <c r="V138" s="33"/>
      <c r="W138" s="33"/>
      <c r="X138" s="115"/>
      <c r="Y138" s="122"/>
      <c r="Z138" s="33"/>
      <c r="AA138" s="33"/>
      <c r="AB138" s="33"/>
      <c r="AC138" s="33"/>
      <c r="AD138" s="33"/>
      <c r="AE138" s="33"/>
      <c r="AF138" s="123"/>
      <c r="AG138" s="119" t="e">
        <f>HLOOKUP(AG$13,$Y138:$AF$1016,ROWS($Y138:$AF$1016),FALSE)</f>
        <v>#N/A</v>
      </c>
      <c r="AH138" s="30" t="e">
        <f>HLOOKUP(AH$13,$Y138:$AF$1016,ROWS($Y138:$AF$1016),FALSE)</f>
        <v>#N/A</v>
      </c>
      <c r="AI138" s="30" t="e">
        <f>HLOOKUP(AI$13,$Y138:$AF$1016,ROWS($Y138:$AF$1016),FALSE)</f>
        <v>#N/A</v>
      </c>
      <c r="AJ138" s="30" t="e">
        <f>HLOOKUP(AJ$13,$Y138:$AF$1016,ROWS($Y138:$AF$1016),FALSE)</f>
        <v>#N/A</v>
      </c>
      <c r="AK138" s="30" t="e">
        <f>HLOOKUP(AK$13,$Y138:$AF$1016,ROWS($Y138:$AF$1016),FALSE)</f>
        <v>#N/A</v>
      </c>
      <c r="AL138" s="30" t="e">
        <f>HLOOKUP(AL$13,$Y138:$AF$1016,ROWS($Y138:$AF$1016),FALSE)</f>
        <v>#N/A</v>
      </c>
      <c r="AM138" s="30" t="e">
        <f>HLOOKUP(AM$13,$Y138:$AF$1016,ROWS($Y138:$AF$1016),FALSE)</f>
        <v>#N/A</v>
      </c>
      <c r="AN138" s="30" t="e">
        <f>HLOOKUP(AN$13,$Y138:$AF$1016,ROWS($Y138:$AF$1016),FALSE)</f>
        <v>#N/A</v>
      </c>
      <c r="AO138" s="35" t="e">
        <f t="shared" si="20"/>
        <v>#N/A</v>
      </c>
      <c r="AP138" s="35" t="e">
        <f t="shared" si="21"/>
        <v>#N/A</v>
      </c>
      <c r="AQ138" s="35" t="e">
        <f t="shared" si="22"/>
        <v>#N/A</v>
      </c>
      <c r="AR138" s="35" t="e">
        <f t="shared" si="23"/>
        <v>#N/A</v>
      </c>
      <c r="AS138" s="35" t="e">
        <f t="shared" si="24"/>
        <v>#N/A</v>
      </c>
      <c r="AT138" s="35" t="e">
        <f t="shared" si="25"/>
        <v>#N/A</v>
      </c>
      <c r="AU138" s="35" t="e">
        <f t="shared" si="26"/>
        <v>#N/A</v>
      </c>
      <c r="AV138" s="35" t="e">
        <f t="shared" si="27"/>
        <v>#N/A</v>
      </c>
      <c r="AW138" s="81" t="e">
        <f t="shared" si="28"/>
        <v>#N/A</v>
      </c>
      <c r="AX138" s="139" t="e">
        <f t="shared" si="29"/>
        <v>#N/A</v>
      </c>
    </row>
    <row r="139" spans="1:50" x14ac:dyDescent="0.25">
      <c r="A139" s="110">
        <f>'Тулуз-Пьерон'!A139</f>
        <v>0</v>
      </c>
      <c r="B139" s="153">
        <f>'Тулуз-Пьерон'!B139</f>
        <v>0</v>
      </c>
      <c r="C139" s="109" t="e">
        <f>'Тулуз-Пьерон'!AB139</f>
        <v>#DIV/0!</v>
      </c>
      <c r="D139" s="132" t="e">
        <f>'Тулуз-Пьерон'!AE139</f>
        <v>#DIV/0!</v>
      </c>
      <c r="E139" s="134">
        <f>Равен!AD131</f>
        <v>0</v>
      </c>
      <c r="F139" s="135">
        <f>Равен!AE131</f>
        <v>0</v>
      </c>
      <c r="G139" s="128"/>
      <c r="H139" s="33"/>
      <c r="I139" s="33"/>
      <c r="J139" s="33"/>
      <c r="K139" s="115"/>
      <c r="L139" s="109">
        <f t="shared" si="18"/>
        <v>0</v>
      </c>
      <c r="M139" s="33"/>
      <c r="N139" s="123"/>
      <c r="O139" s="131"/>
      <c r="P139" s="109">
        <f t="shared" si="19"/>
        <v>0</v>
      </c>
      <c r="Q139" s="33"/>
      <c r="R139" s="33"/>
      <c r="S139" s="123"/>
      <c r="T139" s="128"/>
      <c r="U139" s="33"/>
      <c r="V139" s="33"/>
      <c r="W139" s="33"/>
      <c r="X139" s="115"/>
      <c r="Y139" s="122"/>
      <c r="Z139" s="33"/>
      <c r="AA139" s="33"/>
      <c r="AB139" s="33"/>
      <c r="AC139" s="33"/>
      <c r="AD139" s="33"/>
      <c r="AE139" s="33"/>
      <c r="AF139" s="123"/>
      <c r="AG139" s="119" t="e">
        <f>HLOOKUP(AG$13,$Y139:$AF$1016,ROWS($Y139:$AF$1016),FALSE)</f>
        <v>#N/A</v>
      </c>
      <c r="AH139" s="30" t="e">
        <f>HLOOKUP(AH$13,$Y139:$AF$1016,ROWS($Y139:$AF$1016),FALSE)</f>
        <v>#N/A</v>
      </c>
      <c r="AI139" s="30" t="e">
        <f>HLOOKUP(AI$13,$Y139:$AF$1016,ROWS($Y139:$AF$1016),FALSE)</f>
        <v>#N/A</v>
      </c>
      <c r="AJ139" s="30" t="e">
        <f>HLOOKUP(AJ$13,$Y139:$AF$1016,ROWS($Y139:$AF$1016),FALSE)</f>
        <v>#N/A</v>
      </c>
      <c r="AK139" s="30" t="e">
        <f>HLOOKUP(AK$13,$Y139:$AF$1016,ROWS($Y139:$AF$1016),FALSE)</f>
        <v>#N/A</v>
      </c>
      <c r="AL139" s="30" t="e">
        <f>HLOOKUP(AL$13,$Y139:$AF$1016,ROWS($Y139:$AF$1016),FALSE)</f>
        <v>#N/A</v>
      </c>
      <c r="AM139" s="30" t="e">
        <f>HLOOKUP(AM$13,$Y139:$AF$1016,ROWS($Y139:$AF$1016),FALSE)</f>
        <v>#N/A</v>
      </c>
      <c r="AN139" s="30" t="e">
        <f>HLOOKUP(AN$13,$Y139:$AF$1016,ROWS($Y139:$AF$1016),FALSE)</f>
        <v>#N/A</v>
      </c>
      <c r="AO139" s="35" t="e">
        <f t="shared" si="20"/>
        <v>#N/A</v>
      </c>
      <c r="AP139" s="35" t="e">
        <f t="shared" si="21"/>
        <v>#N/A</v>
      </c>
      <c r="AQ139" s="35" t="e">
        <f t="shared" si="22"/>
        <v>#N/A</v>
      </c>
      <c r="AR139" s="35" t="e">
        <f t="shared" si="23"/>
        <v>#N/A</v>
      </c>
      <c r="AS139" s="35" t="e">
        <f t="shared" si="24"/>
        <v>#N/A</v>
      </c>
      <c r="AT139" s="35" t="e">
        <f t="shared" si="25"/>
        <v>#N/A</v>
      </c>
      <c r="AU139" s="35" t="e">
        <f t="shared" si="26"/>
        <v>#N/A</v>
      </c>
      <c r="AV139" s="35" t="e">
        <f t="shared" si="27"/>
        <v>#N/A</v>
      </c>
      <c r="AW139" s="81" t="e">
        <f t="shared" si="28"/>
        <v>#N/A</v>
      </c>
      <c r="AX139" s="139" t="e">
        <f t="shared" si="29"/>
        <v>#N/A</v>
      </c>
    </row>
    <row r="140" spans="1:50" x14ac:dyDescent="0.25">
      <c r="A140" s="110">
        <f>'Тулуз-Пьерон'!A140</f>
        <v>0</v>
      </c>
      <c r="B140" s="153">
        <f>'Тулуз-Пьерон'!B140</f>
        <v>0</v>
      </c>
      <c r="C140" s="109" t="e">
        <f>'Тулуз-Пьерон'!AB140</f>
        <v>#DIV/0!</v>
      </c>
      <c r="D140" s="132" t="e">
        <f>'Тулуз-Пьерон'!AE140</f>
        <v>#DIV/0!</v>
      </c>
      <c r="E140" s="134">
        <f>Равен!AD132</f>
        <v>0</v>
      </c>
      <c r="F140" s="135">
        <f>Равен!AE132</f>
        <v>0</v>
      </c>
      <c r="G140" s="128"/>
      <c r="H140" s="33"/>
      <c r="I140" s="33"/>
      <c r="J140" s="33"/>
      <c r="K140" s="115"/>
      <c r="L140" s="109">
        <f t="shared" si="18"/>
        <v>0</v>
      </c>
      <c r="M140" s="33"/>
      <c r="N140" s="123"/>
      <c r="O140" s="131"/>
      <c r="P140" s="109">
        <f t="shared" si="19"/>
        <v>0</v>
      </c>
      <c r="Q140" s="33"/>
      <c r="R140" s="33"/>
      <c r="S140" s="123"/>
      <c r="T140" s="128"/>
      <c r="U140" s="33"/>
      <c r="V140" s="33"/>
      <c r="W140" s="33"/>
      <c r="X140" s="115"/>
      <c r="Y140" s="122"/>
      <c r="Z140" s="33"/>
      <c r="AA140" s="33"/>
      <c r="AB140" s="33"/>
      <c r="AC140" s="33"/>
      <c r="AD140" s="33"/>
      <c r="AE140" s="33"/>
      <c r="AF140" s="123"/>
      <c r="AG140" s="119" t="e">
        <f>HLOOKUP(AG$13,$Y140:$AF$1016,ROWS($Y140:$AF$1016),FALSE)</f>
        <v>#N/A</v>
      </c>
      <c r="AH140" s="30" t="e">
        <f>HLOOKUP(AH$13,$Y140:$AF$1016,ROWS($Y140:$AF$1016),FALSE)</f>
        <v>#N/A</v>
      </c>
      <c r="AI140" s="30" t="e">
        <f>HLOOKUP(AI$13,$Y140:$AF$1016,ROWS($Y140:$AF$1016),FALSE)</f>
        <v>#N/A</v>
      </c>
      <c r="AJ140" s="30" t="e">
        <f>HLOOKUP(AJ$13,$Y140:$AF$1016,ROWS($Y140:$AF$1016),FALSE)</f>
        <v>#N/A</v>
      </c>
      <c r="AK140" s="30" t="e">
        <f>HLOOKUP(AK$13,$Y140:$AF$1016,ROWS($Y140:$AF$1016),FALSE)</f>
        <v>#N/A</v>
      </c>
      <c r="AL140" s="30" t="e">
        <f>HLOOKUP(AL$13,$Y140:$AF$1016,ROWS($Y140:$AF$1016),FALSE)</f>
        <v>#N/A</v>
      </c>
      <c r="AM140" s="30" t="e">
        <f>HLOOKUP(AM$13,$Y140:$AF$1016,ROWS($Y140:$AF$1016),FALSE)</f>
        <v>#N/A</v>
      </c>
      <c r="AN140" s="30" t="e">
        <f>HLOOKUP(AN$13,$Y140:$AF$1016,ROWS($Y140:$AF$1016),FALSE)</f>
        <v>#N/A</v>
      </c>
      <c r="AO140" s="35" t="e">
        <f t="shared" si="20"/>
        <v>#N/A</v>
      </c>
      <c r="AP140" s="35" t="e">
        <f t="shared" si="21"/>
        <v>#N/A</v>
      </c>
      <c r="AQ140" s="35" t="e">
        <f t="shared" si="22"/>
        <v>#N/A</v>
      </c>
      <c r="AR140" s="35" t="e">
        <f t="shared" si="23"/>
        <v>#N/A</v>
      </c>
      <c r="AS140" s="35" t="e">
        <f t="shared" si="24"/>
        <v>#N/A</v>
      </c>
      <c r="AT140" s="35" t="e">
        <f t="shared" si="25"/>
        <v>#N/A</v>
      </c>
      <c r="AU140" s="35" t="e">
        <f t="shared" si="26"/>
        <v>#N/A</v>
      </c>
      <c r="AV140" s="35" t="e">
        <f t="shared" si="27"/>
        <v>#N/A</v>
      </c>
      <c r="AW140" s="81" t="e">
        <f t="shared" si="28"/>
        <v>#N/A</v>
      </c>
      <c r="AX140" s="139" t="e">
        <f t="shared" si="29"/>
        <v>#N/A</v>
      </c>
    </row>
    <row r="141" spans="1:50" x14ac:dyDescent="0.25">
      <c r="A141" s="110">
        <f>'Тулуз-Пьерон'!A141</f>
        <v>0</v>
      </c>
      <c r="B141" s="153">
        <f>'Тулуз-Пьерон'!B141</f>
        <v>0</v>
      </c>
      <c r="C141" s="109" t="e">
        <f>'Тулуз-Пьерон'!AB141</f>
        <v>#DIV/0!</v>
      </c>
      <c r="D141" s="132" t="e">
        <f>'Тулуз-Пьерон'!AE141</f>
        <v>#DIV/0!</v>
      </c>
      <c r="E141" s="134">
        <f>Равен!AD133</f>
        <v>0</v>
      </c>
      <c r="F141" s="135">
        <f>Равен!AE133</f>
        <v>0</v>
      </c>
      <c r="G141" s="128"/>
      <c r="H141" s="33"/>
      <c r="I141" s="33"/>
      <c r="J141" s="33"/>
      <c r="K141" s="115"/>
      <c r="L141" s="109">
        <f t="shared" si="18"/>
        <v>0</v>
      </c>
      <c r="M141" s="33"/>
      <c r="N141" s="123"/>
      <c r="O141" s="131"/>
      <c r="P141" s="109">
        <f t="shared" si="19"/>
        <v>0</v>
      </c>
      <c r="Q141" s="33"/>
      <c r="R141" s="33"/>
      <c r="S141" s="123"/>
      <c r="T141" s="128"/>
      <c r="U141" s="33"/>
      <c r="V141" s="33"/>
      <c r="W141" s="33"/>
      <c r="X141" s="115"/>
      <c r="Y141" s="122"/>
      <c r="Z141" s="33"/>
      <c r="AA141" s="33"/>
      <c r="AB141" s="33"/>
      <c r="AC141" s="33"/>
      <c r="AD141" s="33"/>
      <c r="AE141" s="33"/>
      <c r="AF141" s="123"/>
      <c r="AG141" s="119" t="e">
        <f>HLOOKUP(AG$13,$Y141:$AF$1016,ROWS($Y141:$AF$1016),FALSE)</f>
        <v>#N/A</v>
      </c>
      <c r="AH141" s="30" t="e">
        <f>HLOOKUP(AH$13,$Y141:$AF$1016,ROWS($Y141:$AF$1016),FALSE)</f>
        <v>#N/A</v>
      </c>
      <c r="AI141" s="30" t="e">
        <f>HLOOKUP(AI$13,$Y141:$AF$1016,ROWS($Y141:$AF$1016),FALSE)</f>
        <v>#N/A</v>
      </c>
      <c r="AJ141" s="30" t="e">
        <f>HLOOKUP(AJ$13,$Y141:$AF$1016,ROWS($Y141:$AF$1016),FALSE)</f>
        <v>#N/A</v>
      </c>
      <c r="AK141" s="30" t="e">
        <f>HLOOKUP(AK$13,$Y141:$AF$1016,ROWS($Y141:$AF$1016),FALSE)</f>
        <v>#N/A</v>
      </c>
      <c r="AL141" s="30" t="e">
        <f>HLOOKUP(AL$13,$Y141:$AF$1016,ROWS($Y141:$AF$1016),FALSE)</f>
        <v>#N/A</v>
      </c>
      <c r="AM141" s="30" t="e">
        <f>HLOOKUP(AM$13,$Y141:$AF$1016,ROWS($Y141:$AF$1016),FALSE)</f>
        <v>#N/A</v>
      </c>
      <c r="AN141" s="30" t="e">
        <f>HLOOKUP(AN$13,$Y141:$AF$1016,ROWS($Y141:$AF$1016),FALSE)</f>
        <v>#N/A</v>
      </c>
      <c r="AO141" s="35" t="e">
        <f t="shared" si="20"/>
        <v>#N/A</v>
      </c>
      <c r="AP141" s="35" t="e">
        <f t="shared" si="21"/>
        <v>#N/A</v>
      </c>
      <c r="AQ141" s="35" t="e">
        <f t="shared" si="22"/>
        <v>#N/A</v>
      </c>
      <c r="AR141" s="35" t="e">
        <f t="shared" si="23"/>
        <v>#N/A</v>
      </c>
      <c r="AS141" s="35" t="e">
        <f t="shared" si="24"/>
        <v>#N/A</v>
      </c>
      <c r="AT141" s="35" t="e">
        <f t="shared" si="25"/>
        <v>#N/A</v>
      </c>
      <c r="AU141" s="35" t="e">
        <f t="shared" si="26"/>
        <v>#N/A</v>
      </c>
      <c r="AV141" s="35" t="e">
        <f t="shared" si="27"/>
        <v>#N/A</v>
      </c>
      <c r="AW141" s="81" t="e">
        <f t="shared" si="28"/>
        <v>#N/A</v>
      </c>
      <c r="AX141" s="139" t="e">
        <f t="shared" si="29"/>
        <v>#N/A</v>
      </c>
    </row>
    <row r="142" spans="1:50" x14ac:dyDescent="0.25">
      <c r="A142" s="110">
        <f>'Тулуз-Пьерон'!A142</f>
        <v>0</v>
      </c>
      <c r="B142" s="153">
        <f>'Тулуз-Пьерон'!B142</f>
        <v>0</v>
      </c>
      <c r="C142" s="109" t="e">
        <f>'Тулуз-Пьерон'!AB142</f>
        <v>#DIV/0!</v>
      </c>
      <c r="D142" s="132" t="e">
        <f>'Тулуз-Пьерон'!AE142</f>
        <v>#DIV/0!</v>
      </c>
      <c r="E142" s="134">
        <f>Равен!AD134</f>
        <v>0</v>
      </c>
      <c r="F142" s="135">
        <f>Равен!AE134</f>
        <v>0</v>
      </c>
      <c r="G142" s="128"/>
      <c r="H142" s="33"/>
      <c r="I142" s="33"/>
      <c r="J142" s="33"/>
      <c r="K142" s="115"/>
      <c r="L142" s="109">
        <f t="shared" si="18"/>
        <v>0</v>
      </c>
      <c r="M142" s="33"/>
      <c r="N142" s="123"/>
      <c r="O142" s="131"/>
      <c r="P142" s="109">
        <f t="shared" si="19"/>
        <v>0</v>
      </c>
      <c r="Q142" s="33"/>
      <c r="R142" s="33"/>
      <c r="S142" s="123"/>
      <c r="T142" s="128"/>
      <c r="U142" s="33"/>
      <c r="V142" s="33"/>
      <c r="W142" s="33"/>
      <c r="X142" s="115"/>
      <c r="Y142" s="122"/>
      <c r="Z142" s="33"/>
      <c r="AA142" s="33"/>
      <c r="AB142" s="33"/>
      <c r="AC142" s="33"/>
      <c r="AD142" s="33"/>
      <c r="AE142" s="33"/>
      <c r="AF142" s="123"/>
      <c r="AG142" s="119" t="e">
        <f>HLOOKUP(AG$13,$Y142:$AF$1016,ROWS($Y142:$AF$1016),FALSE)</f>
        <v>#N/A</v>
      </c>
      <c r="AH142" s="30" t="e">
        <f>HLOOKUP(AH$13,$Y142:$AF$1016,ROWS($Y142:$AF$1016),FALSE)</f>
        <v>#N/A</v>
      </c>
      <c r="AI142" s="30" t="e">
        <f>HLOOKUP(AI$13,$Y142:$AF$1016,ROWS($Y142:$AF$1016),FALSE)</f>
        <v>#N/A</v>
      </c>
      <c r="AJ142" s="30" t="e">
        <f>HLOOKUP(AJ$13,$Y142:$AF$1016,ROWS($Y142:$AF$1016),FALSE)</f>
        <v>#N/A</v>
      </c>
      <c r="AK142" s="30" t="e">
        <f>HLOOKUP(AK$13,$Y142:$AF$1016,ROWS($Y142:$AF$1016),FALSE)</f>
        <v>#N/A</v>
      </c>
      <c r="AL142" s="30" t="e">
        <f>HLOOKUP(AL$13,$Y142:$AF$1016,ROWS($Y142:$AF$1016),FALSE)</f>
        <v>#N/A</v>
      </c>
      <c r="AM142" s="30" t="e">
        <f>HLOOKUP(AM$13,$Y142:$AF$1016,ROWS($Y142:$AF$1016),FALSE)</f>
        <v>#N/A</v>
      </c>
      <c r="AN142" s="30" t="e">
        <f>HLOOKUP(AN$13,$Y142:$AF$1016,ROWS($Y142:$AF$1016),FALSE)</f>
        <v>#N/A</v>
      </c>
      <c r="AO142" s="35" t="e">
        <f t="shared" si="20"/>
        <v>#N/A</v>
      </c>
      <c r="AP142" s="35" t="e">
        <f t="shared" si="21"/>
        <v>#N/A</v>
      </c>
      <c r="AQ142" s="35" t="e">
        <f t="shared" si="22"/>
        <v>#N/A</v>
      </c>
      <c r="AR142" s="35" t="e">
        <f t="shared" si="23"/>
        <v>#N/A</v>
      </c>
      <c r="AS142" s="35" t="e">
        <f t="shared" si="24"/>
        <v>#N/A</v>
      </c>
      <c r="AT142" s="35" t="e">
        <f t="shared" si="25"/>
        <v>#N/A</v>
      </c>
      <c r="AU142" s="35" t="e">
        <f t="shared" si="26"/>
        <v>#N/A</v>
      </c>
      <c r="AV142" s="35" t="e">
        <f t="shared" si="27"/>
        <v>#N/A</v>
      </c>
      <c r="AW142" s="81" t="e">
        <f t="shared" si="28"/>
        <v>#N/A</v>
      </c>
      <c r="AX142" s="139" t="e">
        <f t="shared" si="29"/>
        <v>#N/A</v>
      </c>
    </row>
    <row r="143" spans="1:50" x14ac:dyDescent="0.25">
      <c r="A143" s="110">
        <f>'Тулуз-Пьерон'!A143</f>
        <v>0</v>
      </c>
      <c r="B143" s="153">
        <f>'Тулуз-Пьерон'!B143</f>
        <v>0</v>
      </c>
      <c r="C143" s="109" t="e">
        <f>'Тулуз-Пьерон'!AB143</f>
        <v>#DIV/0!</v>
      </c>
      <c r="D143" s="132" t="e">
        <f>'Тулуз-Пьерон'!AE143</f>
        <v>#DIV/0!</v>
      </c>
      <c r="E143" s="134">
        <f>Равен!AD135</f>
        <v>0</v>
      </c>
      <c r="F143" s="135">
        <f>Равен!AE135</f>
        <v>0</v>
      </c>
      <c r="G143" s="128"/>
      <c r="H143" s="33"/>
      <c r="I143" s="33"/>
      <c r="J143" s="33"/>
      <c r="K143" s="115"/>
      <c r="L143" s="109">
        <f t="shared" si="18"/>
        <v>0</v>
      </c>
      <c r="M143" s="33"/>
      <c r="N143" s="123"/>
      <c r="O143" s="131"/>
      <c r="P143" s="109">
        <f t="shared" si="19"/>
        <v>0</v>
      </c>
      <c r="Q143" s="33"/>
      <c r="R143" s="33"/>
      <c r="S143" s="123"/>
      <c r="T143" s="128"/>
      <c r="U143" s="33"/>
      <c r="V143" s="33"/>
      <c r="W143" s="33"/>
      <c r="X143" s="115"/>
      <c r="Y143" s="122"/>
      <c r="Z143" s="33"/>
      <c r="AA143" s="33"/>
      <c r="AB143" s="33"/>
      <c r="AC143" s="33"/>
      <c r="AD143" s="33"/>
      <c r="AE143" s="33"/>
      <c r="AF143" s="123"/>
      <c r="AG143" s="119" t="e">
        <f>HLOOKUP(AG$13,$Y143:$AF$1016,ROWS($Y143:$AF$1016),FALSE)</f>
        <v>#N/A</v>
      </c>
      <c r="AH143" s="30" t="e">
        <f>HLOOKUP(AH$13,$Y143:$AF$1016,ROWS($Y143:$AF$1016),FALSE)</f>
        <v>#N/A</v>
      </c>
      <c r="AI143" s="30" t="e">
        <f>HLOOKUP(AI$13,$Y143:$AF$1016,ROWS($Y143:$AF$1016),FALSE)</f>
        <v>#N/A</v>
      </c>
      <c r="AJ143" s="30" t="e">
        <f>HLOOKUP(AJ$13,$Y143:$AF$1016,ROWS($Y143:$AF$1016),FALSE)</f>
        <v>#N/A</v>
      </c>
      <c r="AK143" s="30" t="e">
        <f>HLOOKUP(AK$13,$Y143:$AF$1016,ROWS($Y143:$AF$1016),FALSE)</f>
        <v>#N/A</v>
      </c>
      <c r="AL143" s="30" t="e">
        <f>HLOOKUP(AL$13,$Y143:$AF$1016,ROWS($Y143:$AF$1016),FALSE)</f>
        <v>#N/A</v>
      </c>
      <c r="AM143" s="30" t="e">
        <f>HLOOKUP(AM$13,$Y143:$AF$1016,ROWS($Y143:$AF$1016),FALSE)</f>
        <v>#N/A</v>
      </c>
      <c r="AN143" s="30" t="e">
        <f>HLOOKUP(AN$13,$Y143:$AF$1016,ROWS($Y143:$AF$1016),FALSE)</f>
        <v>#N/A</v>
      </c>
      <c r="AO143" s="35" t="e">
        <f t="shared" si="20"/>
        <v>#N/A</v>
      </c>
      <c r="AP143" s="35" t="e">
        <f t="shared" si="21"/>
        <v>#N/A</v>
      </c>
      <c r="AQ143" s="35" t="e">
        <f t="shared" si="22"/>
        <v>#N/A</v>
      </c>
      <c r="AR143" s="35" t="e">
        <f t="shared" si="23"/>
        <v>#N/A</v>
      </c>
      <c r="AS143" s="35" t="e">
        <f t="shared" si="24"/>
        <v>#N/A</v>
      </c>
      <c r="AT143" s="35" t="e">
        <f t="shared" si="25"/>
        <v>#N/A</v>
      </c>
      <c r="AU143" s="35" t="e">
        <f t="shared" si="26"/>
        <v>#N/A</v>
      </c>
      <c r="AV143" s="35" t="e">
        <f t="shared" si="27"/>
        <v>#N/A</v>
      </c>
      <c r="AW143" s="81" t="e">
        <f t="shared" si="28"/>
        <v>#N/A</v>
      </c>
      <c r="AX143" s="139" t="e">
        <f t="shared" si="29"/>
        <v>#N/A</v>
      </c>
    </row>
    <row r="144" spans="1:50" x14ac:dyDescent="0.25">
      <c r="A144" s="110">
        <f>'Тулуз-Пьерон'!A144</f>
        <v>0</v>
      </c>
      <c r="B144" s="153">
        <f>'Тулуз-Пьерон'!B144</f>
        <v>0</v>
      </c>
      <c r="C144" s="109" t="e">
        <f>'Тулуз-Пьерон'!AB144</f>
        <v>#DIV/0!</v>
      </c>
      <c r="D144" s="132" t="e">
        <f>'Тулуз-Пьерон'!AE144</f>
        <v>#DIV/0!</v>
      </c>
      <c r="E144" s="134">
        <f>Равен!AD136</f>
        <v>0</v>
      </c>
      <c r="F144" s="135">
        <f>Равен!AE136</f>
        <v>0</v>
      </c>
      <c r="G144" s="128"/>
      <c r="H144" s="33"/>
      <c r="I144" s="33"/>
      <c r="J144" s="33"/>
      <c r="K144" s="115"/>
      <c r="L144" s="109">
        <f t="shared" ref="L144:L207" si="30">M144+N144</f>
        <v>0</v>
      </c>
      <c r="M144" s="33"/>
      <c r="N144" s="123"/>
      <c r="O144" s="131"/>
      <c r="P144" s="109">
        <f t="shared" ref="P144:P207" si="31">Q144+R144+S144</f>
        <v>0</v>
      </c>
      <c r="Q144" s="33"/>
      <c r="R144" s="33"/>
      <c r="S144" s="123"/>
      <c r="T144" s="128"/>
      <c r="U144" s="33"/>
      <c r="V144" s="33"/>
      <c r="W144" s="33"/>
      <c r="X144" s="115"/>
      <c r="Y144" s="122"/>
      <c r="Z144" s="33"/>
      <c r="AA144" s="33"/>
      <c r="AB144" s="33"/>
      <c r="AC144" s="33"/>
      <c r="AD144" s="33"/>
      <c r="AE144" s="33"/>
      <c r="AF144" s="123"/>
      <c r="AG144" s="119" t="e">
        <f>HLOOKUP(AG$13,$Y144:$AF$1016,ROWS($Y144:$AF$1016),FALSE)</f>
        <v>#N/A</v>
      </c>
      <c r="AH144" s="30" t="e">
        <f>HLOOKUP(AH$13,$Y144:$AF$1016,ROWS($Y144:$AF$1016),FALSE)</f>
        <v>#N/A</v>
      </c>
      <c r="AI144" s="30" t="e">
        <f>HLOOKUP(AI$13,$Y144:$AF$1016,ROWS($Y144:$AF$1016),FALSE)</f>
        <v>#N/A</v>
      </c>
      <c r="AJ144" s="30" t="e">
        <f>HLOOKUP(AJ$13,$Y144:$AF$1016,ROWS($Y144:$AF$1016),FALSE)</f>
        <v>#N/A</v>
      </c>
      <c r="AK144" s="30" t="e">
        <f>HLOOKUP(AK$13,$Y144:$AF$1016,ROWS($Y144:$AF$1016),FALSE)</f>
        <v>#N/A</v>
      </c>
      <c r="AL144" s="30" t="e">
        <f>HLOOKUP(AL$13,$Y144:$AF$1016,ROWS($Y144:$AF$1016),FALSE)</f>
        <v>#N/A</v>
      </c>
      <c r="AM144" s="30" t="e">
        <f>HLOOKUP(AM$13,$Y144:$AF$1016,ROWS($Y144:$AF$1016),FALSE)</f>
        <v>#N/A</v>
      </c>
      <c r="AN144" s="30" t="e">
        <f>HLOOKUP(AN$13,$Y144:$AF$1016,ROWS($Y144:$AF$1016),FALSE)</f>
        <v>#N/A</v>
      </c>
      <c r="AO144" s="35" t="e">
        <f t="shared" ref="AO144:AO207" si="32">ABS(AG144-$AG$14)</f>
        <v>#N/A</v>
      </c>
      <c r="AP144" s="35" t="e">
        <f t="shared" ref="AP144:AP207" si="33">ABS(AH144-$AH$14)</f>
        <v>#N/A</v>
      </c>
      <c r="AQ144" s="35" t="e">
        <f t="shared" ref="AQ144:AQ207" si="34">ABS(AI144-$AI$14)</f>
        <v>#N/A</v>
      </c>
      <c r="AR144" s="35" t="e">
        <f t="shared" ref="AR144:AR207" si="35">ABS(AJ144-$AJ$14)</f>
        <v>#N/A</v>
      </c>
      <c r="AS144" s="35" t="e">
        <f t="shared" ref="AS144:AS207" si="36">ABS(AK144-$AK$14)</f>
        <v>#N/A</v>
      </c>
      <c r="AT144" s="35" t="e">
        <f t="shared" ref="AT144:AT207" si="37">ABS(AL144-$AL$14)</f>
        <v>#N/A</v>
      </c>
      <c r="AU144" s="35" t="e">
        <f t="shared" ref="AU144:AU207" si="38">ABS(AM144-$AM$14)</f>
        <v>#N/A</v>
      </c>
      <c r="AV144" s="35" t="e">
        <f t="shared" ref="AV144:AV207" si="39">ABS(AN144-$AN$14)</f>
        <v>#N/A</v>
      </c>
      <c r="AW144" s="81" t="e">
        <f t="shared" ref="AW144:AW207" si="40">SUM(AO144:AV144)</f>
        <v>#N/A</v>
      </c>
      <c r="AX144" s="139" t="e">
        <f t="shared" ref="AX144:AX207" si="41">(18-AG144-AH144)/(18-AK144-AI144)</f>
        <v>#N/A</v>
      </c>
    </row>
    <row r="145" spans="1:50" x14ac:dyDescent="0.25">
      <c r="A145" s="110">
        <f>'Тулуз-Пьерон'!A145</f>
        <v>0</v>
      </c>
      <c r="B145" s="153">
        <f>'Тулуз-Пьерон'!B145</f>
        <v>0</v>
      </c>
      <c r="C145" s="109" t="e">
        <f>'Тулуз-Пьерон'!AB145</f>
        <v>#DIV/0!</v>
      </c>
      <c r="D145" s="132" t="e">
        <f>'Тулуз-Пьерон'!AE145</f>
        <v>#DIV/0!</v>
      </c>
      <c r="E145" s="134">
        <f>Равен!AD137</f>
        <v>0</v>
      </c>
      <c r="F145" s="135">
        <f>Равен!AE137</f>
        <v>0</v>
      </c>
      <c r="G145" s="128"/>
      <c r="H145" s="33"/>
      <c r="I145" s="33"/>
      <c r="J145" s="33"/>
      <c r="K145" s="115"/>
      <c r="L145" s="109">
        <f t="shared" si="30"/>
        <v>0</v>
      </c>
      <c r="M145" s="33"/>
      <c r="N145" s="123"/>
      <c r="O145" s="131"/>
      <c r="P145" s="109">
        <f t="shared" si="31"/>
        <v>0</v>
      </c>
      <c r="Q145" s="33"/>
      <c r="R145" s="33"/>
      <c r="S145" s="123"/>
      <c r="T145" s="128"/>
      <c r="U145" s="33"/>
      <c r="V145" s="33"/>
      <c r="W145" s="33"/>
      <c r="X145" s="115"/>
      <c r="Y145" s="122"/>
      <c r="Z145" s="33"/>
      <c r="AA145" s="33"/>
      <c r="AB145" s="33"/>
      <c r="AC145" s="33"/>
      <c r="AD145" s="33"/>
      <c r="AE145" s="33"/>
      <c r="AF145" s="123"/>
      <c r="AG145" s="119" t="e">
        <f>HLOOKUP(AG$13,$Y145:$AF$1016,ROWS($Y145:$AF$1016),FALSE)</f>
        <v>#N/A</v>
      </c>
      <c r="AH145" s="30" t="e">
        <f>HLOOKUP(AH$13,$Y145:$AF$1016,ROWS($Y145:$AF$1016),FALSE)</f>
        <v>#N/A</v>
      </c>
      <c r="AI145" s="30" t="e">
        <f>HLOOKUP(AI$13,$Y145:$AF$1016,ROWS($Y145:$AF$1016),FALSE)</f>
        <v>#N/A</v>
      </c>
      <c r="AJ145" s="30" t="e">
        <f>HLOOKUP(AJ$13,$Y145:$AF$1016,ROWS($Y145:$AF$1016),FALSE)</f>
        <v>#N/A</v>
      </c>
      <c r="AK145" s="30" t="e">
        <f>HLOOKUP(AK$13,$Y145:$AF$1016,ROWS($Y145:$AF$1016),FALSE)</f>
        <v>#N/A</v>
      </c>
      <c r="AL145" s="30" t="e">
        <f>HLOOKUP(AL$13,$Y145:$AF$1016,ROWS($Y145:$AF$1016),FALSE)</f>
        <v>#N/A</v>
      </c>
      <c r="AM145" s="30" t="e">
        <f>HLOOKUP(AM$13,$Y145:$AF$1016,ROWS($Y145:$AF$1016),FALSE)</f>
        <v>#N/A</v>
      </c>
      <c r="AN145" s="30" t="e">
        <f>HLOOKUP(AN$13,$Y145:$AF$1016,ROWS($Y145:$AF$1016),FALSE)</f>
        <v>#N/A</v>
      </c>
      <c r="AO145" s="35" t="e">
        <f t="shared" si="32"/>
        <v>#N/A</v>
      </c>
      <c r="AP145" s="35" t="e">
        <f t="shared" si="33"/>
        <v>#N/A</v>
      </c>
      <c r="AQ145" s="35" t="e">
        <f t="shared" si="34"/>
        <v>#N/A</v>
      </c>
      <c r="AR145" s="35" t="e">
        <f t="shared" si="35"/>
        <v>#N/A</v>
      </c>
      <c r="AS145" s="35" t="e">
        <f t="shared" si="36"/>
        <v>#N/A</v>
      </c>
      <c r="AT145" s="35" t="e">
        <f t="shared" si="37"/>
        <v>#N/A</v>
      </c>
      <c r="AU145" s="35" t="e">
        <f t="shared" si="38"/>
        <v>#N/A</v>
      </c>
      <c r="AV145" s="35" t="e">
        <f t="shared" si="39"/>
        <v>#N/A</v>
      </c>
      <c r="AW145" s="81" t="e">
        <f t="shared" si="40"/>
        <v>#N/A</v>
      </c>
      <c r="AX145" s="139" t="e">
        <f t="shared" si="41"/>
        <v>#N/A</v>
      </c>
    </row>
    <row r="146" spans="1:50" x14ac:dyDescent="0.25">
      <c r="A146" s="110">
        <f>'Тулуз-Пьерон'!A146</f>
        <v>0</v>
      </c>
      <c r="B146" s="153">
        <f>'Тулуз-Пьерон'!B146</f>
        <v>0</v>
      </c>
      <c r="C146" s="109" t="e">
        <f>'Тулуз-Пьерон'!AB146</f>
        <v>#DIV/0!</v>
      </c>
      <c r="D146" s="132" t="e">
        <f>'Тулуз-Пьерон'!AE146</f>
        <v>#DIV/0!</v>
      </c>
      <c r="E146" s="134">
        <f>Равен!AD138</f>
        <v>0</v>
      </c>
      <c r="F146" s="135">
        <f>Равен!AE138</f>
        <v>0</v>
      </c>
      <c r="G146" s="128"/>
      <c r="H146" s="33"/>
      <c r="I146" s="33"/>
      <c r="J146" s="33"/>
      <c r="K146" s="115"/>
      <c r="L146" s="109">
        <f t="shared" si="30"/>
        <v>0</v>
      </c>
      <c r="M146" s="33"/>
      <c r="N146" s="123"/>
      <c r="O146" s="131"/>
      <c r="P146" s="109">
        <f t="shared" si="31"/>
        <v>0</v>
      </c>
      <c r="Q146" s="33"/>
      <c r="R146" s="33"/>
      <c r="S146" s="123"/>
      <c r="T146" s="128"/>
      <c r="U146" s="33"/>
      <c r="V146" s="33"/>
      <c r="W146" s="33"/>
      <c r="X146" s="115"/>
      <c r="Y146" s="122"/>
      <c r="Z146" s="33"/>
      <c r="AA146" s="33"/>
      <c r="AB146" s="33"/>
      <c r="AC146" s="33"/>
      <c r="AD146" s="33"/>
      <c r="AE146" s="33"/>
      <c r="AF146" s="123"/>
      <c r="AG146" s="119" t="e">
        <f>HLOOKUP(AG$13,$Y146:$AF$1016,ROWS($Y146:$AF$1016),FALSE)</f>
        <v>#N/A</v>
      </c>
      <c r="AH146" s="30" t="e">
        <f>HLOOKUP(AH$13,$Y146:$AF$1016,ROWS($Y146:$AF$1016),FALSE)</f>
        <v>#N/A</v>
      </c>
      <c r="AI146" s="30" t="e">
        <f>HLOOKUP(AI$13,$Y146:$AF$1016,ROWS($Y146:$AF$1016),FALSE)</f>
        <v>#N/A</v>
      </c>
      <c r="AJ146" s="30" t="e">
        <f>HLOOKUP(AJ$13,$Y146:$AF$1016,ROWS($Y146:$AF$1016),FALSE)</f>
        <v>#N/A</v>
      </c>
      <c r="AK146" s="30" t="e">
        <f>HLOOKUP(AK$13,$Y146:$AF$1016,ROWS($Y146:$AF$1016),FALSE)</f>
        <v>#N/A</v>
      </c>
      <c r="AL146" s="30" t="e">
        <f>HLOOKUP(AL$13,$Y146:$AF$1016,ROWS($Y146:$AF$1016),FALSE)</f>
        <v>#N/A</v>
      </c>
      <c r="AM146" s="30" t="e">
        <f>HLOOKUP(AM$13,$Y146:$AF$1016,ROWS($Y146:$AF$1016),FALSE)</f>
        <v>#N/A</v>
      </c>
      <c r="AN146" s="30" t="e">
        <f>HLOOKUP(AN$13,$Y146:$AF$1016,ROWS($Y146:$AF$1016),FALSE)</f>
        <v>#N/A</v>
      </c>
      <c r="AO146" s="35" t="e">
        <f t="shared" si="32"/>
        <v>#N/A</v>
      </c>
      <c r="AP146" s="35" t="e">
        <f t="shared" si="33"/>
        <v>#N/A</v>
      </c>
      <c r="AQ146" s="35" t="e">
        <f t="shared" si="34"/>
        <v>#N/A</v>
      </c>
      <c r="AR146" s="35" t="e">
        <f t="shared" si="35"/>
        <v>#N/A</v>
      </c>
      <c r="AS146" s="35" t="e">
        <f t="shared" si="36"/>
        <v>#N/A</v>
      </c>
      <c r="AT146" s="35" t="e">
        <f t="shared" si="37"/>
        <v>#N/A</v>
      </c>
      <c r="AU146" s="35" t="e">
        <f t="shared" si="38"/>
        <v>#N/A</v>
      </c>
      <c r="AV146" s="35" t="e">
        <f t="shared" si="39"/>
        <v>#N/A</v>
      </c>
      <c r="AW146" s="81" t="e">
        <f t="shared" si="40"/>
        <v>#N/A</v>
      </c>
      <c r="AX146" s="139" t="e">
        <f t="shared" si="41"/>
        <v>#N/A</v>
      </c>
    </row>
    <row r="147" spans="1:50" x14ac:dyDescent="0.25">
      <c r="A147" s="110">
        <f>'Тулуз-Пьерон'!A147</f>
        <v>0</v>
      </c>
      <c r="B147" s="153">
        <f>'Тулуз-Пьерон'!B147</f>
        <v>0</v>
      </c>
      <c r="C147" s="109" t="e">
        <f>'Тулуз-Пьерон'!AB147</f>
        <v>#DIV/0!</v>
      </c>
      <c r="D147" s="132" t="e">
        <f>'Тулуз-Пьерон'!AE147</f>
        <v>#DIV/0!</v>
      </c>
      <c r="E147" s="134">
        <f>Равен!AD139</f>
        <v>0</v>
      </c>
      <c r="F147" s="135">
        <f>Равен!AE139</f>
        <v>0</v>
      </c>
      <c r="G147" s="128"/>
      <c r="H147" s="33"/>
      <c r="I147" s="33"/>
      <c r="J147" s="33"/>
      <c r="K147" s="115"/>
      <c r="L147" s="109">
        <f t="shared" si="30"/>
        <v>0</v>
      </c>
      <c r="M147" s="33"/>
      <c r="N147" s="123"/>
      <c r="O147" s="131"/>
      <c r="P147" s="109">
        <f t="shared" si="31"/>
        <v>0</v>
      </c>
      <c r="Q147" s="33"/>
      <c r="R147" s="33"/>
      <c r="S147" s="123"/>
      <c r="T147" s="128"/>
      <c r="U147" s="33"/>
      <c r="V147" s="33"/>
      <c r="W147" s="33"/>
      <c r="X147" s="115"/>
      <c r="Y147" s="122"/>
      <c r="Z147" s="33"/>
      <c r="AA147" s="33"/>
      <c r="AB147" s="33"/>
      <c r="AC147" s="33"/>
      <c r="AD147" s="33"/>
      <c r="AE147" s="33"/>
      <c r="AF147" s="123"/>
      <c r="AG147" s="119" t="e">
        <f>HLOOKUP(AG$13,$Y147:$AF$1016,ROWS($Y147:$AF$1016),FALSE)</f>
        <v>#N/A</v>
      </c>
      <c r="AH147" s="30" t="e">
        <f>HLOOKUP(AH$13,$Y147:$AF$1016,ROWS($Y147:$AF$1016),FALSE)</f>
        <v>#N/A</v>
      </c>
      <c r="AI147" s="30" t="e">
        <f>HLOOKUP(AI$13,$Y147:$AF$1016,ROWS($Y147:$AF$1016),FALSE)</f>
        <v>#N/A</v>
      </c>
      <c r="AJ147" s="30" t="e">
        <f>HLOOKUP(AJ$13,$Y147:$AF$1016,ROWS($Y147:$AF$1016),FALSE)</f>
        <v>#N/A</v>
      </c>
      <c r="AK147" s="30" t="e">
        <f>HLOOKUP(AK$13,$Y147:$AF$1016,ROWS($Y147:$AF$1016),FALSE)</f>
        <v>#N/A</v>
      </c>
      <c r="AL147" s="30" t="e">
        <f>HLOOKUP(AL$13,$Y147:$AF$1016,ROWS($Y147:$AF$1016),FALSE)</f>
        <v>#N/A</v>
      </c>
      <c r="AM147" s="30" t="e">
        <f>HLOOKUP(AM$13,$Y147:$AF$1016,ROWS($Y147:$AF$1016),FALSE)</f>
        <v>#N/A</v>
      </c>
      <c r="AN147" s="30" t="e">
        <f>HLOOKUP(AN$13,$Y147:$AF$1016,ROWS($Y147:$AF$1016),FALSE)</f>
        <v>#N/A</v>
      </c>
      <c r="AO147" s="35" t="e">
        <f t="shared" si="32"/>
        <v>#N/A</v>
      </c>
      <c r="AP147" s="35" t="e">
        <f t="shared" si="33"/>
        <v>#N/A</v>
      </c>
      <c r="AQ147" s="35" t="e">
        <f t="shared" si="34"/>
        <v>#N/A</v>
      </c>
      <c r="AR147" s="35" t="e">
        <f t="shared" si="35"/>
        <v>#N/A</v>
      </c>
      <c r="AS147" s="35" t="e">
        <f t="shared" si="36"/>
        <v>#N/A</v>
      </c>
      <c r="AT147" s="35" t="e">
        <f t="shared" si="37"/>
        <v>#N/A</v>
      </c>
      <c r="AU147" s="35" t="e">
        <f t="shared" si="38"/>
        <v>#N/A</v>
      </c>
      <c r="AV147" s="35" t="e">
        <f t="shared" si="39"/>
        <v>#N/A</v>
      </c>
      <c r="AW147" s="81" t="e">
        <f t="shared" si="40"/>
        <v>#N/A</v>
      </c>
      <c r="AX147" s="139" t="e">
        <f t="shared" si="41"/>
        <v>#N/A</v>
      </c>
    </row>
    <row r="148" spans="1:50" x14ac:dyDescent="0.25">
      <c r="A148" s="110">
        <f>'Тулуз-Пьерон'!A148</f>
        <v>0</v>
      </c>
      <c r="B148" s="153">
        <f>'Тулуз-Пьерон'!B148</f>
        <v>0</v>
      </c>
      <c r="C148" s="109" t="e">
        <f>'Тулуз-Пьерон'!AB148</f>
        <v>#DIV/0!</v>
      </c>
      <c r="D148" s="132" t="e">
        <f>'Тулуз-Пьерон'!AE148</f>
        <v>#DIV/0!</v>
      </c>
      <c r="E148" s="134">
        <f>Равен!AD140</f>
        <v>0</v>
      </c>
      <c r="F148" s="135">
        <f>Равен!AE140</f>
        <v>0</v>
      </c>
      <c r="G148" s="128"/>
      <c r="H148" s="33"/>
      <c r="I148" s="33"/>
      <c r="J148" s="33"/>
      <c r="K148" s="115"/>
      <c r="L148" s="109">
        <f t="shared" si="30"/>
        <v>0</v>
      </c>
      <c r="M148" s="33"/>
      <c r="N148" s="123"/>
      <c r="O148" s="131"/>
      <c r="P148" s="109">
        <f t="shared" si="31"/>
        <v>0</v>
      </c>
      <c r="Q148" s="33"/>
      <c r="R148" s="33"/>
      <c r="S148" s="123"/>
      <c r="T148" s="128"/>
      <c r="U148" s="33"/>
      <c r="V148" s="33"/>
      <c r="W148" s="33"/>
      <c r="X148" s="115"/>
      <c r="Y148" s="122"/>
      <c r="Z148" s="33"/>
      <c r="AA148" s="33"/>
      <c r="AB148" s="33"/>
      <c r="AC148" s="33"/>
      <c r="AD148" s="33"/>
      <c r="AE148" s="33"/>
      <c r="AF148" s="123"/>
      <c r="AG148" s="119" t="e">
        <f>HLOOKUP(AG$13,$Y148:$AF$1016,ROWS($Y148:$AF$1016),FALSE)</f>
        <v>#N/A</v>
      </c>
      <c r="AH148" s="30" t="e">
        <f>HLOOKUP(AH$13,$Y148:$AF$1016,ROWS($Y148:$AF$1016),FALSE)</f>
        <v>#N/A</v>
      </c>
      <c r="AI148" s="30" t="e">
        <f>HLOOKUP(AI$13,$Y148:$AF$1016,ROWS($Y148:$AF$1016),FALSE)</f>
        <v>#N/A</v>
      </c>
      <c r="AJ148" s="30" t="e">
        <f>HLOOKUP(AJ$13,$Y148:$AF$1016,ROWS($Y148:$AF$1016),FALSE)</f>
        <v>#N/A</v>
      </c>
      <c r="AK148" s="30" t="e">
        <f>HLOOKUP(AK$13,$Y148:$AF$1016,ROWS($Y148:$AF$1016),FALSE)</f>
        <v>#N/A</v>
      </c>
      <c r="AL148" s="30" t="e">
        <f>HLOOKUP(AL$13,$Y148:$AF$1016,ROWS($Y148:$AF$1016),FALSE)</f>
        <v>#N/A</v>
      </c>
      <c r="AM148" s="30" t="e">
        <f>HLOOKUP(AM$13,$Y148:$AF$1016,ROWS($Y148:$AF$1016),FALSE)</f>
        <v>#N/A</v>
      </c>
      <c r="AN148" s="30" t="e">
        <f>HLOOKUP(AN$13,$Y148:$AF$1016,ROWS($Y148:$AF$1016),FALSE)</f>
        <v>#N/A</v>
      </c>
      <c r="AO148" s="35" t="e">
        <f t="shared" si="32"/>
        <v>#N/A</v>
      </c>
      <c r="AP148" s="35" t="e">
        <f t="shared" si="33"/>
        <v>#N/A</v>
      </c>
      <c r="AQ148" s="35" t="e">
        <f t="shared" si="34"/>
        <v>#N/A</v>
      </c>
      <c r="AR148" s="35" t="e">
        <f t="shared" si="35"/>
        <v>#N/A</v>
      </c>
      <c r="AS148" s="35" t="e">
        <f t="shared" si="36"/>
        <v>#N/A</v>
      </c>
      <c r="AT148" s="35" t="e">
        <f t="shared" si="37"/>
        <v>#N/A</v>
      </c>
      <c r="AU148" s="35" t="e">
        <f t="shared" si="38"/>
        <v>#N/A</v>
      </c>
      <c r="AV148" s="35" t="e">
        <f t="shared" si="39"/>
        <v>#N/A</v>
      </c>
      <c r="AW148" s="81" t="e">
        <f t="shared" si="40"/>
        <v>#N/A</v>
      </c>
      <c r="AX148" s="139" t="e">
        <f t="shared" si="41"/>
        <v>#N/A</v>
      </c>
    </row>
    <row r="149" spans="1:50" x14ac:dyDescent="0.25">
      <c r="A149" s="110">
        <f>'Тулуз-Пьерон'!A149</f>
        <v>0</v>
      </c>
      <c r="B149" s="153">
        <f>'Тулуз-Пьерон'!B149</f>
        <v>0</v>
      </c>
      <c r="C149" s="109" t="e">
        <f>'Тулуз-Пьерон'!AB149</f>
        <v>#DIV/0!</v>
      </c>
      <c r="D149" s="132" t="e">
        <f>'Тулуз-Пьерон'!AE149</f>
        <v>#DIV/0!</v>
      </c>
      <c r="E149" s="134">
        <f>Равен!AD141</f>
        <v>0</v>
      </c>
      <c r="F149" s="135">
        <f>Равен!AE141</f>
        <v>0</v>
      </c>
      <c r="G149" s="128"/>
      <c r="H149" s="33"/>
      <c r="I149" s="33"/>
      <c r="J149" s="33"/>
      <c r="K149" s="115"/>
      <c r="L149" s="109">
        <f t="shared" si="30"/>
        <v>0</v>
      </c>
      <c r="M149" s="33"/>
      <c r="N149" s="123"/>
      <c r="O149" s="131"/>
      <c r="P149" s="109">
        <f t="shared" si="31"/>
        <v>0</v>
      </c>
      <c r="Q149" s="33"/>
      <c r="R149" s="33"/>
      <c r="S149" s="123"/>
      <c r="T149" s="128"/>
      <c r="U149" s="33"/>
      <c r="V149" s="33"/>
      <c r="W149" s="33"/>
      <c r="X149" s="115"/>
      <c r="Y149" s="122"/>
      <c r="Z149" s="33"/>
      <c r="AA149" s="33"/>
      <c r="AB149" s="33"/>
      <c r="AC149" s="33"/>
      <c r="AD149" s="33"/>
      <c r="AE149" s="33"/>
      <c r="AF149" s="123"/>
      <c r="AG149" s="119" t="e">
        <f>HLOOKUP(AG$13,$Y149:$AF$1016,ROWS($Y149:$AF$1016),FALSE)</f>
        <v>#N/A</v>
      </c>
      <c r="AH149" s="30" t="e">
        <f>HLOOKUP(AH$13,$Y149:$AF$1016,ROWS($Y149:$AF$1016),FALSE)</f>
        <v>#N/A</v>
      </c>
      <c r="AI149" s="30" t="e">
        <f>HLOOKUP(AI$13,$Y149:$AF$1016,ROWS($Y149:$AF$1016),FALSE)</f>
        <v>#N/A</v>
      </c>
      <c r="AJ149" s="30" t="e">
        <f>HLOOKUP(AJ$13,$Y149:$AF$1016,ROWS($Y149:$AF$1016),FALSE)</f>
        <v>#N/A</v>
      </c>
      <c r="AK149" s="30" t="e">
        <f>HLOOKUP(AK$13,$Y149:$AF$1016,ROWS($Y149:$AF$1016),FALSE)</f>
        <v>#N/A</v>
      </c>
      <c r="AL149" s="30" t="e">
        <f>HLOOKUP(AL$13,$Y149:$AF$1016,ROWS($Y149:$AF$1016),FALSE)</f>
        <v>#N/A</v>
      </c>
      <c r="AM149" s="30" t="e">
        <f>HLOOKUP(AM$13,$Y149:$AF$1016,ROWS($Y149:$AF$1016),FALSE)</f>
        <v>#N/A</v>
      </c>
      <c r="AN149" s="30" t="e">
        <f>HLOOKUP(AN$13,$Y149:$AF$1016,ROWS($Y149:$AF$1016),FALSE)</f>
        <v>#N/A</v>
      </c>
      <c r="AO149" s="35" t="e">
        <f t="shared" si="32"/>
        <v>#N/A</v>
      </c>
      <c r="AP149" s="35" t="e">
        <f t="shared" si="33"/>
        <v>#N/A</v>
      </c>
      <c r="AQ149" s="35" t="e">
        <f t="shared" si="34"/>
        <v>#N/A</v>
      </c>
      <c r="AR149" s="35" t="e">
        <f t="shared" si="35"/>
        <v>#N/A</v>
      </c>
      <c r="AS149" s="35" t="e">
        <f t="shared" si="36"/>
        <v>#N/A</v>
      </c>
      <c r="AT149" s="35" t="e">
        <f t="shared" si="37"/>
        <v>#N/A</v>
      </c>
      <c r="AU149" s="35" t="e">
        <f t="shared" si="38"/>
        <v>#N/A</v>
      </c>
      <c r="AV149" s="35" t="e">
        <f t="shared" si="39"/>
        <v>#N/A</v>
      </c>
      <c r="AW149" s="81" t="e">
        <f t="shared" si="40"/>
        <v>#N/A</v>
      </c>
      <c r="AX149" s="139" t="e">
        <f t="shared" si="41"/>
        <v>#N/A</v>
      </c>
    </row>
    <row r="150" spans="1:50" x14ac:dyDescent="0.25">
      <c r="A150" s="110">
        <f>'Тулуз-Пьерон'!A150</f>
        <v>0</v>
      </c>
      <c r="B150" s="153">
        <f>'Тулуз-Пьерон'!B150</f>
        <v>0</v>
      </c>
      <c r="C150" s="109" t="e">
        <f>'Тулуз-Пьерон'!AB150</f>
        <v>#DIV/0!</v>
      </c>
      <c r="D150" s="132" t="e">
        <f>'Тулуз-Пьерон'!AE150</f>
        <v>#DIV/0!</v>
      </c>
      <c r="E150" s="134">
        <f>Равен!AD142</f>
        <v>0</v>
      </c>
      <c r="F150" s="135">
        <f>Равен!AE142</f>
        <v>0</v>
      </c>
      <c r="G150" s="128"/>
      <c r="H150" s="33"/>
      <c r="I150" s="33"/>
      <c r="J150" s="33"/>
      <c r="K150" s="115"/>
      <c r="L150" s="109">
        <f t="shared" si="30"/>
        <v>0</v>
      </c>
      <c r="M150" s="33"/>
      <c r="N150" s="123"/>
      <c r="O150" s="131"/>
      <c r="P150" s="109">
        <f t="shared" si="31"/>
        <v>0</v>
      </c>
      <c r="Q150" s="33"/>
      <c r="R150" s="33"/>
      <c r="S150" s="123"/>
      <c r="T150" s="128"/>
      <c r="U150" s="33"/>
      <c r="V150" s="33"/>
      <c r="W150" s="33"/>
      <c r="X150" s="115"/>
      <c r="Y150" s="122"/>
      <c r="Z150" s="33"/>
      <c r="AA150" s="33"/>
      <c r="AB150" s="33"/>
      <c r="AC150" s="33"/>
      <c r="AD150" s="33"/>
      <c r="AE150" s="33"/>
      <c r="AF150" s="123"/>
      <c r="AG150" s="119" t="e">
        <f>HLOOKUP(AG$13,$Y150:$AF$1016,ROWS($Y150:$AF$1016),FALSE)</f>
        <v>#N/A</v>
      </c>
      <c r="AH150" s="30" t="e">
        <f>HLOOKUP(AH$13,$Y150:$AF$1016,ROWS($Y150:$AF$1016),FALSE)</f>
        <v>#N/A</v>
      </c>
      <c r="AI150" s="30" t="e">
        <f>HLOOKUP(AI$13,$Y150:$AF$1016,ROWS($Y150:$AF$1016),FALSE)</f>
        <v>#N/A</v>
      </c>
      <c r="AJ150" s="30" t="e">
        <f>HLOOKUP(AJ$13,$Y150:$AF$1016,ROWS($Y150:$AF$1016),FALSE)</f>
        <v>#N/A</v>
      </c>
      <c r="AK150" s="30" t="e">
        <f>HLOOKUP(AK$13,$Y150:$AF$1016,ROWS($Y150:$AF$1016),FALSE)</f>
        <v>#N/A</v>
      </c>
      <c r="AL150" s="30" t="e">
        <f>HLOOKUP(AL$13,$Y150:$AF$1016,ROWS($Y150:$AF$1016),FALSE)</f>
        <v>#N/A</v>
      </c>
      <c r="AM150" s="30" t="e">
        <f>HLOOKUP(AM$13,$Y150:$AF$1016,ROWS($Y150:$AF$1016),FALSE)</f>
        <v>#N/A</v>
      </c>
      <c r="AN150" s="30" t="e">
        <f>HLOOKUP(AN$13,$Y150:$AF$1016,ROWS($Y150:$AF$1016),FALSE)</f>
        <v>#N/A</v>
      </c>
      <c r="AO150" s="35" t="e">
        <f t="shared" si="32"/>
        <v>#N/A</v>
      </c>
      <c r="AP150" s="35" t="e">
        <f t="shared" si="33"/>
        <v>#N/A</v>
      </c>
      <c r="AQ150" s="35" t="e">
        <f t="shared" si="34"/>
        <v>#N/A</v>
      </c>
      <c r="AR150" s="35" t="e">
        <f t="shared" si="35"/>
        <v>#N/A</v>
      </c>
      <c r="AS150" s="35" t="e">
        <f t="shared" si="36"/>
        <v>#N/A</v>
      </c>
      <c r="AT150" s="35" t="e">
        <f t="shared" si="37"/>
        <v>#N/A</v>
      </c>
      <c r="AU150" s="35" t="e">
        <f t="shared" si="38"/>
        <v>#N/A</v>
      </c>
      <c r="AV150" s="35" t="e">
        <f t="shared" si="39"/>
        <v>#N/A</v>
      </c>
      <c r="AW150" s="81" t="e">
        <f t="shared" si="40"/>
        <v>#N/A</v>
      </c>
      <c r="AX150" s="139" t="e">
        <f t="shared" si="41"/>
        <v>#N/A</v>
      </c>
    </row>
    <row r="151" spans="1:50" x14ac:dyDescent="0.25">
      <c r="A151" s="110">
        <f>'Тулуз-Пьерон'!A151</f>
        <v>0</v>
      </c>
      <c r="B151" s="153">
        <f>'Тулуз-Пьерон'!B151</f>
        <v>0</v>
      </c>
      <c r="C151" s="109" t="e">
        <f>'Тулуз-Пьерон'!AB151</f>
        <v>#DIV/0!</v>
      </c>
      <c r="D151" s="132" t="e">
        <f>'Тулуз-Пьерон'!AE151</f>
        <v>#DIV/0!</v>
      </c>
      <c r="E151" s="134">
        <f>Равен!AD143</f>
        <v>0</v>
      </c>
      <c r="F151" s="135">
        <f>Равен!AE143</f>
        <v>0</v>
      </c>
      <c r="G151" s="128"/>
      <c r="H151" s="33"/>
      <c r="I151" s="33"/>
      <c r="J151" s="33"/>
      <c r="K151" s="115"/>
      <c r="L151" s="109">
        <f t="shared" si="30"/>
        <v>0</v>
      </c>
      <c r="M151" s="33"/>
      <c r="N151" s="123"/>
      <c r="O151" s="131"/>
      <c r="P151" s="109">
        <f t="shared" si="31"/>
        <v>0</v>
      </c>
      <c r="Q151" s="33"/>
      <c r="R151" s="33"/>
      <c r="S151" s="123"/>
      <c r="T151" s="128"/>
      <c r="U151" s="33"/>
      <c r="V151" s="33"/>
      <c r="W151" s="33"/>
      <c r="X151" s="115"/>
      <c r="Y151" s="122"/>
      <c r="Z151" s="33"/>
      <c r="AA151" s="33"/>
      <c r="AB151" s="33"/>
      <c r="AC151" s="33"/>
      <c r="AD151" s="33"/>
      <c r="AE151" s="33"/>
      <c r="AF151" s="123"/>
      <c r="AG151" s="119" t="e">
        <f>HLOOKUP(AG$13,$Y151:$AF$1016,ROWS($Y151:$AF$1016),FALSE)</f>
        <v>#N/A</v>
      </c>
      <c r="AH151" s="30" t="e">
        <f>HLOOKUP(AH$13,$Y151:$AF$1016,ROWS($Y151:$AF$1016),FALSE)</f>
        <v>#N/A</v>
      </c>
      <c r="AI151" s="30" t="e">
        <f>HLOOKUP(AI$13,$Y151:$AF$1016,ROWS($Y151:$AF$1016),FALSE)</f>
        <v>#N/A</v>
      </c>
      <c r="AJ151" s="30" t="e">
        <f>HLOOKUP(AJ$13,$Y151:$AF$1016,ROWS($Y151:$AF$1016),FALSE)</f>
        <v>#N/A</v>
      </c>
      <c r="AK151" s="30" t="e">
        <f>HLOOKUP(AK$13,$Y151:$AF$1016,ROWS($Y151:$AF$1016),FALSE)</f>
        <v>#N/A</v>
      </c>
      <c r="AL151" s="30" t="e">
        <f>HLOOKUP(AL$13,$Y151:$AF$1016,ROWS($Y151:$AF$1016),FALSE)</f>
        <v>#N/A</v>
      </c>
      <c r="AM151" s="30" t="e">
        <f>HLOOKUP(AM$13,$Y151:$AF$1016,ROWS($Y151:$AF$1016),FALSE)</f>
        <v>#N/A</v>
      </c>
      <c r="AN151" s="30" t="e">
        <f>HLOOKUP(AN$13,$Y151:$AF$1016,ROWS($Y151:$AF$1016),FALSE)</f>
        <v>#N/A</v>
      </c>
      <c r="AO151" s="35" t="e">
        <f t="shared" si="32"/>
        <v>#N/A</v>
      </c>
      <c r="AP151" s="35" t="e">
        <f t="shared" si="33"/>
        <v>#N/A</v>
      </c>
      <c r="AQ151" s="35" t="e">
        <f t="shared" si="34"/>
        <v>#N/A</v>
      </c>
      <c r="AR151" s="35" t="e">
        <f t="shared" si="35"/>
        <v>#N/A</v>
      </c>
      <c r="AS151" s="35" t="e">
        <f t="shared" si="36"/>
        <v>#N/A</v>
      </c>
      <c r="AT151" s="35" t="e">
        <f t="shared" si="37"/>
        <v>#N/A</v>
      </c>
      <c r="AU151" s="35" t="e">
        <f t="shared" si="38"/>
        <v>#N/A</v>
      </c>
      <c r="AV151" s="35" t="e">
        <f t="shared" si="39"/>
        <v>#N/A</v>
      </c>
      <c r="AW151" s="81" t="e">
        <f t="shared" si="40"/>
        <v>#N/A</v>
      </c>
      <c r="AX151" s="139" t="e">
        <f t="shared" si="41"/>
        <v>#N/A</v>
      </c>
    </row>
    <row r="152" spans="1:50" x14ac:dyDescent="0.25">
      <c r="A152" s="110">
        <f>'Тулуз-Пьерон'!A152</f>
        <v>0</v>
      </c>
      <c r="B152" s="153">
        <f>'Тулуз-Пьерон'!B152</f>
        <v>0</v>
      </c>
      <c r="C152" s="109" t="e">
        <f>'Тулуз-Пьерон'!AB152</f>
        <v>#DIV/0!</v>
      </c>
      <c r="D152" s="132" t="e">
        <f>'Тулуз-Пьерон'!AE152</f>
        <v>#DIV/0!</v>
      </c>
      <c r="E152" s="134">
        <f>Равен!AD144</f>
        <v>0</v>
      </c>
      <c r="F152" s="135">
        <f>Равен!AE144</f>
        <v>0</v>
      </c>
      <c r="G152" s="128"/>
      <c r="H152" s="33"/>
      <c r="I152" s="33"/>
      <c r="J152" s="33"/>
      <c r="K152" s="115"/>
      <c r="L152" s="109">
        <f t="shared" si="30"/>
        <v>0</v>
      </c>
      <c r="M152" s="33"/>
      <c r="N152" s="123"/>
      <c r="O152" s="131"/>
      <c r="P152" s="109">
        <f t="shared" si="31"/>
        <v>0</v>
      </c>
      <c r="Q152" s="33"/>
      <c r="R152" s="33"/>
      <c r="S152" s="123"/>
      <c r="T152" s="128"/>
      <c r="U152" s="33"/>
      <c r="V152" s="33"/>
      <c r="W152" s="33"/>
      <c r="X152" s="115"/>
      <c r="Y152" s="122"/>
      <c r="Z152" s="33"/>
      <c r="AA152" s="33"/>
      <c r="AB152" s="33"/>
      <c r="AC152" s="33"/>
      <c r="AD152" s="33"/>
      <c r="AE152" s="33"/>
      <c r="AF152" s="123"/>
      <c r="AG152" s="119" t="e">
        <f>HLOOKUP(AG$13,$Y152:$AF$1016,ROWS($Y152:$AF$1016),FALSE)</f>
        <v>#N/A</v>
      </c>
      <c r="AH152" s="30" t="e">
        <f>HLOOKUP(AH$13,$Y152:$AF$1016,ROWS($Y152:$AF$1016),FALSE)</f>
        <v>#N/A</v>
      </c>
      <c r="AI152" s="30" t="e">
        <f>HLOOKUP(AI$13,$Y152:$AF$1016,ROWS($Y152:$AF$1016),FALSE)</f>
        <v>#N/A</v>
      </c>
      <c r="AJ152" s="30" t="e">
        <f>HLOOKUP(AJ$13,$Y152:$AF$1016,ROWS($Y152:$AF$1016),FALSE)</f>
        <v>#N/A</v>
      </c>
      <c r="AK152" s="30" t="e">
        <f>HLOOKUP(AK$13,$Y152:$AF$1016,ROWS($Y152:$AF$1016),FALSE)</f>
        <v>#N/A</v>
      </c>
      <c r="AL152" s="30" t="e">
        <f>HLOOKUP(AL$13,$Y152:$AF$1016,ROWS($Y152:$AF$1016),FALSE)</f>
        <v>#N/A</v>
      </c>
      <c r="AM152" s="30" t="e">
        <f>HLOOKUP(AM$13,$Y152:$AF$1016,ROWS($Y152:$AF$1016),FALSE)</f>
        <v>#N/A</v>
      </c>
      <c r="AN152" s="30" t="e">
        <f>HLOOKUP(AN$13,$Y152:$AF$1016,ROWS($Y152:$AF$1016),FALSE)</f>
        <v>#N/A</v>
      </c>
      <c r="AO152" s="35" t="e">
        <f t="shared" si="32"/>
        <v>#N/A</v>
      </c>
      <c r="AP152" s="35" t="e">
        <f t="shared" si="33"/>
        <v>#N/A</v>
      </c>
      <c r="AQ152" s="35" t="e">
        <f t="shared" si="34"/>
        <v>#N/A</v>
      </c>
      <c r="AR152" s="35" t="e">
        <f t="shared" si="35"/>
        <v>#N/A</v>
      </c>
      <c r="AS152" s="35" t="e">
        <f t="shared" si="36"/>
        <v>#N/A</v>
      </c>
      <c r="AT152" s="35" t="e">
        <f t="shared" si="37"/>
        <v>#N/A</v>
      </c>
      <c r="AU152" s="35" t="e">
        <f t="shared" si="38"/>
        <v>#N/A</v>
      </c>
      <c r="AV152" s="35" t="e">
        <f t="shared" si="39"/>
        <v>#N/A</v>
      </c>
      <c r="AW152" s="81" t="e">
        <f t="shared" si="40"/>
        <v>#N/A</v>
      </c>
      <c r="AX152" s="139" t="e">
        <f t="shared" si="41"/>
        <v>#N/A</v>
      </c>
    </row>
    <row r="153" spans="1:50" x14ac:dyDescent="0.25">
      <c r="A153" s="110">
        <f>'Тулуз-Пьерон'!A153</f>
        <v>0</v>
      </c>
      <c r="B153" s="153">
        <f>'Тулуз-Пьерон'!B153</f>
        <v>0</v>
      </c>
      <c r="C153" s="109" t="e">
        <f>'Тулуз-Пьерон'!AB153</f>
        <v>#DIV/0!</v>
      </c>
      <c r="D153" s="132" t="e">
        <f>'Тулуз-Пьерон'!AE153</f>
        <v>#DIV/0!</v>
      </c>
      <c r="E153" s="134">
        <f>Равен!AD145</f>
        <v>0</v>
      </c>
      <c r="F153" s="135">
        <f>Равен!AE145</f>
        <v>0</v>
      </c>
      <c r="G153" s="128"/>
      <c r="H153" s="33"/>
      <c r="I153" s="33"/>
      <c r="J153" s="33"/>
      <c r="K153" s="115"/>
      <c r="L153" s="109">
        <f t="shared" si="30"/>
        <v>0</v>
      </c>
      <c r="M153" s="33"/>
      <c r="N153" s="123"/>
      <c r="O153" s="131"/>
      <c r="P153" s="109">
        <f t="shared" si="31"/>
        <v>0</v>
      </c>
      <c r="Q153" s="33"/>
      <c r="R153" s="33"/>
      <c r="S153" s="123"/>
      <c r="T153" s="128"/>
      <c r="U153" s="33"/>
      <c r="V153" s="33"/>
      <c r="W153" s="33"/>
      <c r="X153" s="115"/>
      <c r="Y153" s="122"/>
      <c r="Z153" s="33"/>
      <c r="AA153" s="33"/>
      <c r="AB153" s="33"/>
      <c r="AC153" s="33"/>
      <c r="AD153" s="33"/>
      <c r="AE153" s="33"/>
      <c r="AF153" s="123"/>
      <c r="AG153" s="119" t="e">
        <f>HLOOKUP(AG$13,$Y153:$AF$1016,ROWS($Y153:$AF$1016),FALSE)</f>
        <v>#N/A</v>
      </c>
      <c r="AH153" s="30" t="e">
        <f>HLOOKUP(AH$13,$Y153:$AF$1016,ROWS($Y153:$AF$1016),FALSE)</f>
        <v>#N/A</v>
      </c>
      <c r="AI153" s="30" t="e">
        <f>HLOOKUP(AI$13,$Y153:$AF$1016,ROWS($Y153:$AF$1016),FALSE)</f>
        <v>#N/A</v>
      </c>
      <c r="AJ153" s="30" t="e">
        <f>HLOOKUP(AJ$13,$Y153:$AF$1016,ROWS($Y153:$AF$1016),FALSE)</f>
        <v>#N/A</v>
      </c>
      <c r="AK153" s="30" t="e">
        <f>HLOOKUP(AK$13,$Y153:$AF$1016,ROWS($Y153:$AF$1016),FALSE)</f>
        <v>#N/A</v>
      </c>
      <c r="AL153" s="30" t="e">
        <f>HLOOKUP(AL$13,$Y153:$AF$1016,ROWS($Y153:$AF$1016),FALSE)</f>
        <v>#N/A</v>
      </c>
      <c r="AM153" s="30" t="e">
        <f>HLOOKUP(AM$13,$Y153:$AF$1016,ROWS($Y153:$AF$1016),FALSE)</f>
        <v>#N/A</v>
      </c>
      <c r="AN153" s="30" t="e">
        <f>HLOOKUP(AN$13,$Y153:$AF$1016,ROWS($Y153:$AF$1016),FALSE)</f>
        <v>#N/A</v>
      </c>
      <c r="AO153" s="35" t="e">
        <f t="shared" si="32"/>
        <v>#N/A</v>
      </c>
      <c r="AP153" s="35" t="e">
        <f t="shared" si="33"/>
        <v>#N/A</v>
      </c>
      <c r="AQ153" s="35" t="e">
        <f t="shared" si="34"/>
        <v>#N/A</v>
      </c>
      <c r="AR153" s="35" t="e">
        <f t="shared" si="35"/>
        <v>#N/A</v>
      </c>
      <c r="AS153" s="35" t="e">
        <f t="shared" si="36"/>
        <v>#N/A</v>
      </c>
      <c r="AT153" s="35" t="e">
        <f t="shared" si="37"/>
        <v>#N/A</v>
      </c>
      <c r="AU153" s="35" t="e">
        <f t="shared" si="38"/>
        <v>#N/A</v>
      </c>
      <c r="AV153" s="35" t="e">
        <f t="shared" si="39"/>
        <v>#N/A</v>
      </c>
      <c r="AW153" s="81" t="e">
        <f t="shared" si="40"/>
        <v>#N/A</v>
      </c>
      <c r="AX153" s="139" t="e">
        <f t="shared" si="41"/>
        <v>#N/A</v>
      </c>
    </row>
    <row r="154" spans="1:50" x14ac:dyDescent="0.25">
      <c r="A154" s="110">
        <f>'Тулуз-Пьерон'!A154</f>
        <v>0</v>
      </c>
      <c r="B154" s="153">
        <f>'Тулуз-Пьерон'!B154</f>
        <v>0</v>
      </c>
      <c r="C154" s="109" t="e">
        <f>'Тулуз-Пьерон'!AB154</f>
        <v>#DIV/0!</v>
      </c>
      <c r="D154" s="132" t="e">
        <f>'Тулуз-Пьерон'!AE154</f>
        <v>#DIV/0!</v>
      </c>
      <c r="E154" s="134">
        <f>Равен!AD146</f>
        <v>0</v>
      </c>
      <c r="F154" s="135">
        <f>Равен!AE146</f>
        <v>0</v>
      </c>
      <c r="G154" s="128"/>
      <c r="H154" s="33"/>
      <c r="I154" s="33"/>
      <c r="J154" s="33"/>
      <c r="K154" s="115"/>
      <c r="L154" s="109">
        <f t="shared" si="30"/>
        <v>0</v>
      </c>
      <c r="M154" s="33"/>
      <c r="N154" s="123"/>
      <c r="O154" s="131"/>
      <c r="P154" s="109">
        <f t="shared" si="31"/>
        <v>0</v>
      </c>
      <c r="Q154" s="33"/>
      <c r="R154" s="33"/>
      <c r="S154" s="123"/>
      <c r="T154" s="128"/>
      <c r="U154" s="33"/>
      <c r="V154" s="33"/>
      <c r="W154" s="33"/>
      <c r="X154" s="115"/>
      <c r="Y154" s="122"/>
      <c r="Z154" s="33"/>
      <c r="AA154" s="33"/>
      <c r="AB154" s="33"/>
      <c r="AC154" s="33"/>
      <c r="AD154" s="33"/>
      <c r="AE154" s="33"/>
      <c r="AF154" s="123"/>
      <c r="AG154" s="119" t="e">
        <f>HLOOKUP(AG$13,$Y154:$AF$1016,ROWS($Y154:$AF$1016),FALSE)</f>
        <v>#N/A</v>
      </c>
      <c r="AH154" s="30" t="e">
        <f>HLOOKUP(AH$13,$Y154:$AF$1016,ROWS($Y154:$AF$1016),FALSE)</f>
        <v>#N/A</v>
      </c>
      <c r="AI154" s="30" t="e">
        <f>HLOOKUP(AI$13,$Y154:$AF$1016,ROWS($Y154:$AF$1016),FALSE)</f>
        <v>#N/A</v>
      </c>
      <c r="AJ154" s="30" t="e">
        <f>HLOOKUP(AJ$13,$Y154:$AF$1016,ROWS($Y154:$AF$1016),FALSE)</f>
        <v>#N/A</v>
      </c>
      <c r="AK154" s="30" t="e">
        <f>HLOOKUP(AK$13,$Y154:$AF$1016,ROWS($Y154:$AF$1016),FALSE)</f>
        <v>#N/A</v>
      </c>
      <c r="AL154" s="30" t="e">
        <f>HLOOKUP(AL$13,$Y154:$AF$1016,ROWS($Y154:$AF$1016),FALSE)</f>
        <v>#N/A</v>
      </c>
      <c r="AM154" s="30" t="e">
        <f>HLOOKUP(AM$13,$Y154:$AF$1016,ROWS($Y154:$AF$1016),FALSE)</f>
        <v>#N/A</v>
      </c>
      <c r="AN154" s="30" t="e">
        <f>HLOOKUP(AN$13,$Y154:$AF$1016,ROWS($Y154:$AF$1016),FALSE)</f>
        <v>#N/A</v>
      </c>
      <c r="AO154" s="35" t="e">
        <f t="shared" si="32"/>
        <v>#N/A</v>
      </c>
      <c r="AP154" s="35" t="e">
        <f t="shared" si="33"/>
        <v>#N/A</v>
      </c>
      <c r="AQ154" s="35" t="e">
        <f t="shared" si="34"/>
        <v>#N/A</v>
      </c>
      <c r="AR154" s="35" t="e">
        <f t="shared" si="35"/>
        <v>#N/A</v>
      </c>
      <c r="AS154" s="35" t="e">
        <f t="shared" si="36"/>
        <v>#N/A</v>
      </c>
      <c r="AT154" s="35" t="e">
        <f t="shared" si="37"/>
        <v>#N/A</v>
      </c>
      <c r="AU154" s="35" t="e">
        <f t="shared" si="38"/>
        <v>#N/A</v>
      </c>
      <c r="AV154" s="35" t="e">
        <f t="shared" si="39"/>
        <v>#N/A</v>
      </c>
      <c r="AW154" s="81" t="e">
        <f t="shared" si="40"/>
        <v>#N/A</v>
      </c>
      <c r="AX154" s="139" t="e">
        <f t="shared" si="41"/>
        <v>#N/A</v>
      </c>
    </row>
    <row r="155" spans="1:50" x14ac:dyDescent="0.25">
      <c r="A155" s="110">
        <f>'Тулуз-Пьерон'!A155</f>
        <v>0</v>
      </c>
      <c r="B155" s="153">
        <f>'Тулуз-Пьерон'!B155</f>
        <v>0</v>
      </c>
      <c r="C155" s="109" t="e">
        <f>'Тулуз-Пьерон'!AB155</f>
        <v>#DIV/0!</v>
      </c>
      <c r="D155" s="132" t="e">
        <f>'Тулуз-Пьерон'!AE155</f>
        <v>#DIV/0!</v>
      </c>
      <c r="E155" s="134">
        <f>Равен!AD147</f>
        <v>0</v>
      </c>
      <c r="F155" s="135">
        <f>Равен!AE147</f>
        <v>0</v>
      </c>
      <c r="G155" s="128"/>
      <c r="H155" s="33"/>
      <c r="I155" s="33"/>
      <c r="J155" s="33"/>
      <c r="K155" s="115"/>
      <c r="L155" s="109">
        <f t="shared" si="30"/>
        <v>0</v>
      </c>
      <c r="M155" s="33"/>
      <c r="N155" s="123"/>
      <c r="O155" s="131"/>
      <c r="P155" s="109">
        <f t="shared" si="31"/>
        <v>0</v>
      </c>
      <c r="Q155" s="33"/>
      <c r="R155" s="33"/>
      <c r="S155" s="123"/>
      <c r="T155" s="128"/>
      <c r="U155" s="33"/>
      <c r="V155" s="33"/>
      <c r="W155" s="33"/>
      <c r="X155" s="115"/>
      <c r="Y155" s="122"/>
      <c r="Z155" s="33"/>
      <c r="AA155" s="33"/>
      <c r="AB155" s="33"/>
      <c r="AC155" s="33"/>
      <c r="AD155" s="33"/>
      <c r="AE155" s="33"/>
      <c r="AF155" s="123"/>
      <c r="AG155" s="119" t="e">
        <f>HLOOKUP(AG$13,$Y155:$AF$1016,ROWS($Y155:$AF$1016),FALSE)</f>
        <v>#N/A</v>
      </c>
      <c r="AH155" s="30" t="e">
        <f>HLOOKUP(AH$13,$Y155:$AF$1016,ROWS($Y155:$AF$1016),FALSE)</f>
        <v>#N/A</v>
      </c>
      <c r="AI155" s="30" t="e">
        <f>HLOOKUP(AI$13,$Y155:$AF$1016,ROWS($Y155:$AF$1016),FALSE)</f>
        <v>#N/A</v>
      </c>
      <c r="AJ155" s="30" t="e">
        <f>HLOOKUP(AJ$13,$Y155:$AF$1016,ROWS($Y155:$AF$1016),FALSE)</f>
        <v>#N/A</v>
      </c>
      <c r="AK155" s="30" t="e">
        <f>HLOOKUP(AK$13,$Y155:$AF$1016,ROWS($Y155:$AF$1016),FALSE)</f>
        <v>#N/A</v>
      </c>
      <c r="AL155" s="30" t="e">
        <f>HLOOKUP(AL$13,$Y155:$AF$1016,ROWS($Y155:$AF$1016),FALSE)</f>
        <v>#N/A</v>
      </c>
      <c r="AM155" s="30" t="e">
        <f>HLOOKUP(AM$13,$Y155:$AF$1016,ROWS($Y155:$AF$1016),FALSE)</f>
        <v>#N/A</v>
      </c>
      <c r="AN155" s="30" t="e">
        <f>HLOOKUP(AN$13,$Y155:$AF$1016,ROWS($Y155:$AF$1016),FALSE)</f>
        <v>#N/A</v>
      </c>
      <c r="AO155" s="35" t="e">
        <f t="shared" si="32"/>
        <v>#N/A</v>
      </c>
      <c r="AP155" s="35" t="e">
        <f t="shared" si="33"/>
        <v>#N/A</v>
      </c>
      <c r="AQ155" s="35" t="e">
        <f t="shared" si="34"/>
        <v>#N/A</v>
      </c>
      <c r="AR155" s="35" t="e">
        <f t="shared" si="35"/>
        <v>#N/A</v>
      </c>
      <c r="AS155" s="35" t="e">
        <f t="shared" si="36"/>
        <v>#N/A</v>
      </c>
      <c r="AT155" s="35" t="e">
        <f t="shared" si="37"/>
        <v>#N/A</v>
      </c>
      <c r="AU155" s="35" t="e">
        <f t="shared" si="38"/>
        <v>#N/A</v>
      </c>
      <c r="AV155" s="35" t="e">
        <f t="shared" si="39"/>
        <v>#N/A</v>
      </c>
      <c r="AW155" s="81" t="e">
        <f t="shared" si="40"/>
        <v>#N/A</v>
      </c>
      <c r="AX155" s="139" t="e">
        <f t="shared" si="41"/>
        <v>#N/A</v>
      </c>
    </row>
    <row r="156" spans="1:50" x14ac:dyDescent="0.25">
      <c r="A156" s="110">
        <f>'Тулуз-Пьерон'!A156</f>
        <v>0</v>
      </c>
      <c r="B156" s="153">
        <f>'Тулуз-Пьерон'!B156</f>
        <v>0</v>
      </c>
      <c r="C156" s="109" t="e">
        <f>'Тулуз-Пьерон'!AB156</f>
        <v>#DIV/0!</v>
      </c>
      <c r="D156" s="132" t="e">
        <f>'Тулуз-Пьерон'!AE156</f>
        <v>#DIV/0!</v>
      </c>
      <c r="E156" s="134">
        <f>Равен!AD148</f>
        <v>0</v>
      </c>
      <c r="F156" s="135">
        <f>Равен!AE148</f>
        <v>0</v>
      </c>
      <c r="G156" s="128"/>
      <c r="H156" s="33"/>
      <c r="I156" s="33"/>
      <c r="J156" s="33"/>
      <c r="K156" s="115"/>
      <c r="L156" s="109">
        <f t="shared" si="30"/>
        <v>0</v>
      </c>
      <c r="M156" s="33"/>
      <c r="N156" s="123"/>
      <c r="O156" s="131"/>
      <c r="P156" s="109">
        <f t="shared" si="31"/>
        <v>0</v>
      </c>
      <c r="Q156" s="33"/>
      <c r="R156" s="33"/>
      <c r="S156" s="123"/>
      <c r="T156" s="128"/>
      <c r="U156" s="33"/>
      <c r="V156" s="33"/>
      <c r="W156" s="33"/>
      <c r="X156" s="115"/>
      <c r="Y156" s="122"/>
      <c r="Z156" s="33"/>
      <c r="AA156" s="33"/>
      <c r="AB156" s="33"/>
      <c r="AC156" s="33"/>
      <c r="AD156" s="33"/>
      <c r="AE156" s="33"/>
      <c r="AF156" s="123"/>
      <c r="AG156" s="119" t="e">
        <f>HLOOKUP(AG$13,$Y156:$AF$1016,ROWS($Y156:$AF$1016),FALSE)</f>
        <v>#N/A</v>
      </c>
      <c r="AH156" s="30" t="e">
        <f>HLOOKUP(AH$13,$Y156:$AF$1016,ROWS($Y156:$AF$1016),FALSE)</f>
        <v>#N/A</v>
      </c>
      <c r="AI156" s="30" t="e">
        <f>HLOOKUP(AI$13,$Y156:$AF$1016,ROWS($Y156:$AF$1016),FALSE)</f>
        <v>#N/A</v>
      </c>
      <c r="AJ156" s="30" t="e">
        <f>HLOOKUP(AJ$13,$Y156:$AF$1016,ROWS($Y156:$AF$1016),FALSE)</f>
        <v>#N/A</v>
      </c>
      <c r="AK156" s="30" t="e">
        <f>HLOOKUP(AK$13,$Y156:$AF$1016,ROWS($Y156:$AF$1016),FALSE)</f>
        <v>#N/A</v>
      </c>
      <c r="AL156" s="30" t="e">
        <f>HLOOKUP(AL$13,$Y156:$AF$1016,ROWS($Y156:$AF$1016),FALSE)</f>
        <v>#N/A</v>
      </c>
      <c r="AM156" s="30" t="e">
        <f>HLOOKUP(AM$13,$Y156:$AF$1016,ROWS($Y156:$AF$1016),FALSE)</f>
        <v>#N/A</v>
      </c>
      <c r="AN156" s="30" t="e">
        <f>HLOOKUP(AN$13,$Y156:$AF$1016,ROWS($Y156:$AF$1016),FALSE)</f>
        <v>#N/A</v>
      </c>
      <c r="AO156" s="35" t="e">
        <f t="shared" si="32"/>
        <v>#N/A</v>
      </c>
      <c r="AP156" s="35" t="e">
        <f t="shared" si="33"/>
        <v>#N/A</v>
      </c>
      <c r="AQ156" s="35" t="e">
        <f t="shared" si="34"/>
        <v>#N/A</v>
      </c>
      <c r="AR156" s="35" t="e">
        <f t="shared" si="35"/>
        <v>#N/A</v>
      </c>
      <c r="AS156" s="35" t="e">
        <f t="shared" si="36"/>
        <v>#N/A</v>
      </c>
      <c r="AT156" s="35" t="e">
        <f t="shared" si="37"/>
        <v>#N/A</v>
      </c>
      <c r="AU156" s="35" t="e">
        <f t="shared" si="38"/>
        <v>#N/A</v>
      </c>
      <c r="AV156" s="35" t="e">
        <f t="shared" si="39"/>
        <v>#N/A</v>
      </c>
      <c r="AW156" s="81" t="e">
        <f t="shared" si="40"/>
        <v>#N/A</v>
      </c>
      <c r="AX156" s="139" t="e">
        <f t="shared" si="41"/>
        <v>#N/A</v>
      </c>
    </row>
    <row r="157" spans="1:50" x14ac:dyDescent="0.25">
      <c r="A157" s="110">
        <f>'Тулуз-Пьерон'!A157</f>
        <v>0</v>
      </c>
      <c r="B157" s="153">
        <f>'Тулуз-Пьерон'!B157</f>
        <v>0</v>
      </c>
      <c r="C157" s="109" t="e">
        <f>'Тулуз-Пьерон'!AB157</f>
        <v>#DIV/0!</v>
      </c>
      <c r="D157" s="132" t="e">
        <f>'Тулуз-Пьерон'!AE157</f>
        <v>#DIV/0!</v>
      </c>
      <c r="E157" s="134">
        <f>Равен!AD149</f>
        <v>0</v>
      </c>
      <c r="F157" s="135">
        <f>Равен!AE149</f>
        <v>0</v>
      </c>
      <c r="G157" s="128"/>
      <c r="H157" s="33"/>
      <c r="I157" s="33"/>
      <c r="J157" s="33"/>
      <c r="K157" s="115"/>
      <c r="L157" s="109">
        <f t="shared" si="30"/>
        <v>0</v>
      </c>
      <c r="M157" s="33"/>
      <c r="N157" s="123"/>
      <c r="O157" s="131"/>
      <c r="P157" s="109">
        <f t="shared" si="31"/>
        <v>0</v>
      </c>
      <c r="Q157" s="33"/>
      <c r="R157" s="33"/>
      <c r="S157" s="123"/>
      <c r="T157" s="128"/>
      <c r="U157" s="33"/>
      <c r="V157" s="33"/>
      <c r="W157" s="33"/>
      <c r="X157" s="115"/>
      <c r="Y157" s="122"/>
      <c r="Z157" s="33"/>
      <c r="AA157" s="33"/>
      <c r="AB157" s="33"/>
      <c r="AC157" s="33"/>
      <c r="AD157" s="33"/>
      <c r="AE157" s="33"/>
      <c r="AF157" s="123"/>
      <c r="AG157" s="119" t="e">
        <f>HLOOKUP(AG$13,$Y157:$AF$1016,ROWS($Y157:$AF$1016),FALSE)</f>
        <v>#N/A</v>
      </c>
      <c r="AH157" s="30" t="e">
        <f>HLOOKUP(AH$13,$Y157:$AF$1016,ROWS($Y157:$AF$1016),FALSE)</f>
        <v>#N/A</v>
      </c>
      <c r="AI157" s="30" t="e">
        <f>HLOOKUP(AI$13,$Y157:$AF$1016,ROWS($Y157:$AF$1016),FALSE)</f>
        <v>#N/A</v>
      </c>
      <c r="AJ157" s="30" t="e">
        <f>HLOOKUP(AJ$13,$Y157:$AF$1016,ROWS($Y157:$AF$1016),FALSE)</f>
        <v>#N/A</v>
      </c>
      <c r="AK157" s="30" t="e">
        <f>HLOOKUP(AK$13,$Y157:$AF$1016,ROWS($Y157:$AF$1016),FALSE)</f>
        <v>#N/A</v>
      </c>
      <c r="AL157" s="30" t="e">
        <f>HLOOKUP(AL$13,$Y157:$AF$1016,ROWS($Y157:$AF$1016),FALSE)</f>
        <v>#N/A</v>
      </c>
      <c r="AM157" s="30" t="e">
        <f>HLOOKUP(AM$13,$Y157:$AF$1016,ROWS($Y157:$AF$1016),FALSE)</f>
        <v>#N/A</v>
      </c>
      <c r="AN157" s="30" t="e">
        <f>HLOOKUP(AN$13,$Y157:$AF$1016,ROWS($Y157:$AF$1016),FALSE)</f>
        <v>#N/A</v>
      </c>
      <c r="AO157" s="35" t="e">
        <f t="shared" si="32"/>
        <v>#N/A</v>
      </c>
      <c r="AP157" s="35" t="e">
        <f t="shared" si="33"/>
        <v>#N/A</v>
      </c>
      <c r="AQ157" s="35" t="e">
        <f t="shared" si="34"/>
        <v>#N/A</v>
      </c>
      <c r="AR157" s="35" t="e">
        <f t="shared" si="35"/>
        <v>#N/A</v>
      </c>
      <c r="AS157" s="35" t="e">
        <f t="shared" si="36"/>
        <v>#N/A</v>
      </c>
      <c r="AT157" s="35" t="e">
        <f t="shared" si="37"/>
        <v>#N/A</v>
      </c>
      <c r="AU157" s="35" t="e">
        <f t="shared" si="38"/>
        <v>#N/A</v>
      </c>
      <c r="AV157" s="35" t="e">
        <f t="shared" si="39"/>
        <v>#N/A</v>
      </c>
      <c r="AW157" s="81" t="e">
        <f t="shared" si="40"/>
        <v>#N/A</v>
      </c>
      <c r="AX157" s="139" t="e">
        <f t="shared" si="41"/>
        <v>#N/A</v>
      </c>
    </row>
    <row r="158" spans="1:50" x14ac:dyDescent="0.25">
      <c r="A158" s="110">
        <f>'Тулуз-Пьерон'!A158</f>
        <v>0</v>
      </c>
      <c r="B158" s="153">
        <f>'Тулуз-Пьерон'!B158</f>
        <v>0</v>
      </c>
      <c r="C158" s="109" t="e">
        <f>'Тулуз-Пьерон'!AB158</f>
        <v>#DIV/0!</v>
      </c>
      <c r="D158" s="132" t="e">
        <f>'Тулуз-Пьерон'!AE158</f>
        <v>#DIV/0!</v>
      </c>
      <c r="E158" s="134">
        <f>Равен!AD150</f>
        <v>0</v>
      </c>
      <c r="F158" s="135">
        <f>Равен!AE150</f>
        <v>0</v>
      </c>
      <c r="G158" s="128"/>
      <c r="H158" s="33"/>
      <c r="I158" s="33"/>
      <c r="J158" s="33"/>
      <c r="K158" s="115"/>
      <c r="L158" s="109">
        <f t="shared" si="30"/>
        <v>0</v>
      </c>
      <c r="M158" s="33"/>
      <c r="N158" s="123"/>
      <c r="O158" s="131"/>
      <c r="P158" s="109">
        <f t="shared" si="31"/>
        <v>0</v>
      </c>
      <c r="Q158" s="33"/>
      <c r="R158" s="33"/>
      <c r="S158" s="123"/>
      <c r="T158" s="128"/>
      <c r="U158" s="33"/>
      <c r="V158" s="33"/>
      <c r="W158" s="33"/>
      <c r="X158" s="115"/>
      <c r="Y158" s="122"/>
      <c r="Z158" s="33"/>
      <c r="AA158" s="33"/>
      <c r="AB158" s="33"/>
      <c r="AC158" s="33"/>
      <c r="AD158" s="33"/>
      <c r="AE158" s="33"/>
      <c r="AF158" s="123"/>
      <c r="AG158" s="119" t="e">
        <f>HLOOKUP(AG$13,$Y158:$AF$1016,ROWS($Y158:$AF$1016),FALSE)</f>
        <v>#N/A</v>
      </c>
      <c r="AH158" s="30" t="e">
        <f>HLOOKUP(AH$13,$Y158:$AF$1016,ROWS($Y158:$AF$1016),FALSE)</f>
        <v>#N/A</v>
      </c>
      <c r="AI158" s="30" t="e">
        <f>HLOOKUP(AI$13,$Y158:$AF$1016,ROWS($Y158:$AF$1016),FALSE)</f>
        <v>#N/A</v>
      </c>
      <c r="AJ158" s="30" t="e">
        <f>HLOOKUP(AJ$13,$Y158:$AF$1016,ROWS($Y158:$AF$1016),FALSE)</f>
        <v>#N/A</v>
      </c>
      <c r="AK158" s="30" t="e">
        <f>HLOOKUP(AK$13,$Y158:$AF$1016,ROWS($Y158:$AF$1016),FALSE)</f>
        <v>#N/A</v>
      </c>
      <c r="AL158" s="30" t="e">
        <f>HLOOKUP(AL$13,$Y158:$AF$1016,ROWS($Y158:$AF$1016),FALSE)</f>
        <v>#N/A</v>
      </c>
      <c r="AM158" s="30" t="e">
        <f>HLOOKUP(AM$13,$Y158:$AF$1016,ROWS($Y158:$AF$1016),FALSE)</f>
        <v>#N/A</v>
      </c>
      <c r="AN158" s="30" t="e">
        <f>HLOOKUP(AN$13,$Y158:$AF$1016,ROWS($Y158:$AF$1016),FALSE)</f>
        <v>#N/A</v>
      </c>
      <c r="AO158" s="35" t="e">
        <f t="shared" si="32"/>
        <v>#N/A</v>
      </c>
      <c r="AP158" s="35" t="e">
        <f t="shared" si="33"/>
        <v>#N/A</v>
      </c>
      <c r="AQ158" s="35" t="e">
        <f t="shared" si="34"/>
        <v>#N/A</v>
      </c>
      <c r="AR158" s="35" t="e">
        <f t="shared" si="35"/>
        <v>#N/A</v>
      </c>
      <c r="AS158" s="35" t="e">
        <f t="shared" si="36"/>
        <v>#N/A</v>
      </c>
      <c r="AT158" s="35" t="e">
        <f t="shared" si="37"/>
        <v>#N/A</v>
      </c>
      <c r="AU158" s="35" t="e">
        <f t="shared" si="38"/>
        <v>#N/A</v>
      </c>
      <c r="AV158" s="35" t="e">
        <f t="shared" si="39"/>
        <v>#N/A</v>
      </c>
      <c r="AW158" s="81" t="e">
        <f t="shared" si="40"/>
        <v>#N/A</v>
      </c>
      <c r="AX158" s="139" t="e">
        <f t="shared" si="41"/>
        <v>#N/A</v>
      </c>
    </row>
    <row r="159" spans="1:50" x14ac:dyDescent="0.25">
      <c r="A159" s="110">
        <f>'Тулуз-Пьерон'!A159</f>
        <v>0</v>
      </c>
      <c r="B159" s="153">
        <f>'Тулуз-Пьерон'!B159</f>
        <v>0</v>
      </c>
      <c r="C159" s="109" t="e">
        <f>'Тулуз-Пьерон'!AB159</f>
        <v>#DIV/0!</v>
      </c>
      <c r="D159" s="132" t="e">
        <f>'Тулуз-Пьерон'!AE159</f>
        <v>#DIV/0!</v>
      </c>
      <c r="E159" s="134">
        <f>Равен!AD151</f>
        <v>0</v>
      </c>
      <c r="F159" s="135">
        <f>Равен!AE151</f>
        <v>0</v>
      </c>
      <c r="G159" s="128"/>
      <c r="H159" s="33"/>
      <c r="I159" s="33"/>
      <c r="J159" s="33"/>
      <c r="K159" s="115"/>
      <c r="L159" s="109">
        <f t="shared" si="30"/>
        <v>0</v>
      </c>
      <c r="M159" s="33"/>
      <c r="N159" s="123"/>
      <c r="O159" s="131"/>
      <c r="P159" s="109">
        <f t="shared" si="31"/>
        <v>0</v>
      </c>
      <c r="Q159" s="33"/>
      <c r="R159" s="33"/>
      <c r="S159" s="123"/>
      <c r="T159" s="128"/>
      <c r="U159" s="33"/>
      <c r="V159" s="33"/>
      <c r="W159" s="33"/>
      <c r="X159" s="115"/>
      <c r="Y159" s="122"/>
      <c r="Z159" s="33"/>
      <c r="AA159" s="33"/>
      <c r="AB159" s="33"/>
      <c r="AC159" s="33"/>
      <c r="AD159" s="33"/>
      <c r="AE159" s="33"/>
      <c r="AF159" s="123"/>
      <c r="AG159" s="119" t="e">
        <f>HLOOKUP(AG$13,$Y159:$AF$1016,ROWS($Y159:$AF$1016),FALSE)</f>
        <v>#N/A</v>
      </c>
      <c r="AH159" s="30" t="e">
        <f>HLOOKUP(AH$13,$Y159:$AF$1016,ROWS($Y159:$AF$1016),FALSE)</f>
        <v>#N/A</v>
      </c>
      <c r="AI159" s="30" t="e">
        <f>HLOOKUP(AI$13,$Y159:$AF$1016,ROWS($Y159:$AF$1016),FALSE)</f>
        <v>#N/A</v>
      </c>
      <c r="AJ159" s="30" t="e">
        <f>HLOOKUP(AJ$13,$Y159:$AF$1016,ROWS($Y159:$AF$1016),FALSE)</f>
        <v>#N/A</v>
      </c>
      <c r="AK159" s="30" t="e">
        <f>HLOOKUP(AK$13,$Y159:$AF$1016,ROWS($Y159:$AF$1016),FALSE)</f>
        <v>#N/A</v>
      </c>
      <c r="AL159" s="30" t="e">
        <f>HLOOKUP(AL$13,$Y159:$AF$1016,ROWS($Y159:$AF$1016),FALSE)</f>
        <v>#N/A</v>
      </c>
      <c r="AM159" s="30" t="e">
        <f>HLOOKUP(AM$13,$Y159:$AF$1016,ROWS($Y159:$AF$1016),FALSE)</f>
        <v>#N/A</v>
      </c>
      <c r="AN159" s="30" t="e">
        <f>HLOOKUP(AN$13,$Y159:$AF$1016,ROWS($Y159:$AF$1016),FALSE)</f>
        <v>#N/A</v>
      </c>
      <c r="AO159" s="35" t="e">
        <f t="shared" si="32"/>
        <v>#N/A</v>
      </c>
      <c r="AP159" s="35" t="e">
        <f t="shared" si="33"/>
        <v>#N/A</v>
      </c>
      <c r="AQ159" s="35" t="e">
        <f t="shared" si="34"/>
        <v>#N/A</v>
      </c>
      <c r="AR159" s="35" t="e">
        <f t="shared" si="35"/>
        <v>#N/A</v>
      </c>
      <c r="AS159" s="35" t="e">
        <f t="shared" si="36"/>
        <v>#N/A</v>
      </c>
      <c r="AT159" s="35" t="e">
        <f t="shared" si="37"/>
        <v>#N/A</v>
      </c>
      <c r="AU159" s="35" t="e">
        <f t="shared" si="38"/>
        <v>#N/A</v>
      </c>
      <c r="AV159" s="35" t="e">
        <f t="shared" si="39"/>
        <v>#N/A</v>
      </c>
      <c r="AW159" s="81" t="e">
        <f t="shared" si="40"/>
        <v>#N/A</v>
      </c>
      <c r="AX159" s="139" t="e">
        <f t="shared" si="41"/>
        <v>#N/A</v>
      </c>
    </row>
    <row r="160" spans="1:50" x14ac:dyDescent="0.25">
      <c r="A160" s="110">
        <f>'Тулуз-Пьерон'!A160</f>
        <v>0</v>
      </c>
      <c r="B160" s="153">
        <f>'Тулуз-Пьерон'!B160</f>
        <v>0</v>
      </c>
      <c r="C160" s="109" t="e">
        <f>'Тулуз-Пьерон'!AB160</f>
        <v>#DIV/0!</v>
      </c>
      <c r="D160" s="132" t="e">
        <f>'Тулуз-Пьерон'!AE160</f>
        <v>#DIV/0!</v>
      </c>
      <c r="E160" s="134">
        <f>Равен!AD152</f>
        <v>0</v>
      </c>
      <c r="F160" s="135">
        <f>Равен!AE152</f>
        <v>0</v>
      </c>
      <c r="G160" s="128"/>
      <c r="H160" s="33"/>
      <c r="I160" s="33"/>
      <c r="J160" s="33"/>
      <c r="K160" s="115"/>
      <c r="L160" s="109">
        <f t="shared" si="30"/>
        <v>0</v>
      </c>
      <c r="M160" s="33"/>
      <c r="N160" s="123"/>
      <c r="O160" s="131"/>
      <c r="P160" s="109">
        <f t="shared" si="31"/>
        <v>0</v>
      </c>
      <c r="Q160" s="33"/>
      <c r="R160" s="33"/>
      <c r="S160" s="123"/>
      <c r="T160" s="128"/>
      <c r="U160" s="33"/>
      <c r="V160" s="33"/>
      <c r="W160" s="33"/>
      <c r="X160" s="115"/>
      <c r="Y160" s="122"/>
      <c r="Z160" s="33"/>
      <c r="AA160" s="33"/>
      <c r="AB160" s="33"/>
      <c r="AC160" s="33"/>
      <c r="AD160" s="33"/>
      <c r="AE160" s="33"/>
      <c r="AF160" s="123"/>
      <c r="AG160" s="119" t="e">
        <f>HLOOKUP(AG$13,$Y160:$AF$1016,ROWS($Y160:$AF$1016),FALSE)</f>
        <v>#N/A</v>
      </c>
      <c r="AH160" s="30" t="e">
        <f>HLOOKUP(AH$13,$Y160:$AF$1016,ROWS($Y160:$AF$1016),FALSE)</f>
        <v>#N/A</v>
      </c>
      <c r="AI160" s="30" t="e">
        <f>HLOOKUP(AI$13,$Y160:$AF$1016,ROWS($Y160:$AF$1016),FALSE)</f>
        <v>#N/A</v>
      </c>
      <c r="AJ160" s="30" t="e">
        <f>HLOOKUP(AJ$13,$Y160:$AF$1016,ROWS($Y160:$AF$1016),FALSE)</f>
        <v>#N/A</v>
      </c>
      <c r="AK160" s="30" t="e">
        <f>HLOOKUP(AK$13,$Y160:$AF$1016,ROWS($Y160:$AF$1016),FALSE)</f>
        <v>#N/A</v>
      </c>
      <c r="AL160" s="30" t="e">
        <f>HLOOKUP(AL$13,$Y160:$AF$1016,ROWS($Y160:$AF$1016),FALSE)</f>
        <v>#N/A</v>
      </c>
      <c r="AM160" s="30" t="e">
        <f>HLOOKUP(AM$13,$Y160:$AF$1016,ROWS($Y160:$AF$1016),FALSE)</f>
        <v>#N/A</v>
      </c>
      <c r="AN160" s="30" t="e">
        <f>HLOOKUP(AN$13,$Y160:$AF$1016,ROWS($Y160:$AF$1016),FALSE)</f>
        <v>#N/A</v>
      </c>
      <c r="AO160" s="35" t="e">
        <f t="shared" si="32"/>
        <v>#N/A</v>
      </c>
      <c r="AP160" s="35" t="e">
        <f t="shared" si="33"/>
        <v>#N/A</v>
      </c>
      <c r="AQ160" s="35" t="e">
        <f t="shared" si="34"/>
        <v>#N/A</v>
      </c>
      <c r="AR160" s="35" t="e">
        <f t="shared" si="35"/>
        <v>#N/A</v>
      </c>
      <c r="AS160" s="35" t="e">
        <f t="shared" si="36"/>
        <v>#N/A</v>
      </c>
      <c r="AT160" s="35" t="e">
        <f t="shared" si="37"/>
        <v>#N/A</v>
      </c>
      <c r="AU160" s="35" t="e">
        <f t="shared" si="38"/>
        <v>#N/A</v>
      </c>
      <c r="AV160" s="35" t="e">
        <f t="shared" si="39"/>
        <v>#N/A</v>
      </c>
      <c r="AW160" s="81" t="e">
        <f t="shared" si="40"/>
        <v>#N/A</v>
      </c>
      <c r="AX160" s="139" t="e">
        <f t="shared" si="41"/>
        <v>#N/A</v>
      </c>
    </row>
    <row r="161" spans="1:50" x14ac:dyDescent="0.25">
      <c r="A161" s="110">
        <f>'Тулуз-Пьерон'!A161</f>
        <v>0</v>
      </c>
      <c r="B161" s="153">
        <f>'Тулуз-Пьерон'!B161</f>
        <v>0</v>
      </c>
      <c r="C161" s="109" t="e">
        <f>'Тулуз-Пьерон'!AB161</f>
        <v>#DIV/0!</v>
      </c>
      <c r="D161" s="132" t="e">
        <f>'Тулуз-Пьерон'!AE161</f>
        <v>#DIV/0!</v>
      </c>
      <c r="E161" s="134">
        <f>Равен!AD153</f>
        <v>0</v>
      </c>
      <c r="F161" s="135">
        <f>Равен!AE153</f>
        <v>0</v>
      </c>
      <c r="G161" s="128"/>
      <c r="H161" s="33"/>
      <c r="I161" s="33"/>
      <c r="J161" s="33"/>
      <c r="K161" s="115"/>
      <c r="L161" s="109">
        <f t="shared" si="30"/>
        <v>0</v>
      </c>
      <c r="M161" s="33"/>
      <c r="N161" s="123"/>
      <c r="O161" s="131"/>
      <c r="P161" s="109">
        <f t="shared" si="31"/>
        <v>0</v>
      </c>
      <c r="Q161" s="33"/>
      <c r="R161" s="33"/>
      <c r="S161" s="123"/>
      <c r="T161" s="128"/>
      <c r="U161" s="33"/>
      <c r="V161" s="33"/>
      <c r="W161" s="33"/>
      <c r="X161" s="115"/>
      <c r="Y161" s="122"/>
      <c r="Z161" s="33"/>
      <c r="AA161" s="33"/>
      <c r="AB161" s="33"/>
      <c r="AC161" s="33"/>
      <c r="AD161" s="33"/>
      <c r="AE161" s="33"/>
      <c r="AF161" s="123"/>
      <c r="AG161" s="119" t="e">
        <f>HLOOKUP(AG$13,$Y161:$AF$1016,ROWS($Y161:$AF$1016),FALSE)</f>
        <v>#N/A</v>
      </c>
      <c r="AH161" s="30" t="e">
        <f>HLOOKUP(AH$13,$Y161:$AF$1016,ROWS($Y161:$AF$1016),FALSE)</f>
        <v>#N/A</v>
      </c>
      <c r="AI161" s="30" t="e">
        <f>HLOOKUP(AI$13,$Y161:$AF$1016,ROWS($Y161:$AF$1016),FALSE)</f>
        <v>#N/A</v>
      </c>
      <c r="AJ161" s="30" t="e">
        <f>HLOOKUP(AJ$13,$Y161:$AF$1016,ROWS($Y161:$AF$1016),FALSE)</f>
        <v>#N/A</v>
      </c>
      <c r="AK161" s="30" t="e">
        <f>HLOOKUP(AK$13,$Y161:$AF$1016,ROWS($Y161:$AF$1016),FALSE)</f>
        <v>#N/A</v>
      </c>
      <c r="AL161" s="30" t="e">
        <f>HLOOKUP(AL$13,$Y161:$AF$1016,ROWS($Y161:$AF$1016),FALSE)</f>
        <v>#N/A</v>
      </c>
      <c r="AM161" s="30" t="e">
        <f>HLOOKUP(AM$13,$Y161:$AF$1016,ROWS($Y161:$AF$1016),FALSE)</f>
        <v>#N/A</v>
      </c>
      <c r="AN161" s="30" t="e">
        <f>HLOOKUP(AN$13,$Y161:$AF$1016,ROWS($Y161:$AF$1016),FALSE)</f>
        <v>#N/A</v>
      </c>
      <c r="AO161" s="35" t="e">
        <f t="shared" si="32"/>
        <v>#N/A</v>
      </c>
      <c r="AP161" s="35" t="e">
        <f t="shared" si="33"/>
        <v>#N/A</v>
      </c>
      <c r="AQ161" s="35" t="e">
        <f t="shared" si="34"/>
        <v>#N/A</v>
      </c>
      <c r="AR161" s="35" t="e">
        <f t="shared" si="35"/>
        <v>#N/A</v>
      </c>
      <c r="AS161" s="35" t="e">
        <f t="shared" si="36"/>
        <v>#N/A</v>
      </c>
      <c r="AT161" s="35" t="e">
        <f t="shared" si="37"/>
        <v>#N/A</v>
      </c>
      <c r="AU161" s="35" t="e">
        <f t="shared" si="38"/>
        <v>#N/A</v>
      </c>
      <c r="AV161" s="35" t="e">
        <f t="shared" si="39"/>
        <v>#N/A</v>
      </c>
      <c r="AW161" s="81" t="e">
        <f t="shared" si="40"/>
        <v>#N/A</v>
      </c>
      <c r="AX161" s="139" t="e">
        <f t="shared" si="41"/>
        <v>#N/A</v>
      </c>
    </row>
    <row r="162" spans="1:50" x14ac:dyDescent="0.25">
      <c r="A162" s="110">
        <f>'Тулуз-Пьерон'!A162</f>
        <v>0</v>
      </c>
      <c r="B162" s="153">
        <f>'Тулуз-Пьерон'!B162</f>
        <v>0</v>
      </c>
      <c r="C162" s="109" t="e">
        <f>'Тулуз-Пьерон'!AB162</f>
        <v>#DIV/0!</v>
      </c>
      <c r="D162" s="132" t="e">
        <f>'Тулуз-Пьерон'!AE162</f>
        <v>#DIV/0!</v>
      </c>
      <c r="E162" s="134">
        <f>Равен!AD154</f>
        <v>0</v>
      </c>
      <c r="F162" s="135">
        <f>Равен!AE154</f>
        <v>0</v>
      </c>
      <c r="G162" s="128"/>
      <c r="H162" s="33"/>
      <c r="I162" s="33"/>
      <c r="J162" s="33"/>
      <c r="K162" s="115"/>
      <c r="L162" s="109">
        <f t="shared" si="30"/>
        <v>0</v>
      </c>
      <c r="M162" s="33"/>
      <c r="N162" s="123"/>
      <c r="O162" s="131"/>
      <c r="P162" s="109">
        <f t="shared" si="31"/>
        <v>0</v>
      </c>
      <c r="Q162" s="33"/>
      <c r="R162" s="33"/>
      <c r="S162" s="123"/>
      <c r="T162" s="128"/>
      <c r="U162" s="33"/>
      <c r="V162" s="33"/>
      <c r="W162" s="33"/>
      <c r="X162" s="115"/>
      <c r="Y162" s="122"/>
      <c r="Z162" s="33"/>
      <c r="AA162" s="33"/>
      <c r="AB162" s="33"/>
      <c r="AC162" s="33"/>
      <c r="AD162" s="33"/>
      <c r="AE162" s="33"/>
      <c r="AF162" s="123"/>
      <c r="AG162" s="119" t="e">
        <f>HLOOKUP(AG$13,$Y162:$AF$1016,ROWS($Y162:$AF$1016),FALSE)</f>
        <v>#N/A</v>
      </c>
      <c r="AH162" s="30" t="e">
        <f>HLOOKUP(AH$13,$Y162:$AF$1016,ROWS($Y162:$AF$1016),FALSE)</f>
        <v>#N/A</v>
      </c>
      <c r="AI162" s="30" t="e">
        <f>HLOOKUP(AI$13,$Y162:$AF$1016,ROWS($Y162:$AF$1016),FALSE)</f>
        <v>#N/A</v>
      </c>
      <c r="AJ162" s="30" t="e">
        <f>HLOOKUP(AJ$13,$Y162:$AF$1016,ROWS($Y162:$AF$1016),FALSE)</f>
        <v>#N/A</v>
      </c>
      <c r="AK162" s="30" t="e">
        <f>HLOOKUP(AK$13,$Y162:$AF$1016,ROWS($Y162:$AF$1016),FALSE)</f>
        <v>#N/A</v>
      </c>
      <c r="AL162" s="30" t="e">
        <f>HLOOKUP(AL$13,$Y162:$AF$1016,ROWS($Y162:$AF$1016),FALSE)</f>
        <v>#N/A</v>
      </c>
      <c r="AM162" s="30" t="e">
        <f>HLOOKUP(AM$13,$Y162:$AF$1016,ROWS($Y162:$AF$1016),FALSE)</f>
        <v>#N/A</v>
      </c>
      <c r="AN162" s="30" t="e">
        <f>HLOOKUP(AN$13,$Y162:$AF$1016,ROWS($Y162:$AF$1016),FALSE)</f>
        <v>#N/A</v>
      </c>
      <c r="AO162" s="35" t="e">
        <f t="shared" si="32"/>
        <v>#N/A</v>
      </c>
      <c r="AP162" s="35" t="e">
        <f t="shared" si="33"/>
        <v>#N/A</v>
      </c>
      <c r="AQ162" s="35" t="e">
        <f t="shared" si="34"/>
        <v>#N/A</v>
      </c>
      <c r="AR162" s="35" t="e">
        <f t="shared" si="35"/>
        <v>#N/A</v>
      </c>
      <c r="AS162" s="35" t="e">
        <f t="shared" si="36"/>
        <v>#N/A</v>
      </c>
      <c r="AT162" s="35" t="e">
        <f t="shared" si="37"/>
        <v>#N/A</v>
      </c>
      <c r="AU162" s="35" t="e">
        <f t="shared" si="38"/>
        <v>#N/A</v>
      </c>
      <c r="AV162" s="35" t="e">
        <f t="shared" si="39"/>
        <v>#N/A</v>
      </c>
      <c r="AW162" s="81" t="e">
        <f t="shared" si="40"/>
        <v>#N/A</v>
      </c>
      <c r="AX162" s="139" t="e">
        <f t="shared" si="41"/>
        <v>#N/A</v>
      </c>
    </row>
    <row r="163" spans="1:50" x14ac:dyDescent="0.25">
      <c r="A163" s="110">
        <f>'Тулуз-Пьерон'!A163</f>
        <v>0</v>
      </c>
      <c r="B163" s="153">
        <f>'Тулуз-Пьерон'!B163</f>
        <v>0</v>
      </c>
      <c r="C163" s="109" t="e">
        <f>'Тулуз-Пьерон'!AB163</f>
        <v>#DIV/0!</v>
      </c>
      <c r="D163" s="132" t="e">
        <f>'Тулуз-Пьерон'!AE163</f>
        <v>#DIV/0!</v>
      </c>
      <c r="E163" s="134">
        <f>Равен!AD155</f>
        <v>0</v>
      </c>
      <c r="F163" s="135">
        <f>Равен!AE155</f>
        <v>0</v>
      </c>
      <c r="G163" s="128"/>
      <c r="H163" s="33"/>
      <c r="I163" s="33"/>
      <c r="J163" s="33"/>
      <c r="K163" s="115"/>
      <c r="L163" s="109">
        <f t="shared" si="30"/>
        <v>0</v>
      </c>
      <c r="M163" s="33"/>
      <c r="N163" s="123"/>
      <c r="O163" s="131"/>
      <c r="P163" s="109">
        <f t="shared" si="31"/>
        <v>0</v>
      </c>
      <c r="Q163" s="33"/>
      <c r="R163" s="33"/>
      <c r="S163" s="123"/>
      <c r="T163" s="128"/>
      <c r="U163" s="33"/>
      <c r="V163" s="33"/>
      <c r="W163" s="33"/>
      <c r="X163" s="115"/>
      <c r="Y163" s="122"/>
      <c r="Z163" s="33"/>
      <c r="AA163" s="33"/>
      <c r="AB163" s="33"/>
      <c r="AC163" s="33"/>
      <c r="AD163" s="33"/>
      <c r="AE163" s="33"/>
      <c r="AF163" s="123"/>
      <c r="AG163" s="119" t="e">
        <f>HLOOKUP(AG$13,$Y163:$AF$1016,ROWS($Y163:$AF$1016),FALSE)</f>
        <v>#N/A</v>
      </c>
      <c r="AH163" s="30" t="e">
        <f>HLOOKUP(AH$13,$Y163:$AF$1016,ROWS($Y163:$AF$1016),FALSE)</f>
        <v>#N/A</v>
      </c>
      <c r="AI163" s="30" t="e">
        <f>HLOOKUP(AI$13,$Y163:$AF$1016,ROWS($Y163:$AF$1016),FALSE)</f>
        <v>#N/A</v>
      </c>
      <c r="AJ163" s="30" t="e">
        <f>HLOOKUP(AJ$13,$Y163:$AF$1016,ROWS($Y163:$AF$1016),FALSE)</f>
        <v>#N/A</v>
      </c>
      <c r="AK163" s="30" t="e">
        <f>HLOOKUP(AK$13,$Y163:$AF$1016,ROWS($Y163:$AF$1016),FALSE)</f>
        <v>#N/A</v>
      </c>
      <c r="AL163" s="30" t="e">
        <f>HLOOKUP(AL$13,$Y163:$AF$1016,ROWS($Y163:$AF$1016),FALSE)</f>
        <v>#N/A</v>
      </c>
      <c r="AM163" s="30" t="e">
        <f>HLOOKUP(AM$13,$Y163:$AF$1016,ROWS($Y163:$AF$1016),FALSE)</f>
        <v>#N/A</v>
      </c>
      <c r="AN163" s="30" t="e">
        <f>HLOOKUP(AN$13,$Y163:$AF$1016,ROWS($Y163:$AF$1016),FALSE)</f>
        <v>#N/A</v>
      </c>
      <c r="AO163" s="35" t="e">
        <f t="shared" si="32"/>
        <v>#N/A</v>
      </c>
      <c r="AP163" s="35" t="e">
        <f t="shared" si="33"/>
        <v>#N/A</v>
      </c>
      <c r="AQ163" s="35" t="e">
        <f t="shared" si="34"/>
        <v>#N/A</v>
      </c>
      <c r="AR163" s="35" t="e">
        <f t="shared" si="35"/>
        <v>#N/A</v>
      </c>
      <c r="AS163" s="35" t="e">
        <f t="shared" si="36"/>
        <v>#N/A</v>
      </c>
      <c r="AT163" s="35" t="e">
        <f t="shared" si="37"/>
        <v>#N/A</v>
      </c>
      <c r="AU163" s="35" t="e">
        <f t="shared" si="38"/>
        <v>#N/A</v>
      </c>
      <c r="AV163" s="35" t="e">
        <f t="shared" si="39"/>
        <v>#N/A</v>
      </c>
      <c r="AW163" s="81" t="e">
        <f t="shared" si="40"/>
        <v>#N/A</v>
      </c>
      <c r="AX163" s="139" t="e">
        <f t="shared" si="41"/>
        <v>#N/A</v>
      </c>
    </row>
    <row r="164" spans="1:50" x14ac:dyDescent="0.25">
      <c r="A164" s="110">
        <f>'Тулуз-Пьерон'!A164</f>
        <v>0</v>
      </c>
      <c r="B164" s="153">
        <f>'Тулуз-Пьерон'!B164</f>
        <v>0</v>
      </c>
      <c r="C164" s="109" t="e">
        <f>'Тулуз-Пьерон'!AB164</f>
        <v>#DIV/0!</v>
      </c>
      <c r="D164" s="132" t="e">
        <f>'Тулуз-Пьерон'!AE164</f>
        <v>#DIV/0!</v>
      </c>
      <c r="E164" s="134">
        <f>Равен!AD156</f>
        <v>0</v>
      </c>
      <c r="F164" s="135">
        <f>Равен!AE156</f>
        <v>0</v>
      </c>
      <c r="G164" s="128"/>
      <c r="H164" s="33"/>
      <c r="I164" s="33"/>
      <c r="J164" s="33"/>
      <c r="K164" s="115"/>
      <c r="L164" s="109">
        <f t="shared" si="30"/>
        <v>0</v>
      </c>
      <c r="M164" s="33"/>
      <c r="N164" s="123"/>
      <c r="O164" s="131"/>
      <c r="P164" s="109">
        <f t="shared" si="31"/>
        <v>0</v>
      </c>
      <c r="Q164" s="33"/>
      <c r="R164" s="33"/>
      <c r="S164" s="123"/>
      <c r="T164" s="128"/>
      <c r="U164" s="33"/>
      <c r="V164" s="33"/>
      <c r="W164" s="33"/>
      <c r="X164" s="115"/>
      <c r="Y164" s="122"/>
      <c r="Z164" s="33"/>
      <c r="AA164" s="33"/>
      <c r="AB164" s="33"/>
      <c r="AC164" s="33"/>
      <c r="AD164" s="33"/>
      <c r="AE164" s="33"/>
      <c r="AF164" s="123"/>
      <c r="AG164" s="119" t="e">
        <f>HLOOKUP(AG$13,$Y164:$AF$1016,ROWS($Y164:$AF$1016),FALSE)</f>
        <v>#N/A</v>
      </c>
      <c r="AH164" s="30" t="e">
        <f>HLOOKUP(AH$13,$Y164:$AF$1016,ROWS($Y164:$AF$1016),FALSE)</f>
        <v>#N/A</v>
      </c>
      <c r="AI164" s="30" t="e">
        <f>HLOOKUP(AI$13,$Y164:$AF$1016,ROWS($Y164:$AF$1016),FALSE)</f>
        <v>#N/A</v>
      </c>
      <c r="AJ164" s="30" t="e">
        <f>HLOOKUP(AJ$13,$Y164:$AF$1016,ROWS($Y164:$AF$1016),FALSE)</f>
        <v>#N/A</v>
      </c>
      <c r="AK164" s="30" t="e">
        <f>HLOOKUP(AK$13,$Y164:$AF$1016,ROWS($Y164:$AF$1016),FALSE)</f>
        <v>#N/A</v>
      </c>
      <c r="AL164" s="30" t="e">
        <f>HLOOKUP(AL$13,$Y164:$AF$1016,ROWS($Y164:$AF$1016),FALSE)</f>
        <v>#N/A</v>
      </c>
      <c r="AM164" s="30" t="e">
        <f>HLOOKUP(AM$13,$Y164:$AF$1016,ROWS($Y164:$AF$1016),FALSE)</f>
        <v>#N/A</v>
      </c>
      <c r="AN164" s="30" t="e">
        <f>HLOOKUP(AN$13,$Y164:$AF$1016,ROWS($Y164:$AF$1016),FALSE)</f>
        <v>#N/A</v>
      </c>
      <c r="AO164" s="35" t="e">
        <f t="shared" si="32"/>
        <v>#N/A</v>
      </c>
      <c r="AP164" s="35" t="e">
        <f t="shared" si="33"/>
        <v>#N/A</v>
      </c>
      <c r="AQ164" s="35" t="e">
        <f t="shared" si="34"/>
        <v>#N/A</v>
      </c>
      <c r="AR164" s="35" t="e">
        <f t="shared" si="35"/>
        <v>#N/A</v>
      </c>
      <c r="AS164" s="35" t="e">
        <f t="shared" si="36"/>
        <v>#N/A</v>
      </c>
      <c r="AT164" s="35" t="e">
        <f t="shared" si="37"/>
        <v>#N/A</v>
      </c>
      <c r="AU164" s="35" t="e">
        <f t="shared" si="38"/>
        <v>#N/A</v>
      </c>
      <c r="AV164" s="35" t="e">
        <f t="shared" si="39"/>
        <v>#N/A</v>
      </c>
      <c r="AW164" s="81" t="e">
        <f t="shared" si="40"/>
        <v>#N/A</v>
      </c>
      <c r="AX164" s="139" t="e">
        <f t="shared" si="41"/>
        <v>#N/A</v>
      </c>
    </row>
    <row r="165" spans="1:50" x14ac:dyDescent="0.25">
      <c r="A165" s="110">
        <f>'Тулуз-Пьерон'!A165</f>
        <v>0</v>
      </c>
      <c r="B165" s="153">
        <f>'Тулуз-Пьерон'!B165</f>
        <v>0</v>
      </c>
      <c r="C165" s="109" t="e">
        <f>'Тулуз-Пьерон'!AB165</f>
        <v>#DIV/0!</v>
      </c>
      <c r="D165" s="132" t="e">
        <f>'Тулуз-Пьерон'!AE165</f>
        <v>#DIV/0!</v>
      </c>
      <c r="E165" s="134">
        <f>Равен!AD157</f>
        <v>0</v>
      </c>
      <c r="F165" s="135">
        <f>Равен!AE157</f>
        <v>0</v>
      </c>
      <c r="G165" s="128"/>
      <c r="H165" s="33"/>
      <c r="I165" s="33"/>
      <c r="J165" s="33"/>
      <c r="K165" s="115"/>
      <c r="L165" s="109">
        <f t="shared" si="30"/>
        <v>0</v>
      </c>
      <c r="M165" s="33"/>
      <c r="N165" s="123"/>
      <c r="O165" s="131"/>
      <c r="P165" s="109">
        <f t="shared" si="31"/>
        <v>0</v>
      </c>
      <c r="Q165" s="33"/>
      <c r="R165" s="33"/>
      <c r="S165" s="123"/>
      <c r="T165" s="128"/>
      <c r="U165" s="33"/>
      <c r="V165" s="33"/>
      <c r="W165" s="33"/>
      <c r="X165" s="115"/>
      <c r="Y165" s="122"/>
      <c r="Z165" s="33"/>
      <c r="AA165" s="33"/>
      <c r="AB165" s="33"/>
      <c r="AC165" s="33"/>
      <c r="AD165" s="33"/>
      <c r="AE165" s="33"/>
      <c r="AF165" s="123"/>
      <c r="AG165" s="119" t="e">
        <f>HLOOKUP(AG$13,$Y165:$AF$1016,ROWS($Y165:$AF$1016),FALSE)</f>
        <v>#N/A</v>
      </c>
      <c r="AH165" s="30" t="e">
        <f>HLOOKUP(AH$13,$Y165:$AF$1016,ROWS($Y165:$AF$1016),FALSE)</f>
        <v>#N/A</v>
      </c>
      <c r="AI165" s="30" t="e">
        <f>HLOOKUP(AI$13,$Y165:$AF$1016,ROWS($Y165:$AF$1016),FALSE)</f>
        <v>#N/A</v>
      </c>
      <c r="AJ165" s="30" t="e">
        <f>HLOOKUP(AJ$13,$Y165:$AF$1016,ROWS($Y165:$AF$1016),FALSE)</f>
        <v>#N/A</v>
      </c>
      <c r="AK165" s="30" t="e">
        <f>HLOOKUP(AK$13,$Y165:$AF$1016,ROWS($Y165:$AF$1016),FALSE)</f>
        <v>#N/A</v>
      </c>
      <c r="AL165" s="30" t="e">
        <f>HLOOKUP(AL$13,$Y165:$AF$1016,ROWS($Y165:$AF$1016),FALSE)</f>
        <v>#N/A</v>
      </c>
      <c r="AM165" s="30" t="e">
        <f>HLOOKUP(AM$13,$Y165:$AF$1016,ROWS($Y165:$AF$1016),FALSE)</f>
        <v>#N/A</v>
      </c>
      <c r="AN165" s="30" t="e">
        <f>HLOOKUP(AN$13,$Y165:$AF$1016,ROWS($Y165:$AF$1016),FALSE)</f>
        <v>#N/A</v>
      </c>
      <c r="AO165" s="35" t="e">
        <f t="shared" si="32"/>
        <v>#N/A</v>
      </c>
      <c r="AP165" s="35" t="e">
        <f t="shared" si="33"/>
        <v>#N/A</v>
      </c>
      <c r="AQ165" s="35" t="e">
        <f t="shared" si="34"/>
        <v>#N/A</v>
      </c>
      <c r="AR165" s="35" t="e">
        <f t="shared" si="35"/>
        <v>#N/A</v>
      </c>
      <c r="AS165" s="35" t="e">
        <f t="shared" si="36"/>
        <v>#N/A</v>
      </c>
      <c r="AT165" s="35" t="e">
        <f t="shared" si="37"/>
        <v>#N/A</v>
      </c>
      <c r="AU165" s="35" t="e">
        <f t="shared" si="38"/>
        <v>#N/A</v>
      </c>
      <c r="AV165" s="35" t="e">
        <f t="shared" si="39"/>
        <v>#N/A</v>
      </c>
      <c r="AW165" s="81" t="e">
        <f t="shared" si="40"/>
        <v>#N/A</v>
      </c>
      <c r="AX165" s="139" t="e">
        <f t="shared" si="41"/>
        <v>#N/A</v>
      </c>
    </row>
    <row r="166" spans="1:50" x14ac:dyDescent="0.25">
      <c r="A166" s="110">
        <f>'Тулуз-Пьерон'!A166</f>
        <v>0</v>
      </c>
      <c r="B166" s="153">
        <f>'Тулуз-Пьерон'!B166</f>
        <v>0</v>
      </c>
      <c r="C166" s="109" t="e">
        <f>'Тулуз-Пьерон'!AB166</f>
        <v>#DIV/0!</v>
      </c>
      <c r="D166" s="132" t="e">
        <f>'Тулуз-Пьерон'!AE166</f>
        <v>#DIV/0!</v>
      </c>
      <c r="E166" s="134">
        <f>Равен!AD158</f>
        <v>0</v>
      </c>
      <c r="F166" s="135">
        <f>Равен!AE158</f>
        <v>0</v>
      </c>
      <c r="G166" s="128"/>
      <c r="H166" s="33"/>
      <c r="I166" s="33"/>
      <c r="J166" s="33"/>
      <c r="K166" s="115"/>
      <c r="L166" s="109">
        <f t="shared" si="30"/>
        <v>0</v>
      </c>
      <c r="M166" s="33"/>
      <c r="N166" s="123"/>
      <c r="O166" s="131"/>
      <c r="P166" s="109">
        <f t="shared" si="31"/>
        <v>0</v>
      </c>
      <c r="Q166" s="33"/>
      <c r="R166" s="33"/>
      <c r="S166" s="123"/>
      <c r="T166" s="128"/>
      <c r="U166" s="33"/>
      <c r="V166" s="33"/>
      <c r="W166" s="33"/>
      <c r="X166" s="115"/>
      <c r="Y166" s="122"/>
      <c r="Z166" s="33"/>
      <c r="AA166" s="33"/>
      <c r="AB166" s="33"/>
      <c r="AC166" s="33"/>
      <c r="AD166" s="33"/>
      <c r="AE166" s="33"/>
      <c r="AF166" s="123"/>
      <c r="AG166" s="119" t="e">
        <f>HLOOKUP(AG$13,$Y166:$AF$1016,ROWS($Y166:$AF$1016),FALSE)</f>
        <v>#N/A</v>
      </c>
      <c r="AH166" s="30" t="e">
        <f>HLOOKUP(AH$13,$Y166:$AF$1016,ROWS($Y166:$AF$1016),FALSE)</f>
        <v>#N/A</v>
      </c>
      <c r="AI166" s="30" t="e">
        <f>HLOOKUP(AI$13,$Y166:$AF$1016,ROWS($Y166:$AF$1016),FALSE)</f>
        <v>#N/A</v>
      </c>
      <c r="AJ166" s="30" t="e">
        <f>HLOOKUP(AJ$13,$Y166:$AF$1016,ROWS($Y166:$AF$1016),FALSE)</f>
        <v>#N/A</v>
      </c>
      <c r="AK166" s="30" t="e">
        <f>HLOOKUP(AK$13,$Y166:$AF$1016,ROWS($Y166:$AF$1016),FALSE)</f>
        <v>#N/A</v>
      </c>
      <c r="AL166" s="30" t="e">
        <f>HLOOKUP(AL$13,$Y166:$AF$1016,ROWS($Y166:$AF$1016),FALSE)</f>
        <v>#N/A</v>
      </c>
      <c r="AM166" s="30" t="e">
        <f>HLOOKUP(AM$13,$Y166:$AF$1016,ROWS($Y166:$AF$1016),FALSE)</f>
        <v>#N/A</v>
      </c>
      <c r="AN166" s="30" t="e">
        <f>HLOOKUP(AN$13,$Y166:$AF$1016,ROWS($Y166:$AF$1016),FALSE)</f>
        <v>#N/A</v>
      </c>
      <c r="AO166" s="35" t="e">
        <f t="shared" si="32"/>
        <v>#N/A</v>
      </c>
      <c r="AP166" s="35" t="e">
        <f t="shared" si="33"/>
        <v>#N/A</v>
      </c>
      <c r="AQ166" s="35" t="e">
        <f t="shared" si="34"/>
        <v>#N/A</v>
      </c>
      <c r="AR166" s="35" t="e">
        <f t="shared" si="35"/>
        <v>#N/A</v>
      </c>
      <c r="AS166" s="35" t="e">
        <f t="shared" si="36"/>
        <v>#N/A</v>
      </c>
      <c r="AT166" s="35" t="e">
        <f t="shared" si="37"/>
        <v>#N/A</v>
      </c>
      <c r="AU166" s="35" t="e">
        <f t="shared" si="38"/>
        <v>#N/A</v>
      </c>
      <c r="AV166" s="35" t="e">
        <f t="shared" si="39"/>
        <v>#N/A</v>
      </c>
      <c r="AW166" s="81" t="e">
        <f t="shared" si="40"/>
        <v>#N/A</v>
      </c>
      <c r="AX166" s="139" t="e">
        <f t="shared" si="41"/>
        <v>#N/A</v>
      </c>
    </row>
    <row r="167" spans="1:50" x14ac:dyDescent="0.25">
      <c r="A167" s="110">
        <f>'Тулуз-Пьерон'!A167</f>
        <v>0</v>
      </c>
      <c r="B167" s="153">
        <f>'Тулуз-Пьерон'!B167</f>
        <v>0</v>
      </c>
      <c r="C167" s="109" t="e">
        <f>'Тулуз-Пьерон'!AB167</f>
        <v>#DIV/0!</v>
      </c>
      <c r="D167" s="132" t="e">
        <f>'Тулуз-Пьерон'!AE167</f>
        <v>#DIV/0!</v>
      </c>
      <c r="E167" s="134">
        <f>Равен!AD159</f>
        <v>0</v>
      </c>
      <c r="F167" s="135">
        <f>Равен!AE159</f>
        <v>0</v>
      </c>
      <c r="G167" s="128"/>
      <c r="H167" s="33"/>
      <c r="I167" s="33"/>
      <c r="J167" s="33"/>
      <c r="K167" s="115"/>
      <c r="L167" s="109">
        <f t="shared" si="30"/>
        <v>0</v>
      </c>
      <c r="M167" s="33"/>
      <c r="N167" s="123"/>
      <c r="O167" s="131"/>
      <c r="P167" s="109">
        <f t="shared" si="31"/>
        <v>0</v>
      </c>
      <c r="Q167" s="33"/>
      <c r="R167" s="33"/>
      <c r="S167" s="123"/>
      <c r="T167" s="128"/>
      <c r="U167" s="33"/>
      <c r="V167" s="33"/>
      <c r="W167" s="33"/>
      <c r="X167" s="115"/>
      <c r="Y167" s="122"/>
      <c r="Z167" s="33"/>
      <c r="AA167" s="33"/>
      <c r="AB167" s="33"/>
      <c r="AC167" s="33"/>
      <c r="AD167" s="33"/>
      <c r="AE167" s="33"/>
      <c r="AF167" s="123"/>
      <c r="AG167" s="119" t="e">
        <f>HLOOKUP(AG$13,$Y167:$AF$1016,ROWS($Y167:$AF$1016),FALSE)</f>
        <v>#N/A</v>
      </c>
      <c r="AH167" s="30" t="e">
        <f>HLOOKUP(AH$13,$Y167:$AF$1016,ROWS($Y167:$AF$1016),FALSE)</f>
        <v>#N/A</v>
      </c>
      <c r="AI167" s="30" t="e">
        <f>HLOOKUP(AI$13,$Y167:$AF$1016,ROWS($Y167:$AF$1016),FALSE)</f>
        <v>#N/A</v>
      </c>
      <c r="AJ167" s="30" t="e">
        <f>HLOOKUP(AJ$13,$Y167:$AF$1016,ROWS($Y167:$AF$1016),FALSE)</f>
        <v>#N/A</v>
      </c>
      <c r="AK167" s="30" t="e">
        <f>HLOOKUP(AK$13,$Y167:$AF$1016,ROWS($Y167:$AF$1016),FALSE)</f>
        <v>#N/A</v>
      </c>
      <c r="AL167" s="30" t="e">
        <f>HLOOKUP(AL$13,$Y167:$AF$1016,ROWS($Y167:$AF$1016),FALSE)</f>
        <v>#N/A</v>
      </c>
      <c r="AM167" s="30" t="e">
        <f>HLOOKUP(AM$13,$Y167:$AF$1016,ROWS($Y167:$AF$1016),FALSE)</f>
        <v>#N/A</v>
      </c>
      <c r="AN167" s="30" t="e">
        <f>HLOOKUP(AN$13,$Y167:$AF$1016,ROWS($Y167:$AF$1016),FALSE)</f>
        <v>#N/A</v>
      </c>
      <c r="AO167" s="35" t="e">
        <f t="shared" si="32"/>
        <v>#N/A</v>
      </c>
      <c r="AP167" s="35" t="e">
        <f t="shared" si="33"/>
        <v>#N/A</v>
      </c>
      <c r="AQ167" s="35" t="e">
        <f t="shared" si="34"/>
        <v>#N/A</v>
      </c>
      <c r="AR167" s="35" t="e">
        <f t="shared" si="35"/>
        <v>#N/A</v>
      </c>
      <c r="AS167" s="35" t="e">
        <f t="shared" si="36"/>
        <v>#N/A</v>
      </c>
      <c r="AT167" s="35" t="e">
        <f t="shared" si="37"/>
        <v>#N/A</v>
      </c>
      <c r="AU167" s="35" t="e">
        <f t="shared" si="38"/>
        <v>#N/A</v>
      </c>
      <c r="AV167" s="35" t="e">
        <f t="shared" si="39"/>
        <v>#N/A</v>
      </c>
      <c r="AW167" s="81" t="e">
        <f t="shared" si="40"/>
        <v>#N/A</v>
      </c>
      <c r="AX167" s="139" t="e">
        <f t="shared" si="41"/>
        <v>#N/A</v>
      </c>
    </row>
    <row r="168" spans="1:50" x14ac:dyDescent="0.25">
      <c r="A168" s="110">
        <f>'Тулуз-Пьерон'!A168</f>
        <v>0</v>
      </c>
      <c r="B168" s="153">
        <f>'Тулуз-Пьерон'!B168</f>
        <v>0</v>
      </c>
      <c r="C168" s="109" t="e">
        <f>'Тулуз-Пьерон'!AB168</f>
        <v>#DIV/0!</v>
      </c>
      <c r="D168" s="132" t="e">
        <f>'Тулуз-Пьерон'!AE168</f>
        <v>#DIV/0!</v>
      </c>
      <c r="E168" s="134">
        <f>Равен!AD160</f>
        <v>0</v>
      </c>
      <c r="F168" s="135">
        <f>Равен!AE160</f>
        <v>0</v>
      </c>
      <c r="G168" s="128"/>
      <c r="H168" s="33"/>
      <c r="I168" s="33"/>
      <c r="J168" s="33"/>
      <c r="K168" s="115"/>
      <c r="L168" s="109">
        <f t="shared" si="30"/>
        <v>0</v>
      </c>
      <c r="M168" s="33"/>
      <c r="N168" s="123"/>
      <c r="O168" s="131"/>
      <c r="P168" s="109">
        <f t="shared" si="31"/>
        <v>0</v>
      </c>
      <c r="Q168" s="33"/>
      <c r="R168" s="33"/>
      <c r="S168" s="123"/>
      <c r="T168" s="128"/>
      <c r="U168" s="33"/>
      <c r="V168" s="33"/>
      <c r="W168" s="33"/>
      <c r="X168" s="115"/>
      <c r="Y168" s="122"/>
      <c r="Z168" s="33"/>
      <c r="AA168" s="33"/>
      <c r="AB168" s="33"/>
      <c r="AC168" s="33"/>
      <c r="AD168" s="33"/>
      <c r="AE168" s="33"/>
      <c r="AF168" s="123"/>
      <c r="AG168" s="119" t="e">
        <f>HLOOKUP(AG$13,$Y168:$AF$1016,ROWS($Y168:$AF$1016),FALSE)</f>
        <v>#N/A</v>
      </c>
      <c r="AH168" s="30" t="e">
        <f>HLOOKUP(AH$13,$Y168:$AF$1016,ROWS($Y168:$AF$1016),FALSE)</f>
        <v>#N/A</v>
      </c>
      <c r="AI168" s="30" t="e">
        <f>HLOOKUP(AI$13,$Y168:$AF$1016,ROWS($Y168:$AF$1016),FALSE)</f>
        <v>#N/A</v>
      </c>
      <c r="AJ168" s="30" t="e">
        <f>HLOOKUP(AJ$13,$Y168:$AF$1016,ROWS($Y168:$AF$1016),FALSE)</f>
        <v>#N/A</v>
      </c>
      <c r="AK168" s="30" t="e">
        <f>HLOOKUP(AK$13,$Y168:$AF$1016,ROWS($Y168:$AF$1016),FALSE)</f>
        <v>#N/A</v>
      </c>
      <c r="AL168" s="30" t="e">
        <f>HLOOKUP(AL$13,$Y168:$AF$1016,ROWS($Y168:$AF$1016),FALSE)</f>
        <v>#N/A</v>
      </c>
      <c r="AM168" s="30" t="e">
        <f>HLOOKUP(AM$13,$Y168:$AF$1016,ROWS($Y168:$AF$1016),FALSE)</f>
        <v>#N/A</v>
      </c>
      <c r="AN168" s="30" t="e">
        <f>HLOOKUP(AN$13,$Y168:$AF$1016,ROWS($Y168:$AF$1016),FALSE)</f>
        <v>#N/A</v>
      </c>
      <c r="AO168" s="35" t="e">
        <f t="shared" si="32"/>
        <v>#N/A</v>
      </c>
      <c r="AP168" s="35" t="e">
        <f t="shared" si="33"/>
        <v>#N/A</v>
      </c>
      <c r="AQ168" s="35" t="e">
        <f t="shared" si="34"/>
        <v>#N/A</v>
      </c>
      <c r="AR168" s="35" t="e">
        <f t="shared" si="35"/>
        <v>#N/A</v>
      </c>
      <c r="AS168" s="35" t="e">
        <f t="shared" si="36"/>
        <v>#N/A</v>
      </c>
      <c r="AT168" s="35" t="e">
        <f t="shared" si="37"/>
        <v>#N/A</v>
      </c>
      <c r="AU168" s="35" t="e">
        <f t="shared" si="38"/>
        <v>#N/A</v>
      </c>
      <c r="AV168" s="35" t="e">
        <f t="shared" si="39"/>
        <v>#N/A</v>
      </c>
      <c r="AW168" s="81" t="e">
        <f t="shared" si="40"/>
        <v>#N/A</v>
      </c>
      <c r="AX168" s="139" t="e">
        <f t="shared" si="41"/>
        <v>#N/A</v>
      </c>
    </row>
    <row r="169" spans="1:50" x14ac:dyDescent="0.25">
      <c r="A169" s="110">
        <f>'Тулуз-Пьерон'!A169</f>
        <v>0</v>
      </c>
      <c r="B169" s="153">
        <f>'Тулуз-Пьерон'!B169</f>
        <v>0</v>
      </c>
      <c r="C169" s="109" t="e">
        <f>'Тулуз-Пьерон'!AB169</f>
        <v>#DIV/0!</v>
      </c>
      <c r="D169" s="132" t="e">
        <f>'Тулуз-Пьерон'!AE169</f>
        <v>#DIV/0!</v>
      </c>
      <c r="E169" s="134">
        <f>Равен!AD161</f>
        <v>0</v>
      </c>
      <c r="F169" s="135">
        <f>Равен!AE161</f>
        <v>0</v>
      </c>
      <c r="G169" s="128"/>
      <c r="H169" s="33"/>
      <c r="I169" s="33"/>
      <c r="J169" s="33"/>
      <c r="K169" s="115"/>
      <c r="L169" s="109">
        <f t="shared" si="30"/>
        <v>0</v>
      </c>
      <c r="M169" s="33"/>
      <c r="N169" s="123"/>
      <c r="O169" s="131"/>
      <c r="P169" s="109">
        <f t="shared" si="31"/>
        <v>0</v>
      </c>
      <c r="Q169" s="33"/>
      <c r="R169" s="33"/>
      <c r="S169" s="123"/>
      <c r="T169" s="128"/>
      <c r="U169" s="33"/>
      <c r="V169" s="33"/>
      <c r="W169" s="33"/>
      <c r="X169" s="115"/>
      <c r="Y169" s="122"/>
      <c r="Z169" s="33"/>
      <c r="AA169" s="33"/>
      <c r="AB169" s="33"/>
      <c r="AC169" s="33"/>
      <c r="AD169" s="33"/>
      <c r="AE169" s="33"/>
      <c r="AF169" s="123"/>
      <c r="AG169" s="119" t="e">
        <f>HLOOKUP(AG$13,$Y169:$AF$1016,ROWS($Y169:$AF$1016),FALSE)</f>
        <v>#N/A</v>
      </c>
      <c r="AH169" s="30" t="e">
        <f>HLOOKUP(AH$13,$Y169:$AF$1016,ROWS($Y169:$AF$1016),FALSE)</f>
        <v>#N/A</v>
      </c>
      <c r="AI169" s="30" t="e">
        <f>HLOOKUP(AI$13,$Y169:$AF$1016,ROWS($Y169:$AF$1016),FALSE)</f>
        <v>#N/A</v>
      </c>
      <c r="AJ169" s="30" t="e">
        <f>HLOOKUP(AJ$13,$Y169:$AF$1016,ROWS($Y169:$AF$1016),FALSE)</f>
        <v>#N/A</v>
      </c>
      <c r="AK169" s="30" t="e">
        <f>HLOOKUP(AK$13,$Y169:$AF$1016,ROWS($Y169:$AF$1016),FALSE)</f>
        <v>#N/A</v>
      </c>
      <c r="AL169" s="30" t="e">
        <f>HLOOKUP(AL$13,$Y169:$AF$1016,ROWS($Y169:$AF$1016),FALSE)</f>
        <v>#N/A</v>
      </c>
      <c r="AM169" s="30" t="e">
        <f>HLOOKUP(AM$13,$Y169:$AF$1016,ROWS($Y169:$AF$1016),FALSE)</f>
        <v>#N/A</v>
      </c>
      <c r="AN169" s="30" t="e">
        <f>HLOOKUP(AN$13,$Y169:$AF$1016,ROWS($Y169:$AF$1016),FALSE)</f>
        <v>#N/A</v>
      </c>
      <c r="AO169" s="35" t="e">
        <f t="shared" si="32"/>
        <v>#N/A</v>
      </c>
      <c r="AP169" s="35" t="e">
        <f t="shared" si="33"/>
        <v>#N/A</v>
      </c>
      <c r="AQ169" s="35" t="e">
        <f t="shared" si="34"/>
        <v>#N/A</v>
      </c>
      <c r="AR169" s="35" t="e">
        <f t="shared" si="35"/>
        <v>#N/A</v>
      </c>
      <c r="AS169" s="35" t="e">
        <f t="shared" si="36"/>
        <v>#N/A</v>
      </c>
      <c r="AT169" s="35" t="e">
        <f t="shared" si="37"/>
        <v>#N/A</v>
      </c>
      <c r="AU169" s="35" t="e">
        <f t="shared" si="38"/>
        <v>#N/A</v>
      </c>
      <c r="AV169" s="35" t="e">
        <f t="shared" si="39"/>
        <v>#N/A</v>
      </c>
      <c r="AW169" s="81" t="e">
        <f t="shared" si="40"/>
        <v>#N/A</v>
      </c>
      <c r="AX169" s="139" t="e">
        <f t="shared" si="41"/>
        <v>#N/A</v>
      </c>
    </row>
    <row r="170" spans="1:50" x14ac:dyDescent="0.25">
      <c r="A170" s="110">
        <f>'Тулуз-Пьерон'!A170</f>
        <v>0</v>
      </c>
      <c r="B170" s="153">
        <f>'Тулуз-Пьерон'!B170</f>
        <v>0</v>
      </c>
      <c r="C170" s="109" t="e">
        <f>'Тулуз-Пьерон'!AB170</f>
        <v>#DIV/0!</v>
      </c>
      <c r="D170" s="132" t="e">
        <f>'Тулуз-Пьерон'!AE170</f>
        <v>#DIV/0!</v>
      </c>
      <c r="E170" s="134">
        <f>Равен!AD162</f>
        <v>0</v>
      </c>
      <c r="F170" s="135">
        <f>Равен!AE162</f>
        <v>0</v>
      </c>
      <c r="G170" s="128"/>
      <c r="H170" s="33"/>
      <c r="I170" s="33"/>
      <c r="J170" s="33"/>
      <c r="K170" s="115"/>
      <c r="L170" s="109">
        <f t="shared" si="30"/>
        <v>0</v>
      </c>
      <c r="M170" s="33"/>
      <c r="N170" s="123"/>
      <c r="O170" s="131"/>
      <c r="P170" s="109">
        <f t="shared" si="31"/>
        <v>0</v>
      </c>
      <c r="Q170" s="33"/>
      <c r="R170" s="33"/>
      <c r="S170" s="123"/>
      <c r="T170" s="128"/>
      <c r="U170" s="33"/>
      <c r="V170" s="33"/>
      <c r="W170" s="33"/>
      <c r="X170" s="115"/>
      <c r="Y170" s="122"/>
      <c r="Z170" s="33"/>
      <c r="AA170" s="33"/>
      <c r="AB170" s="33"/>
      <c r="AC170" s="33"/>
      <c r="AD170" s="33"/>
      <c r="AE170" s="33"/>
      <c r="AF170" s="123"/>
      <c r="AG170" s="119" t="e">
        <f>HLOOKUP(AG$13,$Y170:$AF$1016,ROWS($Y170:$AF$1016),FALSE)</f>
        <v>#N/A</v>
      </c>
      <c r="AH170" s="30" t="e">
        <f>HLOOKUP(AH$13,$Y170:$AF$1016,ROWS($Y170:$AF$1016),FALSE)</f>
        <v>#N/A</v>
      </c>
      <c r="AI170" s="30" t="e">
        <f>HLOOKUP(AI$13,$Y170:$AF$1016,ROWS($Y170:$AF$1016),FALSE)</f>
        <v>#N/A</v>
      </c>
      <c r="AJ170" s="30" t="e">
        <f>HLOOKUP(AJ$13,$Y170:$AF$1016,ROWS($Y170:$AF$1016),FALSE)</f>
        <v>#N/A</v>
      </c>
      <c r="AK170" s="30" t="e">
        <f>HLOOKUP(AK$13,$Y170:$AF$1016,ROWS($Y170:$AF$1016),FALSE)</f>
        <v>#N/A</v>
      </c>
      <c r="AL170" s="30" t="e">
        <f>HLOOKUP(AL$13,$Y170:$AF$1016,ROWS($Y170:$AF$1016),FALSE)</f>
        <v>#N/A</v>
      </c>
      <c r="AM170" s="30" t="e">
        <f>HLOOKUP(AM$13,$Y170:$AF$1016,ROWS($Y170:$AF$1016),FALSE)</f>
        <v>#N/A</v>
      </c>
      <c r="AN170" s="30" t="e">
        <f>HLOOKUP(AN$13,$Y170:$AF$1016,ROWS($Y170:$AF$1016),FALSE)</f>
        <v>#N/A</v>
      </c>
      <c r="AO170" s="35" t="e">
        <f t="shared" si="32"/>
        <v>#N/A</v>
      </c>
      <c r="AP170" s="35" t="e">
        <f t="shared" si="33"/>
        <v>#N/A</v>
      </c>
      <c r="AQ170" s="35" t="e">
        <f t="shared" si="34"/>
        <v>#N/A</v>
      </c>
      <c r="AR170" s="35" t="e">
        <f t="shared" si="35"/>
        <v>#N/A</v>
      </c>
      <c r="AS170" s="35" t="e">
        <f t="shared" si="36"/>
        <v>#N/A</v>
      </c>
      <c r="AT170" s="35" t="e">
        <f t="shared" si="37"/>
        <v>#N/A</v>
      </c>
      <c r="AU170" s="35" t="e">
        <f t="shared" si="38"/>
        <v>#N/A</v>
      </c>
      <c r="AV170" s="35" t="e">
        <f t="shared" si="39"/>
        <v>#N/A</v>
      </c>
      <c r="AW170" s="81" t="e">
        <f t="shared" si="40"/>
        <v>#N/A</v>
      </c>
      <c r="AX170" s="139" t="e">
        <f t="shared" si="41"/>
        <v>#N/A</v>
      </c>
    </row>
    <row r="171" spans="1:50" x14ac:dyDescent="0.25">
      <c r="A171" s="110">
        <f>'Тулуз-Пьерон'!A171</f>
        <v>0</v>
      </c>
      <c r="B171" s="153">
        <f>'Тулуз-Пьерон'!B171</f>
        <v>0</v>
      </c>
      <c r="C171" s="109" t="e">
        <f>'Тулуз-Пьерон'!AB171</f>
        <v>#DIV/0!</v>
      </c>
      <c r="D171" s="132" t="e">
        <f>'Тулуз-Пьерон'!AE171</f>
        <v>#DIV/0!</v>
      </c>
      <c r="E171" s="134">
        <f>Равен!AD163</f>
        <v>0</v>
      </c>
      <c r="F171" s="135">
        <f>Равен!AE163</f>
        <v>0</v>
      </c>
      <c r="G171" s="128"/>
      <c r="H171" s="33"/>
      <c r="I171" s="33"/>
      <c r="J171" s="33"/>
      <c r="K171" s="115"/>
      <c r="L171" s="109">
        <f t="shared" si="30"/>
        <v>0</v>
      </c>
      <c r="M171" s="33"/>
      <c r="N171" s="123"/>
      <c r="O171" s="131"/>
      <c r="P171" s="109">
        <f t="shared" si="31"/>
        <v>0</v>
      </c>
      <c r="Q171" s="33"/>
      <c r="R171" s="33"/>
      <c r="S171" s="123"/>
      <c r="T171" s="128"/>
      <c r="U171" s="33"/>
      <c r="V171" s="33"/>
      <c r="W171" s="33"/>
      <c r="X171" s="115"/>
      <c r="Y171" s="122"/>
      <c r="Z171" s="33"/>
      <c r="AA171" s="33"/>
      <c r="AB171" s="33"/>
      <c r="AC171" s="33"/>
      <c r="AD171" s="33"/>
      <c r="AE171" s="33"/>
      <c r="AF171" s="123"/>
      <c r="AG171" s="119" t="e">
        <f>HLOOKUP(AG$13,$Y171:$AF$1016,ROWS($Y171:$AF$1016),FALSE)</f>
        <v>#N/A</v>
      </c>
      <c r="AH171" s="30" t="e">
        <f>HLOOKUP(AH$13,$Y171:$AF$1016,ROWS($Y171:$AF$1016),FALSE)</f>
        <v>#N/A</v>
      </c>
      <c r="AI171" s="30" t="e">
        <f>HLOOKUP(AI$13,$Y171:$AF$1016,ROWS($Y171:$AF$1016),FALSE)</f>
        <v>#N/A</v>
      </c>
      <c r="AJ171" s="30" t="e">
        <f>HLOOKUP(AJ$13,$Y171:$AF$1016,ROWS($Y171:$AF$1016),FALSE)</f>
        <v>#N/A</v>
      </c>
      <c r="AK171" s="30" t="e">
        <f>HLOOKUP(AK$13,$Y171:$AF$1016,ROWS($Y171:$AF$1016),FALSE)</f>
        <v>#N/A</v>
      </c>
      <c r="AL171" s="30" t="e">
        <f>HLOOKUP(AL$13,$Y171:$AF$1016,ROWS($Y171:$AF$1016),FALSE)</f>
        <v>#N/A</v>
      </c>
      <c r="AM171" s="30" t="e">
        <f>HLOOKUP(AM$13,$Y171:$AF$1016,ROWS($Y171:$AF$1016),FALSE)</f>
        <v>#N/A</v>
      </c>
      <c r="AN171" s="30" t="e">
        <f>HLOOKUP(AN$13,$Y171:$AF$1016,ROWS($Y171:$AF$1016),FALSE)</f>
        <v>#N/A</v>
      </c>
      <c r="AO171" s="35" t="e">
        <f t="shared" si="32"/>
        <v>#N/A</v>
      </c>
      <c r="AP171" s="35" t="e">
        <f t="shared" si="33"/>
        <v>#N/A</v>
      </c>
      <c r="AQ171" s="35" t="e">
        <f t="shared" si="34"/>
        <v>#N/A</v>
      </c>
      <c r="AR171" s="35" t="e">
        <f t="shared" si="35"/>
        <v>#N/A</v>
      </c>
      <c r="AS171" s="35" t="e">
        <f t="shared" si="36"/>
        <v>#N/A</v>
      </c>
      <c r="AT171" s="35" t="e">
        <f t="shared" si="37"/>
        <v>#N/A</v>
      </c>
      <c r="AU171" s="35" t="e">
        <f t="shared" si="38"/>
        <v>#N/A</v>
      </c>
      <c r="AV171" s="35" t="e">
        <f t="shared" si="39"/>
        <v>#N/A</v>
      </c>
      <c r="AW171" s="81" t="e">
        <f t="shared" si="40"/>
        <v>#N/A</v>
      </c>
      <c r="AX171" s="139" t="e">
        <f t="shared" si="41"/>
        <v>#N/A</v>
      </c>
    </row>
    <row r="172" spans="1:50" x14ac:dyDescent="0.25">
      <c r="A172" s="110">
        <f>'Тулуз-Пьерон'!A172</f>
        <v>0</v>
      </c>
      <c r="B172" s="153">
        <f>'Тулуз-Пьерон'!B172</f>
        <v>0</v>
      </c>
      <c r="C172" s="109" t="e">
        <f>'Тулуз-Пьерон'!AB172</f>
        <v>#DIV/0!</v>
      </c>
      <c r="D172" s="132" t="e">
        <f>'Тулуз-Пьерон'!AE172</f>
        <v>#DIV/0!</v>
      </c>
      <c r="E172" s="134">
        <f>Равен!AD164</f>
        <v>0</v>
      </c>
      <c r="F172" s="135">
        <f>Равен!AE164</f>
        <v>0</v>
      </c>
      <c r="G172" s="128"/>
      <c r="H172" s="33"/>
      <c r="I172" s="33"/>
      <c r="J172" s="33"/>
      <c r="K172" s="115"/>
      <c r="L172" s="109">
        <f t="shared" si="30"/>
        <v>0</v>
      </c>
      <c r="M172" s="33"/>
      <c r="N172" s="123"/>
      <c r="O172" s="131"/>
      <c r="P172" s="109">
        <f t="shared" si="31"/>
        <v>0</v>
      </c>
      <c r="Q172" s="33"/>
      <c r="R172" s="33"/>
      <c r="S172" s="123"/>
      <c r="T172" s="128"/>
      <c r="U172" s="33"/>
      <c r="V172" s="33"/>
      <c r="W172" s="33"/>
      <c r="X172" s="115"/>
      <c r="Y172" s="122"/>
      <c r="Z172" s="33"/>
      <c r="AA172" s="33"/>
      <c r="AB172" s="33"/>
      <c r="AC172" s="33"/>
      <c r="AD172" s="33"/>
      <c r="AE172" s="33"/>
      <c r="AF172" s="123"/>
      <c r="AG172" s="119" t="e">
        <f>HLOOKUP(AG$13,$Y172:$AF$1016,ROWS($Y172:$AF$1016),FALSE)</f>
        <v>#N/A</v>
      </c>
      <c r="AH172" s="30" t="e">
        <f>HLOOKUP(AH$13,$Y172:$AF$1016,ROWS($Y172:$AF$1016),FALSE)</f>
        <v>#N/A</v>
      </c>
      <c r="AI172" s="30" t="e">
        <f>HLOOKUP(AI$13,$Y172:$AF$1016,ROWS($Y172:$AF$1016),FALSE)</f>
        <v>#N/A</v>
      </c>
      <c r="AJ172" s="30" t="e">
        <f>HLOOKUP(AJ$13,$Y172:$AF$1016,ROWS($Y172:$AF$1016),FALSE)</f>
        <v>#N/A</v>
      </c>
      <c r="AK172" s="30" t="e">
        <f>HLOOKUP(AK$13,$Y172:$AF$1016,ROWS($Y172:$AF$1016),FALSE)</f>
        <v>#N/A</v>
      </c>
      <c r="AL172" s="30" t="e">
        <f>HLOOKUP(AL$13,$Y172:$AF$1016,ROWS($Y172:$AF$1016),FALSE)</f>
        <v>#N/A</v>
      </c>
      <c r="AM172" s="30" t="e">
        <f>HLOOKUP(AM$13,$Y172:$AF$1016,ROWS($Y172:$AF$1016),FALSE)</f>
        <v>#N/A</v>
      </c>
      <c r="AN172" s="30" t="e">
        <f>HLOOKUP(AN$13,$Y172:$AF$1016,ROWS($Y172:$AF$1016),FALSE)</f>
        <v>#N/A</v>
      </c>
      <c r="AO172" s="35" t="e">
        <f t="shared" si="32"/>
        <v>#N/A</v>
      </c>
      <c r="AP172" s="35" t="e">
        <f t="shared" si="33"/>
        <v>#N/A</v>
      </c>
      <c r="AQ172" s="35" t="e">
        <f t="shared" si="34"/>
        <v>#N/A</v>
      </c>
      <c r="AR172" s="35" t="e">
        <f t="shared" si="35"/>
        <v>#N/A</v>
      </c>
      <c r="AS172" s="35" t="e">
        <f t="shared" si="36"/>
        <v>#N/A</v>
      </c>
      <c r="AT172" s="35" t="e">
        <f t="shared" si="37"/>
        <v>#N/A</v>
      </c>
      <c r="AU172" s="35" t="e">
        <f t="shared" si="38"/>
        <v>#N/A</v>
      </c>
      <c r="AV172" s="35" t="e">
        <f t="shared" si="39"/>
        <v>#N/A</v>
      </c>
      <c r="AW172" s="81" t="e">
        <f t="shared" si="40"/>
        <v>#N/A</v>
      </c>
      <c r="AX172" s="139" t="e">
        <f t="shared" si="41"/>
        <v>#N/A</v>
      </c>
    </row>
    <row r="173" spans="1:50" x14ac:dyDescent="0.25">
      <c r="A173" s="110">
        <f>'Тулуз-Пьерон'!A173</f>
        <v>0</v>
      </c>
      <c r="B173" s="153">
        <f>'Тулуз-Пьерон'!B173</f>
        <v>0</v>
      </c>
      <c r="C173" s="109" t="e">
        <f>'Тулуз-Пьерон'!AB173</f>
        <v>#DIV/0!</v>
      </c>
      <c r="D173" s="132" t="e">
        <f>'Тулуз-Пьерон'!AE173</f>
        <v>#DIV/0!</v>
      </c>
      <c r="E173" s="134">
        <f>Равен!AD165</f>
        <v>0</v>
      </c>
      <c r="F173" s="135">
        <f>Равен!AE165</f>
        <v>0</v>
      </c>
      <c r="G173" s="128"/>
      <c r="H173" s="33"/>
      <c r="I173" s="33"/>
      <c r="J173" s="33"/>
      <c r="K173" s="115"/>
      <c r="L173" s="109">
        <f t="shared" si="30"/>
        <v>0</v>
      </c>
      <c r="M173" s="33"/>
      <c r="N173" s="123"/>
      <c r="O173" s="131"/>
      <c r="P173" s="109">
        <f t="shared" si="31"/>
        <v>0</v>
      </c>
      <c r="Q173" s="33"/>
      <c r="R173" s="33"/>
      <c r="S173" s="123"/>
      <c r="T173" s="128"/>
      <c r="U173" s="33"/>
      <c r="V173" s="33"/>
      <c r="W173" s="33"/>
      <c r="X173" s="115"/>
      <c r="Y173" s="122"/>
      <c r="Z173" s="33"/>
      <c r="AA173" s="33"/>
      <c r="AB173" s="33"/>
      <c r="AC173" s="33"/>
      <c r="AD173" s="33"/>
      <c r="AE173" s="33"/>
      <c r="AF173" s="123"/>
      <c r="AG173" s="119" t="e">
        <f>HLOOKUP(AG$13,$Y173:$AF$1016,ROWS($Y173:$AF$1016),FALSE)</f>
        <v>#N/A</v>
      </c>
      <c r="AH173" s="30" t="e">
        <f>HLOOKUP(AH$13,$Y173:$AF$1016,ROWS($Y173:$AF$1016),FALSE)</f>
        <v>#N/A</v>
      </c>
      <c r="AI173" s="30" t="e">
        <f>HLOOKUP(AI$13,$Y173:$AF$1016,ROWS($Y173:$AF$1016),FALSE)</f>
        <v>#N/A</v>
      </c>
      <c r="AJ173" s="30" t="e">
        <f>HLOOKUP(AJ$13,$Y173:$AF$1016,ROWS($Y173:$AF$1016),FALSE)</f>
        <v>#N/A</v>
      </c>
      <c r="AK173" s="30" t="e">
        <f>HLOOKUP(AK$13,$Y173:$AF$1016,ROWS($Y173:$AF$1016),FALSE)</f>
        <v>#N/A</v>
      </c>
      <c r="AL173" s="30" t="e">
        <f>HLOOKUP(AL$13,$Y173:$AF$1016,ROWS($Y173:$AF$1016),FALSE)</f>
        <v>#N/A</v>
      </c>
      <c r="AM173" s="30" t="e">
        <f>HLOOKUP(AM$13,$Y173:$AF$1016,ROWS($Y173:$AF$1016),FALSE)</f>
        <v>#N/A</v>
      </c>
      <c r="AN173" s="30" t="e">
        <f>HLOOKUP(AN$13,$Y173:$AF$1016,ROWS($Y173:$AF$1016),FALSE)</f>
        <v>#N/A</v>
      </c>
      <c r="AO173" s="35" t="e">
        <f t="shared" si="32"/>
        <v>#N/A</v>
      </c>
      <c r="AP173" s="35" t="e">
        <f t="shared" si="33"/>
        <v>#N/A</v>
      </c>
      <c r="AQ173" s="35" t="e">
        <f t="shared" si="34"/>
        <v>#N/A</v>
      </c>
      <c r="AR173" s="35" t="e">
        <f t="shared" si="35"/>
        <v>#N/A</v>
      </c>
      <c r="AS173" s="35" t="e">
        <f t="shared" si="36"/>
        <v>#N/A</v>
      </c>
      <c r="AT173" s="35" t="e">
        <f t="shared" si="37"/>
        <v>#N/A</v>
      </c>
      <c r="AU173" s="35" t="e">
        <f t="shared" si="38"/>
        <v>#N/A</v>
      </c>
      <c r="AV173" s="35" t="e">
        <f t="shared" si="39"/>
        <v>#N/A</v>
      </c>
      <c r="AW173" s="81" t="e">
        <f t="shared" si="40"/>
        <v>#N/A</v>
      </c>
      <c r="AX173" s="139" t="e">
        <f t="shared" si="41"/>
        <v>#N/A</v>
      </c>
    </row>
    <row r="174" spans="1:50" x14ac:dyDescent="0.25">
      <c r="A174" s="110">
        <f>'Тулуз-Пьерон'!A174</f>
        <v>0</v>
      </c>
      <c r="B174" s="153">
        <f>'Тулуз-Пьерон'!B174</f>
        <v>0</v>
      </c>
      <c r="C174" s="109" t="e">
        <f>'Тулуз-Пьерон'!AB174</f>
        <v>#DIV/0!</v>
      </c>
      <c r="D174" s="132" t="e">
        <f>'Тулуз-Пьерон'!AE174</f>
        <v>#DIV/0!</v>
      </c>
      <c r="E174" s="134">
        <f>Равен!AD166</f>
        <v>0</v>
      </c>
      <c r="F174" s="135">
        <f>Равен!AE166</f>
        <v>0</v>
      </c>
      <c r="G174" s="128"/>
      <c r="H174" s="33"/>
      <c r="I174" s="33"/>
      <c r="J174" s="33"/>
      <c r="K174" s="115"/>
      <c r="L174" s="109">
        <f t="shared" si="30"/>
        <v>0</v>
      </c>
      <c r="M174" s="33"/>
      <c r="N174" s="123"/>
      <c r="O174" s="131"/>
      <c r="P174" s="109">
        <f t="shared" si="31"/>
        <v>0</v>
      </c>
      <c r="Q174" s="33"/>
      <c r="R174" s="33"/>
      <c r="S174" s="123"/>
      <c r="T174" s="128"/>
      <c r="U174" s="33"/>
      <c r="V174" s="33"/>
      <c r="W174" s="33"/>
      <c r="X174" s="115"/>
      <c r="Y174" s="122"/>
      <c r="Z174" s="33"/>
      <c r="AA174" s="33"/>
      <c r="AB174" s="33"/>
      <c r="AC174" s="33"/>
      <c r="AD174" s="33"/>
      <c r="AE174" s="33"/>
      <c r="AF174" s="123"/>
      <c r="AG174" s="119" t="e">
        <f>HLOOKUP(AG$13,$Y174:$AF$1016,ROWS($Y174:$AF$1016),FALSE)</f>
        <v>#N/A</v>
      </c>
      <c r="AH174" s="30" t="e">
        <f>HLOOKUP(AH$13,$Y174:$AF$1016,ROWS($Y174:$AF$1016),FALSE)</f>
        <v>#N/A</v>
      </c>
      <c r="AI174" s="30" t="e">
        <f>HLOOKUP(AI$13,$Y174:$AF$1016,ROWS($Y174:$AF$1016),FALSE)</f>
        <v>#N/A</v>
      </c>
      <c r="AJ174" s="30" t="e">
        <f>HLOOKUP(AJ$13,$Y174:$AF$1016,ROWS($Y174:$AF$1016),FALSE)</f>
        <v>#N/A</v>
      </c>
      <c r="AK174" s="30" t="e">
        <f>HLOOKUP(AK$13,$Y174:$AF$1016,ROWS($Y174:$AF$1016),FALSE)</f>
        <v>#N/A</v>
      </c>
      <c r="AL174" s="30" t="e">
        <f>HLOOKUP(AL$13,$Y174:$AF$1016,ROWS($Y174:$AF$1016),FALSE)</f>
        <v>#N/A</v>
      </c>
      <c r="AM174" s="30" t="e">
        <f>HLOOKUP(AM$13,$Y174:$AF$1016,ROWS($Y174:$AF$1016),FALSE)</f>
        <v>#N/A</v>
      </c>
      <c r="AN174" s="30" t="e">
        <f>HLOOKUP(AN$13,$Y174:$AF$1016,ROWS($Y174:$AF$1016),FALSE)</f>
        <v>#N/A</v>
      </c>
      <c r="AO174" s="35" t="e">
        <f t="shared" si="32"/>
        <v>#N/A</v>
      </c>
      <c r="AP174" s="35" t="e">
        <f t="shared" si="33"/>
        <v>#N/A</v>
      </c>
      <c r="AQ174" s="35" t="e">
        <f t="shared" si="34"/>
        <v>#N/A</v>
      </c>
      <c r="AR174" s="35" t="e">
        <f t="shared" si="35"/>
        <v>#N/A</v>
      </c>
      <c r="AS174" s="35" t="e">
        <f t="shared" si="36"/>
        <v>#N/A</v>
      </c>
      <c r="AT174" s="35" t="e">
        <f t="shared" si="37"/>
        <v>#N/A</v>
      </c>
      <c r="AU174" s="35" t="e">
        <f t="shared" si="38"/>
        <v>#N/A</v>
      </c>
      <c r="AV174" s="35" t="e">
        <f t="shared" si="39"/>
        <v>#N/A</v>
      </c>
      <c r="AW174" s="81" t="e">
        <f t="shared" si="40"/>
        <v>#N/A</v>
      </c>
      <c r="AX174" s="139" t="e">
        <f t="shared" si="41"/>
        <v>#N/A</v>
      </c>
    </row>
    <row r="175" spans="1:50" x14ac:dyDescent="0.25">
      <c r="A175" s="110">
        <f>'Тулуз-Пьерон'!A175</f>
        <v>0</v>
      </c>
      <c r="B175" s="153">
        <f>'Тулуз-Пьерон'!B175</f>
        <v>0</v>
      </c>
      <c r="C175" s="109" t="e">
        <f>'Тулуз-Пьерон'!AB175</f>
        <v>#DIV/0!</v>
      </c>
      <c r="D175" s="132" t="e">
        <f>'Тулуз-Пьерон'!AE175</f>
        <v>#DIV/0!</v>
      </c>
      <c r="E175" s="134">
        <f>Равен!AD167</f>
        <v>0</v>
      </c>
      <c r="F175" s="135">
        <f>Равен!AE167</f>
        <v>0</v>
      </c>
      <c r="G175" s="128"/>
      <c r="H175" s="33"/>
      <c r="I175" s="33"/>
      <c r="J175" s="33"/>
      <c r="K175" s="115"/>
      <c r="L175" s="109">
        <f t="shared" si="30"/>
        <v>0</v>
      </c>
      <c r="M175" s="33"/>
      <c r="N175" s="123"/>
      <c r="O175" s="131"/>
      <c r="P175" s="109">
        <f t="shared" si="31"/>
        <v>0</v>
      </c>
      <c r="Q175" s="33"/>
      <c r="R175" s="33"/>
      <c r="S175" s="123"/>
      <c r="T175" s="128"/>
      <c r="U175" s="33"/>
      <c r="V175" s="33"/>
      <c r="W175" s="33"/>
      <c r="X175" s="115"/>
      <c r="Y175" s="122"/>
      <c r="Z175" s="33"/>
      <c r="AA175" s="33"/>
      <c r="AB175" s="33"/>
      <c r="AC175" s="33"/>
      <c r="AD175" s="33"/>
      <c r="AE175" s="33"/>
      <c r="AF175" s="123"/>
      <c r="AG175" s="119" t="e">
        <f>HLOOKUP(AG$13,$Y175:$AF$1016,ROWS($Y175:$AF$1016),FALSE)</f>
        <v>#N/A</v>
      </c>
      <c r="AH175" s="30" t="e">
        <f>HLOOKUP(AH$13,$Y175:$AF$1016,ROWS($Y175:$AF$1016),FALSE)</f>
        <v>#N/A</v>
      </c>
      <c r="AI175" s="30" t="e">
        <f>HLOOKUP(AI$13,$Y175:$AF$1016,ROWS($Y175:$AF$1016),FALSE)</f>
        <v>#N/A</v>
      </c>
      <c r="AJ175" s="30" t="e">
        <f>HLOOKUP(AJ$13,$Y175:$AF$1016,ROWS($Y175:$AF$1016),FALSE)</f>
        <v>#N/A</v>
      </c>
      <c r="AK175" s="30" t="e">
        <f>HLOOKUP(AK$13,$Y175:$AF$1016,ROWS($Y175:$AF$1016),FALSE)</f>
        <v>#N/A</v>
      </c>
      <c r="AL175" s="30" t="e">
        <f>HLOOKUP(AL$13,$Y175:$AF$1016,ROWS($Y175:$AF$1016),FALSE)</f>
        <v>#N/A</v>
      </c>
      <c r="AM175" s="30" t="e">
        <f>HLOOKUP(AM$13,$Y175:$AF$1016,ROWS($Y175:$AF$1016),FALSE)</f>
        <v>#N/A</v>
      </c>
      <c r="AN175" s="30" t="e">
        <f>HLOOKUP(AN$13,$Y175:$AF$1016,ROWS($Y175:$AF$1016),FALSE)</f>
        <v>#N/A</v>
      </c>
      <c r="AO175" s="35" t="e">
        <f t="shared" si="32"/>
        <v>#N/A</v>
      </c>
      <c r="AP175" s="35" t="e">
        <f t="shared" si="33"/>
        <v>#N/A</v>
      </c>
      <c r="AQ175" s="35" t="e">
        <f t="shared" si="34"/>
        <v>#N/A</v>
      </c>
      <c r="AR175" s="35" t="e">
        <f t="shared" si="35"/>
        <v>#N/A</v>
      </c>
      <c r="AS175" s="35" t="e">
        <f t="shared" si="36"/>
        <v>#N/A</v>
      </c>
      <c r="AT175" s="35" t="e">
        <f t="shared" si="37"/>
        <v>#N/A</v>
      </c>
      <c r="AU175" s="35" t="e">
        <f t="shared" si="38"/>
        <v>#N/A</v>
      </c>
      <c r="AV175" s="35" t="e">
        <f t="shared" si="39"/>
        <v>#N/A</v>
      </c>
      <c r="AW175" s="81" t="e">
        <f t="shared" si="40"/>
        <v>#N/A</v>
      </c>
      <c r="AX175" s="139" t="e">
        <f t="shared" si="41"/>
        <v>#N/A</v>
      </c>
    </row>
    <row r="176" spans="1:50" x14ac:dyDescent="0.25">
      <c r="A176" s="110">
        <f>'Тулуз-Пьерон'!A176</f>
        <v>0</v>
      </c>
      <c r="B176" s="153">
        <f>'Тулуз-Пьерон'!B176</f>
        <v>0</v>
      </c>
      <c r="C176" s="109" t="e">
        <f>'Тулуз-Пьерон'!AB176</f>
        <v>#DIV/0!</v>
      </c>
      <c r="D176" s="132" t="e">
        <f>'Тулуз-Пьерон'!AE176</f>
        <v>#DIV/0!</v>
      </c>
      <c r="E176" s="134">
        <f>Равен!AD168</f>
        <v>0</v>
      </c>
      <c r="F176" s="135">
        <f>Равен!AE168</f>
        <v>0</v>
      </c>
      <c r="G176" s="128"/>
      <c r="H176" s="33"/>
      <c r="I176" s="33"/>
      <c r="J176" s="33"/>
      <c r="K176" s="115"/>
      <c r="L176" s="109">
        <f t="shared" si="30"/>
        <v>0</v>
      </c>
      <c r="M176" s="33"/>
      <c r="N176" s="123"/>
      <c r="O176" s="131"/>
      <c r="P176" s="109">
        <f t="shared" si="31"/>
        <v>0</v>
      </c>
      <c r="Q176" s="33"/>
      <c r="R176" s="33"/>
      <c r="S176" s="123"/>
      <c r="T176" s="128"/>
      <c r="U176" s="33"/>
      <c r="V176" s="33"/>
      <c r="W176" s="33"/>
      <c r="X176" s="115"/>
      <c r="Y176" s="122"/>
      <c r="Z176" s="33"/>
      <c r="AA176" s="33"/>
      <c r="AB176" s="33"/>
      <c r="AC176" s="33"/>
      <c r="AD176" s="33"/>
      <c r="AE176" s="33"/>
      <c r="AF176" s="123"/>
      <c r="AG176" s="119" t="e">
        <f>HLOOKUP(AG$13,$Y176:$AF$1016,ROWS($Y176:$AF$1016),FALSE)</f>
        <v>#N/A</v>
      </c>
      <c r="AH176" s="30" t="e">
        <f>HLOOKUP(AH$13,$Y176:$AF$1016,ROWS($Y176:$AF$1016),FALSE)</f>
        <v>#N/A</v>
      </c>
      <c r="AI176" s="30" t="e">
        <f>HLOOKUP(AI$13,$Y176:$AF$1016,ROWS($Y176:$AF$1016),FALSE)</f>
        <v>#N/A</v>
      </c>
      <c r="AJ176" s="30" t="e">
        <f>HLOOKUP(AJ$13,$Y176:$AF$1016,ROWS($Y176:$AF$1016),FALSE)</f>
        <v>#N/A</v>
      </c>
      <c r="AK176" s="30" t="e">
        <f>HLOOKUP(AK$13,$Y176:$AF$1016,ROWS($Y176:$AF$1016),FALSE)</f>
        <v>#N/A</v>
      </c>
      <c r="AL176" s="30" t="e">
        <f>HLOOKUP(AL$13,$Y176:$AF$1016,ROWS($Y176:$AF$1016),FALSE)</f>
        <v>#N/A</v>
      </c>
      <c r="AM176" s="30" t="e">
        <f>HLOOKUP(AM$13,$Y176:$AF$1016,ROWS($Y176:$AF$1016),FALSE)</f>
        <v>#N/A</v>
      </c>
      <c r="AN176" s="30" t="e">
        <f>HLOOKUP(AN$13,$Y176:$AF$1016,ROWS($Y176:$AF$1016),FALSE)</f>
        <v>#N/A</v>
      </c>
      <c r="AO176" s="35" t="e">
        <f t="shared" si="32"/>
        <v>#N/A</v>
      </c>
      <c r="AP176" s="35" t="e">
        <f t="shared" si="33"/>
        <v>#N/A</v>
      </c>
      <c r="AQ176" s="35" t="e">
        <f t="shared" si="34"/>
        <v>#N/A</v>
      </c>
      <c r="AR176" s="35" t="e">
        <f t="shared" si="35"/>
        <v>#N/A</v>
      </c>
      <c r="AS176" s="35" t="e">
        <f t="shared" si="36"/>
        <v>#N/A</v>
      </c>
      <c r="AT176" s="35" t="e">
        <f t="shared" si="37"/>
        <v>#N/A</v>
      </c>
      <c r="AU176" s="35" t="e">
        <f t="shared" si="38"/>
        <v>#N/A</v>
      </c>
      <c r="AV176" s="35" t="e">
        <f t="shared" si="39"/>
        <v>#N/A</v>
      </c>
      <c r="AW176" s="81" t="e">
        <f t="shared" si="40"/>
        <v>#N/A</v>
      </c>
      <c r="AX176" s="139" t="e">
        <f t="shared" si="41"/>
        <v>#N/A</v>
      </c>
    </row>
    <row r="177" spans="1:50" x14ac:dyDescent="0.25">
      <c r="A177" s="110">
        <f>'Тулуз-Пьерон'!A177</f>
        <v>0</v>
      </c>
      <c r="B177" s="153">
        <f>'Тулуз-Пьерон'!B177</f>
        <v>0</v>
      </c>
      <c r="C177" s="109" t="e">
        <f>'Тулуз-Пьерон'!AB177</f>
        <v>#DIV/0!</v>
      </c>
      <c r="D177" s="132" t="e">
        <f>'Тулуз-Пьерон'!AE177</f>
        <v>#DIV/0!</v>
      </c>
      <c r="E177" s="134">
        <f>Равен!AD169</f>
        <v>0</v>
      </c>
      <c r="F177" s="135">
        <f>Равен!AE169</f>
        <v>0</v>
      </c>
      <c r="G177" s="128"/>
      <c r="H177" s="33"/>
      <c r="I177" s="33"/>
      <c r="J177" s="33"/>
      <c r="K177" s="115"/>
      <c r="L177" s="109">
        <f t="shared" si="30"/>
        <v>0</v>
      </c>
      <c r="M177" s="33"/>
      <c r="N177" s="123"/>
      <c r="O177" s="131"/>
      <c r="P177" s="109">
        <f t="shared" si="31"/>
        <v>0</v>
      </c>
      <c r="Q177" s="33"/>
      <c r="R177" s="33"/>
      <c r="S177" s="123"/>
      <c r="T177" s="128"/>
      <c r="U177" s="33"/>
      <c r="V177" s="33"/>
      <c r="W177" s="33"/>
      <c r="X177" s="115"/>
      <c r="Y177" s="122"/>
      <c r="Z177" s="33"/>
      <c r="AA177" s="33"/>
      <c r="AB177" s="33"/>
      <c r="AC177" s="33"/>
      <c r="AD177" s="33"/>
      <c r="AE177" s="33"/>
      <c r="AF177" s="123"/>
      <c r="AG177" s="119" t="e">
        <f>HLOOKUP(AG$13,$Y177:$AF$1016,ROWS($Y177:$AF$1016),FALSE)</f>
        <v>#N/A</v>
      </c>
      <c r="AH177" s="30" t="e">
        <f>HLOOKUP(AH$13,$Y177:$AF$1016,ROWS($Y177:$AF$1016),FALSE)</f>
        <v>#N/A</v>
      </c>
      <c r="AI177" s="30" t="e">
        <f>HLOOKUP(AI$13,$Y177:$AF$1016,ROWS($Y177:$AF$1016),FALSE)</f>
        <v>#N/A</v>
      </c>
      <c r="AJ177" s="30" t="e">
        <f>HLOOKUP(AJ$13,$Y177:$AF$1016,ROWS($Y177:$AF$1016),FALSE)</f>
        <v>#N/A</v>
      </c>
      <c r="AK177" s="30" t="e">
        <f>HLOOKUP(AK$13,$Y177:$AF$1016,ROWS($Y177:$AF$1016),FALSE)</f>
        <v>#N/A</v>
      </c>
      <c r="AL177" s="30" t="e">
        <f>HLOOKUP(AL$13,$Y177:$AF$1016,ROWS($Y177:$AF$1016),FALSE)</f>
        <v>#N/A</v>
      </c>
      <c r="AM177" s="30" t="e">
        <f>HLOOKUP(AM$13,$Y177:$AF$1016,ROWS($Y177:$AF$1016),FALSE)</f>
        <v>#N/A</v>
      </c>
      <c r="AN177" s="30" t="e">
        <f>HLOOKUP(AN$13,$Y177:$AF$1016,ROWS($Y177:$AF$1016),FALSE)</f>
        <v>#N/A</v>
      </c>
      <c r="AO177" s="35" t="e">
        <f t="shared" si="32"/>
        <v>#N/A</v>
      </c>
      <c r="AP177" s="35" t="e">
        <f t="shared" si="33"/>
        <v>#N/A</v>
      </c>
      <c r="AQ177" s="35" t="e">
        <f t="shared" si="34"/>
        <v>#N/A</v>
      </c>
      <c r="AR177" s="35" t="e">
        <f t="shared" si="35"/>
        <v>#N/A</v>
      </c>
      <c r="AS177" s="35" t="e">
        <f t="shared" si="36"/>
        <v>#N/A</v>
      </c>
      <c r="AT177" s="35" t="e">
        <f t="shared" si="37"/>
        <v>#N/A</v>
      </c>
      <c r="AU177" s="35" t="e">
        <f t="shared" si="38"/>
        <v>#N/A</v>
      </c>
      <c r="AV177" s="35" t="e">
        <f t="shared" si="39"/>
        <v>#N/A</v>
      </c>
      <c r="AW177" s="81" t="e">
        <f t="shared" si="40"/>
        <v>#N/A</v>
      </c>
      <c r="AX177" s="139" t="e">
        <f t="shared" si="41"/>
        <v>#N/A</v>
      </c>
    </row>
    <row r="178" spans="1:50" x14ac:dyDescent="0.25">
      <c r="A178" s="110">
        <f>'Тулуз-Пьерон'!A178</f>
        <v>0</v>
      </c>
      <c r="B178" s="153">
        <f>'Тулуз-Пьерон'!B178</f>
        <v>0</v>
      </c>
      <c r="C178" s="109" t="e">
        <f>'Тулуз-Пьерон'!AB178</f>
        <v>#DIV/0!</v>
      </c>
      <c r="D178" s="132" t="e">
        <f>'Тулуз-Пьерон'!AE178</f>
        <v>#DIV/0!</v>
      </c>
      <c r="E178" s="134">
        <f>Равен!AD170</f>
        <v>0</v>
      </c>
      <c r="F178" s="135">
        <f>Равен!AE170</f>
        <v>0</v>
      </c>
      <c r="G178" s="128"/>
      <c r="H178" s="33"/>
      <c r="I178" s="33"/>
      <c r="J178" s="33"/>
      <c r="K178" s="115"/>
      <c r="L178" s="109">
        <f t="shared" si="30"/>
        <v>0</v>
      </c>
      <c r="M178" s="33"/>
      <c r="N178" s="123"/>
      <c r="O178" s="131"/>
      <c r="P178" s="109">
        <f t="shared" si="31"/>
        <v>0</v>
      </c>
      <c r="Q178" s="33"/>
      <c r="R178" s="33"/>
      <c r="S178" s="123"/>
      <c r="T178" s="128"/>
      <c r="U178" s="33"/>
      <c r="V178" s="33"/>
      <c r="W178" s="33"/>
      <c r="X178" s="115"/>
      <c r="Y178" s="122"/>
      <c r="Z178" s="33"/>
      <c r="AA178" s="33"/>
      <c r="AB178" s="33"/>
      <c r="AC178" s="33"/>
      <c r="AD178" s="33"/>
      <c r="AE178" s="33"/>
      <c r="AF178" s="123"/>
      <c r="AG178" s="119" t="e">
        <f>HLOOKUP(AG$13,$Y178:$AF$1016,ROWS($Y178:$AF$1016),FALSE)</f>
        <v>#N/A</v>
      </c>
      <c r="AH178" s="30" t="e">
        <f>HLOOKUP(AH$13,$Y178:$AF$1016,ROWS($Y178:$AF$1016),FALSE)</f>
        <v>#N/A</v>
      </c>
      <c r="AI178" s="30" t="e">
        <f>HLOOKUP(AI$13,$Y178:$AF$1016,ROWS($Y178:$AF$1016),FALSE)</f>
        <v>#N/A</v>
      </c>
      <c r="AJ178" s="30" t="e">
        <f>HLOOKUP(AJ$13,$Y178:$AF$1016,ROWS($Y178:$AF$1016),FALSE)</f>
        <v>#N/A</v>
      </c>
      <c r="AK178" s="30" t="e">
        <f>HLOOKUP(AK$13,$Y178:$AF$1016,ROWS($Y178:$AF$1016),FALSE)</f>
        <v>#N/A</v>
      </c>
      <c r="AL178" s="30" t="e">
        <f>HLOOKUP(AL$13,$Y178:$AF$1016,ROWS($Y178:$AF$1016),FALSE)</f>
        <v>#N/A</v>
      </c>
      <c r="AM178" s="30" t="e">
        <f>HLOOKUP(AM$13,$Y178:$AF$1016,ROWS($Y178:$AF$1016),FALSE)</f>
        <v>#N/A</v>
      </c>
      <c r="AN178" s="30" t="e">
        <f>HLOOKUP(AN$13,$Y178:$AF$1016,ROWS($Y178:$AF$1016),FALSE)</f>
        <v>#N/A</v>
      </c>
      <c r="AO178" s="35" t="e">
        <f t="shared" si="32"/>
        <v>#N/A</v>
      </c>
      <c r="AP178" s="35" t="e">
        <f t="shared" si="33"/>
        <v>#N/A</v>
      </c>
      <c r="AQ178" s="35" t="e">
        <f t="shared" si="34"/>
        <v>#N/A</v>
      </c>
      <c r="AR178" s="35" t="e">
        <f t="shared" si="35"/>
        <v>#N/A</v>
      </c>
      <c r="AS178" s="35" t="e">
        <f t="shared" si="36"/>
        <v>#N/A</v>
      </c>
      <c r="AT178" s="35" t="e">
        <f t="shared" si="37"/>
        <v>#N/A</v>
      </c>
      <c r="AU178" s="35" t="e">
        <f t="shared" si="38"/>
        <v>#N/A</v>
      </c>
      <c r="AV178" s="35" t="e">
        <f t="shared" si="39"/>
        <v>#N/A</v>
      </c>
      <c r="AW178" s="81" t="e">
        <f t="shared" si="40"/>
        <v>#N/A</v>
      </c>
      <c r="AX178" s="139" t="e">
        <f t="shared" si="41"/>
        <v>#N/A</v>
      </c>
    </row>
    <row r="179" spans="1:50" x14ac:dyDescent="0.25">
      <c r="A179" s="110">
        <f>'Тулуз-Пьерон'!A179</f>
        <v>0</v>
      </c>
      <c r="B179" s="153">
        <f>'Тулуз-Пьерон'!B179</f>
        <v>0</v>
      </c>
      <c r="C179" s="109" t="e">
        <f>'Тулуз-Пьерон'!AB179</f>
        <v>#DIV/0!</v>
      </c>
      <c r="D179" s="132" t="e">
        <f>'Тулуз-Пьерон'!AE179</f>
        <v>#DIV/0!</v>
      </c>
      <c r="E179" s="134">
        <f>Равен!AD171</f>
        <v>0</v>
      </c>
      <c r="F179" s="135">
        <f>Равен!AE171</f>
        <v>0</v>
      </c>
      <c r="G179" s="128"/>
      <c r="H179" s="33"/>
      <c r="I179" s="33"/>
      <c r="J179" s="33"/>
      <c r="K179" s="115"/>
      <c r="L179" s="109">
        <f t="shared" si="30"/>
        <v>0</v>
      </c>
      <c r="M179" s="33"/>
      <c r="N179" s="123"/>
      <c r="O179" s="131"/>
      <c r="P179" s="109">
        <f t="shared" si="31"/>
        <v>0</v>
      </c>
      <c r="Q179" s="33"/>
      <c r="R179" s="33"/>
      <c r="S179" s="123"/>
      <c r="T179" s="128"/>
      <c r="U179" s="33"/>
      <c r="V179" s="33"/>
      <c r="W179" s="33"/>
      <c r="X179" s="115"/>
      <c r="Y179" s="122"/>
      <c r="Z179" s="33"/>
      <c r="AA179" s="33"/>
      <c r="AB179" s="33"/>
      <c r="AC179" s="33"/>
      <c r="AD179" s="33"/>
      <c r="AE179" s="33"/>
      <c r="AF179" s="123"/>
      <c r="AG179" s="119" t="e">
        <f>HLOOKUP(AG$13,$Y179:$AF$1016,ROWS($Y179:$AF$1016),FALSE)</f>
        <v>#N/A</v>
      </c>
      <c r="AH179" s="30" t="e">
        <f>HLOOKUP(AH$13,$Y179:$AF$1016,ROWS($Y179:$AF$1016),FALSE)</f>
        <v>#N/A</v>
      </c>
      <c r="AI179" s="30" t="e">
        <f>HLOOKUP(AI$13,$Y179:$AF$1016,ROWS($Y179:$AF$1016),FALSE)</f>
        <v>#N/A</v>
      </c>
      <c r="AJ179" s="30" t="e">
        <f>HLOOKUP(AJ$13,$Y179:$AF$1016,ROWS($Y179:$AF$1016),FALSE)</f>
        <v>#N/A</v>
      </c>
      <c r="AK179" s="30" t="e">
        <f>HLOOKUP(AK$13,$Y179:$AF$1016,ROWS($Y179:$AF$1016),FALSE)</f>
        <v>#N/A</v>
      </c>
      <c r="AL179" s="30" t="e">
        <f>HLOOKUP(AL$13,$Y179:$AF$1016,ROWS($Y179:$AF$1016),FALSE)</f>
        <v>#N/A</v>
      </c>
      <c r="AM179" s="30" t="e">
        <f>HLOOKUP(AM$13,$Y179:$AF$1016,ROWS($Y179:$AF$1016),FALSE)</f>
        <v>#N/A</v>
      </c>
      <c r="AN179" s="30" t="e">
        <f>HLOOKUP(AN$13,$Y179:$AF$1016,ROWS($Y179:$AF$1016),FALSE)</f>
        <v>#N/A</v>
      </c>
      <c r="AO179" s="35" t="e">
        <f t="shared" si="32"/>
        <v>#N/A</v>
      </c>
      <c r="AP179" s="35" t="e">
        <f t="shared" si="33"/>
        <v>#N/A</v>
      </c>
      <c r="AQ179" s="35" t="e">
        <f t="shared" si="34"/>
        <v>#N/A</v>
      </c>
      <c r="AR179" s="35" t="e">
        <f t="shared" si="35"/>
        <v>#N/A</v>
      </c>
      <c r="AS179" s="35" t="e">
        <f t="shared" si="36"/>
        <v>#N/A</v>
      </c>
      <c r="AT179" s="35" t="e">
        <f t="shared" si="37"/>
        <v>#N/A</v>
      </c>
      <c r="AU179" s="35" t="e">
        <f t="shared" si="38"/>
        <v>#N/A</v>
      </c>
      <c r="AV179" s="35" t="e">
        <f t="shared" si="39"/>
        <v>#N/A</v>
      </c>
      <c r="AW179" s="81" t="e">
        <f t="shared" si="40"/>
        <v>#N/A</v>
      </c>
      <c r="AX179" s="139" t="e">
        <f t="shared" si="41"/>
        <v>#N/A</v>
      </c>
    </row>
    <row r="180" spans="1:50" x14ac:dyDescent="0.25">
      <c r="A180" s="110">
        <f>'Тулуз-Пьерон'!A180</f>
        <v>0</v>
      </c>
      <c r="B180" s="153">
        <f>'Тулуз-Пьерон'!B180</f>
        <v>0</v>
      </c>
      <c r="C180" s="109" t="e">
        <f>'Тулуз-Пьерон'!AB180</f>
        <v>#DIV/0!</v>
      </c>
      <c r="D180" s="132" t="e">
        <f>'Тулуз-Пьерон'!AE180</f>
        <v>#DIV/0!</v>
      </c>
      <c r="E180" s="134">
        <f>Равен!AD172</f>
        <v>0</v>
      </c>
      <c r="F180" s="135">
        <f>Равен!AE172</f>
        <v>0</v>
      </c>
      <c r="G180" s="128"/>
      <c r="H180" s="33"/>
      <c r="I180" s="33"/>
      <c r="J180" s="33"/>
      <c r="K180" s="115"/>
      <c r="L180" s="109">
        <f t="shared" si="30"/>
        <v>0</v>
      </c>
      <c r="M180" s="33"/>
      <c r="N180" s="123"/>
      <c r="O180" s="131"/>
      <c r="P180" s="109">
        <f t="shared" si="31"/>
        <v>0</v>
      </c>
      <c r="Q180" s="33"/>
      <c r="R180" s="33"/>
      <c r="S180" s="123"/>
      <c r="T180" s="128"/>
      <c r="U180" s="33"/>
      <c r="V180" s="33"/>
      <c r="W180" s="33"/>
      <c r="X180" s="115"/>
      <c r="Y180" s="122"/>
      <c r="Z180" s="33"/>
      <c r="AA180" s="33"/>
      <c r="AB180" s="33"/>
      <c r="AC180" s="33"/>
      <c r="AD180" s="33"/>
      <c r="AE180" s="33"/>
      <c r="AF180" s="123"/>
      <c r="AG180" s="119" t="e">
        <f>HLOOKUP(AG$13,$Y180:$AF$1016,ROWS($Y180:$AF$1016),FALSE)</f>
        <v>#N/A</v>
      </c>
      <c r="AH180" s="30" t="e">
        <f>HLOOKUP(AH$13,$Y180:$AF$1016,ROWS($Y180:$AF$1016),FALSE)</f>
        <v>#N/A</v>
      </c>
      <c r="AI180" s="30" t="e">
        <f>HLOOKUP(AI$13,$Y180:$AF$1016,ROWS($Y180:$AF$1016),FALSE)</f>
        <v>#N/A</v>
      </c>
      <c r="AJ180" s="30" t="e">
        <f>HLOOKUP(AJ$13,$Y180:$AF$1016,ROWS($Y180:$AF$1016),FALSE)</f>
        <v>#N/A</v>
      </c>
      <c r="AK180" s="30" t="e">
        <f>HLOOKUP(AK$13,$Y180:$AF$1016,ROWS($Y180:$AF$1016),FALSE)</f>
        <v>#N/A</v>
      </c>
      <c r="AL180" s="30" t="e">
        <f>HLOOKUP(AL$13,$Y180:$AF$1016,ROWS($Y180:$AF$1016),FALSE)</f>
        <v>#N/A</v>
      </c>
      <c r="AM180" s="30" t="e">
        <f>HLOOKUP(AM$13,$Y180:$AF$1016,ROWS($Y180:$AF$1016),FALSE)</f>
        <v>#N/A</v>
      </c>
      <c r="AN180" s="30" t="e">
        <f>HLOOKUP(AN$13,$Y180:$AF$1016,ROWS($Y180:$AF$1016),FALSE)</f>
        <v>#N/A</v>
      </c>
      <c r="AO180" s="35" t="e">
        <f t="shared" si="32"/>
        <v>#N/A</v>
      </c>
      <c r="AP180" s="35" t="e">
        <f t="shared" si="33"/>
        <v>#N/A</v>
      </c>
      <c r="AQ180" s="35" t="e">
        <f t="shared" si="34"/>
        <v>#N/A</v>
      </c>
      <c r="AR180" s="35" t="e">
        <f t="shared" si="35"/>
        <v>#N/A</v>
      </c>
      <c r="AS180" s="35" t="e">
        <f t="shared" si="36"/>
        <v>#N/A</v>
      </c>
      <c r="AT180" s="35" t="e">
        <f t="shared" si="37"/>
        <v>#N/A</v>
      </c>
      <c r="AU180" s="35" t="e">
        <f t="shared" si="38"/>
        <v>#N/A</v>
      </c>
      <c r="AV180" s="35" t="e">
        <f t="shared" si="39"/>
        <v>#N/A</v>
      </c>
      <c r="AW180" s="81" t="e">
        <f t="shared" si="40"/>
        <v>#N/A</v>
      </c>
      <c r="AX180" s="139" t="e">
        <f t="shared" si="41"/>
        <v>#N/A</v>
      </c>
    </row>
    <row r="181" spans="1:50" x14ac:dyDescent="0.25">
      <c r="A181" s="110">
        <f>'Тулуз-Пьерон'!A181</f>
        <v>0</v>
      </c>
      <c r="B181" s="153">
        <f>'Тулуз-Пьерон'!B181</f>
        <v>0</v>
      </c>
      <c r="C181" s="109" t="e">
        <f>'Тулуз-Пьерон'!AB181</f>
        <v>#DIV/0!</v>
      </c>
      <c r="D181" s="132" t="e">
        <f>'Тулуз-Пьерон'!AE181</f>
        <v>#DIV/0!</v>
      </c>
      <c r="E181" s="134">
        <f>Равен!AD173</f>
        <v>0</v>
      </c>
      <c r="F181" s="135">
        <f>Равен!AE173</f>
        <v>0</v>
      </c>
      <c r="G181" s="128"/>
      <c r="H181" s="33"/>
      <c r="I181" s="33"/>
      <c r="J181" s="33"/>
      <c r="K181" s="115"/>
      <c r="L181" s="109">
        <f t="shared" si="30"/>
        <v>0</v>
      </c>
      <c r="M181" s="33"/>
      <c r="N181" s="123"/>
      <c r="O181" s="131"/>
      <c r="P181" s="109">
        <f t="shared" si="31"/>
        <v>0</v>
      </c>
      <c r="Q181" s="33"/>
      <c r="R181" s="33"/>
      <c r="S181" s="123"/>
      <c r="T181" s="128"/>
      <c r="U181" s="33"/>
      <c r="V181" s="33"/>
      <c r="W181" s="33"/>
      <c r="X181" s="115"/>
      <c r="Y181" s="122"/>
      <c r="Z181" s="33"/>
      <c r="AA181" s="33"/>
      <c r="AB181" s="33"/>
      <c r="AC181" s="33"/>
      <c r="AD181" s="33"/>
      <c r="AE181" s="33"/>
      <c r="AF181" s="123"/>
      <c r="AG181" s="119" t="e">
        <f>HLOOKUP(AG$13,$Y181:$AF$1016,ROWS($Y181:$AF$1016),FALSE)</f>
        <v>#N/A</v>
      </c>
      <c r="AH181" s="30" t="e">
        <f>HLOOKUP(AH$13,$Y181:$AF$1016,ROWS($Y181:$AF$1016),FALSE)</f>
        <v>#N/A</v>
      </c>
      <c r="AI181" s="30" t="e">
        <f>HLOOKUP(AI$13,$Y181:$AF$1016,ROWS($Y181:$AF$1016),FALSE)</f>
        <v>#N/A</v>
      </c>
      <c r="AJ181" s="30" t="e">
        <f>HLOOKUP(AJ$13,$Y181:$AF$1016,ROWS($Y181:$AF$1016),FALSE)</f>
        <v>#N/A</v>
      </c>
      <c r="AK181" s="30" t="e">
        <f>HLOOKUP(AK$13,$Y181:$AF$1016,ROWS($Y181:$AF$1016),FALSE)</f>
        <v>#N/A</v>
      </c>
      <c r="AL181" s="30" t="e">
        <f>HLOOKUP(AL$13,$Y181:$AF$1016,ROWS($Y181:$AF$1016),FALSE)</f>
        <v>#N/A</v>
      </c>
      <c r="AM181" s="30" t="e">
        <f>HLOOKUP(AM$13,$Y181:$AF$1016,ROWS($Y181:$AF$1016),FALSE)</f>
        <v>#N/A</v>
      </c>
      <c r="AN181" s="30" t="e">
        <f>HLOOKUP(AN$13,$Y181:$AF$1016,ROWS($Y181:$AF$1016),FALSE)</f>
        <v>#N/A</v>
      </c>
      <c r="AO181" s="35" t="e">
        <f t="shared" si="32"/>
        <v>#N/A</v>
      </c>
      <c r="AP181" s="35" t="e">
        <f t="shared" si="33"/>
        <v>#N/A</v>
      </c>
      <c r="AQ181" s="35" t="e">
        <f t="shared" si="34"/>
        <v>#N/A</v>
      </c>
      <c r="AR181" s="35" t="e">
        <f t="shared" si="35"/>
        <v>#N/A</v>
      </c>
      <c r="AS181" s="35" t="e">
        <f t="shared" si="36"/>
        <v>#N/A</v>
      </c>
      <c r="AT181" s="35" t="e">
        <f t="shared" si="37"/>
        <v>#N/A</v>
      </c>
      <c r="AU181" s="35" t="e">
        <f t="shared" si="38"/>
        <v>#N/A</v>
      </c>
      <c r="AV181" s="35" t="e">
        <f t="shared" si="39"/>
        <v>#N/A</v>
      </c>
      <c r="AW181" s="81" t="e">
        <f t="shared" si="40"/>
        <v>#N/A</v>
      </c>
      <c r="AX181" s="139" t="e">
        <f t="shared" si="41"/>
        <v>#N/A</v>
      </c>
    </row>
    <row r="182" spans="1:50" x14ac:dyDescent="0.25">
      <c r="A182" s="110">
        <f>'Тулуз-Пьерон'!A182</f>
        <v>0</v>
      </c>
      <c r="B182" s="153">
        <f>'Тулуз-Пьерон'!B182</f>
        <v>0</v>
      </c>
      <c r="C182" s="109" t="e">
        <f>'Тулуз-Пьерон'!AB182</f>
        <v>#DIV/0!</v>
      </c>
      <c r="D182" s="132" t="e">
        <f>'Тулуз-Пьерон'!AE182</f>
        <v>#DIV/0!</v>
      </c>
      <c r="E182" s="134">
        <f>Равен!AD174</f>
        <v>0</v>
      </c>
      <c r="F182" s="135">
        <f>Равен!AE174</f>
        <v>0</v>
      </c>
      <c r="G182" s="128"/>
      <c r="H182" s="33"/>
      <c r="I182" s="33"/>
      <c r="J182" s="33"/>
      <c r="K182" s="115"/>
      <c r="L182" s="109">
        <f t="shared" si="30"/>
        <v>0</v>
      </c>
      <c r="M182" s="33"/>
      <c r="N182" s="123"/>
      <c r="O182" s="131"/>
      <c r="P182" s="109">
        <f t="shared" si="31"/>
        <v>0</v>
      </c>
      <c r="Q182" s="33"/>
      <c r="R182" s="33"/>
      <c r="S182" s="123"/>
      <c r="T182" s="128"/>
      <c r="U182" s="33"/>
      <c r="V182" s="33"/>
      <c r="W182" s="33"/>
      <c r="X182" s="115"/>
      <c r="Y182" s="122"/>
      <c r="Z182" s="33"/>
      <c r="AA182" s="33"/>
      <c r="AB182" s="33"/>
      <c r="AC182" s="33"/>
      <c r="AD182" s="33"/>
      <c r="AE182" s="33"/>
      <c r="AF182" s="123"/>
      <c r="AG182" s="119" t="e">
        <f>HLOOKUP(AG$13,$Y182:$AF$1016,ROWS($Y182:$AF$1016),FALSE)</f>
        <v>#N/A</v>
      </c>
      <c r="AH182" s="30" t="e">
        <f>HLOOKUP(AH$13,$Y182:$AF$1016,ROWS($Y182:$AF$1016),FALSE)</f>
        <v>#N/A</v>
      </c>
      <c r="AI182" s="30" t="e">
        <f>HLOOKUP(AI$13,$Y182:$AF$1016,ROWS($Y182:$AF$1016),FALSE)</f>
        <v>#N/A</v>
      </c>
      <c r="AJ182" s="30" t="e">
        <f>HLOOKUP(AJ$13,$Y182:$AF$1016,ROWS($Y182:$AF$1016),FALSE)</f>
        <v>#N/A</v>
      </c>
      <c r="AK182" s="30" t="e">
        <f>HLOOKUP(AK$13,$Y182:$AF$1016,ROWS($Y182:$AF$1016),FALSE)</f>
        <v>#N/A</v>
      </c>
      <c r="AL182" s="30" t="e">
        <f>HLOOKUP(AL$13,$Y182:$AF$1016,ROWS($Y182:$AF$1016),FALSE)</f>
        <v>#N/A</v>
      </c>
      <c r="AM182" s="30" t="e">
        <f>HLOOKUP(AM$13,$Y182:$AF$1016,ROWS($Y182:$AF$1016),FALSE)</f>
        <v>#N/A</v>
      </c>
      <c r="AN182" s="30" t="e">
        <f>HLOOKUP(AN$13,$Y182:$AF$1016,ROWS($Y182:$AF$1016),FALSE)</f>
        <v>#N/A</v>
      </c>
      <c r="AO182" s="35" t="e">
        <f t="shared" si="32"/>
        <v>#N/A</v>
      </c>
      <c r="AP182" s="35" t="e">
        <f t="shared" si="33"/>
        <v>#N/A</v>
      </c>
      <c r="AQ182" s="35" t="e">
        <f t="shared" si="34"/>
        <v>#N/A</v>
      </c>
      <c r="AR182" s="35" t="e">
        <f t="shared" si="35"/>
        <v>#N/A</v>
      </c>
      <c r="AS182" s="35" t="e">
        <f t="shared" si="36"/>
        <v>#N/A</v>
      </c>
      <c r="AT182" s="35" t="e">
        <f t="shared" si="37"/>
        <v>#N/A</v>
      </c>
      <c r="AU182" s="35" t="e">
        <f t="shared" si="38"/>
        <v>#N/A</v>
      </c>
      <c r="AV182" s="35" t="e">
        <f t="shared" si="39"/>
        <v>#N/A</v>
      </c>
      <c r="AW182" s="81" t="e">
        <f t="shared" si="40"/>
        <v>#N/A</v>
      </c>
      <c r="AX182" s="139" t="e">
        <f t="shared" si="41"/>
        <v>#N/A</v>
      </c>
    </row>
    <row r="183" spans="1:50" x14ac:dyDescent="0.25">
      <c r="A183" s="110">
        <f>'Тулуз-Пьерон'!A183</f>
        <v>0</v>
      </c>
      <c r="B183" s="153">
        <f>'Тулуз-Пьерон'!B183</f>
        <v>0</v>
      </c>
      <c r="C183" s="109" t="e">
        <f>'Тулуз-Пьерон'!AB183</f>
        <v>#DIV/0!</v>
      </c>
      <c r="D183" s="132" t="e">
        <f>'Тулуз-Пьерон'!AE183</f>
        <v>#DIV/0!</v>
      </c>
      <c r="E183" s="134">
        <f>Равен!AD175</f>
        <v>0</v>
      </c>
      <c r="F183" s="135">
        <f>Равен!AE175</f>
        <v>0</v>
      </c>
      <c r="G183" s="128"/>
      <c r="H183" s="33"/>
      <c r="I183" s="33"/>
      <c r="J183" s="33"/>
      <c r="K183" s="115"/>
      <c r="L183" s="109">
        <f t="shared" si="30"/>
        <v>0</v>
      </c>
      <c r="M183" s="33"/>
      <c r="N183" s="123"/>
      <c r="O183" s="131"/>
      <c r="P183" s="109">
        <f t="shared" si="31"/>
        <v>0</v>
      </c>
      <c r="Q183" s="33"/>
      <c r="R183" s="33"/>
      <c r="S183" s="123"/>
      <c r="T183" s="128"/>
      <c r="U183" s="33"/>
      <c r="V183" s="33"/>
      <c r="W183" s="33"/>
      <c r="X183" s="115"/>
      <c r="Y183" s="122"/>
      <c r="Z183" s="33"/>
      <c r="AA183" s="33"/>
      <c r="AB183" s="33"/>
      <c r="AC183" s="33"/>
      <c r="AD183" s="33"/>
      <c r="AE183" s="33"/>
      <c r="AF183" s="123"/>
      <c r="AG183" s="119" t="e">
        <f>HLOOKUP(AG$13,$Y183:$AF$1016,ROWS($Y183:$AF$1016),FALSE)</f>
        <v>#N/A</v>
      </c>
      <c r="AH183" s="30" t="e">
        <f>HLOOKUP(AH$13,$Y183:$AF$1016,ROWS($Y183:$AF$1016),FALSE)</f>
        <v>#N/A</v>
      </c>
      <c r="AI183" s="30" t="e">
        <f>HLOOKUP(AI$13,$Y183:$AF$1016,ROWS($Y183:$AF$1016),FALSE)</f>
        <v>#N/A</v>
      </c>
      <c r="AJ183" s="30" t="e">
        <f>HLOOKUP(AJ$13,$Y183:$AF$1016,ROWS($Y183:$AF$1016),FALSE)</f>
        <v>#N/A</v>
      </c>
      <c r="AK183" s="30" t="e">
        <f>HLOOKUP(AK$13,$Y183:$AF$1016,ROWS($Y183:$AF$1016),FALSE)</f>
        <v>#N/A</v>
      </c>
      <c r="AL183" s="30" t="e">
        <f>HLOOKUP(AL$13,$Y183:$AF$1016,ROWS($Y183:$AF$1016),FALSE)</f>
        <v>#N/A</v>
      </c>
      <c r="AM183" s="30" t="e">
        <f>HLOOKUP(AM$13,$Y183:$AF$1016,ROWS($Y183:$AF$1016),FALSE)</f>
        <v>#N/A</v>
      </c>
      <c r="AN183" s="30" t="e">
        <f>HLOOKUP(AN$13,$Y183:$AF$1016,ROWS($Y183:$AF$1016),FALSE)</f>
        <v>#N/A</v>
      </c>
      <c r="AO183" s="35" t="e">
        <f t="shared" si="32"/>
        <v>#N/A</v>
      </c>
      <c r="AP183" s="35" t="e">
        <f t="shared" si="33"/>
        <v>#N/A</v>
      </c>
      <c r="AQ183" s="35" t="e">
        <f t="shared" si="34"/>
        <v>#N/A</v>
      </c>
      <c r="AR183" s="35" t="e">
        <f t="shared" si="35"/>
        <v>#N/A</v>
      </c>
      <c r="AS183" s="35" t="e">
        <f t="shared" si="36"/>
        <v>#N/A</v>
      </c>
      <c r="AT183" s="35" t="e">
        <f t="shared" si="37"/>
        <v>#N/A</v>
      </c>
      <c r="AU183" s="35" t="e">
        <f t="shared" si="38"/>
        <v>#N/A</v>
      </c>
      <c r="AV183" s="35" t="e">
        <f t="shared" si="39"/>
        <v>#N/A</v>
      </c>
      <c r="AW183" s="81" t="e">
        <f t="shared" si="40"/>
        <v>#N/A</v>
      </c>
      <c r="AX183" s="139" t="e">
        <f t="shared" si="41"/>
        <v>#N/A</v>
      </c>
    </row>
    <row r="184" spans="1:50" x14ac:dyDescent="0.25">
      <c r="A184" s="110">
        <f>'Тулуз-Пьерон'!A184</f>
        <v>0</v>
      </c>
      <c r="B184" s="153">
        <f>'Тулуз-Пьерон'!B184</f>
        <v>0</v>
      </c>
      <c r="C184" s="109" t="e">
        <f>'Тулуз-Пьерон'!AB184</f>
        <v>#DIV/0!</v>
      </c>
      <c r="D184" s="132" t="e">
        <f>'Тулуз-Пьерон'!AE184</f>
        <v>#DIV/0!</v>
      </c>
      <c r="E184" s="134">
        <f>Равен!AD176</f>
        <v>0</v>
      </c>
      <c r="F184" s="135">
        <f>Равен!AE176</f>
        <v>0</v>
      </c>
      <c r="G184" s="128"/>
      <c r="H184" s="33"/>
      <c r="I184" s="33"/>
      <c r="J184" s="33"/>
      <c r="K184" s="115"/>
      <c r="L184" s="109">
        <f t="shared" si="30"/>
        <v>0</v>
      </c>
      <c r="M184" s="33"/>
      <c r="N184" s="123"/>
      <c r="O184" s="131"/>
      <c r="P184" s="109">
        <f t="shared" si="31"/>
        <v>0</v>
      </c>
      <c r="Q184" s="33"/>
      <c r="R184" s="33"/>
      <c r="S184" s="123"/>
      <c r="T184" s="128"/>
      <c r="U184" s="33"/>
      <c r="V184" s="33"/>
      <c r="W184" s="33"/>
      <c r="X184" s="115"/>
      <c r="Y184" s="122"/>
      <c r="Z184" s="33"/>
      <c r="AA184" s="33"/>
      <c r="AB184" s="33"/>
      <c r="AC184" s="33"/>
      <c r="AD184" s="33"/>
      <c r="AE184" s="33"/>
      <c r="AF184" s="123"/>
      <c r="AG184" s="119" t="e">
        <f>HLOOKUP(AG$13,$Y184:$AF$1016,ROWS($Y184:$AF$1016),FALSE)</f>
        <v>#N/A</v>
      </c>
      <c r="AH184" s="30" t="e">
        <f>HLOOKUP(AH$13,$Y184:$AF$1016,ROWS($Y184:$AF$1016),FALSE)</f>
        <v>#N/A</v>
      </c>
      <c r="AI184" s="30" t="e">
        <f>HLOOKUP(AI$13,$Y184:$AF$1016,ROWS($Y184:$AF$1016),FALSE)</f>
        <v>#N/A</v>
      </c>
      <c r="AJ184" s="30" t="e">
        <f>HLOOKUP(AJ$13,$Y184:$AF$1016,ROWS($Y184:$AF$1016),FALSE)</f>
        <v>#N/A</v>
      </c>
      <c r="AK184" s="30" t="e">
        <f>HLOOKUP(AK$13,$Y184:$AF$1016,ROWS($Y184:$AF$1016),FALSE)</f>
        <v>#N/A</v>
      </c>
      <c r="AL184" s="30" t="e">
        <f>HLOOKUP(AL$13,$Y184:$AF$1016,ROWS($Y184:$AF$1016),FALSE)</f>
        <v>#N/A</v>
      </c>
      <c r="AM184" s="30" t="e">
        <f>HLOOKUP(AM$13,$Y184:$AF$1016,ROWS($Y184:$AF$1016),FALSE)</f>
        <v>#N/A</v>
      </c>
      <c r="AN184" s="30" t="e">
        <f>HLOOKUP(AN$13,$Y184:$AF$1016,ROWS($Y184:$AF$1016),FALSE)</f>
        <v>#N/A</v>
      </c>
      <c r="AO184" s="35" t="e">
        <f t="shared" si="32"/>
        <v>#N/A</v>
      </c>
      <c r="AP184" s="35" t="e">
        <f t="shared" si="33"/>
        <v>#N/A</v>
      </c>
      <c r="AQ184" s="35" t="e">
        <f t="shared" si="34"/>
        <v>#N/A</v>
      </c>
      <c r="AR184" s="35" t="e">
        <f t="shared" si="35"/>
        <v>#N/A</v>
      </c>
      <c r="AS184" s="35" t="e">
        <f t="shared" si="36"/>
        <v>#N/A</v>
      </c>
      <c r="AT184" s="35" t="e">
        <f t="shared" si="37"/>
        <v>#N/A</v>
      </c>
      <c r="AU184" s="35" t="e">
        <f t="shared" si="38"/>
        <v>#N/A</v>
      </c>
      <c r="AV184" s="35" t="e">
        <f t="shared" si="39"/>
        <v>#N/A</v>
      </c>
      <c r="AW184" s="81" t="e">
        <f t="shared" si="40"/>
        <v>#N/A</v>
      </c>
      <c r="AX184" s="139" t="e">
        <f t="shared" si="41"/>
        <v>#N/A</v>
      </c>
    </row>
    <row r="185" spans="1:50" x14ac:dyDescent="0.25">
      <c r="A185" s="110">
        <f>'Тулуз-Пьерон'!A185</f>
        <v>0</v>
      </c>
      <c r="B185" s="153">
        <f>'Тулуз-Пьерон'!B185</f>
        <v>0</v>
      </c>
      <c r="C185" s="109" t="e">
        <f>'Тулуз-Пьерон'!AB185</f>
        <v>#DIV/0!</v>
      </c>
      <c r="D185" s="132" t="e">
        <f>'Тулуз-Пьерон'!AE185</f>
        <v>#DIV/0!</v>
      </c>
      <c r="E185" s="134">
        <f>Равен!AD177</f>
        <v>0</v>
      </c>
      <c r="F185" s="135">
        <f>Равен!AE177</f>
        <v>0</v>
      </c>
      <c r="G185" s="128"/>
      <c r="H185" s="33"/>
      <c r="I185" s="33"/>
      <c r="J185" s="33"/>
      <c r="K185" s="115"/>
      <c r="L185" s="109">
        <f t="shared" si="30"/>
        <v>0</v>
      </c>
      <c r="M185" s="33"/>
      <c r="N185" s="123"/>
      <c r="O185" s="131"/>
      <c r="P185" s="109">
        <f t="shared" si="31"/>
        <v>0</v>
      </c>
      <c r="Q185" s="33"/>
      <c r="R185" s="33"/>
      <c r="S185" s="123"/>
      <c r="T185" s="128"/>
      <c r="U185" s="33"/>
      <c r="V185" s="33"/>
      <c r="W185" s="33"/>
      <c r="X185" s="115"/>
      <c r="Y185" s="122"/>
      <c r="Z185" s="33"/>
      <c r="AA185" s="33"/>
      <c r="AB185" s="33"/>
      <c r="AC185" s="33"/>
      <c r="AD185" s="33"/>
      <c r="AE185" s="33"/>
      <c r="AF185" s="123"/>
      <c r="AG185" s="119" t="e">
        <f>HLOOKUP(AG$13,$Y185:$AF$1016,ROWS($Y185:$AF$1016),FALSE)</f>
        <v>#N/A</v>
      </c>
      <c r="AH185" s="30" t="e">
        <f>HLOOKUP(AH$13,$Y185:$AF$1016,ROWS($Y185:$AF$1016),FALSE)</f>
        <v>#N/A</v>
      </c>
      <c r="AI185" s="30" t="e">
        <f>HLOOKUP(AI$13,$Y185:$AF$1016,ROWS($Y185:$AF$1016),FALSE)</f>
        <v>#N/A</v>
      </c>
      <c r="AJ185" s="30" t="e">
        <f>HLOOKUP(AJ$13,$Y185:$AF$1016,ROWS($Y185:$AF$1016),FALSE)</f>
        <v>#N/A</v>
      </c>
      <c r="AK185" s="30" t="e">
        <f>HLOOKUP(AK$13,$Y185:$AF$1016,ROWS($Y185:$AF$1016),FALSE)</f>
        <v>#N/A</v>
      </c>
      <c r="AL185" s="30" t="e">
        <f>HLOOKUP(AL$13,$Y185:$AF$1016,ROWS($Y185:$AF$1016),FALSE)</f>
        <v>#N/A</v>
      </c>
      <c r="AM185" s="30" t="e">
        <f>HLOOKUP(AM$13,$Y185:$AF$1016,ROWS($Y185:$AF$1016),FALSE)</f>
        <v>#N/A</v>
      </c>
      <c r="AN185" s="30" t="e">
        <f>HLOOKUP(AN$13,$Y185:$AF$1016,ROWS($Y185:$AF$1016),FALSE)</f>
        <v>#N/A</v>
      </c>
      <c r="AO185" s="35" t="e">
        <f t="shared" si="32"/>
        <v>#N/A</v>
      </c>
      <c r="AP185" s="35" t="e">
        <f t="shared" si="33"/>
        <v>#N/A</v>
      </c>
      <c r="AQ185" s="35" t="e">
        <f t="shared" si="34"/>
        <v>#N/A</v>
      </c>
      <c r="AR185" s="35" t="e">
        <f t="shared" si="35"/>
        <v>#N/A</v>
      </c>
      <c r="AS185" s="35" t="e">
        <f t="shared" si="36"/>
        <v>#N/A</v>
      </c>
      <c r="AT185" s="35" t="e">
        <f t="shared" si="37"/>
        <v>#N/A</v>
      </c>
      <c r="AU185" s="35" t="e">
        <f t="shared" si="38"/>
        <v>#N/A</v>
      </c>
      <c r="AV185" s="35" t="e">
        <f t="shared" si="39"/>
        <v>#N/A</v>
      </c>
      <c r="AW185" s="81" t="e">
        <f t="shared" si="40"/>
        <v>#N/A</v>
      </c>
      <c r="AX185" s="139" t="e">
        <f t="shared" si="41"/>
        <v>#N/A</v>
      </c>
    </row>
    <row r="186" spans="1:50" x14ac:dyDescent="0.25">
      <c r="A186" s="110">
        <f>'Тулуз-Пьерон'!A186</f>
        <v>0</v>
      </c>
      <c r="B186" s="153">
        <f>'Тулуз-Пьерон'!B186</f>
        <v>0</v>
      </c>
      <c r="C186" s="109" t="e">
        <f>'Тулуз-Пьерон'!AB186</f>
        <v>#DIV/0!</v>
      </c>
      <c r="D186" s="132" t="e">
        <f>'Тулуз-Пьерон'!AE186</f>
        <v>#DIV/0!</v>
      </c>
      <c r="E186" s="134">
        <f>Равен!AD178</f>
        <v>0</v>
      </c>
      <c r="F186" s="135">
        <f>Равен!AE178</f>
        <v>0</v>
      </c>
      <c r="G186" s="128"/>
      <c r="H186" s="33"/>
      <c r="I186" s="33"/>
      <c r="J186" s="33"/>
      <c r="K186" s="115"/>
      <c r="L186" s="109">
        <f t="shared" si="30"/>
        <v>0</v>
      </c>
      <c r="M186" s="33"/>
      <c r="N186" s="123"/>
      <c r="O186" s="131"/>
      <c r="P186" s="109">
        <f t="shared" si="31"/>
        <v>0</v>
      </c>
      <c r="Q186" s="33"/>
      <c r="R186" s="33"/>
      <c r="S186" s="123"/>
      <c r="T186" s="128"/>
      <c r="U186" s="33"/>
      <c r="V186" s="33"/>
      <c r="W186" s="33"/>
      <c r="X186" s="115"/>
      <c r="Y186" s="122"/>
      <c r="Z186" s="33"/>
      <c r="AA186" s="33"/>
      <c r="AB186" s="33"/>
      <c r="AC186" s="33"/>
      <c r="AD186" s="33"/>
      <c r="AE186" s="33"/>
      <c r="AF186" s="123"/>
      <c r="AG186" s="119" t="e">
        <f>HLOOKUP(AG$13,$Y186:$AF$1016,ROWS($Y186:$AF$1016),FALSE)</f>
        <v>#N/A</v>
      </c>
      <c r="AH186" s="30" t="e">
        <f>HLOOKUP(AH$13,$Y186:$AF$1016,ROWS($Y186:$AF$1016),FALSE)</f>
        <v>#N/A</v>
      </c>
      <c r="AI186" s="30" t="e">
        <f>HLOOKUP(AI$13,$Y186:$AF$1016,ROWS($Y186:$AF$1016),FALSE)</f>
        <v>#N/A</v>
      </c>
      <c r="AJ186" s="30" t="e">
        <f>HLOOKUP(AJ$13,$Y186:$AF$1016,ROWS($Y186:$AF$1016),FALSE)</f>
        <v>#N/A</v>
      </c>
      <c r="AK186" s="30" t="e">
        <f>HLOOKUP(AK$13,$Y186:$AF$1016,ROWS($Y186:$AF$1016),FALSE)</f>
        <v>#N/A</v>
      </c>
      <c r="AL186" s="30" t="e">
        <f>HLOOKUP(AL$13,$Y186:$AF$1016,ROWS($Y186:$AF$1016),FALSE)</f>
        <v>#N/A</v>
      </c>
      <c r="AM186" s="30" t="e">
        <f>HLOOKUP(AM$13,$Y186:$AF$1016,ROWS($Y186:$AF$1016),FALSE)</f>
        <v>#N/A</v>
      </c>
      <c r="AN186" s="30" t="e">
        <f>HLOOKUP(AN$13,$Y186:$AF$1016,ROWS($Y186:$AF$1016),FALSE)</f>
        <v>#N/A</v>
      </c>
      <c r="AO186" s="35" t="e">
        <f t="shared" si="32"/>
        <v>#N/A</v>
      </c>
      <c r="AP186" s="35" t="e">
        <f t="shared" si="33"/>
        <v>#N/A</v>
      </c>
      <c r="AQ186" s="35" t="e">
        <f t="shared" si="34"/>
        <v>#N/A</v>
      </c>
      <c r="AR186" s="35" t="e">
        <f t="shared" si="35"/>
        <v>#N/A</v>
      </c>
      <c r="AS186" s="35" t="e">
        <f t="shared" si="36"/>
        <v>#N/A</v>
      </c>
      <c r="AT186" s="35" t="e">
        <f t="shared" si="37"/>
        <v>#N/A</v>
      </c>
      <c r="AU186" s="35" t="e">
        <f t="shared" si="38"/>
        <v>#N/A</v>
      </c>
      <c r="AV186" s="35" t="e">
        <f t="shared" si="39"/>
        <v>#N/A</v>
      </c>
      <c r="AW186" s="81" t="e">
        <f t="shared" si="40"/>
        <v>#N/A</v>
      </c>
      <c r="AX186" s="139" t="e">
        <f t="shared" si="41"/>
        <v>#N/A</v>
      </c>
    </row>
    <row r="187" spans="1:50" x14ac:dyDescent="0.25">
      <c r="A187" s="110">
        <f>'Тулуз-Пьерон'!A187</f>
        <v>0</v>
      </c>
      <c r="B187" s="153">
        <f>'Тулуз-Пьерон'!B187</f>
        <v>0</v>
      </c>
      <c r="C187" s="109" t="e">
        <f>'Тулуз-Пьерон'!AB187</f>
        <v>#DIV/0!</v>
      </c>
      <c r="D187" s="132" t="e">
        <f>'Тулуз-Пьерон'!AE187</f>
        <v>#DIV/0!</v>
      </c>
      <c r="E187" s="134">
        <f>Равен!AD179</f>
        <v>0</v>
      </c>
      <c r="F187" s="135">
        <f>Равен!AE179</f>
        <v>0</v>
      </c>
      <c r="G187" s="128"/>
      <c r="H187" s="33"/>
      <c r="I187" s="33"/>
      <c r="J187" s="33"/>
      <c r="K187" s="115"/>
      <c r="L187" s="109">
        <f t="shared" si="30"/>
        <v>0</v>
      </c>
      <c r="M187" s="33"/>
      <c r="N187" s="123"/>
      <c r="O187" s="131"/>
      <c r="P187" s="109">
        <f t="shared" si="31"/>
        <v>0</v>
      </c>
      <c r="Q187" s="33"/>
      <c r="R187" s="33"/>
      <c r="S187" s="123"/>
      <c r="T187" s="128"/>
      <c r="U187" s="33"/>
      <c r="V187" s="33"/>
      <c r="W187" s="33"/>
      <c r="X187" s="115"/>
      <c r="Y187" s="122"/>
      <c r="Z187" s="33"/>
      <c r="AA187" s="33"/>
      <c r="AB187" s="33"/>
      <c r="AC187" s="33"/>
      <c r="AD187" s="33"/>
      <c r="AE187" s="33"/>
      <c r="AF187" s="123"/>
      <c r="AG187" s="119" t="e">
        <f>HLOOKUP(AG$13,$Y187:$AF$1016,ROWS($Y187:$AF$1016),FALSE)</f>
        <v>#N/A</v>
      </c>
      <c r="AH187" s="30" t="e">
        <f>HLOOKUP(AH$13,$Y187:$AF$1016,ROWS($Y187:$AF$1016),FALSE)</f>
        <v>#N/A</v>
      </c>
      <c r="AI187" s="30" t="e">
        <f>HLOOKUP(AI$13,$Y187:$AF$1016,ROWS($Y187:$AF$1016),FALSE)</f>
        <v>#N/A</v>
      </c>
      <c r="AJ187" s="30" t="e">
        <f>HLOOKUP(AJ$13,$Y187:$AF$1016,ROWS($Y187:$AF$1016),FALSE)</f>
        <v>#N/A</v>
      </c>
      <c r="AK187" s="30" t="e">
        <f>HLOOKUP(AK$13,$Y187:$AF$1016,ROWS($Y187:$AF$1016),FALSE)</f>
        <v>#N/A</v>
      </c>
      <c r="AL187" s="30" t="e">
        <f>HLOOKUP(AL$13,$Y187:$AF$1016,ROWS($Y187:$AF$1016),FALSE)</f>
        <v>#N/A</v>
      </c>
      <c r="AM187" s="30" t="e">
        <f>HLOOKUP(AM$13,$Y187:$AF$1016,ROWS($Y187:$AF$1016),FALSE)</f>
        <v>#N/A</v>
      </c>
      <c r="AN187" s="30" t="e">
        <f>HLOOKUP(AN$13,$Y187:$AF$1016,ROWS($Y187:$AF$1016),FALSE)</f>
        <v>#N/A</v>
      </c>
      <c r="AO187" s="35" t="e">
        <f t="shared" si="32"/>
        <v>#N/A</v>
      </c>
      <c r="AP187" s="35" t="e">
        <f t="shared" si="33"/>
        <v>#N/A</v>
      </c>
      <c r="AQ187" s="35" t="e">
        <f t="shared" si="34"/>
        <v>#N/A</v>
      </c>
      <c r="AR187" s="35" t="e">
        <f t="shared" si="35"/>
        <v>#N/A</v>
      </c>
      <c r="AS187" s="35" t="e">
        <f t="shared" si="36"/>
        <v>#N/A</v>
      </c>
      <c r="AT187" s="35" t="e">
        <f t="shared" si="37"/>
        <v>#N/A</v>
      </c>
      <c r="AU187" s="35" t="e">
        <f t="shared" si="38"/>
        <v>#N/A</v>
      </c>
      <c r="AV187" s="35" t="e">
        <f t="shared" si="39"/>
        <v>#N/A</v>
      </c>
      <c r="AW187" s="81" t="e">
        <f t="shared" si="40"/>
        <v>#N/A</v>
      </c>
      <c r="AX187" s="139" t="e">
        <f t="shared" si="41"/>
        <v>#N/A</v>
      </c>
    </row>
    <row r="188" spans="1:50" x14ac:dyDescent="0.25">
      <c r="A188" s="110">
        <f>'Тулуз-Пьерон'!A188</f>
        <v>0</v>
      </c>
      <c r="B188" s="153">
        <f>'Тулуз-Пьерон'!B188</f>
        <v>0</v>
      </c>
      <c r="C188" s="109" t="e">
        <f>'Тулуз-Пьерон'!AB188</f>
        <v>#DIV/0!</v>
      </c>
      <c r="D188" s="132" t="e">
        <f>'Тулуз-Пьерон'!AE188</f>
        <v>#DIV/0!</v>
      </c>
      <c r="E188" s="134">
        <f>Равен!AD180</f>
        <v>0</v>
      </c>
      <c r="F188" s="135">
        <f>Равен!AE180</f>
        <v>0</v>
      </c>
      <c r="G188" s="128"/>
      <c r="H188" s="33"/>
      <c r="I188" s="33"/>
      <c r="J188" s="33"/>
      <c r="K188" s="115"/>
      <c r="L188" s="109">
        <f t="shared" si="30"/>
        <v>0</v>
      </c>
      <c r="M188" s="33"/>
      <c r="N188" s="123"/>
      <c r="O188" s="131"/>
      <c r="P188" s="109">
        <f t="shared" si="31"/>
        <v>0</v>
      </c>
      <c r="Q188" s="33"/>
      <c r="R188" s="33"/>
      <c r="S188" s="123"/>
      <c r="T188" s="128"/>
      <c r="U188" s="33"/>
      <c r="V188" s="33"/>
      <c r="W188" s="33"/>
      <c r="X188" s="115"/>
      <c r="Y188" s="122"/>
      <c r="Z188" s="33"/>
      <c r="AA188" s="33"/>
      <c r="AB188" s="33"/>
      <c r="AC188" s="33"/>
      <c r="AD188" s="33"/>
      <c r="AE188" s="33"/>
      <c r="AF188" s="123"/>
      <c r="AG188" s="119" t="e">
        <f>HLOOKUP(AG$13,$Y188:$AF$1016,ROWS($Y188:$AF$1016),FALSE)</f>
        <v>#N/A</v>
      </c>
      <c r="AH188" s="30" t="e">
        <f>HLOOKUP(AH$13,$Y188:$AF$1016,ROWS($Y188:$AF$1016),FALSE)</f>
        <v>#N/A</v>
      </c>
      <c r="AI188" s="30" t="e">
        <f>HLOOKUP(AI$13,$Y188:$AF$1016,ROWS($Y188:$AF$1016),FALSE)</f>
        <v>#N/A</v>
      </c>
      <c r="AJ188" s="30" t="e">
        <f>HLOOKUP(AJ$13,$Y188:$AF$1016,ROWS($Y188:$AF$1016),FALSE)</f>
        <v>#N/A</v>
      </c>
      <c r="AK188" s="30" t="e">
        <f>HLOOKUP(AK$13,$Y188:$AF$1016,ROWS($Y188:$AF$1016),FALSE)</f>
        <v>#N/A</v>
      </c>
      <c r="AL188" s="30" t="e">
        <f>HLOOKUP(AL$13,$Y188:$AF$1016,ROWS($Y188:$AF$1016),FALSE)</f>
        <v>#N/A</v>
      </c>
      <c r="AM188" s="30" t="e">
        <f>HLOOKUP(AM$13,$Y188:$AF$1016,ROWS($Y188:$AF$1016),FALSE)</f>
        <v>#N/A</v>
      </c>
      <c r="AN188" s="30" t="e">
        <f>HLOOKUP(AN$13,$Y188:$AF$1016,ROWS($Y188:$AF$1016),FALSE)</f>
        <v>#N/A</v>
      </c>
      <c r="AO188" s="35" t="e">
        <f t="shared" si="32"/>
        <v>#N/A</v>
      </c>
      <c r="AP188" s="35" t="e">
        <f t="shared" si="33"/>
        <v>#N/A</v>
      </c>
      <c r="AQ188" s="35" t="e">
        <f t="shared" si="34"/>
        <v>#N/A</v>
      </c>
      <c r="AR188" s="35" t="e">
        <f t="shared" si="35"/>
        <v>#N/A</v>
      </c>
      <c r="AS188" s="35" t="e">
        <f t="shared" si="36"/>
        <v>#N/A</v>
      </c>
      <c r="AT188" s="35" t="e">
        <f t="shared" si="37"/>
        <v>#N/A</v>
      </c>
      <c r="AU188" s="35" t="e">
        <f t="shared" si="38"/>
        <v>#N/A</v>
      </c>
      <c r="AV188" s="35" t="e">
        <f t="shared" si="39"/>
        <v>#N/A</v>
      </c>
      <c r="AW188" s="81" t="e">
        <f t="shared" si="40"/>
        <v>#N/A</v>
      </c>
      <c r="AX188" s="139" t="e">
        <f t="shared" si="41"/>
        <v>#N/A</v>
      </c>
    </row>
    <row r="189" spans="1:50" x14ac:dyDescent="0.25">
      <c r="A189" s="110">
        <f>'Тулуз-Пьерон'!A189</f>
        <v>0</v>
      </c>
      <c r="B189" s="153">
        <f>'Тулуз-Пьерон'!B189</f>
        <v>0</v>
      </c>
      <c r="C189" s="109" t="e">
        <f>'Тулуз-Пьерон'!AB189</f>
        <v>#DIV/0!</v>
      </c>
      <c r="D189" s="132" t="e">
        <f>'Тулуз-Пьерон'!AE189</f>
        <v>#DIV/0!</v>
      </c>
      <c r="E189" s="134">
        <f>Равен!AD181</f>
        <v>0</v>
      </c>
      <c r="F189" s="135">
        <f>Равен!AE181</f>
        <v>0</v>
      </c>
      <c r="G189" s="128"/>
      <c r="H189" s="33"/>
      <c r="I189" s="33"/>
      <c r="J189" s="33"/>
      <c r="K189" s="115"/>
      <c r="L189" s="109">
        <f t="shared" si="30"/>
        <v>0</v>
      </c>
      <c r="M189" s="33"/>
      <c r="N189" s="123"/>
      <c r="O189" s="131"/>
      <c r="P189" s="109">
        <f t="shared" si="31"/>
        <v>0</v>
      </c>
      <c r="Q189" s="33"/>
      <c r="R189" s="33"/>
      <c r="S189" s="123"/>
      <c r="T189" s="128"/>
      <c r="U189" s="33"/>
      <c r="V189" s="33"/>
      <c r="W189" s="33"/>
      <c r="X189" s="115"/>
      <c r="Y189" s="122"/>
      <c r="Z189" s="33"/>
      <c r="AA189" s="33"/>
      <c r="AB189" s="33"/>
      <c r="AC189" s="33"/>
      <c r="AD189" s="33"/>
      <c r="AE189" s="33"/>
      <c r="AF189" s="123"/>
      <c r="AG189" s="119" t="e">
        <f>HLOOKUP(AG$13,$Y189:$AF$1016,ROWS($Y189:$AF$1016),FALSE)</f>
        <v>#N/A</v>
      </c>
      <c r="AH189" s="30" t="e">
        <f>HLOOKUP(AH$13,$Y189:$AF$1016,ROWS($Y189:$AF$1016),FALSE)</f>
        <v>#N/A</v>
      </c>
      <c r="AI189" s="30" t="e">
        <f>HLOOKUP(AI$13,$Y189:$AF$1016,ROWS($Y189:$AF$1016),FALSE)</f>
        <v>#N/A</v>
      </c>
      <c r="AJ189" s="30" t="e">
        <f>HLOOKUP(AJ$13,$Y189:$AF$1016,ROWS($Y189:$AF$1016),FALSE)</f>
        <v>#N/A</v>
      </c>
      <c r="AK189" s="30" t="e">
        <f>HLOOKUP(AK$13,$Y189:$AF$1016,ROWS($Y189:$AF$1016),FALSE)</f>
        <v>#N/A</v>
      </c>
      <c r="AL189" s="30" t="e">
        <f>HLOOKUP(AL$13,$Y189:$AF$1016,ROWS($Y189:$AF$1016),FALSE)</f>
        <v>#N/A</v>
      </c>
      <c r="AM189" s="30" t="e">
        <f>HLOOKUP(AM$13,$Y189:$AF$1016,ROWS($Y189:$AF$1016),FALSE)</f>
        <v>#N/A</v>
      </c>
      <c r="AN189" s="30" t="e">
        <f>HLOOKUP(AN$13,$Y189:$AF$1016,ROWS($Y189:$AF$1016),FALSE)</f>
        <v>#N/A</v>
      </c>
      <c r="AO189" s="35" t="e">
        <f t="shared" si="32"/>
        <v>#N/A</v>
      </c>
      <c r="AP189" s="35" t="e">
        <f t="shared" si="33"/>
        <v>#N/A</v>
      </c>
      <c r="AQ189" s="35" t="e">
        <f t="shared" si="34"/>
        <v>#N/A</v>
      </c>
      <c r="AR189" s="35" t="e">
        <f t="shared" si="35"/>
        <v>#N/A</v>
      </c>
      <c r="AS189" s="35" t="e">
        <f t="shared" si="36"/>
        <v>#N/A</v>
      </c>
      <c r="AT189" s="35" t="e">
        <f t="shared" si="37"/>
        <v>#N/A</v>
      </c>
      <c r="AU189" s="35" t="e">
        <f t="shared" si="38"/>
        <v>#N/A</v>
      </c>
      <c r="AV189" s="35" t="e">
        <f t="shared" si="39"/>
        <v>#N/A</v>
      </c>
      <c r="AW189" s="81" t="e">
        <f t="shared" si="40"/>
        <v>#N/A</v>
      </c>
      <c r="AX189" s="139" t="e">
        <f t="shared" si="41"/>
        <v>#N/A</v>
      </c>
    </row>
    <row r="190" spans="1:50" x14ac:dyDescent="0.25">
      <c r="A190" s="110">
        <f>'Тулуз-Пьерон'!A190</f>
        <v>0</v>
      </c>
      <c r="B190" s="153">
        <f>'Тулуз-Пьерон'!B190</f>
        <v>0</v>
      </c>
      <c r="C190" s="109" t="e">
        <f>'Тулуз-Пьерон'!AB190</f>
        <v>#DIV/0!</v>
      </c>
      <c r="D190" s="132" t="e">
        <f>'Тулуз-Пьерон'!AE190</f>
        <v>#DIV/0!</v>
      </c>
      <c r="E190" s="134">
        <f>Равен!AD182</f>
        <v>0</v>
      </c>
      <c r="F190" s="135">
        <f>Равен!AE182</f>
        <v>0</v>
      </c>
      <c r="G190" s="128"/>
      <c r="H190" s="33"/>
      <c r="I190" s="33"/>
      <c r="J190" s="33"/>
      <c r="K190" s="115"/>
      <c r="L190" s="109">
        <f t="shared" si="30"/>
        <v>0</v>
      </c>
      <c r="M190" s="33"/>
      <c r="N190" s="123"/>
      <c r="O190" s="131"/>
      <c r="P190" s="109">
        <f t="shared" si="31"/>
        <v>0</v>
      </c>
      <c r="Q190" s="33"/>
      <c r="R190" s="33"/>
      <c r="S190" s="123"/>
      <c r="T190" s="128"/>
      <c r="U190" s="33"/>
      <c r="V190" s="33"/>
      <c r="W190" s="33"/>
      <c r="X190" s="115"/>
      <c r="Y190" s="122"/>
      <c r="Z190" s="33"/>
      <c r="AA190" s="33"/>
      <c r="AB190" s="33"/>
      <c r="AC190" s="33"/>
      <c r="AD190" s="33"/>
      <c r="AE190" s="33"/>
      <c r="AF190" s="123"/>
      <c r="AG190" s="119" t="e">
        <f>HLOOKUP(AG$13,$Y190:$AF$1016,ROWS($Y190:$AF$1016),FALSE)</f>
        <v>#N/A</v>
      </c>
      <c r="AH190" s="30" t="e">
        <f>HLOOKUP(AH$13,$Y190:$AF$1016,ROWS($Y190:$AF$1016),FALSE)</f>
        <v>#N/A</v>
      </c>
      <c r="AI190" s="30" t="e">
        <f>HLOOKUP(AI$13,$Y190:$AF$1016,ROWS($Y190:$AF$1016),FALSE)</f>
        <v>#N/A</v>
      </c>
      <c r="AJ190" s="30" t="e">
        <f>HLOOKUP(AJ$13,$Y190:$AF$1016,ROWS($Y190:$AF$1016),FALSE)</f>
        <v>#N/A</v>
      </c>
      <c r="AK190" s="30" t="e">
        <f>HLOOKUP(AK$13,$Y190:$AF$1016,ROWS($Y190:$AF$1016),FALSE)</f>
        <v>#N/A</v>
      </c>
      <c r="AL190" s="30" t="e">
        <f>HLOOKUP(AL$13,$Y190:$AF$1016,ROWS($Y190:$AF$1016),FALSE)</f>
        <v>#N/A</v>
      </c>
      <c r="AM190" s="30" t="e">
        <f>HLOOKUP(AM$13,$Y190:$AF$1016,ROWS($Y190:$AF$1016),FALSE)</f>
        <v>#N/A</v>
      </c>
      <c r="AN190" s="30" t="e">
        <f>HLOOKUP(AN$13,$Y190:$AF$1016,ROWS($Y190:$AF$1016),FALSE)</f>
        <v>#N/A</v>
      </c>
      <c r="AO190" s="35" t="e">
        <f t="shared" si="32"/>
        <v>#N/A</v>
      </c>
      <c r="AP190" s="35" t="e">
        <f t="shared" si="33"/>
        <v>#N/A</v>
      </c>
      <c r="AQ190" s="35" t="e">
        <f t="shared" si="34"/>
        <v>#N/A</v>
      </c>
      <c r="AR190" s="35" t="e">
        <f t="shared" si="35"/>
        <v>#N/A</v>
      </c>
      <c r="AS190" s="35" t="e">
        <f t="shared" si="36"/>
        <v>#N/A</v>
      </c>
      <c r="AT190" s="35" t="e">
        <f t="shared" si="37"/>
        <v>#N/A</v>
      </c>
      <c r="AU190" s="35" t="e">
        <f t="shared" si="38"/>
        <v>#N/A</v>
      </c>
      <c r="AV190" s="35" t="e">
        <f t="shared" si="39"/>
        <v>#N/A</v>
      </c>
      <c r="AW190" s="81" t="e">
        <f t="shared" si="40"/>
        <v>#N/A</v>
      </c>
      <c r="AX190" s="139" t="e">
        <f t="shared" si="41"/>
        <v>#N/A</v>
      </c>
    </row>
    <row r="191" spans="1:50" x14ac:dyDescent="0.25">
      <c r="A191" s="110">
        <f>'Тулуз-Пьерон'!A191</f>
        <v>0</v>
      </c>
      <c r="B191" s="153">
        <f>'Тулуз-Пьерон'!B191</f>
        <v>0</v>
      </c>
      <c r="C191" s="109" t="e">
        <f>'Тулуз-Пьерон'!AB191</f>
        <v>#DIV/0!</v>
      </c>
      <c r="D191" s="132" t="e">
        <f>'Тулуз-Пьерон'!AE191</f>
        <v>#DIV/0!</v>
      </c>
      <c r="E191" s="134">
        <f>Равен!AD183</f>
        <v>0</v>
      </c>
      <c r="F191" s="135">
        <f>Равен!AE183</f>
        <v>0</v>
      </c>
      <c r="G191" s="128"/>
      <c r="H191" s="33"/>
      <c r="I191" s="33"/>
      <c r="J191" s="33"/>
      <c r="K191" s="115"/>
      <c r="L191" s="109">
        <f t="shared" si="30"/>
        <v>0</v>
      </c>
      <c r="M191" s="33"/>
      <c r="N191" s="123"/>
      <c r="O191" s="131"/>
      <c r="P191" s="109">
        <f t="shared" si="31"/>
        <v>0</v>
      </c>
      <c r="Q191" s="33"/>
      <c r="R191" s="33"/>
      <c r="S191" s="123"/>
      <c r="T191" s="128"/>
      <c r="U191" s="33"/>
      <c r="V191" s="33"/>
      <c r="W191" s="33"/>
      <c r="X191" s="115"/>
      <c r="Y191" s="122"/>
      <c r="Z191" s="33"/>
      <c r="AA191" s="33"/>
      <c r="AB191" s="33"/>
      <c r="AC191" s="33"/>
      <c r="AD191" s="33"/>
      <c r="AE191" s="33"/>
      <c r="AF191" s="123"/>
      <c r="AG191" s="119" t="e">
        <f>HLOOKUP(AG$13,$Y191:$AF$1016,ROWS($Y191:$AF$1016),FALSE)</f>
        <v>#N/A</v>
      </c>
      <c r="AH191" s="30" t="e">
        <f>HLOOKUP(AH$13,$Y191:$AF$1016,ROWS($Y191:$AF$1016),FALSE)</f>
        <v>#N/A</v>
      </c>
      <c r="AI191" s="30" t="e">
        <f>HLOOKUP(AI$13,$Y191:$AF$1016,ROWS($Y191:$AF$1016),FALSE)</f>
        <v>#N/A</v>
      </c>
      <c r="AJ191" s="30" t="e">
        <f>HLOOKUP(AJ$13,$Y191:$AF$1016,ROWS($Y191:$AF$1016),FALSE)</f>
        <v>#N/A</v>
      </c>
      <c r="AK191" s="30" t="e">
        <f>HLOOKUP(AK$13,$Y191:$AF$1016,ROWS($Y191:$AF$1016),FALSE)</f>
        <v>#N/A</v>
      </c>
      <c r="AL191" s="30" t="e">
        <f>HLOOKUP(AL$13,$Y191:$AF$1016,ROWS($Y191:$AF$1016),FALSE)</f>
        <v>#N/A</v>
      </c>
      <c r="AM191" s="30" t="e">
        <f>HLOOKUP(AM$13,$Y191:$AF$1016,ROWS($Y191:$AF$1016),FALSE)</f>
        <v>#N/A</v>
      </c>
      <c r="AN191" s="30" t="e">
        <f>HLOOKUP(AN$13,$Y191:$AF$1016,ROWS($Y191:$AF$1016),FALSE)</f>
        <v>#N/A</v>
      </c>
      <c r="AO191" s="35" t="e">
        <f t="shared" si="32"/>
        <v>#N/A</v>
      </c>
      <c r="AP191" s="35" t="e">
        <f t="shared" si="33"/>
        <v>#N/A</v>
      </c>
      <c r="AQ191" s="35" t="e">
        <f t="shared" si="34"/>
        <v>#N/A</v>
      </c>
      <c r="AR191" s="35" t="e">
        <f t="shared" si="35"/>
        <v>#N/A</v>
      </c>
      <c r="AS191" s="35" t="e">
        <f t="shared" si="36"/>
        <v>#N/A</v>
      </c>
      <c r="AT191" s="35" t="e">
        <f t="shared" si="37"/>
        <v>#N/A</v>
      </c>
      <c r="AU191" s="35" t="e">
        <f t="shared" si="38"/>
        <v>#N/A</v>
      </c>
      <c r="AV191" s="35" t="e">
        <f t="shared" si="39"/>
        <v>#N/A</v>
      </c>
      <c r="AW191" s="81" t="e">
        <f t="shared" si="40"/>
        <v>#N/A</v>
      </c>
      <c r="AX191" s="139" t="e">
        <f t="shared" si="41"/>
        <v>#N/A</v>
      </c>
    </row>
    <row r="192" spans="1:50" x14ac:dyDescent="0.25">
      <c r="A192" s="110">
        <f>'Тулуз-Пьерон'!A192</f>
        <v>0</v>
      </c>
      <c r="B192" s="153">
        <f>'Тулуз-Пьерон'!B192</f>
        <v>0</v>
      </c>
      <c r="C192" s="109" t="e">
        <f>'Тулуз-Пьерон'!AB192</f>
        <v>#DIV/0!</v>
      </c>
      <c r="D192" s="132" t="e">
        <f>'Тулуз-Пьерон'!AE192</f>
        <v>#DIV/0!</v>
      </c>
      <c r="E192" s="134">
        <f>Равен!AD184</f>
        <v>0</v>
      </c>
      <c r="F192" s="135">
        <f>Равен!AE184</f>
        <v>0</v>
      </c>
      <c r="G192" s="128"/>
      <c r="H192" s="33"/>
      <c r="I192" s="33"/>
      <c r="J192" s="33"/>
      <c r="K192" s="115"/>
      <c r="L192" s="109">
        <f t="shared" si="30"/>
        <v>0</v>
      </c>
      <c r="M192" s="33"/>
      <c r="N192" s="123"/>
      <c r="O192" s="131"/>
      <c r="P192" s="109">
        <f t="shared" si="31"/>
        <v>0</v>
      </c>
      <c r="Q192" s="33"/>
      <c r="R192" s="33"/>
      <c r="S192" s="123"/>
      <c r="T192" s="128"/>
      <c r="U192" s="33"/>
      <c r="V192" s="33"/>
      <c r="W192" s="33"/>
      <c r="X192" s="115"/>
      <c r="Y192" s="122"/>
      <c r="Z192" s="33"/>
      <c r="AA192" s="33"/>
      <c r="AB192" s="33"/>
      <c r="AC192" s="33"/>
      <c r="AD192" s="33"/>
      <c r="AE192" s="33"/>
      <c r="AF192" s="123"/>
      <c r="AG192" s="119" t="e">
        <f>HLOOKUP(AG$13,$Y192:$AF$1016,ROWS($Y192:$AF$1016),FALSE)</f>
        <v>#N/A</v>
      </c>
      <c r="AH192" s="30" t="e">
        <f>HLOOKUP(AH$13,$Y192:$AF$1016,ROWS($Y192:$AF$1016),FALSE)</f>
        <v>#N/A</v>
      </c>
      <c r="AI192" s="30" t="e">
        <f>HLOOKUP(AI$13,$Y192:$AF$1016,ROWS($Y192:$AF$1016),FALSE)</f>
        <v>#N/A</v>
      </c>
      <c r="AJ192" s="30" t="e">
        <f>HLOOKUP(AJ$13,$Y192:$AF$1016,ROWS($Y192:$AF$1016),FALSE)</f>
        <v>#N/A</v>
      </c>
      <c r="AK192" s="30" t="e">
        <f>HLOOKUP(AK$13,$Y192:$AF$1016,ROWS($Y192:$AF$1016),FALSE)</f>
        <v>#N/A</v>
      </c>
      <c r="AL192" s="30" t="e">
        <f>HLOOKUP(AL$13,$Y192:$AF$1016,ROWS($Y192:$AF$1016),FALSE)</f>
        <v>#N/A</v>
      </c>
      <c r="AM192" s="30" t="e">
        <f>HLOOKUP(AM$13,$Y192:$AF$1016,ROWS($Y192:$AF$1016),FALSE)</f>
        <v>#N/A</v>
      </c>
      <c r="AN192" s="30" t="e">
        <f>HLOOKUP(AN$13,$Y192:$AF$1016,ROWS($Y192:$AF$1016),FALSE)</f>
        <v>#N/A</v>
      </c>
      <c r="AO192" s="35" t="e">
        <f t="shared" si="32"/>
        <v>#N/A</v>
      </c>
      <c r="AP192" s="35" t="e">
        <f t="shared" si="33"/>
        <v>#N/A</v>
      </c>
      <c r="AQ192" s="35" t="e">
        <f t="shared" si="34"/>
        <v>#N/A</v>
      </c>
      <c r="AR192" s="35" t="e">
        <f t="shared" si="35"/>
        <v>#N/A</v>
      </c>
      <c r="AS192" s="35" t="e">
        <f t="shared" si="36"/>
        <v>#N/A</v>
      </c>
      <c r="AT192" s="35" t="e">
        <f t="shared" si="37"/>
        <v>#N/A</v>
      </c>
      <c r="AU192" s="35" t="e">
        <f t="shared" si="38"/>
        <v>#N/A</v>
      </c>
      <c r="AV192" s="35" t="e">
        <f t="shared" si="39"/>
        <v>#N/A</v>
      </c>
      <c r="AW192" s="81" t="e">
        <f t="shared" si="40"/>
        <v>#N/A</v>
      </c>
      <c r="AX192" s="139" t="e">
        <f t="shared" si="41"/>
        <v>#N/A</v>
      </c>
    </row>
    <row r="193" spans="1:50" x14ac:dyDescent="0.25">
      <c r="A193" s="110">
        <f>'Тулуз-Пьерон'!A193</f>
        <v>0</v>
      </c>
      <c r="B193" s="153">
        <f>'Тулуз-Пьерон'!B193</f>
        <v>0</v>
      </c>
      <c r="C193" s="109" t="e">
        <f>'Тулуз-Пьерон'!AB193</f>
        <v>#DIV/0!</v>
      </c>
      <c r="D193" s="132" t="e">
        <f>'Тулуз-Пьерон'!AE193</f>
        <v>#DIV/0!</v>
      </c>
      <c r="E193" s="134">
        <f>Равен!AD185</f>
        <v>0</v>
      </c>
      <c r="F193" s="135">
        <f>Равен!AE185</f>
        <v>0</v>
      </c>
      <c r="G193" s="128"/>
      <c r="H193" s="33"/>
      <c r="I193" s="33"/>
      <c r="J193" s="33"/>
      <c r="K193" s="115"/>
      <c r="L193" s="109">
        <f t="shared" si="30"/>
        <v>0</v>
      </c>
      <c r="M193" s="33"/>
      <c r="N193" s="123"/>
      <c r="O193" s="131"/>
      <c r="P193" s="109">
        <f t="shared" si="31"/>
        <v>0</v>
      </c>
      <c r="Q193" s="33"/>
      <c r="R193" s="33"/>
      <c r="S193" s="123"/>
      <c r="T193" s="128"/>
      <c r="U193" s="33"/>
      <c r="V193" s="33"/>
      <c r="W193" s="33"/>
      <c r="X193" s="115"/>
      <c r="Y193" s="122"/>
      <c r="Z193" s="33"/>
      <c r="AA193" s="33"/>
      <c r="AB193" s="33"/>
      <c r="AC193" s="33"/>
      <c r="AD193" s="33"/>
      <c r="AE193" s="33"/>
      <c r="AF193" s="123"/>
      <c r="AG193" s="119" t="e">
        <f>HLOOKUP(AG$13,$Y193:$AF$1016,ROWS($Y193:$AF$1016),FALSE)</f>
        <v>#N/A</v>
      </c>
      <c r="AH193" s="30" t="e">
        <f>HLOOKUP(AH$13,$Y193:$AF$1016,ROWS($Y193:$AF$1016),FALSE)</f>
        <v>#N/A</v>
      </c>
      <c r="AI193" s="30" t="e">
        <f>HLOOKUP(AI$13,$Y193:$AF$1016,ROWS($Y193:$AF$1016),FALSE)</f>
        <v>#N/A</v>
      </c>
      <c r="AJ193" s="30" t="e">
        <f>HLOOKUP(AJ$13,$Y193:$AF$1016,ROWS($Y193:$AF$1016),FALSE)</f>
        <v>#N/A</v>
      </c>
      <c r="AK193" s="30" t="e">
        <f>HLOOKUP(AK$13,$Y193:$AF$1016,ROWS($Y193:$AF$1016),FALSE)</f>
        <v>#N/A</v>
      </c>
      <c r="AL193" s="30" t="e">
        <f>HLOOKUP(AL$13,$Y193:$AF$1016,ROWS($Y193:$AF$1016),FALSE)</f>
        <v>#N/A</v>
      </c>
      <c r="AM193" s="30" t="e">
        <f>HLOOKUP(AM$13,$Y193:$AF$1016,ROWS($Y193:$AF$1016),FALSE)</f>
        <v>#N/A</v>
      </c>
      <c r="AN193" s="30" t="e">
        <f>HLOOKUP(AN$13,$Y193:$AF$1016,ROWS($Y193:$AF$1016),FALSE)</f>
        <v>#N/A</v>
      </c>
      <c r="AO193" s="35" t="e">
        <f t="shared" si="32"/>
        <v>#N/A</v>
      </c>
      <c r="AP193" s="35" t="e">
        <f t="shared" si="33"/>
        <v>#N/A</v>
      </c>
      <c r="AQ193" s="35" t="e">
        <f t="shared" si="34"/>
        <v>#N/A</v>
      </c>
      <c r="AR193" s="35" t="e">
        <f t="shared" si="35"/>
        <v>#N/A</v>
      </c>
      <c r="AS193" s="35" t="e">
        <f t="shared" si="36"/>
        <v>#N/A</v>
      </c>
      <c r="AT193" s="35" t="e">
        <f t="shared" si="37"/>
        <v>#N/A</v>
      </c>
      <c r="AU193" s="35" t="e">
        <f t="shared" si="38"/>
        <v>#N/A</v>
      </c>
      <c r="AV193" s="35" t="e">
        <f t="shared" si="39"/>
        <v>#N/A</v>
      </c>
      <c r="AW193" s="81" t="e">
        <f t="shared" si="40"/>
        <v>#N/A</v>
      </c>
      <c r="AX193" s="139" t="e">
        <f t="shared" si="41"/>
        <v>#N/A</v>
      </c>
    </row>
    <row r="194" spans="1:50" x14ac:dyDescent="0.25">
      <c r="A194" s="110">
        <f>'Тулуз-Пьерон'!A194</f>
        <v>0</v>
      </c>
      <c r="B194" s="153">
        <f>'Тулуз-Пьерон'!B194</f>
        <v>0</v>
      </c>
      <c r="C194" s="109" t="e">
        <f>'Тулуз-Пьерон'!AB194</f>
        <v>#DIV/0!</v>
      </c>
      <c r="D194" s="132" t="e">
        <f>'Тулуз-Пьерон'!AE194</f>
        <v>#DIV/0!</v>
      </c>
      <c r="E194" s="134">
        <f>Равен!AD186</f>
        <v>0</v>
      </c>
      <c r="F194" s="135">
        <f>Равен!AE186</f>
        <v>0</v>
      </c>
      <c r="G194" s="128"/>
      <c r="H194" s="33"/>
      <c r="I194" s="33"/>
      <c r="J194" s="33"/>
      <c r="K194" s="115"/>
      <c r="L194" s="109">
        <f t="shared" si="30"/>
        <v>0</v>
      </c>
      <c r="M194" s="33"/>
      <c r="N194" s="123"/>
      <c r="O194" s="131"/>
      <c r="P194" s="109">
        <f t="shared" si="31"/>
        <v>0</v>
      </c>
      <c r="Q194" s="33"/>
      <c r="R194" s="33"/>
      <c r="S194" s="123"/>
      <c r="T194" s="128"/>
      <c r="U194" s="33"/>
      <c r="V194" s="33"/>
      <c r="W194" s="33"/>
      <c r="X194" s="115"/>
      <c r="Y194" s="122"/>
      <c r="Z194" s="33"/>
      <c r="AA194" s="33"/>
      <c r="AB194" s="33"/>
      <c r="AC194" s="33"/>
      <c r="AD194" s="33"/>
      <c r="AE194" s="33"/>
      <c r="AF194" s="123"/>
      <c r="AG194" s="119" t="e">
        <f>HLOOKUP(AG$13,$Y194:$AF$1016,ROWS($Y194:$AF$1016),FALSE)</f>
        <v>#N/A</v>
      </c>
      <c r="AH194" s="30" t="e">
        <f>HLOOKUP(AH$13,$Y194:$AF$1016,ROWS($Y194:$AF$1016),FALSE)</f>
        <v>#N/A</v>
      </c>
      <c r="AI194" s="30" t="e">
        <f>HLOOKUP(AI$13,$Y194:$AF$1016,ROWS($Y194:$AF$1016),FALSE)</f>
        <v>#N/A</v>
      </c>
      <c r="AJ194" s="30" t="e">
        <f>HLOOKUP(AJ$13,$Y194:$AF$1016,ROWS($Y194:$AF$1016),FALSE)</f>
        <v>#N/A</v>
      </c>
      <c r="AK194" s="30" t="e">
        <f>HLOOKUP(AK$13,$Y194:$AF$1016,ROWS($Y194:$AF$1016),FALSE)</f>
        <v>#N/A</v>
      </c>
      <c r="AL194" s="30" t="e">
        <f>HLOOKUP(AL$13,$Y194:$AF$1016,ROWS($Y194:$AF$1016),FALSE)</f>
        <v>#N/A</v>
      </c>
      <c r="AM194" s="30" t="e">
        <f>HLOOKUP(AM$13,$Y194:$AF$1016,ROWS($Y194:$AF$1016),FALSE)</f>
        <v>#N/A</v>
      </c>
      <c r="AN194" s="30" t="e">
        <f>HLOOKUP(AN$13,$Y194:$AF$1016,ROWS($Y194:$AF$1016),FALSE)</f>
        <v>#N/A</v>
      </c>
      <c r="AO194" s="35" t="e">
        <f t="shared" si="32"/>
        <v>#N/A</v>
      </c>
      <c r="AP194" s="35" t="e">
        <f t="shared" si="33"/>
        <v>#N/A</v>
      </c>
      <c r="AQ194" s="35" t="e">
        <f t="shared" si="34"/>
        <v>#N/A</v>
      </c>
      <c r="AR194" s="35" t="e">
        <f t="shared" si="35"/>
        <v>#N/A</v>
      </c>
      <c r="AS194" s="35" t="e">
        <f t="shared" si="36"/>
        <v>#N/A</v>
      </c>
      <c r="AT194" s="35" t="e">
        <f t="shared" si="37"/>
        <v>#N/A</v>
      </c>
      <c r="AU194" s="35" t="e">
        <f t="shared" si="38"/>
        <v>#N/A</v>
      </c>
      <c r="AV194" s="35" t="e">
        <f t="shared" si="39"/>
        <v>#N/A</v>
      </c>
      <c r="AW194" s="81" t="e">
        <f t="shared" si="40"/>
        <v>#N/A</v>
      </c>
      <c r="AX194" s="139" t="e">
        <f t="shared" si="41"/>
        <v>#N/A</v>
      </c>
    </row>
    <row r="195" spans="1:50" x14ac:dyDescent="0.25">
      <c r="A195" s="110">
        <f>'Тулуз-Пьерон'!A195</f>
        <v>0</v>
      </c>
      <c r="B195" s="153">
        <f>'Тулуз-Пьерон'!B195</f>
        <v>0</v>
      </c>
      <c r="C195" s="109" t="e">
        <f>'Тулуз-Пьерон'!AB195</f>
        <v>#DIV/0!</v>
      </c>
      <c r="D195" s="132" t="e">
        <f>'Тулуз-Пьерон'!AE195</f>
        <v>#DIV/0!</v>
      </c>
      <c r="E195" s="134">
        <f>Равен!AD187</f>
        <v>0</v>
      </c>
      <c r="F195" s="135">
        <f>Равен!AE187</f>
        <v>0</v>
      </c>
      <c r="G195" s="128"/>
      <c r="H195" s="33"/>
      <c r="I195" s="33"/>
      <c r="J195" s="33"/>
      <c r="K195" s="115"/>
      <c r="L195" s="109">
        <f t="shared" si="30"/>
        <v>0</v>
      </c>
      <c r="M195" s="33"/>
      <c r="N195" s="123"/>
      <c r="O195" s="131"/>
      <c r="P195" s="109">
        <f t="shared" si="31"/>
        <v>0</v>
      </c>
      <c r="Q195" s="33"/>
      <c r="R195" s="33"/>
      <c r="S195" s="123"/>
      <c r="T195" s="128"/>
      <c r="U195" s="33"/>
      <c r="V195" s="33"/>
      <c r="W195" s="33"/>
      <c r="X195" s="115"/>
      <c r="Y195" s="122"/>
      <c r="Z195" s="33"/>
      <c r="AA195" s="33"/>
      <c r="AB195" s="33"/>
      <c r="AC195" s="33"/>
      <c r="AD195" s="33"/>
      <c r="AE195" s="33"/>
      <c r="AF195" s="123"/>
      <c r="AG195" s="119" t="e">
        <f>HLOOKUP(AG$13,$Y195:$AF$1016,ROWS($Y195:$AF$1016),FALSE)</f>
        <v>#N/A</v>
      </c>
      <c r="AH195" s="30" t="e">
        <f>HLOOKUP(AH$13,$Y195:$AF$1016,ROWS($Y195:$AF$1016),FALSE)</f>
        <v>#N/A</v>
      </c>
      <c r="AI195" s="30" t="e">
        <f>HLOOKUP(AI$13,$Y195:$AF$1016,ROWS($Y195:$AF$1016),FALSE)</f>
        <v>#N/A</v>
      </c>
      <c r="AJ195" s="30" t="e">
        <f>HLOOKUP(AJ$13,$Y195:$AF$1016,ROWS($Y195:$AF$1016),FALSE)</f>
        <v>#N/A</v>
      </c>
      <c r="AK195" s="30" t="e">
        <f>HLOOKUP(AK$13,$Y195:$AF$1016,ROWS($Y195:$AF$1016),FALSE)</f>
        <v>#N/A</v>
      </c>
      <c r="AL195" s="30" t="e">
        <f>HLOOKUP(AL$13,$Y195:$AF$1016,ROWS($Y195:$AF$1016),FALSE)</f>
        <v>#N/A</v>
      </c>
      <c r="AM195" s="30" t="e">
        <f>HLOOKUP(AM$13,$Y195:$AF$1016,ROWS($Y195:$AF$1016),FALSE)</f>
        <v>#N/A</v>
      </c>
      <c r="AN195" s="30" t="e">
        <f>HLOOKUP(AN$13,$Y195:$AF$1016,ROWS($Y195:$AF$1016),FALSE)</f>
        <v>#N/A</v>
      </c>
      <c r="AO195" s="35" t="e">
        <f t="shared" si="32"/>
        <v>#N/A</v>
      </c>
      <c r="AP195" s="35" t="e">
        <f t="shared" si="33"/>
        <v>#N/A</v>
      </c>
      <c r="AQ195" s="35" t="e">
        <f t="shared" si="34"/>
        <v>#N/A</v>
      </c>
      <c r="AR195" s="35" t="e">
        <f t="shared" si="35"/>
        <v>#N/A</v>
      </c>
      <c r="AS195" s="35" t="e">
        <f t="shared" si="36"/>
        <v>#N/A</v>
      </c>
      <c r="AT195" s="35" t="e">
        <f t="shared" si="37"/>
        <v>#N/A</v>
      </c>
      <c r="AU195" s="35" t="e">
        <f t="shared" si="38"/>
        <v>#N/A</v>
      </c>
      <c r="AV195" s="35" t="e">
        <f t="shared" si="39"/>
        <v>#N/A</v>
      </c>
      <c r="AW195" s="81" t="e">
        <f t="shared" si="40"/>
        <v>#N/A</v>
      </c>
      <c r="AX195" s="139" t="e">
        <f t="shared" si="41"/>
        <v>#N/A</v>
      </c>
    </row>
    <row r="196" spans="1:50" x14ac:dyDescent="0.25">
      <c r="A196" s="110">
        <f>'Тулуз-Пьерон'!A196</f>
        <v>0</v>
      </c>
      <c r="B196" s="153">
        <f>'Тулуз-Пьерон'!B196</f>
        <v>0</v>
      </c>
      <c r="C196" s="109" t="e">
        <f>'Тулуз-Пьерон'!AB196</f>
        <v>#DIV/0!</v>
      </c>
      <c r="D196" s="132" t="e">
        <f>'Тулуз-Пьерон'!AE196</f>
        <v>#DIV/0!</v>
      </c>
      <c r="E196" s="134">
        <f>Равен!AD188</f>
        <v>0</v>
      </c>
      <c r="F196" s="135">
        <f>Равен!AE188</f>
        <v>0</v>
      </c>
      <c r="G196" s="128"/>
      <c r="H196" s="33"/>
      <c r="I196" s="33"/>
      <c r="J196" s="33"/>
      <c r="K196" s="115"/>
      <c r="L196" s="109">
        <f t="shared" si="30"/>
        <v>0</v>
      </c>
      <c r="M196" s="33"/>
      <c r="N196" s="123"/>
      <c r="O196" s="131"/>
      <c r="P196" s="109">
        <f t="shared" si="31"/>
        <v>0</v>
      </c>
      <c r="Q196" s="33"/>
      <c r="R196" s="33"/>
      <c r="S196" s="123"/>
      <c r="T196" s="128"/>
      <c r="U196" s="33"/>
      <c r="V196" s="33"/>
      <c r="W196" s="33"/>
      <c r="X196" s="115"/>
      <c r="Y196" s="122"/>
      <c r="Z196" s="33"/>
      <c r="AA196" s="33"/>
      <c r="AB196" s="33"/>
      <c r="AC196" s="33"/>
      <c r="AD196" s="33"/>
      <c r="AE196" s="33"/>
      <c r="AF196" s="123"/>
      <c r="AG196" s="119" t="e">
        <f>HLOOKUP(AG$13,$Y196:$AF$1016,ROWS($Y196:$AF$1016),FALSE)</f>
        <v>#N/A</v>
      </c>
      <c r="AH196" s="30" t="e">
        <f>HLOOKUP(AH$13,$Y196:$AF$1016,ROWS($Y196:$AF$1016),FALSE)</f>
        <v>#N/A</v>
      </c>
      <c r="AI196" s="30" t="e">
        <f>HLOOKUP(AI$13,$Y196:$AF$1016,ROWS($Y196:$AF$1016),FALSE)</f>
        <v>#N/A</v>
      </c>
      <c r="AJ196" s="30" t="e">
        <f>HLOOKUP(AJ$13,$Y196:$AF$1016,ROWS($Y196:$AF$1016),FALSE)</f>
        <v>#N/A</v>
      </c>
      <c r="AK196" s="30" t="e">
        <f>HLOOKUP(AK$13,$Y196:$AF$1016,ROWS($Y196:$AF$1016),FALSE)</f>
        <v>#N/A</v>
      </c>
      <c r="AL196" s="30" t="e">
        <f>HLOOKUP(AL$13,$Y196:$AF$1016,ROWS($Y196:$AF$1016),FALSE)</f>
        <v>#N/A</v>
      </c>
      <c r="AM196" s="30" t="e">
        <f>HLOOKUP(AM$13,$Y196:$AF$1016,ROWS($Y196:$AF$1016),FALSE)</f>
        <v>#N/A</v>
      </c>
      <c r="AN196" s="30" t="e">
        <f>HLOOKUP(AN$13,$Y196:$AF$1016,ROWS($Y196:$AF$1016),FALSE)</f>
        <v>#N/A</v>
      </c>
      <c r="AO196" s="35" t="e">
        <f t="shared" si="32"/>
        <v>#N/A</v>
      </c>
      <c r="AP196" s="35" t="e">
        <f t="shared" si="33"/>
        <v>#N/A</v>
      </c>
      <c r="AQ196" s="35" t="e">
        <f t="shared" si="34"/>
        <v>#N/A</v>
      </c>
      <c r="AR196" s="35" t="e">
        <f t="shared" si="35"/>
        <v>#N/A</v>
      </c>
      <c r="AS196" s="35" t="e">
        <f t="shared" si="36"/>
        <v>#N/A</v>
      </c>
      <c r="AT196" s="35" t="e">
        <f t="shared" si="37"/>
        <v>#N/A</v>
      </c>
      <c r="AU196" s="35" t="e">
        <f t="shared" si="38"/>
        <v>#N/A</v>
      </c>
      <c r="AV196" s="35" t="e">
        <f t="shared" si="39"/>
        <v>#N/A</v>
      </c>
      <c r="AW196" s="81" t="e">
        <f t="shared" si="40"/>
        <v>#N/A</v>
      </c>
      <c r="AX196" s="139" t="e">
        <f t="shared" si="41"/>
        <v>#N/A</v>
      </c>
    </row>
    <row r="197" spans="1:50" x14ac:dyDescent="0.25">
      <c r="A197" s="110">
        <f>'Тулуз-Пьерон'!A197</f>
        <v>0</v>
      </c>
      <c r="B197" s="153">
        <f>'Тулуз-Пьерон'!B197</f>
        <v>0</v>
      </c>
      <c r="C197" s="109" t="e">
        <f>'Тулуз-Пьерон'!AB197</f>
        <v>#DIV/0!</v>
      </c>
      <c r="D197" s="132" t="e">
        <f>'Тулуз-Пьерон'!AE197</f>
        <v>#DIV/0!</v>
      </c>
      <c r="E197" s="134">
        <f>Равен!AD189</f>
        <v>0</v>
      </c>
      <c r="F197" s="135">
        <f>Равен!AE189</f>
        <v>0</v>
      </c>
      <c r="G197" s="128"/>
      <c r="H197" s="33"/>
      <c r="I197" s="33"/>
      <c r="J197" s="33"/>
      <c r="K197" s="115"/>
      <c r="L197" s="109">
        <f t="shared" si="30"/>
        <v>0</v>
      </c>
      <c r="M197" s="33"/>
      <c r="N197" s="123"/>
      <c r="O197" s="131"/>
      <c r="P197" s="109">
        <f t="shared" si="31"/>
        <v>0</v>
      </c>
      <c r="Q197" s="33"/>
      <c r="R197" s="33"/>
      <c r="S197" s="123"/>
      <c r="T197" s="128"/>
      <c r="U197" s="33"/>
      <c r="V197" s="33"/>
      <c r="W197" s="33"/>
      <c r="X197" s="115"/>
      <c r="Y197" s="122"/>
      <c r="Z197" s="33"/>
      <c r="AA197" s="33"/>
      <c r="AB197" s="33"/>
      <c r="AC197" s="33"/>
      <c r="AD197" s="33"/>
      <c r="AE197" s="33"/>
      <c r="AF197" s="123"/>
      <c r="AG197" s="119" t="e">
        <f>HLOOKUP(AG$13,$Y197:$AF$1016,ROWS($Y197:$AF$1016),FALSE)</f>
        <v>#N/A</v>
      </c>
      <c r="AH197" s="30" t="e">
        <f>HLOOKUP(AH$13,$Y197:$AF$1016,ROWS($Y197:$AF$1016),FALSE)</f>
        <v>#N/A</v>
      </c>
      <c r="AI197" s="30" t="e">
        <f>HLOOKUP(AI$13,$Y197:$AF$1016,ROWS($Y197:$AF$1016),FALSE)</f>
        <v>#N/A</v>
      </c>
      <c r="AJ197" s="30" t="e">
        <f>HLOOKUP(AJ$13,$Y197:$AF$1016,ROWS($Y197:$AF$1016),FALSE)</f>
        <v>#N/A</v>
      </c>
      <c r="AK197" s="30" t="e">
        <f>HLOOKUP(AK$13,$Y197:$AF$1016,ROWS($Y197:$AF$1016),FALSE)</f>
        <v>#N/A</v>
      </c>
      <c r="AL197" s="30" t="e">
        <f>HLOOKUP(AL$13,$Y197:$AF$1016,ROWS($Y197:$AF$1016),FALSE)</f>
        <v>#N/A</v>
      </c>
      <c r="AM197" s="30" t="e">
        <f>HLOOKUP(AM$13,$Y197:$AF$1016,ROWS($Y197:$AF$1016),FALSE)</f>
        <v>#N/A</v>
      </c>
      <c r="AN197" s="30" t="e">
        <f>HLOOKUP(AN$13,$Y197:$AF$1016,ROWS($Y197:$AF$1016),FALSE)</f>
        <v>#N/A</v>
      </c>
      <c r="AO197" s="35" t="e">
        <f t="shared" si="32"/>
        <v>#N/A</v>
      </c>
      <c r="AP197" s="35" t="e">
        <f t="shared" si="33"/>
        <v>#N/A</v>
      </c>
      <c r="AQ197" s="35" t="e">
        <f t="shared" si="34"/>
        <v>#N/A</v>
      </c>
      <c r="AR197" s="35" t="e">
        <f t="shared" si="35"/>
        <v>#N/A</v>
      </c>
      <c r="AS197" s="35" t="e">
        <f t="shared" si="36"/>
        <v>#N/A</v>
      </c>
      <c r="AT197" s="35" t="e">
        <f t="shared" si="37"/>
        <v>#N/A</v>
      </c>
      <c r="AU197" s="35" t="e">
        <f t="shared" si="38"/>
        <v>#N/A</v>
      </c>
      <c r="AV197" s="35" t="e">
        <f t="shared" si="39"/>
        <v>#N/A</v>
      </c>
      <c r="AW197" s="81" t="e">
        <f t="shared" si="40"/>
        <v>#N/A</v>
      </c>
      <c r="AX197" s="139" t="e">
        <f t="shared" si="41"/>
        <v>#N/A</v>
      </c>
    </row>
    <row r="198" spans="1:50" x14ac:dyDescent="0.25">
      <c r="A198" s="110">
        <f>'Тулуз-Пьерон'!A198</f>
        <v>0</v>
      </c>
      <c r="B198" s="153">
        <f>'Тулуз-Пьерон'!B198</f>
        <v>0</v>
      </c>
      <c r="C198" s="109" t="e">
        <f>'Тулуз-Пьерон'!AB198</f>
        <v>#DIV/0!</v>
      </c>
      <c r="D198" s="132" t="e">
        <f>'Тулуз-Пьерон'!AE198</f>
        <v>#DIV/0!</v>
      </c>
      <c r="E198" s="134">
        <f>Равен!AD190</f>
        <v>0</v>
      </c>
      <c r="F198" s="135">
        <f>Равен!AE190</f>
        <v>0</v>
      </c>
      <c r="G198" s="128"/>
      <c r="H198" s="33"/>
      <c r="I198" s="33"/>
      <c r="J198" s="33"/>
      <c r="K198" s="115"/>
      <c r="L198" s="109">
        <f t="shared" si="30"/>
        <v>0</v>
      </c>
      <c r="M198" s="33"/>
      <c r="N198" s="123"/>
      <c r="O198" s="131"/>
      <c r="P198" s="109">
        <f t="shared" si="31"/>
        <v>0</v>
      </c>
      <c r="Q198" s="33"/>
      <c r="R198" s="33"/>
      <c r="S198" s="123"/>
      <c r="T198" s="128"/>
      <c r="U198" s="33"/>
      <c r="V198" s="33"/>
      <c r="W198" s="33"/>
      <c r="X198" s="115"/>
      <c r="Y198" s="122"/>
      <c r="Z198" s="33"/>
      <c r="AA198" s="33"/>
      <c r="AB198" s="33"/>
      <c r="AC198" s="33"/>
      <c r="AD198" s="33"/>
      <c r="AE198" s="33"/>
      <c r="AF198" s="123"/>
      <c r="AG198" s="119" t="e">
        <f>HLOOKUP(AG$13,$Y198:$AF$1016,ROWS($Y198:$AF$1016),FALSE)</f>
        <v>#N/A</v>
      </c>
      <c r="AH198" s="30" t="e">
        <f>HLOOKUP(AH$13,$Y198:$AF$1016,ROWS($Y198:$AF$1016),FALSE)</f>
        <v>#N/A</v>
      </c>
      <c r="AI198" s="30" t="e">
        <f>HLOOKUP(AI$13,$Y198:$AF$1016,ROWS($Y198:$AF$1016),FALSE)</f>
        <v>#N/A</v>
      </c>
      <c r="AJ198" s="30" t="e">
        <f>HLOOKUP(AJ$13,$Y198:$AF$1016,ROWS($Y198:$AF$1016),FALSE)</f>
        <v>#N/A</v>
      </c>
      <c r="AK198" s="30" t="e">
        <f>HLOOKUP(AK$13,$Y198:$AF$1016,ROWS($Y198:$AF$1016),FALSE)</f>
        <v>#N/A</v>
      </c>
      <c r="AL198" s="30" t="e">
        <f>HLOOKUP(AL$13,$Y198:$AF$1016,ROWS($Y198:$AF$1016),FALSE)</f>
        <v>#N/A</v>
      </c>
      <c r="AM198" s="30" t="e">
        <f>HLOOKUP(AM$13,$Y198:$AF$1016,ROWS($Y198:$AF$1016),FALSE)</f>
        <v>#N/A</v>
      </c>
      <c r="AN198" s="30" t="e">
        <f>HLOOKUP(AN$13,$Y198:$AF$1016,ROWS($Y198:$AF$1016),FALSE)</f>
        <v>#N/A</v>
      </c>
      <c r="AO198" s="35" t="e">
        <f t="shared" si="32"/>
        <v>#N/A</v>
      </c>
      <c r="AP198" s="35" t="e">
        <f t="shared" si="33"/>
        <v>#N/A</v>
      </c>
      <c r="AQ198" s="35" t="e">
        <f t="shared" si="34"/>
        <v>#N/A</v>
      </c>
      <c r="AR198" s="35" t="e">
        <f t="shared" si="35"/>
        <v>#N/A</v>
      </c>
      <c r="AS198" s="35" t="e">
        <f t="shared" si="36"/>
        <v>#N/A</v>
      </c>
      <c r="AT198" s="35" t="e">
        <f t="shared" si="37"/>
        <v>#N/A</v>
      </c>
      <c r="AU198" s="35" t="e">
        <f t="shared" si="38"/>
        <v>#N/A</v>
      </c>
      <c r="AV198" s="35" t="e">
        <f t="shared" si="39"/>
        <v>#N/A</v>
      </c>
      <c r="AW198" s="81" t="e">
        <f t="shared" si="40"/>
        <v>#N/A</v>
      </c>
      <c r="AX198" s="139" t="e">
        <f t="shared" si="41"/>
        <v>#N/A</v>
      </c>
    </row>
    <row r="199" spans="1:50" x14ac:dyDescent="0.25">
      <c r="A199" s="110">
        <f>'Тулуз-Пьерон'!A199</f>
        <v>0</v>
      </c>
      <c r="B199" s="153">
        <f>'Тулуз-Пьерон'!B199</f>
        <v>0</v>
      </c>
      <c r="C199" s="109" t="e">
        <f>'Тулуз-Пьерон'!AB199</f>
        <v>#DIV/0!</v>
      </c>
      <c r="D199" s="132" t="e">
        <f>'Тулуз-Пьерон'!AE199</f>
        <v>#DIV/0!</v>
      </c>
      <c r="E199" s="134">
        <f>Равен!AD191</f>
        <v>0</v>
      </c>
      <c r="F199" s="135">
        <f>Равен!AE191</f>
        <v>0</v>
      </c>
      <c r="G199" s="128"/>
      <c r="H199" s="33"/>
      <c r="I199" s="33"/>
      <c r="J199" s="33"/>
      <c r="K199" s="115"/>
      <c r="L199" s="109">
        <f t="shared" si="30"/>
        <v>0</v>
      </c>
      <c r="M199" s="33"/>
      <c r="N199" s="123"/>
      <c r="O199" s="131"/>
      <c r="P199" s="109">
        <f t="shared" si="31"/>
        <v>0</v>
      </c>
      <c r="Q199" s="33"/>
      <c r="R199" s="33"/>
      <c r="S199" s="123"/>
      <c r="T199" s="128"/>
      <c r="U199" s="33"/>
      <c r="V199" s="33"/>
      <c r="W199" s="33"/>
      <c r="X199" s="115"/>
      <c r="Y199" s="122"/>
      <c r="Z199" s="33"/>
      <c r="AA199" s="33"/>
      <c r="AB199" s="33"/>
      <c r="AC199" s="33"/>
      <c r="AD199" s="33"/>
      <c r="AE199" s="33"/>
      <c r="AF199" s="123"/>
      <c r="AG199" s="119" t="e">
        <f>HLOOKUP(AG$13,$Y199:$AF$1016,ROWS($Y199:$AF$1016),FALSE)</f>
        <v>#N/A</v>
      </c>
      <c r="AH199" s="30" t="e">
        <f>HLOOKUP(AH$13,$Y199:$AF$1016,ROWS($Y199:$AF$1016),FALSE)</f>
        <v>#N/A</v>
      </c>
      <c r="AI199" s="30" t="e">
        <f>HLOOKUP(AI$13,$Y199:$AF$1016,ROWS($Y199:$AF$1016),FALSE)</f>
        <v>#N/A</v>
      </c>
      <c r="AJ199" s="30" t="e">
        <f>HLOOKUP(AJ$13,$Y199:$AF$1016,ROWS($Y199:$AF$1016),FALSE)</f>
        <v>#N/A</v>
      </c>
      <c r="AK199" s="30" t="e">
        <f>HLOOKUP(AK$13,$Y199:$AF$1016,ROWS($Y199:$AF$1016),FALSE)</f>
        <v>#N/A</v>
      </c>
      <c r="AL199" s="30" t="e">
        <f>HLOOKUP(AL$13,$Y199:$AF$1016,ROWS($Y199:$AF$1016),FALSE)</f>
        <v>#N/A</v>
      </c>
      <c r="AM199" s="30" t="e">
        <f>HLOOKUP(AM$13,$Y199:$AF$1016,ROWS($Y199:$AF$1016),FALSE)</f>
        <v>#N/A</v>
      </c>
      <c r="AN199" s="30" t="e">
        <f>HLOOKUP(AN$13,$Y199:$AF$1016,ROWS($Y199:$AF$1016),FALSE)</f>
        <v>#N/A</v>
      </c>
      <c r="AO199" s="35" t="e">
        <f t="shared" si="32"/>
        <v>#N/A</v>
      </c>
      <c r="AP199" s="35" t="e">
        <f t="shared" si="33"/>
        <v>#N/A</v>
      </c>
      <c r="AQ199" s="35" t="e">
        <f t="shared" si="34"/>
        <v>#N/A</v>
      </c>
      <c r="AR199" s="35" t="e">
        <f t="shared" si="35"/>
        <v>#N/A</v>
      </c>
      <c r="AS199" s="35" t="e">
        <f t="shared" si="36"/>
        <v>#N/A</v>
      </c>
      <c r="AT199" s="35" t="e">
        <f t="shared" si="37"/>
        <v>#N/A</v>
      </c>
      <c r="AU199" s="35" t="e">
        <f t="shared" si="38"/>
        <v>#N/A</v>
      </c>
      <c r="AV199" s="35" t="e">
        <f t="shared" si="39"/>
        <v>#N/A</v>
      </c>
      <c r="AW199" s="81" t="e">
        <f t="shared" si="40"/>
        <v>#N/A</v>
      </c>
      <c r="AX199" s="139" t="e">
        <f t="shared" si="41"/>
        <v>#N/A</v>
      </c>
    </row>
    <row r="200" spans="1:50" x14ac:dyDescent="0.25">
      <c r="A200" s="110">
        <f>'Тулуз-Пьерон'!A200</f>
        <v>0</v>
      </c>
      <c r="B200" s="153">
        <f>'Тулуз-Пьерон'!B200</f>
        <v>0</v>
      </c>
      <c r="C200" s="109" t="e">
        <f>'Тулуз-Пьерон'!AB200</f>
        <v>#DIV/0!</v>
      </c>
      <c r="D200" s="132" t="e">
        <f>'Тулуз-Пьерон'!AE200</f>
        <v>#DIV/0!</v>
      </c>
      <c r="E200" s="134">
        <f>Равен!AD192</f>
        <v>0</v>
      </c>
      <c r="F200" s="135">
        <f>Равен!AE192</f>
        <v>0</v>
      </c>
      <c r="G200" s="128"/>
      <c r="H200" s="33"/>
      <c r="I200" s="33"/>
      <c r="J200" s="33"/>
      <c r="K200" s="115"/>
      <c r="L200" s="109">
        <f t="shared" si="30"/>
        <v>0</v>
      </c>
      <c r="M200" s="33"/>
      <c r="N200" s="123"/>
      <c r="O200" s="131"/>
      <c r="P200" s="109">
        <f t="shared" si="31"/>
        <v>0</v>
      </c>
      <c r="Q200" s="33"/>
      <c r="R200" s="33"/>
      <c r="S200" s="123"/>
      <c r="T200" s="128"/>
      <c r="U200" s="33"/>
      <c r="V200" s="33"/>
      <c r="W200" s="33"/>
      <c r="X200" s="115"/>
      <c r="Y200" s="122"/>
      <c r="Z200" s="33"/>
      <c r="AA200" s="33"/>
      <c r="AB200" s="33"/>
      <c r="AC200" s="33"/>
      <c r="AD200" s="33"/>
      <c r="AE200" s="33"/>
      <c r="AF200" s="123"/>
      <c r="AG200" s="119" t="e">
        <f>HLOOKUP(AG$13,$Y200:$AF$1016,ROWS($Y200:$AF$1016),FALSE)</f>
        <v>#N/A</v>
      </c>
      <c r="AH200" s="30" t="e">
        <f>HLOOKUP(AH$13,$Y200:$AF$1016,ROWS($Y200:$AF$1016),FALSE)</f>
        <v>#N/A</v>
      </c>
      <c r="AI200" s="30" t="e">
        <f>HLOOKUP(AI$13,$Y200:$AF$1016,ROWS($Y200:$AF$1016),FALSE)</f>
        <v>#N/A</v>
      </c>
      <c r="AJ200" s="30" t="e">
        <f>HLOOKUP(AJ$13,$Y200:$AF$1016,ROWS($Y200:$AF$1016),FALSE)</f>
        <v>#N/A</v>
      </c>
      <c r="AK200" s="30" t="e">
        <f>HLOOKUP(AK$13,$Y200:$AF$1016,ROWS($Y200:$AF$1016),FALSE)</f>
        <v>#N/A</v>
      </c>
      <c r="AL200" s="30" t="e">
        <f>HLOOKUP(AL$13,$Y200:$AF$1016,ROWS($Y200:$AF$1016),FALSE)</f>
        <v>#N/A</v>
      </c>
      <c r="AM200" s="30" t="e">
        <f>HLOOKUP(AM$13,$Y200:$AF$1016,ROWS($Y200:$AF$1016),FALSE)</f>
        <v>#N/A</v>
      </c>
      <c r="AN200" s="30" t="e">
        <f>HLOOKUP(AN$13,$Y200:$AF$1016,ROWS($Y200:$AF$1016),FALSE)</f>
        <v>#N/A</v>
      </c>
      <c r="AO200" s="35" t="e">
        <f t="shared" si="32"/>
        <v>#N/A</v>
      </c>
      <c r="AP200" s="35" t="e">
        <f t="shared" si="33"/>
        <v>#N/A</v>
      </c>
      <c r="AQ200" s="35" t="e">
        <f t="shared" si="34"/>
        <v>#N/A</v>
      </c>
      <c r="AR200" s="35" t="e">
        <f t="shared" si="35"/>
        <v>#N/A</v>
      </c>
      <c r="AS200" s="35" t="e">
        <f t="shared" si="36"/>
        <v>#N/A</v>
      </c>
      <c r="AT200" s="35" t="e">
        <f t="shared" si="37"/>
        <v>#N/A</v>
      </c>
      <c r="AU200" s="35" t="e">
        <f t="shared" si="38"/>
        <v>#N/A</v>
      </c>
      <c r="AV200" s="35" t="e">
        <f t="shared" si="39"/>
        <v>#N/A</v>
      </c>
      <c r="AW200" s="81" t="e">
        <f t="shared" si="40"/>
        <v>#N/A</v>
      </c>
      <c r="AX200" s="139" t="e">
        <f t="shared" si="41"/>
        <v>#N/A</v>
      </c>
    </row>
    <row r="201" spans="1:50" x14ac:dyDescent="0.25">
      <c r="A201" s="110">
        <f>'Тулуз-Пьерон'!A201</f>
        <v>0</v>
      </c>
      <c r="B201" s="153">
        <f>'Тулуз-Пьерон'!B201</f>
        <v>0</v>
      </c>
      <c r="C201" s="109" t="e">
        <f>'Тулуз-Пьерон'!AB201</f>
        <v>#DIV/0!</v>
      </c>
      <c r="D201" s="132" t="e">
        <f>'Тулуз-Пьерон'!AE201</f>
        <v>#DIV/0!</v>
      </c>
      <c r="E201" s="134">
        <f>Равен!AD193</f>
        <v>0</v>
      </c>
      <c r="F201" s="135">
        <f>Равен!AE193</f>
        <v>0</v>
      </c>
      <c r="G201" s="128"/>
      <c r="H201" s="33"/>
      <c r="I201" s="33"/>
      <c r="J201" s="33"/>
      <c r="K201" s="115"/>
      <c r="L201" s="109">
        <f t="shared" si="30"/>
        <v>0</v>
      </c>
      <c r="M201" s="33"/>
      <c r="N201" s="123"/>
      <c r="O201" s="131"/>
      <c r="P201" s="109">
        <f t="shared" si="31"/>
        <v>0</v>
      </c>
      <c r="Q201" s="33"/>
      <c r="R201" s="33"/>
      <c r="S201" s="123"/>
      <c r="T201" s="128"/>
      <c r="U201" s="33"/>
      <c r="V201" s="33"/>
      <c r="W201" s="33"/>
      <c r="X201" s="115"/>
      <c r="Y201" s="122"/>
      <c r="Z201" s="33"/>
      <c r="AA201" s="33"/>
      <c r="AB201" s="33"/>
      <c r="AC201" s="33"/>
      <c r="AD201" s="33"/>
      <c r="AE201" s="33"/>
      <c r="AF201" s="123"/>
      <c r="AG201" s="119" t="e">
        <f>HLOOKUP(AG$13,$Y201:$AF$1016,ROWS($Y201:$AF$1016),FALSE)</f>
        <v>#N/A</v>
      </c>
      <c r="AH201" s="30" t="e">
        <f>HLOOKUP(AH$13,$Y201:$AF$1016,ROWS($Y201:$AF$1016),FALSE)</f>
        <v>#N/A</v>
      </c>
      <c r="AI201" s="30" t="e">
        <f>HLOOKUP(AI$13,$Y201:$AF$1016,ROWS($Y201:$AF$1016),FALSE)</f>
        <v>#N/A</v>
      </c>
      <c r="AJ201" s="30" t="e">
        <f>HLOOKUP(AJ$13,$Y201:$AF$1016,ROWS($Y201:$AF$1016),FALSE)</f>
        <v>#N/A</v>
      </c>
      <c r="AK201" s="30" t="e">
        <f>HLOOKUP(AK$13,$Y201:$AF$1016,ROWS($Y201:$AF$1016),FALSE)</f>
        <v>#N/A</v>
      </c>
      <c r="AL201" s="30" t="e">
        <f>HLOOKUP(AL$13,$Y201:$AF$1016,ROWS($Y201:$AF$1016),FALSE)</f>
        <v>#N/A</v>
      </c>
      <c r="AM201" s="30" t="e">
        <f>HLOOKUP(AM$13,$Y201:$AF$1016,ROWS($Y201:$AF$1016),FALSE)</f>
        <v>#N/A</v>
      </c>
      <c r="AN201" s="30" t="e">
        <f>HLOOKUP(AN$13,$Y201:$AF$1016,ROWS($Y201:$AF$1016),FALSE)</f>
        <v>#N/A</v>
      </c>
      <c r="AO201" s="35" t="e">
        <f t="shared" si="32"/>
        <v>#N/A</v>
      </c>
      <c r="AP201" s="35" t="e">
        <f t="shared" si="33"/>
        <v>#N/A</v>
      </c>
      <c r="AQ201" s="35" t="e">
        <f t="shared" si="34"/>
        <v>#N/A</v>
      </c>
      <c r="AR201" s="35" t="e">
        <f t="shared" si="35"/>
        <v>#N/A</v>
      </c>
      <c r="AS201" s="35" t="e">
        <f t="shared" si="36"/>
        <v>#N/A</v>
      </c>
      <c r="AT201" s="35" t="e">
        <f t="shared" si="37"/>
        <v>#N/A</v>
      </c>
      <c r="AU201" s="35" t="e">
        <f t="shared" si="38"/>
        <v>#N/A</v>
      </c>
      <c r="AV201" s="35" t="e">
        <f t="shared" si="39"/>
        <v>#N/A</v>
      </c>
      <c r="AW201" s="81" t="e">
        <f t="shared" si="40"/>
        <v>#N/A</v>
      </c>
      <c r="AX201" s="139" t="e">
        <f t="shared" si="41"/>
        <v>#N/A</v>
      </c>
    </row>
    <row r="202" spans="1:50" x14ac:dyDescent="0.25">
      <c r="A202" s="110">
        <f>'Тулуз-Пьерон'!A202</f>
        <v>0</v>
      </c>
      <c r="B202" s="153">
        <f>'Тулуз-Пьерон'!B202</f>
        <v>0</v>
      </c>
      <c r="C202" s="109" t="e">
        <f>'Тулуз-Пьерон'!AB202</f>
        <v>#DIV/0!</v>
      </c>
      <c r="D202" s="132" t="e">
        <f>'Тулуз-Пьерон'!AE202</f>
        <v>#DIV/0!</v>
      </c>
      <c r="E202" s="134">
        <f>Равен!AD194</f>
        <v>0</v>
      </c>
      <c r="F202" s="135">
        <f>Равен!AE194</f>
        <v>0</v>
      </c>
      <c r="G202" s="128"/>
      <c r="H202" s="33"/>
      <c r="I202" s="33"/>
      <c r="J202" s="33"/>
      <c r="K202" s="115"/>
      <c r="L202" s="109">
        <f t="shared" si="30"/>
        <v>0</v>
      </c>
      <c r="M202" s="33"/>
      <c r="N202" s="123"/>
      <c r="O202" s="131"/>
      <c r="P202" s="109">
        <f t="shared" si="31"/>
        <v>0</v>
      </c>
      <c r="Q202" s="33"/>
      <c r="R202" s="33"/>
      <c r="S202" s="123"/>
      <c r="T202" s="128"/>
      <c r="U202" s="33"/>
      <c r="V202" s="33"/>
      <c r="W202" s="33"/>
      <c r="X202" s="115"/>
      <c r="Y202" s="122"/>
      <c r="Z202" s="33"/>
      <c r="AA202" s="33"/>
      <c r="AB202" s="33"/>
      <c r="AC202" s="33"/>
      <c r="AD202" s="33"/>
      <c r="AE202" s="33"/>
      <c r="AF202" s="123"/>
      <c r="AG202" s="119" t="e">
        <f>HLOOKUP(AG$13,$Y202:$AF$1016,ROWS($Y202:$AF$1016),FALSE)</f>
        <v>#N/A</v>
      </c>
      <c r="AH202" s="30" t="e">
        <f>HLOOKUP(AH$13,$Y202:$AF$1016,ROWS($Y202:$AF$1016),FALSE)</f>
        <v>#N/A</v>
      </c>
      <c r="AI202" s="30" t="e">
        <f>HLOOKUP(AI$13,$Y202:$AF$1016,ROWS($Y202:$AF$1016),FALSE)</f>
        <v>#N/A</v>
      </c>
      <c r="AJ202" s="30" t="e">
        <f>HLOOKUP(AJ$13,$Y202:$AF$1016,ROWS($Y202:$AF$1016),FALSE)</f>
        <v>#N/A</v>
      </c>
      <c r="AK202" s="30" t="e">
        <f>HLOOKUP(AK$13,$Y202:$AF$1016,ROWS($Y202:$AF$1016),FALSE)</f>
        <v>#N/A</v>
      </c>
      <c r="AL202" s="30" t="e">
        <f>HLOOKUP(AL$13,$Y202:$AF$1016,ROWS($Y202:$AF$1016),FALSE)</f>
        <v>#N/A</v>
      </c>
      <c r="AM202" s="30" t="e">
        <f>HLOOKUP(AM$13,$Y202:$AF$1016,ROWS($Y202:$AF$1016),FALSE)</f>
        <v>#N/A</v>
      </c>
      <c r="AN202" s="30" t="e">
        <f>HLOOKUP(AN$13,$Y202:$AF$1016,ROWS($Y202:$AF$1016),FALSE)</f>
        <v>#N/A</v>
      </c>
      <c r="AO202" s="35" t="e">
        <f t="shared" si="32"/>
        <v>#N/A</v>
      </c>
      <c r="AP202" s="35" t="e">
        <f t="shared" si="33"/>
        <v>#N/A</v>
      </c>
      <c r="AQ202" s="35" t="e">
        <f t="shared" si="34"/>
        <v>#N/A</v>
      </c>
      <c r="AR202" s="35" t="e">
        <f t="shared" si="35"/>
        <v>#N/A</v>
      </c>
      <c r="AS202" s="35" t="e">
        <f t="shared" si="36"/>
        <v>#N/A</v>
      </c>
      <c r="AT202" s="35" t="e">
        <f t="shared" si="37"/>
        <v>#N/A</v>
      </c>
      <c r="AU202" s="35" t="e">
        <f t="shared" si="38"/>
        <v>#N/A</v>
      </c>
      <c r="AV202" s="35" t="e">
        <f t="shared" si="39"/>
        <v>#N/A</v>
      </c>
      <c r="AW202" s="81" t="e">
        <f t="shared" si="40"/>
        <v>#N/A</v>
      </c>
      <c r="AX202" s="139" t="e">
        <f t="shared" si="41"/>
        <v>#N/A</v>
      </c>
    </row>
    <row r="203" spans="1:50" x14ac:dyDescent="0.25">
      <c r="A203" s="110">
        <f>'Тулуз-Пьерон'!A203</f>
        <v>0</v>
      </c>
      <c r="B203" s="153">
        <f>'Тулуз-Пьерон'!B203</f>
        <v>0</v>
      </c>
      <c r="C203" s="109" t="e">
        <f>'Тулуз-Пьерон'!AB203</f>
        <v>#DIV/0!</v>
      </c>
      <c r="D203" s="132" t="e">
        <f>'Тулуз-Пьерон'!AE203</f>
        <v>#DIV/0!</v>
      </c>
      <c r="E203" s="134">
        <f>Равен!AD195</f>
        <v>0</v>
      </c>
      <c r="F203" s="135">
        <f>Равен!AE195</f>
        <v>0</v>
      </c>
      <c r="G203" s="128"/>
      <c r="H203" s="33"/>
      <c r="I203" s="33"/>
      <c r="J203" s="33"/>
      <c r="K203" s="115"/>
      <c r="L203" s="109">
        <f t="shared" si="30"/>
        <v>0</v>
      </c>
      <c r="M203" s="33"/>
      <c r="N203" s="123"/>
      <c r="O203" s="131"/>
      <c r="P203" s="109">
        <f t="shared" si="31"/>
        <v>0</v>
      </c>
      <c r="Q203" s="33"/>
      <c r="R203" s="33"/>
      <c r="S203" s="123"/>
      <c r="T203" s="128"/>
      <c r="U203" s="33"/>
      <c r="V203" s="33"/>
      <c r="W203" s="33"/>
      <c r="X203" s="115"/>
      <c r="Y203" s="122"/>
      <c r="Z203" s="33"/>
      <c r="AA203" s="33"/>
      <c r="AB203" s="33"/>
      <c r="AC203" s="33"/>
      <c r="AD203" s="33"/>
      <c r="AE203" s="33"/>
      <c r="AF203" s="123"/>
      <c r="AG203" s="119" t="e">
        <f>HLOOKUP(AG$13,$Y203:$AF$1016,ROWS($Y203:$AF$1016),FALSE)</f>
        <v>#N/A</v>
      </c>
      <c r="AH203" s="30" t="e">
        <f>HLOOKUP(AH$13,$Y203:$AF$1016,ROWS($Y203:$AF$1016),FALSE)</f>
        <v>#N/A</v>
      </c>
      <c r="AI203" s="30" t="e">
        <f>HLOOKUP(AI$13,$Y203:$AF$1016,ROWS($Y203:$AF$1016),FALSE)</f>
        <v>#N/A</v>
      </c>
      <c r="AJ203" s="30" t="e">
        <f>HLOOKUP(AJ$13,$Y203:$AF$1016,ROWS($Y203:$AF$1016),FALSE)</f>
        <v>#N/A</v>
      </c>
      <c r="AK203" s="30" t="e">
        <f>HLOOKUP(AK$13,$Y203:$AF$1016,ROWS($Y203:$AF$1016),FALSE)</f>
        <v>#N/A</v>
      </c>
      <c r="AL203" s="30" t="e">
        <f>HLOOKUP(AL$13,$Y203:$AF$1016,ROWS($Y203:$AF$1016),FALSE)</f>
        <v>#N/A</v>
      </c>
      <c r="AM203" s="30" t="e">
        <f>HLOOKUP(AM$13,$Y203:$AF$1016,ROWS($Y203:$AF$1016),FALSE)</f>
        <v>#N/A</v>
      </c>
      <c r="AN203" s="30" t="e">
        <f>HLOOKUP(AN$13,$Y203:$AF$1016,ROWS($Y203:$AF$1016),FALSE)</f>
        <v>#N/A</v>
      </c>
      <c r="AO203" s="35" t="e">
        <f t="shared" si="32"/>
        <v>#N/A</v>
      </c>
      <c r="AP203" s="35" t="e">
        <f t="shared" si="33"/>
        <v>#N/A</v>
      </c>
      <c r="AQ203" s="35" t="e">
        <f t="shared" si="34"/>
        <v>#N/A</v>
      </c>
      <c r="AR203" s="35" t="e">
        <f t="shared" si="35"/>
        <v>#N/A</v>
      </c>
      <c r="AS203" s="35" t="e">
        <f t="shared" si="36"/>
        <v>#N/A</v>
      </c>
      <c r="AT203" s="35" t="e">
        <f t="shared" si="37"/>
        <v>#N/A</v>
      </c>
      <c r="AU203" s="35" t="e">
        <f t="shared" si="38"/>
        <v>#N/A</v>
      </c>
      <c r="AV203" s="35" t="e">
        <f t="shared" si="39"/>
        <v>#N/A</v>
      </c>
      <c r="AW203" s="81" t="e">
        <f t="shared" si="40"/>
        <v>#N/A</v>
      </c>
      <c r="AX203" s="139" t="e">
        <f t="shared" si="41"/>
        <v>#N/A</v>
      </c>
    </row>
    <row r="204" spans="1:50" x14ac:dyDescent="0.25">
      <c r="A204" s="110">
        <f>'Тулуз-Пьерон'!A204</f>
        <v>0</v>
      </c>
      <c r="B204" s="153">
        <f>'Тулуз-Пьерон'!B204</f>
        <v>0</v>
      </c>
      <c r="C204" s="109" t="e">
        <f>'Тулуз-Пьерон'!AB204</f>
        <v>#DIV/0!</v>
      </c>
      <c r="D204" s="132" t="e">
        <f>'Тулуз-Пьерон'!AE204</f>
        <v>#DIV/0!</v>
      </c>
      <c r="E204" s="134">
        <f>Равен!AD196</f>
        <v>0</v>
      </c>
      <c r="F204" s="135">
        <f>Равен!AE196</f>
        <v>0</v>
      </c>
      <c r="G204" s="128"/>
      <c r="H204" s="33"/>
      <c r="I204" s="33"/>
      <c r="J204" s="33"/>
      <c r="K204" s="115"/>
      <c r="L204" s="109">
        <f t="shared" si="30"/>
        <v>0</v>
      </c>
      <c r="M204" s="33"/>
      <c r="N204" s="123"/>
      <c r="O204" s="131"/>
      <c r="P204" s="109">
        <f t="shared" si="31"/>
        <v>0</v>
      </c>
      <c r="Q204" s="33"/>
      <c r="R204" s="33"/>
      <c r="S204" s="123"/>
      <c r="T204" s="128"/>
      <c r="U204" s="33"/>
      <c r="V204" s="33"/>
      <c r="W204" s="33"/>
      <c r="X204" s="115"/>
      <c r="Y204" s="122"/>
      <c r="Z204" s="33"/>
      <c r="AA204" s="33"/>
      <c r="AB204" s="33"/>
      <c r="AC204" s="33"/>
      <c r="AD204" s="33"/>
      <c r="AE204" s="33"/>
      <c r="AF204" s="123"/>
      <c r="AG204" s="119" t="e">
        <f>HLOOKUP(AG$13,$Y204:$AF$1016,ROWS($Y204:$AF$1016),FALSE)</f>
        <v>#N/A</v>
      </c>
      <c r="AH204" s="30" t="e">
        <f>HLOOKUP(AH$13,$Y204:$AF$1016,ROWS($Y204:$AF$1016),FALSE)</f>
        <v>#N/A</v>
      </c>
      <c r="AI204" s="30" t="e">
        <f>HLOOKUP(AI$13,$Y204:$AF$1016,ROWS($Y204:$AF$1016),FALSE)</f>
        <v>#N/A</v>
      </c>
      <c r="AJ204" s="30" t="e">
        <f>HLOOKUP(AJ$13,$Y204:$AF$1016,ROWS($Y204:$AF$1016),FALSE)</f>
        <v>#N/A</v>
      </c>
      <c r="AK204" s="30" t="e">
        <f>HLOOKUP(AK$13,$Y204:$AF$1016,ROWS($Y204:$AF$1016),FALSE)</f>
        <v>#N/A</v>
      </c>
      <c r="AL204" s="30" t="e">
        <f>HLOOKUP(AL$13,$Y204:$AF$1016,ROWS($Y204:$AF$1016),FALSE)</f>
        <v>#N/A</v>
      </c>
      <c r="AM204" s="30" t="e">
        <f>HLOOKUP(AM$13,$Y204:$AF$1016,ROWS($Y204:$AF$1016),FALSE)</f>
        <v>#N/A</v>
      </c>
      <c r="AN204" s="30" t="e">
        <f>HLOOKUP(AN$13,$Y204:$AF$1016,ROWS($Y204:$AF$1016),FALSE)</f>
        <v>#N/A</v>
      </c>
      <c r="AO204" s="35" t="e">
        <f t="shared" si="32"/>
        <v>#N/A</v>
      </c>
      <c r="AP204" s="35" t="e">
        <f t="shared" si="33"/>
        <v>#N/A</v>
      </c>
      <c r="AQ204" s="35" t="e">
        <f t="shared" si="34"/>
        <v>#N/A</v>
      </c>
      <c r="AR204" s="35" t="e">
        <f t="shared" si="35"/>
        <v>#N/A</v>
      </c>
      <c r="AS204" s="35" t="e">
        <f t="shared" si="36"/>
        <v>#N/A</v>
      </c>
      <c r="AT204" s="35" t="e">
        <f t="shared" si="37"/>
        <v>#N/A</v>
      </c>
      <c r="AU204" s="35" t="e">
        <f t="shared" si="38"/>
        <v>#N/A</v>
      </c>
      <c r="AV204" s="35" t="e">
        <f t="shared" si="39"/>
        <v>#N/A</v>
      </c>
      <c r="AW204" s="81" t="e">
        <f t="shared" si="40"/>
        <v>#N/A</v>
      </c>
      <c r="AX204" s="139" t="e">
        <f t="shared" si="41"/>
        <v>#N/A</v>
      </c>
    </row>
    <row r="205" spans="1:50" x14ac:dyDescent="0.25">
      <c r="A205" s="110">
        <f>'Тулуз-Пьерон'!A205</f>
        <v>0</v>
      </c>
      <c r="B205" s="153">
        <f>'Тулуз-Пьерон'!B205</f>
        <v>0</v>
      </c>
      <c r="C205" s="109" t="e">
        <f>'Тулуз-Пьерон'!AB205</f>
        <v>#DIV/0!</v>
      </c>
      <c r="D205" s="132" t="e">
        <f>'Тулуз-Пьерон'!AE205</f>
        <v>#DIV/0!</v>
      </c>
      <c r="E205" s="134">
        <f>Равен!AD197</f>
        <v>0</v>
      </c>
      <c r="F205" s="135">
        <f>Равен!AE197</f>
        <v>0</v>
      </c>
      <c r="G205" s="128"/>
      <c r="H205" s="33"/>
      <c r="I205" s="33"/>
      <c r="J205" s="33"/>
      <c r="K205" s="115"/>
      <c r="L205" s="109">
        <f t="shared" si="30"/>
        <v>0</v>
      </c>
      <c r="M205" s="33"/>
      <c r="N205" s="123"/>
      <c r="O205" s="131"/>
      <c r="P205" s="109">
        <f t="shared" si="31"/>
        <v>0</v>
      </c>
      <c r="Q205" s="33"/>
      <c r="R205" s="33"/>
      <c r="S205" s="123"/>
      <c r="T205" s="128"/>
      <c r="U205" s="33"/>
      <c r="V205" s="33"/>
      <c r="W205" s="33"/>
      <c r="X205" s="115"/>
      <c r="Y205" s="122"/>
      <c r="Z205" s="33"/>
      <c r="AA205" s="33"/>
      <c r="AB205" s="33"/>
      <c r="AC205" s="33"/>
      <c r="AD205" s="33"/>
      <c r="AE205" s="33"/>
      <c r="AF205" s="123"/>
      <c r="AG205" s="119" t="e">
        <f>HLOOKUP(AG$13,$Y205:$AF$1016,ROWS($Y205:$AF$1016),FALSE)</f>
        <v>#N/A</v>
      </c>
      <c r="AH205" s="30" t="e">
        <f>HLOOKUP(AH$13,$Y205:$AF$1016,ROWS($Y205:$AF$1016),FALSE)</f>
        <v>#N/A</v>
      </c>
      <c r="AI205" s="30" t="e">
        <f>HLOOKUP(AI$13,$Y205:$AF$1016,ROWS($Y205:$AF$1016),FALSE)</f>
        <v>#N/A</v>
      </c>
      <c r="AJ205" s="30" t="e">
        <f>HLOOKUP(AJ$13,$Y205:$AF$1016,ROWS($Y205:$AF$1016),FALSE)</f>
        <v>#N/A</v>
      </c>
      <c r="AK205" s="30" t="e">
        <f>HLOOKUP(AK$13,$Y205:$AF$1016,ROWS($Y205:$AF$1016),FALSE)</f>
        <v>#N/A</v>
      </c>
      <c r="AL205" s="30" t="e">
        <f>HLOOKUP(AL$13,$Y205:$AF$1016,ROWS($Y205:$AF$1016),FALSE)</f>
        <v>#N/A</v>
      </c>
      <c r="AM205" s="30" t="e">
        <f>HLOOKUP(AM$13,$Y205:$AF$1016,ROWS($Y205:$AF$1016),FALSE)</f>
        <v>#N/A</v>
      </c>
      <c r="AN205" s="30" t="e">
        <f>HLOOKUP(AN$13,$Y205:$AF$1016,ROWS($Y205:$AF$1016),FALSE)</f>
        <v>#N/A</v>
      </c>
      <c r="AO205" s="35" t="e">
        <f t="shared" si="32"/>
        <v>#N/A</v>
      </c>
      <c r="AP205" s="35" t="e">
        <f t="shared" si="33"/>
        <v>#N/A</v>
      </c>
      <c r="AQ205" s="35" t="e">
        <f t="shared" si="34"/>
        <v>#N/A</v>
      </c>
      <c r="AR205" s="35" t="e">
        <f t="shared" si="35"/>
        <v>#N/A</v>
      </c>
      <c r="AS205" s="35" t="e">
        <f t="shared" si="36"/>
        <v>#N/A</v>
      </c>
      <c r="AT205" s="35" t="e">
        <f t="shared" si="37"/>
        <v>#N/A</v>
      </c>
      <c r="AU205" s="35" t="e">
        <f t="shared" si="38"/>
        <v>#N/A</v>
      </c>
      <c r="AV205" s="35" t="e">
        <f t="shared" si="39"/>
        <v>#N/A</v>
      </c>
      <c r="AW205" s="81" t="e">
        <f t="shared" si="40"/>
        <v>#N/A</v>
      </c>
      <c r="AX205" s="139" t="e">
        <f t="shared" si="41"/>
        <v>#N/A</v>
      </c>
    </row>
    <row r="206" spans="1:50" x14ac:dyDescent="0.25">
      <c r="A206" s="110">
        <f>'Тулуз-Пьерон'!A206</f>
        <v>0</v>
      </c>
      <c r="B206" s="153">
        <f>'Тулуз-Пьерон'!B206</f>
        <v>0</v>
      </c>
      <c r="C206" s="109" t="e">
        <f>'Тулуз-Пьерон'!AB206</f>
        <v>#DIV/0!</v>
      </c>
      <c r="D206" s="132" t="e">
        <f>'Тулуз-Пьерон'!AE206</f>
        <v>#DIV/0!</v>
      </c>
      <c r="E206" s="134">
        <f>Равен!AD198</f>
        <v>0</v>
      </c>
      <c r="F206" s="135">
        <f>Равен!AE198</f>
        <v>0</v>
      </c>
      <c r="G206" s="128"/>
      <c r="H206" s="33"/>
      <c r="I206" s="33"/>
      <c r="J206" s="33"/>
      <c r="K206" s="115"/>
      <c r="L206" s="109">
        <f t="shared" si="30"/>
        <v>0</v>
      </c>
      <c r="M206" s="33"/>
      <c r="N206" s="123"/>
      <c r="O206" s="131"/>
      <c r="P206" s="109">
        <f t="shared" si="31"/>
        <v>0</v>
      </c>
      <c r="Q206" s="33"/>
      <c r="R206" s="33"/>
      <c r="S206" s="123"/>
      <c r="T206" s="128"/>
      <c r="U206" s="33"/>
      <c r="V206" s="33"/>
      <c r="W206" s="33"/>
      <c r="X206" s="115"/>
      <c r="Y206" s="122"/>
      <c r="Z206" s="33"/>
      <c r="AA206" s="33"/>
      <c r="AB206" s="33"/>
      <c r="AC206" s="33"/>
      <c r="AD206" s="33"/>
      <c r="AE206" s="33"/>
      <c r="AF206" s="123"/>
      <c r="AG206" s="119" t="e">
        <f>HLOOKUP(AG$13,$Y206:$AF$1016,ROWS($Y206:$AF$1016),FALSE)</f>
        <v>#N/A</v>
      </c>
      <c r="AH206" s="30" t="e">
        <f>HLOOKUP(AH$13,$Y206:$AF$1016,ROWS($Y206:$AF$1016),FALSE)</f>
        <v>#N/A</v>
      </c>
      <c r="AI206" s="30" t="e">
        <f>HLOOKUP(AI$13,$Y206:$AF$1016,ROWS($Y206:$AF$1016),FALSE)</f>
        <v>#N/A</v>
      </c>
      <c r="AJ206" s="30" t="e">
        <f>HLOOKUP(AJ$13,$Y206:$AF$1016,ROWS($Y206:$AF$1016),FALSE)</f>
        <v>#N/A</v>
      </c>
      <c r="AK206" s="30" t="e">
        <f>HLOOKUP(AK$13,$Y206:$AF$1016,ROWS($Y206:$AF$1016),FALSE)</f>
        <v>#N/A</v>
      </c>
      <c r="AL206" s="30" t="e">
        <f>HLOOKUP(AL$13,$Y206:$AF$1016,ROWS($Y206:$AF$1016),FALSE)</f>
        <v>#N/A</v>
      </c>
      <c r="AM206" s="30" t="e">
        <f>HLOOKUP(AM$13,$Y206:$AF$1016,ROWS($Y206:$AF$1016),FALSE)</f>
        <v>#N/A</v>
      </c>
      <c r="AN206" s="30" t="e">
        <f>HLOOKUP(AN$13,$Y206:$AF$1016,ROWS($Y206:$AF$1016),FALSE)</f>
        <v>#N/A</v>
      </c>
      <c r="AO206" s="35" t="e">
        <f t="shared" si="32"/>
        <v>#N/A</v>
      </c>
      <c r="AP206" s="35" t="e">
        <f t="shared" si="33"/>
        <v>#N/A</v>
      </c>
      <c r="AQ206" s="35" t="e">
        <f t="shared" si="34"/>
        <v>#N/A</v>
      </c>
      <c r="AR206" s="35" t="e">
        <f t="shared" si="35"/>
        <v>#N/A</v>
      </c>
      <c r="AS206" s="35" t="e">
        <f t="shared" si="36"/>
        <v>#N/A</v>
      </c>
      <c r="AT206" s="35" t="e">
        <f t="shared" si="37"/>
        <v>#N/A</v>
      </c>
      <c r="AU206" s="35" t="e">
        <f t="shared" si="38"/>
        <v>#N/A</v>
      </c>
      <c r="AV206" s="35" t="e">
        <f t="shared" si="39"/>
        <v>#N/A</v>
      </c>
      <c r="AW206" s="81" t="e">
        <f t="shared" si="40"/>
        <v>#N/A</v>
      </c>
      <c r="AX206" s="139" t="e">
        <f t="shared" si="41"/>
        <v>#N/A</v>
      </c>
    </row>
    <row r="207" spans="1:50" x14ac:dyDescent="0.25">
      <c r="A207" s="110">
        <f>'Тулуз-Пьерон'!A207</f>
        <v>0</v>
      </c>
      <c r="B207" s="153">
        <f>'Тулуз-Пьерон'!B207</f>
        <v>0</v>
      </c>
      <c r="C207" s="109" t="e">
        <f>'Тулуз-Пьерон'!AB207</f>
        <v>#DIV/0!</v>
      </c>
      <c r="D207" s="132" t="e">
        <f>'Тулуз-Пьерон'!AE207</f>
        <v>#DIV/0!</v>
      </c>
      <c r="E207" s="134">
        <f>Равен!AD199</f>
        <v>0</v>
      </c>
      <c r="F207" s="135">
        <f>Равен!AE199</f>
        <v>0</v>
      </c>
      <c r="G207" s="128"/>
      <c r="H207" s="33"/>
      <c r="I207" s="33"/>
      <c r="J207" s="33"/>
      <c r="K207" s="115"/>
      <c r="L207" s="109">
        <f t="shared" si="30"/>
        <v>0</v>
      </c>
      <c r="M207" s="33"/>
      <c r="N207" s="123"/>
      <c r="O207" s="131"/>
      <c r="P207" s="109">
        <f t="shared" si="31"/>
        <v>0</v>
      </c>
      <c r="Q207" s="33"/>
      <c r="R207" s="33"/>
      <c r="S207" s="123"/>
      <c r="T207" s="128"/>
      <c r="U207" s="33"/>
      <c r="V207" s="33"/>
      <c r="W207" s="33"/>
      <c r="X207" s="115"/>
      <c r="Y207" s="122"/>
      <c r="Z207" s="33"/>
      <c r="AA207" s="33"/>
      <c r="AB207" s="33"/>
      <c r="AC207" s="33"/>
      <c r="AD207" s="33"/>
      <c r="AE207" s="33"/>
      <c r="AF207" s="123"/>
      <c r="AG207" s="119" t="e">
        <f>HLOOKUP(AG$13,$Y207:$AF$1016,ROWS($Y207:$AF$1016),FALSE)</f>
        <v>#N/A</v>
      </c>
      <c r="AH207" s="30" t="e">
        <f>HLOOKUP(AH$13,$Y207:$AF$1016,ROWS($Y207:$AF$1016),FALSE)</f>
        <v>#N/A</v>
      </c>
      <c r="AI207" s="30" t="e">
        <f>HLOOKUP(AI$13,$Y207:$AF$1016,ROWS($Y207:$AF$1016),FALSE)</f>
        <v>#N/A</v>
      </c>
      <c r="AJ207" s="30" t="e">
        <f>HLOOKUP(AJ$13,$Y207:$AF$1016,ROWS($Y207:$AF$1016),FALSE)</f>
        <v>#N/A</v>
      </c>
      <c r="AK207" s="30" t="e">
        <f>HLOOKUP(AK$13,$Y207:$AF$1016,ROWS($Y207:$AF$1016),FALSE)</f>
        <v>#N/A</v>
      </c>
      <c r="AL207" s="30" t="e">
        <f>HLOOKUP(AL$13,$Y207:$AF$1016,ROWS($Y207:$AF$1016),FALSE)</f>
        <v>#N/A</v>
      </c>
      <c r="AM207" s="30" t="e">
        <f>HLOOKUP(AM$13,$Y207:$AF$1016,ROWS($Y207:$AF$1016),FALSE)</f>
        <v>#N/A</v>
      </c>
      <c r="AN207" s="30" t="e">
        <f>HLOOKUP(AN$13,$Y207:$AF$1016,ROWS($Y207:$AF$1016),FALSE)</f>
        <v>#N/A</v>
      </c>
      <c r="AO207" s="35" t="e">
        <f t="shared" si="32"/>
        <v>#N/A</v>
      </c>
      <c r="AP207" s="35" t="e">
        <f t="shared" si="33"/>
        <v>#N/A</v>
      </c>
      <c r="AQ207" s="35" t="e">
        <f t="shared" si="34"/>
        <v>#N/A</v>
      </c>
      <c r="AR207" s="35" t="e">
        <f t="shared" si="35"/>
        <v>#N/A</v>
      </c>
      <c r="AS207" s="35" t="e">
        <f t="shared" si="36"/>
        <v>#N/A</v>
      </c>
      <c r="AT207" s="35" t="e">
        <f t="shared" si="37"/>
        <v>#N/A</v>
      </c>
      <c r="AU207" s="35" t="e">
        <f t="shared" si="38"/>
        <v>#N/A</v>
      </c>
      <c r="AV207" s="35" t="e">
        <f t="shared" si="39"/>
        <v>#N/A</v>
      </c>
      <c r="AW207" s="81" t="e">
        <f t="shared" si="40"/>
        <v>#N/A</v>
      </c>
      <c r="AX207" s="139" t="e">
        <f t="shared" si="41"/>
        <v>#N/A</v>
      </c>
    </row>
    <row r="208" spans="1:50" x14ac:dyDescent="0.25">
      <c r="A208" s="110">
        <f>'Тулуз-Пьерон'!A208</f>
        <v>0</v>
      </c>
      <c r="B208" s="153">
        <f>'Тулуз-Пьерон'!B208</f>
        <v>0</v>
      </c>
      <c r="C208" s="109" t="e">
        <f>'Тулуз-Пьерон'!AB208</f>
        <v>#DIV/0!</v>
      </c>
      <c r="D208" s="132" t="e">
        <f>'Тулуз-Пьерон'!AE208</f>
        <v>#DIV/0!</v>
      </c>
      <c r="E208" s="134">
        <f>Равен!AD200</f>
        <v>0</v>
      </c>
      <c r="F208" s="135">
        <f>Равен!AE200</f>
        <v>0</v>
      </c>
      <c r="G208" s="128"/>
      <c r="H208" s="33"/>
      <c r="I208" s="33"/>
      <c r="J208" s="33"/>
      <c r="K208" s="115"/>
      <c r="L208" s="109">
        <f t="shared" ref="L208:L271" si="42">M208+N208</f>
        <v>0</v>
      </c>
      <c r="M208" s="33"/>
      <c r="N208" s="123"/>
      <c r="O208" s="131"/>
      <c r="P208" s="109">
        <f t="shared" ref="P208:P271" si="43">Q208+R208+S208</f>
        <v>0</v>
      </c>
      <c r="Q208" s="33"/>
      <c r="R208" s="33"/>
      <c r="S208" s="123"/>
      <c r="T208" s="128"/>
      <c r="U208" s="33"/>
      <c r="V208" s="33"/>
      <c r="W208" s="33"/>
      <c r="X208" s="115"/>
      <c r="Y208" s="122"/>
      <c r="Z208" s="33"/>
      <c r="AA208" s="33"/>
      <c r="AB208" s="33"/>
      <c r="AC208" s="33"/>
      <c r="AD208" s="33"/>
      <c r="AE208" s="33"/>
      <c r="AF208" s="123"/>
      <c r="AG208" s="119" t="e">
        <f>HLOOKUP(AG$13,$Y208:$AF$1016,ROWS($Y208:$AF$1016),FALSE)</f>
        <v>#N/A</v>
      </c>
      <c r="AH208" s="30" t="e">
        <f>HLOOKUP(AH$13,$Y208:$AF$1016,ROWS($Y208:$AF$1016),FALSE)</f>
        <v>#N/A</v>
      </c>
      <c r="AI208" s="30" t="e">
        <f>HLOOKUP(AI$13,$Y208:$AF$1016,ROWS($Y208:$AF$1016),FALSE)</f>
        <v>#N/A</v>
      </c>
      <c r="AJ208" s="30" t="e">
        <f>HLOOKUP(AJ$13,$Y208:$AF$1016,ROWS($Y208:$AF$1016),FALSE)</f>
        <v>#N/A</v>
      </c>
      <c r="AK208" s="30" t="e">
        <f>HLOOKUP(AK$13,$Y208:$AF$1016,ROWS($Y208:$AF$1016),FALSE)</f>
        <v>#N/A</v>
      </c>
      <c r="AL208" s="30" t="e">
        <f>HLOOKUP(AL$13,$Y208:$AF$1016,ROWS($Y208:$AF$1016),FALSE)</f>
        <v>#N/A</v>
      </c>
      <c r="AM208" s="30" t="e">
        <f>HLOOKUP(AM$13,$Y208:$AF$1016,ROWS($Y208:$AF$1016),FALSE)</f>
        <v>#N/A</v>
      </c>
      <c r="AN208" s="30" t="e">
        <f>HLOOKUP(AN$13,$Y208:$AF$1016,ROWS($Y208:$AF$1016),FALSE)</f>
        <v>#N/A</v>
      </c>
      <c r="AO208" s="35" t="e">
        <f t="shared" ref="AO208:AO271" si="44">ABS(AG208-$AG$14)</f>
        <v>#N/A</v>
      </c>
      <c r="AP208" s="35" t="e">
        <f t="shared" ref="AP208:AP271" si="45">ABS(AH208-$AH$14)</f>
        <v>#N/A</v>
      </c>
      <c r="AQ208" s="35" t="e">
        <f t="shared" ref="AQ208:AQ271" si="46">ABS(AI208-$AI$14)</f>
        <v>#N/A</v>
      </c>
      <c r="AR208" s="35" t="e">
        <f t="shared" ref="AR208:AR271" si="47">ABS(AJ208-$AJ$14)</f>
        <v>#N/A</v>
      </c>
      <c r="AS208" s="35" t="e">
        <f t="shared" ref="AS208:AS271" si="48">ABS(AK208-$AK$14)</f>
        <v>#N/A</v>
      </c>
      <c r="AT208" s="35" t="e">
        <f t="shared" ref="AT208:AT271" si="49">ABS(AL208-$AL$14)</f>
        <v>#N/A</v>
      </c>
      <c r="AU208" s="35" t="e">
        <f t="shared" ref="AU208:AU271" si="50">ABS(AM208-$AM$14)</f>
        <v>#N/A</v>
      </c>
      <c r="AV208" s="35" t="e">
        <f t="shared" ref="AV208:AV271" si="51">ABS(AN208-$AN$14)</f>
        <v>#N/A</v>
      </c>
      <c r="AW208" s="81" t="e">
        <f t="shared" ref="AW208:AW271" si="52">SUM(AO208:AV208)</f>
        <v>#N/A</v>
      </c>
      <c r="AX208" s="139" t="e">
        <f t="shared" ref="AX208:AX271" si="53">(18-AG208-AH208)/(18-AK208-AI208)</f>
        <v>#N/A</v>
      </c>
    </row>
    <row r="209" spans="1:50" x14ac:dyDescent="0.25">
      <c r="A209" s="110">
        <f>'Тулуз-Пьерон'!A209</f>
        <v>0</v>
      </c>
      <c r="B209" s="153">
        <f>'Тулуз-Пьерон'!B209</f>
        <v>0</v>
      </c>
      <c r="C209" s="109" t="e">
        <f>'Тулуз-Пьерон'!AB209</f>
        <v>#DIV/0!</v>
      </c>
      <c r="D209" s="132" t="e">
        <f>'Тулуз-Пьерон'!AE209</f>
        <v>#DIV/0!</v>
      </c>
      <c r="E209" s="134">
        <f>Равен!AD201</f>
        <v>0</v>
      </c>
      <c r="F209" s="135">
        <f>Равен!AE201</f>
        <v>0</v>
      </c>
      <c r="G209" s="128"/>
      <c r="H209" s="33"/>
      <c r="I209" s="33"/>
      <c r="J209" s="33"/>
      <c r="K209" s="115"/>
      <c r="L209" s="109">
        <f t="shared" si="42"/>
        <v>0</v>
      </c>
      <c r="M209" s="33"/>
      <c r="N209" s="123"/>
      <c r="O209" s="131"/>
      <c r="P209" s="109">
        <f t="shared" si="43"/>
        <v>0</v>
      </c>
      <c r="Q209" s="33"/>
      <c r="R209" s="33"/>
      <c r="S209" s="123"/>
      <c r="T209" s="128"/>
      <c r="U209" s="33"/>
      <c r="V209" s="33"/>
      <c r="W209" s="33"/>
      <c r="X209" s="115"/>
      <c r="Y209" s="122"/>
      <c r="Z209" s="33"/>
      <c r="AA209" s="33"/>
      <c r="AB209" s="33"/>
      <c r="AC209" s="33"/>
      <c r="AD209" s="33"/>
      <c r="AE209" s="33"/>
      <c r="AF209" s="123"/>
      <c r="AG209" s="119" t="e">
        <f>HLOOKUP(AG$13,$Y209:$AF$1016,ROWS($Y209:$AF$1016),FALSE)</f>
        <v>#N/A</v>
      </c>
      <c r="AH209" s="30" t="e">
        <f>HLOOKUP(AH$13,$Y209:$AF$1016,ROWS($Y209:$AF$1016),FALSE)</f>
        <v>#N/A</v>
      </c>
      <c r="AI209" s="30" t="e">
        <f>HLOOKUP(AI$13,$Y209:$AF$1016,ROWS($Y209:$AF$1016),FALSE)</f>
        <v>#N/A</v>
      </c>
      <c r="AJ209" s="30" t="e">
        <f>HLOOKUP(AJ$13,$Y209:$AF$1016,ROWS($Y209:$AF$1016),FALSE)</f>
        <v>#N/A</v>
      </c>
      <c r="AK209" s="30" t="e">
        <f>HLOOKUP(AK$13,$Y209:$AF$1016,ROWS($Y209:$AF$1016),FALSE)</f>
        <v>#N/A</v>
      </c>
      <c r="AL209" s="30" t="e">
        <f>HLOOKUP(AL$13,$Y209:$AF$1016,ROWS($Y209:$AF$1016),FALSE)</f>
        <v>#N/A</v>
      </c>
      <c r="AM209" s="30" t="e">
        <f>HLOOKUP(AM$13,$Y209:$AF$1016,ROWS($Y209:$AF$1016),FALSE)</f>
        <v>#N/A</v>
      </c>
      <c r="AN209" s="30" t="e">
        <f>HLOOKUP(AN$13,$Y209:$AF$1016,ROWS($Y209:$AF$1016),FALSE)</f>
        <v>#N/A</v>
      </c>
      <c r="AO209" s="35" t="e">
        <f t="shared" si="44"/>
        <v>#N/A</v>
      </c>
      <c r="AP209" s="35" t="e">
        <f t="shared" si="45"/>
        <v>#N/A</v>
      </c>
      <c r="AQ209" s="35" t="e">
        <f t="shared" si="46"/>
        <v>#N/A</v>
      </c>
      <c r="AR209" s="35" t="e">
        <f t="shared" si="47"/>
        <v>#N/A</v>
      </c>
      <c r="AS209" s="35" t="e">
        <f t="shared" si="48"/>
        <v>#N/A</v>
      </c>
      <c r="AT209" s="35" t="e">
        <f t="shared" si="49"/>
        <v>#N/A</v>
      </c>
      <c r="AU209" s="35" t="e">
        <f t="shared" si="50"/>
        <v>#N/A</v>
      </c>
      <c r="AV209" s="35" t="e">
        <f t="shared" si="51"/>
        <v>#N/A</v>
      </c>
      <c r="AW209" s="81" t="e">
        <f t="shared" si="52"/>
        <v>#N/A</v>
      </c>
      <c r="AX209" s="139" t="e">
        <f t="shared" si="53"/>
        <v>#N/A</v>
      </c>
    </row>
    <row r="210" spans="1:50" x14ac:dyDescent="0.25">
      <c r="A210" s="110">
        <f>'Тулуз-Пьерон'!A210</f>
        <v>0</v>
      </c>
      <c r="B210" s="153">
        <f>'Тулуз-Пьерон'!B210</f>
        <v>0</v>
      </c>
      <c r="C210" s="109" t="e">
        <f>'Тулуз-Пьерон'!AB210</f>
        <v>#DIV/0!</v>
      </c>
      <c r="D210" s="132" t="e">
        <f>'Тулуз-Пьерон'!AE210</f>
        <v>#DIV/0!</v>
      </c>
      <c r="E210" s="134">
        <f>Равен!AD202</f>
        <v>0</v>
      </c>
      <c r="F210" s="135">
        <f>Равен!AE202</f>
        <v>0</v>
      </c>
      <c r="G210" s="128"/>
      <c r="H210" s="33"/>
      <c r="I210" s="33"/>
      <c r="J210" s="33"/>
      <c r="K210" s="115"/>
      <c r="L210" s="109">
        <f t="shared" si="42"/>
        <v>0</v>
      </c>
      <c r="M210" s="33"/>
      <c r="N210" s="123"/>
      <c r="O210" s="131"/>
      <c r="P210" s="109">
        <f t="shared" si="43"/>
        <v>0</v>
      </c>
      <c r="Q210" s="33"/>
      <c r="R210" s="33"/>
      <c r="S210" s="123"/>
      <c r="T210" s="128"/>
      <c r="U210" s="33"/>
      <c r="V210" s="33"/>
      <c r="W210" s="33"/>
      <c r="X210" s="115"/>
      <c r="Y210" s="122"/>
      <c r="Z210" s="33"/>
      <c r="AA210" s="33"/>
      <c r="AB210" s="33"/>
      <c r="AC210" s="33"/>
      <c r="AD210" s="33"/>
      <c r="AE210" s="33"/>
      <c r="AF210" s="123"/>
      <c r="AG210" s="119" t="e">
        <f>HLOOKUP(AG$13,$Y210:$AF$1016,ROWS($Y210:$AF$1016),FALSE)</f>
        <v>#N/A</v>
      </c>
      <c r="AH210" s="30" t="e">
        <f>HLOOKUP(AH$13,$Y210:$AF$1016,ROWS($Y210:$AF$1016),FALSE)</f>
        <v>#N/A</v>
      </c>
      <c r="AI210" s="30" t="e">
        <f>HLOOKUP(AI$13,$Y210:$AF$1016,ROWS($Y210:$AF$1016),FALSE)</f>
        <v>#N/A</v>
      </c>
      <c r="AJ210" s="30" t="e">
        <f>HLOOKUP(AJ$13,$Y210:$AF$1016,ROWS($Y210:$AF$1016),FALSE)</f>
        <v>#N/A</v>
      </c>
      <c r="AK210" s="30" t="e">
        <f>HLOOKUP(AK$13,$Y210:$AF$1016,ROWS($Y210:$AF$1016),FALSE)</f>
        <v>#N/A</v>
      </c>
      <c r="AL210" s="30" t="e">
        <f>HLOOKUP(AL$13,$Y210:$AF$1016,ROWS($Y210:$AF$1016),FALSE)</f>
        <v>#N/A</v>
      </c>
      <c r="AM210" s="30" t="e">
        <f>HLOOKUP(AM$13,$Y210:$AF$1016,ROWS($Y210:$AF$1016),FALSE)</f>
        <v>#N/A</v>
      </c>
      <c r="AN210" s="30" t="e">
        <f>HLOOKUP(AN$13,$Y210:$AF$1016,ROWS($Y210:$AF$1016),FALSE)</f>
        <v>#N/A</v>
      </c>
      <c r="AO210" s="35" t="e">
        <f t="shared" si="44"/>
        <v>#N/A</v>
      </c>
      <c r="AP210" s="35" t="e">
        <f t="shared" si="45"/>
        <v>#N/A</v>
      </c>
      <c r="AQ210" s="35" t="e">
        <f t="shared" si="46"/>
        <v>#N/A</v>
      </c>
      <c r="AR210" s="35" t="e">
        <f t="shared" si="47"/>
        <v>#N/A</v>
      </c>
      <c r="AS210" s="35" t="e">
        <f t="shared" si="48"/>
        <v>#N/A</v>
      </c>
      <c r="AT210" s="35" t="e">
        <f t="shared" si="49"/>
        <v>#N/A</v>
      </c>
      <c r="AU210" s="35" t="e">
        <f t="shared" si="50"/>
        <v>#N/A</v>
      </c>
      <c r="AV210" s="35" t="e">
        <f t="shared" si="51"/>
        <v>#N/A</v>
      </c>
      <c r="AW210" s="81" t="e">
        <f t="shared" si="52"/>
        <v>#N/A</v>
      </c>
      <c r="AX210" s="139" t="e">
        <f t="shared" si="53"/>
        <v>#N/A</v>
      </c>
    </row>
    <row r="211" spans="1:50" x14ac:dyDescent="0.25">
      <c r="A211" s="110">
        <f>'Тулуз-Пьерон'!A211</f>
        <v>0</v>
      </c>
      <c r="B211" s="153">
        <f>'Тулуз-Пьерон'!B211</f>
        <v>0</v>
      </c>
      <c r="C211" s="109" t="e">
        <f>'Тулуз-Пьерон'!AB211</f>
        <v>#DIV/0!</v>
      </c>
      <c r="D211" s="132" t="e">
        <f>'Тулуз-Пьерон'!AE211</f>
        <v>#DIV/0!</v>
      </c>
      <c r="E211" s="134">
        <f>Равен!AD203</f>
        <v>0</v>
      </c>
      <c r="F211" s="135">
        <f>Равен!AE203</f>
        <v>0</v>
      </c>
      <c r="G211" s="128"/>
      <c r="H211" s="33"/>
      <c r="I211" s="33"/>
      <c r="J211" s="33"/>
      <c r="K211" s="115"/>
      <c r="L211" s="109">
        <f t="shared" si="42"/>
        <v>0</v>
      </c>
      <c r="M211" s="33"/>
      <c r="N211" s="123"/>
      <c r="O211" s="131"/>
      <c r="P211" s="109">
        <f t="shared" si="43"/>
        <v>0</v>
      </c>
      <c r="Q211" s="33"/>
      <c r="R211" s="33"/>
      <c r="S211" s="123"/>
      <c r="T211" s="128"/>
      <c r="U211" s="33"/>
      <c r="V211" s="33"/>
      <c r="W211" s="33"/>
      <c r="X211" s="115"/>
      <c r="Y211" s="122"/>
      <c r="Z211" s="33"/>
      <c r="AA211" s="33"/>
      <c r="AB211" s="33"/>
      <c r="AC211" s="33"/>
      <c r="AD211" s="33"/>
      <c r="AE211" s="33"/>
      <c r="AF211" s="123"/>
      <c r="AG211" s="119" t="e">
        <f>HLOOKUP(AG$13,$Y211:$AF$1016,ROWS($Y211:$AF$1016),FALSE)</f>
        <v>#N/A</v>
      </c>
      <c r="AH211" s="30" t="e">
        <f>HLOOKUP(AH$13,$Y211:$AF$1016,ROWS($Y211:$AF$1016),FALSE)</f>
        <v>#N/A</v>
      </c>
      <c r="AI211" s="30" t="e">
        <f>HLOOKUP(AI$13,$Y211:$AF$1016,ROWS($Y211:$AF$1016),FALSE)</f>
        <v>#N/A</v>
      </c>
      <c r="AJ211" s="30" t="e">
        <f>HLOOKUP(AJ$13,$Y211:$AF$1016,ROWS($Y211:$AF$1016),FALSE)</f>
        <v>#N/A</v>
      </c>
      <c r="AK211" s="30" t="e">
        <f>HLOOKUP(AK$13,$Y211:$AF$1016,ROWS($Y211:$AF$1016),FALSE)</f>
        <v>#N/A</v>
      </c>
      <c r="AL211" s="30" t="e">
        <f>HLOOKUP(AL$13,$Y211:$AF$1016,ROWS($Y211:$AF$1016),FALSE)</f>
        <v>#N/A</v>
      </c>
      <c r="AM211" s="30" t="e">
        <f>HLOOKUP(AM$13,$Y211:$AF$1016,ROWS($Y211:$AF$1016),FALSE)</f>
        <v>#N/A</v>
      </c>
      <c r="AN211" s="30" t="e">
        <f>HLOOKUP(AN$13,$Y211:$AF$1016,ROWS($Y211:$AF$1016),FALSE)</f>
        <v>#N/A</v>
      </c>
      <c r="AO211" s="35" t="e">
        <f t="shared" si="44"/>
        <v>#N/A</v>
      </c>
      <c r="AP211" s="35" t="e">
        <f t="shared" si="45"/>
        <v>#N/A</v>
      </c>
      <c r="AQ211" s="35" t="e">
        <f t="shared" si="46"/>
        <v>#N/A</v>
      </c>
      <c r="AR211" s="35" t="e">
        <f t="shared" si="47"/>
        <v>#N/A</v>
      </c>
      <c r="AS211" s="35" t="e">
        <f t="shared" si="48"/>
        <v>#N/A</v>
      </c>
      <c r="AT211" s="35" t="e">
        <f t="shared" si="49"/>
        <v>#N/A</v>
      </c>
      <c r="AU211" s="35" t="e">
        <f t="shared" si="50"/>
        <v>#N/A</v>
      </c>
      <c r="AV211" s="35" t="e">
        <f t="shared" si="51"/>
        <v>#N/A</v>
      </c>
      <c r="AW211" s="81" t="e">
        <f t="shared" si="52"/>
        <v>#N/A</v>
      </c>
      <c r="AX211" s="139" t="e">
        <f t="shared" si="53"/>
        <v>#N/A</v>
      </c>
    </row>
    <row r="212" spans="1:50" x14ac:dyDescent="0.25">
      <c r="A212" s="110">
        <f>'Тулуз-Пьерон'!A212</f>
        <v>0</v>
      </c>
      <c r="B212" s="153">
        <f>'Тулуз-Пьерон'!B212</f>
        <v>0</v>
      </c>
      <c r="C212" s="109" t="e">
        <f>'Тулуз-Пьерон'!AB212</f>
        <v>#DIV/0!</v>
      </c>
      <c r="D212" s="132" t="e">
        <f>'Тулуз-Пьерон'!AE212</f>
        <v>#DIV/0!</v>
      </c>
      <c r="E212" s="134">
        <f>Равен!AD204</f>
        <v>0</v>
      </c>
      <c r="F212" s="135">
        <f>Равен!AE204</f>
        <v>0</v>
      </c>
      <c r="G212" s="128"/>
      <c r="H212" s="33"/>
      <c r="I212" s="33"/>
      <c r="J212" s="33"/>
      <c r="K212" s="115"/>
      <c r="L212" s="109">
        <f t="shared" si="42"/>
        <v>0</v>
      </c>
      <c r="M212" s="33"/>
      <c r="N212" s="123"/>
      <c r="O212" s="131"/>
      <c r="P212" s="109">
        <f t="shared" si="43"/>
        <v>0</v>
      </c>
      <c r="Q212" s="33"/>
      <c r="R212" s="33"/>
      <c r="S212" s="123"/>
      <c r="T212" s="128"/>
      <c r="U212" s="33"/>
      <c r="V212" s="33"/>
      <c r="W212" s="33"/>
      <c r="X212" s="115"/>
      <c r="Y212" s="122"/>
      <c r="Z212" s="33"/>
      <c r="AA212" s="33"/>
      <c r="AB212" s="33"/>
      <c r="AC212" s="33"/>
      <c r="AD212" s="33"/>
      <c r="AE212" s="33"/>
      <c r="AF212" s="123"/>
      <c r="AG212" s="119" t="e">
        <f>HLOOKUP(AG$13,$Y212:$AF$1016,ROWS($Y212:$AF$1016),FALSE)</f>
        <v>#N/A</v>
      </c>
      <c r="AH212" s="30" t="e">
        <f>HLOOKUP(AH$13,$Y212:$AF$1016,ROWS($Y212:$AF$1016),FALSE)</f>
        <v>#N/A</v>
      </c>
      <c r="AI212" s="30" t="e">
        <f>HLOOKUP(AI$13,$Y212:$AF$1016,ROWS($Y212:$AF$1016),FALSE)</f>
        <v>#N/A</v>
      </c>
      <c r="AJ212" s="30" t="e">
        <f>HLOOKUP(AJ$13,$Y212:$AF$1016,ROWS($Y212:$AF$1016),FALSE)</f>
        <v>#N/A</v>
      </c>
      <c r="AK212" s="30" t="e">
        <f>HLOOKUP(AK$13,$Y212:$AF$1016,ROWS($Y212:$AF$1016),FALSE)</f>
        <v>#N/A</v>
      </c>
      <c r="AL212" s="30" t="e">
        <f>HLOOKUP(AL$13,$Y212:$AF$1016,ROWS($Y212:$AF$1016),FALSE)</f>
        <v>#N/A</v>
      </c>
      <c r="AM212" s="30" t="e">
        <f>HLOOKUP(AM$13,$Y212:$AF$1016,ROWS($Y212:$AF$1016),FALSE)</f>
        <v>#N/A</v>
      </c>
      <c r="AN212" s="30" t="e">
        <f>HLOOKUP(AN$13,$Y212:$AF$1016,ROWS($Y212:$AF$1016),FALSE)</f>
        <v>#N/A</v>
      </c>
      <c r="AO212" s="35" t="e">
        <f t="shared" si="44"/>
        <v>#N/A</v>
      </c>
      <c r="AP212" s="35" t="e">
        <f t="shared" si="45"/>
        <v>#N/A</v>
      </c>
      <c r="AQ212" s="35" t="e">
        <f t="shared" si="46"/>
        <v>#N/A</v>
      </c>
      <c r="AR212" s="35" t="e">
        <f t="shared" si="47"/>
        <v>#N/A</v>
      </c>
      <c r="AS212" s="35" t="e">
        <f t="shared" si="48"/>
        <v>#N/A</v>
      </c>
      <c r="AT212" s="35" t="e">
        <f t="shared" si="49"/>
        <v>#N/A</v>
      </c>
      <c r="AU212" s="35" t="e">
        <f t="shared" si="50"/>
        <v>#N/A</v>
      </c>
      <c r="AV212" s="35" t="e">
        <f t="shared" si="51"/>
        <v>#N/A</v>
      </c>
      <c r="AW212" s="81" t="e">
        <f t="shared" si="52"/>
        <v>#N/A</v>
      </c>
      <c r="AX212" s="139" t="e">
        <f t="shared" si="53"/>
        <v>#N/A</v>
      </c>
    </row>
    <row r="213" spans="1:50" x14ac:dyDescent="0.25">
      <c r="A213" s="110">
        <f>'Тулуз-Пьерон'!A213</f>
        <v>0</v>
      </c>
      <c r="B213" s="153">
        <f>'Тулуз-Пьерон'!B213</f>
        <v>0</v>
      </c>
      <c r="C213" s="109" t="e">
        <f>'Тулуз-Пьерон'!AB213</f>
        <v>#DIV/0!</v>
      </c>
      <c r="D213" s="132" t="e">
        <f>'Тулуз-Пьерон'!AE213</f>
        <v>#DIV/0!</v>
      </c>
      <c r="E213" s="134">
        <f>Равен!AD205</f>
        <v>0</v>
      </c>
      <c r="F213" s="135">
        <f>Равен!AE205</f>
        <v>0</v>
      </c>
      <c r="G213" s="128"/>
      <c r="H213" s="33"/>
      <c r="I213" s="33"/>
      <c r="J213" s="33"/>
      <c r="K213" s="115"/>
      <c r="L213" s="109">
        <f t="shared" si="42"/>
        <v>0</v>
      </c>
      <c r="M213" s="33"/>
      <c r="N213" s="123"/>
      <c r="O213" s="131"/>
      <c r="P213" s="109">
        <f t="shared" si="43"/>
        <v>0</v>
      </c>
      <c r="Q213" s="33"/>
      <c r="R213" s="33"/>
      <c r="S213" s="123"/>
      <c r="T213" s="128"/>
      <c r="U213" s="33"/>
      <c r="V213" s="33"/>
      <c r="W213" s="33"/>
      <c r="X213" s="115"/>
      <c r="Y213" s="122"/>
      <c r="Z213" s="33"/>
      <c r="AA213" s="33"/>
      <c r="AB213" s="33"/>
      <c r="AC213" s="33"/>
      <c r="AD213" s="33"/>
      <c r="AE213" s="33"/>
      <c r="AF213" s="123"/>
      <c r="AG213" s="119" t="e">
        <f>HLOOKUP(AG$13,$Y213:$AF$1016,ROWS($Y213:$AF$1016),FALSE)</f>
        <v>#N/A</v>
      </c>
      <c r="AH213" s="30" t="e">
        <f>HLOOKUP(AH$13,$Y213:$AF$1016,ROWS($Y213:$AF$1016),FALSE)</f>
        <v>#N/A</v>
      </c>
      <c r="AI213" s="30" t="e">
        <f>HLOOKUP(AI$13,$Y213:$AF$1016,ROWS($Y213:$AF$1016),FALSE)</f>
        <v>#N/A</v>
      </c>
      <c r="AJ213" s="30" t="e">
        <f>HLOOKUP(AJ$13,$Y213:$AF$1016,ROWS($Y213:$AF$1016),FALSE)</f>
        <v>#N/A</v>
      </c>
      <c r="AK213" s="30" t="e">
        <f>HLOOKUP(AK$13,$Y213:$AF$1016,ROWS($Y213:$AF$1016),FALSE)</f>
        <v>#N/A</v>
      </c>
      <c r="AL213" s="30" t="e">
        <f>HLOOKUP(AL$13,$Y213:$AF$1016,ROWS($Y213:$AF$1016),FALSE)</f>
        <v>#N/A</v>
      </c>
      <c r="AM213" s="30" t="e">
        <f>HLOOKUP(AM$13,$Y213:$AF$1016,ROWS($Y213:$AF$1016),FALSE)</f>
        <v>#N/A</v>
      </c>
      <c r="AN213" s="30" t="e">
        <f>HLOOKUP(AN$13,$Y213:$AF$1016,ROWS($Y213:$AF$1016),FALSE)</f>
        <v>#N/A</v>
      </c>
      <c r="AO213" s="35" t="e">
        <f t="shared" si="44"/>
        <v>#N/A</v>
      </c>
      <c r="AP213" s="35" t="e">
        <f t="shared" si="45"/>
        <v>#N/A</v>
      </c>
      <c r="AQ213" s="35" t="e">
        <f t="shared" si="46"/>
        <v>#N/A</v>
      </c>
      <c r="AR213" s="35" t="e">
        <f t="shared" si="47"/>
        <v>#N/A</v>
      </c>
      <c r="AS213" s="35" t="e">
        <f t="shared" si="48"/>
        <v>#N/A</v>
      </c>
      <c r="AT213" s="35" t="e">
        <f t="shared" si="49"/>
        <v>#N/A</v>
      </c>
      <c r="AU213" s="35" t="e">
        <f t="shared" si="50"/>
        <v>#N/A</v>
      </c>
      <c r="AV213" s="35" t="e">
        <f t="shared" si="51"/>
        <v>#N/A</v>
      </c>
      <c r="AW213" s="81" t="e">
        <f t="shared" si="52"/>
        <v>#N/A</v>
      </c>
      <c r="AX213" s="139" t="e">
        <f t="shared" si="53"/>
        <v>#N/A</v>
      </c>
    </row>
    <row r="214" spans="1:50" x14ac:dyDescent="0.25">
      <c r="A214" s="110">
        <f>'Тулуз-Пьерон'!A214</f>
        <v>0</v>
      </c>
      <c r="B214" s="153">
        <f>'Тулуз-Пьерон'!B214</f>
        <v>0</v>
      </c>
      <c r="C214" s="109" t="e">
        <f>'Тулуз-Пьерон'!AB214</f>
        <v>#DIV/0!</v>
      </c>
      <c r="D214" s="132" t="e">
        <f>'Тулуз-Пьерон'!AE214</f>
        <v>#DIV/0!</v>
      </c>
      <c r="E214" s="134">
        <f>Равен!AD206</f>
        <v>0</v>
      </c>
      <c r="F214" s="135">
        <f>Равен!AE206</f>
        <v>0</v>
      </c>
      <c r="G214" s="128"/>
      <c r="H214" s="33"/>
      <c r="I214" s="33"/>
      <c r="J214" s="33"/>
      <c r="K214" s="115"/>
      <c r="L214" s="109">
        <f t="shared" si="42"/>
        <v>0</v>
      </c>
      <c r="M214" s="33"/>
      <c r="N214" s="123"/>
      <c r="O214" s="131"/>
      <c r="P214" s="109">
        <f t="shared" si="43"/>
        <v>0</v>
      </c>
      <c r="Q214" s="33"/>
      <c r="R214" s="33"/>
      <c r="S214" s="123"/>
      <c r="T214" s="128"/>
      <c r="U214" s="33"/>
      <c r="V214" s="33"/>
      <c r="W214" s="33"/>
      <c r="X214" s="115"/>
      <c r="Y214" s="122"/>
      <c r="Z214" s="33"/>
      <c r="AA214" s="33"/>
      <c r="AB214" s="33"/>
      <c r="AC214" s="33"/>
      <c r="AD214" s="33"/>
      <c r="AE214" s="33"/>
      <c r="AF214" s="123"/>
      <c r="AG214" s="119" t="e">
        <f>HLOOKUP(AG$13,$Y214:$AF$1016,ROWS($Y214:$AF$1016),FALSE)</f>
        <v>#N/A</v>
      </c>
      <c r="AH214" s="30" t="e">
        <f>HLOOKUP(AH$13,$Y214:$AF$1016,ROWS($Y214:$AF$1016),FALSE)</f>
        <v>#N/A</v>
      </c>
      <c r="AI214" s="30" t="e">
        <f>HLOOKUP(AI$13,$Y214:$AF$1016,ROWS($Y214:$AF$1016),FALSE)</f>
        <v>#N/A</v>
      </c>
      <c r="AJ214" s="30" t="e">
        <f>HLOOKUP(AJ$13,$Y214:$AF$1016,ROWS($Y214:$AF$1016),FALSE)</f>
        <v>#N/A</v>
      </c>
      <c r="AK214" s="30" t="e">
        <f>HLOOKUP(AK$13,$Y214:$AF$1016,ROWS($Y214:$AF$1016),FALSE)</f>
        <v>#N/A</v>
      </c>
      <c r="AL214" s="30" t="e">
        <f>HLOOKUP(AL$13,$Y214:$AF$1016,ROWS($Y214:$AF$1016),FALSE)</f>
        <v>#N/A</v>
      </c>
      <c r="AM214" s="30" t="e">
        <f>HLOOKUP(AM$13,$Y214:$AF$1016,ROWS($Y214:$AF$1016),FALSE)</f>
        <v>#N/A</v>
      </c>
      <c r="AN214" s="30" t="e">
        <f>HLOOKUP(AN$13,$Y214:$AF$1016,ROWS($Y214:$AF$1016),FALSE)</f>
        <v>#N/A</v>
      </c>
      <c r="AO214" s="35" t="e">
        <f t="shared" si="44"/>
        <v>#N/A</v>
      </c>
      <c r="AP214" s="35" t="e">
        <f t="shared" si="45"/>
        <v>#N/A</v>
      </c>
      <c r="AQ214" s="35" t="e">
        <f t="shared" si="46"/>
        <v>#N/A</v>
      </c>
      <c r="AR214" s="35" t="e">
        <f t="shared" si="47"/>
        <v>#N/A</v>
      </c>
      <c r="AS214" s="35" t="e">
        <f t="shared" si="48"/>
        <v>#N/A</v>
      </c>
      <c r="AT214" s="35" t="e">
        <f t="shared" si="49"/>
        <v>#N/A</v>
      </c>
      <c r="AU214" s="35" t="e">
        <f t="shared" si="50"/>
        <v>#N/A</v>
      </c>
      <c r="AV214" s="35" t="e">
        <f t="shared" si="51"/>
        <v>#N/A</v>
      </c>
      <c r="AW214" s="81" t="e">
        <f t="shared" si="52"/>
        <v>#N/A</v>
      </c>
      <c r="AX214" s="139" t="e">
        <f t="shared" si="53"/>
        <v>#N/A</v>
      </c>
    </row>
    <row r="215" spans="1:50" x14ac:dyDescent="0.25">
      <c r="A215" s="110">
        <f>'Тулуз-Пьерон'!A215</f>
        <v>0</v>
      </c>
      <c r="B215" s="153">
        <f>'Тулуз-Пьерон'!B215</f>
        <v>0</v>
      </c>
      <c r="C215" s="109" t="e">
        <f>'Тулуз-Пьерон'!AB215</f>
        <v>#DIV/0!</v>
      </c>
      <c r="D215" s="132" t="e">
        <f>'Тулуз-Пьерон'!AE215</f>
        <v>#DIV/0!</v>
      </c>
      <c r="E215" s="134">
        <f>Равен!AD207</f>
        <v>0</v>
      </c>
      <c r="F215" s="135">
        <f>Равен!AE207</f>
        <v>0</v>
      </c>
      <c r="G215" s="128"/>
      <c r="H215" s="33"/>
      <c r="I215" s="33"/>
      <c r="J215" s="33"/>
      <c r="K215" s="115"/>
      <c r="L215" s="109">
        <f t="shared" si="42"/>
        <v>0</v>
      </c>
      <c r="M215" s="33"/>
      <c r="N215" s="123"/>
      <c r="O215" s="131"/>
      <c r="P215" s="109">
        <f t="shared" si="43"/>
        <v>0</v>
      </c>
      <c r="Q215" s="33"/>
      <c r="R215" s="33"/>
      <c r="S215" s="123"/>
      <c r="T215" s="128"/>
      <c r="U215" s="33"/>
      <c r="V215" s="33"/>
      <c r="W215" s="33"/>
      <c r="X215" s="115"/>
      <c r="Y215" s="122"/>
      <c r="Z215" s="33"/>
      <c r="AA215" s="33"/>
      <c r="AB215" s="33"/>
      <c r="AC215" s="33"/>
      <c r="AD215" s="33"/>
      <c r="AE215" s="33"/>
      <c r="AF215" s="123"/>
      <c r="AG215" s="119" t="e">
        <f>HLOOKUP(AG$13,$Y215:$AF$1016,ROWS($Y215:$AF$1016),FALSE)</f>
        <v>#N/A</v>
      </c>
      <c r="AH215" s="30" t="e">
        <f>HLOOKUP(AH$13,$Y215:$AF$1016,ROWS($Y215:$AF$1016),FALSE)</f>
        <v>#N/A</v>
      </c>
      <c r="AI215" s="30" t="e">
        <f>HLOOKUP(AI$13,$Y215:$AF$1016,ROWS($Y215:$AF$1016),FALSE)</f>
        <v>#N/A</v>
      </c>
      <c r="AJ215" s="30" t="e">
        <f>HLOOKUP(AJ$13,$Y215:$AF$1016,ROWS($Y215:$AF$1016),FALSE)</f>
        <v>#N/A</v>
      </c>
      <c r="AK215" s="30" t="e">
        <f>HLOOKUP(AK$13,$Y215:$AF$1016,ROWS($Y215:$AF$1016),FALSE)</f>
        <v>#N/A</v>
      </c>
      <c r="AL215" s="30" t="e">
        <f>HLOOKUP(AL$13,$Y215:$AF$1016,ROWS($Y215:$AF$1016),FALSE)</f>
        <v>#N/A</v>
      </c>
      <c r="AM215" s="30" t="e">
        <f>HLOOKUP(AM$13,$Y215:$AF$1016,ROWS($Y215:$AF$1016),FALSE)</f>
        <v>#N/A</v>
      </c>
      <c r="AN215" s="30" t="e">
        <f>HLOOKUP(AN$13,$Y215:$AF$1016,ROWS($Y215:$AF$1016),FALSE)</f>
        <v>#N/A</v>
      </c>
      <c r="AO215" s="35" t="e">
        <f t="shared" si="44"/>
        <v>#N/A</v>
      </c>
      <c r="AP215" s="35" t="e">
        <f t="shared" si="45"/>
        <v>#N/A</v>
      </c>
      <c r="AQ215" s="35" t="e">
        <f t="shared" si="46"/>
        <v>#N/A</v>
      </c>
      <c r="AR215" s="35" t="e">
        <f t="shared" si="47"/>
        <v>#N/A</v>
      </c>
      <c r="AS215" s="35" t="e">
        <f t="shared" si="48"/>
        <v>#N/A</v>
      </c>
      <c r="AT215" s="35" t="e">
        <f t="shared" si="49"/>
        <v>#N/A</v>
      </c>
      <c r="AU215" s="35" t="e">
        <f t="shared" si="50"/>
        <v>#N/A</v>
      </c>
      <c r="AV215" s="35" t="e">
        <f t="shared" si="51"/>
        <v>#N/A</v>
      </c>
      <c r="AW215" s="81" t="e">
        <f t="shared" si="52"/>
        <v>#N/A</v>
      </c>
      <c r="AX215" s="139" t="e">
        <f t="shared" si="53"/>
        <v>#N/A</v>
      </c>
    </row>
    <row r="216" spans="1:50" x14ac:dyDescent="0.25">
      <c r="A216" s="110">
        <f>'Тулуз-Пьерон'!A216</f>
        <v>0</v>
      </c>
      <c r="B216" s="153">
        <f>'Тулуз-Пьерон'!B216</f>
        <v>0</v>
      </c>
      <c r="C216" s="109" t="e">
        <f>'Тулуз-Пьерон'!AB216</f>
        <v>#DIV/0!</v>
      </c>
      <c r="D216" s="132" t="e">
        <f>'Тулуз-Пьерон'!AE216</f>
        <v>#DIV/0!</v>
      </c>
      <c r="E216" s="134">
        <f>Равен!AD208</f>
        <v>0</v>
      </c>
      <c r="F216" s="135">
        <f>Равен!AE208</f>
        <v>0</v>
      </c>
      <c r="G216" s="128"/>
      <c r="H216" s="33"/>
      <c r="I216" s="33"/>
      <c r="J216" s="33"/>
      <c r="K216" s="115"/>
      <c r="L216" s="109">
        <f t="shared" si="42"/>
        <v>0</v>
      </c>
      <c r="M216" s="33"/>
      <c r="N216" s="123"/>
      <c r="O216" s="131"/>
      <c r="P216" s="109">
        <f t="shared" si="43"/>
        <v>0</v>
      </c>
      <c r="Q216" s="33"/>
      <c r="R216" s="33"/>
      <c r="S216" s="123"/>
      <c r="T216" s="128"/>
      <c r="U216" s="33"/>
      <c r="V216" s="33"/>
      <c r="W216" s="33"/>
      <c r="X216" s="115"/>
      <c r="Y216" s="122"/>
      <c r="Z216" s="33"/>
      <c r="AA216" s="33"/>
      <c r="AB216" s="33"/>
      <c r="AC216" s="33"/>
      <c r="AD216" s="33"/>
      <c r="AE216" s="33"/>
      <c r="AF216" s="123"/>
      <c r="AG216" s="119" t="e">
        <f>HLOOKUP(AG$13,$Y216:$AF$1016,ROWS($Y216:$AF$1016),FALSE)</f>
        <v>#N/A</v>
      </c>
      <c r="AH216" s="30" t="e">
        <f>HLOOKUP(AH$13,$Y216:$AF$1016,ROWS($Y216:$AF$1016),FALSE)</f>
        <v>#N/A</v>
      </c>
      <c r="AI216" s="30" t="e">
        <f>HLOOKUP(AI$13,$Y216:$AF$1016,ROWS($Y216:$AF$1016),FALSE)</f>
        <v>#N/A</v>
      </c>
      <c r="AJ216" s="30" t="e">
        <f>HLOOKUP(AJ$13,$Y216:$AF$1016,ROWS($Y216:$AF$1016),FALSE)</f>
        <v>#N/A</v>
      </c>
      <c r="AK216" s="30" t="e">
        <f>HLOOKUP(AK$13,$Y216:$AF$1016,ROWS($Y216:$AF$1016),FALSE)</f>
        <v>#N/A</v>
      </c>
      <c r="AL216" s="30" t="e">
        <f>HLOOKUP(AL$13,$Y216:$AF$1016,ROWS($Y216:$AF$1016),FALSE)</f>
        <v>#N/A</v>
      </c>
      <c r="AM216" s="30" t="e">
        <f>HLOOKUP(AM$13,$Y216:$AF$1016,ROWS($Y216:$AF$1016),FALSE)</f>
        <v>#N/A</v>
      </c>
      <c r="AN216" s="30" t="e">
        <f>HLOOKUP(AN$13,$Y216:$AF$1016,ROWS($Y216:$AF$1016),FALSE)</f>
        <v>#N/A</v>
      </c>
      <c r="AO216" s="35" t="e">
        <f t="shared" si="44"/>
        <v>#N/A</v>
      </c>
      <c r="AP216" s="35" t="e">
        <f t="shared" si="45"/>
        <v>#N/A</v>
      </c>
      <c r="AQ216" s="35" t="e">
        <f t="shared" si="46"/>
        <v>#N/A</v>
      </c>
      <c r="AR216" s="35" t="e">
        <f t="shared" si="47"/>
        <v>#N/A</v>
      </c>
      <c r="AS216" s="35" t="e">
        <f t="shared" si="48"/>
        <v>#N/A</v>
      </c>
      <c r="AT216" s="35" t="e">
        <f t="shared" si="49"/>
        <v>#N/A</v>
      </c>
      <c r="AU216" s="35" t="e">
        <f t="shared" si="50"/>
        <v>#N/A</v>
      </c>
      <c r="AV216" s="35" t="e">
        <f t="shared" si="51"/>
        <v>#N/A</v>
      </c>
      <c r="AW216" s="81" t="e">
        <f t="shared" si="52"/>
        <v>#N/A</v>
      </c>
      <c r="AX216" s="139" t="e">
        <f t="shared" si="53"/>
        <v>#N/A</v>
      </c>
    </row>
    <row r="217" spans="1:50" x14ac:dyDescent="0.25">
      <c r="A217" s="110">
        <f>'Тулуз-Пьерон'!A217</f>
        <v>0</v>
      </c>
      <c r="B217" s="153">
        <f>'Тулуз-Пьерон'!B217</f>
        <v>0</v>
      </c>
      <c r="C217" s="109" t="e">
        <f>'Тулуз-Пьерон'!AB217</f>
        <v>#DIV/0!</v>
      </c>
      <c r="D217" s="132" t="e">
        <f>'Тулуз-Пьерон'!AE217</f>
        <v>#DIV/0!</v>
      </c>
      <c r="E217" s="134">
        <f>Равен!AD209</f>
        <v>0</v>
      </c>
      <c r="F217" s="135">
        <f>Равен!AE209</f>
        <v>0</v>
      </c>
      <c r="G217" s="128"/>
      <c r="H217" s="33"/>
      <c r="I217" s="33"/>
      <c r="J217" s="33"/>
      <c r="K217" s="115"/>
      <c r="L217" s="109">
        <f t="shared" si="42"/>
        <v>0</v>
      </c>
      <c r="M217" s="33"/>
      <c r="N217" s="123"/>
      <c r="O217" s="131"/>
      <c r="P217" s="109">
        <f t="shared" si="43"/>
        <v>0</v>
      </c>
      <c r="Q217" s="33"/>
      <c r="R217" s="33"/>
      <c r="S217" s="123"/>
      <c r="T217" s="128"/>
      <c r="U217" s="33"/>
      <c r="V217" s="33"/>
      <c r="W217" s="33"/>
      <c r="X217" s="115"/>
      <c r="Y217" s="122"/>
      <c r="Z217" s="33"/>
      <c r="AA217" s="33"/>
      <c r="AB217" s="33"/>
      <c r="AC217" s="33"/>
      <c r="AD217" s="33"/>
      <c r="AE217" s="33"/>
      <c r="AF217" s="123"/>
      <c r="AG217" s="119" t="e">
        <f>HLOOKUP(AG$13,$Y217:$AF$1016,ROWS($Y217:$AF$1016),FALSE)</f>
        <v>#N/A</v>
      </c>
      <c r="AH217" s="30" t="e">
        <f>HLOOKUP(AH$13,$Y217:$AF$1016,ROWS($Y217:$AF$1016),FALSE)</f>
        <v>#N/A</v>
      </c>
      <c r="AI217" s="30" t="e">
        <f>HLOOKUP(AI$13,$Y217:$AF$1016,ROWS($Y217:$AF$1016),FALSE)</f>
        <v>#N/A</v>
      </c>
      <c r="AJ217" s="30" t="e">
        <f>HLOOKUP(AJ$13,$Y217:$AF$1016,ROWS($Y217:$AF$1016),FALSE)</f>
        <v>#N/A</v>
      </c>
      <c r="AK217" s="30" t="e">
        <f>HLOOKUP(AK$13,$Y217:$AF$1016,ROWS($Y217:$AF$1016),FALSE)</f>
        <v>#N/A</v>
      </c>
      <c r="AL217" s="30" t="e">
        <f>HLOOKUP(AL$13,$Y217:$AF$1016,ROWS($Y217:$AF$1016),FALSE)</f>
        <v>#N/A</v>
      </c>
      <c r="AM217" s="30" t="e">
        <f>HLOOKUP(AM$13,$Y217:$AF$1016,ROWS($Y217:$AF$1016),FALSE)</f>
        <v>#N/A</v>
      </c>
      <c r="AN217" s="30" t="e">
        <f>HLOOKUP(AN$13,$Y217:$AF$1016,ROWS($Y217:$AF$1016),FALSE)</f>
        <v>#N/A</v>
      </c>
      <c r="AO217" s="35" t="e">
        <f t="shared" si="44"/>
        <v>#N/A</v>
      </c>
      <c r="AP217" s="35" t="e">
        <f t="shared" si="45"/>
        <v>#N/A</v>
      </c>
      <c r="AQ217" s="35" t="e">
        <f t="shared" si="46"/>
        <v>#N/A</v>
      </c>
      <c r="AR217" s="35" t="e">
        <f t="shared" si="47"/>
        <v>#N/A</v>
      </c>
      <c r="AS217" s="35" t="e">
        <f t="shared" si="48"/>
        <v>#N/A</v>
      </c>
      <c r="AT217" s="35" t="e">
        <f t="shared" si="49"/>
        <v>#N/A</v>
      </c>
      <c r="AU217" s="35" t="e">
        <f t="shared" si="50"/>
        <v>#N/A</v>
      </c>
      <c r="AV217" s="35" t="e">
        <f t="shared" si="51"/>
        <v>#N/A</v>
      </c>
      <c r="AW217" s="81" t="e">
        <f t="shared" si="52"/>
        <v>#N/A</v>
      </c>
      <c r="AX217" s="139" t="e">
        <f t="shared" si="53"/>
        <v>#N/A</v>
      </c>
    </row>
    <row r="218" spans="1:50" x14ac:dyDescent="0.25">
      <c r="A218" s="110">
        <f>'Тулуз-Пьерон'!A218</f>
        <v>0</v>
      </c>
      <c r="B218" s="153">
        <f>'Тулуз-Пьерон'!B218</f>
        <v>0</v>
      </c>
      <c r="C218" s="109" t="e">
        <f>'Тулуз-Пьерон'!AB218</f>
        <v>#DIV/0!</v>
      </c>
      <c r="D218" s="132" t="e">
        <f>'Тулуз-Пьерон'!AE218</f>
        <v>#DIV/0!</v>
      </c>
      <c r="E218" s="134">
        <f>Равен!AD210</f>
        <v>0</v>
      </c>
      <c r="F218" s="135">
        <f>Равен!AE210</f>
        <v>0</v>
      </c>
      <c r="G218" s="128"/>
      <c r="H218" s="33"/>
      <c r="I218" s="33"/>
      <c r="J218" s="33"/>
      <c r="K218" s="115"/>
      <c r="L218" s="109">
        <f t="shared" si="42"/>
        <v>0</v>
      </c>
      <c r="M218" s="33"/>
      <c r="N218" s="123"/>
      <c r="O218" s="131"/>
      <c r="P218" s="109">
        <f t="shared" si="43"/>
        <v>0</v>
      </c>
      <c r="Q218" s="33"/>
      <c r="R218" s="33"/>
      <c r="S218" s="123"/>
      <c r="T218" s="128"/>
      <c r="U218" s="33"/>
      <c r="V218" s="33"/>
      <c r="W218" s="33"/>
      <c r="X218" s="115"/>
      <c r="Y218" s="122"/>
      <c r="Z218" s="33"/>
      <c r="AA218" s="33"/>
      <c r="AB218" s="33"/>
      <c r="AC218" s="33"/>
      <c r="AD218" s="33"/>
      <c r="AE218" s="33"/>
      <c r="AF218" s="123"/>
      <c r="AG218" s="119" t="e">
        <f>HLOOKUP(AG$13,$Y218:$AF$1016,ROWS($Y218:$AF$1016),FALSE)</f>
        <v>#N/A</v>
      </c>
      <c r="AH218" s="30" t="e">
        <f>HLOOKUP(AH$13,$Y218:$AF$1016,ROWS($Y218:$AF$1016),FALSE)</f>
        <v>#N/A</v>
      </c>
      <c r="AI218" s="30" t="e">
        <f>HLOOKUP(AI$13,$Y218:$AF$1016,ROWS($Y218:$AF$1016),FALSE)</f>
        <v>#N/A</v>
      </c>
      <c r="AJ218" s="30" t="e">
        <f>HLOOKUP(AJ$13,$Y218:$AF$1016,ROWS($Y218:$AF$1016),FALSE)</f>
        <v>#N/A</v>
      </c>
      <c r="AK218" s="30" t="e">
        <f>HLOOKUP(AK$13,$Y218:$AF$1016,ROWS($Y218:$AF$1016),FALSE)</f>
        <v>#N/A</v>
      </c>
      <c r="AL218" s="30" t="e">
        <f>HLOOKUP(AL$13,$Y218:$AF$1016,ROWS($Y218:$AF$1016),FALSE)</f>
        <v>#N/A</v>
      </c>
      <c r="AM218" s="30" t="e">
        <f>HLOOKUP(AM$13,$Y218:$AF$1016,ROWS($Y218:$AF$1016),FALSE)</f>
        <v>#N/A</v>
      </c>
      <c r="AN218" s="30" t="e">
        <f>HLOOKUP(AN$13,$Y218:$AF$1016,ROWS($Y218:$AF$1016),FALSE)</f>
        <v>#N/A</v>
      </c>
      <c r="AO218" s="35" t="e">
        <f t="shared" si="44"/>
        <v>#N/A</v>
      </c>
      <c r="AP218" s="35" t="e">
        <f t="shared" si="45"/>
        <v>#N/A</v>
      </c>
      <c r="AQ218" s="35" t="e">
        <f t="shared" si="46"/>
        <v>#N/A</v>
      </c>
      <c r="AR218" s="35" t="e">
        <f t="shared" si="47"/>
        <v>#N/A</v>
      </c>
      <c r="AS218" s="35" t="e">
        <f t="shared" si="48"/>
        <v>#N/A</v>
      </c>
      <c r="AT218" s="35" t="e">
        <f t="shared" si="49"/>
        <v>#N/A</v>
      </c>
      <c r="AU218" s="35" t="e">
        <f t="shared" si="50"/>
        <v>#N/A</v>
      </c>
      <c r="AV218" s="35" t="e">
        <f t="shared" si="51"/>
        <v>#N/A</v>
      </c>
      <c r="AW218" s="81" t="e">
        <f t="shared" si="52"/>
        <v>#N/A</v>
      </c>
      <c r="AX218" s="139" t="e">
        <f t="shared" si="53"/>
        <v>#N/A</v>
      </c>
    </row>
    <row r="219" spans="1:50" x14ac:dyDescent="0.25">
      <c r="A219" s="110">
        <f>'Тулуз-Пьерон'!A219</f>
        <v>0</v>
      </c>
      <c r="B219" s="153">
        <f>'Тулуз-Пьерон'!B219</f>
        <v>0</v>
      </c>
      <c r="C219" s="109" t="e">
        <f>'Тулуз-Пьерон'!AB219</f>
        <v>#DIV/0!</v>
      </c>
      <c r="D219" s="132" t="e">
        <f>'Тулуз-Пьерон'!AE219</f>
        <v>#DIV/0!</v>
      </c>
      <c r="E219" s="134">
        <f>Равен!AD211</f>
        <v>0</v>
      </c>
      <c r="F219" s="135">
        <f>Равен!AE211</f>
        <v>0</v>
      </c>
      <c r="G219" s="128"/>
      <c r="H219" s="33"/>
      <c r="I219" s="33"/>
      <c r="J219" s="33"/>
      <c r="K219" s="115"/>
      <c r="L219" s="109">
        <f t="shared" si="42"/>
        <v>0</v>
      </c>
      <c r="M219" s="33"/>
      <c r="N219" s="123"/>
      <c r="O219" s="131"/>
      <c r="P219" s="109">
        <f t="shared" si="43"/>
        <v>0</v>
      </c>
      <c r="Q219" s="33"/>
      <c r="R219" s="33"/>
      <c r="S219" s="123"/>
      <c r="T219" s="128"/>
      <c r="U219" s="33"/>
      <c r="V219" s="33"/>
      <c r="W219" s="33"/>
      <c r="X219" s="115"/>
      <c r="Y219" s="122"/>
      <c r="Z219" s="33"/>
      <c r="AA219" s="33"/>
      <c r="AB219" s="33"/>
      <c r="AC219" s="33"/>
      <c r="AD219" s="33"/>
      <c r="AE219" s="33"/>
      <c r="AF219" s="123"/>
      <c r="AG219" s="119" t="e">
        <f>HLOOKUP(AG$13,$Y219:$AF$1016,ROWS($Y219:$AF$1016),FALSE)</f>
        <v>#N/A</v>
      </c>
      <c r="AH219" s="30" t="e">
        <f>HLOOKUP(AH$13,$Y219:$AF$1016,ROWS($Y219:$AF$1016),FALSE)</f>
        <v>#N/A</v>
      </c>
      <c r="AI219" s="30" t="e">
        <f>HLOOKUP(AI$13,$Y219:$AF$1016,ROWS($Y219:$AF$1016),FALSE)</f>
        <v>#N/A</v>
      </c>
      <c r="AJ219" s="30" t="e">
        <f>HLOOKUP(AJ$13,$Y219:$AF$1016,ROWS($Y219:$AF$1016),FALSE)</f>
        <v>#N/A</v>
      </c>
      <c r="AK219" s="30" t="e">
        <f>HLOOKUP(AK$13,$Y219:$AF$1016,ROWS($Y219:$AF$1016),FALSE)</f>
        <v>#N/A</v>
      </c>
      <c r="AL219" s="30" t="e">
        <f>HLOOKUP(AL$13,$Y219:$AF$1016,ROWS($Y219:$AF$1016),FALSE)</f>
        <v>#N/A</v>
      </c>
      <c r="AM219" s="30" t="e">
        <f>HLOOKUP(AM$13,$Y219:$AF$1016,ROWS($Y219:$AF$1016),FALSE)</f>
        <v>#N/A</v>
      </c>
      <c r="AN219" s="30" t="e">
        <f>HLOOKUP(AN$13,$Y219:$AF$1016,ROWS($Y219:$AF$1016),FALSE)</f>
        <v>#N/A</v>
      </c>
      <c r="AO219" s="35" t="e">
        <f t="shared" si="44"/>
        <v>#N/A</v>
      </c>
      <c r="AP219" s="35" t="e">
        <f t="shared" si="45"/>
        <v>#N/A</v>
      </c>
      <c r="AQ219" s="35" t="e">
        <f t="shared" si="46"/>
        <v>#N/A</v>
      </c>
      <c r="AR219" s="35" t="e">
        <f t="shared" si="47"/>
        <v>#N/A</v>
      </c>
      <c r="AS219" s="35" t="e">
        <f t="shared" si="48"/>
        <v>#N/A</v>
      </c>
      <c r="AT219" s="35" t="e">
        <f t="shared" si="49"/>
        <v>#N/A</v>
      </c>
      <c r="AU219" s="35" t="e">
        <f t="shared" si="50"/>
        <v>#N/A</v>
      </c>
      <c r="AV219" s="35" t="e">
        <f t="shared" si="51"/>
        <v>#N/A</v>
      </c>
      <c r="AW219" s="81" t="e">
        <f t="shared" si="52"/>
        <v>#N/A</v>
      </c>
      <c r="AX219" s="139" t="e">
        <f t="shared" si="53"/>
        <v>#N/A</v>
      </c>
    </row>
    <row r="220" spans="1:50" x14ac:dyDescent="0.25">
      <c r="A220" s="110">
        <f>'Тулуз-Пьерон'!A220</f>
        <v>0</v>
      </c>
      <c r="B220" s="153">
        <f>'Тулуз-Пьерон'!B220</f>
        <v>0</v>
      </c>
      <c r="C220" s="109" t="e">
        <f>'Тулуз-Пьерон'!AB220</f>
        <v>#DIV/0!</v>
      </c>
      <c r="D220" s="132" t="e">
        <f>'Тулуз-Пьерон'!AE220</f>
        <v>#DIV/0!</v>
      </c>
      <c r="E220" s="134">
        <f>Равен!AD212</f>
        <v>0</v>
      </c>
      <c r="F220" s="135">
        <f>Равен!AE212</f>
        <v>0</v>
      </c>
      <c r="G220" s="128"/>
      <c r="H220" s="33"/>
      <c r="I220" s="33"/>
      <c r="J220" s="33"/>
      <c r="K220" s="115"/>
      <c r="L220" s="109">
        <f t="shared" si="42"/>
        <v>0</v>
      </c>
      <c r="M220" s="33"/>
      <c r="N220" s="123"/>
      <c r="O220" s="131"/>
      <c r="P220" s="109">
        <f t="shared" si="43"/>
        <v>0</v>
      </c>
      <c r="Q220" s="33"/>
      <c r="R220" s="33"/>
      <c r="S220" s="123"/>
      <c r="T220" s="128"/>
      <c r="U220" s="33"/>
      <c r="V220" s="33"/>
      <c r="W220" s="33"/>
      <c r="X220" s="115"/>
      <c r="Y220" s="122"/>
      <c r="Z220" s="33"/>
      <c r="AA220" s="33"/>
      <c r="AB220" s="33"/>
      <c r="AC220" s="33"/>
      <c r="AD220" s="33"/>
      <c r="AE220" s="33"/>
      <c r="AF220" s="123"/>
      <c r="AG220" s="119" t="e">
        <f>HLOOKUP(AG$13,$Y220:$AF$1016,ROWS($Y220:$AF$1016),FALSE)</f>
        <v>#N/A</v>
      </c>
      <c r="AH220" s="30" t="e">
        <f>HLOOKUP(AH$13,$Y220:$AF$1016,ROWS($Y220:$AF$1016),FALSE)</f>
        <v>#N/A</v>
      </c>
      <c r="AI220" s="30" t="e">
        <f>HLOOKUP(AI$13,$Y220:$AF$1016,ROWS($Y220:$AF$1016),FALSE)</f>
        <v>#N/A</v>
      </c>
      <c r="AJ220" s="30" t="e">
        <f>HLOOKUP(AJ$13,$Y220:$AF$1016,ROWS($Y220:$AF$1016),FALSE)</f>
        <v>#N/A</v>
      </c>
      <c r="AK220" s="30" t="e">
        <f>HLOOKUP(AK$13,$Y220:$AF$1016,ROWS($Y220:$AF$1016),FALSE)</f>
        <v>#N/A</v>
      </c>
      <c r="AL220" s="30" t="e">
        <f>HLOOKUP(AL$13,$Y220:$AF$1016,ROWS($Y220:$AF$1016),FALSE)</f>
        <v>#N/A</v>
      </c>
      <c r="AM220" s="30" t="e">
        <f>HLOOKUP(AM$13,$Y220:$AF$1016,ROWS($Y220:$AF$1016),FALSE)</f>
        <v>#N/A</v>
      </c>
      <c r="AN220" s="30" t="e">
        <f>HLOOKUP(AN$13,$Y220:$AF$1016,ROWS($Y220:$AF$1016),FALSE)</f>
        <v>#N/A</v>
      </c>
      <c r="AO220" s="35" t="e">
        <f t="shared" si="44"/>
        <v>#N/A</v>
      </c>
      <c r="AP220" s="35" t="e">
        <f t="shared" si="45"/>
        <v>#N/A</v>
      </c>
      <c r="AQ220" s="35" t="e">
        <f t="shared" si="46"/>
        <v>#N/A</v>
      </c>
      <c r="AR220" s="35" t="e">
        <f t="shared" si="47"/>
        <v>#N/A</v>
      </c>
      <c r="AS220" s="35" t="e">
        <f t="shared" si="48"/>
        <v>#N/A</v>
      </c>
      <c r="AT220" s="35" t="e">
        <f t="shared" si="49"/>
        <v>#N/A</v>
      </c>
      <c r="AU220" s="35" t="e">
        <f t="shared" si="50"/>
        <v>#N/A</v>
      </c>
      <c r="AV220" s="35" t="e">
        <f t="shared" si="51"/>
        <v>#N/A</v>
      </c>
      <c r="AW220" s="81" t="e">
        <f t="shared" si="52"/>
        <v>#N/A</v>
      </c>
      <c r="AX220" s="139" t="e">
        <f t="shared" si="53"/>
        <v>#N/A</v>
      </c>
    </row>
    <row r="221" spans="1:50" x14ac:dyDescent="0.25">
      <c r="A221" s="110">
        <f>'Тулуз-Пьерон'!A221</f>
        <v>0</v>
      </c>
      <c r="B221" s="153">
        <f>'Тулуз-Пьерон'!B221</f>
        <v>0</v>
      </c>
      <c r="C221" s="109" t="e">
        <f>'Тулуз-Пьерон'!AB221</f>
        <v>#DIV/0!</v>
      </c>
      <c r="D221" s="132" t="e">
        <f>'Тулуз-Пьерон'!AE221</f>
        <v>#DIV/0!</v>
      </c>
      <c r="E221" s="134">
        <f>Равен!AD213</f>
        <v>0</v>
      </c>
      <c r="F221" s="135">
        <f>Равен!AE213</f>
        <v>0</v>
      </c>
      <c r="G221" s="128"/>
      <c r="H221" s="33"/>
      <c r="I221" s="33"/>
      <c r="J221" s="33"/>
      <c r="K221" s="115"/>
      <c r="L221" s="109">
        <f t="shared" si="42"/>
        <v>0</v>
      </c>
      <c r="M221" s="33"/>
      <c r="N221" s="123"/>
      <c r="O221" s="131"/>
      <c r="P221" s="109">
        <f t="shared" si="43"/>
        <v>0</v>
      </c>
      <c r="Q221" s="33"/>
      <c r="R221" s="33"/>
      <c r="S221" s="123"/>
      <c r="T221" s="128"/>
      <c r="U221" s="33"/>
      <c r="V221" s="33"/>
      <c r="W221" s="33"/>
      <c r="X221" s="115"/>
      <c r="Y221" s="122"/>
      <c r="Z221" s="33"/>
      <c r="AA221" s="33"/>
      <c r="AB221" s="33"/>
      <c r="AC221" s="33"/>
      <c r="AD221" s="33"/>
      <c r="AE221" s="33"/>
      <c r="AF221" s="123"/>
      <c r="AG221" s="119" t="e">
        <f>HLOOKUP(AG$13,$Y221:$AF$1016,ROWS($Y221:$AF$1016),FALSE)</f>
        <v>#N/A</v>
      </c>
      <c r="AH221" s="30" t="e">
        <f>HLOOKUP(AH$13,$Y221:$AF$1016,ROWS($Y221:$AF$1016),FALSE)</f>
        <v>#N/A</v>
      </c>
      <c r="AI221" s="30" t="e">
        <f>HLOOKUP(AI$13,$Y221:$AF$1016,ROWS($Y221:$AF$1016),FALSE)</f>
        <v>#N/A</v>
      </c>
      <c r="AJ221" s="30" t="e">
        <f>HLOOKUP(AJ$13,$Y221:$AF$1016,ROWS($Y221:$AF$1016),FALSE)</f>
        <v>#N/A</v>
      </c>
      <c r="AK221" s="30" t="e">
        <f>HLOOKUP(AK$13,$Y221:$AF$1016,ROWS($Y221:$AF$1016),FALSE)</f>
        <v>#N/A</v>
      </c>
      <c r="AL221" s="30" t="e">
        <f>HLOOKUP(AL$13,$Y221:$AF$1016,ROWS($Y221:$AF$1016),FALSE)</f>
        <v>#N/A</v>
      </c>
      <c r="AM221" s="30" t="e">
        <f>HLOOKUP(AM$13,$Y221:$AF$1016,ROWS($Y221:$AF$1016),FALSE)</f>
        <v>#N/A</v>
      </c>
      <c r="AN221" s="30" t="e">
        <f>HLOOKUP(AN$13,$Y221:$AF$1016,ROWS($Y221:$AF$1016),FALSE)</f>
        <v>#N/A</v>
      </c>
      <c r="AO221" s="35" t="e">
        <f t="shared" si="44"/>
        <v>#N/A</v>
      </c>
      <c r="AP221" s="35" t="e">
        <f t="shared" si="45"/>
        <v>#N/A</v>
      </c>
      <c r="AQ221" s="35" t="e">
        <f t="shared" si="46"/>
        <v>#N/A</v>
      </c>
      <c r="AR221" s="35" t="e">
        <f t="shared" si="47"/>
        <v>#N/A</v>
      </c>
      <c r="AS221" s="35" t="e">
        <f t="shared" si="48"/>
        <v>#N/A</v>
      </c>
      <c r="AT221" s="35" t="e">
        <f t="shared" si="49"/>
        <v>#N/A</v>
      </c>
      <c r="AU221" s="35" t="e">
        <f t="shared" si="50"/>
        <v>#N/A</v>
      </c>
      <c r="AV221" s="35" t="e">
        <f t="shared" si="51"/>
        <v>#N/A</v>
      </c>
      <c r="AW221" s="81" t="e">
        <f t="shared" si="52"/>
        <v>#N/A</v>
      </c>
      <c r="AX221" s="139" t="e">
        <f t="shared" si="53"/>
        <v>#N/A</v>
      </c>
    </row>
    <row r="222" spans="1:50" x14ac:dyDescent="0.25">
      <c r="A222" s="110">
        <f>'Тулуз-Пьерон'!A222</f>
        <v>0</v>
      </c>
      <c r="B222" s="153">
        <f>'Тулуз-Пьерон'!B222</f>
        <v>0</v>
      </c>
      <c r="C222" s="109" t="e">
        <f>'Тулуз-Пьерон'!AB222</f>
        <v>#DIV/0!</v>
      </c>
      <c r="D222" s="132" t="e">
        <f>'Тулуз-Пьерон'!AE222</f>
        <v>#DIV/0!</v>
      </c>
      <c r="E222" s="134">
        <f>Равен!AD214</f>
        <v>0</v>
      </c>
      <c r="F222" s="135">
        <f>Равен!AE214</f>
        <v>0</v>
      </c>
      <c r="G222" s="128"/>
      <c r="H222" s="33"/>
      <c r="I222" s="33"/>
      <c r="J222" s="33"/>
      <c r="K222" s="115"/>
      <c r="L222" s="109">
        <f t="shared" si="42"/>
        <v>0</v>
      </c>
      <c r="M222" s="33"/>
      <c r="N222" s="123"/>
      <c r="O222" s="131"/>
      <c r="P222" s="109">
        <f t="shared" si="43"/>
        <v>0</v>
      </c>
      <c r="Q222" s="33"/>
      <c r="R222" s="33"/>
      <c r="S222" s="123"/>
      <c r="T222" s="128"/>
      <c r="U222" s="33"/>
      <c r="V222" s="33"/>
      <c r="W222" s="33"/>
      <c r="X222" s="115"/>
      <c r="Y222" s="122"/>
      <c r="Z222" s="33"/>
      <c r="AA222" s="33"/>
      <c r="AB222" s="33"/>
      <c r="AC222" s="33"/>
      <c r="AD222" s="33"/>
      <c r="AE222" s="33"/>
      <c r="AF222" s="123"/>
      <c r="AG222" s="119" t="e">
        <f>HLOOKUP(AG$13,$Y222:$AF$1016,ROWS($Y222:$AF$1016),FALSE)</f>
        <v>#N/A</v>
      </c>
      <c r="AH222" s="30" t="e">
        <f>HLOOKUP(AH$13,$Y222:$AF$1016,ROWS($Y222:$AF$1016),FALSE)</f>
        <v>#N/A</v>
      </c>
      <c r="AI222" s="30" t="e">
        <f>HLOOKUP(AI$13,$Y222:$AF$1016,ROWS($Y222:$AF$1016),FALSE)</f>
        <v>#N/A</v>
      </c>
      <c r="AJ222" s="30" t="e">
        <f>HLOOKUP(AJ$13,$Y222:$AF$1016,ROWS($Y222:$AF$1016),FALSE)</f>
        <v>#N/A</v>
      </c>
      <c r="AK222" s="30" t="e">
        <f>HLOOKUP(AK$13,$Y222:$AF$1016,ROWS($Y222:$AF$1016),FALSE)</f>
        <v>#N/A</v>
      </c>
      <c r="AL222" s="30" t="e">
        <f>HLOOKUP(AL$13,$Y222:$AF$1016,ROWS($Y222:$AF$1016),FALSE)</f>
        <v>#N/A</v>
      </c>
      <c r="AM222" s="30" t="e">
        <f>HLOOKUP(AM$13,$Y222:$AF$1016,ROWS($Y222:$AF$1016),FALSE)</f>
        <v>#N/A</v>
      </c>
      <c r="AN222" s="30" t="e">
        <f>HLOOKUP(AN$13,$Y222:$AF$1016,ROWS($Y222:$AF$1016),FALSE)</f>
        <v>#N/A</v>
      </c>
      <c r="AO222" s="35" t="e">
        <f t="shared" si="44"/>
        <v>#N/A</v>
      </c>
      <c r="AP222" s="35" t="e">
        <f t="shared" si="45"/>
        <v>#N/A</v>
      </c>
      <c r="AQ222" s="35" t="e">
        <f t="shared" si="46"/>
        <v>#N/A</v>
      </c>
      <c r="AR222" s="35" t="e">
        <f t="shared" si="47"/>
        <v>#N/A</v>
      </c>
      <c r="AS222" s="35" t="e">
        <f t="shared" si="48"/>
        <v>#N/A</v>
      </c>
      <c r="AT222" s="35" t="e">
        <f t="shared" si="49"/>
        <v>#N/A</v>
      </c>
      <c r="AU222" s="35" t="e">
        <f t="shared" si="50"/>
        <v>#N/A</v>
      </c>
      <c r="AV222" s="35" t="e">
        <f t="shared" si="51"/>
        <v>#N/A</v>
      </c>
      <c r="AW222" s="81" t="e">
        <f t="shared" si="52"/>
        <v>#N/A</v>
      </c>
      <c r="AX222" s="139" t="e">
        <f t="shared" si="53"/>
        <v>#N/A</v>
      </c>
    </row>
    <row r="223" spans="1:50" x14ac:dyDescent="0.25">
      <c r="A223" s="110">
        <f>'Тулуз-Пьерон'!A223</f>
        <v>0</v>
      </c>
      <c r="B223" s="153">
        <f>'Тулуз-Пьерон'!B223</f>
        <v>0</v>
      </c>
      <c r="C223" s="109" t="e">
        <f>'Тулуз-Пьерон'!AB223</f>
        <v>#DIV/0!</v>
      </c>
      <c r="D223" s="132" t="e">
        <f>'Тулуз-Пьерон'!AE223</f>
        <v>#DIV/0!</v>
      </c>
      <c r="E223" s="134">
        <f>Равен!AD215</f>
        <v>0</v>
      </c>
      <c r="F223" s="135">
        <f>Равен!AE215</f>
        <v>0</v>
      </c>
      <c r="G223" s="128"/>
      <c r="H223" s="33"/>
      <c r="I223" s="33"/>
      <c r="J223" s="33"/>
      <c r="K223" s="115"/>
      <c r="L223" s="109">
        <f t="shared" si="42"/>
        <v>0</v>
      </c>
      <c r="M223" s="33"/>
      <c r="N223" s="123"/>
      <c r="O223" s="131"/>
      <c r="P223" s="109">
        <f t="shared" si="43"/>
        <v>0</v>
      </c>
      <c r="Q223" s="33"/>
      <c r="R223" s="33"/>
      <c r="S223" s="123"/>
      <c r="T223" s="128"/>
      <c r="U223" s="33"/>
      <c r="V223" s="33"/>
      <c r="W223" s="33"/>
      <c r="X223" s="115"/>
      <c r="Y223" s="122"/>
      <c r="Z223" s="33"/>
      <c r="AA223" s="33"/>
      <c r="AB223" s="33"/>
      <c r="AC223" s="33"/>
      <c r="AD223" s="33"/>
      <c r="AE223" s="33"/>
      <c r="AF223" s="123"/>
      <c r="AG223" s="119" t="e">
        <f>HLOOKUP(AG$13,$Y223:$AF$1016,ROWS($Y223:$AF$1016),FALSE)</f>
        <v>#N/A</v>
      </c>
      <c r="AH223" s="30" t="e">
        <f>HLOOKUP(AH$13,$Y223:$AF$1016,ROWS($Y223:$AF$1016),FALSE)</f>
        <v>#N/A</v>
      </c>
      <c r="AI223" s="30" t="e">
        <f>HLOOKUP(AI$13,$Y223:$AF$1016,ROWS($Y223:$AF$1016),FALSE)</f>
        <v>#N/A</v>
      </c>
      <c r="AJ223" s="30" t="e">
        <f>HLOOKUP(AJ$13,$Y223:$AF$1016,ROWS($Y223:$AF$1016),FALSE)</f>
        <v>#N/A</v>
      </c>
      <c r="AK223" s="30" t="e">
        <f>HLOOKUP(AK$13,$Y223:$AF$1016,ROWS($Y223:$AF$1016),FALSE)</f>
        <v>#N/A</v>
      </c>
      <c r="AL223" s="30" t="e">
        <f>HLOOKUP(AL$13,$Y223:$AF$1016,ROWS($Y223:$AF$1016),FALSE)</f>
        <v>#N/A</v>
      </c>
      <c r="AM223" s="30" t="e">
        <f>HLOOKUP(AM$13,$Y223:$AF$1016,ROWS($Y223:$AF$1016),FALSE)</f>
        <v>#N/A</v>
      </c>
      <c r="AN223" s="30" t="e">
        <f>HLOOKUP(AN$13,$Y223:$AF$1016,ROWS($Y223:$AF$1016),FALSE)</f>
        <v>#N/A</v>
      </c>
      <c r="AO223" s="35" t="e">
        <f t="shared" si="44"/>
        <v>#N/A</v>
      </c>
      <c r="AP223" s="35" t="e">
        <f t="shared" si="45"/>
        <v>#N/A</v>
      </c>
      <c r="AQ223" s="35" t="e">
        <f t="shared" si="46"/>
        <v>#N/A</v>
      </c>
      <c r="AR223" s="35" t="e">
        <f t="shared" si="47"/>
        <v>#N/A</v>
      </c>
      <c r="AS223" s="35" t="e">
        <f t="shared" si="48"/>
        <v>#N/A</v>
      </c>
      <c r="AT223" s="35" t="e">
        <f t="shared" si="49"/>
        <v>#N/A</v>
      </c>
      <c r="AU223" s="35" t="e">
        <f t="shared" si="50"/>
        <v>#N/A</v>
      </c>
      <c r="AV223" s="35" t="e">
        <f t="shared" si="51"/>
        <v>#N/A</v>
      </c>
      <c r="AW223" s="81" t="e">
        <f t="shared" si="52"/>
        <v>#N/A</v>
      </c>
      <c r="AX223" s="139" t="e">
        <f t="shared" si="53"/>
        <v>#N/A</v>
      </c>
    </row>
    <row r="224" spans="1:50" x14ac:dyDescent="0.25">
      <c r="A224" s="110">
        <f>'Тулуз-Пьерон'!A224</f>
        <v>0</v>
      </c>
      <c r="B224" s="153">
        <f>'Тулуз-Пьерон'!B224</f>
        <v>0</v>
      </c>
      <c r="C224" s="109" t="e">
        <f>'Тулуз-Пьерон'!AB224</f>
        <v>#DIV/0!</v>
      </c>
      <c r="D224" s="132" t="e">
        <f>'Тулуз-Пьерон'!AE224</f>
        <v>#DIV/0!</v>
      </c>
      <c r="E224" s="134">
        <f>Равен!AD216</f>
        <v>0</v>
      </c>
      <c r="F224" s="135">
        <f>Равен!AE216</f>
        <v>0</v>
      </c>
      <c r="G224" s="128"/>
      <c r="H224" s="33"/>
      <c r="I224" s="33"/>
      <c r="J224" s="33"/>
      <c r="K224" s="115"/>
      <c r="L224" s="109">
        <f t="shared" si="42"/>
        <v>0</v>
      </c>
      <c r="M224" s="33"/>
      <c r="N224" s="123"/>
      <c r="O224" s="131"/>
      <c r="P224" s="109">
        <f t="shared" si="43"/>
        <v>0</v>
      </c>
      <c r="Q224" s="33"/>
      <c r="R224" s="33"/>
      <c r="S224" s="123"/>
      <c r="T224" s="128"/>
      <c r="U224" s="33"/>
      <c r="V224" s="33"/>
      <c r="W224" s="33"/>
      <c r="X224" s="115"/>
      <c r="Y224" s="122"/>
      <c r="Z224" s="33"/>
      <c r="AA224" s="33"/>
      <c r="AB224" s="33"/>
      <c r="AC224" s="33"/>
      <c r="AD224" s="33"/>
      <c r="AE224" s="33"/>
      <c r="AF224" s="123"/>
      <c r="AG224" s="119" t="e">
        <f>HLOOKUP(AG$13,$Y224:$AF$1016,ROWS($Y224:$AF$1016),FALSE)</f>
        <v>#N/A</v>
      </c>
      <c r="AH224" s="30" t="e">
        <f>HLOOKUP(AH$13,$Y224:$AF$1016,ROWS($Y224:$AF$1016),FALSE)</f>
        <v>#N/A</v>
      </c>
      <c r="AI224" s="30" t="e">
        <f>HLOOKUP(AI$13,$Y224:$AF$1016,ROWS($Y224:$AF$1016),FALSE)</f>
        <v>#N/A</v>
      </c>
      <c r="AJ224" s="30" t="e">
        <f>HLOOKUP(AJ$13,$Y224:$AF$1016,ROWS($Y224:$AF$1016),FALSE)</f>
        <v>#N/A</v>
      </c>
      <c r="AK224" s="30" t="e">
        <f>HLOOKUP(AK$13,$Y224:$AF$1016,ROWS($Y224:$AF$1016),FALSE)</f>
        <v>#N/A</v>
      </c>
      <c r="AL224" s="30" t="e">
        <f>HLOOKUP(AL$13,$Y224:$AF$1016,ROWS($Y224:$AF$1016),FALSE)</f>
        <v>#N/A</v>
      </c>
      <c r="AM224" s="30" t="e">
        <f>HLOOKUP(AM$13,$Y224:$AF$1016,ROWS($Y224:$AF$1016),FALSE)</f>
        <v>#N/A</v>
      </c>
      <c r="AN224" s="30" t="e">
        <f>HLOOKUP(AN$13,$Y224:$AF$1016,ROWS($Y224:$AF$1016),FALSE)</f>
        <v>#N/A</v>
      </c>
      <c r="AO224" s="35" t="e">
        <f t="shared" si="44"/>
        <v>#N/A</v>
      </c>
      <c r="AP224" s="35" t="e">
        <f t="shared" si="45"/>
        <v>#N/A</v>
      </c>
      <c r="AQ224" s="35" t="e">
        <f t="shared" si="46"/>
        <v>#N/A</v>
      </c>
      <c r="AR224" s="35" t="e">
        <f t="shared" si="47"/>
        <v>#N/A</v>
      </c>
      <c r="AS224" s="35" t="e">
        <f t="shared" si="48"/>
        <v>#N/A</v>
      </c>
      <c r="AT224" s="35" t="e">
        <f t="shared" si="49"/>
        <v>#N/A</v>
      </c>
      <c r="AU224" s="35" t="e">
        <f t="shared" si="50"/>
        <v>#N/A</v>
      </c>
      <c r="AV224" s="35" t="e">
        <f t="shared" si="51"/>
        <v>#N/A</v>
      </c>
      <c r="AW224" s="81" t="e">
        <f t="shared" si="52"/>
        <v>#N/A</v>
      </c>
      <c r="AX224" s="139" t="e">
        <f t="shared" si="53"/>
        <v>#N/A</v>
      </c>
    </row>
    <row r="225" spans="1:50" x14ac:dyDescent="0.25">
      <c r="A225" s="110">
        <f>'Тулуз-Пьерон'!A225</f>
        <v>0</v>
      </c>
      <c r="B225" s="153">
        <f>'Тулуз-Пьерон'!B225</f>
        <v>0</v>
      </c>
      <c r="C225" s="109" t="e">
        <f>'Тулуз-Пьерон'!AB225</f>
        <v>#DIV/0!</v>
      </c>
      <c r="D225" s="132" t="e">
        <f>'Тулуз-Пьерон'!AE225</f>
        <v>#DIV/0!</v>
      </c>
      <c r="E225" s="134">
        <f>Равен!AD217</f>
        <v>0</v>
      </c>
      <c r="F225" s="135">
        <f>Равен!AE217</f>
        <v>0</v>
      </c>
      <c r="G225" s="128"/>
      <c r="H225" s="33"/>
      <c r="I225" s="33"/>
      <c r="J225" s="33"/>
      <c r="K225" s="115"/>
      <c r="L225" s="109">
        <f t="shared" si="42"/>
        <v>0</v>
      </c>
      <c r="M225" s="33"/>
      <c r="N225" s="123"/>
      <c r="O225" s="131"/>
      <c r="P225" s="109">
        <f t="shared" si="43"/>
        <v>0</v>
      </c>
      <c r="Q225" s="33"/>
      <c r="R225" s="33"/>
      <c r="S225" s="123"/>
      <c r="T225" s="128"/>
      <c r="U225" s="33"/>
      <c r="V225" s="33"/>
      <c r="W225" s="33"/>
      <c r="X225" s="115"/>
      <c r="Y225" s="122"/>
      <c r="Z225" s="33"/>
      <c r="AA225" s="33"/>
      <c r="AB225" s="33"/>
      <c r="AC225" s="33"/>
      <c r="AD225" s="33"/>
      <c r="AE225" s="33"/>
      <c r="AF225" s="123"/>
      <c r="AG225" s="119" t="e">
        <f>HLOOKUP(AG$13,$Y225:$AF$1016,ROWS($Y225:$AF$1016),FALSE)</f>
        <v>#N/A</v>
      </c>
      <c r="AH225" s="30" t="e">
        <f>HLOOKUP(AH$13,$Y225:$AF$1016,ROWS($Y225:$AF$1016),FALSE)</f>
        <v>#N/A</v>
      </c>
      <c r="AI225" s="30" t="e">
        <f>HLOOKUP(AI$13,$Y225:$AF$1016,ROWS($Y225:$AF$1016),FALSE)</f>
        <v>#N/A</v>
      </c>
      <c r="AJ225" s="30" t="e">
        <f>HLOOKUP(AJ$13,$Y225:$AF$1016,ROWS($Y225:$AF$1016),FALSE)</f>
        <v>#N/A</v>
      </c>
      <c r="AK225" s="30" t="e">
        <f>HLOOKUP(AK$13,$Y225:$AF$1016,ROWS($Y225:$AF$1016),FALSE)</f>
        <v>#N/A</v>
      </c>
      <c r="AL225" s="30" t="e">
        <f>HLOOKUP(AL$13,$Y225:$AF$1016,ROWS($Y225:$AF$1016),FALSE)</f>
        <v>#N/A</v>
      </c>
      <c r="AM225" s="30" t="e">
        <f>HLOOKUP(AM$13,$Y225:$AF$1016,ROWS($Y225:$AF$1016),FALSE)</f>
        <v>#N/A</v>
      </c>
      <c r="AN225" s="30" t="e">
        <f>HLOOKUP(AN$13,$Y225:$AF$1016,ROWS($Y225:$AF$1016),FALSE)</f>
        <v>#N/A</v>
      </c>
      <c r="AO225" s="35" t="e">
        <f t="shared" si="44"/>
        <v>#N/A</v>
      </c>
      <c r="AP225" s="35" t="e">
        <f t="shared" si="45"/>
        <v>#N/A</v>
      </c>
      <c r="AQ225" s="35" t="e">
        <f t="shared" si="46"/>
        <v>#N/A</v>
      </c>
      <c r="AR225" s="35" t="e">
        <f t="shared" si="47"/>
        <v>#N/A</v>
      </c>
      <c r="AS225" s="35" t="e">
        <f t="shared" si="48"/>
        <v>#N/A</v>
      </c>
      <c r="AT225" s="35" t="e">
        <f t="shared" si="49"/>
        <v>#N/A</v>
      </c>
      <c r="AU225" s="35" t="e">
        <f t="shared" si="50"/>
        <v>#N/A</v>
      </c>
      <c r="AV225" s="35" t="e">
        <f t="shared" si="51"/>
        <v>#N/A</v>
      </c>
      <c r="AW225" s="81" t="e">
        <f t="shared" si="52"/>
        <v>#N/A</v>
      </c>
      <c r="AX225" s="139" t="e">
        <f t="shared" si="53"/>
        <v>#N/A</v>
      </c>
    </row>
    <row r="226" spans="1:50" x14ac:dyDescent="0.25">
      <c r="A226" s="110">
        <f>'Тулуз-Пьерон'!A226</f>
        <v>0</v>
      </c>
      <c r="B226" s="153">
        <f>'Тулуз-Пьерон'!B226</f>
        <v>0</v>
      </c>
      <c r="C226" s="109" t="e">
        <f>'Тулуз-Пьерон'!AB226</f>
        <v>#DIV/0!</v>
      </c>
      <c r="D226" s="132" t="e">
        <f>'Тулуз-Пьерон'!AE226</f>
        <v>#DIV/0!</v>
      </c>
      <c r="E226" s="134">
        <f>Равен!AD218</f>
        <v>0</v>
      </c>
      <c r="F226" s="135">
        <f>Равен!AE218</f>
        <v>0</v>
      </c>
      <c r="G226" s="128"/>
      <c r="H226" s="33"/>
      <c r="I226" s="33"/>
      <c r="J226" s="33"/>
      <c r="K226" s="115"/>
      <c r="L226" s="109">
        <f t="shared" si="42"/>
        <v>0</v>
      </c>
      <c r="M226" s="33"/>
      <c r="N226" s="123"/>
      <c r="O226" s="131"/>
      <c r="P226" s="109">
        <f t="shared" si="43"/>
        <v>0</v>
      </c>
      <c r="Q226" s="33"/>
      <c r="R226" s="33"/>
      <c r="S226" s="123"/>
      <c r="T226" s="128"/>
      <c r="U226" s="33"/>
      <c r="V226" s="33"/>
      <c r="W226" s="33"/>
      <c r="X226" s="115"/>
      <c r="Y226" s="122"/>
      <c r="Z226" s="33"/>
      <c r="AA226" s="33"/>
      <c r="AB226" s="33"/>
      <c r="AC226" s="33"/>
      <c r="AD226" s="33"/>
      <c r="AE226" s="33"/>
      <c r="AF226" s="123"/>
      <c r="AG226" s="119" t="e">
        <f>HLOOKUP(AG$13,$Y226:$AF$1016,ROWS($Y226:$AF$1016),FALSE)</f>
        <v>#N/A</v>
      </c>
      <c r="AH226" s="30" t="e">
        <f>HLOOKUP(AH$13,$Y226:$AF$1016,ROWS($Y226:$AF$1016),FALSE)</f>
        <v>#N/A</v>
      </c>
      <c r="AI226" s="30" t="e">
        <f>HLOOKUP(AI$13,$Y226:$AF$1016,ROWS($Y226:$AF$1016),FALSE)</f>
        <v>#N/A</v>
      </c>
      <c r="AJ226" s="30" t="e">
        <f>HLOOKUP(AJ$13,$Y226:$AF$1016,ROWS($Y226:$AF$1016),FALSE)</f>
        <v>#N/A</v>
      </c>
      <c r="AK226" s="30" t="e">
        <f>HLOOKUP(AK$13,$Y226:$AF$1016,ROWS($Y226:$AF$1016),FALSE)</f>
        <v>#N/A</v>
      </c>
      <c r="AL226" s="30" t="e">
        <f>HLOOKUP(AL$13,$Y226:$AF$1016,ROWS($Y226:$AF$1016),FALSE)</f>
        <v>#N/A</v>
      </c>
      <c r="AM226" s="30" t="e">
        <f>HLOOKUP(AM$13,$Y226:$AF$1016,ROWS($Y226:$AF$1016),FALSE)</f>
        <v>#N/A</v>
      </c>
      <c r="AN226" s="30" t="e">
        <f>HLOOKUP(AN$13,$Y226:$AF$1016,ROWS($Y226:$AF$1016),FALSE)</f>
        <v>#N/A</v>
      </c>
      <c r="AO226" s="35" t="e">
        <f t="shared" si="44"/>
        <v>#N/A</v>
      </c>
      <c r="AP226" s="35" t="e">
        <f t="shared" si="45"/>
        <v>#N/A</v>
      </c>
      <c r="AQ226" s="35" t="e">
        <f t="shared" si="46"/>
        <v>#N/A</v>
      </c>
      <c r="AR226" s="35" t="e">
        <f t="shared" si="47"/>
        <v>#N/A</v>
      </c>
      <c r="AS226" s="35" t="e">
        <f t="shared" si="48"/>
        <v>#N/A</v>
      </c>
      <c r="AT226" s="35" t="e">
        <f t="shared" si="49"/>
        <v>#N/A</v>
      </c>
      <c r="AU226" s="35" t="e">
        <f t="shared" si="50"/>
        <v>#N/A</v>
      </c>
      <c r="AV226" s="35" t="e">
        <f t="shared" si="51"/>
        <v>#N/A</v>
      </c>
      <c r="AW226" s="81" t="e">
        <f t="shared" si="52"/>
        <v>#N/A</v>
      </c>
      <c r="AX226" s="139" t="e">
        <f t="shared" si="53"/>
        <v>#N/A</v>
      </c>
    </row>
    <row r="227" spans="1:50" x14ac:dyDescent="0.25">
      <c r="A227" s="110">
        <f>'Тулуз-Пьерон'!A227</f>
        <v>0</v>
      </c>
      <c r="B227" s="153">
        <f>'Тулуз-Пьерон'!B227</f>
        <v>0</v>
      </c>
      <c r="C227" s="109" t="e">
        <f>'Тулуз-Пьерон'!AB227</f>
        <v>#DIV/0!</v>
      </c>
      <c r="D227" s="132" t="e">
        <f>'Тулуз-Пьерон'!AE227</f>
        <v>#DIV/0!</v>
      </c>
      <c r="E227" s="134">
        <f>Равен!AD219</f>
        <v>0</v>
      </c>
      <c r="F227" s="135">
        <f>Равен!AE219</f>
        <v>0</v>
      </c>
      <c r="G227" s="128"/>
      <c r="H227" s="33"/>
      <c r="I227" s="33"/>
      <c r="J227" s="33"/>
      <c r="K227" s="115"/>
      <c r="L227" s="109">
        <f t="shared" si="42"/>
        <v>0</v>
      </c>
      <c r="M227" s="33"/>
      <c r="N227" s="123"/>
      <c r="O227" s="131"/>
      <c r="P227" s="109">
        <f t="shared" si="43"/>
        <v>0</v>
      </c>
      <c r="Q227" s="33"/>
      <c r="R227" s="33"/>
      <c r="S227" s="123"/>
      <c r="T227" s="128"/>
      <c r="U227" s="33"/>
      <c r="V227" s="33"/>
      <c r="W227" s="33"/>
      <c r="X227" s="115"/>
      <c r="Y227" s="122"/>
      <c r="Z227" s="33"/>
      <c r="AA227" s="33"/>
      <c r="AB227" s="33"/>
      <c r="AC227" s="33"/>
      <c r="AD227" s="33"/>
      <c r="AE227" s="33"/>
      <c r="AF227" s="123"/>
      <c r="AG227" s="119" t="e">
        <f>HLOOKUP(AG$13,$Y227:$AF$1016,ROWS($Y227:$AF$1016),FALSE)</f>
        <v>#N/A</v>
      </c>
      <c r="AH227" s="30" t="e">
        <f>HLOOKUP(AH$13,$Y227:$AF$1016,ROWS($Y227:$AF$1016),FALSE)</f>
        <v>#N/A</v>
      </c>
      <c r="AI227" s="30" t="e">
        <f>HLOOKUP(AI$13,$Y227:$AF$1016,ROWS($Y227:$AF$1016),FALSE)</f>
        <v>#N/A</v>
      </c>
      <c r="AJ227" s="30" t="e">
        <f>HLOOKUP(AJ$13,$Y227:$AF$1016,ROWS($Y227:$AF$1016),FALSE)</f>
        <v>#N/A</v>
      </c>
      <c r="AK227" s="30" t="e">
        <f>HLOOKUP(AK$13,$Y227:$AF$1016,ROWS($Y227:$AF$1016),FALSE)</f>
        <v>#N/A</v>
      </c>
      <c r="AL227" s="30" t="e">
        <f>HLOOKUP(AL$13,$Y227:$AF$1016,ROWS($Y227:$AF$1016),FALSE)</f>
        <v>#N/A</v>
      </c>
      <c r="AM227" s="30" t="e">
        <f>HLOOKUP(AM$13,$Y227:$AF$1016,ROWS($Y227:$AF$1016),FALSE)</f>
        <v>#N/A</v>
      </c>
      <c r="AN227" s="30" t="e">
        <f>HLOOKUP(AN$13,$Y227:$AF$1016,ROWS($Y227:$AF$1016),FALSE)</f>
        <v>#N/A</v>
      </c>
      <c r="AO227" s="35" t="e">
        <f t="shared" si="44"/>
        <v>#N/A</v>
      </c>
      <c r="AP227" s="35" t="e">
        <f t="shared" si="45"/>
        <v>#N/A</v>
      </c>
      <c r="AQ227" s="35" t="e">
        <f t="shared" si="46"/>
        <v>#N/A</v>
      </c>
      <c r="AR227" s="35" t="e">
        <f t="shared" si="47"/>
        <v>#N/A</v>
      </c>
      <c r="AS227" s="35" t="e">
        <f t="shared" si="48"/>
        <v>#N/A</v>
      </c>
      <c r="AT227" s="35" t="e">
        <f t="shared" si="49"/>
        <v>#N/A</v>
      </c>
      <c r="AU227" s="35" t="e">
        <f t="shared" si="50"/>
        <v>#N/A</v>
      </c>
      <c r="AV227" s="35" t="e">
        <f t="shared" si="51"/>
        <v>#N/A</v>
      </c>
      <c r="AW227" s="81" t="e">
        <f t="shared" si="52"/>
        <v>#N/A</v>
      </c>
      <c r="AX227" s="139" t="e">
        <f t="shared" si="53"/>
        <v>#N/A</v>
      </c>
    </row>
    <row r="228" spans="1:50" x14ac:dyDescent="0.25">
      <c r="A228" s="110">
        <f>'Тулуз-Пьерон'!A228</f>
        <v>0</v>
      </c>
      <c r="B228" s="153">
        <f>'Тулуз-Пьерон'!B228</f>
        <v>0</v>
      </c>
      <c r="C228" s="109" t="e">
        <f>'Тулуз-Пьерон'!AB228</f>
        <v>#DIV/0!</v>
      </c>
      <c r="D228" s="132" t="e">
        <f>'Тулуз-Пьерон'!AE228</f>
        <v>#DIV/0!</v>
      </c>
      <c r="E228" s="134">
        <f>Равен!AD220</f>
        <v>0</v>
      </c>
      <c r="F228" s="135">
        <f>Равен!AE220</f>
        <v>0</v>
      </c>
      <c r="G228" s="128"/>
      <c r="H228" s="33"/>
      <c r="I228" s="33"/>
      <c r="J228" s="33"/>
      <c r="K228" s="115"/>
      <c r="L228" s="109">
        <f t="shared" si="42"/>
        <v>0</v>
      </c>
      <c r="M228" s="33"/>
      <c r="N228" s="123"/>
      <c r="O228" s="131"/>
      <c r="P228" s="109">
        <f t="shared" si="43"/>
        <v>0</v>
      </c>
      <c r="Q228" s="33"/>
      <c r="R228" s="33"/>
      <c r="S228" s="123"/>
      <c r="T228" s="128"/>
      <c r="U228" s="33"/>
      <c r="V228" s="33"/>
      <c r="W228" s="33"/>
      <c r="X228" s="115"/>
      <c r="Y228" s="122"/>
      <c r="Z228" s="33"/>
      <c r="AA228" s="33"/>
      <c r="AB228" s="33"/>
      <c r="AC228" s="33"/>
      <c r="AD228" s="33"/>
      <c r="AE228" s="33"/>
      <c r="AF228" s="123"/>
      <c r="AG228" s="119" t="e">
        <f>HLOOKUP(AG$13,$Y228:$AF$1016,ROWS($Y228:$AF$1016),FALSE)</f>
        <v>#N/A</v>
      </c>
      <c r="AH228" s="30" t="e">
        <f>HLOOKUP(AH$13,$Y228:$AF$1016,ROWS($Y228:$AF$1016),FALSE)</f>
        <v>#N/A</v>
      </c>
      <c r="AI228" s="30" t="e">
        <f>HLOOKUP(AI$13,$Y228:$AF$1016,ROWS($Y228:$AF$1016),FALSE)</f>
        <v>#N/A</v>
      </c>
      <c r="AJ228" s="30" t="e">
        <f>HLOOKUP(AJ$13,$Y228:$AF$1016,ROWS($Y228:$AF$1016),FALSE)</f>
        <v>#N/A</v>
      </c>
      <c r="AK228" s="30" t="e">
        <f>HLOOKUP(AK$13,$Y228:$AF$1016,ROWS($Y228:$AF$1016),FALSE)</f>
        <v>#N/A</v>
      </c>
      <c r="AL228" s="30" t="e">
        <f>HLOOKUP(AL$13,$Y228:$AF$1016,ROWS($Y228:$AF$1016),FALSE)</f>
        <v>#N/A</v>
      </c>
      <c r="AM228" s="30" t="e">
        <f>HLOOKUP(AM$13,$Y228:$AF$1016,ROWS($Y228:$AF$1016),FALSE)</f>
        <v>#N/A</v>
      </c>
      <c r="AN228" s="30" t="e">
        <f>HLOOKUP(AN$13,$Y228:$AF$1016,ROWS($Y228:$AF$1016),FALSE)</f>
        <v>#N/A</v>
      </c>
      <c r="AO228" s="35" t="e">
        <f t="shared" si="44"/>
        <v>#N/A</v>
      </c>
      <c r="AP228" s="35" t="e">
        <f t="shared" si="45"/>
        <v>#N/A</v>
      </c>
      <c r="AQ228" s="35" t="e">
        <f t="shared" si="46"/>
        <v>#N/A</v>
      </c>
      <c r="AR228" s="35" t="e">
        <f t="shared" si="47"/>
        <v>#N/A</v>
      </c>
      <c r="AS228" s="35" t="e">
        <f t="shared" si="48"/>
        <v>#N/A</v>
      </c>
      <c r="AT228" s="35" t="e">
        <f t="shared" si="49"/>
        <v>#N/A</v>
      </c>
      <c r="AU228" s="35" t="e">
        <f t="shared" si="50"/>
        <v>#N/A</v>
      </c>
      <c r="AV228" s="35" t="e">
        <f t="shared" si="51"/>
        <v>#N/A</v>
      </c>
      <c r="AW228" s="81" t="e">
        <f t="shared" si="52"/>
        <v>#N/A</v>
      </c>
      <c r="AX228" s="139" t="e">
        <f t="shared" si="53"/>
        <v>#N/A</v>
      </c>
    </row>
    <row r="229" spans="1:50" x14ac:dyDescent="0.25">
      <c r="A229" s="110">
        <f>'Тулуз-Пьерон'!A229</f>
        <v>0</v>
      </c>
      <c r="B229" s="153">
        <f>'Тулуз-Пьерон'!B229</f>
        <v>0</v>
      </c>
      <c r="C229" s="109" t="e">
        <f>'Тулуз-Пьерон'!AB229</f>
        <v>#DIV/0!</v>
      </c>
      <c r="D229" s="132" t="e">
        <f>'Тулуз-Пьерон'!AE229</f>
        <v>#DIV/0!</v>
      </c>
      <c r="E229" s="134">
        <f>Равен!AD221</f>
        <v>0</v>
      </c>
      <c r="F229" s="135">
        <f>Равен!AE221</f>
        <v>0</v>
      </c>
      <c r="G229" s="128"/>
      <c r="H229" s="33"/>
      <c r="I229" s="33"/>
      <c r="J229" s="33"/>
      <c r="K229" s="115"/>
      <c r="L229" s="109">
        <f t="shared" si="42"/>
        <v>0</v>
      </c>
      <c r="M229" s="33"/>
      <c r="N229" s="123"/>
      <c r="O229" s="131"/>
      <c r="P229" s="109">
        <f t="shared" si="43"/>
        <v>0</v>
      </c>
      <c r="Q229" s="33"/>
      <c r="R229" s="33"/>
      <c r="S229" s="123"/>
      <c r="T229" s="128"/>
      <c r="U229" s="33"/>
      <c r="V229" s="33"/>
      <c r="W229" s="33"/>
      <c r="X229" s="115"/>
      <c r="Y229" s="122"/>
      <c r="Z229" s="33"/>
      <c r="AA229" s="33"/>
      <c r="AB229" s="33"/>
      <c r="AC229" s="33"/>
      <c r="AD229" s="33"/>
      <c r="AE229" s="33"/>
      <c r="AF229" s="123"/>
      <c r="AG229" s="119" t="e">
        <f>HLOOKUP(AG$13,$Y229:$AF$1016,ROWS($Y229:$AF$1016),FALSE)</f>
        <v>#N/A</v>
      </c>
      <c r="AH229" s="30" t="e">
        <f>HLOOKUP(AH$13,$Y229:$AF$1016,ROWS($Y229:$AF$1016),FALSE)</f>
        <v>#N/A</v>
      </c>
      <c r="AI229" s="30" t="e">
        <f>HLOOKUP(AI$13,$Y229:$AF$1016,ROWS($Y229:$AF$1016),FALSE)</f>
        <v>#N/A</v>
      </c>
      <c r="AJ229" s="30" t="e">
        <f>HLOOKUP(AJ$13,$Y229:$AF$1016,ROWS($Y229:$AF$1016),FALSE)</f>
        <v>#N/A</v>
      </c>
      <c r="AK229" s="30" t="e">
        <f>HLOOKUP(AK$13,$Y229:$AF$1016,ROWS($Y229:$AF$1016),FALSE)</f>
        <v>#N/A</v>
      </c>
      <c r="AL229" s="30" t="e">
        <f>HLOOKUP(AL$13,$Y229:$AF$1016,ROWS($Y229:$AF$1016),FALSE)</f>
        <v>#N/A</v>
      </c>
      <c r="AM229" s="30" t="e">
        <f>HLOOKUP(AM$13,$Y229:$AF$1016,ROWS($Y229:$AF$1016),FALSE)</f>
        <v>#N/A</v>
      </c>
      <c r="AN229" s="30" t="e">
        <f>HLOOKUP(AN$13,$Y229:$AF$1016,ROWS($Y229:$AF$1016),FALSE)</f>
        <v>#N/A</v>
      </c>
      <c r="AO229" s="35" t="e">
        <f t="shared" si="44"/>
        <v>#N/A</v>
      </c>
      <c r="AP229" s="35" t="e">
        <f t="shared" si="45"/>
        <v>#N/A</v>
      </c>
      <c r="AQ229" s="35" t="e">
        <f t="shared" si="46"/>
        <v>#N/A</v>
      </c>
      <c r="AR229" s="35" t="e">
        <f t="shared" si="47"/>
        <v>#N/A</v>
      </c>
      <c r="AS229" s="35" t="e">
        <f t="shared" si="48"/>
        <v>#N/A</v>
      </c>
      <c r="AT229" s="35" t="e">
        <f t="shared" si="49"/>
        <v>#N/A</v>
      </c>
      <c r="AU229" s="35" t="e">
        <f t="shared" si="50"/>
        <v>#N/A</v>
      </c>
      <c r="AV229" s="35" t="e">
        <f t="shared" si="51"/>
        <v>#N/A</v>
      </c>
      <c r="AW229" s="81" t="e">
        <f t="shared" si="52"/>
        <v>#N/A</v>
      </c>
      <c r="AX229" s="139" t="e">
        <f t="shared" si="53"/>
        <v>#N/A</v>
      </c>
    </row>
    <row r="230" spans="1:50" x14ac:dyDescent="0.25">
      <c r="A230" s="110">
        <f>'Тулуз-Пьерон'!A230</f>
        <v>0</v>
      </c>
      <c r="B230" s="153">
        <f>'Тулуз-Пьерон'!B230</f>
        <v>0</v>
      </c>
      <c r="C230" s="109" t="e">
        <f>'Тулуз-Пьерон'!AB230</f>
        <v>#DIV/0!</v>
      </c>
      <c r="D230" s="132" t="e">
        <f>'Тулуз-Пьерон'!AE230</f>
        <v>#DIV/0!</v>
      </c>
      <c r="E230" s="134">
        <f>Равен!AD222</f>
        <v>0</v>
      </c>
      <c r="F230" s="135">
        <f>Равен!AE222</f>
        <v>0</v>
      </c>
      <c r="G230" s="128"/>
      <c r="H230" s="33"/>
      <c r="I230" s="33"/>
      <c r="J230" s="33"/>
      <c r="K230" s="115"/>
      <c r="L230" s="109">
        <f t="shared" si="42"/>
        <v>0</v>
      </c>
      <c r="M230" s="33"/>
      <c r="N230" s="123"/>
      <c r="O230" s="131"/>
      <c r="P230" s="109">
        <f t="shared" si="43"/>
        <v>0</v>
      </c>
      <c r="Q230" s="33"/>
      <c r="R230" s="33"/>
      <c r="S230" s="123"/>
      <c r="T230" s="128"/>
      <c r="U230" s="33"/>
      <c r="V230" s="33"/>
      <c r="W230" s="33"/>
      <c r="X230" s="115"/>
      <c r="Y230" s="122"/>
      <c r="Z230" s="33"/>
      <c r="AA230" s="33"/>
      <c r="AB230" s="33"/>
      <c r="AC230" s="33"/>
      <c r="AD230" s="33"/>
      <c r="AE230" s="33"/>
      <c r="AF230" s="123"/>
      <c r="AG230" s="119" t="e">
        <f>HLOOKUP(AG$13,$Y230:$AF$1016,ROWS($Y230:$AF$1016),FALSE)</f>
        <v>#N/A</v>
      </c>
      <c r="AH230" s="30" t="e">
        <f>HLOOKUP(AH$13,$Y230:$AF$1016,ROWS($Y230:$AF$1016),FALSE)</f>
        <v>#N/A</v>
      </c>
      <c r="AI230" s="30" t="e">
        <f>HLOOKUP(AI$13,$Y230:$AF$1016,ROWS($Y230:$AF$1016),FALSE)</f>
        <v>#N/A</v>
      </c>
      <c r="AJ230" s="30" t="e">
        <f>HLOOKUP(AJ$13,$Y230:$AF$1016,ROWS($Y230:$AF$1016),FALSE)</f>
        <v>#N/A</v>
      </c>
      <c r="AK230" s="30" t="e">
        <f>HLOOKUP(AK$13,$Y230:$AF$1016,ROWS($Y230:$AF$1016),FALSE)</f>
        <v>#N/A</v>
      </c>
      <c r="AL230" s="30" t="e">
        <f>HLOOKUP(AL$13,$Y230:$AF$1016,ROWS($Y230:$AF$1016),FALSE)</f>
        <v>#N/A</v>
      </c>
      <c r="AM230" s="30" t="e">
        <f>HLOOKUP(AM$13,$Y230:$AF$1016,ROWS($Y230:$AF$1016),FALSE)</f>
        <v>#N/A</v>
      </c>
      <c r="AN230" s="30" t="e">
        <f>HLOOKUP(AN$13,$Y230:$AF$1016,ROWS($Y230:$AF$1016),FALSE)</f>
        <v>#N/A</v>
      </c>
      <c r="AO230" s="35" t="e">
        <f t="shared" si="44"/>
        <v>#N/A</v>
      </c>
      <c r="AP230" s="35" t="e">
        <f t="shared" si="45"/>
        <v>#N/A</v>
      </c>
      <c r="AQ230" s="35" t="e">
        <f t="shared" si="46"/>
        <v>#N/A</v>
      </c>
      <c r="AR230" s="35" t="e">
        <f t="shared" si="47"/>
        <v>#N/A</v>
      </c>
      <c r="AS230" s="35" t="e">
        <f t="shared" si="48"/>
        <v>#N/A</v>
      </c>
      <c r="AT230" s="35" t="e">
        <f t="shared" si="49"/>
        <v>#N/A</v>
      </c>
      <c r="AU230" s="35" t="e">
        <f t="shared" si="50"/>
        <v>#N/A</v>
      </c>
      <c r="AV230" s="35" t="e">
        <f t="shared" si="51"/>
        <v>#N/A</v>
      </c>
      <c r="AW230" s="81" t="e">
        <f t="shared" si="52"/>
        <v>#N/A</v>
      </c>
      <c r="AX230" s="139" t="e">
        <f t="shared" si="53"/>
        <v>#N/A</v>
      </c>
    </row>
    <row r="231" spans="1:50" x14ac:dyDescent="0.25">
      <c r="A231" s="110">
        <f>'Тулуз-Пьерон'!A231</f>
        <v>0</v>
      </c>
      <c r="B231" s="153">
        <f>'Тулуз-Пьерон'!B231</f>
        <v>0</v>
      </c>
      <c r="C231" s="109" t="e">
        <f>'Тулуз-Пьерон'!AB231</f>
        <v>#DIV/0!</v>
      </c>
      <c r="D231" s="132" t="e">
        <f>'Тулуз-Пьерон'!AE231</f>
        <v>#DIV/0!</v>
      </c>
      <c r="E231" s="134">
        <f>Равен!AD223</f>
        <v>0</v>
      </c>
      <c r="F231" s="135">
        <f>Равен!AE223</f>
        <v>0</v>
      </c>
      <c r="G231" s="128"/>
      <c r="H231" s="33"/>
      <c r="I231" s="33"/>
      <c r="J231" s="33"/>
      <c r="K231" s="115"/>
      <c r="L231" s="109">
        <f t="shared" si="42"/>
        <v>0</v>
      </c>
      <c r="M231" s="33"/>
      <c r="N231" s="123"/>
      <c r="O231" s="131"/>
      <c r="P231" s="109">
        <f t="shared" si="43"/>
        <v>0</v>
      </c>
      <c r="Q231" s="33"/>
      <c r="R231" s="33"/>
      <c r="S231" s="123"/>
      <c r="T231" s="128"/>
      <c r="U231" s="33"/>
      <c r="V231" s="33"/>
      <c r="W231" s="33"/>
      <c r="X231" s="115"/>
      <c r="Y231" s="122"/>
      <c r="Z231" s="33"/>
      <c r="AA231" s="33"/>
      <c r="AB231" s="33"/>
      <c r="AC231" s="33"/>
      <c r="AD231" s="33"/>
      <c r="AE231" s="33"/>
      <c r="AF231" s="123"/>
      <c r="AG231" s="119" t="e">
        <f>HLOOKUP(AG$13,$Y231:$AF$1016,ROWS($Y231:$AF$1016),FALSE)</f>
        <v>#N/A</v>
      </c>
      <c r="AH231" s="30" t="e">
        <f>HLOOKUP(AH$13,$Y231:$AF$1016,ROWS($Y231:$AF$1016),FALSE)</f>
        <v>#N/A</v>
      </c>
      <c r="AI231" s="30" t="e">
        <f>HLOOKUP(AI$13,$Y231:$AF$1016,ROWS($Y231:$AF$1016),FALSE)</f>
        <v>#N/A</v>
      </c>
      <c r="AJ231" s="30" t="e">
        <f>HLOOKUP(AJ$13,$Y231:$AF$1016,ROWS($Y231:$AF$1016),FALSE)</f>
        <v>#N/A</v>
      </c>
      <c r="AK231" s="30" t="e">
        <f>HLOOKUP(AK$13,$Y231:$AF$1016,ROWS($Y231:$AF$1016),FALSE)</f>
        <v>#N/A</v>
      </c>
      <c r="AL231" s="30" t="e">
        <f>HLOOKUP(AL$13,$Y231:$AF$1016,ROWS($Y231:$AF$1016),FALSE)</f>
        <v>#N/A</v>
      </c>
      <c r="AM231" s="30" t="e">
        <f>HLOOKUP(AM$13,$Y231:$AF$1016,ROWS($Y231:$AF$1016),FALSE)</f>
        <v>#N/A</v>
      </c>
      <c r="AN231" s="30" t="e">
        <f>HLOOKUP(AN$13,$Y231:$AF$1016,ROWS($Y231:$AF$1016),FALSE)</f>
        <v>#N/A</v>
      </c>
      <c r="AO231" s="35" t="e">
        <f t="shared" si="44"/>
        <v>#N/A</v>
      </c>
      <c r="AP231" s="35" t="e">
        <f t="shared" si="45"/>
        <v>#N/A</v>
      </c>
      <c r="AQ231" s="35" t="e">
        <f t="shared" si="46"/>
        <v>#N/A</v>
      </c>
      <c r="AR231" s="35" t="e">
        <f t="shared" si="47"/>
        <v>#N/A</v>
      </c>
      <c r="AS231" s="35" t="e">
        <f t="shared" si="48"/>
        <v>#N/A</v>
      </c>
      <c r="AT231" s="35" t="e">
        <f t="shared" si="49"/>
        <v>#N/A</v>
      </c>
      <c r="AU231" s="35" t="e">
        <f t="shared" si="50"/>
        <v>#N/A</v>
      </c>
      <c r="AV231" s="35" t="e">
        <f t="shared" si="51"/>
        <v>#N/A</v>
      </c>
      <c r="AW231" s="81" t="e">
        <f t="shared" si="52"/>
        <v>#N/A</v>
      </c>
      <c r="AX231" s="139" t="e">
        <f t="shared" si="53"/>
        <v>#N/A</v>
      </c>
    </row>
    <row r="232" spans="1:50" x14ac:dyDescent="0.25">
      <c r="A232" s="110">
        <f>'Тулуз-Пьерон'!A232</f>
        <v>0</v>
      </c>
      <c r="B232" s="153">
        <f>'Тулуз-Пьерон'!B232</f>
        <v>0</v>
      </c>
      <c r="C232" s="109" t="e">
        <f>'Тулуз-Пьерон'!AB232</f>
        <v>#DIV/0!</v>
      </c>
      <c r="D232" s="132" t="e">
        <f>'Тулуз-Пьерон'!AE232</f>
        <v>#DIV/0!</v>
      </c>
      <c r="E232" s="134">
        <f>Равен!AD224</f>
        <v>0</v>
      </c>
      <c r="F232" s="135">
        <f>Равен!AE224</f>
        <v>0</v>
      </c>
      <c r="G232" s="128"/>
      <c r="H232" s="33"/>
      <c r="I232" s="33"/>
      <c r="J232" s="33"/>
      <c r="K232" s="115"/>
      <c r="L232" s="109">
        <f t="shared" si="42"/>
        <v>0</v>
      </c>
      <c r="M232" s="33"/>
      <c r="N232" s="123"/>
      <c r="O232" s="131"/>
      <c r="P232" s="109">
        <f t="shared" si="43"/>
        <v>0</v>
      </c>
      <c r="Q232" s="33"/>
      <c r="R232" s="33"/>
      <c r="S232" s="123"/>
      <c r="T232" s="128"/>
      <c r="U232" s="33"/>
      <c r="V232" s="33"/>
      <c r="W232" s="33"/>
      <c r="X232" s="115"/>
      <c r="Y232" s="122"/>
      <c r="Z232" s="33"/>
      <c r="AA232" s="33"/>
      <c r="AB232" s="33"/>
      <c r="AC232" s="33"/>
      <c r="AD232" s="33"/>
      <c r="AE232" s="33"/>
      <c r="AF232" s="123"/>
      <c r="AG232" s="119" t="e">
        <f>HLOOKUP(AG$13,$Y232:$AF$1016,ROWS($Y232:$AF$1016),FALSE)</f>
        <v>#N/A</v>
      </c>
      <c r="AH232" s="30" t="e">
        <f>HLOOKUP(AH$13,$Y232:$AF$1016,ROWS($Y232:$AF$1016),FALSE)</f>
        <v>#N/A</v>
      </c>
      <c r="AI232" s="30" t="e">
        <f>HLOOKUP(AI$13,$Y232:$AF$1016,ROWS($Y232:$AF$1016),FALSE)</f>
        <v>#N/A</v>
      </c>
      <c r="AJ232" s="30" t="e">
        <f>HLOOKUP(AJ$13,$Y232:$AF$1016,ROWS($Y232:$AF$1016),FALSE)</f>
        <v>#N/A</v>
      </c>
      <c r="AK232" s="30" t="e">
        <f>HLOOKUP(AK$13,$Y232:$AF$1016,ROWS($Y232:$AF$1016),FALSE)</f>
        <v>#N/A</v>
      </c>
      <c r="AL232" s="30" t="e">
        <f>HLOOKUP(AL$13,$Y232:$AF$1016,ROWS($Y232:$AF$1016),FALSE)</f>
        <v>#N/A</v>
      </c>
      <c r="AM232" s="30" t="e">
        <f>HLOOKUP(AM$13,$Y232:$AF$1016,ROWS($Y232:$AF$1016),FALSE)</f>
        <v>#N/A</v>
      </c>
      <c r="AN232" s="30" t="e">
        <f>HLOOKUP(AN$13,$Y232:$AF$1016,ROWS($Y232:$AF$1016),FALSE)</f>
        <v>#N/A</v>
      </c>
      <c r="AO232" s="35" t="e">
        <f t="shared" si="44"/>
        <v>#N/A</v>
      </c>
      <c r="AP232" s="35" t="e">
        <f t="shared" si="45"/>
        <v>#N/A</v>
      </c>
      <c r="AQ232" s="35" t="e">
        <f t="shared" si="46"/>
        <v>#N/A</v>
      </c>
      <c r="AR232" s="35" t="e">
        <f t="shared" si="47"/>
        <v>#N/A</v>
      </c>
      <c r="AS232" s="35" t="e">
        <f t="shared" si="48"/>
        <v>#N/A</v>
      </c>
      <c r="AT232" s="35" t="e">
        <f t="shared" si="49"/>
        <v>#N/A</v>
      </c>
      <c r="AU232" s="35" t="e">
        <f t="shared" si="50"/>
        <v>#N/A</v>
      </c>
      <c r="AV232" s="35" t="e">
        <f t="shared" si="51"/>
        <v>#N/A</v>
      </c>
      <c r="AW232" s="81" t="e">
        <f t="shared" si="52"/>
        <v>#N/A</v>
      </c>
      <c r="AX232" s="139" t="e">
        <f t="shared" si="53"/>
        <v>#N/A</v>
      </c>
    </row>
    <row r="233" spans="1:50" x14ac:dyDescent="0.25">
      <c r="A233" s="110">
        <f>'Тулуз-Пьерон'!A233</f>
        <v>0</v>
      </c>
      <c r="B233" s="153">
        <f>'Тулуз-Пьерон'!B233</f>
        <v>0</v>
      </c>
      <c r="C233" s="109" t="e">
        <f>'Тулуз-Пьерон'!AB233</f>
        <v>#DIV/0!</v>
      </c>
      <c r="D233" s="132" t="e">
        <f>'Тулуз-Пьерон'!AE233</f>
        <v>#DIV/0!</v>
      </c>
      <c r="E233" s="134">
        <f>Равен!AD225</f>
        <v>0</v>
      </c>
      <c r="F233" s="135">
        <f>Равен!AE225</f>
        <v>0</v>
      </c>
      <c r="G233" s="128"/>
      <c r="H233" s="33"/>
      <c r="I233" s="33"/>
      <c r="J233" s="33"/>
      <c r="K233" s="115"/>
      <c r="L233" s="109">
        <f t="shared" si="42"/>
        <v>0</v>
      </c>
      <c r="M233" s="33"/>
      <c r="N233" s="123"/>
      <c r="O233" s="131"/>
      <c r="P233" s="109">
        <f t="shared" si="43"/>
        <v>0</v>
      </c>
      <c r="Q233" s="33"/>
      <c r="R233" s="33"/>
      <c r="S233" s="123"/>
      <c r="T233" s="128"/>
      <c r="U233" s="33"/>
      <c r="V233" s="33"/>
      <c r="W233" s="33"/>
      <c r="X233" s="115"/>
      <c r="Y233" s="122"/>
      <c r="Z233" s="33"/>
      <c r="AA233" s="33"/>
      <c r="AB233" s="33"/>
      <c r="AC233" s="33"/>
      <c r="AD233" s="33"/>
      <c r="AE233" s="33"/>
      <c r="AF233" s="123"/>
      <c r="AG233" s="119" t="e">
        <f>HLOOKUP(AG$13,$Y233:$AF$1016,ROWS($Y233:$AF$1016),FALSE)</f>
        <v>#N/A</v>
      </c>
      <c r="AH233" s="30" t="e">
        <f>HLOOKUP(AH$13,$Y233:$AF$1016,ROWS($Y233:$AF$1016),FALSE)</f>
        <v>#N/A</v>
      </c>
      <c r="AI233" s="30" t="e">
        <f>HLOOKUP(AI$13,$Y233:$AF$1016,ROWS($Y233:$AF$1016),FALSE)</f>
        <v>#N/A</v>
      </c>
      <c r="AJ233" s="30" t="e">
        <f>HLOOKUP(AJ$13,$Y233:$AF$1016,ROWS($Y233:$AF$1016),FALSE)</f>
        <v>#N/A</v>
      </c>
      <c r="AK233" s="30" t="e">
        <f>HLOOKUP(AK$13,$Y233:$AF$1016,ROWS($Y233:$AF$1016),FALSE)</f>
        <v>#N/A</v>
      </c>
      <c r="AL233" s="30" t="e">
        <f>HLOOKUP(AL$13,$Y233:$AF$1016,ROWS($Y233:$AF$1016),FALSE)</f>
        <v>#N/A</v>
      </c>
      <c r="AM233" s="30" t="e">
        <f>HLOOKUP(AM$13,$Y233:$AF$1016,ROWS($Y233:$AF$1016),FALSE)</f>
        <v>#N/A</v>
      </c>
      <c r="AN233" s="30" t="e">
        <f>HLOOKUP(AN$13,$Y233:$AF$1016,ROWS($Y233:$AF$1016),FALSE)</f>
        <v>#N/A</v>
      </c>
      <c r="AO233" s="35" t="e">
        <f t="shared" si="44"/>
        <v>#N/A</v>
      </c>
      <c r="AP233" s="35" t="e">
        <f t="shared" si="45"/>
        <v>#N/A</v>
      </c>
      <c r="AQ233" s="35" t="e">
        <f t="shared" si="46"/>
        <v>#N/A</v>
      </c>
      <c r="AR233" s="35" t="e">
        <f t="shared" si="47"/>
        <v>#N/A</v>
      </c>
      <c r="AS233" s="35" t="e">
        <f t="shared" si="48"/>
        <v>#N/A</v>
      </c>
      <c r="AT233" s="35" t="e">
        <f t="shared" si="49"/>
        <v>#N/A</v>
      </c>
      <c r="AU233" s="35" t="e">
        <f t="shared" si="50"/>
        <v>#N/A</v>
      </c>
      <c r="AV233" s="35" t="e">
        <f t="shared" si="51"/>
        <v>#N/A</v>
      </c>
      <c r="AW233" s="81" t="e">
        <f t="shared" si="52"/>
        <v>#N/A</v>
      </c>
      <c r="AX233" s="139" t="e">
        <f t="shared" si="53"/>
        <v>#N/A</v>
      </c>
    </row>
    <row r="234" spans="1:50" x14ac:dyDescent="0.25">
      <c r="A234" s="110">
        <f>'Тулуз-Пьерон'!A234</f>
        <v>0</v>
      </c>
      <c r="B234" s="153">
        <f>'Тулуз-Пьерон'!B234</f>
        <v>0</v>
      </c>
      <c r="C234" s="109" t="e">
        <f>'Тулуз-Пьерон'!AB234</f>
        <v>#DIV/0!</v>
      </c>
      <c r="D234" s="132" t="e">
        <f>'Тулуз-Пьерон'!AE234</f>
        <v>#DIV/0!</v>
      </c>
      <c r="E234" s="134">
        <f>Равен!AD226</f>
        <v>0</v>
      </c>
      <c r="F234" s="135">
        <f>Равен!AE226</f>
        <v>0</v>
      </c>
      <c r="G234" s="128"/>
      <c r="H234" s="33"/>
      <c r="I234" s="33"/>
      <c r="J234" s="33"/>
      <c r="K234" s="115"/>
      <c r="L234" s="109">
        <f t="shared" si="42"/>
        <v>0</v>
      </c>
      <c r="M234" s="33"/>
      <c r="N234" s="123"/>
      <c r="O234" s="131"/>
      <c r="P234" s="109">
        <f t="shared" si="43"/>
        <v>0</v>
      </c>
      <c r="Q234" s="33"/>
      <c r="R234" s="33"/>
      <c r="S234" s="123"/>
      <c r="T234" s="128"/>
      <c r="U234" s="33"/>
      <c r="V234" s="33"/>
      <c r="W234" s="33"/>
      <c r="X234" s="115"/>
      <c r="Y234" s="122"/>
      <c r="Z234" s="33"/>
      <c r="AA234" s="33"/>
      <c r="AB234" s="33"/>
      <c r="AC234" s="33"/>
      <c r="AD234" s="33"/>
      <c r="AE234" s="33"/>
      <c r="AF234" s="123"/>
      <c r="AG234" s="119" t="e">
        <f>HLOOKUP(AG$13,$Y234:$AF$1016,ROWS($Y234:$AF$1016),FALSE)</f>
        <v>#N/A</v>
      </c>
      <c r="AH234" s="30" t="e">
        <f>HLOOKUP(AH$13,$Y234:$AF$1016,ROWS($Y234:$AF$1016),FALSE)</f>
        <v>#N/A</v>
      </c>
      <c r="AI234" s="30" t="e">
        <f>HLOOKUP(AI$13,$Y234:$AF$1016,ROWS($Y234:$AF$1016),FALSE)</f>
        <v>#N/A</v>
      </c>
      <c r="AJ234" s="30" t="e">
        <f>HLOOKUP(AJ$13,$Y234:$AF$1016,ROWS($Y234:$AF$1016),FALSE)</f>
        <v>#N/A</v>
      </c>
      <c r="AK234" s="30" t="e">
        <f>HLOOKUP(AK$13,$Y234:$AF$1016,ROWS($Y234:$AF$1016),FALSE)</f>
        <v>#N/A</v>
      </c>
      <c r="AL234" s="30" t="e">
        <f>HLOOKUP(AL$13,$Y234:$AF$1016,ROWS($Y234:$AF$1016),FALSE)</f>
        <v>#N/A</v>
      </c>
      <c r="AM234" s="30" t="e">
        <f>HLOOKUP(AM$13,$Y234:$AF$1016,ROWS($Y234:$AF$1016),FALSE)</f>
        <v>#N/A</v>
      </c>
      <c r="AN234" s="30" t="e">
        <f>HLOOKUP(AN$13,$Y234:$AF$1016,ROWS($Y234:$AF$1016),FALSE)</f>
        <v>#N/A</v>
      </c>
      <c r="AO234" s="35" t="e">
        <f t="shared" si="44"/>
        <v>#N/A</v>
      </c>
      <c r="AP234" s="35" t="e">
        <f t="shared" si="45"/>
        <v>#N/A</v>
      </c>
      <c r="AQ234" s="35" t="e">
        <f t="shared" si="46"/>
        <v>#N/A</v>
      </c>
      <c r="AR234" s="35" t="e">
        <f t="shared" si="47"/>
        <v>#N/A</v>
      </c>
      <c r="AS234" s="35" t="e">
        <f t="shared" si="48"/>
        <v>#N/A</v>
      </c>
      <c r="AT234" s="35" t="e">
        <f t="shared" si="49"/>
        <v>#N/A</v>
      </c>
      <c r="AU234" s="35" t="e">
        <f t="shared" si="50"/>
        <v>#N/A</v>
      </c>
      <c r="AV234" s="35" t="e">
        <f t="shared" si="51"/>
        <v>#N/A</v>
      </c>
      <c r="AW234" s="81" t="e">
        <f t="shared" si="52"/>
        <v>#N/A</v>
      </c>
      <c r="AX234" s="139" t="e">
        <f t="shared" si="53"/>
        <v>#N/A</v>
      </c>
    </row>
    <row r="235" spans="1:50" x14ac:dyDescent="0.25">
      <c r="A235" s="110">
        <f>'Тулуз-Пьерон'!A235</f>
        <v>0</v>
      </c>
      <c r="B235" s="153">
        <f>'Тулуз-Пьерон'!B235</f>
        <v>0</v>
      </c>
      <c r="C235" s="109" t="e">
        <f>'Тулуз-Пьерон'!AB235</f>
        <v>#DIV/0!</v>
      </c>
      <c r="D235" s="132" t="e">
        <f>'Тулуз-Пьерон'!AE235</f>
        <v>#DIV/0!</v>
      </c>
      <c r="E235" s="134">
        <f>Равен!AD227</f>
        <v>0</v>
      </c>
      <c r="F235" s="135">
        <f>Равен!AE227</f>
        <v>0</v>
      </c>
      <c r="G235" s="128"/>
      <c r="H235" s="33"/>
      <c r="I235" s="33"/>
      <c r="J235" s="33"/>
      <c r="K235" s="115"/>
      <c r="L235" s="109">
        <f t="shared" si="42"/>
        <v>0</v>
      </c>
      <c r="M235" s="33"/>
      <c r="N235" s="123"/>
      <c r="O235" s="131"/>
      <c r="P235" s="109">
        <f t="shared" si="43"/>
        <v>0</v>
      </c>
      <c r="Q235" s="33"/>
      <c r="R235" s="33"/>
      <c r="S235" s="123"/>
      <c r="T235" s="128"/>
      <c r="U235" s="33"/>
      <c r="V235" s="33"/>
      <c r="W235" s="33"/>
      <c r="X235" s="115"/>
      <c r="Y235" s="122"/>
      <c r="Z235" s="33"/>
      <c r="AA235" s="33"/>
      <c r="AB235" s="33"/>
      <c r="AC235" s="33"/>
      <c r="AD235" s="33"/>
      <c r="AE235" s="33"/>
      <c r="AF235" s="123"/>
      <c r="AG235" s="119" t="e">
        <f>HLOOKUP(AG$13,$Y235:$AF$1016,ROWS($Y235:$AF$1016),FALSE)</f>
        <v>#N/A</v>
      </c>
      <c r="AH235" s="30" t="e">
        <f>HLOOKUP(AH$13,$Y235:$AF$1016,ROWS($Y235:$AF$1016),FALSE)</f>
        <v>#N/A</v>
      </c>
      <c r="AI235" s="30" t="e">
        <f>HLOOKUP(AI$13,$Y235:$AF$1016,ROWS($Y235:$AF$1016),FALSE)</f>
        <v>#N/A</v>
      </c>
      <c r="AJ235" s="30" t="e">
        <f>HLOOKUP(AJ$13,$Y235:$AF$1016,ROWS($Y235:$AF$1016),FALSE)</f>
        <v>#N/A</v>
      </c>
      <c r="AK235" s="30" t="e">
        <f>HLOOKUP(AK$13,$Y235:$AF$1016,ROWS($Y235:$AF$1016),FALSE)</f>
        <v>#N/A</v>
      </c>
      <c r="AL235" s="30" t="e">
        <f>HLOOKUP(AL$13,$Y235:$AF$1016,ROWS($Y235:$AF$1016),FALSE)</f>
        <v>#N/A</v>
      </c>
      <c r="AM235" s="30" t="e">
        <f>HLOOKUP(AM$13,$Y235:$AF$1016,ROWS($Y235:$AF$1016),FALSE)</f>
        <v>#N/A</v>
      </c>
      <c r="AN235" s="30" t="e">
        <f>HLOOKUP(AN$13,$Y235:$AF$1016,ROWS($Y235:$AF$1016),FALSE)</f>
        <v>#N/A</v>
      </c>
      <c r="AO235" s="35" t="e">
        <f t="shared" si="44"/>
        <v>#N/A</v>
      </c>
      <c r="AP235" s="35" t="e">
        <f t="shared" si="45"/>
        <v>#N/A</v>
      </c>
      <c r="AQ235" s="35" t="e">
        <f t="shared" si="46"/>
        <v>#N/A</v>
      </c>
      <c r="AR235" s="35" t="e">
        <f t="shared" si="47"/>
        <v>#N/A</v>
      </c>
      <c r="AS235" s="35" t="e">
        <f t="shared" si="48"/>
        <v>#N/A</v>
      </c>
      <c r="AT235" s="35" t="e">
        <f t="shared" si="49"/>
        <v>#N/A</v>
      </c>
      <c r="AU235" s="35" t="e">
        <f t="shared" si="50"/>
        <v>#N/A</v>
      </c>
      <c r="AV235" s="35" t="e">
        <f t="shared" si="51"/>
        <v>#N/A</v>
      </c>
      <c r="AW235" s="81" t="e">
        <f t="shared" si="52"/>
        <v>#N/A</v>
      </c>
      <c r="AX235" s="139" t="e">
        <f t="shared" si="53"/>
        <v>#N/A</v>
      </c>
    </row>
    <row r="236" spans="1:50" x14ac:dyDescent="0.25">
      <c r="A236" s="110">
        <f>'Тулуз-Пьерон'!A236</f>
        <v>0</v>
      </c>
      <c r="B236" s="153">
        <f>'Тулуз-Пьерон'!B236</f>
        <v>0</v>
      </c>
      <c r="C236" s="109" t="e">
        <f>'Тулуз-Пьерон'!AB236</f>
        <v>#DIV/0!</v>
      </c>
      <c r="D236" s="132" t="e">
        <f>'Тулуз-Пьерон'!AE236</f>
        <v>#DIV/0!</v>
      </c>
      <c r="E236" s="134">
        <f>Равен!AD228</f>
        <v>0</v>
      </c>
      <c r="F236" s="135">
        <f>Равен!AE228</f>
        <v>0</v>
      </c>
      <c r="G236" s="128"/>
      <c r="H236" s="33"/>
      <c r="I236" s="33"/>
      <c r="J236" s="33"/>
      <c r="K236" s="115"/>
      <c r="L236" s="109">
        <f t="shared" si="42"/>
        <v>0</v>
      </c>
      <c r="M236" s="33"/>
      <c r="N236" s="123"/>
      <c r="O236" s="131"/>
      <c r="P236" s="109">
        <f t="shared" si="43"/>
        <v>0</v>
      </c>
      <c r="Q236" s="33"/>
      <c r="R236" s="33"/>
      <c r="S236" s="123"/>
      <c r="T236" s="128"/>
      <c r="U236" s="33"/>
      <c r="V236" s="33"/>
      <c r="W236" s="33"/>
      <c r="X236" s="115"/>
      <c r="Y236" s="122"/>
      <c r="Z236" s="33"/>
      <c r="AA236" s="33"/>
      <c r="AB236" s="33"/>
      <c r="AC236" s="33"/>
      <c r="AD236" s="33"/>
      <c r="AE236" s="33"/>
      <c r="AF236" s="123"/>
      <c r="AG236" s="119" t="e">
        <f>HLOOKUP(AG$13,$Y236:$AF$1016,ROWS($Y236:$AF$1016),FALSE)</f>
        <v>#N/A</v>
      </c>
      <c r="AH236" s="30" t="e">
        <f>HLOOKUP(AH$13,$Y236:$AF$1016,ROWS($Y236:$AF$1016),FALSE)</f>
        <v>#N/A</v>
      </c>
      <c r="AI236" s="30" t="e">
        <f>HLOOKUP(AI$13,$Y236:$AF$1016,ROWS($Y236:$AF$1016),FALSE)</f>
        <v>#N/A</v>
      </c>
      <c r="AJ236" s="30" t="e">
        <f>HLOOKUP(AJ$13,$Y236:$AF$1016,ROWS($Y236:$AF$1016),FALSE)</f>
        <v>#N/A</v>
      </c>
      <c r="AK236" s="30" t="e">
        <f>HLOOKUP(AK$13,$Y236:$AF$1016,ROWS($Y236:$AF$1016),FALSE)</f>
        <v>#N/A</v>
      </c>
      <c r="AL236" s="30" t="e">
        <f>HLOOKUP(AL$13,$Y236:$AF$1016,ROWS($Y236:$AF$1016),FALSE)</f>
        <v>#N/A</v>
      </c>
      <c r="AM236" s="30" t="e">
        <f>HLOOKUP(AM$13,$Y236:$AF$1016,ROWS($Y236:$AF$1016),FALSE)</f>
        <v>#N/A</v>
      </c>
      <c r="AN236" s="30" t="e">
        <f>HLOOKUP(AN$13,$Y236:$AF$1016,ROWS($Y236:$AF$1016),FALSE)</f>
        <v>#N/A</v>
      </c>
      <c r="AO236" s="35" t="e">
        <f t="shared" si="44"/>
        <v>#N/A</v>
      </c>
      <c r="AP236" s="35" t="e">
        <f t="shared" si="45"/>
        <v>#N/A</v>
      </c>
      <c r="AQ236" s="35" t="e">
        <f t="shared" si="46"/>
        <v>#N/A</v>
      </c>
      <c r="AR236" s="35" t="e">
        <f t="shared" si="47"/>
        <v>#N/A</v>
      </c>
      <c r="AS236" s="35" t="e">
        <f t="shared" si="48"/>
        <v>#N/A</v>
      </c>
      <c r="AT236" s="35" t="e">
        <f t="shared" si="49"/>
        <v>#N/A</v>
      </c>
      <c r="AU236" s="35" t="e">
        <f t="shared" si="50"/>
        <v>#N/A</v>
      </c>
      <c r="AV236" s="35" t="e">
        <f t="shared" si="51"/>
        <v>#N/A</v>
      </c>
      <c r="AW236" s="81" t="e">
        <f t="shared" si="52"/>
        <v>#N/A</v>
      </c>
      <c r="AX236" s="139" t="e">
        <f t="shared" si="53"/>
        <v>#N/A</v>
      </c>
    </row>
    <row r="237" spans="1:50" x14ac:dyDescent="0.25">
      <c r="A237" s="110">
        <f>'Тулуз-Пьерон'!A237</f>
        <v>0</v>
      </c>
      <c r="B237" s="153">
        <f>'Тулуз-Пьерон'!B237</f>
        <v>0</v>
      </c>
      <c r="C237" s="109" t="e">
        <f>'Тулуз-Пьерон'!AB237</f>
        <v>#DIV/0!</v>
      </c>
      <c r="D237" s="132" t="e">
        <f>'Тулуз-Пьерон'!AE237</f>
        <v>#DIV/0!</v>
      </c>
      <c r="E237" s="134">
        <f>Равен!AD229</f>
        <v>0</v>
      </c>
      <c r="F237" s="135">
        <f>Равен!AE229</f>
        <v>0</v>
      </c>
      <c r="G237" s="128"/>
      <c r="H237" s="33"/>
      <c r="I237" s="33"/>
      <c r="J237" s="33"/>
      <c r="K237" s="115"/>
      <c r="L237" s="109">
        <f t="shared" si="42"/>
        <v>0</v>
      </c>
      <c r="M237" s="33"/>
      <c r="N237" s="123"/>
      <c r="O237" s="131"/>
      <c r="P237" s="109">
        <f t="shared" si="43"/>
        <v>0</v>
      </c>
      <c r="Q237" s="33"/>
      <c r="R237" s="33"/>
      <c r="S237" s="123"/>
      <c r="T237" s="128"/>
      <c r="U237" s="33"/>
      <c r="V237" s="33"/>
      <c r="W237" s="33"/>
      <c r="X237" s="115"/>
      <c r="Y237" s="122"/>
      <c r="Z237" s="33"/>
      <c r="AA237" s="33"/>
      <c r="AB237" s="33"/>
      <c r="AC237" s="33"/>
      <c r="AD237" s="33"/>
      <c r="AE237" s="33"/>
      <c r="AF237" s="123"/>
      <c r="AG237" s="119" t="e">
        <f>HLOOKUP(AG$13,$Y237:$AF$1016,ROWS($Y237:$AF$1016),FALSE)</f>
        <v>#N/A</v>
      </c>
      <c r="AH237" s="30" t="e">
        <f>HLOOKUP(AH$13,$Y237:$AF$1016,ROWS($Y237:$AF$1016),FALSE)</f>
        <v>#N/A</v>
      </c>
      <c r="AI237" s="30" t="e">
        <f>HLOOKUP(AI$13,$Y237:$AF$1016,ROWS($Y237:$AF$1016),FALSE)</f>
        <v>#N/A</v>
      </c>
      <c r="AJ237" s="30" t="e">
        <f>HLOOKUP(AJ$13,$Y237:$AF$1016,ROWS($Y237:$AF$1016),FALSE)</f>
        <v>#N/A</v>
      </c>
      <c r="AK237" s="30" t="e">
        <f>HLOOKUP(AK$13,$Y237:$AF$1016,ROWS($Y237:$AF$1016),FALSE)</f>
        <v>#N/A</v>
      </c>
      <c r="AL237" s="30" t="e">
        <f>HLOOKUP(AL$13,$Y237:$AF$1016,ROWS($Y237:$AF$1016),FALSE)</f>
        <v>#N/A</v>
      </c>
      <c r="AM237" s="30" t="e">
        <f>HLOOKUP(AM$13,$Y237:$AF$1016,ROWS($Y237:$AF$1016),FALSE)</f>
        <v>#N/A</v>
      </c>
      <c r="AN237" s="30" t="e">
        <f>HLOOKUP(AN$13,$Y237:$AF$1016,ROWS($Y237:$AF$1016),FALSE)</f>
        <v>#N/A</v>
      </c>
      <c r="AO237" s="35" t="e">
        <f t="shared" si="44"/>
        <v>#N/A</v>
      </c>
      <c r="AP237" s="35" t="e">
        <f t="shared" si="45"/>
        <v>#N/A</v>
      </c>
      <c r="AQ237" s="35" t="e">
        <f t="shared" si="46"/>
        <v>#N/A</v>
      </c>
      <c r="AR237" s="35" t="e">
        <f t="shared" si="47"/>
        <v>#N/A</v>
      </c>
      <c r="AS237" s="35" t="e">
        <f t="shared" si="48"/>
        <v>#N/A</v>
      </c>
      <c r="AT237" s="35" t="e">
        <f t="shared" si="49"/>
        <v>#N/A</v>
      </c>
      <c r="AU237" s="35" t="e">
        <f t="shared" si="50"/>
        <v>#N/A</v>
      </c>
      <c r="AV237" s="35" t="e">
        <f t="shared" si="51"/>
        <v>#N/A</v>
      </c>
      <c r="AW237" s="81" t="e">
        <f t="shared" si="52"/>
        <v>#N/A</v>
      </c>
      <c r="AX237" s="139" t="e">
        <f t="shared" si="53"/>
        <v>#N/A</v>
      </c>
    </row>
    <row r="238" spans="1:50" x14ac:dyDescent="0.25">
      <c r="A238" s="110">
        <f>'Тулуз-Пьерон'!A238</f>
        <v>0</v>
      </c>
      <c r="B238" s="153">
        <f>'Тулуз-Пьерон'!B238</f>
        <v>0</v>
      </c>
      <c r="C238" s="109" t="e">
        <f>'Тулуз-Пьерон'!AB238</f>
        <v>#DIV/0!</v>
      </c>
      <c r="D238" s="132" t="e">
        <f>'Тулуз-Пьерон'!AE238</f>
        <v>#DIV/0!</v>
      </c>
      <c r="E238" s="134">
        <f>Равен!AD230</f>
        <v>0</v>
      </c>
      <c r="F238" s="135">
        <f>Равен!AE230</f>
        <v>0</v>
      </c>
      <c r="G238" s="128"/>
      <c r="H238" s="33"/>
      <c r="I238" s="33"/>
      <c r="J238" s="33"/>
      <c r="K238" s="115"/>
      <c r="L238" s="109">
        <f t="shared" si="42"/>
        <v>0</v>
      </c>
      <c r="M238" s="33"/>
      <c r="N238" s="123"/>
      <c r="O238" s="131"/>
      <c r="P238" s="109">
        <f t="shared" si="43"/>
        <v>0</v>
      </c>
      <c r="Q238" s="33"/>
      <c r="R238" s="33"/>
      <c r="S238" s="123"/>
      <c r="T238" s="128"/>
      <c r="U238" s="33"/>
      <c r="V238" s="33"/>
      <c r="W238" s="33"/>
      <c r="X238" s="115"/>
      <c r="Y238" s="122"/>
      <c r="Z238" s="33"/>
      <c r="AA238" s="33"/>
      <c r="AB238" s="33"/>
      <c r="AC238" s="33"/>
      <c r="AD238" s="33"/>
      <c r="AE238" s="33"/>
      <c r="AF238" s="123"/>
      <c r="AG238" s="119" t="e">
        <f>HLOOKUP(AG$13,$Y238:$AF$1016,ROWS($Y238:$AF$1016),FALSE)</f>
        <v>#N/A</v>
      </c>
      <c r="AH238" s="30" t="e">
        <f>HLOOKUP(AH$13,$Y238:$AF$1016,ROWS($Y238:$AF$1016),FALSE)</f>
        <v>#N/A</v>
      </c>
      <c r="AI238" s="30" t="e">
        <f>HLOOKUP(AI$13,$Y238:$AF$1016,ROWS($Y238:$AF$1016),FALSE)</f>
        <v>#N/A</v>
      </c>
      <c r="AJ238" s="30" t="e">
        <f>HLOOKUP(AJ$13,$Y238:$AF$1016,ROWS($Y238:$AF$1016),FALSE)</f>
        <v>#N/A</v>
      </c>
      <c r="AK238" s="30" t="e">
        <f>HLOOKUP(AK$13,$Y238:$AF$1016,ROWS($Y238:$AF$1016),FALSE)</f>
        <v>#N/A</v>
      </c>
      <c r="AL238" s="30" t="e">
        <f>HLOOKUP(AL$13,$Y238:$AF$1016,ROWS($Y238:$AF$1016),FALSE)</f>
        <v>#N/A</v>
      </c>
      <c r="AM238" s="30" t="e">
        <f>HLOOKUP(AM$13,$Y238:$AF$1016,ROWS($Y238:$AF$1016),FALSE)</f>
        <v>#N/A</v>
      </c>
      <c r="AN238" s="30" t="e">
        <f>HLOOKUP(AN$13,$Y238:$AF$1016,ROWS($Y238:$AF$1016),FALSE)</f>
        <v>#N/A</v>
      </c>
      <c r="AO238" s="35" t="e">
        <f t="shared" si="44"/>
        <v>#N/A</v>
      </c>
      <c r="AP238" s="35" t="e">
        <f t="shared" si="45"/>
        <v>#N/A</v>
      </c>
      <c r="AQ238" s="35" t="e">
        <f t="shared" si="46"/>
        <v>#N/A</v>
      </c>
      <c r="AR238" s="35" t="e">
        <f t="shared" si="47"/>
        <v>#N/A</v>
      </c>
      <c r="AS238" s="35" t="e">
        <f t="shared" si="48"/>
        <v>#N/A</v>
      </c>
      <c r="AT238" s="35" t="e">
        <f t="shared" si="49"/>
        <v>#N/A</v>
      </c>
      <c r="AU238" s="35" t="e">
        <f t="shared" si="50"/>
        <v>#N/A</v>
      </c>
      <c r="AV238" s="35" t="e">
        <f t="shared" si="51"/>
        <v>#N/A</v>
      </c>
      <c r="AW238" s="81" t="e">
        <f t="shared" si="52"/>
        <v>#N/A</v>
      </c>
      <c r="AX238" s="139" t="e">
        <f t="shared" si="53"/>
        <v>#N/A</v>
      </c>
    </row>
    <row r="239" spans="1:50" x14ac:dyDescent="0.25">
      <c r="A239" s="110">
        <f>'Тулуз-Пьерон'!A239</f>
        <v>0</v>
      </c>
      <c r="B239" s="153">
        <f>'Тулуз-Пьерон'!B239</f>
        <v>0</v>
      </c>
      <c r="C239" s="109" t="e">
        <f>'Тулуз-Пьерон'!AB239</f>
        <v>#DIV/0!</v>
      </c>
      <c r="D239" s="132" t="e">
        <f>'Тулуз-Пьерон'!AE239</f>
        <v>#DIV/0!</v>
      </c>
      <c r="E239" s="134">
        <f>Равен!AD231</f>
        <v>0</v>
      </c>
      <c r="F239" s="135">
        <f>Равен!AE231</f>
        <v>0</v>
      </c>
      <c r="G239" s="128"/>
      <c r="H239" s="33"/>
      <c r="I239" s="33"/>
      <c r="J239" s="33"/>
      <c r="K239" s="115"/>
      <c r="L239" s="109">
        <f t="shared" si="42"/>
        <v>0</v>
      </c>
      <c r="M239" s="33"/>
      <c r="N239" s="123"/>
      <c r="O239" s="131"/>
      <c r="P239" s="109">
        <f t="shared" si="43"/>
        <v>0</v>
      </c>
      <c r="Q239" s="33"/>
      <c r="R239" s="33"/>
      <c r="S239" s="123"/>
      <c r="T239" s="128"/>
      <c r="U239" s="33"/>
      <c r="V239" s="33"/>
      <c r="W239" s="33"/>
      <c r="X239" s="115"/>
      <c r="Y239" s="122"/>
      <c r="Z239" s="33"/>
      <c r="AA239" s="33"/>
      <c r="AB239" s="33"/>
      <c r="AC239" s="33"/>
      <c r="AD239" s="33"/>
      <c r="AE239" s="33"/>
      <c r="AF239" s="123"/>
      <c r="AG239" s="119" t="e">
        <f>HLOOKUP(AG$13,$Y239:$AF$1016,ROWS($Y239:$AF$1016),FALSE)</f>
        <v>#N/A</v>
      </c>
      <c r="AH239" s="30" t="e">
        <f>HLOOKUP(AH$13,$Y239:$AF$1016,ROWS($Y239:$AF$1016),FALSE)</f>
        <v>#N/A</v>
      </c>
      <c r="AI239" s="30" t="e">
        <f>HLOOKUP(AI$13,$Y239:$AF$1016,ROWS($Y239:$AF$1016),FALSE)</f>
        <v>#N/A</v>
      </c>
      <c r="AJ239" s="30" t="e">
        <f>HLOOKUP(AJ$13,$Y239:$AF$1016,ROWS($Y239:$AF$1016),FALSE)</f>
        <v>#N/A</v>
      </c>
      <c r="AK239" s="30" t="e">
        <f>HLOOKUP(AK$13,$Y239:$AF$1016,ROWS($Y239:$AF$1016),FALSE)</f>
        <v>#N/A</v>
      </c>
      <c r="AL239" s="30" t="e">
        <f>HLOOKUP(AL$13,$Y239:$AF$1016,ROWS($Y239:$AF$1016),FALSE)</f>
        <v>#N/A</v>
      </c>
      <c r="AM239" s="30" t="e">
        <f>HLOOKUP(AM$13,$Y239:$AF$1016,ROWS($Y239:$AF$1016),FALSE)</f>
        <v>#N/A</v>
      </c>
      <c r="AN239" s="30" t="e">
        <f>HLOOKUP(AN$13,$Y239:$AF$1016,ROWS($Y239:$AF$1016),FALSE)</f>
        <v>#N/A</v>
      </c>
      <c r="AO239" s="35" t="e">
        <f t="shared" si="44"/>
        <v>#N/A</v>
      </c>
      <c r="AP239" s="35" t="e">
        <f t="shared" si="45"/>
        <v>#N/A</v>
      </c>
      <c r="AQ239" s="35" t="e">
        <f t="shared" si="46"/>
        <v>#N/A</v>
      </c>
      <c r="AR239" s="35" t="e">
        <f t="shared" si="47"/>
        <v>#N/A</v>
      </c>
      <c r="AS239" s="35" t="e">
        <f t="shared" si="48"/>
        <v>#N/A</v>
      </c>
      <c r="AT239" s="35" t="e">
        <f t="shared" si="49"/>
        <v>#N/A</v>
      </c>
      <c r="AU239" s="35" t="e">
        <f t="shared" si="50"/>
        <v>#N/A</v>
      </c>
      <c r="AV239" s="35" t="e">
        <f t="shared" si="51"/>
        <v>#N/A</v>
      </c>
      <c r="AW239" s="81" t="e">
        <f t="shared" si="52"/>
        <v>#N/A</v>
      </c>
      <c r="AX239" s="139" t="e">
        <f t="shared" si="53"/>
        <v>#N/A</v>
      </c>
    </row>
    <row r="240" spans="1:50" x14ac:dyDescent="0.25">
      <c r="A240" s="110">
        <f>'Тулуз-Пьерон'!A240</f>
        <v>0</v>
      </c>
      <c r="B240" s="153">
        <f>'Тулуз-Пьерон'!B240</f>
        <v>0</v>
      </c>
      <c r="C240" s="109" t="e">
        <f>'Тулуз-Пьерон'!AB240</f>
        <v>#DIV/0!</v>
      </c>
      <c r="D240" s="132" t="e">
        <f>'Тулуз-Пьерон'!AE240</f>
        <v>#DIV/0!</v>
      </c>
      <c r="E240" s="134">
        <f>Равен!AD232</f>
        <v>0</v>
      </c>
      <c r="F240" s="135">
        <f>Равен!AE232</f>
        <v>0</v>
      </c>
      <c r="G240" s="128"/>
      <c r="H240" s="33"/>
      <c r="I240" s="33"/>
      <c r="J240" s="33"/>
      <c r="K240" s="115"/>
      <c r="L240" s="109">
        <f t="shared" si="42"/>
        <v>0</v>
      </c>
      <c r="M240" s="33"/>
      <c r="N240" s="123"/>
      <c r="O240" s="131"/>
      <c r="P240" s="109">
        <f t="shared" si="43"/>
        <v>0</v>
      </c>
      <c r="Q240" s="33"/>
      <c r="R240" s="33"/>
      <c r="S240" s="123"/>
      <c r="T240" s="128"/>
      <c r="U240" s="33"/>
      <c r="V240" s="33"/>
      <c r="W240" s="33"/>
      <c r="X240" s="115"/>
      <c r="Y240" s="122"/>
      <c r="Z240" s="33"/>
      <c r="AA240" s="33"/>
      <c r="AB240" s="33"/>
      <c r="AC240" s="33"/>
      <c r="AD240" s="33"/>
      <c r="AE240" s="33"/>
      <c r="AF240" s="123"/>
      <c r="AG240" s="119" t="e">
        <f>HLOOKUP(AG$13,$Y240:$AF$1016,ROWS($Y240:$AF$1016),FALSE)</f>
        <v>#N/A</v>
      </c>
      <c r="AH240" s="30" t="e">
        <f>HLOOKUP(AH$13,$Y240:$AF$1016,ROWS($Y240:$AF$1016),FALSE)</f>
        <v>#N/A</v>
      </c>
      <c r="AI240" s="30" t="e">
        <f>HLOOKUP(AI$13,$Y240:$AF$1016,ROWS($Y240:$AF$1016),FALSE)</f>
        <v>#N/A</v>
      </c>
      <c r="AJ240" s="30" t="e">
        <f>HLOOKUP(AJ$13,$Y240:$AF$1016,ROWS($Y240:$AF$1016),FALSE)</f>
        <v>#N/A</v>
      </c>
      <c r="AK240" s="30" t="e">
        <f>HLOOKUP(AK$13,$Y240:$AF$1016,ROWS($Y240:$AF$1016),FALSE)</f>
        <v>#N/A</v>
      </c>
      <c r="AL240" s="30" t="e">
        <f>HLOOKUP(AL$13,$Y240:$AF$1016,ROWS($Y240:$AF$1016),FALSE)</f>
        <v>#N/A</v>
      </c>
      <c r="AM240" s="30" t="e">
        <f>HLOOKUP(AM$13,$Y240:$AF$1016,ROWS($Y240:$AF$1016),FALSE)</f>
        <v>#N/A</v>
      </c>
      <c r="AN240" s="30" t="e">
        <f>HLOOKUP(AN$13,$Y240:$AF$1016,ROWS($Y240:$AF$1016),FALSE)</f>
        <v>#N/A</v>
      </c>
      <c r="AO240" s="35" t="e">
        <f t="shared" si="44"/>
        <v>#N/A</v>
      </c>
      <c r="AP240" s="35" t="e">
        <f t="shared" si="45"/>
        <v>#N/A</v>
      </c>
      <c r="AQ240" s="35" t="e">
        <f t="shared" si="46"/>
        <v>#N/A</v>
      </c>
      <c r="AR240" s="35" t="e">
        <f t="shared" si="47"/>
        <v>#N/A</v>
      </c>
      <c r="AS240" s="35" t="e">
        <f t="shared" si="48"/>
        <v>#N/A</v>
      </c>
      <c r="AT240" s="35" t="e">
        <f t="shared" si="49"/>
        <v>#N/A</v>
      </c>
      <c r="AU240" s="35" t="e">
        <f t="shared" si="50"/>
        <v>#N/A</v>
      </c>
      <c r="AV240" s="35" t="e">
        <f t="shared" si="51"/>
        <v>#N/A</v>
      </c>
      <c r="AW240" s="81" t="e">
        <f t="shared" si="52"/>
        <v>#N/A</v>
      </c>
      <c r="AX240" s="139" t="e">
        <f t="shared" si="53"/>
        <v>#N/A</v>
      </c>
    </row>
    <row r="241" spans="1:50" x14ac:dyDescent="0.25">
      <c r="A241" s="110">
        <f>'Тулуз-Пьерон'!A241</f>
        <v>0</v>
      </c>
      <c r="B241" s="153">
        <f>'Тулуз-Пьерон'!B241</f>
        <v>0</v>
      </c>
      <c r="C241" s="109" t="e">
        <f>'Тулуз-Пьерон'!AB241</f>
        <v>#DIV/0!</v>
      </c>
      <c r="D241" s="132" t="e">
        <f>'Тулуз-Пьерон'!AE241</f>
        <v>#DIV/0!</v>
      </c>
      <c r="E241" s="134">
        <f>Равен!AD233</f>
        <v>0</v>
      </c>
      <c r="F241" s="135">
        <f>Равен!AE233</f>
        <v>0</v>
      </c>
      <c r="G241" s="128"/>
      <c r="H241" s="33"/>
      <c r="I241" s="33"/>
      <c r="J241" s="33"/>
      <c r="K241" s="115"/>
      <c r="L241" s="109">
        <f t="shared" si="42"/>
        <v>0</v>
      </c>
      <c r="M241" s="33"/>
      <c r="N241" s="123"/>
      <c r="O241" s="131"/>
      <c r="P241" s="109">
        <f t="shared" si="43"/>
        <v>0</v>
      </c>
      <c r="Q241" s="33"/>
      <c r="R241" s="33"/>
      <c r="S241" s="123"/>
      <c r="T241" s="128"/>
      <c r="U241" s="33"/>
      <c r="V241" s="33"/>
      <c r="W241" s="33"/>
      <c r="X241" s="115"/>
      <c r="Y241" s="122"/>
      <c r="Z241" s="33"/>
      <c r="AA241" s="33"/>
      <c r="AB241" s="33"/>
      <c r="AC241" s="33"/>
      <c r="AD241" s="33"/>
      <c r="AE241" s="33"/>
      <c r="AF241" s="123"/>
      <c r="AG241" s="119" t="e">
        <f>HLOOKUP(AG$13,$Y241:$AF$1016,ROWS($Y241:$AF$1016),FALSE)</f>
        <v>#N/A</v>
      </c>
      <c r="AH241" s="30" t="e">
        <f>HLOOKUP(AH$13,$Y241:$AF$1016,ROWS($Y241:$AF$1016),FALSE)</f>
        <v>#N/A</v>
      </c>
      <c r="AI241" s="30" t="e">
        <f>HLOOKUP(AI$13,$Y241:$AF$1016,ROWS($Y241:$AF$1016),FALSE)</f>
        <v>#N/A</v>
      </c>
      <c r="AJ241" s="30" t="e">
        <f>HLOOKUP(AJ$13,$Y241:$AF$1016,ROWS($Y241:$AF$1016),FALSE)</f>
        <v>#N/A</v>
      </c>
      <c r="AK241" s="30" t="e">
        <f>HLOOKUP(AK$13,$Y241:$AF$1016,ROWS($Y241:$AF$1016),FALSE)</f>
        <v>#N/A</v>
      </c>
      <c r="AL241" s="30" t="e">
        <f>HLOOKUP(AL$13,$Y241:$AF$1016,ROWS($Y241:$AF$1016),FALSE)</f>
        <v>#N/A</v>
      </c>
      <c r="AM241" s="30" t="e">
        <f>HLOOKUP(AM$13,$Y241:$AF$1016,ROWS($Y241:$AF$1016),FALSE)</f>
        <v>#N/A</v>
      </c>
      <c r="AN241" s="30" t="e">
        <f>HLOOKUP(AN$13,$Y241:$AF$1016,ROWS($Y241:$AF$1016),FALSE)</f>
        <v>#N/A</v>
      </c>
      <c r="AO241" s="35" t="e">
        <f t="shared" si="44"/>
        <v>#N/A</v>
      </c>
      <c r="AP241" s="35" t="e">
        <f t="shared" si="45"/>
        <v>#N/A</v>
      </c>
      <c r="AQ241" s="35" t="e">
        <f t="shared" si="46"/>
        <v>#N/A</v>
      </c>
      <c r="AR241" s="35" t="e">
        <f t="shared" si="47"/>
        <v>#N/A</v>
      </c>
      <c r="AS241" s="35" t="e">
        <f t="shared" si="48"/>
        <v>#N/A</v>
      </c>
      <c r="AT241" s="35" t="e">
        <f t="shared" si="49"/>
        <v>#N/A</v>
      </c>
      <c r="AU241" s="35" t="e">
        <f t="shared" si="50"/>
        <v>#N/A</v>
      </c>
      <c r="AV241" s="35" t="e">
        <f t="shared" si="51"/>
        <v>#N/A</v>
      </c>
      <c r="AW241" s="81" t="e">
        <f t="shared" si="52"/>
        <v>#N/A</v>
      </c>
      <c r="AX241" s="139" t="e">
        <f t="shared" si="53"/>
        <v>#N/A</v>
      </c>
    </row>
    <row r="242" spans="1:50" x14ac:dyDescent="0.25">
      <c r="A242" s="110">
        <f>'Тулуз-Пьерон'!A242</f>
        <v>0</v>
      </c>
      <c r="B242" s="153">
        <f>'Тулуз-Пьерон'!B242</f>
        <v>0</v>
      </c>
      <c r="C242" s="109" t="e">
        <f>'Тулуз-Пьерон'!AB242</f>
        <v>#DIV/0!</v>
      </c>
      <c r="D242" s="132" t="e">
        <f>'Тулуз-Пьерон'!AE242</f>
        <v>#DIV/0!</v>
      </c>
      <c r="E242" s="134">
        <f>Равен!AD234</f>
        <v>0</v>
      </c>
      <c r="F242" s="135">
        <f>Равен!AE234</f>
        <v>0</v>
      </c>
      <c r="G242" s="128"/>
      <c r="H242" s="33"/>
      <c r="I242" s="33"/>
      <c r="J242" s="33"/>
      <c r="K242" s="115"/>
      <c r="L242" s="109">
        <f t="shared" si="42"/>
        <v>0</v>
      </c>
      <c r="M242" s="33"/>
      <c r="N242" s="123"/>
      <c r="O242" s="131"/>
      <c r="P242" s="109">
        <f t="shared" si="43"/>
        <v>0</v>
      </c>
      <c r="Q242" s="33"/>
      <c r="R242" s="33"/>
      <c r="S242" s="123"/>
      <c r="T242" s="128"/>
      <c r="U242" s="33"/>
      <c r="V242" s="33"/>
      <c r="W242" s="33"/>
      <c r="X242" s="115"/>
      <c r="Y242" s="122"/>
      <c r="Z242" s="33"/>
      <c r="AA242" s="33"/>
      <c r="AB242" s="33"/>
      <c r="AC242" s="33"/>
      <c r="AD242" s="33"/>
      <c r="AE242" s="33"/>
      <c r="AF242" s="123"/>
      <c r="AG242" s="119" t="e">
        <f>HLOOKUP(AG$13,$Y242:$AF$1016,ROWS($Y242:$AF$1016),FALSE)</f>
        <v>#N/A</v>
      </c>
      <c r="AH242" s="30" t="e">
        <f>HLOOKUP(AH$13,$Y242:$AF$1016,ROWS($Y242:$AF$1016),FALSE)</f>
        <v>#N/A</v>
      </c>
      <c r="AI242" s="30" t="e">
        <f>HLOOKUP(AI$13,$Y242:$AF$1016,ROWS($Y242:$AF$1016),FALSE)</f>
        <v>#N/A</v>
      </c>
      <c r="AJ242" s="30" t="e">
        <f>HLOOKUP(AJ$13,$Y242:$AF$1016,ROWS($Y242:$AF$1016),FALSE)</f>
        <v>#N/A</v>
      </c>
      <c r="AK242" s="30" t="e">
        <f>HLOOKUP(AK$13,$Y242:$AF$1016,ROWS($Y242:$AF$1016),FALSE)</f>
        <v>#N/A</v>
      </c>
      <c r="AL242" s="30" t="e">
        <f>HLOOKUP(AL$13,$Y242:$AF$1016,ROWS($Y242:$AF$1016),FALSE)</f>
        <v>#N/A</v>
      </c>
      <c r="AM242" s="30" t="e">
        <f>HLOOKUP(AM$13,$Y242:$AF$1016,ROWS($Y242:$AF$1016),FALSE)</f>
        <v>#N/A</v>
      </c>
      <c r="AN242" s="30" t="e">
        <f>HLOOKUP(AN$13,$Y242:$AF$1016,ROWS($Y242:$AF$1016),FALSE)</f>
        <v>#N/A</v>
      </c>
      <c r="AO242" s="35" t="e">
        <f t="shared" si="44"/>
        <v>#N/A</v>
      </c>
      <c r="AP242" s="35" t="e">
        <f t="shared" si="45"/>
        <v>#N/A</v>
      </c>
      <c r="AQ242" s="35" t="e">
        <f t="shared" si="46"/>
        <v>#N/A</v>
      </c>
      <c r="AR242" s="35" t="e">
        <f t="shared" si="47"/>
        <v>#N/A</v>
      </c>
      <c r="AS242" s="35" t="e">
        <f t="shared" si="48"/>
        <v>#N/A</v>
      </c>
      <c r="AT242" s="35" t="e">
        <f t="shared" si="49"/>
        <v>#N/A</v>
      </c>
      <c r="AU242" s="35" t="e">
        <f t="shared" si="50"/>
        <v>#N/A</v>
      </c>
      <c r="AV242" s="35" t="e">
        <f t="shared" si="51"/>
        <v>#N/A</v>
      </c>
      <c r="AW242" s="81" t="e">
        <f t="shared" si="52"/>
        <v>#N/A</v>
      </c>
      <c r="AX242" s="139" t="e">
        <f t="shared" si="53"/>
        <v>#N/A</v>
      </c>
    </row>
    <row r="243" spans="1:50" x14ac:dyDescent="0.25">
      <c r="A243" s="110">
        <f>'Тулуз-Пьерон'!A243</f>
        <v>0</v>
      </c>
      <c r="B243" s="153">
        <f>'Тулуз-Пьерон'!B243</f>
        <v>0</v>
      </c>
      <c r="C243" s="109" t="e">
        <f>'Тулуз-Пьерон'!AB243</f>
        <v>#DIV/0!</v>
      </c>
      <c r="D243" s="132" t="e">
        <f>'Тулуз-Пьерон'!AE243</f>
        <v>#DIV/0!</v>
      </c>
      <c r="E243" s="134">
        <f>Равен!AD235</f>
        <v>0</v>
      </c>
      <c r="F243" s="135">
        <f>Равен!AE235</f>
        <v>0</v>
      </c>
      <c r="G243" s="128"/>
      <c r="H243" s="33"/>
      <c r="I243" s="33"/>
      <c r="J243" s="33"/>
      <c r="K243" s="115"/>
      <c r="L243" s="109">
        <f t="shared" si="42"/>
        <v>0</v>
      </c>
      <c r="M243" s="33"/>
      <c r="N243" s="123"/>
      <c r="O243" s="131"/>
      <c r="P243" s="109">
        <f t="shared" si="43"/>
        <v>0</v>
      </c>
      <c r="Q243" s="33"/>
      <c r="R243" s="33"/>
      <c r="S243" s="123"/>
      <c r="T243" s="128"/>
      <c r="U243" s="33"/>
      <c r="V243" s="33"/>
      <c r="W243" s="33"/>
      <c r="X243" s="115"/>
      <c r="Y243" s="122"/>
      <c r="Z243" s="33"/>
      <c r="AA243" s="33"/>
      <c r="AB243" s="33"/>
      <c r="AC243" s="33"/>
      <c r="AD243" s="33"/>
      <c r="AE243" s="33"/>
      <c r="AF243" s="123"/>
      <c r="AG243" s="119" t="e">
        <f>HLOOKUP(AG$13,$Y243:$AF$1016,ROWS($Y243:$AF$1016),FALSE)</f>
        <v>#N/A</v>
      </c>
      <c r="AH243" s="30" t="e">
        <f>HLOOKUP(AH$13,$Y243:$AF$1016,ROWS($Y243:$AF$1016),FALSE)</f>
        <v>#N/A</v>
      </c>
      <c r="AI243" s="30" t="e">
        <f>HLOOKUP(AI$13,$Y243:$AF$1016,ROWS($Y243:$AF$1016),FALSE)</f>
        <v>#N/A</v>
      </c>
      <c r="AJ243" s="30" t="e">
        <f>HLOOKUP(AJ$13,$Y243:$AF$1016,ROWS($Y243:$AF$1016),FALSE)</f>
        <v>#N/A</v>
      </c>
      <c r="AK243" s="30" t="e">
        <f>HLOOKUP(AK$13,$Y243:$AF$1016,ROWS($Y243:$AF$1016),FALSE)</f>
        <v>#N/A</v>
      </c>
      <c r="AL243" s="30" t="e">
        <f>HLOOKUP(AL$13,$Y243:$AF$1016,ROWS($Y243:$AF$1016),FALSE)</f>
        <v>#N/A</v>
      </c>
      <c r="AM243" s="30" t="e">
        <f>HLOOKUP(AM$13,$Y243:$AF$1016,ROWS($Y243:$AF$1016),FALSE)</f>
        <v>#N/A</v>
      </c>
      <c r="AN243" s="30" t="e">
        <f>HLOOKUP(AN$13,$Y243:$AF$1016,ROWS($Y243:$AF$1016),FALSE)</f>
        <v>#N/A</v>
      </c>
      <c r="AO243" s="35" t="e">
        <f t="shared" si="44"/>
        <v>#N/A</v>
      </c>
      <c r="AP243" s="35" t="e">
        <f t="shared" si="45"/>
        <v>#N/A</v>
      </c>
      <c r="AQ243" s="35" t="e">
        <f t="shared" si="46"/>
        <v>#N/A</v>
      </c>
      <c r="AR243" s="35" t="e">
        <f t="shared" si="47"/>
        <v>#N/A</v>
      </c>
      <c r="AS243" s="35" t="e">
        <f t="shared" si="48"/>
        <v>#N/A</v>
      </c>
      <c r="AT243" s="35" t="e">
        <f t="shared" si="49"/>
        <v>#N/A</v>
      </c>
      <c r="AU243" s="35" t="e">
        <f t="shared" si="50"/>
        <v>#N/A</v>
      </c>
      <c r="AV243" s="35" t="e">
        <f t="shared" si="51"/>
        <v>#N/A</v>
      </c>
      <c r="AW243" s="81" t="e">
        <f t="shared" si="52"/>
        <v>#N/A</v>
      </c>
      <c r="AX243" s="139" t="e">
        <f t="shared" si="53"/>
        <v>#N/A</v>
      </c>
    </row>
    <row r="244" spans="1:50" x14ac:dyDescent="0.25">
      <c r="A244" s="110">
        <f>'Тулуз-Пьерон'!A244</f>
        <v>0</v>
      </c>
      <c r="B244" s="153">
        <f>'Тулуз-Пьерон'!B244</f>
        <v>0</v>
      </c>
      <c r="C244" s="109" t="e">
        <f>'Тулуз-Пьерон'!AB244</f>
        <v>#DIV/0!</v>
      </c>
      <c r="D244" s="132" t="e">
        <f>'Тулуз-Пьерон'!AE244</f>
        <v>#DIV/0!</v>
      </c>
      <c r="E244" s="134">
        <f>Равен!AD236</f>
        <v>0</v>
      </c>
      <c r="F244" s="135">
        <f>Равен!AE236</f>
        <v>0</v>
      </c>
      <c r="G244" s="128"/>
      <c r="H244" s="33"/>
      <c r="I244" s="33"/>
      <c r="J244" s="33"/>
      <c r="K244" s="115"/>
      <c r="L244" s="109">
        <f t="shared" si="42"/>
        <v>0</v>
      </c>
      <c r="M244" s="33"/>
      <c r="N244" s="123"/>
      <c r="O244" s="131"/>
      <c r="P244" s="109">
        <f t="shared" si="43"/>
        <v>0</v>
      </c>
      <c r="Q244" s="33"/>
      <c r="R244" s="33"/>
      <c r="S244" s="123"/>
      <c r="T244" s="128"/>
      <c r="U244" s="33"/>
      <c r="V244" s="33"/>
      <c r="W244" s="33"/>
      <c r="X244" s="115"/>
      <c r="Y244" s="122"/>
      <c r="Z244" s="33"/>
      <c r="AA244" s="33"/>
      <c r="AB244" s="33"/>
      <c r="AC244" s="33"/>
      <c r="AD244" s="33"/>
      <c r="AE244" s="33"/>
      <c r="AF244" s="123"/>
      <c r="AG244" s="119" t="e">
        <f>HLOOKUP(AG$13,$Y244:$AF$1016,ROWS($Y244:$AF$1016),FALSE)</f>
        <v>#N/A</v>
      </c>
      <c r="AH244" s="30" t="e">
        <f>HLOOKUP(AH$13,$Y244:$AF$1016,ROWS($Y244:$AF$1016),FALSE)</f>
        <v>#N/A</v>
      </c>
      <c r="AI244" s="30" t="e">
        <f>HLOOKUP(AI$13,$Y244:$AF$1016,ROWS($Y244:$AF$1016),FALSE)</f>
        <v>#N/A</v>
      </c>
      <c r="AJ244" s="30" t="e">
        <f>HLOOKUP(AJ$13,$Y244:$AF$1016,ROWS($Y244:$AF$1016),FALSE)</f>
        <v>#N/A</v>
      </c>
      <c r="AK244" s="30" t="e">
        <f>HLOOKUP(AK$13,$Y244:$AF$1016,ROWS($Y244:$AF$1016),FALSE)</f>
        <v>#N/A</v>
      </c>
      <c r="AL244" s="30" t="e">
        <f>HLOOKUP(AL$13,$Y244:$AF$1016,ROWS($Y244:$AF$1016),FALSE)</f>
        <v>#N/A</v>
      </c>
      <c r="AM244" s="30" t="e">
        <f>HLOOKUP(AM$13,$Y244:$AF$1016,ROWS($Y244:$AF$1016),FALSE)</f>
        <v>#N/A</v>
      </c>
      <c r="AN244" s="30" t="e">
        <f>HLOOKUP(AN$13,$Y244:$AF$1016,ROWS($Y244:$AF$1016),FALSE)</f>
        <v>#N/A</v>
      </c>
      <c r="AO244" s="35" t="e">
        <f t="shared" si="44"/>
        <v>#N/A</v>
      </c>
      <c r="AP244" s="35" t="e">
        <f t="shared" si="45"/>
        <v>#N/A</v>
      </c>
      <c r="AQ244" s="35" t="e">
        <f t="shared" si="46"/>
        <v>#N/A</v>
      </c>
      <c r="AR244" s="35" t="e">
        <f t="shared" si="47"/>
        <v>#N/A</v>
      </c>
      <c r="AS244" s="35" t="e">
        <f t="shared" si="48"/>
        <v>#N/A</v>
      </c>
      <c r="AT244" s="35" t="e">
        <f t="shared" si="49"/>
        <v>#N/A</v>
      </c>
      <c r="AU244" s="35" t="e">
        <f t="shared" si="50"/>
        <v>#N/A</v>
      </c>
      <c r="AV244" s="35" t="e">
        <f t="shared" si="51"/>
        <v>#N/A</v>
      </c>
      <c r="AW244" s="81" t="e">
        <f t="shared" si="52"/>
        <v>#N/A</v>
      </c>
      <c r="AX244" s="139" t="e">
        <f t="shared" si="53"/>
        <v>#N/A</v>
      </c>
    </row>
    <row r="245" spans="1:50" x14ac:dyDescent="0.25">
      <c r="A245" s="110">
        <f>'Тулуз-Пьерон'!A245</f>
        <v>0</v>
      </c>
      <c r="B245" s="153">
        <f>'Тулуз-Пьерон'!B245</f>
        <v>0</v>
      </c>
      <c r="C245" s="109" t="e">
        <f>'Тулуз-Пьерон'!AB245</f>
        <v>#DIV/0!</v>
      </c>
      <c r="D245" s="132" t="e">
        <f>'Тулуз-Пьерон'!AE245</f>
        <v>#DIV/0!</v>
      </c>
      <c r="E245" s="134">
        <f>Равен!AD237</f>
        <v>0</v>
      </c>
      <c r="F245" s="135">
        <f>Равен!AE237</f>
        <v>0</v>
      </c>
      <c r="G245" s="128"/>
      <c r="H245" s="33"/>
      <c r="I245" s="33"/>
      <c r="J245" s="33"/>
      <c r="K245" s="115"/>
      <c r="L245" s="109">
        <f t="shared" si="42"/>
        <v>0</v>
      </c>
      <c r="M245" s="33"/>
      <c r="N245" s="123"/>
      <c r="O245" s="131"/>
      <c r="P245" s="109">
        <f t="shared" si="43"/>
        <v>0</v>
      </c>
      <c r="Q245" s="33"/>
      <c r="R245" s="33"/>
      <c r="S245" s="123"/>
      <c r="T245" s="128"/>
      <c r="U245" s="33"/>
      <c r="V245" s="33"/>
      <c r="W245" s="33"/>
      <c r="X245" s="115"/>
      <c r="Y245" s="122"/>
      <c r="Z245" s="33"/>
      <c r="AA245" s="33"/>
      <c r="AB245" s="33"/>
      <c r="AC245" s="33"/>
      <c r="AD245" s="33"/>
      <c r="AE245" s="33"/>
      <c r="AF245" s="123"/>
      <c r="AG245" s="119" t="e">
        <f>HLOOKUP(AG$13,$Y245:$AF$1016,ROWS($Y245:$AF$1016),FALSE)</f>
        <v>#N/A</v>
      </c>
      <c r="AH245" s="30" t="e">
        <f>HLOOKUP(AH$13,$Y245:$AF$1016,ROWS($Y245:$AF$1016),FALSE)</f>
        <v>#N/A</v>
      </c>
      <c r="AI245" s="30" t="e">
        <f>HLOOKUP(AI$13,$Y245:$AF$1016,ROWS($Y245:$AF$1016),FALSE)</f>
        <v>#N/A</v>
      </c>
      <c r="AJ245" s="30" t="e">
        <f>HLOOKUP(AJ$13,$Y245:$AF$1016,ROWS($Y245:$AF$1016),FALSE)</f>
        <v>#N/A</v>
      </c>
      <c r="AK245" s="30" t="e">
        <f>HLOOKUP(AK$13,$Y245:$AF$1016,ROWS($Y245:$AF$1016),FALSE)</f>
        <v>#N/A</v>
      </c>
      <c r="AL245" s="30" t="e">
        <f>HLOOKUP(AL$13,$Y245:$AF$1016,ROWS($Y245:$AF$1016),FALSE)</f>
        <v>#N/A</v>
      </c>
      <c r="AM245" s="30" t="e">
        <f>HLOOKUP(AM$13,$Y245:$AF$1016,ROWS($Y245:$AF$1016),FALSE)</f>
        <v>#N/A</v>
      </c>
      <c r="AN245" s="30" t="e">
        <f>HLOOKUP(AN$13,$Y245:$AF$1016,ROWS($Y245:$AF$1016),FALSE)</f>
        <v>#N/A</v>
      </c>
      <c r="AO245" s="35" t="e">
        <f t="shared" si="44"/>
        <v>#N/A</v>
      </c>
      <c r="AP245" s="35" t="e">
        <f t="shared" si="45"/>
        <v>#N/A</v>
      </c>
      <c r="AQ245" s="35" t="e">
        <f t="shared" si="46"/>
        <v>#N/A</v>
      </c>
      <c r="AR245" s="35" t="e">
        <f t="shared" si="47"/>
        <v>#N/A</v>
      </c>
      <c r="AS245" s="35" t="e">
        <f t="shared" si="48"/>
        <v>#N/A</v>
      </c>
      <c r="AT245" s="35" t="e">
        <f t="shared" si="49"/>
        <v>#N/A</v>
      </c>
      <c r="AU245" s="35" t="e">
        <f t="shared" si="50"/>
        <v>#N/A</v>
      </c>
      <c r="AV245" s="35" t="e">
        <f t="shared" si="51"/>
        <v>#N/A</v>
      </c>
      <c r="AW245" s="81" t="e">
        <f t="shared" si="52"/>
        <v>#N/A</v>
      </c>
      <c r="AX245" s="139" t="e">
        <f t="shared" si="53"/>
        <v>#N/A</v>
      </c>
    </row>
    <row r="246" spans="1:50" x14ac:dyDescent="0.25">
      <c r="A246" s="110">
        <f>'Тулуз-Пьерон'!A246</f>
        <v>0</v>
      </c>
      <c r="B246" s="153">
        <f>'Тулуз-Пьерон'!B246</f>
        <v>0</v>
      </c>
      <c r="C246" s="109" t="e">
        <f>'Тулуз-Пьерон'!AB246</f>
        <v>#DIV/0!</v>
      </c>
      <c r="D246" s="132" t="e">
        <f>'Тулуз-Пьерон'!AE246</f>
        <v>#DIV/0!</v>
      </c>
      <c r="E246" s="134">
        <f>Равен!AD238</f>
        <v>0</v>
      </c>
      <c r="F246" s="135">
        <f>Равен!AE238</f>
        <v>0</v>
      </c>
      <c r="G246" s="128"/>
      <c r="H246" s="33"/>
      <c r="I246" s="33"/>
      <c r="J246" s="33"/>
      <c r="K246" s="115"/>
      <c r="L246" s="109">
        <f t="shared" si="42"/>
        <v>0</v>
      </c>
      <c r="M246" s="33"/>
      <c r="N246" s="123"/>
      <c r="O246" s="131"/>
      <c r="P246" s="109">
        <f t="shared" si="43"/>
        <v>0</v>
      </c>
      <c r="Q246" s="33"/>
      <c r="R246" s="33"/>
      <c r="S246" s="123"/>
      <c r="T246" s="128"/>
      <c r="U246" s="33"/>
      <c r="V246" s="33"/>
      <c r="W246" s="33"/>
      <c r="X246" s="115"/>
      <c r="Y246" s="122"/>
      <c r="Z246" s="33"/>
      <c r="AA246" s="33"/>
      <c r="AB246" s="33"/>
      <c r="AC246" s="33"/>
      <c r="AD246" s="33"/>
      <c r="AE246" s="33"/>
      <c r="AF246" s="123"/>
      <c r="AG246" s="119" t="e">
        <f>HLOOKUP(AG$13,$Y246:$AF$1016,ROWS($Y246:$AF$1016),FALSE)</f>
        <v>#N/A</v>
      </c>
      <c r="AH246" s="30" t="e">
        <f>HLOOKUP(AH$13,$Y246:$AF$1016,ROWS($Y246:$AF$1016),FALSE)</f>
        <v>#N/A</v>
      </c>
      <c r="AI246" s="30" t="e">
        <f>HLOOKUP(AI$13,$Y246:$AF$1016,ROWS($Y246:$AF$1016),FALSE)</f>
        <v>#N/A</v>
      </c>
      <c r="AJ246" s="30" t="e">
        <f>HLOOKUP(AJ$13,$Y246:$AF$1016,ROWS($Y246:$AF$1016),FALSE)</f>
        <v>#N/A</v>
      </c>
      <c r="AK246" s="30" t="e">
        <f>HLOOKUP(AK$13,$Y246:$AF$1016,ROWS($Y246:$AF$1016),FALSE)</f>
        <v>#N/A</v>
      </c>
      <c r="AL246" s="30" t="e">
        <f>HLOOKUP(AL$13,$Y246:$AF$1016,ROWS($Y246:$AF$1016),FALSE)</f>
        <v>#N/A</v>
      </c>
      <c r="AM246" s="30" t="e">
        <f>HLOOKUP(AM$13,$Y246:$AF$1016,ROWS($Y246:$AF$1016),FALSE)</f>
        <v>#N/A</v>
      </c>
      <c r="AN246" s="30" t="e">
        <f>HLOOKUP(AN$13,$Y246:$AF$1016,ROWS($Y246:$AF$1016),FALSE)</f>
        <v>#N/A</v>
      </c>
      <c r="AO246" s="35" t="e">
        <f t="shared" si="44"/>
        <v>#N/A</v>
      </c>
      <c r="AP246" s="35" t="e">
        <f t="shared" si="45"/>
        <v>#N/A</v>
      </c>
      <c r="AQ246" s="35" t="e">
        <f t="shared" si="46"/>
        <v>#N/A</v>
      </c>
      <c r="AR246" s="35" t="e">
        <f t="shared" si="47"/>
        <v>#N/A</v>
      </c>
      <c r="AS246" s="35" t="e">
        <f t="shared" si="48"/>
        <v>#N/A</v>
      </c>
      <c r="AT246" s="35" t="e">
        <f t="shared" si="49"/>
        <v>#N/A</v>
      </c>
      <c r="AU246" s="35" t="e">
        <f t="shared" si="50"/>
        <v>#N/A</v>
      </c>
      <c r="AV246" s="35" t="e">
        <f t="shared" si="51"/>
        <v>#N/A</v>
      </c>
      <c r="AW246" s="81" t="e">
        <f t="shared" si="52"/>
        <v>#N/A</v>
      </c>
      <c r="AX246" s="139" t="e">
        <f t="shared" si="53"/>
        <v>#N/A</v>
      </c>
    </row>
    <row r="247" spans="1:50" x14ac:dyDescent="0.25">
      <c r="A247" s="110">
        <f>'Тулуз-Пьерон'!A247</f>
        <v>0</v>
      </c>
      <c r="B247" s="153">
        <f>'Тулуз-Пьерон'!B247</f>
        <v>0</v>
      </c>
      <c r="C247" s="109" t="e">
        <f>'Тулуз-Пьерон'!AB247</f>
        <v>#DIV/0!</v>
      </c>
      <c r="D247" s="132" t="e">
        <f>'Тулуз-Пьерон'!AE247</f>
        <v>#DIV/0!</v>
      </c>
      <c r="E247" s="134">
        <f>Равен!AD239</f>
        <v>0</v>
      </c>
      <c r="F247" s="135">
        <f>Равен!AE239</f>
        <v>0</v>
      </c>
      <c r="G247" s="128"/>
      <c r="H247" s="33"/>
      <c r="I247" s="33"/>
      <c r="J247" s="33"/>
      <c r="K247" s="115"/>
      <c r="L247" s="109">
        <f t="shared" si="42"/>
        <v>0</v>
      </c>
      <c r="M247" s="33"/>
      <c r="N247" s="123"/>
      <c r="O247" s="131"/>
      <c r="P247" s="109">
        <f t="shared" si="43"/>
        <v>0</v>
      </c>
      <c r="Q247" s="33"/>
      <c r="R247" s="33"/>
      <c r="S247" s="123"/>
      <c r="T247" s="128"/>
      <c r="U247" s="33"/>
      <c r="V247" s="33"/>
      <c r="W247" s="33"/>
      <c r="X247" s="115"/>
      <c r="Y247" s="122"/>
      <c r="Z247" s="33"/>
      <c r="AA247" s="33"/>
      <c r="AB247" s="33"/>
      <c r="AC247" s="33"/>
      <c r="AD247" s="33"/>
      <c r="AE247" s="33"/>
      <c r="AF247" s="123"/>
      <c r="AG247" s="119" t="e">
        <f>HLOOKUP(AG$13,$Y247:$AF$1016,ROWS($Y247:$AF$1016),FALSE)</f>
        <v>#N/A</v>
      </c>
      <c r="AH247" s="30" t="e">
        <f>HLOOKUP(AH$13,$Y247:$AF$1016,ROWS($Y247:$AF$1016),FALSE)</f>
        <v>#N/A</v>
      </c>
      <c r="AI247" s="30" t="e">
        <f>HLOOKUP(AI$13,$Y247:$AF$1016,ROWS($Y247:$AF$1016),FALSE)</f>
        <v>#N/A</v>
      </c>
      <c r="AJ247" s="30" t="e">
        <f>HLOOKUP(AJ$13,$Y247:$AF$1016,ROWS($Y247:$AF$1016),FALSE)</f>
        <v>#N/A</v>
      </c>
      <c r="AK247" s="30" t="e">
        <f>HLOOKUP(AK$13,$Y247:$AF$1016,ROWS($Y247:$AF$1016),FALSE)</f>
        <v>#N/A</v>
      </c>
      <c r="AL247" s="30" t="e">
        <f>HLOOKUP(AL$13,$Y247:$AF$1016,ROWS($Y247:$AF$1016),FALSE)</f>
        <v>#N/A</v>
      </c>
      <c r="AM247" s="30" t="e">
        <f>HLOOKUP(AM$13,$Y247:$AF$1016,ROWS($Y247:$AF$1016),FALSE)</f>
        <v>#N/A</v>
      </c>
      <c r="AN247" s="30" t="e">
        <f>HLOOKUP(AN$13,$Y247:$AF$1016,ROWS($Y247:$AF$1016),FALSE)</f>
        <v>#N/A</v>
      </c>
      <c r="AO247" s="35" t="e">
        <f t="shared" si="44"/>
        <v>#N/A</v>
      </c>
      <c r="AP247" s="35" t="e">
        <f t="shared" si="45"/>
        <v>#N/A</v>
      </c>
      <c r="AQ247" s="35" t="e">
        <f t="shared" si="46"/>
        <v>#N/A</v>
      </c>
      <c r="AR247" s="35" t="e">
        <f t="shared" si="47"/>
        <v>#N/A</v>
      </c>
      <c r="AS247" s="35" t="e">
        <f t="shared" si="48"/>
        <v>#N/A</v>
      </c>
      <c r="AT247" s="35" t="e">
        <f t="shared" si="49"/>
        <v>#N/A</v>
      </c>
      <c r="AU247" s="35" t="e">
        <f t="shared" si="50"/>
        <v>#N/A</v>
      </c>
      <c r="AV247" s="35" t="e">
        <f t="shared" si="51"/>
        <v>#N/A</v>
      </c>
      <c r="AW247" s="81" t="e">
        <f t="shared" si="52"/>
        <v>#N/A</v>
      </c>
      <c r="AX247" s="139" t="e">
        <f t="shared" si="53"/>
        <v>#N/A</v>
      </c>
    </row>
    <row r="248" spans="1:50" x14ac:dyDescent="0.25">
      <c r="A248" s="110">
        <f>'Тулуз-Пьерон'!A248</f>
        <v>0</v>
      </c>
      <c r="B248" s="153">
        <f>'Тулуз-Пьерон'!B248</f>
        <v>0</v>
      </c>
      <c r="C248" s="109" t="e">
        <f>'Тулуз-Пьерон'!AB248</f>
        <v>#DIV/0!</v>
      </c>
      <c r="D248" s="132" t="e">
        <f>'Тулуз-Пьерон'!AE248</f>
        <v>#DIV/0!</v>
      </c>
      <c r="E248" s="134">
        <f>Равен!AD240</f>
        <v>0</v>
      </c>
      <c r="F248" s="135">
        <f>Равен!AE240</f>
        <v>0</v>
      </c>
      <c r="G248" s="128"/>
      <c r="H248" s="33"/>
      <c r="I248" s="33"/>
      <c r="J248" s="33"/>
      <c r="K248" s="115"/>
      <c r="L248" s="109">
        <f t="shared" si="42"/>
        <v>0</v>
      </c>
      <c r="M248" s="33"/>
      <c r="N248" s="123"/>
      <c r="O248" s="131"/>
      <c r="P248" s="109">
        <f t="shared" si="43"/>
        <v>0</v>
      </c>
      <c r="Q248" s="33"/>
      <c r="R248" s="33"/>
      <c r="S248" s="123"/>
      <c r="T248" s="128"/>
      <c r="U248" s="33"/>
      <c r="V248" s="33"/>
      <c r="W248" s="33"/>
      <c r="X248" s="115"/>
      <c r="Y248" s="122"/>
      <c r="Z248" s="33"/>
      <c r="AA248" s="33"/>
      <c r="AB248" s="33"/>
      <c r="AC248" s="33"/>
      <c r="AD248" s="33"/>
      <c r="AE248" s="33"/>
      <c r="AF248" s="123"/>
      <c r="AG248" s="119" t="e">
        <f>HLOOKUP(AG$13,$Y248:$AF$1016,ROWS($Y248:$AF$1016),FALSE)</f>
        <v>#N/A</v>
      </c>
      <c r="AH248" s="30" t="e">
        <f>HLOOKUP(AH$13,$Y248:$AF$1016,ROWS($Y248:$AF$1016),FALSE)</f>
        <v>#N/A</v>
      </c>
      <c r="AI248" s="30" t="e">
        <f>HLOOKUP(AI$13,$Y248:$AF$1016,ROWS($Y248:$AF$1016),FALSE)</f>
        <v>#N/A</v>
      </c>
      <c r="AJ248" s="30" t="e">
        <f>HLOOKUP(AJ$13,$Y248:$AF$1016,ROWS($Y248:$AF$1016),FALSE)</f>
        <v>#N/A</v>
      </c>
      <c r="AK248" s="30" t="e">
        <f>HLOOKUP(AK$13,$Y248:$AF$1016,ROWS($Y248:$AF$1016),FALSE)</f>
        <v>#N/A</v>
      </c>
      <c r="AL248" s="30" t="e">
        <f>HLOOKUP(AL$13,$Y248:$AF$1016,ROWS($Y248:$AF$1016),FALSE)</f>
        <v>#N/A</v>
      </c>
      <c r="AM248" s="30" t="e">
        <f>HLOOKUP(AM$13,$Y248:$AF$1016,ROWS($Y248:$AF$1016),FALSE)</f>
        <v>#N/A</v>
      </c>
      <c r="AN248" s="30" t="e">
        <f>HLOOKUP(AN$13,$Y248:$AF$1016,ROWS($Y248:$AF$1016),FALSE)</f>
        <v>#N/A</v>
      </c>
      <c r="AO248" s="35" t="e">
        <f t="shared" si="44"/>
        <v>#N/A</v>
      </c>
      <c r="AP248" s="35" t="e">
        <f t="shared" si="45"/>
        <v>#N/A</v>
      </c>
      <c r="AQ248" s="35" t="e">
        <f t="shared" si="46"/>
        <v>#N/A</v>
      </c>
      <c r="AR248" s="35" t="e">
        <f t="shared" si="47"/>
        <v>#N/A</v>
      </c>
      <c r="AS248" s="35" t="e">
        <f t="shared" si="48"/>
        <v>#N/A</v>
      </c>
      <c r="AT248" s="35" t="e">
        <f t="shared" si="49"/>
        <v>#N/A</v>
      </c>
      <c r="AU248" s="35" t="e">
        <f t="shared" si="50"/>
        <v>#N/A</v>
      </c>
      <c r="AV248" s="35" t="e">
        <f t="shared" si="51"/>
        <v>#N/A</v>
      </c>
      <c r="AW248" s="81" t="e">
        <f t="shared" si="52"/>
        <v>#N/A</v>
      </c>
      <c r="AX248" s="139" t="e">
        <f t="shared" si="53"/>
        <v>#N/A</v>
      </c>
    </row>
    <row r="249" spans="1:50" x14ac:dyDescent="0.25">
      <c r="A249" s="110">
        <f>'Тулуз-Пьерон'!A249</f>
        <v>0</v>
      </c>
      <c r="B249" s="153">
        <f>'Тулуз-Пьерон'!B249</f>
        <v>0</v>
      </c>
      <c r="C249" s="109" t="e">
        <f>'Тулуз-Пьерон'!AB249</f>
        <v>#DIV/0!</v>
      </c>
      <c r="D249" s="132" t="e">
        <f>'Тулуз-Пьерон'!AE249</f>
        <v>#DIV/0!</v>
      </c>
      <c r="E249" s="134">
        <f>Равен!AD241</f>
        <v>0</v>
      </c>
      <c r="F249" s="135">
        <f>Равен!AE241</f>
        <v>0</v>
      </c>
      <c r="G249" s="128"/>
      <c r="H249" s="33"/>
      <c r="I249" s="33"/>
      <c r="J249" s="33"/>
      <c r="K249" s="115"/>
      <c r="L249" s="109">
        <f t="shared" si="42"/>
        <v>0</v>
      </c>
      <c r="M249" s="33"/>
      <c r="N249" s="123"/>
      <c r="O249" s="131"/>
      <c r="P249" s="109">
        <f t="shared" si="43"/>
        <v>0</v>
      </c>
      <c r="Q249" s="33"/>
      <c r="R249" s="33"/>
      <c r="S249" s="123"/>
      <c r="T249" s="128"/>
      <c r="U249" s="33"/>
      <c r="V249" s="33"/>
      <c r="W249" s="33"/>
      <c r="X249" s="115"/>
      <c r="Y249" s="122"/>
      <c r="Z249" s="33"/>
      <c r="AA249" s="33"/>
      <c r="AB249" s="33"/>
      <c r="AC249" s="33"/>
      <c r="AD249" s="33"/>
      <c r="AE249" s="33"/>
      <c r="AF249" s="123"/>
      <c r="AG249" s="119" t="e">
        <f>HLOOKUP(AG$13,$Y249:$AF$1016,ROWS($Y249:$AF$1016),FALSE)</f>
        <v>#N/A</v>
      </c>
      <c r="AH249" s="30" t="e">
        <f>HLOOKUP(AH$13,$Y249:$AF$1016,ROWS($Y249:$AF$1016),FALSE)</f>
        <v>#N/A</v>
      </c>
      <c r="AI249" s="30" t="e">
        <f>HLOOKUP(AI$13,$Y249:$AF$1016,ROWS($Y249:$AF$1016),FALSE)</f>
        <v>#N/A</v>
      </c>
      <c r="AJ249" s="30" t="e">
        <f>HLOOKUP(AJ$13,$Y249:$AF$1016,ROWS($Y249:$AF$1016),FALSE)</f>
        <v>#N/A</v>
      </c>
      <c r="AK249" s="30" t="e">
        <f>HLOOKUP(AK$13,$Y249:$AF$1016,ROWS($Y249:$AF$1016),FALSE)</f>
        <v>#N/A</v>
      </c>
      <c r="AL249" s="30" t="e">
        <f>HLOOKUP(AL$13,$Y249:$AF$1016,ROWS($Y249:$AF$1016),FALSE)</f>
        <v>#N/A</v>
      </c>
      <c r="AM249" s="30" t="e">
        <f>HLOOKUP(AM$13,$Y249:$AF$1016,ROWS($Y249:$AF$1016),FALSE)</f>
        <v>#N/A</v>
      </c>
      <c r="AN249" s="30" t="e">
        <f>HLOOKUP(AN$13,$Y249:$AF$1016,ROWS($Y249:$AF$1016),FALSE)</f>
        <v>#N/A</v>
      </c>
      <c r="AO249" s="35" t="e">
        <f t="shared" si="44"/>
        <v>#N/A</v>
      </c>
      <c r="AP249" s="35" t="e">
        <f t="shared" si="45"/>
        <v>#N/A</v>
      </c>
      <c r="AQ249" s="35" t="e">
        <f t="shared" si="46"/>
        <v>#N/A</v>
      </c>
      <c r="AR249" s="35" t="e">
        <f t="shared" si="47"/>
        <v>#N/A</v>
      </c>
      <c r="AS249" s="35" t="e">
        <f t="shared" si="48"/>
        <v>#N/A</v>
      </c>
      <c r="AT249" s="35" t="e">
        <f t="shared" si="49"/>
        <v>#N/A</v>
      </c>
      <c r="AU249" s="35" t="e">
        <f t="shared" si="50"/>
        <v>#N/A</v>
      </c>
      <c r="AV249" s="35" t="e">
        <f t="shared" si="51"/>
        <v>#N/A</v>
      </c>
      <c r="AW249" s="81" t="e">
        <f t="shared" si="52"/>
        <v>#N/A</v>
      </c>
      <c r="AX249" s="139" t="e">
        <f t="shared" si="53"/>
        <v>#N/A</v>
      </c>
    </row>
    <row r="250" spans="1:50" x14ac:dyDescent="0.25">
      <c r="A250" s="110">
        <f>'Тулуз-Пьерон'!A250</f>
        <v>0</v>
      </c>
      <c r="B250" s="153">
        <f>'Тулуз-Пьерон'!B250</f>
        <v>0</v>
      </c>
      <c r="C250" s="109" t="e">
        <f>'Тулуз-Пьерон'!AB250</f>
        <v>#DIV/0!</v>
      </c>
      <c r="D250" s="132" t="e">
        <f>'Тулуз-Пьерон'!AE250</f>
        <v>#DIV/0!</v>
      </c>
      <c r="E250" s="134">
        <f>Равен!AD242</f>
        <v>0</v>
      </c>
      <c r="F250" s="135">
        <f>Равен!AE242</f>
        <v>0</v>
      </c>
      <c r="G250" s="128"/>
      <c r="H250" s="33"/>
      <c r="I250" s="33"/>
      <c r="J250" s="33"/>
      <c r="K250" s="115"/>
      <c r="L250" s="109">
        <f t="shared" si="42"/>
        <v>0</v>
      </c>
      <c r="M250" s="33"/>
      <c r="N250" s="123"/>
      <c r="O250" s="131"/>
      <c r="P250" s="109">
        <f t="shared" si="43"/>
        <v>0</v>
      </c>
      <c r="Q250" s="33"/>
      <c r="R250" s="33"/>
      <c r="S250" s="123"/>
      <c r="T250" s="128"/>
      <c r="U250" s="33"/>
      <c r="V250" s="33"/>
      <c r="W250" s="33"/>
      <c r="X250" s="115"/>
      <c r="Y250" s="122"/>
      <c r="Z250" s="33"/>
      <c r="AA250" s="33"/>
      <c r="AB250" s="33"/>
      <c r="AC250" s="33"/>
      <c r="AD250" s="33"/>
      <c r="AE250" s="33"/>
      <c r="AF250" s="123"/>
      <c r="AG250" s="119" t="e">
        <f>HLOOKUP(AG$13,$Y250:$AF$1016,ROWS($Y250:$AF$1016),FALSE)</f>
        <v>#N/A</v>
      </c>
      <c r="AH250" s="30" t="e">
        <f>HLOOKUP(AH$13,$Y250:$AF$1016,ROWS($Y250:$AF$1016),FALSE)</f>
        <v>#N/A</v>
      </c>
      <c r="AI250" s="30" t="e">
        <f>HLOOKUP(AI$13,$Y250:$AF$1016,ROWS($Y250:$AF$1016),FALSE)</f>
        <v>#N/A</v>
      </c>
      <c r="AJ250" s="30" t="e">
        <f>HLOOKUP(AJ$13,$Y250:$AF$1016,ROWS($Y250:$AF$1016),FALSE)</f>
        <v>#N/A</v>
      </c>
      <c r="AK250" s="30" t="e">
        <f>HLOOKUP(AK$13,$Y250:$AF$1016,ROWS($Y250:$AF$1016),FALSE)</f>
        <v>#N/A</v>
      </c>
      <c r="AL250" s="30" t="e">
        <f>HLOOKUP(AL$13,$Y250:$AF$1016,ROWS($Y250:$AF$1016),FALSE)</f>
        <v>#N/A</v>
      </c>
      <c r="AM250" s="30" t="e">
        <f>HLOOKUP(AM$13,$Y250:$AF$1016,ROWS($Y250:$AF$1016),FALSE)</f>
        <v>#N/A</v>
      </c>
      <c r="AN250" s="30" t="e">
        <f>HLOOKUP(AN$13,$Y250:$AF$1016,ROWS($Y250:$AF$1016),FALSE)</f>
        <v>#N/A</v>
      </c>
      <c r="AO250" s="35" t="e">
        <f t="shared" si="44"/>
        <v>#N/A</v>
      </c>
      <c r="AP250" s="35" t="e">
        <f t="shared" si="45"/>
        <v>#N/A</v>
      </c>
      <c r="AQ250" s="35" t="e">
        <f t="shared" si="46"/>
        <v>#N/A</v>
      </c>
      <c r="AR250" s="35" t="e">
        <f t="shared" si="47"/>
        <v>#N/A</v>
      </c>
      <c r="AS250" s="35" t="e">
        <f t="shared" si="48"/>
        <v>#N/A</v>
      </c>
      <c r="AT250" s="35" t="e">
        <f t="shared" si="49"/>
        <v>#N/A</v>
      </c>
      <c r="AU250" s="35" t="e">
        <f t="shared" si="50"/>
        <v>#N/A</v>
      </c>
      <c r="AV250" s="35" t="e">
        <f t="shared" si="51"/>
        <v>#N/A</v>
      </c>
      <c r="AW250" s="81" t="e">
        <f t="shared" si="52"/>
        <v>#N/A</v>
      </c>
      <c r="AX250" s="139" t="e">
        <f t="shared" si="53"/>
        <v>#N/A</v>
      </c>
    </row>
    <row r="251" spans="1:50" x14ac:dyDescent="0.25">
      <c r="A251" s="110">
        <f>'Тулуз-Пьерон'!A251</f>
        <v>0</v>
      </c>
      <c r="B251" s="153">
        <f>'Тулуз-Пьерон'!B251</f>
        <v>0</v>
      </c>
      <c r="C251" s="109" t="e">
        <f>'Тулуз-Пьерон'!AB251</f>
        <v>#DIV/0!</v>
      </c>
      <c r="D251" s="132" t="e">
        <f>'Тулуз-Пьерон'!AE251</f>
        <v>#DIV/0!</v>
      </c>
      <c r="E251" s="134">
        <f>Равен!AD243</f>
        <v>0</v>
      </c>
      <c r="F251" s="135">
        <f>Равен!AE243</f>
        <v>0</v>
      </c>
      <c r="G251" s="128"/>
      <c r="H251" s="33"/>
      <c r="I251" s="33"/>
      <c r="J251" s="33"/>
      <c r="K251" s="115"/>
      <c r="L251" s="109">
        <f t="shared" si="42"/>
        <v>0</v>
      </c>
      <c r="M251" s="33"/>
      <c r="N251" s="123"/>
      <c r="O251" s="131"/>
      <c r="P251" s="109">
        <f t="shared" si="43"/>
        <v>0</v>
      </c>
      <c r="Q251" s="33"/>
      <c r="R251" s="33"/>
      <c r="S251" s="123"/>
      <c r="T251" s="128"/>
      <c r="U251" s="33"/>
      <c r="V251" s="33"/>
      <c r="W251" s="33"/>
      <c r="X251" s="115"/>
      <c r="Y251" s="122"/>
      <c r="Z251" s="33"/>
      <c r="AA251" s="33"/>
      <c r="AB251" s="33"/>
      <c r="AC251" s="33"/>
      <c r="AD251" s="33"/>
      <c r="AE251" s="33"/>
      <c r="AF251" s="123"/>
      <c r="AG251" s="119" t="e">
        <f>HLOOKUP(AG$13,$Y251:$AF$1016,ROWS($Y251:$AF$1016),FALSE)</f>
        <v>#N/A</v>
      </c>
      <c r="AH251" s="30" t="e">
        <f>HLOOKUP(AH$13,$Y251:$AF$1016,ROWS($Y251:$AF$1016),FALSE)</f>
        <v>#N/A</v>
      </c>
      <c r="AI251" s="30" t="e">
        <f>HLOOKUP(AI$13,$Y251:$AF$1016,ROWS($Y251:$AF$1016),FALSE)</f>
        <v>#N/A</v>
      </c>
      <c r="AJ251" s="30" t="e">
        <f>HLOOKUP(AJ$13,$Y251:$AF$1016,ROWS($Y251:$AF$1016),FALSE)</f>
        <v>#N/A</v>
      </c>
      <c r="AK251" s="30" t="e">
        <f>HLOOKUP(AK$13,$Y251:$AF$1016,ROWS($Y251:$AF$1016),FALSE)</f>
        <v>#N/A</v>
      </c>
      <c r="AL251" s="30" t="e">
        <f>HLOOKUP(AL$13,$Y251:$AF$1016,ROWS($Y251:$AF$1016),FALSE)</f>
        <v>#N/A</v>
      </c>
      <c r="AM251" s="30" t="e">
        <f>HLOOKUP(AM$13,$Y251:$AF$1016,ROWS($Y251:$AF$1016),FALSE)</f>
        <v>#N/A</v>
      </c>
      <c r="AN251" s="30" t="e">
        <f>HLOOKUP(AN$13,$Y251:$AF$1016,ROWS($Y251:$AF$1016),FALSE)</f>
        <v>#N/A</v>
      </c>
      <c r="AO251" s="35" t="e">
        <f t="shared" si="44"/>
        <v>#N/A</v>
      </c>
      <c r="AP251" s="35" t="e">
        <f t="shared" si="45"/>
        <v>#N/A</v>
      </c>
      <c r="AQ251" s="35" t="e">
        <f t="shared" si="46"/>
        <v>#N/A</v>
      </c>
      <c r="AR251" s="35" t="e">
        <f t="shared" si="47"/>
        <v>#N/A</v>
      </c>
      <c r="AS251" s="35" t="e">
        <f t="shared" si="48"/>
        <v>#N/A</v>
      </c>
      <c r="AT251" s="35" t="e">
        <f t="shared" si="49"/>
        <v>#N/A</v>
      </c>
      <c r="AU251" s="35" t="e">
        <f t="shared" si="50"/>
        <v>#N/A</v>
      </c>
      <c r="AV251" s="35" t="e">
        <f t="shared" si="51"/>
        <v>#N/A</v>
      </c>
      <c r="AW251" s="81" t="e">
        <f t="shared" si="52"/>
        <v>#N/A</v>
      </c>
      <c r="AX251" s="139" t="e">
        <f t="shared" si="53"/>
        <v>#N/A</v>
      </c>
    </row>
    <row r="252" spans="1:50" x14ac:dyDescent="0.25">
      <c r="A252" s="110">
        <f>'Тулуз-Пьерон'!A252</f>
        <v>0</v>
      </c>
      <c r="B252" s="153">
        <f>'Тулуз-Пьерон'!B252</f>
        <v>0</v>
      </c>
      <c r="C252" s="109" t="e">
        <f>'Тулуз-Пьерон'!AB252</f>
        <v>#DIV/0!</v>
      </c>
      <c r="D252" s="132" t="e">
        <f>'Тулуз-Пьерон'!AE252</f>
        <v>#DIV/0!</v>
      </c>
      <c r="E252" s="134">
        <f>Равен!AD244</f>
        <v>0</v>
      </c>
      <c r="F252" s="135">
        <f>Равен!AE244</f>
        <v>0</v>
      </c>
      <c r="G252" s="128"/>
      <c r="H252" s="33"/>
      <c r="I252" s="33"/>
      <c r="J252" s="33"/>
      <c r="K252" s="115"/>
      <c r="L252" s="109">
        <f t="shared" si="42"/>
        <v>0</v>
      </c>
      <c r="M252" s="33"/>
      <c r="N252" s="123"/>
      <c r="O252" s="131"/>
      <c r="P252" s="109">
        <f t="shared" si="43"/>
        <v>0</v>
      </c>
      <c r="Q252" s="33"/>
      <c r="R252" s="33"/>
      <c r="S252" s="123"/>
      <c r="T252" s="128"/>
      <c r="U252" s="33"/>
      <c r="V252" s="33"/>
      <c r="W252" s="33"/>
      <c r="X252" s="115"/>
      <c r="Y252" s="122"/>
      <c r="Z252" s="33"/>
      <c r="AA252" s="33"/>
      <c r="AB252" s="33"/>
      <c r="AC252" s="33"/>
      <c r="AD252" s="33"/>
      <c r="AE252" s="33"/>
      <c r="AF252" s="123"/>
      <c r="AG252" s="119" t="e">
        <f>HLOOKUP(AG$13,$Y252:$AF$1016,ROWS($Y252:$AF$1016),FALSE)</f>
        <v>#N/A</v>
      </c>
      <c r="AH252" s="30" t="e">
        <f>HLOOKUP(AH$13,$Y252:$AF$1016,ROWS($Y252:$AF$1016),FALSE)</f>
        <v>#N/A</v>
      </c>
      <c r="AI252" s="30" t="e">
        <f>HLOOKUP(AI$13,$Y252:$AF$1016,ROWS($Y252:$AF$1016),FALSE)</f>
        <v>#N/A</v>
      </c>
      <c r="AJ252" s="30" t="e">
        <f>HLOOKUP(AJ$13,$Y252:$AF$1016,ROWS($Y252:$AF$1016),FALSE)</f>
        <v>#N/A</v>
      </c>
      <c r="AK252" s="30" t="e">
        <f>HLOOKUP(AK$13,$Y252:$AF$1016,ROWS($Y252:$AF$1016),FALSE)</f>
        <v>#N/A</v>
      </c>
      <c r="AL252" s="30" t="e">
        <f>HLOOKUP(AL$13,$Y252:$AF$1016,ROWS($Y252:$AF$1016),FALSE)</f>
        <v>#N/A</v>
      </c>
      <c r="AM252" s="30" t="e">
        <f>HLOOKUP(AM$13,$Y252:$AF$1016,ROWS($Y252:$AF$1016),FALSE)</f>
        <v>#N/A</v>
      </c>
      <c r="AN252" s="30" t="e">
        <f>HLOOKUP(AN$13,$Y252:$AF$1016,ROWS($Y252:$AF$1016),FALSE)</f>
        <v>#N/A</v>
      </c>
      <c r="AO252" s="35" t="e">
        <f t="shared" si="44"/>
        <v>#N/A</v>
      </c>
      <c r="AP252" s="35" t="e">
        <f t="shared" si="45"/>
        <v>#N/A</v>
      </c>
      <c r="AQ252" s="35" t="e">
        <f t="shared" si="46"/>
        <v>#N/A</v>
      </c>
      <c r="AR252" s="35" t="e">
        <f t="shared" si="47"/>
        <v>#N/A</v>
      </c>
      <c r="AS252" s="35" t="e">
        <f t="shared" si="48"/>
        <v>#N/A</v>
      </c>
      <c r="AT252" s="35" t="e">
        <f t="shared" si="49"/>
        <v>#N/A</v>
      </c>
      <c r="AU252" s="35" t="e">
        <f t="shared" si="50"/>
        <v>#N/A</v>
      </c>
      <c r="AV252" s="35" t="e">
        <f t="shared" si="51"/>
        <v>#N/A</v>
      </c>
      <c r="AW252" s="81" t="e">
        <f t="shared" si="52"/>
        <v>#N/A</v>
      </c>
      <c r="AX252" s="139" t="e">
        <f t="shared" si="53"/>
        <v>#N/A</v>
      </c>
    </row>
    <row r="253" spans="1:50" x14ac:dyDescent="0.25">
      <c r="A253" s="110">
        <f>'Тулуз-Пьерон'!A253</f>
        <v>0</v>
      </c>
      <c r="B253" s="153">
        <f>'Тулуз-Пьерон'!B253</f>
        <v>0</v>
      </c>
      <c r="C253" s="109" t="e">
        <f>'Тулуз-Пьерон'!AB253</f>
        <v>#DIV/0!</v>
      </c>
      <c r="D253" s="132" t="e">
        <f>'Тулуз-Пьерон'!AE253</f>
        <v>#DIV/0!</v>
      </c>
      <c r="E253" s="134">
        <f>Равен!AD245</f>
        <v>0</v>
      </c>
      <c r="F253" s="135">
        <f>Равен!AE245</f>
        <v>0</v>
      </c>
      <c r="G253" s="128"/>
      <c r="H253" s="33"/>
      <c r="I253" s="33"/>
      <c r="J253" s="33"/>
      <c r="K253" s="115"/>
      <c r="L253" s="109">
        <f t="shared" si="42"/>
        <v>0</v>
      </c>
      <c r="M253" s="33"/>
      <c r="N253" s="123"/>
      <c r="O253" s="131"/>
      <c r="P253" s="109">
        <f t="shared" si="43"/>
        <v>0</v>
      </c>
      <c r="Q253" s="33"/>
      <c r="R253" s="33"/>
      <c r="S253" s="123"/>
      <c r="T253" s="128"/>
      <c r="U253" s="33"/>
      <c r="V253" s="33"/>
      <c r="W253" s="33"/>
      <c r="X253" s="115"/>
      <c r="Y253" s="122"/>
      <c r="Z253" s="33"/>
      <c r="AA253" s="33"/>
      <c r="AB253" s="33"/>
      <c r="AC253" s="33"/>
      <c r="AD253" s="33"/>
      <c r="AE253" s="33"/>
      <c r="AF253" s="123"/>
      <c r="AG253" s="119" t="e">
        <f>HLOOKUP(AG$13,$Y253:$AF$1016,ROWS($Y253:$AF$1016),FALSE)</f>
        <v>#N/A</v>
      </c>
      <c r="AH253" s="30" t="e">
        <f>HLOOKUP(AH$13,$Y253:$AF$1016,ROWS($Y253:$AF$1016),FALSE)</f>
        <v>#N/A</v>
      </c>
      <c r="AI253" s="30" t="e">
        <f>HLOOKUP(AI$13,$Y253:$AF$1016,ROWS($Y253:$AF$1016),FALSE)</f>
        <v>#N/A</v>
      </c>
      <c r="AJ253" s="30" t="e">
        <f>HLOOKUP(AJ$13,$Y253:$AF$1016,ROWS($Y253:$AF$1016),FALSE)</f>
        <v>#N/A</v>
      </c>
      <c r="AK253" s="30" t="e">
        <f>HLOOKUP(AK$13,$Y253:$AF$1016,ROWS($Y253:$AF$1016),FALSE)</f>
        <v>#N/A</v>
      </c>
      <c r="AL253" s="30" t="e">
        <f>HLOOKUP(AL$13,$Y253:$AF$1016,ROWS($Y253:$AF$1016),FALSE)</f>
        <v>#N/A</v>
      </c>
      <c r="AM253" s="30" t="e">
        <f>HLOOKUP(AM$13,$Y253:$AF$1016,ROWS($Y253:$AF$1016),FALSE)</f>
        <v>#N/A</v>
      </c>
      <c r="AN253" s="30" t="e">
        <f>HLOOKUP(AN$13,$Y253:$AF$1016,ROWS($Y253:$AF$1016),FALSE)</f>
        <v>#N/A</v>
      </c>
      <c r="AO253" s="35" t="e">
        <f t="shared" si="44"/>
        <v>#N/A</v>
      </c>
      <c r="AP253" s="35" t="e">
        <f t="shared" si="45"/>
        <v>#N/A</v>
      </c>
      <c r="AQ253" s="35" t="e">
        <f t="shared" si="46"/>
        <v>#N/A</v>
      </c>
      <c r="AR253" s="35" t="e">
        <f t="shared" si="47"/>
        <v>#N/A</v>
      </c>
      <c r="AS253" s="35" t="e">
        <f t="shared" si="48"/>
        <v>#N/A</v>
      </c>
      <c r="AT253" s="35" t="e">
        <f t="shared" si="49"/>
        <v>#N/A</v>
      </c>
      <c r="AU253" s="35" t="e">
        <f t="shared" si="50"/>
        <v>#N/A</v>
      </c>
      <c r="AV253" s="35" t="e">
        <f t="shared" si="51"/>
        <v>#N/A</v>
      </c>
      <c r="AW253" s="81" t="e">
        <f t="shared" si="52"/>
        <v>#N/A</v>
      </c>
      <c r="AX253" s="139" t="e">
        <f t="shared" si="53"/>
        <v>#N/A</v>
      </c>
    </row>
    <row r="254" spans="1:50" x14ac:dyDescent="0.25">
      <c r="A254" s="110">
        <f>'Тулуз-Пьерон'!A254</f>
        <v>0</v>
      </c>
      <c r="B254" s="153">
        <f>'Тулуз-Пьерон'!B254</f>
        <v>0</v>
      </c>
      <c r="C254" s="109" t="e">
        <f>'Тулуз-Пьерон'!AB254</f>
        <v>#DIV/0!</v>
      </c>
      <c r="D254" s="132" t="e">
        <f>'Тулуз-Пьерон'!AE254</f>
        <v>#DIV/0!</v>
      </c>
      <c r="E254" s="134">
        <f>Равен!AD246</f>
        <v>0</v>
      </c>
      <c r="F254" s="135">
        <f>Равен!AE246</f>
        <v>0</v>
      </c>
      <c r="G254" s="128"/>
      <c r="H254" s="33"/>
      <c r="I254" s="33"/>
      <c r="J254" s="33"/>
      <c r="K254" s="115"/>
      <c r="L254" s="109">
        <f t="shared" si="42"/>
        <v>0</v>
      </c>
      <c r="M254" s="33"/>
      <c r="N254" s="123"/>
      <c r="O254" s="131"/>
      <c r="P254" s="109">
        <f t="shared" si="43"/>
        <v>0</v>
      </c>
      <c r="Q254" s="33"/>
      <c r="R254" s="33"/>
      <c r="S254" s="123"/>
      <c r="T254" s="128"/>
      <c r="U254" s="33"/>
      <c r="V254" s="33"/>
      <c r="W254" s="33"/>
      <c r="X254" s="115"/>
      <c r="Y254" s="122"/>
      <c r="Z254" s="33"/>
      <c r="AA254" s="33"/>
      <c r="AB254" s="33"/>
      <c r="AC254" s="33"/>
      <c r="AD254" s="33"/>
      <c r="AE254" s="33"/>
      <c r="AF254" s="123"/>
      <c r="AG254" s="119" t="e">
        <f>HLOOKUP(AG$13,$Y254:$AF$1016,ROWS($Y254:$AF$1016),FALSE)</f>
        <v>#N/A</v>
      </c>
      <c r="AH254" s="30" t="e">
        <f>HLOOKUP(AH$13,$Y254:$AF$1016,ROWS($Y254:$AF$1016),FALSE)</f>
        <v>#N/A</v>
      </c>
      <c r="AI254" s="30" t="e">
        <f>HLOOKUP(AI$13,$Y254:$AF$1016,ROWS($Y254:$AF$1016),FALSE)</f>
        <v>#N/A</v>
      </c>
      <c r="AJ254" s="30" t="e">
        <f>HLOOKUP(AJ$13,$Y254:$AF$1016,ROWS($Y254:$AF$1016),FALSE)</f>
        <v>#N/A</v>
      </c>
      <c r="AK254" s="30" t="e">
        <f>HLOOKUP(AK$13,$Y254:$AF$1016,ROWS($Y254:$AF$1016),FALSE)</f>
        <v>#N/A</v>
      </c>
      <c r="AL254" s="30" t="e">
        <f>HLOOKUP(AL$13,$Y254:$AF$1016,ROWS($Y254:$AF$1016),FALSE)</f>
        <v>#N/A</v>
      </c>
      <c r="AM254" s="30" t="e">
        <f>HLOOKUP(AM$13,$Y254:$AF$1016,ROWS($Y254:$AF$1016),FALSE)</f>
        <v>#N/A</v>
      </c>
      <c r="AN254" s="30" t="e">
        <f>HLOOKUP(AN$13,$Y254:$AF$1016,ROWS($Y254:$AF$1016),FALSE)</f>
        <v>#N/A</v>
      </c>
      <c r="AO254" s="35" t="e">
        <f t="shared" si="44"/>
        <v>#N/A</v>
      </c>
      <c r="AP254" s="35" t="e">
        <f t="shared" si="45"/>
        <v>#N/A</v>
      </c>
      <c r="AQ254" s="35" t="e">
        <f t="shared" si="46"/>
        <v>#N/A</v>
      </c>
      <c r="AR254" s="35" t="e">
        <f t="shared" si="47"/>
        <v>#N/A</v>
      </c>
      <c r="AS254" s="35" t="e">
        <f t="shared" si="48"/>
        <v>#N/A</v>
      </c>
      <c r="AT254" s="35" t="e">
        <f t="shared" si="49"/>
        <v>#N/A</v>
      </c>
      <c r="AU254" s="35" t="e">
        <f t="shared" si="50"/>
        <v>#N/A</v>
      </c>
      <c r="AV254" s="35" t="e">
        <f t="shared" si="51"/>
        <v>#N/A</v>
      </c>
      <c r="AW254" s="81" t="e">
        <f t="shared" si="52"/>
        <v>#N/A</v>
      </c>
      <c r="AX254" s="139" t="e">
        <f t="shared" si="53"/>
        <v>#N/A</v>
      </c>
    </row>
    <row r="255" spans="1:50" x14ac:dyDescent="0.25">
      <c r="A255" s="110">
        <f>'Тулуз-Пьерон'!A255</f>
        <v>0</v>
      </c>
      <c r="B255" s="153">
        <f>'Тулуз-Пьерон'!B255</f>
        <v>0</v>
      </c>
      <c r="C255" s="109" t="e">
        <f>'Тулуз-Пьерон'!AB255</f>
        <v>#DIV/0!</v>
      </c>
      <c r="D255" s="132" t="e">
        <f>'Тулуз-Пьерон'!AE255</f>
        <v>#DIV/0!</v>
      </c>
      <c r="E255" s="134">
        <f>Равен!AD247</f>
        <v>0</v>
      </c>
      <c r="F255" s="135">
        <f>Равен!AE247</f>
        <v>0</v>
      </c>
      <c r="G255" s="128"/>
      <c r="H255" s="33"/>
      <c r="I255" s="33"/>
      <c r="J255" s="33"/>
      <c r="K255" s="115"/>
      <c r="L255" s="109">
        <f t="shared" si="42"/>
        <v>0</v>
      </c>
      <c r="M255" s="33"/>
      <c r="N255" s="123"/>
      <c r="O255" s="131"/>
      <c r="P255" s="109">
        <f t="shared" si="43"/>
        <v>0</v>
      </c>
      <c r="Q255" s="33"/>
      <c r="R255" s="33"/>
      <c r="S255" s="123"/>
      <c r="T255" s="128"/>
      <c r="U255" s="33"/>
      <c r="V255" s="33"/>
      <c r="W255" s="33"/>
      <c r="X255" s="115"/>
      <c r="Y255" s="122"/>
      <c r="Z255" s="33"/>
      <c r="AA255" s="33"/>
      <c r="AB255" s="33"/>
      <c r="AC255" s="33"/>
      <c r="AD255" s="33"/>
      <c r="AE255" s="33"/>
      <c r="AF255" s="123"/>
      <c r="AG255" s="119" t="e">
        <f>HLOOKUP(AG$13,$Y255:$AF$1016,ROWS($Y255:$AF$1016),FALSE)</f>
        <v>#N/A</v>
      </c>
      <c r="AH255" s="30" t="e">
        <f>HLOOKUP(AH$13,$Y255:$AF$1016,ROWS($Y255:$AF$1016),FALSE)</f>
        <v>#N/A</v>
      </c>
      <c r="AI255" s="30" t="e">
        <f>HLOOKUP(AI$13,$Y255:$AF$1016,ROWS($Y255:$AF$1016),FALSE)</f>
        <v>#N/A</v>
      </c>
      <c r="AJ255" s="30" t="e">
        <f>HLOOKUP(AJ$13,$Y255:$AF$1016,ROWS($Y255:$AF$1016),FALSE)</f>
        <v>#N/A</v>
      </c>
      <c r="AK255" s="30" t="e">
        <f>HLOOKUP(AK$13,$Y255:$AF$1016,ROWS($Y255:$AF$1016),FALSE)</f>
        <v>#N/A</v>
      </c>
      <c r="AL255" s="30" t="e">
        <f>HLOOKUP(AL$13,$Y255:$AF$1016,ROWS($Y255:$AF$1016),FALSE)</f>
        <v>#N/A</v>
      </c>
      <c r="AM255" s="30" t="e">
        <f>HLOOKUP(AM$13,$Y255:$AF$1016,ROWS($Y255:$AF$1016),FALSE)</f>
        <v>#N/A</v>
      </c>
      <c r="AN255" s="30" t="e">
        <f>HLOOKUP(AN$13,$Y255:$AF$1016,ROWS($Y255:$AF$1016),FALSE)</f>
        <v>#N/A</v>
      </c>
      <c r="AO255" s="35" t="e">
        <f t="shared" si="44"/>
        <v>#N/A</v>
      </c>
      <c r="AP255" s="35" t="e">
        <f t="shared" si="45"/>
        <v>#N/A</v>
      </c>
      <c r="AQ255" s="35" t="e">
        <f t="shared" si="46"/>
        <v>#N/A</v>
      </c>
      <c r="AR255" s="35" t="e">
        <f t="shared" si="47"/>
        <v>#N/A</v>
      </c>
      <c r="AS255" s="35" t="e">
        <f t="shared" si="48"/>
        <v>#N/A</v>
      </c>
      <c r="AT255" s="35" t="e">
        <f t="shared" si="49"/>
        <v>#N/A</v>
      </c>
      <c r="AU255" s="35" t="e">
        <f t="shared" si="50"/>
        <v>#N/A</v>
      </c>
      <c r="AV255" s="35" t="e">
        <f t="shared" si="51"/>
        <v>#N/A</v>
      </c>
      <c r="AW255" s="81" t="e">
        <f t="shared" si="52"/>
        <v>#N/A</v>
      </c>
      <c r="AX255" s="139" t="e">
        <f t="shared" si="53"/>
        <v>#N/A</v>
      </c>
    </row>
    <row r="256" spans="1:50" x14ac:dyDescent="0.25">
      <c r="A256" s="110">
        <f>'Тулуз-Пьерон'!A256</f>
        <v>0</v>
      </c>
      <c r="B256" s="153">
        <f>'Тулуз-Пьерон'!B256</f>
        <v>0</v>
      </c>
      <c r="C256" s="109" t="e">
        <f>'Тулуз-Пьерон'!AB256</f>
        <v>#DIV/0!</v>
      </c>
      <c r="D256" s="132" t="e">
        <f>'Тулуз-Пьерон'!AE256</f>
        <v>#DIV/0!</v>
      </c>
      <c r="E256" s="134">
        <f>Равен!AD248</f>
        <v>0</v>
      </c>
      <c r="F256" s="135">
        <f>Равен!AE248</f>
        <v>0</v>
      </c>
      <c r="G256" s="128"/>
      <c r="H256" s="33"/>
      <c r="I256" s="33"/>
      <c r="J256" s="33"/>
      <c r="K256" s="115"/>
      <c r="L256" s="109">
        <f t="shared" si="42"/>
        <v>0</v>
      </c>
      <c r="M256" s="33"/>
      <c r="N256" s="123"/>
      <c r="O256" s="131"/>
      <c r="P256" s="109">
        <f t="shared" si="43"/>
        <v>0</v>
      </c>
      <c r="Q256" s="33"/>
      <c r="R256" s="33"/>
      <c r="S256" s="123"/>
      <c r="T256" s="128"/>
      <c r="U256" s="33"/>
      <c r="V256" s="33"/>
      <c r="W256" s="33"/>
      <c r="X256" s="115"/>
      <c r="Y256" s="122"/>
      <c r="Z256" s="33"/>
      <c r="AA256" s="33"/>
      <c r="AB256" s="33"/>
      <c r="AC256" s="33"/>
      <c r="AD256" s="33"/>
      <c r="AE256" s="33"/>
      <c r="AF256" s="123"/>
      <c r="AG256" s="119" t="e">
        <f>HLOOKUP(AG$13,$Y256:$AF$1016,ROWS($Y256:$AF$1016),FALSE)</f>
        <v>#N/A</v>
      </c>
      <c r="AH256" s="30" t="e">
        <f>HLOOKUP(AH$13,$Y256:$AF$1016,ROWS($Y256:$AF$1016),FALSE)</f>
        <v>#N/A</v>
      </c>
      <c r="AI256" s="30" t="e">
        <f>HLOOKUP(AI$13,$Y256:$AF$1016,ROWS($Y256:$AF$1016),FALSE)</f>
        <v>#N/A</v>
      </c>
      <c r="AJ256" s="30" t="e">
        <f>HLOOKUP(AJ$13,$Y256:$AF$1016,ROWS($Y256:$AF$1016),FALSE)</f>
        <v>#N/A</v>
      </c>
      <c r="AK256" s="30" t="e">
        <f>HLOOKUP(AK$13,$Y256:$AF$1016,ROWS($Y256:$AF$1016),FALSE)</f>
        <v>#N/A</v>
      </c>
      <c r="AL256" s="30" t="e">
        <f>HLOOKUP(AL$13,$Y256:$AF$1016,ROWS($Y256:$AF$1016),FALSE)</f>
        <v>#N/A</v>
      </c>
      <c r="AM256" s="30" t="e">
        <f>HLOOKUP(AM$13,$Y256:$AF$1016,ROWS($Y256:$AF$1016),FALSE)</f>
        <v>#N/A</v>
      </c>
      <c r="AN256" s="30" t="e">
        <f>HLOOKUP(AN$13,$Y256:$AF$1016,ROWS($Y256:$AF$1016),FALSE)</f>
        <v>#N/A</v>
      </c>
      <c r="AO256" s="35" t="e">
        <f t="shared" si="44"/>
        <v>#N/A</v>
      </c>
      <c r="AP256" s="35" t="e">
        <f t="shared" si="45"/>
        <v>#N/A</v>
      </c>
      <c r="AQ256" s="35" t="e">
        <f t="shared" si="46"/>
        <v>#N/A</v>
      </c>
      <c r="AR256" s="35" t="e">
        <f t="shared" si="47"/>
        <v>#N/A</v>
      </c>
      <c r="AS256" s="35" t="e">
        <f t="shared" si="48"/>
        <v>#N/A</v>
      </c>
      <c r="AT256" s="35" t="e">
        <f t="shared" si="49"/>
        <v>#N/A</v>
      </c>
      <c r="AU256" s="35" t="e">
        <f t="shared" si="50"/>
        <v>#N/A</v>
      </c>
      <c r="AV256" s="35" t="e">
        <f t="shared" si="51"/>
        <v>#N/A</v>
      </c>
      <c r="AW256" s="81" t="e">
        <f t="shared" si="52"/>
        <v>#N/A</v>
      </c>
      <c r="AX256" s="139" t="e">
        <f t="shared" si="53"/>
        <v>#N/A</v>
      </c>
    </row>
    <row r="257" spans="1:50" x14ac:dyDescent="0.25">
      <c r="A257" s="110">
        <f>'Тулуз-Пьерон'!A257</f>
        <v>0</v>
      </c>
      <c r="B257" s="153">
        <f>'Тулуз-Пьерон'!B257</f>
        <v>0</v>
      </c>
      <c r="C257" s="109" t="e">
        <f>'Тулуз-Пьерон'!AB257</f>
        <v>#DIV/0!</v>
      </c>
      <c r="D257" s="132" t="e">
        <f>'Тулуз-Пьерон'!AE257</f>
        <v>#DIV/0!</v>
      </c>
      <c r="E257" s="134">
        <f>Равен!AD249</f>
        <v>0</v>
      </c>
      <c r="F257" s="135">
        <f>Равен!AE249</f>
        <v>0</v>
      </c>
      <c r="G257" s="128"/>
      <c r="H257" s="33"/>
      <c r="I257" s="33"/>
      <c r="J257" s="33"/>
      <c r="K257" s="115"/>
      <c r="L257" s="109">
        <f t="shared" si="42"/>
        <v>0</v>
      </c>
      <c r="M257" s="33"/>
      <c r="N257" s="123"/>
      <c r="O257" s="131"/>
      <c r="P257" s="109">
        <f t="shared" si="43"/>
        <v>0</v>
      </c>
      <c r="Q257" s="33"/>
      <c r="R257" s="33"/>
      <c r="S257" s="123"/>
      <c r="T257" s="128"/>
      <c r="U257" s="33"/>
      <c r="V257" s="33"/>
      <c r="W257" s="33"/>
      <c r="X257" s="115"/>
      <c r="Y257" s="122"/>
      <c r="Z257" s="33"/>
      <c r="AA257" s="33"/>
      <c r="AB257" s="33"/>
      <c r="AC257" s="33"/>
      <c r="AD257" s="33"/>
      <c r="AE257" s="33"/>
      <c r="AF257" s="123"/>
      <c r="AG257" s="119" t="e">
        <f>HLOOKUP(AG$13,$Y257:$AF$1016,ROWS($Y257:$AF$1016),FALSE)</f>
        <v>#N/A</v>
      </c>
      <c r="AH257" s="30" t="e">
        <f>HLOOKUP(AH$13,$Y257:$AF$1016,ROWS($Y257:$AF$1016),FALSE)</f>
        <v>#N/A</v>
      </c>
      <c r="AI257" s="30" t="e">
        <f>HLOOKUP(AI$13,$Y257:$AF$1016,ROWS($Y257:$AF$1016),FALSE)</f>
        <v>#N/A</v>
      </c>
      <c r="AJ257" s="30" t="e">
        <f>HLOOKUP(AJ$13,$Y257:$AF$1016,ROWS($Y257:$AF$1016),FALSE)</f>
        <v>#N/A</v>
      </c>
      <c r="AK257" s="30" t="e">
        <f>HLOOKUP(AK$13,$Y257:$AF$1016,ROWS($Y257:$AF$1016),FALSE)</f>
        <v>#N/A</v>
      </c>
      <c r="AL257" s="30" t="e">
        <f>HLOOKUP(AL$13,$Y257:$AF$1016,ROWS($Y257:$AF$1016),FALSE)</f>
        <v>#N/A</v>
      </c>
      <c r="AM257" s="30" t="e">
        <f>HLOOKUP(AM$13,$Y257:$AF$1016,ROWS($Y257:$AF$1016),FALSE)</f>
        <v>#N/A</v>
      </c>
      <c r="AN257" s="30" t="e">
        <f>HLOOKUP(AN$13,$Y257:$AF$1016,ROWS($Y257:$AF$1016),FALSE)</f>
        <v>#N/A</v>
      </c>
      <c r="AO257" s="35" t="e">
        <f t="shared" si="44"/>
        <v>#N/A</v>
      </c>
      <c r="AP257" s="35" t="e">
        <f t="shared" si="45"/>
        <v>#N/A</v>
      </c>
      <c r="AQ257" s="35" t="e">
        <f t="shared" si="46"/>
        <v>#N/A</v>
      </c>
      <c r="AR257" s="35" t="e">
        <f t="shared" si="47"/>
        <v>#N/A</v>
      </c>
      <c r="AS257" s="35" t="e">
        <f t="shared" si="48"/>
        <v>#N/A</v>
      </c>
      <c r="AT257" s="35" t="e">
        <f t="shared" si="49"/>
        <v>#N/A</v>
      </c>
      <c r="AU257" s="35" t="e">
        <f t="shared" si="50"/>
        <v>#N/A</v>
      </c>
      <c r="AV257" s="35" t="e">
        <f t="shared" si="51"/>
        <v>#N/A</v>
      </c>
      <c r="AW257" s="81" t="e">
        <f t="shared" si="52"/>
        <v>#N/A</v>
      </c>
      <c r="AX257" s="139" t="e">
        <f t="shared" si="53"/>
        <v>#N/A</v>
      </c>
    </row>
    <row r="258" spans="1:50" x14ac:dyDescent="0.25">
      <c r="A258" s="110">
        <f>'Тулуз-Пьерон'!A258</f>
        <v>0</v>
      </c>
      <c r="B258" s="153">
        <f>'Тулуз-Пьерон'!B258</f>
        <v>0</v>
      </c>
      <c r="C258" s="109" t="e">
        <f>'Тулуз-Пьерон'!AB258</f>
        <v>#DIV/0!</v>
      </c>
      <c r="D258" s="132" t="e">
        <f>'Тулуз-Пьерон'!AE258</f>
        <v>#DIV/0!</v>
      </c>
      <c r="E258" s="134">
        <f>Равен!AD250</f>
        <v>0</v>
      </c>
      <c r="F258" s="135">
        <f>Равен!AE250</f>
        <v>0</v>
      </c>
      <c r="G258" s="128"/>
      <c r="H258" s="33"/>
      <c r="I258" s="33"/>
      <c r="J258" s="33"/>
      <c r="K258" s="115"/>
      <c r="L258" s="109">
        <f t="shared" si="42"/>
        <v>0</v>
      </c>
      <c r="M258" s="33"/>
      <c r="N258" s="123"/>
      <c r="O258" s="131"/>
      <c r="P258" s="109">
        <f t="shared" si="43"/>
        <v>0</v>
      </c>
      <c r="Q258" s="33"/>
      <c r="R258" s="33"/>
      <c r="S258" s="123"/>
      <c r="T258" s="128"/>
      <c r="U258" s="33"/>
      <c r="V258" s="33"/>
      <c r="W258" s="33"/>
      <c r="X258" s="115"/>
      <c r="Y258" s="122"/>
      <c r="Z258" s="33"/>
      <c r="AA258" s="33"/>
      <c r="AB258" s="33"/>
      <c r="AC258" s="33"/>
      <c r="AD258" s="33"/>
      <c r="AE258" s="33"/>
      <c r="AF258" s="123"/>
      <c r="AG258" s="119" t="e">
        <f>HLOOKUP(AG$13,$Y258:$AF$1016,ROWS($Y258:$AF$1016),FALSE)</f>
        <v>#N/A</v>
      </c>
      <c r="AH258" s="30" t="e">
        <f>HLOOKUP(AH$13,$Y258:$AF$1016,ROWS($Y258:$AF$1016),FALSE)</f>
        <v>#N/A</v>
      </c>
      <c r="AI258" s="30" t="e">
        <f>HLOOKUP(AI$13,$Y258:$AF$1016,ROWS($Y258:$AF$1016),FALSE)</f>
        <v>#N/A</v>
      </c>
      <c r="AJ258" s="30" t="e">
        <f>HLOOKUP(AJ$13,$Y258:$AF$1016,ROWS($Y258:$AF$1016),FALSE)</f>
        <v>#N/A</v>
      </c>
      <c r="AK258" s="30" t="e">
        <f>HLOOKUP(AK$13,$Y258:$AF$1016,ROWS($Y258:$AF$1016),FALSE)</f>
        <v>#N/A</v>
      </c>
      <c r="AL258" s="30" t="e">
        <f>HLOOKUP(AL$13,$Y258:$AF$1016,ROWS($Y258:$AF$1016),FALSE)</f>
        <v>#N/A</v>
      </c>
      <c r="AM258" s="30" t="e">
        <f>HLOOKUP(AM$13,$Y258:$AF$1016,ROWS($Y258:$AF$1016),FALSE)</f>
        <v>#N/A</v>
      </c>
      <c r="AN258" s="30" t="e">
        <f>HLOOKUP(AN$13,$Y258:$AF$1016,ROWS($Y258:$AF$1016),FALSE)</f>
        <v>#N/A</v>
      </c>
      <c r="AO258" s="35" t="e">
        <f t="shared" si="44"/>
        <v>#N/A</v>
      </c>
      <c r="AP258" s="35" t="e">
        <f t="shared" si="45"/>
        <v>#N/A</v>
      </c>
      <c r="AQ258" s="35" t="e">
        <f t="shared" si="46"/>
        <v>#N/A</v>
      </c>
      <c r="AR258" s="35" t="e">
        <f t="shared" si="47"/>
        <v>#N/A</v>
      </c>
      <c r="AS258" s="35" t="e">
        <f t="shared" si="48"/>
        <v>#N/A</v>
      </c>
      <c r="AT258" s="35" t="e">
        <f t="shared" si="49"/>
        <v>#N/A</v>
      </c>
      <c r="AU258" s="35" t="e">
        <f t="shared" si="50"/>
        <v>#N/A</v>
      </c>
      <c r="AV258" s="35" t="e">
        <f t="shared" si="51"/>
        <v>#N/A</v>
      </c>
      <c r="AW258" s="81" t="e">
        <f t="shared" si="52"/>
        <v>#N/A</v>
      </c>
      <c r="AX258" s="139" t="e">
        <f t="shared" si="53"/>
        <v>#N/A</v>
      </c>
    </row>
    <row r="259" spans="1:50" x14ac:dyDescent="0.25">
      <c r="A259" s="110">
        <f>'Тулуз-Пьерон'!A259</f>
        <v>0</v>
      </c>
      <c r="B259" s="153">
        <f>'Тулуз-Пьерон'!B259</f>
        <v>0</v>
      </c>
      <c r="C259" s="109" t="e">
        <f>'Тулуз-Пьерон'!AB259</f>
        <v>#DIV/0!</v>
      </c>
      <c r="D259" s="132" t="e">
        <f>'Тулуз-Пьерон'!AE259</f>
        <v>#DIV/0!</v>
      </c>
      <c r="E259" s="134">
        <f>Равен!AD251</f>
        <v>0</v>
      </c>
      <c r="F259" s="135">
        <f>Равен!AE251</f>
        <v>0</v>
      </c>
      <c r="G259" s="128"/>
      <c r="H259" s="33"/>
      <c r="I259" s="33"/>
      <c r="J259" s="33"/>
      <c r="K259" s="115"/>
      <c r="L259" s="109">
        <f t="shared" si="42"/>
        <v>0</v>
      </c>
      <c r="M259" s="33"/>
      <c r="N259" s="123"/>
      <c r="O259" s="131"/>
      <c r="P259" s="109">
        <f t="shared" si="43"/>
        <v>0</v>
      </c>
      <c r="Q259" s="33"/>
      <c r="R259" s="33"/>
      <c r="S259" s="123"/>
      <c r="T259" s="128"/>
      <c r="U259" s="33"/>
      <c r="V259" s="33"/>
      <c r="W259" s="33"/>
      <c r="X259" s="115"/>
      <c r="Y259" s="122"/>
      <c r="Z259" s="33"/>
      <c r="AA259" s="33"/>
      <c r="AB259" s="33"/>
      <c r="AC259" s="33"/>
      <c r="AD259" s="33"/>
      <c r="AE259" s="33"/>
      <c r="AF259" s="123"/>
      <c r="AG259" s="119" t="e">
        <f>HLOOKUP(AG$13,$Y259:$AF$1016,ROWS($Y259:$AF$1016),FALSE)</f>
        <v>#N/A</v>
      </c>
      <c r="AH259" s="30" t="e">
        <f>HLOOKUP(AH$13,$Y259:$AF$1016,ROWS($Y259:$AF$1016),FALSE)</f>
        <v>#N/A</v>
      </c>
      <c r="AI259" s="30" t="e">
        <f>HLOOKUP(AI$13,$Y259:$AF$1016,ROWS($Y259:$AF$1016),FALSE)</f>
        <v>#N/A</v>
      </c>
      <c r="AJ259" s="30" t="e">
        <f>HLOOKUP(AJ$13,$Y259:$AF$1016,ROWS($Y259:$AF$1016),FALSE)</f>
        <v>#N/A</v>
      </c>
      <c r="AK259" s="30" t="e">
        <f>HLOOKUP(AK$13,$Y259:$AF$1016,ROWS($Y259:$AF$1016),FALSE)</f>
        <v>#N/A</v>
      </c>
      <c r="AL259" s="30" t="e">
        <f>HLOOKUP(AL$13,$Y259:$AF$1016,ROWS($Y259:$AF$1016),FALSE)</f>
        <v>#N/A</v>
      </c>
      <c r="AM259" s="30" t="e">
        <f>HLOOKUP(AM$13,$Y259:$AF$1016,ROWS($Y259:$AF$1016),FALSE)</f>
        <v>#N/A</v>
      </c>
      <c r="AN259" s="30" t="e">
        <f>HLOOKUP(AN$13,$Y259:$AF$1016,ROWS($Y259:$AF$1016),FALSE)</f>
        <v>#N/A</v>
      </c>
      <c r="AO259" s="35" t="e">
        <f t="shared" si="44"/>
        <v>#N/A</v>
      </c>
      <c r="AP259" s="35" t="e">
        <f t="shared" si="45"/>
        <v>#N/A</v>
      </c>
      <c r="AQ259" s="35" t="e">
        <f t="shared" si="46"/>
        <v>#N/A</v>
      </c>
      <c r="AR259" s="35" t="e">
        <f t="shared" si="47"/>
        <v>#N/A</v>
      </c>
      <c r="AS259" s="35" t="e">
        <f t="shared" si="48"/>
        <v>#N/A</v>
      </c>
      <c r="AT259" s="35" t="e">
        <f t="shared" si="49"/>
        <v>#N/A</v>
      </c>
      <c r="AU259" s="35" t="e">
        <f t="shared" si="50"/>
        <v>#N/A</v>
      </c>
      <c r="AV259" s="35" t="e">
        <f t="shared" si="51"/>
        <v>#N/A</v>
      </c>
      <c r="AW259" s="81" t="e">
        <f t="shared" si="52"/>
        <v>#N/A</v>
      </c>
      <c r="AX259" s="139" t="e">
        <f t="shared" si="53"/>
        <v>#N/A</v>
      </c>
    </row>
    <row r="260" spans="1:50" x14ac:dyDescent="0.25">
      <c r="A260" s="110">
        <f>'Тулуз-Пьерон'!A260</f>
        <v>0</v>
      </c>
      <c r="B260" s="153">
        <f>'Тулуз-Пьерон'!B260</f>
        <v>0</v>
      </c>
      <c r="C260" s="109" t="e">
        <f>'Тулуз-Пьерон'!AB260</f>
        <v>#DIV/0!</v>
      </c>
      <c r="D260" s="132" t="e">
        <f>'Тулуз-Пьерон'!AE260</f>
        <v>#DIV/0!</v>
      </c>
      <c r="E260" s="134">
        <f>Равен!AD252</f>
        <v>0</v>
      </c>
      <c r="F260" s="135">
        <f>Равен!AE252</f>
        <v>0</v>
      </c>
      <c r="G260" s="128"/>
      <c r="H260" s="33"/>
      <c r="I260" s="33"/>
      <c r="J260" s="33"/>
      <c r="K260" s="115"/>
      <c r="L260" s="109">
        <f t="shared" si="42"/>
        <v>0</v>
      </c>
      <c r="M260" s="33"/>
      <c r="N260" s="123"/>
      <c r="O260" s="131"/>
      <c r="P260" s="109">
        <f t="shared" si="43"/>
        <v>0</v>
      </c>
      <c r="Q260" s="33"/>
      <c r="R260" s="33"/>
      <c r="S260" s="123"/>
      <c r="T260" s="128"/>
      <c r="U260" s="33"/>
      <c r="V260" s="33"/>
      <c r="W260" s="33"/>
      <c r="X260" s="115"/>
      <c r="Y260" s="122"/>
      <c r="Z260" s="33"/>
      <c r="AA260" s="33"/>
      <c r="AB260" s="33"/>
      <c r="AC260" s="33"/>
      <c r="AD260" s="33"/>
      <c r="AE260" s="33"/>
      <c r="AF260" s="123"/>
      <c r="AG260" s="119" t="e">
        <f>HLOOKUP(AG$13,$Y260:$AF$1016,ROWS($Y260:$AF$1016),FALSE)</f>
        <v>#N/A</v>
      </c>
      <c r="AH260" s="30" t="e">
        <f>HLOOKUP(AH$13,$Y260:$AF$1016,ROWS($Y260:$AF$1016),FALSE)</f>
        <v>#N/A</v>
      </c>
      <c r="AI260" s="30" t="e">
        <f>HLOOKUP(AI$13,$Y260:$AF$1016,ROWS($Y260:$AF$1016),FALSE)</f>
        <v>#N/A</v>
      </c>
      <c r="AJ260" s="30" t="e">
        <f>HLOOKUP(AJ$13,$Y260:$AF$1016,ROWS($Y260:$AF$1016),FALSE)</f>
        <v>#N/A</v>
      </c>
      <c r="AK260" s="30" t="e">
        <f>HLOOKUP(AK$13,$Y260:$AF$1016,ROWS($Y260:$AF$1016),FALSE)</f>
        <v>#N/A</v>
      </c>
      <c r="AL260" s="30" t="e">
        <f>HLOOKUP(AL$13,$Y260:$AF$1016,ROWS($Y260:$AF$1016),FALSE)</f>
        <v>#N/A</v>
      </c>
      <c r="AM260" s="30" t="e">
        <f>HLOOKUP(AM$13,$Y260:$AF$1016,ROWS($Y260:$AF$1016),FALSE)</f>
        <v>#N/A</v>
      </c>
      <c r="AN260" s="30" t="e">
        <f>HLOOKUP(AN$13,$Y260:$AF$1016,ROWS($Y260:$AF$1016),FALSE)</f>
        <v>#N/A</v>
      </c>
      <c r="AO260" s="35" t="e">
        <f t="shared" si="44"/>
        <v>#N/A</v>
      </c>
      <c r="AP260" s="35" t="e">
        <f t="shared" si="45"/>
        <v>#N/A</v>
      </c>
      <c r="AQ260" s="35" t="e">
        <f t="shared" si="46"/>
        <v>#N/A</v>
      </c>
      <c r="AR260" s="35" t="e">
        <f t="shared" si="47"/>
        <v>#N/A</v>
      </c>
      <c r="AS260" s="35" t="e">
        <f t="shared" si="48"/>
        <v>#N/A</v>
      </c>
      <c r="AT260" s="35" t="e">
        <f t="shared" si="49"/>
        <v>#N/A</v>
      </c>
      <c r="AU260" s="35" t="e">
        <f t="shared" si="50"/>
        <v>#N/A</v>
      </c>
      <c r="AV260" s="35" t="e">
        <f t="shared" si="51"/>
        <v>#N/A</v>
      </c>
      <c r="AW260" s="81" t="e">
        <f t="shared" si="52"/>
        <v>#N/A</v>
      </c>
      <c r="AX260" s="139" t="e">
        <f t="shared" si="53"/>
        <v>#N/A</v>
      </c>
    </row>
    <row r="261" spans="1:50" x14ac:dyDescent="0.25">
      <c r="A261" s="110">
        <f>'Тулуз-Пьерон'!A261</f>
        <v>0</v>
      </c>
      <c r="B261" s="153">
        <f>'Тулуз-Пьерон'!B261</f>
        <v>0</v>
      </c>
      <c r="C261" s="109" t="e">
        <f>'Тулуз-Пьерон'!AB261</f>
        <v>#DIV/0!</v>
      </c>
      <c r="D261" s="132" t="e">
        <f>'Тулуз-Пьерон'!AE261</f>
        <v>#DIV/0!</v>
      </c>
      <c r="E261" s="134">
        <f>Равен!AD253</f>
        <v>0</v>
      </c>
      <c r="F261" s="135">
        <f>Равен!AE253</f>
        <v>0</v>
      </c>
      <c r="G261" s="128"/>
      <c r="H261" s="33"/>
      <c r="I261" s="33"/>
      <c r="J261" s="33"/>
      <c r="K261" s="115"/>
      <c r="L261" s="109">
        <f t="shared" si="42"/>
        <v>0</v>
      </c>
      <c r="M261" s="33"/>
      <c r="N261" s="123"/>
      <c r="O261" s="131"/>
      <c r="P261" s="109">
        <f t="shared" si="43"/>
        <v>0</v>
      </c>
      <c r="Q261" s="33"/>
      <c r="R261" s="33"/>
      <c r="S261" s="123"/>
      <c r="T261" s="128"/>
      <c r="U261" s="33"/>
      <c r="V261" s="33"/>
      <c r="W261" s="33"/>
      <c r="X261" s="115"/>
      <c r="Y261" s="122"/>
      <c r="Z261" s="33"/>
      <c r="AA261" s="33"/>
      <c r="AB261" s="33"/>
      <c r="AC261" s="33"/>
      <c r="AD261" s="33"/>
      <c r="AE261" s="33"/>
      <c r="AF261" s="123"/>
      <c r="AG261" s="119" t="e">
        <f>HLOOKUP(AG$13,$Y261:$AF$1016,ROWS($Y261:$AF$1016),FALSE)</f>
        <v>#N/A</v>
      </c>
      <c r="AH261" s="30" t="e">
        <f>HLOOKUP(AH$13,$Y261:$AF$1016,ROWS($Y261:$AF$1016),FALSE)</f>
        <v>#N/A</v>
      </c>
      <c r="AI261" s="30" t="e">
        <f>HLOOKUP(AI$13,$Y261:$AF$1016,ROWS($Y261:$AF$1016),FALSE)</f>
        <v>#N/A</v>
      </c>
      <c r="AJ261" s="30" t="e">
        <f>HLOOKUP(AJ$13,$Y261:$AF$1016,ROWS($Y261:$AF$1016),FALSE)</f>
        <v>#N/A</v>
      </c>
      <c r="AK261" s="30" t="e">
        <f>HLOOKUP(AK$13,$Y261:$AF$1016,ROWS($Y261:$AF$1016),FALSE)</f>
        <v>#N/A</v>
      </c>
      <c r="AL261" s="30" t="e">
        <f>HLOOKUP(AL$13,$Y261:$AF$1016,ROWS($Y261:$AF$1016),FALSE)</f>
        <v>#N/A</v>
      </c>
      <c r="AM261" s="30" t="e">
        <f>HLOOKUP(AM$13,$Y261:$AF$1016,ROWS($Y261:$AF$1016),FALSE)</f>
        <v>#N/A</v>
      </c>
      <c r="AN261" s="30" t="e">
        <f>HLOOKUP(AN$13,$Y261:$AF$1016,ROWS($Y261:$AF$1016),FALSE)</f>
        <v>#N/A</v>
      </c>
      <c r="AO261" s="35" t="e">
        <f t="shared" si="44"/>
        <v>#N/A</v>
      </c>
      <c r="AP261" s="35" t="e">
        <f t="shared" si="45"/>
        <v>#N/A</v>
      </c>
      <c r="AQ261" s="35" t="e">
        <f t="shared" si="46"/>
        <v>#N/A</v>
      </c>
      <c r="AR261" s="35" t="e">
        <f t="shared" si="47"/>
        <v>#N/A</v>
      </c>
      <c r="AS261" s="35" t="e">
        <f t="shared" si="48"/>
        <v>#N/A</v>
      </c>
      <c r="AT261" s="35" t="e">
        <f t="shared" si="49"/>
        <v>#N/A</v>
      </c>
      <c r="AU261" s="35" t="e">
        <f t="shared" si="50"/>
        <v>#N/A</v>
      </c>
      <c r="AV261" s="35" t="e">
        <f t="shared" si="51"/>
        <v>#N/A</v>
      </c>
      <c r="AW261" s="81" t="e">
        <f t="shared" si="52"/>
        <v>#N/A</v>
      </c>
      <c r="AX261" s="139" t="e">
        <f t="shared" si="53"/>
        <v>#N/A</v>
      </c>
    </row>
    <row r="262" spans="1:50" x14ac:dyDescent="0.25">
      <c r="A262" s="110">
        <f>'Тулуз-Пьерон'!A262</f>
        <v>0</v>
      </c>
      <c r="B262" s="153">
        <f>'Тулуз-Пьерон'!B262</f>
        <v>0</v>
      </c>
      <c r="C262" s="109" t="e">
        <f>'Тулуз-Пьерон'!AB262</f>
        <v>#DIV/0!</v>
      </c>
      <c r="D262" s="132" t="e">
        <f>'Тулуз-Пьерон'!AE262</f>
        <v>#DIV/0!</v>
      </c>
      <c r="E262" s="134">
        <f>Равен!AD254</f>
        <v>0</v>
      </c>
      <c r="F262" s="135">
        <f>Равен!AE254</f>
        <v>0</v>
      </c>
      <c r="G262" s="128"/>
      <c r="H262" s="33"/>
      <c r="I262" s="33"/>
      <c r="J262" s="33"/>
      <c r="K262" s="115"/>
      <c r="L262" s="109">
        <f t="shared" si="42"/>
        <v>0</v>
      </c>
      <c r="M262" s="33"/>
      <c r="N262" s="123"/>
      <c r="O262" s="131"/>
      <c r="P262" s="109">
        <f t="shared" si="43"/>
        <v>0</v>
      </c>
      <c r="Q262" s="33"/>
      <c r="R262" s="33"/>
      <c r="S262" s="123"/>
      <c r="T262" s="128"/>
      <c r="U262" s="33"/>
      <c r="V262" s="33"/>
      <c r="W262" s="33"/>
      <c r="X262" s="115"/>
      <c r="Y262" s="122"/>
      <c r="Z262" s="33"/>
      <c r="AA262" s="33"/>
      <c r="AB262" s="33"/>
      <c r="AC262" s="33"/>
      <c r="AD262" s="33"/>
      <c r="AE262" s="33"/>
      <c r="AF262" s="123"/>
      <c r="AG262" s="119" t="e">
        <f>HLOOKUP(AG$13,$Y262:$AF$1016,ROWS($Y262:$AF$1016),FALSE)</f>
        <v>#N/A</v>
      </c>
      <c r="AH262" s="30" t="e">
        <f>HLOOKUP(AH$13,$Y262:$AF$1016,ROWS($Y262:$AF$1016),FALSE)</f>
        <v>#N/A</v>
      </c>
      <c r="AI262" s="30" t="e">
        <f>HLOOKUP(AI$13,$Y262:$AF$1016,ROWS($Y262:$AF$1016),FALSE)</f>
        <v>#N/A</v>
      </c>
      <c r="AJ262" s="30" t="e">
        <f>HLOOKUP(AJ$13,$Y262:$AF$1016,ROWS($Y262:$AF$1016),FALSE)</f>
        <v>#N/A</v>
      </c>
      <c r="AK262" s="30" t="e">
        <f>HLOOKUP(AK$13,$Y262:$AF$1016,ROWS($Y262:$AF$1016),FALSE)</f>
        <v>#N/A</v>
      </c>
      <c r="AL262" s="30" t="e">
        <f>HLOOKUP(AL$13,$Y262:$AF$1016,ROWS($Y262:$AF$1016),FALSE)</f>
        <v>#N/A</v>
      </c>
      <c r="AM262" s="30" t="e">
        <f>HLOOKUP(AM$13,$Y262:$AF$1016,ROWS($Y262:$AF$1016),FALSE)</f>
        <v>#N/A</v>
      </c>
      <c r="AN262" s="30" t="e">
        <f>HLOOKUP(AN$13,$Y262:$AF$1016,ROWS($Y262:$AF$1016),FALSE)</f>
        <v>#N/A</v>
      </c>
      <c r="AO262" s="35" t="e">
        <f t="shared" si="44"/>
        <v>#N/A</v>
      </c>
      <c r="AP262" s="35" t="e">
        <f t="shared" si="45"/>
        <v>#N/A</v>
      </c>
      <c r="AQ262" s="35" t="e">
        <f t="shared" si="46"/>
        <v>#N/A</v>
      </c>
      <c r="AR262" s="35" t="e">
        <f t="shared" si="47"/>
        <v>#N/A</v>
      </c>
      <c r="AS262" s="35" t="e">
        <f t="shared" si="48"/>
        <v>#N/A</v>
      </c>
      <c r="AT262" s="35" t="e">
        <f t="shared" si="49"/>
        <v>#N/A</v>
      </c>
      <c r="AU262" s="35" t="e">
        <f t="shared" si="50"/>
        <v>#N/A</v>
      </c>
      <c r="AV262" s="35" t="e">
        <f t="shared" si="51"/>
        <v>#N/A</v>
      </c>
      <c r="AW262" s="81" t="e">
        <f t="shared" si="52"/>
        <v>#N/A</v>
      </c>
      <c r="AX262" s="139" t="e">
        <f t="shared" si="53"/>
        <v>#N/A</v>
      </c>
    </row>
    <row r="263" spans="1:50" x14ac:dyDescent="0.25">
      <c r="A263" s="110">
        <f>'Тулуз-Пьерон'!A263</f>
        <v>0</v>
      </c>
      <c r="B263" s="153">
        <f>'Тулуз-Пьерон'!B263</f>
        <v>0</v>
      </c>
      <c r="C263" s="109" t="e">
        <f>'Тулуз-Пьерон'!AB263</f>
        <v>#DIV/0!</v>
      </c>
      <c r="D263" s="132" t="e">
        <f>'Тулуз-Пьерон'!AE263</f>
        <v>#DIV/0!</v>
      </c>
      <c r="E263" s="134">
        <f>Равен!AD255</f>
        <v>0</v>
      </c>
      <c r="F263" s="135">
        <f>Равен!AE255</f>
        <v>0</v>
      </c>
      <c r="G263" s="128"/>
      <c r="H263" s="33"/>
      <c r="I263" s="33"/>
      <c r="J263" s="33"/>
      <c r="K263" s="115"/>
      <c r="L263" s="109">
        <f t="shared" si="42"/>
        <v>0</v>
      </c>
      <c r="M263" s="33"/>
      <c r="N263" s="123"/>
      <c r="O263" s="131"/>
      <c r="P263" s="109">
        <f t="shared" si="43"/>
        <v>0</v>
      </c>
      <c r="Q263" s="33"/>
      <c r="R263" s="33"/>
      <c r="S263" s="123"/>
      <c r="T263" s="128"/>
      <c r="U263" s="33"/>
      <c r="V263" s="33"/>
      <c r="W263" s="33"/>
      <c r="X263" s="115"/>
      <c r="Y263" s="122"/>
      <c r="Z263" s="33"/>
      <c r="AA263" s="33"/>
      <c r="AB263" s="33"/>
      <c r="AC263" s="33"/>
      <c r="AD263" s="33"/>
      <c r="AE263" s="33"/>
      <c r="AF263" s="123"/>
      <c r="AG263" s="119" t="e">
        <f>HLOOKUP(AG$13,$Y263:$AF$1016,ROWS($Y263:$AF$1016),FALSE)</f>
        <v>#N/A</v>
      </c>
      <c r="AH263" s="30" t="e">
        <f>HLOOKUP(AH$13,$Y263:$AF$1016,ROWS($Y263:$AF$1016),FALSE)</f>
        <v>#N/A</v>
      </c>
      <c r="AI263" s="30" t="e">
        <f>HLOOKUP(AI$13,$Y263:$AF$1016,ROWS($Y263:$AF$1016),FALSE)</f>
        <v>#N/A</v>
      </c>
      <c r="AJ263" s="30" t="e">
        <f>HLOOKUP(AJ$13,$Y263:$AF$1016,ROWS($Y263:$AF$1016),FALSE)</f>
        <v>#N/A</v>
      </c>
      <c r="AK263" s="30" t="e">
        <f>HLOOKUP(AK$13,$Y263:$AF$1016,ROWS($Y263:$AF$1016),FALSE)</f>
        <v>#N/A</v>
      </c>
      <c r="AL263" s="30" t="e">
        <f>HLOOKUP(AL$13,$Y263:$AF$1016,ROWS($Y263:$AF$1016),FALSE)</f>
        <v>#N/A</v>
      </c>
      <c r="AM263" s="30" t="e">
        <f>HLOOKUP(AM$13,$Y263:$AF$1016,ROWS($Y263:$AF$1016),FALSE)</f>
        <v>#N/A</v>
      </c>
      <c r="AN263" s="30" t="e">
        <f>HLOOKUP(AN$13,$Y263:$AF$1016,ROWS($Y263:$AF$1016),FALSE)</f>
        <v>#N/A</v>
      </c>
      <c r="AO263" s="35" t="e">
        <f t="shared" si="44"/>
        <v>#N/A</v>
      </c>
      <c r="AP263" s="35" t="e">
        <f t="shared" si="45"/>
        <v>#N/A</v>
      </c>
      <c r="AQ263" s="35" t="e">
        <f t="shared" si="46"/>
        <v>#N/A</v>
      </c>
      <c r="AR263" s="35" t="e">
        <f t="shared" si="47"/>
        <v>#N/A</v>
      </c>
      <c r="AS263" s="35" t="e">
        <f t="shared" si="48"/>
        <v>#N/A</v>
      </c>
      <c r="AT263" s="35" t="e">
        <f t="shared" si="49"/>
        <v>#N/A</v>
      </c>
      <c r="AU263" s="35" t="e">
        <f t="shared" si="50"/>
        <v>#N/A</v>
      </c>
      <c r="AV263" s="35" t="e">
        <f t="shared" si="51"/>
        <v>#N/A</v>
      </c>
      <c r="AW263" s="81" t="e">
        <f t="shared" si="52"/>
        <v>#N/A</v>
      </c>
      <c r="AX263" s="139" t="e">
        <f t="shared" si="53"/>
        <v>#N/A</v>
      </c>
    </row>
    <row r="264" spans="1:50" x14ac:dyDescent="0.25">
      <c r="A264" s="110">
        <f>'Тулуз-Пьерон'!A264</f>
        <v>0</v>
      </c>
      <c r="B264" s="153">
        <f>'Тулуз-Пьерон'!B264</f>
        <v>0</v>
      </c>
      <c r="C264" s="109" t="e">
        <f>'Тулуз-Пьерон'!AB264</f>
        <v>#DIV/0!</v>
      </c>
      <c r="D264" s="132" t="e">
        <f>'Тулуз-Пьерон'!AE264</f>
        <v>#DIV/0!</v>
      </c>
      <c r="E264" s="134">
        <f>Равен!AD256</f>
        <v>0</v>
      </c>
      <c r="F264" s="135">
        <f>Равен!AE256</f>
        <v>0</v>
      </c>
      <c r="G264" s="128"/>
      <c r="H264" s="33"/>
      <c r="I264" s="33"/>
      <c r="J264" s="33"/>
      <c r="K264" s="115"/>
      <c r="L264" s="109">
        <f t="shared" si="42"/>
        <v>0</v>
      </c>
      <c r="M264" s="33"/>
      <c r="N264" s="123"/>
      <c r="O264" s="131"/>
      <c r="P264" s="109">
        <f t="shared" si="43"/>
        <v>0</v>
      </c>
      <c r="Q264" s="33"/>
      <c r="R264" s="33"/>
      <c r="S264" s="123"/>
      <c r="T264" s="128"/>
      <c r="U264" s="33"/>
      <c r="V264" s="33"/>
      <c r="W264" s="33"/>
      <c r="X264" s="115"/>
      <c r="Y264" s="122"/>
      <c r="Z264" s="33"/>
      <c r="AA264" s="33"/>
      <c r="AB264" s="33"/>
      <c r="AC264" s="33"/>
      <c r="AD264" s="33"/>
      <c r="AE264" s="33"/>
      <c r="AF264" s="123"/>
      <c r="AG264" s="119" t="e">
        <f>HLOOKUP(AG$13,$Y264:$AF$1016,ROWS($Y264:$AF$1016),FALSE)</f>
        <v>#N/A</v>
      </c>
      <c r="AH264" s="30" t="e">
        <f>HLOOKUP(AH$13,$Y264:$AF$1016,ROWS($Y264:$AF$1016),FALSE)</f>
        <v>#N/A</v>
      </c>
      <c r="AI264" s="30" t="e">
        <f>HLOOKUP(AI$13,$Y264:$AF$1016,ROWS($Y264:$AF$1016),FALSE)</f>
        <v>#N/A</v>
      </c>
      <c r="AJ264" s="30" t="e">
        <f>HLOOKUP(AJ$13,$Y264:$AF$1016,ROWS($Y264:$AF$1016),FALSE)</f>
        <v>#N/A</v>
      </c>
      <c r="AK264" s="30" t="e">
        <f>HLOOKUP(AK$13,$Y264:$AF$1016,ROWS($Y264:$AF$1016),FALSE)</f>
        <v>#N/A</v>
      </c>
      <c r="AL264" s="30" t="e">
        <f>HLOOKUP(AL$13,$Y264:$AF$1016,ROWS($Y264:$AF$1016),FALSE)</f>
        <v>#N/A</v>
      </c>
      <c r="AM264" s="30" t="e">
        <f>HLOOKUP(AM$13,$Y264:$AF$1016,ROWS($Y264:$AF$1016),FALSE)</f>
        <v>#N/A</v>
      </c>
      <c r="AN264" s="30" t="e">
        <f>HLOOKUP(AN$13,$Y264:$AF$1016,ROWS($Y264:$AF$1016),FALSE)</f>
        <v>#N/A</v>
      </c>
      <c r="AO264" s="35" t="e">
        <f t="shared" si="44"/>
        <v>#N/A</v>
      </c>
      <c r="AP264" s="35" t="e">
        <f t="shared" si="45"/>
        <v>#N/A</v>
      </c>
      <c r="AQ264" s="35" t="e">
        <f t="shared" si="46"/>
        <v>#N/A</v>
      </c>
      <c r="AR264" s="35" t="e">
        <f t="shared" si="47"/>
        <v>#N/A</v>
      </c>
      <c r="AS264" s="35" t="e">
        <f t="shared" si="48"/>
        <v>#N/A</v>
      </c>
      <c r="AT264" s="35" t="e">
        <f t="shared" si="49"/>
        <v>#N/A</v>
      </c>
      <c r="AU264" s="35" t="e">
        <f t="shared" si="50"/>
        <v>#N/A</v>
      </c>
      <c r="AV264" s="35" t="e">
        <f t="shared" si="51"/>
        <v>#N/A</v>
      </c>
      <c r="AW264" s="81" t="e">
        <f t="shared" si="52"/>
        <v>#N/A</v>
      </c>
      <c r="AX264" s="139" t="e">
        <f t="shared" si="53"/>
        <v>#N/A</v>
      </c>
    </row>
    <row r="265" spans="1:50" x14ac:dyDescent="0.25">
      <c r="A265" s="110">
        <f>'Тулуз-Пьерон'!A265</f>
        <v>0</v>
      </c>
      <c r="B265" s="153">
        <f>'Тулуз-Пьерон'!B265</f>
        <v>0</v>
      </c>
      <c r="C265" s="109" t="e">
        <f>'Тулуз-Пьерон'!AB265</f>
        <v>#DIV/0!</v>
      </c>
      <c r="D265" s="132" t="e">
        <f>'Тулуз-Пьерон'!AE265</f>
        <v>#DIV/0!</v>
      </c>
      <c r="E265" s="134">
        <f>Равен!AD257</f>
        <v>0</v>
      </c>
      <c r="F265" s="135">
        <f>Равен!AE257</f>
        <v>0</v>
      </c>
      <c r="G265" s="128"/>
      <c r="H265" s="33"/>
      <c r="I265" s="33"/>
      <c r="J265" s="33"/>
      <c r="K265" s="115"/>
      <c r="L265" s="109">
        <f t="shared" si="42"/>
        <v>0</v>
      </c>
      <c r="M265" s="33"/>
      <c r="N265" s="123"/>
      <c r="O265" s="131"/>
      <c r="P265" s="109">
        <f t="shared" si="43"/>
        <v>0</v>
      </c>
      <c r="Q265" s="33"/>
      <c r="R265" s="33"/>
      <c r="S265" s="123"/>
      <c r="T265" s="128"/>
      <c r="U265" s="33"/>
      <c r="V265" s="33"/>
      <c r="W265" s="33"/>
      <c r="X265" s="115"/>
      <c r="Y265" s="122"/>
      <c r="Z265" s="33"/>
      <c r="AA265" s="33"/>
      <c r="AB265" s="33"/>
      <c r="AC265" s="33"/>
      <c r="AD265" s="33"/>
      <c r="AE265" s="33"/>
      <c r="AF265" s="123"/>
      <c r="AG265" s="119" t="e">
        <f>HLOOKUP(AG$13,$Y265:$AF$1016,ROWS($Y265:$AF$1016),FALSE)</f>
        <v>#N/A</v>
      </c>
      <c r="AH265" s="30" t="e">
        <f>HLOOKUP(AH$13,$Y265:$AF$1016,ROWS($Y265:$AF$1016),FALSE)</f>
        <v>#N/A</v>
      </c>
      <c r="AI265" s="30" t="e">
        <f>HLOOKUP(AI$13,$Y265:$AF$1016,ROWS($Y265:$AF$1016),FALSE)</f>
        <v>#N/A</v>
      </c>
      <c r="AJ265" s="30" t="e">
        <f>HLOOKUP(AJ$13,$Y265:$AF$1016,ROWS($Y265:$AF$1016),FALSE)</f>
        <v>#N/A</v>
      </c>
      <c r="AK265" s="30" t="e">
        <f>HLOOKUP(AK$13,$Y265:$AF$1016,ROWS($Y265:$AF$1016),FALSE)</f>
        <v>#N/A</v>
      </c>
      <c r="AL265" s="30" t="e">
        <f>HLOOKUP(AL$13,$Y265:$AF$1016,ROWS($Y265:$AF$1016),FALSE)</f>
        <v>#N/A</v>
      </c>
      <c r="AM265" s="30" t="e">
        <f>HLOOKUP(AM$13,$Y265:$AF$1016,ROWS($Y265:$AF$1016),FALSE)</f>
        <v>#N/A</v>
      </c>
      <c r="AN265" s="30" t="e">
        <f>HLOOKUP(AN$13,$Y265:$AF$1016,ROWS($Y265:$AF$1016),FALSE)</f>
        <v>#N/A</v>
      </c>
      <c r="AO265" s="35" t="e">
        <f t="shared" si="44"/>
        <v>#N/A</v>
      </c>
      <c r="AP265" s="35" t="e">
        <f t="shared" si="45"/>
        <v>#N/A</v>
      </c>
      <c r="AQ265" s="35" t="e">
        <f t="shared" si="46"/>
        <v>#N/A</v>
      </c>
      <c r="AR265" s="35" t="e">
        <f t="shared" si="47"/>
        <v>#N/A</v>
      </c>
      <c r="AS265" s="35" t="e">
        <f t="shared" si="48"/>
        <v>#N/A</v>
      </c>
      <c r="AT265" s="35" t="e">
        <f t="shared" si="49"/>
        <v>#N/A</v>
      </c>
      <c r="AU265" s="35" t="e">
        <f t="shared" si="50"/>
        <v>#N/A</v>
      </c>
      <c r="AV265" s="35" t="e">
        <f t="shared" si="51"/>
        <v>#N/A</v>
      </c>
      <c r="AW265" s="81" t="e">
        <f t="shared" si="52"/>
        <v>#N/A</v>
      </c>
      <c r="AX265" s="139" t="e">
        <f t="shared" si="53"/>
        <v>#N/A</v>
      </c>
    </row>
    <row r="266" spans="1:50" x14ac:dyDescent="0.25">
      <c r="A266" s="110">
        <f>'Тулуз-Пьерон'!A266</f>
        <v>0</v>
      </c>
      <c r="B266" s="153">
        <f>'Тулуз-Пьерон'!B266</f>
        <v>0</v>
      </c>
      <c r="C266" s="109" t="e">
        <f>'Тулуз-Пьерон'!AB266</f>
        <v>#DIV/0!</v>
      </c>
      <c r="D266" s="132" t="e">
        <f>'Тулуз-Пьерон'!AE266</f>
        <v>#DIV/0!</v>
      </c>
      <c r="E266" s="134">
        <f>Равен!AD258</f>
        <v>0</v>
      </c>
      <c r="F266" s="135">
        <f>Равен!AE258</f>
        <v>0</v>
      </c>
      <c r="G266" s="128"/>
      <c r="H266" s="33"/>
      <c r="I266" s="33"/>
      <c r="J266" s="33"/>
      <c r="K266" s="115"/>
      <c r="L266" s="109">
        <f t="shared" si="42"/>
        <v>0</v>
      </c>
      <c r="M266" s="33"/>
      <c r="N266" s="123"/>
      <c r="O266" s="131"/>
      <c r="P266" s="109">
        <f t="shared" si="43"/>
        <v>0</v>
      </c>
      <c r="Q266" s="33"/>
      <c r="R266" s="33"/>
      <c r="S266" s="123"/>
      <c r="T266" s="128"/>
      <c r="U266" s="33"/>
      <c r="V266" s="33"/>
      <c r="W266" s="33"/>
      <c r="X266" s="115"/>
      <c r="Y266" s="122"/>
      <c r="Z266" s="33"/>
      <c r="AA266" s="33"/>
      <c r="AB266" s="33"/>
      <c r="AC266" s="33"/>
      <c r="AD266" s="33"/>
      <c r="AE266" s="33"/>
      <c r="AF266" s="123"/>
      <c r="AG266" s="119" t="e">
        <f>HLOOKUP(AG$13,$Y266:$AF$1016,ROWS($Y266:$AF$1016),FALSE)</f>
        <v>#N/A</v>
      </c>
      <c r="AH266" s="30" t="e">
        <f>HLOOKUP(AH$13,$Y266:$AF$1016,ROWS($Y266:$AF$1016),FALSE)</f>
        <v>#N/A</v>
      </c>
      <c r="AI266" s="30" t="e">
        <f>HLOOKUP(AI$13,$Y266:$AF$1016,ROWS($Y266:$AF$1016),FALSE)</f>
        <v>#N/A</v>
      </c>
      <c r="AJ266" s="30" t="e">
        <f>HLOOKUP(AJ$13,$Y266:$AF$1016,ROWS($Y266:$AF$1016),FALSE)</f>
        <v>#N/A</v>
      </c>
      <c r="AK266" s="30" t="e">
        <f>HLOOKUP(AK$13,$Y266:$AF$1016,ROWS($Y266:$AF$1016),FALSE)</f>
        <v>#N/A</v>
      </c>
      <c r="AL266" s="30" t="e">
        <f>HLOOKUP(AL$13,$Y266:$AF$1016,ROWS($Y266:$AF$1016),FALSE)</f>
        <v>#N/A</v>
      </c>
      <c r="AM266" s="30" t="e">
        <f>HLOOKUP(AM$13,$Y266:$AF$1016,ROWS($Y266:$AF$1016),FALSE)</f>
        <v>#N/A</v>
      </c>
      <c r="AN266" s="30" t="e">
        <f>HLOOKUP(AN$13,$Y266:$AF$1016,ROWS($Y266:$AF$1016),FALSE)</f>
        <v>#N/A</v>
      </c>
      <c r="AO266" s="35" t="e">
        <f t="shared" si="44"/>
        <v>#N/A</v>
      </c>
      <c r="AP266" s="35" t="e">
        <f t="shared" si="45"/>
        <v>#N/A</v>
      </c>
      <c r="AQ266" s="35" t="e">
        <f t="shared" si="46"/>
        <v>#N/A</v>
      </c>
      <c r="AR266" s="35" t="e">
        <f t="shared" si="47"/>
        <v>#N/A</v>
      </c>
      <c r="AS266" s="35" t="e">
        <f t="shared" si="48"/>
        <v>#N/A</v>
      </c>
      <c r="AT266" s="35" t="e">
        <f t="shared" si="49"/>
        <v>#N/A</v>
      </c>
      <c r="AU266" s="35" t="e">
        <f t="shared" si="50"/>
        <v>#N/A</v>
      </c>
      <c r="AV266" s="35" t="e">
        <f t="shared" si="51"/>
        <v>#N/A</v>
      </c>
      <c r="AW266" s="81" t="e">
        <f t="shared" si="52"/>
        <v>#N/A</v>
      </c>
      <c r="AX266" s="139" t="e">
        <f t="shared" si="53"/>
        <v>#N/A</v>
      </c>
    </row>
    <row r="267" spans="1:50" x14ac:dyDescent="0.25">
      <c r="A267" s="110">
        <f>'Тулуз-Пьерон'!A267</f>
        <v>0</v>
      </c>
      <c r="B267" s="153">
        <f>'Тулуз-Пьерон'!B267</f>
        <v>0</v>
      </c>
      <c r="C267" s="109" t="e">
        <f>'Тулуз-Пьерон'!AB267</f>
        <v>#DIV/0!</v>
      </c>
      <c r="D267" s="132" t="e">
        <f>'Тулуз-Пьерон'!AE267</f>
        <v>#DIV/0!</v>
      </c>
      <c r="E267" s="134">
        <f>Равен!AD259</f>
        <v>0</v>
      </c>
      <c r="F267" s="135">
        <f>Равен!AE259</f>
        <v>0</v>
      </c>
      <c r="G267" s="128"/>
      <c r="H267" s="33"/>
      <c r="I267" s="33"/>
      <c r="J267" s="33"/>
      <c r="K267" s="115"/>
      <c r="L267" s="109">
        <f t="shared" si="42"/>
        <v>0</v>
      </c>
      <c r="M267" s="33"/>
      <c r="N267" s="123"/>
      <c r="O267" s="131"/>
      <c r="P267" s="109">
        <f t="shared" si="43"/>
        <v>0</v>
      </c>
      <c r="Q267" s="33"/>
      <c r="R267" s="33"/>
      <c r="S267" s="123"/>
      <c r="T267" s="128"/>
      <c r="U267" s="33"/>
      <c r="V267" s="33"/>
      <c r="W267" s="33"/>
      <c r="X267" s="115"/>
      <c r="Y267" s="122"/>
      <c r="Z267" s="33"/>
      <c r="AA267" s="33"/>
      <c r="AB267" s="33"/>
      <c r="AC267" s="33"/>
      <c r="AD267" s="33"/>
      <c r="AE267" s="33"/>
      <c r="AF267" s="123"/>
      <c r="AG267" s="119" t="e">
        <f>HLOOKUP(AG$13,$Y267:$AF$1016,ROWS($Y267:$AF$1016),FALSE)</f>
        <v>#N/A</v>
      </c>
      <c r="AH267" s="30" t="e">
        <f>HLOOKUP(AH$13,$Y267:$AF$1016,ROWS($Y267:$AF$1016),FALSE)</f>
        <v>#N/A</v>
      </c>
      <c r="AI267" s="30" t="e">
        <f>HLOOKUP(AI$13,$Y267:$AF$1016,ROWS($Y267:$AF$1016),FALSE)</f>
        <v>#N/A</v>
      </c>
      <c r="AJ267" s="30" t="e">
        <f>HLOOKUP(AJ$13,$Y267:$AF$1016,ROWS($Y267:$AF$1016),FALSE)</f>
        <v>#N/A</v>
      </c>
      <c r="AK267" s="30" t="e">
        <f>HLOOKUP(AK$13,$Y267:$AF$1016,ROWS($Y267:$AF$1016),FALSE)</f>
        <v>#N/A</v>
      </c>
      <c r="AL267" s="30" t="e">
        <f>HLOOKUP(AL$13,$Y267:$AF$1016,ROWS($Y267:$AF$1016),FALSE)</f>
        <v>#N/A</v>
      </c>
      <c r="AM267" s="30" t="e">
        <f>HLOOKUP(AM$13,$Y267:$AF$1016,ROWS($Y267:$AF$1016),FALSE)</f>
        <v>#N/A</v>
      </c>
      <c r="AN267" s="30" t="e">
        <f>HLOOKUP(AN$13,$Y267:$AF$1016,ROWS($Y267:$AF$1016),FALSE)</f>
        <v>#N/A</v>
      </c>
      <c r="AO267" s="35" t="e">
        <f t="shared" si="44"/>
        <v>#N/A</v>
      </c>
      <c r="AP267" s="35" t="e">
        <f t="shared" si="45"/>
        <v>#N/A</v>
      </c>
      <c r="AQ267" s="35" t="e">
        <f t="shared" si="46"/>
        <v>#N/A</v>
      </c>
      <c r="AR267" s="35" t="e">
        <f t="shared" si="47"/>
        <v>#N/A</v>
      </c>
      <c r="AS267" s="35" t="e">
        <f t="shared" si="48"/>
        <v>#N/A</v>
      </c>
      <c r="AT267" s="35" t="e">
        <f t="shared" si="49"/>
        <v>#N/A</v>
      </c>
      <c r="AU267" s="35" t="e">
        <f t="shared" si="50"/>
        <v>#N/A</v>
      </c>
      <c r="AV267" s="35" t="e">
        <f t="shared" si="51"/>
        <v>#N/A</v>
      </c>
      <c r="AW267" s="81" t="e">
        <f t="shared" si="52"/>
        <v>#N/A</v>
      </c>
      <c r="AX267" s="139" t="e">
        <f t="shared" si="53"/>
        <v>#N/A</v>
      </c>
    </row>
    <row r="268" spans="1:50" x14ac:dyDescent="0.25">
      <c r="A268" s="110">
        <f>'Тулуз-Пьерон'!A268</f>
        <v>0</v>
      </c>
      <c r="B268" s="153">
        <f>'Тулуз-Пьерон'!B268</f>
        <v>0</v>
      </c>
      <c r="C268" s="109" t="e">
        <f>'Тулуз-Пьерон'!AB268</f>
        <v>#DIV/0!</v>
      </c>
      <c r="D268" s="132" t="e">
        <f>'Тулуз-Пьерон'!AE268</f>
        <v>#DIV/0!</v>
      </c>
      <c r="E268" s="134">
        <f>Равен!AD260</f>
        <v>0</v>
      </c>
      <c r="F268" s="135">
        <f>Равен!AE260</f>
        <v>0</v>
      </c>
      <c r="G268" s="128"/>
      <c r="H268" s="33"/>
      <c r="I268" s="33"/>
      <c r="J268" s="33"/>
      <c r="K268" s="115"/>
      <c r="L268" s="109">
        <f t="shared" si="42"/>
        <v>0</v>
      </c>
      <c r="M268" s="33"/>
      <c r="N268" s="123"/>
      <c r="O268" s="131"/>
      <c r="P268" s="109">
        <f t="shared" si="43"/>
        <v>0</v>
      </c>
      <c r="Q268" s="33"/>
      <c r="R268" s="33"/>
      <c r="S268" s="123"/>
      <c r="T268" s="128"/>
      <c r="U268" s="33"/>
      <c r="V268" s="33"/>
      <c r="W268" s="33"/>
      <c r="X268" s="115"/>
      <c r="Y268" s="122"/>
      <c r="Z268" s="33"/>
      <c r="AA268" s="33"/>
      <c r="AB268" s="33"/>
      <c r="AC268" s="33"/>
      <c r="AD268" s="33"/>
      <c r="AE268" s="33"/>
      <c r="AF268" s="123"/>
      <c r="AG268" s="119" t="e">
        <f>HLOOKUP(AG$13,$Y268:$AF$1016,ROWS($Y268:$AF$1016),FALSE)</f>
        <v>#N/A</v>
      </c>
      <c r="AH268" s="30" t="e">
        <f>HLOOKUP(AH$13,$Y268:$AF$1016,ROWS($Y268:$AF$1016),FALSE)</f>
        <v>#N/A</v>
      </c>
      <c r="AI268" s="30" t="e">
        <f>HLOOKUP(AI$13,$Y268:$AF$1016,ROWS($Y268:$AF$1016),FALSE)</f>
        <v>#N/A</v>
      </c>
      <c r="AJ268" s="30" t="e">
        <f>HLOOKUP(AJ$13,$Y268:$AF$1016,ROWS($Y268:$AF$1016),FALSE)</f>
        <v>#N/A</v>
      </c>
      <c r="AK268" s="30" t="e">
        <f>HLOOKUP(AK$13,$Y268:$AF$1016,ROWS($Y268:$AF$1016),FALSE)</f>
        <v>#N/A</v>
      </c>
      <c r="AL268" s="30" t="e">
        <f>HLOOKUP(AL$13,$Y268:$AF$1016,ROWS($Y268:$AF$1016),FALSE)</f>
        <v>#N/A</v>
      </c>
      <c r="AM268" s="30" t="e">
        <f>HLOOKUP(AM$13,$Y268:$AF$1016,ROWS($Y268:$AF$1016),FALSE)</f>
        <v>#N/A</v>
      </c>
      <c r="AN268" s="30" t="e">
        <f>HLOOKUP(AN$13,$Y268:$AF$1016,ROWS($Y268:$AF$1016),FALSE)</f>
        <v>#N/A</v>
      </c>
      <c r="AO268" s="35" t="e">
        <f t="shared" si="44"/>
        <v>#N/A</v>
      </c>
      <c r="AP268" s="35" t="e">
        <f t="shared" si="45"/>
        <v>#N/A</v>
      </c>
      <c r="AQ268" s="35" t="e">
        <f t="shared" si="46"/>
        <v>#N/A</v>
      </c>
      <c r="AR268" s="35" t="e">
        <f t="shared" si="47"/>
        <v>#N/A</v>
      </c>
      <c r="AS268" s="35" t="e">
        <f t="shared" si="48"/>
        <v>#N/A</v>
      </c>
      <c r="AT268" s="35" t="e">
        <f t="shared" si="49"/>
        <v>#N/A</v>
      </c>
      <c r="AU268" s="35" t="e">
        <f t="shared" si="50"/>
        <v>#N/A</v>
      </c>
      <c r="AV268" s="35" t="e">
        <f t="shared" si="51"/>
        <v>#N/A</v>
      </c>
      <c r="AW268" s="81" t="e">
        <f t="shared" si="52"/>
        <v>#N/A</v>
      </c>
      <c r="AX268" s="139" t="e">
        <f t="shared" si="53"/>
        <v>#N/A</v>
      </c>
    </row>
    <row r="269" spans="1:50" x14ac:dyDescent="0.25">
      <c r="A269" s="110">
        <f>'Тулуз-Пьерон'!A269</f>
        <v>0</v>
      </c>
      <c r="B269" s="153">
        <f>'Тулуз-Пьерон'!B269</f>
        <v>0</v>
      </c>
      <c r="C269" s="109" t="e">
        <f>'Тулуз-Пьерон'!AB269</f>
        <v>#DIV/0!</v>
      </c>
      <c r="D269" s="132" t="e">
        <f>'Тулуз-Пьерон'!AE269</f>
        <v>#DIV/0!</v>
      </c>
      <c r="E269" s="134">
        <f>Равен!AD261</f>
        <v>0</v>
      </c>
      <c r="F269" s="135">
        <f>Равен!AE261</f>
        <v>0</v>
      </c>
      <c r="G269" s="128"/>
      <c r="H269" s="33"/>
      <c r="I269" s="33"/>
      <c r="J269" s="33"/>
      <c r="K269" s="115"/>
      <c r="L269" s="109">
        <f t="shared" si="42"/>
        <v>0</v>
      </c>
      <c r="M269" s="33"/>
      <c r="N269" s="123"/>
      <c r="O269" s="131"/>
      <c r="P269" s="109">
        <f t="shared" si="43"/>
        <v>0</v>
      </c>
      <c r="Q269" s="33"/>
      <c r="R269" s="33"/>
      <c r="S269" s="123"/>
      <c r="T269" s="128"/>
      <c r="U269" s="33"/>
      <c r="V269" s="33"/>
      <c r="W269" s="33"/>
      <c r="X269" s="115"/>
      <c r="Y269" s="122"/>
      <c r="Z269" s="33"/>
      <c r="AA269" s="33"/>
      <c r="AB269" s="33"/>
      <c r="AC269" s="33"/>
      <c r="AD269" s="33"/>
      <c r="AE269" s="33"/>
      <c r="AF269" s="123"/>
      <c r="AG269" s="119" t="e">
        <f>HLOOKUP(AG$13,$Y269:$AF$1016,ROWS($Y269:$AF$1016),FALSE)</f>
        <v>#N/A</v>
      </c>
      <c r="AH269" s="30" t="e">
        <f>HLOOKUP(AH$13,$Y269:$AF$1016,ROWS($Y269:$AF$1016),FALSE)</f>
        <v>#N/A</v>
      </c>
      <c r="AI269" s="30" t="e">
        <f>HLOOKUP(AI$13,$Y269:$AF$1016,ROWS($Y269:$AF$1016),FALSE)</f>
        <v>#N/A</v>
      </c>
      <c r="AJ269" s="30" t="e">
        <f>HLOOKUP(AJ$13,$Y269:$AF$1016,ROWS($Y269:$AF$1016),FALSE)</f>
        <v>#N/A</v>
      </c>
      <c r="AK269" s="30" t="e">
        <f>HLOOKUP(AK$13,$Y269:$AF$1016,ROWS($Y269:$AF$1016),FALSE)</f>
        <v>#N/A</v>
      </c>
      <c r="AL269" s="30" t="e">
        <f>HLOOKUP(AL$13,$Y269:$AF$1016,ROWS($Y269:$AF$1016),FALSE)</f>
        <v>#N/A</v>
      </c>
      <c r="AM269" s="30" t="e">
        <f>HLOOKUP(AM$13,$Y269:$AF$1016,ROWS($Y269:$AF$1016),FALSE)</f>
        <v>#N/A</v>
      </c>
      <c r="AN269" s="30" t="e">
        <f>HLOOKUP(AN$13,$Y269:$AF$1016,ROWS($Y269:$AF$1016),FALSE)</f>
        <v>#N/A</v>
      </c>
      <c r="AO269" s="35" t="e">
        <f t="shared" si="44"/>
        <v>#N/A</v>
      </c>
      <c r="AP269" s="35" t="e">
        <f t="shared" si="45"/>
        <v>#N/A</v>
      </c>
      <c r="AQ269" s="35" t="e">
        <f t="shared" si="46"/>
        <v>#N/A</v>
      </c>
      <c r="AR269" s="35" t="e">
        <f t="shared" si="47"/>
        <v>#N/A</v>
      </c>
      <c r="AS269" s="35" t="e">
        <f t="shared" si="48"/>
        <v>#N/A</v>
      </c>
      <c r="AT269" s="35" t="e">
        <f t="shared" si="49"/>
        <v>#N/A</v>
      </c>
      <c r="AU269" s="35" t="e">
        <f t="shared" si="50"/>
        <v>#N/A</v>
      </c>
      <c r="AV269" s="35" t="e">
        <f t="shared" si="51"/>
        <v>#N/A</v>
      </c>
      <c r="AW269" s="81" t="e">
        <f t="shared" si="52"/>
        <v>#N/A</v>
      </c>
      <c r="AX269" s="139" t="e">
        <f t="shared" si="53"/>
        <v>#N/A</v>
      </c>
    </row>
    <row r="270" spans="1:50" x14ac:dyDescent="0.25">
      <c r="A270" s="110">
        <f>'Тулуз-Пьерон'!A270</f>
        <v>0</v>
      </c>
      <c r="B270" s="153">
        <f>'Тулуз-Пьерон'!B270</f>
        <v>0</v>
      </c>
      <c r="C270" s="109" t="e">
        <f>'Тулуз-Пьерон'!AB270</f>
        <v>#DIV/0!</v>
      </c>
      <c r="D270" s="132" t="e">
        <f>'Тулуз-Пьерон'!AE270</f>
        <v>#DIV/0!</v>
      </c>
      <c r="E270" s="134">
        <f>Равен!AD262</f>
        <v>0</v>
      </c>
      <c r="F270" s="135">
        <f>Равен!AE262</f>
        <v>0</v>
      </c>
      <c r="G270" s="128"/>
      <c r="H270" s="33"/>
      <c r="I270" s="33"/>
      <c r="J270" s="33"/>
      <c r="K270" s="115"/>
      <c r="L270" s="109">
        <f t="shared" si="42"/>
        <v>0</v>
      </c>
      <c r="M270" s="33"/>
      <c r="N270" s="123"/>
      <c r="O270" s="131"/>
      <c r="P270" s="109">
        <f t="shared" si="43"/>
        <v>0</v>
      </c>
      <c r="Q270" s="33"/>
      <c r="R270" s="33"/>
      <c r="S270" s="123"/>
      <c r="T270" s="128"/>
      <c r="U270" s="33"/>
      <c r="V270" s="33"/>
      <c r="W270" s="33"/>
      <c r="X270" s="115"/>
      <c r="Y270" s="122"/>
      <c r="Z270" s="33"/>
      <c r="AA270" s="33"/>
      <c r="AB270" s="33"/>
      <c r="AC270" s="33"/>
      <c r="AD270" s="33"/>
      <c r="AE270" s="33"/>
      <c r="AF270" s="123"/>
      <c r="AG270" s="119" t="e">
        <f>HLOOKUP(AG$13,$Y270:$AF$1016,ROWS($Y270:$AF$1016),FALSE)</f>
        <v>#N/A</v>
      </c>
      <c r="AH270" s="30" t="e">
        <f>HLOOKUP(AH$13,$Y270:$AF$1016,ROWS($Y270:$AF$1016),FALSE)</f>
        <v>#N/A</v>
      </c>
      <c r="AI270" s="30" t="e">
        <f>HLOOKUP(AI$13,$Y270:$AF$1016,ROWS($Y270:$AF$1016),FALSE)</f>
        <v>#N/A</v>
      </c>
      <c r="AJ270" s="30" t="e">
        <f>HLOOKUP(AJ$13,$Y270:$AF$1016,ROWS($Y270:$AF$1016),FALSE)</f>
        <v>#N/A</v>
      </c>
      <c r="AK270" s="30" t="e">
        <f>HLOOKUP(AK$13,$Y270:$AF$1016,ROWS($Y270:$AF$1016),FALSE)</f>
        <v>#N/A</v>
      </c>
      <c r="AL270" s="30" t="e">
        <f>HLOOKUP(AL$13,$Y270:$AF$1016,ROWS($Y270:$AF$1016),FALSE)</f>
        <v>#N/A</v>
      </c>
      <c r="AM270" s="30" t="e">
        <f>HLOOKUP(AM$13,$Y270:$AF$1016,ROWS($Y270:$AF$1016),FALSE)</f>
        <v>#N/A</v>
      </c>
      <c r="AN270" s="30" t="e">
        <f>HLOOKUP(AN$13,$Y270:$AF$1016,ROWS($Y270:$AF$1016),FALSE)</f>
        <v>#N/A</v>
      </c>
      <c r="AO270" s="35" t="e">
        <f t="shared" si="44"/>
        <v>#N/A</v>
      </c>
      <c r="AP270" s="35" t="e">
        <f t="shared" si="45"/>
        <v>#N/A</v>
      </c>
      <c r="AQ270" s="35" t="e">
        <f t="shared" si="46"/>
        <v>#N/A</v>
      </c>
      <c r="AR270" s="35" t="e">
        <f t="shared" si="47"/>
        <v>#N/A</v>
      </c>
      <c r="AS270" s="35" t="e">
        <f t="shared" si="48"/>
        <v>#N/A</v>
      </c>
      <c r="AT270" s="35" t="e">
        <f t="shared" si="49"/>
        <v>#N/A</v>
      </c>
      <c r="AU270" s="35" t="e">
        <f t="shared" si="50"/>
        <v>#N/A</v>
      </c>
      <c r="AV270" s="35" t="e">
        <f t="shared" si="51"/>
        <v>#N/A</v>
      </c>
      <c r="AW270" s="81" t="e">
        <f t="shared" si="52"/>
        <v>#N/A</v>
      </c>
      <c r="AX270" s="139" t="e">
        <f t="shared" si="53"/>
        <v>#N/A</v>
      </c>
    </row>
    <row r="271" spans="1:50" x14ac:dyDescent="0.25">
      <c r="A271" s="110">
        <f>'Тулуз-Пьерон'!A271</f>
        <v>0</v>
      </c>
      <c r="B271" s="153">
        <f>'Тулуз-Пьерон'!B271</f>
        <v>0</v>
      </c>
      <c r="C271" s="109" t="e">
        <f>'Тулуз-Пьерон'!AB271</f>
        <v>#DIV/0!</v>
      </c>
      <c r="D271" s="132" t="e">
        <f>'Тулуз-Пьерон'!AE271</f>
        <v>#DIV/0!</v>
      </c>
      <c r="E271" s="134">
        <f>Равен!AD263</f>
        <v>0</v>
      </c>
      <c r="F271" s="135">
        <f>Равен!AE263</f>
        <v>0</v>
      </c>
      <c r="G271" s="128"/>
      <c r="H271" s="33"/>
      <c r="I271" s="33"/>
      <c r="J271" s="33"/>
      <c r="K271" s="115"/>
      <c r="L271" s="109">
        <f t="shared" si="42"/>
        <v>0</v>
      </c>
      <c r="M271" s="33"/>
      <c r="N271" s="123"/>
      <c r="O271" s="131"/>
      <c r="P271" s="109">
        <f t="shared" si="43"/>
        <v>0</v>
      </c>
      <c r="Q271" s="33"/>
      <c r="R271" s="33"/>
      <c r="S271" s="123"/>
      <c r="T271" s="128"/>
      <c r="U271" s="33"/>
      <c r="V271" s="33"/>
      <c r="W271" s="33"/>
      <c r="X271" s="115"/>
      <c r="Y271" s="122"/>
      <c r="Z271" s="33"/>
      <c r="AA271" s="33"/>
      <c r="AB271" s="33"/>
      <c r="AC271" s="33"/>
      <c r="AD271" s="33"/>
      <c r="AE271" s="33"/>
      <c r="AF271" s="123"/>
      <c r="AG271" s="119" t="e">
        <f>HLOOKUP(AG$13,$Y271:$AF$1016,ROWS($Y271:$AF$1016),FALSE)</f>
        <v>#N/A</v>
      </c>
      <c r="AH271" s="30" t="e">
        <f>HLOOKUP(AH$13,$Y271:$AF$1016,ROWS($Y271:$AF$1016),FALSE)</f>
        <v>#N/A</v>
      </c>
      <c r="AI271" s="30" t="e">
        <f>HLOOKUP(AI$13,$Y271:$AF$1016,ROWS($Y271:$AF$1016),FALSE)</f>
        <v>#N/A</v>
      </c>
      <c r="AJ271" s="30" t="e">
        <f>HLOOKUP(AJ$13,$Y271:$AF$1016,ROWS($Y271:$AF$1016),FALSE)</f>
        <v>#N/A</v>
      </c>
      <c r="AK271" s="30" t="e">
        <f>HLOOKUP(AK$13,$Y271:$AF$1016,ROWS($Y271:$AF$1016),FALSE)</f>
        <v>#N/A</v>
      </c>
      <c r="AL271" s="30" t="e">
        <f>HLOOKUP(AL$13,$Y271:$AF$1016,ROWS($Y271:$AF$1016),FALSE)</f>
        <v>#N/A</v>
      </c>
      <c r="AM271" s="30" t="e">
        <f>HLOOKUP(AM$13,$Y271:$AF$1016,ROWS($Y271:$AF$1016),FALSE)</f>
        <v>#N/A</v>
      </c>
      <c r="AN271" s="30" t="e">
        <f>HLOOKUP(AN$13,$Y271:$AF$1016,ROWS($Y271:$AF$1016),FALSE)</f>
        <v>#N/A</v>
      </c>
      <c r="AO271" s="35" t="e">
        <f t="shared" si="44"/>
        <v>#N/A</v>
      </c>
      <c r="AP271" s="35" t="e">
        <f t="shared" si="45"/>
        <v>#N/A</v>
      </c>
      <c r="AQ271" s="35" t="e">
        <f t="shared" si="46"/>
        <v>#N/A</v>
      </c>
      <c r="AR271" s="35" t="e">
        <f t="shared" si="47"/>
        <v>#N/A</v>
      </c>
      <c r="AS271" s="35" t="e">
        <f t="shared" si="48"/>
        <v>#N/A</v>
      </c>
      <c r="AT271" s="35" t="e">
        <f t="shared" si="49"/>
        <v>#N/A</v>
      </c>
      <c r="AU271" s="35" t="e">
        <f t="shared" si="50"/>
        <v>#N/A</v>
      </c>
      <c r="AV271" s="35" t="e">
        <f t="shared" si="51"/>
        <v>#N/A</v>
      </c>
      <c r="AW271" s="81" t="e">
        <f t="shared" si="52"/>
        <v>#N/A</v>
      </c>
      <c r="AX271" s="139" t="e">
        <f t="shared" si="53"/>
        <v>#N/A</v>
      </c>
    </row>
    <row r="272" spans="1:50" x14ac:dyDescent="0.25">
      <c r="A272" s="110">
        <f>'Тулуз-Пьерон'!A272</f>
        <v>0</v>
      </c>
      <c r="B272" s="153">
        <f>'Тулуз-Пьерон'!B272</f>
        <v>0</v>
      </c>
      <c r="C272" s="109" t="e">
        <f>'Тулуз-Пьерон'!AB272</f>
        <v>#DIV/0!</v>
      </c>
      <c r="D272" s="132" t="e">
        <f>'Тулуз-Пьерон'!AE272</f>
        <v>#DIV/0!</v>
      </c>
      <c r="E272" s="134">
        <f>Равен!AD264</f>
        <v>0</v>
      </c>
      <c r="F272" s="135">
        <f>Равен!AE264</f>
        <v>0</v>
      </c>
      <c r="G272" s="128"/>
      <c r="H272" s="33"/>
      <c r="I272" s="33"/>
      <c r="J272" s="33"/>
      <c r="K272" s="115"/>
      <c r="L272" s="109">
        <f t="shared" ref="L272:L335" si="54">M272+N272</f>
        <v>0</v>
      </c>
      <c r="M272" s="33"/>
      <c r="N272" s="123"/>
      <c r="O272" s="131"/>
      <c r="P272" s="109">
        <f t="shared" ref="P272:P335" si="55">Q272+R272+S272</f>
        <v>0</v>
      </c>
      <c r="Q272" s="33"/>
      <c r="R272" s="33"/>
      <c r="S272" s="123"/>
      <c r="T272" s="128"/>
      <c r="U272" s="33"/>
      <c r="V272" s="33"/>
      <c r="W272" s="33"/>
      <c r="X272" s="115"/>
      <c r="Y272" s="122"/>
      <c r="Z272" s="33"/>
      <c r="AA272" s="33"/>
      <c r="AB272" s="33"/>
      <c r="AC272" s="33"/>
      <c r="AD272" s="33"/>
      <c r="AE272" s="33"/>
      <c r="AF272" s="123"/>
      <c r="AG272" s="119" t="e">
        <f>HLOOKUP(AG$13,$Y272:$AF$1016,ROWS($Y272:$AF$1016),FALSE)</f>
        <v>#N/A</v>
      </c>
      <c r="AH272" s="30" t="e">
        <f>HLOOKUP(AH$13,$Y272:$AF$1016,ROWS($Y272:$AF$1016),FALSE)</f>
        <v>#N/A</v>
      </c>
      <c r="AI272" s="30" t="e">
        <f>HLOOKUP(AI$13,$Y272:$AF$1016,ROWS($Y272:$AF$1016),FALSE)</f>
        <v>#N/A</v>
      </c>
      <c r="AJ272" s="30" t="e">
        <f>HLOOKUP(AJ$13,$Y272:$AF$1016,ROWS($Y272:$AF$1016),FALSE)</f>
        <v>#N/A</v>
      </c>
      <c r="AK272" s="30" t="e">
        <f>HLOOKUP(AK$13,$Y272:$AF$1016,ROWS($Y272:$AF$1016),FALSE)</f>
        <v>#N/A</v>
      </c>
      <c r="AL272" s="30" t="e">
        <f>HLOOKUP(AL$13,$Y272:$AF$1016,ROWS($Y272:$AF$1016),FALSE)</f>
        <v>#N/A</v>
      </c>
      <c r="AM272" s="30" t="e">
        <f>HLOOKUP(AM$13,$Y272:$AF$1016,ROWS($Y272:$AF$1016),FALSE)</f>
        <v>#N/A</v>
      </c>
      <c r="AN272" s="30" t="e">
        <f>HLOOKUP(AN$13,$Y272:$AF$1016,ROWS($Y272:$AF$1016),FALSE)</f>
        <v>#N/A</v>
      </c>
      <c r="AO272" s="35" t="e">
        <f t="shared" ref="AO272:AO335" si="56">ABS(AG272-$AG$14)</f>
        <v>#N/A</v>
      </c>
      <c r="AP272" s="35" t="e">
        <f t="shared" ref="AP272:AP335" si="57">ABS(AH272-$AH$14)</f>
        <v>#N/A</v>
      </c>
      <c r="AQ272" s="35" t="e">
        <f t="shared" ref="AQ272:AQ335" si="58">ABS(AI272-$AI$14)</f>
        <v>#N/A</v>
      </c>
      <c r="AR272" s="35" t="e">
        <f t="shared" ref="AR272:AR335" si="59">ABS(AJ272-$AJ$14)</f>
        <v>#N/A</v>
      </c>
      <c r="AS272" s="35" t="e">
        <f t="shared" ref="AS272:AS335" si="60">ABS(AK272-$AK$14)</f>
        <v>#N/A</v>
      </c>
      <c r="AT272" s="35" t="e">
        <f t="shared" ref="AT272:AT335" si="61">ABS(AL272-$AL$14)</f>
        <v>#N/A</v>
      </c>
      <c r="AU272" s="35" t="e">
        <f t="shared" ref="AU272:AU335" si="62">ABS(AM272-$AM$14)</f>
        <v>#N/A</v>
      </c>
      <c r="AV272" s="35" t="e">
        <f t="shared" ref="AV272:AV335" si="63">ABS(AN272-$AN$14)</f>
        <v>#N/A</v>
      </c>
      <c r="AW272" s="81" t="e">
        <f t="shared" ref="AW272:AW335" si="64">SUM(AO272:AV272)</f>
        <v>#N/A</v>
      </c>
      <c r="AX272" s="139" t="e">
        <f t="shared" ref="AX272:AX335" si="65">(18-AG272-AH272)/(18-AK272-AI272)</f>
        <v>#N/A</v>
      </c>
    </row>
    <row r="273" spans="1:50" x14ac:dyDescent="0.25">
      <c r="A273" s="110">
        <f>'Тулуз-Пьерон'!A273</f>
        <v>0</v>
      </c>
      <c r="B273" s="153">
        <f>'Тулуз-Пьерон'!B273</f>
        <v>0</v>
      </c>
      <c r="C273" s="109" t="e">
        <f>'Тулуз-Пьерон'!AB273</f>
        <v>#DIV/0!</v>
      </c>
      <c r="D273" s="132" t="e">
        <f>'Тулуз-Пьерон'!AE273</f>
        <v>#DIV/0!</v>
      </c>
      <c r="E273" s="134">
        <f>Равен!AD265</f>
        <v>0</v>
      </c>
      <c r="F273" s="135">
        <f>Равен!AE265</f>
        <v>0</v>
      </c>
      <c r="G273" s="128"/>
      <c r="H273" s="33"/>
      <c r="I273" s="33"/>
      <c r="J273" s="33"/>
      <c r="K273" s="115"/>
      <c r="L273" s="109">
        <f t="shared" si="54"/>
        <v>0</v>
      </c>
      <c r="M273" s="33"/>
      <c r="N273" s="123"/>
      <c r="O273" s="131"/>
      <c r="P273" s="109">
        <f t="shared" si="55"/>
        <v>0</v>
      </c>
      <c r="Q273" s="33"/>
      <c r="R273" s="33"/>
      <c r="S273" s="123"/>
      <c r="T273" s="128"/>
      <c r="U273" s="33"/>
      <c r="V273" s="33"/>
      <c r="W273" s="33"/>
      <c r="X273" s="115"/>
      <c r="Y273" s="122"/>
      <c r="Z273" s="33"/>
      <c r="AA273" s="33"/>
      <c r="AB273" s="33"/>
      <c r="AC273" s="33"/>
      <c r="AD273" s="33"/>
      <c r="AE273" s="33"/>
      <c r="AF273" s="123"/>
      <c r="AG273" s="119" t="e">
        <f>HLOOKUP(AG$13,$Y273:$AF$1016,ROWS($Y273:$AF$1016),FALSE)</f>
        <v>#N/A</v>
      </c>
      <c r="AH273" s="30" t="e">
        <f>HLOOKUP(AH$13,$Y273:$AF$1016,ROWS($Y273:$AF$1016),FALSE)</f>
        <v>#N/A</v>
      </c>
      <c r="AI273" s="30" t="e">
        <f>HLOOKUP(AI$13,$Y273:$AF$1016,ROWS($Y273:$AF$1016),FALSE)</f>
        <v>#N/A</v>
      </c>
      <c r="AJ273" s="30" t="e">
        <f>HLOOKUP(AJ$13,$Y273:$AF$1016,ROWS($Y273:$AF$1016),FALSE)</f>
        <v>#N/A</v>
      </c>
      <c r="AK273" s="30" t="e">
        <f>HLOOKUP(AK$13,$Y273:$AF$1016,ROWS($Y273:$AF$1016),FALSE)</f>
        <v>#N/A</v>
      </c>
      <c r="AL273" s="30" t="e">
        <f>HLOOKUP(AL$13,$Y273:$AF$1016,ROWS($Y273:$AF$1016),FALSE)</f>
        <v>#N/A</v>
      </c>
      <c r="AM273" s="30" t="e">
        <f>HLOOKUP(AM$13,$Y273:$AF$1016,ROWS($Y273:$AF$1016),FALSE)</f>
        <v>#N/A</v>
      </c>
      <c r="AN273" s="30" t="e">
        <f>HLOOKUP(AN$13,$Y273:$AF$1016,ROWS($Y273:$AF$1016),FALSE)</f>
        <v>#N/A</v>
      </c>
      <c r="AO273" s="35" t="e">
        <f t="shared" si="56"/>
        <v>#N/A</v>
      </c>
      <c r="AP273" s="35" t="e">
        <f t="shared" si="57"/>
        <v>#N/A</v>
      </c>
      <c r="AQ273" s="35" t="e">
        <f t="shared" si="58"/>
        <v>#N/A</v>
      </c>
      <c r="AR273" s="35" t="e">
        <f t="shared" si="59"/>
        <v>#N/A</v>
      </c>
      <c r="AS273" s="35" t="e">
        <f t="shared" si="60"/>
        <v>#N/A</v>
      </c>
      <c r="AT273" s="35" t="e">
        <f t="shared" si="61"/>
        <v>#N/A</v>
      </c>
      <c r="AU273" s="35" t="e">
        <f t="shared" si="62"/>
        <v>#N/A</v>
      </c>
      <c r="AV273" s="35" t="e">
        <f t="shared" si="63"/>
        <v>#N/A</v>
      </c>
      <c r="AW273" s="81" t="e">
        <f t="shared" si="64"/>
        <v>#N/A</v>
      </c>
      <c r="AX273" s="139" t="e">
        <f t="shared" si="65"/>
        <v>#N/A</v>
      </c>
    </row>
    <row r="274" spans="1:50" x14ac:dyDescent="0.25">
      <c r="A274" s="110">
        <f>'Тулуз-Пьерон'!A274</f>
        <v>0</v>
      </c>
      <c r="B274" s="153">
        <f>'Тулуз-Пьерон'!B274</f>
        <v>0</v>
      </c>
      <c r="C274" s="109" t="e">
        <f>'Тулуз-Пьерон'!AB274</f>
        <v>#DIV/0!</v>
      </c>
      <c r="D274" s="132" t="e">
        <f>'Тулуз-Пьерон'!AE274</f>
        <v>#DIV/0!</v>
      </c>
      <c r="E274" s="134">
        <f>Равен!AD266</f>
        <v>0</v>
      </c>
      <c r="F274" s="135">
        <f>Равен!AE266</f>
        <v>0</v>
      </c>
      <c r="G274" s="128"/>
      <c r="H274" s="33"/>
      <c r="I274" s="33"/>
      <c r="J274" s="33"/>
      <c r="K274" s="115"/>
      <c r="L274" s="109">
        <f t="shared" si="54"/>
        <v>0</v>
      </c>
      <c r="M274" s="33"/>
      <c r="N274" s="123"/>
      <c r="O274" s="131"/>
      <c r="P274" s="109">
        <f t="shared" si="55"/>
        <v>0</v>
      </c>
      <c r="Q274" s="33"/>
      <c r="R274" s="33"/>
      <c r="S274" s="123"/>
      <c r="T274" s="128"/>
      <c r="U274" s="33"/>
      <c r="V274" s="33"/>
      <c r="W274" s="33"/>
      <c r="X274" s="115"/>
      <c r="Y274" s="122"/>
      <c r="Z274" s="33"/>
      <c r="AA274" s="33"/>
      <c r="AB274" s="33"/>
      <c r="AC274" s="33"/>
      <c r="AD274" s="33"/>
      <c r="AE274" s="33"/>
      <c r="AF274" s="123"/>
      <c r="AG274" s="119" t="e">
        <f>HLOOKUP(AG$13,$Y274:$AF$1016,ROWS($Y274:$AF$1016),FALSE)</f>
        <v>#N/A</v>
      </c>
      <c r="AH274" s="30" t="e">
        <f>HLOOKUP(AH$13,$Y274:$AF$1016,ROWS($Y274:$AF$1016),FALSE)</f>
        <v>#N/A</v>
      </c>
      <c r="AI274" s="30" t="e">
        <f>HLOOKUP(AI$13,$Y274:$AF$1016,ROWS($Y274:$AF$1016),FALSE)</f>
        <v>#N/A</v>
      </c>
      <c r="AJ274" s="30" t="e">
        <f>HLOOKUP(AJ$13,$Y274:$AF$1016,ROWS($Y274:$AF$1016),FALSE)</f>
        <v>#N/A</v>
      </c>
      <c r="AK274" s="30" t="e">
        <f>HLOOKUP(AK$13,$Y274:$AF$1016,ROWS($Y274:$AF$1016),FALSE)</f>
        <v>#N/A</v>
      </c>
      <c r="AL274" s="30" t="e">
        <f>HLOOKUP(AL$13,$Y274:$AF$1016,ROWS($Y274:$AF$1016),FALSE)</f>
        <v>#N/A</v>
      </c>
      <c r="AM274" s="30" t="e">
        <f>HLOOKUP(AM$13,$Y274:$AF$1016,ROWS($Y274:$AF$1016),FALSE)</f>
        <v>#N/A</v>
      </c>
      <c r="AN274" s="30" t="e">
        <f>HLOOKUP(AN$13,$Y274:$AF$1016,ROWS($Y274:$AF$1016),FALSE)</f>
        <v>#N/A</v>
      </c>
      <c r="AO274" s="35" t="e">
        <f t="shared" si="56"/>
        <v>#N/A</v>
      </c>
      <c r="AP274" s="35" t="e">
        <f t="shared" si="57"/>
        <v>#N/A</v>
      </c>
      <c r="AQ274" s="35" t="e">
        <f t="shared" si="58"/>
        <v>#N/A</v>
      </c>
      <c r="AR274" s="35" t="e">
        <f t="shared" si="59"/>
        <v>#N/A</v>
      </c>
      <c r="AS274" s="35" t="e">
        <f t="shared" si="60"/>
        <v>#N/A</v>
      </c>
      <c r="AT274" s="35" t="e">
        <f t="shared" si="61"/>
        <v>#N/A</v>
      </c>
      <c r="AU274" s="35" t="e">
        <f t="shared" si="62"/>
        <v>#N/A</v>
      </c>
      <c r="AV274" s="35" t="e">
        <f t="shared" si="63"/>
        <v>#N/A</v>
      </c>
      <c r="AW274" s="81" t="e">
        <f t="shared" si="64"/>
        <v>#N/A</v>
      </c>
      <c r="AX274" s="139" t="e">
        <f t="shared" si="65"/>
        <v>#N/A</v>
      </c>
    </row>
    <row r="275" spans="1:50" x14ac:dyDescent="0.25">
      <c r="A275" s="110">
        <f>'Тулуз-Пьерон'!A275</f>
        <v>0</v>
      </c>
      <c r="B275" s="153">
        <f>'Тулуз-Пьерон'!B275</f>
        <v>0</v>
      </c>
      <c r="C275" s="109" t="e">
        <f>'Тулуз-Пьерон'!AB275</f>
        <v>#DIV/0!</v>
      </c>
      <c r="D275" s="132" t="e">
        <f>'Тулуз-Пьерон'!AE275</f>
        <v>#DIV/0!</v>
      </c>
      <c r="E275" s="134">
        <f>Равен!AD267</f>
        <v>0</v>
      </c>
      <c r="F275" s="135">
        <f>Равен!AE267</f>
        <v>0</v>
      </c>
      <c r="G275" s="128"/>
      <c r="H275" s="33"/>
      <c r="I275" s="33"/>
      <c r="J275" s="33"/>
      <c r="K275" s="115"/>
      <c r="L275" s="109">
        <f t="shared" si="54"/>
        <v>0</v>
      </c>
      <c r="M275" s="33"/>
      <c r="N275" s="123"/>
      <c r="O275" s="131"/>
      <c r="P275" s="109">
        <f t="shared" si="55"/>
        <v>0</v>
      </c>
      <c r="Q275" s="33"/>
      <c r="R275" s="33"/>
      <c r="S275" s="123"/>
      <c r="T275" s="128"/>
      <c r="U275" s="33"/>
      <c r="V275" s="33"/>
      <c r="W275" s="33"/>
      <c r="X275" s="115"/>
      <c r="Y275" s="122"/>
      <c r="Z275" s="33"/>
      <c r="AA275" s="33"/>
      <c r="AB275" s="33"/>
      <c r="AC275" s="33"/>
      <c r="AD275" s="33"/>
      <c r="AE275" s="33"/>
      <c r="AF275" s="123"/>
      <c r="AG275" s="119" t="e">
        <f>HLOOKUP(AG$13,$Y275:$AF$1016,ROWS($Y275:$AF$1016),FALSE)</f>
        <v>#N/A</v>
      </c>
      <c r="AH275" s="30" t="e">
        <f>HLOOKUP(AH$13,$Y275:$AF$1016,ROWS($Y275:$AF$1016),FALSE)</f>
        <v>#N/A</v>
      </c>
      <c r="AI275" s="30" t="e">
        <f>HLOOKUP(AI$13,$Y275:$AF$1016,ROWS($Y275:$AF$1016),FALSE)</f>
        <v>#N/A</v>
      </c>
      <c r="AJ275" s="30" t="e">
        <f>HLOOKUP(AJ$13,$Y275:$AF$1016,ROWS($Y275:$AF$1016),FALSE)</f>
        <v>#N/A</v>
      </c>
      <c r="AK275" s="30" t="e">
        <f>HLOOKUP(AK$13,$Y275:$AF$1016,ROWS($Y275:$AF$1016),FALSE)</f>
        <v>#N/A</v>
      </c>
      <c r="AL275" s="30" t="e">
        <f>HLOOKUP(AL$13,$Y275:$AF$1016,ROWS($Y275:$AF$1016),FALSE)</f>
        <v>#N/A</v>
      </c>
      <c r="AM275" s="30" t="e">
        <f>HLOOKUP(AM$13,$Y275:$AF$1016,ROWS($Y275:$AF$1016),FALSE)</f>
        <v>#N/A</v>
      </c>
      <c r="AN275" s="30" t="e">
        <f>HLOOKUP(AN$13,$Y275:$AF$1016,ROWS($Y275:$AF$1016),FALSE)</f>
        <v>#N/A</v>
      </c>
      <c r="AO275" s="35" t="e">
        <f t="shared" si="56"/>
        <v>#N/A</v>
      </c>
      <c r="AP275" s="35" t="e">
        <f t="shared" si="57"/>
        <v>#N/A</v>
      </c>
      <c r="AQ275" s="35" t="e">
        <f t="shared" si="58"/>
        <v>#N/A</v>
      </c>
      <c r="AR275" s="35" t="e">
        <f t="shared" si="59"/>
        <v>#N/A</v>
      </c>
      <c r="AS275" s="35" t="e">
        <f t="shared" si="60"/>
        <v>#N/A</v>
      </c>
      <c r="AT275" s="35" t="e">
        <f t="shared" si="61"/>
        <v>#N/A</v>
      </c>
      <c r="AU275" s="35" t="e">
        <f t="shared" si="62"/>
        <v>#N/A</v>
      </c>
      <c r="AV275" s="35" t="e">
        <f t="shared" si="63"/>
        <v>#N/A</v>
      </c>
      <c r="AW275" s="81" t="e">
        <f t="shared" si="64"/>
        <v>#N/A</v>
      </c>
      <c r="AX275" s="139" t="e">
        <f t="shared" si="65"/>
        <v>#N/A</v>
      </c>
    </row>
    <row r="276" spans="1:50" x14ac:dyDescent="0.25">
      <c r="A276" s="110">
        <f>'Тулуз-Пьерон'!A276</f>
        <v>0</v>
      </c>
      <c r="B276" s="153">
        <f>'Тулуз-Пьерон'!B276</f>
        <v>0</v>
      </c>
      <c r="C276" s="109" t="e">
        <f>'Тулуз-Пьерон'!AB276</f>
        <v>#DIV/0!</v>
      </c>
      <c r="D276" s="132" t="e">
        <f>'Тулуз-Пьерон'!AE276</f>
        <v>#DIV/0!</v>
      </c>
      <c r="E276" s="134">
        <f>Равен!AD268</f>
        <v>0</v>
      </c>
      <c r="F276" s="135">
        <f>Равен!AE268</f>
        <v>0</v>
      </c>
      <c r="G276" s="128"/>
      <c r="H276" s="33"/>
      <c r="I276" s="33"/>
      <c r="J276" s="33"/>
      <c r="K276" s="115"/>
      <c r="L276" s="109">
        <f t="shared" si="54"/>
        <v>0</v>
      </c>
      <c r="M276" s="33"/>
      <c r="N276" s="123"/>
      <c r="O276" s="131"/>
      <c r="P276" s="109">
        <f t="shared" si="55"/>
        <v>0</v>
      </c>
      <c r="Q276" s="33"/>
      <c r="R276" s="33"/>
      <c r="S276" s="123"/>
      <c r="T276" s="128"/>
      <c r="U276" s="33"/>
      <c r="V276" s="33"/>
      <c r="W276" s="33"/>
      <c r="X276" s="115"/>
      <c r="Y276" s="122"/>
      <c r="Z276" s="33"/>
      <c r="AA276" s="33"/>
      <c r="AB276" s="33"/>
      <c r="AC276" s="33"/>
      <c r="AD276" s="33"/>
      <c r="AE276" s="33"/>
      <c r="AF276" s="123"/>
      <c r="AG276" s="119" t="e">
        <f>HLOOKUP(AG$13,$Y276:$AF$1016,ROWS($Y276:$AF$1016),FALSE)</f>
        <v>#N/A</v>
      </c>
      <c r="AH276" s="30" t="e">
        <f>HLOOKUP(AH$13,$Y276:$AF$1016,ROWS($Y276:$AF$1016),FALSE)</f>
        <v>#N/A</v>
      </c>
      <c r="AI276" s="30" t="e">
        <f>HLOOKUP(AI$13,$Y276:$AF$1016,ROWS($Y276:$AF$1016),FALSE)</f>
        <v>#N/A</v>
      </c>
      <c r="AJ276" s="30" t="e">
        <f>HLOOKUP(AJ$13,$Y276:$AF$1016,ROWS($Y276:$AF$1016),FALSE)</f>
        <v>#N/A</v>
      </c>
      <c r="AK276" s="30" t="e">
        <f>HLOOKUP(AK$13,$Y276:$AF$1016,ROWS($Y276:$AF$1016),FALSE)</f>
        <v>#N/A</v>
      </c>
      <c r="AL276" s="30" t="e">
        <f>HLOOKUP(AL$13,$Y276:$AF$1016,ROWS($Y276:$AF$1016),FALSE)</f>
        <v>#N/A</v>
      </c>
      <c r="AM276" s="30" t="e">
        <f>HLOOKUP(AM$13,$Y276:$AF$1016,ROWS($Y276:$AF$1016),FALSE)</f>
        <v>#N/A</v>
      </c>
      <c r="AN276" s="30" t="e">
        <f>HLOOKUP(AN$13,$Y276:$AF$1016,ROWS($Y276:$AF$1016),FALSE)</f>
        <v>#N/A</v>
      </c>
      <c r="AO276" s="35" t="e">
        <f t="shared" si="56"/>
        <v>#N/A</v>
      </c>
      <c r="AP276" s="35" t="e">
        <f t="shared" si="57"/>
        <v>#N/A</v>
      </c>
      <c r="AQ276" s="35" t="e">
        <f t="shared" si="58"/>
        <v>#N/A</v>
      </c>
      <c r="AR276" s="35" t="e">
        <f t="shared" si="59"/>
        <v>#N/A</v>
      </c>
      <c r="AS276" s="35" t="e">
        <f t="shared" si="60"/>
        <v>#N/A</v>
      </c>
      <c r="AT276" s="35" t="e">
        <f t="shared" si="61"/>
        <v>#N/A</v>
      </c>
      <c r="AU276" s="35" t="e">
        <f t="shared" si="62"/>
        <v>#N/A</v>
      </c>
      <c r="AV276" s="35" t="e">
        <f t="shared" si="63"/>
        <v>#N/A</v>
      </c>
      <c r="AW276" s="81" t="e">
        <f t="shared" si="64"/>
        <v>#N/A</v>
      </c>
      <c r="AX276" s="139" t="e">
        <f t="shared" si="65"/>
        <v>#N/A</v>
      </c>
    </row>
    <row r="277" spans="1:50" x14ac:dyDescent="0.25">
      <c r="A277" s="110">
        <f>'Тулуз-Пьерон'!A277</f>
        <v>0</v>
      </c>
      <c r="B277" s="153">
        <f>'Тулуз-Пьерон'!B277</f>
        <v>0</v>
      </c>
      <c r="C277" s="109" t="e">
        <f>'Тулуз-Пьерон'!AB277</f>
        <v>#DIV/0!</v>
      </c>
      <c r="D277" s="132" t="e">
        <f>'Тулуз-Пьерон'!AE277</f>
        <v>#DIV/0!</v>
      </c>
      <c r="E277" s="134">
        <f>Равен!AD269</f>
        <v>0</v>
      </c>
      <c r="F277" s="135">
        <f>Равен!AE269</f>
        <v>0</v>
      </c>
      <c r="G277" s="128"/>
      <c r="H277" s="33"/>
      <c r="I277" s="33"/>
      <c r="J277" s="33"/>
      <c r="K277" s="115"/>
      <c r="L277" s="109">
        <f t="shared" si="54"/>
        <v>0</v>
      </c>
      <c r="M277" s="33"/>
      <c r="N277" s="123"/>
      <c r="O277" s="131"/>
      <c r="P277" s="109">
        <f t="shared" si="55"/>
        <v>0</v>
      </c>
      <c r="Q277" s="33"/>
      <c r="R277" s="33"/>
      <c r="S277" s="123"/>
      <c r="T277" s="128"/>
      <c r="U277" s="33"/>
      <c r="V277" s="33"/>
      <c r="W277" s="33"/>
      <c r="X277" s="115"/>
      <c r="Y277" s="122"/>
      <c r="Z277" s="33"/>
      <c r="AA277" s="33"/>
      <c r="AB277" s="33"/>
      <c r="AC277" s="33"/>
      <c r="AD277" s="33"/>
      <c r="AE277" s="33"/>
      <c r="AF277" s="123"/>
      <c r="AG277" s="119" t="e">
        <f>HLOOKUP(AG$13,$Y277:$AF$1016,ROWS($Y277:$AF$1016),FALSE)</f>
        <v>#N/A</v>
      </c>
      <c r="AH277" s="30" t="e">
        <f>HLOOKUP(AH$13,$Y277:$AF$1016,ROWS($Y277:$AF$1016),FALSE)</f>
        <v>#N/A</v>
      </c>
      <c r="AI277" s="30" t="e">
        <f>HLOOKUP(AI$13,$Y277:$AF$1016,ROWS($Y277:$AF$1016),FALSE)</f>
        <v>#N/A</v>
      </c>
      <c r="AJ277" s="30" t="e">
        <f>HLOOKUP(AJ$13,$Y277:$AF$1016,ROWS($Y277:$AF$1016),FALSE)</f>
        <v>#N/A</v>
      </c>
      <c r="AK277" s="30" t="e">
        <f>HLOOKUP(AK$13,$Y277:$AF$1016,ROWS($Y277:$AF$1016),FALSE)</f>
        <v>#N/A</v>
      </c>
      <c r="AL277" s="30" t="e">
        <f>HLOOKUP(AL$13,$Y277:$AF$1016,ROWS($Y277:$AF$1016),FALSE)</f>
        <v>#N/A</v>
      </c>
      <c r="AM277" s="30" t="e">
        <f>HLOOKUP(AM$13,$Y277:$AF$1016,ROWS($Y277:$AF$1016),FALSE)</f>
        <v>#N/A</v>
      </c>
      <c r="AN277" s="30" t="e">
        <f>HLOOKUP(AN$13,$Y277:$AF$1016,ROWS($Y277:$AF$1016),FALSE)</f>
        <v>#N/A</v>
      </c>
      <c r="AO277" s="35" t="e">
        <f t="shared" si="56"/>
        <v>#N/A</v>
      </c>
      <c r="AP277" s="35" t="e">
        <f t="shared" si="57"/>
        <v>#N/A</v>
      </c>
      <c r="AQ277" s="35" t="e">
        <f t="shared" si="58"/>
        <v>#N/A</v>
      </c>
      <c r="AR277" s="35" t="e">
        <f t="shared" si="59"/>
        <v>#N/A</v>
      </c>
      <c r="AS277" s="35" t="e">
        <f t="shared" si="60"/>
        <v>#N/A</v>
      </c>
      <c r="AT277" s="35" t="e">
        <f t="shared" si="61"/>
        <v>#N/A</v>
      </c>
      <c r="AU277" s="35" t="e">
        <f t="shared" si="62"/>
        <v>#N/A</v>
      </c>
      <c r="AV277" s="35" t="e">
        <f t="shared" si="63"/>
        <v>#N/A</v>
      </c>
      <c r="AW277" s="81" t="e">
        <f t="shared" si="64"/>
        <v>#N/A</v>
      </c>
      <c r="AX277" s="139" t="e">
        <f t="shared" si="65"/>
        <v>#N/A</v>
      </c>
    </row>
    <row r="278" spans="1:50" x14ac:dyDescent="0.25">
      <c r="A278" s="110">
        <f>'Тулуз-Пьерон'!A278</f>
        <v>0</v>
      </c>
      <c r="B278" s="153">
        <f>'Тулуз-Пьерон'!B278</f>
        <v>0</v>
      </c>
      <c r="C278" s="109" t="e">
        <f>'Тулуз-Пьерон'!AB278</f>
        <v>#DIV/0!</v>
      </c>
      <c r="D278" s="132" t="e">
        <f>'Тулуз-Пьерон'!AE278</f>
        <v>#DIV/0!</v>
      </c>
      <c r="E278" s="134">
        <f>Равен!AD270</f>
        <v>0</v>
      </c>
      <c r="F278" s="135">
        <f>Равен!AE270</f>
        <v>0</v>
      </c>
      <c r="G278" s="128"/>
      <c r="H278" s="33"/>
      <c r="I278" s="33"/>
      <c r="J278" s="33"/>
      <c r="K278" s="115"/>
      <c r="L278" s="109">
        <f t="shared" si="54"/>
        <v>0</v>
      </c>
      <c r="M278" s="33"/>
      <c r="N278" s="123"/>
      <c r="O278" s="131"/>
      <c r="P278" s="109">
        <f t="shared" si="55"/>
        <v>0</v>
      </c>
      <c r="Q278" s="33"/>
      <c r="R278" s="33"/>
      <c r="S278" s="123"/>
      <c r="T278" s="128"/>
      <c r="U278" s="33"/>
      <c r="V278" s="33"/>
      <c r="W278" s="33"/>
      <c r="X278" s="115"/>
      <c r="Y278" s="122"/>
      <c r="Z278" s="33"/>
      <c r="AA278" s="33"/>
      <c r="AB278" s="33"/>
      <c r="AC278" s="33"/>
      <c r="AD278" s="33"/>
      <c r="AE278" s="33"/>
      <c r="AF278" s="123"/>
      <c r="AG278" s="119" t="e">
        <f>HLOOKUP(AG$13,$Y278:$AF$1016,ROWS($Y278:$AF$1016),FALSE)</f>
        <v>#N/A</v>
      </c>
      <c r="AH278" s="30" t="e">
        <f>HLOOKUP(AH$13,$Y278:$AF$1016,ROWS($Y278:$AF$1016),FALSE)</f>
        <v>#N/A</v>
      </c>
      <c r="AI278" s="30" t="e">
        <f>HLOOKUP(AI$13,$Y278:$AF$1016,ROWS($Y278:$AF$1016),FALSE)</f>
        <v>#N/A</v>
      </c>
      <c r="AJ278" s="30" t="e">
        <f>HLOOKUP(AJ$13,$Y278:$AF$1016,ROWS($Y278:$AF$1016),FALSE)</f>
        <v>#N/A</v>
      </c>
      <c r="AK278" s="30" t="e">
        <f>HLOOKUP(AK$13,$Y278:$AF$1016,ROWS($Y278:$AF$1016),FALSE)</f>
        <v>#N/A</v>
      </c>
      <c r="AL278" s="30" t="e">
        <f>HLOOKUP(AL$13,$Y278:$AF$1016,ROWS($Y278:$AF$1016),FALSE)</f>
        <v>#N/A</v>
      </c>
      <c r="AM278" s="30" t="e">
        <f>HLOOKUP(AM$13,$Y278:$AF$1016,ROWS($Y278:$AF$1016),FALSE)</f>
        <v>#N/A</v>
      </c>
      <c r="AN278" s="30" t="e">
        <f>HLOOKUP(AN$13,$Y278:$AF$1016,ROWS($Y278:$AF$1016),FALSE)</f>
        <v>#N/A</v>
      </c>
      <c r="AO278" s="35" t="e">
        <f t="shared" si="56"/>
        <v>#N/A</v>
      </c>
      <c r="AP278" s="35" t="e">
        <f t="shared" si="57"/>
        <v>#N/A</v>
      </c>
      <c r="AQ278" s="35" t="e">
        <f t="shared" si="58"/>
        <v>#N/A</v>
      </c>
      <c r="AR278" s="35" t="e">
        <f t="shared" si="59"/>
        <v>#N/A</v>
      </c>
      <c r="AS278" s="35" t="e">
        <f t="shared" si="60"/>
        <v>#N/A</v>
      </c>
      <c r="AT278" s="35" t="e">
        <f t="shared" si="61"/>
        <v>#N/A</v>
      </c>
      <c r="AU278" s="35" t="e">
        <f t="shared" si="62"/>
        <v>#N/A</v>
      </c>
      <c r="AV278" s="35" t="e">
        <f t="shared" si="63"/>
        <v>#N/A</v>
      </c>
      <c r="AW278" s="81" t="e">
        <f t="shared" si="64"/>
        <v>#N/A</v>
      </c>
      <c r="AX278" s="139" t="e">
        <f t="shared" si="65"/>
        <v>#N/A</v>
      </c>
    </row>
    <row r="279" spans="1:50" x14ac:dyDescent="0.25">
      <c r="A279" s="110">
        <f>'Тулуз-Пьерон'!A279</f>
        <v>0</v>
      </c>
      <c r="B279" s="153">
        <f>'Тулуз-Пьерон'!B279</f>
        <v>0</v>
      </c>
      <c r="C279" s="109" t="e">
        <f>'Тулуз-Пьерон'!AB279</f>
        <v>#DIV/0!</v>
      </c>
      <c r="D279" s="132" t="e">
        <f>'Тулуз-Пьерон'!AE279</f>
        <v>#DIV/0!</v>
      </c>
      <c r="E279" s="134">
        <f>Равен!AD271</f>
        <v>0</v>
      </c>
      <c r="F279" s="135">
        <f>Равен!AE271</f>
        <v>0</v>
      </c>
      <c r="G279" s="128"/>
      <c r="H279" s="33"/>
      <c r="I279" s="33"/>
      <c r="J279" s="33"/>
      <c r="K279" s="115"/>
      <c r="L279" s="109">
        <f t="shared" si="54"/>
        <v>0</v>
      </c>
      <c r="M279" s="33"/>
      <c r="N279" s="123"/>
      <c r="O279" s="131"/>
      <c r="P279" s="109">
        <f t="shared" si="55"/>
        <v>0</v>
      </c>
      <c r="Q279" s="33"/>
      <c r="R279" s="33"/>
      <c r="S279" s="123"/>
      <c r="T279" s="128"/>
      <c r="U279" s="33"/>
      <c r="V279" s="33"/>
      <c r="W279" s="33"/>
      <c r="X279" s="115"/>
      <c r="Y279" s="122"/>
      <c r="Z279" s="33"/>
      <c r="AA279" s="33"/>
      <c r="AB279" s="33"/>
      <c r="AC279" s="33"/>
      <c r="AD279" s="33"/>
      <c r="AE279" s="33"/>
      <c r="AF279" s="123"/>
      <c r="AG279" s="119" t="e">
        <f>HLOOKUP(AG$13,$Y279:$AF$1016,ROWS($Y279:$AF$1016),FALSE)</f>
        <v>#N/A</v>
      </c>
      <c r="AH279" s="30" t="e">
        <f>HLOOKUP(AH$13,$Y279:$AF$1016,ROWS($Y279:$AF$1016),FALSE)</f>
        <v>#N/A</v>
      </c>
      <c r="AI279" s="30" t="e">
        <f>HLOOKUP(AI$13,$Y279:$AF$1016,ROWS($Y279:$AF$1016),FALSE)</f>
        <v>#N/A</v>
      </c>
      <c r="AJ279" s="30" t="e">
        <f>HLOOKUP(AJ$13,$Y279:$AF$1016,ROWS($Y279:$AF$1016),FALSE)</f>
        <v>#N/A</v>
      </c>
      <c r="AK279" s="30" t="e">
        <f>HLOOKUP(AK$13,$Y279:$AF$1016,ROWS($Y279:$AF$1016),FALSE)</f>
        <v>#N/A</v>
      </c>
      <c r="AL279" s="30" t="e">
        <f>HLOOKUP(AL$13,$Y279:$AF$1016,ROWS($Y279:$AF$1016),FALSE)</f>
        <v>#N/A</v>
      </c>
      <c r="AM279" s="30" t="e">
        <f>HLOOKUP(AM$13,$Y279:$AF$1016,ROWS($Y279:$AF$1016),FALSE)</f>
        <v>#N/A</v>
      </c>
      <c r="AN279" s="30" t="e">
        <f>HLOOKUP(AN$13,$Y279:$AF$1016,ROWS($Y279:$AF$1016),FALSE)</f>
        <v>#N/A</v>
      </c>
      <c r="AO279" s="35" t="e">
        <f t="shared" si="56"/>
        <v>#N/A</v>
      </c>
      <c r="AP279" s="35" t="e">
        <f t="shared" si="57"/>
        <v>#N/A</v>
      </c>
      <c r="AQ279" s="35" t="e">
        <f t="shared" si="58"/>
        <v>#N/A</v>
      </c>
      <c r="AR279" s="35" t="e">
        <f t="shared" si="59"/>
        <v>#N/A</v>
      </c>
      <c r="AS279" s="35" t="e">
        <f t="shared" si="60"/>
        <v>#N/A</v>
      </c>
      <c r="AT279" s="35" t="e">
        <f t="shared" si="61"/>
        <v>#N/A</v>
      </c>
      <c r="AU279" s="35" t="e">
        <f t="shared" si="62"/>
        <v>#N/A</v>
      </c>
      <c r="AV279" s="35" t="e">
        <f t="shared" si="63"/>
        <v>#N/A</v>
      </c>
      <c r="AW279" s="81" t="e">
        <f t="shared" si="64"/>
        <v>#N/A</v>
      </c>
      <c r="AX279" s="139" t="e">
        <f t="shared" si="65"/>
        <v>#N/A</v>
      </c>
    </row>
    <row r="280" spans="1:50" x14ac:dyDescent="0.25">
      <c r="A280" s="110">
        <f>'Тулуз-Пьерон'!A280</f>
        <v>0</v>
      </c>
      <c r="B280" s="153">
        <f>'Тулуз-Пьерон'!B280</f>
        <v>0</v>
      </c>
      <c r="C280" s="109" t="e">
        <f>'Тулуз-Пьерон'!AB280</f>
        <v>#DIV/0!</v>
      </c>
      <c r="D280" s="132" t="e">
        <f>'Тулуз-Пьерон'!AE280</f>
        <v>#DIV/0!</v>
      </c>
      <c r="E280" s="134">
        <f>Равен!AD272</f>
        <v>0</v>
      </c>
      <c r="F280" s="135">
        <f>Равен!AE272</f>
        <v>0</v>
      </c>
      <c r="G280" s="128"/>
      <c r="H280" s="33"/>
      <c r="I280" s="33"/>
      <c r="J280" s="33"/>
      <c r="K280" s="115"/>
      <c r="L280" s="109">
        <f t="shared" si="54"/>
        <v>0</v>
      </c>
      <c r="M280" s="33"/>
      <c r="N280" s="123"/>
      <c r="O280" s="131"/>
      <c r="P280" s="109">
        <f t="shared" si="55"/>
        <v>0</v>
      </c>
      <c r="Q280" s="33"/>
      <c r="R280" s="33"/>
      <c r="S280" s="123"/>
      <c r="T280" s="128"/>
      <c r="U280" s="33"/>
      <c r="V280" s="33"/>
      <c r="W280" s="33"/>
      <c r="X280" s="115"/>
      <c r="Y280" s="122"/>
      <c r="Z280" s="33"/>
      <c r="AA280" s="33"/>
      <c r="AB280" s="33"/>
      <c r="AC280" s="33"/>
      <c r="AD280" s="33"/>
      <c r="AE280" s="33"/>
      <c r="AF280" s="123"/>
      <c r="AG280" s="119" t="e">
        <f>HLOOKUP(AG$13,$Y280:$AF$1016,ROWS($Y280:$AF$1016),FALSE)</f>
        <v>#N/A</v>
      </c>
      <c r="AH280" s="30" t="e">
        <f>HLOOKUP(AH$13,$Y280:$AF$1016,ROWS($Y280:$AF$1016),FALSE)</f>
        <v>#N/A</v>
      </c>
      <c r="AI280" s="30" t="e">
        <f>HLOOKUP(AI$13,$Y280:$AF$1016,ROWS($Y280:$AF$1016),FALSE)</f>
        <v>#N/A</v>
      </c>
      <c r="AJ280" s="30" t="e">
        <f>HLOOKUP(AJ$13,$Y280:$AF$1016,ROWS($Y280:$AF$1016),FALSE)</f>
        <v>#N/A</v>
      </c>
      <c r="AK280" s="30" t="e">
        <f>HLOOKUP(AK$13,$Y280:$AF$1016,ROWS($Y280:$AF$1016),FALSE)</f>
        <v>#N/A</v>
      </c>
      <c r="AL280" s="30" t="e">
        <f>HLOOKUP(AL$13,$Y280:$AF$1016,ROWS($Y280:$AF$1016),FALSE)</f>
        <v>#N/A</v>
      </c>
      <c r="AM280" s="30" t="e">
        <f>HLOOKUP(AM$13,$Y280:$AF$1016,ROWS($Y280:$AF$1016),FALSE)</f>
        <v>#N/A</v>
      </c>
      <c r="AN280" s="30" t="e">
        <f>HLOOKUP(AN$13,$Y280:$AF$1016,ROWS($Y280:$AF$1016),FALSE)</f>
        <v>#N/A</v>
      </c>
      <c r="AO280" s="35" t="e">
        <f t="shared" si="56"/>
        <v>#N/A</v>
      </c>
      <c r="AP280" s="35" t="e">
        <f t="shared" si="57"/>
        <v>#N/A</v>
      </c>
      <c r="AQ280" s="35" t="e">
        <f t="shared" si="58"/>
        <v>#N/A</v>
      </c>
      <c r="AR280" s="35" t="e">
        <f t="shared" si="59"/>
        <v>#N/A</v>
      </c>
      <c r="AS280" s="35" t="e">
        <f t="shared" si="60"/>
        <v>#N/A</v>
      </c>
      <c r="AT280" s="35" t="e">
        <f t="shared" si="61"/>
        <v>#N/A</v>
      </c>
      <c r="AU280" s="35" t="e">
        <f t="shared" si="62"/>
        <v>#N/A</v>
      </c>
      <c r="AV280" s="35" t="e">
        <f t="shared" si="63"/>
        <v>#N/A</v>
      </c>
      <c r="AW280" s="81" t="e">
        <f t="shared" si="64"/>
        <v>#N/A</v>
      </c>
      <c r="AX280" s="139" t="e">
        <f t="shared" si="65"/>
        <v>#N/A</v>
      </c>
    </row>
    <row r="281" spans="1:50" x14ac:dyDescent="0.25">
      <c r="A281" s="110">
        <f>'Тулуз-Пьерон'!A281</f>
        <v>0</v>
      </c>
      <c r="B281" s="153">
        <f>'Тулуз-Пьерон'!B281</f>
        <v>0</v>
      </c>
      <c r="C281" s="109" t="e">
        <f>'Тулуз-Пьерон'!AB281</f>
        <v>#DIV/0!</v>
      </c>
      <c r="D281" s="132" t="e">
        <f>'Тулуз-Пьерон'!AE281</f>
        <v>#DIV/0!</v>
      </c>
      <c r="E281" s="134">
        <f>Равен!AD273</f>
        <v>0</v>
      </c>
      <c r="F281" s="135">
        <f>Равен!AE273</f>
        <v>0</v>
      </c>
      <c r="G281" s="128"/>
      <c r="H281" s="33"/>
      <c r="I281" s="33"/>
      <c r="J281" s="33"/>
      <c r="K281" s="115"/>
      <c r="L281" s="109">
        <f t="shared" si="54"/>
        <v>0</v>
      </c>
      <c r="M281" s="33"/>
      <c r="N281" s="123"/>
      <c r="O281" s="131"/>
      <c r="P281" s="109">
        <f t="shared" si="55"/>
        <v>0</v>
      </c>
      <c r="Q281" s="33"/>
      <c r="R281" s="33"/>
      <c r="S281" s="123"/>
      <c r="T281" s="128"/>
      <c r="U281" s="33"/>
      <c r="V281" s="33"/>
      <c r="W281" s="33"/>
      <c r="X281" s="115"/>
      <c r="Y281" s="122"/>
      <c r="Z281" s="33"/>
      <c r="AA281" s="33"/>
      <c r="AB281" s="33"/>
      <c r="AC281" s="33"/>
      <c r="AD281" s="33"/>
      <c r="AE281" s="33"/>
      <c r="AF281" s="123"/>
      <c r="AG281" s="119" t="e">
        <f>HLOOKUP(AG$13,$Y281:$AF$1016,ROWS($Y281:$AF$1016),FALSE)</f>
        <v>#N/A</v>
      </c>
      <c r="AH281" s="30" t="e">
        <f>HLOOKUP(AH$13,$Y281:$AF$1016,ROWS($Y281:$AF$1016),FALSE)</f>
        <v>#N/A</v>
      </c>
      <c r="AI281" s="30" t="e">
        <f>HLOOKUP(AI$13,$Y281:$AF$1016,ROWS($Y281:$AF$1016),FALSE)</f>
        <v>#N/A</v>
      </c>
      <c r="AJ281" s="30" t="e">
        <f>HLOOKUP(AJ$13,$Y281:$AF$1016,ROWS($Y281:$AF$1016),FALSE)</f>
        <v>#N/A</v>
      </c>
      <c r="AK281" s="30" t="e">
        <f>HLOOKUP(AK$13,$Y281:$AF$1016,ROWS($Y281:$AF$1016),FALSE)</f>
        <v>#N/A</v>
      </c>
      <c r="AL281" s="30" t="e">
        <f>HLOOKUP(AL$13,$Y281:$AF$1016,ROWS($Y281:$AF$1016),FALSE)</f>
        <v>#N/A</v>
      </c>
      <c r="AM281" s="30" t="e">
        <f>HLOOKUP(AM$13,$Y281:$AF$1016,ROWS($Y281:$AF$1016),FALSE)</f>
        <v>#N/A</v>
      </c>
      <c r="AN281" s="30" t="e">
        <f>HLOOKUP(AN$13,$Y281:$AF$1016,ROWS($Y281:$AF$1016),FALSE)</f>
        <v>#N/A</v>
      </c>
      <c r="AO281" s="35" t="e">
        <f t="shared" si="56"/>
        <v>#N/A</v>
      </c>
      <c r="AP281" s="35" t="e">
        <f t="shared" si="57"/>
        <v>#N/A</v>
      </c>
      <c r="AQ281" s="35" t="e">
        <f t="shared" si="58"/>
        <v>#N/A</v>
      </c>
      <c r="AR281" s="35" t="e">
        <f t="shared" si="59"/>
        <v>#N/A</v>
      </c>
      <c r="AS281" s="35" t="e">
        <f t="shared" si="60"/>
        <v>#N/A</v>
      </c>
      <c r="AT281" s="35" t="e">
        <f t="shared" si="61"/>
        <v>#N/A</v>
      </c>
      <c r="AU281" s="35" t="e">
        <f t="shared" si="62"/>
        <v>#N/A</v>
      </c>
      <c r="AV281" s="35" t="e">
        <f t="shared" si="63"/>
        <v>#N/A</v>
      </c>
      <c r="AW281" s="81" t="e">
        <f t="shared" si="64"/>
        <v>#N/A</v>
      </c>
      <c r="AX281" s="139" t="e">
        <f t="shared" si="65"/>
        <v>#N/A</v>
      </c>
    </row>
    <row r="282" spans="1:50" x14ac:dyDescent="0.25">
      <c r="A282" s="110">
        <f>'Тулуз-Пьерон'!A282</f>
        <v>0</v>
      </c>
      <c r="B282" s="153">
        <f>'Тулуз-Пьерон'!B282</f>
        <v>0</v>
      </c>
      <c r="C282" s="109" t="e">
        <f>'Тулуз-Пьерон'!AB282</f>
        <v>#DIV/0!</v>
      </c>
      <c r="D282" s="132" t="e">
        <f>'Тулуз-Пьерон'!AE282</f>
        <v>#DIV/0!</v>
      </c>
      <c r="E282" s="134">
        <f>Равен!AD274</f>
        <v>0</v>
      </c>
      <c r="F282" s="135">
        <f>Равен!AE274</f>
        <v>0</v>
      </c>
      <c r="G282" s="128"/>
      <c r="H282" s="33"/>
      <c r="I282" s="33"/>
      <c r="J282" s="33"/>
      <c r="K282" s="115"/>
      <c r="L282" s="109">
        <f t="shared" si="54"/>
        <v>0</v>
      </c>
      <c r="M282" s="33"/>
      <c r="N282" s="123"/>
      <c r="O282" s="131"/>
      <c r="P282" s="109">
        <f t="shared" si="55"/>
        <v>0</v>
      </c>
      <c r="Q282" s="33"/>
      <c r="R282" s="33"/>
      <c r="S282" s="123"/>
      <c r="T282" s="128"/>
      <c r="U282" s="33"/>
      <c r="V282" s="33"/>
      <c r="W282" s="33"/>
      <c r="X282" s="115"/>
      <c r="Y282" s="122"/>
      <c r="Z282" s="33"/>
      <c r="AA282" s="33"/>
      <c r="AB282" s="33"/>
      <c r="AC282" s="33"/>
      <c r="AD282" s="33"/>
      <c r="AE282" s="33"/>
      <c r="AF282" s="123"/>
      <c r="AG282" s="119" t="e">
        <f>HLOOKUP(AG$13,$Y282:$AF$1016,ROWS($Y282:$AF$1016),FALSE)</f>
        <v>#N/A</v>
      </c>
      <c r="AH282" s="30" t="e">
        <f>HLOOKUP(AH$13,$Y282:$AF$1016,ROWS($Y282:$AF$1016),FALSE)</f>
        <v>#N/A</v>
      </c>
      <c r="AI282" s="30" t="e">
        <f>HLOOKUP(AI$13,$Y282:$AF$1016,ROWS($Y282:$AF$1016),FALSE)</f>
        <v>#N/A</v>
      </c>
      <c r="AJ282" s="30" t="e">
        <f>HLOOKUP(AJ$13,$Y282:$AF$1016,ROWS($Y282:$AF$1016),FALSE)</f>
        <v>#N/A</v>
      </c>
      <c r="AK282" s="30" t="e">
        <f>HLOOKUP(AK$13,$Y282:$AF$1016,ROWS($Y282:$AF$1016),FALSE)</f>
        <v>#N/A</v>
      </c>
      <c r="AL282" s="30" t="e">
        <f>HLOOKUP(AL$13,$Y282:$AF$1016,ROWS($Y282:$AF$1016),FALSE)</f>
        <v>#N/A</v>
      </c>
      <c r="AM282" s="30" t="e">
        <f>HLOOKUP(AM$13,$Y282:$AF$1016,ROWS($Y282:$AF$1016),FALSE)</f>
        <v>#N/A</v>
      </c>
      <c r="AN282" s="30" t="e">
        <f>HLOOKUP(AN$13,$Y282:$AF$1016,ROWS($Y282:$AF$1016),FALSE)</f>
        <v>#N/A</v>
      </c>
      <c r="AO282" s="35" t="e">
        <f t="shared" si="56"/>
        <v>#N/A</v>
      </c>
      <c r="AP282" s="35" t="e">
        <f t="shared" si="57"/>
        <v>#N/A</v>
      </c>
      <c r="AQ282" s="35" t="e">
        <f t="shared" si="58"/>
        <v>#N/A</v>
      </c>
      <c r="AR282" s="35" t="e">
        <f t="shared" si="59"/>
        <v>#N/A</v>
      </c>
      <c r="AS282" s="35" t="e">
        <f t="shared" si="60"/>
        <v>#N/A</v>
      </c>
      <c r="AT282" s="35" t="e">
        <f t="shared" si="61"/>
        <v>#N/A</v>
      </c>
      <c r="AU282" s="35" t="e">
        <f t="shared" si="62"/>
        <v>#N/A</v>
      </c>
      <c r="AV282" s="35" t="e">
        <f t="shared" si="63"/>
        <v>#N/A</v>
      </c>
      <c r="AW282" s="81" t="e">
        <f t="shared" si="64"/>
        <v>#N/A</v>
      </c>
      <c r="AX282" s="139" t="e">
        <f t="shared" si="65"/>
        <v>#N/A</v>
      </c>
    </row>
    <row r="283" spans="1:50" x14ac:dyDescent="0.25">
      <c r="A283" s="110">
        <f>'Тулуз-Пьерон'!A283</f>
        <v>0</v>
      </c>
      <c r="B283" s="153">
        <f>'Тулуз-Пьерон'!B283</f>
        <v>0</v>
      </c>
      <c r="C283" s="109" t="e">
        <f>'Тулуз-Пьерон'!AB283</f>
        <v>#DIV/0!</v>
      </c>
      <c r="D283" s="132" t="e">
        <f>'Тулуз-Пьерон'!AE283</f>
        <v>#DIV/0!</v>
      </c>
      <c r="E283" s="134">
        <f>Равен!AD275</f>
        <v>0</v>
      </c>
      <c r="F283" s="135">
        <f>Равен!AE275</f>
        <v>0</v>
      </c>
      <c r="G283" s="128"/>
      <c r="H283" s="33"/>
      <c r="I283" s="33"/>
      <c r="J283" s="33"/>
      <c r="K283" s="115"/>
      <c r="L283" s="109">
        <f t="shared" si="54"/>
        <v>0</v>
      </c>
      <c r="M283" s="33"/>
      <c r="N283" s="123"/>
      <c r="O283" s="131"/>
      <c r="P283" s="109">
        <f t="shared" si="55"/>
        <v>0</v>
      </c>
      <c r="Q283" s="33"/>
      <c r="R283" s="33"/>
      <c r="S283" s="123"/>
      <c r="T283" s="128"/>
      <c r="U283" s="33"/>
      <c r="V283" s="33"/>
      <c r="W283" s="33"/>
      <c r="X283" s="115"/>
      <c r="Y283" s="122"/>
      <c r="Z283" s="33"/>
      <c r="AA283" s="33"/>
      <c r="AB283" s="33"/>
      <c r="AC283" s="33"/>
      <c r="AD283" s="33"/>
      <c r="AE283" s="33"/>
      <c r="AF283" s="123"/>
      <c r="AG283" s="119" t="e">
        <f>HLOOKUP(AG$13,$Y283:$AF$1016,ROWS($Y283:$AF$1016),FALSE)</f>
        <v>#N/A</v>
      </c>
      <c r="AH283" s="30" t="e">
        <f>HLOOKUP(AH$13,$Y283:$AF$1016,ROWS($Y283:$AF$1016),FALSE)</f>
        <v>#N/A</v>
      </c>
      <c r="AI283" s="30" t="e">
        <f>HLOOKUP(AI$13,$Y283:$AF$1016,ROWS($Y283:$AF$1016),FALSE)</f>
        <v>#N/A</v>
      </c>
      <c r="AJ283" s="30" t="e">
        <f>HLOOKUP(AJ$13,$Y283:$AF$1016,ROWS($Y283:$AF$1016),FALSE)</f>
        <v>#N/A</v>
      </c>
      <c r="AK283" s="30" t="e">
        <f>HLOOKUP(AK$13,$Y283:$AF$1016,ROWS($Y283:$AF$1016),FALSE)</f>
        <v>#N/A</v>
      </c>
      <c r="AL283" s="30" t="e">
        <f>HLOOKUP(AL$13,$Y283:$AF$1016,ROWS($Y283:$AF$1016),FALSE)</f>
        <v>#N/A</v>
      </c>
      <c r="AM283" s="30" t="e">
        <f>HLOOKUP(AM$13,$Y283:$AF$1016,ROWS($Y283:$AF$1016),FALSE)</f>
        <v>#N/A</v>
      </c>
      <c r="AN283" s="30" t="e">
        <f>HLOOKUP(AN$13,$Y283:$AF$1016,ROWS($Y283:$AF$1016),FALSE)</f>
        <v>#N/A</v>
      </c>
      <c r="AO283" s="35" t="e">
        <f t="shared" si="56"/>
        <v>#N/A</v>
      </c>
      <c r="AP283" s="35" t="e">
        <f t="shared" si="57"/>
        <v>#N/A</v>
      </c>
      <c r="AQ283" s="35" t="e">
        <f t="shared" si="58"/>
        <v>#N/A</v>
      </c>
      <c r="AR283" s="35" t="e">
        <f t="shared" si="59"/>
        <v>#N/A</v>
      </c>
      <c r="AS283" s="35" t="e">
        <f t="shared" si="60"/>
        <v>#N/A</v>
      </c>
      <c r="AT283" s="35" t="e">
        <f t="shared" si="61"/>
        <v>#N/A</v>
      </c>
      <c r="AU283" s="35" t="e">
        <f t="shared" si="62"/>
        <v>#N/A</v>
      </c>
      <c r="AV283" s="35" t="e">
        <f t="shared" si="63"/>
        <v>#N/A</v>
      </c>
      <c r="AW283" s="81" t="e">
        <f t="shared" si="64"/>
        <v>#N/A</v>
      </c>
      <c r="AX283" s="139" t="e">
        <f t="shared" si="65"/>
        <v>#N/A</v>
      </c>
    </row>
    <row r="284" spans="1:50" x14ac:dyDescent="0.25">
      <c r="A284" s="110">
        <f>'Тулуз-Пьерон'!A284</f>
        <v>0</v>
      </c>
      <c r="B284" s="153">
        <f>'Тулуз-Пьерон'!B284</f>
        <v>0</v>
      </c>
      <c r="C284" s="109" t="e">
        <f>'Тулуз-Пьерон'!AB284</f>
        <v>#DIV/0!</v>
      </c>
      <c r="D284" s="132" t="e">
        <f>'Тулуз-Пьерон'!AE284</f>
        <v>#DIV/0!</v>
      </c>
      <c r="E284" s="134">
        <f>Равен!AD276</f>
        <v>0</v>
      </c>
      <c r="F284" s="135">
        <f>Равен!AE276</f>
        <v>0</v>
      </c>
      <c r="G284" s="128"/>
      <c r="H284" s="33"/>
      <c r="I284" s="33"/>
      <c r="J284" s="33"/>
      <c r="K284" s="115"/>
      <c r="L284" s="109">
        <f t="shared" si="54"/>
        <v>0</v>
      </c>
      <c r="M284" s="33"/>
      <c r="N284" s="123"/>
      <c r="O284" s="131"/>
      <c r="P284" s="109">
        <f t="shared" si="55"/>
        <v>0</v>
      </c>
      <c r="Q284" s="33"/>
      <c r="R284" s="33"/>
      <c r="S284" s="123"/>
      <c r="T284" s="128"/>
      <c r="U284" s="33"/>
      <c r="V284" s="33"/>
      <c r="W284" s="33"/>
      <c r="X284" s="115"/>
      <c r="Y284" s="122"/>
      <c r="Z284" s="33"/>
      <c r="AA284" s="33"/>
      <c r="AB284" s="33"/>
      <c r="AC284" s="33"/>
      <c r="AD284" s="33"/>
      <c r="AE284" s="33"/>
      <c r="AF284" s="123"/>
      <c r="AG284" s="119" t="e">
        <f>HLOOKUP(AG$13,$Y284:$AF$1016,ROWS($Y284:$AF$1016),FALSE)</f>
        <v>#N/A</v>
      </c>
      <c r="AH284" s="30" t="e">
        <f>HLOOKUP(AH$13,$Y284:$AF$1016,ROWS($Y284:$AF$1016),FALSE)</f>
        <v>#N/A</v>
      </c>
      <c r="AI284" s="30" t="e">
        <f>HLOOKUP(AI$13,$Y284:$AF$1016,ROWS($Y284:$AF$1016),FALSE)</f>
        <v>#N/A</v>
      </c>
      <c r="AJ284" s="30" t="e">
        <f>HLOOKUP(AJ$13,$Y284:$AF$1016,ROWS($Y284:$AF$1016),FALSE)</f>
        <v>#N/A</v>
      </c>
      <c r="AK284" s="30" t="e">
        <f>HLOOKUP(AK$13,$Y284:$AF$1016,ROWS($Y284:$AF$1016),FALSE)</f>
        <v>#N/A</v>
      </c>
      <c r="AL284" s="30" t="e">
        <f>HLOOKUP(AL$13,$Y284:$AF$1016,ROWS($Y284:$AF$1016),FALSE)</f>
        <v>#N/A</v>
      </c>
      <c r="AM284" s="30" t="e">
        <f>HLOOKUP(AM$13,$Y284:$AF$1016,ROWS($Y284:$AF$1016),FALSE)</f>
        <v>#N/A</v>
      </c>
      <c r="AN284" s="30" t="e">
        <f>HLOOKUP(AN$13,$Y284:$AF$1016,ROWS($Y284:$AF$1016),FALSE)</f>
        <v>#N/A</v>
      </c>
      <c r="AO284" s="35" t="e">
        <f t="shared" si="56"/>
        <v>#N/A</v>
      </c>
      <c r="AP284" s="35" t="e">
        <f t="shared" si="57"/>
        <v>#N/A</v>
      </c>
      <c r="AQ284" s="35" t="e">
        <f t="shared" si="58"/>
        <v>#N/A</v>
      </c>
      <c r="AR284" s="35" t="e">
        <f t="shared" si="59"/>
        <v>#N/A</v>
      </c>
      <c r="AS284" s="35" t="e">
        <f t="shared" si="60"/>
        <v>#N/A</v>
      </c>
      <c r="AT284" s="35" t="e">
        <f t="shared" si="61"/>
        <v>#N/A</v>
      </c>
      <c r="AU284" s="35" t="e">
        <f t="shared" si="62"/>
        <v>#N/A</v>
      </c>
      <c r="AV284" s="35" t="e">
        <f t="shared" si="63"/>
        <v>#N/A</v>
      </c>
      <c r="AW284" s="81" t="e">
        <f t="shared" si="64"/>
        <v>#N/A</v>
      </c>
      <c r="AX284" s="139" t="e">
        <f t="shared" si="65"/>
        <v>#N/A</v>
      </c>
    </row>
    <row r="285" spans="1:50" x14ac:dyDescent="0.25">
      <c r="A285" s="110">
        <f>'Тулуз-Пьерон'!A285</f>
        <v>0</v>
      </c>
      <c r="B285" s="153">
        <f>'Тулуз-Пьерон'!B285</f>
        <v>0</v>
      </c>
      <c r="C285" s="109" t="e">
        <f>'Тулуз-Пьерон'!AB285</f>
        <v>#DIV/0!</v>
      </c>
      <c r="D285" s="132" t="e">
        <f>'Тулуз-Пьерон'!AE285</f>
        <v>#DIV/0!</v>
      </c>
      <c r="E285" s="134">
        <f>Равен!AD277</f>
        <v>0</v>
      </c>
      <c r="F285" s="135">
        <f>Равен!AE277</f>
        <v>0</v>
      </c>
      <c r="G285" s="128"/>
      <c r="H285" s="33"/>
      <c r="I285" s="33"/>
      <c r="J285" s="33"/>
      <c r="K285" s="115"/>
      <c r="L285" s="109">
        <f t="shared" si="54"/>
        <v>0</v>
      </c>
      <c r="M285" s="33"/>
      <c r="N285" s="123"/>
      <c r="O285" s="131"/>
      <c r="P285" s="109">
        <f t="shared" si="55"/>
        <v>0</v>
      </c>
      <c r="Q285" s="33"/>
      <c r="R285" s="33"/>
      <c r="S285" s="123"/>
      <c r="T285" s="128"/>
      <c r="U285" s="33"/>
      <c r="V285" s="33"/>
      <c r="W285" s="33"/>
      <c r="X285" s="115"/>
      <c r="Y285" s="122"/>
      <c r="Z285" s="33"/>
      <c r="AA285" s="33"/>
      <c r="AB285" s="33"/>
      <c r="AC285" s="33"/>
      <c r="AD285" s="33"/>
      <c r="AE285" s="33"/>
      <c r="AF285" s="123"/>
      <c r="AG285" s="119" t="e">
        <f>HLOOKUP(AG$13,$Y285:$AF$1016,ROWS($Y285:$AF$1016),FALSE)</f>
        <v>#N/A</v>
      </c>
      <c r="AH285" s="30" t="e">
        <f>HLOOKUP(AH$13,$Y285:$AF$1016,ROWS($Y285:$AF$1016),FALSE)</f>
        <v>#N/A</v>
      </c>
      <c r="AI285" s="30" t="e">
        <f>HLOOKUP(AI$13,$Y285:$AF$1016,ROWS($Y285:$AF$1016),FALSE)</f>
        <v>#N/A</v>
      </c>
      <c r="AJ285" s="30" t="e">
        <f>HLOOKUP(AJ$13,$Y285:$AF$1016,ROWS($Y285:$AF$1016),FALSE)</f>
        <v>#N/A</v>
      </c>
      <c r="AK285" s="30" t="e">
        <f>HLOOKUP(AK$13,$Y285:$AF$1016,ROWS($Y285:$AF$1016),FALSE)</f>
        <v>#N/A</v>
      </c>
      <c r="AL285" s="30" t="e">
        <f>HLOOKUP(AL$13,$Y285:$AF$1016,ROWS($Y285:$AF$1016),FALSE)</f>
        <v>#N/A</v>
      </c>
      <c r="AM285" s="30" t="e">
        <f>HLOOKUP(AM$13,$Y285:$AF$1016,ROWS($Y285:$AF$1016),FALSE)</f>
        <v>#N/A</v>
      </c>
      <c r="AN285" s="30" t="e">
        <f>HLOOKUP(AN$13,$Y285:$AF$1016,ROWS($Y285:$AF$1016),FALSE)</f>
        <v>#N/A</v>
      </c>
      <c r="AO285" s="35" t="e">
        <f t="shared" si="56"/>
        <v>#N/A</v>
      </c>
      <c r="AP285" s="35" t="e">
        <f t="shared" si="57"/>
        <v>#N/A</v>
      </c>
      <c r="AQ285" s="35" t="e">
        <f t="shared" si="58"/>
        <v>#N/A</v>
      </c>
      <c r="AR285" s="35" t="e">
        <f t="shared" si="59"/>
        <v>#N/A</v>
      </c>
      <c r="AS285" s="35" t="e">
        <f t="shared" si="60"/>
        <v>#N/A</v>
      </c>
      <c r="AT285" s="35" t="e">
        <f t="shared" si="61"/>
        <v>#N/A</v>
      </c>
      <c r="AU285" s="35" t="e">
        <f t="shared" si="62"/>
        <v>#N/A</v>
      </c>
      <c r="AV285" s="35" t="e">
        <f t="shared" si="63"/>
        <v>#N/A</v>
      </c>
      <c r="AW285" s="81" t="e">
        <f t="shared" si="64"/>
        <v>#N/A</v>
      </c>
      <c r="AX285" s="139" t="e">
        <f t="shared" si="65"/>
        <v>#N/A</v>
      </c>
    </row>
    <row r="286" spans="1:50" x14ac:dyDescent="0.25">
      <c r="A286" s="110">
        <f>'Тулуз-Пьерон'!A286</f>
        <v>0</v>
      </c>
      <c r="B286" s="153">
        <f>'Тулуз-Пьерон'!B286</f>
        <v>0</v>
      </c>
      <c r="C286" s="109" t="e">
        <f>'Тулуз-Пьерон'!AB286</f>
        <v>#DIV/0!</v>
      </c>
      <c r="D286" s="132" t="e">
        <f>'Тулуз-Пьерон'!AE286</f>
        <v>#DIV/0!</v>
      </c>
      <c r="E286" s="134">
        <f>Равен!AD278</f>
        <v>0</v>
      </c>
      <c r="F286" s="135">
        <f>Равен!AE278</f>
        <v>0</v>
      </c>
      <c r="G286" s="128"/>
      <c r="H286" s="33"/>
      <c r="I286" s="33"/>
      <c r="J286" s="33"/>
      <c r="K286" s="115"/>
      <c r="L286" s="109">
        <f t="shared" si="54"/>
        <v>0</v>
      </c>
      <c r="M286" s="33"/>
      <c r="N286" s="123"/>
      <c r="O286" s="131"/>
      <c r="P286" s="109">
        <f t="shared" si="55"/>
        <v>0</v>
      </c>
      <c r="Q286" s="33"/>
      <c r="R286" s="33"/>
      <c r="S286" s="123"/>
      <c r="T286" s="128"/>
      <c r="U286" s="33"/>
      <c r="V286" s="33"/>
      <c r="W286" s="33"/>
      <c r="X286" s="115"/>
      <c r="Y286" s="122"/>
      <c r="Z286" s="33"/>
      <c r="AA286" s="33"/>
      <c r="AB286" s="33"/>
      <c r="AC286" s="33"/>
      <c r="AD286" s="33"/>
      <c r="AE286" s="33"/>
      <c r="AF286" s="123"/>
      <c r="AG286" s="119" t="e">
        <f>HLOOKUP(AG$13,$Y286:$AF$1016,ROWS($Y286:$AF$1016),FALSE)</f>
        <v>#N/A</v>
      </c>
      <c r="AH286" s="30" t="e">
        <f>HLOOKUP(AH$13,$Y286:$AF$1016,ROWS($Y286:$AF$1016),FALSE)</f>
        <v>#N/A</v>
      </c>
      <c r="AI286" s="30" t="e">
        <f>HLOOKUP(AI$13,$Y286:$AF$1016,ROWS($Y286:$AF$1016),FALSE)</f>
        <v>#N/A</v>
      </c>
      <c r="AJ286" s="30" t="e">
        <f>HLOOKUP(AJ$13,$Y286:$AF$1016,ROWS($Y286:$AF$1016),FALSE)</f>
        <v>#N/A</v>
      </c>
      <c r="AK286" s="30" t="e">
        <f>HLOOKUP(AK$13,$Y286:$AF$1016,ROWS($Y286:$AF$1016),FALSE)</f>
        <v>#N/A</v>
      </c>
      <c r="AL286" s="30" t="e">
        <f>HLOOKUP(AL$13,$Y286:$AF$1016,ROWS($Y286:$AF$1016),FALSE)</f>
        <v>#N/A</v>
      </c>
      <c r="AM286" s="30" t="e">
        <f>HLOOKUP(AM$13,$Y286:$AF$1016,ROWS($Y286:$AF$1016),FALSE)</f>
        <v>#N/A</v>
      </c>
      <c r="AN286" s="30" t="e">
        <f>HLOOKUP(AN$13,$Y286:$AF$1016,ROWS($Y286:$AF$1016),FALSE)</f>
        <v>#N/A</v>
      </c>
      <c r="AO286" s="35" t="e">
        <f t="shared" si="56"/>
        <v>#N/A</v>
      </c>
      <c r="AP286" s="35" t="e">
        <f t="shared" si="57"/>
        <v>#N/A</v>
      </c>
      <c r="AQ286" s="35" t="e">
        <f t="shared" si="58"/>
        <v>#N/A</v>
      </c>
      <c r="AR286" s="35" t="e">
        <f t="shared" si="59"/>
        <v>#N/A</v>
      </c>
      <c r="AS286" s="35" t="e">
        <f t="shared" si="60"/>
        <v>#N/A</v>
      </c>
      <c r="AT286" s="35" t="e">
        <f t="shared" si="61"/>
        <v>#N/A</v>
      </c>
      <c r="AU286" s="35" t="e">
        <f t="shared" si="62"/>
        <v>#N/A</v>
      </c>
      <c r="AV286" s="35" t="e">
        <f t="shared" si="63"/>
        <v>#N/A</v>
      </c>
      <c r="AW286" s="81" t="e">
        <f t="shared" si="64"/>
        <v>#N/A</v>
      </c>
      <c r="AX286" s="139" t="e">
        <f t="shared" si="65"/>
        <v>#N/A</v>
      </c>
    </row>
    <row r="287" spans="1:50" x14ac:dyDescent="0.25">
      <c r="A287" s="110">
        <f>'Тулуз-Пьерон'!A287</f>
        <v>0</v>
      </c>
      <c r="B287" s="153">
        <f>'Тулуз-Пьерон'!B287</f>
        <v>0</v>
      </c>
      <c r="C287" s="109" t="e">
        <f>'Тулуз-Пьерон'!AB287</f>
        <v>#DIV/0!</v>
      </c>
      <c r="D287" s="132" t="e">
        <f>'Тулуз-Пьерон'!AE287</f>
        <v>#DIV/0!</v>
      </c>
      <c r="E287" s="134">
        <f>Равен!AD279</f>
        <v>0</v>
      </c>
      <c r="F287" s="135">
        <f>Равен!AE279</f>
        <v>0</v>
      </c>
      <c r="G287" s="128"/>
      <c r="H287" s="33"/>
      <c r="I287" s="33"/>
      <c r="J287" s="33"/>
      <c r="K287" s="115"/>
      <c r="L287" s="109">
        <f t="shared" si="54"/>
        <v>0</v>
      </c>
      <c r="M287" s="33"/>
      <c r="N287" s="123"/>
      <c r="O287" s="131"/>
      <c r="P287" s="109">
        <f t="shared" si="55"/>
        <v>0</v>
      </c>
      <c r="Q287" s="33"/>
      <c r="R287" s="33"/>
      <c r="S287" s="123"/>
      <c r="T287" s="128"/>
      <c r="U287" s="33"/>
      <c r="V287" s="33"/>
      <c r="W287" s="33"/>
      <c r="X287" s="115"/>
      <c r="Y287" s="122"/>
      <c r="Z287" s="33"/>
      <c r="AA287" s="33"/>
      <c r="AB287" s="33"/>
      <c r="AC287" s="33"/>
      <c r="AD287" s="33"/>
      <c r="AE287" s="33"/>
      <c r="AF287" s="123"/>
      <c r="AG287" s="119" t="e">
        <f>HLOOKUP(AG$13,$Y287:$AF$1016,ROWS($Y287:$AF$1016),FALSE)</f>
        <v>#N/A</v>
      </c>
      <c r="AH287" s="30" t="e">
        <f>HLOOKUP(AH$13,$Y287:$AF$1016,ROWS($Y287:$AF$1016),FALSE)</f>
        <v>#N/A</v>
      </c>
      <c r="AI287" s="30" t="e">
        <f>HLOOKUP(AI$13,$Y287:$AF$1016,ROWS($Y287:$AF$1016),FALSE)</f>
        <v>#N/A</v>
      </c>
      <c r="AJ287" s="30" t="e">
        <f>HLOOKUP(AJ$13,$Y287:$AF$1016,ROWS($Y287:$AF$1016),FALSE)</f>
        <v>#N/A</v>
      </c>
      <c r="AK287" s="30" t="e">
        <f>HLOOKUP(AK$13,$Y287:$AF$1016,ROWS($Y287:$AF$1016),FALSE)</f>
        <v>#N/A</v>
      </c>
      <c r="AL287" s="30" t="e">
        <f>HLOOKUP(AL$13,$Y287:$AF$1016,ROWS($Y287:$AF$1016),FALSE)</f>
        <v>#N/A</v>
      </c>
      <c r="AM287" s="30" t="e">
        <f>HLOOKUP(AM$13,$Y287:$AF$1016,ROWS($Y287:$AF$1016),FALSE)</f>
        <v>#N/A</v>
      </c>
      <c r="AN287" s="30" t="e">
        <f>HLOOKUP(AN$13,$Y287:$AF$1016,ROWS($Y287:$AF$1016),FALSE)</f>
        <v>#N/A</v>
      </c>
      <c r="AO287" s="35" t="e">
        <f t="shared" si="56"/>
        <v>#N/A</v>
      </c>
      <c r="AP287" s="35" t="e">
        <f t="shared" si="57"/>
        <v>#N/A</v>
      </c>
      <c r="AQ287" s="35" t="e">
        <f t="shared" si="58"/>
        <v>#N/A</v>
      </c>
      <c r="AR287" s="35" t="e">
        <f t="shared" si="59"/>
        <v>#N/A</v>
      </c>
      <c r="AS287" s="35" t="e">
        <f t="shared" si="60"/>
        <v>#N/A</v>
      </c>
      <c r="AT287" s="35" t="e">
        <f t="shared" si="61"/>
        <v>#N/A</v>
      </c>
      <c r="AU287" s="35" t="e">
        <f t="shared" si="62"/>
        <v>#N/A</v>
      </c>
      <c r="AV287" s="35" t="e">
        <f t="shared" si="63"/>
        <v>#N/A</v>
      </c>
      <c r="AW287" s="81" t="e">
        <f t="shared" si="64"/>
        <v>#N/A</v>
      </c>
      <c r="AX287" s="139" t="e">
        <f t="shared" si="65"/>
        <v>#N/A</v>
      </c>
    </row>
    <row r="288" spans="1:50" x14ac:dyDescent="0.25">
      <c r="A288" s="110">
        <f>'Тулуз-Пьерон'!A288</f>
        <v>0</v>
      </c>
      <c r="B288" s="153">
        <f>'Тулуз-Пьерон'!B288</f>
        <v>0</v>
      </c>
      <c r="C288" s="109" t="e">
        <f>'Тулуз-Пьерон'!AB288</f>
        <v>#DIV/0!</v>
      </c>
      <c r="D288" s="132" t="e">
        <f>'Тулуз-Пьерон'!AE288</f>
        <v>#DIV/0!</v>
      </c>
      <c r="E288" s="134">
        <f>Равен!AD280</f>
        <v>0</v>
      </c>
      <c r="F288" s="135">
        <f>Равен!AE280</f>
        <v>0</v>
      </c>
      <c r="G288" s="128"/>
      <c r="H288" s="33"/>
      <c r="I288" s="33"/>
      <c r="J288" s="33"/>
      <c r="K288" s="115"/>
      <c r="L288" s="109">
        <f t="shared" si="54"/>
        <v>0</v>
      </c>
      <c r="M288" s="33"/>
      <c r="N288" s="123"/>
      <c r="O288" s="131"/>
      <c r="P288" s="109">
        <f t="shared" si="55"/>
        <v>0</v>
      </c>
      <c r="Q288" s="33"/>
      <c r="R288" s="33"/>
      <c r="S288" s="123"/>
      <c r="T288" s="128"/>
      <c r="U288" s="33"/>
      <c r="V288" s="33"/>
      <c r="W288" s="33"/>
      <c r="X288" s="115"/>
      <c r="Y288" s="122"/>
      <c r="Z288" s="33"/>
      <c r="AA288" s="33"/>
      <c r="AB288" s="33"/>
      <c r="AC288" s="33"/>
      <c r="AD288" s="33"/>
      <c r="AE288" s="33"/>
      <c r="AF288" s="123"/>
      <c r="AG288" s="119" t="e">
        <f>HLOOKUP(AG$13,$Y288:$AF$1016,ROWS($Y288:$AF$1016),FALSE)</f>
        <v>#N/A</v>
      </c>
      <c r="AH288" s="30" t="e">
        <f>HLOOKUP(AH$13,$Y288:$AF$1016,ROWS($Y288:$AF$1016),FALSE)</f>
        <v>#N/A</v>
      </c>
      <c r="AI288" s="30" t="e">
        <f>HLOOKUP(AI$13,$Y288:$AF$1016,ROWS($Y288:$AF$1016),FALSE)</f>
        <v>#N/A</v>
      </c>
      <c r="AJ288" s="30" t="e">
        <f>HLOOKUP(AJ$13,$Y288:$AF$1016,ROWS($Y288:$AF$1016),FALSE)</f>
        <v>#N/A</v>
      </c>
      <c r="AK288" s="30" t="e">
        <f>HLOOKUP(AK$13,$Y288:$AF$1016,ROWS($Y288:$AF$1016),FALSE)</f>
        <v>#N/A</v>
      </c>
      <c r="AL288" s="30" t="e">
        <f>HLOOKUP(AL$13,$Y288:$AF$1016,ROWS($Y288:$AF$1016),FALSE)</f>
        <v>#N/A</v>
      </c>
      <c r="AM288" s="30" t="e">
        <f>HLOOKUP(AM$13,$Y288:$AF$1016,ROWS($Y288:$AF$1016),FALSE)</f>
        <v>#N/A</v>
      </c>
      <c r="AN288" s="30" t="e">
        <f>HLOOKUP(AN$13,$Y288:$AF$1016,ROWS($Y288:$AF$1016),FALSE)</f>
        <v>#N/A</v>
      </c>
      <c r="AO288" s="35" t="e">
        <f t="shared" si="56"/>
        <v>#N/A</v>
      </c>
      <c r="AP288" s="35" t="e">
        <f t="shared" si="57"/>
        <v>#N/A</v>
      </c>
      <c r="AQ288" s="35" t="e">
        <f t="shared" si="58"/>
        <v>#N/A</v>
      </c>
      <c r="AR288" s="35" t="e">
        <f t="shared" si="59"/>
        <v>#N/A</v>
      </c>
      <c r="AS288" s="35" t="e">
        <f t="shared" si="60"/>
        <v>#N/A</v>
      </c>
      <c r="AT288" s="35" t="e">
        <f t="shared" si="61"/>
        <v>#N/A</v>
      </c>
      <c r="AU288" s="35" t="e">
        <f t="shared" si="62"/>
        <v>#N/A</v>
      </c>
      <c r="AV288" s="35" t="e">
        <f t="shared" si="63"/>
        <v>#N/A</v>
      </c>
      <c r="AW288" s="81" t="e">
        <f t="shared" si="64"/>
        <v>#N/A</v>
      </c>
      <c r="AX288" s="139" t="e">
        <f t="shared" si="65"/>
        <v>#N/A</v>
      </c>
    </row>
    <row r="289" spans="1:50" x14ac:dyDescent="0.25">
      <c r="A289" s="110">
        <f>'Тулуз-Пьерон'!A289</f>
        <v>0</v>
      </c>
      <c r="B289" s="153">
        <f>'Тулуз-Пьерон'!B289</f>
        <v>0</v>
      </c>
      <c r="C289" s="109" t="e">
        <f>'Тулуз-Пьерон'!AB289</f>
        <v>#DIV/0!</v>
      </c>
      <c r="D289" s="132" t="e">
        <f>'Тулуз-Пьерон'!AE289</f>
        <v>#DIV/0!</v>
      </c>
      <c r="E289" s="134">
        <f>Равен!AD281</f>
        <v>0</v>
      </c>
      <c r="F289" s="135">
        <f>Равен!AE281</f>
        <v>0</v>
      </c>
      <c r="G289" s="128"/>
      <c r="H289" s="33"/>
      <c r="I289" s="33"/>
      <c r="J289" s="33"/>
      <c r="K289" s="115"/>
      <c r="L289" s="109">
        <f t="shared" si="54"/>
        <v>0</v>
      </c>
      <c r="M289" s="33"/>
      <c r="N289" s="123"/>
      <c r="O289" s="131"/>
      <c r="P289" s="109">
        <f t="shared" si="55"/>
        <v>0</v>
      </c>
      <c r="Q289" s="33"/>
      <c r="R289" s="33"/>
      <c r="S289" s="123"/>
      <c r="T289" s="128"/>
      <c r="U289" s="33"/>
      <c r="V289" s="33"/>
      <c r="W289" s="33"/>
      <c r="X289" s="115"/>
      <c r="Y289" s="122"/>
      <c r="Z289" s="33"/>
      <c r="AA289" s="33"/>
      <c r="AB289" s="33"/>
      <c r="AC289" s="33"/>
      <c r="AD289" s="33"/>
      <c r="AE289" s="33"/>
      <c r="AF289" s="123"/>
      <c r="AG289" s="119" t="e">
        <f>HLOOKUP(AG$13,$Y289:$AF$1016,ROWS($Y289:$AF$1016),FALSE)</f>
        <v>#N/A</v>
      </c>
      <c r="AH289" s="30" t="e">
        <f>HLOOKUP(AH$13,$Y289:$AF$1016,ROWS($Y289:$AF$1016),FALSE)</f>
        <v>#N/A</v>
      </c>
      <c r="AI289" s="30" t="e">
        <f>HLOOKUP(AI$13,$Y289:$AF$1016,ROWS($Y289:$AF$1016),FALSE)</f>
        <v>#N/A</v>
      </c>
      <c r="AJ289" s="30" t="e">
        <f>HLOOKUP(AJ$13,$Y289:$AF$1016,ROWS($Y289:$AF$1016),FALSE)</f>
        <v>#N/A</v>
      </c>
      <c r="AK289" s="30" t="e">
        <f>HLOOKUP(AK$13,$Y289:$AF$1016,ROWS($Y289:$AF$1016),FALSE)</f>
        <v>#N/A</v>
      </c>
      <c r="AL289" s="30" t="e">
        <f>HLOOKUP(AL$13,$Y289:$AF$1016,ROWS($Y289:$AF$1016),FALSE)</f>
        <v>#N/A</v>
      </c>
      <c r="AM289" s="30" t="e">
        <f>HLOOKUP(AM$13,$Y289:$AF$1016,ROWS($Y289:$AF$1016),FALSE)</f>
        <v>#N/A</v>
      </c>
      <c r="AN289" s="30" t="e">
        <f>HLOOKUP(AN$13,$Y289:$AF$1016,ROWS($Y289:$AF$1016),FALSE)</f>
        <v>#N/A</v>
      </c>
      <c r="AO289" s="35" t="e">
        <f t="shared" si="56"/>
        <v>#N/A</v>
      </c>
      <c r="AP289" s="35" t="e">
        <f t="shared" si="57"/>
        <v>#N/A</v>
      </c>
      <c r="AQ289" s="35" t="e">
        <f t="shared" si="58"/>
        <v>#N/A</v>
      </c>
      <c r="AR289" s="35" t="e">
        <f t="shared" si="59"/>
        <v>#N/A</v>
      </c>
      <c r="AS289" s="35" t="e">
        <f t="shared" si="60"/>
        <v>#N/A</v>
      </c>
      <c r="AT289" s="35" t="e">
        <f t="shared" si="61"/>
        <v>#N/A</v>
      </c>
      <c r="AU289" s="35" t="e">
        <f t="shared" si="62"/>
        <v>#N/A</v>
      </c>
      <c r="AV289" s="35" t="e">
        <f t="shared" si="63"/>
        <v>#N/A</v>
      </c>
      <c r="AW289" s="81" t="e">
        <f t="shared" si="64"/>
        <v>#N/A</v>
      </c>
      <c r="AX289" s="139" t="e">
        <f t="shared" si="65"/>
        <v>#N/A</v>
      </c>
    </row>
    <row r="290" spans="1:50" x14ac:dyDescent="0.25">
      <c r="A290" s="110">
        <f>'Тулуз-Пьерон'!A290</f>
        <v>0</v>
      </c>
      <c r="B290" s="153">
        <f>'Тулуз-Пьерон'!B290</f>
        <v>0</v>
      </c>
      <c r="C290" s="109" t="e">
        <f>'Тулуз-Пьерон'!AB290</f>
        <v>#DIV/0!</v>
      </c>
      <c r="D290" s="132" t="e">
        <f>'Тулуз-Пьерон'!AE290</f>
        <v>#DIV/0!</v>
      </c>
      <c r="E290" s="134">
        <f>Равен!AD282</f>
        <v>0</v>
      </c>
      <c r="F290" s="135">
        <f>Равен!AE282</f>
        <v>0</v>
      </c>
      <c r="G290" s="128"/>
      <c r="H290" s="33"/>
      <c r="I290" s="33"/>
      <c r="J290" s="33"/>
      <c r="K290" s="115"/>
      <c r="L290" s="109">
        <f t="shared" si="54"/>
        <v>0</v>
      </c>
      <c r="M290" s="33"/>
      <c r="N290" s="123"/>
      <c r="O290" s="131"/>
      <c r="P290" s="109">
        <f t="shared" si="55"/>
        <v>0</v>
      </c>
      <c r="Q290" s="33"/>
      <c r="R290" s="33"/>
      <c r="S290" s="123"/>
      <c r="T290" s="128"/>
      <c r="U290" s="33"/>
      <c r="V290" s="33"/>
      <c r="W290" s="33"/>
      <c r="X290" s="115"/>
      <c r="Y290" s="122"/>
      <c r="Z290" s="33"/>
      <c r="AA290" s="33"/>
      <c r="AB290" s="33"/>
      <c r="AC290" s="33"/>
      <c r="AD290" s="33"/>
      <c r="AE290" s="33"/>
      <c r="AF290" s="123"/>
      <c r="AG290" s="119" t="e">
        <f>HLOOKUP(AG$13,$Y290:$AF$1016,ROWS($Y290:$AF$1016),FALSE)</f>
        <v>#N/A</v>
      </c>
      <c r="AH290" s="30" t="e">
        <f>HLOOKUP(AH$13,$Y290:$AF$1016,ROWS($Y290:$AF$1016),FALSE)</f>
        <v>#N/A</v>
      </c>
      <c r="AI290" s="30" t="e">
        <f>HLOOKUP(AI$13,$Y290:$AF$1016,ROWS($Y290:$AF$1016),FALSE)</f>
        <v>#N/A</v>
      </c>
      <c r="AJ290" s="30" t="e">
        <f>HLOOKUP(AJ$13,$Y290:$AF$1016,ROWS($Y290:$AF$1016),FALSE)</f>
        <v>#N/A</v>
      </c>
      <c r="AK290" s="30" t="e">
        <f>HLOOKUP(AK$13,$Y290:$AF$1016,ROWS($Y290:$AF$1016),FALSE)</f>
        <v>#N/A</v>
      </c>
      <c r="AL290" s="30" t="e">
        <f>HLOOKUP(AL$13,$Y290:$AF$1016,ROWS($Y290:$AF$1016),FALSE)</f>
        <v>#N/A</v>
      </c>
      <c r="AM290" s="30" t="e">
        <f>HLOOKUP(AM$13,$Y290:$AF$1016,ROWS($Y290:$AF$1016),FALSE)</f>
        <v>#N/A</v>
      </c>
      <c r="AN290" s="30" t="e">
        <f>HLOOKUP(AN$13,$Y290:$AF$1016,ROWS($Y290:$AF$1016),FALSE)</f>
        <v>#N/A</v>
      </c>
      <c r="AO290" s="35" t="e">
        <f t="shared" si="56"/>
        <v>#N/A</v>
      </c>
      <c r="AP290" s="35" t="e">
        <f t="shared" si="57"/>
        <v>#N/A</v>
      </c>
      <c r="AQ290" s="35" t="e">
        <f t="shared" si="58"/>
        <v>#N/A</v>
      </c>
      <c r="AR290" s="35" t="e">
        <f t="shared" si="59"/>
        <v>#N/A</v>
      </c>
      <c r="AS290" s="35" t="e">
        <f t="shared" si="60"/>
        <v>#N/A</v>
      </c>
      <c r="AT290" s="35" t="e">
        <f t="shared" si="61"/>
        <v>#N/A</v>
      </c>
      <c r="AU290" s="35" t="e">
        <f t="shared" si="62"/>
        <v>#N/A</v>
      </c>
      <c r="AV290" s="35" t="e">
        <f t="shared" si="63"/>
        <v>#N/A</v>
      </c>
      <c r="AW290" s="81" t="e">
        <f t="shared" si="64"/>
        <v>#N/A</v>
      </c>
      <c r="AX290" s="139" t="e">
        <f t="shared" si="65"/>
        <v>#N/A</v>
      </c>
    </row>
    <row r="291" spans="1:50" x14ac:dyDescent="0.25">
      <c r="A291" s="110">
        <f>'Тулуз-Пьерон'!A291</f>
        <v>0</v>
      </c>
      <c r="B291" s="153">
        <f>'Тулуз-Пьерон'!B291</f>
        <v>0</v>
      </c>
      <c r="C291" s="109" t="e">
        <f>'Тулуз-Пьерон'!AB291</f>
        <v>#DIV/0!</v>
      </c>
      <c r="D291" s="132" t="e">
        <f>'Тулуз-Пьерон'!AE291</f>
        <v>#DIV/0!</v>
      </c>
      <c r="E291" s="134">
        <f>Равен!AD283</f>
        <v>0</v>
      </c>
      <c r="F291" s="135">
        <f>Равен!AE283</f>
        <v>0</v>
      </c>
      <c r="G291" s="128"/>
      <c r="H291" s="33"/>
      <c r="I291" s="33"/>
      <c r="J291" s="33"/>
      <c r="K291" s="115"/>
      <c r="L291" s="109">
        <f t="shared" si="54"/>
        <v>0</v>
      </c>
      <c r="M291" s="33"/>
      <c r="N291" s="123"/>
      <c r="O291" s="131"/>
      <c r="P291" s="109">
        <f t="shared" si="55"/>
        <v>0</v>
      </c>
      <c r="Q291" s="33"/>
      <c r="R291" s="33"/>
      <c r="S291" s="123"/>
      <c r="T291" s="128"/>
      <c r="U291" s="33"/>
      <c r="V291" s="33"/>
      <c r="W291" s="33"/>
      <c r="X291" s="115"/>
      <c r="Y291" s="122"/>
      <c r="Z291" s="33"/>
      <c r="AA291" s="33"/>
      <c r="AB291" s="33"/>
      <c r="AC291" s="33"/>
      <c r="AD291" s="33"/>
      <c r="AE291" s="33"/>
      <c r="AF291" s="123"/>
      <c r="AG291" s="119" t="e">
        <f>HLOOKUP(AG$13,$Y291:$AF$1016,ROWS($Y291:$AF$1016),FALSE)</f>
        <v>#N/A</v>
      </c>
      <c r="AH291" s="30" t="e">
        <f>HLOOKUP(AH$13,$Y291:$AF$1016,ROWS($Y291:$AF$1016),FALSE)</f>
        <v>#N/A</v>
      </c>
      <c r="AI291" s="30" t="e">
        <f>HLOOKUP(AI$13,$Y291:$AF$1016,ROWS($Y291:$AF$1016),FALSE)</f>
        <v>#N/A</v>
      </c>
      <c r="AJ291" s="30" t="e">
        <f>HLOOKUP(AJ$13,$Y291:$AF$1016,ROWS($Y291:$AF$1016),FALSE)</f>
        <v>#N/A</v>
      </c>
      <c r="AK291" s="30" t="e">
        <f>HLOOKUP(AK$13,$Y291:$AF$1016,ROWS($Y291:$AF$1016),FALSE)</f>
        <v>#N/A</v>
      </c>
      <c r="AL291" s="30" t="e">
        <f>HLOOKUP(AL$13,$Y291:$AF$1016,ROWS($Y291:$AF$1016),FALSE)</f>
        <v>#N/A</v>
      </c>
      <c r="AM291" s="30" t="e">
        <f>HLOOKUP(AM$13,$Y291:$AF$1016,ROWS($Y291:$AF$1016),FALSE)</f>
        <v>#N/A</v>
      </c>
      <c r="AN291" s="30" t="e">
        <f>HLOOKUP(AN$13,$Y291:$AF$1016,ROWS($Y291:$AF$1016),FALSE)</f>
        <v>#N/A</v>
      </c>
      <c r="AO291" s="35" t="e">
        <f t="shared" si="56"/>
        <v>#N/A</v>
      </c>
      <c r="AP291" s="35" t="e">
        <f t="shared" si="57"/>
        <v>#N/A</v>
      </c>
      <c r="AQ291" s="35" t="e">
        <f t="shared" si="58"/>
        <v>#N/A</v>
      </c>
      <c r="AR291" s="35" t="e">
        <f t="shared" si="59"/>
        <v>#N/A</v>
      </c>
      <c r="AS291" s="35" t="e">
        <f t="shared" si="60"/>
        <v>#N/A</v>
      </c>
      <c r="AT291" s="35" t="e">
        <f t="shared" si="61"/>
        <v>#N/A</v>
      </c>
      <c r="AU291" s="35" t="e">
        <f t="shared" si="62"/>
        <v>#N/A</v>
      </c>
      <c r="AV291" s="35" t="e">
        <f t="shared" si="63"/>
        <v>#N/A</v>
      </c>
      <c r="AW291" s="81" t="e">
        <f t="shared" si="64"/>
        <v>#N/A</v>
      </c>
      <c r="AX291" s="139" t="e">
        <f t="shared" si="65"/>
        <v>#N/A</v>
      </c>
    </row>
    <row r="292" spans="1:50" x14ac:dyDescent="0.25">
      <c r="A292" s="110">
        <f>'Тулуз-Пьерон'!A292</f>
        <v>0</v>
      </c>
      <c r="B292" s="153">
        <f>'Тулуз-Пьерон'!B292</f>
        <v>0</v>
      </c>
      <c r="C292" s="109" t="e">
        <f>'Тулуз-Пьерон'!AB292</f>
        <v>#DIV/0!</v>
      </c>
      <c r="D292" s="132" t="e">
        <f>'Тулуз-Пьерон'!AE292</f>
        <v>#DIV/0!</v>
      </c>
      <c r="E292" s="134">
        <f>Равен!AD284</f>
        <v>0</v>
      </c>
      <c r="F292" s="135">
        <f>Равен!AE284</f>
        <v>0</v>
      </c>
      <c r="G292" s="128"/>
      <c r="H292" s="33"/>
      <c r="I292" s="33"/>
      <c r="J292" s="33"/>
      <c r="K292" s="115"/>
      <c r="L292" s="109">
        <f t="shared" si="54"/>
        <v>0</v>
      </c>
      <c r="M292" s="33"/>
      <c r="N292" s="123"/>
      <c r="O292" s="131"/>
      <c r="P292" s="109">
        <f t="shared" si="55"/>
        <v>0</v>
      </c>
      <c r="Q292" s="33"/>
      <c r="R292" s="33"/>
      <c r="S292" s="123"/>
      <c r="T292" s="128"/>
      <c r="U292" s="33"/>
      <c r="V292" s="33"/>
      <c r="W292" s="33"/>
      <c r="X292" s="115"/>
      <c r="Y292" s="122"/>
      <c r="Z292" s="33"/>
      <c r="AA292" s="33"/>
      <c r="AB292" s="33"/>
      <c r="AC292" s="33"/>
      <c r="AD292" s="33"/>
      <c r="AE292" s="33"/>
      <c r="AF292" s="123"/>
      <c r="AG292" s="119" t="e">
        <f>HLOOKUP(AG$13,$Y292:$AF$1016,ROWS($Y292:$AF$1016),FALSE)</f>
        <v>#N/A</v>
      </c>
      <c r="AH292" s="30" t="e">
        <f>HLOOKUP(AH$13,$Y292:$AF$1016,ROWS($Y292:$AF$1016),FALSE)</f>
        <v>#N/A</v>
      </c>
      <c r="AI292" s="30" t="e">
        <f>HLOOKUP(AI$13,$Y292:$AF$1016,ROWS($Y292:$AF$1016),FALSE)</f>
        <v>#N/A</v>
      </c>
      <c r="AJ292" s="30" t="e">
        <f>HLOOKUP(AJ$13,$Y292:$AF$1016,ROWS($Y292:$AF$1016),FALSE)</f>
        <v>#N/A</v>
      </c>
      <c r="AK292" s="30" t="e">
        <f>HLOOKUP(AK$13,$Y292:$AF$1016,ROWS($Y292:$AF$1016),FALSE)</f>
        <v>#N/A</v>
      </c>
      <c r="AL292" s="30" t="e">
        <f>HLOOKUP(AL$13,$Y292:$AF$1016,ROWS($Y292:$AF$1016),FALSE)</f>
        <v>#N/A</v>
      </c>
      <c r="AM292" s="30" t="e">
        <f>HLOOKUP(AM$13,$Y292:$AF$1016,ROWS($Y292:$AF$1016),FALSE)</f>
        <v>#N/A</v>
      </c>
      <c r="AN292" s="30" t="e">
        <f>HLOOKUP(AN$13,$Y292:$AF$1016,ROWS($Y292:$AF$1016),FALSE)</f>
        <v>#N/A</v>
      </c>
      <c r="AO292" s="35" t="e">
        <f t="shared" si="56"/>
        <v>#N/A</v>
      </c>
      <c r="AP292" s="35" t="e">
        <f t="shared" si="57"/>
        <v>#N/A</v>
      </c>
      <c r="AQ292" s="35" t="e">
        <f t="shared" si="58"/>
        <v>#N/A</v>
      </c>
      <c r="AR292" s="35" t="e">
        <f t="shared" si="59"/>
        <v>#N/A</v>
      </c>
      <c r="AS292" s="35" t="e">
        <f t="shared" si="60"/>
        <v>#N/A</v>
      </c>
      <c r="AT292" s="35" t="e">
        <f t="shared" si="61"/>
        <v>#N/A</v>
      </c>
      <c r="AU292" s="35" t="e">
        <f t="shared" si="62"/>
        <v>#N/A</v>
      </c>
      <c r="AV292" s="35" t="e">
        <f t="shared" si="63"/>
        <v>#N/A</v>
      </c>
      <c r="AW292" s="81" t="e">
        <f t="shared" si="64"/>
        <v>#N/A</v>
      </c>
      <c r="AX292" s="139" t="e">
        <f t="shared" si="65"/>
        <v>#N/A</v>
      </c>
    </row>
    <row r="293" spans="1:50" x14ac:dyDescent="0.25">
      <c r="A293" s="110">
        <f>'Тулуз-Пьерон'!A293</f>
        <v>0</v>
      </c>
      <c r="B293" s="153">
        <f>'Тулуз-Пьерон'!B293</f>
        <v>0</v>
      </c>
      <c r="C293" s="109" t="e">
        <f>'Тулуз-Пьерон'!AB293</f>
        <v>#DIV/0!</v>
      </c>
      <c r="D293" s="132" t="e">
        <f>'Тулуз-Пьерон'!AE293</f>
        <v>#DIV/0!</v>
      </c>
      <c r="E293" s="134">
        <f>Равен!AD285</f>
        <v>0</v>
      </c>
      <c r="F293" s="135">
        <f>Равен!AE285</f>
        <v>0</v>
      </c>
      <c r="G293" s="128"/>
      <c r="H293" s="33"/>
      <c r="I293" s="33"/>
      <c r="J293" s="33"/>
      <c r="K293" s="115"/>
      <c r="L293" s="109">
        <f t="shared" si="54"/>
        <v>0</v>
      </c>
      <c r="M293" s="33"/>
      <c r="N293" s="123"/>
      <c r="O293" s="131"/>
      <c r="P293" s="109">
        <f t="shared" si="55"/>
        <v>0</v>
      </c>
      <c r="Q293" s="33"/>
      <c r="R293" s="33"/>
      <c r="S293" s="123"/>
      <c r="T293" s="128"/>
      <c r="U293" s="33"/>
      <c r="V293" s="33"/>
      <c r="W293" s="33"/>
      <c r="X293" s="115"/>
      <c r="Y293" s="122"/>
      <c r="Z293" s="33"/>
      <c r="AA293" s="33"/>
      <c r="AB293" s="33"/>
      <c r="AC293" s="33"/>
      <c r="AD293" s="33"/>
      <c r="AE293" s="33"/>
      <c r="AF293" s="123"/>
      <c r="AG293" s="119" t="e">
        <f>HLOOKUP(AG$13,$Y293:$AF$1016,ROWS($Y293:$AF$1016),FALSE)</f>
        <v>#N/A</v>
      </c>
      <c r="AH293" s="30" t="e">
        <f>HLOOKUP(AH$13,$Y293:$AF$1016,ROWS($Y293:$AF$1016),FALSE)</f>
        <v>#N/A</v>
      </c>
      <c r="AI293" s="30" t="e">
        <f>HLOOKUP(AI$13,$Y293:$AF$1016,ROWS($Y293:$AF$1016),FALSE)</f>
        <v>#N/A</v>
      </c>
      <c r="AJ293" s="30" t="e">
        <f>HLOOKUP(AJ$13,$Y293:$AF$1016,ROWS($Y293:$AF$1016),FALSE)</f>
        <v>#N/A</v>
      </c>
      <c r="AK293" s="30" t="e">
        <f>HLOOKUP(AK$13,$Y293:$AF$1016,ROWS($Y293:$AF$1016),FALSE)</f>
        <v>#N/A</v>
      </c>
      <c r="AL293" s="30" t="e">
        <f>HLOOKUP(AL$13,$Y293:$AF$1016,ROWS($Y293:$AF$1016),FALSE)</f>
        <v>#N/A</v>
      </c>
      <c r="AM293" s="30" t="e">
        <f>HLOOKUP(AM$13,$Y293:$AF$1016,ROWS($Y293:$AF$1016),FALSE)</f>
        <v>#N/A</v>
      </c>
      <c r="AN293" s="30" t="e">
        <f>HLOOKUP(AN$13,$Y293:$AF$1016,ROWS($Y293:$AF$1016),FALSE)</f>
        <v>#N/A</v>
      </c>
      <c r="AO293" s="35" t="e">
        <f t="shared" si="56"/>
        <v>#N/A</v>
      </c>
      <c r="AP293" s="35" t="e">
        <f t="shared" si="57"/>
        <v>#N/A</v>
      </c>
      <c r="AQ293" s="35" t="e">
        <f t="shared" si="58"/>
        <v>#N/A</v>
      </c>
      <c r="AR293" s="35" t="e">
        <f t="shared" si="59"/>
        <v>#N/A</v>
      </c>
      <c r="AS293" s="35" t="e">
        <f t="shared" si="60"/>
        <v>#N/A</v>
      </c>
      <c r="AT293" s="35" t="e">
        <f t="shared" si="61"/>
        <v>#N/A</v>
      </c>
      <c r="AU293" s="35" t="e">
        <f t="shared" si="62"/>
        <v>#N/A</v>
      </c>
      <c r="AV293" s="35" t="e">
        <f t="shared" si="63"/>
        <v>#N/A</v>
      </c>
      <c r="AW293" s="81" t="e">
        <f t="shared" si="64"/>
        <v>#N/A</v>
      </c>
      <c r="AX293" s="139" t="e">
        <f t="shared" si="65"/>
        <v>#N/A</v>
      </c>
    </row>
    <row r="294" spans="1:50" x14ac:dyDescent="0.25">
      <c r="A294" s="110">
        <f>'Тулуз-Пьерон'!A294</f>
        <v>0</v>
      </c>
      <c r="B294" s="153">
        <f>'Тулуз-Пьерон'!B294</f>
        <v>0</v>
      </c>
      <c r="C294" s="109" t="e">
        <f>'Тулуз-Пьерон'!AB294</f>
        <v>#DIV/0!</v>
      </c>
      <c r="D294" s="132" t="e">
        <f>'Тулуз-Пьерон'!AE294</f>
        <v>#DIV/0!</v>
      </c>
      <c r="E294" s="134">
        <f>Равен!AD286</f>
        <v>0</v>
      </c>
      <c r="F294" s="135">
        <f>Равен!AE286</f>
        <v>0</v>
      </c>
      <c r="G294" s="128"/>
      <c r="H294" s="33"/>
      <c r="I294" s="33"/>
      <c r="J294" s="33"/>
      <c r="K294" s="115"/>
      <c r="L294" s="109">
        <f t="shared" si="54"/>
        <v>0</v>
      </c>
      <c r="M294" s="33"/>
      <c r="N294" s="123"/>
      <c r="O294" s="131"/>
      <c r="P294" s="109">
        <f t="shared" si="55"/>
        <v>0</v>
      </c>
      <c r="Q294" s="33"/>
      <c r="R294" s="33"/>
      <c r="S294" s="123"/>
      <c r="T294" s="128"/>
      <c r="U294" s="33"/>
      <c r="V294" s="33"/>
      <c r="W294" s="33"/>
      <c r="X294" s="115"/>
      <c r="Y294" s="122"/>
      <c r="Z294" s="33"/>
      <c r="AA294" s="33"/>
      <c r="AB294" s="33"/>
      <c r="AC294" s="33"/>
      <c r="AD294" s="33"/>
      <c r="AE294" s="33"/>
      <c r="AF294" s="123"/>
      <c r="AG294" s="119" t="e">
        <f>HLOOKUP(AG$13,$Y294:$AF$1016,ROWS($Y294:$AF$1016),FALSE)</f>
        <v>#N/A</v>
      </c>
      <c r="AH294" s="30" t="e">
        <f>HLOOKUP(AH$13,$Y294:$AF$1016,ROWS($Y294:$AF$1016),FALSE)</f>
        <v>#N/A</v>
      </c>
      <c r="AI294" s="30" t="e">
        <f>HLOOKUP(AI$13,$Y294:$AF$1016,ROWS($Y294:$AF$1016),FALSE)</f>
        <v>#N/A</v>
      </c>
      <c r="AJ294" s="30" t="e">
        <f>HLOOKUP(AJ$13,$Y294:$AF$1016,ROWS($Y294:$AF$1016),FALSE)</f>
        <v>#N/A</v>
      </c>
      <c r="AK294" s="30" t="e">
        <f>HLOOKUP(AK$13,$Y294:$AF$1016,ROWS($Y294:$AF$1016),FALSE)</f>
        <v>#N/A</v>
      </c>
      <c r="AL294" s="30" t="e">
        <f>HLOOKUP(AL$13,$Y294:$AF$1016,ROWS($Y294:$AF$1016),FALSE)</f>
        <v>#N/A</v>
      </c>
      <c r="AM294" s="30" t="e">
        <f>HLOOKUP(AM$13,$Y294:$AF$1016,ROWS($Y294:$AF$1016),FALSE)</f>
        <v>#N/A</v>
      </c>
      <c r="AN294" s="30" t="e">
        <f>HLOOKUP(AN$13,$Y294:$AF$1016,ROWS($Y294:$AF$1016),FALSE)</f>
        <v>#N/A</v>
      </c>
      <c r="AO294" s="35" t="e">
        <f t="shared" si="56"/>
        <v>#N/A</v>
      </c>
      <c r="AP294" s="35" t="e">
        <f t="shared" si="57"/>
        <v>#N/A</v>
      </c>
      <c r="AQ294" s="35" t="e">
        <f t="shared" si="58"/>
        <v>#N/A</v>
      </c>
      <c r="AR294" s="35" t="e">
        <f t="shared" si="59"/>
        <v>#N/A</v>
      </c>
      <c r="AS294" s="35" t="e">
        <f t="shared" si="60"/>
        <v>#N/A</v>
      </c>
      <c r="AT294" s="35" t="e">
        <f t="shared" si="61"/>
        <v>#N/A</v>
      </c>
      <c r="AU294" s="35" t="e">
        <f t="shared" si="62"/>
        <v>#N/A</v>
      </c>
      <c r="AV294" s="35" t="e">
        <f t="shared" si="63"/>
        <v>#N/A</v>
      </c>
      <c r="AW294" s="81" t="e">
        <f t="shared" si="64"/>
        <v>#N/A</v>
      </c>
      <c r="AX294" s="139" t="e">
        <f t="shared" si="65"/>
        <v>#N/A</v>
      </c>
    </row>
    <row r="295" spans="1:50" x14ac:dyDescent="0.25">
      <c r="A295" s="110">
        <f>'Тулуз-Пьерон'!A295</f>
        <v>0</v>
      </c>
      <c r="B295" s="153">
        <f>'Тулуз-Пьерон'!B295</f>
        <v>0</v>
      </c>
      <c r="C295" s="109" t="e">
        <f>'Тулуз-Пьерон'!AB295</f>
        <v>#DIV/0!</v>
      </c>
      <c r="D295" s="132" t="e">
        <f>'Тулуз-Пьерон'!AE295</f>
        <v>#DIV/0!</v>
      </c>
      <c r="E295" s="134">
        <f>Равен!AD287</f>
        <v>0</v>
      </c>
      <c r="F295" s="135">
        <f>Равен!AE287</f>
        <v>0</v>
      </c>
      <c r="G295" s="128"/>
      <c r="H295" s="33"/>
      <c r="I295" s="33"/>
      <c r="J295" s="33"/>
      <c r="K295" s="115"/>
      <c r="L295" s="109">
        <f t="shared" si="54"/>
        <v>0</v>
      </c>
      <c r="M295" s="33"/>
      <c r="N295" s="123"/>
      <c r="O295" s="131"/>
      <c r="P295" s="109">
        <f t="shared" si="55"/>
        <v>0</v>
      </c>
      <c r="Q295" s="33"/>
      <c r="R295" s="33"/>
      <c r="S295" s="123"/>
      <c r="T295" s="128"/>
      <c r="U295" s="33"/>
      <c r="V295" s="33"/>
      <c r="W295" s="33"/>
      <c r="X295" s="115"/>
      <c r="Y295" s="122"/>
      <c r="Z295" s="33"/>
      <c r="AA295" s="33"/>
      <c r="AB295" s="33"/>
      <c r="AC295" s="33"/>
      <c r="AD295" s="33"/>
      <c r="AE295" s="33"/>
      <c r="AF295" s="123"/>
      <c r="AG295" s="119" t="e">
        <f>HLOOKUP(AG$13,$Y295:$AF$1016,ROWS($Y295:$AF$1016),FALSE)</f>
        <v>#N/A</v>
      </c>
      <c r="AH295" s="30" t="e">
        <f>HLOOKUP(AH$13,$Y295:$AF$1016,ROWS($Y295:$AF$1016),FALSE)</f>
        <v>#N/A</v>
      </c>
      <c r="AI295" s="30" t="e">
        <f>HLOOKUP(AI$13,$Y295:$AF$1016,ROWS($Y295:$AF$1016),FALSE)</f>
        <v>#N/A</v>
      </c>
      <c r="AJ295" s="30" t="e">
        <f>HLOOKUP(AJ$13,$Y295:$AF$1016,ROWS($Y295:$AF$1016),FALSE)</f>
        <v>#N/A</v>
      </c>
      <c r="AK295" s="30" t="e">
        <f>HLOOKUP(AK$13,$Y295:$AF$1016,ROWS($Y295:$AF$1016),FALSE)</f>
        <v>#N/A</v>
      </c>
      <c r="AL295" s="30" t="e">
        <f>HLOOKUP(AL$13,$Y295:$AF$1016,ROWS($Y295:$AF$1016),FALSE)</f>
        <v>#N/A</v>
      </c>
      <c r="AM295" s="30" t="e">
        <f>HLOOKUP(AM$13,$Y295:$AF$1016,ROWS($Y295:$AF$1016),FALSE)</f>
        <v>#N/A</v>
      </c>
      <c r="AN295" s="30" t="e">
        <f>HLOOKUP(AN$13,$Y295:$AF$1016,ROWS($Y295:$AF$1016),FALSE)</f>
        <v>#N/A</v>
      </c>
      <c r="AO295" s="35" t="e">
        <f t="shared" si="56"/>
        <v>#N/A</v>
      </c>
      <c r="AP295" s="35" t="e">
        <f t="shared" si="57"/>
        <v>#N/A</v>
      </c>
      <c r="AQ295" s="35" t="e">
        <f t="shared" si="58"/>
        <v>#N/A</v>
      </c>
      <c r="AR295" s="35" t="e">
        <f t="shared" si="59"/>
        <v>#N/A</v>
      </c>
      <c r="AS295" s="35" t="e">
        <f t="shared" si="60"/>
        <v>#N/A</v>
      </c>
      <c r="AT295" s="35" t="e">
        <f t="shared" si="61"/>
        <v>#N/A</v>
      </c>
      <c r="AU295" s="35" t="e">
        <f t="shared" si="62"/>
        <v>#N/A</v>
      </c>
      <c r="AV295" s="35" t="e">
        <f t="shared" si="63"/>
        <v>#N/A</v>
      </c>
      <c r="AW295" s="81" t="e">
        <f t="shared" si="64"/>
        <v>#N/A</v>
      </c>
      <c r="AX295" s="139" t="e">
        <f t="shared" si="65"/>
        <v>#N/A</v>
      </c>
    </row>
    <row r="296" spans="1:50" x14ac:dyDescent="0.25">
      <c r="A296" s="110">
        <f>'Тулуз-Пьерон'!A296</f>
        <v>0</v>
      </c>
      <c r="B296" s="153">
        <f>'Тулуз-Пьерон'!B296</f>
        <v>0</v>
      </c>
      <c r="C296" s="109" t="e">
        <f>'Тулуз-Пьерон'!AB296</f>
        <v>#DIV/0!</v>
      </c>
      <c r="D296" s="132" t="e">
        <f>'Тулуз-Пьерон'!AE296</f>
        <v>#DIV/0!</v>
      </c>
      <c r="E296" s="134">
        <f>Равен!AD288</f>
        <v>0</v>
      </c>
      <c r="F296" s="135">
        <f>Равен!AE288</f>
        <v>0</v>
      </c>
      <c r="G296" s="128"/>
      <c r="H296" s="33"/>
      <c r="I296" s="33"/>
      <c r="J296" s="33"/>
      <c r="K296" s="115"/>
      <c r="L296" s="109">
        <f t="shared" si="54"/>
        <v>0</v>
      </c>
      <c r="M296" s="33"/>
      <c r="N296" s="123"/>
      <c r="O296" s="131"/>
      <c r="P296" s="109">
        <f t="shared" si="55"/>
        <v>0</v>
      </c>
      <c r="Q296" s="33"/>
      <c r="R296" s="33"/>
      <c r="S296" s="123"/>
      <c r="T296" s="128"/>
      <c r="U296" s="33"/>
      <c r="V296" s="33"/>
      <c r="W296" s="33"/>
      <c r="X296" s="115"/>
      <c r="Y296" s="122"/>
      <c r="Z296" s="33"/>
      <c r="AA296" s="33"/>
      <c r="AB296" s="33"/>
      <c r="AC296" s="33"/>
      <c r="AD296" s="33"/>
      <c r="AE296" s="33"/>
      <c r="AF296" s="123"/>
      <c r="AG296" s="119" t="e">
        <f>HLOOKUP(AG$13,$Y296:$AF$1016,ROWS($Y296:$AF$1016),FALSE)</f>
        <v>#N/A</v>
      </c>
      <c r="AH296" s="30" t="e">
        <f>HLOOKUP(AH$13,$Y296:$AF$1016,ROWS($Y296:$AF$1016),FALSE)</f>
        <v>#N/A</v>
      </c>
      <c r="AI296" s="30" t="e">
        <f>HLOOKUP(AI$13,$Y296:$AF$1016,ROWS($Y296:$AF$1016),FALSE)</f>
        <v>#N/A</v>
      </c>
      <c r="AJ296" s="30" t="e">
        <f>HLOOKUP(AJ$13,$Y296:$AF$1016,ROWS($Y296:$AF$1016),FALSE)</f>
        <v>#N/A</v>
      </c>
      <c r="AK296" s="30" t="e">
        <f>HLOOKUP(AK$13,$Y296:$AF$1016,ROWS($Y296:$AF$1016),FALSE)</f>
        <v>#N/A</v>
      </c>
      <c r="AL296" s="30" t="e">
        <f>HLOOKUP(AL$13,$Y296:$AF$1016,ROWS($Y296:$AF$1016),FALSE)</f>
        <v>#N/A</v>
      </c>
      <c r="AM296" s="30" t="e">
        <f>HLOOKUP(AM$13,$Y296:$AF$1016,ROWS($Y296:$AF$1016),FALSE)</f>
        <v>#N/A</v>
      </c>
      <c r="AN296" s="30" t="e">
        <f>HLOOKUP(AN$13,$Y296:$AF$1016,ROWS($Y296:$AF$1016),FALSE)</f>
        <v>#N/A</v>
      </c>
      <c r="AO296" s="35" t="e">
        <f t="shared" si="56"/>
        <v>#N/A</v>
      </c>
      <c r="AP296" s="35" t="e">
        <f t="shared" si="57"/>
        <v>#N/A</v>
      </c>
      <c r="AQ296" s="35" t="e">
        <f t="shared" si="58"/>
        <v>#N/A</v>
      </c>
      <c r="AR296" s="35" t="e">
        <f t="shared" si="59"/>
        <v>#N/A</v>
      </c>
      <c r="AS296" s="35" t="e">
        <f t="shared" si="60"/>
        <v>#N/A</v>
      </c>
      <c r="AT296" s="35" t="e">
        <f t="shared" si="61"/>
        <v>#N/A</v>
      </c>
      <c r="AU296" s="35" t="e">
        <f t="shared" si="62"/>
        <v>#N/A</v>
      </c>
      <c r="AV296" s="35" t="e">
        <f t="shared" si="63"/>
        <v>#N/A</v>
      </c>
      <c r="AW296" s="81" t="e">
        <f t="shared" si="64"/>
        <v>#N/A</v>
      </c>
      <c r="AX296" s="139" t="e">
        <f t="shared" si="65"/>
        <v>#N/A</v>
      </c>
    </row>
    <row r="297" spans="1:50" x14ac:dyDescent="0.25">
      <c r="A297" s="110">
        <f>'Тулуз-Пьерон'!A297</f>
        <v>0</v>
      </c>
      <c r="B297" s="153">
        <f>'Тулуз-Пьерон'!B297</f>
        <v>0</v>
      </c>
      <c r="C297" s="109" t="e">
        <f>'Тулуз-Пьерон'!AB297</f>
        <v>#DIV/0!</v>
      </c>
      <c r="D297" s="132" t="e">
        <f>'Тулуз-Пьерон'!AE297</f>
        <v>#DIV/0!</v>
      </c>
      <c r="E297" s="134">
        <f>Равен!AD289</f>
        <v>0</v>
      </c>
      <c r="F297" s="135">
        <f>Равен!AE289</f>
        <v>0</v>
      </c>
      <c r="G297" s="128"/>
      <c r="H297" s="33"/>
      <c r="I297" s="33"/>
      <c r="J297" s="33"/>
      <c r="K297" s="115"/>
      <c r="L297" s="109">
        <f t="shared" si="54"/>
        <v>0</v>
      </c>
      <c r="M297" s="33"/>
      <c r="N297" s="123"/>
      <c r="O297" s="131"/>
      <c r="P297" s="109">
        <f t="shared" si="55"/>
        <v>0</v>
      </c>
      <c r="Q297" s="33"/>
      <c r="R297" s="33"/>
      <c r="S297" s="123"/>
      <c r="T297" s="128"/>
      <c r="U297" s="33"/>
      <c r="V297" s="33"/>
      <c r="W297" s="33"/>
      <c r="X297" s="115"/>
      <c r="Y297" s="122"/>
      <c r="Z297" s="33"/>
      <c r="AA297" s="33"/>
      <c r="AB297" s="33"/>
      <c r="AC297" s="33"/>
      <c r="AD297" s="33"/>
      <c r="AE297" s="33"/>
      <c r="AF297" s="123"/>
      <c r="AG297" s="119" t="e">
        <f>HLOOKUP(AG$13,$Y297:$AF$1016,ROWS($Y297:$AF$1016),FALSE)</f>
        <v>#N/A</v>
      </c>
      <c r="AH297" s="30" t="e">
        <f>HLOOKUP(AH$13,$Y297:$AF$1016,ROWS($Y297:$AF$1016),FALSE)</f>
        <v>#N/A</v>
      </c>
      <c r="AI297" s="30" t="e">
        <f>HLOOKUP(AI$13,$Y297:$AF$1016,ROWS($Y297:$AF$1016),FALSE)</f>
        <v>#N/A</v>
      </c>
      <c r="AJ297" s="30" t="e">
        <f>HLOOKUP(AJ$13,$Y297:$AF$1016,ROWS($Y297:$AF$1016),FALSE)</f>
        <v>#N/A</v>
      </c>
      <c r="AK297" s="30" t="e">
        <f>HLOOKUP(AK$13,$Y297:$AF$1016,ROWS($Y297:$AF$1016),FALSE)</f>
        <v>#N/A</v>
      </c>
      <c r="AL297" s="30" t="e">
        <f>HLOOKUP(AL$13,$Y297:$AF$1016,ROWS($Y297:$AF$1016),FALSE)</f>
        <v>#N/A</v>
      </c>
      <c r="AM297" s="30" t="e">
        <f>HLOOKUP(AM$13,$Y297:$AF$1016,ROWS($Y297:$AF$1016),FALSE)</f>
        <v>#N/A</v>
      </c>
      <c r="AN297" s="30" t="e">
        <f>HLOOKUP(AN$13,$Y297:$AF$1016,ROWS($Y297:$AF$1016),FALSE)</f>
        <v>#N/A</v>
      </c>
      <c r="AO297" s="35" t="e">
        <f t="shared" si="56"/>
        <v>#N/A</v>
      </c>
      <c r="AP297" s="35" t="e">
        <f t="shared" si="57"/>
        <v>#N/A</v>
      </c>
      <c r="AQ297" s="35" t="e">
        <f t="shared" si="58"/>
        <v>#N/A</v>
      </c>
      <c r="AR297" s="35" t="e">
        <f t="shared" si="59"/>
        <v>#N/A</v>
      </c>
      <c r="AS297" s="35" t="e">
        <f t="shared" si="60"/>
        <v>#N/A</v>
      </c>
      <c r="AT297" s="35" t="e">
        <f t="shared" si="61"/>
        <v>#N/A</v>
      </c>
      <c r="AU297" s="35" t="e">
        <f t="shared" si="62"/>
        <v>#N/A</v>
      </c>
      <c r="AV297" s="35" t="e">
        <f t="shared" si="63"/>
        <v>#N/A</v>
      </c>
      <c r="AW297" s="81" t="e">
        <f t="shared" si="64"/>
        <v>#N/A</v>
      </c>
      <c r="AX297" s="139" t="e">
        <f t="shared" si="65"/>
        <v>#N/A</v>
      </c>
    </row>
    <row r="298" spans="1:50" x14ac:dyDescent="0.25">
      <c r="A298" s="110">
        <f>'Тулуз-Пьерон'!A298</f>
        <v>0</v>
      </c>
      <c r="B298" s="153">
        <f>'Тулуз-Пьерон'!B298</f>
        <v>0</v>
      </c>
      <c r="C298" s="109" t="e">
        <f>'Тулуз-Пьерон'!AB298</f>
        <v>#DIV/0!</v>
      </c>
      <c r="D298" s="132" t="e">
        <f>'Тулуз-Пьерон'!AE298</f>
        <v>#DIV/0!</v>
      </c>
      <c r="E298" s="134">
        <f>Равен!AD290</f>
        <v>0</v>
      </c>
      <c r="F298" s="135">
        <f>Равен!AE290</f>
        <v>0</v>
      </c>
      <c r="G298" s="128"/>
      <c r="H298" s="33"/>
      <c r="I298" s="33"/>
      <c r="J298" s="33"/>
      <c r="K298" s="115"/>
      <c r="L298" s="109">
        <f t="shared" si="54"/>
        <v>0</v>
      </c>
      <c r="M298" s="33"/>
      <c r="N298" s="123"/>
      <c r="O298" s="131"/>
      <c r="P298" s="109">
        <f t="shared" si="55"/>
        <v>0</v>
      </c>
      <c r="Q298" s="33"/>
      <c r="R298" s="33"/>
      <c r="S298" s="123"/>
      <c r="T298" s="128"/>
      <c r="U298" s="33"/>
      <c r="V298" s="33"/>
      <c r="W298" s="33"/>
      <c r="X298" s="115"/>
      <c r="Y298" s="122"/>
      <c r="Z298" s="33"/>
      <c r="AA298" s="33"/>
      <c r="AB298" s="33"/>
      <c r="AC298" s="33"/>
      <c r="AD298" s="33"/>
      <c r="AE298" s="33"/>
      <c r="AF298" s="123"/>
      <c r="AG298" s="119" t="e">
        <f>HLOOKUP(AG$13,$Y298:$AF$1016,ROWS($Y298:$AF$1016),FALSE)</f>
        <v>#N/A</v>
      </c>
      <c r="AH298" s="30" t="e">
        <f>HLOOKUP(AH$13,$Y298:$AF$1016,ROWS($Y298:$AF$1016),FALSE)</f>
        <v>#N/A</v>
      </c>
      <c r="AI298" s="30" t="e">
        <f>HLOOKUP(AI$13,$Y298:$AF$1016,ROWS($Y298:$AF$1016),FALSE)</f>
        <v>#N/A</v>
      </c>
      <c r="AJ298" s="30" t="e">
        <f>HLOOKUP(AJ$13,$Y298:$AF$1016,ROWS($Y298:$AF$1016),FALSE)</f>
        <v>#N/A</v>
      </c>
      <c r="AK298" s="30" t="e">
        <f>HLOOKUP(AK$13,$Y298:$AF$1016,ROWS($Y298:$AF$1016),FALSE)</f>
        <v>#N/A</v>
      </c>
      <c r="AL298" s="30" t="e">
        <f>HLOOKUP(AL$13,$Y298:$AF$1016,ROWS($Y298:$AF$1016),FALSE)</f>
        <v>#N/A</v>
      </c>
      <c r="AM298" s="30" t="e">
        <f>HLOOKUP(AM$13,$Y298:$AF$1016,ROWS($Y298:$AF$1016),FALSE)</f>
        <v>#N/A</v>
      </c>
      <c r="AN298" s="30" t="e">
        <f>HLOOKUP(AN$13,$Y298:$AF$1016,ROWS($Y298:$AF$1016),FALSE)</f>
        <v>#N/A</v>
      </c>
      <c r="AO298" s="35" t="e">
        <f t="shared" si="56"/>
        <v>#N/A</v>
      </c>
      <c r="AP298" s="35" t="e">
        <f t="shared" si="57"/>
        <v>#N/A</v>
      </c>
      <c r="AQ298" s="35" t="e">
        <f t="shared" si="58"/>
        <v>#N/A</v>
      </c>
      <c r="AR298" s="35" t="e">
        <f t="shared" si="59"/>
        <v>#N/A</v>
      </c>
      <c r="AS298" s="35" t="e">
        <f t="shared" si="60"/>
        <v>#N/A</v>
      </c>
      <c r="AT298" s="35" t="e">
        <f t="shared" si="61"/>
        <v>#N/A</v>
      </c>
      <c r="AU298" s="35" t="e">
        <f t="shared" si="62"/>
        <v>#N/A</v>
      </c>
      <c r="AV298" s="35" t="e">
        <f t="shared" si="63"/>
        <v>#N/A</v>
      </c>
      <c r="AW298" s="81" t="e">
        <f t="shared" si="64"/>
        <v>#N/A</v>
      </c>
      <c r="AX298" s="139" t="e">
        <f t="shared" si="65"/>
        <v>#N/A</v>
      </c>
    </row>
    <row r="299" spans="1:50" x14ac:dyDescent="0.25">
      <c r="A299" s="110">
        <f>'Тулуз-Пьерон'!A299</f>
        <v>0</v>
      </c>
      <c r="B299" s="153">
        <f>'Тулуз-Пьерон'!B299</f>
        <v>0</v>
      </c>
      <c r="C299" s="109" t="e">
        <f>'Тулуз-Пьерон'!AB299</f>
        <v>#DIV/0!</v>
      </c>
      <c r="D299" s="132" t="e">
        <f>'Тулуз-Пьерон'!AE299</f>
        <v>#DIV/0!</v>
      </c>
      <c r="E299" s="134">
        <f>Равен!AD291</f>
        <v>0</v>
      </c>
      <c r="F299" s="135">
        <f>Равен!AE291</f>
        <v>0</v>
      </c>
      <c r="G299" s="128"/>
      <c r="H299" s="33"/>
      <c r="I299" s="33"/>
      <c r="J299" s="33"/>
      <c r="K299" s="115"/>
      <c r="L299" s="109">
        <f t="shared" si="54"/>
        <v>0</v>
      </c>
      <c r="M299" s="33"/>
      <c r="N299" s="123"/>
      <c r="O299" s="131"/>
      <c r="P299" s="109">
        <f t="shared" si="55"/>
        <v>0</v>
      </c>
      <c r="Q299" s="33"/>
      <c r="R299" s="33"/>
      <c r="S299" s="123"/>
      <c r="T299" s="128"/>
      <c r="U299" s="33"/>
      <c r="V299" s="33"/>
      <c r="W299" s="33"/>
      <c r="X299" s="115"/>
      <c r="Y299" s="122"/>
      <c r="Z299" s="33"/>
      <c r="AA299" s="33"/>
      <c r="AB299" s="33"/>
      <c r="AC299" s="33"/>
      <c r="AD299" s="33"/>
      <c r="AE299" s="33"/>
      <c r="AF299" s="123"/>
      <c r="AG299" s="119" t="e">
        <f>HLOOKUP(AG$13,$Y299:$AF$1016,ROWS($Y299:$AF$1016),FALSE)</f>
        <v>#N/A</v>
      </c>
      <c r="AH299" s="30" t="e">
        <f>HLOOKUP(AH$13,$Y299:$AF$1016,ROWS($Y299:$AF$1016),FALSE)</f>
        <v>#N/A</v>
      </c>
      <c r="AI299" s="30" t="e">
        <f>HLOOKUP(AI$13,$Y299:$AF$1016,ROWS($Y299:$AF$1016),FALSE)</f>
        <v>#N/A</v>
      </c>
      <c r="AJ299" s="30" t="e">
        <f>HLOOKUP(AJ$13,$Y299:$AF$1016,ROWS($Y299:$AF$1016),FALSE)</f>
        <v>#N/A</v>
      </c>
      <c r="AK299" s="30" t="e">
        <f>HLOOKUP(AK$13,$Y299:$AF$1016,ROWS($Y299:$AF$1016),FALSE)</f>
        <v>#N/A</v>
      </c>
      <c r="AL299" s="30" t="e">
        <f>HLOOKUP(AL$13,$Y299:$AF$1016,ROWS($Y299:$AF$1016),FALSE)</f>
        <v>#N/A</v>
      </c>
      <c r="AM299" s="30" t="e">
        <f>HLOOKUP(AM$13,$Y299:$AF$1016,ROWS($Y299:$AF$1016),FALSE)</f>
        <v>#N/A</v>
      </c>
      <c r="AN299" s="30" t="e">
        <f>HLOOKUP(AN$13,$Y299:$AF$1016,ROWS($Y299:$AF$1016),FALSE)</f>
        <v>#N/A</v>
      </c>
      <c r="AO299" s="35" t="e">
        <f t="shared" si="56"/>
        <v>#N/A</v>
      </c>
      <c r="AP299" s="35" t="e">
        <f t="shared" si="57"/>
        <v>#N/A</v>
      </c>
      <c r="AQ299" s="35" t="e">
        <f t="shared" si="58"/>
        <v>#N/A</v>
      </c>
      <c r="AR299" s="35" t="e">
        <f t="shared" si="59"/>
        <v>#N/A</v>
      </c>
      <c r="AS299" s="35" t="e">
        <f t="shared" si="60"/>
        <v>#N/A</v>
      </c>
      <c r="AT299" s="35" t="e">
        <f t="shared" si="61"/>
        <v>#N/A</v>
      </c>
      <c r="AU299" s="35" t="e">
        <f t="shared" si="62"/>
        <v>#N/A</v>
      </c>
      <c r="AV299" s="35" t="e">
        <f t="shared" si="63"/>
        <v>#N/A</v>
      </c>
      <c r="AW299" s="81" t="e">
        <f t="shared" si="64"/>
        <v>#N/A</v>
      </c>
      <c r="AX299" s="139" t="e">
        <f t="shared" si="65"/>
        <v>#N/A</v>
      </c>
    </row>
    <row r="300" spans="1:50" x14ac:dyDescent="0.25">
      <c r="A300" s="110">
        <f>'Тулуз-Пьерон'!A300</f>
        <v>0</v>
      </c>
      <c r="B300" s="153">
        <f>'Тулуз-Пьерон'!B300</f>
        <v>0</v>
      </c>
      <c r="C300" s="109" t="e">
        <f>'Тулуз-Пьерон'!AB300</f>
        <v>#DIV/0!</v>
      </c>
      <c r="D300" s="132" t="e">
        <f>'Тулуз-Пьерон'!AE300</f>
        <v>#DIV/0!</v>
      </c>
      <c r="E300" s="134">
        <f>Равен!AD292</f>
        <v>0</v>
      </c>
      <c r="F300" s="135">
        <f>Равен!AE292</f>
        <v>0</v>
      </c>
      <c r="G300" s="128"/>
      <c r="H300" s="33"/>
      <c r="I300" s="33"/>
      <c r="J300" s="33"/>
      <c r="K300" s="115"/>
      <c r="L300" s="109">
        <f t="shared" si="54"/>
        <v>0</v>
      </c>
      <c r="M300" s="33"/>
      <c r="N300" s="123"/>
      <c r="O300" s="131"/>
      <c r="P300" s="109">
        <f t="shared" si="55"/>
        <v>0</v>
      </c>
      <c r="Q300" s="33"/>
      <c r="R300" s="33"/>
      <c r="S300" s="123"/>
      <c r="T300" s="128"/>
      <c r="U300" s="33"/>
      <c r="V300" s="33"/>
      <c r="W300" s="33"/>
      <c r="X300" s="115"/>
      <c r="Y300" s="122"/>
      <c r="Z300" s="33"/>
      <c r="AA300" s="33"/>
      <c r="AB300" s="33"/>
      <c r="AC300" s="33"/>
      <c r="AD300" s="33"/>
      <c r="AE300" s="33"/>
      <c r="AF300" s="123"/>
      <c r="AG300" s="119" t="e">
        <f>HLOOKUP(AG$13,$Y300:$AF$1016,ROWS($Y300:$AF$1016),FALSE)</f>
        <v>#N/A</v>
      </c>
      <c r="AH300" s="30" t="e">
        <f>HLOOKUP(AH$13,$Y300:$AF$1016,ROWS($Y300:$AF$1016),FALSE)</f>
        <v>#N/A</v>
      </c>
      <c r="AI300" s="30" t="e">
        <f>HLOOKUP(AI$13,$Y300:$AF$1016,ROWS($Y300:$AF$1016),FALSE)</f>
        <v>#N/A</v>
      </c>
      <c r="AJ300" s="30" t="e">
        <f>HLOOKUP(AJ$13,$Y300:$AF$1016,ROWS($Y300:$AF$1016),FALSE)</f>
        <v>#N/A</v>
      </c>
      <c r="AK300" s="30" t="e">
        <f>HLOOKUP(AK$13,$Y300:$AF$1016,ROWS($Y300:$AF$1016),FALSE)</f>
        <v>#N/A</v>
      </c>
      <c r="AL300" s="30" t="e">
        <f>HLOOKUP(AL$13,$Y300:$AF$1016,ROWS($Y300:$AF$1016),FALSE)</f>
        <v>#N/A</v>
      </c>
      <c r="AM300" s="30" t="e">
        <f>HLOOKUP(AM$13,$Y300:$AF$1016,ROWS($Y300:$AF$1016),FALSE)</f>
        <v>#N/A</v>
      </c>
      <c r="AN300" s="30" t="e">
        <f>HLOOKUP(AN$13,$Y300:$AF$1016,ROWS($Y300:$AF$1016),FALSE)</f>
        <v>#N/A</v>
      </c>
      <c r="AO300" s="35" t="e">
        <f t="shared" si="56"/>
        <v>#N/A</v>
      </c>
      <c r="AP300" s="35" t="e">
        <f t="shared" si="57"/>
        <v>#N/A</v>
      </c>
      <c r="AQ300" s="35" t="e">
        <f t="shared" si="58"/>
        <v>#N/A</v>
      </c>
      <c r="AR300" s="35" t="e">
        <f t="shared" si="59"/>
        <v>#N/A</v>
      </c>
      <c r="AS300" s="35" t="e">
        <f t="shared" si="60"/>
        <v>#N/A</v>
      </c>
      <c r="AT300" s="35" t="e">
        <f t="shared" si="61"/>
        <v>#N/A</v>
      </c>
      <c r="AU300" s="35" t="e">
        <f t="shared" si="62"/>
        <v>#N/A</v>
      </c>
      <c r="AV300" s="35" t="e">
        <f t="shared" si="63"/>
        <v>#N/A</v>
      </c>
      <c r="AW300" s="81" t="e">
        <f t="shared" si="64"/>
        <v>#N/A</v>
      </c>
      <c r="AX300" s="139" t="e">
        <f t="shared" si="65"/>
        <v>#N/A</v>
      </c>
    </row>
    <row r="301" spans="1:50" x14ac:dyDescent="0.25">
      <c r="A301" s="110">
        <f>'Тулуз-Пьерон'!A301</f>
        <v>0</v>
      </c>
      <c r="B301" s="153">
        <f>'Тулуз-Пьерон'!B301</f>
        <v>0</v>
      </c>
      <c r="C301" s="109" t="e">
        <f>'Тулуз-Пьерон'!AB301</f>
        <v>#DIV/0!</v>
      </c>
      <c r="D301" s="132" t="e">
        <f>'Тулуз-Пьерон'!AE301</f>
        <v>#DIV/0!</v>
      </c>
      <c r="E301" s="134">
        <f>Равен!AD293</f>
        <v>0</v>
      </c>
      <c r="F301" s="135">
        <f>Равен!AE293</f>
        <v>0</v>
      </c>
      <c r="G301" s="128"/>
      <c r="H301" s="33"/>
      <c r="I301" s="33"/>
      <c r="J301" s="33"/>
      <c r="K301" s="115"/>
      <c r="L301" s="109">
        <f t="shared" si="54"/>
        <v>0</v>
      </c>
      <c r="M301" s="33"/>
      <c r="N301" s="123"/>
      <c r="O301" s="131"/>
      <c r="P301" s="109">
        <f t="shared" si="55"/>
        <v>0</v>
      </c>
      <c r="Q301" s="33"/>
      <c r="R301" s="33"/>
      <c r="S301" s="123"/>
      <c r="T301" s="128"/>
      <c r="U301" s="33"/>
      <c r="V301" s="33"/>
      <c r="W301" s="33"/>
      <c r="X301" s="115"/>
      <c r="Y301" s="122"/>
      <c r="Z301" s="33"/>
      <c r="AA301" s="33"/>
      <c r="AB301" s="33"/>
      <c r="AC301" s="33"/>
      <c r="AD301" s="33"/>
      <c r="AE301" s="33"/>
      <c r="AF301" s="123"/>
      <c r="AG301" s="119" t="e">
        <f>HLOOKUP(AG$13,$Y301:$AF$1016,ROWS($Y301:$AF$1016),FALSE)</f>
        <v>#N/A</v>
      </c>
      <c r="AH301" s="30" t="e">
        <f>HLOOKUP(AH$13,$Y301:$AF$1016,ROWS($Y301:$AF$1016),FALSE)</f>
        <v>#N/A</v>
      </c>
      <c r="AI301" s="30" t="e">
        <f>HLOOKUP(AI$13,$Y301:$AF$1016,ROWS($Y301:$AF$1016),FALSE)</f>
        <v>#N/A</v>
      </c>
      <c r="AJ301" s="30" t="e">
        <f>HLOOKUP(AJ$13,$Y301:$AF$1016,ROWS($Y301:$AF$1016),FALSE)</f>
        <v>#N/A</v>
      </c>
      <c r="AK301" s="30" t="e">
        <f>HLOOKUP(AK$13,$Y301:$AF$1016,ROWS($Y301:$AF$1016),FALSE)</f>
        <v>#N/A</v>
      </c>
      <c r="AL301" s="30" t="e">
        <f>HLOOKUP(AL$13,$Y301:$AF$1016,ROWS($Y301:$AF$1016),FALSE)</f>
        <v>#N/A</v>
      </c>
      <c r="AM301" s="30" t="e">
        <f>HLOOKUP(AM$13,$Y301:$AF$1016,ROWS($Y301:$AF$1016),FALSE)</f>
        <v>#N/A</v>
      </c>
      <c r="AN301" s="30" t="e">
        <f>HLOOKUP(AN$13,$Y301:$AF$1016,ROWS($Y301:$AF$1016),FALSE)</f>
        <v>#N/A</v>
      </c>
      <c r="AO301" s="35" t="e">
        <f t="shared" si="56"/>
        <v>#N/A</v>
      </c>
      <c r="AP301" s="35" t="e">
        <f t="shared" si="57"/>
        <v>#N/A</v>
      </c>
      <c r="AQ301" s="35" t="e">
        <f t="shared" si="58"/>
        <v>#N/A</v>
      </c>
      <c r="AR301" s="35" t="e">
        <f t="shared" si="59"/>
        <v>#N/A</v>
      </c>
      <c r="AS301" s="35" t="e">
        <f t="shared" si="60"/>
        <v>#N/A</v>
      </c>
      <c r="AT301" s="35" t="e">
        <f t="shared" si="61"/>
        <v>#N/A</v>
      </c>
      <c r="AU301" s="35" t="e">
        <f t="shared" si="62"/>
        <v>#N/A</v>
      </c>
      <c r="AV301" s="35" t="e">
        <f t="shared" si="63"/>
        <v>#N/A</v>
      </c>
      <c r="AW301" s="81" t="e">
        <f t="shared" si="64"/>
        <v>#N/A</v>
      </c>
      <c r="AX301" s="139" t="e">
        <f t="shared" si="65"/>
        <v>#N/A</v>
      </c>
    </row>
    <row r="302" spans="1:50" x14ac:dyDescent="0.25">
      <c r="A302" s="110">
        <f>'Тулуз-Пьерон'!A302</f>
        <v>0</v>
      </c>
      <c r="B302" s="153">
        <f>'Тулуз-Пьерон'!B302</f>
        <v>0</v>
      </c>
      <c r="C302" s="109" t="e">
        <f>'Тулуз-Пьерон'!AB302</f>
        <v>#DIV/0!</v>
      </c>
      <c r="D302" s="132" t="e">
        <f>'Тулуз-Пьерон'!AE302</f>
        <v>#DIV/0!</v>
      </c>
      <c r="E302" s="134">
        <f>Равен!AD294</f>
        <v>0</v>
      </c>
      <c r="F302" s="135">
        <f>Равен!AE294</f>
        <v>0</v>
      </c>
      <c r="G302" s="128"/>
      <c r="H302" s="33"/>
      <c r="I302" s="33"/>
      <c r="J302" s="33"/>
      <c r="K302" s="115"/>
      <c r="L302" s="109">
        <f t="shared" si="54"/>
        <v>0</v>
      </c>
      <c r="M302" s="33"/>
      <c r="N302" s="123"/>
      <c r="O302" s="131"/>
      <c r="P302" s="109">
        <f t="shared" si="55"/>
        <v>0</v>
      </c>
      <c r="Q302" s="33"/>
      <c r="R302" s="33"/>
      <c r="S302" s="123"/>
      <c r="T302" s="128"/>
      <c r="U302" s="33"/>
      <c r="V302" s="33"/>
      <c r="W302" s="33"/>
      <c r="X302" s="115"/>
      <c r="Y302" s="122"/>
      <c r="Z302" s="33"/>
      <c r="AA302" s="33"/>
      <c r="AB302" s="33"/>
      <c r="AC302" s="33"/>
      <c r="AD302" s="33"/>
      <c r="AE302" s="33"/>
      <c r="AF302" s="123"/>
      <c r="AG302" s="119" t="e">
        <f>HLOOKUP(AG$13,$Y302:$AF$1016,ROWS($Y302:$AF$1016),FALSE)</f>
        <v>#N/A</v>
      </c>
      <c r="AH302" s="30" t="e">
        <f>HLOOKUP(AH$13,$Y302:$AF$1016,ROWS($Y302:$AF$1016),FALSE)</f>
        <v>#N/A</v>
      </c>
      <c r="AI302" s="30" t="e">
        <f>HLOOKUP(AI$13,$Y302:$AF$1016,ROWS($Y302:$AF$1016),FALSE)</f>
        <v>#N/A</v>
      </c>
      <c r="AJ302" s="30" t="e">
        <f>HLOOKUP(AJ$13,$Y302:$AF$1016,ROWS($Y302:$AF$1016),FALSE)</f>
        <v>#N/A</v>
      </c>
      <c r="AK302" s="30" t="e">
        <f>HLOOKUP(AK$13,$Y302:$AF$1016,ROWS($Y302:$AF$1016),FALSE)</f>
        <v>#N/A</v>
      </c>
      <c r="AL302" s="30" t="e">
        <f>HLOOKUP(AL$13,$Y302:$AF$1016,ROWS($Y302:$AF$1016),FALSE)</f>
        <v>#N/A</v>
      </c>
      <c r="AM302" s="30" t="e">
        <f>HLOOKUP(AM$13,$Y302:$AF$1016,ROWS($Y302:$AF$1016),FALSE)</f>
        <v>#N/A</v>
      </c>
      <c r="AN302" s="30" t="e">
        <f>HLOOKUP(AN$13,$Y302:$AF$1016,ROWS($Y302:$AF$1016),FALSE)</f>
        <v>#N/A</v>
      </c>
      <c r="AO302" s="35" t="e">
        <f t="shared" si="56"/>
        <v>#N/A</v>
      </c>
      <c r="AP302" s="35" t="e">
        <f t="shared" si="57"/>
        <v>#N/A</v>
      </c>
      <c r="AQ302" s="35" t="e">
        <f t="shared" si="58"/>
        <v>#N/A</v>
      </c>
      <c r="AR302" s="35" t="e">
        <f t="shared" si="59"/>
        <v>#N/A</v>
      </c>
      <c r="AS302" s="35" t="e">
        <f t="shared" si="60"/>
        <v>#N/A</v>
      </c>
      <c r="AT302" s="35" t="e">
        <f t="shared" si="61"/>
        <v>#N/A</v>
      </c>
      <c r="AU302" s="35" t="e">
        <f t="shared" si="62"/>
        <v>#N/A</v>
      </c>
      <c r="AV302" s="35" t="e">
        <f t="shared" si="63"/>
        <v>#N/A</v>
      </c>
      <c r="AW302" s="81" t="e">
        <f t="shared" si="64"/>
        <v>#N/A</v>
      </c>
      <c r="AX302" s="139" t="e">
        <f t="shared" si="65"/>
        <v>#N/A</v>
      </c>
    </row>
    <row r="303" spans="1:50" x14ac:dyDescent="0.25">
      <c r="A303" s="110">
        <f>'Тулуз-Пьерон'!A303</f>
        <v>0</v>
      </c>
      <c r="B303" s="153">
        <f>'Тулуз-Пьерон'!B303</f>
        <v>0</v>
      </c>
      <c r="C303" s="109" t="e">
        <f>'Тулуз-Пьерон'!AB303</f>
        <v>#DIV/0!</v>
      </c>
      <c r="D303" s="132" t="e">
        <f>'Тулуз-Пьерон'!AE303</f>
        <v>#DIV/0!</v>
      </c>
      <c r="E303" s="134">
        <f>Равен!AD295</f>
        <v>0</v>
      </c>
      <c r="F303" s="135">
        <f>Равен!AE295</f>
        <v>0</v>
      </c>
      <c r="G303" s="128"/>
      <c r="H303" s="33"/>
      <c r="I303" s="33"/>
      <c r="J303" s="33"/>
      <c r="K303" s="115"/>
      <c r="L303" s="109">
        <f t="shared" si="54"/>
        <v>0</v>
      </c>
      <c r="M303" s="33"/>
      <c r="N303" s="123"/>
      <c r="O303" s="131"/>
      <c r="P303" s="109">
        <f t="shared" si="55"/>
        <v>0</v>
      </c>
      <c r="Q303" s="33"/>
      <c r="R303" s="33"/>
      <c r="S303" s="123"/>
      <c r="T303" s="128"/>
      <c r="U303" s="33"/>
      <c r="V303" s="33"/>
      <c r="W303" s="33"/>
      <c r="X303" s="115"/>
      <c r="Y303" s="122"/>
      <c r="Z303" s="33"/>
      <c r="AA303" s="33"/>
      <c r="AB303" s="33"/>
      <c r="AC303" s="33"/>
      <c r="AD303" s="33"/>
      <c r="AE303" s="33"/>
      <c r="AF303" s="123"/>
      <c r="AG303" s="119" t="e">
        <f>HLOOKUP(AG$13,$Y303:$AF$1016,ROWS($Y303:$AF$1016),FALSE)</f>
        <v>#N/A</v>
      </c>
      <c r="AH303" s="30" t="e">
        <f>HLOOKUP(AH$13,$Y303:$AF$1016,ROWS($Y303:$AF$1016),FALSE)</f>
        <v>#N/A</v>
      </c>
      <c r="AI303" s="30" t="e">
        <f>HLOOKUP(AI$13,$Y303:$AF$1016,ROWS($Y303:$AF$1016),FALSE)</f>
        <v>#N/A</v>
      </c>
      <c r="AJ303" s="30" t="e">
        <f>HLOOKUP(AJ$13,$Y303:$AF$1016,ROWS($Y303:$AF$1016),FALSE)</f>
        <v>#N/A</v>
      </c>
      <c r="AK303" s="30" t="e">
        <f>HLOOKUP(AK$13,$Y303:$AF$1016,ROWS($Y303:$AF$1016),FALSE)</f>
        <v>#N/A</v>
      </c>
      <c r="AL303" s="30" t="e">
        <f>HLOOKUP(AL$13,$Y303:$AF$1016,ROWS($Y303:$AF$1016),FALSE)</f>
        <v>#N/A</v>
      </c>
      <c r="AM303" s="30" t="e">
        <f>HLOOKUP(AM$13,$Y303:$AF$1016,ROWS($Y303:$AF$1016),FALSE)</f>
        <v>#N/A</v>
      </c>
      <c r="AN303" s="30" t="e">
        <f>HLOOKUP(AN$13,$Y303:$AF$1016,ROWS($Y303:$AF$1016),FALSE)</f>
        <v>#N/A</v>
      </c>
      <c r="AO303" s="35" t="e">
        <f t="shared" si="56"/>
        <v>#N/A</v>
      </c>
      <c r="AP303" s="35" t="e">
        <f t="shared" si="57"/>
        <v>#N/A</v>
      </c>
      <c r="AQ303" s="35" t="e">
        <f t="shared" si="58"/>
        <v>#N/A</v>
      </c>
      <c r="AR303" s="35" t="e">
        <f t="shared" si="59"/>
        <v>#N/A</v>
      </c>
      <c r="AS303" s="35" t="e">
        <f t="shared" si="60"/>
        <v>#N/A</v>
      </c>
      <c r="AT303" s="35" t="e">
        <f t="shared" si="61"/>
        <v>#N/A</v>
      </c>
      <c r="AU303" s="35" t="e">
        <f t="shared" si="62"/>
        <v>#N/A</v>
      </c>
      <c r="AV303" s="35" t="e">
        <f t="shared" si="63"/>
        <v>#N/A</v>
      </c>
      <c r="AW303" s="81" t="e">
        <f t="shared" si="64"/>
        <v>#N/A</v>
      </c>
      <c r="AX303" s="139" t="e">
        <f t="shared" si="65"/>
        <v>#N/A</v>
      </c>
    </row>
    <row r="304" spans="1:50" x14ac:dyDescent="0.25">
      <c r="A304" s="110">
        <f>'Тулуз-Пьерон'!A304</f>
        <v>0</v>
      </c>
      <c r="B304" s="153">
        <f>'Тулуз-Пьерон'!B304</f>
        <v>0</v>
      </c>
      <c r="C304" s="109" t="e">
        <f>'Тулуз-Пьерон'!AB304</f>
        <v>#DIV/0!</v>
      </c>
      <c r="D304" s="132" t="e">
        <f>'Тулуз-Пьерон'!AE304</f>
        <v>#DIV/0!</v>
      </c>
      <c r="E304" s="134">
        <f>Равен!AD296</f>
        <v>0</v>
      </c>
      <c r="F304" s="135">
        <f>Равен!AE296</f>
        <v>0</v>
      </c>
      <c r="G304" s="128"/>
      <c r="H304" s="33"/>
      <c r="I304" s="33"/>
      <c r="J304" s="33"/>
      <c r="K304" s="115"/>
      <c r="L304" s="109">
        <f t="shared" si="54"/>
        <v>0</v>
      </c>
      <c r="M304" s="33"/>
      <c r="N304" s="123"/>
      <c r="O304" s="131"/>
      <c r="P304" s="109">
        <f t="shared" si="55"/>
        <v>0</v>
      </c>
      <c r="Q304" s="33"/>
      <c r="R304" s="33"/>
      <c r="S304" s="123"/>
      <c r="T304" s="128"/>
      <c r="U304" s="33"/>
      <c r="V304" s="33"/>
      <c r="W304" s="33"/>
      <c r="X304" s="115"/>
      <c r="Y304" s="122"/>
      <c r="Z304" s="33"/>
      <c r="AA304" s="33"/>
      <c r="AB304" s="33"/>
      <c r="AC304" s="33"/>
      <c r="AD304" s="33"/>
      <c r="AE304" s="33"/>
      <c r="AF304" s="123"/>
      <c r="AG304" s="119" t="e">
        <f>HLOOKUP(AG$13,$Y304:$AF$1016,ROWS($Y304:$AF$1016),FALSE)</f>
        <v>#N/A</v>
      </c>
      <c r="AH304" s="30" t="e">
        <f>HLOOKUP(AH$13,$Y304:$AF$1016,ROWS($Y304:$AF$1016),FALSE)</f>
        <v>#N/A</v>
      </c>
      <c r="AI304" s="30" t="e">
        <f>HLOOKUP(AI$13,$Y304:$AF$1016,ROWS($Y304:$AF$1016),FALSE)</f>
        <v>#N/A</v>
      </c>
      <c r="AJ304" s="30" t="e">
        <f>HLOOKUP(AJ$13,$Y304:$AF$1016,ROWS($Y304:$AF$1016),FALSE)</f>
        <v>#N/A</v>
      </c>
      <c r="AK304" s="30" t="e">
        <f>HLOOKUP(AK$13,$Y304:$AF$1016,ROWS($Y304:$AF$1016),FALSE)</f>
        <v>#N/A</v>
      </c>
      <c r="AL304" s="30" t="e">
        <f>HLOOKUP(AL$13,$Y304:$AF$1016,ROWS($Y304:$AF$1016),FALSE)</f>
        <v>#N/A</v>
      </c>
      <c r="AM304" s="30" t="e">
        <f>HLOOKUP(AM$13,$Y304:$AF$1016,ROWS($Y304:$AF$1016),FALSE)</f>
        <v>#N/A</v>
      </c>
      <c r="AN304" s="30" t="e">
        <f>HLOOKUP(AN$13,$Y304:$AF$1016,ROWS($Y304:$AF$1016),FALSE)</f>
        <v>#N/A</v>
      </c>
      <c r="AO304" s="35" t="e">
        <f t="shared" si="56"/>
        <v>#N/A</v>
      </c>
      <c r="AP304" s="35" t="e">
        <f t="shared" si="57"/>
        <v>#N/A</v>
      </c>
      <c r="AQ304" s="35" t="e">
        <f t="shared" si="58"/>
        <v>#N/A</v>
      </c>
      <c r="AR304" s="35" t="e">
        <f t="shared" si="59"/>
        <v>#N/A</v>
      </c>
      <c r="AS304" s="35" t="e">
        <f t="shared" si="60"/>
        <v>#N/A</v>
      </c>
      <c r="AT304" s="35" t="e">
        <f t="shared" si="61"/>
        <v>#N/A</v>
      </c>
      <c r="AU304" s="35" t="e">
        <f t="shared" si="62"/>
        <v>#N/A</v>
      </c>
      <c r="AV304" s="35" t="e">
        <f t="shared" si="63"/>
        <v>#N/A</v>
      </c>
      <c r="AW304" s="81" t="e">
        <f t="shared" si="64"/>
        <v>#N/A</v>
      </c>
      <c r="AX304" s="139" t="e">
        <f t="shared" si="65"/>
        <v>#N/A</v>
      </c>
    </row>
    <row r="305" spans="1:50" x14ac:dyDescent="0.25">
      <c r="A305" s="110">
        <f>'Тулуз-Пьерон'!A305</f>
        <v>0</v>
      </c>
      <c r="B305" s="153">
        <f>'Тулуз-Пьерон'!B305</f>
        <v>0</v>
      </c>
      <c r="C305" s="109" t="e">
        <f>'Тулуз-Пьерон'!AB305</f>
        <v>#DIV/0!</v>
      </c>
      <c r="D305" s="132" t="e">
        <f>'Тулуз-Пьерон'!AE305</f>
        <v>#DIV/0!</v>
      </c>
      <c r="E305" s="134">
        <f>Равен!AD297</f>
        <v>0</v>
      </c>
      <c r="F305" s="135">
        <f>Равен!AE297</f>
        <v>0</v>
      </c>
      <c r="G305" s="128"/>
      <c r="H305" s="33"/>
      <c r="I305" s="33"/>
      <c r="J305" s="33"/>
      <c r="K305" s="115"/>
      <c r="L305" s="109">
        <f t="shared" si="54"/>
        <v>0</v>
      </c>
      <c r="M305" s="33"/>
      <c r="N305" s="123"/>
      <c r="O305" s="131"/>
      <c r="P305" s="109">
        <f t="shared" si="55"/>
        <v>0</v>
      </c>
      <c r="Q305" s="33"/>
      <c r="R305" s="33"/>
      <c r="S305" s="123"/>
      <c r="T305" s="128"/>
      <c r="U305" s="33"/>
      <c r="V305" s="33"/>
      <c r="W305" s="33"/>
      <c r="X305" s="115"/>
      <c r="Y305" s="122"/>
      <c r="Z305" s="33"/>
      <c r="AA305" s="33"/>
      <c r="AB305" s="33"/>
      <c r="AC305" s="33"/>
      <c r="AD305" s="33"/>
      <c r="AE305" s="33"/>
      <c r="AF305" s="123"/>
      <c r="AG305" s="119" t="e">
        <f>HLOOKUP(AG$13,$Y305:$AF$1016,ROWS($Y305:$AF$1016),FALSE)</f>
        <v>#N/A</v>
      </c>
      <c r="AH305" s="30" t="e">
        <f>HLOOKUP(AH$13,$Y305:$AF$1016,ROWS($Y305:$AF$1016),FALSE)</f>
        <v>#N/A</v>
      </c>
      <c r="AI305" s="30" t="e">
        <f>HLOOKUP(AI$13,$Y305:$AF$1016,ROWS($Y305:$AF$1016),FALSE)</f>
        <v>#N/A</v>
      </c>
      <c r="AJ305" s="30" t="e">
        <f>HLOOKUP(AJ$13,$Y305:$AF$1016,ROWS($Y305:$AF$1016),FALSE)</f>
        <v>#N/A</v>
      </c>
      <c r="AK305" s="30" t="e">
        <f>HLOOKUP(AK$13,$Y305:$AF$1016,ROWS($Y305:$AF$1016),FALSE)</f>
        <v>#N/A</v>
      </c>
      <c r="AL305" s="30" t="e">
        <f>HLOOKUP(AL$13,$Y305:$AF$1016,ROWS($Y305:$AF$1016),FALSE)</f>
        <v>#N/A</v>
      </c>
      <c r="AM305" s="30" t="e">
        <f>HLOOKUP(AM$13,$Y305:$AF$1016,ROWS($Y305:$AF$1016),FALSE)</f>
        <v>#N/A</v>
      </c>
      <c r="AN305" s="30" t="e">
        <f>HLOOKUP(AN$13,$Y305:$AF$1016,ROWS($Y305:$AF$1016),FALSE)</f>
        <v>#N/A</v>
      </c>
      <c r="AO305" s="35" t="e">
        <f t="shared" si="56"/>
        <v>#N/A</v>
      </c>
      <c r="AP305" s="35" t="e">
        <f t="shared" si="57"/>
        <v>#N/A</v>
      </c>
      <c r="AQ305" s="35" t="e">
        <f t="shared" si="58"/>
        <v>#N/A</v>
      </c>
      <c r="AR305" s="35" t="e">
        <f t="shared" si="59"/>
        <v>#N/A</v>
      </c>
      <c r="AS305" s="35" t="e">
        <f t="shared" si="60"/>
        <v>#N/A</v>
      </c>
      <c r="AT305" s="35" t="e">
        <f t="shared" si="61"/>
        <v>#N/A</v>
      </c>
      <c r="AU305" s="35" t="e">
        <f t="shared" si="62"/>
        <v>#N/A</v>
      </c>
      <c r="AV305" s="35" t="e">
        <f t="shared" si="63"/>
        <v>#N/A</v>
      </c>
      <c r="AW305" s="81" t="e">
        <f t="shared" si="64"/>
        <v>#N/A</v>
      </c>
      <c r="AX305" s="139" t="e">
        <f t="shared" si="65"/>
        <v>#N/A</v>
      </c>
    </row>
    <row r="306" spans="1:50" x14ac:dyDescent="0.25">
      <c r="A306" s="110">
        <f>'Тулуз-Пьерон'!A306</f>
        <v>0</v>
      </c>
      <c r="B306" s="153">
        <f>'Тулуз-Пьерон'!B306</f>
        <v>0</v>
      </c>
      <c r="C306" s="109" t="e">
        <f>'Тулуз-Пьерон'!AB306</f>
        <v>#DIV/0!</v>
      </c>
      <c r="D306" s="132" t="e">
        <f>'Тулуз-Пьерон'!AE306</f>
        <v>#DIV/0!</v>
      </c>
      <c r="E306" s="134">
        <f>Равен!AD298</f>
        <v>0</v>
      </c>
      <c r="F306" s="135">
        <f>Равен!AE298</f>
        <v>0</v>
      </c>
      <c r="G306" s="128"/>
      <c r="H306" s="33"/>
      <c r="I306" s="33"/>
      <c r="J306" s="33"/>
      <c r="K306" s="115"/>
      <c r="L306" s="109">
        <f t="shared" si="54"/>
        <v>0</v>
      </c>
      <c r="M306" s="33"/>
      <c r="N306" s="123"/>
      <c r="O306" s="131"/>
      <c r="P306" s="109">
        <f t="shared" si="55"/>
        <v>0</v>
      </c>
      <c r="Q306" s="33"/>
      <c r="R306" s="33"/>
      <c r="S306" s="123"/>
      <c r="T306" s="128"/>
      <c r="U306" s="33"/>
      <c r="V306" s="33"/>
      <c r="W306" s="33"/>
      <c r="X306" s="115"/>
      <c r="Y306" s="122"/>
      <c r="Z306" s="33"/>
      <c r="AA306" s="33"/>
      <c r="AB306" s="33"/>
      <c r="AC306" s="33"/>
      <c r="AD306" s="33"/>
      <c r="AE306" s="33"/>
      <c r="AF306" s="123"/>
      <c r="AG306" s="119" t="e">
        <f>HLOOKUP(AG$13,$Y306:$AF$1016,ROWS($Y306:$AF$1016),FALSE)</f>
        <v>#N/A</v>
      </c>
      <c r="AH306" s="30" t="e">
        <f>HLOOKUP(AH$13,$Y306:$AF$1016,ROWS($Y306:$AF$1016),FALSE)</f>
        <v>#N/A</v>
      </c>
      <c r="AI306" s="30" t="e">
        <f>HLOOKUP(AI$13,$Y306:$AF$1016,ROWS($Y306:$AF$1016),FALSE)</f>
        <v>#N/A</v>
      </c>
      <c r="AJ306" s="30" t="e">
        <f>HLOOKUP(AJ$13,$Y306:$AF$1016,ROWS($Y306:$AF$1016),FALSE)</f>
        <v>#N/A</v>
      </c>
      <c r="AK306" s="30" t="e">
        <f>HLOOKUP(AK$13,$Y306:$AF$1016,ROWS($Y306:$AF$1016),FALSE)</f>
        <v>#N/A</v>
      </c>
      <c r="AL306" s="30" t="e">
        <f>HLOOKUP(AL$13,$Y306:$AF$1016,ROWS($Y306:$AF$1016),FALSE)</f>
        <v>#N/A</v>
      </c>
      <c r="AM306" s="30" t="e">
        <f>HLOOKUP(AM$13,$Y306:$AF$1016,ROWS($Y306:$AF$1016),FALSE)</f>
        <v>#N/A</v>
      </c>
      <c r="AN306" s="30" t="e">
        <f>HLOOKUP(AN$13,$Y306:$AF$1016,ROWS($Y306:$AF$1016),FALSE)</f>
        <v>#N/A</v>
      </c>
      <c r="AO306" s="35" t="e">
        <f t="shared" si="56"/>
        <v>#N/A</v>
      </c>
      <c r="AP306" s="35" t="e">
        <f t="shared" si="57"/>
        <v>#N/A</v>
      </c>
      <c r="AQ306" s="35" t="e">
        <f t="shared" si="58"/>
        <v>#N/A</v>
      </c>
      <c r="AR306" s="35" t="e">
        <f t="shared" si="59"/>
        <v>#N/A</v>
      </c>
      <c r="AS306" s="35" t="e">
        <f t="shared" si="60"/>
        <v>#N/A</v>
      </c>
      <c r="AT306" s="35" t="e">
        <f t="shared" si="61"/>
        <v>#N/A</v>
      </c>
      <c r="AU306" s="35" t="e">
        <f t="shared" si="62"/>
        <v>#N/A</v>
      </c>
      <c r="AV306" s="35" t="e">
        <f t="shared" si="63"/>
        <v>#N/A</v>
      </c>
      <c r="AW306" s="81" t="e">
        <f t="shared" si="64"/>
        <v>#N/A</v>
      </c>
      <c r="AX306" s="139" t="e">
        <f t="shared" si="65"/>
        <v>#N/A</v>
      </c>
    </row>
    <row r="307" spans="1:50" x14ac:dyDescent="0.25">
      <c r="A307" s="110">
        <f>'Тулуз-Пьерон'!A307</f>
        <v>0</v>
      </c>
      <c r="B307" s="153">
        <f>'Тулуз-Пьерон'!B307</f>
        <v>0</v>
      </c>
      <c r="C307" s="109" t="e">
        <f>'Тулуз-Пьерон'!AB307</f>
        <v>#DIV/0!</v>
      </c>
      <c r="D307" s="132" t="e">
        <f>'Тулуз-Пьерон'!AE307</f>
        <v>#DIV/0!</v>
      </c>
      <c r="E307" s="134">
        <f>Равен!AD299</f>
        <v>0</v>
      </c>
      <c r="F307" s="135">
        <f>Равен!AE299</f>
        <v>0</v>
      </c>
      <c r="G307" s="128"/>
      <c r="H307" s="33"/>
      <c r="I307" s="33"/>
      <c r="J307" s="33"/>
      <c r="K307" s="115"/>
      <c r="L307" s="109">
        <f t="shared" si="54"/>
        <v>0</v>
      </c>
      <c r="M307" s="33"/>
      <c r="N307" s="123"/>
      <c r="O307" s="131"/>
      <c r="P307" s="109">
        <f t="shared" si="55"/>
        <v>0</v>
      </c>
      <c r="Q307" s="33"/>
      <c r="R307" s="33"/>
      <c r="S307" s="123"/>
      <c r="T307" s="128"/>
      <c r="U307" s="33"/>
      <c r="V307" s="33"/>
      <c r="W307" s="33"/>
      <c r="X307" s="115"/>
      <c r="Y307" s="122"/>
      <c r="Z307" s="33"/>
      <c r="AA307" s="33"/>
      <c r="AB307" s="33"/>
      <c r="AC307" s="33"/>
      <c r="AD307" s="33"/>
      <c r="AE307" s="33"/>
      <c r="AF307" s="123"/>
      <c r="AG307" s="119" t="e">
        <f>HLOOKUP(AG$13,$Y307:$AF$1016,ROWS($Y307:$AF$1016),FALSE)</f>
        <v>#N/A</v>
      </c>
      <c r="AH307" s="30" t="e">
        <f>HLOOKUP(AH$13,$Y307:$AF$1016,ROWS($Y307:$AF$1016),FALSE)</f>
        <v>#N/A</v>
      </c>
      <c r="AI307" s="30" t="e">
        <f>HLOOKUP(AI$13,$Y307:$AF$1016,ROWS($Y307:$AF$1016),FALSE)</f>
        <v>#N/A</v>
      </c>
      <c r="AJ307" s="30" t="e">
        <f>HLOOKUP(AJ$13,$Y307:$AF$1016,ROWS($Y307:$AF$1016),FALSE)</f>
        <v>#N/A</v>
      </c>
      <c r="AK307" s="30" t="e">
        <f>HLOOKUP(AK$13,$Y307:$AF$1016,ROWS($Y307:$AF$1016),FALSE)</f>
        <v>#N/A</v>
      </c>
      <c r="AL307" s="30" t="e">
        <f>HLOOKUP(AL$13,$Y307:$AF$1016,ROWS($Y307:$AF$1016),FALSE)</f>
        <v>#N/A</v>
      </c>
      <c r="AM307" s="30" t="e">
        <f>HLOOKUP(AM$13,$Y307:$AF$1016,ROWS($Y307:$AF$1016),FALSE)</f>
        <v>#N/A</v>
      </c>
      <c r="AN307" s="30" t="e">
        <f>HLOOKUP(AN$13,$Y307:$AF$1016,ROWS($Y307:$AF$1016),FALSE)</f>
        <v>#N/A</v>
      </c>
      <c r="AO307" s="35" t="e">
        <f t="shared" si="56"/>
        <v>#N/A</v>
      </c>
      <c r="AP307" s="35" t="e">
        <f t="shared" si="57"/>
        <v>#N/A</v>
      </c>
      <c r="AQ307" s="35" t="e">
        <f t="shared" si="58"/>
        <v>#N/A</v>
      </c>
      <c r="AR307" s="35" t="e">
        <f t="shared" si="59"/>
        <v>#N/A</v>
      </c>
      <c r="AS307" s="35" t="e">
        <f t="shared" si="60"/>
        <v>#N/A</v>
      </c>
      <c r="AT307" s="35" t="e">
        <f t="shared" si="61"/>
        <v>#N/A</v>
      </c>
      <c r="AU307" s="35" t="e">
        <f t="shared" si="62"/>
        <v>#N/A</v>
      </c>
      <c r="AV307" s="35" t="e">
        <f t="shared" si="63"/>
        <v>#N/A</v>
      </c>
      <c r="AW307" s="81" t="e">
        <f t="shared" si="64"/>
        <v>#N/A</v>
      </c>
      <c r="AX307" s="139" t="e">
        <f t="shared" si="65"/>
        <v>#N/A</v>
      </c>
    </row>
    <row r="308" spans="1:50" x14ac:dyDescent="0.25">
      <c r="A308" s="110">
        <f>'Тулуз-Пьерон'!A308</f>
        <v>0</v>
      </c>
      <c r="B308" s="153">
        <f>'Тулуз-Пьерон'!B308</f>
        <v>0</v>
      </c>
      <c r="C308" s="109" t="e">
        <f>'Тулуз-Пьерон'!AB308</f>
        <v>#DIV/0!</v>
      </c>
      <c r="D308" s="132" t="e">
        <f>'Тулуз-Пьерон'!AE308</f>
        <v>#DIV/0!</v>
      </c>
      <c r="E308" s="134">
        <f>Равен!AD300</f>
        <v>0</v>
      </c>
      <c r="F308" s="135">
        <f>Равен!AE300</f>
        <v>0</v>
      </c>
      <c r="G308" s="128"/>
      <c r="H308" s="33"/>
      <c r="I308" s="33"/>
      <c r="J308" s="33"/>
      <c r="K308" s="115"/>
      <c r="L308" s="109">
        <f t="shared" si="54"/>
        <v>0</v>
      </c>
      <c r="M308" s="33"/>
      <c r="N308" s="123"/>
      <c r="O308" s="131"/>
      <c r="P308" s="109">
        <f t="shared" si="55"/>
        <v>0</v>
      </c>
      <c r="Q308" s="33"/>
      <c r="R308" s="33"/>
      <c r="S308" s="123"/>
      <c r="T308" s="128"/>
      <c r="U308" s="33"/>
      <c r="V308" s="33"/>
      <c r="W308" s="33"/>
      <c r="X308" s="115"/>
      <c r="Y308" s="122"/>
      <c r="Z308" s="33"/>
      <c r="AA308" s="33"/>
      <c r="AB308" s="33"/>
      <c r="AC308" s="33"/>
      <c r="AD308" s="33"/>
      <c r="AE308" s="33"/>
      <c r="AF308" s="123"/>
      <c r="AG308" s="119" t="e">
        <f>HLOOKUP(AG$13,$Y308:$AF$1016,ROWS($Y308:$AF$1016),FALSE)</f>
        <v>#N/A</v>
      </c>
      <c r="AH308" s="30" t="e">
        <f>HLOOKUP(AH$13,$Y308:$AF$1016,ROWS($Y308:$AF$1016),FALSE)</f>
        <v>#N/A</v>
      </c>
      <c r="AI308" s="30" t="e">
        <f>HLOOKUP(AI$13,$Y308:$AF$1016,ROWS($Y308:$AF$1016),FALSE)</f>
        <v>#N/A</v>
      </c>
      <c r="AJ308" s="30" t="e">
        <f>HLOOKUP(AJ$13,$Y308:$AF$1016,ROWS($Y308:$AF$1016),FALSE)</f>
        <v>#N/A</v>
      </c>
      <c r="AK308" s="30" t="e">
        <f>HLOOKUP(AK$13,$Y308:$AF$1016,ROWS($Y308:$AF$1016),FALSE)</f>
        <v>#N/A</v>
      </c>
      <c r="AL308" s="30" t="e">
        <f>HLOOKUP(AL$13,$Y308:$AF$1016,ROWS($Y308:$AF$1016),FALSE)</f>
        <v>#N/A</v>
      </c>
      <c r="AM308" s="30" t="e">
        <f>HLOOKUP(AM$13,$Y308:$AF$1016,ROWS($Y308:$AF$1016),FALSE)</f>
        <v>#N/A</v>
      </c>
      <c r="AN308" s="30" t="e">
        <f>HLOOKUP(AN$13,$Y308:$AF$1016,ROWS($Y308:$AF$1016),FALSE)</f>
        <v>#N/A</v>
      </c>
      <c r="AO308" s="35" t="e">
        <f t="shared" si="56"/>
        <v>#N/A</v>
      </c>
      <c r="AP308" s="35" t="e">
        <f t="shared" si="57"/>
        <v>#N/A</v>
      </c>
      <c r="AQ308" s="35" t="e">
        <f t="shared" si="58"/>
        <v>#N/A</v>
      </c>
      <c r="AR308" s="35" t="e">
        <f t="shared" si="59"/>
        <v>#N/A</v>
      </c>
      <c r="AS308" s="35" t="e">
        <f t="shared" si="60"/>
        <v>#N/A</v>
      </c>
      <c r="AT308" s="35" t="e">
        <f t="shared" si="61"/>
        <v>#N/A</v>
      </c>
      <c r="AU308" s="35" t="e">
        <f t="shared" si="62"/>
        <v>#N/A</v>
      </c>
      <c r="AV308" s="35" t="e">
        <f t="shared" si="63"/>
        <v>#N/A</v>
      </c>
      <c r="AW308" s="81" t="e">
        <f t="shared" si="64"/>
        <v>#N/A</v>
      </c>
      <c r="AX308" s="139" t="e">
        <f t="shared" si="65"/>
        <v>#N/A</v>
      </c>
    </row>
    <row r="309" spans="1:50" x14ac:dyDescent="0.25">
      <c r="A309" s="110">
        <f>'Тулуз-Пьерон'!A309</f>
        <v>0</v>
      </c>
      <c r="B309" s="153">
        <f>'Тулуз-Пьерон'!B309</f>
        <v>0</v>
      </c>
      <c r="C309" s="109" t="e">
        <f>'Тулуз-Пьерон'!AB309</f>
        <v>#DIV/0!</v>
      </c>
      <c r="D309" s="132" t="e">
        <f>'Тулуз-Пьерон'!AE309</f>
        <v>#DIV/0!</v>
      </c>
      <c r="E309" s="134">
        <f>Равен!AD301</f>
        <v>0</v>
      </c>
      <c r="F309" s="135">
        <f>Равен!AE301</f>
        <v>0</v>
      </c>
      <c r="G309" s="128"/>
      <c r="H309" s="33"/>
      <c r="I309" s="33"/>
      <c r="J309" s="33"/>
      <c r="K309" s="115"/>
      <c r="L309" s="109">
        <f t="shared" si="54"/>
        <v>0</v>
      </c>
      <c r="M309" s="33"/>
      <c r="N309" s="123"/>
      <c r="O309" s="131"/>
      <c r="P309" s="109">
        <f t="shared" si="55"/>
        <v>0</v>
      </c>
      <c r="Q309" s="33"/>
      <c r="R309" s="33"/>
      <c r="S309" s="123"/>
      <c r="T309" s="128"/>
      <c r="U309" s="33"/>
      <c r="V309" s="33"/>
      <c r="W309" s="33"/>
      <c r="X309" s="115"/>
      <c r="Y309" s="122"/>
      <c r="Z309" s="33"/>
      <c r="AA309" s="33"/>
      <c r="AB309" s="33"/>
      <c r="AC309" s="33"/>
      <c r="AD309" s="33"/>
      <c r="AE309" s="33"/>
      <c r="AF309" s="123"/>
      <c r="AG309" s="119" t="e">
        <f>HLOOKUP(AG$13,$Y309:$AF$1016,ROWS($Y309:$AF$1016),FALSE)</f>
        <v>#N/A</v>
      </c>
      <c r="AH309" s="30" t="e">
        <f>HLOOKUP(AH$13,$Y309:$AF$1016,ROWS($Y309:$AF$1016),FALSE)</f>
        <v>#N/A</v>
      </c>
      <c r="AI309" s="30" t="e">
        <f>HLOOKUP(AI$13,$Y309:$AF$1016,ROWS($Y309:$AF$1016),FALSE)</f>
        <v>#N/A</v>
      </c>
      <c r="AJ309" s="30" t="e">
        <f>HLOOKUP(AJ$13,$Y309:$AF$1016,ROWS($Y309:$AF$1016),FALSE)</f>
        <v>#N/A</v>
      </c>
      <c r="AK309" s="30" t="e">
        <f>HLOOKUP(AK$13,$Y309:$AF$1016,ROWS($Y309:$AF$1016),FALSE)</f>
        <v>#N/A</v>
      </c>
      <c r="AL309" s="30" t="e">
        <f>HLOOKUP(AL$13,$Y309:$AF$1016,ROWS($Y309:$AF$1016),FALSE)</f>
        <v>#N/A</v>
      </c>
      <c r="AM309" s="30" t="e">
        <f>HLOOKUP(AM$13,$Y309:$AF$1016,ROWS($Y309:$AF$1016),FALSE)</f>
        <v>#N/A</v>
      </c>
      <c r="AN309" s="30" t="e">
        <f>HLOOKUP(AN$13,$Y309:$AF$1016,ROWS($Y309:$AF$1016),FALSE)</f>
        <v>#N/A</v>
      </c>
      <c r="AO309" s="35" t="e">
        <f t="shared" si="56"/>
        <v>#N/A</v>
      </c>
      <c r="AP309" s="35" t="e">
        <f t="shared" si="57"/>
        <v>#N/A</v>
      </c>
      <c r="AQ309" s="35" t="e">
        <f t="shared" si="58"/>
        <v>#N/A</v>
      </c>
      <c r="AR309" s="35" t="e">
        <f t="shared" si="59"/>
        <v>#N/A</v>
      </c>
      <c r="AS309" s="35" t="e">
        <f t="shared" si="60"/>
        <v>#N/A</v>
      </c>
      <c r="AT309" s="35" t="e">
        <f t="shared" si="61"/>
        <v>#N/A</v>
      </c>
      <c r="AU309" s="35" t="e">
        <f t="shared" si="62"/>
        <v>#N/A</v>
      </c>
      <c r="AV309" s="35" t="e">
        <f t="shared" si="63"/>
        <v>#N/A</v>
      </c>
      <c r="AW309" s="81" t="e">
        <f t="shared" si="64"/>
        <v>#N/A</v>
      </c>
      <c r="AX309" s="139" t="e">
        <f t="shared" si="65"/>
        <v>#N/A</v>
      </c>
    </row>
    <row r="310" spans="1:50" x14ac:dyDescent="0.25">
      <c r="A310" s="110">
        <f>'Тулуз-Пьерон'!A310</f>
        <v>0</v>
      </c>
      <c r="B310" s="153">
        <f>'Тулуз-Пьерон'!B310</f>
        <v>0</v>
      </c>
      <c r="C310" s="109" t="e">
        <f>'Тулуз-Пьерон'!AB310</f>
        <v>#DIV/0!</v>
      </c>
      <c r="D310" s="132" t="e">
        <f>'Тулуз-Пьерон'!AE310</f>
        <v>#DIV/0!</v>
      </c>
      <c r="E310" s="134">
        <f>Равен!AD302</f>
        <v>0</v>
      </c>
      <c r="F310" s="135">
        <f>Равен!AE302</f>
        <v>0</v>
      </c>
      <c r="G310" s="128"/>
      <c r="H310" s="33"/>
      <c r="I310" s="33"/>
      <c r="J310" s="33"/>
      <c r="K310" s="115"/>
      <c r="L310" s="109">
        <f t="shared" si="54"/>
        <v>0</v>
      </c>
      <c r="M310" s="33"/>
      <c r="N310" s="123"/>
      <c r="O310" s="131"/>
      <c r="P310" s="109">
        <f t="shared" si="55"/>
        <v>0</v>
      </c>
      <c r="Q310" s="33"/>
      <c r="R310" s="33"/>
      <c r="S310" s="123"/>
      <c r="T310" s="128"/>
      <c r="U310" s="33"/>
      <c r="V310" s="33"/>
      <c r="W310" s="33"/>
      <c r="X310" s="115"/>
      <c r="Y310" s="122"/>
      <c r="Z310" s="33"/>
      <c r="AA310" s="33"/>
      <c r="AB310" s="33"/>
      <c r="AC310" s="33"/>
      <c r="AD310" s="33"/>
      <c r="AE310" s="33"/>
      <c r="AF310" s="123"/>
      <c r="AG310" s="119" t="e">
        <f>HLOOKUP(AG$13,$Y310:$AF$1016,ROWS($Y310:$AF$1016),FALSE)</f>
        <v>#N/A</v>
      </c>
      <c r="AH310" s="30" t="e">
        <f>HLOOKUP(AH$13,$Y310:$AF$1016,ROWS($Y310:$AF$1016),FALSE)</f>
        <v>#N/A</v>
      </c>
      <c r="AI310" s="30" t="e">
        <f>HLOOKUP(AI$13,$Y310:$AF$1016,ROWS($Y310:$AF$1016),FALSE)</f>
        <v>#N/A</v>
      </c>
      <c r="AJ310" s="30" t="e">
        <f>HLOOKUP(AJ$13,$Y310:$AF$1016,ROWS($Y310:$AF$1016),FALSE)</f>
        <v>#N/A</v>
      </c>
      <c r="AK310" s="30" t="e">
        <f>HLOOKUP(AK$13,$Y310:$AF$1016,ROWS($Y310:$AF$1016),FALSE)</f>
        <v>#N/A</v>
      </c>
      <c r="AL310" s="30" t="e">
        <f>HLOOKUP(AL$13,$Y310:$AF$1016,ROWS($Y310:$AF$1016),FALSE)</f>
        <v>#N/A</v>
      </c>
      <c r="AM310" s="30" t="e">
        <f>HLOOKUP(AM$13,$Y310:$AF$1016,ROWS($Y310:$AF$1016),FALSE)</f>
        <v>#N/A</v>
      </c>
      <c r="AN310" s="30" t="e">
        <f>HLOOKUP(AN$13,$Y310:$AF$1016,ROWS($Y310:$AF$1016),FALSE)</f>
        <v>#N/A</v>
      </c>
      <c r="AO310" s="35" t="e">
        <f t="shared" si="56"/>
        <v>#N/A</v>
      </c>
      <c r="AP310" s="35" t="e">
        <f t="shared" si="57"/>
        <v>#N/A</v>
      </c>
      <c r="AQ310" s="35" t="e">
        <f t="shared" si="58"/>
        <v>#N/A</v>
      </c>
      <c r="AR310" s="35" t="e">
        <f t="shared" si="59"/>
        <v>#N/A</v>
      </c>
      <c r="AS310" s="35" t="e">
        <f t="shared" si="60"/>
        <v>#N/A</v>
      </c>
      <c r="AT310" s="35" t="e">
        <f t="shared" si="61"/>
        <v>#N/A</v>
      </c>
      <c r="AU310" s="35" t="e">
        <f t="shared" si="62"/>
        <v>#N/A</v>
      </c>
      <c r="AV310" s="35" t="e">
        <f t="shared" si="63"/>
        <v>#N/A</v>
      </c>
      <c r="AW310" s="81" t="e">
        <f t="shared" si="64"/>
        <v>#N/A</v>
      </c>
      <c r="AX310" s="139" t="e">
        <f t="shared" si="65"/>
        <v>#N/A</v>
      </c>
    </row>
    <row r="311" spans="1:50" x14ac:dyDescent="0.25">
      <c r="A311" s="110">
        <f>'Тулуз-Пьерон'!A311</f>
        <v>0</v>
      </c>
      <c r="B311" s="153">
        <f>'Тулуз-Пьерон'!B311</f>
        <v>0</v>
      </c>
      <c r="C311" s="109" t="e">
        <f>'Тулуз-Пьерон'!AB311</f>
        <v>#DIV/0!</v>
      </c>
      <c r="D311" s="132" t="e">
        <f>'Тулуз-Пьерон'!AE311</f>
        <v>#DIV/0!</v>
      </c>
      <c r="E311" s="134">
        <f>Равен!AD303</f>
        <v>0</v>
      </c>
      <c r="F311" s="135">
        <f>Равен!AE303</f>
        <v>0</v>
      </c>
      <c r="G311" s="128"/>
      <c r="H311" s="33"/>
      <c r="I311" s="33"/>
      <c r="J311" s="33"/>
      <c r="K311" s="115"/>
      <c r="L311" s="109">
        <f t="shared" si="54"/>
        <v>0</v>
      </c>
      <c r="M311" s="33"/>
      <c r="N311" s="123"/>
      <c r="O311" s="131"/>
      <c r="P311" s="109">
        <f t="shared" si="55"/>
        <v>0</v>
      </c>
      <c r="Q311" s="33"/>
      <c r="R311" s="33"/>
      <c r="S311" s="123"/>
      <c r="T311" s="128"/>
      <c r="U311" s="33"/>
      <c r="V311" s="33"/>
      <c r="W311" s="33"/>
      <c r="X311" s="115"/>
      <c r="Y311" s="122"/>
      <c r="Z311" s="33"/>
      <c r="AA311" s="33"/>
      <c r="AB311" s="33"/>
      <c r="AC311" s="33"/>
      <c r="AD311" s="33"/>
      <c r="AE311" s="33"/>
      <c r="AF311" s="123"/>
      <c r="AG311" s="119" t="e">
        <f>HLOOKUP(AG$13,$Y311:$AF$1016,ROWS($Y311:$AF$1016),FALSE)</f>
        <v>#N/A</v>
      </c>
      <c r="AH311" s="30" t="e">
        <f>HLOOKUP(AH$13,$Y311:$AF$1016,ROWS($Y311:$AF$1016),FALSE)</f>
        <v>#N/A</v>
      </c>
      <c r="AI311" s="30" t="e">
        <f>HLOOKUP(AI$13,$Y311:$AF$1016,ROWS($Y311:$AF$1016),FALSE)</f>
        <v>#N/A</v>
      </c>
      <c r="AJ311" s="30" t="e">
        <f>HLOOKUP(AJ$13,$Y311:$AF$1016,ROWS($Y311:$AF$1016),FALSE)</f>
        <v>#N/A</v>
      </c>
      <c r="AK311" s="30" t="e">
        <f>HLOOKUP(AK$13,$Y311:$AF$1016,ROWS($Y311:$AF$1016),FALSE)</f>
        <v>#N/A</v>
      </c>
      <c r="AL311" s="30" t="e">
        <f>HLOOKUP(AL$13,$Y311:$AF$1016,ROWS($Y311:$AF$1016),FALSE)</f>
        <v>#N/A</v>
      </c>
      <c r="AM311" s="30" t="e">
        <f>HLOOKUP(AM$13,$Y311:$AF$1016,ROWS($Y311:$AF$1016),FALSE)</f>
        <v>#N/A</v>
      </c>
      <c r="AN311" s="30" t="e">
        <f>HLOOKUP(AN$13,$Y311:$AF$1016,ROWS($Y311:$AF$1016),FALSE)</f>
        <v>#N/A</v>
      </c>
      <c r="AO311" s="35" t="e">
        <f t="shared" si="56"/>
        <v>#N/A</v>
      </c>
      <c r="AP311" s="35" t="e">
        <f t="shared" si="57"/>
        <v>#N/A</v>
      </c>
      <c r="AQ311" s="35" t="e">
        <f t="shared" si="58"/>
        <v>#N/A</v>
      </c>
      <c r="AR311" s="35" t="e">
        <f t="shared" si="59"/>
        <v>#N/A</v>
      </c>
      <c r="AS311" s="35" t="e">
        <f t="shared" si="60"/>
        <v>#N/A</v>
      </c>
      <c r="AT311" s="35" t="e">
        <f t="shared" si="61"/>
        <v>#N/A</v>
      </c>
      <c r="AU311" s="35" t="e">
        <f t="shared" si="62"/>
        <v>#N/A</v>
      </c>
      <c r="AV311" s="35" t="e">
        <f t="shared" si="63"/>
        <v>#N/A</v>
      </c>
      <c r="AW311" s="81" t="e">
        <f t="shared" si="64"/>
        <v>#N/A</v>
      </c>
      <c r="AX311" s="139" t="e">
        <f t="shared" si="65"/>
        <v>#N/A</v>
      </c>
    </row>
    <row r="312" spans="1:50" x14ac:dyDescent="0.25">
      <c r="A312" s="110">
        <f>'Тулуз-Пьерон'!A312</f>
        <v>0</v>
      </c>
      <c r="B312" s="153">
        <f>'Тулуз-Пьерон'!B312</f>
        <v>0</v>
      </c>
      <c r="C312" s="109" t="e">
        <f>'Тулуз-Пьерон'!AB312</f>
        <v>#DIV/0!</v>
      </c>
      <c r="D312" s="132" t="e">
        <f>'Тулуз-Пьерон'!AE312</f>
        <v>#DIV/0!</v>
      </c>
      <c r="E312" s="134">
        <f>Равен!AD304</f>
        <v>0</v>
      </c>
      <c r="F312" s="135">
        <f>Равен!AE304</f>
        <v>0</v>
      </c>
      <c r="G312" s="128"/>
      <c r="H312" s="33"/>
      <c r="I312" s="33"/>
      <c r="J312" s="33"/>
      <c r="K312" s="115"/>
      <c r="L312" s="109">
        <f t="shared" si="54"/>
        <v>0</v>
      </c>
      <c r="M312" s="33"/>
      <c r="N312" s="123"/>
      <c r="O312" s="131"/>
      <c r="P312" s="109">
        <f t="shared" si="55"/>
        <v>0</v>
      </c>
      <c r="Q312" s="33"/>
      <c r="R312" s="33"/>
      <c r="S312" s="123"/>
      <c r="T312" s="128"/>
      <c r="U312" s="33"/>
      <c r="V312" s="33"/>
      <c r="W312" s="33"/>
      <c r="X312" s="115"/>
      <c r="Y312" s="122"/>
      <c r="Z312" s="33"/>
      <c r="AA312" s="33"/>
      <c r="AB312" s="33"/>
      <c r="AC312" s="33"/>
      <c r="AD312" s="33"/>
      <c r="AE312" s="33"/>
      <c r="AF312" s="123"/>
      <c r="AG312" s="119" t="e">
        <f>HLOOKUP(AG$13,$Y312:$AF$1016,ROWS($Y312:$AF$1016),FALSE)</f>
        <v>#N/A</v>
      </c>
      <c r="AH312" s="30" t="e">
        <f>HLOOKUP(AH$13,$Y312:$AF$1016,ROWS($Y312:$AF$1016),FALSE)</f>
        <v>#N/A</v>
      </c>
      <c r="AI312" s="30" t="e">
        <f>HLOOKUP(AI$13,$Y312:$AF$1016,ROWS($Y312:$AF$1016),FALSE)</f>
        <v>#N/A</v>
      </c>
      <c r="AJ312" s="30" t="e">
        <f>HLOOKUP(AJ$13,$Y312:$AF$1016,ROWS($Y312:$AF$1016),FALSE)</f>
        <v>#N/A</v>
      </c>
      <c r="AK312" s="30" t="e">
        <f>HLOOKUP(AK$13,$Y312:$AF$1016,ROWS($Y312:$AF$1016),FALSE)</f>
        <v>#N/A</v>
      </c>
      <c r="AL312" s="30" t="e">
        <f>HLOOKUP(AL$13,$Y312:$AF$1016,ROWS($Y312:$AF$1016),FALSE)</f>
        <v>#N/A</v>
      </c>
      <c r="AM312" s="30" t="e">
        <f>HLOOKUP(AM$13,$Y312:$AF$1016,ROWS($Y312:$AF$1016),FALSE)</f>
        <v>#N/A</v>
      </c>
      <c r="AN312" s="30" t="e">
        <f>HLOOKUP(AN$13,$Y312:$AF$1016,ROWS($Y312:$AF$1016),FALSE)</f>
        <v>#N/A</v>
      </c>
      <c r="AO312" s="35" t="e">
        <f t="shared" si="56"/>
        <v>#N/A</v>
      </c>
      <c r="AP312" s="35" t="e">
        <f t="shared" si="57"/>
        <v>#N/A</v>
      </c>
      <c r="AQ312" s="35" t="e">
        <f t="shared" si="58"/>
        <v>#N/A</v>
      </c>
      <c r="AR312" s="35" t="e">
        <f t="shared" si="59"/>
        <v>#N/A</v>
      </c>
      <c r="AS312" s="35" t="e">
        <f t="shared" si="60"/>
        <v>#N/A</v>
      </c>
      <c r="AT312" s="35" t="e">
        <f t="shared" si="61"/>
        <v>#N/A</v>
      </c>
      <c r="AU312" s="35" t="e">
        <f t="shared" si="62"/>
        <v>#N/A</v>
      </c>
      <c r="AV312" s="35" t="e">
        <f t="shared" si="63"/>
        <v>#N/A</v>
      </c>
      <c r="AW312" s="81" t="e">
        <f t="shared" si="64"/>
        <v>#N/A</v>
      </c>
      <c r="AX312" s="139" t="e">
        <f t="shared" si="65"/>
        <v>#N/A</v>
      </c>
    </row>
    <row r="313" spans="1:50" x14ac:dyDescent="0.25">
      <c r="A313" s="110">
        <f>'Тулуз-Пьерон'!A313</f>
        <v>0</v>
      </c>
      <c r="B313" s="153">
        <f>'Тулуз-Пьерон'!B313</f>
        <v>0</v>
      </c>
      <c r="C313" s="109" t="e">
        <f>'Тулуз-Пьерон'!AB313</f>
        <v>#DIV/0!</v>
      </c>
      <c r="D313" s="132" t="e">
        <f>'Тулуз-Пьерон'!AE313</f>
        <v>#DIV/0!</v>
      </c>
      <c r="E313" s="134">
        <f>Равен!AD305</f>
        <v>0</v>
      </c>
      <c r="F313" s="135">
        <f>Равен!AE305</f>
        <v>0</v>
      </c>
      <c r="G313" s="128"/>
      <c r="H313" s="33"/>
      <c r="I313" s="33"/>
      <c r="J313" s="33"/>
      <c r="K313" s="115"/>
      <c r="L313" s="109">
        <f t="shared" si="54"/>
        <v>0</v>
      </c>
      <c r="M313" s="33"/>
      <c r="N313" s="123"/>
      <c r="O313" s="131"/>
      <c r="P313" s="109">
        <f t="shared" si="55"/>
        <v>0</v>
      </c>
      <c r="Q313" s="33"/>
      <c r="R313" s="33"/>
      <c r="S313" s="123"/>
      <c r="T313" s="128"/>
      <c r="U313" s="33"/>
      <c r="V313" s="33"/>
      <c r="W313" s="33"/>
      <c r="X313" s="115"/>
      <c r="Y313" s="122"/>
      <c r="Z313" s="33"/>
      <c r="AA313" s="33"/>
      <c r="AB313" s="33"/>
      <c r="AC313" s="33"/>
      <c r="AD313" s="33"/>
      <c r="AE313" s="33"/>
      <c r="AF313" s="123"/>
      <c r="AG313" s="119" t="e">
        <f>HLOOKUP(AG$13,$Y313:$AF$1016,ROWS($Y313:$AF$1016),FALSE)</f>
        <v>#N/A</v>
      </c>
      <c r="AH313" s="30" t="e">
        <f>HLOOKUP(AH$13,$Y313:$AF$1016,ROWS($Y313:$AF$1016),FALSE)</f>
        <v>#N/A</v>
      </c>
      <c r="AI313" s="30" t="e">
        <f>HLOOKUP(AI$13,$Y313:$AF$1016,ROWS($Y313:$AF$1016),FALSE)</f>
        <v>#N/A</v>
      </c>
      <c r="AJ313" s="30" t="e">
        <f>HLOOKUP(AJ$13,$Y313:$AF$1016,ROWS($Y313:$AF$1016),FALSE)</f>
        <v>#N/A</v>
      </c>
      <c r="AK313" s="30" t="e">
        <f>HLOOKUP(AK$13,$Y313:$AF$1016,ROWS($Y313:$AF$1016),FALSE)</f>
        <v>#N/A</v>
      </c>
      <c r="AL313" s="30" t="e">
        <f>HLOOKUP(AL$13,$Y313:$AF$1016,ROWS($Y313:$AF$1016),FALSE)</f>
        <v>#N/A</v>
      </c>
      <c r="AM313" s="30" t="e">
        <f>HLOOKUP(AM$13,$Y313:$AF$1016,ROWS($Y313:$AF$1016),FALSE)</f>
        <v>#N/A</v>
      </c>
      <c r="AN313" s="30" t="e">
        <f>HLOOKUP(AN$13,$Y313:$AF$1016,ROWS($Y313:$AF$1016),FALSE)</f>
        <v>#N/A</v>
      </c>
      <c r="AO313" s="35" t="e">
        <f t="shared" si="56"/>
        <v>#N/A</v>
      </c>
      <c r="AP313" s="35" t="e">
        <f t="shared" si="57"/>
        <v>#N/A</v>
      </c>
      <c r="AQ313" s="35" t="e">
        <f t="shared" si="58"/>
        <v>#N/A</v>
      </c>
      <c r="AR313" s="35" t="e">
        <f t="shared" si="59"/>
        <v>#N/A</v>
      </c>
      <c r="AS313" s="35" t="e">
        <f t="shared" si="60"/>
        <v>#N/A</v>
      </c>
      <c r="AT313" s="35" t="e">
        <f t="shared" si="61"/>
        <v>#N/A</v>
      </c>
      <c r="AU313" s="35" t="e">
        <f t="shared" si="62"/>
        <v>#N/A</v>
      </c>
      <c r="AV313" s="35" t="e">
        <f t="shared" si="63"/>
        <v>#N/A</v>
      </c>
      <c r="AW313" s="81" t="e">
        <f t="shared" si="64"/>
        <v>#N/A</v>
      </c>
      <c r="AX313" s="139" t="e">
        <f t="shared" si="65"/>
        <v>#N/A</v>
      </c>
    </row>
    <row r="314" spans="1:50" x14ac:dyDescent="0.25">
      <c r="A314" s="110">
        <f>'Тулуз-Пьерон'!A314</f>
        <v>0</v>
      </c>
      <c r="B314" s="153">
        <f>'Тулуз-Пьерон'!B314</f>
        <v>0</v>
      </c>
      <c r="C314" s="109" t="e">
        <f>'Тулуз-Пьерон'!AB314</f>
        <v>#DIV/0!</v>
      </c>
      <c r="D314" s="132" t="e">
        <f>'Тулуз-Пьерон'!AE314</f>
        <v>#DIV/0!</v>
      </c>
      <c r="E314" s="134">
        <f>Равен!AD306</f>
        <v>0</v>
      </c>
      <c r="F314" s="135">
        <f>Равен!AE306</f>
        <v>0</v>
      </c>
      <c r="G314" s="128"/>
      <c r="H314" s="33"/>
      <c r="I314" s="33"/>
      <c r="J314" s="33"/>
      <c r="K314" s="115"/>
      <c r="L314" s="109">
        <f t="shared" si="54"/>
        <v>0</v>
      </c>
      <c r="M314" s="33"/>
      <c r="N314" s="123"/>
      <c r="O314" s="131"/>
      <c r="P314" s="109">
        <f t="shared" si="55"/>
        <v>0</v>
      </c>
      <c r="Q314" s="33"/>
      <c r="R314" s="33"/>
      <c r="S314" s="123"/>
      <c r="T314" s="128"/>
      <c r="U314" s="33"/>
      <c r="V314" s="33"/>
      <c r="W314" s="33"/>
      <c r="X314" s="115"/>
      <c r="Y314" s="122"/>
      <c r="Z314" s="33"/>
      <c r="AA314" s="33"/>
      <c r="AB314" s="33"/>
      <c r="AC314" s="33"/>
      <c r="AD314" s="33"/>
      <c r="AE314" s="33"/>
      <c r="AF314" s="123"/>
      <c r="AG314" s="119" t="e">
        <f>HLOOKUP(AG$13,$Y314:$AF$1016,ROWS($Y314:$AF$1016),FALSE)</f>
        <v>#N/A</v>
      </c>
      <c r="AH314" s="30" t="e">
        <f>HLOOKUP(AH$13,$Y314:$AF$1016,ROWS($Y314:$AF$1016),FALSE)</f>
        <v>#N/A</v>
      </c>
      <c r="AI314" s="30" t="e">
        <f>HLOOKUP(AI$13,$Y314:$AF$1016,ROWS($Y314:$AF$1016),FALSE)</f>
        <v>#N/A</v>
      </c>
      <c r="AJ314" s="30" t="e">
        <f>HLOOKUP(AJ$13,$Y314:$AF$1016,ROWS($Y314:$AF$1016),FALSE)</f>
        <v>#N/A</v>
      </c>
      <c r="AK314" s="30" t="e">
        <f>HLOOKUP(AK$13,$Y314:$AF$1016,ROWS($Y314:$AF$1016),FALSE)</f>
        <v>#N/A</v>
      </c>
      <c r="AL314" s="30" t="e">
        <f>HLOOKUP(AL$13,$Y314:$AF$1016,ROWS($Y314:$AF$1016),FALSE)</f>
        <v>#N/A</v>
      </c>
      <c r="AM314" s="30" t="e">
        <f>HLOOKUP(AM$13,$Y314:$AF$1016,ROWS($Y314:$AF$1016),FALSE)</f>
        <v>#N/A</v>
      </c>
      <c r="AN314" s="30" t="e">
        <f>HLOOKUP(AN$13,$Y314:$AF$1016,ROWS($Y314:$AF$1016),FALSE)</f>
        <v>#N/A</v>
      </c>
      <c r="AO314" s="35" t="e">
        <f t="shared" si="56"/>
        <v>#N/A</v>
      </c>
      <c r="AP314" s="35" t="e">
        <f t="shared" si="57"/>
        <v>#N/A</v>
      </c>
      <c r="AQ314" s="35" t="e">
        <f t="shared" si="58"/>
        <v>#N/A</v>
      </c>
      <c r="AR314" s="35" t="e">
        <f t="shared" si="59"/>
        <v>#N/A</v>
      </c>
      <c r="AS314" s="35" t="e">
        <f t="shared" si="60"/>
        <v>#N/A</v>
      </c>
      <c r="AT314" s="35" t="e">
        <f t="shared" si="61"/>
        <v>#N/A</v>
      </c>
      <c r="AU314" s="35" t="e">
        <f t="shared" si="62"/>
        <v>#N/A</v>
      </c>
      <c r="AV314" s="35" t="e">
        <f t="shared" si="63"/>
        <v>#N/A</v>
      </c>
      <c r="AW314" s="81" t="e">
        <f t="shared" si="64"/>
        <v>#N/A</v>
      </c>
      <c r="AX314" s="139" t="e">
        <f t="shared" si="65"/>
        <v>#N/A</v>
      </c>
    </row>
    <row r="315" spans="1:50" x14ac:dyDescent="0.25">
      <c r="A315" s="110">
        <f>'Тулуз-Пьерон'!A315</f>
        <v>0</v>
      </c>
      <c r="B315" s="153">
        <f>'Тулуз-Пьерон'!B315</f>
        <v>0</v>
      </c>
      <c r="C315" s="109" t="e">
        <f>'Тулуз-Пьерон'!AB315</f>
        <v>#DIV/0!</v>
      </c>
      <c r="D315" s="132" t="e">
        <f>'Тулуз-Пьерон'!AE315</f>
        <v>#DIV/0!</v>
      </c>
      <c r="E315" s="134">
        <f>Равен!AD307</f>
        <v>0</v>
      </c>
      <c r="F315" s="135">
        <f>Равен!AE307</f>
        <v>0</v>
      </c>
      <c r="G315" s="128"/>
      <c r="H315" s="33"/>
      <c r="I315" s="33"/>
      <c r="J315" s="33"/>
      <c r="K315" s="115"/>
      <c r="L315" s="109">
        <f t="shared" si="54"/>
        <v>0</v>
      </c>
      <c r="M315" s="33"/>
      <c r="N315" s="123"/>
      <c r="O315" s="131"/>
      <c r="P315" s="109">
        <f t="shared" si="55"/>
        <v>0</v>
      </c>
      <c r="Q315" s="33"/>
      <c r="R315" s="33"/>
      <c r="S315" s="123"/>
      <c r="T315" s="128"/>
      <c r="U315" s="33"/>
      <c r="V315" s="33"/>
      <c r="W315" s="33"/>
      <c r="X315" s="115"/>
      <c r="Y315" s="122"/>
      <c r="Z315" s="33"/>
      <c r="AA315" s="33"/>
      <c r="AB315" s="33"/>
      <c r="AC315" s="33"/>
      <c r="AD315" s="33"/>
      <c r="AE315" s="33"/>
      <c r="AF315" s="123"/>
      <c r="AG315" s="119" t="e">
        <f>HLOOKUP(AG$13,$Y315:$AF$1016,ROWS($Y315:$AF$1016),FALSE)</f>
        <v>#N/A</v>
      </c>
      <c r="AH315" s="30" t="e">
        <f>HLOOKUP(AH$13,$Y315:$AF$1016,ROWS($Y315:$AF$1016),FALSE)</f>
        <v>#N/A</v>
      </c>
      <c r="AI315" s="30" t="e">
        <f>HLOOKUP(AI$13,$Y315:$AF$1016,ROWS($Y315:$AF$1016),FALSE)</f>
        <v>#N/A</v>
      </c>
      <c r="AJ315" s="30" t="e">
        <f>HLOOKUP(AJ$13,$Y315:$AF$1016,ROWS($Y315:$AF$1016),FALSE)</f>
        <v>#N/A</v>
      </c>
      <c r="AK315" s="30" t="e">
        <f>HLOOKUP(AK$13,$Y315:$AF$1016,ROWS($Y315:$AF$1016),FALSE)</f>
        <v>#N/A</v>
      </c>
      <c r="AL315" s="30" t="e">
        <f>HLOOKUP(AL$13,$Y315:$AF$1016,ROWS($Y315:$AF$1016),FALSE)</f>
        <v>#N/A</v>
      </c>
      <c r="AM315" s="30" t="e">
        <f>HLOOKUP(AM$13,$Y315:$AF$1016,ROWS($Y315:$AF$1016),FALSE)</f>
        <v>#N/A</v>
      </c>
      <c r="AN315" s="30" t="e">
        <f>HLOOKUP(AN$13,$Y315:$AF$1016,ROWS($Y315:$AF$1016),FALSE)</f>
        <v>#N/A</v>
      </c>
      <c r="AO315" s="35" t="e">
        <f t="shared" si="56"/>
        <v>#N/A</v>
      </c>
      <c r="AP315" s="35" t="e">
        <f t="shared" si="57"/>
        <v>#N/A</v>
      </c>
      <c r="AQ315" s="35" t="e">
        <f t="shared" si="58"/>
        <v>#N/A</v>
      </c>
      <c r="AR315" s="35" t="e">
        <f t="shared" si="59"/>
        <v>#N/A</v>
      </c>
      <c r="AS315" s="35" t="e">
        <f t="shared" si="60"/>
        <v>#N/A</v>
      </c>
      <c r="AT315" s="35" t="e">
        <f t="shared" si="61"/>
        <v>#N/A</v>
      </c>
      <c r="AU315" s="35" t="e">
        <f t="shared" si="62"/>
        <v>#N/A</v>
      </c>
      <c r="AV315" s="35" t="e">
        <f t="shared" si="63"/>
        <v>#N/A</v>
      </c>
      <c r="AW315" s="81" t="e">
        <f t="shared" si="64"/>
        <v>#N/A</v>
      </c>
      <c r="AX315" s="139" t="e">
        <f t="shared" si="65"/>
        <v>#N/A</v>
      </c>
    </row>
    <row r="316" spans="1:50" x14ac:dyDescent="0.25">
      <c r="A316" s="110">
        <f>'Тулуз-Пьерон'!A316</f>
        <v>0</v>
      </c>
      <c r="B316" s="153">
        <f>'Тулуз-Пьерон'!B316</f>
        <v>0</v>
      </c>
      <c r="C316" s="109" t="e">
        <f>'Тулуз-Пьерон'!AB316</f>
        <v>#DIV/0!</v>
      </c>
      <c r="D316" s="132" t="e">
        <f>'Тулуз-Пьерон'!AE316</f>
        <v>#DIV/0!</v>
      </c>
      <c r="E316" s="134">
        <f>Равен!AD308</f>
        <v>0</v>
      </c>
      <c r="F316" s="135">
        <f>Равен!AE308</f>
        <v>0</v>
      </c>
      <c r="G316" s="128"/>
      <c r="H316" s="33"/>
      <c r="I316" s="33"/>
      <c r="J316" s="33"/>
      <c r="K316" s="115"/>
      <c r="L316" s="109">
        <f t="shared" si="54"/>
        <v>0</v>
      </c>
      <c r="M316" s="33"/>
      <c r="N316" s="123"/>
      <c r="O316" s="131"/>
      <c r="P316" s="109">
        <f t="shared" si="55"/>
        <v>0</v>
      </c>
      <c r="Q316" s="33"/>
      <c r="R316" s="33"/>
      <c r="S316" s="123"/>
      <c r="T316" s="128"/>
      <c r="U316" s="33"/>
      <c r="V316" s="33"/>
      <c r="W316" s="33"/>
      <c r="X316" s="115"/>
      <c r="Y316" s="122"/>
      <c r="Z316" s="33"/>
      <c r="AA316" s="33"/>
      <c r="AB316" s="33"/>
      <c r="AC316" s="33"/>
      <c r="AD316" s="33"/>
      <c r="AE316" s="33"/>
      <c r="AF316" s="123"/>
      <c r="AG316" s="119" t="e">
        <f>HLOOKUP(AG$13,$Y316:$AF$1016,ROWS($Y316:$AF$1016),FALSE)</f>
        <v>#N/A</v>
      </c>
      <c r="AH316" s="30" t="e">
        <f>HLOOKUP(AH$13,$Y316:$AF$1016,ROWS($Y316:$AF$1016),FALSE)</f>
        <v>#N/A</v>
      </c>
      <c r="AI316" s="30" t="e">
        <f>HLOOKUP(AI$13,$Y316:$AF$1016,ROWS($Y316:$AF$1016),FALSE)</f>
        <v>#N/A</v>
      </c>
      <c r="AJ316" s="30" t="e">
        <f>HLOOKUP(AJ$13,$Y316:$AF$1016,ROWS($Y316:$AF$1016),FALSE)</f>
        <v>#N/A</v>
      </c>
      <c r="AK316" s="30" t="e">
        <f>HLOOKUP(AK$13,$Y316:$AF$1016,ROWS($Y316:$AF$1016),FALSE)</f>
        <v>#N/A</v>
      </c>
      <c r="AL316" s="30" t="e">
        <f>HLOOKUP(AL$13,$Y316:$AF$1016,ROWS($Y316:$AF$1016),FALSE)</f>
        <v>#N/A</v>
      </c>
      <c r="AM316" s="30" t="e">
        <f>HLOOKUP(AM$13,$Y316:$AF$1016,ROWS($Y316:$AF$1016),FALSE)</f>
        <v>#N/A</v>
      </c>
      <c r="AN316" s="30" t="e">
        <f>HLOOKUP(AN$13,$Y316:$AF$1016,ROWS($Y316:$AF$1016),FALSE)</f>
        <v>#N/A</v>
      </c>
      <c r="AO316" s="35" t="e">
        <f t="shared" si="56"/>
        <v>#N/A</v>
      </c>
      <c r="AP316" s="35" t="e">
        <f t="shared" si="57"/>
        <v>#N/A</v>
      </c>
      <c r="AQ316" s="35" t="e">
        <f t="shared" si="58"/>
        <v>#N/A</v>
      </c>
      <c r="AR316" s="35" t="e">
        <f t="shared" si="59"/>
        <v>#N/A</v>
      </c>
      <c r="AS316" s="35" t="e">
        <f t="shared" si="60"/>
        <v>#N/A</v>
      </c>
      <c r="AT316" s="35" t="e">
        <f t="shared" si="61"/>
        <v>#N/A</v>
      </c>
      <c r="AU316" s="35" t="e">
        <f t="shared" si="62"/>
        <v>#N/A</v>
      </c>
      <c r="AV316" s="35" t="e">
        <f t="shared" si="63"/>
        <v>#N/A</v>
      </c>
      <c r="AW316" s="81" t="e">
        <f t="shared" si="64"/>
        <v>#N/A</v>
      </c>
      <c r="AX316" s="139" t="e">
        <f t="shared" si="65"/>
        <v>#N/A</v>
      </c>
    </row>
    <row r="317" spans="1:50" x14ac:dyDescent="0.25">
      <c r="A317" s="110">
        <f>'Тулуз-Пьерон'!A317</f>
        <v>0</v>
      </c>
      <c r="B317" s="153">
        <f>'Тулуз-Пьерон'!B317</f>
        <v>0</v>
      </c>
      <c r="C317" s="109" t="e">
        <f>'Тулуз-Пьерон'!AB317</f>
        <v>#DIV/0!</v>
      </c>
      <c r="D317" s="132" t="e">
        <f>'Тулуз-Пьерон'!AE317</f>
        <v>#DIV/0!</v>
      </c>
      <c r="E317" s="134">
        <f>Равен!AD309</f>
        <v>0</v>
      </c>
      <c r="F317" s="135">
        <f>Равен!AE309</f>
        <v>0</v>
      </c>
      <c r="G317" s="128"/>
      <c r="H317" s="33"/>
      <c r="I317" s="33"/>
      <c r="J317" s="33"/>
      <c r="K317" s="115"/>
      <c r="L317" s="109">
        <f t="shared" si="54"/>
        <v>0</v>
      </c>
      <c r="M317" s="33"/>
      <c r="N317" s="123"/>
      <c r="O317" s="131"/>
      <c r="P317" s="109">
        <f t="shared" si="55"/>
        <v>0</v>
      </c>
      <c r="Q317" s="33"/>
      <c r="R317" s="33"/>
      <c r="S317" s="123"/>
      <c r="T317" s="128"/>
      <c r="U317" s="33"/>
      <c r="V317" s="33"/>
      <c r="W317" s="33"/>
      <c r="X317" s="115"/>
      <c r="Y317" s="122"/>
      <c r="Z317" s="33"/>
      <c r="AA317" s="33"/>
      <c r="AB317" s="33"/>
      <c r="AC317" s="33"/>
      <c r="AD317" s="33"/>
      <c r="AE317" s="33"/>
      <c r="AF317" s="123"/>
      <c r="AG317" s="119" t="e">
        <f>HLOOKUP(AG$13,$Y317:$AF$1016,ROWS($Y317:$AF$1016),FALSE)</f>
        <v>#N/A</v>
      </c>
      <c r="AH317" s="30" t="e">
        <f>HLOOKUP(AH$13,$Y317:$AF$1016,ROWS($Y317:$AF$1016),FALSE)</f>
        <v>#N/A</v>
      </c>
      <c r="AI317" s="30" t="e">
        <f>HLOOKUP(AI$13,$Y317:$AF$1016,ROWS($Y317:$AF$1016),FALSE)</f>
        <v>#N/A</v>
      </c>
      <c r="AJ317" s="30" t="e">
        <f>HLOOKUP(AJ$13,$Y317:$AF$1016,ROWS($Y317:$AF$1016),FALSE)</f>
        <v>#N/A</v>
      </c>
      <c r="AK317" s="30" t="e">
        <f>HLOOKUP(AK$13,$Y317:$AF$1016,ROWS($Y317:$AF$1016),FALSE)</f>
        <v>#N/A</v>
      </c>
      <c r="AL317" s="30" t="e">
        <f>HLOOKUP(AL$13,$Y317:$AF$1016,ROWS($Y317:$AF$1016),FALSE)</f>
        <v>#N/A</v>
      </c>
      <c r="AM317" s="30" t="e">
        <f>HLOOKUP(AM$13,$Y317:$AF$1016,ROWS($Y317:$AF$1016),FALSE)</f>
        <v>#N/A</v>
      </c>
      <c r="AN317" s="30" t="e">
        <f>HLOOKUP(AN$13,$Y317:$AF$1016,ROWS($Y317:$AF$1016),FALSE)</f>
        <v>#N/A</v>
      </c>
      <c r="AO317" s="35" t="e">
        <f t="shared" si="56"/>
        <v>#N/A</v>
      </c>
      <c r="AP317" s="35" t="e">
        <f t="shared" si="57"/>
        <v>#N/A</v>
      </c>
      <c r="AQ317" s="35" t="e">
        <f t="shared" si="58"/>
        <v>#N/A</v>
      </c>
      <c r="AR317" s="35" t="e">
        <f t="shared" si="59"/>
        <v>#N/A</v>
      </c>
      <c r="AS317" s="35" t="e">
        <f t="shared" si="60"/>
        <v>#N/A</v>
      </c>
      <c r="AT317" s="35" t="e">
        <f t="shared" si="61"/>
        <v>#N/A</v>
      </c>
      <c r="AU317" s="35" t="e">
        <f t="shared" si="62"/>
        <v>#N/A</v>
      </c>
      <c r="AV317" s="35" t="e">
        <f t="shared" si="63"/>
        <v>#N/A</v>
      </c>
      <c r="AW317" s="81" t="e">
        <f t="shared" si="64"/>
        <v>#N/A</v>
      </c>
      <c r="AX317" s="139" t="e">
        <f t="shared" si="65"/>
        <v>#N/A</v>
      </c>
    </row>
    <row r="318" spans="1:50" x14ac:dyDescent="0.25">
      <c r="A318" s="110">
        <f>'Тулуз-Пьерон'!A318</f>
        <v>0</v>
      </c>
      <c r="B318" s="153">
        <f>'Тулуз-Пьерон'!B318</f>
        <v>0</v>
      </c>
      <c r="C318" s="109" t="e">
        <f>'Тулуз-Пьерон'!AB318</f>
        <v>#DIV/0!</v>
      </c>
      <c r="D318" s="132" t="e">
        <f>'Тулуз-Пьерон'!AE318</f>
        <v>#DIV/0!</v>
      </c>
      <c r="E318" s="134">
        <f>Равен!AD310</f>
        <v>0</v>
      </c>
      <c r="F318" s="135">
        <f>Равен!AE310</f>
        <v>0</v>
      </c>
      <c r="G318" s="128"/>
      <c r="H318" s="33"/>
      <c r="I318" s="33"/>
      <c r="J318" s="33"/>
      <c r="K318" s="115"/>
      <c r="L318" s="109">
        <f t="shared" si="54"/>
        <v>0</v>
      </c>
      <c r="M318" s="33"/>
      <c r="N318" s="123"/>
      <c r="O318" s="131"/>
      <c r="P318" s="109">
        <f t="shared" si="55"/>
        <v>0</v>
      </c>
      <c r="Q318" s="33"/>
      <c r="R318" s="33"/>
      <c r="S318" s="123"/>
      <c r="T318" s="128"/>
      <c r="U318" s="33"/>
      <c r="V318" s="33"/>
      <c r="W318" s="33"/>
      <c r="X318" s="115"/>
      <c r="Y318" s="122"/>
      <c r="Z318" s="33"/>
      <c r="AA318" s="33"/>
      <c r="AB318" s="33"/>
      <c r="AC318" s="33"/>
      <c r="AD318" s="33"/>
      <c r="AE318" s="33"/>
      <c r="AF318" s="123"/>
      <c r="AG318" s="119" t="e">
        <f>HLOOKUP(AG$13,$Y318:$AF$1016,ROWS($Y318:$AF$1016),FALSE)</f>
        <v>#N/A</v>
      </c>
      <c r="AH318" s="30" t="e">
        <f>HLOOKUP(AH$13,$Y318:$AF$1016,ROWS($Y318:$AF$1016),FALSE)</f>
        <v>#N/A</v>
      </c>
      <c r="AI318" s="30" t="e">
        <f>HLOOKUP(AI$13,$Y318:$AF$1016,ROWS($Y318:$AF$1016),FALSE)</f>
        <v>#N/A</v>
      </c>
      <c r="AJ318" s="30" t="e">
        <f>HLOOKUP(AJ$13,$Y318:$AF$1016,ROWS($Y318:$AF$1016),FALSE)</f>
        <v>#N/A</v>
      </c>
      <c r="AK318" s="30" t="e">
        <f>HLOOKUP(AK$13,$Y318:$AF$1016,ROWS($Y318:$AF$1016),FALSE)</f>
        <v>#N/A</v>
      </c>
      <c r="AL318" s="30" t="e">
        <f>HLOOKUP(AL$13,$Y318:$AF$1016,ROWS($Y318:$AF$1016),FALSE)</f>
        <v>#N/A</v>
      </c>
      <c r="AM318" s="30" t="e">
        <f>HLOOKUP(AM$13,$Y318:$AF$1016,ROWS($Y318:$AF$1016),FALSE)</f>
        <v>#N/A</v>
      </c>
      <c r="AN318" s="30" t="e">
        <f>HLOOKUP(AN$13,$Y318:$AF$1016,ROWS($Y318:$AF$1016),FALSE)</f>
        <v>#N/A</v>
      </c>
      <c r="AO318" s="35" t="e">
        <f t="shared" si="56"/>
        <v>#N/A</v>
      </c>
      <c r="AP318" s="35" t="e">
        <f t="shared" si="57"/>
        <v>#N/A</v>
      </c>
      <c r="AQ318" s="35" t="e">
        <f t="shared" si="58"/>
        <v>#N/A</v>
      </c>
      <c r="AR318" s="35" t="e">
        <f t="shared" si="59"/>
        <v>#N/A</v>
      </c>
      <c r="AS318" s="35" t="e">
        <f t="shared" si="60"/>
        <v>#N/A</v>
      </c>
      <c r="AT318" s="35" t="e">
        <f t="shared" si="61"/>
        <v>#N/A</v>
      </c>
      <c r="AU318" s="35" t="e">
        <f t="shared" si="62"/>
        <v>#N/A</v>
      </c>
      <c r="AV318" s="35" t="e">
        <f t="shared" si="63"/>
        <v>#N/A</v>
      </c>
      <c r="AW318" s="81" t="e">
        <f t="shared" si="64"/>
        <v>#N/A</v>
      </c>
      <c r="AX318" s="139" t="e">
        <f t="shared" si="65"/>
        <v>#N/A</v>
      </c>
    </row>
    <row r="319" spans="1:50" x14ac:dyDescent="0.25">
      <c r="A319" s="110">
        <f>'Тулуз-Пьерон'!A319</f>
        <v>0</v>
      </c>
      <c r="B319" s="153">
        <f>'Тулуз-Пьерон'!B319</f>
        <v>0</v>
      </c>
      <c r="C319" s="109" t="e">
        <f>'Тулуз-Пьерон'!AB319</f>
        <v>#DIV/0!</v>
      </c>
      <c r="D319" s="132" t="e">
        <f>'Тулуз-Пьерон'!AE319</f>
        <v>#DIV/0!</v>
      </c>
      <c r="E319" s="134">
        <f>Равен!AD311</f>
        <v>0</v>
      </c>
      <c r="F319" s="135">
        <f>Равен!AE311</f>
        <v>0</v>
      </c>
      <c r="G319" s="128"/>
      <c r="H319" s="33"/>
      <c r="I319" s="33"/>
      <c r="J319" s="33"/>
      <c r="K319" s="115"/>
      <c r="L319" s="109">
        <f t="shared" si="54"/>
        <v>0</v>
      </c>
      <c r="M319" s="33"/>
      <c r="N319" s="123"/>
      <c r="O319" s="131"/>
      <c r="P319" s="109">
        <f t="shared" si="55"/>
        <v>0</v>
      </c>
      <c r="Q319" s="33"/>
      <c r="R319" s="33"/>
      <c r="S319" s="123"/>
      <c r="T319" s="128"/>
      <c r="U319" s="33"/>
      <c r="V319" s="33"/>
      <c r="W319" s="33"/>
      <c r="X319" s="115"/>
      <c r="Y319" s="122"/>
      <c r="Z319" s="33"/>
      <c r="AA319" s="33"/>
      <c r="AB319" s="33"/>
      <c r="AC319" s="33"/>
      <c r="AD319" s="33"/>
      <c r="AE319" s="33"/>
      <c r="AF319" s="123"/>
      <c r="AG319" s="119" t="e">
        <f>HLOOKUP(AG$13,$Y319:$AF$1016,ROWS($Y319:$AF$1016),FALSE)</f>
        <v>#N/A</v>
      </c>
      <c r="AH319" s="30" t="e">
        <f>HLOOKUP(AH$13,$Y319:$AF$1016,ROWS($Y319:$AF$1016),FALSE)</f>
        <v>#N/A</v>
      </c>
      <c r="AI319" s="30" t="e">
        <f>HLOOKUP(AI$13,$Y319:$AF$1016,ROWS($Y319:$AF$1016),FALSE)</f>
        <v>#N/A</v>
      </c>
      <c r="AJ319" s="30" t="e">
        <f>HLOOKUP(AJ$13,$Y319:$AF$1016,ROWS($Y319:$AF$1016),FALSE)</f>
        <v>#N/A</v>
      </c>
      <c r="AK319" s="30" t="e">
        <f>HLOOKUP(AK$13,$Y319:$AF$1016,ROWS($Y319:$AF$1016),FALSE)</f>
        <v>#N/A</v>
      </c>
      <c r="AL319" s="30" t="e">
        <f>HLOOKUP(AL$13,$Y319:$AF$1016,ROWS($Y319:$AF$1016),FALSE)</f>
        <v>#N/A</v>
      </c>
      <c r="AM319" s="30" t="e">
        <f>HLOOKUP(AM$13,$Y319:$AF$1016,ROWS($Y319:$AF$1016),FALSE)</f>
        <v>#N/A</v>
      </c>
      <c r="AN319" s="30" t="e">
        <f>HLOOKUP(AN$13,$Y319:$AF$1016,ROWS($Y319:$AF$1016),FALSE)</f>
        <v>#N/A</v>
      </c>
      <c r="AO319" s="35" t="e">
        <f t="shared" si="56"/>
        <v>#N/A</v>
      </c>
      <c r="AP319" s="35" t="e">
        <f t="shared" si="57"/>
        <v>#N/A</v>
      </c>
      <c r="AQ319" s="35" t="e">
        <f t="shared" si="58"/>
        <v>#N/A</v>
      </c>
      <c r="AR319" s="35" t="e">
        <f t="shared" si="59"/>
        <v>#N/A</v>
      </c>
      <c r="AS319" s="35" t="e">
        <f t="shared" si="60"/>
        <v>#N/A</v>
      </c>
      <c r="AT319" s="35" t="e">
        <f t="shared" si="61"/>
        <v>#N/A</v>
      </c>
      <c r="AU319" s="35" t="e">
        <f t="shared" si="62"/>
        <v>#N/A</v>
      </c>
      <c r="AV319" s="35" t="e">
        <f t="shared" si="63"/>
        <v>#N/A</v>
      </c>
      <c r="AW319" s="81" t="e">
        <f t="shared" si="64"/>
        <v>#N/A</v>
      </c>
      <c r="AX319" s="139" t="e">
        <f t="shared" si="65"/>
        <v>#N/A</v>
      </c>
    </row>
    <row r="320" spans="1:50" x14ac:dyDescent="0.25">
      <c r="A320" s="110">
        <f>'Тулуз-Пьерон'!A320</f>
        <v>0</v>
      </c>
      <c r="B320" s="153">
        <f>'Тулуз-Пьерон'!B320</f>
        <v>0</v>
      </c>
      <c r="C320" s="109" t="e">
        <f>'Тулуз-Пьерон'!AB320</f>
        <v>#DIV/0!</v>
      </c>
      <c r="D320" s="132" t="e">
        <f>'Тулуз-Пьерон'!AE320</f>
        <v>#DIV/0!</v>
      </c>
      <c r="E320" s="134">
        <f>Равен!AD312</f>
        <v>0</v>
      </c>
      <c r="F320" s="135">
        <f>Равен!AE312</f>
        <v>0</v>
      </c>
      <c r="G320" s="128"/>
      <c r="H320" s="33"/>
      <c r="I320" s="33"/>
      <c r="J320" s="33"/>
      <c r="K320" s="115"/>
      <c r="L320" s="109">
        <f t="shared" si="54"/>
        <v>0</v>
      </c>
      <c r="M320" s="33"/>
      <c r="N320" s="123"/>
      <c r="O320" s="131"/>
      <c r="P320" s="109">
        <f t="shared" si="55"/>
        <v>0</v>
      </c>
      <c r="Q320" s="33"/>
      <c r="R320" s="33"/>
      <c r="S320" s="123"/>
      <c r="T320" s="128"/>
      <c r="U320" s="33"/>
      <c r="V320" s="33"/>
      <c r="W320" s="33"/>
      <c r="X320" s="115"/>
      <c r="Y320" s="122"/>
      <c r="Z320" s="33"/>
      <c r="AA320" s="33"/>
      <c r="AB320" s="33"/>
      <c r="AC320" s="33"/>
      <c r="AD320" s="33"/>
      <c r="AE320" s="33"/>
      <c r="AF320" s="123"/>
      <c r="AG320" s="119" t="e">
        <f>HLOOKUP(AG$13,$Y320:$AF$1016,ROWS($Y320:$AF$1016),FALSE)</f>
        <v>#N/A</v>
      </c>
      <c r="AH320" s="30" t="e">
        <f>HLOOKUP(AH$13,$Y320:$AF$1016,ROWS($Y320:$AF$1016),FALSE)</f>
        <v>#N/A</v>
      </c>
      <c r="AI320" s="30" t="e">
        <f>HLOOKUP(AI$13,$Y320:$AF$1016,ROWS($Y320:$AF$1016),FALSE)</f>
        <v>#N/A</v>
      </c>
      <c r="AJ320" s="30" t="e">
        <f>HLOOKUP(AJ$13,$Y320:$AF$1016,ROWS($Y320:$AF$1016),FALSE)</f>
        <v>#N/A</v>
      </c>
      <c r="AK320" s="30" t="e">
        <f>HLOOKUP(AK$13,$Y320:$AF$1016,ROWS($Y320:$AF$1016),FALSE)</f>
        <v>#N/A</v>
      </c>
      <c r="AL320" s="30" t="e">
        <f>HLOOKUP(AL$13,$Y320:$AF$1016,ROWS($Y320:$AF$1016),FALSE)</f>
        <v>#N/A</v>
      </c>
      <c r="AM320" s="30" t="e">
        <f>HLOOKUP(AM$13,$Y320:$AF$1016,ROWS($Y320:$AF$1016),FALSE)</f>
        <v>#N/A</v>
      </c>
      <c r="AN320" s="30" t="e">
        <f>HLOOKUP(AN$13,$Y320:$AF$1016,ROWS($Y320:$AF$1016),FALSE)</f>
        <v>#N/A</v>
      </c>
      <c r="AO320" s="35" t="e">
        <f t="shared" si="56"/>
        <v>#N/A</v>
      </c>
      <c r="AP320" s="35" t="e">
        <f t="shared" si="57"/>
        <v>#N/A</v>
      </c>
      <c r="AQ320" s="35" t="e">
        <f t="shared" si="58"/>
        <v>#N/A</v>
      </c>
      <c r="AR320" s="35" t="e">
        <f t="shared" si="59"/>
        <v>#N/A</v>
      </c>
      <c r="AS320" s="35" t="e">
        <f t="shared" si="60"/>
        <v>#N/A</v>
      </c>
      <c r="AT320" s="35" t="e">
        <f t="shared" si="61"/>
        <v>#N/A</v>
      </c>
      <c r="AU320" s="35" t="e">
        <f t="shared" si="62"/>
        <v>#N/A</v>
      </c>
      <c r="AV320" s="35" t="e">
        <f t="shared" si="63"/>
        <v>#N/A</v>
      </c>
      <c r="AW320" s="81" t="e">
        <f t="shared" si="64"/>
        <v>#N/A</v>
      </c>
      <c r="AX320" s="139" t="e">
        <f t="shared" si="65"/>
        <v>#N/A</v>
      </c>
    </row>
    <row r="321" spans="1:50" x14ac:dyDescent="0.25">
      <c r="A321" s="110">
        <f>'Тулуз-Пьерон'!A321</f>
        <v>0</v>
      </c>
      <c r="B321" s="153">
        <f>'Тулуз-Пьерон'!B321</f>
        <v>0</v>
      </c>
      <c r="C321" s="109" t="e">
        <f>'Тулуз-Пьерон'!AB321</f>
        <v>#DIV/0!</v>
      </c>
      <c r="D321" s="132" t="e">
        <f>'Тулуз-Пьерон'!AE321</f>
        <v>#DIV/0!</v>
      </c>
      <c r="E321" s="134">
        <f>Равен!AD313</f>
        <v>0</v>
      </c>
      <c r="F321" s="135">
        <f>Равен!AE313</f>
        <v>0</v>
      </c>
      <c r="G321" s="128"/>
      <c r="H321" s="33"/>
      <c r="I321" s="33"/>
      <c r="J321" s="33"/>
      <c r="K321" s="115"/>
      <c r="L321" s="109">
        <f t="shared" si="54"/>
        <v>0</v>
      </c>
      <c r="M321" s="33"/>
      <c r="N321" s="123"/>
      <c r="O321" s="131"/>
      <c r="P321" s="109">
        <f t="shared" si="55"/>
        <v>0</v>
      </c>
      <c r="Q321" s="33"/>
      <c r="R321" s="33"/>
      <c r="S321" s="123"/>
      <c r="T321" s="128"/>
      <c r="U321" s="33"/>
      <c r="V321" s="33"/>
      <c r="W321" s="33"/>
      <c r="X321" s="115"/>
      <c r="Y321" s="122"/>
      <c r="Z321" s="33"/>
      <c r="AA321" s="33"/>
      <c r="AB321" s="33"/>
      <c r="AC321" s="33"/>
      <c r="AD321" s="33"/>
      <c r="AE321" s="33"/>
      <c r="AF321" s="123"/>
      <c r="AG321" s="119" t="e">
        <f>HLOOKUP(AG$13,$Y321:$AF$1016,ROWS($Y321:$AF$1016),FALSE)</f>
        <v>#N/A</v>
      </c>
      <c r="AH321" s="30" t="e">
        <f>HLOOKUP(AH$13,$Y321:$AF$1016,ROWS($Y321:$AF$1016),FALSE)</f>
        <v>#N/A</v>
      </c>
      <c r="AI321" s="30" t="e">
        <f>HLOOKUP(AI$13,$Y321:$AF$1016,ROWS($Y321:$AF$1016),FALSE)</f>
        <v>#N/A</v>
      </c>
      <c r="AJ321" s="30" t="e">
        <f>HLOOKUP(AJ$13,$Y321:$AF$1016,ROWS($Y321:$AF$1016),FALSE)</f>
        <v>#N/A</v>
      </c>
      <c r="AK321" s="30" t="e">
        <f>HLOOKUP(AK$13,$Y321:$AF$1016,ROWS($Y321:$AF$1016),FALSE)</f>
        <v>#N/A</v>
      </c>
      <c r="AL321" s="30" t="e">
        <f>HLOOKUP(AL$13,$Y321:$AF$1016,ROWS($Y321:$AF$1016),FALSE)</f>
        <v>#N/A</v>
      </c>
      <c r="AM321" s="30" t="e">
        <f>HLOOKUP(AM$13,$Y321:$AF$1016,ROWS($Y321:$AF$1016),FALSE)</f>
        <v>#N/A</v>
      </c>
      <c r="AN321" s="30" t="e">
        <f>HLOOKUP(AN$13,$Y321:$AF$1016,ROWS($Y321:$AF$1016),FALSE)</f>
        <v>#N/A</v>
      </c>
      <c r="AO321" s="35" t="e">
        <f t="shared" si="56"/>
        <v>#N/A</v>
      </c>
      <c r="AP321" s="35" t="e">
        <f t="shared" si="57"/>
        <v>#N/A</v>
      </c>
      <c r="AQ321" s="35" t="e">
        <f t="shared" si="58"/>
        <v>#N/A</v>
      </c>
      <c r="AR321" s="35" t="e">
        <f t="shared" si="59"/>
        <v>#N/A</v>
      </c>
      <c r="AS321" s="35" t="e">
        <f t="shared" si="60"/>
        <v>#N/A</v>
      </c>
      <c r="AT321" s="35" t="e">
        <f t="shared" si="61"/>
        <v>#N/A</v>
      </c>
      <c r="AU321" s="35" t="e">
        <f t="shared" si="62"/>
        <v>#N/A</v>
      </c>
      <c r="AV321" s="35" t="e">
        <f t="shared" si="63"/>
        <v>#N/A</v>
      </c>
      <c r="AW321" s="81" t="e">
        <f t="shared" si="64"/>
        <v>#N/A</v>
      </c>
      <c r="AX321" s="139" t="e">
        <f t="shared" si="65"/>
        <v>#N/A</v>
      </c>
    </row>
    <row r="322" spans="1:50" x14ac:dyDescent="0.25">
      <c r="A322" s="110">
        <f>'Тулуз-Пьерон'!A322</f>
        <v>0</v>
      </c>
      <c r="B322" s="153">
        <f>'Тулуз-Пьерон'!B322</f>
        <v>0</v>
      </c>
      <c r="C322" s="109" t="e">
        <f>'Тулуз-Пьерон'!AB322</f>
        <v>#DIV/0!</v>
      </c>
      <c r="D322" s="132" t="e">
        <f>'Тулуз-Пьерон'!AE322</f>
        <v>#DIV/0!</v>
      </c>
      <c r="E322" s="134">
        <f>Равен!AD314</f>
        <v>0</v>
      </c>
      <c r="F322" s="135">
        <f>Равен!AE314</f>
        <v>0</v>
      </c>
      <c r="G322" s="128"/>
      <c r="H322" s="33"/>
      <c r="I322" s="33"/>
      <c r="J322" s="33"/>
      <c r="K322" s="115"/>
      <c r="L322" s="109">
        <f t="shared" si="54"/>
        <v>0</v>
      </c>
      <c r="M322" s="33"/>
      <c r="N322" s="123"/>
      <c r="O322" s="131"/>
      <c r="P322" s="109">
        <f t="shared" si="55"/>
        <v>0</v>
      </c>
      <c r="Q322" s="33"/>
      <c r="R322" s="33"/>
      <c r="S322" s="123"/>
      <c r="T322" s="128"/>
      <c r="U322" s="33"/>
      <c r="V322" s="33"/>
      <c r="W322" s="33"/>
      <c r="X322" s="115"/>
      <c r="Y322" s="122"/>
      <c r="Z322" s="33"/>
      <c r="AA322" s="33"/>
      <c r="AB322" s="33"/>
      <c r="AC322" s="33"/>
      <c r="AD322" s="33"/>
      <c r="AE322" s="33"/>
      <c r="AF322" s="123"/>
      <c r="AG322" s="119" t="e">
        <f>HLOOKUP(AG$13,$Y322:$AF$1016,ROWS($Y322:$AF$1016),FALSE)</f>
        <v>#N/A</v>
      </c>
      <c r="AH322" s="30" t="e">
        <f>HLOOKUP(AH$13,$Y322:$AF$1016,ROWS($Y322:$AF$1016),FALSE)</f>
        <v>#N/A</v>
      </c>
      <c r="AI322" s="30" t="e">
        <f>HLOOKUP(AI$13,$Y322:$AF$1016,ROWS($Y322:$AF$1016),FALSE)</f>
        <v>#N/A</v>
      </c>
      <c r="AJ322" s="30" t="e">
        <f>HLOOKUP(AJ$13,$Y322:$AF$1016,ROWS($Y322:$AF$1016),FALSE)</f>
        <v>#N/A</v>
      </c>
      <c r="AK322" s="30" t="e">
        <f>HLOOKUP(AK$13,$Y322:$AF$1016,ROWS($Y322:$AF$1016),FALSE)</f>
        <v>#N/A</v>
      </c>
      <c r="AL322" s="30" t="e">
        <f>HLOOKUP(AL$13,$Y322:$AF$1016,ROWS($Y322:$AF$1016),FALSE)</f>
        <v>#N/A</v>
      </c>
      <c r="AM322" s="30" t="e">
        <f>HLOOKUP(AM$13,$Y322:$AF$1016,ROWS($Y322:$AF$1016),FALSE)</f>
        <v>#N/A</v>
      </c>
      <c r="AN322" s="30" t="e">
        <f>HLOOKUP(AN$13,$Y322:$AF$1016,ROWS($Y322:$AF$1016),FALSE)</f>
        <v>#N/A</v>
      </c>
      <c r="AO322" s="35" t="e">
        <f t="shared" si="56"/>
        <v>#N/A</v>
      </c>
      <c r="AP322" s="35" t="e">
        <f t="shared" si="57"/>
        <v>#N/A</v>
      </c>
      <c r="AQ322" s="35" t="e">
        <f t="shared" si="58"/>
        <v>#N/A</v>
      </c>
      <c r="AR322" s="35" t="e">
        <f t="shared" si="59"/>
        <v>#N/A</v>
      </c>
      <c r="AS322" s="35" t="e">
        <f t="shared" si="60"/>
        <v>#N/A</v>
      </c>
      <c r="AT322" s="35" t="e">
        <f t="shared" si="61"/>
        <v>#N/A</v>
      </c>
      <c r="AU322" s="35" t="e">
        <f t="shared" si="62"/>
        <v>#N/A</v>
      </c>
      <c r="AV322" s="35" t="e">
        <f t="shared" si="63"/>
        <v>#N/A</v>
      </c>
      <c r="AW322" s="81" t="e">
        <f t="shared" si="64"/>
        <v>#N/A</v>
      </c>
      <c r="AX322" s="139" t="e">
        <f t="shared" si="65"/>
        <v>#N/A</v>
      </c>
    </row>
    <row r="323" spans="1:50" x14ac:dyDescent="0.25">
      <c r="A323" s="110">
        <f>'Тулуз-Пьерон'!A323</f>
        <v>0</v>
      </c>
      <c r="B323" s="153">
        <f>'Тулуз-Пьерон'!B323</f>
        <v>0</v>
      </c>
      <c r="C323" s="109" t="e">
        <f>'Тулуз-Пьерон'!AB323</f>
        <v>#DIV/0!</v>
      </c>
      <c r="D323" s="132" t="e">
        <f>'Тулуз-Пьерон'!AE323</f>
        <v>#DIV/0!</v>
      </c>
      <c r="E323" s="134">
        <f>Равен!AD315</f>
        <v>0</v>
      </c>
      <c r="F323" s="135">
        <f>Равен!AE315</f>
        <v>0</v>
      </c>
      <c r="G323" s="128"/>
      <c r="H323" s="33"/>
      <c r="I323" s="33"/>
      <c r="J323" s="33"/>
      <c r="K323" s="115"/>
      <c r="L323" s="109">
        <f t="shared" si="54"/>
        <v>0</v>
      </c>
      <c r="M323" s="33"/>
      <c r="N323" s="123"/>
      <c r="O323" s="131"/>
      <c r="P323" s="109">
        <f t="shared" si="55"/>
        <v>0</v>
      </c>
      <c r="Q323" s="33"/>
      <c r="R323" s="33"/>
      <c r="S323" s="123"/>
      <c r="T323" s="128"/>
      <c r="U323" s="33"/>
      <c r="V323" s="33"/>
      <c r="W323" s="33"/>
      <c r="X323" s="115"/>
      <c r="Y323" s="122"/>
      <c r="Z323" s="33"/>
      <c r="AA323" s="33"/>
      <c r="AB323" s="33"/>
      <c r="AC323" s="33"/>
      <c r="AD323" s="33"/>
      <c r="AE323" s="33"/>
      <c r="AF323" s="123"/>
      <c r="AG323" s="119" t="e">
        <f>HLOOKUP(AG$13,$Y323:$AF$1016,ROWS($Y323:$AF$1016),FALSE)</f>
        <v>#N/A</v>
      </c>
      <c r="AH323" s="30" t="e">
        <f>HLOOKUP(AH$13,$Y323:$AF$1016,ROWS($Y323:$AF$1016),FALSE)</f>
        <v>#N/A</v>
      </c>
      <c r="AI323" s="30" t="e">
        <f>HLOOKUP(AI$13,$Y323:$AF$1016,ROWS($Y323:$AF$1016),FALSE)</f>
        <v>#N/A</v>
      </c>
      <c r="AJ323" s="30" t="e">
        <f>HLOOKUP(AJ$13,$Y323:$AF$1016,ROWS($Y323:$AF$1016),FALSE)</f>
        <v>#N/A</v>
      </c>
      <c r="AK323" s="30" t="e">
        <f>HLOOKUP(AK$13,$Y323:$AF$1016,ROWS($Y323:$AF$1016),FALSE)</f>
        <v>#N/A</v>
      </c>
      <c r="AL323" s="30" t="e">
        <f>HLOOKUP(AL$13,$Y323:$AF$1016,ROWS($Y323:$AF$1016),FALSE)</f>
        <v>#N/A</v>
      </c>
      <c r="AM323" s="30" t="e">
        <f>HLOOKUP(AM$13,$Y323:$AF$1016,ROWS($Y323:$AF$1016),FALSE)</f>
        <v>#N/A</v>
      </c>
      <c r="AN323" s="30" t="e">
        <f>HLOOKUP(AN$13,$Y323:$AF$1016,ROWS($Y323:$AF$1016),FALSE)</f>
        <v>#N/A</v>
      </c>
      <c r="AO323" s="35" t="e">
        <f t="shared" si="56"/>
        <v>#N/A</v>
      </c>
      <c r="AP323" s="35" t="e">
        <f t="shared" si="57"/>
        <v>#N/A</v>
      </c>
      <c r="AQ323" s="35" t="e">
        <f t="shared" si="58"/>
        <v>#N/A</v>
      </c>
      <c r="AR323" s="35" t="e">
        <f t="shared" si="59"/>
        <v>#N/A</v>
      </c>
      <c r="AS323" s="35" t="e">
        <f t="shared" si="60"/>
        <v>#N/A</v>
      </c>
      <c r="AT323" s="35" t="e">
        <f t="shared" si="61"/>
        <v>#N/A</v>
      </c>
      <c r="AU323" s="35" t="e">
        <f t="shared" si="62"/>
        <v>#N/A</v>
      </c>
      <c r="AV323" s="35" t="e">
        <f t="shared" si="63"/>
        <v>#N/A</v>
      </c>
      <c r="AW323" s="81" t="e">
        <f t="shared" si="64"/>
        <v>#N/A</v>
      </c>
      <c r="AX323" s="139" t="e">
        <f t="shared" si="65"/>
        <v>#N/A</v>
      </c>
    </row>
    <row r="324" spans="1:50" x14ac:dyDescent="0.25">
      <c r="A324" s="110">
        <f>'Тулуз-Пьерон'!A324</f>
        <v>0</v>
      </c>
      <c r="B324" s="153">
        <f>'Тулуз-Пьерон'!B324</f>
        <v>0</v>
      </c>
      <c r="C324" s="109" t="e">
        <f>'Тулуз-Пьерон'!AB324</f>
        <v>#DIV/0!</v>
      </c>
      <c r="D324" s="132" t="e">
        <f>'Тулуз-Пьерон'!AE324</f>
        <v>#DIV/0!</v>
      </c>
      <c r="E324" s="134">
        <f>Равен!AD316</f>
        <v>0</v>
      </c>
      <c r="F324" s="135">
        <f>Равен!AE316</f>
        <v>0</v>
      </c>
      <c r="G324" s="128"/>
      <c r="H324" s="33"/>
      <c r="I324" s="33"/>
      <c r="J324" s="33"/>
      <c r="K324" s="115"/>
      <c r="L324" s="109">
        <f t="shared" si="54"/>
        <v>0</v>
      </c>
      <c r="M324" s="33"/>
      <c r="N324" s="123"/>
      <c r="O324" s="131"/>
      <c r="P324" s="109">
        <f t="shared" si="55"/>
        <v>0</v>
      </c>
      <c r="Q324" s="33"/>
      <c r="R324" s="33"/>
      <c r="S324" s="123"/>
      <c r="T324" s="128"/>
      <c r="U324" s="33"/>
      <c r="V324" s="33"/>
      <c r="W324" s="33"/>
      <c r="X324" s="115"/>
      <c r="Y324" s="122"/>
      <c r="Z324" s="33"/>
      <c r="AA324" s="33"/>
      <c r="AB324" s="33"/>
      <c r="AC324" s="33"/>
      <c r="AD324" s="33"/>
      <c r="AE324" s="33"/>
      <c r="AF324" s="123"/>
      <c r="AG324" s="119" t="e">
        <f>HLOOKUP(AG$13,$Y324:$AF$1016,ROWS($Y324:$AF$1016),FALSE)</f>
        <v>#N/A</v>
      </c>
      <c r="AH324" s="30" t="e">
        <f>HLOOKUP(AH$13,$Y324:$AF$1016,ROWS($Y324:$AF$1016),FALSE)</f>
        <v>#N/A</v>
      </c>
      <c r="AI324" s="30" t="e">
        <f>HLOOKUP(AI$13,$Y324:$AF$1016,ROWS($Y324:$AF$1016),FALSE)</f>
        <v>#N/A</v>
      </c>
      <c r="AJ324" s="30" t="e">
        <f>HLOOKUP(AJ$13,$Y324:$AF$1016,ROWS($Y324:$AF$1016),FALSE)</f>
        <v>#N/A</v>
      </c>
      <c r="AK324" s="30" t="e">
        <f>HLOOKUP(AK$13,$Y324:$AF$1016,ROWS($Y324:$AF$1016),FALSE)</f>
        <v>#N/A</v>
      </c>
      <c r="AL324" s="30" t="e">
        <f>HLOOKUP(AL$13,$Y324:$AF$1016,ROWS($Y324:$AF$1016),FALSE)</f>
        <v>#N/A</v>
      </c>
      <c r="AM324" s="30" t="e">
        <f>HLOOKUP(AM$13,$Y324:$AF$1016,ROWS($Y324:$AF$1016),FALSE)</f>
        <v>#N/A</v>
      </c>
      <c r="AN324" s="30" t="e">
        <f>HLOOKUP(AN$13,$Y324:$AF$1016,ROWS($Y324:$AF$1016),FALSE)</f>
        <v>#N/A</v>
      </c>
      <c r="AO324" s="35" t="e">
        <f t="shared" si="56"/>
        <v>#N/A</v>
      </c>
      <c r="AP324" s="35" t="e">
        <f t="shared" si="57"/>
        <v>#N/A</v>
      </c>
      <c r="AQ324" s="35" t="e">
        <f t="shared" si="58"/>
        <v>#N/A</v>
      </c>
      <c r="AR324" s="35" t="e">
        <f t="shared" si="59"/>
        <v>#N/A</v>
      </c>
      <c r="AS324" s="35" t="e">
        <f t="shared" si="60"/>
        <v>#N/A</v>
      </c>
      <c r="AT324" s="35" t="e">
        <f t="shared" si="61"/>
        <v>#N/A</v>
      </c>
      <c r="AU324" s="35" t="e">
        <f t="shared" si="62"/>
        <v>#N/A</v>
      </c>
      <c r="AV324" s="35" t="e">
        <f t="shared" si="63"/>
        <v>#N/A</v>
      </c>
      <c r="AW324" s="81" t="e">
        <f t="shared" si="64"/>
        <v>#N/A</v>
      </c>
      <c r="AX324" s="139" t="e">
        <f t="shared" si="65"/>
        <v>#N/A</v>
      </c>
    </row>
    <row r="325" spans="1:50" x14ac:dyDescent="0.25">
      <c r="A325" s="110">
        <f>'Тулуз-Пьерон'!A325</f>
        <v>0</v>
      </c>
      <c r="B325" s="153">
        <f>'Тулуз-Пьерон'!B325</f>
        <v>0</v>
      </c>
      <c r="C325" s="109" t="e">
        <f>'Тулуз-Пьерон'!AB325</f>
        <v>#DIV/0!</v>
      </c>
      <c r="D325" s="132" t="e">
        <f>'Тулуз-Пьерон'!AE325</f>
        <v>#DIV/0!</v>
      </c>
      <c r="E325" s="134">
        <f>Равен!AD317</f>
        <v>0</v>
      </c>
      <c r="F325" s="135">
        <f>Равен!AE317</f>
        <v>0</v>
      </c>
      <c r="G325" s="128"/>
      <c r="H325" s="33"/>
      <c r="I325" s="33"/>
      <c r="J325" s="33"/>
      <c r="K325" s="115"/>
      <c r="L325" s="109">
        <f t="shared" si="54"/>
        <v>0</v>
      </c>
      <c r="M325" s="33"/>
      <c r="N325" s="123"/>
      <c r="O325" s="131"/>
      <c r="P325" s="109">
        <f t="shared" si="55"/>
        <v>0</v>
      </c>
      <c r="Q325" s="33"/>
      <c r="R325" s="33"/>
      <c r="S325" s="123"/>
      <c r="T325" s="128"/>
      <c r="U325" s="33"/>
      <c r="V325" s="33"/>
      <c r="W325" s="33"/>
      <c r="X325" s="115"/>
      <c r="Y325" s="122"/>
      <c r="Z325" s="33"/>
      <c r="AA325" s="33"/>
      <c r="AB325" s="33"/>
      <c r="AC325" s="33"/>
      <c r="AD325" s="33"/>
      <c r="AE325" s="33"/>
      <c r="AF325" s="123"/>
      <c r="AG325" s="119" t="e">
        <f>HLOOKUP(AG$13,$Y325:$AF$1016,ROWS($Y325:$AF$1016),FALSE)</f>
        <v>#N/A</v>
      </c>
      <c r="AH325" s="30" t="e">
        <f>HLOOKUP(AH$13,$Y325:$AF$1016,ROWS($Y325:$AF$1016),FALSE)</f>
        <v>#N/A</v>
      </c>
      <c r="AI325" s="30" t="e">
        <f>HLOOKUP(AI$13,$Y325:$AF$1016,ROWS($Y325:$AF$1016),FALSE)</f>
        <v>#N/A</v>
      </c>
      <c r="AJ325" s="30" t="e">
        <f>HLOOKUP(AJ$13,$Y325:$AF$1016,ROWS($Y325:$AF$1016),FALSE)</f>
        <v>#N/A</v>
      </c>
      <c r="AK325" s="30" t="e">
        <f>HLOOKUP(AK$13,$Y325:$AF$1016,ROWS($Y325:$AF$1016),FALSE)</f>
        <v>#N/A</v>
      </c>
      <c r="AL325" s="30" t="e">
        <f>HLOOKUP(AL$13,$Y325:$AF$1016,ROWS($Y325:$AF$1016),FALSE)</f>
        <v>#N/A</v>
      </c>
      <c r="AM325" s="30" t="e">
        <f>HLOOKUP(AM$13,$Y325:$AF$1016,ROWS($Y325:$AF$1016),FALSE)</f>
        <v>#N/A</v>
      </c>
      <c r="AN325" s="30" t="e">
        <f>HLOOKUP(AN$13,$Y325:$AF$1016,ROWS($Y325:$AF$1016),FALSE)</f>
        <v>#N/A</v>
      </c>
      <c r="AO325" s="35" t="e">
        <f t="shared" si="56"/>
        <v>#N/A</v>
      </c>
      <c r="AP325" s="35" t="e">
        <f t="shared" si="57"/>
        <v>#N/A</v>
      </c>
      <c r="AQ325" s="35" t="e">
        <f t="shared" si="58"/>
        <v>#N/A</v>
      </c>
      <c r="AR325" s="35" t="e">
        <f t="shared" si="59"/>
        <v>#N/A</v>
      </c>
      <c r="AS325" s="35" t="e">
        <f t="shared" si="60"/>
        <v>#N/A</v>
      </c>
      <c r="AT325" s="35" t="e">
        <f t="shared" si="61"/>
        <v>#N/A</v>
      </c>
      <c r="AU325" s="35" t="e">
        <f t="shared" si="62"/>
        <v>#N/A</v>
      </c>
      <c r="AV325" s="35" t="e">
        <f t="shared" si="63"/>
        <v>#N/A</v>
      </c>
      <c r="AW325" s="81" t="e">
        <f t="shared" si="64"/>
        <v>#N/A</v>
      </c>
      <c r="AX325" s="139" t="e">
        <f t="shared" si="65"/>
        <v>#N/A</v>
      </c>
    </row>
    <row r="326" spans="1:50" x14ac:dyDescent="0.25">
      <c r="A326" s="110">
        <f>'Тулуз-Пьерон'!A326</f>
        <v>0</v>
      </c>
      <c r="B326" s="153">
        <f>'Тулуз-Пьерон'!B326</f>
        <v>0</v>
      </c>
      <c r="C326" s="109" t="e">
        <f>'Тулуз-Пьерон'!AB326</f>
        <v>#DIV/0!</v>
      </c>
      <c r="D326" s="132" t="e">
        <f>'Тулуз-Пьерон'!AE326</f>
        <v>#DIV/0!</v>
      </c>
      <c r="E326" s="134">
        <f>Равен!AD318</f>
        <v>0</v>
      </c>
      <c r="F326" s="135">
        <f>Равен!AE318</f>
        <v>0</v>
      </c>
      <c r="G326" s="128"/>
      <c r="H326" s="33"/>
      <c r="I326" s="33"/>
      <c r="J326" s="33"/>
      <c r="K326" s="115"/>
      <c r="L326" s="109">
        <f t="shared" si="54"/>
        <v>0</v>
      </c>
      <c r="M326" s="33"/>
      <c r="N326" s="123"/>
      <c r="O326" s="131"/>
      <c r="P326" s="109">
        <f t="shared" si="55"/>
        <v>0</v>
      </c>
      <c r="Q326" s="33"/>
      <c r="R326" s="33"/>
      <c r="S326" s="123"/>
      <c r="T326" s="128"/>
      <c r="U326" s="33"/>
      <c r="V326" s="33"/>
      <c r="W326" s="33"/>
      <c r="X326" s="115"/>
      <c r="Y326" s="122"/>
      <c r="Z326" s="33"/>
      <c r="AA326" s="33"/>
      <c r="AB326" s="33"/>
      <c r="AC326" s="33"/>
      <c r="AD326" s="33"/>
      <c r="AE326" s="33"/>
      <c r="AF326" s="123"/>
      <c r="AG326" s="119" t="e">
        <f>HLOOKUP(AG$13,$Y326:$AF$1016,ROWS($Y326:$AF$1016),FALSE)</f>
        <v>#N/A</v>
      </c>
      <c r="AH326" s="30" t="e">
        <f>HLOOKUP(AH$13,$Y326:$AF$1016,ROWS($Y326:$AF$1016),FALSE)</f>
        <v>#N/A</v>
      </c>
      <c r="AI326" s="30" t="e">
        <f>HLOOKUP(AI$13,$Y326:$AF$1016,ROWS($Y326:$AF$1016),FALSE)</f>
        <v>#N/A</v>
      </c>
      <c r="AJ326" s="30" t="e">
        <f>HLOOKUP(AJ$13,$Y326:$AF$1016,ROWS($Y326:$AF$1016),FALSE)</f>
        <v>#N/A</v>
      </c>
      <c r="AK326" s="30" t="e">
        <f>HLOOKUP(AK$13,$Y326:$AF$1016,ROWS($Y326:$AF$1016),FALSE)</f>
        <v>#N/A</v>
      </c>
      <c r="AL326" s="30" t="e">
        <f>HLOOKUP(AL$13,$Y326:$AF$1016,ROWS($Y326:$AF$1016),FALSE)</f>
        <v>#N/A</v>
      </c>
      <c r="AM326" s="30" t="e">
        <f>HLOOKUP(AM$13,$Y326:$AF$1016,ROWS($Y326:$AF$1016),FALSE)</f>
        <v>#N/A</v>
      </c>
      <c r="AN326" s="30" t="e">
        <f>HLOOKUP(AN$13,$Y326:$AF$1016,ROWS($Y326:$AF$1016),FALSE)</f>
        <v>#N/A</v>
      </c>
      <c r="AO326" s="35" t="e">
        <f t="shared" si="56"/>
        <v>#N/A</v>
      </c>
      <c r="AP326" s="35" t="e">
        <f t="shared" si="57"/>
        <v>#N/A</v>
      </c>
      <c r="AQ326" s="35" t="e">
        <f t="shared" si="58"/>
        <v>#N/A</v>
      </c>
      <c r="AR326" s="35" t="e">
        <f t="shared" si="59"/>
        <v>#N/A</v>
      </c>
      <c r="AS326" s="35" t="e">
        <f t="shared" si="60"/>
        <v>#N/A</v>
      </c>
      <c r="AT326" s="35" t="e">
        <f t="shared" si="61"/>
        <v>#N/A</v>
      </c>
      <c r="AU326" s="35" t="e">
        <f t="shared" si="62"/>
        <v>#N/A</v>
      </c>
      <c r="AV326" s="35" t="e">
        <f t="shared" si="63"/>
        <v>#N/A</v>
      </c>
      <c r="AW326" s="81" t="e">
        <f t="shared" si="64"/>
        <v>#N/A</v>
      </c>
      <c r="AX326" s="139" t="e">
        <f t="shared" si="65"/>
        <v>#N/A</v>
      </c>
    </row>
    <row r="327" spans="1:50" x14ac:dyDescent="0.25">
      <c r="A327" s="110">
        <f>'Тулуз-Пьерон'!A327</f>
        <v>0</v>
      </c>
      <c r="B327" s="153">
        <f>'Тулуз-Пьерон'!B327</f>
        <v>0</v>
      </c>
      <c r="C327" s="109" t="e">
        <f>'Тулуз-Пьерон'!AB327</f>
        <v>#DIV/0!</v>
      </c>
      <c r="D327" s="132" t="e">
        <f>'Тулуз-Пьерон'!AE327</f>
        <v>#DIV/0!</v>
      </c>
      <c r="E327" s="134">
        <f>Равен!AD319</f>
        <v>0</v>
      </c>
      <c r="F327" s="135">
        <f>Равен!AE319</f>
        <v>0</v>
      </c>
      <c r="G327" s="128"/>
      <c r="H327" s="33"/>
      <c r="I327" s="33"/>
      <c r="J327" s="33"/>
      <c r="K327" s="115"/>
      <c r="L327" s="109">
        <f t="shared" si="54"/>
        <v>0</v>
      </c>
      <c r="M327" s="33"/>
      <c r="N327" s="123"/>
      <c r="O327" s="131"/>
      <c r="P327" s="109">
        <f t="shared" si="55"/>
        <v>0</v>
      </c>
      <c r="Q327" s="33"/>
      <c r="R327" s="33"/>
      <c r="S327" s="123"/>
      <c r="T327" s="128"/>
      <c r="U327" s="33"/>
      <c r="V327" s="33"/>
      <c r="W327" s="33"/>
      <c r="X327" s="115"/>
      <c r="Y327" s="122"/>
      <c r="Z327" s="33"/>
      <c r="AA327" s="33"/>
      <c r="AB327" s="33"/>
      <c r="AC327" s="33"/>
      <c r="AD327" s="33"/>
      <c r="AE327" s="33"/>
      <c r="AF327" s="123"/>
      <c r="AG327" s="119" t="e">
        <f>HLOOKUP(AG$13,$Y327:$AF$1016,ROWS($Y327:$AF$1016),FALSE)</f>
        <v>#N/A</v>
      </c>
      <c r="AH327" s="30" t="e">
        <f>HLOOKUP(AH$13,$Y327:$AF$1016,ROWS($Y327:$AF$1016),FALSE)</f>
        <v>#N/A</v>
      </c>
      <c r="AI327" s="30" t="e">
        <f>HLOOKUP(AI$13,$Y327:$AF$1016,ROWS($Y327:$AF$1016),FALSE)</f>
        <v>#N/A</v>
      </c>
      <c r="AJ327" s="30" t="e">
        <f>HLOOKUP(AJ$13,$Y327:$AF$1016,ROWS($Y327:$AF$1016),FALSE)</f>
        <v>#N/A</v>
      </c>
      <c r="AK327" s="30" t="e">
        <f>HLOOKUP(AK$13,$Y327:$AF$1016,ROWS($Y327:$AF$1016),FALSE)</f>
        <v>#N/A</v>
      </c>
      <c r="AL327" s="30" t="e">
        <f>HLOOKUP(AL$13,$Y327:$AF$1016,ROWS($Y327:$AF$1016),FALSE)</f>
        <v>#N/A</v>
      </c>
      <c r="AM327" s="30" t="e">
        <f>HLOOKUP(AM$13,$Y327:$AF$1016,ROWS($Y327:$AF$1016),FALSE)</f>
        <v>#N/A</v>
      </c>
      <c r="AN327" s="30" t="e">
        <f>HLOOKUP(AN$13,$Y327:$AF$1016,ROWS($Y327:$AF$1016),FALSE)</f>
        <v>#N/A</v>
      </c>
      <c r="AO327" s="35" t="e">
        <f t="shared" si="56"/>
        <v>#N/A</v>
      </c>
      <c r="AP327" s="35" t="e">
        <f t="shared" si="57"/>
        <v>#N/A</v>
      </c>
      <c r="AQ327" s="35" t="e">
        <f t="shared" si="58"/>
        <v>#N/A</v>
      </c>
      <c r="AR327" s="35" t="e">
        <f t="shared" si="59"/>
        <v>#N/A</v>
      </c>
      <c r="AS327" s="35" t="e">
        <f t="shared" si="60"/>
        <v>#N/A</v>
      </c>
      <c r="AT327" s="35" t="e">
        <f t="shared" si="61"/>
        <v>#N/A</v>
      </c>
      <c r="AU327" s="35" t="e">
        <f t="shared" si="62"/>
        <v>#N/A</v>
      </c>
      <c r="AV327" s="35" t="e">
        <f t="shared" si="63"/>
        <v>#N/A</v>
      </c>
      <c r="AW327" s="81" t="e">
        <f t="shared" si="64"/>
        <v>#N/A</v>
      </c>
      <c r="AX327" s="139" t="e">
        <f t="shared" si="65"/>
        <v>#N/A</v>
      </c>
    </row>
    <row r="328" spans="1:50" x14ac:dyDescent="0.25">
      <c r="A328" s="110">
        <f>'Тулуз-Пьерон'!A328</f>
        <v>0</v>
      </c>
      <c r="B328" s="153">
        <f>'Тулуз-Пьерон'!B328</f>
        <v>0</v>
      </c>
      <c r="C328" s="109" t="e">
        <f>'Тулуз-Пьерон'!AB328</f>
        <v>#DIV/0!</v>
      </c>
      <c r="D328" s="132" t="e">
        <f>'Тулуз-Пьерон'!AE328</f>
        <v>#DIV/0!</v>
      </c>
      <c r="E328" s="134">
        <f>Равен!AD320</f>
        <v>0</v>
      </c>
      <c r="F328" s="135">
        <f>Равен!AE320</f>
        <v>0</v>
      </c>
      <c r="G328" s="128"/>
      <c r="H328" s="33"/>
      <c r="I328" s="33"/>
      <c r="J328" s="33"/>
      <c r="K328" s="115"/>
      <c r="L328" s="109">
        <f t="shared" si="54"/>
        <v>0</v>
      </c>
      <c r="M328" s="33"/>
      <c r="N328" s="123"/>
      <c r="O328" s="131"/>
      <c r="P328" s="109">
        <f t="shared" si="55"/>
        <v>0</v>
      </c>
      <c r="Q328" s="33"/>
      <c r="R328" s="33"/>
      <c r="S328" s="123"/>
      <c r="T328" s="128"/>
      <c r="U328" s="33"/>
      <c r="V328" s="33"/>
      <c r="W328" s="33"/>
      <c r="X328" s="115"/>
      <c r="Y328" s="122"/>
      <c r="Z328" s="33"/>
      <c r="AA328" s="33"/>
      <c r="AB328" s="33"/>
      <c r="AC328" s="33"/>
      <c r="AD328" s="33"/>
      <c r="AE328" s="33"/>
      <c r="AF328" s="123"/>
      <c r="AG328" s="119" t="e">
        <f>HLOOKUP(AG$13,$Y328:$AF$1016,ROWS($Y328:$AF$1016),FALSE)</f>
        <v>#N/A</v>
      </c>
      <c r="AH328" s="30" t="e">
        <f>HLOOKUP(AH$13,$Y328:$AF$1016,ROWS($Y328:$AF$1016),FALSE)</f>
        <v>#N/A</v>
      </c>
      <c r="AI328" s="30" t="e">
        <f>HLOOKUP(AI$13,$Y328:$AF$1016,ROWS($Y328:$AF$1016),FALSE)</f>
        <v>#N/A</v>
      </c>
      <c r="AJ328" s="30" t="e">
        <f>HLOOKUP(AJ$13,$Y328:$AF$1016,ROWS($Y328:$AF$1016),FALSE)</f>
        <v>#N/A</v>
      </c>
      <c r="AK328" s="30" t="e">
        <f>HLOOKUP(AK$13,$Y328:$AF$1016,ROWS($Y328:$AF$1016),FALSE)</f>
        <v>#N/A</v>
      </c>
      <c r="AL328" s="30" t="e">
        <f>HLOOKUP(AL$13,$Y328:$AF$1016,ROWS($Y328:$AF$1016),FALSE)</f>
        <v>#N/A</v>
      </c>
      <c r="AM328" s="30" t="e">
        <f>HLOOKUP(AM$13,$Y328:$AF$1016,ROWS($Y328:$AF$1016),FALSE)</f>
        <v>#N/A</v>
      </c>
      <c r="AN328" s="30" t="e">
        <f>HLOOKUP(AN$13,$Y328:$AF$1016,ROWS($Y328:$AF$1016),FALSE)</f>
        <v>#N/A</v>
      </c>
      <c r="AO328" s="35" t="e">
        <f t="shared" si="56"/>
        <v>#N/A</v>
      </c>
      <c r="AP328" s="35" t="e">
        <f t="shared" si="57"/>
        <v>#N/A</v>
      </c>
      <c r="AQ328" s="35" t="e">
        <f t="shared" si="58"/>
        <v>#N/A</v>
      </c>
      <c r="AR328" s="35" t="e">
        <f t="shared" si="59"/>
        <v>#N/A</v>
      </c>
      <c r="AS328" s="35" t="e">
        <f t="shared" si="60"/>
        <v>#N/A</v>
      </c>
      <c r="AT328" s="35" t="e">
        <f t="shared" si="61"/>
        <v>#N/A</v>
      </c>
      <c r="AU328" s="35" t="e">
        <f t="shared" si="62"/>
        <v>#N/A</v>
      </c>
      <c r="AV328" s="35" t="e">
        <f t="shared" si="63"/>
        <v>#N/A</v>
      </c>
      <c r="AW328" s="81" t="e">
        <f t="shared" si="64"/>
        <v>#N/A</v>
      </c>
      <c r="AX328" s="139" t="e">
        <f t="shared" si="65"/>
        <v>#N/A</v>
      </c>
    </row>
    <row r="329" spans="1:50" x14ac:dyDescent="0.25">
      <c r="A329" s="110">
        <f>'Тулуз-Пьерон'!A329</f>
        <v>0</v>
      </c>
      <c r="B329" s="153">
        <f>'Тулуз-Пьерон'!B329</f>
        <v>0</v>
      </c>
      <c r="C329" s="109" t="e">
        <f>'Тулуз-Пьерон'!AB329</f>
        <v>#DIV/0!</v>
      </c>
      <c r="D329" s="132" t="e">
        <f>'Тулуз-Пьерон'!AE329</f>
        <v>#DIV/0!</v>
      </c>
      <c r="E329" s="134">
        <f>Равен!AD321</f>
        <v>0</v>
      </c>
      <c r="F329" s="135">
        <f>Равен!AE321</f>
        <v>0</v>
      </c>
      <c r="G329" s="128"/>
      <c r="H329" s="33"/>
      <c r="I329" s="33"/>
      <c r="J329" s="33"/>
      <c r="K329" s="115"/>
      <c r="L329" s="109">
        <f t="shared" si="54"/>
        <v>0</v>
      </c>
      <c r="M329" s="33"/>
      <c r="N329" s="123"/>
      <c r="O329" s="131"/>
      <c r="P329" s="109">
        <f t="shared" si="55"/>
        <v>0</v>
      </c>
      <c r="Q329" s="33"/>
      <c r="R329" s="33"/>
      <c r="S329" s="123"/>
      <c r="T329" s="128"/>
      <c r="U329" s="33"/>
      <c r="V329" s="33"/>
      <c r="W329" s="33"/>
      <c r="X329" s="115"/>
      <c r="Y329" s="122"/>
      <c r="Z329" s="33"/>
      <c r="AA329" s="33"/>
      <c r="AB329" s="33"/>
      <c r="AC329" s="33"/>
      <c r="AD329" s="33"/>
      <c r="AE329" s="33"/>
      <c r="AF329" s="123"/>
      <c r="AG329" s="119" t="e">
        <f>HLOOKUP(AG$13,$Y329:$AF$1016,ROWS($Y329:$AF$1016),FALSE)</f>
        <v>#N/A</v>
      </c>
      <c r="AH329" s="30" t="e">
        <f>HLOOKUP(AH$13,$Y329:$AF$1016,ROWS($Y329:$AF$1016),FALSE)</f>
        <v>#N/A</v>
      </c>
      <c r="AI329" s="30" t="e">
        <f>HLOOKUP(AI$13,$Y329:$AF$1016,ROWS($Y329:$AF$1016),FALSE)</f>
        <v>#N/A</v>
      </c>
      <c r="AJ329" s="30" t="e">
        <f>HLOOKUP(AJ$13,$Y329:$AF$1016,ROWS($Y329:$AF$1016),FALSE)</f>
        <v>#N/A</v>
      </c>
      <c r="AK329" s="30" t="e">
        <f>HLOOKUP(AK$13,$Y329:$AF$1016,ROWS($Y329:$AF$1016),FALSE)</f>
        <v>#N/A</v>
      </c>
      <c r="AL329" s="30" t="e">
        <f>HLOOKUP(AL$13,$Y329:$AF$1016,ROWS($Y329:$AF$1016),FALSE)</f>
        <v>#N/A</v>
      </c>
      <c r="AM329" s="30" t="e">
        <f>HLOOKUP(AM$13,$Y329:$AF$1016,ROWS($Y329:$AF$1016),FALSE)</f>
        <v>#N/A</v>
      </c>
      <c r="AN329" s="30" t="e">
        <f>HLOOKUP(AN$13,$Y329:$AF$1016,ROWS($Y329:$AF$1016),FALSE)</f>
        <v>#N/A</v>
      </c>
      <c r="AO329" s="35" t="e">
        <f t="shared" si="56"/>
        <v>#N/A</v>
      </c>
      <c r="AP329" s="35" t="e">
        <f t="shared" si="57"/>
        <v>#N/A</v>
      </c>
      <c r="AQ329" s="35" t="e">
        <f t="shared" si="58"/>
        <v>#N/A</v>
      </c>
      <c r="AR329" s="35" t="e">
        <f t="shared" si="59"/>
        <v>#N/A</v>
      </c>
      <c r="AS329" s="35" t="e">
        <f t="shared" si="60"/>
        <v>#N/A</v>
      </c>
      <c r="AT329" s="35" t="e">
        <f t="shared" si="61"/>
        <v>#N/A</v>
      </c>
      <c r="AU329" s="35" t="e">
        <f t="shared" si="62"/>
        <v>#N/A</v>
      </c>
      <c r="AV329" s="35" t="e">
        <f t="shared" si="63"/>
        <v>#N/A</v>
      </c>
      <c r="AW329" s="81" t="e">
        <f t="shared" si="64"/>
        <v>#N/A</v>
      </c>
      <c r="AX329" s="139" t="e">
        <f t="shared" si="65"/>
        <v>#N/A</v>
      </c>
    </row>
    <row r="330" spans="1:50" x14ac:dyDescent="0.25">
      <c r="A330" s="110">
        <f>'Тулуз-Пьерон'!A330</f>
        <v>0</v>
      </c>
      <c r="B330" s="153">
        <f>'Тулуз-Пьерон'!B330</f>
        <v>0</v>
      </c>
      <c r="C330" s="109" t="e">
        <f>'Тулуз-Пьерон'!AB330</f>
        <v>#DIV/0!</v>
      </c>
      <c r="D330" s="132" t="e">
        <f>'Тулуз-Пьерон'!AE330</f>
        <v>#DIV/0!</v>
      </c>
      <c r="E330" s="134">
        <f>Равен!AD322</f>
        <v>0</v>
      </c>
      <c r="F330" s="135">
        <f>Равен!AE322</f>
        <v>0</v>
      </c>
      <c r="G330" s="128"/>
      <c r="H330" s="33"/>
      <c r="I330" s="33"/>
      <c r="J330" s="33"/>
      <c r="K330" s="115"/>
      <c r="L330" s="109">
        <f t="shared" si="54"/>
        <v>0</v>
      </c>
      <c r="M330" s="33"/>
      <c r="N330" s="123"/>
      <c r="O330" s="131"/>
      <c r="P330" s="109">
        <f t="shared" si="55"/>
        <v>0</v>
      </c>
      <c r="Q330" s="33"/>
      <c r="R330" s="33"/>
      <c r="S330" s="123"/>
      <c r="T330" s="128"/>
      <c r="U330" s="33"/>
      <c r="V330" s="33"/>
      <c r="W330" s="33"/>
      <c r="X330" s="115"/>
      <c r="Y330" s="122"/>
      <c r="Z330" s="33"/>
      <c r="AA330" s="33"/>
      <c r="AB330" s="33"/>
      <c r="AC330" s="33"/>
      <c r="AD330" s="33"/>
      <c r="AE330" s="33"/>
      <c r="AF330" s="123"/>
      <c r="AG330" s="119" t="e">
        <f>HLOOKUP(AG$13,$Y330:$AF$1016,ROWS($Y330:$AF$1016),FALSE)</f>
        <v>#N/A</v>
      </c>
      <c r="AH330" s="30" t="e">
        <f>HLOOKUP(AH$13,$Y330:$AF$1016,ROWS($Y330:$AF$1016),FALSE)</f>
        <v>#N/A</v>
      </c>
      <c r="AI330" s="30" t="e">
        <f>HLOOKUP(AI$13,$Y330:$AF$1016,ROWS($Y330:$AF$1016),FALSE)</f>
        <v>#N/A</v>
      </c>
      <c r="AJ330" s="30" t="e">
        <f>HLOOKUP(AJ$13,$Y330:$AF$1016,ROWS($Y330:$AF$1016),FALSE)</f>
        <v>#N/A</v>
      </c>
      <c r="AK330" s="30" t="e">
        <f>HLOOKUP(AK$13,$Y330:$AF$1016,ROWS($Y330:$AF$1016),FALSE)</f>
        <v>#N/A</v>
      </c>
      <c r="AL330" s="30" t="e">
        <f>HLOOKUP(AL$13,$Y330:$AF$1016,ROWS($Y330:$AF$1016),FALSE)</f>
        <v>#N/A</v>
      </c>
      <c r="AM330" s="30" t="e">
        <f>HLOOKUP(AM$13,$Y330:$AF$1016,ROWS($Y330:$AF$1016),FALSE)</f>
        <v>#N/A</v>
      </c>
      <c r="AN330" s="30" t="e">
        <f>HLOOKUP(AN$13,$Y330:$AF$1016,ROWS($Y330:$AF$1016),FALSE)</f>
        <v>#N/A</v>
      </c>
      <c r="AO330" s="35" t="e">
        <f t="shared" si="56"/>
        <v>#N/A</v>
      </c>
      <c r="AP330" s="35" t="e">
        <f t="shared" si="57"/>
        <v>#N/A</v>
      </c>
      <c r="AQ330" s="35" t="e">
        <f t="shared" si="58"/>
        <v>#N/A</v>
      </c>
      <c r="AR330" s="35" t="e">
        <f t="shared" si="59"/>
        <v>#N/A</v>
      </c>
      <c r="AS330" s="35" t="e">
        <f t="shared" si="60"/>
        <v>#N/A</v>
      </c>
      <c r="AT330" s="35" t="e">
        <f t="shared" si="61"/>
        <v>#N/A</v>
      </c>
      <c r="AU330" s="35" t="e">
        <f t="shared" si="62"/>
        <v>#N/A</v>
      </c>
      <c r="AV330" s="35" t="e">
        <f t="shared" si="63"/>
        <v>#N/A</v>
      </c>
      <c r="AW330" s="81" t="e">
        <f t="shared" si="64"/>
        <v>#N/A</v>
      </c>
      <c r="AX330" s="139" t="e">
        <f t="shared" si="65"/>
        <v>#N/A</v>
      </c>
    </row>
    <row r="331" spans="1:50" x14ac:dyDescent="0.25">
      <c r="A331" s="110">
        <f>'Тулуз-Пьерон'!A331</f>
        <v>0</v>
      </c>
      <c r="B331" s="153">
        <f>'Тулуз-Пьерон'!B331</f>
        <v>0</v>
      </c>
      <c r="C331" s="109" t="e">
        <f>'Тулуз-Пьерон'!AB331</f>
        <v>#DIV/0!</v>
      </c>
      <c r="D331" s="132" t="e">
        <f>'Тулуз-Пьерон'!AE331</f>
        <v>#DIV/0!</v>
      </c>
      <c r="E331" s="134">
        <f>Равен!AD323</f>
        <v>0</v>
      </c>
      <c r="F331" s="135">
        <f>Равен!AE323</f>
        <v>0</v>
      </c>
      <c r="G331" s="128"/>
      <c r="H331" s="33"/>
      <c r="I331" s="33"/>
      <c r="J331" s="33"/>
      <c r="K331" s="115"/>
      <c r="L331" s="109">
        <f t="shared" si="54"/>
        <v>0</v>
      </c>
      <c r="M331" s="33"/>
      <c r="N331" s="123"/>
      <c r="O331" s="131"/>
      <c r="P331" s="109">
        <f t="shared" si="55"/>
        <v>0</v>
      </c>
      <c r="Q331" s="33"/>
      <c r="R331" s="33"/>
      <c r="S331" s="123"/>
      <c r="T331" s="128"/>
      <c r="U331" s="33"/>
      <c r="V331" s="33"/>
      <c r="W331" s="33"/>
      <c r="X331" s="115"/>
      <c r="Y331" s="122"/>
      <c r="Z331" s="33"/>
      <c r="AA331" s="33"/>
      <c r="AB331" s="33"/>
      <c r="AC331" s="33"/>
      <c r="AD331" s="33"/>
      <c r="AE331" s="33"/>
      <c r="AF331" s="123"/>
      <c r="AG331" s="119" t="e">
        <f>HLOOKUP(AG$13,$Y331:$AF$1016,ROWS($Y331:$AF$1016),FALSE)</f>
        <v>#N/A</v>
      </c>
      <c r="AH331" s="30" t="e">
        <f>HLOOKUP(AH$13,$Y331:$AF$1016,ROWS($Y331:$AF$1016),FALSE)</f>
        <v>#N/A</v>
      </c>
      <c r="AI331" s="30" t="e">
        <f>HLOOKUP(AI$13,$Y331:$AF$1016,ROWS($Y331:$AF$1016),FALSE)</f>
        <v>#N/A</v>
      </c>
      <c r="AJ331" s="30" t="e">
        <f>HLOOKUP(AJ$13,$Y331:$AF$1016,ROWS($Y331:$AF$1016),FALSE)</f>
        <v>#N/A</v>
      </c>
      <c r="AK331" s="30" t="e">
        <f>HLOOKUP(AK$13,$Y331:$AF$1016,ROWS($Y331:$AF$1016),FALSE)</f>
        <v>#N/A</v>
      </c>
      <c r="AL331" s="30" t="e">
        <f>HLOOKUP(AL$13,$Y331:$AF$1016,ROWS($Y331:$AF$1016),FALSE)</f>
        <v>#N/A</v>
      </c>
      <c r="AM331" s="30" t="e">
        <f>HLOOKUP(AM$13,$Y331:$AF$1016,ROWS($Y331:$AF$1016),FALSE)</f>
        <v>#N/A</v>
      </c>
      <c r="AN331" s="30" t="e">
        <f>HLOOKUP(AN$13,$Y331:$AF$1016,ROWS($Y331:$AF$1016),FALSE)</f>
        <v>#N/A</v>
      </c>
      <c r="AO331" s="35" t="e">
        <f t="shared" si="56"/>
        <v>#N/A</v>
      </c>
      <c r="AP331" s="35" t="e">
        <f t="shared" si="57"/>
        <v>#N/A</v>
      </c>
      <c r="AQ331" s="35" t="e">
        <f t="shared" si="58"/>
        <v>#N/A</v>
      </c>
      <c r="AR331" s="35" t="e">
        <f t="shared" si="59"/>
        <v>#N/A</v>
      </c>
      <c r="AS331" s="35" t="e">
        <f t="shared" si="60"/>
        <v>#N/A</v>
      </c>
      <c r="AT331" s="35" t="e">
        <f t="shared" si="61"/>
        <v>#N/A</v>
      </c>
      <c r="AU331" s="35" t="e">
        <f t="shared" si="62"/>
        <v>#N/A</v>
      </c>
      <c r="AV331" s="35" t="e">
        <f t="shared" si="63"/>
        <v>#N/A</v>
      </c>
      <c r="AW331" s="81" t="e">
        <f t="shared" si="64"/>
        <v>#N/A</v>
      </c>
      <c r="AX331" s="139" t="e">
        <f t="shared" si="65"/>
        <v>#N/A</v>
      </c>
    </row>
    <row r="332" spans="1:50" x14ac:dyDescent="0.25">
      <c r="A332" s="110">
        <f>'Тулуз-Пьерон'!A332</f>
        <v>0</v>
      </c>
      <c r="B332" s="153">
        <f>'Тулуз-Пьерон'!B332</f>
        <v>0</v>
      </c>
      <c r="C332" s="109" t="e">
        <f>'Тулуз-Пьерон'!AB332</f>
        <v>#DIV/0!</v>
      </c>
      <c r="D332" s="132" t="e">
        <f>'Тулуз-Пьерон'!AE332</f>
        <v>#DIV/0!</v>
      </c>
      <c r="E332" s="134">
        <f>Равен!AD324</f>
        <v>0</v>
      </c>
      <c r="F332" s="135">
        <f>Равен!AE324</f>
        <v>0</v>
      </c>
      <c r="G332" s="128"/>
      <c r="H332" s="33"/>
      <c r="I332" s="33"/>
      <c r="J332" s="33"/>
      <c r="K332" s="115"/>
      <c r="L332" s="109">
        <f t="shared" si="54"/>
        <v>0</v>
      </c>
      <c r="M332" s="33"/>
      <c r="N332" s="123"/>
      <c r="O332" s="131"/>
      <c r="P332" s="109">
        <f t="shared" si="55"/>
        <v>0</v>
      </c>
      <c r="Q332" s="33"/>
      <c r="R332" s="33"/>
      <c r="S332" s="123"/>
      <c r="T332" s="128"/>
      <c r="U332" s="33"/>
      <c r="V332" s="33"/>
      <c r="W332" s="33"/>
      <c r="X332" s="115"/>
      <c r="Y332" s="122"/>
      <c r="Z332" s="33"/>
      <c r="AA332" s="33"/>
      <c r="AB332" s="33"/>
      <c r="AC332" s="33"/>
      <c r="AD332" s="33"/>
      <c r="AE332" s="33"/>
      <c r="AF332" s="123"/>
      <c r="AG332" s="119" t="e">
        <f>HLOOKUP(AG$13,$Y332:$AF$1016,ROWS($Y332:$AF$1016),FALSE)</f>
        <v>#N/A</v>
      </c>
      <c r="AH332" s="30" t="e">
        <f>HLOOKUP(AH$13,$Y332:$AF$1016,ROWS($Y332:$AF$1016),FALSE)</f>
        <v>#N/A</v>
      </c>
      <c r="AI332" s="30" t="e">
        <f>HLOOKUP(AI$13,$Y332:$AF$1016,ROWS($Y332:$AF$1016),FALSE)</f>
        <v>#N/A</v>
      </c>
      <c r="AJ332" s="30" t="e">
        <f>HLOOKUP(AJ$13,$Y332:$AF$1016,ROWS($Y332:$AF$1016),FALSE)</f>
        <v>#N/A</v>
      </c>
      <c r="AK332" s="30" t="e">
        <f>HLOOKUP(AK$13,$Y332:$AF$1016,ROWS($Y332:$AF$1016),FALSE)</f>
        <v>#N/A</v>
      </c>
      <c r="AL332" s="30" t="e">
        <f>HLOOKUP(AL$13,$Y332:$AF$1016,ROWS($Y332:$AF$1016),FALSE)</f>
        <v>#N/A</v>
      </c>
      <c r="AM332" s="30" t="e">
        <f>HLOOKUP(AM$13,$Y332:$AF$1016,ROWS($Y332:$AF$1016),FALSE)</f>
        <v>#N/A</v>
      </c>
      <c r="AN332" s="30" t="e">
        <f>HLOOKUP(AN$13,$Y332:$AF$1016,ROWS($Y332:$AF$1016),FALSE)</f>
        <v>#N/A</v>
      </c>
      <c r="AO332" s="35" t="e">
        <f t="shared" si="56"/>
        <v>#N/A</v>
      </c>
      <c r="AP332" s="35" t="e">
        <f t="shared" si="57"/>
        <v>#N/A</v>
      </c>
      <c r="AQ332" s="35" t="e">
        <f t="shared" si="58"/>
        <v>#N/A</v>
      </c>
      <c r="AR332" s="35" t="e">
        <f t="shared" si="59"/>
        <v>#N/A</v>
      </c>
      <c r="AS332" s="35" t="e">
        <f t="shared" si="60"/>
        <v>#N/A</v>
      </c>
      <c r="AT332" s="35" t="e">
        <f t="shared" si="61"/>
        <v>#N/A</v>
      </c>
      <c r="AU332" s="35" t="e">
        <f t="shared" si="62"/>
        <v>#N/A</v>
      </c>
      <c r="AV332" s="35" t="e">
        <f t="shared" si="63"/>
        <v>#N/A</v>
      </c>
      <c r="AW332" s="81" t="e">
        <f t="shared" si="64"/>
        <v>#N/A</v>
      </c>
      <c r="AX332" s="139" t="e">
        <f t="shared" si="65"/>
        <v>#N/A</v>
      </c>
    </row>
    <row r="333" spans="1:50" x14ac:dyDescent="0.25">
      <c r="A333" s="110">
        <f>'Тулуз-Пьерон'!A333</f>
        <v>0</v>
      </c>
      <c r="B333" s="153">
        <f>'Тулуз-Пьерон'!B333</f>
        <v>0</v>
      </c>
      <c r="C333" s="109" t="e">
        <f>'Тулуз-Пьерон'!AB333</f>
        <v>#DIV/0!</v>
      </c>
      <c r="D333" s="132" t="e">
        <f>'Тулуз-Пьерон'!AE333</f>
        <v>#DIV/0!</v>
      </c>
      <c r="E333" s="134">
        <f>Равен!AD325</f>
        <v>0</v>
      </c>
      <c r="F333" s="135">
        <f>Равен!AE325</f>
        <v>0</v>
      </c>
      <c r="G333" s="128"/>
      <c r="H333" s="33"/>
      <c r="I333" s="33"/>
      <c r="J333" s="33"/>
      <c r="K333" s="115"/>
      <c r="L333" s="109">
        <f t="shared" si="54"/>
        <v>0</v>
      </c>
      <c r="M333" s="33"/>
      <c r="N333" s="123"/>
      <c r="O333" s="131"/>
      <c r="P333" s="109">
        <f t="shared" si="55"/>
        <v>0</v>
      </c>
      <c r="Q333" s="33"/>
      <c r="R333" s="33"/>
      <c r="S333" s="123"/>
      <c r="T333" s="128"/>
      <c r="U333" s="33"/>
      <c r="V333" s="33"/>
      <c r="W333" s="33"/>
      <c r="X333" s="115"/>
      <c r="Y333" s="122"/>
      <c r="Z333" s="33"/>
      <c r="AA333" s="33"/>
      <c r="AB333" s="33"/>
      <c r="AC333" s="33"/>
      <c r="AD333" s="33"/>
      <c r="AE333" s="33"/>
      <c r="AF333" s="123"/>
      <c r="AG333" s="119" t="e">
        <f>HLOOKUP(AG$13,$Y333:$AF$1016,ROWS($Y333:$AF$1016),FALSE)</f>
        <v>#N/A</v>
      </c>
      <c r="AH333" s="30" t="e">
        <f>HLOOKUP(AH$13,$Y333:$AF$1016,ROWS($Y333:$AF$1016),FALSE)</f>
        <v>#N/A</v>
      </c>
      <c r="AI333" s="30" t="e">
        <f>HLOOKUP(AI$13,$Y333:$AF$1016,ROWS($Y333:$AF$1016),FALSE)</f>
        <v>#N/A</v>
      </c>
      <c r="AJ333" s="30" t="e">
        <f>HLOOKUP(AJ$13,$Y333:$AF$1016,ROWS($Y333:$AF$1016),FALSE)</f>
        <v>#N/A</v>
      </c>
      <c r="AK333" s="30" t="e">
        <f>HLOOKUP(AK$13,$Y333:$AF$1016,ROWS($Y333:$AF$1016),FALSE)</f>
        <v>#N/A</v>
      </c>
      <c r="AL333" s="30" t="e">
        <f>HLOOKUP(AL$13,$Y333:$AF$1016,ROWS($Y333:$AF$1016),FALSE)</f>
        <v>#N/A</v>
      </c>
      <c r="AM333" s="30" t="e">
        <f>HLOOKUP(AM$13,$Y333:$AF$1016,ROWS($Y333:$AF$1016),FALSE)</f>
        <v>#N/A</v>
      </c>
      <c r="AN333" s="30" t="e">
        <f>HLOOKUP(AN$13,$Y333:$AF$1016,ROWS($Y333:$AF$1016),FALSE)</f>
        <v>#N/A</v>
      </c>
      <c r="AO333" s="35" t="e">
        <f t="shared" si="56"/>
        <v>#N/A</v>
      </c>
      <c r="AP333" s="35" t="e">
        <f t="shared" si="57"/>
        <v>#N/A</v>
      </c>
      <c r="AQ333" s="35" t="e">
        <f t="shared" si="58"/>
        <v>#N/A</v>
      </c>
      <c r="AR333" s="35" t="e">
        <f t="shared" si="59"/>
        <v>#N/A</v>
      </c>
      <c r="AS333" s="35" t="e">
        <f t="shared" si="60"/>
        <v>#N/A</v>
      </c>
      <c r="AT333" s="35" t="e">
        <f t="shared" si="61"/>
        <v>#N/A</v>
      </c>
      <c r="AU333" s="35" t="e">
        <f t="shared" si="62"/>
        <v>#N/A</v>
      </c>
      <c r="AV333" s="35" t="e">
        <f t="shared" si="63"/>
        <v>#N/A</v>
      </c>
      <c r="AW333" s="81" t="e">
        <f t="shared" si="64"/>
        <v>#N/A</v>
      </c>
      <c r="AX333" s="139" t="e">
        <f t="shared" si="65"/>
        <v>#N/A</v>
      </c>
    </row>
    <row r="334" spans="1:50" x14ac:dyDescent="0.25">
      <c r="A334" s="110">
        <f>'Тулуз-Пьерон'!A334</f>
        <v>0</v>
      </c>
      <c r="B334" s="153">
        <f>'Тулуз-Пьерон'!B334</f>
        <v>0</v>
      </c>
      <c r="C334" s="109" t="e">
        <f>'Тулуз-Пьерон'!AB334</f>
        <v>#DIV/0!</v>
      </c>
      <c r="D334" s="132" t="e">
        <f>'Тулуз-Пьерон'!AE334</f>
        <v>#DIV/0!</v>
      </c>
      <c r="E334" s="134">
        <f>Равен!AD326</f>
        <v>0</v>
      </c>
      <c r="F334" s="135">
        <f>Равен!AE326</f>
        <v>0</v>
      </c>
      <c r="G334" s="128"/>
      <c r="H334" s="33"/>
      <c r="I334" s="33"/>
      <c r="J334" s="33"/>
      <c r="K334" s="115"/>
      <c r="L334" s="109">
        <f t="shared" si="54"/>
        <v>0</v>
      </c>
      <c r="M334" s="33"/>
      <c r="N334" s="123"/>
      <c r="O334" s="131"/>
      <c r="P334" s="109">
        <f t="shared" si="55"/>
        <v>0</v>
      </c>
      <c r="Q334" s="33"/>
      <c r="R334" s="33"/>
      <c r="S334" s="123"/>
      <c r="T334" s="128"/>
      <c r="U334" s="33"/>
      <c r="V334" s="33"/>
      <c r="W334" s="33"/>
      <c r="X334" s="115"/>
      <c r="Y334" s="122"/>
      <c r="Z334" s="33"/>
      <c r="AA334" s="33"/>
      <c r="AB334" s="33"/>
      <c r="AC334" s="33"/>
      <c r="AD334" s="33"/>
      <c r="AE334" s="33"/>
      <c r="AF334" s="123"/>
      <c r="AG334" s="119" t="e">
        <f>HLOOKUP(AG$13,$Y334:$AF$1016,ROWS($Y334:$AF$1016),FALSE)</f>
        <v>#N/A</v>
      </c>
      <c r="AH334" s="30" t="e">
        <f>HLOOKUP(AH$13,$Y334:$AF$1016,ROWS($Y334:$AF$1016),FALSE)</f>
        <v>#N/A</v>
      </c>
      <c r="AI334" s="30" t="e">
        <f>HLOOKUP(AI$13,$Y334:$AF$1016,ROWS($Y334:$AF$1016),FALSE)</f>
        <v>#N/A</v>
      </c>
      <c r="AJ334" s="30" t="e">
        <f>HLOOKUP(AJ$13,$Y334:$AF$1016,ROWS($Y334:$AF$1016),FALSE)</f>
        <v>#N/A</v>
      </c>
      <c r="AK334" s="30" t="e">
        <f>HLOOKUP(AK$13,$Y334:$AF$1016,ROWS($Y334:$AF$1016),FALSE)</f>
        <v>#N/A</v>
      </c>
      <c r="AL334" s="30" t="e">
        <f>HLOOKUP(AL$13,$Y334:$AF$1016,ROWS($Y334:$AF$1016),FALSE)</f>
        <v>#N/A</v>
      </c>
      <c r="AM334" s="30" t="e">
        <f>HLOOKUP(AM$13,$Y334:$AF$1016,ROWS($Y334:$AF$1016),FALSE)</f>
        <v>#N/A</v>
      </c>
      <c r="AN334" s="30" t="e">
        <f>HLOOKUP(AN$13,$Y334:$AF$1016,ROWS($Y334:$AF$1016),FALSE)</f>
        <v>#N/A</v>
      </c>
      <c r="AO334" s="35" t="e">
        <f t="shared" si="56"/>
        <v>#N/A</v>
      </c>
      <c r="AP334" s="35" t="e">
        <f t="shared" si="57"/>
        <v>#N/A</v>
      </c>
      <c r="AQ334" s="35" t="e">
        <f t="shared" si="58"/>
        <v>#N/A</v>
      </c>
      <c r="AR334" s="35" t="e">
        <f t="shared" si="59"/>
        <v>#N/A</v>
      </c>
      <c r="AS334" s="35" t="e">
        <f t="shared" si="60"/>
        <v>#N/A</v>
      </c>
      <c r="AT334" s="35" t="e">
        <f t="shared" si="61"/>
        <v>#N/A</v>
      </c>
      <c r="AU334" s="35" t="e">
        <f t="shared" si="62"/>
        <v>#N/A</v>
      </c>
      <c r="AV334" s="35" t="e">
        <f t="shared" si="63"/>
        <v>#N/A</v>
      </c>
      <c r="AW334" s="81" t="e">
        <f t="shared" si="64"/>
        <v>#N/A</v>
      </c>
      <c r="AX334" s="139" t="e">
        <f t="shared" si="65"/>
        <v>#N/A</v>
      </c>
    </row>
    <row r="335" spans="1:50" x14ac:dyDescent="0.25">
      <c r="A335" s="110">
        <f>'Тулуз-Пьерон'!A335</f>
        <v>0</v>
      </c>
      <c r="B335" s="153">
        <f>'Тулуз-Пьерон'!B335</f>
        <v>0</v>
      </c>
      <c r="C335" s="109" t="e">
        <f>'Тулуз-Пьерон'!AB335</f>
        <v>#DIV/0!</v>
      </c>
      <c r="D335" s="132" t="e">
        <f>'Тулуз-Пьерон'!AE335</f>
        <v>#DIV/0!</v>
      </c>
      <c r="E335" s="134">
        <f>Равен!AD327</f>
        <v>0</v>
      </c>
      <c r="F335" s="135">
        <f>Равен!AE327</f>
        <v>0</v>
      </c>
      <c r="G335" s="128"/>
      <c r="H335" s="33"/>
      <c r="I335" s="33"/>
      <c r="J335" s="33"/>
      <c r="K335" s="115"/>
      <c r="L335" s="109">
        <f t="shared" si="54"/>
        <v>0</v>
      </c>
      <c r="M335" s="33"/>
      <c r="N335" s="123"/>
      <c r="O335" s="131"/>
      <c r="P335" s="109">
        <f t="shared" si="55"/>
        <v>0</v>
      </c>
      <c r="Q335" s="33"/>
      <c r="R335" s="33"/>
      <c r="S335" s="123"/>
      <c r="T335" s="128"/>
      <c r="U335" s="33"/>
      <c r="V335" s="33"/>
      <c r="W335" s="33"/>
      <c r="X335" s="115"/>
      <c r="Y335" s="122"/>
      <c r="Z335" s="33"/>
      <c r="AA335" s="33"/>
      <c r="AB335" s="33"/>
      <c r="AC335" s="33"/>
      <c r="AD335" s="33"/>
      <c r="AE335" s="33"/>
      <c r="AF335" s="123"/>
      <c r="AG335" s="119" t="e">
        <f>HLOOKUP(AG$13,$Y335:$AF$1016,ROWS($Y335:$AF$1016),FALSE)</f>
        <v>#N/A</v>
      </c>
      <c r="AH335" s="30" t="e">
        <f>HLOOKUP(AH$13,$Y335:$AF$1016,ROWS($Y335:$AF$1016),FALSE)</f>
        <v>#N/A</v>
      </c>
      <c r="AI335" s="30" t="e">
        <f>HLOOKUP(AI$13,$Y335:$AF$1016,ROWS($Y335:$AF$1016),FALSE)</f>
        <v>#N/A</v>
      </c>
      <c r="AJ335" s="30" t="e">
        <f>HLOOKUP(AJ$13,$Y335:$AF$1016,ROWS($Y335:$AF$1016),FALSE)</f>
        <v>#N/A</v>
      </c>
      <c r="AK335" s="30" t="e">
        <f>HLOOKUP(AK$13,$Y335:$AF$1016,ROWS($Y335:$AF$1016),FALSE)</f>
        <v>#N/A</v>
      </c>
      <c r="AL335" s="30" t="e">
        <f>HLOOKUP(AL$13,$Y335:$AF$1016,ROWS($Y335:$AF$1016),FALSE)</f>
        <v>#N/A</v>
      </c>
      <c r="AM335" s="30" t="e">
        <f>HLOOKUP(AM$13,$Y335:$AF$1016,ROWS($Y335:$AF$1016),FALSE)</f>
        <v>#N/A</v>
      </c>
      <c r="AN335" s="30" t="e">
        <f>HLOOKUP(AN$13,$Y335:$AF$1016,ROWS($Y335:$AF$1016),FALSE)</f>
        <v>#N/A</v>
      </c>
      <c r="AO335" s="35" t="e">
        <f t="shared" si="56"/>
        <v>#N/A</v>
      </c>
      <c r="AP335" s="35" t="e">
        <f t="shared" si="57"/>
        <v>#N/A</v>
      </c>
      <c r="AQ335" s="35" t="e">
        <f t="shared" si="58"/>
        <v>#N/A</v>
      </c>
      <c r="AR335" s="35" t="e">
        <f t="shared" si="59"/>
        <v>#N/A</v>
      </c>
      <c r="AS335" s="35" t="e">
        <f t="shared" si="60"/>
        <v>#N/A</v>
      </c>
      <c r="AT335" s="35" t="e">
        <f t="shared" si="61"/>
        <v>#N/A</v>
      </c>
      <c r="AU335" s="35" t="e">
        <f t="shared" si="62"/>
        <v>#N/A</v>
      </c>
      <c r="AV335" s="35" t="e">
        <f t="shared" si="63"/>
        <v>#N/A</v>
      </c>
      <c r="AW335" s="81" t="e">
        <f t="shared" si="64"/>
        <v>#N/A</v>
      </c>
      <c r="AX335" s="139" t="e">
        <f t="shared" si="65"/>
        <v>#N/A</v>
      </c>
    </row>
    <row r="336" spans="1:50" x14ac:dyDescent="0.25">
      <c r="A336" s="110">
        <f>'Тулуз-Пьерон'!A336</f>
        <v>0</v>
      </c>
      <c r="B336" s="153">
        <f>'Тулуз-Пьерон'!B336</f>
        <v>0</v>
      </c>
      <c r="C336" s="109" t="e">
        <f>'Тулуз-Пьерон'!AB336</f>
        <v>#DIV/0!</v>
      </c>
      <c r="D336" s="132" t="e">
        <f>'Тулуз-Пьерон'!AE336</f>
        <v>#DIV/0!</v>
      </c>
      <c r="E336" s="134">
        <f>Равен!AD328</f>
        <v>0</v>
      </c>
      <c r="F336" s="135">
        <f>Равен!AE328</f>
        <v>0</v>
      </c>
      <c r="G336" s="128"/>
      <c r="H336" s="33"/>
      <c r="I336" s="33"/>
      <c r="J336" s="33"/>
      <c r="K336" s="115"/>
      <c r="L336" s="109">
        <f t="shared" ref="L336:L399" si="66">M336+N336</f>
        <v>0</v>
      </c>
      <c r="M336" s="33"/>
      <c r="N336" s="123"/>
      <c r="O336" s="131"/>
      <c r="P336" s="109">
        <f t="shared" ref="P336:P399" si="67">Q336+R336+S336</f>
        <v>0</v>
      </c>
      <c r="Q336" s="33"/>
      <c r="R336" s="33"/>
      <c r="S336" s="123"/>
      <c r="T336" s="128"/>
      <c r="U336" s="33"/>
      <c r="V336" s="33"/>
      <c r="W336" s="33"/>
      <c r="X336" s="115"/>
      <c r="Y336" s="122"/>
      <c r="Z336" s="33"/>
      <c r="AA336" s="33"/>
      <c r="AB336" s="33"/>
      <c r="AC336" s="33"/>
      <c r="AD336" s="33"/>
      <c r="AE336" s="33"/>
      <c r="AF336" s="123"/>
      <c r="AG336" s="119" t="e">
        <f>HLOOKUP(AG$13,$Y336:$AF$1016,ROWS($Y336:$AF$1016),FALSE)</f>
        <v>#N/A</v>
      </c>
      <c r="AH336" s="30" t="e">
        <f>HLOOKUP(AH$13,$Y336:$AF$1016,ROWS($Y336:$AF$1016),FALSE)</f>
        <v>#N/A</v>
      </c>
      <c r="AI336" s="30" t="e">
        <f>HLOOKUP(AI$13,$Y336:$AF$1016,ROWS($Y336:$AF$1016),FALSE)</f>
        <v>#N/A</v>
      </c>
      <c r="AJ336" s="30" t="e">
        <f>HLOOKUP(AJ$13,$Y336:$AF$1016,ROWS($Y336:$AF$1016),FALSE)</f>
        <v>#N/A</v>
      </c>
      <c r="AK336" s="30" t="e">
        <f>HLOOKUP(AK$13,$Y336:$AF$1016,ROWS($Y336:$AF$1016),FALSE)</f>
        <v>#N/A</v>
      </c>
      <c r="AL336" s="30" t="e">
        <f>HLOOKUP(AL$13,$Y336:$AF$1016,ROWS($Y336:$AF$1016),FALSE)</f>
        <v>#N/A</v>
      </c>
      <c r="AM336" s="30" t="e">
        <f>HLOOKUP(AM$13,$Y336:$AF$1016,ROWS($Y336:$AF$1016),FALSE)</f>
        <v>#N/A</v>
      </c>
      <c r="AN336" s="30" t="e">
        <f>HLOOKUP(AN$13,$Y336:$AF$1016,ROWS($Y336:$AF$1016),FALSE)</f>
        <v>#N/A</v>
      </c>
      <c r="AO336" s="35" t="e">
        <f t="shared" ref="AO336:AO399" si="68">ABS(AG336-$AG$14)</f>
        <v>#N/A</v>
      </c>
      <c r="AP336" s="35" t="e">
        <f t="shared" ref="AP336:AP399" si="69">ABS(AH336-$AH$14)</f>
        <v>#N/A</v>
      </c>
      <c r="AQ336" s="35" t="e">
        <f t="shared" ref="AQ336:AQ399" si="70">ABS(AI336-$AI$14)</f>
        <v>#N/A</v>
      </c>
      <c r="AR336" s="35" t="e">
        <f t="shared" ref="AR336:AR399" si="71">ABS(AJ336-$AJ$14)</f>
        <v>#N/A</v>
      </c>
      <c r="AS336" s="35" t="e">
        <f t="shared" ref="AS336:AS399" si="72">ABS(AK336-$AK$14)</f>
        <v>#N/A</v>
      </c>
      <c r="AT336" s="35" t="e">
        <f t="shared" ref="AT336:AT399" si="73">ABS(AL336-$AL$14)</f>
        <v>#N/A</v>
      </c>
      <c r="AU336" s="35" t="e">
        <f t="shared" ref="AU336:AU399" si="74">ABS(AM336-$AM$14)</f>
        <v>#N/A</v>
      </c>
      <c r="AV336" s="35" t="e">
        <f t="shared" ref="AV336:AV399" si="75">ABS(AN336-$AN$14)</f>
        <v>#N/A</v>
      </c>
      <c r="AW336" s="81" t="e">
        <f t="shared" ref="AW336:AW399" si="76">SUM(AO336:AV336)</f>
        <v>#N/A</v>
      </c>
      <c r="AX336" s="139" t="e">
        <f t="shared" ref="AX336:AX399" si="77">(18-AG336-AH336)/(18-AK336-AI336)</f>
        <v>#N/A</v>
      </c>
    </row>
    <row r="337" spans="1:50" x14ac:dyDescent="0.25">
      <c r="A337" s="110">
        <f>'Тулуз-Пьерон'!A337</f>
        <v>0</v>
      </c>
      <c r="B337" s="153">
        <f>'Тулуз-Пьерон'!B337</f>
        <v>0</v>
      </c>
      <c r="C337" s="109" t="e">
        <f>'Тулуз-Пьерон'!AB337</f>
        <v>#DIV/0!</v>
      </c>
      <c r="D337" s="132" t="e">
        <f>'Тулуз-Пьерон'!AE337</f>
        <v>#DIV/0!</v>
      </c>
      <c r="E337" s="134">
        <f>Равен!AD329</f>
        <v>0</v>
      </c>
      <c r="F337" s="135">
        <f>Равен!AE329</f>
        <v>0</v>
      </c>
      <c r="G337" s="128"/>
      <c r="H337" s="33"/>
      <c r="I337" s="33"/>
      <c r="J337" s="33"/>
      <c r="K337" s="115"/>
      <c r="L337" s="109">
        <f t="shared" si="66"/>
        <v>0</v>
      </c>
      <c r="M337" s="33"/>
      <c r="N337" s="123"/>
      <c r="O337" s="131"/>
      <c r="P337" s="109">
        <f t="shared" si="67"/>
        <v>0</v>
      </c>
      <c r="Q337" s="33"/>
      <c r="R337" s="33"/>
      <c r="S337" s="123"/>
      <c r="T337" s="128"/>
      <c r="U337" s="33"/>
      <c r="V337" s="33"/>
      <c r="W337" s="33"/>
      <c r="X337" s="115"/>
      <c r="Y337" s="122"/>
      <c r="Z337" s="33"/>
      <c r="AA337" s="33"/>
      <c r="AB337" s="33"/>
      <c r="AC337" s="33"/>
      <c r="AD337" s="33"/>
      <c r="AE337" s="33"/>
      <c r="AF337" s="123"/>
      <c r="AG337" s="119" t="e">
        <f>HLOOKUP(AG$13,$Y337:$AF$1016,ROWS($Y337:$AF$1016),FALSE)</f>
        <v>#N/A</v>
      </c>
      <c r="AH337" s="30" t="e">
        <f>HLOOKUP(AH$13,$Y337:$AF$1016,ROWS($Y337:$AF$1016),FALSE)</f>
        <v>#N/A</v>
      </c>
      <c r="AI337" s="30" t="e">
        <f>HLOOKUP(AI$13,$Y337:$AF$1016,ROWS($Y337:$AF$1016),FALSE)</f>
        <v>#N/A</v>
      </c>
      <c r="AJ337" s="30" t="e">
        <f>HLOOKUP(AJ$13,$Y337:$AF$1016,ROWS($Y337:$AF$1016),FALSE)</f>
        <v>#N/A</v>
      </c>
      <c r="AK337" s="30" t="e">
        <f>HLOOKUP(AK$13,$Y337:$AF$1016,ROWS($Y337:$AF$1016),FALSE)</f>
        <v>#N/A</v>
      </c>
      <c r="AL337" s="30" t="e">
        <f>HLOOKUP(AL$13,$Y337:$AF$1016,ROWS($Y337:$AF$1016),FALSE)</f>
        <v>#N/A</v>
      </c>
      <c r="AM337" s="30" t="e">
        <f>HLOOKUP(AM$13,$Y337:$AF$1016,ROWS($Y337:$AF$1016),FALSE)</f>
        <v>#N/A</v>
      </c>
      <c r="AN337" s="30" t="e">
        <f>HLOOKUP(AN$13,$Y337:$AF$1016,ROWS($Y337:$AF$1016),FALSE)</f>
        <v>#N/A</v>
      </c>
      <c r="AO337" s="35" t="e">
        <f t="shared" si="68"/>
        <v>#N/A</v>
      </c>
      <c r="AP337" s="35" t="e">
        <f t="shared" si="69"/>
        <v>#N/A</v>
      </c>
      <c r="AQ337" s="35" t="e">
        <f t="shared" si="70"/>
        <v>#N/A</v>
      </c>
      <c r="AR337" s="35" t="e">
        <f t="shared" si="71"/>
        <v>#N/A</v>
      </c>
      <c r="AS337" s="35" t="e">
        <f t="shared" si="72"/>
        <v>#N/A</v>
      </c>
      <c r="AT337" s="35" t="e">
        <f t="shared" si="73"/>
        <v>#N/A</v>
      </c>
      <c r="AU337" s="35" t="e">
        <f t="shared" si="74"/>
        <v>#N/A</v>
      </c>
      <c r="AV337" s="35" t="e">
        <f t="shared" si="75"/>
        <v>#N/A</v>
      </c>
      <c r="AW337" s="81" t="e">
        <f t="shared" si="76"/>
        <v>#N/A</v>
      </c>
      <c r="AX337" s="139" t="e">
        <f t="shared" si="77"/>
        <v>#N/A</v>
      </c>
    </row>
    <row r="338" spans="1:50" x14ac:dyDescent="0.25">
      <c r="A338" s="110">
        <f>'Тулуз-Пьерон'!A338</f>
        <v>0</v>
      </c>
      <c r="B338" s="153">
        <f>'Тулуз-Пьерон'!B338</f>
        <v>0</v>
      </c>
      <c r="C338" s="109" t="e">
        <f>'Тулуз-Пьерон'!AB338</f>
        <v>#DIV/0!</v>
      </c>
      <c r="D338" s="132" t="e">
        <f>'Тулуз-Пьерон'!AE338</f>
        <v>#DIV/0!</v>
      </c>
      <c r="E338" s="134">
        <f>Равен!AD330</f>
        <v>0</v>
      </c>
      <c r="F338" s="135">
        <f>Равен!AE330</f>
        <v>0</v>
      </c>
      <c r="G338" s="128"/>
      <c r="H338" s="33"/>
      <c r="I338" s="33"/>
      <c r="J338" s="33"/>
      <c r="K338" s="115"/>
      <c r="L338" s="109">
        <f t="shared" si="66"/>
        <v>0</v>
      </c>
      <c r="M338" s="33"/>
      <c r="N338" s="123"/>
      <c r="O338" s="131"/>
      <c r="P338" s="109">
        <f t="shared" si="67"/>
        <v>0</v>
      </c>
      <c r="Q338" s="33"/>
      <c r="R338" s="33"/>
      <c r="S338" s="123"/>
      <c r="T338" s="128"/>
      <c r="U338" s="33"/>
      <c r="V338" s="33"/>
      <c r="W338" s="33"/>
      <c r="X338" s="115"/>
      <c r="Y338" s="122"/>
      <c r="Z338" s="33"/>
      <c r="AA338" s="33"/>
      <c r="AB338" s="33"/>
      <c r="AC338" s="33"/>
      <c r="AD338" s="33"/>
      <c r="AE338" s="33"/>
      <c r="AF338" s="123"/>
      <c r="AG338" s="119" t="e">
        <f>HLOOKUP(AG$13,$Y338:$AF$1016,ROWS($Y338:$AF$1016),FALSE)</f>
        <v>#N/A</v>
      </c>
      <c r="AH338" s="30" t="e">
        <f>HLOOKUP(AH$13,$Y338:$AF$1016,ROWS($Y338:$AF$1016),FALSE)</f>
        <v>#N/A</v>
      </c>
      <c r="AI338" s="30" t="e">
        <f>HLOOKUP(AI$13,$Y338:$AF$1016,ROWS($Y338:$AF$1016),FALSE)</f>
        <v>#N/A</v>
      </c>
      <c r="AJ338" s="30" t="e">
        <f>HLOOKUP(AJ$13,$Y338:$AF$1016,ROWS($Y338:$AF$1016),FALSE)</f>
        <v>#N/A</v>
      </c>
      <c r="AK338" s="30" t="e">
        <f>HLOOKUP(AK$13,$Y338:$AF$1016,ROWS($Y338:$AF$1016),FALSE)</f>
        <v>#N/A</v>
      </c>
      <c r="AL338" s="30" t="e">
        <f>HLOOKUP(AL$13,$Y338:$AF$1016,ROWS($Y338:$AF$1016),FALSE)</f>
        <v>#N/A</v>
      </c>
      <c r="AM338" s="30" t="e">
        <f>HLOOKUP(AM$13,$Y338:$AF$1016,ROWS($Y338:$AF$1016),FALSE)</f>
        <v>#N/A</v>
      </c>
      <c r="AN338" s="30" t="e">
        <f>HLOOKUP(AN$13,$Y338:$AF$1016,ROWS($Y338:$AF$1016),FALSE)</f>
        <v>#N/A</v>
      </c>
      <c r="AO338" s="35" t="e">
        <f t="shared" si="68"/>
        <v>#N/A</v>
      </c>
      <c r="AP338" s="35" t="e">
        <f t="shared" si="69"/>
        <v>#N/A</v>
      </c>
      <c r="AQ338" s="35" t="e">
        <f t="shared" si="70"/>
        <v>#N/A</v>
      </c>
      <c r="AR338" s="35" t="e">
        <f t="shared" si="71"/>
        <v>#N/A</v>
      </c>
      <c r="AS338" s="35" t="e">
        <f t="shared" si="72"/>
        <v>#N/A</v>
      </c>
      <c r="AT338" s="35" t="e">
        <f t="shared" si="73"/>
        <v>#N/A</v>
      </c>
      <c r="AU338" s="35" t="e">
        <f t="shared" si="74"/>
        <v>#N/A</v>
      </c>
      <c r="AV338" s="35" t="e">
        <f t="shared" si="75"/>
        <v>#N/A</v>
      </c>
      <c r="AW338" s="81" t="e">
        <f t="shared" si="76"/>
        <v>#N/A</v>
      </c>
      <c r="AX338" s="139" t="e">
        <f t="shared" si="77"/>
        <v>#N/A</v>
      </c>
    </row>
    <row r="339" spans="1:50" x14ac:dyDescent="0.25">
      <c r="A339" s="110">
        <f>'Тулуз-Пьерон'!A339</f>
        <v>0</v>
      </c>
      <c r="B339" s="153">
        <f>'Тулуз-Пьерон'!B339</f>
        <v>0</v>
      </c>
      <c r="C339" s="109" t="e">
        <f>'Тулуз-Пьерон'!AB339</f>
        <v>#DIV/0!</v>
      </c>
      <c r="D339" s="132" t="e">
        <f>'Тулуз-Пьерон'!AE339</f>
        <v>#DIV/0!</v>
      </c>
      <c r="E339" s="134">
        <f>Равен!AD331</f>
        <v>0</v>
      </c>
      <c r="F339" s="135">
        <f>Равен!AE331</f>
        <v>0</v>
      </c>
      <c r="G339" s="128"/>
      <c r="H339" s="33"/>
      <c r="I339" s="33"/>
      <c r="J339" s="33"/>
      <c r="K339" s="115"/>
      <c r="L339" s="109">
        <f t="shared" si="66"/>
        <v>0</v>
      </c>
      <c r="M339" s="33"/>
      <c r="N339" s="123"/>
      <c r="O339" s="131"/>
      <c r="P339" s="109">
        <f t="shared" si="67"/>
        <v>0</v>
      </c>
      <c r="Q339" s="33"/>
      <c r="R339" s="33"/>
      <c r="S339" s="123"/>
      <c r="T339" s="128"/>
      <c r="U339" s="33"/>
      <c r="V339" s="33"/>
      <c r="W339" s="33"/>
      <c r="X339" s="115"/>
      <c r="Y339" s="122"/>
      <c r="Z339" s="33"/>
      <c r="AA339" s="33"/>
      <c r="AB339" s="33"/>
      <c r="AC339" s="33"/>
      <c r="AD339" s="33"/>
      <c r="AE339" s="33"/>
      <c r="AF339" s="123"/>
      <c r="AG339" s="119" t="e">
        <f>HLOOKUP(AG$13,$Y339:$AF$1016,ROWS($Y339:$AF$1016),FALSE)</f>
        <v>#N/A</v>
      </c>
      <c r="AH339" s="30" t="e">
        <f>HLOOKUP(AH$13,$Y339:$AF$1016,ROWS($Y339:$AF$1016),FALSE)</f>
        <v>#N/A</v>
      </c>
      <c r="AI339" s="30" t="e">
        <f>HLOOKUP(AI$13,$Y339:$AF$1016,ROWS($Y339:$AF$1016),FALSE)</f>
        <v>#N/A</v>
      </c>
      <c r="AJ339" s="30" t="e">
        <f>HLOOKUP(AJ$13,$Y339:$AF$1016,ROWS($Y339:$AF$1016),FALSE)</f>
        <v>#N/A</v>
      </c>
      <c r="AK339" s="30" t="e">
        <f>HLOOKUP(AK$13,$Y339:$AF$1016,ROWS($Y339:$AF$1016),FALSE)</f>
        <v>#N/A</v>
      </c>
      <c r="AL339" s="30" t="e">
        <f>HLOOKUP(AL$13,$Y339:$AF$1016,ROWS($Y339:$AF$1016),FALSE)</f>
        <v>#N/A</v>
      </c>
      <c r="AM339" s="30" t="e">
        <f>HLOOKUP(AM$13,$Y339:$AF$1016,ROWS($Y339:$AF$1016),FALSE)</f>
        <v>#N/A</v>
      </c>
      <c r="AN339" s="30" t="e">
        <f>HLOOKUP(AN$13,$Y339:$AF$1016,ROWS($Y339:$AF$1016),FALSE)</f>
        <v>#N/A</v>
      </c>
      <c r="AO339" s="35" t="e">
        <f t="shared" si="68"/>
        <v>#N/A</v>
      </c>
      <c r="AP339" s="35" t="e">
        <f t="shared" si="69"/>
        <v>#N/A</v>
      </c>
      <c r="AQ339" s="35" t="e">
        <f t="shared" si="70"/>
        <v>#N/A</v>
      </c>
      <c r="AR339" s="35" t="e">
        <f t="shared" si="71"/>
        <v>#N/A</v>
      </c>
      <c r="AS339" s="35" t="e">
        <f t="shared" si="72"/>
        <v>#N/A</v>
      </c>
      <c r="AT339" s="35" t="e">
        <f t="shared" si="73"/>
        <v>#N/A</v>
      </c>
      <c r="AU339" s="35" t="e">
        <f t="shared" si="74"/>
        <v>#N/A</v>
      </c>
      <c r="AV339" s="35" t="e">
        <f t="shared" si="75"/>
        <v>#N/A</v>
      </c>
      <c r="AW339" s="81" t="e">
        <f t="shared" si="76"/>
        <v>#N/A</v>
      </c>
      <c r="AX339" s="139" t="e">
        <f t="shared" si="77"/>
        <v>#N/A</v>
      </c>
    </row>
    <row r="340" spans="1:50" x14ac:dyDescent="0.25">
      <c r="A340" s="110">
        <f>'Тулуз-Пьерон'!A340</f>
        <v>0</v>
      </c>
      <c r="B340" s="153">
        <f>'Тулуз-Пьерон'!B340</f>
        <v>0</v>
      </c>
      <c r="C340" s="109" t="e">
        <f>'Тулуз-Пьерон'!AB340</f>
        <v>#DIV/0!</v>
      </c>
      <c r="D340" s="132" t="e">
        <f>'Тулуз-Пьерон'!AE340</f>
        <v>#DIV/0!</v>
      </c>
      <c r="E340" s="134">
        <f>Равен!AD332</f>
        <v>0</v>
      </c>
      <c r="F340" s="135">
        <f>Равен!AE332</f>
        <v>0</v>
      </c>
      <c r="G340" s="128"/>
      <c r="H340" s="33"/>
      <c r="I340" s="33"/>
      <c r="J340" s="33"/>
      <c r="K340" s="115"/>
      <c r="L340" s="109">
        <f t="shared" si="66"/>
        <v>0</v>
      </c>
      <c r="M340" s="33"/>
      <c r="N340" s="123"/>
      <c r="O340" s="131"/>
      <c r="P340" s="109">
        <f t="shared" si="67"/>
        <v>0</v>
      </c>
      <c r="Q340" s="33"/>
      <c r="R340" s="33"/>
      <c r="S340" s="123"/>
      <c r="T340" s="128"/>
      <c r="U340" s="33"/>
      <c r="V340" s="33"/>
      <c r="W340" s="33"/>
      <c r="X340" s="115"/>
      <c r="Y340" s="122"/>
      <c r="Z340" s="33"/>
      <c r="AA340" s="33"/>
      <c r="AB340" s="33"/>
      <c r="AC340" s="33"/>
      <c r="AD340" s="33"/>
      <c r="AE340" s="33"/>
      <c r="AF340" s="123"/>
      <c r="AG340" s="119" t="e">
        <f>HLOOKUP(AG$13,$Y340:$AF$1016,ROWS($Y340:$AF$1016),FALSE)</f>
        <v>#N/A</v>
      </c>
      <c r="AH340" s="30" t="e">
        <f>HLOOKUP(AH$13,$Y340:$AF$1016,ROWS($Y340:$AF$1016),FALSE)</f>
        <v>#N/A</v>
      </c>
      <c r="AI340" s="30" t="e">
        <f>HLOOKUP(AI$13,$Y340:$AF$1016,ROWS($Y340:$AF$1016),FALSE)</f>
        <v>#N/A</v>
      </c>
      <c r="AJ340" s="30" t="e">
        <f>HLOOKUP(AJ$13,$Y340:$AF$1016,ROWS($Y340:$AF$1016),FALSE)</f>
        <v>#N/A</v>
      </c>
      <c r="AK340" s="30" t="e">
        <f>HLOOKUP(AK$13,$Y340:$AF$1016,ROWS($Y340:$AF$1016),FALSE)</f>
        <v>#N/A</v>
      </c>
      <c r="AL340" s="30" t="e">
        <f>HLOOKUP(AL$13,$Y340:$AF$1016,ROWS($Y340:$AF$1016),FALSE)</f>
        <v>#N/A</v>
      </c>
      <c r="AM340" s="30" t="e">
        <f>HLOOKUP(AM$13,$Y340:$AF$1016,ROWS($Y340:$AF$1016),FALSE)</f>
        <v>#N/A</v>
      </c>
      <c r="AN340" s="30" t="e">
        <f>HLOOKUP(AN$13,$Y340:$AF$1016,ROWS($Y340:$AF$1016),FALSE)</f>
        <v>#N/A</v>
      </c>
      <c r="AO340" s="35" t="e">
        <f t="shared" si="68"/>
        <v>#N/A</v>
      </c>
      <c r="AP340" s="35" t="e">
        <f t="shared" si="69"/>
        <v>#N/A</v>
      </c>
      <c r="AQ340" s="35" t="e">
        <f t="shared" si="70"/>
        <v>#N/A</v>
      </c>
      <c r="AR340" s="35" t="e">
        <f t="shared" si="71"/>
        <v>#N/A</v>
      </c>
      <c r="AS340" s="35" t="e">
        <f t="shared" si="72"/>
        <v>#N/A</v>
      </c>
      <c r="AT340" s="35" t="e">
        <f t="shared" si="73"/>
        <v>#N/A</v>
      </c>
      <c r="AU340" s="35" t="e">
        <f t="shared" si="74"/>
        <v>#N/A</v>
      </c>
      <c r="AV340" s="35" t="e">
        <f t="shared" si="75"/>
        <v>#N/A</v>
      </c>
      <c r="AW340" s="81" t="e">
        <f t="shared" si="76"/>
        <v>#N/A</v>
      </c>
      <c r="AX340" s="139" t="e">
        <f t="shared" si="77"/>
        <v>#N/A</v>
      </c>
    </row>
    <row r="341" spans="1:50" x14ac:dyDescent="0.25">
      <c r="A341" s="110">
        <f>'Тулуз-Пьерон'!A341</f>
        <v>0</v>
      </c>
      <c r="B341" s="153">
        <f>'Тулуз-Пьерон'!B341</f>
        <v>0</v>
      </c>
      <c r="C341" s="109" t="e">
        <f>'Тулуз-Пьерон'!AB341</f>
        <v>#DIV/0!</v>
      </c>
      <c r="D341" s="132" t="e">
        <f>'Тулуз-Пьерон'!AE341</f>
        <v>#DIV/0!</v>
      </c>
      <c r="E341" s="134">
        <f>Равен!AD333</f>
        <v>0</v>
      </c>
      <c r="F341" s="135">
        <f>Равен!AE333</f>
        <v>0</v>
      </c>
      <c r="G341" s="128"/>
      <c r="H341" s="33"/>
      <c r="I341" s="33"/>
      <c r="J341" s="33"/>
      <c r="K341" s="115"/>
      <c r="L341" s="109">
        <f t="shared" si="66"/>
        <v>0</v>
      </c>
      <c r="M341" s="33"/>
      <c r="N341" s="123"/>
      <c r="O341" s="131"/>
      <c r="P341" s="109">
        <f t="shared" si="67"/>
        <v>0</v>
      </c>
      <c r="Q341" s="33"/>
      <c r="R341" s="33"/>
      <c r="S341" s="123"/>
      <c r="T341" s="128"/>
      <c r="U341" s="33"/>
      <c r="V341" s="33"/>
      <c r="W341" s="33"/>
      <c r="X341" s="115"/>
      <c r="Y341" s="122"/>
      <c r="Z341" s="33"/>
      <c r="AA341" s="33"/>
      <c r="AB341" s="33"/>
      <c r="AC341" s="33"/>
      <c r="AD341" s="33"/>
      <c r="AE341" s="33"/>
      <c r="AF341" s="123"/>
      <c r="AG341" s="119" t="e">
        <f>HLOOKUP(AG$13,$Y341:$AF$1016,ROWS($Y341:$AF$1016),FALSE)</f>
        <v>#N/A</v>
      </c>
      <c r="AH341" s="30" t="e">
        <f>HLOOKUP(AH$13,$Y341:$AF$1016,ROWS($Y341:$AF$1016),FALSE)</f>
        <v>#N/A</v>
      </c>
      <c r="AI341" s="30" t="e">
        <f>HLOOKUP(AI$13,$Y341:$AF$1016,ROWS($Y341:$AF$1016),FALSE)</f>
        <v>#N/A</v>
      </c>
      <c r="AJ341" s="30" t="e">
        <f>HLOOKUP(AJ$13,$Y341:$AF$1016,ROWS($Y341:$AF$1016),FALSE)</f>
        <v>#N/A</v>
      </c>
      <c r="AK341" s="30" t="e">
        <f>HLOOKUP(AK$13,$Y341:$AF$1016,ROWS($Y341:$AF$1016),FALSE)</f>
        <v>#N/A</v>
      </c>
      <c r="AL341" s="30" t="e">
        <f>HLOOKUP(AL$13,$Y341:$AF$1016,ROWS($Y341:$AF$1016),FALSE)</f>
        <v>#N/A</v>
      </c>
      <c r="AM341" s="30" t="e">
        <f>HLOOKUP(AM$13,$Y341:$AF$1016,ROWS($Y341:$AF$1016),FALSE)</f>
        <v>#N/A</v>
      </c>
      <c r="AN341" s="30" t="e">
        <f>HLOOKUP(AN$13,$Y341:$AF$1016,ROWS($Y341:$AF$1016),FALSE)</f>
        <v>#N/A</v>
      </c>
      <c r="AO341" s="35" t="e">
        <f t="shared" si="68"/>
        <v>#N/A</v>
      </c>
      <c r="AP341" s="35" t="e">
        <f t="shared" si="69"/>
        <v>#N/A</v>
      </c>
      <c r="AQ341" s="35" t="e">
        <f t="shared" si="70"/>
        <v>#N/A</v>
      </c>
      <c r="AR341" s="35" t="e">
        <f t="shared" si="71"/>
        <v>#N/A</v>
      </c>
      <c r="AS341" s="35" t="e">
        <f t="shared" si="72"/>
        <v>#N/A</v>
      </c>
      <c r="AT341" s="35" t="e">
        <f t="shared" si="73"/>
        <v>#N/A</v>
      </c>
      <c r="AU341" s="35" t="e">
        <f t="shared" si="74"/>
        <v>#N/A</v>
      </c>
      <c r="AV341" s="35" t="e">
        <f t="shared" si="75"/>
        <v>#N/A</v>
      </c>
      <c r="AW341" s="81" t="e">
        <f t="shared" si="76"/>
        <v>#N/A</v>
      </c>
      <c r="AX341" s="139" t="e">
        <f t="shared" si="77"/>
        <v>#N/A</v>
      </c>
    </row>
    <row r="342" spans="1:50" x14ac:dyDescent="0.25">
      <c r="A342" s="110">
        <f>'Тулуз-Пьерон'!A342</f>
        <v>0</v>
      </c>
      <c r="B342" s="153">
        <f>'Тулуз-Пьерон'!B342</f>
        <v>0</v>
      </c>
      <c r="C342" s="109" t="e">
        <f>'Тулуз-Пьерон'!AB342</f>
        <v>#DIV/0!</v>
      </c>
      <c r="D342" s="132" t="e">
        <f>'Тулуз-Пьерон'!AE342</f>
        <v>#DIV/0!</v>
      </c>
      <c r="E342" s="134">
        <f>Равен!AD334</f>
        <v>0</v>
      </c>
      <c r="F342" s="135">
        <f>Равен!AE334</f>
        <v>0</v>
      </c>
      <c r="G342" s="128"/>
      <c r="H342" s="33"/>
      <c r="I342" s="33"/>
      <c r="J342" s="33"/>
      <c r="K342" s="115"/>
      <c r="L342" s="109">
        <f t="shared" si="66"/>
        <v>0</v>
      </c>
      <c r="M342" s="33"/>
      <c r="N342" s="123"/>
      <c r="O342" s="131"/>
      <c r="P342" s="109">
        <f t="shared" si="67"/>
        <v>0</v>
      </c>
      <c r="Q342" s="33"/>
      <c r="R342" s="33"/>
      <c r="S342" s="123"/>
      <c r="T342" s="128"/>
      <c r="U342" s="33"/>
      <c r="V342" s="33"/>
      <c r="W342" s="33"/>
      <c r="X342" s="115"/>
      <c r="Y342" s="122"/>
      <c r="Z342" s="33"/>
      <c r="AA342" s="33"/>
      <c r="AB342" s="33"/>
      <c r="AC342" s="33"/>
      <c r="AD342" s="33"/>
      <c r="AE342" s="33"/>
      <c r="AF342" s="123"/>
      <c r="AG342" s="119" t="e">
        <f>HLOOKUP(AG$13,$Y342:$AF$1016,ROWS($Y342:$AF$1016),FALSE)</f>
        <v>#N/A</v>
      </c>
      <c r="AH342" s="30" t="e">
        <f>HLOOKUP(AH$13,$Y342:$AF$1016,ROWS($Y342:$AF$1016),FALSE)</f>
        <v>#N/A</v>
      </c>
      <c r="AI342" s="30" t="e">
        <f>HLOOKUP(AI$13,$Y342:$AF$1016,ROWS($Y342:$AF$1016),FALSE)</f>
        <v>#N/A</v>
      </c>
      <c r="AJ342" s="30" t="e">
        <f>HLOOKUP(AJ$13,$Y342:$AF$1016,ROWS($Y342:$AF$1016),FALSE)</f>
        <v>#N/A</v>
      </c>
      <c r="AK342" s="30" t="e">
        <f>HLOOKUP(AK$13,$Y342:$AF$1016,ROWS($Y342:$AF$1016),FALSE)</f>
        <v>#N/A</v>
      </c>
      <c r="AL342" s="30" t="e">
        <f>HLOOKUP(AL$13,$Y342:$AF$1016,ROWS($Y342:$AF$1016),FALSE)</f>
        <v>#N/A</v>
      </c>
      <c r="AM342" s="30" t="e">
        <f>HLOOKUP(AM$13,$Y342:$AF$1016,ROWS($Y342:$AF$1016),FALSE)</f>
        <v>#N/A</v>
      </c>
      <c r="AN342" s="30" t="e">
        <f>HLOOKUP(AN$13,$Y342:$AF$1016,ROWS($Y342:$AF$1016),FALSE)</f>
        <v>#N/A</v>
      </c>
      <c r="AO342" s="35" t="e">
        <f t="shared" si="68"/>
        <v>#N/A</v>
      </c>
      <c r="AP342" s="35" t="e">
        <f t="shared" si="69"/>
        <v>#N/A</v>
      </c>
      <c r="AQ342" s="35" t="e">
        <f t="shared" si="70"/>
        <v>#N/A</v>
      </c>
      <c r="AR342" s="35" t="e">
        <f t="shared" si="71"/>
        <v>#N/A</v>
      </c>
      <c r="AS342" s="35" t="e">
        <f t="shared" si="72"/>
        <v>#N/A</v>
      </c>
      <c r="AT342" s="35" t="e">
        <f t="shared" si="73"/>
        <v>#N/A</v>
      </c>
      <c r="AU342" s="35" t="e">
        <f t="shared" si="74"/>
        <v>#N/A</v>
      </c>
      <c r="AV342" s="35" t="e">
        <f t="shared" si="75"/>
        <v>#N/A</v>
      </c>
      <c r="AW342" s="81" t="e">
        <f t="shared" si="76"/>
        <v>#N/A</v>
      </c>
      <c r="AX342" s="139" t="e">
        <f t="shared" si="77"/>
        <v>#N/A</v>
      </c>
    </row>
    <row r="343" spans="1:50" x14ac:dyDescent="0.25">
      <c r="A343" s="110">
        <f>'Тулуз-Пьерон'!A343</f>
        <v>0</v>
      </c>
      <c r="B343" s="153">
        <f>'Тулуз-Пьерон'!B343</f>
        <v>0</v>
      </c>
      <c r="C343" s="109" t="e">
        <f>'Тулуз-Пьерон'!AB343</f>
        <v>#DIV/0!</v>
      </c>
      <c r="D343" s="132" t="e">
        <f>'Тулуз-Пьерон'!AE343</f>
        <v>#DIV/0!</v>
      </c>
      <c r="E343" s="134">
        <f>Равен!AD335</f>
        <v>0</v>
      </c>
      <c r="F343" s="135">
        <f>Равен!AE335</f>
        <v>0</v>
      </c>
      <c r="G343" s="128"/>
      <c r="H343" s="33"/>
      <c r="I343" s="33"/>
      <c r="J343" s="33"/>
      <c r="K343" s="115"/>
      <c r="L343" s="109">
        <f t="shared" si="66"/>
        <v>0</v>
      </c>
      <c r="M343" s="33"/>
      <c r="N343" s="123"/>
      <c r="O343" s="131"/>
      <c r="P343" s="109">
        <f t="shared" si="67"/>
        <v>0</v>
      </c>
      <c r="Q343" s="33"/>
      <c r="R343" s="33"/>
      <c r="S343" s="123"/>
      <c r="T343" s="128"/>
      <c r="U343" s="33"/>
      <c r="V343" s="33"/>
      <c r="W343" s="33"/>
      <c r="X343" s="115"/>
      <c r="Y343" s="122"/>
      <c r="Z343" s="33"/>
      <c r="AA343" s="33"/>
      <c r="AB343" s="33"/>
      <c r="AC343" s="33"/>
      <c r="AD343" s="33"/>
      <c r="AE343" s="33"/>
      <c r="AF343" s="123"/>
      <c r="AG343" s="119" t="e">
        <f>HLOOKUP(AG$13,$Y343:$AF$1016,ROWS($Y343:$AF$1016),FALSE)</f>
        <v>#N/A</v>
      </c>
      <c r="AH343" s="30" t="e">
        <f>HLOOKUP(AH$13,$Y343:$AF$1016,ROWS($Y343:$AF$1016),FALSE)</f>
        <v>#N/A</v>
      </c>
      <c r="AI343" s="30" t="e">
        <f>HLOOKUP(AI$13,$Y343:$AF$1016,ROWS($Y343:$AF$1016),FALSE)</f>
        <v>#N/A</v>
      </c>
      <c r="AJ343" s="30" t="e">
        <f>HLOOKUP(AJ$13,$Y343:$AF$1016,ROWS($Y343:$AF$1016),FALSE)</f>
        <v>#N/A</v>
      </c>
      <c r="AK343" s="30" t="e">
        <f>HLOOKUP(AK$13,$Y343:$AF$1016,ROWS($Y343:$AF$1016),FALSE)</f>
        <v>#N/A</v>
      </c>
      <c r="AL343" s="30" t="e">
        <f>HLOOKUP(AL$13,$Y343:$AF$1016,ROWS($Y343:$AF$1016),FALSE)</f>
        <v>#N/A</v>
      </c>
      <c r="AM343" s="30" t="e">
        <f>HLOOKUP(AM$13,$Y343:$AF$1016,ROWS($Y343:$AF$1016),FALSE)</f>
        <v>#N/A</v>
      </c>
      <c r="AN343" s="30" t="e">
        <f>HLOOKUP(AN$13,$Y343:$AF$1016,ROWS($Y343:$AF$1016),FALSE)</f>
        <v>#N/A</v>
      </c>
      <c r="AO343" s="35" t="e">
        <f t="shared" si="68"/>
        <v>#N/A</v>
      </c>
      <c r="AP343" s="35" t="e">
        <f t="shared" si="69"/>
        <v>#N/A</v>
      </c>
      <c r="AQ343" s="35" t="e">
        <f t="shared" si="70"/>
        <v>#N/A</v>
      </c>
      <c r="AR343" s="35" t="e">
        <f t="shared" si="71"/>
        <v>#N/A</v>
      </c>
      <c r="AS343" s="35" t="e">
        <f t="shared" si="72"/>
        <v>#N/A</v>
      </c>
      <c r="AT343" s="35" t="e">
        <f t="shared" si="73"/>
        <v>#N/A</v>
      </c>
      <c r="AU343" s="35" t="e">
        <f t="shared" si="74"/>
        <v>#N/A</v>
      </c>
      <c r="AV343" s="35" t="e">
        <f t="shared" si="75"/>
        <v>#N/A</v>
      </c>
      <c r="AW343" s="81" t="e">
        <f t="shared" si="76"/>
        <v>#N/A</v>
      </c>
      <c r="AX343" s="139" t="e">
        <f t="shared" si="77"/>
        <v>#N/A</v>
      </c>
    </row>
    <row r="344" spans="1:50" x14ac:dyDescent="0.25">
      <c r="A344" s="110">
        <f>'Тулуз-Пьерон'!A344</f>
        <v>0</v>
      </c>
      <c r="B344" s="153">
        <f>'Тулуз-Пьерон'!B344</f>
        <v>0</v>
      </c>
      <c r="C344" s="109" t="e">
        <f>'Тулуз-Пьерон'!AB344</f>
        <v>#DIV/0!</v>
      </c>
      <c r="D344" s="132" t="e">
        <f>'Тулуз-Пьерон'!AE344</f>
        <v>#DIV/0!</v>
      </c>
      <c r="E344" s="134">
        <f>Равен!AD336</f>
        <v>0</v>
      </c>
      <c r="F344" s="135">
        <f>Равен!AE336</f>
        <v>0</v>
      </c>
      <c r="G344" s="128"/>
      <c r="H344" s="33"/>
      <c r="I344" s="33"/>
      <c r="J344" s="33"/>
      <c r="K344" s="115"/>
      <c r="L344" s="109">
        <f t="shared" si="66"/>
        <v>0</v>
      </c>
      <c r="M344" s="33"/>
      <c r="N344" s="123"/>
      <c r="O344" s="131"/>
      <c r="P344" s="109">
        <f t="shared" si="67"/>
        <v>0</v>
      </c>
      <c r="Q344" s="33"/>
      <c r="R344" s="33"/>
      <c r="S344" s="123"/>
      <c r="T344" s="128"/>
      <c r="U344" s="33"/>
      <c r="V344" s="33"/>
      <c r="W344" s="33"/>
      <c r="X344" s="115"/>
      <c r="Y344" s="122"/>
      <c r="Z344" s="33"/>
      <c r="AA344" s="33"/>
      <c r="AB344" s="33"/>
      <c r="AC344" s="33"/>
      <c r="AD344" s="33"/>
      <c r="AE344" s="33"/>
      <c r="AF344" s="123"/>
      <c r="AG344" s="119" t="e">
        <f>HLOOKUP(AG$13,$Y344:$AF$1016,ROWS($Y344:$AF$1016),FALSE)</f>
        <v>#N/A</v>
      </c>
      <c r="AH344" s="30" t="e">
        <f>HLOOKUP(AH$13,$Y344:$AF$1016,ROWS($Y344:$AF$1016),FALSE)</f>
        <v>#N/A</v>
      </c>
      <c r="AI344" s="30" t="e">
        <f>HLOOKUP(AI$13,$Y344:$AF$1016,ROWS($Y344:$AF$1016),FALSE)</f>
        <v>#N/A</v>
      </c>
      <c r="AJ344" s="30" t="e">
        <f>HLOOKUP(AJ$13,$Y344:$AF$1016,ROWS($Y344:$AF$1016),FALSE)</f>
        <v>#N/A</v>
      </c>
      <c r="AK344" s="30" t="e">
        <f>HLOOKUP(AK$13,$Y344:$AF$1016,ROWS($Y344:$AF$1016),FALSE)</f>
        <v>#N/A</v>
      </c>
      <c r="AL344" s="30" t="e">
        <f>HLOOKUP(AL$13,$Y344:$AF$1016,ROWS($Y344:$AF$1016),FALSE)</f>
        <v>#N/A</v>
      </c>
      <c r="AM344" s="30" t="e">
        <f>HLOOKUP(AM$13,$Y344:$AF$1016,ROWS($Y344:$AF$1016),FALSE)</f>
        <v>#N/A</v>
      </c>
      <c r="AN344" s="30" t="e">
        <f>HLOOKUP(AN$13,$Y344:$AF$1016,ROWS($Y344:$AF$1016),FALSE)</f>
        <v>#N/A</v>
      </c>
      <c r="AO344" s="35" t="e">
        <f t="shared" si="68"/>
        <v>#N/A</v>
      </c>
      <c r="AP344" s="35" t="e">
        <f t="shared" si="69"/>
        <v>#N/A</v>
      </c>
      <c r="AQ344" s="35" t="e">
        <f t="shared" si="70"/>
        <v>#N/A</v>
      </c>
      <c r="AR344" s="35" t="e">
        <f t="shared" si="71"/>
        <v>#N/A</v>
      </c>
      <c r="AS344" s="35" t="e">
        <f t="shared" si="72"/>
        <v>#N/A</v>
      </c>
      <c r="AT344" s="35" t="e">
        <f t="shared" si="73"/>
        <v>#N/A</v>
      </c>
      <c r="AU344" s="35" t="e">
        <f t="shared" si="74"/>
        <v>#N/A</v>
      </c>
      <c r="AV344" s="35" t="e">
        <f t="shared" si="75"/>
        <v>#N/A</v>
      </c>
      <c r="AW344" s="81" t="e">
        <f t="shared" si="76"/>
        <v>#N/A</v>
      </c>
      <c r="AX344" s="139" t="e">
        <f t="shared" si="77"/>
        <v>#N/A</v>
      </c>
    </row>
    <row r="345" spans="1:50" x14ac:dyDescent="0.25">
      <c r="A345" s="110">
        <f>'Тулуз-Пьерон'!A345</f>
        <v>0</v>
      </c>
      <c r="B345" s="153">
        <f>'Тулуз-Пьерон'!B345</f>
        <v>0</v>
      </c>
      <c r="C345" s="109" t="e">
        <f>'Тулуз-Пьерон'!AB345</f>
        <v>#DIV/0!</v>
      </c>
      <c r="D345" s="132" t="e">
        <f>'Тулуз-Пьерон'!AE345</f>
        <v>#DIV/0!</v>
      </c>
      <c r="E345" s="134">
        <f>Равен!AD337</f>
        <v>0</v>
      </c>
      <c r="F345" s="135">
        <f>Равен!AE337</f>
        <v>0</v>
      </c>
      <c r="G345" s="128"/>
      <c r="H345" s="33"/>
      <c r="I345" s="33"/>
      <c r="J345" s="33"/>
      <c r="K345" s="115"/>
      <c r="L345" s="109">
        <f t="shared" si="66"/>
        <v>0</v>
      </c>
      <c r="M345" s="33"/>
      <c r="N345" s="123"/>
      <c r="O345" s="131"/>
      <c r="P345" s="109">
        <f t="shared" si="67"/>
        <v>0</v>
      </c>
      <c r="Q345" s="33"/>
      <c r="R345" s="33"/>
      <c r="S345" s="123"/>
      <c r="T345" s="128"/>
      <c r="U345" s="33"/>
      <c r="V345" s="33"/>
      <c r="W345" s="33"/>
      <c r="X345" s="115"/>
      <c r="Y345" s="122"/>
      <c r="Z345" s="33"/>
      <c r="AA345" s="33"/>
      <c r="AB345" s="33"/>
      <c r="AC345" s="33"/>
      <c r="AD345" s="33"/>
      <c r="AE345" s="33"/>
      <c r="AF345" s="123"/>
      <c r="AG345" s="119" t="e">
        <f>HLOOKUP(AG$13,$Y345:$AF$1016,ROWS($Y345:$AF$1016),FALSE)</f>
        <v>#N/A</v>
      </c>
      <c r="AH345" s="30" t="e">
        <f>HLOOKUP(AH$13,$Y345:$AF$1016,ROWS($Y345:$AF$1016),FALSE)</f>
        <v>#N/A</v>
      </c>
      <c r="AI345" s="30" t="e">
        <f>HLOOKUP(AI$13,$Y345:$AF$1016,ROWS($Y345:$AF$1016),FALSE)</f>
        <v>#N/A</v>
      </c>
      <c r="AJ345" s="30" t="e">
        <f>HLOOKUP(AJ$13,$Y345:$AF$1016,ROWS($Y345:$AF$1016),FALSE)</f>
        <v>#N/A</v>
      </c>
      <c r="AK345" s="30" t="e">
        <f>HLOOKUP(AK$13,$Y345:$AF$1016,ROWS($Y345:$AF$1016),FALSE)</f>
        <v>#N/A</v>
      </c>
      <c r="AL345" s="30" t="e">
        <f>HLOOKUP(AL$13,$Y345:$AF$1016,ROWS($Y345:$AF$1016),FALSE)</f>
        <v>#N/A</v>
      </c>
      <c r="AM345" s="30" t="e">
        <f>HLOOKUP(AM$13,$Y345:$AF$1016,ROWS($Y345:$AF$1016),FALSE)</f>
        <v>#N/A</v>
      </c>
      <c r="AN345" s="30" t="e">
        <f>HLOOKUP(AN$13,$Y345:$AF$1016,ROWS($Y345:$AF$1016),FALSE)</f>
        <v>#N/A</v>
      </c>
      <c r="AO345" s="35" t="e">
        <f t="shared" si="68"/>
        <v>#N/A</v>
      </c>
      <c r="AP345" s="35" t="e">
        <f t="shared" si="69"/>
        <v>#N/A</v>
      </c>
      <c r="AQ345" s="35" t="e">
        <f t="shared" si="70"/>
        <v>#N/A</v>
      </c>
      <c r="AR345" s="35" t="e">
        <f t="shared" si="71"/>
        <v>#N/A</v>
      </c>
      <c r="AS345" s="35" t="e">
        <f t="shared" si="72"/>
        <v>#N/A</v>
      </c>
      <c r="AT345" s="35" t="e">
        <f t="shared" si="73"/>
        <v>#N/A</v>
      </c>
      <c r="AU345" s="35" t="e">
        <f t="shared" si="74"/>
        <v>#N/A</v>
      </c>
      <c r="AV345" s="35" t="e">
        <f t="shared" si="75"/>
        <v>#N/A</v>
      </c>
      <c r="AW345" s="81" t="e">
        <f t="shared" si="76"/>
        <v>#N/A</v>
      </c>
      <c r="AX345" s="139" t="e">
        <f t="shared" si="77"/>
        <v>#N/A</v>
      </c>
    </row>
    <row r="346" spans="1:50" x14ac:dyDescent="0.25">
      <c r="A346" s="110">
        <f>'Тулуз-Пьерон'!A346</f>
        <v>0</v>
      </c>
      <c r="B346" s="153">
        <f>'Тулуз-Пьерон'!B346</f>
        <v>0</v>
      </c>
      <c r="C346" s="109" t="e">
        <f>'Тулуз-Пьерон'!AB346</f>
        <v>#DIV/0!</v>
      </c>
      <c r="D346" s="132" t="e">
        <f>'Тулуз-Пьерон'!AE346</f>
        <v>#DIV/0!</v>
      </c>
      <c r="E346" s="134">
        <f>Равен!AD338</f>
        <v>0</v>
      </c>
      <c r="F346" s="135">
        <f>Равен!AE338</f>
        <v>0</v>
      </c>
      <c r="G346" s="128"/>
      <c r="H346" s="33"/>
      <c r="I346" s="33"/>
      <c r="J346" s="33"/>
      <c r="K346" s="115"/>
      <c r="L346" s="109">
        <f t="shared" si="66"/>
        <v>0</v>
      </c>
      <c r="M346" s="33"/>
      <c r="N346" s="123"/>
      <c r="O346" s="131"/>
      <c r="P346" s="109">
        <f t="shared" si="67"/>
        <v>0</v>
      </c>
      <c r="Q346" s="33"/>
      <c r="R346" s="33"/>
      <c r="S346" s="123"/>
      <c r="T346" s="128"/>
      <c r="U346" s="33"/>
      <c r="V346" s="33"/>
      <c r="W346" s="33"/>
      <c r="X346" s="115"/>
      <c r="Y346" s="122"/>
      <c r="Z346" s="33"/>
      <c r="AA346" s="33"/>
      <c r="AB346" s="33"/>
      <c r="AC346" s="33"/>
      <c r="AD346" s="33"/>
      <c r="AE346" s="33"/>
      <c r="AF346" s="123"/>
      <c r="AG346" s="119" t="e">
        <f>HLOOKUP(AG$13,$Y346:$AF$1016,ROWS($Y346:$AF$1016),FALSE)</f>
        <v>#N/A</v>
      </c>
      <c r="AH346" s="30" t="e">
        <f>HLOOKUP(AH$13,$Y346:$AF$1016,ROWS($Y346:$AF$1016),FALSE)</f>
        <v>#N/A</v>
      </c>
      <c r="AI346" s="30" t="e">
        <f>HLOOKUP(AI$13,$Y346:$AF$1016,ROWS($Y346:$AF$1016),FALSE)</f>
        <v>#N/A</v>
      </c>
      <c r="AJ346" s="30" t="e">
        <f>HLOOKUP(AJ$13,$Y346:$AF$1016,ROWS($Y346:$AF$1016),FALSE)</f>
        <v>#N/A</v>
      </c>
      <c r="AK346" s="30" t="e">
        <f>HLOOKUP(AK$13,$Y346:$AF$1016,ROWS($Y346:$AF$1016),FALSE)</f>
        <v>#N/A</v>
      </c>
      <c r="AL346" s="30" t="e">
        <f>HLOOKUP(AL$13,$Y346:$AF$1016,ROWS($Y346:$AF$1016),FALSE)</f>
        <v>#N/A</v>
      </c>
      <c r="AM346" s="30" t="e">
        <f>HLOOKUP(AM$13,$Y346:$AF$1016,ROWS($Y346:$AF$1016),FALSE)</f>
        <v>#N/A</v>
      </c>
      <c r="AN346" s="30" t="e">
        <f>HLOOKUP(AN$13,$Y346:$AF$1016,ROWS($Y346:$AF$1016),FALSE)</f>
        <v>#N/A</v>
      </c>
      <c r="AO346" s="35" t="e">
        <f t="shared" si="68"/>
        <v>#N/A</v>
      </c>
      <c r="AP346" s="35" t="e">
        <f t="shared" si="69"/>
        <v>#N/A</v>
      </c>
      <c r="AQ346" s="35" t="e">
        <f t="shared" si="70"/>
        <v>#N/A</v>
      </c>
      <c r="AR346" s="35" t="e">
        <f t="shared" si="71"/>
        <v>#N/A</v>
      </c>
      <c r="AS346" s="35" t="e">
        <f t="shared" si="72"/>
        <v>#N/A</v>
      </c>
      <c r="AT346" s="35" t="e">
        <f t="shared" si="73"/>
        <v>#N/A</v>
      </c>
      <c r="AU346" s="35" t="e">
        <f t="shared" si="74"/>
        <v>#N/A</v>
      </c>
      <c r="AV346" s="35" t="e">
        <f t="shared" si="75"/>
        <v>#N/A</v>
      </c>
      <c r="AW346" s="81" t="e">
        <f t="shared" si="76"/>
        <v>#N/A</v>
      </c>
      <c r="AX346" s="139" t="e">
        <f t="shared" si="77"/>
        <v>#N/A</v>
      </c>
    </row>
    <row r="347" spans="1:50" x14ac:dyDescent="0.25">
      <c r="A347" s="110">
        <f>'Тулуз-Пьерон'!A347</f>
        <v>0</v>
      </c>
      <c r="B347" s="153">
        <f>'Тулуз-Пьерон'!B347</f>
        <v>0</v>
      </c>
      <c r="C347" s="109" t="e">
        <f>'Тулуз-Пьерон'!AB347</f>
        <v>#DIV/0!</v>
      </c>
      <c r="D347" s="132" t="e">
        <f>'Тулуз-Пьерон'!AE347</f>
        <v>#DIV/0!</v>
      </c>
      <c r="E347" s="134">
        <f>Равен!AD339</f>
        <v>0</v>
      </c>
      <c r="F347" s="135">
        <f>Равен!AE339</f>
        <v>0</v>
      </c>
      <c r="G347" s="128"/>
      <c r="H347" s="33"/>
      <c r="I347" s="33"/>
      <c r="J347" s="33"/>
      <c r="K347" s="115"/>
      <c r="L347" s="109">
        <f t="shared" si="66"/>
        <v>0</v>
      </c>
      <c r="M347" s="33"/>
      <c r="N347" s="123"/>
      <c r="O347" s="131"/>
      <c r="P347" s="109">
        <f t="shared" si="67"/>
        <v>0</v>
      </c>
      <c r="Q347" s="33"/>
      <c r="R347" s="33"/>
      <c r="S347" s="123"/>
      <c r="T347" s="128"/>
      <c r="U347" s="33"/>
      <c r="V347" s="33"/>
      <c r="W347" s="33"/>
      <c r="X347" s="115"/>
      <c r="Y347" s="122"/>
      <c r="Z347" s="33"/>
      <c r="AA347" s="33"/>
      <c r="AB347" s="33"/>
      <c r="AC347" s="33"/>
      <c r="AD347" s="33"/>
      <c r="AE347" s="33"/>
      <c r="AF347" s="123"/>
      <c r="AG347" s="119" t="e">
        <f>HLOOKUP(AG$13,$Y347:$AF$1016,ROWS($Y347:$AF$1016),FALSE)</f>
        <v>#N/A</v>
      </c>
      <c r="AH347" s="30" t="e">
        <f>HLOOKUP(AH$13,$Y347:$AF$1016,ROWS($Y347:$AF$1016),FALSE)</f>
        <v>#N/A</v>
      </c>
      <c r="AI347" s="30" t="e">
        <f>HLOOKUP(AI$13,$Y347:$AF$1016,ROWS($Y347:$AF$1016),FALSE)</f>
        <v>#N/A</v>
      </c>
      <c r="AJ347" s="30" t="e">
        <f>HLOOKUP(AJ$13,$Y347:$AF$1016,ROWS($Y347:$AF$1016),FALSE)</f>
        <v>#N/A</v>
      </c>
      <c r="AK347" s="30" t="e">
        <f>HLOOKUP(AK$13,$Y347:$AF$1016,ROWS($Y347:$AF$1016),FALSE)</f>
        <v>#N/A</v>
      </c>
      <c r="AL347" s="30" t="e">
        <f>HLOOKUP(AL$13,$Y347:$AF$1016,ROWS($Y347:$AF$1016),FALSE)</f>
        <v>#N/A</v>
      </c>
      <c r="AM347" s="30" t="e">
        <f>HLOOKUP(AM$13,$Y347:$AF$1016,ROWS($Y347:$AF$1016),FALSE)</f>
        <v>#N/A</v>
      </c>
      <c r="AN347" s="30" t="e">
        <f>HLOOKUP(AN$13,$Y347:$AF$1016,ROWS($Y347:$AF$1016),FALSE)</f>
        <v>#N/A</v>
      </c>
      <c r="AO347" s="35" t="e">
        <f t="shared" si="68"/>
        <v>#N/A</v>
      </c>
      <c r="AP347" s="35" t="e">
        <f t="shared" si="69"/>
        <v>#N/A</v>
      </c>
      <c r="AQ347" s="35" t="e">
        <f t="shared" si="70"/>
        <v>#N/A</v>
      </c>
      <c r="AR347" s="35" t="e">
        <f t="shared" si="71"/>
        <v>#N/A</v>
      </c>
      <c r="AS347" s="35" t="e">
        <f t="shared" si="72"/>
        <v>#N/A</v>
      </c>
      <c r="AT347" s="35" t="e">
        <f t="shared" si="73"/>
        <v>#N/A</v>
      </c>
      <c r="AU347" s="35" t="e">
        <f t="shared" si="74"/>
        <v>#N/A</v>
      </c>
      <c r="AV347" s="35" t="e">
        <f t="shared" si="75"/>
        <v>#N/A</v>
      </c>
      <c r="AW347" s="81" t="e">
        <f t="shared" si="76"/>
        <v>#N/A</v>
      </c>
      <c r="AX347" s="139" t="e">
        <f t="shared" si="77"/>
        <v>#N/A</v>
      </c>
    </row>
    <row r="348" spans="1:50" x14ac:dyDescent="0.25">
      <c r="A348" s="110">
        <f>'Тулуз-Пьерон'!A348</f>
        <v>0</v>
      </c>
      <c r="B348" s="153">
        <f>'Тулуз-Пьерон'!B348</f>
        <v>0</v>
      </c>
      <c r="C348" s="109" t="e">
        <f>'Тулуз-Пьерон'!AB348</f>
        <v>#DIV/0!</v>
      </c>
      <c r="D348" s="132" t="e">
        <f>'Тулуз-Пьерон'!AE348</f>
        <v>#DIV/0!</v>
      </c>
      <c r="E348" s="134">
        <f>Равен!AD340</f>
        <v>0</v>
      </c>
      <c r="F348" s="135">
        <f>Равен!AE340</f>
        <v>0</v>
      </c>
      <c r="G348" s="128"/>
      <c r="H348" s="33"/>
      <c r="I348" s="33"/>
      <c r="J348" s="33"/>
      <c r="K348" s="115"/>
      <c r="L348" s="109">
        <f t="shared" si="66"/>
        <v>0</v>
      </c>
      <c r="M348" s="33"/>
      <c r="N348" s="123"/>
      <c r="O348" s="131"/>
      <c r="P348" s="109">
        <f t="shared" si="67"/>
        <v>0</v>
      </c>
      <c r="Q348" s="33"/>
      <c r="R348" s="33"/>
      <c r="S348" s="123"/>
      <c r="T348" s="128"/>
      <c r="U348" s="33"/>
      <c r="V348" s="33"/>
      <c r="W348" s="33"/>
      <c r="X348" s="115"/>
      <c r="Y348" s="122"/>
      <c r="Z348" s="33"/>
      <c r="AA348" s="33"/>
      <c r="AB348" s="33"/>
      <c r="AC348" s="33"/>
      <c r="AD348" s="33"/>
      <c r="AE348" s="33"/>
      <c r="AF348" s="123"/>
      <c r="AG348" s="119" t="e">
        <f>HLOOKUP(AG$13,$Y348:$AF$1016,ROWS($Y348:$AF$1016),FALSE)</f>
        <v>#N/A</v>
      </c>
      <c r="AH348" s="30" t="e">
        <f>HLOOKUP(AH$13,$Y348:$AF$1016,ROWS($Y348:$AF$1016),FALSE)</f>
        <v>#N/A</v>
      </c>
      <c r="AI348" s="30" t="e">
        <f>HLOOKUP(AI$13,$Y348:$AF$1016,ROWS($Y348:$AF$1016),FALSE)</f>
        <v>#N/A</v>
      </c>
      <c r="AJ348" s="30" t="e">
        <f>HLOOKUP(AJ$13,$Y348:$AF$1016,ROWS($Y348:$AF$1016),FALSE)</f>
        <v>#N/A</v>
      </c>
      <c r="AK348" s="30" t="e">
        <f>HLOOKUP(AK$13,$Y348:$AF$1016,ROWS($Y348:$AF$1016),FALSE)</f>
        <v>#N/A</v>
      </c>
      <c r="AL348" s="30" t="e">
        <f>HLOOKUP(AL$13,$Y348:$AF$1016,ROWS($Y348:$AF$1016),FALSE)</f>
        <v>#N/A</v>
      </c>
      <c r="AM348" s="30" t="e">
        <f>HLOOKUP(AM$13,$Y348:$AF$1016,ROWS($Y348:$AF$1016),FALSE)</f>
        <v>#N/A</v>
      </c>
      <c r="AN348" s="30" t="e">
        <f>HLOOKUP(AN$13,$Y348:$AF$1016,ROWS($Y348:$AF$1016),FALSE)</f>
        <v>#N/A</v>
      </c>
      <c r="AO348" s="35" t="e">
        <f t="shared" si="68"/>
        <v>#N/A</v>
      </c>
      <c r="AP348" s="35" t="e">
        <f t="shared" si="69"/>
        <v>#N/A</v>
      </c>
      <c r="AQ348" s="35" t="e">
        <f t="shared" si="70"/>
        <v>#N/A</v>
      </c>
      <c r="AR348" s="35" t="e">
        <f t="shared" si="71"/>
        <v>#N/A</v>
      </c>
      <c r="AS348" s="35" t="e">
        <f t="shared" si="72"/>
        <v>#N/A</v>
      </c>
      <c r="AT348" s="35" t="e">
        <f t="shared" si="73"/>
        <v>#N/A</v>
      </c>
      <c r="AU348" s="35" t="e">
        <f t="shared" si="74"/>
        <v>#N/A</v>
      </c>
      <c r="AV348" s="35" t="e">
        <f t="shared" si="75"/>
        <v>#N/A</v>
      </c>
      <c r="AW348" s="81" t="e">
        <f t="shared" si="76"/>
        <v>#N/A</v>
      </c>
      <c r="AX348" s="139" t="e">
        <f t="shared" si="77"/>
        <v>#N/A</v>
      </c>
    </row>
    <row r="349" spans="1:50" x14ac:dyDescent="0.25">
      <c r="A349" s="110">
        <f>'Тулуз-Пьерон'!A349</f>
        <v>0</v>
      </c>
      <c r="B349" s="153">
        <f>'Тулуз-Пьерон'!B349</f>
        <v>0</v>
      </c>
      <c r="C349" s="109" t="e">
        <f>'Тулуз-Пьерон'!AB349</f>
        <v>#DIV/0!</v>
      </c>
      <c r="D349" s="132" t="e">
        <f>'Тулуз-Пьерон'!AE349</f>
        <v>#DIV/0!</v>
      </c>
      <c r="E349" s="134">
        <f>Равен!AD341</f>
        <v>0</v>
      </c>
      <c r="F349" s="135">
        <f>Равен!AE341</f>
        <v>0</v>
      </c>
      <c r="G349" s="128"/>
      <c r="H349" s="33"/>
      <c r="I349" s="33"/>
      <c r="J349" s="33"/>
      <c r="K349" s="115"/>
      <c r="L349" s="109">
        <f t="shared" si="66"/>
        <v>0</v>
      </c>
      <c r="M349" s="33"/>
      <c r="N349" s="123"/>
      <c r="O349" s="131"/>
      <c r="P349" s="109">
        <f t="shared" si="67"/>
        <v>0</v>
      </c>
      <c r="Q349" s="33"/>
      <c r="R349" s="33"/>
      <c r="S349" s="123"/>
      <c r="T349" s="128"/>
      <c r="U349" s="33"/>
      <c r="V349" s="33"/>
      <c r="W349" s="33"/>
      <c r="X349" s="115"/>
      <c r="Y349" s="122"/>
      <c r="Z349" s="33"/>
      <c r="AA349" s="33"/>
      <c r="AB349" s="33"/>
      <c r="AC349" s="33"/>
      <c r="AD349" s="33"/>
      <c r="AE349" s="33"/>
      <c r="AF349" s="123"/>
      <c r="AG349" s="119" t="e">
        <f>HLOOKUP(AG$13,$Y349:$AF$1016,ROWS($Y349:$AF$1016),FALSE)</f>
        <v>#N/A</v>
      </c>
      <c r="AH349" s="30" t="e">
        <f>HLOOKUP(AH$13,$Y349:$AF$1016,ROWS($Y349:$AF$1016),FALSE)</f>
        <v>#N/A</v>
      </c>
      <c r="AI349" s="30" t="e">
        <f>HLOOKUP(AI$13,$Y349:$AF$1016,ROWS($Y349:$AF$1016),FALSE)</f>
        <v>#N/A</v>
      </c>
      <c r="AJ349" s="30" t="e">
        <f>HLOOKUP(AJ$13,$Y349:$AF$1016,ROWS($Y349:$AF$1016),FALSE)</f>
        <v>#N/A</v>
      </c>
      <c r="AK349" s="30" t="e">
        <f>HLOOKUP(AK$13,$Y349:$AF$1016,ROWS($Y349:$AF$1016),FALSE)</f>
        <v>#N/A</v>
      </c>
      <c r="AL349" s="30" t="e">
        <f>HLOOKUP(AL$13,$Y349:$AF$1016,ROWS($Y349:$AF$1016),FALSE)</f>
        <v>#N/A</v>
      </c>
      <c r="AM349" s="30" t="e">
        <f>HLOOKUP(AM$13,$Y349:$AF$1016,ROWS($Y349:$AF$1016),FALSE)</f>
        <v>#N/A</v>
      </c>
      <c r="AN349" s="30" t="e">
        <f>HLOOKUP(AN$13,$Y349:$AF$1016,ROWS($Y349:$AF$1016),FALSE)</f>
        <v>#N/A</v>
      </c>
      <c r="AO349" s="35" t="e">
        <f t="shared" si="68"/>
        <v>#N/A</v>
      </c>
      <c r="AP349" s="35" t="e">
        <f t="shared" si="69"/>
        <v>#N/A</v>
      </c>
      <c r="AQ349" s="35" t="e">
        <f t="shared" si="70"/>
        <v>#N/A</v>
      </c>
      <c r="AR349" s="35" t="e">
        <f t="shared" si="71"/>
        <v>#N/A</v>
      </c>
      <c r="AS349" s="35" t="e">
        <f t="shared" si="72"/>
        <v>#N/A</v>
      </c>
      <c r="AT349" s="35" t="e">
        <f t="shared" si="73"/>
        <v>#N/A</v>
      </c>
      <c r="AU349" s="35" t="e">
        <f t="shared" si="74"/>
        <v>#N/A</v>
      </c>
      <c r="AV349" s="35" t="e">
        <f t="shared" si="75"/>
        <v>#N/A</v>
      </c>
      <c r="AW349" s="81" t="e">
        <f t="shared" si="76"/>
        <v>#N/A</v>
      </c>
      <c r="AX349" s="139" t="e">
        <f t="shared" si="77"/>
        <v>#N/A</v>
      </c>
    </row>
    <row r="350" spans="1:50" x14ac:dyDescent="0.25">
      <c r="A350" s="110">
        <f>'Тулуз-Пьерон'!A350</f>
        <v>0</v>
      </c>
      <c r="B350" s="153">
        <f>'Тулуз-Пьерон'!B350</f>
        <v>0</v>
      </c>
      <c r="C350" s="109" t="e">
        <f>'Тулуз-Пьерон'!AB350</f>
        <v>#DIV/0!</v>
      </c>
      <c r="D350" s="132" t="e">
        <f>'Тулуз-Пьерон'!AE350</f>
        <v>#DIV/0!</v>
      </c>
      <c r="E350" s="134">
        <f>Равен!AD342</f>
        <v>0</v>
      </c>
      <c r="F350" s="135">
        <f>Равен!AE342</f>
        <v>0</v>
      </c>
      <c r="G350" s="128"/>
      <c r="H350" s="33"/>
      <c r="I350" s="33"/>
      <c r="J350" s="33"/>
      <c r="K350" s="115"/>
      <c r="L350" s="109">
        <f t="shared" si="66"/>
        <v>0</v>
      </c>
      <c r="M350" s="33"/>
      <c r="N350" s="123"/>
      <c r="O350" s="131"/>
      <c r="P350" s="109">
        <f t="shared" si="67"/>
        <v>0</v>
      </c>
      <c r="Q350" s="33"/>
      <c r="R350" s="33"/>
      <c r="S350" s="123"/>
      <c r="T350" s="128"/>
      <c r="U350" s="33"/>
      <c r="V350" s="33"/>
      <c r="W350" s="33"/>
      <c r="X350" s="115"/>
      <c r="Y350" s="122"/>
      <c r="Z350" s="33"/>
      <c r="AA350" s="33"/>
      <c r="AB350" s="33"/>
      <c r="AC350" s="33"/>
      <c r="AD350" s="33"/>
      <c r="AE350" s="33"/>
      <c r="AF350" s="123"/>
      <c r="AG350" s="119" t="e">
        <f>HLOOKUP(AG$13,$Y350:$AF$1016,ROWS($Y350:$AF$1016),FALSE)</f>
        <v>#N/A</v>
      </c>
      <c r="AH350" s="30" t="e">
        <f>HLOOKUP(AH$13,$Y350:$AF$1016,ROWS($Y350:$AF$1016),FALSE)</f>
        <v>#N/A</v>
      </c>
      <c r="AI350" s="30" t="e">
        <f>HLOOKUP(AI$13,$Y350:$AF$1016,ROWS($Y350:$AF$1016),FALSE)</f>
        <v>#N/A</v>
      </c>
      <c r="AJ350" s="30" t="e">
        <f>HLOOKUP(AJ$13,$Y350:$AF$1016,ROWS($Y350:$AF$1016),FALSE)</f>
        <v>#N/A</v>
      </c>
      <c r="AK350" s="30" t="e">
        <f>HLOOKUP(AK$13,$Y350:$AF$1016,ROWS($Y350:$AF$1016),FALSE)</f>
        <v>#N/A</v>
      </c>
      <c r="AL350" s="30" t="e">
        <f>HLOOKUP(AL$13,$Y350:$AF$1016,ROWS($Y350:$AF$1016),FALSE)</f>
        <v>#N/A</v>
      </c>
      <c r="AM350" s="30" t="e">
        <f>HLOOKUP(AM$13,$Y350:$AF$1016,ROWS($Y350:$AF$1016),FALSE)</f>
        <v>#N/A</v>
      </c>
      <c r="AN350" s="30" t="e">
        <f>HLOOKUP(AN$13,$Y350:$AF$1016,ROWS($Y350:$AF$1016),FALSE)</f>
        <v>#N/A</v>
      </c>
      <c r="AO350" s="35" t="e">
        <f t="shared" si="68"/>
        <v>#N/A</v>
      </c>
      <c r="AP350" s="35" t="e">
        <f t="shared" si="69"/>
        <v>#N/A</v>
      </c>
      <c r="AQ350" s="35" t="e">
        <f t="shared" si="70"/>
        <v>#N/A</v>
      </c>
      <c r="AR350" s="35" t="e">
        <f t="shared" si="71"/>
        <v>#N/A</v>
      </c>
      <c r="AS350" s="35" t="e">
        <f t="shared" si="72"/>
        <v>#N/A</v>
      </c>
      <c r="AT350" s="35" t="e">
        <f t="shared" si="73"/>
        <v>#N/A</v>
      </c>
      <c r="AU350" s="35" t="e">
        <f t="shared" si="74"/>
        <v>#N/A</v>
      </c>
      <c r="AV350" s="35" t="e">
        <f t="shared" si="75"/>
        <v>#N/A</v>
      </c>
      <c r="AW350" s="81" t="e">
        <f t="shared" si="76"/>
        <v>#N/A</v>
      </c>
      <c r="AX350" s="139" t="e">
        <f t="shared" si="77"/>
        <v>#N/A</v>
      </c>
    </row>
    <row r="351" spans="1:50" x14ac:dyDescent="0.25">
      <c r="A351" s="110">
        <f>'Тулуз-Пьерон'!A351</f>
        <v>0</v>
      </c>
      <c r="B351" s="153">
        <f>'Тулуз-Пьерон'!B351</f>
        <v>0</v>
      </c>
      <c r="C351" s="109" t="e">
        <f>'Тулуз-Пьерон'!AB351</f>
        <v>#DIV/0!</v>
      </c>
      <c r="D351" s="132" t="e">
        <f>'Тулуз-Пьерон'!AE351</f>
        <v>#DIV/0!</v>
      </c>
      <c r="E351" s="134">
        <f>Равен!AD343</f>
        <v>0</v>
      </c>
      <c r="F351" s="135">
        <f>Равен!AE343</f>
        <v>0</v>
      </c>
      <c r="G351" s="128"/>
      <c r="H351" s="33"/>
      <c r="I351" s="33"/>
      <c r="J351" s="33"/>
      <c r="K351" s="115"/>
      <c r="L351" s="109">
        <f t="shared" si="66"/>
        <v>0</v>
      </c>
      <c r="M351" s="33"/>
      <c r="N351" s="123"/>
      <c r="O351" s="131"/>
      <c r="P351" s="109">
        <f t="shared" si="67"/>
        <v>0</v>
      </c>
      <c r="Q351" s="33"/>
      <c r="R351" s="33"/>
      <c r="S351" s="123"/>
      <c r="T351" s="128"/>
      <c r="U351" s="33"/>
      <c r="V351" s="33"/>
      <c r="W351" s="33"/>
      <c r="X351" s="115"/>
      <c r="Y351" s="122"/>
      <c r="Z351" s="33"/>
      <c r="AA351" s="33"/>
      <c r="AB351" s="33"/>
      <c r="AC351" s="33"/>
      <c r="AD351" s="33"/>
      <c r="AE351" s="33"/>
      <c r="AF351" s="123"/>
      <c r="AG351" s="119" t="e">
        <f>HLOOKUP(AG$13,$Y351:$AF$1016,ROWS($Y351:$AF$1016),FALSE)</f>
        <v>#N/A</v>
      </c>
      <c r="AH351" s="30" t="e">
        <f>HLOOKUP(AH$13,$Y351:$AF$1016,ROWS($Y351:$AF$1016),FALSE)</f>
        <v>#N/A</v>
      </c>
      <c r="AI351" s="30" t="e">
        <f>HLOOKUP(AI$13,$Y351:$AF$1016,ROWS($Y351:$AF$1016),FALSE)</f>
        <v>#N/A</v>
      </c>
      <c r="AJ351" s="30" t="e">
        <f>HLOOKUP(AJ$13,$Y351:$AF$1016,ROWS($Y351:$AF$1016),FALSE)</f>
        <v>#N/A</v>
      </c>
      <c r="AK351" s="30" t="e">
        <f>HLOOKUP(AK$13,$Y351:$AF$1016,ROWS($Y351:$AF$1016),FALSE)</f>
        <v>#N/A</v>
      </c>
      <c r="AL351" s="30" t="e">
        <f>HLOOKUP(AL$13,$Y351:$AF$1016,ROWS($Y351:$AF$1016),FALSE)</f>
        <v>#N/A</v>
      </c>
      <c r="AM351" s="30" t="e">
        <f>HLOOKUP(AM$13,$Y351:$AF$1016,ROWS($Y351:$AF$1016),FALSE)</f>
        <v>#N/A</v>
      </c>
      <c r="AN351" s="30" t="e">
        <f>HLOOKUP(AN$13,$Y351:$AF$1016,ROWS($Y351:$AF$1016),FALSE)</f>
        <v>#N/A</v>
      </c>
      <c r="AO351" s="35" t="e">
        <f t="shared" si="68"/>
        <v>#N/A</v>
      </c>
      <c r="AP351" s="35" t="e">
        <f t="shared" si="69"/>
        <v>#N/A</v>
      </c>
      <c r="AQ351" s="35" t="e">
        <f t="shared" si="70"/>
        <v>#N/A</v>
      </c>
      <c r="AR351" s="35" t="e">
        <f t="shared" si="71"/>
        <v>#N/A</v>
      </c>
      <c r="AS351" s="35" t="e">
        <f t="shared" si="72"/>
        <v>#N/A</v>
      </c>
      <c r="AT351" s="35" t="e">
        <f t="shared" si="73"/>
        <v>#N/A</v>
      </c>
      <c r="AU351" s="35" t="e">
        <f t="shared" si="74"/>
        <v>#N/A</v>
      </c>
      <c r="AV351" s="35" t="e">
        <f t="shared" si="75"/>
        <v>#N/A</v>
      </c>
      <c r="AW351" s="81" t="e">
        <f t="shared" si="76"/>
        <v>#N/A</v>
      </c>
      <c r="AX351" s="139" t="e">
        <f t="shared" si="77"/>
        <v>#N/A</v>
      </c>
    </row>
    <row r="352" spans="1:50" x14ac:dyDescent="0.25">
      <c r="A352" s="110">
        <f>'Тулуз-Пьерон'!A352</f>
        <v>0</v>
      </c>
      <c r="B352" s="153">
        <f>'Тулуз-Пьерон'!B352</f>
        <v>0</v>
      </c>
      <c r="C352" s="109" t="e">
        <f>'Тулуз-Пьерон'!AB352</f>
        <v>#DIV/0!</v>
      </c>
      <c r="D352" s="132" t="e">
        <f>'Тулуз-Пьерон'!AE352</f>
        <v>#DIV/0!</v>
      </c>
      <c r="E352" s="134">
        <f>Равен!AD344</f>
        <v>0</v>
      </c>
      <c r="F352" s="135">
        <f>Равен!AE344</f>
        <v>0</v>
      </c>
      <c r="G352" s="128"/>
      <c r="H352" s="33"/>
      <c r="I352" s="33"/>
      <c r="J352" s="33"/>
      <c r="K352" s="115"/>
      <c r="L352" s="109">
        <f t="shared" si="66"/>
        <v>0</v>
      </c>
      <c r="M352" s="33"/>
      <c r="N352" s="123"/>
      <c r="O352" s="131"/>
      <c r="P352" s="109">
        <f t="shared" si="67"/>
        <v>0</v>
      </c>
      <c r="Q352" s="33"/>
      <c r="R352" s="33"/>
      <c r="S352" s="123"/>
      <c r="T352" s="128"/>
      <c r="U352" s="33"/>
      <c r="V352" s="33"/>
      <c r="W352" s="33"/>
      <c r="X352" s="115"/>
      <c r="Y352" s="122"/>
      <c r="Z352" s="33"/>
      <c r="AA352" s="33"/>
      <c r="AB352" s="33"/>
      <c r="AC352" s="33"/>
      <c r="AD352" s="33"/>
      <c r="AE352" s="33"/>
      <c r="AF352" s="123"/>
      <c r="AG352" s="119" t="e">
        <f>HLOOKUP(AG$13,$Y352:$AF$1016,ROWS($Y352:$AF$1016),FALSE)</f>
        <v>#N/A</v>
      </c>
      <c r="AH352" s="30" t="e">
        <f>HLOOKUP(AH$13,$Y352:$AF$1016,ROWS($Y352:$AF$1016),FALSE)</f>
        <v>#N/A</v>
      </c>
      <c r="AI352" s="30" t="e">
        <f>HLOOKUP(AI$13,$Y352:$AF$1016,ROWS($Y352:$AF$1016),FALSE)</f>
        <v>#N/A</v>
      </c>
      <c r="AJ352" s="30" t="e">
        <f>HLOOKUP(AJ$13,$Y352:$AF$1016,ROWS($Y352:$AF$1016),FALSE)</f>
        <v>#N/A</v>
      </c>
      <c r="AK352" s="30" t="e">
        <f>HLOOKUP(AK$13,$Y352:$AF$1016,ROWS($Y352:$AF$1016),FALSE)</f>
        <v>#N/A</v>
      </c>
      <c r="AL352" s="30" t="e">
        <f>HLOOKUP(AL$13,$Y352:$AF$1016,ROWS($Y352:$AF$1016),FALSE)</f>
        <v>#N/A</v>
      </c>
      <c r="AM352" s="30" t="e">
        <f>HLOOKUP(AM$13,$Y352:$AF$1016,ROWS($Y352:$AF$1016),FALSE)</f>
        <v>#N/A</v>
      </c>
      <c r="AN352" s="30" t="e">
        <f>HLOOKUP(AN$13,$Y352:$AF$1016,ROWS($Y352:$AF$1016),FALSE)</f>
        <v>#N/A</v>
      </c>
      <c r="AO352" s="35" t="e">
        <f t="shared" si="68"/>
        <v>#N/A</v>
      </c>
      <c r="AP352" s="35" t="e">
        <f t="shared" si="69"/>
        <v>#N/A</v>
      </c>
      <c r="AQ352" s="35" t="e">
        <f t="shared" si="70"/>
        <v>#N/A</v>
      </c>
      <c r="AR352" s="35" t="e">
        <f t="shared" si="71"/>
        <v>#N/A</v>
      </c>
      <c r="AS352" s="35" t="e">
        <f t="shared" si="72"/>
        <v>#N/A</v>
      </c>
      <c r="AT352" s="35" t="e">
        <f t="shared" si="73"/>
        <v>#N/A</v>
      </c>
      <c r="AU352" s="35" t="e">
        <f t="shared" si="74"/>
        <v>#N/A</v>
      </c>
      <c r="AV352" s="35" t="e">
        <f t="shared" si="75"/>
        <v>#N/A</v>
      </c>
      <c r="AW352" s="81" t="e">
        <f t="shared" si="76"/>
        <v>#N/A</v>
      </c>
      <c r="AX352" s="139" t="e">
        <f t="shared" si="77"/>
        <v>#N/A</v>
      </c>
    </row>
    <row r="353" spans="1:50" x14ac:dyDescent="0.25">
      <c r="A353" s="110">
        <f>'Тулуз-Пьерон'!A353</f>
        <v>0</v>
      </c>
      <c r="B353" s="153">
        <f>'Тулуз-Пьерон'!B353</f>
        <v>0</v>
      </c>
      <c r="C353" s="109" t="e">
        <f>'Тулуз-Пьерон'!AB353</f>
        <v>#DIV/0!</v>
      </c>
      <c r="D353" s="132" t="e">
        <f>'Тулуз-Пьерон'!AE353</f>
        <v>#DIV/0!</v>
      </c>
      <c r="E353" s="134">
        <f>Равен!AD345</f>
        <v>0</v>
      </c>
      <c r="F353" s="135">
        <f>Равен!AE345</f>
        <v>0</v>
      </c>
      <c r="G353" s="128"/>
      <c r="H353" s="33"/>
      <c r="I353" s="33"/>
      <c r="J353" s="33"/>
      <c r="K353" s="115"/>
      <c r="L353" s="109">
        <f t="shared" si="66"/>
        <v>0</v>
      </c>
      <c r="M353" s="33"/>
      <c r="N353" s="123"/>
      <c r="O353" s="131"/>
      <c r="P353" s="109">
        <f t="shared" si="67"/>
        <v>0</v>
      </c>
      <c r="Q353" s="33"/>
      <c r="R353" s="33"/>
      <c r="S353" s="123"/>
      <c r="T353" s="128"/>
      <c r="U353" s="33"/>
      <c r="V353" s="33"/>
      <c r="W353" s="33"/>
      <c r="X353" s="115"/>
      <c r="Y353" s="122"/>
      <c r="Z353" s="33"/>
      <c r="AA353" s="33"/>
      <c r="AB353" s="33"/>
      <c r="AC353" s="33"/>
      <c r="AD353" s="33"/>
      <c r="AE353" s="33"/>
      <c r="AF353" s="123"/>
      <c r="AG353" s="119" t="e">
        <f>HLOOKUP(AG$13,$Y353:$AF$1016,ROWS($Y353:$AF$1016),FALSE)</f>
        <v>#N/A</v>
      </c>
      <c r="AH353" s="30" t="e">
        <f>HLOOKUP(AH$13,$Y353:$AF$1016,ROWS($Y353:$AF$1016),FALSE)</f>
        <v>#N/A</v>
      </c>
      <c r="AI353" s="30" t="e">
        <f>HLOOKUP(AI$13,$Y353:$AF$1016,ROWS($Y353:$AF$1016),FALSE)</f>
        <v>#N/A</v>
      </c>
      <c r="AJ353" s="30" t="e">
        <f>HLOOKUP(AJ$13,$Y353:$AF$1016,ROWS($Y353:$AF$1016),FALSE)</f>
        <v>#N/A</v>
      </c>
      <c r="AK353" s="30" t="e">
        <f>HLOOKUP(AK$13,$Y353:$AF$1016,ROWS($Y353:$AF$1016),FALSE)</f>
        <v>#N/A</v>
      </c>
      <c r="AL353" s="30" t="e">
        <f>HLOOKUP(AL$13,$Y353:$AF$1016,ROWS($Y353:$AF$1016),FALSE)</f>
        <v>#N/A</v>
      </c>
      <c r="AM353" s="30" t="e">
        <f>HLOOKUP(AM$13,$Y353:$AF$1016,ROWS($Y353:$AF$1016),FALSE)</f>
        <v>#N/A</v>
      </c>
      <c r="AN353" s="30" t="e">
        <f>HLOOKUP(AN$13,$Y353:$AF$1016,ROWS($Y353:$AF$1016),FALSE)</f>
        <v>#N/A</v>
      </c>
      <c r="AO353" s="35" t="e">
        <f t="shared" si="68"/>
        <v>#N/A</v>
      </c>
      <c r="AP353" s="35" t="e">
        <f t="shared" si="69"/>
        <v>#N/A</v>
      </c>
      <c r="AQ353" s="35" t="e">
        <f t="shared" si="70"/>
        <v>#N/A</v>
      </c>
      <c r="AR353" s="35" t="e">
        <f t="shared" si="71"/>
        <v>#N/A</v>
      </c>
      <c r="AS353" s="35" t="e">
        <f t="shared" si="72"/>
        <v>#N/A</v>
      </c>
      <c r="AT353" s="35" t="e">
        <f t="shared" si="73"/>
        <v>#N/A</v>
      </c>
      <c r="AU353" s="35" t="e">
        <f t="shared" si="74"/>
        <v>#N/A</v>
      </c>
      <c r="AV353" s="35" t="e">
        <f t="shared" si="75"/>
        <v>#N/A</v>
      </c>
      <c r="AW353" s="81" t="e">
        <f t="shared" si="76"/>
        <v>#N/A</v>
      </c>
      <c r="AX353" s="139" t="e">
        <f t="shared" si="77"/>
        <v>#N/A</v>
      </c>
    </row>
    <row r="354" spans="1:50" x14ac:dyDescent="0.25">
      <c r="A354" s="110">
        <f>'Тулуз-Пьерон'!A354</f>
        <v>0</v>
      </c>
      <c r="B354" s="153">
        <f>'Тулуз-Пьерон'!B354</f>
        <v>0</v>
      </c>
      <c r="C354" s="109" t="e">
        <f>'Тулуз-Пьерон'!AB354</f>
        <v>#DIV/0!</v>
      </c>
      <c r="D354" s="132" t="e">
        <f>'Тулуз-Пьерон'!AE354</f>
        <v>#DIV/0!</v>
      </c>
      <c r="E354" s="134">
        <f>Равен!AD346</f>
        <v>0</v>
      </c>
      <c r="F354" s="135">
        <f>Равен!AE346</f>
        <v>0</v>
      </c>
      <c r="G354" s="128"/>
      <c r="H354" s="33"/>
      <c r="I354" s="33"/>
      <c r="J354" s="33"/>
      <c r="K354" s="115"/>
      <c r="L354" s="109">
        <f t="shared" si="66"/>
        <v>0</v>
      </c>
      <c r="M354" s="33"/>
      <c r="N354" s="123"/>
      <c r="O354" s="131"/>
      <c r="P354" s="109">
        <f t="shared" si="67"/>
        <v>0</v>
      </c>
      <c r="Q354" s="33"/>
      <c r="R354" s="33"/>
      <c r="S354" s="123"/>
      <c r="T354" s="128"/>
      <c r="U354" s="33"/>
      <c r="V354" s="33"/>
      <c r="W354" s="33"/>
      <c r="X354" s="115"/>
      <c r="Y354" s="122"/>
      <c r="Z354" s="33"/>
      <c r="AA354" s="33"/>
      <c r="AB354" s="33"/>
      <c r="AC354" s="33"/>
      <c r="AD354" s="33"/>
      <c r="AE354" s="33"/>
      <c r="AF354" s="123"/>
      <c r="AG354" s="119" t="e">
        <f>HLOOKUP(AG$13,$Y354:$AF$1016,ROWS($Y354:$AF$1016),FALSE)</f>
        <v>#N/A</v>
      </c>
      <c r="AH354" s="30" t="e">
        <f>HLOOKUP(AH$13,$Y354:$AF$1016,ROWS($Y354:$AF$1016),FALSE)</f>
        <v>#N/A</v>
      </c>
      <c r="AI354" s="30" t="e">
        <f>HLOOKUP(AI$13,$Y354:$AF$1016,ROWS($Y354:$AF$1016),FALSE)</f>
        <v>#N/A</v>
      </c>
      <c r="AJ354" s="30" t="e">
        <f>HLOOKUP(AJ$13,$Y354:$AF$1016,ROWS($Y354:$AF$1016),FALSE)</f>
        <v>#N/A</v>
      </c>
      <c r="AK354" s="30" t="e">
        <f>HLOOKUP(AK$13,$Y354:$AF$1016,ROWS($Y354:$AF$1016),FALSE)</f>
        <v>#N/A</v>
      </c>
      <c r="AL354" s="30" t="e">
        <f>HLOOKUP(AL$13,$Y354:$AF$1016,ROWS($Y354:$AF$1016),FALSE)</f>
        <v>#N/A</v>
      </c>
      <c r="AM354" s="30" t="e">
        <f>HLOOKUP(AM$13,$Y354:$AF$1016,ROWS($Y354:$AF$1016),FALSE)</f>
        <v>#N/A</v>
      </c>
      <c r="AN354" s="30" t="e">
        <f>HLOOKUP(AN$13,$Y354:$AF$1016,ROWS($Y354:$AF$1016),FALSE)</f>
        <v>#N/A</v>
      </c>
      <c r="AO354" s="35" t="e">
        <f t="shared" si="68"/>
        <v>#N/A</v>
      </c>
      <c r="AP354" s="35" t="e">
        <f t="shared" si="69"/>
        <v>#N/A</v>
      </c>
      <c r="AQ354" s="35" t="e">
        <f t="shared" si="70"/>
        <v>#N/A</v>
      </c>
      <c r="AR354" s="35" t="e">
        <f t="shared" si="71"/>
        <v>#N/A</v>
      </c>
      <c r="AS354" s="35" t="e">
        <f t="shared" si="72"/>
        <v>#N/A</v>
      </c>
      <c r="AT354" s="35" t="e">
        <f t="shared" si="73"/>
        <v>#N/A</v>
      </c>
      <c r="AU354" s="35" t="e">
        <f t="shared" si="74"/>
        <v>#N/A</v>
      </c>
      <c r="AV354" s="35" t="e">
        <f t="shared" si="75"/>
        <v>#N/A</v>
      </c>
      <c r="AW354" s="81" t="e">
        <f t="shared" si="76"/>
        <v>#N/A</v>
      </c>
      <c r="AX354" s="139" t="e">
        <f t="shared" si="77"/>
        <v>#N/A</v>
      </c>
    </row>
    <row r="355" spans="1:50" x14ac:dyDescent="0.25">
      <c r="A355" s="110">
        <f>'Тулуз-Пьерон'!A355</f>
        <v>0</v>
      </c>
      <c r="B355" s="153">
        <f>'Тулуз-Пьерон'!B355</f>
        <v>0</v>
      </c>
      <c r="C355" s="109" t="e">
        <f>'Тулуз-Пьерон'!AB355</f>
        <v>#DIV/0!</v>
      </c>
      <c r="D355" s="132" t="e">
        <f>'Тулуз-Пьерон'!AE355</f>
        <v>#DIV/0!</v>
      </c>
      <c r="E355" s="134">
        <f>Равен!AD347</f>
        <v>0</v>
      </c>
      <c r="F355" s="135">
        <f>Равен!AE347</f>
        <v>0</v>
      </c>
      <c r="G355" s="128"/>
      <c r="H355" s="33"/>
      <c r="I355" s="33"/>
      <c r="J355" s="33"/>
      <c r="K355" s="115"/>
      <c r="L355" s="109">
        <f t="shared" si="66"/>
        <v>0</v>
      </c>
      <c r="M355" s="33"/>
      <c r="N355" s="123"/>
      <c r="O355" s="131"/>
      <c r="P355" s="109">
        <f t="shared" si="67"/>
        <v>0</v>
      </c>
      <c r="Q355" s="33"/>
      <c r="R355" s="33"/>
      <c r="S355" s="123"/>
      <c r="T355" s="128"/>
      <c r="U355" s="33"/>
      <c r="V355" s="33"/>
      <c r="W355" s="33"/>
      <c r="X355" s="115"/>
      <c r="Y355" s="122"/>
      <c r="Z355" s="33"/>
      <c r="AA355" s="33"/>
      <c r="AB355" s="33"/>
      <c r="AC355" s="33"/>
      <c r="AD355" s="33"/>
      <c r="AE355" s="33"/>
      <c r="AF355" s="123"/>
      <c r="AG355" s="119" t="e">
        <f>HLOOKUP(AG$13,$Y355:$AF$1016,ROWS($Y355:$AF$1016),FALSE)</f>
        <v>#N/A</v>
      </c>
      <c r="AH355" s="30" t="e">
        <f>HLOOKUP(AH$13,$Y355:$AF$1016,ROWS($Y355:$AF$1016),FALSE)</f>
        <v>#N/A</v>
      </c>
      <c r="AI355" s="30" t="e">
        <f>HLOOKUP(AI$13,$Y355:$AF$1016,ROWS($Y355:$AF$1016),FALSE)</f>
        <v>#N/A</v>
      </c>
      <c r="AJ355" s="30" t="e">
        <f>HLOOKUP(AJ$13,$Y355:$AF$1016,ROWS($Y355:$AF$1016),FALSE)</f>
        <v>#N/A</v>
      </c>
      <c r="AK355" s="30" t="e">
        <f>HLOOKUP(AK$13,$Y355:$AF$1016,ROWS($Y355:$AF$1016),FALSE)</f>
        <v>#N/A</v>
      </c>
      <c r="AL355" s="30" t="e">
        <f>HLOOKUP(AL$13,$Y355:$AF$1016,ROWS($Y355:$AF$1016),FALSE)</f>
        <v>#N/A</v>
      </c>
      <c r="AM355" s="30" t="e">
        <f>HLOOKUP(AM$13,$Y355:$AF$1016,ROWS($Y355:$AF$1016),FALSE)</f>
        <v>#N/A</v>
      </c>
      <c r="AN355" s="30" t="e">
        <f>HLOOKUP(AN$13,$Y355:$AF$1016,ROWS($Y355:$AF$1016),FALSE)</f>
        <v>#N/A</v>
      </c>
      <c r="AO355" s="35" t="e">
        <f t="shared" si="68"/>
        <v>#N/A</v>
      </c>
      <c r="AP355" s="35" t="e">
        <f t="shared" si="69"/>
        <v>#N/A</v>
      </c>
      <c r="AQ355" s="35" t="e">
        <f t="shared" si="70"/>
        <v>#N/A</v>
      </c>
      <c r="AR355" s="35" t="e">
        <f t="shared" si="71"/>
        <v>#N/A</v>
      </c>
      <c r="AS355" s="35" t="e">
        <f t="shared" si="72"/>
        <v>#N/A</v>
      </c>
      <c r="AT355" s="35" t="e">
        <f t="shared" si="73"/>
        <v>#N/A</v>
      </c>
      <c r="AU355" s="35" t="e">
        <f t="shared" si="74"/>
        <v>#N/A</v>
      </c>
      <c r="AV355" s="35" t="e">
        <f t="shared" si="75"/>
        <v>#N/A</v>
      </c>
      <c r="AW355" s="81" t="e">
        <f t="shared" si="76"/>
        <v>#N/A</v>
      </c>
      <c r="AX355" s="139" t="e">
        <f t="shared" si="77"/>
        <v>#N/A</v>
      </c>
    </row>
    <row r="356" spans="1:50" x14ac:dyDescent="0.25">
      <c r="A356" s="110">
        <f>'Тулуз-Пьерон'!A356</f>
        <v>0</v>
      </c>
      <c r="B356" s="153">
        <f>'Тулуз-Пьерон'!B356</f>
        <v>0</v>
      </c>
      <c r="C356" s="109" t="e">
        <f>'Тулуз-Пьерон'!AB356</f>
        <v>#DIV/0!</v>
      </c>
      <c r="D356" s="132" t="e">
        <f>'Тулуз-Пьерон'!AE356</f>
        <v>#DIV/0!</v>
      </c>
      <c r="E356" s="134">
        <f>Равен!AD348</f>
        <v>0</v>
      </c>
      <c r="F356" s="135">
        <f>Равен!AE348</f>
        <v>0</v>
      </c>
      <c r="G356" s="128"/>
      <c r="H356" s="33"/>
      <c r="I356" s="33"/>
      <c r="J356" s="33"/>
      <c r="K356" s="115"/>
      <c r="L356" s="109">
        <f t="shared" si="66"/>
        <v>0</v>
      </c>
      <c r="M356" s="33"/>
      <c r="N356" s="123"/>
      <c r="O356" s="131"/>
      <c r="P356" s="109">
        <f t="shared" si="67"/>
        <v>0</v>
      </c>
      <c r="Q356" s="33"/>
      <c r="R356" s="33"/>
      <c r="S356" s="123"/>
      <c r="T356" s="128"/>
      <c r="U356" s="33"/>
      <c r="V356" s="33"/>
      <c r="W356" s="33"/>
      <c r="X356" s="115"/>
      <c r="Y356" s="122"/>
      <c r="Z356" s="33"/>
      <c r="AA356" s="33"/>
      <c r="AB356" s="33"/>
      <c r="AC356" s="33"/>
      <c r="AD356" s="33"/>
      <c r="AE356" s="33"/>
      <c r="AF356" s="123"/>
      <c r="AG356" s="119" t="e">
        <f>HLOOKUP(AG$13,$Y356:$AF$1016,ROWS($Y356:$AF$1016),FALSE)</f>
        <v>#N/A</v>
      </c>
      <c r="AH356" s="30" t="e">
        <f>HLOOKUP(AH$13,$Y356:$AF$1016,ROWS($Y356:$AF$1016),FALSE)</f>
        <v>#N/A</v>
      </c>
      <c r="AI356" s="30" t="e">
        <f>HLOOKUP(AI$13,$Y356:$AF$1016,ROWS($Y356:$AF$1016),FALSE)</f>
        <v>#N/A</v>
      </c>
      <c r="AJ356" s="30" t="e">
        <f>HLOOKUP(AJ$13,$Y356:$AF$1016,ROWS($Y356:$AF$1016),FALSE)</f>
        <v>#N/A</v>
      </c>
      <c r="AK356" s="30" t="e">
        <f>HLOOKUP(AK$13,$Y356:$AF$1016,ROWS($Y356:$AF$1016),FALSE)</f>
        <v>#N/A</v>
      </c>
      <c r="AL356" s="30" t="e">
        <f>HLOOKUP(AL$13,$Y356:$AF$1016,ROWS($Y356:$AF$1016),FALSE)</f>
        <v>#N/A</v>
      </c>
      <c r="AM356" s="30" t="e">
        <f>HLOOKUP(AM$13,$Y356:$AF$1016,ROWS($Y356:$AF$1016),FALSE)</f>
        <v>#N/A</v>
      </c>
      <c r="AN356" s="30" t="e">
        <f>HLOOKUP(AN$13,$Y356:$AF$1016,ROWS($Y356:$AF$1016),FALSE)</f>
        <v>#N/A</v>
      </c>
      <c r="AO356" s="35" t="e">
        <f t="shared" si="68"/>
        <v>#N/A</v>
      </c>
      <c r="AP356" s="35" t="e">
        <f t="shared" si="69"/>
        <v>#N/A</v>
      </c>
      <c r="AQ356" s="35" t="e">
        <f t="shared" si="70"/>
        <v>#N/A</v>
      </c>
      <c r="AR356" s="35" t="e">
        <f t="shared" si="71"/>
        <v>#N/A</v>
      </c>
      <c r="AS356" s="35" t="e">
        <f t="shared" si="72"/>
        <v>#N/A</v>
      </c>
      <c r="AT356" s="35" t="e">
        <f t="shared" si="73"/>
        <v>#N/A</v>
      </c>
      <c r="AU356" s="35" t="e">
        <f t="shared" si="74"/>
        <v>#N/A</v>
      </c>
      <c r="AV356" s="35" t="e">
        <f t="shared" si="75"/>
        <v>#N/A</v>
      </c>
      <c r="AW356" s="81" t="e">
        <f t="shared" si="76"/>
        <v>#N/A</v>
      </c>
      <c r="AX356" s="139" t="e">
        <f t="shared" si="77"/>
        <v>#N/A</v>
      </c>
    </row>
    <row r="357" spans="1:50" x14ac:dyDescent="0.25">
      <c r="A357" s="110">
        <f>'Тулуз-Пьерон'!A357</f>
        <v>0</v>
      </c>
      <c r="B357" s="153">
        <f>'Тулуз-Пьерон'!B357</f>
        <v>0</v>
      </c>
      <c r="C357" s="109" t="e">
        <f>'Тулуз-Пьерон'!AB357</f>
        <v>#DIV/0!</v>
      </c>
      <c r="D357" s="132" t="e">
        <f>'Тулуз-Пьерон'!AE357</f>
        <v>#DIV/0!</v>
      </c>
      <c r="E357" s="134">
        <f>Равен!AD349</f>
        <v>0</v>
      </c>
      <c r="F357" s="135">
        <f>Равен!AE349</f>
        <v>0</v>
      </c>
      <c r="G357" s="128"/>
      <c r="H357" s="33"/>
      <c r="I357" s="33"/>
      <c r="J357" s="33"/>
      <c r="K357" s="115"/>
      <c r="L357" s="109">
        <f t="shared" si="66"/>
        <v>0</v>
      </c>
      <c r="M357" s="33"/>
      <c r="N357" s="123"/>
      <c r="O357" s="131"/>
      <c r="P357" s="109">
        <f t="shared" si="67"/>
        <v>0</v>
      </c>
      <c r="Q357" s="33"/>
      <c r="R357" s="33"/>
      <c r="S357" s="123"/>
      <c r="T357" s="128"/>
      <c r="U357" s="33"/>
      <c r="V357" s="33"/>
      <c r="W357" s="33"/>
      <c r="X357" s="115"/>
      <c r="Y357" s="122"/>
      <c r="Z357" s="33"/>
      <c r="AA357" s="33"/>
      <c r="AB357" s="33"/>
      <c r="AC357" s="33"/>
      <c r="AD357" s="33"/>
      <c r="AE357" s="33"/>
      <c r="AF357" s="123"/>
      <c r="AG357" s="119" t="e">
        <f>HLOOKUP(AG$13,$Y357:$AF$1016,ROWS($Y357:$AF$1016),FALSE)</f>
        <v>#N/A</v>
      </c>
      <c r="AH357" s="30" t="e">
        <f>HLOOKUP(AH$13,$Y357:$AF$1016,ROWS($Y357:$AF$1016),FALSE)</f>
        <v>#N/A</v>
      </c>
      <c r="AI357" s="30" t="e">
        <f>HLOOKUP(AI$13,$Y357:$AF$1016,ROWS($Y357:$AF$1016),FALSE)</f>
        <v>#N/A</v>
      </c>
      <c r="AJ357" s="30" t="e">
        <f>HLOOKUP(AJ$13,$Y357:$AF$1016,ROWS($Y357:$AF$1016),FALSE)</f>
        <v>#N/A</v>
      </c>
      <c r="AK357" s="30" t="e">
        <f>HLOOKUP(AK$13,$Y357:$AF$1016,ROWS($Y357:$AF$1016),FALSE)</f>
        <v>#N/A</v>
      </c>
      <c r="AL357" s="30" t="e">
        <f>HLOOKUP(AL$13,$Y357:$AF$1016,ROWS($Y357:$AF$1016),FALSE)</f>
        <v>#N/A</v>
      </c>
      <c r="AM357" s="30" t="e">
        <f>HLOOKUP(AM$13,$Y357:$AF$1016,ROWS($Y357:$AF$1016),FALSE)</f>
        <v>#N/A</v>
      </c>
      <c r="AN357" s="30" t="e">
        <f>HLOOKUP(AN$13,$Y357:$AF$1016,ROWS($Y357:$AF$1016),FALSE)</f>
        <v>#N/A</v>
      </c>
      <c r="AO357" s="35" t="e">
        <f t="shared" si="68"/>
        <v>#N/A</v>
      </c>
      <c r="AP357" s="35" t="e">
        <f t="shared" si="69"/>
        <v>#N/A</v>
      </c>
      <c r="AQ357" s="35" t="e">
        <f t="shared" si="70"/>
        <v>#N/A</v>
      </c>
      <c r="AR357" s="35" t="e">
        <f t="shared" si="71"/>
        <v>#N/A</v>
      </c>
      <c r="AS357" s="35" t="e">
        <f t="shared" si="72"/>
        <v>#N/A</v>
      </c>
      <c r="AT357" s="35" t="e">
        <f t="shared" si="73"/>
        <v>#N/A</v>
      </c>
      <c r="AU357" s="35" t="e">
        <f t="shared" si="74"/>
        <v>#N/A</v>
      </c>
      <c r="AV357" s="35" t="e">
        <f t="shared" si="75"/>
        <v>#N/A</v>
      </c>
      <c r="AW357" s="81" t="e">
        <f t="shared" si="76"/>
        <v>#N/A</v>
      </c>
      <c r="AX357" s="139" t="e">
        <f t="shared" si="77"/>
        <v>#N/A</v>
      </c>
    </row>
    <row r="358" spans="1:50" x14ac:dyDescent="0.25">
      <c r="A358" s="110">
        <f>'Тулуз-Пьерон'!A358</f>
        <v>0</v>
      </c>
      <c r="B358" s="153">
        <f>'Тулуз-Пьерон'!B358</f>
        <v>0</v>
      </c>
      <c r="C358" s="109" t="e">
        <f>'Тулуз-Пьерон'!AB358</f>
        <v>#DIV/0!</v>
      </c>
      <c r="D358" s="132" t="e">
        <f>'Тулуз-Пьерон'!AE358</f>
        <v>#DIV/0!</v>
      </c>
      <c r="E358" s="134">
        <f>Равен!AD350</f>
        <v>0</v>
      </c>
      <c r="F358" s="135">
        <f>Равен!AE350</f>
        <v>0</v>
      </c>
      <c r="G358" s="128"/>
      <c r="H358" s="33"/>
      <c r="I358" s="33"/>
      <c r="J358" s="33"/>
      <c r="K358" s="115"/>
      <c r="L358" s="109">
        <f t="shared" si="66"/>
        <v>0</v>
      </c>
      <c r="M358" s="33"/>
      <c r="N358" s="123"/>
      <c r="O358" s="131"/>
      <c r="P358" s="109">
        <f t="shared" si="67"/>
        <v>0</v>
      </c>
      <c r="Q358" s="33"/>
      <c r="R358" s="33"/>
      <c r="S358" s="123"/>
      <c r="T358" s="128"/>
      <c r="U358" s="33"/>
      <c r="V358" s="33"/>
      <c r="W358" s="33"/>
      <c r="X358" s="115"/>
      <c r="Y358" s="122"/>
      <c r="Z358" s="33"/>
      <c r="AA358" s="33"/>
      <c r="AB358" s="33"/>
      <c r="AC358" s="33"/>
      <c r="AD358" s="33"/>
      <c r="AE358" s="33"/>
      <c r="AF358" s="123"/>
      <c r="AG358" s="119" t="e">
        <f>HLOOKUP(AG$13,$Y358:$AF$1016,ROWS($Y358:$AF$1016),FALSE)</f>
        <v>#N/A</v>
      </c>
      <c r="AH358" s="30" t="e">
        <f>HLOOKUP(AH$13,$Y358:$AF$1016,ROWS($Y358:$AF$1016),FALSE)</f>
        <v>#N/A</v>
      </c>
      <c r="AI358" s="30" t="e">
        <f>HLOOKUP(AI$13,$Y358:$AF$1016,ROWS($Y358:$AF$1016),FALSE)</f>
        <v>#N/A</v>
      </c>
      <c r="AJ358" s="30" t="e">
        <f>HLOOKUP(AJ$13,$Y358:$AF$1016,ROWS($Y358:$AF$1016),FALSE)</f>
        <v>#N/A</v>
      </c>
      <c r="AK358" s="30" t="e">
        <f>HLOOKUP(AK$13,$Y358:$AF$1016,ROWS($Y358:$AF$1016),FALSE)</f>
        <v>#N/A</v>
      </c>
      <c r="AL358" s="30" t="e">
        <f>HLOOKUP(AL$13,$Y358:$AF$1016,ROWS($Y358:$AF$1016),FALSE)</f>
        <v>#N/A</v>
      </c>
      <c r="AM358" s="30" t="e">
        <f>HLOOKUP(AM$13,$Y358:$AF$1016,ROWS($Y358:$AF$1016),FALSE)</f>
        <v>#N/A</v>
      </c>
      <c r="AN358" s="30" t="e">
        <f>HLOOKUP(AN$13,$Y358:$AF$1016,ROWS($Y358:$AF$1016),FALSE)</f>
        <v>#N/A</v>
      </c>
      <c r="AO358" s="35" t="e">
        <f t="shared" si="68"/>
        <v>#N/A</v>
      </c>
      <c r="AP358" s="35" t="e">
        <f t="shared" si="69"/>
        <v>#N/A</v>
      </c>
      <c r="AQ358" s="35" t="e">
        <f t="shared" si="70"/>
        <v>#N/A</v>
      </c>
      <c r="AR358" s="35" t="e">
        <f t="shared" si="71"/>
        <v>#N/A</v>
      </c>
      <c r="AS358" s="35" t="e">
        <f t="shared" si="72"/>
        <v>#N/A</v>
      </c>
      <c r="AT358" s="35" t="e">
        <f t="shared" si="73"/>
        <v>#N/A</v>
      </c>
      <c r="AU358" s="35" t="e">
        <f t="shared" si="74"/>
        <v>#N/A</v>
      </c>
      <c r="AV358" s="35" t="e">
        <f t="shared" si="75"/>
        <v>#N/A</v>
      </c>
      <c r="AW358" s="81" t="e">
        <f t="shared" si="76"/>
        <v>#N/A</v>
      </c>
      <c r="AX358" s="139" t="e">
        <f t="shared" si="77"/>
        <v>#N/A</v>
      </c>
    </row>
    <row r="359" spans="1:50" x14ac:dyDescent="0.25">
      <c r="A359" s="110">
        <f>'Тулуз-Пьерон'!A359</f>
        <v>0</v>
      </c>
      <c r="B359" s="153">
        <f>'Тулуз-Пьерон'!B359</f>
        <v>0</v>
      </c>
      <c r="C359" s="109" t="e">
        <f>'Тулуз-Пьерон'!AB359</f>
        <v>#DIV/0!</v>
      </c>
      <c r="D359" s="132" t="e">
        <f>'Тулуз-Пьерон'!AE359</f>
        <v>#DIV/0!</v>
      </c>
      <c r="E359" s="134">
        <f>Равен!AD351</f>
        <v>0</v>
      </c>
      <c r="F359" s="135">
        <f>Равен!AE351</f>
        <v>0</v>
      </c>
      <c r="G359" s="128"/>
      <c r="H359" s="33"/>
      <c r="I359" s="33"/>
      <c r="J359" s="33"/>
      <c r="K359" s="115"/>
      <c r="L359" s="109">
        <f t="shared" si="66"/>
        <v>0</v>
      </c>
      <c r="M359" s="33"/>
      <c r="N359" s="123"/>
      <c r="O359" s="131"/>
      <c r="P359" s="109">
        <f t="shared" si="67"/>
        <v>0</v>
      </c>
      <c r="Q359" s="33"/>
      <c r="R359" s="33"/>
      <c r="S359" s="123"/>
      <c r="T359" s="128"/>
      <c r="U359" s="33"/>
      <c r="V359" s="33"/>
      <c r="W359" s="33"/>
      <c r="X359" s="115"/>
      <c r="Y359" s="122"/>
      <c r="Z359" s="33"/>
      <c r="AA359" s="33"/>
      <c r="AB359" s="33"/>
      <c r="AC359" s="33"/>
      <c r="AD359" s="33"/>
      <c r="AE359" s="33"/>
      <c r="AF359" s="123"/>
      <c r="AG359" s="119" t="e">
        <f>HLOOKUP(AG$13,$Y359:$AF$1016,ROWS($Y359:$AF$1016),FALSE)</f>
        <v>#N/A</v>
      </c>
      <c r="AH359" s="30" t="e">
        <f>HLOOKUP(AH$13,$Y359:$AF$1016,ROWS($Y359:$AF$1016),FALSE)</f>
        <v>#N/A</v>
      </c>
      <c r="AI359" s="30" t="e">
        <f>HLOOKUP(AI$13,$Y359:$AF$1016,ROWS($Y359:$AF$1016),FALSE)</f>
        <v>#N/A</v>
      </c>
      <c r="AJ359" s="30" t="e">
        <f>HLOOKUP(AJ$13,$Y359:$AF$1016,ROWS($Y359:$AF$1016),FALSE)</f>
        <v>#N/A</v>
      </c>
      <c r="AK359" s="30" t="e">
        <f>HLOOKUP(AK$13,$Y359:$AF$1016,ROWS($Y359:$AF$1016),FALSE)</f>
        <v>#N/A</v>
      </c>
      <c r="AL359" s="30" t="e">
        <f>HLOOKUP(AL$13,$Y359:$AF$1016,ROWS($Y359:$AF$1016),FALSE)</f>
        <v>#N/A</v>
      </c>
      <c r="AM359" s="30" t="e">
        <f>HLOOKUP(AM$13,$Y359:$AF$1016,ROWS($Y359:$AF$1016),FALSE)</f>
        <v>#N/A</v>
      </c>
      <c r="AN359" s="30" t="e">
        <f>HLOOKUP(AN$13,$Y359:$AF$1016,ROWS($Y359:$AF$1016),FALSE)</f>
        <v>#N/A</v>
      </c>
      <c r="AO359" s="35" t="e">
        <f t="shared" si="68"/>
        <v>#N/A</v>
      </c>
      <c r="AP359" s="35" t="e">
        <f t="shared" si="69"/>
        <v>#N/A</v>
      </c>
      <c r="AQ359" s="35" t="e">
        <f t="shared" si="70"/>
        <v>#N/A</v>
      </c>
      <c r="AR359" s="35" t="e">
        <f t="shared" si="71"/>
        <v>#N/A</v>
      </c>
      <c r="AS359" s="35" t="e">
        <f t="shared" si="72"/>
        <v>#N/A</v>
      </c>
      <c r="AT359" s="35" t="e">
        <f t="shared" si="73"/>
        <v>#N/A</v>
      </c>
      <c r="AU359" s="35" t="e">
        <f t="shared" si="74"/>
        <v>#N/A</v>
      </c>
      <c r="AV359" s="35" t="e">
        <f t="shared" si="75"/>
        <v>#N/A</v>
      </c>
      <c r="AW359" s="81" t="e">
        <f t="shared" si="76"/>
        <v>#N/A</v>
      </c>
      <c r="AX359" s="139" t="e">
        <f t="shared" si="77"/>
        <v>#N/A</v>
      </c>
    </row>
    <row r="360" spans="1:50" x14ac:dyDescent="0.25">
      <c r="A360" s="110">
        <f>'Тулуз-Пьерон'!A360</f>
        <v>0</v>
      </c>
      <c r="B360" s="153">
        <f>'Тулуз-Пьерон'!B360</f>
        <v>0</v>
      </c>
      <c r="C360" s="109" t="e">
        <f>'Тулуз-Пьерон'!AB360</f>
        <v>#DIV/0!</v>
      </c>
      <c r="D360" s="132" t="e">
        <f>'Тулуз-Пьерон'!AE360</f>
        <v>#DIV/0!</v>
      </c>
      <c r="E360" s="134">
        <f>Равен!AD352</f>
        <v>0</v>
      </c>
      <c r="F360" s="135">
        <f>Равен!AE352</f>
        <v>0</v>
      </c>
      <c r="G360" s="128"/>
      <c r="H360" s="33"/>
      <c r="I360" s="33"/>
      <c r="J360" s="33"/>
      <c r="K360" s="115"/>
      <c r="L360" s="109">
        <f t="shared" si="66"/>
        <v>0</v>
      </c>
      <c r="M360" s="33"/>
      <c r="N360" s="123"/>
      <c r="O360" s="131"/>
      <c r="P360" s="109">
        <f t="shared" si="67"/>
        <v>0</v>
      </c>
      <c r="Q360" s="33"/>
      <c r="R360" s="33"/>
      <c r="S360" s="123"/>
      <c r="T360" s="128"/>
      <c r="U360" s="33"/>
      <c r="V360" s="33"/>
      <c r="W360" s="33"/>
      <c r="X360" s="115"/>
      <c r="Y360" s="122"/>
      <c r="Z360" s="33"/>
      <c r="AA360" s="33"/>
      <c r="AB360" s="33"/>
      <c r="AC360" s="33"/>
      <c r="AD360" s="33"/>
      <c r="AE360" s="33"/>
      <c r="AF360" s="123"/>
      <c r="AG360" s="119" t="e">
        <f>HLOOKUP(AG$13,$Y360:$AF$1016,ROWS($Y360:$AF$1016),FALSE)</f>
        <v>#N/A</v>
      </c>
      <c r="AH360" s="30" t="e">
        <f>HLOOKUP(AH$13,$Y360:$AF$1016,ROWS($Y360:$AF$1016),FALSE)</f>
        <v>#N/A</v>
      </c>
      <c r="AI360" s="30" t="e">
        <f>HLOOKUP(AI$13,$Y360:$AF$1016,ROWS($Y360:$AF$1016),FALSE)</f>
        <v>#N/A</v>
      </c>
      <c r="AJ360" s="30" t="e">
        <f>HLOOKUP(AJ$13,$Y360:$AF$1016,ROWS($Y360:$AF$1016),FALSE)</f>
        <v>#N/A</v>
      </c>
      <c r="AK360" s="30" t="e">
        <f>HLOOKUP(AK$13,$Y360:$AF$1016,ROWS($Y360:$AF$1016),FALSE)</f>
        <v>#N/A</v>
      </c>
      <c r="AL360" s="30" t="e">
        <f>HLOOKUP(AL$13,$Y360:$AF$1016,ROWS($Y360:$AF$1016),FALSE)</f>
        <v>#N/A</v>
      </c>
      <c r="AM360" s="30" t="e">
        <f>HLOOKUP(AM$13,$Y360:$AF$1016,ROWS($Y360:$AF$1016),FALSE)</f>
        <v>#N/A</v>
      </c>
      <c r="AN360" s="30" t="e">
        <f>HLOOKUP(AN$13,$Y360:$AF$1016,ROWS($Y360:$AF$1016),FALSE)</f>
        <v>#N/A</v>
      </c>
      <c r="AO360" s="35" t="e">
        <f t="shared" si="68"/>
        <v>#N/A</v>
      </c>
      <c r="AP360" s="35" t="e">
        <f t="shared" si="69"/>
        <v>#N/A</v>
      </c>
      <c r="AQ360" s="35" t="e">
        <f t="shared" si="70"/>
        <v>#N/A</v>
      </c>
      <c r="AR360" s="35" t="e">
        <f t="shared" si="71"/>
        <v>#N/A</v>
      </c>
      <c r="AS360" s="35" t="e">
        <f t="shared" si="72"/>
        <v>#N/A</v>
      </c>
      <c r="AT360" s="35" t="e">
        <f t="shared" si="73"/>
        <v>#N/A</v>
      </c>
      <c r="AU360" s="35" t="e">
        <f t="shared" si="74"/>
        <v>#N/A</v>
      </c>
      <c r="AV360" s="35" t="e">
        <f t="shared" si="75"/>
        <v>#N/A</v>
      </c>
      <c r="AW360" s="81" t="e">
        <f t="shared" si="76"/>
        <v>#N/A</v>
      </c>
      <c r="AX360" s="139" t="e">
        <f t="shared" si="77"/>
        <v>#N/A</v>
      </c>
    </row>
    <row r="361" spans="1:50" x14ac:dyDescent="0.25">
      <c r="A361" s="110">
        <f>'Тулуз-Пьерон'!A361</f>
        <v>0</v>
      </c>
      <c r="B361" s="153">
        <f>'Тулуз-Пьерон'!B361</f>
        <v>0</v>
      </c>
      <c r="C361" s="109" t="e">
        <f>'Тулуз-Пьерон'!AB361</f>
        <v>#DIV/0!</v>
      </c>
      <c r="D361" s="132" t="e">
        <f>'Тулуз-Пьерон'!AE361</f>
        <v>#DIV/0!</v>
      </c>
      <c r="E361" s="134">
        <f>Равен!AD353</f>
        <v>0</v>
      </c>
      <c r="F361" s="135">
        <f>Равен!AE353</f>
        <v>0</v>
      </c>
      <c r="G361" s="128"/>
      <c r="H361" s="33"/>
      <c r="I361" s="33"/>
      <c r="J361" s="33"/>
      <c r="K361" s="115"/>
      <c r="L361" s="109">
        <f t="shared" si="66"/>
        <v>0</v>
      </c>
      <c r="M361" s="33"/>
      <c r="N361" s="123"/>
      <c r="O361" s="131"/>
      <c r="P361" s="109">
        <f t="shared" si="67"/>
        <v>0</v>
      </c>
      <c r="Q361" s="33"/>
      <c r="R361" s="33"/>
      <c r="S361" s="123"/>
      <c r="T361" s="128"/>
      <c r="U361" s="33"/>
      <c r="V361" s="33"/>
      <c r="W361" s="33"/>
      <c r="X361" s="115"/>
      <c r="Y361" s="122"/>
      <c r="Z361" s="33"/>
      <c r="AA361" s="33"/>
      <c r="AB361" s="33"/>
      <c r="AC361" s="33"/>
      <c r="AD361" s="33"/>
      <c r="AE361" s="33"/>
      <c r="AF361" s="123"/>
      <c r="AG361" s="119" t="e">
        <f>HLOOKUP(AG$13,$Y361:$AF$1016,ROWS($Y361:$AF$1016),FALSE)</f>
        <v>#N/A</v>
      </c>
      <c r="AH361" s="30" t="e">
        <f>HLOOKUP(AH$13,$Y361:$AF$1016,ROWS($Y361:$AF$1016),FALSE)</f>
        <v>#N/A</v>
      </c>
      <c r="AI361" s="30" t="e">
        <f>HLOOKUP(AI$13,$Y361:$AF$1016,ROWS($Y361:$AF$1016),FALSE)</f>
        <v>#N/A</v>
      </c>
      <c r="AJ361" s="30" t="e">
        <f>HLOOKUP(AJ$13,$Y361:$AF$1016,ROWS($Y361:$AF$1016),FALSE)</f>
        <v>#N/A</v>
      </c>
      <c r="AK361" s="30" t="e">
        <f>HLOOKUP(AK$13,$Y361:$AF$1016,ROWS($Y361:$AF$1016),FALSE)</f>
        <v>#N/A</v>
      </c>
      <c r="AL361" s="30" t="e">
        <f>HLOOKUP(AL$13,$Y361:$AF$1016,ROWS($Y361:$AF$1016),FALSE)</f>
        <v>#N/A</v>
      </c>
      <c r="AM361" s="30" t="e">
        <f>HLOOKUP(AM$13,$Y361:$AF$1016,ROWS($Y361:$AF$1016),FALSE)</f>
        <v>#N/A</v>
      </c>
      <c r="AN361" s="30" t="e">
        <f>HLOOKUP(AN$13,$Y361:$AF$1016,ROWS($Y361:$AF$1016),FALSE)</f>
        <v>#N/A</v>
      </c>
      <c r="AO361" s="35" t="e">
        <f t="shared" si="68"/>
        <v>#N/A</v>
      </c>
      <c r="AP361" s="35" t="e">
        <f t="shared" si="69"/>
        <v>#N/A</v>
      </c>
      <c r="AQ361" s="35" t="e">
        <f t="shared" si="70"/>
        <v>#N/A</v>
      </c>
      <c r="AR361" s="35" t="e">
        <f t="shared" si="71"/>
        <v>#N/A</v>
      </c>
      <c r="AS361" s="35" t="e">
        <f t="shared" si="72"/>
        <v>#N/A</v>
      </c>
      <c r="AT361" s="35" t="e">
        <f t="shared" si="73"/>
        <v>#N/A</v>
      </c>
      <c r="AU361" s="35" t="e">
        <f t="shared" si="74"/>
        <v>#N/A</v>
      </c>
      <c r="AV361" s="35" t="e">
        <f t="shared" si="75"/>
        <v>#N/A</v>
      </c>
      <c r="AW361" s="81" t="e">
        <f t="shared" si="76"/>
        <v>#N/A</v>
      </c>
      <c r="AX361" s="139" t="e">
        <f t="shared" si="77"/>
        <v>#N/A</v>
      </c>
    </row>
    <row r="362" spans="1:50" x14ac:dyDescent="0.25">
      <c r="A362" s="110">
        <f>'Тулуз-Пьерон'!A362</f>
        <v>0</v>
      </c>
      <c r="B362" s="153">
        <f>'Тулуз-Пьерон'!B362</f>
        <v>0</v>
      </c>
      <c r="C362" s="109" t="e">
        <f>'Тулуз-Пьерон'!AB362</f>
        <v>#DIV/0!</v>
      </c>
      <c r="D362" s="132" t="e">
        <f>'Тулуз-Пьерон'!AE362</f>
        <v>#DIV/0!</v>
      </c>
      <c r="E362" s="134">
        <f>Равен!AD354</f>
        <v>0</v>
      </c>
      <c r="F362" s="135">
        <f>Равен!AE354</f>
        <v>0</v>
      </c>
      <c r="G362" s="128"/>
      <c r="H362" s="33"/>
      <c r="I362" s="33"/>
      <c r="J362" s="33"/>
      <c r="K362" s="115"/>
      <c r="L362" s="109">
        <f t="shared" si="66"/>
        <v>0</v>
      </c>
      <c r="M362" s="33"/>
      <c r="N362" s="123"/>
      <c r="O362" s="131"/>
      <c r="P362" s="109">
        <f t="shared" si="67"/>
        <v>0</v>
      </c>
      <c r="Q362" s="33"/>
      <c r="R362" s="33"/>
      <c r="S362" s="123"/>
      <c r="T362" s="128"/>
      <c r="U362" s="33"/>
      <c r="V362" s="33"/>
      <c r="W362" s="33"/>
      <c r="X362" s="115"/>
      <c r="Y362" s="122"/>
      <c r="Z362" s="33"/>
      <c r="AA362" s="33"/>
      <c r="AB362" s="33"/>
      <c r="AC362" s="33"/>
      <c r="AD362" s="33"/>
      <c r="AE362" s="33"/>
      <c r="AF362" s="123"/>
      <c r="AG362" s="119" t="e">
        <f>HLOOKUP(AG$13,$Y362:$AF$1016,ROWS($Y362:$AF$1016),FALSE)</f>
        <v>#N/A</v>
      </c>
      <c r="AH362" s="30" t="e">
        <f>HLOOKUP(AH$13,$Y362:$AF$1016,ROWS($Y362:$AF$1016),FALSE)</f>
        <v>#N/A</v>
      </c>
      <c r="AI362" s="30" t="e">
        <f>HLOOKUP(AI$13,$Y362:$AF$1016,ROWS($Y362:$AF$1016),FALSE)</f>
        <v>#N/A</v>
      </c>
      <c r="AJ362" s="30" t="e">
        <f>HLOOKUP(AJ$13,$Y362:$AF$1016,ROWS($Y362:$AF$1016),FALSE)</f>
        <v>#N/A</v>
      </c>
      <c r="AK362" s="30" t="e">
        <f>HLOOKUP(AK$13,$Y362:$AF$1016,ROWS($Y362:$AF$1016),FALSE)</f>
        <v>#N/A</v>
      </c>
      <c r="AL362" s="30" t="e">
        <f>HLOOKUP(AL$13,$Y362:$AF$1016,ROWS($Y362:$AF$1016),FALSE)</f>
        <v>#N/A</v>
      </c>
      <c r="AM362" s="30" t="e">
        <f>HLOOKUP(AM$13,$Y362:$AF$1016,ROWS($Y362:$AF$1016),FALSE)</f>
        <v>#N/A</v>
      </c>
      <c r="AN362" s="30" t="e">
        <f>HLOOKUP(AN$13,$Y362:$AF$1016,ROWS($Y362:$AF$1016),FALSE)</f>
        <v>#N/A</v>
      </c>
      <c r="AO362" s="35" t="e">
        <f t="shared" si="68"/>
        <v>#N/A</v>
      </c>
      <c r="AP362" s="35" t="e">
        <f t="shared" si="69"/>
        <v>#N/A</v>
      </c>
      <c r="AQ362" s="35" t="e">
        <f t="shared" si="70"/>
        <v>#N/A</v>
      </c>
      <c r="AR362" s="35" t="e">
        <f t="shared" si="71"/>
        <v>#N/A</v>
      </c>
      <c r="AS362" s="35" t="e">
        <f t="shared" si="72"/>
        <v>#N/A</v>
      </c>
      <c r="AT362" s="35" t="e">
        <f t="shared" si="73"/>
        <v>#N/A</v>
      </c>
      <c r="AU362" s="35" t="e">
        <f t="shared" si="74"/>
        <v>#N/A</v>
      </c>
      <c r="AV362" s="35" t="e">
        <f t="shared" si="75"/>
        <v>#N/A</v>
      </c>
      <c r="AW362" s="81" t="e">
        <f t="shared" si="76"/>
        <v>#N/A</v>
      </c>
      <c r="AX362" s="139" t="e">
        <f t="shared" si="77"/>
        <v>#N/A</v>
      </c>
    </row>
    <row r="363" spans="1:50" x14ac:dyDescent="0.25">
      <c r="A363" s="110">
        <f>'Тулуз-Пьерон'!A363</f>
        <v>0</v>
      </c>
      <c r="B363" s="153">
        <f>'Тулуз-Пьерон'!B363</f>
        <v>0</v>
      </c>
      <c r="C363" s="109" t="e">
        <f>'Тулуз-Пьерон'!AB363</f>
        <v>#DIV/0!</v>
      </c>
      <c r="D363" s="132" t="e">
        <f>'Тулуз-Пьерон'!AE363</f>
        <v>#DIV/0!</v>
      </c>
      <c r="E363" s="134">
        <f>Равен!AD355</f>
        <v>0</v>
      </c>
      <c r="F363" s="135">
        <f>Равен!AE355</f>
        <v>0</v>
      </c>
      <c r="G363" s="128"/>
      <c r="H363" s="33"/>
      <c r="I363" s="33"/>
      <c r="J363" s="33"/>
      <c r="K363" s="115"/>
      <c r="L363" s="109">
        <f t="shared" si="66"/>
        <v>0</v>
      </c>
      <c r="M363" s="33"/>
      <c r="N363" s="123"/>
      <c r="O363" s="131"/>
      <c r="P363" s="109">
        <f t="shared" si="67"/>
        <v>0</v>
      </c>
      <c r="Q363" s="33"/>
      <c r="R363" s="33"/>
      <c r="S363" s="123"/>
      <c r="T363" s="128"/>
      <c r="U363" s="33"/>
      <c r="V363" s="33"/>
      <c r="W363" s="33"/>
      <c r="X363" s="115"/>
      <c r="Y363" s="122"/>
      <c r="Z363" s="33"/>
      <c r="AA363" s="33"/>
      <c r="AB363" s="33"/>
      <c r="AC363" s="33"/>
      <c r="AD363" s="33"/>
      <c r="AE363" s="33"/>
      <c r="AF363" s="123"/>
      <c r="AG363" s="119" t="e">
        <f>HLOOKUP(AG$13,$Y363:$AF$1016,ROWS($Y363:$AF$1016),FALSE)</f>
        <v>#N/A</v>
      </c>
      <c r="AH363" s="30" t="e">
        <f>HLOOKUP(AH$13,$Y363:$AF$1016,ROWS($Y363:$AF$1016),FALSE)</f>
        <v>#N/A</v>
      </c>
      <c r="AI363" s="30" t="e">
        <f>HLOOKUP(AI$13,$Y363:$AF$1016,ROWS($Y363:$AF$1016),FALSE)</f>
        <v>#N/A</v>
      </c>
      <c r="AJ363" s="30" t="e">
        <f>HLOOKUP(AJ$13,$Y363:$AF$1016,ROWS($Y363:$AF$1016),FALSE)</f>
        <v>#N/A</v>
      </c>
      <c r="AK363" s="30" t="e">
        <f>HLOOKUP(AK$13,$Y363:$AF$1016,ROWS($Y363:$AF$1016),FALSE)</f>
        <v>#N/A</v>
      </c>
      <c r="AL363" s="30" t="e">
        <f>HLOOKUP(AL$13,$Y363:$AF$1016,ROWS($Y363:$AF$1016),FALSE)</f>
        <v>#N/A</v>
      </c>
      <c r="AM363" s="30" t="e">
        <f>HLOOKUP(AM$13,$Y363:$AF$1016,ROWS($Y363:$AF$1016),FALSE)</f>
        <v>#N/A</v>
      </c>
      <c r="AN363" s="30" t="e">
        <f>HLOOKUP(AN$13,$Y363:$AF$1016,ROWS($Y363:$AF$1016),FALSE)</f>
        <v>#N/A</v>
      </c>
      <c r="AO363" s="35" t="e">
        <f t="shared" si="68"/>
        <v>#N/A</v>
      </c>
      <c r="AP363" s="35" t="e">
        <f t="shared" si="69"/>
        <v>#N/A</v>
      </c>
      <c r="AQ363" s="35" t="e">
        <f t="shared" si="70"/>
        <v>#N/A</v>
      </c>
      <c r="AR363" s="35" t="e">
        <f t="shared" si="71"/>
        <v>#N/A</v>
      </c>
      <c r="AS363" s="35" t="e">
        <f t="shared" si="72"/>
        <v>#N/A</v>
      </c>
      <c r="AT363" s="35" t="e">
        <f t="shared" si="73"/>
        <v>#N/A</v>
      </c>
      <c r="AU363" s="35" t="e">
        <f t="shared" si="74"/>
        <v>#N/A</v>
      </c>
      <c r="AV363" s="35" t="e">
        <f t="shared" si="75"/>
        <v>#N/A</v>
      </c>
      <c r="AW363" s="81" t="e">
        <f t="shared" si="76"/>
        <v>#N/A</v>
      </c>
      <c r="AX363" s="139" t="e">
        <f t="shared" si="77"/>
        <v>#N/A</v>
      </c>
    </row>
    <row r="364" spans="1:50" x14ac:dyDescent="0.25">
      <c r="A364" s="110">
        <f>'Тулуз-Пьерон'!A364</f>
        <v>0</v>
      </c>
      <c r="B364" s="153">
        <f>'Тулуз-Пьерон'!B364</f>
        <v>0</v>
      </c>
      <c r="C364" s="109" t="e">
        <f>'Тулуз-Пьерон'!AB364</f>
        <v>#DIV/0!</v>
      </c>
      <c r="D364" s="132" t="e">
        <f>'Тулуз-Пьерон'!AE364</f>
        <v>#DIV/0!</v>
      </c>
      <c r="E364" s="134">
        <f>Равен!AD356</f>
        <v>0</v>
      </c>
      <c r="F364" s="135">
        <f>Равен!AE356</f>
        <v>0</v>
      </c>
      <c r="G364" s="128"/>
      <c r="H364" s="33"/>
      <c r="I364" s="33"/>
      <c r="J364" s="33"/>
      <c r="K364" s="115"/>
      <c r="L364" s="109">
        <f t="shared" si="66"/>
        <v>0</v>
      </c>
      <c r="M364" s="33"/>
      <c r="N364" s="123"/>
      <c r="O364" s="131"/>
      <c r="P364" s="109">
        <f t="shared" si="67"/>
        <v>0</v>
      </c>
      <c r="Q364" s="33"/>
      <c r="R364" s="33"/>
      <c r="S364" s="123"/>
      <c r="T364" s="128"/>
      <c r="U364" s="33"/>
      <c r="V364" s="33"/>
      <c r="W364" s="33"/>
      <c r="X364" s="115"/>
      <c r="Y364" s="122"/>
      <c r="Z364" s="33"/>
      <c r="AA364" s="33"/>
      <c r="AB364" s="33"/>
      <c r="AC364" s="33"/>
      <c r="AD364" s="33"/>
      <c r="AE364" s="33"/>
      <c r="AF364" s="123"/>
      <c r="AG364" s="119" t="e">
        <f>HLOOKUP(AG$13,$Y364:$AF$1016,ROWS($Y364:$AF$1016),FALSE)</f>
        <v>#N/A</v>
      </c>
      <c r="AH364" s="30" t="e">
        <f>HLOOKUP(AH$13,$Y364:$AF$1016,ROWS($Y364:$AF$1016),FALSE)</f>
        <v>#N/A</v>
      </c>
      <c r="AI364" s="30" t="e">
        <f>HLOOKUP(AI$13,$Y364:$AF$1016,ROWS($Y364:$AF$1016),FALSE)</f>
        <v>#N/A</v>
      </c>
      <c r="AJ364" s="30" t="e">
        <f>HLOOKUP(AJ$13,$Y364:$AF$1016,ROWS($Y364:$AF$1016),FALSE)</f>
        <v>#N/A</v>
      </c>
      <c r="AK364" s="30" t="e">
        <f>HLOOKUP(AK$13,$Y364:$AF$1016,ROWS($Y364:$AF$1016),FALSE)</f>
        <v>#N/A</v>
      </c>
      <c r="AL364" s="30" t="e">
        <f>HLOOKUP(AL$13,$Y364:$AF$1016,ROWS($Y364:$AF$1016),FALSE)</f>
        <v>#N/A</v>
      </c>
      <c r="AM364" s="30" t="e">
        <f>HLOOKUP(AM$13,$Y364:$AF$1016,ROWS($Y364:$AF$1016),FALSE)</f>
        <v>#N/A</v>
      </c>
      <c r="AN364" s="30" t="e">
        <f>HLOOKUP(AN$13,$Y364:$AF$1016,ROWS($Y364:$AF$1016),FALSE)</f>
        <v>#N/A</v>
      </c>
      <c r="AO364" s="35" t="e">
        <f t="shared" si="68"/>
        <v>#N/A</v>
      </c>
      <c r="AP364" s="35" t="e">
        <f t="shared" si="69"/>
        <v>#N/A</v>
      </c>
      <c r="AQ364" s="35" t="e">
        <f t="shared" si="70"/>
        <v>#N/A</v>
      </c>
      <c r="AR364" s="35" t="e">
        <f t="shared" si="71"/>
        <v>#N/A</v>
      </c>
      <c r="AS364" s="35" t="e">
        <f t="shared" si="72"/>
        <v>#N/A</v>
      </c>
      <c r="AT364" s="35" t="e">
        <f t="shared" si="73"/>
        <v>#N/A</v>
      </c>
      <c r="AU364" s="35" t="e">
        <f t="shared" si="74"/>
        <v>#N/A</v>
      </c>
      <c r="AV364" s="35" t="e">
        <f t="shared" si="75"/>
        <v>#N/A</v>
      </c>
      <c r="AW364" s="81" t="e">
        <f t="shared" si="76"/>
        <v>#N/A</v>
      </c>
      <c r="AX364" s="139" t="e">
        <f t="shared" si="77"/>
        <v>#N/A</v>
      </c>
    </row>
    <row r="365" spans="1:50" x14ac:dyDescent="0.25">
      <c r="A365" s="110">
        <f>'Тулуз-Пьерон'!A365</f>
        <v>0</v>
      </c>
      <c r="B365" s="153">
        <f>'Тулуз-Пьерон'!B365</f>
        <v>0</v>
      </c>
      <c r="C365" s="109" t="e">
        <f>'Тулуз-Пьерон'!AB365</f>
        <v>#DIV/0!</v>
      </c>
      <c r="D365" s="132" t="e">
        <f>'Тулуз-Пьерон'!AE365</f>
        <v>#DIV/0!</v>
      </c>
      <c r="E365" s="134">
        <f>Равен!AD357</f>
        <v>0</v>
      </c>
      <c r="F365" s="135">
        <f>Равен!AE357</f>
        <v>0</v>
      </c>
      <c r="G365" s="128"/>
      <c r="H365" s="33"/>
      <c r="I365" s="33"/>
      <c r="J365" s="33"/>
      <c r="K365" s="115"/>
      <c r="L365" s="109">
        <f t="shared" si="66"/>
        <v>0</v>
      </c>
      <c r="M365" s="33"/>
      <c r="N365" s="123"/>
      <c r="O365" s="131"/>
      <c r="P365" s="109">
        <f t="shared" si="67"/>
        <v>0</v>
      </c>
      <c r="Q365" s="33"/>
      <c r="R365" s="33"/>
      <c r="S365" s="123"/>
      <c r="T365" s="128"/>
      <c r="U365" s="33"/>
      <c r="V365" s="33"/>
      <c r="W365" s="33"/>
      <c r="X365" s="115"/>
      <c r="Y365" s="122"/>
      <c r="Z365" s="33"/>
      <c r="AA365" s="33"/>
      <c r="AB365" s="33"/>
      <c r="AC365" s="33"/>
      <c r="AD365" s="33"/>
      <c r="AE365" s="33"/>
      <c r="AF365" s="123"/>
      <c r="AG365" s="119" t="e">
        <f>HLOOKUP(AG$13,$Y365:$AF$1016,ROWS($Y365:$AF$1016),FALSE)</f>
        <v>#N/A</v>
      </c>
      <c r="AH365" s="30" t="e">
        <f>HLOOKUP(AH$13,$Y365:$AF$1016,ROWS($Y365:$AF$1016),FALSE)</f>
        <v>#N/A</v>
      </c>
      <c r="AI365" s="30" t="e">
        <f>HLOOKUP(AI$13,$Y365:$AF$1016,ROWS($Y365:$AF$1016),FALSE)</f>
        <v>#N/A</v>
      </c>
      <c r="AJ365" s="30" t="e">
        <f>HLOOKUP(AJ$13,$Y365:$AF$1016,ROWS($Y365:$AF$1016),FALSE)</f>
        <v>#N/A</v>
      </c>
      <c r="AK365" s="30" t="e">
        <f>HLOOKUP(AK$13,$Y365:$AF$1016,ROWS($Y365:$AF$1016),FALSE)</f>
        <v>#N/A</v>
      </c>
      <c r="AL365" s="30" t="e">
        <f>HLOOKUP(AL$13,$Y365:$AF$1016,ROWS($Y365:$AF$1016),FALSE)</f>
        <v>#N/A</v>
      </c>
      <c r="AM365" s="30" t="e">
        <f>HLOOKUP(AM$13,$Y365:$AF$1016,ROWS($Y365:$AF$1016),FALSE)</f>
        <v>#N/A</v>
      </c>
      <c r="AN365" s="30" t="e">
        <f>HLOOKUP(AN$13,$Y365:$AF$1016,ROWS($Y365:$AF$1016),FALSE)</f>
        <v>#N/A</v>
      </c>
      <c r="AO365" s="35" t="e">
        <f t="shared" si="68"/>
        <v>#N/A</v>
      </c>
      <c r="AP365" s="35" t="e">
        <f t="shared" si="69"/>
        <v>#N/A</v>
      </c>
      <c r="AQ365" s="35" t="e">
        <f t="shared" si="70"/>
        <v>#N/A</v>
      </c>
      <c r="AR365" s="35" t="e">
        <f t="shared" si="71"/>
        <v>#N/A</v>
      </c>
      <c r="AS365" s="35" t="e">
        <f t="shared" si="72"/>
        <v>#N/A</v>
      </c>
      <c r="AT365" s="35" t="e">
        <f t="shared" si="73"/>
        <v>#N/A</v>
      </c>
      <c r="AU365" s="35" t="e">
        <f t="shared" si="74"/>
        <v>#N/A</v>
      </c>
      <c r="AV365" s="35" t="e">
        <f t="shared" si="75"/>
        <v>#N/A</v>
      </c>
      <c r="AW365" s="81" t="e">
        <f t="shared" si="76"/>
        <v>#N/A</v>
      </c>
      <c r="AX365" s="139" t="e">
        <f t="shared" si="77"/>
        <v>#N/A</v>
      </c>
    </row>
    <row r="366" spans="1:50" x14ac:dyDescent="0.25">
      <c r="A366" s="110">
        <f>'Тулуз-Пьерон'!A366</f>
        <v>0</v>
      </c>
      <c r="B366" s="153">
        <f>'Тулуз-Пьерон'!B366</f>
        <v>0</v>
      </c>
      <c r="C366" s="109" t="e">
        <f>'Тулуз-Пьерон'!AB366</f>
        <v>#DIV/0!</v>
      </c>
      <c r="D366" s="132" t="e">
        <f>'Тулуз-Пьерон'!AE366</f>
        <v>#DIV/0!</v>
      </c>
      <c r="E366" s="134">
        <f>Равен!AD358</f>
        <v>0</v>
      </c>
      <c r="F366" s="135">
        <f>Равен!AE358</f>
        <v>0</v>
      </c>
      <c r="G366" s="128"/>
      <c r="H366" s="33"/>
      <c r="I366" s="33"/>
      <c r="J366" s="33"/>
      <c r="K366" s="115"/>
      <c r="L366" s="109">
        <f t="shared" si="66"/>
        <v>0</v>
      </c>
      <c r="M366" s="33"/>
      <c r="N366" s="123"/>
      <c r="O366" s="131"/>
      <c r="P366" s="109">
        <f t="shared" si="67"/>
        <v>0</v>
      </c>
      <c r="Q366" s="33"/>
      <c r="R366" s="33"/>
      <c r="S366" s="123"/>
      <c r="T366" s="128"/>
      <c r="U366" s="33"/>
      <c r="V366" s="33"/>
      <c r="W366" s="33"/>
      <c r="X366" s="115"/>
      <c r="Y366" s="122"/>
      <c r="Z366" s="33"/>
      <c r="AA366" s="33"/>
      <c r="AB366" s="33"/>
      <c r="AC366" s="33"/>
      <c r="AD366" s="33"/>
      <c r="AE366" s="33"/>
      <c r="AF366" s="123"/>
      <c r="AG366" s="119" t="e">
        <f>HLOOKUP(AG$13,$Y366:$AF$1016,ROWS($Y366:$AF$1016),FALSE)</f>
        <v>#N/A</v>
      </c>
      <c r="AH366" s="30" t="e">
        <f>HLOOKUP(AH$13,$Y366:$AF$1016,ROWS($Y366:$AF$1016),FALSE)</f>
        <v>#N/A</v>
      </c>
      <c r="AI366" s="30" t="e">
        <f>HLOOKUP(AI$13,$Y366:$AF$1016,ROWS($Y366:$AF$1016),FALSE)</f>
        <v>#N/A</v>
      </c>
      <c r="AJ366" s="30" t="e">
        <f>HLOOKUP(AJ$13,$Y366:$AF$1016,ROWS($Y366:$AF$1016),FALSE)</f>
        <v>#N/A</v>
      </c>
      <c r="AK366" s="30" t="e">
        <f>HLOOKUP(AK$13,$Y366:$AF$1016,ROWS($Y366:$AF$1016),FALSE)</f>
        <v>#N/A</v>
      </c>
      <c r="AL366" s="30" t="e">
        <f>HLOOKUP(AL$13,$Y366:$AF$1016,ROWS($Y366:$AF$1016),FALSE)</f>
        <v>#N/A</v>
      </c>
      <c r="AM366" s="30" t="e">
        <f>HLOOKUP(AM$13,$Y366:$AF$1016,ROWS($Y366:$AF$1016),FALSE)</f>
        <v>#N/A</v>
      </c>
      <c r="AN366" s="30" t="e">
        <f>HLOOKUP(AN$13,$Y366:$AF$1016,ROWS($Y366:$AF$1016),FALSE)</f>
        <v>#N/A</v>
      </c>
      <c r="AO366" s="35" t="e">
        <f t="shared" si="68"/>
        <v>#N/A</v>
      </c>
      <c r="AP366" s="35" t="e">
        <f t="shared" si="69"/>
        <v>#N/A</v>
      </c>
      <c r="AQ366" s="35" t="e">
        <f t="shared" si="70"/>
        <v>#N/A</v>
      </c>
      <c r="AR366" s="35" t="e">
        <f t="shared" si="71"/>
        <v>#N/A</v>
      </c>
      <c r="AS366" s="35" t="e">
        <f t="shared" si="72"/>
        <v>#N/A</v>
      </c>
      <c r="AT366" s="35" t="e">
        <f t="shared" si="73"/>
        <v>#N/A</v>
      </c>
      <c r="AU366" s="35" t="e">
        <f t="shared" si="74"/>
        <v>#N/A</v>
      </c>
      <c r="AV366" s="35" t="e">
        <f t="shared" si="75"/>
        <v>#N/A</v>
      </c>
      <c r="AW366" s="81" t="e">
        <f t="shared" si="76"/>
        <v>#N/A</v>
      </c>
      <c r="AX366" s="139" t="e">
        <f t="shared" si="77"/>
        <v>#N/A</v>
      </c>
    </row>
    <row r="367" spans="1:50" x14ac:dyDescent="0.25">
      <c r="A367" s="110">
        <f>'Тулуз-Пьерон'!A367</f>
        <v>0</v>
      </c>
      <c r="B367" s="153">
        <f>'Тулуз-Пьерон'!B367</f>
        <v>0</v>
      </c>
      <c r="C367" s="109" t="e">
        <f>'Тулуз-Пьерон'!AB367</f>
        <v>#DIV/0!</v>
      </c>
      <c r="D367" s="132" t="e">
        <f>'Тулуз-Пьерон'!AE367</f>
        <v>#DIV/0!</v>
      </c>
      <c r="E367" s="134">
        <f>Равен!AD359</f>
        <v>0</v>
      </c>
      <c r="F367" s="135">
        <f>Равен!AE359</f>
        <v>0</v>
      </c>
      <c r="G367" s="128"/>
      <c r="H367" s="33"/>
      <c r="I367" s="33"/>
      <c r="J367" s="33"/>
      <c r="K367" s="115"/>
      <c r="L367" s="109">
        <f t="shared" si="66"/>
        <v>0</v>
      </c>
      <c r="M367" s="33"/>
      <c r="N367" s="123"/>
      <c r="O367" s="131"/>
      <c r="P367" s="109">
        <f t="shared" si="67"/>
        <v>0</v>
      </c>
      <c r="Q367" s="33"/>
      <c r="R367" s="33"/>
      <c r="S367" s="123"/>
      <c r="T367" s="128"/>
      <c r="U367" s="33"/>
      <c r="V367" s="33"/>
      <c r="W367" s="33"/>
      <c r="X367" s="115"/>
      <c r="Y367" s="122"/>
      <c r="Z367" s="33"/>
      <c r="AA367" s="33"/>
      <c r="AB367" s="33"/>
      <c r="AC367" s="33"/>
      <c r="AD367" s="33"/>
      <c r="AE367" s="33"/>
      <c r="AF367" s="123"/>
      <c r="AG367" s="119" t="e">
        <f>HLOOKUP(AG$13,$Y367:$AF$1016,ROWS($Y367:$AF$1016),FALSE)</f>
        <v>#N/A</v>
      </c>
      <c r="AH367" s="30" t="e">
        <f>HLOOKUP(AH$13,$Y367:$AF$1016,ROWS($Y367:$AF$1016),FALSE)</f>
        <v>#N/A</v>
      </c>
      <c r="AI367" s="30" t="e">
        <f>HLOOKUP(AI$13,$Y367:$AF$1016,ROWS($Y367:$AF$1016),FALSE)</f>
        <v>#N/A</v>
      </c>
      <c r="AJ367" s="30" t="e">
        <f>HLOOKUP(AJ$13,$Y367:$AF$1016,ROWS($Y367:$AF$1016),FALSE)</f>
        <v>#N/A</v>
      </c>
      <c r="AK367" s="30" t="e">
        <f>HLOOKUP(AK$13,$Y367:$AF$1016,ROWS($Y367:$AF$1016),FALSE)</f>
        <v>#N/A</v>
      </c>
      <c r="AL367" s="30" t="e">
        <f>HLOOKUP(AL$13,$Y367:$AF$1016,ROWS($Y367:$AF$1016),FALSE)</f>
        <v>#N/A</v>
      </c>
      <c r="AM367" s="30" t="e">
        <f>HLOOKUP(AM$13,$Y367:$AF$1016,ROWS($Y367:$AF$1016),FALSE)</f>
        <v>#N/A</v>
      </c>
      <c r="AN367" s="30" t="e">
        <f>HLOOKUP(AN$13,$Y367:$AF$1016,ROWS($Y367:$AF$1016),FALSE)</f>
        <v>#N/A</v>
      </c>
      <c r="AO367" s="35" t="e">
        <f t="shared" si="68"/>
        <v>#N/A</v>
      </c>
      <c r="AP367" s="35" t="e">
        <f t="shared" si="69"/>
        <v>#N/A</v>
      </c>
      <c r="AQ367" s="35" t="e">
        <f t="shared" si="70"/>
        <v>#N/A</v>
      </c>
      <c r="AR367" s="35" t="e">
        <f t="shared" si="71"/>
        <v>#N/A</v>
      </c>
      <c r="AS367" s="35" t="e">
        <f t="shared" si="72"/>
        <v>#N/A</v>
      </c>
      <c r="AT367" s="35" t="e">
        <f t="shared" si="73"/>
        <v>#N/A</v>
      </c>
      <c r="AU367" s="35" t="e">
        <f t="shared" si="74"/>
        <v>#N/A</v>
      </c>
      <c r="AV367" s="35" t="e">
        <f t="shared" si="75"/>
        <v>#N/A</v>
      </c>
      <c r="AW367" s="81" t="e">
        <f t="shared" si="76"/>
        <v>#N/A</v>
      </c>
      <c r="AX367" s="139" t="e">
        <f t="shared" si="77"/>
        <v>#N/A</v>
      </c>
    </row>
    <row r="368" spans="1:50" x14ac:dyDescent="0.25">
      <c r="A368" s="110">
        <f>'Тулуз-Пьерон'!A368</f>
        <v>0</v>
      </c>
      <c r="B368" s="153">
        <f>'Тулуз-Пьерон'!B368</f>
        <v>0</v>
      </c>
      <c r="C368" s="109" t="e">
        <f>'Тулуз-Пьерон'!AB368</f>
        <v>#DIV/0!</v>
      </c>
      <c r="D368" s="132" t="e">
        <f>'Тулуз-Пьерон'!AE368</f>
        <v>#DIV/0!</v>
      </c>
      <c r="E368" s="134">
        <f>Равен!AD360</f>
        <v>0</v>
      </c>
      <c r="F368" s="135">
        <f>Равен!AE360</f>
        <v>0</v>
      </c>
      <c r="G368" s="128"/>
      <c r="H368" s="33"/>
      <c r="I368" s="33"/>
      <c r="J368" s="33"/>
      <c r="K368" s="115"/>
      <c r="L368" s="109">
        <f t="shared" si="66"/>
        <v>0</v>
      </c>
      <c r="M368" s="33"/>
      <c r="N368" s="123"/>
      <c r="O368" s="131"/>
      <c r="P368" s="109">
        <f t="shared" si="67"/>
        <v>0</v>
      </c>
      <c r="Q368" s="33"/>
      <c r="R368" s="33"/>
      <c r="S368" s="123"/>
      <c r="T368" s="128"/>
      <c r="U368" s="33"/>
      <c r="V368" s="33"/>
      <c r="W368" s="33"/>
      <c r="X368" s="115"/>
      <c r="Y368" s="122"/>
      <c r="Z368" s="33"/>
      <c r="AA368" s="33"/>
      <c r="AB368" s="33"/>
      <c r="AC368" s="33"/>
      <c r="AD368" s="33"/>
      <c r="AE368" s="33"/>
      <c r="AF368" s="123"/>
      <c r="AG368" s="119" t="e">
        <f>HLOOKUP(AG$13,$Y368:$AF$1016,ROWS($Y368:$AF$1016),FALSE)</f>
        <v>#N/A</v>
      </c>
      <c r="AH368" s="30" t="e">
        <f>HLOOKUP(AH$13,$Y368:$AF$1016,ROWS($Y368:$AF$1016),FALSE)</f>
        <v>#N/A</v>
      </c>
      <c r="AI368" s="30" t="e">
        <f>HLOOKUP(AI$13,$Y368:$AF$1016,ROWS($Y368:$AF$1016),FALSE)</f>
        <v>#N/A</v>
      </c>
      <c r="AJ368" s="30" t="e">
        <f>HLOOKUP(AJ$13,$Y368:$AF$1016,ROWS($Y368:$AF$1016),FALSE)</f>
        <v>#N/A</v>
      </c>
      <c r="AK368" s="30" t="e">
        <f>HLOOKUP(AK$13,$Y368:$AF$1016,ROWS($Y368:$AF$1016),FALSE)</f>
        <v>#N/A</v>
      </c>
      <c r="AL368" s="30" t="e">
        <f>HLOOKUP(AL$13,$Y368:$AF$1016,ROWS($Y368:$AF$1016),FALSE)</f>
        <v>#N/A</v>
      </c>
      <c r="AM368" s="30" t="e">
        <f>HLOOKUP(AM$13,$Y368:$AF$1016,ROWS($Y368:$AF$1016),FALSE)</f>
        <v>#N/A</v>
      </c>
      <c r="AN368" s="30" t="e">
        <f>HLOOKUP(AN$13,$Y368:$AF$1016,ROWS($Y368:$AF$1016),FALSE)</f>
        <v>#N/A</v>
      </c>
      <c r="AO368" s="35" t="e">
        <f t="shared" si="68"/>
        <v>#N/A</v>
      </c>
      <c r="AP368" s="35" t="e">
        <f t="shared" si="69"/>
        <v>#N/A</v>
      </c>
      <c r="AQ368" s="35" t="e">
        <f t="shared" si="70"/>
        <v>#N/A</v>
      </c>
      <c r="AR368" s="35" t="e">
        <f t="shared" si="71"/>
        <v>#N/A</v>
      </c>
      <c r="AS368" s="35" t="e">
        <f t="shared" si="72"/>
        <v>#N/A</v>
      </c>
      <c r="AT368" s="35" t="e">
        <f t="shared" si="73"/>
        <v>#N/A</v>
      </c>
      <c r="AU368" s="35" t="e">
        <f t="shared" si="74"/>
        <v>#N/A</v>
      </c>
      <c r="AV368" s="35" t="e">
        <f t="shared" si="75"/>
        <v>#N/A</v>
      </c>
      <c r="AW368" s="81" t="e">
        <f t="shared" si="76"/>
        <v>#N/A</v>
      </c>
      <c r="AX368" s="139" t="e">
        <f t="shared" si="77"/>
        <v>#N/A</v>
      </c>
    </row>
    <row r="369" spans="1:50" x14ac:dyDescent="0.25">
      <c r="A369" s="110">
        <f>'Тулуз-Пьерон'!A369</f>
        <v>0</v>
      </c>
      <c r="B369" s="153">
        <f>'Тулуз-Пьерон'!B369</f>
        <v>0</v>
      </c>
      <c r="C369" s="109" t="e">
        <f>'Тулуз-Пьерон'!AB369</f>
        <v>#DIV/0!</v>
      </c>
      <c r="D369" s="132" t="e">
        <f>'Тулуз-Пьерон'!AE369</f>
        <v>#DIV/0!</v>
      </c>
      <c r="E369" s="134">
        <f>Равен!AD361</f>
        <v>0</v>
      </c>
      <c r="F369" s="135">
        <f>Равен!AE361</f>
        <v>0</v>
      </c>
      <c r="G369" s="128"/>
      <c r="H369" s="33"/>
      <c r="I369" s="33"/>
      <c r="J369" s="33"/>
      <c r="K369" s="115"/>
      <c r="L369" s="109">
        <f t="shared" si="66"/>
        <v>0</v>
      </c>
      <c r="M369" s="33"/>
      <c r="N369" s="123"/>
      <c r="O369" s="131"/>
      <c r="P369" s="109">
        <f t="shared" si="67"/>
        <v>0</v>
      </c>
      <c r="Q369" s="33"/>
      <c r="R369" s="33"/>
      <c r="S369" s="123"/>
      <c r="T369" s="128"/>
      <c r="U369" s="33"/>
      <c r="V369" s="33"/>
      <c r="W369" s="33"/>
      <c r="X369" s="115"/>
      <c r="Y369" s="122"/>
      <c r="Z369" s="33"/>
      <c r="AA369" s="33"/>
      <c r="AB369" s="33"/>
      <c r="AC369" s="33"/>
      <c r="AD369" s="33"/>
      <c r="AE369" s="33"/>
      <c r="AF369" s="123"/>
      <c r="AG369" s="119" t="e">
        <f>HLOOKUP(AG$13,$Y369:$AF$1016,ROWS($Y369:$AF$1016),FALSE)</f>
        <v>#N/A</v>
      </c>
      <c r="AH369" s="30" t="e">
        <f>HLOOKUP(AH$13,$Y369:$AF$1016,ROWS($Y369:$AF$1016),FALSE)</f>
        <v>#N/A</v>
      </c>
      <c r="AI369" s="30" t="e">
        <f>HLOOKUP(AI$13,$Y369:$AF$1016,ROWS($Y369:$AF$1016),FALSE)</f>
        <v>#N/A</v>
      </c>
      <c r="AJ369" s="30" t="e">
        <f>HLOOKUP(AJ$13,$Y369:$AF$1016,ROWS($Y369:$AF$1016),FALSE)</f>
        <v>#N/A</v>
      </c>
      <c r="AK369" s="30" t="e">
        <f>HLOOKUP(AK$13,$Y369:$AF$1016,ROWS($Y369:$AF$1016),FALSE)</f>
        <v>#N/A</v>
      </c>
      <c r="AL369" s="30" t="e">
        <f>HLOOKUP(AL$13,$Y369:$AF$1016,ROWS($Y369:$AF$1016),FALSE)</f>
        <v>#N/A</v>
      </c>
      <c r="AM369" s="30" t="e">
        <f>HLOOKUP(AM$13,$Y369:$AF$1016,ROWS($Y369:$AF$1016),FALSE)</f>
        <v>#N/A</v>
      </c>
      <c r="AN369" s="30" t="e">
        <f>HLOOKUP(AN$13,$Y369:$AF$1016,ROWS($Y369:$AF$1016),FALSE)</f>
        <v>#N/A</v>
      </c>
      <c r="AO369" s="35" t="e">
        <f t="shared" si="68"/>
        <v>#N/A</v>
      </c>
      <c r="AP369" s="35" t="e">
        <f t="shared" si="69"/>
        <v>#N/A</v>
      </c>
      <c r="AQ369" s="35" t="e">
        <f t="shared" si="70"/>
        <v>#N/A</v>
      </c>
      <c r="AR369" s="35" t="e">
        <f t="shared" si="71"/>
        <v>#N/A</v>
      </c>
      <c r="AS369" s="35" t="e">
        <f t="shared" si="72"/>
        <v>#N/A</v>
      </c>
      <c r="AT369" s="35" t="e">
        <f t="shared" si="73"/>
        <v>#N/A</v>
      </c>
      <c r="AU369" s="35" t="e">
        <f t="shared" si="74"/>
        <v>#N/A</v>
      </c>
      <c r="AV369" s="35" t="e">
        <f t="shared" si="75"/>
        <v>#N/A</v>
      </c>
      <c r="AW369" s="81" t="e">
        <f t="shared" si="76"/>
        <v>#N/A</v>
      </c>
      <c r="AX369" s="139" t="e">
        <f t="shared" si="77"/>
        <v>#N/A</v>
      </c>
    </row>
    <row r="370" spans="1:50" x14ac:dyDescent="0.25">
      <c r="A370" s="110">
        <f>'Тулуз-Пьерон'!A370</f>
        <v>0</v>
      </c>
      <c r="B370" s="153">
        <f>'Тулуз-Пьерон'!B370</f>
        <v>0</v>
      </c>
      <c r="C370" s="109" t="e">
        <f>'Тулуз-Пьерон'!AB370</f>
        <v>#DIV/0!</v>
      </c>
      <c r="D370" s="132" t="e">
        <f>'Тулуз-Пьерон'!AE370</f>
        <v>#DIV/0!</v>
      </c>
      <c r="E370" s="134">
        <f>Равен!AD362</f>
        <v>0</v>
      </c>
      <c r="F370" s="135">
        <f>Равен!AE362</f>
        <v>0</v>
      </c>
      <c r="G370" s="128"/>
      <c r="H370" s="33"/>
      <c r="I370" s="33"/>
      <c r="J370" s="33"/>
      <c r="K370" s="115"/>
      <c r="L370" s="109">
        <f t="shared" si="66"/>
        <v>0</v>
      </c>
      <c r="M370" s="33"/>
      <c r="N370" s="123"/>
      <c r="O370" s="131"/>
      <c r="P370" s="109">
        <f t="shared" si="67"/>
        <v>0</v>
      </c>
      <c r="Q370" s="33"/>
      <c r="R370" s="33"/>
      <c r="S370" s="123"/>
      <c r="T370" s="128"/>
      <c r="U370" s="33"/>
      <c r="V370" s="33"/>
      <c r="W370" s="33"/>
      <c r="X370" s="115"/>
      <c r="Y370" s="122"/>
      <c r="Z370" s="33"/>
      <c r="AA370" s="33"/>
      <c r="AB370" s="33"/>
      <c r="AC370" s="33"/>
      <c r="AD370" s="33"/>
      <c r="AE370" s="33"/>
      <c r="AF370" s="123"/>
      <c r="AG370" s="119" t="e">
        <f>HLOOKUP(AG$13,$Y370:$AF$1016,ROWS($Y370:$AF$1016),FALSE)</f>
        <v>#N/A</v>
      </c>
      <c r="AH370" s="30" t="e">
        <f>HLOOKUP(AH$13,$Y370:$AF$1016,ROWS($Y370:$AF$1016),FALSE)</f>
        <v>#N/A</v>
      </c>
      <c r="AI370" s="30" t="e">
        <f>HLOOKUP(AI$13,$Y370:$AF$1016,ROWS($Y370:$AF$1016),FALSE)</f>
        <v>#N/A</v>
      </c>
      <c r="AJ370" s="30" t="e">
        <f>HLOOKUP(AJ$13,$Y370:$AF$1016,ROWS($Y370:$AF$1016),FALSE)</f>
        <v>#N/A</v>
      </c>
      <c r="AK370" s="30" t="e">
        <f>HLOOKUP(AK$13,$Y370:$AF$1016,ROWS($Y370:$AF$1016),FALSE)</f>
        <v>#N/A</v>
      </c>
      <c r="AL370" s="30" t="e">
        <f>HLOOKUP(AL$13,$Y370:$AF$1016,ROWS($Y370:$AF$1016),FALSE)</f>
        <v>#N/A</v>
      </c>
      <c r="AM370" s="30" t="e">
        <f>HLOOKUP(AM$13,$Y370:$AF$1016,ROWS($Y370:$AF$1016),FALSE)</f>
        <v>#N/A</v>
      </c>
      <c r="AN370" s="30" t="e">
        <f>HLOOKUP(AN$13,$Y370:$AF$1016,ROWS($Y370:$AF$1016),FALSE)</f>
        <v>#N/A</v>
      </c>
      <c r="AO370" s="35" t="e">
        <f t="shared" si="68"/>
        <v>#N/A</v>
      </c>
      <c r="AP370" s="35" t="e">
        <f t="shared" si="69"/>
        <v>#N/A</v>
      </c>
      <c r="AQ370" s="35" t="e">
        <f t="shared" si="70"/>
        <v>#N/A</v>
      </c>
      <c r="AR370" s="35" t="e">
        <f t="shared" si="71"/>
        <v>#N/A</v>
      </c>
      <c r="AS370" s="35" t="e">
        <f t="shared" si="72"/>
        <v>#N/A</v>
      </c>
      <c r="AT370" s="35" t="e">
        <f t="shared" si="73"/>
        <v>#N/A</v>
      </c>
      <c r="AU370" s="35" t="e">
        <f t="shared" si="74"/>
        <v>#N/A</v>
      </c>
      <c r="AV370" s="35" t="e">
        <f t="shared" si="75"/>
        <v>#N/A</v>
      </c>
      <c r="AW370" s="81" t="e">
        <f t="shared" si="76"/>
        <v>#N/A</v>
      </c>
      <c r="AX370" s="139" t="e">
        <f t="shared" si="77"/>
        <v>#N/A</v>
      </c>
    </row>
    <row r="371" spans="1:50" x14ac:dyDescent="0.25">
      <c r="A371" s="110">
        <f>'Тулуз-Пьерон'!A371</f>
        <v>0</v>
      </c>
      <c r="B371" s="153">
        <f>'Тулуз-Пьерон'!B371</f>
        <v>0</v>
      </c>
      <c r="C371" s="109" t="e">
        <f>'Тулуз-Пьерон'!AB371</f>
        <v>#DIV/0!</v>
      </c>
      <c r="D371" s="132" t="e">
        <f>'Тулуз-Пьерон'!AE371</f>
        <v>#DIV/0!</v>
      </c>
      <c r="E371" s="134">
        <f>Равен!AD363</f>
        <v>0</v>
      </c>
      <c r="F371" s="135">
        <f>Равен!AE363</f>
        <v>0</v>
      </c>
      <c r="G371" s="128"/>
      <c r="H371" s="33"/>
      <c r="I371" s="33"/>
      <c r="J371" s="33"/>
      <c r="K371" s="115"/>
      <c r="L371" s="109">
        <f t="shared" si="66"/>
        <v>0</v>
      </c>
      <c r="M371" s="33"/>
      <c r="N371" s="123"/>
      <c r="O371" s="131"/>
      <c r="P371" s="109">
        <f t="shared" si="67"/>
        <v>0</v>
      </c>
      <c r="Q371" s="33"/>
      <c r="R371" s="33"/>
      <c r="S371" s="123"/>
      <c r="T371" s="128"/>
      <c r="U371" s="33"/>
      <c r="V371" s="33"/>
      <c r="W371" s="33"/>
      <c r="X371" s="115"/>
      <c r="Y371" s="122"/>
      <c r="Z371" s="33"/>
      <c r="AA371" s="33"/>
      <c r="AB371" s="33"/>
      <c r="AC371" s="33"/>
      <c r="AD371" s="33"/>
      <c r="AE371" s="33"/>
      <c r="AF371" s="123"/>
      <c r="AG371" s="119" t="e">
        <f>HLOOKUP(AG$13,$Y371:$AF$1016,ROWS($Y371:$AF$1016),FALSE)</f>
        <v>#N/A</v>
      </c>
      <c r="AH371" s="30" t="e">
        <f>HLOOKUP(AH$13,$Y371:$AF$1016,ROWS($Y371:$AF$1016),FALSE)</f>
        <v>#N/A</v>
      </c>
      <c r="AI371" s="30" t="e">
        <f>HLOOKUP(AI$13,$Y371:$AF$1016,ROWS($Y371:$AF$1016),FALSE)</f>
        <v>#N/A</v>
      </c>
      <c r="AJ371" s="30" t="e">
        <f>HLOOKUP(AJ$13,$Y371:$AF$1016,ROWS($Y371:$AF$1016),FALSE)</f>
        <v>#N/A</v>
      </c>
      <c r="AK371" s="30" t="e">
        <f>HLOOKUP(AK$13,$Y371:$AF$1016,ROWS($Y371:$AF$1016),FALSE)</f>
        <v>#N/A</v>
      </c>
      <c r="AL371" s="30" t="e">
        <f>HLOOKUP(AL$13,$Y371:$AF$1016,ROWS($Y371:$AF$1016),FALSE)</f>
        <v>#N/A</v>
      </c>
      <c r="AM371" s="30" t="e">
        <f>HLOOKUP(AM$13,$Y371:$AF$1016,ROWS($Y371:$AF$1016),FALSE)</f>
        <v>#N/A</v>
      </c>
      <c r="AN371" s="30" t="e">
        <f>HLOOKUP(AN$13,$Y371:$AF$1016,ROWS($Y371:$AF$1016),FALSE)</f>
        <v>#N/A</v>
      </c>
      <c r="AO371" s="35" t="e">
        <f t="shared" si="68"/>
        <v>#N/A</v>
      </c>
      <c r="AP371" s="35" t="e">
        <f t="shared" si="69"/>
        <v>#N/A</v>
      </c>
      <c r="AQ371" s="35" t="e">
        <f t="shared" si="70"/>
        <v>#N/A</v>
      </c>
      <c r="AR371" s="35" t="e">
        <f t="shared" si="71"/>
        <v>#N/A</v>
      </c>
      <c r="AS371" s="35" t="e">
        <f t="shared" si="72"/>
        <v>#N/A</v>
      </c>
      <c r="AT371" s="35" t="e">
        <f t="shared" si="73"/>
        <v>#N/A</v>
      </c>
      <c r="AU371" s="35" t="e">
        <f t="shared" si="74"/>
        <v>#N/A</v>
      </c>
      <c r="AV371" s="35" t="e">
        <f t="shared" si="75"/>
        <v>#N/A</v>
      </c>
      <c r="AW371" s="81" t="e">
        <f t="shared" si="76"/>
        <v>#N/A</v>
      </c>
      <c r="AX371" s="139" t="e">
        <f t="shared" si="77"/>
        <v>#N/A</v>
      </c>
    </row>
    <row r="372" spans="1:50" x14ac:dyDescent="0.25">
      <c r="A372" s="110">
        <f>'Тулуз-Пьерон'!A372</f>
        <v>0</v>
      </c>
      <c r="B372" s="153">
        <f>'Тулуз-Пьерон'!B372</f>
        <v>0</v>
      </c>
      <c r="C372" s="109" t="e">
        <f>'Тулуз-Пьерон'!AB372</f>
        <v>#DIV/0!</v>
      </c>
      <c r="D372" s="132" t="e">
        <f>'Тулуз-Пьерон'!AE372</f>
        <v>#DIV/0!</v>
      </c>
      <c r="E372" s="134">
        <f>Равен!AD364</f>
        <v>0</v>
      </c>
      <c r="F372" s="135">
        <f>Равен!AE364</f>
        <v>0</v>
      </c>
      <c r="G372" s="128"/>
      <c r="H372" s="33"/>
      <c r="I372" s="33"/>
      <c r="J372" s="33"/>
      <c r="K372" s="115"/>
      <c r="L372" s="109">
        <f t="shared" si="66"/>
        <v>0</v>
      </c>
      <c r="M372" s="33"/>
      <c r="N372" s="123"/>
      <c r="O372" s="131"/>
      <c r="P372" s="109">
        <f t="shared" si="67"/>
        <v>0</v>
      </c>
      <c r="Q372" s="33"/>
      <c r="R372" s="33"/>
      <c r="S372" s="123"/>
      <c r="T372" s="128"/>
      <c r="U372" s="33"/>
      <c r="V372" s="33"/>
      <c r="W372" s="33"/>
      <c r="X372" s="115"/>
      <c r="Y372" s="122"/>
      <c r="Z372" s="33"/>
      <c r="AA372" s="33"/>
      <c r="AB372" s="33"/>
      <c r="AC372" s="33"/>
      <c r="AD372" s="33"/>
      <c r="AE372" s="33"/>
      <c r="AF372" s="123"/>
      <c r="AG372" s="119" t="e">
        <f>HLOOKUP(AG$13,$Y372:$AF$1016,ROWS($Y372:$AF$1016),FALSE)</f>
        <v>#N/A</v>
      </c>
      <c r="AH372" s="30" t="e">
        <f>HLOOKUP(AH$13,$Y372:$AF$1016,ROWS($Y372:$AF$1016),FALSE)</f>
        <v>#N/A</v>
      </c>
      <c r="AI372" s="30" t="e">
        <f>HLOOKUP(AI$13,$Y372:$AF$1016,ROWS($Y372:$AF$1016),FALSE)</f>
        <v>#N/A</v>
      </c>
      <c r="AJ372" s="30" t="e">
        <f>HLOOKUP(AJ$13,$Y372:$AF$1016,ROWS($Y372:$AF$1016),FALSE)</f>
        <v>#N/A</v>
      </c>
      <c r="AK372" s="30" t="e">
        <f>HLOOKUP(AK$13,$Y372:$AF$1016,ROWS($Y372:$AF$1016),FALSE)</f>
        <v>#N/A</v>
      </c>
      <c r="AL372" s="30" t="e">
        <f>HLOOKUP(AL$13,$Y372:$AF$1016,ROWS($Y372:$AF$1016),FALSE)</f>
        <v>#N/A</v>
      </c>
      <c r="AM372" s="30" t="e">
        <f>HLOOKUP(AM$13,$Y372:$AF$1016,ROWS($Y372:$AF$1016),FALSE)</f>
        <v>#N/A</v>
      </c>
      <c r="AN372" s="30" t="e">
        <f>HLOOKUP(AN$13,$Y372:$AF$1016,ROWS($Y372:$AF$1016),FALSE)</f>
        <v>#N/A</v>
      </c>
      <c r="AO372" s="35" t="e">
        <f t="shared" si="68"/>
        <v>#N/A</v>
      </c>
      <c r="AP372" s="35" t="e">
        <f t="shared" si="69"/>
        <v>#N/A</v>
      </c>
      <c r="AQ372" s="35" t="e">
        <f t="shared" si="70"/>
        <v>#N/A</v>
      </c>
      <c r="AR372" s="35" t="e">
        <f t="shared" si="71"/>
        <v>#N/A</v>
      </c>
      <c r="AS372" s="35" t="e">
        <f t="shared" si="72"/>
        <v>#N/A</v>
      </c>
      <c r="AT372" s="35" t="e">
        <f t="shared" si="73"/>
        <v>#N/A</v>
      </c>
      <c r="AU372" s="35" t="e">
        <f t="shared" si="74"/>
        <v>#N/A</v>
      </c>
      <c r="AV372" s="35" t="e">
        <f t="shared" si="75"/>
        <v>#N/A</v>
      </c>
      <c r="AW372" s="81" t="e">
        <f t="shared" si="76"/>
        <v>#N/A</v>
      </c>
      <c r="AX372" s="139" t="e">
        <f t="shared" si="77"/>
        <v>#N/A</v>
      </c>
    </row>
    <row r="373" spans="1:50" x14ac:dyDescent="0.25">
      <c r="A373" s="110">
        <f>'Тулуз-Пьерон'!A373</f>
        <v>0</v>
      </c>
      <c r="B373" s="153">
        <f>'Тулуз-Пьерон'!B373</f>
        <v>0</v>
      </c>
      <c r="C373" s="109" t="e">
        <f>'Тулуз-Пьерон'!AB373</f>
        <v>#DIV/0!</v>
      </c>
      <c r="D373" s="132" t="e">
        <f>'Тулуз-Пьерон'!AE373</f>
        <v>#DIV/0!</v>
      </c>
      <c r="E373" s="134">
        <f>Равен!AD365</f>
        <v>0</v>
      </c>
      <c r="F373" s="135">
        <f>Равен!AE365</f>
        <v>0</v>
      </c>
      <c r="G373" s="128"/>
      <c r="H373" s="33"/>
      <c r="I373" s="33"/>
      <c r="J373" s="33"/>
      <c r="K373" s="115"/>
      <c r="L373" s="109">
        <f t="shared" si="66"/>
        <v>0</v>
      </c>
      <c r="M373" s="33"/>
      <c r="N373" s="123"/>
      <c r="O373" s="131"/>
      <c r="P373" s="109">
        <f t="shared" si="67"/>
        <v>0</v>
      </c>
      <c r="Q373" s="33"/>
      <c r="R373" s="33"/>
      <c r="S373" s="123"/>
      <c r="T373" s="128"/>
      <c r="U373" s="33"/>
      <c r="V373" s="33"/>
      <c r="W373" s="33"/>
      <c r="X373" s="115"/>
      <c r="Y373" s="122"/>
      <c r="Z373" s="33"/>
      <c r="AA373" s="33"/>
      <c r="AB373" s="33"/>
      <c r="AC373" s="33"/>
      <c r="AD373" s="33"/>
      <c r="AE373" s="33"/>
      <c r="AF373" s="123"/>
      <c r="AG373" s="119" t="e">
        <f>HLOOKUP(AG$13,$Y373:$AF$1016,ROWS($Y373:$AF$1016),FALSE)</f>
        <v>#N/A</v>
      </c>
      <c r="AH373" s="30" t="e">
        <f>HLOOKUP(AH$13,$Y373:$AF$1016,ROWS($Y373:$AF$1016),FALSE)</f>
        <v>#N/A</v>
      </c>
      <c r="AI373" s="30" t="e">
        <f>HLOOKUP(AI$13,$Y373:$AF$1016,ROWS($Y373:$AF$1016),FALSE)</f>
        <v>#N/A</v>
      </c>
      <c r="AJ373" s="30" t="e">
        <f>HLOOKUP(AJ$13,$Y373:$AF$1016,ROWS($Y373:$AF$1016),FALSE)</f>
        <v>#N/A</v>
      </c>
      <c r="AK373" s="30" t="e">
        <f>HLOOKUP(AK$13,$Y373:$AF$1016,ROWS($Y373:$AF$1016),FALSE)</f>
        <v>#N/A</v>
      </c>
      <c r="AL373" s="30" t="e">
        <f>HLOOKUP(AL$13,$Y373:$AF$1016,ROWS($Y373:$AF$1016),FALSE)</f>
        <v>#N/A</v>
      </c>
      <c r="AM373" s="30" t="e">
        <f>HLOOKUP(AM$13,$Y373:$AF$1016,ROWS($Y373:$AF$1016),FALSE)</f>
        <v>#N/A</v>
      </c>
      <c r="AN373" s="30" t="e">
        <f>HLOOKUP(AN$13,$Y373:$AF$1016,ROWS($Y373:$AF$1016),FALSE)</f>
        <v>#N/A</v>
      </c>
      <c r="AO373" s="35" t="e">
        <f t="shared" si="68"/>
        <v>#N/A</v>
      </c>
      <c r="AP373" s="35" t="e">
        <f t="shared" si="69"/>
        <v>#N/A</v>
      </c>
      <c r="AQ373" s="35" t="e">
        <f t="shared" si="70"/>
        <v>#N/A</v>
      </c>
      <c r="AR373" s="35" t="e">
        <f t="shared" si="71"/>
        <v>#N/A</v>
      </c>
      <c r="AS373" s="35" t="e">
        <f t="shared" si="72"/>
        <v>#N/A</v>
      </c>
      <c r="AT373" s="35" t="e">
        <f t="shared" si="73"/>
        <v>#N/A</v>
      </c>
      <c r="AU373" s="35" t="e">
        <f t="shared" si="74"/>
        <v>#N/A</v>
      </c>
      <c r="AV373" s="35" t="e">
        <f t="shared" si="75"/>
        <v>#N/A</v>
      </c>
      <c r="AW373" s="81" t="e">
        <f t="shared" si="76"/>
        <v>#N/A</v>
      </c>
      <c r="AX373" s="139" t="e">
        <f t="shared" si="77"/>
        <v>#N/A</v>
      </c>
    </row>
    <row r="374" spans="1:50" x14ac:dyDescent="0.25">
      <c r="A374" s="110">
        <f>'Тулуз-Пьерон'!A374</f>
        <v>0</v>
      </c>
      <c r="B374" s="153">
        <f>'Тулуз-Пьерон'!B374</f>
        <v>0</v>
      </c>
      <c r="C374" s="109" t="e">
        <f>'Тулуз-Пьерон'!AB374</f>
        <v>#DIV/0!</v>
      </c>
      <c r="D374" s="132" t="e">
        <f>'Тулуз-Пьерон'!AE374</f>
        <v>#DIV/0!</v>
      </c>
      <c r="E374" s="134">
        <f>Равен!AD366</f>
        <v>0</v>
      </c>
      <c r="F374" s="135">
        <f>Равен!AE366</f>
        <v>0</v>
      </c>
      <c r="G374" s="128"/>
      <c r="H374" s="33"/>
      <c r="I374" s="33"/>
      <c r="J374" s="33"/>
      <c r="K374" s="115"/>
      <c r="L374" s="109">
        <f t="shared" si="66"/>
        <v>0</v>
      </c>
      <c r="M374" s="33"/>
      <c r="N374" s="123"/>
      <c r="O374" s="131"/>
      <c r="P374" s="109">
        <f t="shared" si="67"/>
        <v>0</v>
      </c>
      <c r="Q374" s="33"/>
      <c r="R374" s="33"/>
      <c r="S374" s="123"/>
      <c r="T374" s="128"/>
      <c r="U374" s="33"/>
      <c r="V374" s="33"/>
      <c r="W374" s="33"/>
      <c r="X374" s="115"/>
      <c r="Y374" s="122"/>
      <c r="Z374" s="33"/>
      <c r="AA374" s="33"/>
      <c r="AB374" s="33"/>
      <c r="AC374" s="33"/>
      <c r="AD374" s="33"/>
      <c r="AE374" s="33"/>
      <c r="AF374" s="123"/>
      <c r="AG374" s="119" t="e">
        <f>HLOOKUP(AG$13,$Y374:$AF$1016,ROWS($Y374:$AF$1016),FALSE)</f>
        <v>#N/A</v>
      </c>
      <c r="AH374" s="30" t="e">
        <f>HLOOKUP(AH$13,$Y374:$AF$1016,ROWS($Y374:$AF$1016),FALSE)</f>
        <v>#N/A</v>
      </c>
      <c r="AI374" s="30" t="e">
        <f>HLOOKUP(AI$13,$Y374:$AF$1016,ROWS($Y374:$AF$1016),FALSE)</f>
        <v>#N/A</v>
      </c>
      <c r="AJ374" s="30" t="e">
        <f>HLOOKUP(AJ$13,$Y374:$AF$1016,ROWS($Y374:$AF$1016),FALSE)</f>
        <v>#N/A</v>
      </c>
      <c r="AK374" s="30" t="e">
        <f>HLOOKUP(AK$13,$Y374:$AF$1016,ROWS($Y374:$AF$1016),FALSE)</f>
        <v>#N/A</v>
      </c>
      <c r="AL374" s="30" t="e">
        <f>HLOOKUP(AL$13,$Y374:$AF$1016,ROWS($Y374:$AF$1016),FALSE)</f>
        <v>#N/A</v>
      </c>
      <c r="AM374" s="30" t="e">
        <f>HLOOKUP(AM$13,$Y374:$AF$1016,ROWS($Y374:$AF$1016),FALSE)</f>
        <v>#N/A</v>
      </c>
      <c r="AN374" s="30" t="e">
        <f>HLOOKUP(AN$13,$Y374:$AF$1016,ROWS($Y374:$AF$1016),FALSE)</f>
        <v>#N/A</v>
      </c>
      <c r="AO374" s="35" t="e">
        <f t="shared" si="68"/>
        <v>#N/A</v>
      </c>
      <c r="AP374" s="35" t="e">
        <f t="shared" si="69"/>
        <v>#N/A</v>
      </c>
      <c r="AQ374" s="35" t="e">
        <f t="shared" si="70"/>
        <v>#N/A</v>
      </c>
      <c r="AR374" s="35" t="e">
        <f t="shared" si="71"/>
        <v>#N/A</v>
      </c>
      <c r="AS374" s="35" t="e">
        <f t="shared" si="72"/>
        <v>#N/A</v>
      </c>
      <c r="AT374" s="35" t="e">
        <f t="shared" si="73"/>
        <v>#N/A</v>
      </c>
      <c r="AU374" s="35" t="e">
        <f t="shared" si="74"/>
        <v>#N/A</v>
      </c>
      <c r="AV374" s="35" t="e">
        <f t="shared" si="75"/>
        <v>#N/A</v>
      </c>
      <c r="AW374" s="81" t="e">
        <f t="shared" si="76"/>
        <v>#N/A</v>
      </c>
      <c r="AX374" s="139" t="e">
        <f t="shared" si="77"/>
        <v>#N/A</v>
      </c>
    </row>
    <row r="375" spans="1:50" x14ac:dyDescent="0.25">
      <c r="A375" s="110">
        <f>'Тулуз-Пьерон'!A375</f>
        <v>0</v>
      </c>
      <c r="B375" s="153">
        <f>'Тулуз-Пьерон'!B375</f>
        <v>0</v>
      </c>
      <c r="C375" s="109" t="e">
        <f>'Тулуз-Пьерон'!AB375</f>
        <v>#DIV/0!</v>
      </c>
      <c r="D375" s="132" t="e">
        <f>'Тулуз-Пьерон'!AE375</f>
        <v>#DIV/0!</v>
      </c>
      <c r="E375" s="134">
        <f>Равен!AD367</f>
        <v>0</v>
      </c>
      <c r="F375" s="135">
        <f>Равен!AE367</f>
        <v>0</v>
      </c>
      <c r="G375" s="128"/>
      <c r="H375" s="33"/>
      <c r="I375" s="33"/>
      <c r="J375" s="33"/>
      <c r="K375" s="115"/>
      <c r="L375" s="109">
        <f t="shared" si="66"/>
        <v>0</v>
      </c>
      <c r="M375" s="33"/>
      <c r="N375" s="123"/>
      <c r="O375" s="131"/>
      <c r="P375" s="109">
        <f t="shared" si="67"/>
        <v>0</v>
      </c>
      <c r="Q375" s="33"/>
      <c r="R375" s="33"/>
      <c r="S375" s="123"/>
      <c r="T375" s="128"/>
      <c r="U375" s="33"/>
      <c r="V375" s="33"/>
      <c r="W375" s="33"/>
      <c r="X375" s="115"/>
      <c r="Y375" s="122"/>
      <c r="Z375" s="33"/>
      <c r="AA375" s="33"/>
      <c r="AB375" s="33"/>
      <c r="AC375" s="33"/>
      <c r="AD375" s="33"/>
      <c r="AE375" s="33"/>
      <c r="AF375" s="123"/>
      <c r="AG375" s="119" t="e">
        <f>HLOOKUP(AG$13,$Y375:$AF$1016,ROWS($Y375:$AF$1016),FALSE)</f>
        <v>#N/A</v>
      </c>
      <c r="AH375" s="30" t="e">
        <f>HLOOKUP(AH$13,$Y375:$AF$1016,ROWS($Y375:$AF$1016),FALSE)</f>
        <v>#N/A</v>
      </c>
      <c r="AI375" s="30" t="e">
        <f>HLOOKUP(AI$13,$Y375:$AF$1016,ROWS($Y375:$AF$1016),FALSE)</f>
        <v>#N/A</v>
      </c>
      <c r="AJ375" s="30" t="e">
        <f>HLOOKUP(AJ$13,$Y375:$AF$1016,ROWS($Y375:$AF$1016),FALSE)</f>
        <v>#N/A</v>
      </c>
      <c r="AK375" s="30" t="e">
        <f>HLOOKUP(AK$13,$Y375:$AF$1016,ROWS($Y375:$AF$1016),FALSE)</f>
        <v>#N/A</v>
      </c>
      <c r="AL375" s="30" t="e">
        <f>HLOOKUP(AL$13,$Y375:$AF$1016,ROWS($Y375:$AF$1016),FALSE)</f>
        <v>#N/A</v>
      </c>
      <c r="AM375" s="30" t="e">
        <f>HLOOKUP(AM$13,$Y375:$AF$1016,ROWS($Y375:$AF$1016),FALSE)</f>
        <v>#N/A</v>
      </c>
      <c r="AN375" s="30" t="e">
        <f>HLOOKUP(AN$13,$Y375:$AF$1016,ROWS($Y375:$AF$1016),FALSE)</f>
        <v>#N/A</v>
      </c>
      <c r="AO375" s="35" t="e">
        <f t="shared" si="68"/>
        <v>#N/A</v>
      </c>
      <c r="AP375" s="35" t="e">
        <f t="shared" si="69"/>
        <v>#N/A</v>
      </c>
      <c r="AQ375" s="35" t="e">
        <f t="shared" si="70"/>
        <v>#N/A</v>
      </c>
      <c r="AR375" s="35" t="e">
        <f t="shared" si="71"/>
        <v>#N/A</v>
      </c>
      <c r="AS375" s="35" t="e">
        <f t="shared" si="72"/>
        <v>#N/A</v>
      </c>
      <c r="AT375" s="35" t="e">
        <f t="shared" si="73"/>
        <v>#N/A</v>
      </c>
      <c r="AU375" s="35" t="e">
        <f t="shared" si="74"/>
        <v>#N/A</v>
      </c>
      <c r="AV375" s="35" t="e">
        <f t="shared" si="75"/>
        <v>#N/A</v>
      </c>
      <c r="AW375" s="81" t="e">
        <f t="shared" si="76"/>
        <v>#N/A</v>
      </c>
      <c r="AX375" s="139" t="e">
        <f t="shared" si="77"/>
        <v>#N/A</v>
      </c>
    </row>
    <row r="376" spans="1:50" x14ac:dyDescent="0.25">
      <c r="A376" s="110">
        <f>'Тулуз-Пьерон'!A376</f>
        <v>0</v>
      </c>
      <c r="B376" s="153">
        <f>'Тулуз-Пьерон'!B376</f>
        <v>0</v>
      </c>
      <c r="C376" s="109" t="e">
        <f>'Тулуз-Пьерон'!AB376</f>
        <v>#DIV/0!</v>
      </c>
      <c r="D376" s="132" t="e">
        <f>'Тулуз-Пьерон'!AE376</f>
        <v>#DIV/0!</v>
      </c>
      <c r="E376" s="134">
        <f>Равен!AD368</f>
        <v>0</v>
      </c>
      <c r="F376" s="135">
        <f>Равен!AE368</f>
        <v>0</v>
      </c>
      <c r="G376" s="128"/>
      <c r="H376" s="33"/>
      <c r="I376" s="33"/>
      <c r="J376" s="33"/>
      <c r="K376" s="115"/>
      <c r="L376" s="109">
        <f t="shared" si="66"/>
        <v>0</v>
      </c>
      <c r="M376" s="33"/>
      <c r="N376" s="123"/>
      <c r="O376" s="131"/>
      <c r="P376" s="109">
        <f t="shared" si="67"/>
        <v>0</v>
      </c>
      <c r="Q376" s="33"/>
      <c r="R376" s="33"/>
      <c r="S376" s="123"/>
      <c r="T376" s="128"/>
      <c r="U376" s="33"/>
      <c r="V376" s="33"/>
      <c r="W376" s="33"/>
      <c r="X376" s="115"/>
      <c r="Y376" s="122"/>
      <c r="Z376" s="33"/>
      <c r="AA376" s="33"/>
      <c r="AB376" s="33"/>
      <c r="AC376" s="33"/>
      <c r="AD376" s="33"/>
      <c r="AE376" s="33"/>
      <c r="AF376" s="123"/>
      <c r="AG376" s="119" t="e">
        <f>HLOOKUP(AG$13,$Y376:$AF$1016,ROWS($Y376:$AF$1016),FALSE)</f>
        <v>#N/A</v>
      </c>
      <c r="AH376" s="30" t="e">
        <f>HLOOKUP(AH$13,$Y376:$AF$1016,ROWS($Y376:$AF$1016),FALSE)</f>
        <v>#N/A</v>
      </c>
      <c r="AI376" s="30" t="e">
        <f>HLOOKUP(AI$13,$Y376:$AF$1016,ROWS($Y376:$AF$1016),FALSE)</f>
        <v>#N/A</v>
      </c>
      <c r="AJ376" s="30" t="e">
        <f>HLOOKUP(AJ$13,$Y376:$AF$1016,ROWS($Y376:$AF$1016),FALSE)</f>
        <v>#N/A</v>
      </c>
      <c r="AK376" s="30" t="e">
        <f>HLOOKUP(AK$13,$Y376:$AF$1016,ROWS($Y376:$AF$1016),FALSE)</f>
        <v>#N/A</v>
      </c>
      <c r="AL376" s="30" t="e">
        <f>HLOOKUP(AL$13,$Y376:$AF$1016,ROWS($Y376:$AF$1016),FALSE)</f>
        <v>#N/A</v>
      </c>
      <c r="AM376" s="30" t="e">
        <f>HLOOKUP(AM$13,$Y376:$AF$1016,ROWS($Y376:$AF$1016),FALSE)</f>
        <v>#N/A</v>
      </c>
      <c r="AN376" s="30" t="e">
        <f>HLOOKUP(AN$13,$Y376:$AF$1016,ROWS($Y376:$AF$1016),FALSE)</f>
        <v>#N/A</v>
      </c>
      <c r="AO376" s="35" t="e">
        <f t="shared" si="68"/>
        <v>#N/A</v>
      </c>
      <c r="AP376" s="35" t="e">
        <f t="shared" si="69"/>
        <v>#N/A</v>
      </c>
      <c r="AQ376" s="35" t="e">
        <f t="shared" si="70"/>
        <v>#N/A</v>
      </c>
      <c r="AR376" s="35" t="e">
        <f t="shared" si="71"/>
        <v>#N/A</v>
      </c>
      <c r="AS376" s="35" t="e">
        <f t="shared" si="72"/>
        <v>#N/A</v>
      </c>
      <c r="AT376" s="35" t="e">
        <f t="shared" si="73"/>
        <v>#N/A</v>
      </c>
      <c r="AU376" s="35" t="e">
        <f t="shared" si="74"/>
        <v>#N/A</v>
      </c>
      <c r="AV376" s="35" t="e">
        <f t="shared" si="75"/>
        <v>#N/A</v>
      </c>
      <c r="AW376" s="81" t="e">
        <f t="shared" si="76"/>
        <v>#N/A</v>
      </c>
      <c r="AX376" s="139" t="e">
        <f t="shared" si="77"/>
        <v>#N/A</v>
      </c>
    </row>
    <row r="377" spans="1:50" x14ac:dyDescent="0.25">
      <c r="A377" s="110">
        <f>'Тулуз-Пьерон'!A377</f>
        <v>0</v>
      </c>
      <c r="B377" s="153">
        <f>'Тулуз-Пьерон'!B377</f>
        <v>0</v>
      </c>
      <c r="C377" s="109" t="e">
        <f>'Тулуз-Пьерон'!AB377</f>
        <v>#DIV/0!</v>
      </c>
      <c r="D377" s="132" t="e">
        <f>'Тулуз-Пьерон'!AE377</f>
        <v>#DIV/0!</v>
      </c>
      <c r="E377" s="134">
        <f>Равен!AD369</f>
        <v>0</v>
      </c>
      <c r="F377" s="135">
        <f>Равен!AE369</f>
        <v>0</v>
      </c>
      <c r="G377" s="128"/>
      <c r="H377" s="33"/>
      <c r="I377" s="33"/>
      <c r="J377" s="33"/>
      <c r="K377" s="115"/>
      <c r="L377" s="109">
        <f t="shared" si="66"/>
        <v>0</v>
      </c>
      <c r="M377" s="33"/>
      <c r="N377" s="123"/>
      <c r="O377" s="131"/>
      <c r="P377" s="109">
        <f t="shared" si="67"/>
        <v>0</v>
      </c>
      <c r="Q377" s="33"/>
      <c r="R377" s="33"/>
      <c r="S377" s="123"/>
      <c r="T377" s="128"/>
      <c r="U377" s="33"/>
      <c r="V377" s="33"/>
      <c r="W377" s="33"/>
      <c r="X377" s="115"/>
      <c r="Y377" s="122"/>
      <c r="Z377" s="33"/>
      <c r="AA377" s="33"/>
      <c r="AB377" s="33"/>
      <c r="AC377" s="33"/>
      <c r="AD377" s="33"/>
      <c r="AE377" s="33"/>
      <c r="AF377" s="123"/>
      <c r="AG377" s="119" t="e">
        <f>HLOOKUP(AG$13,$Y377:$AF$1016,ROWS($Y377:$AF$1016),FALSE)</f>
        <v>#N/A</v>
      </c>
      <c r="AH377" s="30" t="e">
        <f>HLOOKUP(AH$13,$Y377:$AF$1016,ROWS($Y377:$AF$1016),FALSE)</f>
        <v>#N/A</v>
      </c>
      <c r="AI377" s="30" t="e">
        <f>HLOOKUP(AI$13,$Y377:$AF$1016,ROWS($Y377:$AF$1016),FALSE)</f>
        <v>#N/A</v>
      </c>
      <c r="AJ377" s="30" t="e">
        <f>HLOOKUP(AJ$13,$Y377:$AF$1016,ROWS($Y377:$AF$1016),FALSE)</f>
        <v>#N/A</v>
      </c>
      <c r="AK377" s="30" t="e">
        <f>HLOOKUP(AK$13,$Y377:$AF$1016,ROWS($Y377:$AF$1016),FALSE)</f>
        <v>#N/A</v>
      </c>
      <c r="AL377" s="30" t="e">
        <f>HLOOKUP(AL$13,$Y377:$AF$1016,ROWS($Y377:$AF$1016),FALSE)</f>
        <v>#N/A</v>
      </c>
      <c r="AM377" s="30" t="e">
        <f>HLOOKUP(AM$13,$Y377:$AF$1016,ROWS($Y377:$AF$1016),FALSE)</f>
        <v>#N/A</v>
      </c>
      <c r="AN377" s="30" t="e">
        <f>HLOOKUP(AN$13,$Y377:$AF$1016,ROWS($Y377:$AF$1016),FALSE)</f>
        <v>#N/A</v>
      </c>
      <c r="AO377" s="35" t="e">
        <f t="shared" si="68"/>
        <v>#N/A</v>
      </c>
      <c r="AP377" s="35" t="e">
        <f t="shared" si="69"/>
        <v>#N/A</v>
      </c>
      <c r="AQ377" s="35" t="e">
        <f t="shared" si="70"/>
        <v>#N/A</v>
      </c>
      <c r="AR377" s="35" t="e">
        <f t="shared" si="71"/>
        <v>#N/A</v>
      </c>
      <c r="AS377" s="35" t="e">
        <f t="shared" si="72"/>
        <v>#N/A</v>
      </c>
      <c r="AT377" s="35" t="e">
        <f t="shared" si="73"/>
        <v>#N/A</v>
      </c>
      <c r="AU377" s="35" t="e">
        <f t="shared" si="74"/>
        <v>#N/A</v>
      </c>
      <c r="AV377" s="35" t="e">
        <f t="shared" si="75"/>
        <v>#N/A</v>
      </c>
      <c r="AW377" s="81" t="e">
        <f t="shared" si="76"/>
        <v>#N/A</v>
      </c>
      <c r="AX377" s="139" t="e">
        <f t="shared" si="77"/>
        <v>#N/A</v>
      </c>
    </row>
    <row r="378" spans="1:50" x14ac:dyDescent="0.25">
      <c r="A378" s="110">
        <f>'Тулуз-Пьерон'!A378</f>
        <v>0</v>
      </c>
      <c r="B378" s="153">
        <f>'Тулуз-Пьерон'!B378</f>
        <v>0</v>
      </c>
      <c r="C378" s="109" t="e">
        <f>'Тулуз-Пьерон'!AB378</f>
        <v>#DIV/0!</v>
      </c>
      <c r="D378" s="132" t="e">
        <f>'Тулуз-Пьерон'!AE378</f>
        <v>#DIV/0!</v>
      </c>
      <c r="E378" s="134">
        <f>Равен!AD370</f>
        <v>0</v>
      </c>
      <c r="F378" s="135">
        <f>Равен!AE370</f>
        <v>0</v>
      </c>
      <c r="G378" s="128"/>
      <c r="H378" s="33"/>
      <c r="I378" s="33"/>
      <c r="J378" s="33"/>
      <c r="K378" s="115"/>
      <c r="L378" s="109">
        <f t="shared" si="66"/>
        <v>0</v>
      </c>
      <c r="M378" s="33"/>
      <c r="N378" s="123"/>
      <c r="O378" s="131"/>
      <c r="P378" s="109">
        <f t="shared" si="67"/>
        <v>0</v>
      </c>
      <c r="Q378" s="33"/>
      <c r="R378" s="33"/>
      <c r="S378" s="123"/>
      <c r="T378" s="128"/>
      <c r="U378" s="33"/>
      <c r="V378" s="33"/>
      <c r="W378" s="33"/>
      <c r="X378" s="115"/>
      <c r="Y378" s="122"/>
      <c r="Z378" s="33"/>
      <c r="AA378" s="33"/>
      <c r="AB378" s="33"/>
      <c r="AC378" s="33"/>
      <c r="AD378" s="33"/>
      <c r="AE378" s="33"/>
      <c r="AF378" s="123"/>
      <c r="AG378" s="119" t="e">
        <f>HLOOKUP(AG$13,$Y378:$AF$1016,ROWS($Y378:$AF$1016),FALSE)</f>
        <v>#N/A</v>
      </c>
      <c r="AH378" s="30" t="e">
        <f>HLOOKUP(AH$13,$Y378:$AF$1016,ROWS($Y378:$AF$1016),FALSE)</f>
        <v>#N/A</v>
      </c>
      <c r="AI378" s="30" t="e">
        <f>HLOOKUP(AI$13,$Y378:$AF$1016,ROWS($Y378:$AF$1016),FALSE)</f>
        <v>#N/A</v>
      </c>
      <c r="AJ378" s="30" t="e">
        <f>HLOOKUP(AJ$13,$Y378:$AF$1016,ROWS($Y378:$AF$1016),FALSE)</f>
        <v>#N/A</v>
      </c>
      <c r="AK378" s="30" t="e">
        <f>HLOOKUP(AK$13,$Y378:$AF$1016,ROWS($Y378:$AF$1016),FALSE)</f>
        <v>#N/A</v>
      </c>
      <c r="AL378" s="30" t="e">
        <f>HLOOKUP(AL$13,$Y378:$AF$1016,ROWS($Y378:$AF$1016),FALSE)</f>
        <v>#N/A</v>
      </c>
      <c r="AM378" s="30" t="e">
        <f>HLOOKUP(AM$13,$Y378:$AF$1016,ROWS($Y378:$AF$1016),FALSE)</f>
        <v>#N/A</v>
      </c>
      <c r="AN378" s="30" t="e">
        <f>HLOOKUP(AN$13,$Y378:$AF$1016,ROWS($Y378:$AF$1016),FALSE)</f>
        <v>#N/A</v>
      </c>
      <c r="AO378" s="35" t="e">
        <f t="shared" si="68"/>
        <v>#N/A</v>
      </c>
      <c r="AP378" s="35" t="e">
        <f t="shared" si="69"/>
        <v>#N/A</v>
      </c>
      <c r="AQ378" s="35" t="e">
        <f t="shared" si="70"/>
        <v>#N/A</v>
      </c>
      <c r="AR378" s="35" t="e">
        <f t="shared" si="71"/>
        <v>#N/A</v>
      </c>
      <c r="AS378" s="35" t="e">
        <f t="shared" si="72"/>
        <v>#N/A</v>
      </c>
      <c r="AT378" s="35" t="e">
        <f t="shared" si="73"/>
        <v>#N/A</v>
      </c>
      <c r="AU378" s="35" t="e">
        <f t="shared" si="74"/>
        <v>#N/A</v>
      </c>
      <c r="AV378" s="35" t="e">
        <f t="shared" si="75"/>
        <v>#N/A</v>
      </c>
      <c r="AW378" s="81" t="e">
        <f t="shared" si="76"/>
        <v>#N/A</v>
      </c>
      <c r="AX378" s="139" t="e">
        <f t="shared" si="77"/>
        <v>#N/A</v>
      </c>
    </row>
    <row r="379" spans="1:50" x14ac:dyDescent="0.25">
      <c r="A379" s="110">
        <f>'Тулуз-Пьерон'!A379</f>
        <v>0</v>
      </c>
      <c r="B379" s="153">
        <f>'Тулуз-Пьерон'!B379</f>
        <v>0</v>
      </c>
      <c r="C379" s="109" t="e">
        <f>'Тулуз-Пьерон'!AB379</f>
        <v>#DIV/0!</v>
      </c>
      <c r="D379" s="132" t="e">
        <f>'Тулуз-Пьерон'!AE379</f>
        <v>#DIV/0!</v>
      </c>
      <c r="E379" s="134">
        <f>Равен!AD371</f>
        <v>0</v>
      </c>
      <c r="F379" s="135">
        <f>Равен!AE371</f>
        <v>0</v>
      </c>
      <c r="G379" s="128"/>
      <c r="H379" s="33"/>
      <c r="I379" s="33"/>
      <c r="J379" s="33"/>
      <c r="K379" s="115"/>
      <c r="L379" s="109">
        <f t="shared" si="66"/>
        <v>0</v>
      </c>
      <c r="M379" s="33"/>
      <c r="N379" s="123"/>
      <c r="O379" s="131"/>
      <c r="P379" s="109">
        <f t="shared" si="67"/>
        <v>0</v>
      </c>
      <c r="Q379" s="33"/>
      <c r="R379" s="33"/>
      <c r="S379" s="123"/>
      <c r="T379" s="128"/>
      <c r="U379" s="33"/>
      <c r="V379" s="33"/>
      <c r="W379" s="33"/>
      <c r="X379" s="115"/>
      <c r="Y379" s="122"/>
      <c r="Z379" s="33"/>
      <c r="AA379" s="33"/>
      <c r="AB379" s="33"/>
      <c r="AC379" s="33"/>
      <c r="AD379" s="33"/>
      <c r="AE379" s="33"/>
      <c r="AF379" s="123"/>
      <c r="AG379" s="119" t="e">
        <f>HLOOKUP(AG$13,$Y379:$AF$1016,ROWS($Y379:$AF$1016),FALSE)</f>
        <v>#N/A</v>
      </c>
      <c r="AH379" s="30" t="e">
        <f>HLOOKUP(AH$13,$Y379:$AF$1016,ROWS($Y379:$AF$1016),FALSE)</f>
        <v>#N/A</v>
      </c>
      <c r="AI379" s="30" t="e">
        <f>HLOOKUP(AI$13,$Y379:$AF$1016,ROWS($Y379:$AF$1016),FALSE)</f>
        <v>#N/A</v>
      </c>
      <c r="AJ379" s="30" t="e">
        <f>HLOOKUP(AJ$13,$Y379:$AF$1016,ROWS($Y379:$AF$1016),FALSE)</f>
        <v>#N/A</v>
      </c>
      <c r="AK379" s="30" t="e">
        <f>HLOOKUP(AK$13,$Y379:$AF$1016,ROWS($Y379:$AF$1016),FALSE)</f>
        <v>#N/A</v>
      </c>
      <c r="AL379" s="30" t="e">
        <f>HLOOKUP(AL$13,$Y379:$AF$1016,ROWS($Y379:$AF$1016),FALSE)</f>
        <v>#N/A</v>
      </c>
      <c r="AM379" s="30" t="e">
        <f>HLOOKUP(AM$13,$Y379:$AF$1016,ROWS($Y379:$AF$1016),FALSE)</f>
        <v>#N/A</v>
      </c>
      <c r="AN379" s="30" t="e">
        <f>HLOOKUP(AN$13,$Y379:$AF$1016,ROWS($Y379:$AF$1016),FALSE)</f>
        <v>#N/A</v>
      </c>
      <c r="AO379" s="35" t="e">
        <f t="shared" si="68"/>
        <v>#N/A</v>
      </c>
      <c r="AP379" s="35" t="e">
        <f t="shared" si="69"/>
        <v>#N/A</v>
      </c>
      <c r="AQ379" s="35" t="e">
        <f t="shared" si="70"/>
        <v>#N/A</v>
      </c>
      <c r="AR379" s="35" t="e">
        <f t="shared" si="71"/>
        <v>#N/A</v>
      </c>
      <c r="AS379" s="35" t="e">
        <f t="shared" si="72"/>
        <v>#N/A</v>
      </c>
      <c r="AT379" s="35" t="e">
        <f t="shared" si="73"/>
        <v>#N/A</v>
      </c>
      <c r="AU379" s="35" t="e">
        <f t="shared" si="74"/>
        <v>#N/A</v>
      </c>
      <c r="AV379" s="35" t="e">
        <f t="shared" si="75"/>
        <v>#N/A</v>
      </c>
      <c r="AW379" s="81" t="e">
        <f t="shared" si="76"/>
        <v>#N/A</v>
      </c>
      <c r="AX379" s="139" t="e">
        <f t="shared" si="77"/>
        <v>#N/A</v>
      </c>
    </row>
    <row r="380" spans="1:50" x14ac:dyDescent="0.25">
      <c r="A380" s="110">
        <f>'Тулуз-Пьерон'!A380</f>
        <v>0</v>
      </c>
      <c r="B380" s="153">
        <f>'Тулуз-Пьерон'!B380</f>
        <v>0</v>
      </c>
      <c r="C380" s="109" t="e">
        <f>'Тулуз-Пьерон'!AB380</f>
        <v>#DIV/0!</v>
      </c>
      <c r="D380" s="132" t="e">
        <f>'Тулуз-Пьерон'!AE380</f>
        <v>#DIV/0!</v>
      </c>
      <c r="E380" s="134">
        <f>Равен!AD372</f>
        <v>0</v>
      </c>
      <c r="F380" s="135">
        <f>Равен!AE372</f>
        <v>0</v>
      </c>
      <c r="G380" s="128"/>
      <c r="H380" s="33"/>
      <c r="I380" s="33"/>
      <c r="J380" s="33"/>
      <c r="K380" s="115"/>
      <c r="L380" s="109">
        <f t="shared" si="66"/>
        <v>0</v>
      </c>
      <c r="M380" s="33"/>
      <c r="N380" s="123"/>
      <c r="O380" s="131"/>
      <c r="P380" s="109">
        <f t="shared" si="67"/>
        <v>0</v>
      </c>
      <c r="Q380" s="33"/>
      <c r="R380" s="33"/>
      <c r="S380" s="123"/>
      <c r="T380" s="128"/>
      <c r="U380" s="33"/>
      <c r="V380" s="33"/>
      <c r="W380" s="33"/>
      <c r="X380" s="115"/>
      <c r="Y380" s="122"/>
      <c r="Z380" s="33"/>
      <c r="AA380" s="33"/>
      <c r="AB380" s="33"/>
      <c r="AC380" s="33"/>
      <c r="AD380" s="33"/>
      <c r="AE380" s="33"/>
      <c r="AF380" s="123"/>
      <c r="AG380" s="119" t="e">
        <f>HLOOKUP(AG$13,$Y380:$AF$1016,ROWS($Y380:$AF$1016),FALSE)</f>
        <v>#N/A</v>
      </c>
      <c r="AH380" s="30" t="e">
        <f>HLOOKUP(AH$13,$Y380:$AF$1016,ROWS($Y380:$AF$1016),FALSE)</f>
        <v>#N/A</v>
      </c>
      <c r="AI380" s="30" t="e">
        <f>HLOOKUP(AI$13,$Y380:$AF$1016,ROWS($Y380:$AF$1016),FALSE)</f>
        <v>#N/A</v>
      </c>
      <c r="AJ380" s="30" t="e">
        <f>HLOOKUP(AJ$13,$Y380:$AF$1016,ROWS($Y380:$AF$1016),FALSE)</f>
        <v>#N/A</v>
      </c>
      <c r="AK380" s="30" t="e">
        <f>HLOOKUP(AK$13,$Y380:$AF$1016,ROWS($Y380:$AF$1016),FALSE)</f>
        <v>#N/A</v>
      </c>
      <c r="AL380" s="30" t="e">
        <f>HLOOKUP(AL$13,$Y380:$AF$1016,ROWS($Y380:$AF$1016),FALSE)</f>
        <v>#N/A</v>
      </c>
      <c r="AM380" s="30" t="e">
        <f>HLOOKUP(AM$13,$Y380:$AF$1016,ROWS($Y380:$AF$1016),FALSE)</f>
        <v>#N/A</v>
      </c>
      <c r="AN380" s="30" t="e">
        <f>HLOOKUP(AN$13,$Y380:$AF$1016,ROWS($Y380:$AF$1016),FALSE)</f>
        <v>#N/A</v>
      </c>
      <c r="AO380" s="35" t="e">
        <f t="shared" si="68"/>
        <v>#N/A</v>
      </c>
      <c r="AP380" s="35" t="e">
        <f t="shared" si="69"/>
        <v>#N/A</v>
      </c>
      <c r="AQ380" s="35" t="e">
        <f t="shared" si="70"/>
        <v>#N/A</v>
      </c>
      <c r="AR380" s="35" t="e">
        <f t="shared" si="71"/>
        <v>#N/A</v>
      </c>
      <c r="AS380" s="35" t="e">
        <f t="shared" si="72"/>
        <v>#N/A</v>
      </c>
      <c r="AT380" s="35" t="e">
        <f t="shared" si="73"/>
        <v>#N/A</v>
      </c>
      <c r="AU380" s="35" t="e">
        <f t="shared" si="74"/>
        <v>#N/A</v>
      </c>
      <c r="AV380" s="35" t="e">
        <f t="shared" si="75"/>
        <v>#N/A</v>
      </c>
      <c r="AW380" s="81" t="e">
        <f t="shared" si="76"/>
        <v>#N/A</v>
      </c>
      <c r="AX380" s="139" t="e">
        <f t="shared" si="77"/>
        <v>#N/A</v>
      </c>
    </row>
    <row r="381" spans="1:50" x14ac:dyDescent="0.25">
      <c r="A381" s="110">
        <f>'Тулуз-Пьерон'!A381</f>
        <v>0</v>
      </c>
      <c r="B381" s="153">
        <f>'Тулуз-Пьерон'!B381</f>
        <v>0</v>
      </c>
      <c r="C381" s="109" t="e">
        <f>'Тулуз-Пьерон'!AB381</f>
        <v>#DIV/0!</v>
      </c>
      <c r="D381" s="132" t="e">
        <f>'Тулуз-Пьерон'!AE381</f>
        <v>#DIV/0!</v>
      </c>
      <c r="E381" s="134">
        <f>Равен!AD373</f>
        <v>0</v>
      </c>
      <c r="F381" s="135">
        <f>Равен!AE373</f>
        <v>0</v>
      </c>
      <c r="G381" s="128"/>
      <c r="H381" s="33"/>
      <c r="I381" s="33"/>
      <c r="J381" s="33"/>
      <c r="K381" s="115"/>
      <c r="L381" s="109">
        <f t="shared" si="66"/>
        <v>0</v>
      </c>
      <c r="M381" s="33"/>
      <c r="N381" s="123"/>
      <c r="O381" s="131"/>
      <c r="P381" s="109">
        <f t="shared" si="67"/>
        <v>0</v>
      </c>
      <c r="Q381" s="33"/>
      <c r="R381" s="33"/>
      <c r="S381" s="123"/>
      <c r="T381" s="128"/>
      <c r="U381" s="33"/>
      <c r="V381" s="33"/>
      <c r="W381" s="33"/>
      <c r="X381" s="115"/>
      <c r="Y381" s="122"/>
      <c r="Z381" s="33"/>
      <c r="AA381" s="33"/>
      <c r="AB381" s="33"/>
      <c r="AC381" s="33"/>
      <c r="AD381" s="33"/>
      <c r="AE381" s="33"/>
      <c r="AF381" s="123"/>
      <c r="AG381" s="119" t="e">
        <f>HLOOKUP(AG$13,$Y381:$AF$1016,ROWS($Y381:$AF$1016),FALSE)</f>
        <v>#N/A</v>
      </c>
      <c r="AH381" s="30" t="e">
        <f>HLOOKUP(AH$13,$Y381:$AF$1016,ROWS($Y381:$AF$1016),FALSE)</f>
        <v>#N/A</v>
      </c>
      <c r="AI381" s="30" t="e">
        <f>HLOOKUP(AI$13,$Y381:$AF$1016,ROWS($Y381:$AF$1016),FALSE)</f>
        <v>#N/A</v>
      </c>
      <c r="AJ381" s="30" t="e">
        <f>HLOOKUP(AJ$13,$Y381:$AF$1016,ROWS($Y381:$AF$1016),FALSE)</f>
        <v>#N/A</v>
      </c>
      <c r="AK381" s="30" t="e">
        <f>HLOOKUP(AK$13,$Y381:$AF$1016,ROWS($Y381:$AF$1016),FALSE)</f>
        <v>#N/A</v>
      </c>
      <c r="AL381" s="30" t="e">
        <f>HLOOKUP(AL$13,$Y381:$AF$1016,ROWS($Y381:$AF$1016),FALSE)</f>
        <v>#N/A</v>
      </c>
      <c r="AM381" s="30" t="e">
        <f>HLOOKUP(AM$13,$Y381:$AF$1016,ROWS($Y381:$AF$1016),FALSE)</f>
        <v>#N/A</v>
      </c>
      <c r="AN381" s="30" t="e">
        <f>HLOOKUP(AN$13,$Y381:$AF$1016,ROWS($Y381:$AF$1016),FALSE)</f>
        <v>#N/A</v>
      </c>
      <c r="AO381" s="35" t="e">
        <f t="shared" si="68"/>
        <v>#N/A</v>
      </c>
      <c r="AP381" s="35" t="e">
        <f t="shared" si="69"/>
        <v>#N/A</v>
      </c>
      <c r="AQ381" s="35" t="e">
        <f t="shared" si="70"/>
        <v>#N/A</v>
      </c>
      <c r="AR381" s="35" t="e">
        <f t="shared" si="71"/>
        <v>#N/A</v>
      </c>
      <c r="AS381" s="35" t="e">
        <f t="shared" si="72"/>
        <v>#N/A</v>
      </c>
      <c r="AT381" s="35" t="e">
        <f t="shared" si="73"/>
        <v>#N/A</v>
      </c>
      <c r="AU381" s="35" t="e">
        <f t="shared" si="74"/>
        <v>#N/A</v>
      </c>
      <c r="AV381" s="35" t="e">
        <f t="shared" si="75"/>
        <v>#N/A</v>
      </c>
      <c r="AW381" s="81" t="e">
        <f t="shared" si="76"/>
        <v>#N/A</v>
      </c>
      <c r="AX381" s="139" t="e">
        <f t="shared" si="77"/>
        <v>#N/A</v>
      </c>
    </row>
    <row r="382" spans="1:50" x14ac:dyDescent="0.25">
      <c r="A382" s="110">
        <f>'Тулуз-Пьерон'!A382</f>
        <v>0</v>
      </c>
      <c r="B382" s="153">
        <f>'Тулуз-Пьерон'!B382</f>
        <v>0</v>
      </c>
      <c r="C382" s="109" t="e">
        <f>'Тулуз-Пьерон'!AB382</f>
        <v>#DIV/0!</v>
      </c>
      <c r="D382" s="132" t="e">
        <f>'Тулуз-Пьерон'!AE382</f>
        <v>#DIV/0!</v>
      </c>
      <c r="E382" s="134">
        <f>Равен!AD374</f>
        <v>0</v>
      </c>
      <c r="F382" s="135">
        <f>Равен!AE374</f>
        <v>0</v>
      </c>
      <c r="G382" s="128"/>
      <c r="H382" s="33"/>
      <c r="I382" s="33"/>
      <c r="J382" s="33"/>
      <c r="K382" s="115"/>
      <c r="L382" s="109">
        <f t="shared" si="66"/>
        <v>0</v>
      </c>
      <c r="M382" s="33"/>
      <c r="N382" s="123"/>
      <c r="O382" s="131"/>
      <c r="P382" s="109">
        <f t="shared" si="67"/>
        <v>0</v>
      </c>
      <c r="Q382" s="33"/>
      <c r="R382" s="33"/>
      <c r="S382" s="123"/>
      <c r="T382" s="128"/>
      <c r="U382" s="33"/>
      <c r="V382" s="33"/>
      <c r="W382" s="33"/>
      <c r="X382" s="115"/>
      <c r="Y382" s="122"/>
      <c r="Z382" s="33"/>
      <c r="AA382" s="33"/>
      <c r="AB382" s="33"/>
      <c r="AC382" s="33"/>
      <c r="AD382" s="33"/>
      <c r="AE382" s="33"/>
      <c r="AF382" s="123"/>
      <c r="AG382" s="119" t="e">
        <f>HLOOKUP(AG$13,$Y382:$AF$1016,ROWS($Y382:$AF$1016),FALSE)</f>
        <v>#N/A</v>
      </c>
      <c r="AH382" s="30" t="e">
        <f>HLOOKUP(AH$13,$Y382:$AF$1016,ROWS($Y382:$AF$1016),FALSE)</f>
        <v>#N/A</v>
      </c>
      <c r="AI382" s="30" t="e">
        <f>HLOOKUP(AI$13,$Y382:$AF$1016,ROWS($Y382:$AF$1016),FALSE)</f>
        <v>#N/A</v>
      </c>
      <c r="AJ382" s="30" t="e">
        <f>HLOOKUP(AJ$13,$Y382:$AF$1016,ROWS($Y382:$AF$1016),FALSE)</f>
        <v>#N/A</v>
      </c>
      <c r="AK382" s="30" t="e">
        <f>HLOOKUP(AK$13,$Y382:$AF$1016,ROWS($Y382:$AF$1016),FALSE)</f>
        <v>#N/A</v>
      </c>
      <c r="AL382" s="30" t="e">
        <f>HLOOKUP(AL$13,$Y382:$AF$1016,ROWS($Y382:$AF$1016),FALSE)</f>
        <v>#N/A</v>
      </c>
      <c r="AM382" s="30" t="e">
        <f>HLOOKUP(AM$13,$Y382:$AF$1016,ROWS($Y382:$AF$1016),FALSE)</f>
        <v>#N/A</v>
      </c>
      <c r="AN382" s="30" t="e">
        <f>HLOOKUP(AN$13,$Y382:$AF$1016,ROWS($Y382:$AF$1016),FALSE)</f>
        <v>#N/A</v>
      </c>
      <c r="AO382" s="35" t="e">
        <f t="shared" si="68"/>
        <v>#N/A</v>
      </c>
      <c r="AP382" s="35" t="e">
        <f t="shared" si="69"/>
        <v>#N/A</v>
      </c>
      <c r="AQ382" s="35" t="e">
        <f t="shared" si="70"/>
        <v>#N/A</v>
      </c>
      <c r="AR382" s="35" t="e">
        <f t="shared" si="71"/>
        <v>#N/A</v>
      </c>
      <c r="AS382" s="35" t="e">
        <f t="shared" si="72"/>
        <v>#N/A</v>
      </c>
      <c r="AT382" s="35" t="e">
        <f t="shared" si="73"/>
        <v>#N/A</v>
      </c>
      <c r="AU382" s="35" t="e">
        <f t="shared" si="74"/>
        <v>#N/A</v>
      </c>
      <c r="AV382" s="35" t="e">
        <f t="shared" si="75"/>
        <v>#N/A</v>
      </c>
      <c r="AW382" s="81" t="e">
        <f t="shared" si="76"/>
        <v>#N/A</v>
      </c>
      <c r="AX382" s="139" t="e">
        <f t="shared" si="77"/>
        <v>#N/A</v>
      </c>
    </row>
    <row r="383" spans="1:50" x14ac:dyDescent="0.25">
      <c r="A383" s="110">
        <f>'Тулуз-Пьерон'!A383</f>
        <v>0</v>
      </c>
      <c r="B383" s="153">
        <f>'Тулуз-Пьерон'!B383</f>
        <v>0</v>
      </c>
      <c r="C383" s="109" t="e">
        <f>'Тулуз-Пьерон'!AB383</f>
        <v>#DIV/0!</v>
      </c>
      <c r="D383" s="132" t="e">
        <f>'Тулуз-Пьерон'!AE383</f>
        <v>#DIV/0!</v>
      </c>
      <c r="E383" s="134">
        <f>Равен!AD375</f>
        <v>0</v>
      </c>
      <c r="F383" s="135">
        <f>Равен!AE375</f>
        <v>0</v>
      </c>
      <c r="G383" s="128"/>
      <c r="H383" s="33"/>
      <c r="I383" s="33"/>
      <c r="J383" s="33"/>
      <c r="K383" s="115"/>
      <c r="L383" s="109">
        <f t="shared" si="66"/>
        <v>0</v>
      </c>
      <c r="M383" s="33"/>
      <c r="N383" s="123"/>
      <c r="O383" s="131"/>
      <c r="P383" s="109">
        <f t="shared" si="67"/>
        <v>0</v>
      </c>
      <c r="Q383" s="33"/>
      <c r="R383" s="33"/>
      <c r="S383" s="123"/>
      <c r="T383" s="128"/>
      <c r="U383" s="33"/>
      <c r="V383" s="33"/>
      <c r="W383" s="33"/>
      <c r="X383" s="115"/>
      <c r="Y383" s="122"/>
      <c r="Z383" s="33"/>
      <c r="AA383" s="33"/>
      <c r="AB383" s="33"/>
      <c r="AC383" s="33"/>
      <c r="AD383" s="33"/>
      <c r="AE383" s="33"/>
      <c r="AF383" s="123"/>
      <c r="AG383" s="119" t="e">
        <f>HLOOKUP(AG$13,$Y383:$AF$1016,ROWS($Y383:$AF$1016),FALSE)</f>
        <v>#N/A</v>
      </c>
      <c r="AH383" s="30" t="e">
        <f>HLOOKUP(AH$13,$Y383:$AF$1016,ROWS($Y383:$AF$1016),FALSE)</f>
        <v>#N/A</v>
      </c>
      <c r="AI383" s="30" t="e">
        <f>HLOOKUP(AI$13,$Y383:$AF$1016,ROWS($Y383:$AF$1016),FALSE)</f>
        <v>#N/A</v>
      </c>
      <c r="AJ383" s="30" t="e">
        <f>HLOOKUP(AJ$13,$Y383:$AF$1016,ROWS($Y383:$AF$1016),FALSE)</f>
        <v>#N/A</v>
      </c>
      <c r="AK383" s="30" t="e">
        <f>HLOOKUP(AK$13,$Y383:$AF$1016,ROWS($Y383:$AF$1016),FALSE)</f>
        <v>#N/A</v>
      </c>
      <c r="AL383" s="30" t="e">
        <f>HLOOKUP(AL$13,$Y383:$AF$1016,ROWS($Y383:$AF$1016),FALSE)</f>
        <v>#N/A</v>
      </c>
      <c r="AM383" s="30" t="e">
        <f>HLOOKUP(AM$13,$Y383:$AF$1016,ROWS($Y383:$AF$1016),FALSE)</f>
        <v>#N/A</v>
      </c>
      <c r="AN383" s="30" t="e">
        <f>HLOOKUP(AN$13,$Y383:$AF$1016,ROWS($Y383:$AF$1016),FALSE)</f>
        <v>#N/A</v>
      </c>
      <c r="AO383" s="35" t="e">
        <f t="shared" si="68"/>
        <v>#N/A</v>
      </c>
      <c r="AP383" s="35" t="e">
        <f t="shared" si="69"/>
        <v>#N/A</v>
      </c>
      <c r="AQ383" s="35" t="e">
        <f t="shared" si="70"/>
        <v>#N/A</v>
      </c>
      <c r="AR383" s="35" t="e">
        <f t="shared" si="71"/>
        <v>#N/A</v>
      </c>
      <c r="AS383" s="35" t="e">
        <f t="shared" si="72"/>
        <v>#N/A</v>
      </c>
      <c r="AT383" s="35" t="e">
        <f t="shared" si="73"/>
        <v>#N/A</v>
      </c>
      <c r="AU383" s="35" t="e">
        <f t="shared" si="74"/>
        <v>#N/A</v>
      </c>
      <c r="AV383" s="35" t="e">
        <f t="shared" si="75"/>
        <v>#N/A</v>
      </c>
      <c r="AW383" s="81" t="e">
        <f t="shared" si="76"/>
        <v>#N/A</v>
      </c>
      <c r="AX383" s="139" t="e">
        <f t="shared" si="77"/>
        <v>#N/A</v>
      </c>
    </row>
    <row r="384" spans="1:50" x14ac:dyDescent="0.25">
      <c r="A384" s="110">
        <f>'Тулуз-Пьерон'!A384</f>
        <v>0</v>
      </c>
      <c r="B384" s="153">
        <f>'Тулуз-Пьерон'!B384</f>
        <v>0</v>
      </c>
      <c r="C384" s="109" t="e">
        <f>'Тулуз-Пьерон'!AB384</f>
        <v>#DIV/0!</v>
      </c>
      <c r="D384" s="132" t="e">
        <f>'Тулуз-Пьерон'!AE384</f>
        <v>#DIV/0!</v>
      </c>
      <c r="E384" s="134">
        <f>Равен!AD376</f>
        <v>0</v>
      </c>
      <c r="F384" s="135">
        <f>Равен!AE376</f>
        <v>0</v>
      </c>
      <c r="G384" s="128"/>
      <c r="H384" s="33"/>
      <c r="I384" s="33"/>
      <c r="J384" s="33"/>
      <c r="K384" s="115"/>
      <c r="L384" s="109">
        <f t="shared" si="66"/>
        <v>0</v>
      </c>
      <c r="M384" s="33"/>
      <c r="N384" s="123"/>
      <c r="O384" s="131"/>
      <c r="P384" s="109">
        <f t="shared" si="67"/>
        <v>0</v>
      </c>
      <c r="Q384" s="33"/>
      <c r="R384" s="33"/>
      <c r="S384" s="123"/>
      <c r="T384" s="128"/>
      <c r="U384" s="33"/>
      <c r="V384" s="33"/>
      <c r="W384" s="33"/>
      <c r="X384" s="115"/>
      <c r="Y384" s="122"/>
      <c r="Z384" s="33"/>
      <c r="AA384" s="33"/>
      <c r="AB384" s="33"/>
      <c r="AC384" s="33"/>
      <c r="AD384" s="33"/>
      <c r="AE384" s="33"/>
      <c r="AF384" s="123"/>
      <c r="AG384" s="119" t="e">
        <f>HLOOKUP(AG$13,$Y384:$AF$1016,ROWS($Y384:$AF$1016),FALSE)</f>
        <v>#N/A</v>
      </c>
      <c r="AH384" s="30" t="e">
        <f>HLOOKUP(AH$13,$Y384:$AF$1016,ROWS($Y384:$AF$1016),FALSE)</f>
        <v>#N/A</v>
      </c>
      <c r="AI384" s="30" t="e">
        <f>HLOOKUP(AI$13,$Y384:$AF$1016,ROWS($Y384:$AF$1016),FALSE)</f>
        <v>#N/A</v>
      </c>
      <c r="AJ384" s="30" t="e">
        <f>HLOOKUP(AJ$13,$Y384:$AF$1016,ROWS($Y384:$AF$1016),FALSE)</f>
        <v>#N/A</v>
      </c>
      <c r="AK384" s="30" t="e">
        <f>HLOOKUP(AK$13,$Y384:$AF$1016,ROWS($Y384:$AF$1016),FALSE)</f>
        <v>#N/A</v>
      </c>
      <c r="AL384" s="30" t="e">
        <f>HLOOKUP(AL$13,$Y384:$AF$1016,ROWS($Y384:$AF$1016),FALSE)</f>
        <v>#N/A</v>
      </c>
      <c r="AM384" s="30" t="e">
        <f>HLOOKUP(AM$13,$Y384:$AF$1016,ROWS($Y384:$AF$1016),FALSE)</f>
        <v>#N/A</v>
      </c>
      <c r="AN384" s="30" t="e">
        <f>HLOOKUP(AN$13,$Y384:$AF$1016,ROWS($Y384:$AF$1016),FALSE)</f>
        <v>#N/A</v>
      </c>
      <c r="AO384" s="35" t="e">
        <f t="shared" si="68"/>
        <v>#N/A</v>
      </c>
      <c r="AP384" s="35" t="e">
        <f t="shared" si="69"/>
        <v>#N/A</v>
      </c>
      <c r="AQ384" s="35" t="e">
        <f t="shared" si="70"/>
        <v>#N/A</v>
      </c>
      <c r="AR384" s="35" t="e">
        <f t="shared" si="71"/>
        <v>#N/A</v>
      </c>
      <c r="AS384" s="35" t="e">
        <f t="shared" si="72"/>
        <v>#N/A</v>
      </c>
      <c r="AT384" s="35" t="e">
        <f t="shared" si="73"/>
        <v>#N/A</v>
      </c>
      <c r="AU384" s="35" t="e">
        <f t="shared" si="74"/>
        <v>#N/A</v>
      </c>
      <c r="AV384" s="35" t="e">
        <f t="shared" si="75"/>
        <v>#N/A</v>
      </c>
      <c r="AW384" s="81" t="e">
        <f t="shared" si="76"/>
        <v>#N/A</v>
      </c>
      <c r="AX384" s="139" t="e">
        <f t="shared" si="77"/>
        <v>#N/A</v>
      </c>
    </row>
    <row r="385" spans="1:50" x14ac:dyDescent="0.25">
      <c r="A385" s="110">
        <f>'Тулуз-Пьерон'!A385</f>
        <v>0</v>
      </c>
      <c r="B385" s="153">
        <f>'Тулуз-Пьерон'!B385</f>
        <v>0</v>
      </c>
      <c r="C385" s="109" t="e">
        <f>'Тулуз-Пьерон'!AB385</f>
        <v>#DIV/0!</v>
      </c>
      <c r="D385" s="132" t="e">
        <f>'Тулуз-Пьерон'!AE385</f>
        <v>#DIV/0!</v>
      </c>
      <c r="E385" s="134">
        <f>Равен!AD377</f>
        <v>0</v>
      </c>
      <c r="F385" s="135">
        <f>Равен!AE377</f>
        <v>0</v>
      </c>
      <c r="G385" s="128"/>
      <c r="H385" s="33"/>
      <c r="I385" s="33"/>
      <c r="J385" s="33"/>
      <c r="K385" s="115"/>
      <c r="L385" s="109">
        <f t="shared" si="66"/>
        <v>0</v>
      </c>
      <c r="M385" s="33"/>
      <c r="N385" s="123"/>
      <c r="O385" s="131"/>
      <c r="P385" s="109">
        <f t="shared" si="67"/>
        <v>0</v>
      </c>
      <c r="Q385" s="33"/>
      <c r="R385" s="33"/>
      <c r="S385" s="123"/>
      <c r="T385" s="128"/>
      <c r="U385" s="33"/>
      <c r="V385" s="33"/>
      <c r="W385" s="33"/>
      <c r="X385" s="115"/>
      <c r="Y385" s="122"/>
      <c r="Z385" s="33"/>
      <c r="AA385" s="33"/>
      <c r="AB385" s="33"/>
      <c r="AC385" s="33"/>
      <c r="AD385" s="33"/>
      <c r="AE385" s="33"/>
      <c r="AF385" s="123"/>
      <c r="AG385" s="119" t="e">
        <f>HLOOKUP(AG$13,$Y385:$AF$1016,ROWS($Y385:$AF$1016),FALSE)</f>
        <v>#N/A</v>
      </c>
      <c r="AH385" s="30" t="e">
        <f>HLOOKUP(AH$13,$Y385:$AF$1016,ROWS($Y385:$AF$1016),FALSE)</f>
        <v>#N/A</v>
      </c>
      <c r="AI385" s="30" t="e">
        <f>HLOOKUP(AI$13,$Y385:$AF$1016,ROWS($Y385:$AF$1016),FALSE)</f>
        <v>#N/A</v>
      </c>
      <c r="AJ385" s="30" t="e">
        <f>HLOOKUP(AJ$13,$Y385:$AF$1016,ROWS($Y385:$AF$1016),FALSE)</f>
        <v>#N/A</v>
      </c>
      <c r="AK385" s="30" t="e">
        <f>HLOOKUP(AK$13,$Y385:$AF$1016,ROWS($Y385:$AF$1016),FALSE)</f>
        <v>#N/A</v>
      </c>
      <c r="AL385" s="30" t="e">
        <f>HLOOKUP(AL$13,$Y385:$AF$1016,ROWS($Y385:$AF$1016),FALSE)</f>
        <v>#N/A</v>
      </c>
      <c r="AM385" s="30" t="e">
        <f>HLOOKUP(AM$13,$Y385:$AF$1016,ROWS($Y385:$AF$1016),FALSE)</f>
        <v>#N/A</v>
      </c>
      <c r="AN385" s="30" t="e">
        <f>HLOOKUP(AN$13,$Y385:$AF$1016,ROWS($Y385:$AF$1016),FALSE)</f>
        <v>#N/A</v>
      </c>
      <c r="AO385" s="35" t="e">
        <f t="shared" si="68"/>
        <v>#N/A</v>
      </c>
      <c r="AP385" s="35" t="e">
        <f t="shared" si="69"/>
        <v>#N/A</v>
      </c>
      <c r="AQ385" s="35" t="e">
        <f t="shared" si="70"/>
        <v>#N/A</v>
      </c>
      <c r="AR385" s="35" t="e">
        <f t="shared" si="71"/>
        <v>#N/A</v>
      </c>
      <c r="AS385" s="35" t="e">
        <f t="shared" si="72"/>
        <v>#N/A</v>
      </c>
      <c r="AT385" s="35" t="e">
        <f t="shared" si="73"/>
        <v>#N/A</v>
      </c>
      <c r="AU385" s="35" t="e">
        <f t="shared" si="74"/>
        <v>#N/A</v>
      </c>
      <c r="AV385" s="35" t="e">
        <f t="shared" si="75"/>
        <v>#N/A</v>
      </c>
      <c r="AW385" s="81" t="e">
        <f t="shared" si="76"/>
        <v>#N/A</v>
      </c>
      <c r="AX385" s="139" t="e">
        <f t="shared" si="77"/>
        <v>#N/A</v>
      </c>
    </row>
    <row r="386" spans="1:50" x14ac:dyDescent="0.25">
      <c r="A386" s="110">
        <f>'Тулуз-Пьерон'!A386</f>
        <v>0</v>
      </c>
      <c r="B386" s="153">
        <f>'Тулуз-Пьерон'!B386</f>
        <v>0</v>
      </c>
      <c r="C386" s="109" t="e">
        <f>'Тулуз-Пьерон'!AB386</f>
        <v>#DIV/0!</v>
      </c>
      <c r="D386" s="132" t="e">
        <f>'Тулуз-Пьерон'!AE386</f>
        <v>#DIV/0!</v>
      </c>
      <c r="E386" s="134">
        <f>Равен!AD378</f>
        <v>0</v>
      </c>
      <c r="F386" s="135">
        <f>Равен!AE378</f>
        <v>0</v>
      </c>
      <c r="G386" s="128"/>
      <c r="H386" s="33"/>
      <c r="I386" s="33"/>
      <c r="J386" s="33"/>
      <c r="K386" s="115"/>
      <c r="L386" s="109">
        <f t="shared" si="66"/>
        <v>0</v>
      </c>
      <c r="M386" s="33"/>
      <c r="N386" s="123"/>
      <c r="O386" s="131"/>
      <c r="P386" s="109">
        <f t="shared" si="67"/>
        <v>0</v>
      </c>
      <c r="Q386" s="33"/>
      <c r="R386" s="33"/>
      <c r="S386" s="123"/>
      <c r="T386" s="128"/>
      <c r="U386" s="33"/>
      <c r="V386" s="33"/>
      <c r="W386" s="33"/>
      <c r="X386" s="115"/>
      <c r="Y386" s="122"/>
      <c r="Z386" s="33"/>
      <c r="AA386" s="33"/>
      <c r="AB386" s="33"/>
      <c r="AC386" s="33"/>
      <c r="AD386" s="33"/>
      <c r="AE386" s="33"/>
      <c r="AF386" s="123"/>
      <c r="AG386" s="119" t="e">
        <f>HLOOKUP(AG$13,$Y386:$AF$1016,ROWS($Y386:$AF$1016),FALSE)</f>
        <v>#N/A</v>
      </c>
      <c r="AH386" s="30" t="e">
        <f>HLOOKUP(AH$13,$Y386:$AF$1016,ROWS($Y386:$AF$1016),FALSE)</f>
        <v>#N/A</v>
      </c>
      <c r="AI386" s="30" t="e">
        <f>HLOOKUP(AI$13,$Y386:$AF$1016,ROWS($Y386:$AF$1016),FALSE)</f>
        <v>#N/A</v>
      </c>
      <c r="AJ386" s="30" t="e">
        <f>HLOOKUP(AJ$13,$Y386:$AF$1016,ROWS($Y386:$AF$1016),FALSE)</f>
        <v>#N/A</v>
      </c>
      <c r="AK386" s="30" t="e">
        <f>HLOOKUP(AK$13,$Y386:$AF$1016,ROWS($Y386:$AF$1016),FALSE)</f>
        <v>#N/A</v>
      </c>
      <c r="AL386" s="30" t="e">
        <f>HLOOKUP(AL$13,$Y386:$AF$1016,ROWS($Y386:$AF$1016),FALSE)</f>
        <v>#N/A</v>
      </c>
      <c r="AM386" s="30" t="e">
        <f>HLOOKUP(AM$13,$Y386:$AF$1016,ROWS($Y386:$AF$1016),FALSE)</f>
        <v>#N/A</v>
      </c>
      <c r="AN386" s="30" t="e">
        <f>HLOOKUP(AN$13,$Y386:$AF$1016,ROWS($Y386:$AF$1016),FALSE)</f>
        <v>#N/A</v>
      </c>
      <c r="AO386" s="35" t="e">
        <f t="shared" si="68"/>
        <v>#N/A</v>
      </c>
      <c r="AP386" s="35" t="e">
        <f t="shared" si="69"/>
        <v>#N/A</v>
      </c>
      <c r="AQ386" s="35" t="e">
        <f t="shared" si="70"/>
        <v>#N/A</v>
      </c>
      <c r="AR386" s="35" t="e">
        <f t="shared" si="71"/>
        <v>#N/A</v>
      </c>
      <c r="AS386" s="35" t="e">
        <f t="shared" si="72"/>
        <v>#N/A</v>
      </c>
      <c r="AT386" s="35" t="e">
        <f t="shared" si="73"/>
        <v>#N/A</v>
      </c>
      <c r="AU386" s="35" t="e">
        <f t="shared" si="74"/>
        <v>#N/A</v>
      </c>
      <c r="AV386" s="35" t="e">
        <f t="shared" si="75"/>
        <v>#N/A</v>
      </c>
      <c r="AW386" s="81" t="e">
        <f t="shared" si="76"/>
        <v>#N/A</v>
      </c>
      <c r="AX386" s="139" t="e">
        <f t="shared" si="77"/>
        <v>#N/A</v>
      </c>
    </row>
    <row r="387" spans="1:50" x14ac:dyDescent="0.25">
      <c r="A387" s="110">
        <f>'Тулуз-Пьерон'!A387</f>
        <v>0</v>
      </c>
      <c r="B387" s="153">
        <f>'Тулуз-Пьерон'!B387</f>
        <v>0</v>
      </c>
      <c r="C387" s="109" t="e">
        <f>'Тулуз-Пьерон'!AB387</f>
        <v>#DIV/0!</v>
      </c>
      <c r="D387" s="132" t="e">
        <f>'Тулуз-Пьерон'!AE387</f>
        <v>#DIV/0!</v>
      </c>
      <c r="E387" s="134">
        <f>Равен!AD379</f>
        <v>0</v>
      </c>
      <c r="F387" s="135">
        <f>Равен!AE379</f>
        <v>0</v>
      </c>
      <c r="G387" s="128"/>
      <c r="H387" s="33"/>
      <c r="I387" s="33"/>
      <c r="J387" s="33"/>
      <c r="K387" s="115"/>
      <c r="L387" s="109">
        <f t="shared" si="66"/>
        <v>0</v>
      </c>
      <c r="M387" s="33"/>
      <c r="N387" s="123"/>
      <c r="O387" s="131"/>
      <c r="P387" s="109">
        <f t="shared" si="67"/>
        <v>0</v>
      </c>
      <c r="Q387" s="33"/>
      <c r="R387" s="33"/>
      <c r="S387" s="123"/>
      <c r="T387" s="128"/>
      <c r="U387" s="33"/>
      <c r="V387" s="33"/>
      <c r="W387" s="33"/>
      <c r="X387" s="115"/>
      <c r="Y387" s="122"/>
      <c r="Z387" s="33"/>
      <c r="AA387" s="33"/>
      <c r="AB387" s="33"/>
      <c r="AC387" s="33"/>
      <c r="AD387" s="33"/>
      <c r="AE387" s="33"/>
      <c r="AF387" s="123"/>
      <c r="AG387" s="119" t="e">
        <f>HLOOKUP(AG$13,$Y387:$AF$1016,ROWS($Y387:$AF$1016),FALSE)</f>
        <v>#N/A</v>
      </c>
      <c r="AH387" s="30" t="e">
        <f>HLOOKUP(AH$13,$Y387:$AF$1016,ROWS($Y387:$AF$1016),FALSE)</f>
        <v>#N/A</v>
      </c>
      <c r="AI387" s="30" t="e">
        <f>HLOOKUP(AI$13,$Y387:$AF$1016,ROWS($Y387:$AF$1016),FALSE)</f>
        <v>#N/A</v>
      </c>
      <c r="AJ387" s="30" t="e">
        <f>HLOOKUP(AJ$13,$Y387:$AF$1016,ROWS($Y387:$AF$1016),FALSE)</f>
        <v>#N/A</v>
      </c>
      <c r="AK387" s="30" t="e">
        <f>HLOOKUP(AK$13,$Y387:$AF$1016,ROWS($Y387:$AF$1016),FALSE)</f>
        <v>#N/A</v>
      </c>
      <c r="AL387" s="30" t="e">
        <f>HLOOKUP(AL$13,$Y387:$AF$1016,ROWS($Y387:$AF$1016),FALSE)</f>
        <v>#N/A</v>
      </c>
      <c r="AM387" s="30" t="e">
        <f>HLOOKUP(AM$13,$Y387:$AF$1016,ROWS($Y387:$AF$1016),FALSE)</f>
        <v>#N/A</v>
      </c>
      <c r="AN387" s="30" t="e">
        <f>HLOOKUP(AN$13,$Y387:$AF$1016,ROWS($Y387:$AF$1016),FALSE)</f>
        <v>#N/A</v>
      </c>
      <c r="AO387" s="35" t="e">
        <f t="shared" si="68"/>
        <v>#N/A</v>
      </c>
      <c r="AP387" s="35" t="e">
        <f t="shared" si="69"/>
        <v>#N/A</v>
      </c>
      <c r="AQ387" s="35" t="e">
        <f t="shared" si="70"/>
        <v>#N/A</v>
      </c>
      <c r="AR387" s="35" t="e">
        <f t="shared" si="71"/>
        <v>#N/A</v>
      </c>
      <c r="AS387" s="35" t="e">
        <f t="shared" si="72"/>
        <v>#N/A</v>
      </c>
      <c r="AT387" s="35" t="e">
        <f t="shared" si="73"/>
        <v>#N/A</v>
      </c>
      <c r="AU387" s="35" t="e">
        <f t="shared" si="74"/>
        <v>#N/A</v>
      </c>
      <c r="AV387" s="35" t="e">
        <f t="shared" si="75"/>
        <v>#N/A</v>
      </c>
      <c r="AW387" s="81" t="e">
        <f t="shared" si="76"/>
        <v>#N/A</v>
      </c>
      <c r="AX387" s="139" t="e">
        <f t="shared" si="77"/>
        <v>#N/A</v>
      </c>
    </row>
    <row r="388" spans="1:50" x14ac:dyDescent="0.25">
      <c r="A388" s="110">
        <f>'Тулуз-Пьерон'!A388</f>
        <v>0</v>
      </c>
      <c r="B388" s="153">
        <f>'Тулуз-Пьерон'!B388</f>
        <v>0</v>
      </c>
      <c r="C388" s="109" t="e">
        <f>'Тулуз-Пьерон'!AB388</f>
        <v>#DIV/0!</v>
      </c>
      <c r="D388" s="132" t="e">
        <f>'Тулуз-Пьерон'!AE388</f>
        <v>#DIV/0!</v>
      </c>
      <c r="E388" s="134">
        <f>Равен!AD380</f>
        <v>0</v>
      </c>
      <c r="F388" s="135">
        <f>Равен!AE380</f>
        <v>0</v>
      </c>
      <c r="G388" s="128"/>
      <c r="H388" s="33"/>
      <c r="I388" s="33"/>
      <c r="J388" s="33"/>
      <c r="K388" s="115"/>
      <c r="L388" s="109">
        <f t="shared" si="66"/>
        <v>0</v>
      </c>
      <c r="M388" s="33"/>
      <c r="N388" s="123"/>
      <c r="O388" s="131"/>
      <c r="P388" s="109">
        <f t="shared" si="67"/>
        <v>0</v>
      </c>
      <c r="Q388" s="33"/>
      <c r="R388" s="33"/>
      <c r="S388" s="123"/>
      <c r="T388" s="128"/>
      <c r="U388" s="33"/>
      <c r="V388" s="33"/>
      <c r="W388" s="33"/>
      <c r="X388" s="115"/>
      <c r="Y388" s="122"/>
      <c r="Z388" s="33"/>
      <c r="AA388" s="33"/>
      <c r="AB388" s="33"/>
      <c r="AC388" s="33"/>
      <c r="AD388" s="33"/>
      <c r="AE388" s="33"/>
      <c r="AF388" s="123"/>
      <c r="AG388" s="119" t="e">
        <f>HLOOKUP(AG$13,$Y388:$AF$1016,ROWS($Y388:$AF$1016),FALSE)</f>
        <v>#N/A</v>
      </c>
      <c r="AH388" s="30" t="e">
        <f>HLOOKUP(AH$13,$Y388:$AF$1016,ROWS($Y388:$AF$1016),FALSE)</f>
        <v>#N/A</v>
      </c>
      <c r="AI388" s="30" t="e">
        <f>HLOOKUP(AI$13,$Y388:$AF$1016,ROWS($Y388:$AF$1016),FALSE)</f>
        <v>#N/A</v>
      </c>
      <c r="AJ388" s="30" t="e">
        <f>HLOOKUP(AJ$13,$Y388:$AF$1016,ROWS($Y388:$AF$1016),FALSE)</f>
        <v>#N/A</v>
      </c>
      <c r="AK388" s="30" t="e">
        <f>HLOOKUP(AK$13,$Y388:$AF$1016,ROWS($Y388:$AF$1016),FALSE)</f>
        <v>#N/A</v>
      </c>
      <c r="AL388" s="30" t="e">
        <f>HLOOKUP(AL$13,$Y388:$AF$1016,ROWS($Y388:$AF$1016),FALSE)</f>
        <v>#N/A</v>
      </c>
      <c r="AM388" s="30" t="e">
        <f>HLOOKUP(AM$13,$Y388:$AF$1016,ROWS($Y388:$AF$1016),FALSE)</f>
        <v>#N/A</v>
      </c>
      <c r="AN388" s="30" t="e">
        <f>HLOOKUP(AN$13,$Y388:$AF$1016,ROWS($Y388:$AF$1016),FALSE)</f>
        <v>#N/A</v>
      </c>
      <c r="AO388" s="35" t="e">
        <f t="shared" si="68"/>
        <v>#N/A</v>
      </c>
      <c r="AP388" s="35" t="e">
        <f t="shared" si="69"/>
        <v>#N/A</v>
      </c>
      <c r="AQ388" s="35" t="e">
        <f t="shared" si="70"/>
        <v>#N/A</v>
      </c>
      <c r="AR388" s="35" t="e">
        <f t="shared" si="71"/>
        <v>#N/A</v>
      </c>
      <c r="AS388" s="35" t="e">
        <f t="shared" si="72"/>
        <v>#N/A</v>
      </c>
      <c r="AT388" s="35" t="e">
        <f t="shared" si="73"/>
        <v>#N/A</v>
      </c>
      <c r="AU388" s="35" t="e">
        <f t="shared" si="74"/>
        <v>#N/A</v>
      </c>
      <c r="AV388" s="35" t="e">
        <f t="shared" si="75"/>
        <v>#N/A</v>
      </c>
      <c r="AW388" s="81" t="e">
        <f t="shared" si="76"/>
        <v>#N/A</v>
      </c>
      <c r="AX388" s="139" t="e">
        <f t="shared" si="77"/>
        <v>#N/A</v>
      </c>
    </row>
    <row r="389" spans="1:50" x14ac:dyDescent="0.25">
      <c r="A389" s="110">
        <f>'Тулуз-Пьерон'!A389</f>
        <v>0</v>
      </c>
      <c r="B389" s="153">
        <f>'Тулуз-Пьерон'!B389</f>
        <v>0</v>
      </c>
      <c r="C389" s="109" t="e">
        <f>'Тулуз-Пьерон'!AB389</f>
        <v>#DIV/0!</v>
      </c>
      <c r="D389" s="132" t="e">
        <f>'Тулуз-Пьерон'!AE389</f>
        <v>#DIV/0!</v>
      </c>
      <c r="E389" s="134">
        <f>Равен!AD381</f>
        <v>0</v>
      </c>
      <c r="F389" s="135">
        <f>Равен!AE381</f>
        <v>0</v>
      </c>
      <c r="G389" s="128"/>
      <c r="H389" s="33"/>
      <c r="I389" s="33"/>
      <c r="J389" s="33"/>
      <c r="K389" s="115"/>
      <c r="L389" s="109">
        <f t="shared" si="66"/>
        <v>0</v>
      </c>
      <c r="M389" s="33"/>
      <c r="N389" s="123"/>
      <c r="O389" s="131"/>
      <c r="P389" s="109">
        <f t="shared" si="67"/>
        <v>0</v>
      </c>
      <c r="Q389" s="33"/>
      <c r="R389" s="33"/>
      <c r="S389" s="123"/>
      <c r="T389" s="128"/>
      <c r="U389" s="33"/>
      <c r="V389" s="33"/>
      <c r="W389" s="33"/>
      <c r="X389" s="115"/>
      <c r="Y389" s="122"/>
      <c r="Z389" s="33"/>
      <c r="AA389" s="33"/>
      <c r="AB389" s="33"/>
      <c r="AC389" s="33"/>
      <c r="AD389" s="33"/>
      <c r="AE389" s="33"/>
      <c r="AF389" s="123"/>
      <c r="AG389" s="119" t="e">
        <f>HLOOKUP(AG$13,$Y389:$AF$1016,ROWS($Y389:$AF$1016),FALSE)</f>
        <v>#N/A</v>
      </c>
      <c r="AH389" s="30" t="e">
        <f>HLOOKUP(AH$13,$Y389:$AF$1016,ROWS($Y389:$AF$1016),FALSE)</f>
        <v>#N/A</v>
      </c>
      <c r="AI389" s="30" t="e">
        <f>HLOOKUP(AI$13,$Y389:$AF$1016,ROWS($Y389:$AF$1016),FALSE)</f>
        <v>#N/A</v>
      </c>
      <c r="AJ389" s="30" t="e">
        <f>HLOOKUP(AJ$13,$Y389:$AF$1016,ROWS($Y389:$AF$1016),FALSE)</f>
        <v>#N/A</v>
      </c>
      <c r="AK389" s="30" t="e">
        <f>HLOOKUP(AK$13,$Y389:$AF$1016,ROWS($Y389:$AF$1016),FALSE)</f>
        <v>#N/A</v>
      </c>
      <c r="AL389" s="30" t="e">
        <f>HLOOKUP(AL$13,$Y389:$AF$1016,ROWS($Y389:$AF$1016),FALSE)</f>
        <v>#N/A</v>
      </c>
      <c r="AM389" s="30" t="e">
        <f>HLOOKUP(AM$13,$Y389:$AF$1016,ROWS($Y389:$AF$1016),FALSE)</f>
        <v>#N/A</v>
      </c>
      <c r="AN389" s="30" t="e">
        <f>HLOOKUP(AN$13,$Y389:$AF$1016,ROWS($Y389:$AF$1016),FALSE)</f>
        <v>#N/A</v>
      </c>
      <c r="AO389" s="35" t="e">
        <f t="shared" si="68"/>
        <v>#N/A</v>
      </c>
      <c r="AP389" s="35" t="e">
        <f t="shared" si="69"/>
        <v>#N/A</v>
      </c>
      <c r="AQ389" s="35" t="e">
        <f t="shared" si="70"/>
        <v>#N/A</v>
      </c>
      <c r="AR389" s="35" t="e">
        <f t="shared" si="71"/>
        <v>#N/A</v>
      </c>
      <c r="AS389" s="35" t="e">
        <f t="shared" si="72"/>
        <v>#N/A</v>
      </c>
      <c r="AT389" s="35" t="e">
        <f t="shared" si="73"/>
        <v>#N/A</v>
      </c>
      <c r="AU389" s="35" t="e">
        <f t="shared" si="74"/>
        <v>#N/A</v>
      </c>
      <c r="AV389" s="35" t="e">
        <f t="shared" si="75"/>
        <v>#N/A</v>
      </c>
      <c r="AW389" s="81" t="e">
        <f t="shared" si="76"/>
        <v>#N/A</v>
      </c>
      <c r="AX389" s="139" t="e">
        <f t="shared" si="77"/>
        <v>#N/A</v>
      </c>
    </row>
    <row r="390" spans="1:50" x14ac:dyDescent="0.25">
      <c r="A390" s="110">
        <f>'Тулуз-Пьерон'!A390</f>
        <v>0</v>
      </c>
      <c r="B390" s="153">
        <f>'Тулуз-Пьерон'!B390</f>
        <v>0</v>
      </c>
      <c r="C390" s="109" t="e">
        <f>'Тулуз-Пьерон'!AB390</f>
        <v>#DIV/0!</v>
      </c>
      <c r="D390" s="132" t="e">
        <f>'Тулуз-Пьерон'!AE390</f>
        <v>#DIV/0!</v>
      </c>
      <c r="E390" s="134">
        <f>Равен!AD382</f>
        <v>0</v>
      </c>
      <c r="F390" s="135">
        <f>Равен!AE382</f>
        <v>0</v>
      </c>
      <c r="G390" s="128"/>
      <c r="H390" s="33"/>
      <c r="I390" s="33"/>
      <c r="J390" s="33"/>
      <c r="K390" s="115"/>
      <c r="L390" s="109">
        <f t="shared" si="66"/>
        <v>0</v>
      </c>
      <c r="M390" s="33"/>
      <c r="N390" s="123"/>
      <c r="O390" s="131"/>
      <c r="P390" s="109">
        <f t="shared" si="67"/>
        <v>0</v>
      </c>
      <c r="Q390" s="33"/>
      <c r="R390" s="33"/>
      <c r="S390" s="123"/>
      <c r="T390" s="128"/>
      <c r="U390" s="33"/>
      <c r="V390" s="33"/>
      <c r="W390" s="33"/>
      <c r="X390" s="115"/>
      <c r="Y390" s="122"/>
      <c r="Z390" s="33"/>
      <c r="AA390" s="33"/>
      <c r="AB390" s="33"/>
      <c r="AC390" s="33"/>
      <c r="AD390" s="33"/>
      <c r="AE390" s="33"/>
      <c r="AF390" s="123"/>
      <c r="AG390" s="119" t="e">
        <f>HLOOKUP(AG$13,$Y390:$AF$1016,ROWS($Y390:$AF$1016),FALSE)</f>
        <v>#N/A</v>
      </c>
      <c r="AH390" s="30" t="e">
        <f>HLOOKUP(AH$13,$Y390:$AF$1016,ROWS($Y390:$AF$1016),FALSE)</f>
        <v>#N/A</v>
      </c>
      <c r="AI390" s="30" t="e">
        <f>HLOOKUP(AI$13,$Y390:$AF$1016,ROWS($Y390:$AF$1016),FALSE)</f>
        <v>#N/A</v>
      </c>
      <c r="AJ390" s="30" t="e">
        <f>HLOOKUP(AJ$13,$Y390:$AF$1016,ROWS($Y390:$AF$1016),FALSE)</f>
        <v>#N/A</v>
      </c>
      <c r="AK390" s="30" t="e">
        <f>HLOOKUP(AK$13,$Y390:$AF$1016,ROWS($Y390:$AF$1016),FALSE)</f>
        <v>#N/A</v>
      </c>
      <c r="AL390" s="30" t="e">
        <f>HLOOKUP(AL$13,$Y390:$AF$1016,ROWS($Y390:$AF$1016),FALSE)</f>
        <v>#N/A</v>
      </c>
      <c r="AM390" s="30" t="e">
        <f>HLOOKUP(AM$13,$Y390:$AF$1016,ROWS($Y390:$AF$1016),FALSE)</f>
        <v>#N/A</v>
      </c>
      <c r="AN390" s="30" t="e">
        <f>HLOOKUP(AN$13,$Y390:$AF$1016,ROWS($Y390:$AF$1016),FALSE)</f>
        <v>#N/A</v>
      </c>
      <c r="AO390" s="35" t="e">
        <f t="shared" si="68"/>
        <v>#N/A</v>
      </c>
      <c r="AP390" s="35" t="e">
        <f t="shared" si="69"/>
        <v>#N/A</v>
      </c>
      <c r="AQ390" s="35" t="e">
        <f t="shared" si="70"/>
        <v>#N/A</v>
      </c>
      <c r="AR390" s="35" t="e">
        <f t="shared" si="71"/>
        <v>#N/A</v>
      </c>
      <c r="AS390" s="35" t="e">
        <f t="shared" si="72"/>
        <v>#N/A</v>
      </c>
      <c r="AT390" s="35" t="e">
        <f t="shared" si="73"/>
        <v>#N/A</v>
      </c>
      <c r="AU390" s="35" t="e">
        <f t="shared" si="74"/>
        <v>#N/A</v>
      </c>
      <c r="AV390" s="35" t="e">
        <f t="shared" si="75"/>
        <v>#N/A</v>
      </c>
      <c r="AW390" s="81" t="e">
        <f t="shared" si="76"/>
        <v>#N/A</v>
      </c>
      <c r="AX390" s="139" t="e">
        <f t="shared" si="77"/>
        <v>#N/A</v>
      </c>
    </row>
    <row r="391" spans="1:50" x14ac:dyDescent="0.25">
      <c r="A391" s="110">
        <f>'Тулуз-Пьерон'!A391</f>
        <v>0</v>
      </c>
      <c r="B391" s="153">
        <f>'Тулуз-Пьерон'!B391</f>
        <v>0</v>
      </c>
      <c r="C391" s="109" t="e">
        <f>'Тулуз-Пьерон'!AB391</f>
        <v>#DIV/0!</v>
      </c>
      <c r="D391" s="132" t="e">
        <f>'Тулуз-Пьерон'!AE391</f>
        <v>#DIV/0!</v>
      </c>
      <c r="E391" s="134">
        <f>Равен!AD383</f>
        <v>0</v>
      </c>
      <c r="F391" s="135">
        <f>Равен!AE383</f>
        <v>0</v>
      </c>
      <c r="G391" s="128"/>
      <c r="H391" s="33"/>
      <c r="I391" s="33"/>
      <c r="J391" s="33"/>
      <c r="K391" s="115"/>
      <c r="L391" s="109">
        <f t="shared" si="66"/>
        <v>0</v>
      </c>
      <c r="M391" s="33"/>
      <c r="N391" s="123"/>
      <c r="O391" s="131"/>
      <c r="P391" s="109">
        <f t="shared" si="67"/>
        <v>0</v>
      </c>
      <c r="Q391" s="33"/>
      <c r="R391" s="33"/>
      <c r="S391" s="123"/>
      <c r="T391" s="128"/>
      <c r="U391" s="33"/>
      <c r="V391" s="33"/>
      <c r="W391" s="33"/>
      <c r="X391" s="115"/>
      <c r="Y391" s="122"/>
      <c r="Z391" s="33"/>
      <c r="AA391" s="33"/>
      <c r="AB391" s="33"/>
      <c r="AC391" s="33"/>
      <c r="AD391" s="33"/>
      <c r="AE391" s="33"/>
      <c r="AF391" s="123"/>
      <c r="AG391" s="119" t="e">
        <f>HLOOKUP(AG$13,$Y391:$AF$1016,ROWS($Y391:$AF$1016),FALSE)</f>
        <v>#N/A</v>
      </c>
      <c r="AH391" s="30" t="e">
        <f>HLOOKUP(AH$13,$Y391:$AF$1016,ROWS($Y391:$AF$1016),FALSE)</f>
        <v>#N/A</v>
      </c>
      <c r="AI391" s="30" t="e">
        <f>HLOOKUP(AI$13,$Y391:$AF$1016,ROWS($Y391:$AF$1016),FALSE)</f>
        <v>#N/A</v>
      </c>
      <c r="AJ391" s="30" t="e">
        <f>HLOOKUP(AJ$13,$Y391:$AF$1016,ROWS($Y391:$AF$1016),FALSE)</f>
        <v>#N/A</v>
      </c>
      <c r="AK391" s="30" t="e">
        <f>HLOOKUP(AK$13,$Y391:$AF$1016,ROWS($Y391:$AF$1016),FALSE)</f>
        <v>#N/A</v>
      </c>
      <c r="AL391" s="30" t="e">
        <f>HLOOKUP(AL$13,$Y391:$AF$1016,ROWS($Y391:$AF$1016),FALSE)</f>
        <v>#N/A</v>
      </c>
      <c r="AM391" s="30" t="e">
        <f>HLOOKUP(AM$13,$Y391:$AF$1016,ROWS($Y391:$AF$1016),FALSE)</f>
        <v>#N/A</v>
      </c>
      <c r="AN391" s="30" t="e">
        <f>HLOOKUP(AN$13,$Y391:$AF$1016,ROWS($Y391:$AF$1016),FALSE)</f>
        <v>#N/A</v>
      </c>
      <c r="AO391" s="35" t="e">
        <f t="shared" si="68"/>
        <v>#N/A</v>
      </c>
      <c r="AP391" s="35" t="e">
        <f t="shared" si="69"/>
        <v>#N/A</v>
      </c>
      <c r="AQ391" s="35" t="e">
        <f t="shared" si="70"/>
        <v>#N/A</v>
      </c>
      <c r="AR391" s="35" t="e">
        <f t="shared" si="71"/>
        <v>#N/A</v>
      </c>
      <c r="AS391" s="35" t="e">
        <f t="shared" si="72"/>
        <v>#N/A</v>
      </c>
      <c r="AT391" s="35" t="e">
        <f t="shared" si="73"/>
        <v>#N/A</v>
      </c>
      <c r="AU391" s="35" t="e">
        <f t="shared" si="74"/>
        <v>#N/A</v>
      </c>
      <c r="AV391" s="35" t="e">
        <f t="shared" si="75"/>
        <v>#N/A</v>
      </c>
      <c r="AW391" s="81" t="e">
        <f t="shared" si="76"/>
        <v>#N/A</v>
      </c>
      <c r="AX391" s="139" t="e">
        <f t="shared" si="77"/>
        <v>#N/A</v>
      </c>
    </row>
    <row r="392" spans="1:50" x14ac:dyDescent="0.25">
      <c r="A392" s="110">
        <f>'Тулуз-Пьерон'!A392</f>
        <v>0</v>
      </c>
      <c r="B392" s="153">
        <f>'Тулуз-Пьерон'!B392</f>
        <v>0</v>
      </c>
      <c r="C392" s="109" t="e">
        <f>'Тулуз-Пьерон'!AB392</f>
        <v>#DIV/0!</v>
      </c>
      <c r="D392" s="132" t="e">
        <f>'Тулуз-Пьерон'!AE392</f>
        <v>#DIV/0!</v>
      </c>
      <c r="E392" s="134">
        <f>Равен!AD384</f>
        <v>0</v>
      </c>
      <c r="F392" s="135">
        <f>Равен!AE384</f>
        <v>0</v>
      </c>
      <c r="G392" s="128"/>
      <c r="H392" s="33"/>
      <c r="I392" s="33"/>
      <c r="J392" s="33"/>
      <c r="K392" s="115"/>
      <c r="L392" s="109">
        <f t="shared" si="66"/>
        <v>0</v>
      </c>
      <c r="M392" s="33"/>
      <c r="N392" s="123"/>
      <c r="O392" s="131"/>
      <c r="P392" s="109">
        <f t="shared" si="67"/>
        <v>0</v>
      </c>
      <c r="Q392" s="33"/>
      <c r="R392" s="33"/>
      <c r="S392" s="123"/>
      <c r="T392" s="128"/>
      <c r="U392" s="33"/>
      <c r="V392" s="33"/>
      <c r="W392" s="33"/>
      <c r="X392" s="115"/>
      <c r="Y392" s="122"/>
      <c r="Z392" s="33"/>
      <c r="AA392" s="33"/>
      <c r="AB392" s="33"/>
      <c r="AC392" s="33"/>
      <c r="AD392" s="33"/>
      <c r="AE392" s="33"/>
      <c r="AF392" s="123"/>
      <c r="AG392" s="119" t="e">
        <f>HLOOKUP(AG$13,$Y392:$AF$1016,ROWS($Y392:$AF$1016),FALSE)</f>
        <v>#N/A</v>
      </c>
      <c r="AH392" s="30" t="e">
        <f>HLOOKUP(AH$13,$Y392:$AF$1016,ROWS($Y392:$AF$1016),FALSE)</f>
        <v>#N/A</v>
      </c>
      <c r="AI392" s="30" t="e">
        <f>HLOOKUP(AI$13,$Y392:$AF$1016,ROWS($Y392:$AF$1016),FALSE)</f>
        <v>#N/A</v>
      </c>
      <c r="AJ392" s="30" t="e">
        <f>HLOOKUP(AJ$13,$Y392:$AF$1016,ROWS($Y392:$AF$1016),FALSE)</f>
        <v>#N/A</v>
      </c>
      <c r="AK392" s="30" t="e">
        <f>HLOOKUP(AK$13,$Y392:$AF$1016,ROWS($Y392:$AF$1016),FALSE)</f>
        <v>#N/A</v>
      </c>
      <c r="AL392" s="30" t="e">
        <f>HLOOKUP(AL$13,$Y392:$AF$1016,ROWS($Y392:$AF$1016),FALSE)</f>
        <v>#N/A</v>
      </c>
      <c r="AM392" s="30" t="e">
        <f>HLOOKUP(AM$13,$Y392:$AF$1016,ROWS($Y392:$AF$1016),FALSE)</f>
        <v>#N/A</v>
      </c>
      <c r="AN392" s="30" t="e">
        <f>HLOOKUP(AN$13,$Y392:$AF$1016,ROWS($Y392:$AF$1016),FALSE)</f>
        <v>#N/A</v>
      </c>
      <c r="AO392" s="35" t="e">
        <f t="shared" si="68"/>
        <v>#N/A</v>
      </c>
      <c r="AP392" s="35" t="e">
        <f t="shared" si="69"/>
        <v>#N/A</v>
      </c>
      <c r="AQ392" s="35" t="e">
        <f t="shared" si="70"/>
        <v>#N/A</v>
      </c>
      <c r="AR392" s="35" t="e">
        <f t="shared" si="71"/>
        <v>#N/A</v>
      </c>
      <c r="AS392" s="35" t="e">
        <f t="shared" si="72"/>
        <v>#N/A</v>
      </c>
      <c r="AT392" s="35" t="e">
        <f t="shared" si="73"/>
        <v>#N/A</v>
      </c>
      <c r="AU392" s="35" t="e">
        <f t="shared" si="74"/>
        <v>#N/A</v>
      </c>
      <c r="AV392" s="35" t="e">
        <f t="shared" si="75"/>
        <v>#N/A</v>
      </c>
      <c r="AW392" s="81" t="e">
        <f t="shared" si="76"/>
        <v>#N/A</v>
      </c>
      <c r="AX392" s="139" t="e">
        <f t="shared" si="77"/>
        <v>#N/A</v>
      </c>
    </row>
    <row r="393" spans="1:50" x14ac:dyDescent="0.25">
      <c r="A393" s="110">
        <f>'Тулуз-Пьерон'!A393</f>
        <v>0</v>
      </c>
      <c r="B393" s="153">
        <f>'Тулуз-Пьерон'!B393</f>
        <v>0</v>
      </c>
      <c r="C393" s="109" t="e">
        <f>'Тулуз-Пьерон'!AB393</f>
        <v>#DIV/0!</v>
      </c>
      <c r="D393" s="132" t="e">
        <f>'Тулуз-Пьерон'!AE393</f>
        <v>#DIV/0!</v>
      </c>
      <c r="E393" s="134">
        <f>Равен!AD385</f>
        <v>0</v>
      </c>
      <c r="F393" s="135">
        <f>Равен!AE385</f>
        <v>0</v>
      </c>
      <c r="G393" s="128"/>
      <c r="H393" s="33"/>
      <c r="I393" s="33"/>
      <c r="J393" s="33"/>
      <c r="K393" s="115"/>
      <c r="L393" s="109">
        <f t="shared" si="66"/>
        <v>0</v>
      </c>
      <c r="M393" s="33"/>
      <c r="N393" s="123"/>
      <c r="O393" s="131"/>
      <c r="P393" s="109">
        <f t="shared" si="67"/>
        <v>0</v>
      </c>
      <c r="Q393" s="33"/>
      <c r="R393" s="33"/>
      <c r="S393" s="123"/>
      <c r="T393" s="128"/>
      <c r="U393" s="33"/>
      <c r="V393" s="33"/>
      <c r="W393" s="33"/>
      <c r="X393" s="115"/>
      <c r="Y393" s="122"/>
      <c r="Z393" s="33"/>
      <c r="AA393" s="33"/>
      <c r="AB393" s="33"/>
      <c r="AC393" s="33"/>
      <c r="AD393" s="33"/>
      <c r="AE393" s="33"/>
      <c r="AF393" s="123"/>
      <c r="AG393" s="119" t="e">
        <f>HLOOKUP(AG$13,$Y393:$AF$1016,ROWS($Y393:$AF$1016),FALSE)</f>
        <v>#N/A</v>
      </c>
      <c r="AH393" s="30" t="e">
        <f>HLOOKUP(AH$13,$Y393:$AF$1016,ROWS($Y393:$AF$1016),FALSE)</f>
        <v>#N/A</v>
      </c>
      <c r="AI393" s="30" t="e">
        <f>HLOOKUP(AI$13,$Y393:$AF$1016,ROWS($Y393:$AF$1016),FALSE)</f>
        <v>#N/A</v>
      </c>
      <c r="AJ393" s="30" t="e">
        <f>HLOOKUP(AJ$13,$Y393:$AF$1016,ROWS($Y393:$AF$1016),FALSE)</f>
        <v>#N/A</v>
      </c>
      <c r="AK393" s="30" t="e">
        <f>HLOOKUP(AK$13,$Y393:$AF$1016,ROWS($Y393:$AF$1016),FALSE)</f>
        <v>#N/A</v>
      </c>
      <c r="AL393" s="30" t="e">
        <f>HLOOKUP(AL$13,$Y393:$AF$1016,ROWS($Y393:$AF$1016),FALSE)</f>
        <v>#N/A</v>
      </c>
      <c r="AM393" s="30" t="e">
        <f>HLOOKUP(AM$13,$Y393:$AF$1016,ROWS($Y393:$AF$1016),FALSE)</f>
        <v>#N/A</v>
      </c>
      <c r="AN393" s="30" t="e">
        <f>HLOOKUP(AN$13,$Y393:$AF$1016,ROWS($Y393:$AF$1016),FALSE)</f>
        <v>#N/A</v>
      </c>
      <c r="AO393" s="35" t="e">
        <f t="shared" si="68"/>
        <v>#N/A</v>
      </c>
      <c r="AP393" s="35" t="e">
        <f t="shared" si="69"/>
        <v>#N/A</v>
      </c>
      <c r="AQ393" s="35" t="e">
        <f t="shared" si="70"/>
        <v>#N/A</v>
      </c>
      <c r="AR393" s="35" t="e">
        <f t="shared" si="71"/>
        <v>#N/A</v>
      </c>
      <c r="AS393" s="35" t="e">
        <f t="shared" si="72"/>
        <v>#N/A</v>
      </c>
      <c r="AT393" s="35" t="e">
        <f t="shared" si="73"/>
        <v>#N/A</v>
      </c>
      <c r="AU393" s="35" t="e">
        <f t="shared" si="74"/>
        <v>#N/A</v>
      </c>
      <c r="AV393" s="35" t="e">
        <f t="shared" si="75"/>
        <v>#N/A</v>
      </c>
      <c r="AW393" s="81" t="e">
        <f t="shared" si="76"/>
        <v>#N/A</v>
      </c>
      <c r="AX393" s="139" t="e">
        <f t="shared" si="77"/>
        <v>#N/A</v>
      </c>
    </row>
    <row r="394" spans="1:50" x14ac:dyDescent="0.25">
      <c r="A394" s="110">
        <f>'Тулуз-Пьерон'!A394</f>
        <v>0</v>
      </c>
      <c r="B394" s="153">
        <f>'Тулуз-Пьерон'!B394</f>
        <v>0</v>
      </c>
      <c r="C394" s="109" t="e">
        <f>'Тулуз-Пьерон'!AB394</f>
        <v>#DIV/0!</v>
      </c>
      <c r="D394" s="132" t="e">
        <f>'Тулуз-Пьерон'!AE394</f>
        <v>#DIV/0!</v>
      </c>
      <c r="E394" s="134">
        <f>Равен!AD386</f>
        <v>0</v>
      </c>
      <c r="F394" s="135">
        <f>Равен!AE386</f>
        <v>0</v>
      </c>
      <c r="G394" s="128"/>
      <c r="H394" s="33"/>
      <c r="I394" s="33"/>
      <c r="J394" s="33"/>
      <c r="K394" s="115"/>
      <c r="L394" s="109">
        <f t="shared" si="66"/>
        <v>0</v>
      </c>
      <c r="M394" s="33"/>
      <c r="N394" s="123"/>
      <c r="O394" s="131"/>
      <c r="P394" s="109">
        <f t="shared" si="67"/>
        <v>0</v>
      </c>
      <c r="Q394" s="33"/>
      <c r="R394" s="33"/>
      <c r="S394" s="123"/>
      <c r="T394" s="128"/>
      <c r="U394" s="33"/>
      <c r="V394" s="33"/>
      <c r="W394" s="33"/>
      <c r="X394" s="115"/>
      <c r="Y394" s="122"/>
      <c r="Z394" s="33"/>
      <c r="AA394" s="33"/>
      <c r="AB394" s="33"/>
      <c r="AC394" s="33"/>
      <c r="AD394" s="33"/>
      <c r="AE394" s="33"/>
      <c r="AF394" s="123"/>
      <c r="AG394" s="119" t="e">
        <f>HLOOKUP(AG$13,$Y394:$AF$1016,ROWS($Y394:$AF$1016),FALSE)</f>
        <v>#N/A</v>
      </c>
      <c r="AH394" s="30" t="e">
        <f>HLOOKUP(AH$13,$Y394:$AF$1016,ROWS($Y394:$AF$1016),FALSE)</f>
        <v>#N/A</v>
      </c>
      <c r="AI394" s="30" t="e">
        <f>HLOOKUP(AI$13,$Y394:$AF$1016,ROWS($Y394:$AF$1016),FALSE)</f>
        <v>#N/A</v>
      </c>
      <c r="AJ394" s="30" t="e">
        <f>HLOOKUP(AJ$13,$Y394:$AF$1016,ROWS($Y394:$AF$1016),FALSE)</f>
        <v>#N/A</v>
      </c>
      <c r="AK394" s="30" t="e">
        <f>HLOOKUP(AK$13,$Y394:$AF$1016,ROWS($Y394:$AF$1016),FALSE)</f>
        <v>#N/A</v>
      </c>
      <c r="AL394" s="30" t="e">
        <f>HLOOKUP(AL$13,$Y394:$AF$1016,ROWS($Y394:$AF$1016),FALSE)</f>
        <v>#N/A</v>
      </c>
      <c r="AM394" s="30" t="e">
        <f>HLOOKUP(AM$13,$Y394:$AF$1016,ROWS($Y394:$AF$1016),FALSE)</f>
        <v>#N/A</v>
      </c>
      <c r="AN394" s="30" t="e">
        <f>HLOOKUP(AN$13,$Y394:$AF$1016,ROWS($Y394:$AF$1016),FALSE)</f>
        <v>#N/A</v>
      </c>
      <c r="AO394" s="35" t="e">
        <f t="shared" si="68"/>
        <v>#N/A</v>
      </c>
      <c r="AP394" s="35" t="e">
        <f t="shared" si="69"/>
        <v>#N/A</v>
      </c>
      <c r="AQ394" s="35" t="e">
        <f t="shared" si="70"/>
        <v>#N/A</v>
      </c>
      <c r="AR394" s="35" t="e">
        <f t="shared" si="71"/>
        <v>#N/A</v>
      </c>
      <c r="AS394" s="35" t="e">
        <f t="shared" si="72"/>
        <v>#N/A</v>
      </c>
      <c r="AT394" s="35" t="e">
        <f t="shared" si="73"/>
        <v>#N/A</v>
      </c>
      <c r="AU394" s="35" t="e">
        <f t="shared" si="74"/>
        <v>#N/A</v>
      </c>
      <c r="AV394" s="35" t="e">
        <f t="shared" si="75"/>
        <v>#N/A</v>
      </c>
      <c r="AW394" s="81" t="e">
        <f t="shared" si="76"/>
        <v>#N/A</v>
      </c>
      <c r="AX394" s="139" t="e">
        <f t="shared" si="77"/>
        <v>#N/A</v>
      </c>
    </row>
    <row r="395" spans="1:50" x14ac:dyDescent="0.25">
      <c r="A395" s="110">
        <f>'Тулуз-Пьерон'!A395</f>
        <v>0</v>
      </c>
      <c r="B395" s="153">
        <f>'Тулуз-Пьерон'!B395</f>
        <v>0</v>
      </c>
      <c r="C395" s="109" t="e">
        <f>'Тулуз-Пьерон'!AB395</f>
        <v>#DIV/0!</v>
      </c>
      <c r="D395" s="132" t="e">
        <f>'Тулуз-Пьерон'!AE395</f>
        <v>#DIV/0!</v>
      </c>
      <c r="E395" s="134">
        <f>Равен!AD387</f>
        <v>0</v>
      </c>
      <c r="F395" s="135">
        <f>Равен!AE387</f>
        <v>0</v>
      </c>
      <c r="G395" s="128"/>
      <c r="H395" s="33"/>
      <c r="I395" s="33"/>
      <c r="J395" s="33"/>
      <c r="K395" s="115"/>
      <c r="L395" s="109">
        <f t="shared" si="66"/>
        <v>0</v>
      </c>
      <c r="M395" s="33"/>
      <c r="N395" s="123"/>
      <c r="O395" s="131"/>
      <c r="P395" s="109">
        <f t="shared" si="67"/>
        <v>0</v>
      </c>
      <c r="Q395" s="33"/>
      <c r="R395" s="33"/>
      <c r="S395" s="123"/>
      <c r="T395" s="128"/>
      <c r="U395" s="33"/>
      <c r="V395" s="33"/>
      <c r="W395" s="33"/>
      <c r="X395" s="115"/>
      <c r="Y395" s="122"/>
      <c r="Z395" s="33"/>
      <c r="AA395" s="33"/>
      <c r="AB395" s="33"/>
      <c r="AC395" s="33"/>
      <c r="AD395" s="33"/>
      <c r="AE395" s="33"/>
      <c r="AF395" s="123"/>
      <c r="AG395" s="119" t="e">
        <f>HLOOKUP(AG$13,$Y395:$AF$1016,ROWS($Y395:$AF$1016),FALSE)</f>
        <v>#N/A</v>
      </c>
      <c r="AH395" s="30" t="e">
        <f>HLOOKUP(AH$13,$Y395:$AF$1016,ROWS($Y395:$AF$1016),FALSE)</f>
        <v>#N/A</v>
      </c>
      <c r="AI395" s="30" t="e">
        <f>HLOOKUP(AI$13,$Y395:$AF$1016,ROWS($Y395:$AF$1016),FALSE)</f>
        <v>#N/A</v>
      </c>
      <c r="AJ395" s="30" t="e">
        <f>HLOOKUP(AJ$13,$Y395:$AF$1016,ROWS($Y395:$AF$1016),FALSE)</f>
        <v>#N/A</v>
      </c>
      <c r="AK395" s="30" t="e">
        <f>HLOOKUP(AK$13,$Y395:$AF$1016,ROWS($Y395:$AF$1016),FALSE)</f>
        <v>#N/A</v>
      </c>
      <c r="AL395" s="30" t="e">
        <f>HLOOKUP(AL$13,$Y395:$AF$1016,ROWS($Y395:$AF$1016),FALSE)</f>
        <v>#N/A</v>
      </c>
      <c r="AM395" s="30" t="e">
        <f>HLOOKUP(AM$13,$Y395:$AF$1016,ROWS($Y395:$AF$1016),FALSE)</f>
        <v>#N/A</v>
      </c>
      <c r="AN395" s="30" t="e">
        <f>HLOOKUP(AN$13,$Y395:$AF$1016,ROWS($Y395:$AF$1016),FALSE)</f>
        <v>#N/A</v>
      </c>
      <c r="AO395" s="35" t="e">
        <f t="shared" si="68"/>
        <v>#N/A</v>
      </c>
      <c r="AP395" s="35" t="e">
        <f t="shared" si="69"/>
        <v>#N/A</v>
      </c>
      <c r="AQ395" s="35" t="e">
        <f t="shared" si="70"/>
        <v>#N/A</v>
      </c>
      <c r="AR395" s="35" t="e">
        <f t="shared" si="71"/>
        <v>#N/A</v>
      </c>
      <c r="AS395" s="35" t="e">
        <f t="shared" si="72"/>
        <v>#N/A</v>
      </c>
      <c r="AT395" s="35" t="e">
        <f t="shared" si="73"/>
        <v>#N/A</v>
      </c>
      <c r="AU395" s="35" t="e">
        <f t="shared" si="74"/>
        <v>#N/A</v>
      </c>
      <c r="AV395" s="35" t="e">
        <f t="shared" si="75"/>
        <v>#N/A</v>
      </c>
      <c r="AW395" s="81" t="e">
        <f t="shared" si="76"/>
        <v>#N/A</v>
      </c>
      <c r="AX395" s="139" t="e">
        <f t="shared" si="77"/>
        <v>#N/A</v>
      </c>
    </row>
    <row r="396" spans="1:50" x14ac:dyDescent="0.25">
      <c r="A396" s="110">
        <f>'Тулуз-Пьерон'!A396</f>
        <v>0</v>
      </c>
      <c r="B396" s="153">
        <f>'Тулуз-Пьерон'!B396</f>
        <v>0</v>
      </c>
      <c r="C396" s="109" t="e">
        <f>'Тулуз-Пьерон'!AB396</f>
        <v>#DIV/0!</v>
      </c>
      <c r="D396" s="132" t="e">
        <f>'Тулуз-Пьерон'!AE396</f>
        <v>#DIV/0!</v>
      </c>
      <c r="E396" s="134">
        <f>Равен!AD388</f>
        <v>0</v>
      </c>
      <c r="F396" s="135">
        <f>Равен!AE388</f>
        <v>0</v>
      </c>
      <c r="G396" s="128"/>
      <c r="H396" s="33"/>
      <c r="I396" s="33"/>
      <c r="J396" s="33"/>
      <c r="K396" s="115"/>
      <c r="L396" s="109">
        <f t="shared" si="66"/>
        <v>0</v>
      </c>
      <c r="M396" s="33"/>
      <c r="N396" s="123"/>
      <c r="O396" s="131"/>
      <c r="P396" s="109">
        <f t="shared" si="67"/>
        <v>0</v>
      </c>
      <c r="Q396" s="33"/>
      <c r="R396" s="33"/>
      <c r="S396" s="123"/>
      <c r="T396" s="128"/>
      <c r="U396" s="33"/>
      <c r="V396" s="33"/>
      <c r="W396" s="33"/>
      <c r="X396" s="115"/>
      <c r="Y396" s="122"/>
      <c r="Z396" s="33"/>
      <c r="AA396" s="33"/>
      <c r="AB396" s="33"/>
      <c r="AC396" s="33"/>
      <c r="AD396" s="33"/>
      <c r="AE396" s="33"/>
      <c r="AF396" s="123"/>
      <c r="AG396" s="119" t="e">
        <f>HLOOKUP(AG$13,$Y396:$AF$1016,ROWS($Y396:$AF$1016),FALSE)</f>
        <v>#N/A</v>
      </c>
      <c r="AH396" s="30" t="e">
        <f>HLOOKUP(AH$13,$Y396:$AF$1016,ROWS($Y396:$AF$1016),FALSE)</f>
        <v>#N/A</v>
      </c>
      <c r="AI396" s="30" t="e">
        <f>HLOOKUP(AI$13,$Y396:$AF$1016,ROWS($Y396:$AF$1016),FALSE)</f>
        <v>#N/A</v>
      </c>
      <c r="AJ396" s="30" t="e">
        <f>HLOOKUP(AJ$13,$Y396:$AF$1016,ROWS($Y396:$AF$1016),FALSE)</f>
        <v>#N/A</v>
      </c>
      <c r="AK396" s="30" t="e">
        <f>HLOOKUP(AK$13,$Y396:$AF$1016,ROWS($Y396:$AF$1016),FALSE)</f>
        <v>#N/A</v>
      </c>
      <c r="AL396" s="30" t="e">
        <f>HLOOKUP(AL$13,$Y396:$AF$1016,ROWS($Y396:$AF$1016),FALSE)</f>
        <v>#N/A</v>
      </c>
      <c r="AM396" s="30" t="e">
        <f>HLOOKUP(AM$13,$Y396:$AF$1016,ROWS($Y396:$AF$1016),FALSE)</f>
        <v>#N/A</v>
      </c>
      <c r="AN396" s="30" t="e">
        <f>HLOOKUP(AN$13,$Y396:$AF$1016,ROWS($Y396:$AF$1016),FALSE)</f>
        <v>#N/A</v>
      </c>
      <c r="AO396" s="35" t="e">
        <f t="shared" si="68"/>
        <v>#N/A</v>
      </c>
      <c r="AP396" s="35" t="e">
        <f t="shared" si="69"/>
        <v>#N/A</v>
      </c>
      <c r="AQ396" s="35" t="e">
        <f t="shared" si="70"/>
        <v>#N/A</v>
      </c>
      <c r="AR396" s="35" t="e">
        <f t="shared" si="71"/>
        <v>#N/A</v>
      </c>
      <c r="AS396" s="35" t="e">
        <f t="shared" si="72"/>
        <v>#N/A</v>
      </c>
      <c r="AT396" s="35" t="e">
        <f t="shared" si="73"/>
        <v>#N/A</v>
      </c>
      <c r="AU396" s="35" t="e">
        <f t="shared" si="74"/>
        <v>#N/A</v>
      </c>
      <c r="AV396" s="35" t="e">
        <f t="shared" si="75"/>
        <v>#N/A</v>
      </c>
      <c r="AW396" s="81" t="e">
        <f t="shared" si="76"/>
        <v>#N/A</v>
      </c>
      <c r="AX396" s="139" t="e">
        <f t="shared" si="77"/>
        <v>#N/A</v>
      </c>
    </row>
    <row r="397" spans="1:50" x14ac:dyDescent="0.25">
      <c r="A397" s="110">
        <f>'Тулуз-Пьерон'!A397</f>
        <v>0</v>
      </c>
      <c r="B397" s="153">
        <f>'Тулуз-Пьерон'!B397</f>
        <v>0</v>
      </c>
      <c r="C397" s="109" t="e">
        <f>'Тулуз-Пьерон'!AB397</f>
        <v>#DIV/0!</v>
      </c>
      <c r="D397" s="132" t="e">
        <f>'Тулуз-Пьерон'!AE397</f>
        <v>#DIV/0!</v>
      </c>
      <c r="E397" s="134">
        <f>Равен!AD389</f>
        <v>0</v>
      </c>
      <c r="F397" s="135">
        <f>Равен!AE389</f>
        <v>0</v>
      </c>
      <c r="G397" s="128"/>
      <c r="H397" s="33"/>
      <c r="I397" s="33"/>
      <c r="J397" s="33"/>
      <c r="K397" s="115"/>
      <c r="L397" s="109">
        <f t="shared" si="66"/>
        <v>0</v>
      </c>
      <c r="M397" s="33"/>
      <c r="N397" s="123"/>
      <c r="O397" s="131"/>
      <c r="P397" s="109">
        <f t="shared" si="67"/>
        <v>0</v>
      </c>
      <c r="Q397" s="33"/>
      <c r="R397" s="33"/>
      <c r="S397" s="123"/>
      <c r="T397" s="128"/>
      <c r="U397" s="33"/>
      <c r="V397" s="33"/>
      <c r="W397" s="33"/>
      <c r="X397" s="115"/>
      <c r="Y397" s="122"/>
      <c r="Z397" s="33"/>
      <c r="AA397" s="33"/>
      <c r="AB397" s="33"/>
      <c r="AC397" s="33"/>
      <c r="AD397" s="33"/>
      <c r="AE397" s="33"/>
      <c r="AF397" s="123"/>
      <c r="AG397" s="119" t="e">
        <f>HLOOKUP(AG$13,$Y397:$AF$1016,ROWS($Y397:$AF$1016),FALSE)</f>
        <v>#N/A</v>
      </c>
      <c r="AH397" s="30" t="e">
        <f>HLOOKUP(AH$13,$Y397:$AF$1016,ROWS($Y397:$AF$1016),FALSE)</f>
        <v>#N/A</v>
      </c>
      <c r="AI397" s="30" t="e">
        <f>HLOOKUP(AI$13,$Y397:$AF$1016,ROWS($Y397:$AF$1016),FALSE)</f>
        <v>#N/A</v>
      </c>
      <c r="AJ397" s="30" t="e">
        <f>HLOOKUP(AJ$13,$Y397:$AF$1016,ROWS($Y397:$AF$1016),FALSE)</f>
        <v>#N/A</v>
      </c>
      <c r="AK397" s="30" t="e">
        <f>HLOOKUP(AK$13,$Y397:$AF$1016,ROWS($Y397:$AF$1016),FALSE)</f>
        <v>#N/A</v>
      </c>
      <c r="AL397" s="30" t="e">
        <f>HLOOKUP(AL$13,$Y397:$AF$1016,ROWS($Y397:$AF$1016),FALSE)</f>
        <v>#N/A</v>
      </c>
      <c r="AM397" s="30" t="e">
        <f>HLOOKUP(AM$13,$Y397:$AF$1016,ROWS($Y397:$AF$1016),FALSE)</f>
        <v>#N/A</v>
      </c>
      <c r="AN397" s="30" t="e">
        <f>HLOOKUP(AN$13,$Y397:$AF$1016,ROWS($Y397:$AF$1016),FALSE)</f>
        <v>#N/A</v>
      </c>
      <c r="AO397" s="35" t="e">
        <f t="shared" si="68"/>
        <v>#N/A</v>
      </c>
      <c r="AP397" s="35" t="e">
        <f t="shared" si="69"/>
        <v>#N/A</v>
      </c>
      <c r="AQ397" s="35" t="e">
        <f t="shared" si="70"/>
        <v>#N/A</v>
      </c>
      <c r="AR397" s="35" t="e">
        <f t="shared" si="71"/>
        <v>#N/A</v>
      </c>
      <c r="AS397" s="35" t="e">
        <f t="shared" si="72"/>
        <v>#N/A</v>
      </c>
      <c r="AT397" s="35" t="e">
        <f t="shared" si="73"/>
        <v>#N/A</v>
      </c>
      <c r="AU397" s="35" t="e">
        <f t="shared" si="74"/>
        <v>#N/A</v>
      </c>
      <c r="AV397" s="35" t="e">
        <f t="shared" si="75"/>
        <v>#N/A</v>
      </c>
      <c r="AW397" s="81" t="e">
        <f t="shared" si="76"/>
        <v>#N/A</v>
      </c>
      <c r="AX397" s="139" t="e">
        <f t="shared" si="77"/>
        <v>#N/A</v>
      </c>
    </row>
    <row r="398" spans="1:50" x14ac:dyDescent="0.25">
      <c r="A398" s="110">
        <f>'Тулуз-Пьерон'!A398</f>
        <v>0</v>
      </c>
      <c r="B398" s="153">
        <f>'Тулуз-Пьерон'!B398</f>
        <v>0</v>
      </c>
      <c r="C398" s="109" t="e">
        <f>'Тулуз-Пьерон'!AB398</f>
        <v>#DIV/0!</v>
      </c>
      <c r="D398" s="132" t="e">
        <f>'Тулуз-Пьерон'!AE398</f>
        <v>#DIV/0!</v>
      </c>
      <c r="E398" s="134">
        <f>Равен!AD390</f>
        <v>0</v>
      </c>
      <c r="F398" s="135">
        <f>Равен!AE390</f>
        <v>0</v>
      </c>
      <c r="G398" s="128"/>
      <c r="H398" s="33"/>
      <c r="I398" s="33"/>
      <c r="J398" s="33"/>
      <c r="K398" s="115"/>
      <c r="L398" s="109">
        <f t="shared" si="66"/>
        <v>0</v>
      </c>
      <c r="M398" s="33"/>
      <c r="N398" s="123"/>
      <c r="O398" s="131"/>
      <c r="P398" s="109">
        <f t="shared" si="67"/>
        <v>0</v>
      </c>
      <c r="Q398" s="33"/>
      <c r="R398" s="33"/>
      <c r="S398" s="123"/>
      <c r="T398" s="128"/>
      <c r="U398" s="33"/>
      <c r="V398" s="33"/>
      <c r="W398" s="33"/>
      <c r="X398" s="115"/>
      <c r="Y398" s="122"/>
      <c r="Z398" s="33"/>
      <c r="AA398" s="33"/>
      <c r="AB398" s="33"/>
      <c r="AC398" s="33"/>
      <c r="AD398" s="33"/>
      <c r="AE398" s="33"/>
      <c r="AF398" s="123"/>
      <c r="AG398" s="119" t="e">
        <f>HLOOKUP(AG$13,$Y398:$AF$1016,ROWS($Y398:$AF$1016),FALSE)</f>
        <v>#N/A</v>
      </c>
      <c r="AH398" s="30" t="e">
        <f>HLOOKUP(AH$13,$Y398:$AF$1016,ROWS($Y398:$AF$1016),FALSE)</f>
        <v>#N/A</v>
      </c>
      <c r="AI398" s="30" t="e">
        <f>HLOOKUP(AI$13,$Y398:$AF$1016,ROWS($Y398:$AF$1016),FALSE)</f>
        <v>#N/A</v>
      </c>
      <c r="AJ398" s="30" t="e">
        <f>HLOOKUP(AJ$13,$Y398:$AF$1016,ROWS($Y398:$AF$1016),FALSE)</f>
        <v>#N/A</v>
      </c>
      <c r="AK398" s="30" t="e">
        <f>HLOOKUP(AK$13,$Y398:$AF$1016,ROWS($Y398:$AF$1016),FALSE)</f>
        <v>#N/A</v>
      </c>
      <c r="AL398" s="30" t="e">
        <f>HLOOKUP(AL$13,$Y398:$AF$1016,ROWS($Y398:$AF$1016),FALSE)</f>
        <v>#N/A</v>
      </c>
      <c r="AM398" s="30" t="e">
        <f>HLOOKUP(AM$13,$Y398:$AF$1016,ROWS($Y398:$AF$1016),FALSE)</f>
        <v>#N/A</v>
      </c>
      <c r="AN398" s="30" t="e">
        <f>HLOOKUP(AN$13,$Y398:$AF$1016,ROWS($Y398:$AF$1016),FALSE)</f>
        <v>#N/A</v>
      </c>
      <c r="AO398" s="35" t="e">
        <f t="shared" si="68"/>
        <v>#N/A</v>
      </c>
      <c r="AP398" s="35" t="e">
        <f t="shared" si="69"/>
        <v>#N/A</v>
      </c>
      <c r="AQ398" s="35" t="e">
        <f t="shared" si="70"/>
        <v>#N/A</v>
      </c>
      <c r="AR398" s="35" t="e">
        <f t="shared" si="71"/>
        <v>#N/A</v>
      </c>
      <c r="AS398" s="35" t="e">
        <f t="shared" si="72"/>
        <v>#N/A</v>
      </c>
      <c r="AT398" s="35" t="e">
        <f t="shared" si="73"/>
        <v>#N/A</v>
      </c>
      <c r="AU398" s="35" t="e">
        <f t="shared" si="74"/>
        <v>#N/A</v>
      </c>
      <c r="AV398" s="35" t="e">
        <f t="shared" si="75"/>
        <v>#N/A</v>
      </c>
      <c r="AW398" s="81" t="e">
        <f t="shared" si="76"/>
        <v>#N/A</v>
      </c>
      <c r="AX398" s="139" t="e">
        <f t="shared" si="77"/>
        <v>#N/A</v>
      </c>
    </row>
    <row r="399" spans="1:50" x14ac:dyDescent="0.25">
      <c r="A399" s="110">
        <f>'Тулуз-Пьерон'!A399</f>
        <v>0</v>
      </c>
      <c r="B399" s="153">
        <f>'Тулуз-Пьерон'!B399</f>
        <v>0</v>
      </c>
      <c r="C399" s="109" t="e">
        <f>'Тулуз-Пьерон'!AB399</f>
        <v>#DIV/0!</v>
      </c>
      <c r="D399" s="132" t="e">
        <f>'Тулуз-Пьерон'!AE399</f>
        <v>#DIV/0!</v>
      </c>
      <c r="E399" s="134">
        <f>Равен!AD391</f>
        <v>0</v>
      </c>
      <c r="F399" s="135">
        <f>Равен!AE391</f>
        <v>0</v>
      </c>
      <c r="G399" s="128"/>
      <c r="H399" s="33"/>
      <c r="I399" s="33"/>
      <c r="J399" s="33"/>
      <c r="K399" s="115"/>
      <c r="L399" s="109">
        <f t="shared" si="66"/>
        <v>0</v>
      </c>
      <c r="M399" s="33"/>
      <c r="N399" s="123"/>
      <c r="O399" s="131"/>
      <c r="P399" s="109">
        <f t="shared" si="67"/>
        <v>0</v>
      </c>
      <c r="Q399" s="33"/>
      <c r="R399" s="33"/>
      <c r="S399" s="123"/>
      <c r="T399" s="128"/>
      <c r="U399" s="33"/>
      <c r="V399" s="33"/>
      <c r="W399" s="33"/>
      <c r="X399" s="115"/>
      <c r="Y399" s="122"/>
      <c r="Z399" s="33"/>
      <c r="AA399" s="33"/>
      <c r="AB399" s="33"/>
      <c r="AC399" s="33"/>
      <c r="AD399" s="33"/>
      <c r="AE399" s="33"/>
      <c r="AF399" s="123"/>
      <c r="AG399" s="119" t="e">
        <f>HLOOKUP(AG$13,$Y399:$AF$1016,ROWS($Y399:$AF$1016),FALSE)</f>
        <v>#N/A</v>
      </c>
      <c r="AH399" s="30" t="e">
        <f>HLOOKUP(AH$13,$Y399:$AF$1016,ROWS($Y399:$AF$1016),FALSE)</f>
        <v>#N/A</v>
      </c>
      <c r="AI399" s="30" t="e">
        <f>HLOOKUP(AI$13,$Y399:$AF$1016,ROWS($Y399:$AF$1016),FALSE)</f>
        <v>#N/A</v>
      </c>
      <c r="AJ399" s="30" t="e">
        <f>HLOOKUP(AJ$13,$Y399:$AF$1016,ROWS($Y399:$AF$1016),FALSE)</f>
        <v>#N/A</v>
      </c>
      <c r="AK399" s="30" t="e">
        <f>HLOOKUP(AK$13,$Y399:$AF$1016,ROWS($Y399:$AF$1016),FALSE)</f>
        <v>#N/A</v>
      </c>
      <c r="AL399" s="30" t="e">
        <f>HLOOKUP(AL$13,$Y399:$AF$1016,ROWS($Y399:$AF$1016),FALSE)</f>
        <v>#N/A</v>
      </c>
      <c r="AM399" s="30" t="e">
        <f>HLOOKUP(AM$13,$Y399:$AF$1016,ROWS($Y399:$AF$1016),FALSE)</f>
        <v>#N/A</v>
      </c>
      <c r="AN399" s="30" t="e">
        <f>HLOOKUP(AN$13,$Y399:$AF$1016,ROWS($Y399:$AF$1016),FALSE)</f>
        <v>#N/A</v>
      </c>
      <c r="AO399" s="35" t="e">
        <f t="shared" si="68"/>
        <v>#N/A</v>
      </c>
      <c r="AP399" s="35" t="e">
        <f t="shared" si="69"/>
        <v>#N/A</v>
      </c>
      <c r="AQ399" s="35" t="e">
        <f t="shared" si="70"/>
        <v>#N/A</v>
      </c>
      <c r="AR399" s="35" t="e">
        <f t="shared" si="71"/>
        <v>#N/A</v>
      </c>
      <c r="AS399" s="35" t="e">
        <f t="shared" si="72"/>
        <v>#N/A</v>
      </c>
      <c r="AT399" s="35" t="e">
        <f t="shared" si="73"/>
        <v>#N/A</v>
      </c>
      <c r="AU399" s="35" t="e">
        <f t="shared" si="74"/>
        <v>#N/A</v>
      </c>
      <c r="AV399" s="35" t="e">
        <f t="shared" si="75"/>
        <v>#N/A</v>
      </c>
      <c r="AW399" s="81" t="e">
        <f t="shared" si="76"/>
        <v>#N/A</v>
      </c>
      <c r="AX399" s="139" t="e">
        <f t="shared" si="77"/>
        <v>#N/A</v>
      </c>
    </row>
    <row r="400" spans="1:50" x14ac:dyDescent="0.25">
      <c r="A400" s="110">
        <f>'Тулуз-Пьерон'!A400</f>
        <v>0</v>
      </c>
      <c r="B400" s="153">
        <f>'Тулуз-Пьерон'!B400</f>
        <v>0</v>
      </c>
      <c r="C400" s="109" t="e">
        <f>'Тулуз-Пьерон'!AB400</f>
        <v>#DIV/0!</v>
      </c>
      <c r="D400" s="132" t="e">
        <f>'Тулуз-Пьерон'!AE400</f>
        <v>#DIV/0!</v>
      </c>
      <c r="E400" s="134">
        <f>Равен!AD392</f>
        <v>0</v>
      </c>
      <c r="F400" s="135">
        <f>Равен!AE392</f>
        <v>0</v>
      </c>
      <c r="G400" s="128"/>
      <c r="H400" s="33"/>
      <c r="I400" s="33"/>
      <c r="J400" s="33"/>
      <c r="K400" s="115"/>
      <c r="L400" s="109">
        <f t="shared" ref="L400:L463" si="78">M400+N400</f>
        <v>0</v>
      </c>
      <c r="M400" s="33"/>
      <c r="N400" s="123"/>
      <c r="O400" s="131"/>
      <c r="P400" s="109">
        <f t="shared" ref="P400:P463" si="79">Q400+R400+S400</f>
        <v>0</v>
      </c>
      <c r="Q400" s="33"/>
      <c r="R400" s="33"/>
      <c r="S400" s="123"/>
      <c r="T400" s="128"/>
      <c r="U400" s="33"/>
      <c r="V400" s="33"/>
      <c r="W400" s="33"/>
      <c r="X400" s="115"/>
      <c r="Y400" s="122"/>
      <c r="Z400" s="33"/>
      <c r="AA400" s="33"/>
      <c r="AB400" s="33"/>
      <c r="AC400" s="33"/>
      <c r="AD400" s="33"/>
      <c r="AE400" s="33"/>
      <c r="AF400" s="123"/>
      <c r="AG400" s="119" t="e">
        <f>HLOOKUP(AG$13,$Y400:$AF$1016,ROWS($Y400:$AF$1016),FALSE)</f>
        <v>#N/A</v>
      </c>
      <c r="AH400" s="30" t="e">
        <f>HLOOKUP(AH$13,$Y400:$AF$1016,ROWS($Y400:$AF$1016),FALSE)</f>
        <v>#N/A</v>
      </c>
      <c r="AI400" s="30" t="e">
        <f>HLOOKUP(AI$13,$Y400:$AF$1016,ROWS($Y400:$AF$1016),FALSE)</f>
        <v>#N/A</v>
      </c>
      <c r="AJ400" s="30" t="e">
        <f>HLOOKUP(AJ$13,$Y400:$AF$1016,ROWS($Y400:$AF$1016),FALSE)</f>
        <v>#N/A</v>
      </c>
      <c r="AK400" s="30" t="e">
        <f>HLOOKUP(AK$13,$Y400:$AF$1016,ROWS($Y400:$AF$1016),FALSE)</f>
        <v>#N/A</v>
      </c>
      <c r="AL400" s="30" t="e">
        <f>HLOOKUP(AL$13,$Y400:$AF$1016,ROWS($Y400:$AF$1016),FALSE)</f>
        <v>#N/A</v>
      </c>
      <c r="AM400" s="30" t="e">
        <f>HLOOKUP(AM$13,$Y400:$AF$1016,ROWS($Y400:$AF$1016),FALSE)</f>
        <v>#N/A</v>
      </c>
      <c r="AN400" s="30" t="e">
        <f>HLOOKUP(AN$13,$Y400:$AF$1016,ROWS($Y400:$AF$1016),FALSE)</f>
        <v>#N/A</v>
      </c>
      <c r="AO400" s="35" t="e">
        <f t="shared" ref="AO400:AO463" si="80">ABS(AG400-$AG$14)</f>
        <v>#N/A</v>
      </c>
      <c r="AP400" s="35" t="e">
        <f t="shared" ref="AP400:AP463" si="81">ABS(AH400-$AH$14)</f>
        <v>#N/A</v>
      </c>
      <c r="AQ400" s="35" t="e">
        <f t="shared" ref="AQ400:AQ463" si="82">ABS(AI400-$AI$14)</f>
        <v>#N/A</v>
      </c>
      <c r="AR400" s="35" t="e">
        <f t="shared" ref="AR400:AR463" si="83">ABS(AJ400-$AJ$14)</f>
        <v>#N/A</v>
      </c>
      <c r="AS400" s="35" t="e">
        <f t="shared" ref="AS400:AS463" si="84">ABS(AK400-$AK$14)</f>
        <v>#N/A</v>
      </c>
      <c r="AT400" s="35" t="e">
        <f t="shared" ref="AT400:AT463" si="85">ABS(AL400-$AL$14)</f>
        <v>#N/A</v>
      </c>
      <c r="AU400" s="35" t="e">
        <f t="shared" ref="AU400:AU463" si="86">ABS(AM400-$AM$14)</f>
        <v>#N/A</v>
      </c>
      <c r="AV400" s="35" t="e">
        <f t="shared" ref="AV400:AV463" si="87">ABS(AN400-$AN$14)</f>
        <v>#N/A</v>
      </c>
      <c r="AW400" s="81" t="e">
        <f t="shared" ref="AW400:AW463" si="88">SUM(AO400:AV400)</f>
        <v>#N/A</v>
      </c>
      <c r="AX400" s="139" t="e">
        <f t="shared" ref="AX400:AX463" si="89">(18-AG400-AH400)/(18-AK400-AI400)</f>
        <v>#N/A</v>
      </c>
    </row>
    <row r="401" spans="1:50" x14ac:dyDescent="0.25">
      <c r="A401" s="110">
        <f>'Тулуз-Пьерон'!A401</f>
        <v>0</v>
      </c>
      <c r="B401" s="153">
        <f>'Тулуз-Пьерон'!B401</f>
        <v>0</v>
      </c>
      <c r="C401" s="109" t="e">
        <f>'Тулуз-Пьерон'!AB401</f>
        <v>#DIV/0!</v>
      </c>
      <c r="D401" s="132" t="e">
        <f>'Тулуз-Пьерон'!AE401</f>
        <v>#DIV/0!</v>
      </c>
      <c r="E401" s="134">
        <f>Равен!AD393</f>
        <v>0</v>
      </c>
      <c r="F401" s="135">
        <f>Равен!AE393</f>
        <v>0</v>
      </c>
      <c r="G401" s="128"/>
      <c r="H401" s="33"/>
      <c r="I401" s="33"/>
      <c r="J401" s="33"/>
      <c r="K401" s="115"/>
      <c r="L401" s="109">
        <f t="shared" si="78"/>
        <v>0</v>
      </c>
      <c r="M401" s="33"/>
      <c r="N401" s="123"/>
      <c r="O401" s="131"/>
      <c r="P401" s="109">
        <f t="shared" si="79"/>
        <v>0</v>
      </c>
      <c r="Q401" s="33"/>
      <c r="R401" s="33"/>
      <c r="S401" s="123"/>
      <c r="T401" s="128"/>
      <c r="U401" s="33"/>
      <c r="V401" s="33"/>
      <c r="W401" s="33"/>
      <c r="X401" s="115"/>
      <c r="Y401" s="122"/>
      <c r="Z401" s="33"/>
      <c r="AA401" s="33"/>
      <c r="AB401" s="33"/>
      <c r="AC401" s="33"/>
      <c r="AD401" s="33"/>
      <c r="AE401" s="33"/>
      <c r="AF401" s="123"/>
      <c r="AG401" s="119" t="e">
        <f>HLOOKUP(AG$13,$Y401:$AF$1016,ROWS($Y401:$AF$1016),FALSE)</f>
        <v>#N/A</v>
      </c>
      <c r="AH401" s="30" t="e">
        <f>HLOOKUP(AH$13,$Y401:$AF$1016,ROWS($Y401:$AF$1016),FALSE)</f>
        <v>#N/A</v>
      </c>
      <c r="AI401" s="30" t="e">
        <f>HLOOKUP(AI$13,$Y401:$AF$1016,ROWS($Y401:$AF$1016),FALSE)</f>
        <v>#N/A</v>
      </c>
      <c r="AJ401" s="30" t="e">
        <f>HLOOKUP(AJ$13,$Y401:$AF$1016,ROWS($Y401:$AF$1016),FALSE)</f>
        <v>#N/A</v>
      </c>
      <c r="AK401" s="30" t="e">
        <f>HLOOKUP(AK$13,$Y401:$AF$1016,ROWS($Y401:$AF$1016),FALSE)</f>
        <v>#N/A</v>
      </c>
      <c r="AL401" s="30" t="e">
        <f>HLOOKUP(AL$13,$Y401:$AF$1016,ROWS($Y401:$AF$1016),FALSE)</f>
        <v>#N/A</v>
      </c>
      <c r="AM401" s="30" t="e">
        <f>HLOOKUP(AM$13,$Y401:$AF$1016,ROWS($Y401:$AF$1016),FALSE)</f>
        <v>#N/A</v>
      </c>
      <c r="AN401" s="30" t="e">
        <f>HLOOKUP(AN$13,$Y401:$AF$1016,ROWS($Y401:$AF$1016),FALSE)</f>
        <v>#N/A</v>
      </c>
      <c r="AO401" s="35" t="e">
        <f t="shared" si="80"/>
        <v>#N/A</v>
      </c>
      <c r="AP401" s="35" t="e">
        <f t="shared" si="81"/>
        <v>#N/A</v>
      </c>
      <c r="AQ401" s="35" t="e">
        <f t="shared" si="82"/>
        <v>#N/A</v>
      </c>
      <c r="AR401" s="35" t="e">
        <f t="shared" si="83"/>
        <v>#N/A</v>
      </c>
      <c r="AS401" s="35" t="e">
        <f t="shared" si="84"/>
        <v>#N/A</v>
      </c>
      <c r="AT401" s="35" t="e">
        <f t="shared" si="85"/>
        <v>#N/A</v>
      </c>
      <c r="AU401" s="35" t="e">
        <f t="shared" si="86"/>
        <v>#N/A</v>
      </c>
      <c r="AV401" s="35" t="e">
        <f t="shared" si="87"/>
        <v>#N/A</v>
      </c>
      <c r="AW401" s="81" t="e">
        <f t="shared" si="88"/>
        <v>#N/A</v>
      </c>
      <c r="AX401" s="139" t="e">
        <f t="shared" si="89"/>
        <v>#N/A</v>
      </c>
    </row>
    <row r="402" spans="1:50" x14ac:dyDescent="0.25">
      <c r="A402" s="110">
        <f>'Тулуз-Пьерон'!A402</f>
        <v>0</v>
      </c>
      <c r="B402" s="153">
        <f>'Тулуз-Пьерон'!B402</f>
        <v>0</v>
      </c>
      <c r="C402" s="109" t="e">
        <f>'Тулуз-Пьерон'!AB402</f>
        <v>#DIV/0!</v>
      </c>
      <c r="D402" s="132" t="e">
        <f>'Тулуз-Пьерон'!AE402</f>
        <v>#DIV/0!</v>
      </c>
      <c r="E402" s="134">
        <f>Равен!AD394</f>
        <v>0</v>
      </c>
      <c r="F402" s="135">
        <f>Равен!AE394</f>
        <v>0</v>
      </c>
      <c r="G402" s="128"/>
      <c r="H402" s="33"/>
      <c r="I402" s="33"/>
      <c r="J402" s="33"/>
      <c r="K402" s="115"/>
      <c r="L402" s="109">
        <f t="shared" si="78"/>
        <v>0</v>
      </c>
      <c r="M402" s="33"/>
      <c r="N402" s="123"/>
      <c r="O402" s="131"/>
      <c r="P402" s="109">
        <f t="shared" si="79"/>
        <v>0</v>
      </c>
      <c r="Q402" s="33"/>
      <c r="R402" s="33"/>
      <c r="S402" s="123"/>
      <c r="T402" s="128"/>
      <c r="U402" s="33"/>
      <c r="V402" s="33"/>
      <c r="W402" s="33"/>
      <c r="X402" s="115"/>
      <c r="Y402" s="122"/>
      <c r="Z402" s="33"/>
      <c r="AA402" s="33"/>
      <c r="AB402" s="33"/>
      <c r="AC402" s="33"/>
      <c r="AD402" s="33"/>
      <c r="AE402" s="33"/>
      <c r="AF402" s="123"/>
      <c r="AG402" s="119" t="e">
        <f>HLOOKUP(AG$13,$Y402:$AF$1016,ROWS($Y402:$AF$1016),FALSE)</f>
        <v>#N/A</v>
      </c>
      <c r="AH402" s="30" t="e">
        <f>HLOOKUP(AH$13,$Y402:$AF$1016,ROWS($Y402:$AF$1016),FALSE)</f>
        <v>#N/A</v>
      </c>
      <c r="AI402" s="30" t="e">
        <f>HLOOKUP(AI$13,$Y402:$AF$1016,ROWS($Y402:$AF$1016),FALSE)</f>
        <v>#N/A</v>
      </c>
      <c r="AJ402" s="30" t="e">
        <f>HLOOKUP(AJ$13,$Y402:$AF$1016,ROWS($Y402:$AF$1016),FALSE)</f>
        <v>#N/A</v>
      </c>
      <c r="AK402" s="30" t="e">
        <f>HLOOKUP(AK$13,$Y402:$AF$1016,ROWS($Y402:$AF$1016),FALSE)</f>
        <v>#N/A</v>
      </c>
      <c r="AL402" s="30" t="e">
        <f>HLOOKUP(AL$13,$Y402:$AF$1016,ROWS($Y402:$AF$1016),FALSE)</f>
        <v>#N/A</v>
      </c>
      <c r="AM402" s="30" t="e">
        <f>HLOOKUP(AM$13,$Y402:$AF$1016,ROWS($Y402:$AF$1016),FALSE)</f>
        <v>#N/A</v>
      </c>
      <c r="AN402" s="30" t="e">
        <f>HLOOKUP(AN$13,$Y402:$AF$1016,ROWS($Y402:$AF$1016),FALSE)</f>
        <v>#N/A</v>
      </c>
      <c r="AO402" s="35" t="e">
        <f t="shared" si="80"/>
        <v>#N/A</v>
      </c>
      <c r="AP402" s="35" t="e">
        <f t="shared" si="81"/>
        <v>#N/A</v>
      </c>
      <c r="AQ402" s="35" t="e">
        <f t="shared" si="82"/>
        <v>#N/A</v>
      </c>
      <c r="AR402" s="35" t="e">
        <f t="shared" si="83"/>
        <v>#N/A</v>
      </c>
      <c r="AS402" s="35" t="e">
        <f t="shared" si="84"/>
        <v>#N/A</v>
      </c>
      <c r="AT402" s="35" t="e">
        <f t="shared" si="85"/>
        <v>#N/A</v>
      </c>
      <c r="AU402" s="35" t="e">
        <f t="shared" si="86"/>
        <v>#N/A</v>
      </c>
      <c r="AV402" s="35" t="e">
        <f t="shared" si="87"/>
        <v>#N/A</v>
      </c>
      <c r="AW402" s="81" t="e">
        <f t="shared" si="88"/>
        <v>#N/A</v>
      </c>
      <c r="AX402" s="139" t="e">
        <f t="shared" si="89"/>
        <v>#N/A</v>
      </c>
    </row>
    <row r="403" spans="1:50" x14ac:dyDescent="0.25">
      <c r="A403" s="110">
        <f>'Тулуз-Пьерон'!A403</f>
        <v>0</v>
      </c>
      <c r="B403" s="153">
        <f>'Тулуз-Пьерон'!B403</f>
        <v>0</v>
      </c>
      <c r="C403" s="109" t="e">
        <f>'Тулуз-Пьерон'!AB403</f>
        <v>#DIV/0!</v>
      </c>
      <c r="D403" s="132" t="e">
        <f>'Тулуз-Пьерон'!AE403</f>
        <v>#DIV/0!</v>
      </c>
      <c r="E403" s="134">
        <f>Равен!AD395</f>
        <v>0</v>
      </c>
      <c r="F403" s="135">
        <f>Равен!AE395</f>
        <v>0</v>
      </c>
      <c r="G403" s="128"/>
      <c r="H403" s="33"/>
      <c r="I403" s="33"/>
      <c r="J403" s="33"/>
      <c r="K403" s="115"/>
      <c r="L403" s="109">
        <f t="shared" si="78"/>
        <v>0</v>
      </c>
      <c r="M403" s="33"/>
      <c r="N403" s="123"/>
      <c r="O403" s="131"/>
      <c r="P403" s="109">
        <f t="shared" si="79"/>
        <v>0</v>
      </c>
      <c r="Q403" s="33"/>
      <c r="R403" s="33"/>
      <c r="S403" s="123"/>
      <c r="T403" s="128"/>
      <c r="U403" s="33"/>
      <c r="V403" s="33"/>
      <c r="W403" s="33"/>
      <c r="X403" s="115"/>
      <c r="Y403" s="122"/>
      <c r="Z403" s="33"/>
      <c r="AA403" s="33"/>
      <c r="AB403" s="33"/>
      <c r="AC403" s="33"/>
      <c r="AD403" s="33"/>
      <c r="AE403" s="33"/>
      <c r="AF403" s="123"/>
      <c r="AG403" s="119" t="e">
        <f>HLOOKUP(AG$13,$Y403:$AF$1016,ROWS($Y403:$AF$1016),FALSE)</f>
        <v>#N/A</v>
      </c>
      <c r="AH403" s="30" t="e">
        <f>HLOOKUP(AH$13,$Y403:$AF$1016,ROWS($Y403:$AF$1016),FALSE)</f>
        <v>#N/A</v>
      </c>
      <c r="AI403" s="30" t="e">
        <f>HLOOKUP(AI$13,$Y403:$AF$1016,ROWS($Y403:$AF$1016),FALSE)</f>
        <v>#N/A</v>
      </c>
      <c r="AJ403" s="30" t="e">
        <f>HLOOKUP(AJ$13,$Y403:$AF$1016,ROWS($Y403:$AF$1016),FALSE)</f>
        <v>#N/A</v>
      </c>
      <c r="AK403" s="30" t="e">
        <f>HLOOKUP(AK$13,$Y403:$AF$1016,ROWS($Y403:$AF$1016),FALSE)</f>
        <v>#N/A</v>
      </c>
      <c r="AL403" s="30" t="e">
        <f>HLOOKUP(AL$13,$Y403:$AF$1016,ROWS($Y403:$AF$1016),FALSE)</f>
        <v>#N/A</v>
      </c>
      <c r="AM403" s="30" t="e">
        <f>HLOOKUP(AM$13,$Y403:$AF$1016,ROWS($Y403:$AF$1016),FALSE)</f>
        <v>#N/A</v>
      </c>
      <c r="AN403" s="30" t="e">
        <f>HLOOKUP(AN$13,$Y403:$AF$1016,ROWS($Y403:$AF$1016),FALSE)</f>
        <v>#N/A</v>
      </c>
      <c r="AO403" s="35" t="e">
        <f t="shared" si="80"/>
        <v>#N/A</v>
      </c>
      <c r="AP403" s="35" t="e">
        <f t="shared" si="81"/>
        <v>#N/A</v>
      </c>
      <c r="AQ403" s="35" t="e">
        <f t="shared" si="82"/>
        <v>#N/A</v>
      </c>
      <c r="AR403" s="35" t="e">
        <f t="shared" si="83"/>
        <v>#N/A</v>
      </c>
      <c r="AS403" s="35" t="e">
        <f t="shared" si="84"/>
        <v>#N/A</v>
      </c>
      <c r="AT403" s="35" t="e">
        <f t="shared" si="85"/>
        <v>#N/A</v>
      </c>
      <c r="AU403" s="35" t="e">
        <f t="shared" si="86"/>
        <v>#N/A</v>
      </c>
      <c r="AV403" s="35" t="e">
        <f t="shared" si="87"/>
        <v>#N/A</v>
      </c>
      <c r="AW403" s="81" t="e">
        <f t="shared" si="88"/>
        <v>#N/A</v>
      </c>
      <c r="AX403" s="139" t="e">
        <f t="shared" si="89"/>
        <v>#N/A</v>
      </c>
    </row>
    <row r="404" spans="1:50" x14ac:dyDescent="0.25">
      <c r="A404" s="110">
        <f>'Тулуз-Пьерон'!A404</f>
        <v>0</v>
      </c>
      <c r="B404" s="153">
        <f>'Тулуз-Пьерон'!B404</f>
        <v>0</v>
      </c>
      <c r="C404" s="109" t="e">
        <f>'Тулуз-Пьерон'!AB404</f>
        <v>#DIV/0!</v>
      </c>
      <c r="D404" s="132" t="e">
        <f>'Тулуз-Пьерон'!AE404</f>
        <v>#DIV/0!</v>
      </c>
      <c r="E404" s="134">
        <f>Равен!AD396</f>
        <v>0</v>
      </c>
      <c r="F404" s="135">
        <f>Равен!AE396</f>
        <v>0</v>
      </c>
      <c r="G404" s="128"/>
      <c r="H404" s="33"/>
      <c r="I404" s="33"/>
      <c r="J404" s="33"/>
      <c r="K404" s="115"/>
      <c r="L404" s="109">
        <f t="shared" si="78"/>
        <v>0</v>
      </c>
      <c r="M404" s="33"/>
      <c r="N404" s="123"/>
      <c r="O404" s="131"/>
      <c r="P404" s="109">
        <f t="shared" si="79"/>
        <v>0</v>
      </c>
      <c r="Q404" s="33"/>
      <c r="R404" s="33"/>
      <c r="S404" s="123"/>
      <c r="T404" s="128"/>
      <c r="U404" s="33"/>
      <c r="V404" s="33"/>
      <c r="W404" s="33"/>
      <c r="X404" s="115"/>
      <c r="Y404" s="122"/>
      <c r="Z404" s="33"/>
      <c r="AA404" s="33"/>
      <c r="AB404" s="33"/>
      <c r="AC404" s="33"/>
      <c r="AD404" s="33"/>
      <c r="AE404" s="33"/>
      <c r="AF404" s="123"/>
      <c r="AG404" s="119" t="e">
        <f>HLOOKUP(AG$13,$Y404:$AF$1016,ROWS($Y404:$AF$1016),FALSE)</f>
        <v>#N/A</v>
      </c>
      <c r="AH404" s="30" t="e">
        <f>HLOOKUP(AH$13,$Y404:$AF$1016,ROWS($Y404:$AF$1016),FALSE)</f>
        <v>#N/A</v>
      </c>
      <c r="AI404" s="30" t="e">
        <f>HLOOKUP(AI$13,$Y404:$AF$1016,ROWS($Y404:$AF$1016),FALSE)</f>
        <v>#N/A</v>
      </c>
      <c r="AJ404" s="30" t="e">
        <f>HLOOKUP(AJ$13,$Y404:$AF$1016,ROWS($Y404:$AF$1016),FALSE)</f>
        <v>#N/A</v>
      </c>
      <c r="AK404" s="30" t="e">
        <f>HLOOKUP(AK$13,$Y404:$AF$1016,ROWS($Y404:$AF$1016),FALSE)</f>
        <v>#N/A</v>
      </c>
      <c r="AL404" s="30" t="e">
        <f>HLOOKUP(AL$13,$Y404:$AF$1016,ROWS($Y404:$AF$1016),FALSE)</f>
        <v>#N/A</v>
      </c>
      <c r="AM404" s="30" t="e">
        <f>HLOOKUP(AM$13,$Y404:$AF$1016,ROWS($Y404:$AF$1016),FALSE)</f>
        <v>#N/A</v>
      </c>
      <c r="AN404" s="30" t="e">
        <f>HLOOKUP(AN$13,$Y404:$AF$1016,ROWS($Y404:$AF$1016),FALSE)</f>
        <v>#N/A</v>
      </c>
      <c r="AO404" s="35" t="e">
        <f t="shared" si="80"/>
        <v>#N/A</v>
      </c>
      <c r="AP404" s="35" t="e">
        <f t="shared" si="81"/>
        <v>#N/A</v>
      </c>
      <c r="AQ404" s="35" t="e">
        <f t="shared" si="82"/>
        <v>#N/A</v>
      </c>
      <c r="AR404" s="35" t="e">
        <f t="shared" si="83"/>
        <v>#N/A</v>
      </c>
      <c r="AS404" s="35" t="e">
        <f t="shared" si="84"/>
        <v>#N/A</v>
      </c>
      <c r="AT404" s="35" t="e">
        <f t="shared" si="85"/>
        <v>#N/A</v>
      </c>
      <c r="AU404" s="35" t="e">
        <f t="shared" si="86"/>
        <v>#N/A</v>
      </c>
      <c r="AV404" s="35" t="e">
        <f t="shared" si="87"/>
        <v>#N/A</v>
      </c>
      <c r="AW404" s="81" t="e">
        <f t="shared" si="88"/>
        <v>#N/A</v>
      </c>
      <c r="AX404" s="139" t="e">
        <f t="shared" si="89"/>
        <v>#N/A</v>
      </c>
    </row>
    <row r="405" spans="1:50" x14ac:dyDescent="0.25">
      <c r="A405" s="110">
        <f>'Тулуз-Пьерон'!A405</f>
        <v>0</v>
      </c>
      <c r="B405" s="153">
        <f>'Тулуз-Пьерон'!B405</f>
        <v>0</v>
      </c>
      <c r="C405" s="109" t="e">
        <f>'Тулуз-Пьерон'!AB405</f>
        <v>#DIV/0!</v>
      </c>
      <c r="D405" s="132" t="e">
        <f>'Тулуз-Пьерон'!AE405</f>
        <v>#DIV/0!</v>
      </c>
      <c r="E405" s="134">
        <f>Равен!AD397</f>
        <v>0</v>
      </c>
      <c r="F405" s="135">
        <f>Равен!AE397</f>
        <v>0</v>
      </c>
      <c r="G405" s="128"/>
      <c r="H405" s="33"/>
      <c r="I405" s="33"/>
      <c r="J405" s="33"/>
      <c r="K405" s="115"/>
      <c r="L405" s="109">
        <f t="shared" si="78"/>
        <v>0</v>
      </c>
      <c r="M405" s="33"/>
      <c r="N405" s="123"/>
      <c r="O405" s="131"/>
      <c r="P405" s="109">
        <f t="shared" si="79"/>
        <v>0</v>
      </c>
      <c r="Q405" s="33"/>
      <c r="R405" s="33"/>
      <c r="S405" s="123"/>
      <c r="T405" s="128"/>
      <c r="U405" s="33"/>
      <c r="V405" s="33"/>
      <c r="W405" s="33"/>
      <c r="X405" s="115"/>
      <c r="Y405" s="122"/>
      <c r="Z405" s="33"/>
      <c r="AA405" s="33"/>
      <c r="AB405" s="33"/>
      <c r="AC405" s="33"/>
      <c r="AD405" s="33"/>
      <c r="AE405" s="33"/>
      <c r="AF405" s="123"/>
      <c r="AG405" s="119" t="e">
        <f>HLOOKUP(AG$13,$Y405:$AF$1016,ROWS($Y405:$AF$1016),FALSE)</f>
        <v>#N/A</v>
      </c>
      <c r="AH405" s="30" t="e">
        <f>HLOOKUP(AH$13,$Y405:$AF$1016,ROWS($Y405:$AF$1016),FALSE)</f>
        <v>#N/A</v>
      </c>
      <c r="AI405" s="30" t="e">
        <f>HLOOKUP(AI$13,$Y405:$AF$1016,ROWS($Y405:$AF$1016),FALSE)</f>
        <v>#N/A</v>
      </c>
      <c r="AJ405" s="30" t="e">
        <f>HLOOKUP(AJ$13,$Y405:$AF$1016,ROWS($Y405:$AF$1016),FALSE)</f>
        <v>#N/A</v>
      </c>
      <c r="AK405" s="30" t="e">
        <f>HLOOKUP(AK$13,$Y405:$AF$1016,ROWS($Y405:$AF$1016),FALSE)</f>
        <v>#N/A</v>
      </c>
      <c r="AL405" s="30" t="e">
        <f>HLOOKUP(AL$13,$Y405:$AF$1016,ROWS($Y405:$AF$1016),FALSE)</f>
        <v>#N/A</v>
      </c>
      <c r="AM405" s="30" t="e">
        <f>HLOOKUP(AM$13,$Y405:$AF$1016,ROWS($Y405:$AF$1016),FALSE)</f>
        <v>#N/A</v>
      </c>
      <c r="AN405" s="30" t="e">
        <f>HLOOKUP(AN$13,$Y405:$AF$1016,ROWS($Y405:$AF$1016),FALSE)</f>
        <v>#N/A</v>
      </c>
      <c r="AO405" s="35" t="e">
        <f t="shared" si="80"/>
        <v>#N/A</v>
      </c>
      <c r="AP405" s="35" t="e">
        <f t="shared" si="81"/>
        <v>#N/A</v>
      </c>
      <c r="AQ405" s="35" t="e">
        <f t="shared" si="82"/>
        <v>#N/A</v>
      </c>
      <c r="AR405" s="35" t="e">
        <f t="shared" si="83"/>
        <v>#N/A</v>
      </c>
      <c r="AS405" s="35" t="e">
        <f t="shared" si="84"/>
        <v>#N/A</v>
      </c>
      <c r="AT405" s="35" t="e">
        <f t="shared" si="85"/>
        <v>#N/A</v>
      </c>
      <c r="AU405" s="35" t="e">
        <f t="shared" si="86"/>
        <v>#N/A</v>
      </c>
      <c r="AV405" s="35" t="e">
        <f t="shared" si="87"/>
        <v>#N/A</v>
      </c>
      <c r="AW405" s="81" t="e">
        <f t="shared" si="88"/>
        <v>#N/A</v>
      </c>
      <c r="AX405" s="139" t="e">
        <f t="shared" si="89"/>
        <v>#N/A</v>
      </c>
    </row>
    <row r="406" spans="1:50" x14ac:dyDescent="0.25">
      <c r="A406" s="110">
        <f>'Тулуз-Пьерон'!A406</f>
        <v>0</v>
      </c>
      <c r="B406" s="153">
        <f>'Тулуз-Пьерон'!B406</f>
        <v>0</v>
      </c>
      <c r="C406" s="109" t="e">
        <f>'Тулуз-Пьерон'!AB406</f>
        <v>#DIV/0!</v>
      </c>
      <c r="D406" s="132" t="e">
        <f>'Тулуз-Пьерон'!AE406</f>
        <v>#DIV/0!</v>
      </c>
      <c r="E406" s="134">
        <f>Равен!AD398</f>
        <v>0</v>
      </c>
      <c r="F406" s="135">
        <f>Равен!AE398</f>
        <v>0</v>
      </c>
      <c r="G406" s="128"/>
      <c r="H406" s="33"/>
      <c r="I406" s="33"/>
      <c r="J406" s="33"/>
      <c r="K406" s="115"/>
      <c r="L406" s="109">
        <f t="shared" si="78"/>
        <v>0</v>
      </c>
      <c r="M406" s="33"/>
      <c r="N406" s="123"/>
      <c r="O406" s="131"/>
      <c r="P406" s="109">
        <f t="shared" si="79"/>
        <v>0</v>
      </c>
      <c r="Q406" s="33"/>
      <c r="R406" s="33"/>
      <c r="S406" s="123"/>
      <c r="T406" s="128"/>
      <c r="U406" s="33"/>
      <c r="V406" s="33"/>
      <c r="W406" s="33"/>
      <c r="X406" s="115"/>
      <c r="Y406" s="122"/>
      <c r="Z406" s="33"/>
      <c r="AA406" s="33"/>
      <c r="AB406" s="33"/>
      <c r="AC406" s="33"/>
      <c r="AD406" s="33"/>
      <c r="AE406" s="33"/>
      <c r="AF406" s="123"/>
      <c r="AG406" s="119" t="e">
        <f>HLOOKUP(AG$13,$Y406:$AF$1016,ROWS($Y406:$AF$1016),FALSE)</f>
        <v>#N/A</v>
      </c>
      <c r="AH406" s="30" t="e">
        <f>HLOOKUP(AH$13,$Y406:$AF$1016,ROWS($Y406:$AF$1016),FALSE)</f>
        <v>#N/A</v>
      </c>
      <c r="AI406" s="30" t="e">
        <f>HLOOKUP(AI$13,$Y406:$AF$1016,ROWS($Y406:$AF$1016),FALSE)</f>
        <v>#N/A</v>
      </c>
      <c r="AJ406" s="30" t="e">
        <f>HLOOKUP(AJ$13,$Y406:$AF$1016,ROWS($Y406:$AF$1016),FALSE)</f>
        <v>#N/A</v>
      </c>
      <c r="AK406" s="30" t="e">
        <f>HLOOKUP(AK$13,$Y406:$AF$1016,ROWS($Y406:$AF$1016),FALSE)</f>
        <v>#N/A</v>
      </c>
      <c r="AL406" s="30" t="e">
        <f>HLOOKUP(AL$13,$Y406:$AF$1016,ROWS($Y406:$AF$1016),FALSE)</f>
        <v>#N/A</v>
      </c>
      <c r="AM406" s="30" t="e">
        <f>HLOOKUP(AM$13,$Y406:$AF$1016,ROWS($Y406:$AF$1016),FALSE)</f>
        <v>#N/A</v>
      </c>
      <c r="AN406" s="30" t="e">
        <f>HLOOKUP(AN$13,$Y406:$AF$1016,ROWS($Y406:$AF$1016),FALSE)</f>
        <v>#N/A</v>
      </c>
      <c r="AO406" s="35" t="e">
        <f t="shared" si="80"/>
        <v>#N/A</v>
      </c>
      <c r="AP406" s="35" t="e">
        <f t="shared" si="81"/>
        <v>#N/A</v>
      </c>
      <c r="AQ406" s="35" t="e">
        <f t="shared" si="82"/>
        <v>#N/A</v>
      </c>
      <c r="AR406" s="35" t="e">
        <f t="shared" si="83"/>
        <v>#N/A</v>
      </c>
      <c r="AS406" s="35" t="e">
        <f t="shared" si="84"/>
        <v>#N/A</v>
      </c>
      <c r="AT406" s="35" t="e">
        <f t="shared" si="85"/>
        <v>#N/A</v>
      </c>
      <c r="AU406" s="35" t="e">
        <f t="shared" si="86"/>
        <v>#N/A</v>
      </c>
      <c r="AV406" s="35" t="e">
        <f t="shared" si="87"/>
        <v>#N/A</v>
      </c>
      <c r="AW406" s="81" t="e">
        <f t="shared" si="88"/>
        <v>#N/A</v>
      </c>
      <c r="AX406" s="139" t="e">
        <f t="shared" si="89"/>
        <v>#N/A</v>
      </c>
    </row>
    <row r="407" spans="1:50" x14ac:dyDescent="0.25">
      <c r="A407" s="110">
        <f>'Тулуз-Пьерон'!A407</f>
        <v>0</v>
      </c>
      <c r="B407" s="153">
        <f>'Тулуз-Пьерон'!B407</f>
        <v>0</v>
      </c>
      <c r="C407" s="109" t="e">
        <f>'Тулуз-Пьерон'!AB407</f>
        <v>#DIV/0!</v>
      </c>
      <c r="D407" s="132" t="e">
        <f>'Тулуз-Пьерон'!AE407</f>
        <v>#DIV/0!</v>
      </c>
      <c r="E407" s="134">
        <f>Равен!AD399</f>
        <v>0</v>
      </c>
      <c r="F407" s="135">
        <f>Равен!AE399</f>
        <v>0</v>
      </c>
      <c r="G407" s="128"/>
      <c r="H407" s="33"/>
      <c r="I407" s="33"/>
      <c r="J407" s="33"/>
      <c r="K407" s="115"/>
      <c r="L407" s="109">
        <f t="shared" si="78"/>
        <v>0</v>
      </c>
      <c r="M407" s="33"/>
      <c r="N407" s="123"/>
      <c r="O407" s="131"/>
      <c r="P407" s="109">
        <f t="shared" si="79"/>
        <v>0</v>
      </c>
      <c r="Q407" s="33"/>
      <c r="R407" s="33"/>
      <c r="S407" s="123"/>
      <c r="T407" s="128"/>
      <c r="U407" s="33"/>
      <c r="V407" s="33"/>
      <c r="W407" s="33"/>
      <c r="X407" s="115"/>
      <c r="Y407" s="122"/>
      <c r="Z407" s="33"/>
      <c r="AA407" s="33"/>
      <c r="AB407" s="33"/>
      <c r="AC407" s="33"/>
      <c r="AD407" s="33"/>
      <c r="AE407" s="33"/>
      <c r="AF407" s="123"/>
      <c r="AG407" s="119" t="e">
        <f>HLOOKUP(AG$13,$Y407:$AF$1016,ROWS($Y407:$AF$1016),FALSE)</f>
        <v>#N/A</v>
      </c>
      <c r="AH407" s="30" t="e">
        <f>HLOOKUP(AH$13,$Y407:$AF$1016,ROWS($Y407:$AF$1016),FALSE)</f>
        <v>#N/A</v>
      </c>
      <c r="AI407" s="30" t="e">
        <f>HLOOKUP(AI$13,$Y407:$AF$1016,ROWS($Y407:$AF$1016),FALSE)</f>
        <v>#N/A</v>
      </c>
      <c r="AJ407" s="30" t="e">
        <f>HLOOKUP(AJ$13,$Y407:$AF$1016,ROWS($Y407:$AF$1016),FALSE)</f>
        <v>#N/A</v>
      </c>
      <c r="AK407" s="30" t="e">
        <f>HLOOKUP(AK$13,$Y407:$AF$1016,ROWS($Y407:$AF$1016),FALSE)</f>
        <v>#N/A</v>
      </c>
      <c r="AL407" s="30" t="e">
        <f>HLOOKUP(AL$13,$Y407:$AF$1016,ROWS($Y407:$AF$1016),FALSE)</f>
        <v>#N/A</v>
      </c>
      <c r="AM407" s="30" t="e">
        <f>HLOOKUP(AM$13,$Y407:$AF$1016,ROWS($Y407:$AF$1016),FALSE)</f>
        <v>#N/A</v>
      </c>
      <c r="AN407" s="30" t="e">
        <f>HLOOKUP(AN$13,$Y407:$AF$1016,ROWS($Y407:$AF$1016),FALSE)</f>
        <v>#N/A</v>
      </c>
      <c r="AO407" s="35" t="e">
        <f t="shared" si="80"/>
        <v>#N/A</v>
      </c>
      <c r="AP407" s="35" t="e">
        <f t="shared" si="81"/>
        <v>#N/A</v>
      </c>
      <c r="AQ407" s="35" t="e">
        <f t="shared" si="82"/>
        <v>#N/A</v>
      </c>
      <c r="AR407" s="35" t="e">
        <f t="shared" si="83"/>
        <v>#N/A</v>
      </c>
      <c r="AS407" s="35" t="e">
        <f t="shared" si="84"/>
        <v>#N/A</v>
      </c>
      <c r="AT407" s="35" t="e">
        <f t="shared" si="85"/>
        <v>#N/A</v>
      </c>
      <c r="AU407" s="35" t="e">
        <f t="shared" si="86"/>
        <v>#N/A</v>
      </c>
      <c r="AV407" s="35" t="e">
        <f t="shared" si="87"/>
        <v>#N/A</v>
      </c>
      <c r="AW407" s="81" t="e">
        <f t="shared" si="88"/>
        <v>#N/A</v>
      </c>
      <c r="AX407" s="139" t="e">
        <f t="shared" si="89"/>
        <v>#N/A</v>
      </c>
    </row>
    <row r="408" spans="1:50" x14ac:dyDescent="0.25">
      <c r="A408" s="110">
        <f>'Тулуз-Пьерон'!A408</f>
        <v>0</v>
      </c>
      <c r="B408" s="153">
        <f>'Тулуз-Пьерон'!B408</f>
        <v>0</v>
      </c>
      <c r="C408" s="109" t="e">
        <f>'Тулуз-Пьерон'!AB408</f>
        <v>#DIV/0!</v>
      </c>
      <c r="D408" s="132" t="e">
        <f>'Тулуз-Пьерон'!AE408</f>
        <v>#DIV/0!</v>
      </c>
      <c r="E408" s="134">
        <f>Равен!AD400</f>
        <v>0</v>
      </c>
      <c r="F408" s="135">
        <f>Равен!AE400</f>
        <v>0</v>
      </c>
      <c r="G408" s="128"/>
      <c r="H408" s="33"/>
      <c r="I408" s="33"/>
      <c r="J408" s="33"/>
      <c r="K408" s="115"/>
      <c r="L408" s="109">
        <f t="shared" si="78"/>
        <v>0</v>
      </c>
      <c r="M408" s="33"/>
      <c r="N408" s="123"/>
      <c r="O408" s="131"/>
      <c r="P408" s="109">
        <f t="shared" si="79"/>
        <v>0</v>
      </c>
      <c r="Q408" s="33"/>
      <c r="R408" s="33"/>
      <c r="S408" s="123"/>
      <c r="T408" s="128"/>
      <c r="U408" s="33"/>
      <c r="V408" s="33"/>
      <c r="W408" s="33"/>
      <c r="X408" s="115"/>
      <c r="Y408" s="122"/>
      <c r="Z408" s="33"/>
      <c r="AA408" s="33"/>
      <c r="AB408" s="33"/>
      <c r="AC408" s="33"/>
      <c r="AD408" s="33"/>
      <c r="AE408" s="33"/>
      <c r="AF408" s="123"/>
      <c r="AG408" s="119" t="e">
        <f>HLOOKUP(AG$13,$Y408:$AF$1016,ROWS($Y408:$AF$1016),FALSE)</f>
        <v>#N/A</v>
      </c>
      <c r="AH408" s="30" t="e">
        <f>HLOOKUP(AH$13,$Y408:$AF$1016,ROWS($Y408:$AF$1016),FALSE)</f>
        <v>#N/A</v>
      </c>
      <c r="AI408" s="30" t="e">
        <f>HLOOKUP(AI$13,$Y408:$AF$1016,ROWS($Y408:$AF$1016),FALSE)</f>
        <v>#N/A</v>
      </c>
      <c r="AJ408" s="30" t="e">
        <f>HLOOKUP(AJ$13,$Y408:$AF$1016,ROWS($Y408:$AF$1016),FALSE)</f>
        <v>#N/A</v>
      </c>
      <c r="AK408" s="30" t="e">
        <f>HLOOKUP(AK$13,$Y408:$AF$1016,ROWS($Y408:$AF$1016),FALSE)</f>
        <v>#N/A</v>
      </c>
      <c r="AL408" s="30" t="e">
        <f>HLOOKUP(AL$13,$Y408:$AF$1016,ROWS($Y408:$AF$1016),FALSE)</f>
        <v>#N/A</v>
      </c>
      <c r="AM408" s="30" t="e">
        <f>HLOOKUP(AM$13,$Y408:$AF$1016,ROWS($Y408:$AF$1016),FALSE)</f>
        <v>#N/A</v>
      </c>
      <c r="AN408" s="30" t="e">
        <f>HLOOKUP(AN$13,$Y408:$AF$1016,ROWS($Y408:$AF$1016),FALSE)</f>
        <v>#N/A</v>
      </c>
      <c r="AO408" s="35" t="e">
        <f t="shared" si="80"/>
        <v>#N/A</v>
      </c>
      <c r="AP408" s="35" t="e">
        <f t="shared" si="81"/>
        <v>#N/A</v>
      </c>
      <c r="AQ408" s="35" t="e">
        <f t="shared" si="82"/>
        <v>#N/A</v>
      </c>
      <c r="AR408" s="35" t="e">
        <f t="shared" si="83"/>
        <v>#N/A</v>
      </c>
      <c r="AS408" s="35" t="e">
        <f t="shared" si="84"/>
        <v>#N/A</v>
      </c>
      <c r="AT408" s="35" t="e">
        <f t="shared" si="85"/>
        <v>#N/A</v>
      </c>
      <c r="AU408" s="35" t="e">
        <f t="shared" si="86"/>
        <v>#N/A</v>
      </c>
      <c r="AV408" s="35" t="e">
        <f t="shared" si="87"/>
        <v>#N/A</v>
      </c>
      <c r="AW408" s="81" t="e">
        <f t="shared" si="88"/>
        <v>#N/A</v>
      </c>
      <c r="AX408" s="139" t="e">
        <f t="shared" si="89"/>
        <v>#N/A</v>
      </c>
    </row>
    <row r="409" spans="1:50" x14ac:dyDescent="0.25">
      <c r="A409" s="110">
        <f>'Тулуз-Пьерон'!A409</f>
        <v>0</v>
      </c>
      <c r="B409" s="153">
        <f>'Тулуз-Пьерон'!B409</f>
        <v>0</v>
      </c>
      <c r="C409" s="109" t="e">
        <f>'Тулуз-Пьерон'!AB409</f>
        <v>#DIV/0!</v>
      </c>
      <c r="D409" s="132" t="e">
        <f>'Тулуз-Пьерон'!AE409</f>
        <v>#DIV/0!</v>
      </c>
      <c r="E409" s="134">
        <f>Равен!AD401</f>
        <v>0</v>
      </c>
      <c r="F409" s="135">
        <f>Равен!AE401</f>
        <v>0</v>
      </c>
      <c r="G409" s="128"/>
      <c r="H409" s="33"/>
      <c r="I409" s="33"/>
      <c r="J409" s="33"/>
      <c r="K409" s="115"/>
      <c r="L409" s="109">
        <f t="shared" si="78"/>
        <v>0</v>
      </c>
      <c r="M409" s="33"/>
      <c r="N409" s="123"/>
      <c r="O409" s="131"/>
      <c r="P409" s="109">
        <f t="shared" si="79"/>
        <v>0</v>
      </c>
      <c r="Q409" s="33"/>
      <c r="R409" s="33"/>
      <c r="S409" s="123"/>
      <c r="T409" s="128"/>
      <c r="U409" s="33"/>
      <c r="V409" s="33"/>
      <c r="W409" s="33"/>
      <c r="X409" s="115"/>
      <c r="Y409" s="122"/>
      <c r="Z409" s="33"/>
      <c r="AA409" s="33"/>
      <c r="AB409" s="33"/>
      <c r="AC409" s="33"/>
      <c r="AD409" s="33"/>
      <c r="AE409" s="33"/>
      <c r="AF409" s="123"/>
      <c r="AG409" s="119" t="e">
        <f>HLOOKUP(AG$13,$Y409:$AF$1016,ROWS($Y409:$AF$1016),FALSE)</f>
        <v>#N/A</v>
      </c>
      <c r="AH409" s="30" t="e">
        <f>HLOOKUP(AH$13,$Y409:$AF$1016,ROWS($Y409:$AF$1016),FALSE)</f>
        <v>#N/A</v>
      </c>
      <c r="AI409" s="30" t="e">
        <f>HLOOKUP(AI$13,$Y409:$AF$1016,ROWS($Y409:$AF$1016),FALSE)</f>
        <v>#N/A</v>
      </c>
      <c r="AJ409" s="30" t="e">
        <f>HLOOKUP(AJ$13,$Y409:$AF$1016,ROWS($Y409:$AF$1016),FALSE)</f>
        <v>#N/A</v>
      </c>
      <c r="AK409" s="30" t="e">
        <f>HLOOKUP(AK$13,$Y409:$AF$1016,ROWS($Y409:$AF$1016),FALSE)</f>
        <v>#N/A</v>
      </c>
      <c r="AL409" s="30" t="e">
        <f>HLOOKUP(AL$13,$Y409:$AF$1016,ROWS($Y409:$AF$1016),FALSE)</f>
        <v>#N/A</v>
      </c>
      <c r="AM409" s="30" t="e">
        <f>HLOOKUP(AM$13,$Y409:$AF$1016,ROWS($Y409:$AF$1016),FALSE)</f>
        <v>#N/A</v>
      </c>
      <c r="AN409" s="30" t="e">
        <f>HLOOKUP(AN$13,$Y409:$AF$1016,ROWS($Y409:$AF$1016),FALSE)</f>
        <v>#N/A</v>
      </c>
      <c r="AO409" s="35" t="e">
        <f t="shared" si="80"/>
        <v>#N/A</v>
      </c>
      <c r="AP409" s="35" t="e">
        <f t="shared" si="81"/>
        <v>#N/A</v>
      </c>
      <c r="AQ409" s="35" t="e">
        <f t="shared" si="82"/>
        <v>#N/A</v>
      </c>
      <c r="AR409" s="35" t="e">
        <f t="shared" si="83"/>
        <v>#N/A</v>
      </c>
      <c r="AS409" s="35" t="e">
        <f t="shared" si="84"/>
        <v>#N/A</v>
      </c>
      <c r="AT409" s="35" t="e">
        <f t="shared" si="85"/>
        <v>#N/A</v>
      </c>
      <c r="AU409" s="35" t="e">
        <f t="shared" si="86"/>
        <v>#N/A</v>
      </c>
      <c r="AV409" s="35" t="e">
        <f t="shared" si="87"/>
        <v>#N/A</v>
      </c>
      <c r="AW409" s="81" t="e">
        <f t="shared" si="88"/>
        <v>#N/A</v>
      </c>
      <c r="AX409" s="139" t="e">
        <f t="shared" si="89"/>
        <v>#N/A</v>
      </c>
    </row>
    <row r="410" spans="1:50" x14ac:dyDescent="0.25">
      <c r="A410" s="110">
        <f>'Тулуз-Пьерон'!A410</f>
        <v>0</v>
      </c>
      <c r="B410" s="153">
        <f>'Тулуз-Пьерон'!B410</f>
        <v>0</v>
      </c>
      <c r="C410" s="109" t="e">
        <f>'Тулуз-Пьерон'!AB410</f>
        <v>#DIV/0!</v>
      </c>
      <c r="D410" s="132" t="e">
        <f>'Тулуз-Пьерон'!AE410</f>
        <v>#DIV/0!</v>
      </c>
      <c r="E410" s="134">
        <f>Равен!AD402</f>
        <v>0</v>
      </c>
      <c r="F410" s="135">
        <f>Равен!AE402</f>
        <v>0</v>
      </c>
      <c r="G410" s="128"/>
      <c r="H410" s="33"/>
      <c r="I410" s="33"/>
      <c r="J410" s="33"/>
      <c r="K410" s="115"/>
      <c r="L410" s="109">
        <f t="shared" si="78"/>
        <v>0</v>
      </c>
      <c r="M410" s="33"/>
      <c r="N410" s="123"/>
      <c r="O410" s="131"/>
      <c r="P410" s="109">
        <f t="shared" si="79"/>
        <v>0</v>
      </c>
      <c r="Q410" s="33"/>
      <c r="R410" s="33"/>
      <c r="S410" s="123"/>
      <c r="T410" s="128"/>
      <c r="U410" s="33"/>
      <c r="V410" s="33"/>
      <c r="W410" s="33"/>
      <c r="X410" s="115"/>
      <c r="Y410" s="122"/>
      <c r="Z410" s="33"/>
      <c r="AA410" s="33"/>
      <c r="AB410" s="33"/>
      <c r="AC410" s="33"/>
      <c r="AD410" s="33"/>
      <c r="AE410" s="33"/>
      <c r="AF410" s="123"/>
      <c r="AG410" s="119" t="e">
        <f>HLOOKUP(AG$13,$Y410:$AF$1016,ROWS($Y410:$AF$1016),FALSE)</f>
        <v>#N/A</v>
      </c>
      <c r="AH410" s="30" t="e">
        <f>HLOOKUP(AH$13,$Y410:$AF$1016,ROWS($Y410:$AF$1016),FALSE)</f>
        <v>#N/A</v>
      </c>
      <c r="AI410" s="30" t="e">
        <f>HLOOKUP(AI$13,$Y410:$AF$1016,ROWS($Y410:$AF$1016),FALSE)</f>
        <v>#N/A</v>
      </c>
      <c r="AJ410" s="30" t="e">
        <f>HLOOKUP(AJ$13,$Y410:$AF$1016,ROWS($Y410:$AF$1016),FALSE)</f>
        <v>#N/A</v>
      </c>
      <c r="AK410" s="30" t="e">
        <f>HLOOKUP(AK$13,$Y410:$AF$1016,ROWS($Y410:$AF$1016),FALSE)</f>
        <v>#N/A</v>
      </c>
      <c r="AL410" s="30" t="e">
        <f>HLOOKUP(AL$13,$Y410:$AF$1016,ROWS($Y410:$AF$1016),FALSE)</f>
        <v>#N/A</v>
      </c>
      <c r="AM410" s="30" t="e">
        <f>HLOOKUP(AM$13,$Y410:$AF$1016,ROWS($Y410:$AF$1016),FALSE)</f>
        <v>#N/A</v>
      </c>
      <c r="AN410" s="30" t="e">
        <f>HLOOKUP(AN$13,$Y410:$AF$1016,ROWS($Y410:$AF$1016),FALSE)</f>
        <v>#N/A</v>
      </c>
      <c r="AO410" s="35" t="e">
        <f t="shared" si="80"/>
        <v>#N/A</v>
      </c>
      <c r="AP410" s="35" t="e">
        <f t="shared" si="81"/>
        <v>#N/A</v>
      </c>
      <c r="AQ410" s="35" t="e">
        <f t="shared" si="82"/>
        <v>#N/A</v>
      </c>
      <c r="AR410" s="35" t="e">
        <f t="shared" si="83"/>
        <v>#N/A</v>
      </c>
      <c r="AS410" s="35" t="e">
        <f t="shared" si="84"/>
        <v>#N/A</v>
      </c>
      <c r="AT410" s="35" t="e">
        <f t="shared" si="85"/>
        <v>#N/A</v>
      </c>
      <c r="AU410" s="35" t="e">
        <f t="shared" si="86"/>
        <v>#N/A</v>
      </c>
      <c r="AV410" s="35" t="e">
        <f t="shared" si="87"/>
        <v>#N/A</v>
      </c>
      <c r="AW410" s="81" t="e">
        <f t="shared" si="88"/>
        <v>#N/A</v>
      </c>
      <c r="AX410" s="139" t="e">
        <f t="shared" si="89"/>
        <v>#N/A</v>
      </c>
    </row>
    <row r="411" spans="1:50" x14ac:dyDescent="0.25">
      <c r="A411" s="110">
        <f>'Тулуз-Пьерон'!A411</f>
        <v>0</v>
      </c>
      <c r="B411" s="153">
        <f>'Тулуз-Пьерон'!B411</f>
        <v>0</v>
      </c>
      <c r="C411" s="109" t="e">
        <f>'Тулуз-Пьерон'!AB411</f>
        <v>#DIV/0!</v>
      </c>
      <c r="D411" s="132" t="e">
        <f>'Тулуз-Пьерон'!AE411</f>
        <v>#DIV/0!</v>
      </c>
      <c r="E411" s="134">
        <f>Равен!AD403</f>
        <v>0</v>
      </c>
      <c r="F411" s="135">
        <f>Равен!AE403</f>
        <v>0</v>
      </c>
      <c r="G411" s="128"/>
      <c r="H411" s="33"/>
      <c r="I411" s="33"/>
      <c r="J411" s="33"/>
      <c r="K411" s="115"/>
      <c r="L411" s="109">
        <f t="shared" si="78"/>
        <v>0</v>
      </c>
      <c r="M411" s="33"/>
      <c r="N411" s="123"/>
      <c r="O411" s="131"/>
      <c r="P411" s="109">
        <f t="shared" si="79"/>
        <v>0</v>
      </c>
      <c r="Q411" s="33"/>
      <c r="R411" s="33"/>
      <c r="S411" s="123"/>
      <c r="T411" s="128"/>
      <c r="U411" s="33"/>
      <c r="V411" s="33"/>
      <c r="W411" s="33"/>
      <c r="X411" s="115"/>
      <c r="Y411" s="122"/>
      <c r="Z411" s="33"/>
      <c r="AA411" s="33"/>
      <c r="AB411" s="33"/>
      <c r="AC411" s="33"/>
      <c r="AD411" s="33"/>
      <c r="AE411" s="33"/>
      <c r="AF411" s="123"/>
      <c r="AG411" s="119" t="e">
        <f>HLOOKUP(AG$13,$Y411:$AF$1016,ROWS($Y411:$AF$1016),FALSE)</f>
        <v>#N/A</v>
      </c>
      <c r="AH411" s="30" t="e">
        <f>HLOOKUP(AH$13,$Y411:$AF$1016,ROWS($Y411:$AF$1016),FALSE)</f>
        <v>#N/A</v>
      </c>
      <c r="AI411" s="30" t="e">
        <f>HLOOKUP(AI$13,$Y411:$AF$1016,ROWS($Y411:$AF$1016),FALSE)</f>
        <v>#N/A</v>
      </c>
      <c r="AJ411" s="30" t="e">
        <f>HLOOKUP(AJ$13,$Y411:$AF$1016,ROWS($Y411:$AF$1016),FALSE)</f>
        <v>#N/A</v>
      </c>
      <c r="AK411" s="30" t="e">
        <f>HLOOKUP(AK$13,$Y411:$AF$1016,ROWS($Y411:$AF$1016),FALSE)</f>
        <v>#N/A</v>
      </c>
      <c r="AL411" s="30" t="e">
        <f>HLOOKUP(AL$13,$Y411:$AF$1016,ROWS($Y411:$AF$1016),FALSE)</f>
        <v>#N/A</v>
      </c>
      <c r="AM411" s="30" t="e">
        <f>HLOOKUP(AM$13,$Y411:$AF$1016,ROWS($Y411:$AF$1016),FALSE)</f>
        <v>#N/A</v>
      </c>
      <c r="AN411" s="30" t="e">
        <f>HLOOKUP(AN$13,$Y411:$AF$1016,ROWS($Y411:$AF$1016),FALSE)</f>
        <v>#N/A</v>
      </c>
      <c r="AO411" s="35" t="e">
        <f t="shared" si="80"/>
        <v>#N/A</v>
      </c>
      <c r="AP411" s="35" t="e">
        <f t="shared" si="81"/>
        <v>#N/A</v>
      </c>
      <c r="AQ411" s="35" t="e">
        <f t="shared" si="82"/>
        <v>#N/A</v>
      </c>
      <c r="AR411" s="35" t="e">
        <f t="shared" si="83"/>
        <v>#N/A</v>
      </c>
      <c r="AS411" s="35" t="e">
        <f t="shared" si="84"/>
        <v>#N/A</v>
      </c>
      <c r="AT411" s="35" t="e">
        <f t="shared" si="85"/>
        <v>#N/A</v>
      </c>
      <c r="AU411" s="35" t="e">
        <f t="shared" si="86"/>
        <v>#N/A</v>
      </c>
      <c r="AV411" s="35" t="e">
        <f t="shared" si="87"/>
        <v>#N/A</v>
      </c>
      <c r="AW411" s="81" t="e">
        <f t="shared" si="88"/>
        <v>#N/A</v>
      </c>
      <c r="AX411" s="139" t="e">
        <f t="shared" si="89"/>
        <v>#N/A</v>
      </c>
    </row>
    <row r="412" spans="1:50" x14ac:dyDescent="0.25">
      <c r="A412" s="110">
        <f>'Тулуз-Пьерон'!A412</f>
        <v>0</v>
      </c>
      <c r="B412" s="153">
        <f>'Тулуз-Пьерон'!B412</f>
        <v>0</v>
      </c>
      <c r="C412" s="109" t="e">
        <f>'Тулуз-Пьерон'!AB412</f>
        <v>#DIV/0!</v>
      </c>
      <c r="D412" s="132" t="e">
        <f>'Тулуз-Пьерон'!AE412</f>
        <v>#DIV/0!</v>
      </c>
      <c r="E412" s="134">
        <f>Равен!AD404</f>
        <v>0</v>
      </c>
      <c r="F412" s="135">
        <f>Равен!AE404</f>
        <v>0</v>
      </c>
      <c r="G412" s="128"/>
      <c r="H412" s="33"/>
      <c r="I412" s="33"/>
      <c r="J412" s="33"/>
      <c r="K412" s="115"/>
      <c r="L412" s="109">
        <f t="shared" si="78"/>
        <v>0</v>
      </c>
      <c r="M412" s="33"/>
      <c r="N412" s="123"/>
      <c r="O412" s="131"/>
      <c r="P412" s="109">
        <f t="shared" si="79"/>
        <v>0</v>
      </c>
      <c r="Q412" s="33"/>
      <c r="R412" s="33"/>
      <c r="S412" s="123"/>
      <c r="T412" s="128"/>
      <c r="U412" s="33"/>
      <c r="V412" s="33"/>
      <c r="W412" s="33"/>
      <c r="X412" s="115"/>
      <c r="Y412" s="122"/>
      <c r="Z412" s="33"/>
      <c r="AA412" s="33"/>
      <c r="AB412" s="33"/>
      <c r="AC412" s="33"/>
      <c r="AD412" s="33"/>
      <c r="AE412" s="33"/>
      <c r="AF412" s="123"/>
      <c r="AG412" s="119" t="e">
        <f>HLOOKUP(AG$13,$Y412:$AF$1016,ROWS($Y412:$AF$1016),FALSE)</f>
        <v>#N/A</v>
      </c>
      <c r="AH412" s="30" t="e">
        <f>HLOOKUP(AH$13,$Y412:$AF$1016,ROWS($Y412:$AF$1016),FALSE)</f>
        <v>#N/A</v>
      </c>
      <c r="AI412" s="30" t="e">
        <f>HLOOKUP(AI$13,$Y412:$AF$1016,ROWS($Y412:$AF$1016),FALSE)</f>
        <v>#N/A</v>
      </c>
      <c r="AJ412" s="30" t="e">
        <f>HLOOKUP(AJ$13,$Y412:$AF$1016,ROWS($Y412:$AF$1016),FALSE)</f>
        <v>#N/A</v>
      </c>
      <c r="AK412" s="30" t="e">
        <f>HLOOKUP(AK$13,$Y412:$AF$1016,ROWS($Y412:$AF$1016),FALSE)</f>
        <v>#N/A</v>
      </c>
      <c r="AL412" s="30" t="e">
        <f>HLOOKUP(AL$13,$Y412:$AF$1016,ROWS($Y412:$AF$1016),FALSE)</f>
        <v>#N/A</v>
      </c>
      <c r="AM412" s="30" t="e">
        <f>HLOOKUP(AM$13,$Y412:$AF$1016,ROWS($Y412:$AF$1016),FALSE)</f>
        <v>#N/A</v>
      </c>
      <c r="AN412" s="30" t="e">
        <f>HLOOKUP(AN$13,$Y412:$AF$1016,ROWS($Y412:$AF$1016),FALSE)</f>
        <v>#N/A</v>
      </c>
      <c r="AO412" s="35" t="e">
        <f t="shared" si="80"/>
        <v>#N/A</v>
      </c>
      <c r="AP412" s="35" t="e">
        <f t="shared" si="81"/>
        <v>#N/A</v>
      </c>
      <c r="AQ412" s="35" t="e">
        <f t="shared" si="82"/>
        <v>#N/A</v>
      </c>
      <c r="AR412" s="35" t="e">
        <f t="shared" si="83"/>
        <v>#N/A</v>
      </c>
      <c r="AS412" s="35" t="e">
        <f t="shared" si="84"/>
        <v>#N/A</v>
      </c>
      <c r="AT412" s="35" t="e">
        <f t="shared" si="85"/>
        <v>#N/A</v>
      </c>
      <c r="AU412" s="35" t="e">
        <f t="shared" si="86"/>
        <v>#N/A</v>
      </c>
      <c r="AV412" s="35" t="e">
        <f t="shared" si="87"/>
        <v>#N/A</v>
      </c>
      <c r="AW412" s="81" t="e">
        <f t="shared" si="88"/>
        <v>#N/A</v>
      </c>
      <c r="AX412" s="139" t="e">
        <f t="shared" si="89"/>
        <v>#N/A</v>
      </c>
    </row>
    <row r="413" spans="1:50" x14ac:dyDescent="0.25">
      <c r="A413" s="110">
        <f>'Тулуз-Пьерон'!A413</f>
        <v>0</v>
      </c>
      <c r="B413" s="153">
        <f>'Тулуз-Пьерон'!B413</f>
        <v>0</v>
      </c>
      <c r="C413" s="109" t="e">
        <f>'Тулуз-Пьерон'!AB413</f>
        <v>#DIV/0!</v>
      </c>
      <c r="D413" s="132" t="e">
        <f>'Тулуз-Пьерон'!AE413</f>
        <v>#DIV/0!</v>
      </c>
      <c r="E413" s="134">
        <f>Равен!AD405</f>
        <v>0</v>
      </c>
      <c r="F413" s="135">
        <f>Равен!AE405</f>
        <v>0</v>
      </c>
      <c r="G413" s="128"/>
      <c r="H413" s="33"/>
      <c r="I413" s="33"/>
      <c r="J413" s="33"/>
      <c r="K413" s="115"/>
      <c r="L413" s="109">
        <f t="shared" si="78"/>
        <v>0</v>
      </c>
      <c r="M413" s="33"/>
      <c r="N413" s="123"/>
      <c r="O413" s="131"/>
      <c r="P413" s="109">
        <f t="shared" si="79"/>
        <v>0</v>
      </c>
      <c r="Q413" s="33"/>
      <c r="R413" s="33"/>
      <c r="S413" s="123"/>
      <c r="T413" s="128"/>
      <c r="U413" s="33"/>
      <c r="V413" s="33"/>
      <c r="W413" s="33"/>
      <c r="X413" s="115"/>
      <c r="Y413" s="122"/>
      <c r="Z413" s="33"/>
      <c r="AA413" s="33"/>
      <c r="AB413" s="33"/>
      <c r="AC413" s="33"/>
      <c r="AD413" s="33"/>
      <c r="AE413" s="33"/>
      <c r="AF413" s="123"/>
      <c r="AG413" s="119" t="e">
        <f>HLOOKUP(AG$13,$Y413:$AF$1016,ROWS($Y413:$AF$1016),FALSE)</f>
        <v>#N/A</v>
      </c>
      <c r="AH413" s="30" t="e">
        <f>HLOOKUP(AH$13,$Y413:$AF$1016,ROWS($Y413:$AF$1016),FALSE)</f>
        <v>#N/A</v>
      </c>
      <c r="AI413" s="30" t="e">
        <f>HLOOKUP(AI$13,$Y413:$AF$1016,ROWS($Y413:$AF$1016),FALSE)</f>
        <v>#N/A</v>
      </c>
      <c r="AJ413" s="30" t="e">
        <f>HLOOKUP(AJ$13,$Y413:$AF$1016,ROWS($Y413:$AF$1016),FALSE)</f>
        <v>#N/A</v>
      </c>
      <c r="AK413" s="30" t="e">
        <f>HLOOKUP(AK$13,$Y413:$AF$1016,ROWS($Y413:$AF$1016),FALSE)</f>
        <v>#N/A</v>
      </c>
      <c r="AL413" s="30" t="e">
        <f>HLOOKUP(AL$13,$Y413:$AF$1016,ROWS($Y413:$AF$1016),FALSE)</f>
        <v>#N/A</v>
      </c>
      <c r="AM413" s="30" t="e">
        <f>HLOOKUP(AM$13,$Y413:$AF$1016,ROWS($Y413:$AF$1016),FALSE)</f>
        <v>#N/A</v>
      </c>
      <c r="AN413" s="30" t="e">
        <f>HLOOKUP(AN$13,$Y413:$AF$1016,ROWS($Y413:$AF$1016),FALSE)</f>
        <v>#N/A</v>
      </c>
      <c r="AO413" s="35" t="e">
        <f t="shared" si="80"/>
        <v>#N/A</v>
      </c>
      <c r="AP413" s="35" t="e">
        <f t="shared" si="81"/>
        <v>#N/A</v>
      </c>
      <c r="AQ413" s="35" t="e">
        <f t="shared" si="82"/>
        <v>#N/A</v>
      </c>
      <c r="AR413" s="35" t="e">
        <f t="shared" si="83"/>
        <v>#N/A</v>
      </c>
      <c r="AS413" s="35" t="e">
        <f t="shared" si="84"/>
        <v>#N/A</v>
      </c>
      <c r="AT413" s="35" t="e">
        <f t="shared" si="85"/>
        <v>#N/A</v>
      </c>
      <c r="AU413" s="35" t="e">
        <f t="shared" si="86"/>
        <v>#N/A</v>
      </c>
      <c r="AV413" s="35" t="e">
        <f t="shared" si="87"/>
        <v>#N/A</v>
      </c>
      <c r="AW413" s="81" t="e">
        <f t="shared" si="88"/>
        <v>#N/A</v>
      </c>
      <c r="AX413" s="139" t="e">
        <f t="shared" si="89"/>
        <v>#N/A</v>
      </c>
    </row>
    <row r="414" spans="1:50" x14ac:dyDescent="0.25">
      <c r="A414" s="110">
        <f>'Тулуз-Пьерон'!A414</f>
        <v>0</v>
      </c>
      <c r="B414" s="153">
        <f>'Тулуз-Пьерон'!B414</f>
        <v>0</v>
      </c>
      <c r="C414" s="109" t="e">
        <f>'Тулуз-Пьерон'!AB414</f>
        <v>#DIV/0!</v>
      </c>
      <c r="D414" s="132" t="e">
        <f>'Тулуз-Пьерон'!AE414</f>
        <v>#DIV/0!</v>
      </c>
      <c r="E414" s="134">
        <f>Равен!AD406</f>
        <v>0</v>
      </c>
      <c r="F414" s="135">
        <f>Равен!AE406</f>
        <v>0</v>
      </c>
      <c r="G414" s="128"/>
      <c r="H414" s="33"/>
      <c r="I414" s="33"/>
      <c r="J414" s="33"/>
      <c r="K414" s="115"/>
      <c r="L414" s="109">
        <f t="shared" si="78"/>
        <v>0</v>
      </c>
      <c r="M414" s="33"/>
      <c r="N414" s="123"/>
      <c r="O414" s="131"/>
      <c r="P414" s="109">
        <f t="shared" si="79"/>
        <v>0</v>
      </c>
      <c r="Q414" s="33"/>
      <c r="R414" s="33"/>
      <c r="S414" s="123"/>
      <c r="T414" s="128"/>
      <c r="U414" s="33"/>
      <c r="V414" s="33"/>
      <c r="W414" s="33"/>
      <c r="X414" s="115"/>
      <c r="Y414" s="122"/>
      <c r="Z414" s="33"/>
      <c r="AA414" s="33"/>
      <c r="AB414" s="33"/>
      <c r="AC414" s="33"/>
      <c r="AD414" s="33"/>
      <c r="AE414" s="33"/>
      <c r="AF414" s="123"/>
      <c r="AG414" s="119" t="e">
        <f>HLOOKUP(AG$13,$Y414:$AF$1016,ROWS($Y414:$AF$1016),FALSE)</f>
        <v>#N/A</v>
      </c>
      <c r="AH414" s="30" t="e">
        <f>HLOOKUP(AH$13,$Y414:$AF$1016,ROWS($Y414:$AF$1016),FALSE)</f>
        <v>#N/A</v>
      </c>
      <c r="AI414" s="30" t="e">
        <f>HLOOKUP(AI$13,$Y414:$AF$1016,ROWS($Y414:$AF$1016),FALSE)</f>
        <v>#N/A</v>
      </c>
      <c r="AJ414" s="30" t="e">
        <f>HLOOKUP(AJ$13,$Y414:$AF$1016,ROWS($Y414:$AF$1016),FALSE)</f>
        <v>#N/A</v>
      </c>
      <c r="AK414" s="30" t="e">
        <f>HLOOKUP(AK$13,$Y414:$AF$1016,ROWS($Y414:$AF$1016),FALSE)</f>
        <v>#N/A</v>
      </c>
      <c r="AL414" s="30" t="e">
        <f>HLOOKUP(AL$13,$Y414:$AF$1016,ROWS($Y414:$AF$1016),FALSE)</f>
        <v>#N/A</v>
      </c>
      <c r="AM414" s="30" t="e">
        <f>HLOOKUP(AM$13,$Y414:$AF$1016,ROWS($Y414:$AF$1016),FALSE)</f>
        <v>#N/A</v>
      </c>
      <c r="AN414" s="30" t="e">
        <f>HLOOKUP(AN$13,$Y414:$AF$1016,ROWS($Y414:$AF$1016),FALSE)</f>
        <v>#N/A</v>
      </c>
      <c r="AO414" s="35" t="e">
        <f t="shared" si="80"/>
        <v>#N/A</v>
      </c>
      <c r="AP414" s="35" t="e">
        <f t="shared" si="81"/>
        <v>#N/A</v>
      </c>
      <c r="AQ414" s="35" t="e">
        <f t="shared" si="82"/>
        <v>#N/A</v>
      </c>
      <c r="AR414" s="35" t="e">
        <f t="shared" si="83"/>
        <v>#N/A</v>
      </c>
      <c r="AS414" s="35" t="e">
        <f t="shared" si="84"/>
        <v>#N/A</v>
      </c>
      <c r="AT414" s="35" t="e">
        <f t="shared" si="85"/>
        <v>#N/A</v>
      </c>
      <c r="AU414" s="35" t="e">
        <f t="shared" si="86"/>
        <v>#N/A</v>
      </c>
      <c r="AV414" s="35" t="e">
        <f t="shared" si="87"/>
        <v>#N/A</v>
      </c>
      <c r="AW414" s="81" t="e">
        <f t="shared" si="88"/>
        <v>#N/A</v>
      </c>
      <c r="AX414" s="139" t="e">
        <f t="shared" si="89"/>
        <v>#N/A</v>
      </c>
    </row>
    <row r="415" spans="1:50" x14ac:dyDescent="0.25">
      <c r="A415" s="110">
        <f>'Тулуз-Пьерон'!A415</f>
        <v>0</v>
      </c>
      <c r="B415" s="153">
        <f>'Тулуз-Пьерон'!B415</f>
        <v>0</v>
      </c>
      <c r="C415" s="109" t="e">
        <f>'Тулуз-Пьерон'!AB415</f>
        <v>#DIV/0!</v>
      </c>
      <c r="D415" s="132" t="e">
        <f>'Тулуз-Пьерон'!AE415</f>
        <v>#DIV/0!</v>
      </c>
      <c r="E415" s="134">
        <f>Равен!AD407</f>
        <v>0</v>
      </c>
      <c r="F415" s="135">
        <f>Равен!AE407</f>
        <v>0</v>
      </c>
      <c r="G415" s="128"/>
      <c r="H415" s="33"/>
      <c r="I415" s="33"/>
      <c r="J415" s="33"/>
      <c r="K415" s="115"/>
      <c r="L415" s="109">
        <f t="shared" si="78"/>
        <v>0</v>
      </c>
      <c r="M415" s="33"/>
      <c r="N415" s="123"/>
      <c r="O415" s="131"/>
      <c r="P415" s="109">
        <f t="shared" si="79"/>
        <v>0</v>
      </c>
      <c r="Q415" s="33"/>
      <c r="R415" s="33"/>
      <c r="S415" s="123"/>
      <c r="T415" s="128"/>
      <c r="U415" s="33"/>
      <c r="V415" s="33"/>
      <c r="W415" s="33"/>
      <c r="X415" s="115"/>
      <c r="Y415" s="122"/>
      <c r="Z415" s="33"/>
      <c r="AA415" s="33"/>
      <c r="AB415" s="33"/>
      <c r="AC415" s="33"/>
      <c r="AD415" s="33"/>
      <c r="AE415" s="33"/>
      <c r="AF415" s="123"/>
      <c r="AG415" s="119" t="e">
        <f>HLOOKUP(AG$13,$Y415:$AF$1016,ROWS($Y415:$AF$1016),FALSE)</f>
        <v>#N/A</v>
      </c>
      <c r="AH415" s="30" t="e">
        <f>HLOOKUP(AH$13,$Y415:$AF$1016,ROWS($Y415:$AF$1016),FALSE)</f>
        <v>#N/A</v>
      </c>
      <c r="AI415" s="30" t="e">
        <f>HLOOKUP(AI$13,$Y415:$AF$1016,ROWS($Y415:$AF$1016),FALSE)</f>
        <v>#N/A</v>
      </c>
      <c r="AJ415" s="30" t="e">
        <f>HLOOKUP(AJ$13,$Y415:$AF$1016,ROWS($Y415:$AF$1016),FALSE)</f>
        <v>#N/A</v>
      </c>
      <c r="AK415" s="30" t="e">
        <f>HLOOKUP(AK$13,$Y415:$AF$1016,ROWS($Y415:$AF$1016),FALSE)</f>
        <v>#N/A</v>
      </c>
      <c r="AL415" s="30" t="e">
        <f>HLOOKUP(AL$13,$Y415:$AF$1016,ROWS($Y415:$AF$1016),FALSE)</f>
        <v>#N/A</v>
      </c>
      <c r="AM415" s="30" t="e">
        <f>HLOOKUP(AM$13,$Y415:$AF$1016,ROWS($Y415:$AF$1016),FALSE)</f>
        <v>#N/A</v>
      </c>
      <c r="AN415" s="30" t="e">
        <f>HLOOKUP(AN$13,$Y415:$AF$1016,ROWS($Y415:$AF$1016),FALSE)</f>
        <v>#N/A</v>
      </c>
      <c r="AO415" s="35" t="e">
        <f t="shared" si="80"/>
        <v>#N/A</v>
      </c>
      <c r="AP415" s="35" t="e">
        <f t="shared" si="81"/>
        <v>#N/A</v>
      </c>
      <c r="AQ415" s="35" t="e">
        <f t="shared" si="82"/>
        <v>#N/A</v>
      </c>
      <c r="AR415" s="35" t="e">
        <f t="shared" si="83"/>
        <v>#N/A</v>
      </c>
      <c r="AS415" s="35" t="e">
        <f t="shared" si="84"/>
        <v>#N/A</v>
      </c>
      <c r="AT415" s="35" t="e">
        <f t="shared" si="85"/>
        <v>#N/A</v>
      </c>
      <c r="AU415" s="35" t="e">
        <f t="shared" si="86"/>
        <v>#N/A</v>
      </c>
      <c r="AV415" s="35" t="e">
        <f t="shared" si="87"/>
        <v>#N/A</v>
      </c>
      <c r="AW415" s="81" t="e">
        <f t="shared" si="88"/>
        <v>#N/A</v>
      </c>
      <c r="AX415" s="139" t="e">
        <f t="shared" si="89"/>
        <v>#N/A</v>
      </c>
    </row>
    <row r="416" spans="1:50" x14ac:dyDescent="0.25">
      <c r="A416" s="110">
        <f>'Тулуз-Пьерон'!A416</f>
        <v>0</v>
      </c>
      <c r="B416" s="153">
        <f>'Тулуз-Пьерон'!B416</f>
        <v>0</v>
      </c>
      <c r="C416" s="109" t="e">
        <f>'Тулуз-Пьерон'!AB416</f>
        <v>#DIV/0!</v>
      </c>
      <c r="D416" s="132" t="e">
        <f>'Тулуз-Пьерон'!AE416</f>
        <v>#DIV/0!</v>
      </c>
      <c r="E416" s="134">
        <f>Равен!AD408</f>
        <v>0</v>
      </c>
      <c r="F416" s="135">
        <f>Равен!AE408</f>
        <v>0</v>
      </c>
      <c r="G416" s="128"/>
      <c r="H416" s="33"/>
      <c r="I416" s="33"/>
      <c r="J416" s="33"/>
      <c r="K416" s="115"/>
      <c r="L416" s="109">
        <f t="shared" si="78"/>
        <v>0</v>
      </c>
      <c r="M416" s="33"/>
      <c r="N416" s="123"/>
      <c r="O416" s="131"/>
      <c r="P416" s="109">
        <f t="shared" si="79"/>
        <v>0</v>
      </c>
      <c r="Q416" s="33"/>
      <c r="R416" s="33"/>
      <c r="S416" s="123"/>
      <c r="T416" s="128"/>
      <c r="U416" s="33"/>
      <c r="V416" s="33"/>
      <c r="W416" s="33"/>
      <c r="X416" s="115"/>
      <c r="Y416" s="122"/>
      <c r="Z416" s="33"/>
      <c r="AA416" s="33"/>
      <c r="AB416" s="33"/>
      <c r="AC416" s="33"/>
      <c r="AD416" s="33"/>
      <c r="AE416" s="33"/>
      <c r="AF416" s="123"/>
      <c r="AG416" s="119" t="e">
        <f>HLOOKUP(AG$13,$Y416:$AF$1016,ROWS($Y416:$AF$1016),FALSE)</f>
        <v>#N/A</v>
      </c>
      <c r="AH416" s="30" t="e">
        <f>HLOOKUP(AH$13,$Y416:$AF$1016,ROWS($Y416:$AF$1016),FALSE)</f>
        <v>#N/A</v>
      </c>
      <c r="AI416" s="30" t="e">
        <f>HLOOKUP(AI$13,$Y416:$AF$1016,ROWS($Y416:$AF$1016),FALSE)</f>
        <v>#N/A</v>
      </c>
      <c r="AJ416" s="30" t="e">
        <f>HLOOKUP(AJ$13,$Y416:$AF$1016,ROWS($Y416:$AF$1016),FALSE)</f>
        <v>#N/A</v>
      </c>
      <c r="AK416" s="30" t="e">
        <f>HLOOKUP(AK$13,$Y416:$AF$1016,ROWS($Y416:$AF$1016),FALSE)</f>
        <v>#N/A</v>
      </c>
      <c r="AL416" s="30" t="e">
        <f>HLOOKUP(AL$13,$Y416:$AF$1016,ROWS($Y416:$AF$1016),FALSE)</f>
        <v>#N/A</v>
      </c>
      <c r="AM416" s="30" t="e">
        <f>HLOOKUP(AM$13,$Y416:$AF$1016,ROWS($Y416:$AF$1016),FALSE)</f>
        <v>#N/A</v>
      </c>
      <c r="AN416" s="30" t="e">
        <f>HLOOKUP(AN$13,$Y416:$AF$1016,ROWS($Y416:$AF$1016),FALSE)</f>
        <v>#N/A</v>
      </c>
      <c r="AO416" s="35" t="e">
        <f t="shared" si="80"/>
        <v>#N/A</v>
      </c>
      <c r="AP416" s="35" t="e">
        <f t="shared" si="81"/>
        <v>#N/A</v>
      </c>
      <c r="AQ416" s="35" t="e">
        <f t="shared" si="82"/>
        <v>#N/A</v>
      </c>
      <c r="AR416" s="35" t="e">
        <f t="shared" si="83"/>
        <v>#N/A</v>
      </c>
      <c r="AS416" s="35" t="e">
        <f t="shared" si="84"/>
        <v>#N/A</v>
      </c>
      <c r="AT416" s="35" t="e">
        <f t="shared" si="85"/>
        <v>#N/A</v>
      </c>
      <c r="AU416" s="35" t="e">
        <f t="shared" si="86"/>
        <v>#N/A</v>
      </c>
      <c r="AV416" s="35" t="e">
        <f t="shared" si="87"/>
        <v>#N/A</v>
      </c>
      <c r="AW416" s="81" t="e">
        <f t="shared" si="88"/>
        <v>#N/A</v>
      </c>
      <c r="AX416" s="139" t="e">
        <f t="shared" si="89"/>
        <v>#N/A</v>
      </c>
    </row>
    <row r="417" spans="1:50" x14ac:dyDescent="0.25">
      <c r="A417" s="110">
        <f>'Тулуз-Пьерон'!A417</f>
        <v>0</v>
      </c>
      <c r="B417" s="153">
        <f>'Тулуз-Пьерон'!B417</f>
        <v>0</v>
      </c>
      <c r="C417" s="109" t="e">
        <f>'Тулуз-Пьерон'!AB417</f>
        <v>#DIV/0!</v>
      </c>
      <c r="D417" s="132" t="e">
        <f>'Тулуз-Пьерон'!AE417</f>
        <v>#DIV/0!</v>
      </c>
      <c r="E417" s="134">
        <f>Равен!AD409</f>
        <v>0</v>
      </c>
      <c r="F417" s="135">
        <f>Равен!AE409</f>
        <v>0</v>
      </c>
      <c r="G417" s="128"/>
      <c r="H417" s="33"/>
      <c r="I417" s="33"/>
      <c r="J417" s="33"/>
      <c r="K417" s="115"/>
      <c r="L417" s="109">
        <f t="shared" si="78"/>
        <v>0</v>
      </c>
      <c r="M417" s="33"/>
      <c r="N417" s="123"/>
      <c r="O417" s="131"/>
      <c r="P417" s="109">
        <f t="shared" si="79"/>
        <v>0</v>
      </c>
      <c r="Q417" s="33"/>
      <c r="R417" s="33"/>
      <c r="S417" s="123"/>
      <c r="T417" s="128"/>
      <c r="U417" s="33"/>
      <c r="V417" s="33"/>
      <c r="W417" s="33"/>
      <c r="X417" s="115"/>
      <c r="Y417" s="122"/>
      <c r="Z417" s="33"/>
      <c r="AA417" s="33"/>
      <c r="AB417" s="33"/>
      <c r="AC417" s="33"/>
      <c r="AD417" s="33"/>
      <c r="AE417" s="33"/>
      <c r="AF417" s="123"/>
      <c r="AG417" s="119" t="e">
        <f>HLOOKUP(AG$13,$Y417:$AF$1016,ROWS($Y417:$AF$1016),FALSE)</f>
        <v>#N/A</v>
      </c>
      <c r="AH417" s="30" t="e">
        <f>HLOOKUP(AH$13,$Y417:$AF$1016,ROWS($Y417:$AF$1016),FALSE)</f>
        <v>#N/A</v>
      </c>
      <c r="AI417" s="30" t="e">
        <f>HLOOKUP(AI$13,$Y417:$AF$1016,ROWS($Y417:$AF$1016),FALSE)</f>
        <v>#N/A</v>
      </c>
      <c r="AJ417" s="30" t="e">
        <f>HLOOKUP(AJ$13,$Y417:$AF$1016,ROWS($Y417:$AF$1016),FALSE)</f>
        <v>#N/A</v>
      </c>
      <c r="AK417" s="30" t="e">
        <f>HLOOKUP(AK$13,$Y417:$AF$1016,ROWS($Y417:$AF$1016),FALSE)</f>
        <v>#N/A</v>
      </c>
      <c r="AL417" s="30" t="e">
        <f>HLOOKUP(AL$13,$Y417:$AF$1016,ROWS($Y417:$AF$1016),FALSE)</f>
        <v>#N/A</v>
      </c>
      <c r="AM417" s="30" t="e">
        <f>HLOOKUP(AM$13,$Y417:$AF$1016,ROWS($Y417:$AF$1016),FALSE)</f>
        <v>#N/A</v>
      </c>
      <c r="AN417" s="30" t="e">
        <f>HLOOKUP(AN$13,$Y417:$AF$1016,ROWS($Y417:$AF$1016),FALSE)</f>
        <v>#N/A</v>
      </c>
      <c r="AO417" s="35" t="e">
        <f t="shared" si="80"/>
        <v>#N/A</v>
      </c>
      <c r="AP417" s="35" t="e">
        <f t="shared" si="81"/>
        <v>#N/A</v>
      </c>
      <c r="AQ417" s="35" t="e">
        <f t="shared" si="82"/>
        <v>#N/A</v>
      </c>
      <c r="AR417" s="35" t="e">
        <f t="shared" si="83"/>
        <v>#N/A</v>
      </c>
      <c r="AS417" s="35" t="e">
        <f t="shared" si="84"/>
        <v>#N/A</v>
      </c>
      <c r="AT417" s="35" t="e">
        <f t="shared" si="85"/>
        <v>#N/A</v>
      </c>
      <c r="AU417" s="35" t="e">
        <f t="shared" si="86"/>
        <v>#N/A</v>
      </c>
      <c r="AV417" s="35" t="e">
        <f t="shared" si="87"/>
        <v>#N/A</v>
      </c>
      <c r="AW417" s="81" t="e">
        <f t="shared" si="88"/>
        <v>#N/A</v>
      </c>
      <c r="AX417" s="139" t="e">
        <f t="shared" si="89"/>
        <v>#N/A</v>
      </c>
    </row>
    <row r="418" spans="1:50" x14ac:dyDescent="0.25">
      <c r="A418" s="110">
        <f>'Тулуз-Пьерон'!A418</f>
        <v>0</v>
      </c>
      <c r="B418" s="153">
        <f>'Тулуз-Пьерон'!B418</f>
        <v>0</v>
      </c>
      <c r="C418" s="109" t="e">
        <f>'Тулуз-Пьерон'!AB418</f>
        <v>#DIV/0!</v>
      </c>
      <c r="D418" s="132" t="e">
        <f>'Тулуз-Пьерон'!AE418</f>
        <v>#DIV/0!</v>
      </c>
      <c r="E418" s="134">
        <f>Равен!AD410</f>
        <v>0</v>
      </c>
      <c r="F418" s="135">
        <f>Равен!AE410</f>
        <v>0</v>
      </c>
      <c r="G418" s="128"/>
      <c r="H418" s="33"/>
      <c r="I418" s="33"/>
      <c r="J418" s="33"/>
      <c r="K418" s="115"/>
      <c r="L418" s="109">
        <f t="shared" si="78"/>
        <v>0</v>
      </c>
      <c r="M418" s="33"/>
      <c r="N418" s="123"/>
      <c r="O418" s="131"/>
      <c r="P418" s="109">
        <f t="shared" si="79"/>
        <v>0</v>
      </c>
      <c r="Q418" s="33"/>
      <c r="R418" s="33"/>
      <c r="S418" s="123"/>
      <c r="T418" s="128"/>
      <c r="U418" s="33"/>
      <c r="V418" s="33"/>
      <c r="W418" s="33"/>
      <c r="X418" s="115"/>
      <c r="Y418" s="122"/>
      <c r="Z418" s="33"/>
      <c r="AA418" s="33"/>
      <c r="AB418" s="33"/>
      <c r="AC418" s="33"/>
      <c r="AD418" s="33"/>
      <c r="AE418" s="33"/>
      <c r="AF418" s="123"/>
      <c r="AG418" s="119" t="e">
        <f>HLOOKUP(AG$13,$Y418:$AF$1016,ROWS($Y418:$AF$1016),FALSE)</f>
        <v>#N/A</v>
      </c>
      <c r="AH418" s="30" t="e">
        <f>HLOOKUP(AH$13,$Y418:$AF$1016,ROWS($Y418:$AF$1016),FALSE)</f>
        <v>#N/A</v>
      </c>
      <c r="AI418" s="30" t="e">
        <f>HLOOKUP(AI$13,$Y418:$AF$1016,ROWS($Y418:$AF$1016),FALSE)</f>
        <v>#N/A</v>
      </c>
      <c r="AJ418" s="30" t="e">
        <f>HLOOKUP(AJ$13,$Y418:$AF$1016,ROWS($Y418:$AF$1016),FALSE)</f>
        <v>#N/A</v>
      </c>
      <c r="AK418" s="30" t="e">
        <f>HLOOKUP(AK$13,$Y418:$AF$1016,ROWS($Y418:$AF$1016),FALSE)</f>
        <v>#N/A</v>
      </c>
      <c r="AL418" s="30" t="e">
        <f>HLOOKUP(AL$13,$Y418:$AF$1016,ROWS($Y418:$AF$1016),FALSE)</f>
        <v>#N/A</v>
      </c>
      <c r="AM418" s="30" t="e">
        <f>HLOOKUP(AM$13,$Y418:$AF$1016,ROWS($Y418:$AF$1016),FALSE)</f>
        <v>#N/A</v>
      </c>
      <c r="AN418" s="30" t="e">
        <f>HLOOKUP(AN$13,$Y418:$AF$1016,ROWS($Y418:$AF$1016),FALSE)</f>
        <v>#N/A</v>
      </c>
      <c r="AO418" s="35" t="e">
        <f t="shared" si="80"/>
        <v>#N/A</v>
      </c>
      <c r="AP418" s="35" t="e">
        <f t="shared" si="81"/>
        <v>#N/A</v>
      </c>
      <c r="AQ418" s="35" t="e">
        <f t="shared" si="82"/>
        <v>#N/A</v>
      </c>
      <c r="AR418" s="35" t="e">
        <f t="shared" si="83"/>
        <v>#N/A</v>
      </c>
      <c r="AS418" s="35" t="e">
        <f t="shared" si="84"/>
        <v>#N/A</v>
      </c>
      <c r="AT418" s="35" t="e">
        <f t="shared" si="85"/>
        <v>#N/A</v>
      </c>
      <c r="AU418" s="35" t="e">
        <f t="shared" si="86"/>
        <v>#N/A</v>
      </c>
      <c r="AV418" s="35" t="e">
        <f t="shared" si="87"/>
        <v>#N/A</v>
      </c>
      <c r="AW418" s="81" t="e">
        <f t="shared" si="88"/>
        <v>#N/A</v>
      </c>
      <c r="AX418" s="139" t="e">
        <f t="shared" si="89"/>
        <v>#N/A</v>
      </c>
    </row>
    <row r="419" spans="1:50" x14ac:dyDescent="0.25">
      <c r="A419" s="110">
        <f>'Тулуз-Пьерон'!A419</f>
        <v>0</v>
      </c>
      <c r="B419" s="153">
        <f>'Тулуз-Пьерон'!B419</f>
        <v>0</v>
      </c>
      <c r="C419" s="109" t="e">
        <f>'Тулуз-Пьерон'!AB419</f>
        <v>#DIV/0!</v>
      </c>
      <c r="D419" s="132" t="e">
        <f>'Тулуз-Пьерон'!AE419</f>
        <v>#DIV/0!</v>
      </c>
      <c r="E419" s="134">
        <f>Равен!AD411</f>
        <v>0</v>
      </c>
      <c r="F419" s="135">
        <f>Равен!AE411</f>
        <v>0</v>
      </c>
      <c r="G419" s="128"/>
      <c r="H419" s="33"/>
      <c r="I419" s="33"/>
      <c r="J419" s="33"/>
      <c r="K419" s="115"/>
      <c r="L419" s="109">
        <f t="shared" si="78"/>
        <v>0</v>
      </c>
      <c r="M419" s="33"/>
      <c r="N419" s="123"/>
      <c r="O419" s="131"/>
      <c r="P419" s="109">
        <f t="shared" si="79"/>
        <v>0</v>
      </c>
      <c r="Q419" s="33"/>
      <c r="R419" s="33"/>
      <c r="S419" s="123"/>
      <c r="T419" s="128"/>
      <c r="U419" s="33"/>
      <c r="V419" s="33"/>
      <c r="W419" s="33"/>
      <c r="X419" s="115"/>
      <c r="Y419" s="122"/>
      <c r="Z419" s="33"/>
      <c r="AA419" s="33"/>
      <c r="AB419" s="33"/>
      <c r="AC419" s="33"/>
      <c r="AD419" s="33"/>
      <c r="AE419" s="33"/>
      <c r="AF419" s="123"/>
      <c r="AG419" s="119" t="e">
        <f>HLOOKUP(AG$13,$Y419:$AF$1016,ROWS($Y419:$AF$1016),FALSE)</f>
        <v>#N/A</v>
      </c>
      <c r="AH419" s="30" t="e">
        <f>HLOOKUP(AH$13,$Y419:$AF$1016,ROWS($Y419:$AF$1016),FALSE)</f>
        <v>#N/A</v>
      </c>
      <c r="AI419" s="30" t="e">
        <f>HLOOKUP(AI$13,$Y419:$AF$1016,ROWS($Y419:$AF$1016),FALSE)</f>
        <v>#N/A</v>
      </c>
      <c r="AJ419" s="30" t="e">
        <f>HLOOKUP(AJ$13,$Y419:$AF$1016,ROWS($Y419:$AF$1016),FALSE)</f>
        <v>#N/A</v>
      </c>
      <c r="AK419" s="30" t="e">
        <f>HLOOKUP(AK$13,$Y419:$AF$1016,ROWS($Y419:$AF$1016),FALSE)</f>
        <v>#N/A</v>
      </c>
      <c r="AL419" s="30" t="e">
        <f>HLOOKUP(AL$13,$Y419:$AF$1016,ROWS($Y419:$AF$1016),FALSE)</f>
        <v>#N/A</v>
      </c>
      <c r="AM419" s="30" t="e">
        <f>HLOOKUP(AM$13,$Y419:$AF$1016,ROWS($Y419:$AF$1016),FALSE)</f>
        <v>#N/A</v>
      </c>
      <c r="AN419" s="30" t="e">
        <f>HLOOKUP(AN$13,$Y419:$AF$1016,ROWS($Y419:$AF$1016),FALSE)</f>
        <v>#N/A</v>
      </c>
      <c r="AO419" s="35" t="e">
        <f t="shared" si="80"/>
        <v>#N/A</v>
      </c>
      <c r="AP419" s="35" t="e">
        <f t="shared" si="81"/>
        <v>#N/A</v>
      </c>
      <c r="AQ419" s="35" t="e">
        <f t="shared" si="82"/>
        <v>#N/A</v>
      </c>
      <c r="AR419" s="35" t="e">
        <f t="shared" si="83"/>
        <v>#N/A</v>
      </c>
      <c r="AS419" s="35" t="e">
        <f t="shared" si="84"/>
        <v>#N/A</v>
      </c>
      <c r="AT419" s="35" t="e">
        <f t="shared" si="85"/>
        <v>#N/A</v>
      </c>
      <c r="AU419" s="35" t="e">
        <f t="shared" si="86"/>
        <v>#N/A</v>
      </c>
      <c r="AV419" s="35" t="e">
        <f t="shared" si="87"/>
        <v>#N/A</v>
      </c>
      <c r="AW419" s="81" t="e">
        <f t="shared" si="88"/>
        <v>#N/A</v>
      </c>
      <c r="AX419" s="139" t="e">
        <f t="shared" si="89"/>
        <v>#N/A</v>
      </c>
    </row>
    <row r="420" spans="1:50" x14ac:dyDescent="0.25">
      <c r="A420" s="110">
        <f>'Тулуз-Пьерон'!A420</f>
        <v>0</v>
      </c>
      <c r="B420" s="153">
        <f>'Тулуз-Пьерон'!B420</f>
        <v>0</v>
      </c>
      <c r="C420" s="109" t="e">
        <f>'Тулуз-Пьерон'!AB420</f>
        <v>#DIV/0!</v>
      </c>
      <c r="D420" s="132" t="e">
        <f>'Тулуз-Пьерон'!AE420</f>
        <v>#DIV/0!</v>
      </c>
      <c r="E420" s="134">
        <f>Равен!AD412</f>
        <v>0</v>
      </c>
      <c r="F420" s="135">
        <f>Равен!AE412</f>
        <v>0</v>
      </c>
      <c r="G420" s="128"/>
      <c r="H420" s="33"/>
      <c r="I420" s="33"/>
      <c r="J420" s="33"/>
      <c r="K420" s="115"/>
      <c r="L420" s="109">
        <f t="shared" si="78"/>
        <v>0</v>
      </c>
      <c r="M420" s="33"/>
      <c r="N420" s="123"/>
      <c r="O420" s="131"/>
      <c r="P420" s="109">
        <f t="shared" si="79"/>
        <v>0</v>
      </c>
      <c r="Q420" s="33"/>
      <c r="R420" s="33"/>
      <c r="S420" s="123"/>
      <c r="T420" s="128"/>
      <c r="U420" s="33"/>
      <c r="V420" s="33"/>
      <c r="W420" s="33"/>
      <c r="X420" s="115"/>
      <c r="Y420" s="122"/>
      <c r="Z420" s="33"/>
      <c r="AA420" s="33"/>
      <c r="AB420" s="33"/>
      <c r="AC420" s="33"/>
      <c r="AD420" s="33"/>
      <c r="AE420" s="33"/>
      <c r="AF420" s="123"/>
      <c r="AG420" s="119" t="e">
        <f>HLOOKUP(AG$13,$Y420:$AF$1016,ROWS($Y420:$AF$1016),FALSE)</f>
        <v>#N/A</v>
      </c>
      <c r="AH420" s="30" t="e">
        <f>HLOOKUP(AH$13,$Y420:$AF$1016,ROWS($Y420:$AF$1016),FALSE)</f>
        <v>#N/A</v>
      </c>
      <c r="AI420" s="30" t="e">
        <f>HLOOKUP(AI$13,$Y420:$AF$1016,ROWS($Y420:$AF$1016),FALSE)</f>
        <v>#N/A</v>
      </c>
      <c r="AJ420" s="30" t="e">
        <f>HLOOKUP(AJ$13,$Y420:$AF$1016,ROWS($Y420:$AF$1016),FALSE)</f>
        <v>#N/A</v>
      </c>
      <c r="AK420" s="30" t="e">
        <f>HLOOKUP(AK$13,$Y420:$AF$1016,ROWS($Y420:$AF$1016),FALSE)</f>
        <v>#N/A</v>
      </c>
      <c r="AL420" s="30" t="e">
        <f>HLOOKUP(AL$13,$Y420:$AF$1016,ROWS($Y420:$AF$1016),FALSE)</f>
        <v>#N/A</v>
      </c>
      <c r="AM420" s="30" t="e">
        <f>HLOOKUP(AM$13,$Y420:$AF$1016,ROWS($Y420:$AF$1016),FALSE)</f>
        <v>#N/A</v>
      </c>
      <c r="AN420" s="30" t="e">
        <f>HLOOKUP(AN$13,$Y420:$AF$1016,ROWS($Y420:$AF$1016),FALSE)</f>
        <v>#N/A</v>
      </c>
      <c r="AO420" s="35" t="e">
        <f t="shared" si="80"/>
        <v>#N/A</v>
      </c>
      <c r="AP420" s="35" t="e">
        <f t="shared" si="81"/>
        <v>#N/A</v>
      </c>
      <c r="AQ420" s="35" t="e">
        <f t="shared" si="82"/>
        <v>#N/A</v>
      </c>
      <c r="AR420" s="35" t="e">
        <f t="shared" si="83"/>
        <v>#N/A</v>
      </c>
      <c r="AS420" s="35" t="e">
        <f t="shared" si="84"/>
        <v>#N/A</v>
      </c>
      <c r="AT420" s="35" t="e">
        <f t="shared" si="85"/>
        <v>#N/A</v>
      </c>
      <c r="AU420" s="35" t="e">
        <f t="shared" si="86"/>
        <v>#N/A</v>
      </c>
      <c r="AV420" s="35" t="e">
        <f t="shared" si="87"/>
        <v>#N/A</v>
      </c>
      <c r="AW420" s="81" t="e">
        <f t="shared" si="88"/>
        <v>#N/A</v>
      </c>
      <c r="AX420" s="139" t="e">
        <f t="shared" si="89"/>
        <v>#N/A</v>
      </c>
    </row>
    <row r="421" spans="1:50" x14ac:dyDescent="0.25">
      <c r="A421" s="110">
        <f>'Тулуз-Пьерон'!A421</f>
        <v>0</v>
      </c>
      <c r="B421" s="153">
        <f>'Тулуз-Пьерон'!B421</f>
        <v>0</v>
      </c>
      <c r="C421" s="109" t="e">
        <f>'Тулуз-Пьерон'!AB421</f>
        <v>#DIV/0!</v>
      </c>
      <c r="D421" s="132" t="e">
        <f>'Тулуз-Пьерон'!AE421</f>
        <v>#DIV/0!</v>
      </c>
      <c r="E421" s="134">
        <f>Равен!AD413</f>
        <v>0</v>
      </c>
      <c r="F421" s="135">
        <f>Равен!AE413</f>
        <v>0</v>
      </c>
      <c r="G421" s="128"/>
      <c r="H421" s="33"/>
      <c r="I421" s="33"/>
      <c r="J421" s="33"/>
      <c r="K421" s="115"/>
      <c r="L421" s="109">
        <f t="shared" si="78"/>
        <v>0</v>
      </c>
      <c r="M421" s="33"/>
      <c r="N421" s="123"/>
      <c r="O421" s="131"/>
      <c r="P421" s="109">
        <f t="shared" si="79"/>
        <v>0</v>
      </c>
      <c r="Q421" s="33"/>
      <c r="R421" s="33"/>
      <c r="S421" s="123"/>
      <c r="T421" s="128"/>
      <c r="U421" s="33"/>
      <c r="V421" s="33"/>
      <c r="W421" s="33"/>
      <c r="X421" s="115"/>
      <c r="Y421" s="122"/>
      <c r="Z421" s="33"/>
      <c r="AA421" s="33"/>
      <c r="AB421" s="33"/>
      <c r="AC421" s="33"/>
      <c r="AD421" s="33"/>
      <c r="AE421" s="33"/>
      <c r="AF421" s="123"/>
      <c r="AG421" s="119" t="e">
        <f>HLOOKUP(AG$13,$Y421:$AF$1016,ROWS($Y421:$AF$1016),FALSE)</f>
        <v>#N/A</v>
      </c>
      <c r="AH421" s="30" t="e">
        <f>HLOOKUP(AH$13,$Y421:$AF$1016,ROWS($Y421:$AF$1016),FALSE)</f>
        <v>#N/A</v>
      </c>
      <c r="AI421" s="30" t="e">
        <f>HLOOKUP(AI$13,$Y421:$AF$1016,ROWS($Y421:$AF$1016),FALSE)</f>
        <v>#N/A</v>
      </c>
      <c r="AJ421" s="30" t="e">
        <f>HLOOKUP(AJ$13,$Y421:$AF$1016,ROWS($Y421:$AF$1016),FALSE)</f>
        <v>#N/A</v>
      </c>
      <c r="AK421" s="30" t="e">
        <f>HLOOKUP(AK$13,$Y421:$AF$1016,ROWS($Y421:$AF$1016),FALSE)</f>
        <v>#N/A</v>
      </c>
      <c r="AL421" s="30" t="e">
        <f>HLOOKUP(AL$13,$Y421:$AF$1016,ROWS($Y421:$AF$1016),FALSE)</f>
        <v>#N/A</v>
      </c>
      <c r="AM421" s="30" t="e">
        <f>HLOOKUP(AM$13,$Y421:$AF$1016,ROWS($Y421:$AF$1016),FALSE)</f>
        <v>#N/A</v>
      </c>
      <c r="AN421" s="30" t="e">
        <f>HLOOKUP(AN$13,$Y421:$AF$1016,ROWS($Y421:$AF$1016),FALSE)</f>
        <v>#N/A</v>
      </c>
      <c r="AO421" s="35" t="e">
        <f t="shared" si="80"/>
        <v>#N/A</v>
      </c>
      <c r="AP421" s="35" t="e">
        <f t="shared" si="81"/>
        <v>#N/A</v>
      </c>
      <c r="AQ421" s="35" t="e">
        <f t="shared" si="82"/>
        <v>#N/A</v>
      </c>
      <c r="AR421" s="35" t="e">
        <f t="shared" si="83"/>
        <v>#N/A</v>
      </c>
      <c r="AS421" s="35" t="e">
        <f t="shared" si="84"/>
        <v>#N/A</v>
      </c>
      <c r="AT421" s="35" t="e">
        <f t="shared" si="85"/>
        <v>#N/A</v>
      </c>
      <c r="AU421" s="35" t="e">
        <f t="shared" si="86"/>
        <v>#N/A</v>
      </c>
      <c r="AV421" s="35" t="e">
        <f t="shared" si="87"/>
        <v>#N/A</v>
      </c>
      <c r="AW421" s="81" t="e">
        <f t="shared" si="88"/>
        <v>#N/A</v>
      </c>
      <c r="AX421" s="139" t="e">
        <f t="shared" si="89"/>
        <v>#N/A</v>
      </c>
    </row>
    <row r="422" spans="1:50" x14ac:dyDescent="0.25">
      <c r="A422" s="110">
        <f>'Тулуз-Пьерон'!A422</f>
        <v>0</v>
      </c>
      <c r="B422" s="153">
        <f>'Тулуз-Пьерон'!B422</f>
        <v>0</v>
      </c>
      <c r="C422" s="109" t="e">
        <f>'Тулуз-Пьерон'!AB422</f>
        <v>#DIV/0!</v>
      </c>
      <c r="D422" s="132" t="e">
        <f>'Тулуз-Пьерон'!AE422</f>
        <v>#DIV/0!</v>
      </c>
      <c r="E422" s="134">
        <f>Равен!AD414</f>
        <v>0</v>
      </c>
      <c r="F422" s="135">
        <f>Равен!AE414</f>
        <v>0</v>
      </c>
      <c r="G422" s="128"/>
      <c r="H422" s="33"/>
      <c r="I422" s="33"/>
      <c r="J422" s="33"/>
      <c r="K422" s="115"/>
      <c r="L422" s="109">
        <f t="shared" si="78"/>
        <v>0</v>
      </c>
      <c r="M422" s="33"/>
      <c r="N422" s="123"/>
      <c r="O422" s="131"/>
      <c r="P422" s="109">
        <f t="shared" si="79"/>
        <v>0</v>
      </c>
      <c r="Q422" s="33"/>
      <c r="R422" s="33"/>
      <c r="S422" s="123"/>
      <c r="T422" s="128"/>
      <c r="U422" s="33"/>
      <c r="V422" s="33"/>
      <c r="W422" s="33"/>
      <c r="X422" s="115"/>
      <c r="Y422" s="122"/>
      <c r="Z422" s="33"/>
      <c r="AA422" s="33"/>
      <c r="AB422" s="33"/>
      <c r="AC422" s="33"/>
      <c r="AD422" s="33"/>
      <c r="AE422" s="33"/>
      <c r="AF422" s="123"/>
      <c r="AG422" s="119" t="e">
        <f>HLOOKUP(AG$13,$Y422:$AF$1016,ROWS($Y422:$AF$1016),FALSE)</f>
        <v>#N/A</v>
      </c>
      <c r="AH422" s="30" t="e">
        <f>HLOOKUP(AH$13,$Y422:$AF$1016,ROWS($Y422:$AF$1016),FALSE)</f>
        <v>#N/A</v>
      </c>
      <c r="AI422" s="30" t="e">
        <f>HLOOKUP(AI$13,$Y422:$AF$1016,ROWS($Y422:$AF$1016),FALSE)</f>
        <v>#N/A</v>
      </c>
      <c r="AJ422" s="30" t="e">
        <f>HLOOKUP(AJ$13,$Y422:$AF$1016,ROWS($Y422:$AF$1016),FALSE)</f>
        <v>#N/A</v>
      </c>
      <c r="AK422" s="30" t="e">
        <f>HLOOKUP(AK$13,$Y422:$AF$1016,ROWS($Y422:$AF$1016),FALSE)</f>
        <v>#N/A</v>
      </c>
      <c r="AL422" s="30" t="e">
        <f>HLOOKUP(AL$13,$Y422:$AF$1016,ROWS($Y422:$AF$1016),FALSE)</f>
        <v>#N/A</v>
      </c>
      <c r="AM422" s="30" t="e">
        <f>HLOOKUP(AM$13,$Y422:$AF$1016,ROWS($Y422:$AF$1016),FALSE)</f>
        <v>#N/A</v>
      </c>
      <c r="AN422" s="30" t="e">
        <f>HLOOKUP(AN$13,$Y422:$AF$1016,ROWS($Y422:$AF$1016),FALSE)</f>
        <v>#N/A</v>
      </c>
      <c r="AO422" s="35" t="e">
        <f t="shared" si="80"/>
        <v>#N/A</v>
      </c>
      <c r="AP422" s="35" t="e">
        <f t="shared" si="81"/>
        <v>#N/A</v>
      </c>
      <c r="AQ422" s="35" t="e">
        <f t="shared" si="82"/>
        <v>#N/A</v>
      </c>
      <c r="AR422" s="35" t="e">
        <f t="shared" si="83"/>
        <v>#N/A</v>
      </c>
      <c r="AS422" s="35" t="e">
        <f t="shared" si="84"/>
        <v>#N/A</v>
      </c>
      <c r="AT422" s="35" t="e">
        <f t="shared" si="85"/>
        <v>#N/A</v>
      </c>
      <c r="AU422" s="35" t="e">
        <f t="shared" si="86"/>
        <v>#N/A</v>
      </c>
      <c r="AV422" s="35" t="e">
        <f t="shared" si="87"/>
        <v>#N/A</v>
      </c>
      <c r="AW422" s="81" t="e">
        <f t="shared" si="88"/>
        <v>#N/A</v>
      </c>
      <c r="AX422" s="139" t="e">
        <f t="shared" si="89"/>
        <v>#N/A</v>
      </c>
    </row>
    <row r="423" spans="1:50" x14ac:dyDescent="0.25">
      <c r="A423" s="110">
        <f>'Тулуз-Пьерон'!A423</f>
        <v>0</v>
      </c>
      <c r="B423" s="153">
        <f>'Тулуз-Пьерон'!B423</f>
        <v>0</v>
      </c>
      <c r="C423" s="109" t="e">
        <f>'Тулуз-Пьерон'!AB423</f>
        <v>#DIV/0!</v>
      </c>
      <c r="D423" s="132" t="e">
        <f>'Тулуз-Пьерон'!AE423</f>
        <v>#DIV/0!</v>
      </c>
      <c r="E423" s="134">
        <f>Равен!AD415</f>
        <v>0</v>
      </c>
      <c r="F423" s="135">
        <f>Равен!AE415</f>
        <v>0</v>
      </c>
      <c r="G423" s="128"/>
      <c r="H423" s="33"/>
      <c r="I423" s="33"/>
      <c r="J423" s="33"/>
      <c r="K423" s="115"/>
      <c r="L423" s="109">
        <f t="shared" si="78"/>
        <v>0</v>
      </c>
      <c r="M423" s="33"/>
      <c r="N423" s="123"/>
      <c r="O423" s="131"/>
      <c r="P423" s="109">
        <f t="shared" si="79"/>
        <v>0</v>
      </c>
      <c r="Q423" s="33"/>
      <c r="R423" s="33"/>
      <c r="S423" s="123"/>
      <c r="T423" s="128"/>
      <c r="U423" s="33"/>
      <c r="V423" s="33"/>
      <c r="W423" s="33"/>
      <c r="X423" s="115"/>
      <c r="Y423" s="122"/>
      <c r="Z423" s="33"/>
      <c r="AA423" s="33"/>
      <c r="AB423" s="33"/>
      <c r="AC423" s="33"/>
      <c r="AD423" s="33"/>
      <c r="AE423" s="33"/>
      <c r="AF423" s="123"/>
      <c r="AG423" s="119" t="e">
        <f>HLOOKUP(AG$13,$Y423:$AF$1016,ROWS($Y423:$AF$1016),FALSE)</f>
        <v>#N/A</v>
      </c>
      <c r="AH423" s="30" t="e">
        <f>HLOOKUP(AH$13,$Y423:$AF$1016,ROWS($Y423:$AF$1016),FALSE)</f>
        <v>#N/A</v>
      </c>
      <c r="AI423" s="30" t="e">
        <f>HLOOKUP(AI$13,$Y423:$AF$1016,ROWS($Y423:$AF$1016),FALSE)</f>
        <v>#N/A</v>
      </c>
      <c r="AJ423" s="30" t="e">
        <f>HLOOKUP(AJ$13,$Y423:$AF$1016,ROWS($Y423:$AF$1016),FALSE)</f>
        <v>#N/A</v>
      </c>
      <c r="AK423" s="30" t="e">
        <f>HLOOKUP(AK$13,$Y423:$AF$1016,ROWS($Y423:$AF$1016),FALSE)</f>
        <v>#N/A</v>
      </c>
      <c r="AL423" s="30" t="e">
        <f>HLOOKUP(AL$13,$Y423:$AF$1016,ROWS($Y423:$AF$1016),FALSE)</f>
        <v>#N/A</v>
      </c>
      <c r="AM423" s="30" t="e">
        <f>HLOOKUP(AM$13,$Y423:$AF$1016,ROWS($Y423:$AF$1016),FALSE)</f>
        <v>#N/A</v>
      </c>
      <c r="AN423" s="30" t="e">
        <f>HLOOKUP(AN$13,$Y423:$AF$1016,ROWS($Y423:$AF$1016),FALSE)</f>
        <v>#N/A</v>
      </c>
      <c r="AO423" s="35" t="e">
        <f t="shared" si="80"/>
        <v>#N/A</v>
      </c>
      <c r="AP423" s="35" t="e">
        <f t="shared" si="81"/>
        <v>#N/A</v>
      </c>
      <c r="AQ423" s="35" t="e">
        <f t="shared" si="82"/>
        <v>#N/A</v>
      </c>
      <c r="AR423" s="35" t="e">
        <f t="shared" si="83"/>
        <v>#N/A</v>
      </c>
      <c r="AS423" s="35" t="e">
        <f t="shared" si="84"/>
        <v>#N/A</v>
      </c>
      <c r="AT423" s="35" t="e">
        <f t="shared" si="85"/>
        <v>#N/A</v>
      </c>
      <c r="AU423" s="35" t="e">
        <f t="shared" si="86"/>
        <v>#N/A</v>
      </c>
      <c r="AV423" s="35" t="e">
        <f t="shared" si="87"/>
        <v>#N/A</v>
      </c>
      <c r="AW423" s="81" t="e">
        <f t="shared" si="88"/>
        <v>#N/A</v>
      </c>
      <c r="AX423" s="139" t="e">
        <f t="shared" si="89"/>
        <v>#N/A</v>
      </c>
    </row>
    <row r="424" spans="1:50" x14ac:dyDescent="0.25">
      <c r="A424" s="110">
        <f>'Тулуз-Пьерон'!A424</f>
        <v>0</v>
      </c>
      <c r="B424" s="153">
        <f>'Тулуз-Пьерон'!B424</f>
        <v>0</v>
      </c>
      <c r="C424" s="109" t="e">
        <f>'Тулуз-Пьерон'!AB424</f>
        <v>#DIV/0!</v>
      </c>
      <c r="D424" s="132" t="e">
        <f>'Тулуз-Пьерон'!AE424</f>
        <v>#DIV/0!</v>
      </c>
      <c r="E424" s="134">
        <f>Равен!AD416</f>
        <v>0</v>
      </c>
      <c r="F424" s="135">
        <f>Равен!AE416</f>
        <v>0</v>
      </c>
      <c r="G424" s="128"/>
      <c r="H424" s="33"/>
      <c r="I424" s="33"/>
      <c r="J424" s="33"/>
      <c r="K424" s="115"/>
      <c r="L424" s="109">
        <f t="shared" si="78"/>
        <v>0</v>
      </c>
      <c r="M424" s="33"/>
      <c r="N424" s="123"/>
      <c r="O424" s="131"/>
      <c r="P424" s="109">
        <f t="shared" si="79"/>
        <v>0</v>
      </c>
      <c r="Q424" s="33"/>
      <c r="R424" s="33"/>
      <c r="S424" s="123"/>
      <c r="T424" s="128"/>
      <c r="U424" s="33"/>
      <c r="V424" s="33"/>
      <c r="W424" s="33"/>
      <c r="X424" s="115"/>
      <c r="Y424" s="122"/>
      <c r="Z424" s="33"/>
      <c r="AA424" s="33"/>
      <c r="AB424" s="33"/>
      <c r="AC424" s="33"/>
      <c r="AD424" s="33"/>
      <c r="AE424" s="33"/>
      <c r="AF424" s="123"/>
      <c r="AG424" s="119" t="e">
        <f>HLOOKUP(AG$13,$Y424:$AF$1016,ROWS($Y424:$AF$1016),FALSE)</f>
        <v>#N/A</v>
      </c>
      <c r="AH424" s="30" t="e">
        <f>HLOOKUP(AH$13,$Y424:$AF$1016,ROWS($Y424:$AF$1016),FALSE)</f>
        <v>#N/A</v>
      </c>
      <c r="AI424" s="30" t="e">
        <f>HLOOKUP(AI$13,$Y424:$AF$1016,ROWS($Y424:$AF$1016),FALSE)</f>
        <v>#N/A</v>
      </c>
      <c r="AJ424" s="30" t="e">
        <f>HLOOKUP(AJ$13,$Y424:$AF$1016,ROWS($Y424:$AF$1016),FALSE)</f>
        <v>#N/A</v>
      </c>
      <c r="AK424" s="30" t="e">
        <f>HLOOKUP(AK$13,$Y424:$AF$1016,ROWS($Y424:$AF$1016),FALSE)</f>
        <v>#N/A</v>
      </c>
      <c r="AL424" s="30" t="e">
        <f>HLOOKUP(AL$13,$Y424:$AF$1016,ROWS($Y424:$AF$1016),FALSE)</f>
        <v>#N/A</v>
      </c>
      <c r="AM424" s="30" t="e">
        <f>HLOOKUP(AM$13,$Y424:$AF$1016,ROWS($Y424:$AF$1016),FALSE)</f>
        <v>#N/A</v>
      </c>
      <c r="AN424" s="30" t="e">
        <f>HLOOKUP(AN$13,$Y424:$AF$1016,ROWS($Y424:$AF$1016),FALSE)</f>
        <v>#N/A</v>
      </c>
      <c r="AO424" s="35" t="e">
        <f t="shared" si="80"/>
        <v>#N/A</v>
      </c>
      <c r="AP424" s="35" t="e">
        <f t="shared" si="81"/>
        <v>#N/A</v>
      </c>
      <c r="AQ424" s="35" t="e">
        <f t="shared" si="82"/>
        <v>#N/A</v>
      </c>
      <c r="AR424" s="35" t="e">
        <f t="shared" si="83"/>
        <v>#N/A</v>
      </c>
      <c r="AS424" s="35" t="e">
        <f t="shared" si="84"/>
        <v>#N/A</v>
      </c>
      <c r="AT424" s="35" t="e">
        <f t="shared" si="85"/>
        <v>#N/A</v>
      </c>
      <c r="AU424" s="35" t="e">
        <f t="shared" si="86"/>
        <v>#N/A</v>
      </c>
      <c r="AV424" s="35" t="e">
        <f t="shared" si="87"/>
        <v>#N/A</v>
      </c>
      <c r="AW424" s="81" t="e">
        <f t="shared" si="88"/>
        <v>#N/A</v>
      </c>
      <c r="AX424" s="139" t="e">
        <f t="shared" si="89"/>
        <v>#N/A</v>
      </c>
    </row>
    <row r="425" spans="1:50" x14ac:dyDescent="0.25">
      <c r="A425" s="110">
        <f>'Тулуз-Пьерон'!A425</f>
        <v>0</v>
      </c>
      <c r="B425" s="153">
        <f>'Тулуз-Пьерон'!B425</f>
        <v>0</v>
      </c>
      <c r="C425" s="109" t="e">
        <f>'Тулуз-Пьерон'!AB425</f>
        <v>#DIV/0!</v>
      </c>
      <c r="D425" s="132" t="e">
        <f>'Тулуз-Пьерон'!AE425</f>
        <v>#DIV/0!</v>
      </c>
      <c r="E425" s="134">
        <f>Равен!AD417</f>
        <v>0</v>
      </c>
      <c r="F425" s="135">
        <f>Равен!AE417</f>
        <v>0</v>
      </c>
      <c r="G425" s="128"/>
      <c r="H425" s="33"/>
      <c r="I425" s="33"/>
      <c r="J425" s="33"/>
      <c r="K425" s="115"/>
      <c r="L425" s="109">
        <f t="shared" si="78"/>
        <v>0</v>
      </c>
      <c r="M425" s="33"/>
      <c r="N425" s="123"/>
      <c r="O425" s="131"/>
      <c r="P425" s="109">
        <f t="shared" si="79"/>
        <v>0</v>
      </c>
      <c r="Q425" s="33"/>
      <c r="R425" s="33"/>
      <c r="S425" s="123"/>
      <c r="T425" s="128"/>
      <c r="U425" s="33"/>
      <c r="V425" s="33"/>
      <c r="W425" s="33"/>
      <c r="X425" s="115"/>
      <c r="Y425" s="122"/>
      <c r="Z425" s="33"/>
      <c r="AA425" s="33"/>
      <c r="AB425" s="33"/>
      <c r="AC425" s="33"/>
      <c r="AD425" s="33"/>
      <c r="AE425" s="33"/>
      <c r="AF425" s="123"/>
      <c r="AG425" s="119" t="e">
        <f>HLOOKUP(AG$13,$Y425:$AF$1016,ROWS($Y425:$AF$1016),FALSE)</f>
        <v>#N/A</v>
      </c>
      <c r="AH425" s="30" t="e">
        <f>HLOOKUP(AH$13,$Y425:$AF$1016,ROWS($Y425:$AF$1016),FALSE)</f>
        <v>#N/A</v>
      </c>
      <c r="AI425" s="30" t="e">
        <f>HLOOKUP(AI$13,$Y425:$AF$1016,ROWS($Y425:$AF$1016),FALSE)</f>
        <v>#N/A</v>
      </c>
      <c r="AJ425" s="30" t="e">
        <f>HLOOKUP(AJ$13,$Y425:$AF$1016,ROWS($Y425:$AF$1016),FALSE)</f>
        <v>#N/A</v>
      </c>
      <c r="AK425" s="30" t="e">
        <f>HLOOKUP(AK$13,$Y425:$AF$1016,ROWS($Y425:$AF$1016),FALSE)</f>
        <v>#N/A</v>
      </c>
      <c r="AL425" s="30" t="e">
        <f>HLOOKUP(AL$13,$Y425:$AF$1016,ROWS($Y425:$AF$1016),FALSE)</f>
        <v>#N/A</v>
      </c>
      <c r="AM425" s="30" t="e">
        <f>HLOOKUP(AM$13,$Y425:$AF$1016,ROWS($Y425:$AF$1016),FALSE)</f>
        <v>#N/A</v>
      </c>
      <c r="AN425" s="30" t="e">
        <f>HLOOKUP(AN$13,$Y425:$AF$1016,ROWS($Y425:$AF$1016),FALSE)</f>
        <v>#N/A</v>
      </c>
      <c r="AO425" s="35" t="e">
        <f t="shared" si="80"/>
        <v>#N/A</v>
      </c>
      <c r="AP425" s="35" t="e">
        <f t="shared" si="81"/>
        <v>#N/A</v>
      </c>
      <c r="AQ425" s="35" t="e">
        <f t="shared" si="82"/>
        <v>#N/A</v>
      </c>
      <c r="AR425" s="35" t="e">
        <f t="shared" si="83"/>
        <v>#N/A</v>
      </c>
      <c r="AS425" s="35" t="e">
        <f t="shared" si="84"/>
        <v>#N/A</v>
      </c>
      <c r="AT425" s="35" t="e">
        <f t="shared" si="85"/>
        <v>#N/A</v>
      </c>
      <c r="AU425" s="35" t="e">
        <f t="shared" si="86"/>
        <v>#N/A</v>
      </c>
      <c r="AV425" s="35" t="e">
        <f t="shared" si="87"/>
        <v>#N/A</v>
      </c>
      <c r="AW425" s="81" t="e">
        <f t="shared" si="88"/>
        <v>#N/A</v>
      </c>
      <c r="AX425" s="139" t="e">
        <f t="shared" si="89"/>
        <v>#N/A</v>
      </c>
    </row>
    <row r="426" spans="1:50" x14ac:dyDescent="0.25">
      <c r="A426" s="110">
        <f>'Тулуз-Пьерон'!A426</f>
        <v>0</v>
      </c>
      <c r="B426" s="153">
        <f>'Тулуз-Пьерон'!B426</f>
        <v>0</v>
      </c>
      <c r="C426" s="109" t="e">
        <f>'Тулуз-Пьерон'!AB426</f>
        <v>#DIV/0!</v>
      </c>
      <c r="D426" s="132" t="e">
        <f>'Тулуз-Пьерон'!AE426</f>
        <v>#DIV/0!</v>
      </c>
      <c r="E426" s="134">
        <f>Равен!AD418</f>
        <v>0</v>
      </c>
      <c r="F426" s="135">
        <f>Равен!AE418</f>
        <v>0</v>
      </c>
      <c r="G426" s="128"/>
      <c r="H426" s="33"/>
      <c r="I426" s="33"/>
      <c r="J426" s="33"/>
      <c r="K426" s="115"/>
      <c r="L426" s="109">
        <f t="shared" si="78"/>
        <v>0</v>
      </c>
      <c r="M426" s="33"/>
      <c r="N426" s="123"/>
      <c r="O426" s="131"/>
      <c r="P426" s="109">
        <f t="shared" si="79"/>
        <v>0</v>
      </c>
      <c r="Q426" s="33"/>
      <c r="R426" s="33"/>
      <c r="S426" s="123"/>
      <c r="T426" s="128"/>
      <c r="U426" s="33"/>
      <c r="V426" s="33"/>
      <c r="W426" s="33"/>
      <c r="X426" s="115"/>
      <c r="Y426" s="122"/>
      <c r="Z426" s="33"/>
      <c r="AA426" s="33"/>
      <c r="AB426" s="33"/>
      <c r="AC426" s="33"/>
      <c r="AD426" s="33"/>
      <c r="AE426" s="33"/>
      <c r="AF426" s="123"/>
      <c r="AG426" s="119" t="e">
        <f>HLOOKUP(AG$13,$Y426:$AF$1016,ROWS($Y426:$AF$1016),FALSE)</f>
        <v>#N/A</v>
      </c>
      <c r="AH426" s="30" t="e">
        <f>HLOOKUP(AH$13,$Y426:$AF$1016,ROWS($Y426:$AF$1016),FALSE)</f>
        <v>#N/A</v>
      </c>
      <c r="AI426" s="30" t="e">
        <f>HLOOKUP(AI$13,$Y426:$AF$1016,ROWS($Y426:$AF$1016),FALSE)</f>
        <v>#N/A</v>
      </c>
      <c r="AJ426" s="30" t="e">
        <f>HLOOKUP(AJ$13,$Y426:$AF$1016,ROWS($Y426:$AF$1016),FALSE)</f>
        <v>#N/A</v>
      </c>
      <c r="AK426" s="30" t="e">
        <f>HLOOKUP(AK$13,$Y426:$AF$1016,ROWS($Y426:$AF$1016),FALSE)</f>
        <v>#N/A</v>
      </c>
      <c r="AL426" s="30" t="e">
        <f>HLOOKUP(AL$13,$Y426:$AF$1016,ROWS($Y426:$AF$1016),FALSE)</f>
        <v>#N/A</v>
      </c>
      <c r="AM426" s="30" t="e">
        <f>HLOOKUP(AM$13,$Y426:$AF$1016,ROWS($Y426:$AF$1016),FALSE)</f>
        <v>#N/A</v>
      </c>
      <c r="AN426" s="30" t="e">
        <f>HLOOKUP(AN$13,$Y426:$AF$1016,ROWS($Y426:$AF$1016),FALSE)</f>
        <v>#N/A</v>
      </c>
      <c r="AO426" s="35" t="e">
        <f t="shared" si="80"/>
        <v>#N/A</v>
      </c>
      <c r="AP426" s="35" t="e">
        <f t="shared" si="81"/>
        <v>#N/A</v>
      </c>
      <c r="AQ426" s="35" t="e">
        <f t="shared" si="82"/>
        <v>#N/A</v>
      </c>
      <c r="AR426" s="35" t="e">
        <f t="shared" si="83"/>
        <v>#N/A</v>
      </c>
      <c r="AS426" s="35" t="e">
        <f t="shared" si="84"/>
        <v>#N/A</v>
      </c>
      <c r="AT426" s="35" t="e">
        <f t="shared" si="85"/>
        <v>#N/A</v>
      </c>
      <c r="AU426" s="35" t="e">
        <f t="shared" si="86"/>
        <v>#N/A</v>
      </c>
      <c r="AV426" s="35" t="e">
        <f t="shared" si="87"/>
        <v>#N/A</v>
      </c>
      <c r="AW426" s="81" t="e">
        <f t="shared" si="88"/>
        <v>#N/A</v>
      </c>
      <c r="AX426" s="139" t="e">
        <f t="shared" si="89"/>
        <v>#N/A</v>
      </c>
    </row>
    <row r="427" spans="1:50" x14ac:dyDescent="0.25">
      <c r="A427" s="110">
        <f>'Тулуз-Пьерон'!A427</f>
        <v>0</v>
      </c>
      <c r="B427" s="153">
        <f>'Тулуз-Пьерон'!B427</f>
        <v>0</v>
      </c>
      <c r="C427" s="109" t="e">
        <f>'Тулуз-Пьерон'!AB427</f>
        <v>#DIV/0!</v>
      </c>
      <c r="D427" s="132" t="e">
        <f>'Тулуз-Пьерон'!AE427</f>
        <v>#DIV/0!</v>
      </c>
      <c r="E427" s="134">
        <f>Равен!AD419</f>
        <v>0</v>
      </c>
      <c r="F427" s="135">
        <f>Равен!AE419</f>
        <v>0</v>
      </c>
      <c r="G427" s="128"/>
      <c r="H427" s="33"/>
      <c r="I427" s="33"/>
      <c r="J427" s="33"/>
      <c r="K427" s="115"/>
      <c r="L427" s="109">
        <f t="shared" si="78"/>
        <v>0</v>
      </c>
      <c r="M427" s="33"/>
      <c r="N427" s="123"/>
      <c r="O427" s="131"/>
      <c r="P427" s="109">
        <f t="shared" si="79"/>
        <v>0</v>
      </c>
      <c r="Q427" s="33"/>
      <c r="R427" s="33"/>
      <c r="S427" s="123"/>
      <c r="T427" s="128"/>
      <c r="U427" s="33"/>
      <c r="V427" s="33"/>
      <c r="W427" s="33"/>
      <c r="X427" s="115"/>
      <c r="Y427" s="122"/>
      <c r="Z427" s="33"/>
      <c r="AA427" s="33"/>
      <c r="AB427" s="33"/>
      <c r="AC427" s="33"/>
      <c r="AD427" s="33"/>
      <c r="AE427" s="33"/>
      <c r="AF427" s="123"/>
      <c r="AG427" s="119" t="e">
        <f>HLOOKUP(AG$13,$Y427:$AF$1016,ROWS($Y427:$AF$1016),FALSE)</f>
        <v>#N/A</v>
      </c>
      <c r="AH427" s="30" t="e">
        <f>HLOOKUP(AH$13,$Y427:$AF$1016,ROWS($Y427:$AF$1016),FALSE)</f>
        <v>#N/A</v>
      </c>
      <c r="AI427" s="30" t="e">
        <f>HLOOKUP(AI$13,$Y427:$AF$1016,ROWS($Y427:$AF$1016),FALSE)</f>
        <v>#N/A</v>
      </c>
      <c r="AJ427" s="30" t="e">
        <f>HLOOKUP(AJ$13,$Y427:$AF$1016,ROWS($Y427:$AF$1016),FALSE)</f>
        <v>#N/A</v>
      </c>
      <c r="AK427" s="30" t="e">
        <f>HLOOKUP(AK$13,$Y427:$AF$1016,ROWS($Y427:$AF$1016),FALSE)</f>
        <v>#N/A</v>
      </c>
      <c r="AL427" s="30" t="e">
        <f>HLOOKUP(AL$13,$Y427:$AF$1016,ROWS($Y427:$AF$1016),FALSE)</f>
        <v>#N/A</v>
      </c>
      <c r="AM427" s="30" t="e">
        <f>HLOOKUP(AM$13,$Y427:$AF$1016,ROWS($Y427:$AF$1016),FALSE)</f>
        <v>#N/A</v>
      </c>
      <c r="AN427" s="30" t="e">
        <f>HLOOKUP(AN$13,$Y427:$AF$1016,ROWS($Y427:$AF$1016),FALSE)</f>
        <v>#N/A</v>
      </c>
      <c r="AO427" s="35" t="e">
        <f t="shared" si="80"/>
        <v>#N/A</v>
      </c>
      <c r="AP427" s="35" t="e">
        <f t="shared" si="81"/>
        <v>#N/A</v>
      </c>
      <c r="AQ427" s="35" t="e">
        <f t="shared" si="82"/>
        <v>#N/A</v>
      </c>
      <c r="AR427" s="35" t="e">
        <f t="shared" si="83"/>
        <v>#N/A</v>
      </c>
      <c r="AS427" s="35" t="e">
        <f t="shared" si="84"/>
        <v>#N/A</v>
      </c>
      <c r="AT427" s="35" t="e">
        <f t="shared" si="85"/>
        <v>#N/A</v>
      </c>
      <c r="AU427" s="35" t="e">
        <f t="shared" si="86"/>
        <v>#N/A</v>
      </c>
      <c r="AV427" s="35" t="e">
        <f t="shared" si="87"/>
        <v>#N/A</v>
      </c>
      <c r="AW427" s="81" t="e">
        <f t="shared" si="88"/>
        <v>#N/A</v>
      </c>
      <c r="AX427" s="139" t="e">
        <f t="shared" si="89"/>
        <v>#N/A</v>
      </c>
    </row>
    <row r="428" spans="1:50" x14ac:dyDescent="0.25">
      <c r="A428" s="110">
        <f>'Тулуз-Пьерон'!A428</f>
        <v>0</v>
      </c>
      <c r="B428" s="153">
        <f>'Тулуз-Пьерон'!B428</f>
        <v>0</v>
      </c>
      <c r="C428" s="109" t="e">
        <f>'Тулуз-Пьерон'!AB428</f>
        <v>#DIV/0!</v>
      </c>
      <c r="D428" s="132" t="e">
        <f>'Тулуз-Пьерон'!AE428</f>
        <v>#DIV/0!</v>
      </c>
      <c r="E428" s="134">
        <f>Равен!AD420</f>
        <v>0</v>
      </c>
      <c r="F428" s="135">
        <f>Равен!AE420</f>
        <v>0</v>
      </c>
      <c r="G428" s="128"/>
      <c r="H428" s="33"/>
      <c r="I428" s="33"/>
      <c r="J428" s="33"/>
      <c r="K428" s="115"/>
      <c r="L428" s="109">
        <f t="shared" si="78"/>
        <v>0</v>
      </c>
      <c r="M428" s="33"/>
      <c r="N428" s="123"/>
      <c r="O428" s="131"/>
      <c r="P428" s="109">
        <f t="shared" si="79"/>
        <v>0</v>
      </c>
      <c r="Q428" s="33"/>
      <c r="R428" s="33"/>
      <c r="S428" s="123"/>
      <c r="T428" s="128"/>
      <c r="U428" s="33"/>
      <c r="V428" s="33"/>
      <c r="W428" s="33"/>
      <c r="X428" s="115"/>
      <c r="Y428" s="122"/>
      <c r="Z428" s="33"/>
      <c r="AA428" s="33"/>
      <c r="AB428" s="33"/>
      <c r="AC428" s="33"/>
      <c r="AD428" s="33"/>
      <c r="AE428" s="33"/>
      <c r="AF428" s="123"/>
      <c r="AG428" s="119" t="e">
        <f>HLOOKUP(AG$13,$Y428:$AF$1016,ROWS($Y428:$AF$1016),FALSE)</f>
        <v>#N/A</v>
      </c>
      <c r="AH428" s="30" t="e">
        <f>HLOOKUP(AH$13,$Y428:$AF$1016,ROWS($Y428:$AF$1016),FALSE)</f>
        <v>#N/A</v>
      </c>
      <c r="AI428" s="30" t="e">
        <f>HLOOKUP(AI$13,$Y428:$AF$1016,ROWS($Y428:$AF$1016),FALSE)</f>
        <v>#N/A</v>
      </c>
      <c r="AJ428" s="30" t="e">
        <f>HLOOKUP(AJ$13,$Y428:$AF$1016,ROWS($Y428:$AF$1016),FALSE)</f>
        <v>#N/A</v>
      </c>
      <c r="AK428" s="30" t="e">
        <f>HLOOKUP(AK$13,$Y428:$AF$1016,ROWS($Y428:$AF$1016),FALSE)</f>
        <v>#N/A</v>
      </c>
      <c r="AL428" s="30" t="e">
        <f>HLOOKUP(AL$13,$Y428:$AF$1016,ROWS($Y428:$AF$1016),FALSE)</f>
        <v>#N/A</v>
      </c>
      <c r="AM428" s="30" t="e">
        <f>HLOOKUP(AM$13,$Y428:$AF$1016,ROWS($Y428:$AF$1016),FALSE)</f>
        <v>#N/A</v>
      </c>
      <c r="AN428" s="30" t="e">
        <f>HLOOKUP(AN$13,$Y428:$AF$1016,ROWS($Y428:$AF$1016),FALSE)</f>
        <v>#N/A</v>
      </c>
      <c r="AO428" s="35" t="e">
        <f t="shared" si="80"/>
        <v>#N/A</v>
      </c>
      <c r="AP428" s="35" t="e">
        <f t="shared" si="81"/>
        <v>#N/A</v>
      </c>
      <c r="AQ428" s="35" t="e">
        <f t="shared" si="82"/>
        <v>#N/A</v>
      </c>
      <c r="AR428" s="35" t="e">
        <f t="shared" si="83"/>
        <v>#N/A</v>
      </c>
      <c r="AS428" s="35" t="e">
        <f t="shared" si="84"/>
        <v>#N/A</v>
      </c>
      <c r="AT428" s="35" t="e">
        <f t="shared" si="85"/>
        <v>#N/A</v>
      </c>
      <c r="AU428" s="35" t="e">
        <f t="shared" si="86"/>
        <v>#N/A</v>
      </c>
      <c r="AV428" s="35" t="e">
        <f t="shared" si="87"/>
        <v>#N/A</v>
      </c>
      <c r="AW428" s="81" t="e">
        <f t="shared" si="88"/>
        <v>#N/A</v>
      </c>
      <c r="AX428" s="139" t="e">
        <f t="shared" si="89"/>
        <v>#N/A</v>
      </c>
    </row>
    <row r="429" spans="1:50" x14ac:dyDescent="0.25">
      <c r="A429" s="110">
        <f>'Тулуз-Пьерон'!A429</f>
        <v>0</v>
      </c>
      <c r="B429" s="153">
        <f>'Тулуз-Пьерон'!B429</f>
        <v>0</v>
      </c>
      <c r="C429" s="109" t="e">
        <f>'Тулуз-Пьерон'!AB429</f>
        <v>#DIV/0!</v>
      </c>
      <c r="D429" s="132" t="e">
        <f>'Тулуз-Пьерон'!AE429</f>
        <v>#DIV/0!</v>
      </c>
      <c r="E429" s="134">
        <f>Равен!AD421</f>
        <v>0</v>
      </c>
      <c r="F429" s="135">
        <f>Равен!AE421</f>
        <v>0</v>
      </c>
      <c r="G429" s="128"/>
      <c r="H429" s="33"/>
      <c r="I429" s="33"/>
      <c r="J429" s="33"/>
      <c r="K429" s="115"/>
      <c r="L429" s="109">
        <f t="shared" si="78"/>
        <v>0</v>
      </c>
      <c r="M429" s="33"/>
      <c r="N429" s="123"/>
      <c r="O429" s="131"/>
      <c r="P429" s="109">
        <f t="shared" si="79"/>
        <v>0</v>
      </c>
      <c r="Q429" s="33"/>
      <c r="R429" s="33"/>
      <c r="S429" s="123"/>
      <c r="T429" s="128"/>
      <c r="U429" s="33"/>
      <c r="V429" s="33"/>
      <c r="W429" s="33"/>
      <c r="X429" s="115"/>
      <c r="Y429" s="122"/>
      <c r="Z429" s="33"/>
      <c r="AA429" s="33"/>
      <c r="AB429" s="33"/>
      <c r="AC429" s="33"/>
      <c r="AD429" s="33"/>
      <c r="AE429" s="33"/>
      <c r="AF429" s="123"/>
      <c r="AG429" s="119" t="e">
        <f>HLOOKUP(AG$13,$Y429:$AF$1016,ROWS($Y429:$AF$1016),FALSE)</f>
        <v>#N/A</v>
      </c>
      <c r="AH429" s="30" t="e">
        <f>HLOOKUP(AH$13,$Y429:$AF$1016,ROWS($Y429:$AF$1016),FALSE)</f>
        <v>#N/A</v>
      </c>
      <c r="AI429" s="30" t="e">
        <f>HLOOKUP(AI$13,$Y429:$AF$1016,ROWS($Y429:$AF$1016),FALSE)</f>
        <v>#N/A</v>
      </c>
      <c r="AJ429" s="30" t="e">
        <f>HLOOKUP(AJ$13,$Y429:$AF$1016,ROWS($Y429:$AF$1016),FALSE)</f>
        <v>#N/A</v>
      </c>
      <c r="AK429" s="30" t="e">
        <f>HLOOKUP(AK$13,$Y429:$AF$1016,ROWS($Y429:$AF$1016),FALSE)</f>
        <v>#N/A</v>
      </c>
      <c r="AL429" s="30" t="e">
        <f>HLOOKUP(AL$13,$Y429:$AF$1016,ROWS($Y429:$AF$1016),FALSE)</f>
        <v>#N/A</v>
      </c>
      <c r="AM429" s="30" t="e">
        <f>HLOOKUP(AM$13,$Y429:$AF$1016,ROWS($Y429:$AF$1016),FALSE)</f>
        <v>#N/A</v>
      </c>
      <c r="AN429" s="30" t="e">
        <f>HLOOKUP(AN$13,$Y429:$AF$1016,ROWS($Y429:$AF$1016),FALSE)</f>
        <v>#N/A</v>
      </c>
      <c r="AO429" s="35" t="e">
        <f t="shared" si="80"/>
        <v>#N/A</v>
      </c>
      <c r="AP429" s="35" t="e">
        <f t="shared" si="81"/>
        <v>#N/A</v>
      </c>
      <c r="AQ429" s="35" t="e">
        <f t="shared" si="82"/>
        <v>#N/A</v>
      </c>
      <c r="AR429" s="35" t="e">
        <f t="shared" si="83"/>
        <v>#N/A</v>
      </c>
      <c r="AS429" s="35" t="e">
        <f t="shared" si="84"/>
        <v>#N/A</v>
      </c>
      <c r="AT429" s="35" t="e">
        <f t="shared" si="85"/>
        <v>#N/A</v>
      </c>
      <c r="AU429" s="35" t="e">
        <f t="shared" si="86"/>
        <v>#N/A</v>
      </c>
      <c r="AV429" s="35" t="e">
        <f t="shared" si="87"/>
        <v>#N/A</v>
      </c>
      <c r="AW429" s="81" t="e">
        <f t="shared" si="88"/>
        <v>#N/A</v>
      </c>
      <c r="AX429" s="139" t="e">
        <f t="shared" si="89"/>
        <v>#N/A</v>
      </c>
    </row>
    <row r="430" spans="1:50" x14ac:dyDescent="0.25">
      <c r="A430" s="110">
        <f>'Тулуз-Пьерон'!A430</f>
        <v>0</v>
      </c>
      <c r="B430" s="153">
        <f>'Тулуз-Пьерон'!B430</f>
        <v>0</v>
      </c>
      <c r="C430" s="109" t="e">
        <f>'Тулуз-Пьерон'!AB430</f>
        <v>#DIV/0!</v>
      </c>
      <c r="D430" s="132" t="e">
        <f>'Тулуз-Пьерон'!AE430</f>
        <v>#DIV/0!</v>
      </c>
      <c r="E430" s="134">
        <f>Равен!AD422</f>
        <v>0</v>
      </c>
      <c r="F430" s="135">
        <f>Равен!AE422</f>
        <v>0</v>
      </c>
      <c r="G430" s="128"/>
      <c r="H430" s="33"/>
      <c r="I430" s="33"/>
      <c r="J430" s="33"/>
      <c r="K430" s="115"/>
      <c r="L430" s="109">
        <f t="shared" si="78"/>
        <v>0</v>
      </c>
      <c r="M430" s="33"/>
      <c r="N430" s="123"/>
      <c r="O430" s="131"/>
      <c r="P430" s="109">
        <f t="shared" si="79"/>
        <v>0</v>
      </c>
      <c r="Q430" s="33"/>
      <c r="R430" s="33"/>
      <c r="S430" s="123"/>
      <c r="T430" s="128"/>
      <c r="U430" s="33"/>
      <c r="V430" s="33"/>
      <c r="W430" s="33"/>
      <c r="X430" s="115"/>
      <c r="Y430" s="122"/>
      <c r="Z430" s="33"/>
      <c r="AA430" s="33"/>
      <c r="AB430" s="33"/>
      <c r="AC430" s="33"/>
      <c r="AD430" s="33"/>
      <c r="AE430" s="33"/>
      <c r="AF430" s="123"/>
      <c r="AG430" s="119" t="e">
        <f>HLOOKUP(AG$13,$Y430:$AF$1016,ROWS($Y430:$AF$1016),FALSE)</f>
        <v>#N/A</v>
      </c>
      <c r="AH430" s="30" t="e">
        <f>HLOOKUP(AH$13,$Y430:$AF$1016,ROWS($Y430:$AF$1016),FALSE)</f>
        <v>#N/A</v>
      </c>
      <c r="AI430" s="30" t="e">
        <f>HLOOKUP(AI$13,$Y430:$AF$1016,ROWS($Y430:$AF$1016),FALSE)</f>
        <v>#N/A</v>
      </c>
      <c r="AJ430" s="30" t="e">
        <f>HLOOKUP(AJ$13,$Y430:$AF$1016,ROWS($Y430:$AF$1016),FALSE)</f>
        <v>#N/A</v>
      </c>
      <c r="AK430" s="30" t="e">
        <f>HLOOKUP(AK$13,$Y430:$AF$1016,ROWS($Y430:$AF$1016),FALSE)</f>
        <v>#N/A</v>
      </c>
      <c r="AL430" s="30" t="e">
        <f>HLOOKUP(AL$13,$Y430:$AF$1016,ROWS($Y430:$AF$1016),FALSE)</f>
        <v>#N/A</v>
      </c>
      <c r="AM430" s="30" t="e">
        <f>HLOOKUP(AM$13,$Y430:$AF$1016,ROWS($Y430:$AF$1016),FALSE)</f>
        <v>#N/A</v>
      </c>
      <c r="AN430" s="30" t="e">
        <f>HLOOKUP(AN$13,$Y430:$AF$1016,ROWS($Y430:$AF$1016),FALSE)</f>
        <v>#N/A</v>
      </c>
      <c r="AO430" s="35" t="e">
        <f t="shared" si="80"/>
        <v>#N/A</v>
      </c>
      <c r="AP430" s="35" t="e">
        <f t="shared" si="81"/>
        <v>#N/A</v>
      </c>
      <c r="AQ430" s="35" t="e">
        <f t="shared" si="82"/>
        <v>#N/A</v>
      </c>
      <c r="AR430" s="35" t="e">
        <f t="shared" si="83"/>
        <v>#N/A</v>
      </c>
      <c r="AS430" s="35" t="e">
        <f t="shared" si="84"/>
        <v>#N/A</v>
      </c>
      <c r="AT430" s="35" t="e">
        <f t="shared" si="85"/>
        <v>#N/A</v>
      </c>
      <c r="AU430" s="35" t="e">
        <f t="shared" si="86"/>
        <v>#N/A</v>
      </c>
      <c r="AV430" s="35" t="e">
        <f t="shared" si="87"/>
        <v>#N/A</v>
      </c>
      <c r="AW430" s="81" t="e">
        <f t="shared" si="88"/>
        <v>#N/A</v>
      </c>
      <c r="AX430" s="139" t="e">
        <f t="shared" si="89"/>
        <v>#N/A</v>
      </c>
    </row>
    <row r="431" spans="1:50" x14ac:dyDescent="0.25">
      <c r="A431" s="110">
        <f>'Тулуз-Пьерон'!A431</f>
        <v>0</v>
      </c>
      <c r="B431" s="153">
        <f>'Тулуз-Пьерон'!B431</f>
        <v>0</v>
      </c>
      <c r="C431" s="109" t="e">
        <f>'Тулуз-Пьерон'!AB431</f>
        <v>#DIV/0!</v>
      </c>
      <c r="D431" s="132" t="e">
        <f>'Тулуз-Пьерон'!AE431</f>
        <v>#DIV/0!</v>
      </c>
      <c r="E431" s="134">
        <f>Равен!AD423</f>
        <v>0</v>
      </c>
      <c r="F431" s="135">
        <f>Равен!AE423</f>
        <v>0</v>
      </c>
      <c r="G431" s="128"/>
      <c r="H431" s="33"/>
      <c r="I431" s="33"/>
      <c r="J431" s="33"/>
      <c r="K431" s="115"/>
      <c r="L431" s="109">
        <f t="shared" si="78"/>
        <v>0</v>
      </c>
      <c r="M431" s="33"/>
      <c r="N431" s="123"/>
      <c r="O431" s="131"/>
      <c r="P431" s="109">
        <f t="shared" si="79"/>
        <v>0</v>
      </c>
      <c r="Q431" s="33"/>
      <c r="R431" s="33"/>
      <c r="S431" s="123"/>
      <c r="T431" s="128"/>
      <c r="U431" s="33"/>
      <c r="V431" s="33"/>
      <c r="W431" s="33"/>
      <c r="X431" s="115"/>
      <c r="Y431" s="122"/>
      <c r="Z431" s="33"/>
      <c r="AA431" s="33"/>
      <c r="AB431" s="33"/>
      <c r="AC431" s="33"/>
      <c r="AD431" s="33"/>
      <c r="AE431" s="33"/>
      <c r="AF431" s="123"/>
      <c r="AG431" s="119" t="e">
        <f>HLOOKUP(AG$13,$Y431:$AF$1016,ROWS($Y431:$AF$1016),FALSE)</f>
        <v>#N/A</v>
      </c>
      <c r="AH431" s="30" t="e">
        <f>HLOOKUP(AH$13,$Y431:$AF$1016,ROWS($Y431:$AF$1016),FALSE)</f>
        <v>#N/A</v>
      </c>
      <c r="AI431" s="30" t="e">
        <f>HLOOKUP(AI$13,$Y431:$AF$1016,ROWS($Y431:$AF$1016),FALSE)</f>
        <v>#N/A</v>
      </c>
      <c r="AJ431" s="30" t="e">
        <f>HLOOKUP(AJ$13,$Y431:$AF$1016,ROWS($Y431:$AF$1016),FALSE)</f>
        <v>#N/A</v>
      </c>
      <c r="AK431" s="30" t="e">
        <f>HLOOKUP(AK$13,$Y431:$AF$1016,ROWS($Y431:$AF$1016),FALSE)</f>
        <v>#N/A</v>
      </c>
      <c r="AL431" s="30" t="e">
        <f>HLOOKUP(AL$13,$Y431:$AF$1016,ROWS($Y431:$AF$1016),FALSE)</f>
        <v>#N/A</v>
      </c>
      <c r="AM431" s="30" t="e">
        <f>HLOOKUP(AM$13,$Y431:$AF$1016,ROWS($Y431:$AF$1016),FALSE)</f>
        <v>#N/A</v>
      </c>
      <c r="AN431" s="30" t="e">
        <f>HLOOKUP(AN$13,$Y431:$AF$1016,ROWS($Y431:$AF$1016),FALSE)</f>
        <v>#N/A</v>
      </c>
      <c r="AO431" s="35" t="e">
        <f t="shared" si="80"/>
        <v>#N/A</v>
      </c>
      <c r="AP431" s="35" t="e">
        <f t="shared" si="81"/>
        <v>#N/A</v>
      </c>
      <c r="AQ431" s="35" t="e">
        <f t="shared" si="82"/>
        <v>#N/A</v>
      </c>
      <c r="AR431" s="35" t="e">
        <f t="shared" si="83"/>
        <v>#N/A</v>
      </c>
      <c r="AS431" s="35" t="e">
        <f t="shared" si="84"/>
        <v>#N/A</v>
      </c>
      <c r="AT431" s="35" t="e">
        <f t="shared" si="85"/>
        <v>#N/A</v>
      </c>
      <c r="AU431" s="35" t="e">
        <f t="shared" si="86"/>
        <v>#N/A</v>
      </c>
      <c r="AV431" s="35" t="e">
        <f t="shared" si="87"/>
        <v>#N/A</v>
      </c>
      <c r="AW431" s="81" t="e">
        <f t="shared" si="88"/>
        <v>#N/A</v>
      </c>
      <c r="AX431" s="139" t="e">
        <f t="shared" si="89"/>
        <v>#N/A</v>
      </c>
    </row>
    <row r="432" spans="1:50" x14ac:dyDescent="0.25">
      <c r="A432" s="110">
        <f>'Тулуз-Пьерон'!A432</f>
        <v>0</v>
      </c>
      <c r="B432" s="153">
        <f>'Тулуз-Пьерон'!B432</f>
        <v>0</v>
      </c>
      <c r="C432" s="109" t="e">
        <f>'Тулуз-Пьерон'!AB432</f>
        <v>#DIV/0!</v>
      </c>
      <c r="D432" s="132" t="e">
        <f>'Тулуз-Пьерон'!AE432</f>
        <v>#DIV/0!</v>
      </c>
      <c r="E432" s="134">
        <f>Равен!AD424</f>
        <v>0</v>
      </c>
      <c r="F432" s="135">
        <f>Равен!AE424</f>
        <v>0</v>
      </c>
      <c r="G432" s="128"/>
      <c r="H432" s="33"/>
      <c r="I432" s="33"/>
      <c r="J432" s="33"/>
      <c r="K432" s="115"/>
      <c r="L432" s="109">
        <f t="shared" si="78"/>
        <v>0</v>
      </c>
      <c r="M432" s="33"/>
      <c r="N432" s="123"/>
      <c r="O432" s="131"/>
      <c r="P432" s="109">
        <f t="shared" si="79"/>
        <v>0</v>
      </c>
      <c r="Q432" s="33"/>
      <c r="R432" s="33"/>
      <c r="S432" s="123"/>
      <c r="T432" s="128"/>
      <c r="U432" s="33"/>
      <c r="V432" s="33"/>
      <c r="W432" s="33"/>
      <c r="X432" s="115"/>
      <c r="Y432" s="122"/>
      <c r="Z432" s="33"/>
      <c r="AA432" s="33"/>
      <c r="AB432" s="33"/>
      <c r="AC432" s="33"/>
      <c r="AD432" s="33"/>
      <c r="AE432" s="33"/>
      <c r="AF432" s="123"/>
      <c r="AG432" s="119" t="e">
        <f>HLOOKUP(AG$13,$Y432:$AF$1016,ROWS($Y432:$AF$1016),FALSE)</f>
        <v>#N/A</v>
      </c>
      <c r="AH432" s="30" t="e">
        <f>HLOOKUP(AH$13,$Y432:$AF$1016,ROWS($Y432:$AF$1016),FALSE)</f>
        <v>#N/A</v>
      </c>
      <c r="AI432" s="30" t="e">
        <f>HLOOKUP(AI$13,$Y432:$AF$1016,ROWS($Y432:$AF$1016),FALSE)</f>
        <v>#N/A</v>
      </c>
      <c r="AJ432" s="30" t="e">
        <f>HLOOKUP(AJ$13,$Y432:$AF$1016,ROWS($Y432:$AF$1016),FALSE)</f>
        <v>#N/A</v>
      </c>
      <c r="AK432" s="30" t="e">
        <f>HLOOKUP(AK$13,$Y432:$AF$1016,ROWS($Y432:$AF$1016),FALSE)</f>
        <v>#N/A</v>
      </c>
      <c r="AL432" s="30" t="e">
        <f>HLOOKUP(AL$13,$Y432:$AF$1016,ROWS($Y432:$AF$1016),FALSE)</f>
        <v>#N/A</v>
      </c>
      <c r="AM432" s="30" t="e">
        <f>HLOOKUP(AM$13,$Y432:$AF$1016,ROWS($Y432:$AF$1016),FALSE)</f>
        <v>#N/A</v>
      </c>
      <c r="AN432" s="30" t="e">
        <f>HLOOKUP(AN$13,$Y432:$AF$1016,ROWS($Y432:$AF$1016),FALSE)</f>
        <v>#N/A</v>
      </c>
      <c r="AO432" s="35" t="e">
        <f t="shared" si="80"/>
        <v>#N/A</v>
      </c>
      <c r="AP432" s="35" t="e">
        <f t="shared" si="81"/>
        <v>#N/A</v>
      </c>
      <c r="AQ432" s="35" t="e">
        <f t="shared" si="82"/>
        <v>#N/A</v>
      </c>
      <c r="AR432" s="35" t="e">
        <f t="shared" si="83"/>
        <v>#N/A</v>
      </c>
      <c r="AS432" s="35" t="e">
        <f t="shared" si="84"/>
        <v>#N/A</v>
      </c>
      <c r="AT432" s="35" t="e">
        <f t="shared" si="85"/>
        <v>#N/A</v>
      </c>
      <c r="AU432" s="35" t="e">
        <f t="shared" si="86"/>
        <v>#N/A</v>
      </c>
      <c r="AV432" s="35" t="e">
        <f t="shared" si="87"/>
        <v>#N/A</v>
      </c>
      <c r="AW432" s="81" t="e">
        <f t="shared" si="88"/>
        <v>#N/A</v>
      </c>
      <c r="AX432" s="139" t="e">
        <f t="shared" si="89"/>
        <v>#N/A</v>
      </c>
    </row>
    <row r="433" spans="1:50" x14ac:dyDescent="0.25">
      <c r="A433" s="110">
        <f>'Тулуз-Пьерон'!A433</f>
        <v>0</v>
      </c>
      <c r="B433" s="153">
        <f>'Тулуз-Пьерон'!B433</f>
        <v>0</v>
      </c>
      <c r="C433" s="109" t="e">
        <f>'Тулуз-Пьерон'!AB433</f>
        <v>#DIV/0!</v>
      </c>
      <c r="D433" s="132" t="e">
        <f>'Тулуз-Пьерон'!AE433</f>
        <v>#DIV/0!</v>
      </c>
      <c r="E433" s="134">
        <f>Равен!AD425</f>
        <v>0</v>
      </c>
      <c r="F433" s="135">
        <f>Равен!AE425</f>
        <v>0</v>
      </c>
      <c r="G433" s="128"/>
      <c r="H433" s="33"/>
      <c r="I433" s="33"/>
      <c r="J433" s="33"/>
      <c r="K433" s="115"/>
      <c r="L433" s="109">
        <f t="shared" si="78"/>
        <v>0</v>
      </c>
      <c r="M433" s="33"/>
      <c r="N433" s="123"/>
      <c r="O433" s="131"/>
      <c r="P433" s="109">
        <f t="shared" si="79"/>
        <v>0</v>
      </c>
      <c r="Q433" s="33"/>
      <c r="R433" s="33"/>
      <c r="S433" s="123"/>
      <c r="T433" s="128"/>
      <c r="U433" s="33"/>
      <c r="V433" s="33"/>
      <c r="W433" s="33"/>
      <c r="X433" s="115"/>
      <c r="Y433" s="122"/>
      <c r="Z433" s="33"/>
      <c r="AA433" s="33"/>
      <c r="AB433" s="33"/>
      <c r="AC433" s="33"/>
      <c r="AD433" s="33"/>
      <c r="AE433" s="33"/>
      <c r="AF433" s="123"/>
      <c r="AG433" s="119" t="e">
        <f>HLOOKUP(AG$13,$Y433:$AF$1016,ROWS($Y433:$AF$1016),FALSE)</f>
        <v>#N/A</v>
      </c>
      <c r="AH433" s="30" t="e">
        <f>HLOOKUP(AH$13,$Y433:$AF$1016,ROWS($Y433:$AF$1016),FALSE)</f>
        <v>#N/A</v>
      </c>
      <c r="AI433" s="30" t="e">
        <f>HLOOKUP(AI$13,$Y433:$AF$1016,ROWS($Y433:$AF$1016),FALSE)</f>
        <v>#N/A</v>
      </c>
      <c r="AJ433" s="30" t="e">
        <f>HLOOKUP(AJ$13,$Y433:$AF$1016,ROWS($Y433:$AF$1016),FALSE)</f>
        <v>#N/A</v>
      </c>
      <c r="AK433" s="30" t="e">
        <f>HLOOKUP(AK$13,$Y433:$AF$1016,ROWS($Y433:$AF$1016),FALSE)</f>
        <v>#N/A</v>
      </c>
      <c r="AL433" s="30" t="e">
        <f>HLOOKUP(AL$13,$Y433:$AF$1016,ROWS($Y433:$AF$1016),FALSE)</f>
        <v>#N/A</v>
      </c>
      <c r="AM433" s="30" t="e">
        <f>HLOOKUP(AM$13,$Y433:$AF$1016,ROWS($Y433:$AF$1016),FALSE)</f>
        <v>#N/A</v>
      </c>
      <c r="AN433" s="30" t="e">
        <f>HLOOKUP(AN$13,$Y433:$AF$1016,ROWS($Y433:$AF$1016),FALSE)</f>
        <v>#N/A</v>
      </c>
      <c r="AO433" s="35" t="e">
        <f t="shared" si="80"/>
        <v>#N/A</v>
      </c>
      <c r="AP433" s="35" t="e">
        <f t="shared" si="81"/>
        <v>#N/A</v>
      </c>
      <c r="AQ433" s="35" t="e">
        <f t="shared" si="82"/>
        <v>#N/A</v>
      </c>
      <c r="AR433" s="35" t="e">
        <f t="shared" si="83"/>
        <v>#N/A</v>
      </c>
      <c r="AS433" s="35" t="e">
        <f t="shared" si="84"/>
        <v>#N/A</v>
      </c>
      <c r="AT433" s="35" t="e">
        <f t="shared" si="85"/>
        <v>#N/A</v>
      </c>
      <c r="AU433" s="35" t="e">
        <f t="shared" si="86"/>
        <v>#N/A</v>
      </c>
      <c r="AV433" s="35" t="e">
        <f t="shared" si="87"/>
        <v>#N/A</v>
      </c>
      <c r="AW433" s="81" t="e">
        <f t="shared" si="88"/>
        <v>#N/A</v>
      </c>
      <c r="AX433" s="139" t="e">
        <f t="shared" si="89"/>
        <v>#N/A</v>
      </c>
    </row>
    <row r="434" spans="1:50" x14ac:dyDescent="0.25">
      <c r="A434" s="110">
        <f>'Тулуз-Пьерон'!A434</f>
        <v>0</v>
      </c>
      <c r="B434" s="153">
        <f>'Тулуз-Пьерон'!B434</f>
        <v>0</v>
      </c>
      <c r="C434" s="109" t="e">
        <f>'Тулуз-Пьерон'!AB434</f>
        <v>#DIV/0!</v>
      </c>
      <c r="D434" s="132" t="e">
        <f>'Тулуз-Пьерон'!AE434</f>
        <v>#DIV/0!</v>
      </c>
      <c r="E434" s="134">
        <f>Равен!AD426</f>
        <v>0</v>
      </c>
      <c r="F434" s="135">
        <f>Равен!AE426</f>
        <v>0</v>
      </c>
      <c r="G434" s="128"/>
      <c r="H434" s="33"/>
      <c r="I434" s="33"/>
      <c r="J434" s="33"/>
      <c r="K434" s="115"/>
      <c r="L434" s="109">
        <f t="shared" si="78"/>
        <v>0</v>
      </c>
      <c r="M434" s="33"/>
      <c r="N434" s="123"/>
      <c r="O434" s="131"/>
      <c r="P434" s="109">
        <f t="shared" si="79"/>
        <v>0</v>
      </c>
      <c r="Q434" s="33"/>
      <c r="R434" s="33"/>
      <c r="S434" s="123"/>
      <c r="T434" s="128"/>
      <c r="U434" s="33"/>
      <c r="V434" s="33"/>
      <c r="W434" s="33"/>
      <c r="X434" s="115"/>
      <c r="Y434" s="122"/>
      <c r="Z434" s="33"/>
      <c r="AA434" s="33"/>
      <c r="AB434" s="33"/>
      <c r="AC434" s="33"/>
      <c r="AD434" s="33"/>
      <c r="AE434" s="33"/>
      <c r="AF434" s="123"/>
      <c r="AG434" s="119" t="e">
        <f>HLOOKUP(AG$13,$Y434:$AF$1016,ROWS($Y434:$AF$1016),FALSE)</f>
        <v>#N/A</v>
      </c>
      <c r="AH434" s="30" t="e">
        <f>HLOOKUP(AH$13,$Y434:$AF$1016,ROWS($Y434:$AF$1016),FALSE)</f>
        <v>#N/A</v>
      </c>
      <c r="AI434" s="30" t="e">
        <f>HLOOKUP(AI$13,$Y434:$AF$1016,ROWS($Y434:$AF$1016),FALSE)</f>
        <v>#N/A</v>
      </c>
      <c r="AJ434" s="30" t="e">
        <f>HLOOKUP(AJ$13,$Y434:$AF$1016,ROWS($Y434:$AF$1016),FALSE)</f>
        <v>#N/A</v>
      </c>
      <c r="AK434" s="30" t="e">
        <f>HLOOKUP(AK$13,$Y434:$AF$1016,ROWS($Y434:$AF$1016),FALSE)</f>
        <v>#N/A</v>
      </c>
      <c r="AL434" s="30" t="e">
        <f>HLOOKUP(AL$13,$Y434:$AF$1016,ROWS($Y434:$AF$1016),FALSE)</f>
        <v>#N/A</v>
      </c>
      <c r="AM434" s="30" t="e">
        <f>HLOOKUP(AM$13,$Y434:$AF$1016,ROWS($Y434:$AF$1016),FALSE)</f>
        <v>#N/A</v>
      </c>
      <c r="AN434" s="30" t="e">
        <f>HLOOKUP(AN$13,$Y434:$AF$1016,ROWS($Y434:$AF$1016),FALSE)</f>
        <v>#N/A</v>
      </c>
      <c r="AO434" s="35" t="e">
        <f t="shared" si="80"/>
        <v>#N/A</v>
      </c>
      <c r="AP434" s="35" t="e">
        <f t="shared" si="81"/>
        <v>#N/A</v>
      </c>
      <c r="AQ434" s="35" t="e">
        <f t="shared" si="82"/>
        <v>#N/A</v>
      </c>
      <c r="AR434" s="35" t="e">
        <f t="shared" si="83"/>
        <v>#N/A</v>
      </c>
      <c r="AS434" s="35" t="e">
        <f t="shared" si="84"/>
        <v>#N/A</v>
      </c>
      <c r="AT434" s="35" t="e">
        <f t="shared" si="85"/>
        <v>#N/A</v>
      </c>
      <c r="AU434" s="35" t="e">
        <f t="shared" si="86"/>
        <v>#N/A</v>
      </c>
      <c r="AV434" s="35" t="e">
        <f t="shared" si="87"/>
        <v>#N/A</v>
      </c>
      <c r="AW434" s="81" t="e">
        <f t="shared" si="88"/>
        <v>#N/A</v>
      </c>
      <c r="AX434" s="139" t="e">
        <f t="shared" si="89"/>
        <v>#N/A</v>
      </c>
    </row>
    <row r="435" spans="1:50" x14ac:dyDescent="0.25">
      <c r="A435" s="110">
        <f>'Тулуз-Пьерон'!A435</f>
        <v>0</v>
      </c>
      <c r="B435" s="153">
        <f>'Тулуз-Пьерон'!B435</f>
        <v>0</v>
      </c>
      <c r="C435" s="109" t="e">
        <f>'Тулуз-Пьерон'!AB435</f>
        <v>#DIV/0!</v>
      </c>
      <c r="D435" s="132" t="e">
        <f>'Тулуз-Пьерон'!AE435</f>
        <v>#DIV/0!</v>
      </c>
      <c r="E435" s="134">
        <f>Равен!AD427</f>
        <v>0</v>
      </c>
      <c r="F435" s="135">
        <f>Равен!AE427</f>
        <v>0</v>
      </c>
      <c r="G435" s="128"/>
      <c r="H435" s="33"/>
      <c r="I435" s="33"/>
      <c r="J435" s="33"/>
      <c r="K435" s="115"/>
      <c r="L435" s="109">
        <f t="shared" si="78"/>
        <v>0</v>
      </c>
      <c r="M435" s="33"/>
      <c r="N435" s="123"/>
      <c r="O435" s="131"/>
      <c r="P435" s="109">
        <f t="shared" si="79"/>
        <v>0</v>
      </c>
      <c r="Q435" s="33"/>
      <c r="R435" s="33"/>
      <c r="S435" s="123"/>
      <c r="T435" s="128"/>
      <c r="U435" s="33"/>
      <c r="V435" s="33"/>
      <c r="W435" s="33"/>
      <c r="X435" s="115"/>
      <c r="Y435" s="122"/>
      <c r="Z435" s="33"/>
      <c r="AA435" s="33"/>
      <c r="AB435" s="33"/>
      <c r="AC435" s="33"/>
      <c r="AD435" s="33"/>
      <c r="AE435" s="33"/>
      <c r="AF435" s="123"/>
      <c r="AG435" s="119" t="e">
        <f>HLOOKUP(AG$13,$Y435:$AF$1016,ROWS($Y435:$AF$1016),FALSE)</f>
        <v>#N/A</v>
      </c>
      <c r="AH435" s="30" t="e">
        <f>HLOOKUP(AH$13,$Y435:$AF$1016,ROWS($Y435:$AF$1016),FALSE)</f>
        <v>#N/A</v>
      </c>
      <c r="AI435" s="30" t="e">
        <f>HLOOKUP(AI$13,$Y435:$AF$1016,ROWS($Y435:$AF$1016),FALSE)</f>
        <v>#N/A</v>
      </c>
      <c r="AJ435" s="30" t="e">
        <f>HLOOKUP(AJ$13,$Y435:$AF$1016,ROWS($Y435:$AF$1016),FALSE)</f>
        <v>#N/A</v>
      </c>
      <c r="AK435" s="30" t="e">
        <f>HLOOKUP(AK$13,$Y435:$AF$1016,ROWS($Y435:$AF$1016),FALSE)</f>
        <v>#N/A</v>
      </c>
      <c r="AL435" s="30" t="e">
        <f>HLOOKUP(AL$13,$Y435:$AF$1016,ROWS($Y435:$AF$1016),FALSE)</f>
        <v>#N/A</v>
      </c>
      <c r="AM435" s="30" t="e">
        <f>HLOOKUP(AM$13,$Y435:$AF$1016,ROWS($Y435:$AF$1016),FALSE)</f>
        <v>#N/A</v>
      </c>
      <c r="AN435" s="30" t="e">
        <f>HLOOKUP(AN$13,$Y435:$AF$1016,ROWS($Y435:$AF$1016),FALSE)</f>
        <v>#N/A</v>
      </c>
      <c r="AO435" s="35" t="e">
        <f t="shared" si="80"/>
        <v>#N/A</v>
      </c>
      <c r="AP435" s="35" t="e">
        <f t="shared" si="81"/>
        <v>#N/A</v>
      </c>
      <c r="AQ435" s="35" t="e">
        <f t="shared" si="82"/>
        <v>#N/A</v>
      </c>
      <c r="AR435" s="35" t="e">
        <f t="shared" si="83"/>
        <v>#N/A</v>
      </c>
      <c r="AS435" s="35" t="e">
        <f t="shared" si="84"/>
        <v>#N/A</v>
      </c>
      <c r="AT435" s="35" t="e">
        <f t="shared" si="85"/>
        <v>#N/A</v>
      </c>
      <c r="AU435" s="35" t="e">
        <f t="shared" si="86"/>
        <v>#N/A</v>
      </c>
      <c r="AV435" s="35" t="e">
        <f t="shared" si="87"/>
        <v>#N/A</v>
      </c>
      <c r="AW435" s="81" t="e">
        <f t="shared" si="88"/>
        <v>#N/A</v>
      </c>
      <c r="AX435" s="139" t="e">
        <f t="shared" si="89"/>
        <v>#N/A</v>
      </c>
    </row>
    <row r="436" spans="1:50" x14ac:dyDescent="0.25">
      <c r="A436" s="110">
        <f>'Тулуз-Пьерон'!A436</f>
        <v>0</v>
      </c>
      <c r="B436" s="153">
        <f>'Тулуз-Пьерон'!B436</f>
        <v>0</v>
      </c>
      <c r="C436" s="109" t="e">
        <f>'Тулуз-Пьерон'!AB436</f>
        <v>#DIV/0!</v>
      </c>
      <c r="D436" s="132" t="e">
        <f>'Тулуз-Пьерон'!AE436</f>
        <v>#DIV/0!</v>
      </c>
      <c r="E436" s="134">
        <f>Равен!AD428</f>
        <v>0</v>
      </c>
      <c r="F436" s="135">
        <f>Равен!AE428</f>
        <v>0</v>
      </c>
      <c r="G436" s="128"/>
      <c r="H436" s="33"/>
      <c r="I436" s="33"/>
      <c r="J436" s="33"/>
      <c r="K436" s="115"/>
      <c r="L436" s="109">
        <f t="shared" si="78"/>
        <v>0</v>
      </c>
      <c r="M436" s="33"/>
      <c r="N436" s="123"/>
      <c r="O436" s="131"/>
      <c r="P436" s="109">
        <f t="shared" si="79"/>
        <v>0</v>
      </c>
      <c r="Q436" s="33"/>
      <c r="R436" s="33"/>
      <c r="S436" s="123"/>
      <c r="T436" s="128"/>
      <c r="U436" s="33"/>
      <c r="V436" s="33"/>
      <c r="W436" s="33"/>
      <c r="X436" s="115"/>
      <c r="Y436" s="122"/>
      <c r="Z436" s="33"/>
      <c r="AA436" s="33"/>
      <c r="AB436" s="33"/>
      <c r="AC436" s="33"/>
      <c r="AD436" s="33"/>
      <c r="AE436" s="33"/>
      <c r="AF436" s="123"/>
      <c r="AG436" s="119" t="e">
        <f>HLOOKUP(AG$13,$Y436:$AF$1016,ROWS($Y436:$AF$1016),FALSE)</f>
        <v>#N/A</v>
      </c>
      <c r="AH436" s="30" t="e">
        <f>HLOOKUP(AH$13,$Y436:$AF$1016,ROWS($Y436:$AF$1016),FALSE)</f>
        <v>#N/A</v>
      </c>
      <c r="AI436" s="30" t="e">
        <f>HLOOKUP(AI$13,$Y436:$AF$1016,ROWS($Y436:$AF$1016),FALSE)</f>
        <v>#N/A</v>
      </c>
      <c r="AJ436" s="30" t="e">
        <f>HLOOKUP(AJ$13,$Y436:$AF$1016,ROWS($Y436:$AF$1016),FALSE)</f>
        <v>#N/A</v>
      </c>
      <c r="AK436" s="30" t="e">
        <f>HLOOKUP(AK$13,$Y436:$AF$1016,ROWS($Y436:$AF$1016),FALSE)</f>
        <v>#N/A</v>
      </c>
      <c r="AL436" s="30" t="e">
        <f>HLOOKUP(AL$13,$Y436:$AF$1016,ROWS($Y436:$AF$1016),FALSE)</f>
        <v>#N/A</v>
      </c>
      <c r="AM436" s="30" t="e">
        <f>HLOOKUP(AM$13,$Y436:$AF$1016,ROWS($Y436:$AF$1016),FALSE)</f>
        <v>#N/A</v>
      </c>
      <c r="AN436" s="30" t="e">
        <f>HLOOKUP(AN$13,$Y436:$AF$1016,ROWS($Y436:$AF$1016),FALSE)</f>
        <v>#N/A</v>
      </c>
      <c r="AO436" s="35" t="e">
        <f t="shared" si="80"/>
        <v>#N/A</v>
      </c>
      <c r="AP436" s="35" t="e">
        <f t="shared" si="81"/>
        <v>#N/A</v>
      </c>
      <c r="AQ436" s="35" t="e">
        <f t="shared" si="82"/>
        <v>#N/A</v>
      </c>
      <c r="AR436" s="35" t="e">
        <f t="shared" si="83"/>
        <v>#N/A</v>
      </c>
      <c r="AS436" s="35" t="e">
        <f t="shared" si="84"/>
        <v>#N/A</v>
      </c>
      <c r="AT436" s="35" t="e">
        <f t="shared" si="85"/>
        <v>#N/A</v>
      </c>
      <c r="AU436" s="35" t="e">
        <f t="shared" si="86"/>
        <v>#N/A</v>
      </c>
      <c r="AV436" s="35" t="e">
        <f t="shared" si="87"/>
        <v>#N/A</v>
      </c>
      <c r="AW436" s="81" t="e">
        <f t="shared" si="88"/>
        <v>#N/A</v>
      </c>
      <c r="AX436" s="139" t="e">
        <f t="shared" si="89"/>
        <v>#N/A</v>
      </c>
    </row>
    <row r="437" spans="1:50" x14ac:dyDescent="0.25">
      <c r="A437" s="110">
        <f>'Тулуз-Пьерон'!A437</f>
        <v>0</v>
      </c>
      <c r="B437" s="153">
        <f>'Тулуз-Пьерон'!B437</f>
        <v>0</v>
      </c>
      <c r="C437" s="109" t="e">
        <f>'Тулуз-Пьерон'!AB437</f>
        <v>#DIV/0!</v>
      </c>
      <c r="D437" s="132" t="e">
        <f>'Тулуз-Пьерон'!AE437</f>
        <v>#DIV/0!</v>
      </c>
      <c r="E437" s="134">
        <f>Равен!AD429</f>
        <v>0</v>
      </c>
      <c r="F437" s="135">
        <f>Равен!AE429</f>
        <v>0</v>
      </c>
      <c r="G437" s="128"/>
      <c r="H437" s="33"/>
      <c r="I437" s="33"/>
      <c r="J437" s="33"/>
      <c r="K437" s="115"/>
      <c r="L437" s="109">
        <f t="shared" si="78"/>
        <v>0</v>
      </c>
      <c r="M437" s="33"/>
      <c r="N437" s="123"/>
      <c r="O437" s="131"/>
      <c r="P437" s="109">
        <f t="shared" si="79"/>
        <v>0</v>
      </c>
      <c r="Q437" s="33"/>
      <c r="R437" s="33"/>
      <c r="S437" s="123"/>
      <c r="T437" s="128"/>
      <c r="U437" s="33"/>
      <c r="V437" s="33"/>
      <c r="W437" s="33"/>
      <c r="X437" s="115"/>
      <c r="Y437" s="122"/>
      <c r="Z437" s="33"/>
      <c r="AA437" s="33"/>
      <c r="AB437" s="33"/>
      <c r="AC437" s="33"/>
      <c r="AD437" s="33"/>
      <c r="AE437" s="33"/>
      <c r="AF437" s="123"/>
      <c r="AG437" s="119" t="e">
        <f>HLOOKUP(AG$13,$Y437:$AF$1016,ROWS($Y437:$AF$1016),FALSE)</f>
        <v>#N/A</v>
      </c>
      <c r="AH437" s="30" t="e">
        <f>HLOOKUP(AH$13,$Y437:$AF$1016,ROWS($Y437:$AF$1016),FALSE)</f>
        <v>#N/A</v>
      </c>
      <c r="AI437" s="30" t="e">
        <f>HLOOKUP(AI$13,$Y437:$AF$1016,ROWS($Y437:$AF$1016),FALSE)</f>
        <v>#N/A</v>
      </c>
      <c r="AJ437" s="30" t="e">
        <f>HLOOKUP(AJ$13,$Y437:$AF$1016,ROWS($Y437:$AF$1016),FALSE)</f>
        <v>#N/A</v>
      </c>
      <c r="AK437" s="30" t="e">
        <f>HLOOKUP(AK$13,$Y437:$AF$1016,ROWS($Y437:$AF$1016),FALSE)</f>
        <v>#N/A</v>
      </c>
      <c r="AL437" s="30" t="e">
        <f>HLOOKUP(AL$13,$Y437:$AF$1016,ROWS($Y437:$AF$1016),FALSE)</f>
        <v>#N/A</v>
      </c>
      <c r="AM437" s="30" t="e">
        <f>HLOOKUP(AM$13,$Y437:$AF$1016,ROWS($Y437:$AF$1016),FALSE)</f>
        <v>#N/A</v>
      </c>
      <c r="AN437" s="30" t="e">
        <f>HLOOKUP(AN$13,$Y437:$AF$1016,ROWS($Y437:$AF$1016),FALSE)</f>
        <v>#N/A</v>
      </c>
      <c r="AO437" s="35" t="e">
        <f t="shared" si="80"/>
        <v>#N/A</v>
      </c>
      <c r="AP437" s="35" t="e">
        <f t="shared" si="81"/>
        <v>#N/A</v>
      </c>
      <c r="AQ437" s="35" t="e">
        <f t="shared" si="82"/>
        <v>#N/A</v>
      </c>
      <c r="AR437" s="35" t="e">
        <f t="shared" si="83"/>
        <v>#N/A</v>
      </c>
      <c r="AS437" s="35" t="e">
        <f t="shared" si="84"/>
        <v>#N/A</v>
      </c>
      <c r="AT437" s="35" t="e">
        <f t="shared" si="85"/>
        <v>#N/A</v>
      </c>
      <c r="AU437" s="35" t="e">
        <f t="shared" si="86"/>
        <v>#N/A</v>
      </c>
      <c r="AV437" s="35" t="e">
        <f t="shared" si="87"/>
        <v>#N/A</v>
      </c>
      <c r="AW437" s="81" t="e">
        <f t="shared" si="88"/>
        <v>#N/A</v>
      </c>
      <c r="AX437" s="139" t="e">
        <f t="shared" si="89"/>
        <v>#N/A</v>
      </c>
    </row>
    <row r="438" spans="1:50" x14ac:dyDescent="0.25">
      <c r="A438" s="110">
        <f>'Тулуз-Пьерон'!A438</f>
        <v>0</v>
      </c>
      <c r="B438" s="153">
        <f>'Тулуз-Пьерон'!B438</f>
        <v>0</v>
      </c>
      <c r="C438" s="109" t="e">
        <f>'Тулуз-Пьерон'!AB438</f>
        <v>#DIV/0!</v>
      </c>
      <c r="D438" s="132" t="e">
        <f>'Тулуз-Пьерон'!AE438</f>
        <v>#DIV/0!</v>
      </c>
      <c r="E438" s="134">
        <f>Равен!AD430</f>
        <v>0</v>
      </c>
      <c r="F438" s="135">
        <f>Равен!AE430</f>
        <v>0</v>
      </c>
      <c r="G438" s="128"/>
      <c r="H438" s="33"/>
      <c r="I438" s="33"/>
      <c r="J438" s="33"/>
      <c r="K438" s="115"/>
      <c r="L438" s="109">
        <f t="shared" si="78"/>
        <v>0</v>
      </c>
      <c r="M438" s="33"/>
      <c r="N438" s="123"/>
      <c r="O438" s="131"/>
      <c r="P438" s="109">
        <f t="shared" si="79"/>
        <v>0</v>
      </c>
      <c r="Q438" s="33"/>
      <c r="R438" s="33"/>
      <c r="S438" s="123"/>
      <c r="T438" s="128"/>
      <c r="U438" s="33"/>
      <c r="V438" s="33"/>
      <c r="W438" s="33"/>
      <c r="X438" s="115"/>
      <c r="Y438" s="122"/>
      <c r="Z438" s="33"/>
      <c r="AA438" s="33"/>
      <c r="AB438" s="33"/>
      <c r="AC438" s="33"/>
      <c r="AD438" s="33"/>
      <c r="AE438" s="33"/>
      <c r="AF438" s="123"/>
      <c r="AG438" s="119" t="e">
        <f>HLOOKUP(AG$13,$Y438:$AF$1016,ROWS($Y438:$AF$1016),FALSE)</f>
        <v>#N/A</v>
      </c>
      <c r="AH438" s="30" t="e">
        <f>HLOOKUP(AH$13,$Y438:$AF$1016,ROWS($Y438:$AF$1016),FALSE)</f>
        <v>#N/A</v>
      </c>
      <c r="AI438" s="30" t="e">
        <f>HLOOKUP(AI$13,$Y438:$AF$1016,ROWS($Y438:$AF$1016),FALSE)</f>
        <v>#N/A</v>
      </c>
      <c r="AJ438" s="30" t="e">
        <f>HLOOKUP(AJ$13,$Y438:$AF$1016,ROWS($Y438:$AF$1016),FALSE)</f>
        <v>#N/A</v>
      </c>
      <c r="AK438" s="30" t="e">
        <f>HLOOKUP(AK$13,$Y438:$AF$1016,ROWS($Y438:$AF$1016),FALSE)</f>
        <v>#N/A</v>
      </c>
      <c r="AL438" s="30" t="e">
        <f>HLOOKUP(AL$13,$Y438:$AF$1016,ROWS($Y438:$AF$1016),FALSE)</f>
        <v>#N/A</v>
      </c>
      <c r="AM438" s="30" t="e">
        <f>HLOOKUP(AM$13,$Y438:$AF$1016,ROWS($Y438:$AF$1016),FALSE)</f>
        <v>#N/A</v>
      </c>
      <c r="AN438" s="30" t="e">
        <f>HLOOKUP(AN$13,$Y438:$AF$1016,ROWS($Y438:$AF$1016),FALSE)</f>
        <v>#N/A</v>
      </c>
      <c r="AO438" s="35" t="e">
        <f t="shared" si="80"/>
        <v>#N/A</v>
      </c>
      <c r="AP438" s="35" t="e">
        <f t="shared" si="81"/>
        <v>#N/A</v>
      </c>
      <c r="AQ438" s="35" t="e">
        <f t="shared" si="82"/>
        <v>#N/A</v>
      </c>
      <c r="AR438" s="35" t="e">
        <f t="shared" si="83"/>
        <v>#N/A</v>
      </c>
      <c r="AS438" s="35" t="e">
        <f t="shared" si="84"/>
        <v>#N/A</v>
      </c>
      <c r="AT438" s="35" t="e">
        <f t="shared" si="85"/>
        <v>#N/A</v>
      </c>
      <c r="AU438" s="35" t="e">
        <f t="shared" si="86"/>
        <v>#N/A</v>
      </c>
      <c r="AV438" s="35" t="e">
        <f t="shared" si="87"/>
        <v>#N/A</v>
      </c>
      <c r="AW438" s="81" t="e">
        <f t="shared" si="88"/>
        <v>#N/A</v>
      </c>
      <c r="AX438" s="139" t="e">
        <f t="shared" si="89"/>
        <v>#N/A</v>
      </c>
    </row>
    <row r="439" spans="1:50" x14ac:dyDescent="0.25">
      <c r="A439" s="110">
        <f>'Тулуз-Пьерон'!A439</f>
        <v>0</v>
      </c>
      <c r="B439" s="153">
        <f>'Тулуз-Пьерон'!B439</f>
        <v>0</v>
      </c>
      <c r="C439" s="109" t="e">
        <f>'Тулуз-Пьерон'!AB439</f>
        <v>#DIV/0!</v>
      </c>
      <c r="D439" s="132" t="e">
        <f>'Тулуз-Пьерон'!AE439</f>
        <v>#DIV/0!</v>
      </c>
      <c r="E439" s="134">
        <f>Равен!AD431</f>
        <v>0</v>
      </c>
      <c r="F439" s="135">
        <f>Равен!AE431</f>
        <v>0</v>
      </c>
      <c r="G439" s="128"/>
      <c r="H439" s="33"/>
      <c r="I439" s="33"/>
      <c r="J439" s="33"/>
      <c r="K439" s="115"/>
      <c r="L439" s="109">
        <f t="shared" si="78"/>
        <v>0</v>
      </c>
      <c r="M439" s="33"/>
      <c r="N439" s="123"/>
      <c r="O439" s="131"/>
      <c r="P439" s="109">
        <f t="shared" si="79"/>
        <v>0</v>
      </c>
      <c r="Q439" s="33"/>
      <c r="R439" s="33"/>
      <c r="S439" s="123"/>
      <c r="T439" s="128"/>
      <c r="U439" s="33"/>
      <c r="V439" s="33"/>
      <c r="W439" s="33"/>
      <c r="X439" s="115"/>
      <c r="Y439" s="122"/>
      <c r="Z439" s="33"/>
      <c r="AA439" s="33"/>
      <c r="AB439" s="33"/>
      <c r="AC439" s="33"/>
      <c r="AD439" s="33"/>
      <c r="AE439" s="33"/>
      <c r="AF439" s="123"/>
      <c r="AG439" s="119" t="e">
        <f>HLOOKUP(AG$13,$Y439:$AF$1016,ROWS($Y439:$AF$1016),FALSE)</f>
        <v>#N/A</v>
      </c>
      <c r="AH439" s="30" t="e">
        <f>HLOOKUP(AH$13,$Y439:$AF$1016,ROWS($Y439:$AF$1016),FALSE)</f>
        <v>#N/A</v>
      </c>
      <c r="AI439" s="30" t="e">
        <f>HLOOKUP(AI$13,$Y439:$AF$1016,ROWS($Y439:$AF$1016),FALSE)</f>
        <v>#N/A</v>
      </c>
      <c r="AJ439" s="30" t="e">
        <f>HLOOKUP(AJ$13,$Y439:$AF$1016,ROWS($Y439:$AF$1016),FALSE)</f>
        <v>#N/A</v>
      </c>
      <c r="AK439" s="30" t="e">
        <f>HLOOKUP(AK$13,$Y439:$AF$1016,ROWS($Y439:$AF$1016),FALSE)</f>
        <v>#N/A</v>
      </c>
      <c r="AL439" s="30" t="e">
        <f>HLOOKUP(AL$13,$Y439:$AF$1016,ROWS($Y439:$AF$1016),FALSE)</f>
        <v>#N/A</v>
      </c>
      <c r="AM439" s="30" t="e">
        <f>HLOOKUP(AM$13,$Y439:$AF$1016,ROWS($Y439:$AF$1016),FALSE)</f>
        <v>#N/A</v>
      </c>
      <c r="AN439" s="30" t="e">
        <f>HLOOKUP(AN$13,$Y439:$AF$1016,ROWS($Y439:$AF$1016),FALSE)</f>
        <v>#N/A</v>
      </c>
      <c r="AO439" s="35" t="e">
        <f t="shared" si="80"/>
        <v>#N/A</v>
      </c>
      <c r="AP439" s="35" t="e">
        <f t="shared" si="81"/>
        <v>#N/A</v>
      </c>
      <c r="AQ439" s="35" t="e">
        <f t="shared" si="82"/>
        <v>#N/A</v>
      </c>
      <c r="AR439" s="35" t="e">
        <f t="shared" si="83"/>
        <v>#N/A</v>
      </c>
      <c r="AS439" s="35" t="e">
        <f t="shared" si="84"/>
        <v>#N/A</v>
      </c>
      <c r="AT439" s="35" t="e">
        <f t="shared" si="85"/>
        <v>#N/A</v>
      </c>
      <c r="AU439" s="35" t="e">
        <f t="shared" si="86"/>
        <v>#N/A</v>
      </c>
      <c r="AV439" s="35" t="e">
        <f t="shared" si="87"/>
        <v>#N/A</v>
      </c>
      <c r="AW439" s="81" t="e">
        <f t="shared" si="88"/>
        <v>#N/A</v>
      </c>
      <c r="AX439" s="139" t="e">
        <f t="shared" si="89"/>
        <v>#N/A</v>
      </c>
    </row>
    <row r="440" spans="1:50" x14ac:dyDescent="0.25">
      <c r="A440" s="110">
        <f>'Тулуз-Пьерон'!A440</f>
        <v>0</v>
      </c>
      <c r="B440" s="153">
        <f>'Тулуз-Пьерон'!B440</f>
        <v>0</v>
      </c>
      <c r="C440" s="109" t="e">
        <f>'Тулуз-Пьерон'!AB440</f>
        <v>#DIV/0!</v>
      </c>
      <c r="D440" s="132" t="e">
        <f>'Тулуз-Пьерон'!AE440</f>
        <v>#DIV/0!</v>
      </c>
      <c r="E440" s="134">
        <f>Равен!AD432</f>
        <v>0</v>
      </c>
      <c r="F440" s="135">
        <f>Равен!AE432</f>
        <v>0</v>
      </c>
      <c r="G440" s="128"/>
      <c r="H440" s="33"/>
      <c r="I440" s="33"/>
      <c r="J440" s="33"/>
      <c r="K440" s="115"/>
      <c r="L440" s="109">
        <f t="shared" si="78"/>
        <v>0</v>
      </c>
      <c r="M440" s="33"/>
      <c r="N440" s="123"/>
      <c r="O440" s="131"/>
      <c r="P440" s="109">
        <f t="shared" si="79"/>
        <v>0</v>
      </c>
      <c r="Q440" s="33"/>
      <c r="R440" s="33"/>
      <c r="S440" s="123"/>
      <c r="T440" s="128"/>
      <c r="U440" s="33"/>
      <c r="V440" s="33"/>
      <c r="W440" s="33"/>
      <c r="X440" s="115"/>
      <c r="Y440" s="122"/>
      <c r="Z440" s="33"/>
      <c r="AA440" s="33"/>
      <c r="AB440" s="33"/>
      <c r="AC440" s="33"/>
      <c r="AD440" s="33"/>
      <c r="AE440" s="33"/>
      <c r="AF440" s="123"/>
      <c r="AG440" s="119" t="e">
        <f>HLOOKUP(AG$13,$Y440:$AF$1016,ROWS($Y440:$AF$1016),FALSE)</f>
        <v>#N/A</v>
      </c>
      <c r="AH440" s="30" t="e">
        <f>HLOOKUP(AH$13,$Y440:$AF$1016,ROWS($Y440:$AF$1016),FALSE)</f>
        <v>#N/A</v>
      </c>
      <c r="AI440" s="30" t="e">
        <f>HLOOKUP(AI$13,$Y440:$AF$1016,ROWS($Y440:$AF$1016),FALSE)</f>
        <v>#N/A</v>
      </c>
      <c r="AJ440" s="30" t="e">
        <f>HLOOKUP(AJ$13,$Y440:$AF$1016,ROWS($Y440:$AF$1016),FALSE)</f>
        <v>#N/A</v>
      </c>
      <c r="AK440" s="30" t="e">
        <f>HLOOKUP(AK$13,$Y440:$AF$1016,ROWS($Y440:$AF$1016),FALSE)</f>
        <v>#N/A</v>
      </c>
      <c r="AL440" s="30" t="e">
        <f>HLOOKUP(AL$13,$Y440:$AF$1016,ROWS($Y440:$AF$1016),FALSE)</f>
        <v>#N/A</v>
      </c>
      <c r="AM440" s="30" t="e">
        <f>HLOOKUP(AM$13,$Y440:$AF$1016,ROWS($Y440:$AF$1016),FALSE)</f>
        <v>#N/A</v>
      </c>
      <c r="AN440" s="30" t="e">
        <f>HLOOKUP(AN$13,$Y440:$AF$1016,ROWS($Y440:$AF$1016),FALSE)</f>
        <v>#N/A</v>
      </c>
      <c r="AO440" s="35" t="e">
        <f t="shared" si="80"/>
        <v>#N/A</v>
      </c>
      <c r="AP440" s="35" t="e">
        <f t="shared" si="81"/>
        <v>#N/A</v>
      </c>
      <c r="AQ440" s="35" t="e">
        <f t="shared" si="82"/>
        <v>#N/A</v>
      </c>
      <c r="AR440" s="35" t="e">
        <f t="shared" si="83"/>
        <v>#N/A</v>
      </c>
      <c r="AS440" s="35" t="e">
        <f t="shared" si="84"/>
        <v>#N/A</v>
      </c>
      <c r="AT440" s="35" t="e">
        <f t="shared" si="85"/>
        <v>#N/A</v>
      </c>
      <c r="AU440" s="35" t="e">
        <f t="shared" si="86"/>
        <v>#N/A</v>
      </c>
      <c r="AV440" s="35" t="e">
        <f t="shared" si="87"/>
        <v>#N/A</v>
      </c>
      <c r="AW440" s="81" t="e">
        <f t="shared" si="88"/>
        <v>#N/A</v>
      </c>
      <c r="AX440" s="139" t="e">
        <f t="shared" si="89"/>
        <v>#N/A</v>
      </c>
    </row>
    <row r="441" spans="1:50" x14ac:dyDescent="0.25">
      <c r="A441" s="110">
        <f>'Тулуз-Пьерон'!A441</f>
        <v>0</v>
      </c>
      <c r="B441" s="153">
        <f>'Тулуз-Пьерон'!B441</f>
        <v>0</v>
      </c>
      <c r="C441" s="109" t="e">
        <f>'Тулуз-Пьерон'!AB441</f>
        <v>#DIV/0!</v>
      </c>
      <c r="D441" s="132" t="e">
        <f>'Тулуз-Пьерон'!AE441</f>
        <v>#DIV/0!</v>
      </c>
      <c r="E441" s="134">
        <f>Равен!AD433</f>
        <v>0</v>
      </c>
      <c r="F441" s="135">
        <f>Равен!AE433</f>
        <v>0</v>
      </c>
      <c r="G441" s="128"/>
      <c r="H441" s="33"/>
      <c r="I441" s="33"/>
      <c r="J441" s="33"/>
      <c r="K441" s="115"/>
      <c r="L441" s="109">
        <f t="shared" si="78"/>
        <v>0</v>
      </c>
      <c r="M441" s="33"/>
      <c r="N441" s="123"/>
      <c r="O441" s="131"/>
      <c r="P441" s="109">
        <f t="shared" si="79"/>
        <v>0</v>
      </c>
      <c r="Q441" s="33"/>
      <c r="R441" s="33"/>
      <c r="S441" s="123"/>
      <c r="T441" s="128"/>
      <c r="U441" s="33"/>
      <c r="V441" s="33"/>
      <c r="W441" s="33"/>
      <c r="X441" s="115"/>
      <c r="Y441" s="122"/>
      <c r="Z441" s="33"/>
      <c r="AA441" s="33"/>
      <c r="AB441" s="33"/>
      <c r="AC441" s="33"/>
      <c r="AD441" s="33"/>
      <c r="AE441" s="33"/>
      <c r="AF441" s="123"/>
      <c r="AG441" s="119" t="e">
        <f>HLOOKUP(AG$13,$Y441:$AF$1016,ROWS($Y441:$AF$1016),FALSE)</f>
        <v>#N/A</v>
      </c>
      <c r="AH441" s="30" t="e">
        <f>HLOOKUP(AH$13,$Y441:$AF$1016,ROWS($Y441:$AF$1016),FALSE)</f>
        <v>#N/A</v>
      </c>
      <c r="AI441" s="30" t="e">
        <f>HLOOKUP(AI$13,$Y441:$AF$1016,ROWS($Y441:$AF$1016),FALSE)</f>
        <v>#N/A</v>
      </c>
      <c r="AJ441" s="30" t="e">
        <f>HLOOKUP(AJ$13,$Y441:$AF$1016,ROWS($Y441:$AF$1016),FALSE)</f>
        <v>#N/A</v>
      </c>
      <c r="AK441" s="30" t="e">
        <f>HLOOKUP(AK$13,$Y441:$AF$1016,ROWS($Y441:$AF$1016),FALSE)</f>
        <v>#N/A</v>
      </c>
      <c r="AL441" s="30" t="e">
        <f>HLOOKUP(AL$13,$Y441:$AF$1016,ROWS($Y441:$AF$1016),FALSE)</f>
        <v>#N/A</v>
      </c>
      <c r="AM441" s="30" t="e">
        <f>HLOOKUP(AM$13,$Y441:$AF$1016,ROWS($Y441:$AF$1016),FALSE)</f>
        <v>#N/A</v>
      </c>
      <c r="AN441" s="30" t="e">
        <f>HLOOKUP(AN$13,$Y441:$AF$1016,ROWS($Y441:$AF$1016),FALSE)</f>
        <v>#N/A</v>
      </c>
      <c r="AO441" s="35" t="e">
        <f t="shared" si="80"/>
        <v>#N/A</v>
      </c>
      <c r="AP441" s="35" t="e">
        <f t="shared" si="81"/>
        <v>#N/A</v>
      </c>
      <c r="AQ441" s="35" t="e">
        <f t="shared" si="82"/>
        <v>#N/A</v>
      </c>
      <c r="AR441" s="35" t="e">
        <f t="shared" si="83"/>
        <v>#N/A</v>
      </c>
      <c r="AS441" s="35" t="e">
        <f t="shared" si="84"/>
        <v>#N/A</v>
      </c>
      <c r="AT441" s="35" t="e">
        <f t="shared" si="85"/>
        <v>#N/A</v>
      </c>
      <c r="AU441" s="35" t="e">
        <f t="shared" si="86"/>
        <v>#N/A</v>
      </c>
      <c r="AV441" s="35" t="e">
        <f t="shared" si="87"/>
        <v>#N/A</v>
      </c>
      <c r="AW441" s="81" t="e">
        <f t="shared" si="88"/>
        <v>#N/A</v>
      </c>
      <c r="AX441" s="139" t="e">
        <f t="shared" si="89"/>
        <v>#N/A</v>
      </c>
    </row>
    <row r="442" spans="1:50" x14ac:dyDescent="0.25">
      <c r="A442" s="110">
        <f>'Тулуз-Пьерон'!A442</f>
        <v>0</v>
      </c>
      <c r="B442" s="153">
        <f>'Тулуз-Пьерон'!B442</f>
        <v>0</v>
      </c>
      <c r="C442" s="109" t="e">
        <f>'Тулуз-Пьерон'!AB442</f>
        <v>#DIV/0!</v>
      </c>
      <c r="D442" s="132" t="e">
        <f>'Тулуз-Пьерон'!AE442</f>
        <v>#DIV/0!</v>
      </c>
      <c r="E442" s="134">
        <f>Равен!AD434</f>
        <v>0</v>
      </c>
      <c r="F442" s="135">
        <f>Равен!AE434</f>
        <v>0</v>
      </c>
      <c r="G442" s="128"/>
      <c r="H442" s="33"/>
      <c r="I442" s="33"/>
      <c r="J442" s="33"/>
      <c r="K442" s="115"/>
      <c r="L442" s="109">
        <f t="shared" si="78"/>
        <v>0</v>
      </c>
      <c r="M442" s="33"/>
      <c r="N442" s="123"/>
      <c r="O442" s="131"/>
      <c r="P442" s="109">
        <f t="shared" si="79"/>
        <v>0</v>
      </c>
      <c r="Q442" s="33"/>
      <c r="R442" s="33"/>
      <c r="S442" s="123"/>
      <c r="T442" s="128"/>
      <c r="U442" s="33"/>
      <c r="V442" s="33"/>
      <c r="W442" s="33"/>
      <c r="X442" s="115"/>
      <c r="Y442" s="122"/>
      <c r="Z442" s="33"/>
      <c r="AA442" s="33"/>
      <c r="AB442" s="33"/>
      <c r="AC442" s="33"/>
      <c r="AD442" s="33"/>
      <c r="AE442" s="33"/>
      <c r="AF442" s="123"/>
      <c r="AG442" s="119" t="e">
        <f>HLOOKUP(AG$13,$Y442:$AF$1016,ROWS($Y442:$AF$1016),FALSE)</f>
        <v>#N/A</v>
      </c>
      <c r="AH442" s="30" t="e">
        <f>HLOOKUP(AH$13,$Y442:$AF$1016,ROWS($Y442:$AF$1016),FALSE)</f>
        <v>#N/A</v>
      </c>
      <c r="AI442" s="30" t="e">
        <f>HLOOKUP(AI$13,$Y442:$AF$1016,ROWS($Y442:$AF$1016),FALSE)</f>
        <v>#N/A</v>
      </c>
      <c r="AJ442" s="30" t="e">
        <f>HLOOKUP(AJ$13,$Y442:$AF$1016,ROWS($Y442:$AF$1016),FALSE)</f>
        <v>#N/A</v>
      </c>
      <c r="AK442" s="30" t="e">
        <f>HLOOKUP(AK$13,$Y442:$AF$1016,ROWS($Y442:$AF$1016),FALSE)</f>
        <v>#N/A</v>
      </c>
      <c r="AL442" s="30" t="e">
        <f>HLOOKUP(AL$13,$Y442:$AF$1016,ROWS($Y442:$AF$1016),FALSE)</f>
        <v>#N/A</v>
      </c>
      <c r="AM442" s="30" t="e">
        <f>HLOOKUP(AM$13,$Y442:$AF$1016,ROWS($Y442:$AF$1016),FALSE)</f>
        <v>#N/A</v>
      </c>
      <c r="AN442" s="30" t="e">
        <f>HLOOKUP(AN$13,$Y442:$AF$1016,ROWS($Y442:$AF$1016),FALSE)</f>
        <v>#N/A</v>
      </c>
      <c r="AO442" s="35" t="e">
        <f t="shared" si="80"/>
        <v>#N/A</v>
      </c>
      <c r="AP442" s="35" t="e">
        <f t="shared" si="81"/>
        <v>#N/A</v>
      </c>
      <c r="AQ442" s="35" t="e">
        <f t="shared" si="82"/>
        <v>#N/A</v>
      </c>
      <c r="AR442" s="35" t="e">
        <f t="shared" si="83"/>
        <v>#N/A</v>
      </c>
      <c r="AS442" s="35" t="e">
        <f t="shared" si="84"/>
        <v>#N/A</v>
      </c>
      <c r="AT442" s="35" t="e">
        <f t="shared" si="85"/>
        <v>#N/A</v>
      </c>
      <c r="AU442" s="35" t="e">
        <f t="shared" si="86"/>
        <v>#N/A</v>
      </c>
      <c r="AV442" s="35" t="e">
        <f t="shared" si="87"/>
        <v>#N/A</v>
      </c>
      <c r="AW442" s="81" t="e">
        <f t="shared" si="88"/>
        <v>#N/A</v>
      </c>
      <c r="AX442" s="139" t="e">
        <f t="shared" si="89"/>
        <v>#N/A</v>
      </c>
    </row>
    <row r="443" spans="1:50" x14ac:dyDescent="0.25">
      <c r="A443" s="110">
        <f>'Тулуз-Пьерон'!A443</f>
        <v>0</v>
      </c>
      <c r="B443" s="153">
        <f>'Тулуз-Пьерон'!B443</f>
        <v>0</v>
      </c>
      <c r="C443" s="109" t="e">
        <f>'Тулуз-Пьерон'!AB443</f>
        <v>#DIV/0!</v>
      </c>
      <c r="D443" s="132" t="e">
        <f>'Тулуз-Пьерон'!AE443</f>
        <v>#DIV/0!</v>
      </c>
      <c r="E443" s="134">
        <f>Равен!AD435</f>
        <v>0</v>
      </c>
      <c r="F443" s="135">
        <f>Равен!AE435</f>
        <v>0</v>
      </c>
      <c r="G443" s="128"/>
      <c r="H443" s="33"/>
      <c r="I443" s="33"/>
      <c r="J443" s="33"/>
      <c r="K443" s="115"/>
      <c r="L443" s="109">
        <f t="shared" si="78"/>
        <v>0</v>
      </c>
      <c r="M443" s="33"/>
      <c r="N443" s="123"/>
      <c r="O443" s="131"/>
      <c r="P443" s="109">
        <f t="shared" si="79"/>
        <v>0</v>
      </c>
      <c r="Q443" s="33"/>
      <c r="R443" s="33"/>
      <c r="S443" s="123"/>
      <c r="T443" s="128"/>
      <c r="U443" s="33"/>
      <c r="V443" s="33"/>
      <c r="W443" s="33"/>
      <c r="X443" s="115"/>
      <c r="Y443" s="122"/>
      <c r="Z443" s="33"/>
      <c r="AA443" s="33"/>
      <c r="AB443" s="33"/>
      <c r="AC443" s="33"/>
      <c r="AD443" s="33"/>
      <c r="AE443" s="33"/>
      <c r="AF443" s="123"/>
      <c r="AG443" s="119" t="e">
        <f>HLOOKUP(AG$13,$Y443:$AF$1016,ROWS($Y443:$AF$1016),FALSE)</f>
        <v>#N/A</v>
      </c>
      <c r="AH443" s="30" t="e">
        <f>HLOOKUP(AH$13,$Y443:$AF$1016,ROWS($Y443:$AF$1016),FALSE)</f>
        <v>#N/A</v>
      </c>
      <c r="AI443" s="30" t="e">
        <f>HLOOKUP(AI$13,$Y443:$AF$1016,ROWS($Y443:$AF$1016),FALSE)</f>
        <v>#N/A</v>
      </c>
      <c r="AJ443" s="30" t="e">
        <f>HLOOKUP(AJ$13,$Y443:$AF$1016,ROWS($Y443:$AF$1016),FALSE)</f>
        <v>#N/A</v>
      </c>
      <c r="AK443" s="30" t="e">
        <f>HLOOKUP(AK$13,$Y443:$AF$1016,ROWS($Y443:$AF$1016),FALSE)</f>
        <v>#N/A</v>
      </c>
      <c r="AL443" s="30" t="e">
        <f>HLOOKUP(AL$13,$Y443:$AF$1016,ROWS($Y443:$AF$1016),FALSE)</f>
        <v>#N/A</v>
      </c>
      <c r="AM443" s="30" t="e">
        <f>HLOOKUP(AM$13,$Y443:$AF$1016,ROWS($Y443:$AF$1016),FALSE)</f>
        <v>#N/A</v>
      </c>
      <c r="AN443" s="30" t="e">
        <f>HLOOKUP(AN$13,$Y443:$AF$1016,ROWS($Y443:$AF$1016),FALSE)</f>
        <v>#N/A</v>
      </c>
      <c r="AO443" s="35" t="e">
        <f t="shared" si="80"/>
        <v>#N/A</v>
      </c>
      <c r="AP443" s="35" t="e">
        <f t="shared" si="81"/>
        <v>#N/A</v>
      </c>
      <c r="AQ443" s="35" t="e">
        <f t="shared" si="82"/>
        <v>#N/A</v>
      </c>
      <c r="AR443" s="35" t="e">
        <f t="shared" si="83"/>
        <v>#N/A</v>
      </c>
      <c r="AS443" s="35" t="e">
        <f t="shared" si="84"/>
        <v>#N/A</v>
      </c>
      <c r="AT443" s="35" t="e">
        <f t="shared" si="85"/>
        <v>#N/A</v>
      </c>
      <c r="AU443" s="35" t="e">
        <f t="shared" si="86"/>
        <v>#N/A</v>
      </c>
      <c r="AV443" s="35" t="e">
        <f t="shared" si="87"/>
        <v>#N/A</v>
      </c>
      <c r="AW443" s="81" t="e">
        <f t="shared" si="88"/>
        <v>#N/A</v>
      </c>
      <c r="AX443" s="139" t="e">
        <f t="shared" si="89"/>
        <v>#N/A</v>
      </c>
    </row>
    <row r="444" spans="1:50" x14ac:dyDescent="0.25">
      <c r="A444" s="110">
        <f>'Тулуз-Пьерон'!A444</f>
        <v>0</v>
      </c>
      <c r="B444" s="153">
        <f>'Тулуз-Пьерон'!B444</f>
        <v>0</v>
      </c>
      <c r="C444" s="109" t="e">
        <f>'Тулуз-Пьерон'!AB444</f>
        <v>#DIV/0!</v>
      </c>
      <c r="D444" s="132" t="e">
        <f>'Тулуз-Пьерон'!AE444</f>
        <v>#DIV/0!</v>
      </c>
      <c r="E444" s="134">
        <f>Равен!AD436</f>
        <v>0</v>
      </c>
      <c r="F444" s="135">
        <f>Равен!AE436</f>
        <v>0</v>
      </c>
      <c r="G444" s="128"/>
      <c r="H444" s="33"/>
      <c r="I444" s="33"/>
      <c r="J444" s="33"/>
      <c r="K444" s="115"/>
      <c r="L444" s="109">
        <f t="shared" si="78"/>
        <v>0</v>
      </c>
      <c r="M444" s="33"/>
      <c r="N444" s="123"/>
      <c r="O444" s="131"/>
      <c r="P444" s="109">
        <f t="shared" si="79"/>
        <v>0</v>
      </c>
      <c r="Q444" s="33"/>
      <c r="R444" s="33"/>
      <c r="S444" s="123"/>
      <c r="T444" s="128"/>
      <c r="U444" s="33"/>
      <c r="V444" s="33"/>
      <c r="W444" s="33"/>
      <c r="X444" s="115"/>
      <c r="Y444" s="122"/>
      <c r="Z444" s="33"/>
      <c r="AA444" s="33"/>
      <c r="AB444" s="33"/>
      <c r="AC444" s="33"/>
      <c r="AD444" s="33"/>
      <c r="AE444" s="33"/>
      <c r="AF444" s="123"/>
      <c r="AG444" s="119" t="e">
        <f>HLOOKUP(AG$13,$Y444:$AF$1016,ROWS($Y444:$AF$1016),FALSE)</f>
        <v>#N/A</v>
      </c>
      <c r="AH444" s="30" t="e">
        <f>HLOOKUP(AH$13,$Y444:$AF$1016,ROWS($Y444:$AF$1016),FALSE)</f>
        <v>#N/A</v>
      </c>
      <c r="AI444" s="30" t="e">
        <f>HLOOKUP(AI$13,$Y444:$AF$1016,ROWS($Y444:$AF$1016),FALSE)</f>
        <v>#N/A</v>
      </c>
      <c r="AJ444" s="30" t="e">
        <f>HLOOKUP(AJ$13,$Y444:$AF$1016,ROWS($Y444:$AF$1016),FALSE)</f>
        <v>#N/A</v>
      </c>
      <c r="AK444" s="30" t="e">
        <f>HLOOKUP(AK$13,$Y444:$AF$1016,ROWS($Y444:$AF$1016),FALSE)</f>
        <v>#N/A</v>
      </c>
      <c r="AL444" s="30" t="e">
        <f>HLOOKUP(AL$13,$Y444:$AF$1016,ROWS($Y444:$AF$1016),FALSE)</f>
        <v>#N/A</v>
      </c>
      <c r="AM444" s="30" t="e">
        <f>HLOOKUP(AM$13,$Y444:$AF$1016,ROWS($Y444:$AF$1016),FALSE)</f>
        <v>#N/A</v>
      </c>
      <c r="AN444" s="30" t="e">
        <f>HLOOKUP(AN$13,$Y444:$AF$1016,ROWS($Y444:$AF$1016),FALSE)</f>
        <v>#N/A</v>
      </c>
      <c r="AO444" s="35" t="e">
        <f t="shared" si="80"/>
        <v>#N/A</v>
      </c>
      <c r="AP444" s="35" t="e">
        <f t="shared" si="81"/>
        <v>#N/A</v>
      </c>
      <c r="AQ444" s="35" t="e">
        <f t="shared" si="82"/>
        <v>#N/A</v>
      </c>
      <c r="AR444" s="35" t="e">
        <f t="shared" si="83"/>
        <v>#N/A</v>
      </c>
      <c r="AS444" s="35" t="e">
        <f t="shared" si="84"/>
        <v>#N/A</v>
      </c>
      <c r="AT444" s="35" t="e">
        <f t="shared" si="85"/>
        <v>#N/A</v>
      </c>
      <c r="AU444" s="35" t="e">
        <f t="shared" si="86"/>
        <v>#N/A</v>
      </c>
      <c r="AV444" s="35" t="e">
        <f t="shared" si="87"/>
        <v>#N/A</v>
      </c>
      <c r="AW444" s="81" t="e">
        <f t="shared" si="88"/>
        <v>#N/A</v>
      </c>
      <c r="AX444" s="139" t="e">
        <f t="shared" si="89"/>
        <v>#N/A</v>
      </c>
    </row>
    <row r="445" spans="1:50" x14ac:dyDescent="0.25">
      <c r="A445" s="110">
        <f>'Тулуз-Пьерон'!A445</f>
        <v>0</v>
      </c>
      <c r="B445" s="153">
        <f>'Тулуз-Пьерон'!B445</f>
        <v>0</v>
      </c>
      <c r="C445" s="109" t="e">
        <f>'Тулуз-Пьерон'!AB445</f>
        <v>#DIV/0!</v>
      </c>
      <c r="D445" s="132" t="e">
        <f>'Тулуз-Пьерон'!AE445</f>
        <v>#DIV/0!</v>
      </c>
      <c r="E445" s="134">
        <f>Равен!AD437</f>
        <v>0</v>
      </c>
      <c r="F445" s="135">
        <f>Равен!AE437</f>
        <v>0</v>
      </c>
      <c r="G445" s="128"/>
      <c r="H445" s="33"/>
      <c r="I445" s="33"/>
      <c r="J445" s="33"/>
      <c r="K445" s="115"/>
      <c r="L445" s="109">
        <f t="shared" si="78"/>
        <v>0</v>
      </c>
      <c r="M445" s="33"/>
      <c r="N445" s="123"/>
      <c r="O445" s="131"/>
      <c r="P445" s="109">
        <f t="shared" si="79"/>
        <v>0</v>
      </c>
      <c r="Q445" s="33"/>
      <c r="R445" s="33"/>
      <c r="S445" s="123"/>
      <c r="T445" s="128"/>
      <c r="U445" s="33"/>
      <c r="V445" s="33"/>
      <c r="W445" s="33"/>
      <c r="X445" s="115"/>
      <c r="Y445" s="122"/>
      <c r="Z445" s="33"/>
      <c r="AA445" s="33"/>
      <c r="AB445" s="33"/>
      <c r="AC445" s="33"/>
      <c r="AD445" s="33"/>
      <c r="AE445" s="33"/>
      <c r="AF445" s="123"/>
      <c r="AG445" s="119" t="e">
        <f>HLOOKUP(AG$13,$Y445:$AF$1016,ROWS($Y445:$AF$1016),FALSE)</f>
        <v>#N/A</v>
      </c>
      <c r="AH445" s="30" t="e">
        <f>HLOOKUP(AH$13,$Y445:$AF$1016,ROWS($Y445:$AF$1016),FALSE)</f>
        <v>#N/A</v>
      </c>
      <c r="AI445" s="30" t="e">
        <f>HLOOKUP(AI$13,$Y445:$AF$1016,ROWS($Y445:$AF$1016),FALSE)</f>
        <v>#N/A</v>
      </c>
      <c r="AJ445" s="30" t="e">
        <f>HLOOKUP(AJ$13,$Y445:$AF$1016,ROWS($Y445:$AF$1016),FALSE)</f>
        <v>#N/A</v>
      </c>
      <c r="AK445" s="30" t="e">
        <f>HLOOKUP(AK$13,$Y445:$AF$1016,ROWS($Y445:$AF$1016),FALSE)</f>
        <v>#N/A</v>
      </c>
      <c r="AL445" s="30" t="e">
        <f>HLOOKUP(AL$13,$Y445:$AF$1016,ROWS($Y445:$AF$1016),FALSE)</f>
        <v>#N/A</v>
      </c>
      <c r="AM445" s="30" t="e">
        <f>HLOOKUP(AM$13,$Y445:$AF$1016,ROWS($Y445:$AF$1016),FALSE)</f>
        <v>#N/A</v>
      </c>
      <c r="AN445" s="30" t="e">
        <f>HLOOKUP(AN$13,$Y445:$AF$1016,ROWS($Y445:$AF$1016),FALSE)</f>
        <v>#N/A</v>
      </c>
      <c r="AO445" s="35" t="e">
        <f t="shared" si="80"/>
        <v>#N/A</v>
      </c>
      <c r="AP445" s="35" t="e">
        <f t="shared" si="81"/>
        <v>#N/A</v>
      </c>
      <c r="AQ445" s="35" t="e">
        <f t="shared" si="82"/>
        <v>#N/A</v>
      </c>
      <c r="AR445" s="35" t="e">
        <f t="shared" si="83"/>
        <v>#N/A</v>
      </c>
      <c r="AS445" s="35" t="e">
        <f t="shared" si="84"/>
        <v>#N/A</v>
      </c>
      <c r="AT445" s="35" t="e">
        <f t="shared" si="85"/>
        <v>#N/A</v>
      </c>
      <c r="AU445" s="35" t="e">
        <f t="shared" si="86"/>
        <v>#N/A</v>
      </c>
      <c r="AV445" s="35" t="e">
        <f t="shared" si="87"/>
        <v>#N/A</v>
      </c>
      <c r="AW445" s="81" t="e">
        <f t="shared" si="88"/>
        <v>#N/A</v>
      </c>
      <c r="AX445" s="139" t="e">
        <f t="shared" si="89"/>
        <v>#N/A</v>
      </c>
    </row>
    <row r="446" spans="1:50" x14ac:dyDescent="0.25">
      <c r="A446" s="110">
        <f>'Тулуз-Пьерон'!A446</f>
        <v>0</v>
      </c>
      <c r="B446" s="153">
        <f>'Тулуз-Пьерон'!B446</f>
        <v>0</v>
      </c>
      <c r="C446" s="109" t="e">
        <f>'Тулуз-Пьерон'!AB446</f>
        <v>#DIV/0!</v>
      </c>
      <c r="D446" s="132" t="e">
        <f>'Тулуз-Пьерон'!AE446</f>
        <v>#DIV/0!</v>
      </c>
      <c r="E446" s="134">
        <f>Равен!AD438</f>
        <v>0</v>
      </c>
      <c r="F446" s="135">
        <f>Равен!AE438</f>
        <v>0</v>
      </c>
      <c r="G446" s="128"/>
      <c r="H446" s="33"/>
      <c r="I446" s="33"/>
      <c r="J446" s="33"/>
      <c r="K446" s="115"/>
      <c r="L446" s="109">
        <f t="shared" si="78"/>
        <v>0</v>
      </c>
      <c r="M446" s="33"/>
      <c r="N446" s="123"/>
      <c r="O446" s="131"/>
      <c r="P446" s="109">
        <f t="shared" si="79"/>
        <v>0</v>
      </c>
      <c r="Q446" s="33"/>
      <c r="R446" s="33"/>
      <c r="S446" s="123"/>
      <c r="T446" s="128"/>
      <c r="U446" s="33"/>
      <c r="V446" s="33"/>
      <c r="W446" s="33"/>
      <c r="X446" s="115"/>
      <c r="Y446" s="122"/>
      <c r="Z446" s="33"/>
      <c r="AA446" s="33"/>
      <c r="AB446" s="33"/>
      <c r="AC446" s="33"/>
      <c r="AD446" s="33"/>
      <c r="AE446" s="33"/>
      <c r="AF446" s="123"/>
      <c r="AG446" s="119" t="e">
        <f>HLOOKUP(AG$13,$Y446:$AF$1016,ROWS($Y446:$AF$1016),FALSE)</f>
        <v>#N/A</v>
      </c>
      <c r="AH446" s="30" t="e">
        <f>HLOOKUP(AH$13,$Y446:$AF$1016,ROWS($Y446:$AF$1016),FALSE)</f>
        <v>#N/A</v>
      </c>
      <c r="AI446" s="30" t="e">
        <f>HLOOKUP(AI$13,$Y446:$AF$1016,ROWS($Y446:$AF$1016),FALSE)</f>
        <v>#N/A</v>
      </c>
      <c r="AJ446" s="30" t="e">
        <f>HLOOKUP(AJ$13,$Y446:$AF$1016,ROWS($Y446:$AF$1016),FALSE)</f>
        <v>#N/A</v>
      </c>
      <c r="AK446" s="30" t="e">
        <f>HLOOKUP(AK$13,$Y446:$AF$1016,ROWS($Y446:$AF$1016),FALSE)</f>
        <v>#N/A</v>
      </c>
      <c r="AL446" s="30" t="e">
        <f>HLOOKUP(AL$13,$Y446:$AF$1016,ROWS($Y446:$AF$1016),FALSE)</f>
        <v>#N/A</v>
      </c>
      <c r="AM446" s="30" t="e">
        <f>HLOOKUP(AM$13,$Y446:$AF$1016,ROWS($Y446:$AF$1016),FALSE)</f>
        <v>#N/A</v>
      </c>
      <c r="AN446" s="30" t="e">
        <f>HLOOKUP(AN$13,$Y446:$AF$1016,ROWS($Y446:$AF$1016),FALSE)</f>
        <v>#N/A</v>
      </c>
      <c r="AO446" s="35" t="e">
        <f t="shared" si="80"/>
        <v>#N/A</v>
      </c>
      <c r="AP446" s="35" t="e">
        <f t="shared" si="81"/>
        <v>#N/A</v>
      </c>
      <c r="AQ446" s="35" t="e">
        <f t="shared" si="82"/>
        <v>#N/A</v>
      </c>
      <c r="AR446" s="35" t="e">
        <f t="shared" si="83"/>
        <v>#N/A</v>
      </c>
      <c r="AS446" s="35" t="e">
        <f t="shared" si="84"/>
        <v>#N/A</v>
      </c>
      <c r="AT446" s="35" t="e">
        <f t="shared" si="85"/>
        <v>#N/A</v>
      </c>
      <c r="AU446" s="35" t="e">
        <f t="shared" si="86"/>
        <v>#N/A</v>
      </c>
      <c r="AV446" s="35" t="e">
        <f t="shared" si="87"/>
        <v>#N/A</v>
      </c>
      <c r="AW446" s="81" t="e">
        <f t="shared" si="88"/>
        <v>#N/A</v>
      </c>
      <c r="AX446" s="139" t="e">
        <f t="shared" si="89"/>
        <v>#N/A</v>
      </c>
    </row>
    <row r="447" spans="1:50" x14ac:dyDescent="0.25">
      <c r="A447" s="110">
        <f>'Тулуз-Пьерон'!A447</f>
        <v>0</v>
      </c>
      <c r="B447" s="153">
        <f>'Тулуз-Пьерон'!B447</f>
        <v>0</v>
      </c>
      <c r="C447" s="109" t="e">
        <f>'Тулуз-Пьерон'!AB447</f>
        <v>#DIV/0!</v>
      </c>
      <c r="D447" s="132" t="e">
        <f>'Тулуз-Пьерон'!AE447</f>
        <v>#DIV/0!</v>
      </c>
      <c r="E447" s="134">
        <f>Равен!AD439</f>
        <v>0</v>
      </c>
      <c r="F447" s="135">
        <f>Равен!AE439</f>
        <v>0</v>
      </c>
      <c r="G447" s="128"/>
      <c r="H447" s="33"/>
      <c r="I447" s="33"/>
      <c r="J447" s="33"/>
      <c r="K447" s="115"/>
      <c r="L447" s="109">
        <f t="shared" si="78"/>
        <v>0</v>
      </c>
      <c r="M447" s="33"/>
      <c r="N447" s="123"/>
      <c r="O447" s="131"/>
      <c r="P447" s="109">
        <f t="shared" si="79"/>
        <v>0</v>
      </c>
      <c r="Q447" s="33"/>
      <c r="R447" s="33"/>
      <c r="S447" s="123"/>
      <c r="T447" s="128"/>
      <c r="U447" s="33"/>
      <c r="V447" s="33"/>
      <c r="W447" s="33"/>
      <c r="X447" s="115"/>
      <c r="Y447" s="122"/>
      <c r="Z447" s="33"/>
      <c r="AA447" s="33"/>
      <c r="AB447" s="33"/>
      <c r="AC447" s="33"/>
      <c r="AD447" s="33"/>
      <c r="AE447" s="33"/>
      <c r="AF447" s="123"/>
      <c r="AG447" s="119" t="e">
        <f>HLOOKUP(AG$13,$Y447:$AF$1016,ROWS($Y447:$AF$1016),FALSE)</f>
        <v>#N/A</v>
      </c>
      <c r="AH447" s="30" t="e">
        <f>HLOOKUP(AH$13,$Y447:$AF$1016,ROWS($Y447:$AF$1016),FALSE)</f>
        <v>#N/A</v>
      </c>
      <c r="AI447" s="30" t="e">
        <f>HLOOKUP(AI$13,$Y447:$AF$1016,ROWS($Y447:$AF$1016),FALSE)</f>
        <v>#N/A</v>
      </c>
      <c r="AJ447" s="30" t="e">
        <f>HLOOKUP(AJ$13,$Y447:$AF$1016,ROWS($Y447:$AF$1016),FALSE)</f>
        <v>#N/A</v>
      </c>
      <c r="AK447" s="30" t="e">
        <f>HLOOKUP(AK$13,$Y447:$AF$1016,ROWS($Y447:$AF$1016),FALSE)</f>
        <v>#N/A</v>
      </c>
      <c r="AL447" s="30" t="e">
        <f>HLOOKUP(AL$13,$Y447:$AF$1016,ROWS($Y447:$AF$1016),FALSE)</f>
        <v>#N/A</v>
      </c>
      <c r="AM447" s="30" t="e">
        <f>HLOOKUP(AM$13,$Y447:$AF$1016,ROWS($Y447:$AF$1016),FALSE)</f>
        <v>#N/A</v>
      </c>
      <c r="AN447" s="30" t="e">
        <f>HLOOKUP(AN$13,$Y447:$AF$1016,ROWS($Y447:$AF$1016),FALSE)</f>
        <v>#N/A</v>
      </c>
      <c r="AO447" s="35" t="e">
        <f t="shared" si="80"/>
        <v>#N/A</v>
      </c>
      <c r="AP447" s="35" t="e">
        <f t="shared" si="81"/>
        <v>#N/A</v>
      </c>
      <c r="AQ447" s="35" t="e">
        <f t="shared" si="82"/>
        <v>#N/A</v>
      </c>
      <c r="AR447" s="35" t="e">
        <f t="shared" si="83"/>
        <v>#N/A</v>
      </c>
      <c r="AS447" s="35" t="e">
        <f t="shared" si="84"/>
        <v>#N/A</v>
      </c>
      <c r="AT447" s="35" t="e">
        <f t="shared" si="85"/>
        <v>#N/A</v>
      </c>
      <c r="AU447" s="35" t="e">
        <f t="shared" si="86"/>
        <v>#N/A</v>
      </c>
      <c r="AV447" s="35" t="e">
        <f t="shared" si="87"/>
        <v>#N/A</v>
      </c>
      <c r="AW447" s="81" t="e">
        <f t="shared" si="88"/>
        <v>#N/A</v>
      </c>
      <c r="AX447" s="139" t="e">
        <f t="shared" si="89"/>
        <v>#N/A</v>
      </c>
    </row>
    <row r="448" spans="1:50" x14ac:dyDescent="0.25">
      <c r="A448" s="110">
        <f>'Тулуз-Пьерон'!A448</f>
        <v>0</v>
      </c>
      <c r="B448" s="153">
        <f>'Тулуз-Пьерон'!B448</f>
        <v>0</v>
      </c>
      <c r="C448" s="109" t="e">
        <f>'Тулуз-Пьерон'!AB448</f>
        <v>#DIV/0!</v>
      </c>
      <c r="D448" s="132" t="e">
        <f>'Тулуз-Пьерон'!AE448</f>
        <v>#DIV/0!</v>
      </c>
      <c r="E448" s="134">
        <f>Равен!AD440</f>
        <v>0</v>
      </c>
      <c r="F448" s="135">
        <f>Равен!AE440</f>
        <v>0</v>
      </c>
      <c r="G448" s="128"/>
      <c r="H448" s="33"/>
      <c r="I448" s="33"/>
      <c r="J448" s="33"/>
      <c r="K448" s="115"/>
      <c r="L448" s="109">
        <f t="shared" si="78"/>
        <v>0</v>
      </c>
      <c r="M448" s="33"/>
      <c r="N448" s="123"/>
      <c r="O448" s="131"/>
      <c r="P448" s="109">
        <f t="shared" si="79"/>
        <v>0</v>
      </c>
      <c r="Q448" s="33"/>
      <c r="R448" s="33"/>
      <c r="S448" s="123"/>
      <c r="T448" s="128"/>
      <c r="U448" s="33"/>
      <c r="V448" s="33"/>
      <c r="W448" s="33"/>
      <c r="X448" s="115"/>
      <c r="Y448" s="122"/>
      <c r="Z448" s="33"/>
      <c r="AA448" s="33"/>
      <c r="AB448" s="33"/>
      <c r="AC448" s="33"/>
      <c r="AD448" s="33"/>
      <c r="AE448" s="33"/>
      <c r="AF448" s="123"/>
      <c r="AG448" s="119" t="e">
        <f>HLOOKUP(AG$13,$Y448:$AF$1016,ROWS($Y448:$AF$1016),FALSE)</f>
        <v>#N/A</v>
      </c>
      <c r="AH448" s="30" t="e">
        <f>HLOOKUP(AH$13,$Y448:$AF$1016,ROWS($Y448:$AF$1016),FALSE)</f>
        <v>#N/A</v>
      </c>
      <c r="AI448" s="30" t="e">
        <f>HLOOKUP(AI$13,$Y448:$AF$1016,ROWS($Y448:$AF$1016),FALSE)</f>
        <v>#N/A</v>
      </c>
      <c r="AJ448" s="30" t="e">
        <f>HLOOKUP(AJ$13,$Y448:$AF$1016,ROWS($Y448:$AF$1016),FALSE)</f>
        <v>#N/A</v>
      </c>
      <c r="AK448" s="30" t="e">
        <f>HLOOKUP(AK$13,$Y448:$AF$1016,ROWS($Y448:$AF$1016),FALSE)</f>
        <v>#N/A</v>
      </c>
      <c r="AL448" s="30" t="e">
        <f>HLOOKUP(AL$13,$Y448:$AF$1016,ROWS($Y448:$AF$1016),FALSE)</f>
        <v>#N/A</v>
      </c>
      <c r="AM448" s="30" t="e">
        <f>HLOOKUP(AM$13,$Y448:$AF$1016,ROWS($Y448:$AF$1016),FALSE)</f>
        <v>#N/A</v>
      </c>
      <c r="AN448" s="30" t="e">
        <f>HLOOKUP(AN$13,$Y448:$AF$1016,ROWS($Y448:$AF$1016),FALSE)</f>
        <v>#N/A</v>
      </c>
      <c r="AO448" s="35" t="e">
        <f t="shared" si="80"/>
        <v>#N/A</v>
      </c>
      <c r="AP448" s="35" t="e">
        <f t="shared" si="81"/>
        <v>#N/A</v>
      </c>
      <c r="AQ448" s="35" t="e">
        <f t="shared" si="82"/>
        <v>#N/A</v>
      </c>
      <c r="AR448" s="35" t="e">
        <f t="shared" si="83"/>
        <v>#N/A</v>
      </c>
      <c r="AS448" s="35" t="e">
        <f t="shared" si="84"/>
        <v>#N/A</v>
      </c>
      <c r="AT448" s="35" t="e">
        <f t="shared" si="85"/>
        <v>#N/A</v>
      </c>
      <c r="AU448" s="35" t="e">
        <f t="shared" si="86"/>
        <v>#N/A</v>
      </c>
      <c r="AV448" s="35" t="e">
        <f t="shared" si="87"/>
        <v>#N/A</v>
      </c>
      <c r="AW448" s="81" t="e">
        <f t="shared" si="88"/>
        <v>#N/A</v>
      </c>
      <c r="AX448" s="139" t="e">
        <f t="shared" si="89"/>
        <v>#N/A</v>
      </c>
    </row>
    <row r="449" spans="1:50" x14ac:dyDescent="0.25">
      <c r="A449" s="110">
        <f>'Тулуз-Пьерон'!A449</f>
        <v>0</v>
      </c>
      <c r="B449" s="153">
        <f>'Тулуз-Пьерон'!B449</f>
        <v>0</v>
      </c>
      <c r="C449" s="109" t="e">
        <f>'Тулуз-Пьерон'!AB449</f>
        <v>#DIV/0!</v>
      </c>
      <c r="D449" s="132" t="e">
        <f>'Тулуз-Пьерон'!AE449</f>
        <v>#DIV/0!</v>
      </c>
      <c r="E449" s="134">
        <f>Равен!AD441</f>
        <v>0</v>
      </c>
      <c r="F449" s="135">
        <f>Равен!AE441</f>
        <v>0</v>
      </c>
      <c r="G449" s="128"/>
      <c r="H449" s="33"/>
      <c r="I449" s="33"/>
      <c r="J449" s="33"/>
      <c r="K449" s="115"/>
      <c r="L449" s="109">
        <f t="shared" si="78"/>
        <v>0</v>
      </c>
      <c r="M449" s="33"/>
      <c r="N449" s="123"/>
      <c r="O449" s="131"/>
      <c r="P449" s="109">
        <f t="shared" si="79"/>
        <v>0</v>
      </c>
      <c r="Q449" s="33"/>
      <c r="R449" s="33"/>
      <c r="S449" s="123"/>
      <c r="T449" s="128"/>
      <c r="U449" s="33"/>
      <c r="V449" s="33"/>
      <c r="W449" s="33"/>
      <c r="X449" s="115"/>
      <c r="Y449" s="122"/>
      <c r="Z449" s="33"/>
      <c r="AA449" s="33"/>
      <c r="AB449" s="33"/>
      <c r="AC449" s="33"/>
      <c r="AD449" s="33"/>
      <c r="AE449" s="33"/>
      <c r="AF449" s="123"/>
      <c r="AG449" s="119" t="e">
        <f>HLOOKUP(AG$13,$Y449:$AF$1016,ROWS($Y449:$AF$1016),FALSE)</f>
        <v>#N/A</v>
      </c>
      <c r="AH449" s="30" t="e">
        <f>HLOOKUP(AH$13,$Y449:$AF$1016,ROWS($Y449:$AF$1016),FALSE)</f>
        <v>#N/A</v>
      </c>
      <c r="AI449" s="30" t="e">
        <f>HLOOKUP(AI$13,$Y449:$AF$1016,ROWS($Y449:$AF$1016),FALSE)</f>
        <v>#N/A</v>
      </c>
      <c r="AJ449" s="30" t="e">
        <f>HLOOKUP(AJ$13,$Y449:$AF$1016,ROWS($Y449:$AF$1016),FALSE)</f>
        <v>#N/A</v>
      </c>
      <c r="AK449" s="30" t="e">
        <f>HLOOKUP(AK$13,$Y449:$AF$1016,ROWS($Y449:$AF$1016),FALSE)</f>
        <v>#N/A</v>
      </c>
      <c r="AL449" s="30" t="e">
        <f>HLOOKUP(AL$13,$Y449:$AF$1016,ROWS($Y449:$AF$1016),FALSE)</f>
        <v>#N/A</v>
      </c>
      <c r="AM449" s="30" t="e">
        <f>HLOOKUP(AM$13,$Y449:$AF$1016,ROWS($Y449:$AF$1016),FALSE)</f>
        <v>#N/A</v>
      </c>
      <c r="AN449" s="30" t="e">
        <f>HLOOKUP(AN$13,$Y449:$AF$1016,ROWS($Y449:$AF$1016),FALSE)</f>
        <v>#N/A</v>
      </c>
      <c r="AO449" s="35" t="e">
        <f t="shared" si="80"/>
        <v>#N/A</v>
      </c>
      <c r="AP449" s="35" t="e">
        <f t="shared" si="81"/>
        <v>#N/A</v>
      </c>
      <c r="AQ449" s="35" t="e">
        <f t="shared" si="82"/>
        <v>#N/A</v>
      </c>
      <c r="AR449" s="35" t="e">
        <f t="shared" si="83"/>
        <v>#N/A</v>
      </c>
      <c r="AS449" s="35" t="e">
        <f t="shared" si="84"/>
        <v>#N/A</v>
      </c>
      <c r="AT449" s="35" t="e">
        <f t="shared" si="85"/>
        <v>#N/A</v>
      </c>
      <c r="AU449" s="35" t="e">
        <f t="shared" si="86"/>
        <v>#N/A</v>
      </c>
      <c r="AV449" s="35" t="e">
        <f t="shared" si="87"/>
        <v>#N/A</v>
      </c>
      <c r="AW449" s="81" t="e">
        <f t="shared" si="88"/>
        <v>#N/A</v>
      </c>
      <c r="AX449" s="139" t="e">
        <f t="shared" si="89"/>
        <v>#N/A</v>
      </c>
    </row>
    <row r="450" spans="1:50" x14ac:dyDescent="0.25">
      <c r="A450" s="110">
        <f>'Тулуз-Пьерон'!A450</f>
        <v>0</v>
      </c>
      <c r="B450" s="153">
        <f>'Тулуз-Пьерон'!B450</f>
        <v>0</v>
      </c>
      <c r="C450" s="109" t="e">
        <f>'Тулуз-Пьерон'!AB450</f>
        <v>#DIV/0!</v>
      </c>
      <c r="D450" s="132" t="e">
        <f>'Тулуз-Пьерон'!AE450</f>
        <v>#DIV/0!</v>
      </c>
      <c r="E450" s="134">
        <f>Равен!AD442</f>
        <v>0</v>
      </c>
      <c r="F450" s="135">
        <f>Равен!AE442</f>
        <v>0</v>
      </c>
      <c r="G450" s="128"/>
      <c r="H450" s="33"/>
      <c r="I450" s="33"/>
      <c r="J450" s="33"/>
      <c r="K450" s="115"/>
      <c r="L450" s="109">
        <f t="shared" si="78"/>
        <v>0</v>
      </c>
      <c r="M450" s="33"/>
      <c r="N450" s="123"/>
      <c r="O450" s="131"/>
      <c r="P450" s="109">
        <f t="shared" si="79"/>
        <v>0</v>
      </c>
      <c r="Q450" s="33"/>
      <c r="R450" s="33"/>
      <c r="S450" s="123"/>
      <c r="T450" s="128"/>
      <c r="U450" s="33"/>
      <c r="V450" s="33"/>
      <c r="W450" s="33"/>
      <c r="X450" s="115"/>
      <c r="Y450" s="122"/>
      <c r="Z450" s="33"/>
      <c r="AA450" s="33"/>
      <c r="AB450" s="33"/>
      <c r="AC450" s="33"/>
      <c r="AD450" s="33"/>
      <c r="AE450" s="33"/>
      <c r="AF450" s="123"/>
      <c r="AG450" s="119" t="e">
        <f>HLOOKUP(AG$13,$Y450:$AF$1016,ROWS($Y450:$AF$1016),FALSE)</f>
        <v>#N/A</v>
      </c>
      <c r="AH450" s="30" t="e">
        <f>HLOOKUP(AH$13,$Y450:$AF$1016,ROWS($Y450:$AF$1016),FALSE)</f>
        <v>#N/A</v>
      </c>
      <c r="AI450" s="30" t="e">
        <f>HLOOKUP(AI$13,$Y450:$AF$1016,ROWS($Y450:$AF$1016),FALSE)</f>
        <v>#N/A</v>
      </c>
      <c r="AJ450" s="30" t="e">
        <f>HLOOKUP(AJ$13,$Y450:$AF$1016,ROWS($Y450:$AF$1016),FALSE)</f>
        <v>#N/A</v>
      </c>
      <c r="AK450" s="30" t="e">
        <f>HLOOKUP(AK$13,$Y450:$AF$1016,ROWS($Y450:$AF$1016),FALSE)</f>
        <v>#N/A</v>
      </c>
      <c r="AL450" s="30" t="e">
        <f>HLOOKUP(AL$13,$Y450:$AF$1016,ROWS($Y450:$AF$1016),FALSE)</f>
        <v>#N/A</v>
      </c>
      <c r="AM450" s="30" t="e">
        <f>HLOOKUP(AM$13,$Y450:$AF$1016,ROWS($Y450:$AF$1016),FALSE)</f>
        <v>#N/A</v>
      </c>
      <c r="AN450" s="30" t="e">
        <f>HLOOKUP(AN$13,$Y450:$AF$1016,ROWS($Y450:$AF$1016),FALSE)</f>
        <v>#N/A</v>
      </c>
      <c r="AO450" s="35" t="e">
        <f t="shared" si="80"/>
        <v>#N/A</v>
      </c>
      <c r="AP450" s="35" t="e">
        <f t="shared" si="81"/>
        <v>#N/A</v>
      </c>
      <c r="AQ450" s="35" t="e">
        <f t="shared" si="82"/>
        <v>#N/A</v>
      </c>
      <c r="AR450" s="35" t="e">
        <f t="shared" si="83"/>
        <v>#N/A</v>
      </c>
      <c r="AS450" s="35" t="e">
        <f t="shared" si="84"/>
        <v>#N/A</v>
      </c>
      <c r="AT450" s="35" t="e">
        <f t="shared" si="85"/>
        <v>#N/A</v>
      </c>
      <c r="AU450" s="35" t="e">
        <f t="shared" si="86"/>
        <v>#N/A</v>
      </c>
      <c r="AV450" s="35" t="e">
        <f t="shared" si="87"/>
        <v>#N/A</v>
      </c>
      <c r="AW450" s="81" t="e">
        <f t="shared" si="88"/>
        <v>#N/A</v>
      </c>
      <c r="AX450" s="139" t="e">
        <f t="shared" si="89"/>
        <v>#N/A</v>
      </c>
    </row>
    <row r="451" spans="1:50" x14ac:dyDescent="0.25">
      <c r="A451" s="110">
        <f>'Тулуз-Пьерон'!A451</f>
        <v>0</v>
      </c>
      <c r="B451" s="153">
        <f>'Тулуз-Пьерон'!B451</f>
        <v>0</v>
      </c>
      <c r="C451" s="109" t="e">
        <f>'Тулуз-Пьерон'!AB451</f>
        <v>#DIV/0!</v>
      </c>
      <c r="D451" s="132" t="e">
        <f>'Тулуз-Пьерон'!AE451</f>
        <v>#DIV/0!</v>
      </c>
      <c r="E451" s="134">
        <f>Равен!AD443</f>
        <v>0</v>
      </c>
      <c r="F451" s="135">
        <f>Равен!AE443</f>
        <v>0</v>
      </c>
      <c r="G451" s="128"/>
      <c r="H451" s="33"/>
      <c r="I451" s="33"/>
      <c r="J451" s="33"/>
      <c r="K451" s="115"/>
      <c r="L451" s="109">
        <f t="shared" si="78"/>
        <v>0</v>
      </c>
      <c r="M451" s="33"/>
      <c r="N451" s="123"/>
      <c r="O451" s="131"/>
      <c r="P451" s="109">
        <f t="shared" si="79"/>
        <v>0</v>
      </c>
      <c r="Q451" s="33"/>
      <c r="R451" s="33"/>
      <c r="S451" s="123"/>
      <c r="T451" s="128"/>
      <c r="U451" s="33"/>
      <c r="V451" s="33"/>
      <c r="W451" s="33"/>
      <c r="X451" s="115"/>
      <c r="Y451" s="122"/>
      <c r="Z451" s="33"/>
      <c r="AA451" s="33"/>
      <c r="AB451" s="33"/>
      <c r="AC451" s="33"/>
      <c r="AD451" s="33"/>
      <c r="AE451" s="33"/>
      <c r="AF451" s="123"/>
      <c r="AG451" s="119" t="e">
        <f>HLOOKUP(AG$13,$Y451:$AF$1016,ROWS($Y451:$AF$1016),FALSE)</f>
        <v>#N/A</v>
      </c>
      <c r="AH451" s="30" t="e">
        <f>HLOOKUP(AH$13,$Y451:$AF$1016,ROWS($Y451:$AF$1016),FALSE)</f>
        <v>#N/A</v>
      </c>
      <c r="AI451" s="30" t="e">
        <f>HLOOKUP(AI$13,$Y451:$AF$1016,ROWS($Y451:$AF$1016),FALSE)</f>
        <v>#N/A</v>
      </c>
      <c r="AJ451" s="30" t="e">
        <f>HLOOKUP(AJ$13,$Y451:$AF$1016,ROWS($Y451:$AF$1016),FALSE)</f>
        <v>#N/A</v>
      </c>
      <c r="AK451" s="30" t="e">
        <f>HLOOKUP(AK$13,$Y451:$AF$1016,ROWS($Y451:$AF$1016),FALSE)</f>
        <v>#N/A</v>
      </c>
      <c r="AL451" s="30" t="e">
        <f>HLOOKUP(AL$13,$Y451:$AF$1016,ROWS($Y451:$AF$1016),FALSE)</f>
        <v>#N/A</v>
      </c>
      <c r="AM451" s="30" t="e">
        <f>HLOOKUP(AM$13,$Y451:$AF$1016,ROWS($Y451:$AF$1016),FALSE)</f>
        <v>#N/A</v>
      </c>
      <c r="AN451" s="30" t="e">
        <f>HLOOKUP(AN$13,$Y451:$AF$1016,ROWS($Y451:$AF$1016),FALSE)</f>
        <v>#N/A</v>
      </c>
      <c r="AO451" s="35" t="e">
        <f t="shared" si="80"/>
        <v>#N/A</v>
      </c>
      <c r="AP451" s="35" t="e">
        <f t="shared" si="81"/>
        <v>#N/A</v>
      </c>
      <c r="AQ451" s="35" t="e">
        <f t="shared" si="82"/>
        <v>#N/A</v>
      </c>
      <c r="AR451" s="35" t="e">
        <f t="shared" si="83"/>
        <v>#N/A</v>
      </c>
      <c r="AS451" s="35" t="e">
        <f t="shared" si="84"/>
        <v>#N/A</v>
      </c>
      <c r="AT451" s="35" t="e">
        <f t="shared" si="85"/>
        <v>#N/A</v>
      </c>
      <c r="AU451" s="35" t="e">
        <f t="shared" si="86"/>
        <v>#N/A</v>
      </c>
      <c r="AV451" s="35" t="e">
        <f t="shared" si="87"/>
        <v>#N/A</v>
      </c>
      <c r="AW451" s="81" t="e">
        <f t="shared" si="88"/>
        <v>#N/A</v>
      </c>
      <c r="AX451" s="139" t="e">
        <f t="shared" si="89"/>
        <v>#N/A</v>
      </c>
    </row>
    <row r="452" spans="1:50" x14ac:dyDescent="0.25">
      <c r="A452" s="110">
        <f>'Тулуз-Пьерон'!A452</f>
        <v>0</v>
      </c>
      <c r="B452" s="153">
        <f>'Тулуз-Пьерон'!B452</f>
        <v>0</v>
      </c>
      <c r="C452" s="109" t="e">
        <f>'Тулуз-Пьерон'!AB452</f>
        <v>#DIV/0!</v>
      </c>
      <c r="D452" s="132" t="e">
        <f>'Тулуз-Пьерон'!AE452</f>
        <v>#DIV/0!</v>
      </c>
      <c r="E452" s="134">
        <f>Равен!AD444</f>
        <v>0</v>
      </c>
      <c r="F452" s="135">
        <f>Равен!AE444</f>
        <v>0</v>
      </c>
      <c r="G452" s="128"/>
      <c r="H452" s="33"/>
      <c r="I452" s="33"/>
      <c r="J452" s="33"/>
      <c r="K452" s="115"/>
      <c r="L452" s="109">
        <f t="shared" si="78"/>
        <v>0</v>
      </c>
      <c r="M452" s="33"/>
      <c r="N452" s="123"/>
      <c r="O452" s="131"/>
      <c r="P452" s="109">
        <f t="shared" si="79"/>
        <v>0</v>
      </c>
      <c r="Q452" s="33"/>
      <c r="R452" s="33"/>
      <c r="S452" s="123"/>
      <c r="T452" s="128"/>
      <c r="U452" s="33"/>
      <c r="V452" s="33"/>
      <c r="W452" s="33"/>
      <c r="X452" s="115"/>
      <c r="Y452" s="122"/>
      <c r="Z452" s="33"/>
      <c r="AA452" s="33"/>
      <c r="AB452" s="33"/>
      <c r="AC452" s="33"/>
      <c r="AD452" s="33"/>
      <c r="AE452" s="33"/>
      <c r="AF452" s="123"/>
      <c r="AG452" s="119" t="e">
        <f>HLOOKUP(AG$13,$Y452:$AF$1016,ROWS($Y452:$AF$1016),FALSE)</f>
        <v>#N/A</v>
      </c>
      <c r="AH452" s="30" t="e">
        <f>HLOOKUP(AH$13,$Y452:$AF$1016,ROWS($Y452:$AF$1016),FALSE)</f>
        <v>#N/A</v>
      </c>
      <c r="AI452" s="30" t="e">
        <f>HLOOKUP(AI$13,$Y452:$AF$1016,ROWS($Y452:$AF$1016),FALSE)</f>
        <v>#N/A</v>
      </c>
      <c r="AJ452" s="30" t="e">
        <f>HLOOKUP(AJ$13,$Y452:$AF$1016,ROWS($Y452:$AF$1016),FALSE)</f>
        <v>#N/A</v>
      </c>
      <c r="AK452" s="30" t="e">
        <f>HLOOKUP(AK$13,$Y452:$AF$1016,ROWS($Y452:$AF$1016),FALSE)</f>
        <v>#N/A</v>
      </c>
      <c r="AL452" s="30" t="e">
        <f>HLOOKUP(AL$13,$Y452:$AF$1016,ROWS($Y452:$AF$1016),FALSE)</f>
        <v>#N/A</v>
      </c>
      <c r="AM452" s="30" t="e">
        <f>HLOOKUP(AM$13,$Y452:$AF$1016,ROWS($Y452:$AF$1016),FALSE)</f>
        <v>#N/A</v>
      </c>
      <c r="AN452" s="30" t="e">
        <f>HLOOKUP(AN$13,$Y452:$AF$1016,ROWS($Y452:$AF$1016),FALSE)</f>
        <v>#N/A</v>
      </c>
      <c r="AO452" s="35" t="e">
        <f t="shared" si="80"/>
        <v>#N/A</v>
      </c>
      <c r="AP452" s="35" t="e">
        <f t="shared" si="81"/>
        <v>#N/A</v>
      </c>
      <c r="AQ452" s="35" t="e">
        <f t="shared" si="82"/>
        <v>#N/A</v>
      </c>
      <c r="AR452" s="35" t="e">
        <f t="shared" si="83"/>
        <v>#N/A</v>
      </c>
      <c r="AS452" s="35" t="e">
        <f t="shared" si="84"/>
        <v>#N/A</v>
      </c>
      <c r="AT452" s="35" t="e">
        <f t="shared" si="85"/>
        <v>#N/A</v>
      </c>
      <c r="AU452" s="35" t="e">
        <f t="shared" si="86"/>
        <v>#N/A</v>
      </c>
      <c r="AV452" s="35" t="e">
        <f t="shared" si="87"/>
        <v>#N/A</v>
      </c>
      <c r="AW452" s="81" t="e">
        <f t="shared" si="88"/>
        <v>#N/A</v>
      </c>
      <c r="AX452" s="139" t="e">
        <f t="shared" si="89"/>
        <v>#N/A</v>
      </c>
    </row>
    <row r="453" spans="1:50" x14ac:dyDescent="0.25">
      <c r="A453" s="110">
        <f>'Тулуз-Пьерон'!A453</f>
        <v>0</v>
      </c>
      <c r="B453" s="153">
        <f>'Тулуз-Пьерон'!B453</f>
        <v>0</v>
      </c>
      <c r="C453" s="109" t="e">
        <f>'Тулуз-Пьерон'!AB453</f>
        <v>#DIV/0!</v>
      </c>
      <c r="D453" s="132" t="e">
        <f>'Тулуз-Пьерон'!AE453</f>
        <v>#DIV/0!</v>
      </c>
      <c r="E453" s="134">
        <f>Равен!AD445</f>
        <v>0</v>
      </c>
      <c r="F453" s="135">
        <f>Равен!AE445</f>
        <v>0</v>
      </c>
      <c r="G453" s="128"/>
      <c r="H453" s="33"/>
      <c r="I453" s="33"/>
      <c r="J453" s="33"/>
      <c r="K453" s="115"/>
      <c r="L453" s="109">
        <f t="shared" si="78"/>
        <v>0</v>
      </c>
      <c r="M453" s="33"/>
      <c r="N453" s="123"/>
      <c r="O453" s="131"/>
      <c r="P453" s="109">
        <f t="shared" si="79"/>
        <v>0</v>
      </c>
      <c r="Q453" s="33"/>
      <c r="R453" s="33"/>
      <c r="S453" s="123"/>
      <c r="T453" s="128"/>
      <c r="U453" s="33"/>
      <c r="V453" s="33"/>
      <c r="W453" s="33"/>
      <c r="X453" s="115"/>
      <c r="Y453" s="122"/>
      <c r="Z453" s="33"/>
      <c r="AA453" s="33"/>
      <c r="AB453" s="33"/>
      <c r="AC453" s="33"/>
      <c r="AD453" s="33"/>
      <c r="AE453" s="33"/>
      <c r="AF453" s="123"/>
      <c r="AG453" s="119" t="e">
        <f>HLOOKUP(AG$13,$Y453:$AF$1016,ROWS($Y453:$AF$1016),FALSE)</f>
        <v>#N/A</v>
      </c>
      <c r="AH453" s="30" t="e">
        <f>HLOOKUP(AH$13,$Y453:$AF$1016,ROWS($Y453:$AF$1016),FALSE)</f>
        <v>#N/A</v>
      </c>
      <c r="AI453" s="30" t="e">
        <f>HLOOKUP(AI$13,$Y453:$AF$1016,ROWS($Y453:$AF$1016),FALSE)</f>
        <v>#N/A</v>
      </c>
      <c r="AJ453" s="30" t="e">
        <f>HLOOKUP(AJ$13,$Y453:$AF$1016,ROWS($Y453:$AF$1016),FALSE)</f>
        <v>#N/A</v>
      </c>
      <c r="AK453" s="30" t="e">
        <f>HLOOKUP(AK$13,$Y453:$AF$1016,ROWS($Y453:$AF$1016),FALSE)</f>
        <v>#N/A</v>
      </c>
      <c r="AL453" s="30" t="e">
        <f>HLOOKUP(AL$13,$Y453:$AF$1016,ROWS($Y453:$AF$1016),FALSE)</f>
        <v>#N/A</v>
      </c>
      <c r="AM453" s="30" t="e">
        <f>HLOOKUP(AM$13,$Y453:$AF$1016,ROWS($Y453:$AF$1016),FALSE)</f>
        <v>#N/A</v>
      </c>
      <c r="AN453" s="30" t="e">
        <f>HLOOKUP(AN$13,$Y453:$AF$1016,ROWS($Y453:$AF$1016),FALSE)</f>
        <v>#N/A</v>
      </c>
      <c r="AO453" s="35" t="e">
        <f t="shared" si="80"/>
        <v>#N/A</v>
      </c>
      <c r="AP453" s="35" t="e">
        <f t="shared" si="81"/>
        <v>#N/A</v>
      </c>
      <c r="AQ453" s="35" t="e">
        <f t="shared" si="82"/>
        <v>#N/A</v>
      </c>
      <c r="AR453" s="35" t="e">
        <f t="shared" si="83"/>
        <v>#N/A</v>
      </c>
      <c r="AS453" s="35" t="e">
        <f t="shared" si="84"/>
        <v>#N/A</v>
      </c>
      <c r="AT453" s="35" t="e">
        <f t="shared" si="85"/>
        <v>#N/A</v>
      </c>
      <c r="AU453" s="35" t="e">
        <f t="shared" si="86"/>
        <v>#N/A</v>
      </c>
      <c r="AV453" s="35" t="e">
        <f t="shared" si="87"/>
        <v>#N/A</v>
      </c>
      <c r="AW453" s="81" t="e">
        <f t="shared" si="88"/>
        <v>#N/A</v>
      </c>
      <c r="AX453" s="139" t="e">
        <f t="shared" si="89"/>
        <v>#N/A</v>
      </c>
    </row>
    <row r="454" spans="1:50" x14ac:dyDescent="0.25">
      <c r="A454" s="110">
        <f>'Тулуз-Пьерон'!A454</f>
        <v>0</v>
      </c>
      <c r="B454" s="153">
        <f>'Тулуз-Пьерон'!B454</f>
        <v>0</v>
      </c>
      <c r="C454" s="109" t="e">
        <f>'Тулуз-Пьерон'!AB454</f>
        <v>#DIV/0!</v>
      </c>
      <c r="D454" s="132" t="e">
        <f>'Тулуз-Пьерон'!AE454</f>
        <v>#DIV/0!</v>
      </c>
      <c r="E454" s="134">
        <f>Равен!AD446</f>
        <v>0</v>
      </c>
      <c r="F454" s="135">
        <f>Равен!AE446</f>
        <v>0</v>
      </c>
      <c r="G454" s="128"/>
      <c r="H454" s="33"/>
      <c r="I454" s="33"/>
      <c r="J454" s="33"/>
      <c r="K454" s="115"/>
      <c r="L454" s="109">
        <f t="shared" si="78"/>
        <v>0</v>
      </c>
      <c r="M454" s="33"/>
      <c r="N454" s="123"/>
      <c r="O454" s="131"/>
      <c r="P454" s="109">
        <f t="shared" si="79"/>
        <v>0</v>
      </c>
      <c r="Q454" s="33"/>
      <c r="R454" s="33"/>
      <c r="S454" s="123"/>
      <c r="T454" s="128"/>
      <c r="U454" s="33"/>
      <c r="V454" s="33"/>
      <c r="W454" s="33"/>
      <c r="X454" s="115"/>
      <c r="Y454" s="122"/>
      <c r="Z454" s="33"/>
      <c r="AA454" s="33"/>
      <c r="AB454" s="33"/>
      <c r="AC454" s="33"/>
      <c r="AD454" s="33"/>
      <c r="AE454" s="33"/>
      <c r="AF454" s="123"/>
      <c r="AG454" s="119" t="e">
        <f>HLOOKUP(AG$13,$Y454:$AF$1016,ROWS($Y454:$AF$1016),FALSE)</f>
        <v>#N/A</v>
      </c>
      <c r="AH454" s="30" t="e">
        <f>HLOOKUP(AH$13,$Y454:$AF$1016,ROWS($Y454:$AF$1016),FALSE)</f>
        <v>#N/A</v>
      </c>
      <c r="AI454" s="30" t="e">
        <f>HLOOKUP(AI$13,$Y454:$AF$1016,ROWS($Y454:$AF$1016),FALSE)</f>
        <v>#N/A</v>
      </c>
      <c r="AJ454" s="30" t="e">
        <f>HLOOKUP(AJ$13,$Y454:$AF$1016,ROWS($Y454:$AF$1016),FALSE)</f>
        <v>#N/A</v>
      </c>
      <c r="AK454" s="30" t="e">
        <f>HLOOKUP(AK$13,$Y454:$AF$1016,ROWS($Y454:$AF$1016),FALSE)</f>
        <v>#N/A</v>
      </c>
      <c r="AL454" s="30" t="e">
        <f>HLOOKUP(AL$13,$Y454:$AF$1016,ROWS($Y454:$AF$1016),FALSE)</f>
        <v>#N/A</v>
      </c>
      <c r="AM454" s="30" t="e">
        <f>HLOOKUP(AM$13,$Y454:$AF$1016,ROWS($Y454:$AF$1016),FALSE)</f>
        <v>#N/A</v>
      </c>
      <c r="AN454" s="30" t="e">
        <f>HLOOKUP(AN$13,$Y454:$AF$1016,ROWS($Y454:$AF$1016),FALSE)</f>
        <v>#N/A</v>
      </c>
      <c r="AO454" s="35" t="e">
        <f t="shared" si="80"/>
        <v>#N/A</v>
      </c>
      <c r="AP454" s="35" t="e">
        <f t="shared" si="81"/>
        <v>#N/A</v>
      </c>
      <c r="AQ454" s="35" t="e">
        <f t="shared" si="82"/>
        <v>#N/A</v>
      </c>
      <c r="AR454" s="35" t="e">
        <f t="shared" si="83"/>
        <v>#N/A</v>
      </c>
      <c r="AS454" s="35" t="e">
        <f t="shared" si="84"/>
        <v>#N/A</v>
      </c>
      <c r="AT454" s="35" t="e">
        <f t="shared" si="85"/>
        <v>#N/A</v>
      </c>
      <c r="AU454" s="35" t="e">
        <f t="shared" si="86"/>
        <v>#N/A</v>
      </c>
      <c r="AV454" s="35" t="e">
        <f t="shared" si="87"/>
        <v>#N/A</v>
      </c>
      <c r="AW454" s="81" t="e">
        <f t="shared" si="88"/>
        <v>#N/A</v>
      </c>
      <c r="AX454" s="139" t="e">
        <f t="shared" si="89"/>
        <v>#N/A</v>
      </c>
    </row>
    <row r="455" spans="1:50" x14ac:dyDescent="0.25">
      <c r="A455" s="110">
        <f>'Тулуз-Пьерон'!A455</f>
        <v>0</v>
      </c>
      <c r="B455" s="153">
        <f>'Тулуз-Пьерон'!B455</f>
        <v>0</v>
      </c>
      <c r="C455" s="109" t="e">
        <f>'Тулуз-Пьерон'!AB455</f>
        <v>#DIV/0!</v>
      </c>
      <c r="D455" s="132" t="e">
        <f>'Тулуз-Пьерон'!AE455</f>
        <v>#DIV/0!</v>
      </c>
      <c r="E455" s="134">
        <f>Равен!AD447</f>
        <v>0</v>
      </c>
      <c r="F455" s="135">
        <f>Равен!AE447</f>
        <v>0</v>
      </c>
      <c r="G455" s="128"/>
      <c r="H455" s="33"/>
      <c r="I455" s="33"/>
      <c r="J455" s="33"/>
      <c r="K455" s="115"/>
      <c r="L455" s="109">
        <f t="shared" si="78"/>
        <v>0</v>
      </c>
      <c r="M455" s="33"/>
      <c r="N455" s="123"/>
      <c r="O455" s="131"/>
      <c r="P455" s="109">
        <f t="shared" si="79"/>
        <v>0</v>
      </c>
      <c r="Q455" s="33"/>
      <c r="R455" s="33"/>
      <c r="S455" s="123"/>
      <c r="T455" s="128"/>
      <c r="U455" s="33"/>
      <c r="V455" s="33"/>
      <c r="W455" s="33"/>
      <c r="X455" s="115"/>
      <c r="Y455" s="122"/>
      <c r="Z455" s="33"/>
      <c r="AA455" s="33"/>
      <c r="AB455" s="33"/>
      <c r="AC455" s="33"/>
      <c r="AD455" s="33"/>
      <c r="AE455" s="33"/>
      <c r="AF455" s="123"/>
      <c r="AG455" s="119" t="e">
        <f>HLOOKUP(AG$13,$Y455:$AF$1016,ROWS($Y455:$AF$1016),FALSE)</f>
        <v>#N/A</v>
      </c>
      <c r="AH455" s="30" t="e">
        <f>HLOOKUP(AH$13,$Y455:$AF$1016,ROWS($Y455:$AF$1016),FALSE)</f>
        <v>#N/A</v>
      </c>
      <c r="AI455" s="30" t="e">
        <f>HLOOKUP(AI$13,$Y455:$AF$1016,ROWS($Y455:$AF$1016),FALSE)</f>
        <v>#N/A</v>
      </c>
      <c r="AJ455" s="30" t="e">
        <f>HLOOKUP(AJ$13,$Y455:$AF$1016,ROWS($Y455:$AF$1016),FALSE)</f>
        <v>#N/A</v>
      </c>
      <c r="AK455" s="30" t="e">
        <f>HLOOKUP(AK$13,$Y455:$AF$1016,ROWS($Y455:$AF$1016),FALSE)</f>
        <v>#N/A</v>
      </c>
      <c r="AL455" s="30" t="e">
        <f>HLOOKUP(AL$13,$Y455:$AF$1016,ROWS($Y455:$AF$1016),FALSE)</f>
        <v>#N/A</v>
      </c>
      <c r="AM455" s="30" t="e">
        <f>HLOOKUP(AM$13,$Y455:$AF$1016,ROWS($Y455:$AF$1016),FALSE)</f>
        <v>#N/A</v>
      </c>
      <c r="AN455" s="30" t="e">
        <f>HLOOKUP(AN$13,$Y455:$AF$1016,ROWS($Y455:$AF$1016),FALSE)</f>
        <v>#N/A</v>
      </c>
      <c r="AO455" s="35" t="e">
        <f t="shared" si="80"/>
        <v>#N/A</v>
      </c>
      <c r="AP455" s="35" t="e">
        <f t="shared" si="81"/>
        <v>#N/A</v>
      </c>
      <c r="AQ455" s="35" t="e">
        <f t="shared" si="82"/>
        <v>#N/A</v>
      </c>
      <c r="AR455" s="35" t="e">
        <f t="shared" si="83"/>
        <v>#N/A</v>
      </c>
      <c r="AS455" s="35" t="e">
        <f t="shared" si="84"/>
        <v>#N/A</v>
      </c>
      <c r="AT455" s="35" t="e">
        <f t="shared" si="85"/>
        <v>#N/A</v>
      </c>
      <c r="AU455" s="35" t="e">
        <f t="shared" si="86"/>
        <v>#N/A</v>
      </c>
      <c r="AV455" s="35" t="e">
        <f t="shared" si="87"/>
        <v>#N/A</v>
      </c>
      <c r="AW455" s="81" t="e">
        <f t="shared" si="88"/>
        <v>#N/A</v>
      </c>
      <c r="AX455" s="139" t="e">
        <f t="shared" si="89"/>
        <v>#N/A</v>
      </c>
    </row>
    <row r="456" spans="1:50" x14ac:dyDescent="0.25">
      <c r="A456" s="110">
        <f>'Тулуз-Пьерон'!A456</f>
        <v>0</v>
      </c>
      <c r="B456" s="153">
        <f>'Тулуз-Пьерон'!B456</f>
        <v>0</v>
      </c>
      <c r="C456" s="109" t="e">
        <f>'Тулуз-Пьерон'!AB456</f>
        <v>#DIV/0!</v>
      </c>
      <c r="D456" s="132" t="e">
        <f>'Тулуз-Пьерон'!AE456</f>
        <v>#DIV/0!</v>
      </c>
      <c r="E456" s="134">
        <f>Равен!AD448</f>
        <v>0</v>
      </c>
      <c r="F456" s="135">
        <f>Равен!AE448</f>
        <v>0</v>
      </c>
      <c r="G456" s="128"/>
      <c r="H456" s="33"/>
      <c r="I456" s="33"/>
      <c r="J456" s="33"/>
      <c r="K456" s="115"/>
      <c r="L456" s="109">
        <f t="shared" si="78"/>
        <v>0</v>
      </c>
      <c r="M456" s="33"/>
      <c r="N456" s="123"/>
      <c r="O456" s="131"/>
      <c r="P456" s="109">
        <f t="shared" si="79"/>
        <v>0</v>
      </c>
      <c r="Q456" s="33"/>
      <c r="R456" s="33"/>
      <c r="S456" s="123"/>
      <c r="T456" s="128"/>
      <c r="U456" s="33"/>
      <c r="V456" s="33"/>
      <c r="W456" s="33"/>
      <c r="X456" s="115"/>
      <c r="Y456" s="122"/>
      <c r="Z456" s="33"/>
      <c r="AA456" s="33"/>
      <c r="AB456" s="33"/>
      <c r="AC456" s="33"/>
      <c r="AD456" s="33"/>
      <c r="AE456" s="33"/>
      <c r="AF456" s="123"/>
      <c r="AG456" s="119" t="e">
        <f>HLOOKUP(AG$13,$Y456:$AF$1016,ROWS($Y456:$AF$1016),FALSE)</f>
        <v>#N/A</v>
      </c>
      <c r="AH456" s="30" t="e">
        <f>HLOOKUP(AH$13,$Y456:$AF$1016,ROWS($Y456:$AF$1016),FALSE)</f>
        <v>#N/A</v>
      </c>
      <c r="AI456" s="30" t="e">
        <f>HLOOKUP(AI$13,$Y456:$AF$1016,ROWS($Y456:$AF$1016),FALSE)</f>
        <v>#N/A</v>
      </c>
      <c r="AJ456" s="30" t="e">
        <f>HLOOKUP(AJ$13,$Y456:$AF$1016,ROWS($Y456:$AF$1016),FALSE)</f>
        <v>#N/A</v>
      </c>
      <c r="AK456" s="30" t="e">
        <f>HLOOKUP(AK$13,$Y456:$AF$1016,ROWS($Y456:$AF$1016),FALSE)</f>
        <v>#N/A</v>
      </c>
      <c r="AL456" s="30" t="e">
        <f>HLOOKUP(AL$13,$Y456:$AF$1016,ROWS($Y456:$AF$1016),FALSE)</f>
        <v>#N/A</v>
      </c>
      <c r="AM456" s="30" t="e">
        <f>HLOOKUP(AM$13,$Y456:$AF$1016,ROWS($Y456:$AF$1016),FALSE)</f>
        <v>#N/A</v>
      </c>
      <c r="AN456" s="30" t="e">
        <f>HLOOKUP(AN$13,$Y456:$AF$1016,ROWS($Y456:$AF$1016),FALSE)</f>
        <v>#N/A</v>
      </c>
      <c r="AO456" s="35" t="e">
        <f t="shared" si="80"/>
        <v>#N/A</v>
      </c>
      <c r="AP456" s="35" t="e">
        <f t="shared" si="81"/>
        <v>#N/A</v>
      </c>
      <c r="AQ456" s="35" t="e">
        <f t="shared" si="82"/>
        <v>#N/A</v>
      </c>
      <c r="AR456" s="35" t="e">
        <f t="shared" si="83"/>
        <v>#N/A</v>
      </c>
      <c r="AS456" s="35" t="e">
        <f t="shared" si="84"/>
        <v>#N/A</v>
      </c>
      <c r="AT456" s="35" t="e">
        <f t="shared" si="85"/>
        <v>#N/A</v>
      </c>
      <c r="AU456" s="35" t="e">
        <f t="shared" si="86"/>
        <v>#N/A</v>
      </c>
      <c r="AV456" s="35" t="e">
        <f t="shared" si="87"/>
        <v>#N/A</v>
      </c>
      <c r="AW456" s="81" t="e">
        <f t="shared" si="88"/>
        <v>#N/A</v>
      </c>
      <c r="AX456" s="139" t="e">
        <f t="shared" si="89"/>
        <v>#N/A</v>
      </c>
    </row>
    <row r="457" spans="1:50" x14ac:dyDescent="0.25">
      <c r="A457" s="110">
        <f>'Тулуз-Пьерон'!A457</f>
        <v>0</v>
      </c>
      <c r="B457" s="153">
        <f>'Тулуз-Пьерон'!B457</f>
        <v>0</v>
      </c>
      <c r="C457" s="109" t="e">
        <f>'Тулуз-Пьерон'!AB457</f>
        <v>#DIV/0!</v>
      </c>
      <c r="D457" s="132" t="e">
        <f>'Тулуз-Пьерон'!AE457</f>
        <v>#DIV/0!</v>
      </c>
      <c r="E457" s="134">
        <f>Равен!AD449</f>
        <v>0</v>
      </c>
      <c r="F457" s="135">
        <f>Равен!AE449</f>
        <v>0</v>
      </c>
      <c r="G457" s="128"/>
      <c r="H457" s="33"/>
      <c r="I457" s="33"/>
      <c r="J457" s="33"/>
      <c r="K457" s="115"/>
      <c r="L457" s="109">
        <f t="shared" si="78"/>
        <v>0</v>
      </c>
      <c r="M457" s="33"/>
      <c r="N457" s="123"/>
      <c r="O457" s="131"/>
      <c r="P457" s="109">
        <f t="shared" si="79"/>
        <v>0</v>
      </c>
      <c r="Q457" s="33"/>
      <c r="R457" s="33"/>
      <c r="S457" s="123"/>
      <c r="T457" s="128"/>
      <c r="U457" s="33"/>
      <c r="V457" s="33"/>
      <c r="W457" s="33"/>
      <c r="X457" s="115"/>
      <c r="Y457" s="122"/>
      <c r="Z457" s="33"/>
      <c r="AA457" s="33"/>
      <c r="AB457" s="33"/>
      <c r="AC457" s="33"/>
      <c r="AD457" s="33"/>
      <c r="AE457" s="33"/>
      <c r="AF457" s="123"/>
      <c r="AG457" s="119" t="e">
        <f>HLOOKUP(AG$13,$Y457:$AF$1016,ROWS($Y457:$AF$1016),FALSE)</f>
        <v>#N/A</v>
      </c>
      <c r="AH457" s="30" t="e">
        <f>HLOOKUP(AH$13,$Y457:$AF$1016,ROWS($Y457:$AF$1016),FALSE)</f>
        <v>#N/A</v>
      </c>
      <c r="AI457" s="30" t="e">
        <f>HLOOKUP(AI$13,$Y457:$AF$1016,ROWS($Y457:$AF$1016),FALSE)</f>
        <v>#N/A</v>
      </c>
      <c r="AJ457" s="30" t="e">
        <f>HLOOKUP(AJ$13,$Y457:$AF$1016,ROWS($Y457:$AF$1016),FALSE)</f>
        <v>#N/A</v>
      </c>
      <c r="AK457" s="30" t="e">
        <f>HLOOKUP(AK$13,$Y457:$AF$1016,ROWS($Y457:$AF$1016),FALSE)</f>
        <v>#N/A</v>
      </c>
      <c r="AL457" s="30" t="e">
        <f>HLOOKUP(AL$13,$Y457:$AF$1016,ROWS($Y457:$AF$1016),FALSE)</f>
        <v>#N/A</v>
      </c>
      <c r="AM457" s="30" t="e">
        <f>HLOOKUP(AM$13,$Y457:$AF$1016,ROWS($Y457:$AF$1016),FALSE)</f>
        <v>#N/A</v>
      </c>
      <c r="AN457" s="30" t="e">
        <f>HLOOKUP(AN$13,$Y457:$AF$1016,ROWS($Y457:$AF$1016),FALSE)</f>
        <v>#N/A</v>
      </c>
      <c r="AO457" s="35" t="e">
        <f t="shared" si="80"/>
        <v>#N/A</v>
      </c>
      <c r="AP457" s="35" t="e">
        <f t="shared" si="81"/>
        <v>#N/A</v>
      </c>
      <c r="AQ457" s="35" t="e">
        <f t="shared" si="82"/>
        <v>#N/A</v>
      </c>
      <c r="AR457" s="35" t="e">
        <f t="shared" si="83"/>
        <v>#N/A</v>
      </c>
      <c r="AS457" s="35" t="e">
        <f t="shared" si="84"/>
        <v>#N/A</v>
      </c>
      <c r="AT457" s="35" t="e">
        <f t="shared" si="85"/>
        <v>#N/A</v>
      </c>
      <c r="AU457" s="35" t="e">
        <f t="shared" si="86"/>
        <v>#N/A</v>
      </c>
      <c r="AV457" s="35" t="e">
        <f t="shared" si="87"/>
        <v>#N/A</v>
      </c>
      <c r="AW457" s="81" t="e">
        <f t="shared" si="88"/>
        <v>#N/A</v>
      </c>
      <c r="AX457" s="139" t="e">
        <f t="shared" si="89"/>
        <v>#N/A</v>
      </c>
    </row>
    <row r="458" spans="1:50" x14ac:dyDescent="0.25">
      <c r="A458" s="110">
        <f>'Тулуз-Пьерон'!A458</f>
        <v>0</v>
      </c>
      <c r="B458" s="153">
        <f>'Тулуз-Пьерон'!B458</f>
        <v>0</v>
      </c>
      <c r="C458" s="109" t="e">
        <f>'Тулуз-Пьерон'!AB458</f>
        <v>#DIV/0!</v>
      </c>
      <c r="D458" s="132" t="e">
        <f>'Тулуз-Пьерон'!AE458</f>
        <v>#DIV/0!</v>
      </c>
      <c r="E458" s="134">
        <f>Равен!AD450</f>
        <v>0</v>
      </c>
      <c r="F458" s="135">
        <f>Равен!AE450</f>
        <v>0</v>
      </c>
      <c r="G458" s="128"/>
      <c r="H458" s="33"/>
      <c r="I458" s="33"/>
      <c r="J458" s="33"/>
      <c r="K458" s="115"/>
      <c r="L458" s="109">
        <f t="shared" si="78"/>
        <v>0</v>
      </c>
      <c r="M458" s="33"/>
      <c r="N458" s="123"/>
      <c r="O458" s="131"/>
      <c r="P458" s="109">
        <f t="shared" si="79"/>
        <v>0</v>
      </c>
      <c r="Q458" s="33"/>
      <c r="R458" s="33"/>
      <c r="S458" s="123"/>
      <c r="T458" s="128"/>
      <c r="U458" s="33"/>
      <c r="V458" s="33"/>
      <c r="W458" s="33"/>
      <c r="X458" s="115"/>
      <c r="Y458" s="122"/>
      <c r="Z458" s="33"/>
      <c r="AA458" s="33"/>
      <c r="AB458" s="33"/>
      <c r="AC458" s="33"/>
      <c r="AD458" s="33"/>
      <c r="AE458" s="33"/>
      <c r="AF458" s="123"/>
      <c r="AG458" s="119" t="e">
        <f>HLOOKUP(AG$13,$Y458:$AF$1016,ROWS($Y458:$AF$1016),FALSE)</f>
        <v>#N/A</v>
      </c>
      <c r="AH458" s="30" t="e">
        <f>HLOOKUP(AH$13,$Y458:$AF$1016,ROWS($Y458:$AF$1016),FALSE)</f>
        <v>#N/A</v>
      </c>
      <c r="AI458" s="30" t="e">
        <f>HLOOKUP(AI$13,$Y458:$AF$1016,ROWS($Y458:$AF$1016),FALSE)</f>
        <v>#N/A</v>
      </c>
      <c r="AJ458" s="30" t="e">
        <f>HLOOKUP(AJ$13,$Y458:$AF$1016,ROWS($Y458:$AF$1016),FALSE)</f>
        <v>#N/A</v>
      </c>
      <c r="AK458" s="30" t="e">
        <f>HLOOKUP(AK$13,$Y458:$AF$1016,ROWS($Y458:$AF$1016),FALSE)</f>
        <v>#N/A</v>
      </c>
      <c r="AL458" s="30" t="e">
        <f>HLOOKUP(AL$13,$Y458:$AF$1016,ROWS($Y458:$AF$1016),FALSE)</f>
        <v>#N/A</v>
      </c>
      <c r="AM458" s="30" t="e">
        <f>HLOOKUP(AM$13,$Y458:$AF$1016,ROWS($Y458:$AF$1016),FALSE)</f>
        <v>#N/A</v>
      </c>
      <c r="AN458" s="30" t="e">
        <f>HLOOKUP(AN$13,$Y458:$AF$1016,ROWS($Y458:$AF$1016),FALSE)</f>
        <v>#N/A</v>
      </c>
      <c r="AO458" s="35" t="e">
        <f t="shared" si="80"/>
        <v>#N/A</v>
      </c>
      <c r="AP458" s="35" t="e">
        <f t="shared" si="81"/>
        <v>#N/A</v>
      </c>
      <c r="AQ458" s="35" t="e">
        <f t="shared" si="82"/>
        <v>#N/A</v>
      </c>
      <c r="AR458" s="35" t="e">
        <f t="shared" si="83"/>
        <v>#N/A</v>
      </c>
      <c r="AS458" s="35" t="e">
        <f t="shared" si="84"/>
        <v>#N/A</v>
      </c>
      <c r="AT458" s="35" t="e">
        <f t="shared" si="85"/>
        <v>#N/A</v>
      </c>
      <c r="AU458" s="35" t="e">
        <f t="shared" si="86"/>
        <v>#N/A</v>
      </c>
      <c r="AV458" s="35" t="e">
        <f t="shared" si="87"/>
        <v>#N/A</v>
      </c>
      <c r="AW458" s="81" t="e">
        <f t="shared" si="88"/>
        <v>#N/A</v>
      </c>
      <c r="AX458" s="139" t="e">
        <f t="shared" si="89"/>
        <v>#N/A</v>
      </c>
    </row>
    <row r="459" spans="1:50" x14ac:dyDescent="0.25">
      <c r="A459" s="110">
        <f>'Тулуз-Пьерон'!A459</f>
        <v>0</v>
      </c>
      <c r="B459" s="153">
        <f>'Тулуз-Пьерон'!B459</f>
        <v>0</v>
      </c>
      <c r="C459" s="109" t="e">
        <f>'Тулуз-Пьерон'!AB459</f>
        <v>#DIV/0!</v>
      </c>
      <c r="D459" s="132" t="e">
        <f>'Тулуз-Пьерон'!AE459</f>
        <v>#DIV/0!</v>
      </c>
      <c r="E459" s="134">
        <f>Равен!AD451</f>
        <v>0</v>
      </c>
      <c r="F459" s="135">
        <f>Равен!AE451</f>
        <v>0</v>
      </c>
      <c r="G459" s="128"/>
      <c r="H459" s="33"/>
      <c r="I459" s="33"/>
      <c r="J459" s="33"/>
      <c r="K459" s="115"/>
      <c r="L459" s="109">
        <f t="shared" si="78"/>
        <v>0</v>
      </c>
      <c r="M459" s="33"/>
      <c r="N459" s="123"/>
      <c r="O459" s="131"/>
      <c r="P459" s="109">
        <f t="shared" si="79"/>
        <v>0</v>
      </c>
      <c r="Q459" s="33"/>
      <c r="R459" s="33"/>
      <c r="S459" s="123"/>
      <c r="T459" s="128"/>
      <c r="U459" s="33"/>
      <c r="V459" s="33"/>
      <c r="W459" s="33"/>
      <c r="X459" s="115"/>
      <c r="Y459" s="122"/>
      <c r="Z459" s="33"/>
      <c r="AA459" s="33"/>
      <c r="AB459" s="33"/>
      <c r="AC459" s="33"/>
      <c r="AD459" s="33"/>
      <c r="AE459" s="33"/>
      <c r="AF459" s="123"/>
      <c r="AG459" s="119" t="e">
        <f>HLOOKUP(AG$13,$Y459:$AF$1016,ROWS($Y459:$AF$1016),FALSE)</f>
        <v>#N/A</v>
      </c>
      <c r="AH459" s="30" t="e">
        <f>HLOOKUP(AH$13,$Y459:$AF$1016,ROWS($Y459:$AF$1016),FALSE)</f>
        <v>#N/A</v>
      </c>
      <c r="AI459" s="30" t="e">
        <f>HLOOKUP(AI$13,$Y459:$AF$1016,ROWS($Y459:$AF$1016),FALSE)</f>
        <v>#N/A</v>
      </c>
      <c r="AJ459" s="30" t="e">
        <f>HLOOKUP(AJ$13,$Y459:$AF$1016,ROWS($Y459:$AF$1016),FALSE)</f>
        <v>#N/A</v>
      </c>
      <c r="AK459" s="30" t="e">
        <f>HLOOKUP(AK$13,$Y459:$AF$1016,ROWS($Y459:$AF$1016),FALSE)</f>
        <v>#N/A</v>
      </c>
      <c r="AL459" s="30" t="e">
        <f>HLOOKUP(AL$13,$Y459:$AF$1016,ROWS($Y459:$AF$1016),FALSE)</f>
        <v>#N/A</v>
      </c>
      <c r="AM459" s="30" t="e">
        <f>HLOOKUP(AM$13,$Y459:$AF$1016,ROWS($Y459:$AF$1016),FALSE)</f>
        <v>#N/A</v>
      </c>
      <c r="AN459" s="30" t="e">
        <f>HLOOKUP(AN$13,$Y459:$AF$1016,ROWS($Y459:$AF$1016),FALSE)</f>
        <v>#N/A</v>
      </c>
      <c r="AO459" s="35" t="e">
        <f t="shared" si="80"/>
        <v>#N/A</v>
      </c>
      <c r="AP459" s="35" t="e">
        <f t="shared" si="81"/>
        <v>#N/A</v>
      </c>
      <c r="AQ459" s="35" t="e">
        <f t="shared" si="82"/>
        <v>#N/A</v>
      </c>
      <c r="AR459" s="35" t="e">
        <f t="shared" si="83"/>
        <v>#N/A</v>
      </c>
      <c r="AS459" s="35" t="e">
        <f t="shared" si="84"/>
        <v>#N/A</v>
      </c>
      <c r="AT459" s="35" t="e">
        <f t="shared" si="85"/>
        <v>#N/A</v>
      </c>
      <c r="AU459" s="35" t="e">
        <f t="shared" si="86"/>
        <v>#N/A</v>
      </c>
      <c r="AV459" s="35" t="e">
        <f t="shared" si="87"/>
        <v>#N/A</v>
      </c>
      <c r="AW459" s="81" t="e">
        <f t="shared" si="88"/>
        <v>#N/A</v>
      </c>
      <c r="AX459" s="139" t="e">
        <f t="shared" si="89"/>
        <v>#N/A</v>
      </c>
    </row>
    <row r="460" spans="1:50" x14ac:dyDescent="0.25">
      <c r="A460" s="110">
        <f>'Тулуз-Пьерон'!A460</f>
        <v>0</v>
      </c>
      <c r="B460" s="153">
        <f>'Тулуз-Пьерон'!B460</f>
        <v>0</v>
      </c>
      <c r="C460" s="109" t="e">
        <f>'Тулуз-Пьерон'!AB460</f>
        <v>#DIV/0!</v>
      </c>
      <c r="D460" s="132" t="e">
        <f>'Тулуз-Пьерон'!AE460</f>
        <v>#DIV/0!</v>
      </c>
      <c r="E460" s="134">
        <f>Равен!AD452</f>
        <v>0</v>
      </c>
      <c r="F460" s="135">
        <f>Равен!AE452</f>
        <v>0</v>
      </c>
      <c r="G460" s="128"/>
      <c r="H460" s="33"/>
      <c r="I460" s="33"/>
      <c r="J460" s="33"/>
      <c r="K460" s="115"/>
      <c r="L460" s="109">
        <f t="shared" si="78"/>
        <v>0</v>
      </c>
      <c r="M460" s="33"/>
      <c r="N460" s="123"/>
      <c r="O460" s="131"/>
      <c r="P460" s="109">
        <f t="shared" si="79"/>
        <v>0</v>
      </c>
      <c r="Q460" s="33"/>
      <c r="R460" s="33"/>
      <c r="S460" s="123"/>
      <c r="T460" s="128"/>
      <c r="U460" s="33"/>
      <c r="V460" s="33"/>
      <c r="W460" s="33"/>
      <c r="X460" s="115"/>
      <c r="Y460" s="122"/>
      <c r="Z460" s="33"/>
      <c r="AA460" s="33"/>
      <c r="AB460" s="33"/>
      <c r="AC460" s="33"/>
      <c r="AD460" s="33"/>
      <c r="AE460" s="33"/>
      <c r="AF460" s="123"/>
      <c r="AG460" s="119" t="e">
        <f>HLOOKUP(AG$13,$Y460:$AF$1016,ROWS($Y460:$AF$1016),FALSE)</f>
        <v>#N/A</v>
      </c>
      <c r="AH460" s="30" t="e">
        <f>HLOOKUP(AH$13,$Y460:$AF$1016,ROWS($Y460:$AF$1016),FALSE)</f>
        <v>#N/A</v>
      </c>
      <c r="AI460" s="30" t="e">
        <f>HLOOKUP(AI$13,$Y460:$AF$1016,ROWS($Y460:$AF$1016),FALSE)</f>
        <v>#N/A</v>
      </c>
      <c r="AJ460" s="30" t="e">
        <f>HLOOKUP(AJ$13,$Y460:$AF$1016,ROWS($Y460:$AF$1016),FALSE)</f>
        <v>#N/A</v>
      </c>
      <c r="AK460" s="30" t="e">
        <f>HLOOKUP(AK$13,$Y460:$AF$1016,ROWS($Y460:$AF$1016),FALSE)</f>
        <v>#N/A</v>
      </c>
      <c r="AL460" s="30" t="e">
        <f>HLOOKUP(AL$13,$Y460:$AF$1016,ROWS($Y460:$AF$1016),FALSE)</f>
        <v>#N/A</v>
      </c>
      <c r="AM460" s="30" t="e">
        <f>HLOOKUP(AM$13,$Y460:$AF$1016,ROWS($Y460:$AF$1016),FALSE)</f>
        <v>#N/A</v>
      </c>
      <c r="AN460" s="30" t="e">
        <f>HLOOKUP(AN$13,$Y460:$AF$1016,ROWS($Y460:$AF$1016),FALSE)</f>
        <v>#N/A</v>
      </c>
      <c r="AO460" s="35" t="e">
        <f t="shared" si="80"/>
        <v>#N/A</v>
      </c>
      <c r="AP460" s="35" t="e">
        <f t="shared" si="81"/>
        <v>#N/A</v>
      </c>
      <c r="AQ460" s="35" t="e">
        <f t="shared" si="82"/>
        <v>#N/A</v>
      </c>
      <c r="AR460" s="35" t="e">
        <f t="shared" si="83"/>
        <v>#N/A</v>
      </c>
      <c r="AS460" s="35" t="e">
        <f t="shared" si="84"/>
        <v>#N/A</v>
      </c>
      <c r="AT460" s="35" t="e">
        <f t="shared" si="85"/>
        <v>#N/A</v>
      </c>
      <c r="AU460" s="35" t="e">
        <f t="shared" si="86"/>
        <v>#N/A</v>
      </c>
      <c r="AV460" s="35" t="e">
        <f t="shared" si="87"/>
        <v>#N/A</v>
      </c>
      <c r="AW460" s="81" t="e">
        <f t="shared" si="88"/>
        <v>#N/A</v>
      </c>
      <c r="AX460" s="139" t="e">
        <f t="shared" si="89"/>
        <v>#N/A</v>
      </c>
    </row>
    <row r="461" spans="1:50" x14ac:dyDescent="0.25">
      <c r="A461" s="110">
        <f>'Тулуз-Пьерон'!A461</f>
        <v>0</v>
      </c>
      <c r="B461" s="153">
        <f>'Тулуз-Пьерон'!B461</f>
        <v>0</v>
      </c>
      <c r="C461" s="109" t="e">
        <f>'Тулуз-Пьерон'!AB461</f>
        <v>#DIV/0!</v>
      </c>
      <c r="D461" s="132" t="e">
        <f>'Тулуз-Пьерон'!AE461</f>
        <v>#DIV/0!</v>
      </c>
      <c r="E461" s="134">
        <f>Равен!AD453</f>
        <v>0</v>
      </c>
      <c r="F461" s="135">
        <f>Равен!AE453</f>
        <v>0</v>
      </c>
      <c r="G461" s="128"/>
      <c r="H461" s="33"/>
      <c r="I461" s="33"/>
      <c r="J461" s="33"/>
      <c r="K461" s="115"/>
      <c r="L461" s="109">
        <f t="shared" si="78"/>
        <v>0</v>
      </c>
      <c r="M461" s="33"/>
      <c r="N461" s="123"/>
      <c r="O461" s="131"/>
      <c r="P461" s="109">
        <f t="shared" si="79"/>
        <v>0</v>
      </c>
      <c r="Q461" s="33"/>
      <c r="R461" s="33"/>
      <c r="S461" s="123"/>
      <c r="T461" s="128"/>
      <c r="U461" s="33"/>
      <c r="V461" s="33"/>
      <c r="W461" s="33"/>
      <c r="X461" s="115"/>
      <c r="Y461" s="122"/>
      <c r="Z461" s="33"/>
      <c r="AA461" s="33"/>
      <c r="AB461" s="33"/>
      <c r="AC461" s="33"/>
      <c r="AD461" s="33"/>
      <c r="AE461" s="33"/>
      <c r="AF461" s="123"/>
      <c r="AG461" s="119" t="e">
        <f>HLOOKUP(AG$13,$Y461:$AF$1016,ROWS($Y461:$AF$1016),FALSE)</f>
        <v>#N/A</v>
      </c>
      <c r="AH461" s="30" t="e">
        <f>HLOOKUP(AH$13,$Y461:$AF$1016,ROWS($Y461:$AF$1016),FALSE)</f>
        <v>#N/A</v>
      </c>
      <c r="AI461" s="30" t="e">
        <f>HLOOKUP(AI$13,$Y461:$AF$1016,ROWS($Y461:$AF$1016),FALSE)</f>
        <v>#N/A</v>
      </c>
      <c r="AJ461" s="30" t="e">
        <f>HLOOKUP(AJ$13,$Y461:$AF$1016,ROWS($Y461:$AF$1016),FALSE)</f>
        <v>#N/A</v>
      </c>
      <c r="AK461" s="30" t="e">
        <f>HLOOKUP(AK$13,$Y461:$AF$1016,ROWS($Y461:$AF$1016),FALSE)</f>
        <v>#N/A</v>
      </c>
      <c r="AL461" s="30" t="e">
        <f>HLOOKUP(AL$13,$Y461:$AF$1016,ROWS($Y461:$AF$1016),FALSE)</f>
        <v>#N/A</v>
      </c>
      <c r="AM461" s="30" t="e">
        <f>HLOOKUP(AM$13,$Y461:$AF$1016,ROWS($Y461:$AF$1016),FALSE)</f>
        <v>#N/A</v>
      </c>
      <c r="AN461" s="30" t="e">
        <f>HLOOKUP(AN$13,$Y461:$AF$1016,ROWS($Y461:$AF$1016),FALSE)</f>
        <v>#N/A</v>
      </c>
      <c r="AO461" s="35" t="e">
        <f t="shared" si="80"/>
        <v>#N/A</v>
      </c>
      <c r="AP461" s="35" t="e">
        <f t="shared" si="81"/>
        <v>#N/A</v>
      </c>
      <c r="AQ461" s="35" t="e">
        <f t="shared" si="82"/>
        <v>#N/A</v>
      </c>
      <c r="AR461" s="35" t="e">
        <f t="shared" si="83"/>
        <v>#N/A</v>
      </c>
      <c r="AS461" s="35" t="e">
        <f t="shared" si="84"/>
        <v>#N/A</v>
      </c>
      <c r="AT461" s="35" t="e">
        <f t="shared" si="85"/>
        <v>#N/A</v>
      </c>
      <c r="AU461" s="35" t="e">
        <f t="shared" si="86"/>
        <v>#N/A</v>
      </c>
      <c r="AV461" s="35" t="e">
        <f t="shared" si="87"/>
        <v>#N/A</v>
      </c>
      <c r="AW461" s="81" t="e">
        <f t="shared" si="88"/>
        <v>#N/A</v>
      </c>
      <c r="AX461" s="139" t="e">
        <f t="shared" si="89"/>
        <v>#N/A</v>
      </c>
    </row>
    <row r="462" spans="1:50" x14ac:dyDescent="0.25">
      <c r="A462" s="110">
        <f>'Тулуз-Пьерон'!A462</f>
        <v>0</v>
      </c>
      <c r="B462" s="153">
        <f>'Тулуз-Пьерон'!B462</f>
        <v>0</v>
      </c>
      <c r="C462" s="109" t="e">
        <f>'Тулуз-Пьерон'!AB462</f>
        <v>#DIV/0!</v>
      </c>
      <c r="D462" s="132" t="e">
        <f>'Тулуз-Пьерон'!AE462</f>
        <v>#DIV/0!</v>
      </c>
      <c r="E462" s="134">
        <f>Равен!AD454</f>
        <v>0</v>
      </c>
      <c r="F462" s="135">
        <f>Равен!AE454</f>
        <v>0</v>
      </c>
      <c r="G462" s="128"/>
      <c r="H462" s="33"/>
      <c r="I462" s="33"/>
      <c r="J462" s="33"/>
      <c r="K462" s="115"/>
      <c r="L462" s="109">
        <f t="shared" si="78"/>
        <v>0</v>
      </c>
      <c r="M462" s="33"/>
      <c r="N462" s="123"/>
      <c r="O462" s="131"/>
      <c r="P462" s="109">
        <f t="shared" si="79"/>
        <v>0</v>
      </c>
      <c r="Q462" s="33"/>
      <c r="R462" s="33"/>
      <c r="S462" s="123"/>
      <c r="T462" s="128"/>
      <c r="U462" s="33"/>
      <c r="V462" s="33"/>
      <c r="W462" s="33"/>
      <c r="X462" s="115"/>
      <c r="Y462" s="122"/>
      <c r="Z462" s="33"/>
      <c r="AA462" s="33"/>
      <c r="AB462" s="33"/>
      <c r="AC462" s="33"/>
      <c r="AD462" s="33"/>
      <c r="AE462" s="33"/>
      <c r="AF462" s="123"/>
      <c r="AG462" s="119" t="e">
        <f>HLOOKUP(AG$13,$Y462:$AF$1016,ROWS($Y462:$AF$1016),FALSE)</f>
        <v>#N/A</v>
      </c>
      <c r="AH462" s="30" t="e">
        <f>HLOOKUP(AH$13,$Y462:$AF$1016,ROWS($Y462:$AF$1016),FALSE)</f>
        <v>#N/A</v>
      </c>
      <c r="AI462" s="30" t="e">
        <f>HLOOKUP(AI$13,$Y462:$AF$1016,ROWS($Y462:$AF$1016),FALSE)</f>
        <v>#N/A</v>
      </c>
      <c r="AJ462" s="30" t="e">
        <f>HLOOKUP(AJ$13,$Y462:$AF$1016,ROWS($Y462:$AF$1016),FALSE)</f>
        <v>#N/A</v>
      </c>
      <c r="AK462" s="30" t="e">
        <f>HLOOKUP(AK$13,$Y462:$AF$1016,ROWS($Y462:$AF$1016),FALSE)</f>
        <v>#N/A</v>
      </c>
      <c r="AL462" s="30" t="e">
        <f>HLOOKUP(AL$13,$Y462:$AF$1016,ROWS($Y462:$AF$1016),FALSE)</f>
        <v>#N/A</v>
      </c>
      <c r="AM462" s="30" t="e">
        <f>HLOOKUP(AM$13,$Y462:$AF$1016,ROWS($Y462:$AF$1016),FALSE)</f>
        <v>#N/A</v>
      </c>
      <c r="AN462" s="30" t="e">
        <f>HLOOKUP(AN$13,$Y462:$AF$1016,ROWS($Y462:$AF$1016),FALSE)</f>
        <v>#N/A</v>
      </c>
      <c r="AO462" s="35" t="e">
        <f t="shared" si="80"/>
        <v>#N/A</v>
      </c>
      <c r="AP462" s="35" t="e">
        <f t="shared" si="81"/>
        <v>#N/A</v>
      </c>
      <c r="AQ462" s="35" t="e">
        <f t="shared" si="82"/>
        <v>#N/A</v>
      </c>
      <c r="AR462" s="35" t="e">
        <f t="shared" si="83"/>
        <v>#N/A</v>
      </c>
      <c r="AS462" s="35" t="e">
        <f t="shared" si="84"/>
        <v>#N/A</v>
      </c>
      <c r="AT462" s="35" t="e">
        <f t="shared" si="85"/>
        <v>#N/A</v>
      </c>
      <c r="AU462" s="35" t="e">
        <f t="shared" si="86"/>
        <v>#N/A</v>
      </c>
      <c r="AV462" s="35" t="e">
        <f t="shared" si="87"/>
        <v>#N/A</v>
      </c>
      <c r="AW462" s="81" t="e">
        <f t="shared" si="88"/>
        <v>#N/A</v>
      </c>
      <c r="AX462" s="139" t="e">
        <f t="shared" si="89"/>
        <v>#N/A</v>
      </c>
    </row>
    <row r="463" spans="1:50" x14ac:dyDescent="0.25">
      <c r="A463" s="110">
        <f>'Тулуз-Пьерон'!A463</f>
        <v>0</v>
      </c>
      <c r="B463" s="153">
        <f>'Тулуз-Пьерон'!B463</f>
        <v>0</v>
      </c>
      <c r="C463" s="109" t="e">
        <f>'Тулуз-Пьерон'!AB463</f>
        <v>#DIV/0!</v>
      </c>
      <c r="D463" s="132" t="e">
        <f>'Тулуз-Пьерон'!AE463</f>
        <v>#DIV/0!</v>
      </c>
      <c r="E463" s="134">
        <f>Равен!AD455</f>
        <v>0</v>
      </c>
      <c r="F463" s="135">
        <f>Равен!AE455</f>
        <v>0</v>
      </c>
      <c r="G463" s="128"/>
      <c r="H463" s="33"/>
      <c r="I463" s="33"/>
      <c r="J463" s="33"/>
      <c r="K463" s="115"/>
      <c r="L463" s="109">
        <f t="shared" si="78"/>
        <v>0</v>
      </c>
      <c r="M463" s="33"/>
      <c r="N463" s="123"/>
      <c r="O463" s="131"/>
      <c r="P463" s="109">
        <f t="shared" si="79"/>
        <v>0</v>
      </c>
      <c r="Q463" s="33"/>
      <c r="R463" s="33"/>
      <c r="S463" s="123"/>
      <c r="T463" s="128"/>
      <c r="U463" s="33"/>
      <c r="V463" s="33"/>
      <c r="W463" s="33"/>
      <c r="X463" s="115"/>
      <c r="Y463" s="122"/>
      <c r="Z463" s="33"/>
      <c r="AA463" s="33"/>
      <c r="AB463" s="33"/>
      <c r="AC463" s="33"/>
      <c r="AD463" s="33"/>
      <c r="AE463" s="33"/>
      <c r="AF463" s="123"/>
      <c r="AG463" s="119" t="e">
        <f>HLOOKUP(AG$13,$Y463:$AF$1016,ROWS($Y463:$AF$1016),FALSE)</f>
        <v>#N/A</v>
      </c>
      <c r="AH463" s="30" t="e">
        <f>HLOOKUP(AH$13,$Y463:$AF$1016,ROWS($Y463:$AF$1016),FALSE)</f>
        <v>#N/A</v>
      </c>
      <c r="AI463" s="30" t="e">
        <f>HLOOKUP(AI$13,$Y463:$AF$1016,ROWS($Y463:$AF$1016),FALSE)</f>
        <v>#N/A</v>
      </c>
      <c r="AJ463" s="30" t="e">
        <f>HLOOKUP(AJ$13,$Y463:$AF$1016,ROWS($Y463:$AF$1016),FALSE)</f>
        <v>#N/A</v>
      </c>
      <c r="AK463" s="30" t="e">
        <f>HLOOKUP(AK$13,$Y463:$AF$1016,ROWS($Y463:$AF$1016),FALSE)</f>
        <v>#N/A</v>
      </c>
      <c r="AL463" s="30" t="e">
        <f>HLOOKUP(AL$13,$Y463:$AF$1016,ROWS($Y463:$AF$1016),FALSE)</f>
        <v>#N/A</v>
      </c>
      <c r="AM463" s="30" t="e">
        <f>HLOOKUP(AM$13,$Y463:$AF$1016,ROWS($Y463:$AF$1016),FALSE)</f>
        <v>#N/A</v>
      </c>
      <c r="AN463" s="30" t="e">
        <f>HLOOKUP(AN$13,$Y463:$AF$1016,ROWS($Y463:$AF$1016),FALSE)</f>
        <v>#N/A</v>
      </c>
      <c r="AO463" s="35" t="e">
        <f t="shared" si="80"/>
        <v>#N/A</v>
      </c>
      <c r="AP463" s="35" t="e">
        <f t="shared" si="81"/>
        <v>#N/A</v>
      </c>
      <c r="AQ463" s="35" t="e">
        <f t="shared" si="82"/>
        <v>#N/A</v>
      </c>
      <c r="AR463" s="35" t="e">
        <f t="shared" si="83"/>
        <v>#N/A</v>
      </c>
      <c r="AS463" s="35" t="e">
        <f t="shared" si="84"/>
        <v>#N/A</v>
      </c>
      <c r="AT463" s="35" t="e">
        <f t="shared" si="85"/>
        <v>#N/A</v>
      </c>
      <c r="AU463" s="35" t="e">
        <f t="shared" si="86"/>
        <v>#N/A</v>
      </c>
      <c r="AV463" s="35" t="e">
        <f t="shared" si="87"/>
        <v>#N/A</v>
      </c>
      <c r="AW463" s="81" t="e">
        <f t="shared" si="88"/>
        <v>#N/A</v>
      </c>
      <c r="AX463" s="139" t="e">
        <f t="shared" si="89"/>
        <v>#N/A</v>
      </c>
    </row>
    <row r="464" spans="1:50" x14ac:dyDescent="0.25">
      <c r="A464" s="110">
        <f>'Тулуз-Пьерон'!A464</f>
        <v>0</v>
      </c>
      <c r="B464" s="153">
        <f>'Тулуз-Пьерон'!B464</f>
        <v>0</v>
      </c>
      <c r="C464" s="109" t="e">
        <f>'Тулуз-Пьерон'!AB464</f>
        <v>#DIV/0!</v>
      </c>
      <c r="D464" s="132" t="e">
        <f>'Тулуз-Пьерон'!AE464</f>
        <v>#DIV/0!</v>
      </c>
      <c r="E464" s="134">
        <f>Равен!AD456</f>
        <v>0</v>
      </c>
      <c r="F464" s="135">
        <f>Равен!AE456</f>
        <v>0</v>
      </c>
      <c r="G464" s="128"/>
      <c r="H464" s="33"/>
      <c r="I464" s="33"/>
      <c r="J464" s="33"/>
      <c r="K464" s="115"/>
      <c r="L464" s="109">
        <f t="shared" ref="L464:L527" si="90">M464+N464</f>
        <v>0</v>
      </c>
      <c r="M464" s="33"/>
      <c r="N464" s="123"/>
      <c r="O464" s="131"/>
      <c r="P464" s="109">
        <f t="shared" ref="P464:P527" si="91">Q464+R464+S464</f>
        <v>0</v>
      </c>
      <c r="Q464" s="33"/>
      <c r="R464" s="33"/>
      <c r="S464" s="123"/>
      <c r="T464" s="128"/>
      <c r="U464" s="33"/>
      <c r="V464" s="33"/>
      <c r="W464" s="33"/>
      <c r="X464" s="115"/>
      <c r="Y464" s="122"/>
      <c r="Z464" s="33"/>
      <c r="AA464" s="33"/>
      <c r="AB464" s="33"/>
      <c r="AC464" s="33"/>
      <c r="AD464" s="33"/>
      <c r="AE464" s="33"/>
      <c r="AF464" s="123"/>
      <c r="AG464" s="119" t="e">
        <f>HLOOKUP(AG$13,$Y464:$AF$1016,ROWS($Y464:$AF$1016),FALSE)</f>
        <v>#N/A</v>
      </c>
      <c r="AH464" s="30" t="e">
        <f>HLOOKUP(AH$13,$Y464:$AF$1016,ROWS($Y464:$AF$1016),FALSE)</f>
        <v>#N/A</v>
      </c>
      <c r="AI464" s="30" t="e">
        <f>HLOOKUP(AI$13,$Y464:$AF$1016,ROWS($Y464:$AF$1016),FALSE)</f>
        <v>#N/A</v>
      </c>
      <c r="AJ464" s="30" t="e">
        <f>HLOOKUP(AJ$13,$Y464:$AF$1016,ROWS($Y464:$AF$1016),FALSE)</f>
        <v>#N/A</v>
      </c>
      <c r="AK464" s="30" t="e">
        <f>HLOOKUP(AK$13,$Y464:$AF$1016,ROWS($Y464:$AF$1016),FALSE)</f>
        <v>#N/A</v>
      </c>
      <c r="AL464" s="30" t="e">
        <f>HLOOKUP(AL$13,$Y464:$AF$1016,ROWS($Y464:$AF$1016),FALSE)</f>
        <v>#N/A</v>
      </c>
      <c r="AM464" s="30" t="e">
        <f>HLOOKUP(AM$13,$Y464:$AF$1016,ROWS($Y464:$AF$1016),FALSE)</f>
        <v>#N/A</v>
      </c>
      <c r="AN464" s="30" t="e">
        <f>HLOOKUP(AN$13,$Y464:$AF$1016,ROWS($Y464:$AF$1016),FALSE)</f>
        <v>#N/A</v>
      </c>
      <c r="AO464" s="35" t="e">
        <f t="shared" ref="AO464:AO527" si="92">ABS(AG464-$AG$14)</f>
        <v>#N/A</v>
      </c>
      <c r="AP464" s="35" t="e">
        <f t="shared" ref="AP464:AP527" si="93">ABS(AH464-$AH$14)</f>
        <v>#N/A</v>
      </c>
      <c r="AQ464" s="35" t="e">
        <f t="shared" ref="AQ464:AQ527" si="94">ABS(AI464-$AI$14)</f>
        <v>#N/A</v>
      </c>
      <c r="AR464" s="35" t="e">
        <f t="shared" ref="AR464:AR527" si="95">ABS(AJ464-$AJ$14)</f>
        <v>#N/A</v>
      </c>
      <c r="AS464" s="35" t="e">
        <f t="shared" ref="AS464:AS527" si="96">ABS(AK464-$AK$14)</f>
        <v>#N/A</v>
      </c>
      <c r="AT464" s="35" t="e">
        <f t="shared" ref="AT464:AT527" si="97">ABS(AL464-$AL$14)</f>
        <v>#N/A</v>
      </c>
      <c r="AU464" s="35" t="e">
        <f t="shared" ref="AU464:AU527" si="98">ABS(AM464-$AM$14)</f>
        <v>#N/A</v>
      </c>
      <c r="AV464" s="35" t="e">
        <f t="shared" ref="AV464:AV527" si="99">ABS(AN464-$AN$14)</f>
        <v>#N/A</v>
      </c>
      <c r="AW464" s="81" t="e">
        <f t="shared" ref="AW464:AW527" si="100">SUM(AO464:AV464)</f>
        <v>#N/A</v>
      </c>
      <c r="AX464" s="139" t="e">
        <f t="shared" ref="AX464:AX527" si="101">(18-AG464-AH464)/(18-AK464-AI464)</f>
        <v>#N/A</v>
      </c>
    </row>
    <row r="465" spans="1:50" x14ac:dyDescent="0.25">
      <c r="A465" s="110">
        <f>'Тулуз-Пьерон'!A465</f>
        <v>0</v>
      </c>
      <c r="B465" s="153">
        <f>'Тулуз-Пьерон'!B465</f>
        <v>0</v>
      </c>
      <c r="C465" s="109" t="e">
        <f>'Тулуз-Пьерон'!AB465</f>
        <v>#DIV/0!</v>
      </c>
      <c r="D465" s="132" t="e">
        <f>'Тулуз-Пьерон'!AE465</f>
        <v>#DIV/0!</v>
      </c>
      <c r="E465" s="134">
        <f>Равен!AD457</f>
        <v>0</v>
      </c>
      <c r="F465" s="135">
        <f>Равен!AE457</f>
        <v>0</v>
      </c>
      <c r="G465" s="128"/>
      <c r="H465" s="33"/>
      <c r="I465" s="33"/>
      <c r="J465" s="33"/>
      <c r="K465" s="115"/>
      <c r="L465" s="109">
        <f t="shared" si="90"/>
        <v>0</v>
      </c>
      <c r="M465" s="33"/>
      <c r="N465" s="123"/>
      <c r="O465" s="131"/>
      <c r="P465" s="109">
        <f t="shared" si="91"/>
        <v>0</v>
      </c>
      <c r="Q465" s="33"/>
      <c r="R465" s="33"/>
      <c r="S465" s="123"/>
      <c r="T465" s="128"/>
      <c r="U465" s="33"/>
      <c r="V465" s="33"/>
      <c r="W465" s="33"/>
      <c r="X465" s="115"/>
      <c r="Y465" s="122"/>
      <c r="Z465" s="33"/>
      <c r="AA465" s="33"/>
      <c r="AB465" s="33"/>
      <c r="AC465" s="33"/>
      <c r="AD465" s="33"/>
      <c r="AE465" s="33"/>
      <c r="AF465" s="123"/>
      <c r="AG465" s="119" t="e">
        <f>HLOOKUP(AG$13,$Y465:$AF$1016,ROWS($Y465:$AF$1016),FALSE)</f>
        <v>#N/A</v>
      </c>
      <c r="AH465" s="30" t="e">
        <f>HLOOKUP(AH$13,$Y465:$AF$1016,ROWS($Y465:$AF$1016),FALSE)</f>
        <v>#N/A</v>
      </c>
      <c r="AI465" s="30" t="e">
        <f>HLOOKUP(AI$13,$Y465:$AF$1016,ROWS($Y465:$AF$1016),FALSE)</f>
        <v>#N/A</v>
      </c>
      <c r="AJ465" s="30" t="e">
        <f>HLOOKUP(AJ$13,$Y465:$AF$1016,ROWS($Y465:$AF$1016),FALSE)</f>
        <v>#N/A</v>
      </c>
      <c r="AK465" s="30" t="e">
        <f>HLOOKUP(AK$13,$Y465:$AF$1016,ROWS($Y465:$AF$1016),FALSE)</f>
        <v>#N/A</v>
      </c>
      <c r="AL465" s="30" t="e">
        <f>HLOOKUP(AL$13,$Y465:$AF$1016,ROWS($Y465:$AF$1016),FALSE)</f>
        <v>#N/A</v>
      </c>
      <c r="AM465" s="30" t="e">
        <f>HLOOKUP(AM$13,$Y465:$AF$1016,ROWS($Y465:$AF$1016),FALSE)</f>
        <v>#N/A</v>
      </c>
      <c r="AN465" s="30" t="e">
        <f>HLOOKUP(AN$13,$Y465:$AF$1016,ROWS($Y465:$AF$1016),FALSE)</f>
        <v>#N/A</v>
      </c>
      <c r="AO465" s="35" t="e">
        <f t="shared" si="92"/>
        <v>#N/A</v>
      </c>
      <c r="AP465" s="35" t="e">
        <f t="shared" si="93"/>
        <v>#N/A</v>
      </c>
      <c r="AQ465" s="35" t="e">
        <f t="shared" si="94"/>
        <v>#N/A</v>
      </c>
      <c r="AR465" s="35" t="e">
        <f t="shared" si="95"/>
        <v>#N/A</v>
      </c>
      <c r="AS465" s="35" t="e">
        <f t="shared" si="96"/>
        <v>#N/A</v>
      </c>
      <c r="AT465" s="35" t="e">
        <f t="shared" si="97"/>
        <v>#N/A</v>
      </c>
      <c r="AU465" s="35" t="e">
        <f t="shared" si="98"/>
        <v>#N/A</v>
      </c>
      <c r="AV465" s="35" t="e">
        <f t="shared" si="99"/>
        <v>#N/A</v>
      </c>
      <c r="AW465" s="81" t="e">
        <f t="shared" si="100"/>
        <v>#N/A</v>
      </c>
      <c r="AX465" s="139" t="e">
        <f t="shared" si="101"/>
        <v>#N/A</v>
      </c>
    </row>
    <row r="466" spans="1:50" x14ac:dyDescent="0.25">
      <c r="A466" s="110">
        <f>'Тулуз-Пьерон'!A466</f>
        <v>0</v>
      </c>
      <c r="B466" s="153">
        <f>'Тулуз-Пьерон'!B466</f>
        <v>0</v>
      </c>
      <c r="C466" s="109" t="e">
        <f>'Тулуз-Пьерон'!AB466</f>
        <v>#DIV/0!</v>
      </c>
      <c r="D466" s="132" t="e">
        <f>'Тулуз-Пьерон'!AE466</f>
        <v>#DIV/0!</v>
      </c>
      <c r="E466" s="134">
        <f>Равен!AD458</f>
        <v>0</v>
      </c>
      <c r="F466" s="135">
        <f>Равен!AE458</f>
        <v>0</v>
      </c>
      <c r="G466" s="128"/>
      <c r="H466" s="33"/>
      <c r="I466" s="33"/>
      <c r="J466" s="33"/>
      <c r="K466" s="115"/>
      <c r="L466" s="109">
        <f t="shared" si="90"/>
        <v>0</v>
      </c>
      <c r="M466" s="33"/>
      <c r="N466" s="123"/>
      <c r="O466" s="131"/>
      <c r="P466" s="109">
        <f t="shared" si="91"/>
        <v>0</v>
      </c>
      <c r="Q466" s="33"/>
      <c r="R466" s="33"/>
      <c r="S466" s="123"/>
      <c r="T466" s="128"/>
      <c r="U466" s="33"/>
      <c r="V466" s="33"/>
      <c r="W466" s="33"/>
      <c r="X466" s="115"/>
      <c r="Y466" s="122"/>
      <c r="Z466" s="33"/>
      <c r="AA466" s="33"/>
      <c r="AB466" s="33"/>
      <c r="AC466" s="33"/>
      <c r="AD466" s="33"/>
      <c r="AE466" s="33"/>
      <c r="AF466" s="123"/>
      <c r="AG466" s="119" t="e">
        <f>HLOOKUP(AG$13,$Y466:$AF$1016,ROWS($Y466:$AF$1016),FALSE)</f>
        <v>#N/A</v>
      </c>
      <c r="AH466" s="30" t="e">
        <f>HLOOKUP(AH$13,$Y466:$AF$1016,ROWS($Y466:$AF$1016),FALSE)</f>
        <v>#N/A</v>
      </c>
      <c r="AI466" s="30" t="e">
        <f>HLOOKUP(AI$13,$Y466:$AF$1016,ROWS($Y466:$AF$1016),FALSE)</f>
        <v>#N/A</v>
      </c>
      <c r="AJ466" s="30" t="e">
        <f>HLOOKUP(AJ$13,$Y466:$AF$1016,ROWS($Y466:$AF$1016),FALSE)</f>
        <v>#N/A</v>
      </c>
      <c r="AK466" s="30" t="e">
        <f>HLOOKUP(AK$13,$Y466:$AF$1016,ROWS($Y466:$AF$1016),FALSE)</f>
        <v>#N/A</v>
      </c>
      <c r="AL466" s="30" t="e">
        <f>HLOOKUP(AL$13,$Y466:$AF$1016,ROWS($Y466:$AF$1016),FALSE)</f>
        <v>#N/A</v>
      </c>
      <c r="AM466" s="30" t="e">
        <f>HLOOKUP(AM$13,$Y466:$AF$1016,ROWS($Y466:$AF$1016),FALSE)</f>
        <v>#N/A</v>
      </c>
      <c r="AN466" s="30" t="e">
        <f>HLOOKUP(AN$13,$Y466:$AF$1016,ROWS($Y466:$AF$1016),FALSE)</f>
        <v>#N/A</v>
      </c>
      <c r="AO466" s="35" t="e">
        <f t="shared" si="92"/>
        <v>#N/A</v>
      </c>
      <c r="AP466" s="35" t="e">
        <f t="shared" si="93"/>
        <v>#N/A</v>
      </c>
      <c r="AQ466" s="35" t="e">
        <f t="shared" si="94"/>
        <v>#N/A</v>
      </c>
      <c r="AR466" s="35" t="e">
        <f t="shared" si="95"/>
        <v>#N/A</v>
      </c>
      <c r="AS466" s="35" t="e">
        <f t="shared" si="96"/>
        <v>#N/A</v>
      </c>
      <c r="AT466" s="35" t="e">
        <f t="shared" si="97"/>
        <v>#N/A</v>
      </c>
      <c r="AU466" s="35" t="e">
        <f t="shared" si="98"/>
        <v>#N/A</v>
      </c>
      <c r="AV466" s="35" t="e">
        <f t="shared" si="99"/>
        <v>#N/A</v>
      </c>
      <c r="AW466" s="81" t="e">
        <f t="shared" si="100"/>
        <v>#N/A</v>
      </c>
      <c r="AX466" s="139" t="e">
        <f t="shared" si="101"/>
        <v>#N/A</v>
      </c>
    </row>
    <row r="467" spans="1:50" x14ac:dyDescent="0.25">
      <c r="A467" s="110">
        <f>'Тулуз-Пьерон'!A467</f>
        <v>0</v>
      </c>
      <c r="B467" s="153">
        <f>'Тулуз-Пьерон'!B467</f>
        <v>0</v>
      </c>
      <c r="C467" s="109" t="e">
        <f>'Тулуз-Пьерон'!AB467</f>
        <v>#DIV/0!</v>
      </c>
      <c r="D467" s="132" t="e">
        <f>'Тулуз-Пьерон'!AE467</f>
        <v>#DIV/0!</v>
      </c>
      <c r="E467" s="134">
        <f>Равен!AD459</f>
        <v>0</v>
      </c>
      <c r="F467" s="135">
        <f>Равен!AE459</f>
        <v>0</v>
      </c>
      <c r="G467" s="128"/>
      <c r="H467" s="33"/>
      <c r="I467" s="33"/>
      <c r="J467" s="33"/>
      <c r="K467" s="115"/>
      <c r="L467" s="109">
        <f t="shared" si="90"/>
        <v>0</v>
      </c>
      <c r="M467" s="33"/>
      <c r="N467" s="123"/>
      <c r="O467" s="131"/>
      <c r="P467" s="109">
        <f t="shared" si="91"/>
        <v>0</v>
      </c>
      <c r="Q467" s="33"/>
      <c r="R467" s="33"/>
      <c r="S467" s="123"/>
      <c r="T467" s="128"/>
      <c r="U467" s="33"/>
      <c r="V467" s="33"/>
      <c r="W467" s="33"/>
      <c r="X467" s="115"/>
      <c r="Y467" s="122"/>
      <c r="Z467" s="33"/>
      <c r="AA467" s="33"/>
      <c r="AB467" s="33"/>
      <c r="AC467" s="33"/>
      <c r="AD467" s="33"/>
      <c r="AE467" s="33"/>
      <c r="AF467" s="123"/>
      <c r="AG467" s="119" t="e">
        <f>HLOOKUP(AG$13,$Y467:$AF$1016,ROWS($Y467:$AF$1016),FALSE)</f>
        <v>#N/A</v>
      </c>
      <c r="AH467" s="30" t="e">
        <f>HLOOKUP(AH$13,$Y467:$AF$1016,ROWS($Y467:$AF$1016),FALSE)</f>
        <v>#N/A</v>
      </c>
      <c r="AI467" s="30" t="e">
        <f>HLOOKUP(AI$13,$Y467:$AF$1016,ROWS($Y467:$AF$1016),FALSE)</f>
        <v>#N/A</v>
      </c>
      <c r="AJ467" s="30" t="e">
        <f>HLOOKUP(AJ$13,$Y467:$AF$1016,ROWS($Y467:$AF$1016),FALSE)</f>
        <v>#N/A</v>
      </c>
      <c r="AK467" s="30" t="e">
        <f>HLOOKUP(AK$13,$Y467:$AF$1016,ROWS($Y467:$AF$1016),FALSE)</f>
        <v>#N/A</v>
      </c>
      <c r="AL467" s="30" t="e">
        <f>HLOOKUP(AL$13,$Y467:$AF$1016,ROWS($Y467:$AF$1016),FALSE)</f>
        <v>#N/A</v>
      </c>
      <c r="AM467" s="30" t="e">
        <f>HLOOKUP(AM$13,$Y467:$AF$1016,ROWS($Y467:$AF$1016),FALSE)</f>
        <v>#N/A</v>
      </c>
      <c r="AN467" s="30" t="e">
        <f>HLOOKUP(AN$13,$Y467:$AF$1016,ROWS($Y467:$AF$1016),FALSE)</f>
        <v>#N/A</v>
      </c>
      <c r="AO467" s="35" t="e">
        <f t="shared" si="92"/>
        <v>#N/A</v>
      </c>
      <c r="AP467" s="35" t="e">
        <f t="shared" si="93"/>
        <v>#N/A</v>
      </c>
      <c r="AQ467" s="35" t="e">
        <f t="shared" si="94"/>
        <v>#N/A</v>
      </c>
      <c r="AR467" s="35" t="e">
        <f t="shared" si="95"/>
        <v>#N/A</v>
      </c>
      <c r="AS467" s="35" t="e">
        <f t="shared" si="96"/>
        <v>#N/A</v>
      </c>
      <c r="AT467" s="35" t="e">
        <f t="shared" si="97"/>
        <v>#N/A</v>
      </c>
      <c r="AU467" s="35" t="e">
        <f t="shared" si="98"/>
        <v>#N/A</v>
      </c>
      <c r="AV467" s="35" t="e">
        <f t="shared" si="99"/>
        <v>#N/A</v>
      </c>
      <c r="AW467" s="81" t="e">
        <f t="shared" si="100"/>
        <v>#N/A</v>
      </c>
      <c r="AX467" s="139" t="e">
        <f t="shared" si="101"/>
        <v>#N/A</v>
      </c>
    </row>
    <row r="468" spans="1:50" x14ac:dyDescent="0.25">
      <c r="A468" s="110">
        <f>'Тулуз-Пьерон'!A468</f>
        <v>0</v>
      </c>
      <c r="B468" s="153">
        <f>'Тулуз-Пьерон'!B468</f>
        <v>0</v>
      </c>
      <c r="C468" s="109" t="e">
        <f>'Тулуз-Пьерон'!AB468</f>
        <v>#DIV/0!</v>
      </c>
      <c r="D468" s="132" t="e">
        <f>'Тулуз-Пьерон'!AE468</f>
        <v>#DIV/0!</v>
      </c>
      <c r="E468" s="134">
        <f>Равен!AD460</f>
        <v>0</v>
      </c>
      <c r="F468" s="135">
        <f>Равен!AE460</f>
        <v>0</v>
      </c>
      <c r="G468" s="128"/>
      <c r="H468" s="33"/>
      <c r="I468" s="33"/>
      <c r="J468" s="33"/>
      <c r="K468" s="115"/>
      <c r="L468" s="109">
        <f t="shared" si="90"/>
        <v>0</v>
      </c>
      <c r="M468" s="33"/>
      <c r="N468" s="123"/>
      <c r="O468" s="131"/>
      <c r="P468" s="109">
        <f t="shared" si="91"/>
        <v>0</v>
      </c>
      <c r="Q468" s="33"/>
      <c r="R468" s="33"/>
      <c r="S468" s="123"/>
      <c r="T468" s="128"/>
      <c r="U468" s="33"/>
      <c r="V468" s="33"/>
      <c r="W468" s="33"/>
      <c r="X468" s="115"/>
      <c r="Y468" s="122"/>
      <c r="Z468" s="33"/>
      <c r="AA468" s="33"/>
      <c r="AB468" s="33"/>
      <c r="AC468" s="33"/>
      <c r="AD468" s="33"/>
      <c r="AE468" s="33"/>
      <c r="AF468" s="123"/>
      <c r="AG468" s="119" t="e">
        <f>HLOOKUP(AG$13,$Y468:$AF$1016,ROWS($Y468:$AF$1016),FALSE)</f>
        <v>#N/A</v>
      </c>
      <c r="AH468" s="30" t="e">
        <f>HLOOKUP(AH$13,$Y468:$AF$1016,ROWS($Y468:$AF$1016),FALSE)</f>
        <v>#N/A</v>
      </c>
      <c r="AI468" s="30" t="e">
        <f>HLOOKUP(AI$13,$Y468:$AF$1016,ROWS($Y468:$AF$1016),FALSE)</f>
        <v>#N/A</v>
      </c>
      <c r="AJ468" s="30" t="e">
        <f>HLOOKUP(AJ$13,$Y468:$AF$1016,ROWS($Y468:$AF$1016),FALSE)</f>
        <v>#N/A</v>
      </c>
      <c r="AK468" s="30" t="e">
        <f>HLOOKUP(AK$13,$Y468:$AF$1016,ROWS($Y468:$AF$1016),FALSE)</f>
        <v>#N/A</v>
      </c>
      <c r="AL468" s="30" t="e">
        <f>HLOOKUP(AL$13,$Y468:$AF$1016,ROWS($Y468:$AF$1016),FALSE)</f>
        <v>#N/A</v>
      </c>
      <c r="AM468" s="30" t="e">
        <f>HLOOKUP(AM$13,$Y468:$AF$1016,ROWS($Y468:$AF$1016),FALSE)</f>
        <v>#N/A</v>
      </c>
      <c r="AN468" s="30" t="e">
        <f>HLOOKUP(AN$13,$Y468:$AF$1016,ROWS($Y468:$AF$1016),FALSE)</f>
        <v>#N/A</v>
      </c>
      <c r="AO468" s="35" t="e">
        <f t="shared" si="92"/>
        <v>#N/A</v>
      </c>
      <c r="AP468" s="35" t="e">
        <f t="shared" si="93"/>
        <v>#N/A</v>
      </c>
      <c r="AQ468" s="35" t="e">
        <f t="shared" si="94"/>
        <v>#N/A</v>
      </c>
      <c r="AR468" s="35" t="e">
        <f t="shared" si="95"/>
        <v>#N/A</v>
      </c>
      <c r="AS468" s="35" t="e">
        <f t="shared" si="96"/>
        <v>#N/A</v>
      </c>
      <c r="AT468" s="35" t="e">
        <f t="shared" si="97"/>
        <v>#N/A</v>
      </c>
      <c r="AU468" s="35" t="e">
        <f t="shared" si="98"/>
        <v>#N/A</v>
      </c>
      <c r="AV468" s="35" t="e">
        <f t="shared" si="99"/>
        <v>#N/A</v>
      </c>
      <c r="AW468" s="81" t="e">
        <f t="shared" si="100"/>
        <v>#N/A</v>
      </c>
      <c r="AX468" s="139" t="e">
        <f t="shared" si="101"/>
        <v>#N/A</v>
      </c>
    </row>
    <row r="469" spans="1:50" x14ac:dyDescent="0.25">
      <c r="A469" s="110">
        <f>'Тулуз-Пьерон'!A469</f>
        <v>0</v>
      </c>
      <c r="B469" s="153">
        <f>'Тулуз-Пьерон'!B469</f>
        <v>0</v>
      </c>
      <c r="C469" s="109" t="e">
        <f>'Тулуз-Пьерон'!AB469</f>
        <v>#DIV/0!</v>
      </c>
      <c r="D469" s="132" t="e">
        <f>'Тулуз-Пьерон'!AE469</f>
        <v>#DIV/0!</v>
      </c>
      <c r="E469" s="134">
        <f>Равен!AD461</f>
        <v>0</v>
      </c>
      <c r="F469" s="135">
        <f>Равен!AE461</f>
        <v>0</v>
      </c>
      <c r="G469" s="128"/>
      <c r="H469" s="33"/>
      <c r="I469" s="33"/>
      <c r="J469" s="33"/>
      <c r="K469" s="115"/>
      <c r="L469" s="109">
        <f t="shared" si="90"/>
        <v>0</v>
      </c>
      <c r="M469" s="33"/>
      <c r="N469" s="123"/>
      <c r="O469" s="131"/>
      <c r="P469" s="109">
        <f t="shared" si="91"/>
        <v>0</v>
      </c>
      <c r="Q469" s="33"/>
      <c r="R469" s="33"/>
      <c r="S469" s="123"/>
      <c r="T469" s="128"/>
      <c r="U469" s="33"/>
      <c r="V469" s="33"/>
      <c r="W469" s="33"/>
      <c r="X469" s="115"/>
      <c r="Y469" s="122"/>
      <c r="Z469" s="33"/>
      <c r="AA469" s="33"/>
      <c r="AB469" s="33"/>
      <c r="AC469" s="33"/>
      <c r="AD469" s="33"/>
      <c r="AE469" s="33"/>
      <c r="AF469" s="123"/>
      <c r="AG469" s="119" t="e">
        <f>HLOOKUP(AG$13,$Y469:$AF$1016,ROWS($Y469:$AF$1016),FALSE)</f>
        <v>#N/A</v>
      </c>
      <c r="AH469" s="30" t="e">
        <f>HLOOKUP(AH$13,$Y469:$AF$1016,ROWS($Y469:$AF$1016),FALSE)</f>
        <v>#N/A</v>
      </c>
      <c r="AI469" s="30" t="e">
        <f>HLOOKUP(AI$13,$Y469:$AF$1016,ROWS($Y469:$AF$1016),FALSE)</f>
        <v>#N/A</v>
      </c>
      <c r="AJ469" s="30" t="e">
        <f>HLOOKUP(AJ$13,$Y469:$AF$1016,ROWS($Y469:$AF$1016),FALSE)</f>
        <v>#N/A</v>
      </c>
      <c r="AK469" s="30" t="e">
        <f>HLOOKUP(AK$13,$Y469:$AF$1016,ROWS($Y469:$AF$1016),FALSE)</f>
        <v>#N/A</v>
      </c>
      <c r="AL469" s="30" t="e">
        <f>HLOOKUP(AL$13,$Y469:$AF$1016,ROWS($Y469:$AF$1016),FALSE)</f>
        <v>#N/A</v>
      </c>
      <c r="AM469" s="30" t="e">
        <f>HLOOKUP(AM$13,$Y469:$AF$1016,ROWS($Y469:$AF$1016),FALSE)</f>
        <v>#N/A</v>
      </c>
      <c r="AN469" s="30" t="e">
        <f>HLOOKUP(AN$13,$Y469:$AF$1016,ROWS($Y469:$AF$1016),FALSE)</f>
        <v>#N/A</v>
      </c>
      <c r="AO469" s="35" t="e">
        <f t="shared" si="92"/>
        <v>#N/A</v>
      </c>
      <c r="AP469" s="35" t="e">
        <f t="shared" si="93"/>
        <v>#N/A</v>
      </c>
      <c r="AQ469" s="35" t="e">
        <f t="shared" si="94"/>
        <v>#N/A</v>
      </c>
      <c r="AR469" s="35" t="e">
        <f t="shared" si="95"/>
        <v>#N/A</v>
      </c>
      <c r="AS469" s="35" t="e">
        <f t="shared" si="96"/>
        <v>#N/A</v>
      </c>
      <c r="AT469" s="35" t="e">
        <f t="shared" si="97"/>
        <v>#N/A</v>
      </c>
      <c r="AU469" s="35" t="e">
        <f t="shared" si="98"/>
        <v>#N/A</v>
      </c>
      <c r="AV469" s="35" t="e">
        <f t="shared" si="99"/>
        <v>#N/A</v>
      </c>
      <c r="AW469" s="81" t="e">
        <f t="shared" si="100"/>
        <v>#N/A</v>
      </c>
      <c r="AX469" s="139" t="e">
        <f t="shared" si="101"/>
        <v>#N/A</v>
      </c>
    </row>
    <row r="470" spans="1:50" x14ac:dyDescent="0.25">
      <c r="A470" s="110">
        <f>'Тулуз-Пьерон'!A470</f>
        <v>0</v>
      </c>
      <c r="B470" s="153">
        <f>'Тулуз-Пьерон'!B470</f>
        <v>0</v>
      </c>
      <c r="C470" s="109" t="e">
        <f>'Тулуз-Пьерон'!AB470</f>
        <v>#DIV/0!</v>
      </c>
      <c r="D470" s="132" t="e">
        <f>'Тулуз-Пьерон'!AE470</f>
        <v>#DIV/0!</v>
      </c>
      <c r="E470" s="134">
        <f>Равен!AD462</f>
        <v>0</v>
      </c>
      <c r="F470" s="135">
        <f>Равен!AE462</f>
        <v>0</v>
      </c>
      <c r="G470" s="128"/>
      <c r="H470" s="33"/>
      <c r="I470" s="33"/>
      <c r="J470" s="33"/>
      <c r="K470" s="115"/>
      <c r="L470" s="109">
        <f t="shared" si="90"/>
        <v>0</v>
      </c>
      <c r="M470" s="33"/>
      <c r="N470" s="123"/>
      <c r="O470" s="131"/>
      <c r="P470" s="109">
        <f t="shared" si="91"/>
        <v>0</v>
      </c>
      <c r="Q470" s="33"/>
      <c r="R470" s="33"/>
      <c r="S470" s="123"/>
      <c r="T470" s="128"/>
      <c r="U470" s="33"/>
      <c r="V470" s="33"/>
      <c r="W470" s="33"/>
      <c r="X470" s="115"/>
      <c r="Y470" s="122"/>
      <c r="Z470" s="33"/>
      <c r="AA470" s="33"/>
      <c r="AB470" s="33"/>
      <c r="AC470" s="33"/>
      <c r="AD470" s="33"/>
      <c r="AE470" s="33"/>
      <c r="AF470" s="123"/>
      <c r="AG470" s="119" t="e">
        <f>HLOOKUP(AG$13,$Y470:$AF$1016,ROWS($Y470:$AF$1016),FALSE)</f>
        <v>#N/A</v>
      </c>
      <c r="AH470" s="30" t="e">
        <f>HLOOKUP(AH$13,$Y470:$AF$1016,ROWS($Y470:$AF$1016),FALSE)</f>
        <v>#N/A</v>
      </c>
      <c r="AI470" s="30" t="e">
        <f>HLOOKUP(AI$13,$Y470:$AF$1016,ROWS($Y470:$AF$1016),FALSE)</f>
        <v>#N/A</v>
      </c>
      <c r="AJ470" s="30" t="e">
        <f>HLOOKUP(AJ$13,$Y470:$AF$1016,ROWS($Y470:$AF$1016),FALSE)</f>
        <v>#N/A</v>
      </c>
      <c r="AK470" s="30" t="e">
        <f>HLOOKUP(AK$13,$Y470:$AF$1016,ROWS($Y470:$AF$1016),FALSE)</f>
        <v>#N/A</v>
      </c>
      <c r="AL470" s="30" t="e">
        <f>HLOOKUP(AL$13,$Y470:$AF$1016,ROWS($Y470:$AF$1016),FALSE)</f>
        <v>#N/A</v>
      </c>
      <c r="AM470" s="30" t="e">
        <f>HLOOKUP(AM$13,$Y470:$AF$1016,ROWS($Y470:$AF$1016),FALSE)</f>
        <v>#N/A</v>
      </c>
      <c r="AN470" s="30" t="e">
        <f>HLOOKUP(AN$13,$Y470:$AF$1016,ROWS($Y470:$AF$1016),FALSE)</f>
        <v>#N/A</v>
      </c>
      <c r="AO470" s="35" t="e">
        <f t="shared" si="92"/>
        <v>#N/A</v>
      </c>
      <c r="AP470" s="35" t="e">
        <f t="shared" si="93"/>
        <v>#N/A</v>
      </c>
      <c r="AQ470" s="35" t="e">
        <f t="shared" si="94"/>
        <v>#N/A</v>
      </c>
      <c r="AR470" s="35" t="e">
        <f t="shared" si="95"/>
        <v>#N/A</v>
      </c>
      <c r="AS470" s="35" t="e">
        <f t="shared" si="96"/>
        <v>#N/A</v>
      </c>
      <c r="AT470" s="35" t="e">
        <f t="shared" si="97"/>
        <v>#N/A</v>
      </c>
      <c r="AU470" s="35" t="e">
        <f t="shared" si="98"/>
        <v>#N/A</v>
      </c>
      <c r="AV470" s="35" t="e">
        <f t="shared" si="99"/>
        <v>#N/A</v>
      </c>
      <c r="AW470" s="81" t="e">
        <f t="shared" si="100"/>
        <v>#N/A</v>
      </c>
      <c r="AX470" s="139" t="e">
        <f t="shared" si="101"/>
        <v>#N/A</v>
      </c>
    </row>
    <row r="471" spans="1:50" x14ac:dyDescent="0.25">
      <c r="A471" s="110">
        <f>'Тулуз-Пьерон'!A471</f>
        <v>0</v>
      </c>
      <c r="B471" s="153">
        <f>'Тулуз-Пьерон'!B471</f>
        <v>0</v>
      </c>
      <c r="C471" s="109" t="e">
        <f>'Тулуз-Пьерон'!AB471</f>
        <v>#DIV/0!</v>
      </c>
      <c r="D471" s="132" t="e">
        <f>'Тулуз-Пьерон'!AE471</f>
        <v>#DIV/0!</v>
      </c>
      <c r="E471" s="134">
        <f>Равен!AD463</f>
        <v>0</v>
      </c>
      <c r="F471" s="135">
        <f>Равен!AE463</f>
        <v>0</v>
      </c>
      <c r="G471" s="128"/>
      <c r="H471" s="33"/>
      <c r="I471" s="33"/>
      <c r="J471" s="33"/>
      <c r="K471" s="115"/>
      <c r="L471" s="109">
        <f t="shared" si="90"/>
        <v>0</v>
      </c>
      <c r="M471" s="33"/>
      <c r="N471" s="123"/>
      <c r="O471" s="131"/>
      <c r="P471" s="109">
        <f t="shared" si="91"/>
        <v>0</v>
      </c>
      <c r="Q471" s="33"/>
      <c r="R471" s="33"/>
      <c r="S471" s="123"/>
      <c r="T471" s="128"/>
      <c r="U471" s="33"/>
      <c r="V471" s="33"/>
      <c r="W471" s="33"/>
      <c r="X471" s="115"/>
      <c r="Y471" s="122"/>
      <c r="Z471" s="33"/>
      <c r="AA471" s="33"/>
      <c r="AB471" s="33"/>
      <c r="AC471" s="33"/>
      <c r="AD471" s="33"/>
      <c r="AE471" s="33"/>
      <c r="AF471" s="123"/>
      <c r="AG471" s="119" t="e">
        <f>HLOOKUP(AG$13,$Y471:$AF$1016,ROWS($Y471:$AF$1016),FALSE)</f>
        <v>#N/A</v>
      </c>
      <c r="AH471" s="30" t="e">
        <f>HLOOKUP(AH$13,$Y471:$AF$1016,ROWS($Y471:$AF$1016),FALSE)</f>
        <v>#N/A</v>
      </c>
      <c r="AI471" s="30" t="e">
        <f>HLOOKUP(AI$13,$Y471:$AF$1016,ROWS($Y471:$AF$1016),FALSE)</f>
        <v>#N/A</v>
      </c>
      <c r="AJ471" s="30" t="e">
        <f>HLOOKUP(AJ$13,$Y471:$AF$1016,ROWS($Y471:$AF$1016),FALSE)</f>
        <v>#N/A</v>
      </c>
      <c r="AK471" s="30" t="e">
        <f>HLOOKUP(AK$13,$Y471:$AF$1016,ROWS($Y471:$AF$1016),FALSE)</f>
        <v>#N/A</v>
      </c>
      <c r="AL471" s="30" t="e">
        <f>HLOOKUP(AL$13,$Y471:$AF$1016,ROWS($Y471:$AF$1016),FALSE)</f>
        <v>#N/A</v>
      </c>
      <c r="AM471" s="30" t="e">
        <f>HLOOKUP(AM$13,$Y471:$AF$1016,ROWS($Y471:$AF$1016),FALSE)</f>
        <v>#N/A</v>
      </c>
      <c r="AN471" s="30" t="e">
        <f>HLOOKUP(AN$13,$Y471:$AF$1016,ROWS($Y471:$AF$1016),FALSE)</f>
        <v>#N/A</v>
      </c>
      <c r="AO471" s="35" t="e">
        <f t="shared" si="92"/>
        <v>#N/A</v>
      </c>
      <c r="AP471" s="35" t="e">
        <f t="shared" si="93"/>
        <v>#N/A</v>
      </c>
      <c r="AQ471" s="35" t="e">
        <f t="shared" si="94"/>
        <v>#N/A</v>
      </c>
      <c r="AR471" s="35" t="e">
        <f t="shared" si="95"/>
        <v>#N/A</v>
      </c>
      <c r="AS471" s="35" t="e">
        <f t="shared" si="96"/>
        <v>#N/A</v>
      </c>
      <c r="AT471" s="35" t="e">
        <f t="shared" si="97"/>
        <v>#N/A</v>
      </c>
      <c r="AU471" s="35" t="e">
        <f t="shared" si="98"/>
        <v>#N/A</v>
      </c>
      <c r="AV471" s="35" t="e">
        <f t="shared" si="99"/>
        <v>#N/A</v>
      </c>
      <c r="AW471" s="81" t="e">
        <f t="shared" si="100"/>
        <v>#N/A</v>
      </c>
      <c r="AX471" s="139" t="e">
        <f t="shared" si="101"/>
        <v>#N/A</v>
      </c>
    </row>
    <row r="472" spans="1:50" x14ac:dyDescent="0.25">
      <c r="A472" s="110">
        <f>'Тулуз-Пьерон'!A472</f>
        <v>0</v>
      </c>
      <c r="B472" s="153">
        <f>'Тулуз-Пьерон'!B472</f>
        <v>0</v>
      </c>
      <c r="C472" s="109" t="e">
        <f>'Тулуз-Пьерон'!AB472</f>
        <v>#DIV/0!</v>
      </c>
      <c r="D472" s="132" t="e">
        <f>'Тулуз-Пьерон'!AE472</f>
        <v>#DIV/0!</v>
      </c>
      <c r="E472" s="134">
        <f>Равен!AD464</f>
        <v>0</v>
      </c>
      <c r="F472" s="135">
        <f>Равен!AE464</f>
        <v>0</v>
      </c>
      <c r="G472" s="128"/>
      <c r="H472" s="33"/>
      <c r="I472" s="33"/>
      <c r="J472" s="33"/>
      <c r="K472" s="115"/>
      <c r="L472" s="109">
        <f t="shared" si="90"/>
        <v>0</v>
      </c>
      <c r="M472" s="33"/>
      <c r="N472" s="123"/>
      <c r="O472" s="131"/>
      <c r="P472" s="109">
        <f t="shared" si="91"/>
        <v>0</v>
      </c>
      <c r="Q472" s="33"/>
      <c r="R472" s="33"/>
      <c r="S472" s="123"/>
      <c r="T472" s="128"/>
      <c r="U472" s="33"/>
      <c r="V472" s="33"/>
      <c r="W472" s="33"/>
      <c r="X472" s="115"/>
      <c r="Y472" s="122"/>
      <c r="Z472" s="33"/>
      <c r="AA472" s="33"/>
      <c r="AB472" s="33"/>
      <c r="AC472" s="33"/>
      <c r="AD472" s="33"/>
      <c r="AE472" s="33"/>
      <c r="AF472" s="123"/>
      <c r="AG472" s="119" t="e">
        <f>HLOOKUP(AG$13,$Y472:$AF$1016,ROWS($Y472:$AF$1016),FALSE)</f>
        <v>#N/A</v>
      </c>
      <c r="AH472" s="30" t="e">
        <f>HLOOKUP(AH$13,$Y472:$AF$1016,ROWS($Y472:$AF$1016),FALSE)</f>
        <v>#N/A</v>
      </c>
      <c r="AI472" s="30" t="e">
        <f>HLOOKUP(AI$13,$Y472:$AF$1016,ROWS($Y472:$AF$1016),FALSE)</f>
        <v>#N/A</v>
      </c>
      <c r="AJ472" s="30" t="e">
        <f>HLOOKUP(AJ$13,$Y472:$AF$1016,ROWS($Y472:$AF$1016),FALSE)</f>
        <v>#N/A</v>
      </c>
      <c r="AK472" s="30" t="e">
        <f>HLOOKUP(AK$13,$Y472:$AF$1016,ROWS($Y472:$AF$1016),FALSE)</f>
        <v>#N/A</v>
      </c>
      <c r="AL472" s="30" t="e">
        <f>HLOOKUP(AL$13,$Y472:$AF$1016,ROWS($Y472:$AF$1016),FALSE)</f>
        <v>#N/A</v>
      </c>
      <c r="AM472" s="30" t="e">
        <f>HLOOKUP(AM$13,$Y472:$AF$1016,ROWS($Y472:$AF$1016),FALSE)</f>
        <v>#N/A</v>
      </c>
      <c r="AN472" s="30" t="e">
        <f>HLOOKUP(AN$13,$Y472:$AF$1016,ROWS($Y472:$AF$1016),FALSE)</f>
        <v>#N/A</v>
      </c>
      <c r="AO472" s="35" t="e">
        <f t="shared" si="92"/>
        <v>#N/A</v>
      </c>
      <c r="AP472" s="35" t="e">
        <f t="shared" si="93"/>
        <v>#N/A</v>
      </c>
      <c r="AQ472" s="35" t="e">
        <f t="shared" si="94"/>
        <v>#N/A</v>
      </c>
      <c r="AR472" s="35" t="e">
        <f t="shared" si="95"/>
        <v>#N/A</v>
      </c>
      <c r="AS472" s="35" t="e">
        <f t="shared" si="96"/>
        <v>#N/A</v>
      </c>
      <c r="AT472" s="35" t="e">
        <f t="shared" si="97"/>
        <v>#N/A</v>
      </c>
      <c r="AU472" s="35" t="e">
        <f t="shared" si="98"/>
        <v>#N/A</v>
      </c>
      <c r="AV472" s="35" t="e">
        <f t="shared" si="99"/>
        <v>#N/A</v>
      </c>
      <c r="AW472" s="81" t="e">
        <f t="shared" si="100"/>
        <v>#N/A</v>
      </c>
      <c r="AX472" s="139" t="e">
        <f t="shared" si="101"/>
        <v>#N/A</v>
      </c>
    </row>
    <row r="473" spans="1:50" x14ac:dyDescent="0.25">
      <c r="A473" s="110">
        <f>'Тулуз-Пьерон'!A473</f>
        <v>0</v>
      </c>
      <c r="B473" s="153">
        <f>'Тулуз-Пьерон'!B473</f>
        <v>0</v>
      </c>
      <c r="C473" s="109" t="e">
        <f>'Тулуз-Пьерон'!AB473</f>
        <v>#DIV/0!</v>
      </c>
      <c r="D473" s="132" t="e">
        <f>'Тулуз-Пьерон'!AE473</f>
        <v>#DIV/0!</v>
      </c>
      <c r="E473" s="134">
        <f>Равен!AD465</f>
        <v>0</v>
      </c>
      <c r="F473" s="135">
        <f>Равен!AE465</f>
        <v>0</v>
      </c>
      <c r="G473" s="128"/>
      <c r="H473" s="33"/>
      <c r="I473" s="33"/>
      <c r="J473" s="33"/>
      <c r="K473" s="115"/>
      <c r="L473" s="109">
        <f t="shared" si="90"/>
        <v>0</v>
      </c>
      <c r="M473" s="33"/>
      <c r="N473" s="123"/>
      <c r="O473" s="131"/>
      <c r="P473" s="109">
        <f t="shared" si="91"/>
        <v>0</v>
      </c>
      <c r="Q473" s="33"/>
      <c r="R473" s="33"/>
      <c r="S473" s="123"/>
      <c r="T473" s="128"/>
      <c r="U473" s="33"/>
      <c r="V473" s="33"/>
      <c r="W473" s="33"/>
      <c r="X473" s="115"/>
      <c r="Y473" s="122"/>
      <c r="Z473" s="33"/>
      <c r="AA473" s="33"/>
      <c r="AB473" s="33"/>
      <c r="AC473" s="33"/>
      <c r="AD473" s="33"/>
      <c r="AE473" s="33"/>
      <c r="AF473" s="123"/>
      <c r="AG473" s="119" t="e">
        <f>HLOOKUP(AG$13,$Y473:$AF$1016,ROWS($Y473:$AF$1016),FALSE)</f>
        <v>#N/A</v>
      </c>
      <c r="AH473" s="30" t="e">
        <f>HLOOKUP(AH$13,$Y473:$AF$1016,ROWS($Y473:$AF$1016),FALSE)</f>
        <v>#N/A</v>
      </c>
      <c r="AI473" s="30" t="e">
        <f>HLOOKUP(AI$13,$Y473:$AF$1016,ROWS($Y473:$AF$1016),FALSE)</f>
        <v>#N/A</v>
      </c>
      <c r="AJ473" s="30" t="e">
        <f>HLOOKUP(AJ$13,$Y473:$AF$1016,ROWS($Y473:$AF$1016),FALSE)</f>
        <v>#N/A</v>
      </c>
      <c r="AK473" s="30" t="e">
        <f>HLOOKUP(AK$13,$Y473:$AF$1016,ROWS($Y473:$AF$1016),FALSE)</f>
        <v>#N/A</v>
      </c>
      <c r="AL473" s="30" t="e">
        <f>HLOOKUP(AL$13,$Y473:$AF$1016,ROWS($Y473:$AF$1016),FALSE)</f>
        <v>#N/A</v>
      </c>
      <c r="AM473" s="30" t="e">
        <f>HLOOKUP(AM$13,$Y473:$AF$1016,ROWS($Y473:$AF$1016),FALSE)</f>
        <v>#N/A</v>
      </c>
      <c r="AN473" s="30" t="e">
        <f>HLOOKUP(AN$13,$Y473:$AF$1016,ROWS($Y473:$AF$1016),FALSE)</f>
        <v>#N/A</v>
      </c>
      <c r="AO473" s="35" t="e">
        <f t="shared" si="92"/>
        <v>#N/A</v>
      </c>
      <c r="AP473" s="35" t="e">
        <f t="shared" si="93"/>
        <v>#N/A</v>
      </c>
      <c r="AQ473" s="35" t="e">
        <f t="shared" si="94"/>
        <v>#N/A</v>
      </c>
      <c r="AR473" s="35" t="e">
        <f t="shared" si="95"/>
        <v>#N/A</v>
      </c>
      <c r="AS473" s="35" t="e">
        <f t="shared" si="96"/>
        <v>#N/A</v>
      </c>
      <c r="AT473" s="35" t="e">
        <f t="shared" si="97"/>
        <v>#N/A</v>
      </c>
      <c r="AU473" s="35" t="e">
        <f t="shared" si="98"/>
        <v>#N/A</v>
      </c>
      <c r="AV473" s="35" t="e">
        <f t="shared" si="99"/>
        <v>#N/A</v>
      </c>
      <c r="AW473" s="81" t="e">
        <f t="shared" si="100"/>
        <v>#N/A</v>
      </c>
      <c r="AX473" s="139" t="e">
        <f t="shared" si="101"/>
        <v>#N/A</v>
      </c>
    </row>
    <row r="474" spans="1:50" x14ac:dyDescent="0.25">
      <c r="A474" s="110">
        <f>'Тулуз-Пьерон'!A474</f>
        <v>0</v>
      </c>
      <c r="B474" s="153">
        <f>'Тулуз-Пьерон'!B474</f>
        <v>0</v>
      </c>
      <c r="C474" s="109" t="e">
        <f>'Тулуз-Пьерон'!AB474</f>
        <v>#DIV/0!</v>
      </c>
      <c r="D474" s="132" t="e">
        <f>'Тулуз-Пьерон'!AE474</f>
        <v>#DIV/0!</v>
      </c>
      <c r="E474" s="134">
        <f>Равен!AD466</f>
        <v>0</v>
      </c>
      <c r="F474" s="135">
        <f>Равен!AE466</f>
        <v>0</v>
      </c>
      <c r="G474" s="128"/>
      <c r="H474" s="33"/>
      <c r="I474" s="33"/>
      <c r="J474" s="33"/>
      <c r="K474" s="115"/>
      <c r="L474" s="109">
        <f t="shared" si="90"/>
        <v>0</v>
      </c>
      <c r="M474" s="33"/>
      <c r="N474" s="123"/>
      <c r="O474" s="131"/>
      <c r="P474" s="109">
        <f t="shared" si="91"/>
        <v>0</v>
      </c>
      <c r="Q474" s="33"/>
      <c r="R474" s="33"/>
      <c r="S474" s="123"/>
      <c r="T474" s="128"/>
      <c r="U474" s="33"/>
      <c r="V474" s="33"/>
      <c r="W474" s="33"/>
      <c r="X474" s="115"/>
      <c r="Y474" s="122"/>
      <c r="Z474" s="33"/>
      <c r="AA474" s="33"/>
      <c r="AB474" s="33"/>
      <c r="AC474" s="33"/>
      <c r="AD474" s="33"/>
      <c r="AE474" s="33"/>
      <c r="AF474" s="123"/>
      <c r="AG474" s="119" t="e">
        <f>HLOOKUP(AG$13,$Y474:$AF$1016,ROWS($Y474:$AF$1016),FALSE)</f>
        <v>#N/A</v>
      </c>
      <c r="AH474" s="30" t="e">
        <f>HLOOKUP(AH$13,$Y474:$AF$1016,ROWS($Y474:$AF$1016),FALSE)</f>
        <v>#N/A</v>
      </c>
      <c r="AI474" s="30" t="e">
        <f>HLOOKUP(AI$13,$Y474:$AF$1016,ROWS($Y474:$AF$1016),FALSE)</f>
        <v>#N/A</v>
      </c>
      <c r="AJ474" s="30" t="e">
        <f>HLOOKUP(AJ$13,$Y474:$AF$1016,ROWS($Y474:$AF$1016),FALSE)</f>
        <v>#N/A</v>
      </c>
      <c r="AK474" s="30" t="e">
        <f>HLOOKUP(AK$13,$Y474:$AF$1016,ROWS($Y474:$AF$1016),FALSE)</f>
        <v>#N/A</v>
      </c>
      <c r="AL474" s="30" t="e">
        <f>HLOOKUP(AL$13,$Y474:$AF$1016,ROWS($Y474:$AF$1016),FALSE)</f>
        <v>#N/A</v>
      </c>
      <c r="AM474" s="30" t="e">
        <f>HLOOKUP(AM$13,$Y474:$AF$1016,ROWS($Y474:$AF$1016),FALSE)</f>
        <v>#N/A</v>
      </c>
      <c r="AN474" s="30" t="e">
        <f>HLOOKUP(AN$13,$Y474:$AF$1016,ROWS($Y474:$AF$1016),FALSE)</f>
        <v>#N/A</v>
      </c>
      <c r="AO474" s="35" t="e">
        <f t="shared" si="92"/>
        <v>#N/A</v>
      </c>
      <c r="AP474" s="35" t="e">
        <f t="shared" si="93"/>
        <v>#N/A</v>
      </c>
      <c r="AQ474" s="35" t="e">
        <f t="shared" si="94"/>
        <v>#N/A</v>
      </c>
      <c r="AR474" s="35" t="e">
        <f t="shared" si="95"/>
        <v>#N/A</v>
      </c>
      <c r="AS474" s="35" t="e">
        <f t="shared" si="96"/>
        <v>#N/A</v>
      </c>
      <c r="AT474" s="35" t="e">
        <f t="shared" si="97"/>
        <v>#N/A</v>
      </c>
      <c r="AU474" s="35" t="e">
        <f t="shared" si="98"/>
        <v>#N/A</v>
      </c>
      <c r="AV474" s="35" t="e">
        <f t="shared" si="99"/>
        <v>#N/A</v>
      </c>
      <c r="AW474" s="81" t="e">
        <f t="shared" si="100"/>
        <v>#N/A</v>
      </c>
      <c r="AX474" s="139" t="e">
        <f t="shared" si="101"/>
        <v>#N/A</v>
      </c>
    </row>
    <row r="475" spans="1:50" x14ac:dyDescent="0.25">
      <c r="A475" s="110">
        <f>'Тулуз-Пьерон'!A475</f>
        <v>0</v>
      </c>
      <c r="B475" s="153">
        <f>'Тулуз-Пьерон'!B475</f>
        <v>0</v>
      </c>
      <c r="C475" s="109" t="e">
        <f>'Тулуз-Пьерон'!AB475</f>
        <v>#DIV/0!</v>
      </c>
      <c r="D475" s="132" t="e">
        <f>'Тулуз-Пьерон'!AE475</f>
        <v>#DIV/0!</v>
      </c>
      <c r="E475" s="134">
        <f>Равен!AD467</f>
        <v>0</v>
      </c>
      <c r="F475" s="135">
        <f>Равен!AE467</f>
        <v>0</v>
      </c>
      <c r="G475" s="128"/>
      <c r="H475" s="33"/>
      <c r="I475" s="33"/>
      <c r="J475" s="33"/>
      <c r="K475" s="115"/>
      <c r="L475" s="109">
        <f t="shared" si="90"/>
        <v>0</v>
      </c>
      <c r="M475" s="33"/>
      <c r="N475" s="123"/>
      <c r="O475" s="131"/>
      <c r="P475" s="109">
        <f t="shared" si="91"/>
        <v>0</v>
      </c>
      <c r="Q475" s="33"/>
      <c r="R475" s="33"/>
      <c r="S475" s="123"/>
      <c r="T475" s="128"/>
      <c r="U475" s="33"/>
      <c r="V475" s="33"/>
      <c r="W475" s="33"/>
      <c r="X475" s="115"/>
      <c r="Y475" s="122"/>
      <c r="Z475" s="33"/>
      <c r="AA475" s="33"/>
      <c r="AB475" s="33"/>
      <c r="AC475" s="33"/>
      <c r="AD475" s="33"/>
      <c r="AE475" s="33"/>
      <c r="AF475" s="123"/>
      <c r="AG475" s="119" t="e">
        <f>HLOOKUP(AG$13,$Y475:$AF$1016,ROWS($Y475:$AF$1016),FALSE)</f>
        <v>#N/A</v>
      </c>
      <c r="AH475" s="30" t="e">
        <f>HLOOKUP(AH$13,$Y475:$AF$1016,ROWS($Y475:$AF$1016),FALSE)</f>
        <v>#N/A</v>
      </c>
      <c r="AI475" s="30" t="e">
        <f>HLOOKUP(AI$13,$Y475:$AF$1016,ROWS($Y475:$AF$1016),FALSE)</f>
        <v>#N/A</v>
      </c>
      <c r="AJ475" s="30" t="e">
        <f>HLOOKUP(AJ$13,$Y475:$AF$1016,ROWS($Y475:$AF$1016),FALSE)</f>
        <v>#N/A</v>
      </c>
      <c r="AK475" s="30" t="e">
        <f>HLOOKUP(AK$13,$Y475:$AF$1016,ROWS($Y475:$AF$1016),FALSE)</f>
        <v>#N/A</v>
      </c>
      <c r="AL475" s="30" t="e">
        <f>HLOOKUP(AL$13,$Y475:$AF$1016,ROWS($Y475:$AF$1016),FALSE)</f>
        <v>#N/A</v>
      </c>
      <c r="AM475" s="30" t="e">
        <f>HLOOKUP(AM$13,$Y475:$AF$1016,ROWS($Y475:$AF$1016),FALSE)</f>
        <v>#N/A</v>
      </c>
      <c r="AN475" s="30" t="e">
        <f>HLOOKUP(AN$13,$Y475:$AF$1016,ROWS($Y475:$AF$1016),FALSE)</f>
        <v>#N/A</v>
      </c>
      <c r="AO475" s="35" t="e">
        <f t="shared" si="92"/>
        <v>#N/A</v>
      </c>
      <c r="AP475" s="35" t="e">
        <f t="shared" si="93"/>
        <v>#N/A</v>
      </c>
      <c r="AQ475" s="35" t="e">
        <f t="shared" si="94"/>
        <v>#N/A</v>
      </c>
      <c r="AR475" s="35" t="e">
        <f t="shared" si="95"/>
        <v>#N/A</v>
      </c>
      <c r="AS475" s="35" t="e">
        <f t="shared" si="96"/>
        <v>#N/A</v>
      </c>
      <c r="AT475" s="35" t="e">
        <f t="shared" si="97"/>
        <v>#N/A</v>
      </c>
      <c r="AU475" s="35" t="e">
        <f t="shared" si="98"/>
        <v>#N/A</v>
      </c>
      <c r="AV475" s="35" t="e">
        <f t="shared" si="99"/>
        <v>#N/A</v>
      </c>
      <c r="AW475" s="81" t="e">
        <f t="shared" si="100"/>
        <v>#N/A</v>
      </c>
      <c r="AX475" s="139" t="e">
        <f t="shared" si="101"/>
        <v>#N/A</v>
      </c>
    </row>
    <row r="476" spans="1:50" x14ac:dyDescent="0.25">
      <c r="A476" s="110">
        <f>'Тулуз-Пьерон'!A476</f>
        <v>0</v>
      </c>
      <c r="B476" s="153">
        <f>'Тулуз-Пьерон'!B476</f>
        <v>0</v>
      </c>
      <c r="C476" s="109" t="e">
        <f>'Тулуз-Пьерон'!AB476</f>
        <v>#DIV/0!</v>
      </c>
      <c r="D476" s="132" t="e">
        <f>'Тулуз-Пьерон'!AE476</f>
        <v>#DIV/0!</v>
      </c>
      <c r="E476" s="134">
        <f>Равен!AD468</f>
        <v>0</v>
      </c>
      <c r="F476" s="135">
        <f>Равен!AE468</f>
        <v>0</v>
      </c>
      <c r="G476" s="128"/>
      <c r="H476" s="33"/>
      <c r="I476" s="33"/>
      <c r="J476" s="33"/>
      <c r="K476" s="115"/>
      <c r="L476" s="109">
        <f t="shared" si="90"/>
        <v>0</v>
      </c>
      <c r="M476" s="33"/>
      <c r="N476" s="123"/>
      <c r="O476" s="131"/>
      <c r="P476" s="109">
        <f t="shared" si="91"/>
        <v>0</v>
      </c>
      <c r="Q476" s="33"/>
      <c r="R476" s="33"/>
      <c r="S476" s="123"/>
      <c r="T476" s="128"/>
      <c r="U476" s="33"/>
      <c r="V476" s="33"/>
      <c r="W476" s="33"/>
      <c r="X476" s="115"/>
      <c r="Y476" s="122"/>
      <c r="Z476" s="33"/>
      <c r="AA476" s="33"/>
      <c r="AB476" s="33"/>
      <c r="AC476" s="33"/>
      <c r="AD476" s="33"/>
      <c r="AE476" s="33"/>
      <c r="AF476" s="123"/>
      <c r="AG476" s="119" t="e">
        <f>HLOOKUP(AG$13,$Y476:$AF$1016,ROWS($Y476:$AF$1016),FALSE)</f>
        <v>#N/A</v>
      </c>
      <c r="AH476" s="30" t="e">
        <f>HLOOKUP(AH$13,$Y476:$AF$1016,ROWS($Y476:$AF$1016),FALSE)</f>
        <v>#N/A</v>
      </c>
      <c r="AI476" s="30" t="e">
        <f>HLOOKUP(AI$13,$Y476:$AF$1016,ROWS($Y476:$AF$1016),FALSE)</f>
        <v>#N/A</v>
      </c>
      <c r="AJ476" s="30" t="e">
        <f>HLOOKUP(AJ$13,$Y476:$AF$1016,ROWS($Y476:$AF$1016),FALSE)</f>
        <v>#N/A</v>
      </c>
      <c r="AK476" s="30" t="e">
        <f>HLOOKUP(AK$13,$Y476:$AF$1016,ROWS($Y476:$AF$1016),FALSE)</f>
        <v>#N/A</v>
      </c>
      <c r="AL476" s="30" t="e">
        <f>HLOOKUP(AL$13,$Y476:$AF$1016,ROWS($Y476:$AF$1016),FALSE)</f>
        <v>#N/A</v>
      </c>
      <c r="AM476" s="30" t="e">
        <f>HLOOKUP(AM$13,$Y476:$AF$1016,ROWS($Y476:$AF$1016),FALSE)</f>
        <v>#N/A</v>
      </c>
      <c r="AN476" s="30" t="e">
        <f>HLOOKUP(AN$13,$Y476:$AF$1016,ROWS($Y476:$AF$1016),FALSE)</f>
        <v>#N/A</v>
      </c>
      <c r="AO476" s="35" t="e">
        <f t="shared" si="92"/>
        <v>#N/A</v>
      </c>
      <c r="AP476" s="35" t="e">
        <f t="shared" si="93"/>
        <v>#N/A</v>
      </c>
      <c r="AQ476" s="35" t="e">
        <f t="shared" si="94"/>
        <v>#N/A</v>
      </c>
      <c r="AR476" s="35" t="e">
        <f t="shared" si="95"/>
        <v>#N/A</v>
      </c>
      <c r="AS476" s="35" t="e">
        <f t="shared" si="96"/>
        <v>#N/A</v>
      </c>
      <c r="AT476" s="35" t="e">
        <f t="shared" si="97"/>
        <v>#N/A</v>
      </c>
      <c r="AU476" s="35" t="e">
        <f t="shared" si="98"/>
        <v>#N/A</v>
      </c>
      <c r="AV476" s="35" t="e">
        <f t="shared" si="99"/>
        <v>#N/A</v>
      </c>
      <c r="AW476" s="81" t="e">
        <f t="shared" si="100"/>
        <v>#N/A</v>
      </c>
      <c r="AX476" s="139" t="e">
        <f t="shared" si="101"/>
        <v>#N/A</v>
      </c>
    </row>
    <row r="477" spans="1:50" x14ac:dyDescent="0.25">
      <c r="A477" s="110">
        <f>'Тулуз-Пьерон'!A477</f>
        <v>0</v>
      </c>
      <c r="B477" s="153">
        <f>'Тулуз-Пьерон'!B477</f>
        <v>0</v>
      </c>
      <c r="C477" s="109" t="e">
        <f>'Тулуз-Пьерон'!AB477</f>
        <v>#DIV/0!</v>
      </c>
      <c r="D477" s="132" t="e">
        <f>'Тулуз-Пьерон'!AE477</f>
        <v>#DIV/0!</v>
      </c>
      <c r="E477" s="134">
        <f>Равен!AD469</f>
        <v>0</v>
      </c>
      <c r="F477" s="135">
        <f>Равен!AE469</f>
        <v>0</v>
      </c>
      <c r="G477" s="128"/>
      <c r="H477" s="33"/>
      <c r="I477" s="33"/>
      <c r="J477" s="33"/>
      <c r="K477" s="115"/>
      <c r="L477" s="109">
        <f t="shared" si="90"/>
        <v>0</v>
      </c>
      <c r="M477" s="33"/>
      <c r="N477" s="123"/>
      <c r="O477" s="131"/>
      <c r="P477" s="109">
        <f t="shared" si="91"/>
        <v>0</v>
      </c>
      <c r="Q477" s="33"/>
      <c r="R477" s="33"/>
      <c r="S477" s="123"/>
      <c r="T477" s="128"/>
      <c r="U477" s="33"/>
      <c r="V477" s="33"/>
      <c r="W477" s="33"/>
      <c r="X477" s="115"/>
      <c r="Y477" s="122"/>
      <c r="Z477" s="33"/>
      <c r="AA477" s="33"/>
      <c r="AB477" s="33"/>
      <c r="AC477" s="33"/>
      <c r="AD477" s="33"/>
      <c r="AE477" s="33"/>
      <c r="AF477" s="123"/>
      <c r="AG477" s="119" t="e">
        <f>HLOOKUP(AG$13,$Y477:$AF$1016,ROWS($Y477:$AF$1016),FALSE)</f>
        <v>#N/A</v>
      </c>
      <c r="AH477" s="30" t="e">
        <f>HLOOKUP(AH$13,$Y477:$AF$1016,ROWS($Y477:$AF$1016),FALSE)</f>
        <v>#N/A</v>
      </c>
      <c r="AI477" s="30" t="e">
        <f>HLOOKUP(AI$13,$Y477:$AF$1016,ROWS($Y477:$AF$1016),FALSE)</f>
        <v>#N/A</v>
      </c>
      <c r="AJ477" s="30" t="e">
        <f>HLOOKUP(AJ$13,$Y477:$AF$1016,ROWS($Y477:$AF$1016),FALSE)</f>
        <v>#N/A</v>
      </c>
      <c r="AK477" s="30" t="e">
        <f>HLOOKUP(AK$13,$Y477:$AF$1016,ROWS($Y477:$AF$1016),FALSE)</f>
        <v>#N/A</v>
      </c>
      <c r="AL477" s="30" t="e">
        <f>HLOOKUP(AL$13,$Y477:$AF$1016,ROWS($Y477:$AF$1016),FALSE)</f>
        <v>#N/A</v>
      </c>
      <c r="AM477" s="30" t="e">
        <f>HLOOKUP(AM$13,$Y477:$AF$1016,ROWS($Y477:$AF$1016),FALSE)</f>
        <v>#N/A</v>
      </c>
      <c r="AN477" s="30" t="e">
        <f>HLOOKUP(AN$13,$Y477:$AF$1016,ROWS($Y477:$AF$1016),FALSE)</f>
        <v>#N/A</v>
      </c>
      <c r="AO477" s="35" t="e">
        <f t="shared" si="92"/>
        <v>#N/A</v>
      </c>
      <c r="AP477" s="35" t="e">
        <f t="shared" si="93"/>
        <v>#N/A</v>
      </c>
      <c r="AQ477" s="35" t="e">
        <f t="shared" si="94"/>
        <v>#N/A</v>
      </c>
      <c r="AR477" s="35" t="e">
        <f t="shared" si="95"/>
        <v>#N/A</v>
      </c>
      <c r="AS477" s="35" t="e">
        <f t="shared" si="96"/>
        <v>#N/A</v>
      </c>
      <c r="AT477" s="35" t="e">
        <f t="shared" si="97"/>
        <v>#N/A</v>
      </c>
      <c r="AU477" s="35" t="e">
        <f t="shared" si="98"/>
        <v>#N/A</v>
      </c>
      <c r="AV477" s="35" t="e">
        <f t="shared" si="99"/>
        <v>#N/A</v>
      </c>
      <c r="AW477" s="81" t="e">
        <f t="shared" si="100"/>
        <v>#N/A</v>
      </c>
      <c r="AX477" s="139" t="e">
        <f t="shared" si="101"/>
        <v>#N/A</v>
      </c>
    </row>
    <row r="478" spans="1:50" x14ac:dyDescent="0.25">
      <c r="A478" s="110">
        <f>'Тулуз-Пьерон'!A478</f>
        <v>0</v>
      </c>
      <c r="B478" s="153">
        <f>'Тулуз-Пьерон'!B478</f>
        <v>0</v>
      </c>
      <c r="C478" s="109" t="e">
        <f>'Тулуз-Пьерон'!AB478</f>
        <v>#DIV/0!</v>
      </c>
      <c r="D478" s="132" t="e">
        <f>'Тулуз-Пьерон'!AE478</f>
        <v>#DIV/0!</v>
      </c>
      <c r="E478" s="134">
        <f>Равен!AD470</f>
        <v>0</v>
      </c>
      <c r="F478" s="135">
        <f>Равен!AE470</f>
        <v>0</v>
      </c>
      <c r="G478" s="128"/>
      <c r="H478" s="33"/>
      <c r="I478" s="33"/>
      <c r="J478" s="33"/>
      <c r="K478" s="115"/>
      <c r="L478" s="109">
        <f t="shared" si="90"/>
        <v>0</v>
      </c>
      <c r="M478" s="33"/>
      <c r="N478" s="123"/>
      <c r="O478" s="131"/>
      <c r="P478" s="109">
        <f t="shared" si="91"/>
        <v>0</v>
      </c>
      <c r="Q478" s="33"/>
      <c r="R478" s="33"/>
      <c r="S478" s="123"/>
      <c r="T478" s="128"/>
      <c r="U478" s="33"/>
      <c r="V478" s="33"/>
      <c r="W478" s="33"/>
      <c r="X478" s="115"/>
      <c r="Y478" s="122"/>
      <c r="Z478" s="33"/>
      <c r="AA478" s="33"/>
      <c r="AB478" s="33"/>
      <c r="AC478" s="33"/>
      <c r="AD478" s="33"/>
      <c r="AE478" s="33"/>
      <c r="AF478" s="123"/>
      <c r="AG478" s="119" t="e">
        <f>HLOOKUP(AG$13,$Y478:$AF$1016,ROWS($Y478:$AF$1016),FALSE)</f>
        <v>#N/A</v>
      </c>
      <c r="AH478" s="30" t="e">
        <f>HLOOKUP(AH$13,$Y478:$AF$1016,ROWS($Y478:$AF$1016),FALSE)</f>
        <v>#N/A</v>
      </c>
      <c r="AI478" s="30" t="e">
        <f>HLOOKUP(AI$13,$Y478:$AF$1016,ROWS($Y478:$AF$1016),FALSE)</f>
        <v>#N/A</v>
      </c>
      <c r="AJ478" s="30" t="e">
        <f>HLOOKUP(AJ$13,$Y478:$AF$1016,ROWS($Y478:$AF$1016),FALSE)</f>
        <v>#N/A</v>
      </c>
      <c r="AK478" s="30" t="e">
        <f>HLOOKUP(AK$13,$Y478:$AF$1016,ROWS($Y478:$AF$1016),FALSE)</f>
        <v>#N/A</v>
      </c>
      <c r="AL478" s="30" t="e">
        <f>HLOOKUP(AL$13,$Y478:$AF$1016,ROWS($Y478:$AF$1016),FALSE)</f>
        <v>#N/A</v>
      </c>
      <c r="AM478" s="30" t="e">
        <f>HLOOKUP(AM$13,$Y478:$AF$1016,ROWS($Y478:$AF$1016),FALSE)</f>
        <v>#N/A</v>
      </c>
      <c r="AN478" s="30" t="e">
        <f>HLOOKUP(AN$13,$Y478:$AF$1016,ROWS($Y478:$AF$1016),FALSE)</f>
        <v>#N/A</v>
      </c>
      <c r="AO478" s="35" t="e">
        <f t="shared" si="92"/>
        <v>#N/A</v>
      </c>
      <c r="AP478" s="35" t="e">
        <f t="shared" si="93"/>
        <v>#N/A</v>
      </c>
      <c r="AQ478" s="35" t="e">
        <f t="shared" si="94"/>
        <v>#N/A</v>
      </c>
      <c r="AR478" s="35" t="e">
        <f t="shared" si="95"/>
        <v>#N/A</v>
      </c>
      <c r="AS478" s="35" t="e">
        <f t="shared" si="96"/>
        <v>#N/A</v>
      </c>
      <c r="AT478" s="35" t="e">
        <f t="shared" si="97"/>
        <v>#N/A</v>
      </c>
      <c r="AU478" s="35" t="e">
        <f t="shared" si="98"/>
        <v>#N/A</v>
      </c>
      <c r="AV478" s="35" t="e">
        <f t="shared" si="99"/>
        <v>#N/A</v>
      </c>
      <c r="AW478" s="81" t="e">
        <f t="shared" si="100"/>
        <v>#N/A</v>
      </c>
      <c r="AX478" s="139" t="e">
        <f t="shared" si="101"/>
        <v>#N/A</v>
      </c>
    </row>
    <row r="479" spans="1:50" x14ac:dyDescent="0.25">
      <c r="A479" s="110">
        <f>'Тулуз-Пьерон'!A479</f>
        <v>0</v>
      </c>
      <c r="B479" s="153">
        <f>'Тулуз-Пьерон'!B479</f>
        <v>0</v>
      </c>
      <c r="C479" s="109" t="e">
        <f>'Тулуз-Пьерон'!AB479</f>
        <v>#DIV/0!</v>
      </c>
      <c r="D479" s="132" t="e">
        <f>'Тулуз-Пьерон'!AE479</f>
        <v>#DIV/0!</v>
      </c>
      <c r="E479" s="134">
        <f>Равен!AD471</f>
        <v>0</v>
      </c>
      <c r="F479" s="135">
        <f>Равен!AE471</f>
        <v>0</v>
      </c>
      <c r="G479" s="128"/>
      <c r="H479" s="33"/>
      <c r="I479" s="33"/>
      <c r="J479" s="33"/>
      <c r="K479" s="115"/>
      <c r="L479" s="109">
        <f t="shared" si="90"/>
        <v>0</v>
      </c>
      <c r="M479" s="33"/>
      <c r="N479" s="123"/>
      <c r="O479" s="131"/>
      <c r="P479" s="109">
        <f t="shared" si="91"/>
        <v>0</v>
      </c>
      <c r="Q479" s="33"/>
      <c r="R479" s="33"/>
      <c r="S479" s="123"/>
      <c r="T479" s="128"/>
      <c r="U479" s="33"/>
      <c r="V479" s="33"/>
      <c r="W479" s="33"/>
      <c r="X479" s="115"/>
      <c r="Y479" s="122"/>
      <c r="Z479" s="33"/>
      <c r="AA479" s="33"/>
      <c r="AB479" s="33"/>
      <c r="AC479" s="33"/>
      <c r="AD479" s="33"/>
      <c r="AE479" s="33"/>
      <c r="AF479" s="123"/>
      <c r="AG479" s="119" t="e">
        <f>HLOOKUP(AG$13,$Y479:$AF$1016,ROWS($Y479:$AF$1016),FALSE)</f>
        <v>#N/A</v>
      </c>
      <c r="AH479" s="30" t="e">
        <f>HLOOKUP(AH$13,$Y479:$AF$1016,ROWS($Y479:$AF$1016),FALSE)</f>
        <v>#N/A</v>
      </c>
      <c r="AI479" s="30" t="e">
        <f>HLOOKUP(AI$13,$Y479:$AF$1016,ROWS($Y479:$AF$1016),FALSE)</f>
        <v>#N/A</v>
      </c>
      <c r="AJ479" s="30" t="e">
        <f>HLOOKUP(AJ$13,$Y479:$AF$1016,ROWS($Y479:$AF$1016),FALSE)</f>
        <v>#N/A</v>
      </c>
      <c r="AK479" s="30" t="e">
        <f>HLOOKUP(AK$13,$Y479:$AF$1016,ROWS($Y479:$AF$1016),FALSE)</f>
        <v>#N/A</v>
      </c>
      <c r="AL479" s="30" t="e">
        <f>HLOOKUP(AL$13,$Y479:$AF$1016,ROWS($Y479:$AF$1016),FALSE)</f>
        <v>#N/A</v>
      </c>
      <c r="AM479" s="30" t="e">
        <f>HLOOKUP(AM$13,$Y479:$AF$1016,ROWS($Y479:$AF$1016),FALSE)</f>
        <v>#N/A</v>
      </c>
      <c r="AN479" s="30" t="e">
        <f>HLOOKUP(AN$13,$Y479:$AF$1016,ROWS($Y479:$AF$1016),FALSE)</f>
        <v>#N/A</v>
      </c>
      <c r="AO479" s="35" t="e">
        <f t="shared" si="92"/>
        <v>#N/A</v>
      </c>
      <c r="AP479" s="35" t="e">
        <f t="shared" si="93"/>
        <v>#N/A</v>
      </c>
      <c r="AQ479" s="35" t="e">
        <f t="shared" si="94"/>
        <v>#N/A</v>
      </c>
      <c r="AR479" s="35" t="e">
        <f t="shared" si="95"/>
        <v>#N/A</v>
      </c>
      <c r="AS479" s="35" t="e">
        <f t="shared" si="96"/>
        <v>#N/A</v>
      </c>
      <c r="AT479" s="35" t="e">
        <f t="shared" si="97"/>
        <v>#N/A</v>
      </c>
      <c r="AU479" s="35" t="e">
        <f t="shared" si="98"/>
        <v>#N/A</v>
      </c>
      <c r="AV479" s="35" t="e">
        <f t="shared" si="99"/>
        <v>#N/A</v>
      </c>
      <c r="AW479" s="81" t="e">
        <f t="shared" si="100"/>
        <v>#N/A</v>
      </c>
      <c r="AX479" s="139" t="e">
        <f t="shared" si="101"/>
        <v>#N/A</v>
      </c>
    </row>
    <row r="480" spans="1:50" x14ac:dyDescent="0.25">
      <c r="A480" s="110">
        <f>'Тулуз-Пьерон'!A480</f>
        <v>0</v>
      </c>
      <c r="B480" s="153">
        <f>'Тулуз-Пьерон'!B480</f>
        <v>0</v>
      </c>
      <c r="C480" s="109" t="e">
        <f>'Тулуз-Пьерон'!AB480</f>
        <v>#DIV/0!</v>
      </c>
      <c r="D480" s="132" t="e">
        <f>'Тулуз-Пьерон'!AE480</f>
        <v>#DIV/0!</v>
      </c>
      <c r="E480" s="134">
        <f>Равен!AD472</f>
        <v>0</v>
      </c>
      <c r="F480" s="135">
        <f>Равен!AE472</f>
        <v>0</v>
      </c>
      <c r="G480" s="128"/>
      <c r="H480" s="33"/>
      <c r="I480" s="33"/>
      <c r="J480" s="33"/>
      <c r="K480" s="115"/>
      <c r="L480" s="109">
        <f t="shared" si="90"/>
        <v>0</v>
      </c>
      <c r="M480" s="33"/>
      <c r="N480" s="123"/>
      <c r="O480" s="131"/>
      <c r="P480" s="109">
        <f t="shared" si="91"/>
        <v>0</v>
      </c>
      <c r="Q480" s="33"/>
      <c r="R480" s="33"/>
      <c r="S480" s="123"/>
      <c r="T480" s="128"/>
      <c r="U480" s="33"/>
      <c r="V480" s="33"/>
      <c r="W480" s="33"/>
      <c r="X480" s="115"/>
      <c r="Y480" s="122"/>
      <c r="Z480" s="33"/>
      <c r="AA480" s="33"/>
      <c r="AB480" s="33"/>
      <c r="AC480" s="33"/>
      <c r="AD480" s="33"/>
      <c r="AE480" s="33"/>
      <c r="AF480" s="123"/>
      <c r="AG480" s="119" t="e">
        <f>HLOOKUP(AG$13,$Y480:$AF$1016,ROWS($Y480:$AF$1016),FALSE)</f>
        <v>#N/A</v>
      </c>
      <c r="AH480" s="30" t="e">
        <f>HLOOKUP(AH$13,$Y480:$AF$1016,ROWS($Y480:$AF$1016),FALSE)</f>
        <v>#N/A</v>
      </c>
      <c r="AI480" s="30" t="e">
        <f>HLOOKUP(AI$13,$Y480:$AF$1016,ROWS($Y480:$AF$1016),FALSE)</f>
        <v>#N/A</v>
      </c>
      <c r="AJ480" s="30" t="e">
        <f>HLOOKUP(AJ$13,$Y480:$AF$1016,ROWS($Y480:$AF$1016),FALSE)</f>
        <v>#N/A</v>
      </c>
      <c r="AK480" s="30" t="e">
        <f>HLOOKUP(AK$13,$Y480:$AF$1016,ROWS($Y480:$AF$1016),FALSE)</f>
        <v>#N/A</v>
      </c>
      <c r="AL480" s="30" t="e">
        <f>HLOOKUP(AL$13,$Y480:$AF$1016,ROWS($Y480:$AF$1016),FALSE)</f>
        <v>#N/A</v>
      </c>
      <c r="AM480" s="30" t="e">
        <f>HLOOKUP(AM$13,$Y480:$AF$1016,ROWS($Y480:$AF$1016),FALSE)</f>
        <v>#N/A</v>
      </c>
      <c r="AN480" s="30" t="e">
        <f>HLOOKUP(AN$13,$Y480:$AF$1016,ROWS($Y480:$AF$1016),FALSE)</f>
        <v>#N/A</v>
      </c>
      <c r="AO480" s="35" t="e">
        <f t="shared" si="92"/>
        <v>#N/A</v>
      </c>
      <c r="AP480" s="35" t="e">
        <f t="shared" si="93"/>
        <v>#N/A</v>
      </c>
      <c r="AQ480" s="35" t="e">
        <f t="shared" si="94"/>
        <v>#N/A</v>
      </c>
      <c r="AR480" s="35" t="e">
        <f t="shared" si="95"/>
        <v>#N/A</v>
      </c>
      <c r="AS480" s="35" t="e">
        <f t="shared" si="96"/>
        <v>#N/A</v>
      </c>
      <c r="AT480" s="35" t="e">
        <f t="shared" si="97"/>
        <v>#N/A</v>
      </c>
      <c r="AU480" s="35" t="e">
        <f t="shared" si="98"/>
        <v>#N/A</v>
      </c>
      <c r="AV480" s="35" t="e">
        <f t="shared" si="99"/>
        <v>#N/A</v>
      </c>
      <c r="AW480" s="81" t="e">
        <f t="shared" si="100"/>
        <v>#N/A</v>
      </c>
      <c r="AX480" s="139" t="e">
        <f t="shared" si="101"/>
        <v>#N/A</v>
      </c>
    </row>
    <row r="481" spans="1:50" x14ac:dyDescent="0.25">
      <c r="A481" s="110">
        <f>'Тулуз-Пьерон'!A481</f>
        <v>0</v>
      </c>
      <c r="B481" s="153">
        <f>'Тулуз-Пьерон'!B481</f>
        <v>0</v>
      </c>
      <c r="C481" s="109" t="e">
        <f>'Тулуз-Пьерон'!AB481</f>
        <v>#DIV/0!</v>
      </c>
      <c r="D481" s="132" t="e">
        <f>'Тулуз-Пьерон'!AE481</f>
        <v>#DIV/0!</v>
      </c>
      <c r="E481" s="134">
        <f>Равен!AD473</f>
        <v>0</v>
      </c>
      <c r="F481" s="135">
        <f>Равен!AE473</f>
        <v>0</v>
      </c>
      <c r="G481" s="128"/>
      <c r="H481" s="33"/>
      <c r="I481" s="33"/>
      <c r="J481" s="33"/>
      <c r="K481" s="115"/>
      <c r="L481" s="109">
        <f t="shared" si="90"/>
        <v>0</v>
      </c>
      <c r="M481" s="33"/>
      <c r="N481" s="123"/>
      <c r="O481" s="131"/>
      <c r="P481" s="109">
        <f t="shared" si="91"/>
        <v>0</v>
      </c>
      <c r="Q481" s="33"/>
      <c r="R481" s="33"/>
      <c r="S481" s="123"/>
      <c r="T481" s="128"/>
      <c r="U481" s="33"/>
      <c r="V481" s="33"/>
      <c r="W481" s="33"/>
      <c r="X481" s="115"/>
      <c r="Y481" s="122"/>
      <c r="Z481" s="33"/>
      <c r="AA481" s="33"/>
      <c r="AB481" s="33"/>
      <c r="AC481" s="33"/>
      <c r="AD481" s="33"/>
      <c r="AE481" s="33"/>
      <c r="AF481" s="123"/>
      <c r="AG481" s="119" t="e">
        <f>HLOOKUP(AG$13,$Y481:$AF$1016,ROWS($Y481:$AF$1016),FALSE)</f>
        <v>#N/A</v>
      </c>
      <c r="AH481" s="30" t="e">
        <f>HLOOKUP(AH$13,$Y481:$AF$1016,ROWS($Y481:$AF$1016),FALSE)</f>
        <v>#N/A</v>
      </c>
      <c r="AI481" s="30" t="e">
        <f>HLOOKUP(AI$13,$Y481:$AF$1016,ROWS($Y481:$AF$1016),FALSE)</f>
        <v>#N/A</v>
      </c>
      <c r="AJ481" s="30" t="e">
        <f>HLOOKUP(AJ$13,$Y481:$AF$1016,ROWS($Y481:$AF$1016),FALSE)</f>
        <v>#N/A</v>
      </c>
      <c r="AK481" s="30" t="e">
        <f>HLOOKUP(AK$13,$Y481:$AF$1016,ROWS($Y481:$AF$1016),FALSE)</f>
        <v>#N/A</v>
      </c>
      <c r="AL481" s="30" t="e">
        <f>HLOOKUP(AL$13,$Y481:$AF$1016,ROWS($Y481:$AF$1016),FALSE)</f>
        <v>#N/A</v>
      </c>
      <c r="AM481" s="30" t="e">
        <f>HLOOKUP(AM$13,$Y481:$AF$1016,ROWS($Y481:$AF$1016),FALSE)</f>
        <v>#N/A</v>
      </c>
      <c r="AN481" s="30" t="e">
        <f>HLOOKUP(AN$13,$Y481:$AF$1016,ROWS($Y481:$AF$1016),FALSE)</f>
        <v>#N/A</v>
      </c>
      <c r="AO481" s="35" t="e">
        <f t="shared" si="92"/>
        <v>#N/A</v>
      </c>
      <c r="AP481" s="35" t="e">
        <f t="shared" si="93"/>
        <v>#N/A</v>
      </c>
      <c r="AQ481" s="35" t="e">
        <f t="shared" si="94"/>
        <v>#N/A</v>
      </c>
      <c r="AR481" s="35" t="e">
        <f t="shared" si="95"/>
        <v>#N/A</v>
      </c>
      <c r="AS481" s="35" t="e">
        <f t="shared" si="96"/>
        <v>#N/A</v>
      </c>
      <c r="AT481" s="35" t="e">
        <f t="shared" si="97"/>
        <v>#N/A</v>
      </c>
      <c r="AU481" s="35" t="e">
        <f t="shared" si="98"/>
        <v>#N/A</v>
      </c>
      <c r="AV481" s="35" t="e">
        <f t="shared" si="99"/>
        <v>#N/A</v>
      </c>
      <c r="AW481" s="81" t="e">
        <f t="shared" si="100"/>
        <v>#N/A</v>
      </c>
      <c r="AX481" s="139" t="e">
        <f t="shared" si="101"/>
        <v>#N/A</v>
      </c>
    </row>
    <row r="482" spans="1:50" x14ac:dyDescent="0.25">
      <c r="A482" s="110">
        <f>'Тулуз-Пьерон'!A482</f>
        <v>0</v>
      </c>
      <c r="B482" s="153">
        <f>'Тулуз-Пьерон'!B482</f>
        <v>0</v>
      </c>
      <c r="C482" s="109" t="e">
        <f>'Тулуз-Пьерон'!AB482</f>
        <v>#DIV/0!</v>
      </c>
      <c r="D482" s="132" t="e">
        <f>'Тулуз-Пьерон'!AE482</f>
        <v>#DIV/0!</v>
      </c>
      <c r="E482" s="134">
        <f>Равен!AD474</f>
        <v>0</v>
      </c>
      <c r="F482" s="135">
        <f>Равен!AE474</f>
        <v>0</v>
      </c>
      <c r="G482" s="128"/>
      <c r="H482" s="33"/>
      <c r="I482" s="33"/>
      <c r="J482" s="33"/>
      <c r="K482" s="115"/>
      <c r="L482" s="109">
        <f t="shared" si="90"/>
        <v>0</v>
      </c>
      <c r="M482" s="33"/>
      <c r="N482" s="123"/>
      <c r="O482" s="131"/>
      <c r="P482" s="109">
        <f t="shared" si="91"/>
        <v>0</v>
      </c>
      <c r="Q482" s="33"/>
      <c r="R482" s="33"/>
      <c r="S482" s="123"/>
      <c r="T482" s="128"/>
      <c r="U482" s="33"/>
      <c r="V482" s="33"/>
      <c r="W482" s="33"/>
      <c r="X482" s="115"/>
      <c r="Y482" s="122"/>
      <c r="Z482" s="33"/>
      <c r="AA482" s="33"/>
      <c r="AB482" s="33"/>
      <c r="AC482" s="33"/>
      <c r="AD482" s="33"/>
      <c r="AE482" s="33"/>
      <c r="AF482" s="123"/>
      <c r="AG482" s="119" t="e">
        <f>HLOOKUP(AG$13,$Y482:$AF$1016,ROWS($Y482:$AF$1016),FALSE)</f>
        <v>#N/A</v>
      </c>
      <c r="AH482" s="30" t="e">
        <f>HLOOKUP(AH$13,$Y482:$AF$1016,ROWS($Y482:$AF$1016),FALSE)</f>
        <v>#N/A</v>
      </c>
      <c r="AI482" s="30" t="e">
        <f>HLOOKUP(AI$13,$Y482:$AF$1016,ROWS($Y482:$AF$1016),FALSE)</f>
        <v>#N/A</v>
      </c>
      <c r="AJ482" s="30" t="e">
        <f>HLOOKUP(AJ$13,$Y482:$AF$1016,ROWS($Y482:$AF$1016),FALSE)</f>
        <v>#N/A</v>
      </c>
      <c r="AK482" s="30" t="e">
        <f>HLOOKUP(AK$13,$Y482:$AF$1016,ROWS($Y482:$AF$1016),FALSE)</f>
        <v>#N/A</v>
      </c>
      <c r="AL482" s="30" t="e">
        <f>HLOOKUP(AL$13,$Y482:$AF$1016,ROWS($Y482:$AF$1016),FALSE)</f>
        <v>#N/A</v>
      </c>
      <c r="AM482" s="30" t="e">
        <f>HLOOKUP(AM$13,$Y482:$AF$1016,ROWS($Y482:$AF$1016),FALSE)</f>
        <v>#N/A</v>
      </c>
      <c r="AN482" s="30" t="e">
        <f>HLOOKUP(AN$13,$Y482:$AF$1016,ROWS($Y482:$AF$1016),FALSE)</f>
        <v>#N/A</v>
      </c>
      <c r="AO482" s="35" t="e">
        <f t="shared" si="92"/>
        <v>#N/A</v>
      </c>
      <c r="AP482" s="35" t="e">
        <f t="shared" si="93"/>
        <v>#N/A</v>
      </c>
      <c r="AQ482" s="35" t="e">
        <f t="shared" si="94"/>
        <v>#N/A</v>
      </c>
      <c r="AR482" s="35" t="e">
        <f t="shared" si="95"/>
        <v>#N/A</v>
      </c>
      <c r="AS482" s="35" t="e">
        <f t="shared" si="96"/>
        <v>#N/A</v>
      </c>
      <c r="AT482" s="35" t="e">
        <f t="shared" si="97"/>
        <v>#N/A</v>
      </c>
      <c r="AU482" s="35" t="e">
        <f t="shared" si="98"/>
        <v>#N/A</v>
      </c>
      <c r="AV482" s="35" t="e">
        <f t="shared" si="99"/>
        <v>#N/A</v>
      </c>
      <c r="AW482" s="81" t="e">
        <f t="shared" si="100"/>
        <v>#N/A</v>
      </c>
      <c r="AX482" s="139" t="e">
        <f t="shared" si="101"/>
        <v>#N/A</v>
      </c>
    </row>
    <row r="483" spans="1:50" x14ac:dyDescent="0.25">
      <c r="A483" s="110">
        <f>'Тулуз-Пьерон'!A483</f>
        <v>0</v>
      </c>
      <c r="B483" s="153">
        <f>'Тулуз-Пьерон'!B483</f>
        <v>0</v>
      </c>
      <c r="C483" s="109" t="e">
        <f>'Тулуз-Пьерон'!AB483</f>
        <v>#DIV/0!</v>
      </c>
      <c r="D483" s="132" t="e">
        <f>'Тулуз-Пьерон'!AE483</f>
        <v>#DIV/0!</v>
      </c>
      <c r="E483" s="134">
        <f>Равен!AD475</f>
        <v>0</v>
      </c>
      <c r="F483" s="135">
        <f>Равен!AE475</f>
        <v>0</v>
      </c>
      <c r="G483" s="128"/>
      <c r="H483" s="33"/>
      <c r="I483" s="33"/>
      <c r="J483" s="33"/>
      <c r="K483" s="115"/>
      <c r="L483" s="109">
        <f t="shared" si="90"/>
        <v>0</v>
      </c>
      <c r="M483" s="33"/>
      <c r="N483" s="123"/>
      <c r="O483" s="131"/>
      <c r="P483" s="109">
        <f t="shared" si="91"/>
        <v>0</v>
      </c>
      <c r="Q483" s="33"/>
      <c r="R483" s="33"/>
      <c r="S483" s="123"/>
      <c r="T483" s="128"/>
      <c r="U483" s="33"/>
      <c r="V483" s="33"/>
      <c r="W483" s="33"/>
      <c r="X483" s="115"/>
      <c r="Y483" s="122"/>
      <c r="Z483" s="33"/>
      <c r="AA483" s="33"/>
      <c r="AB483" s="33"/>
      <c r="AC483" s="33"/>
      <c r="AD483" s="33"/>
      <c r="AE483" s="33"/>
      <c r="AF483" s="123"/>
      <c r="AG483" s="119" t="e">
        <f>HLOOKUP(AG$13,$Y483:$AF$1016,ROWS($Y483:$AF$1016),FALSE)</f>
        <v>#N/A</v>
      </c>
      <c r="AH483" s="30" t="e">
        <f>HLOOKUP(AH$13,$Y483:$AF$1016,ROWS($Y483:$AF$1016),FALSE)</f>
        <v>#N/A</v>
      </c>
      <c r="AI483" s="30" t="e">
        <f>HLOOKUP(AI$13,$Y483:$AF$1016,ROWS($Y483:$AF$1016),FALSE)</f>
        <v>#N/A</v>
      </c>
      <c r="AJ483" s="30" t="e">
        <f>HLOOKUP(AJ$13,$Y483:$AF$1016,ROWS($Y483:$AF$1016),FALSE)</f>
        <v>#N/A</v>
      </c>
      <c r="AK483" s="30" t="e">
        <f>HLOOKUP(AK$13,$Y483:$AF$1016,ROWS($Y483:$AF$1016),FALSE)</f>
        <v>#N/A</v>
      </c>
      <c r="AL483" s="30" t="e">
        <f>HLOOKUP(AL$13,$Y483:$AF$1016,ROWS($Y483:$AF$1016),FALSE)</f>
        <v>#N/A</v>
      </c>
      <c r="AM483" s="30" t="e">
        <f>HLOOKUP(AM$13,$Y483:$AF$1016,ROWS($Y483:$AF$1016),FALSE)</f>
        <v>#N/A</v>
      </c>
      <c r="AN483" s="30" t="e">
        <f>HLOOKUP(AN$13,$Y483:$AF$1016,ROWS($Y483:$AF$1016),FALSE)</f>
        <v>#N/A</v>
      </c>
      <c r="AO483" s="35" t="e">
        <f t="shared" si="92"/>
        <v>#N/A</v>
      </c>
      <c r="AP483" s="35" t="e">
        <f t="shared" si="93"/>
        <v>#N/A</v>
      </c>
      <c r="AQ483" s="35" t="e">
        <f t="shared" si="94"/>
        <v>#N/A</v>
      </c>
      <c r="AR483" s="35" t="e">
        <f t="shared" si="95"/>
        <v>#N/A</v>
      </c>
      <c r="AS483" s="35" t="e">
        <f t="shared" si="96"/>
        <v>#N/A</v>
      </c>
      <c r="AT483" s="35" t="e">
        <f t="shared" si="97"/>
        <v>#N/A</v>
      </c>
      <c r="AU483" s="35" t="e">
        <f t="shared" si="98"/>
        <v>#N/A</v>
      </c>
      <c r="AV483" s="35" t="e">
        <f t="shared" si="99"/>
        <v>#N/A</v>
      </c>
      <c r="AW483" s="81" t="e">
        <f t="shared" si="100"/>
        <v>#N/A</v>
      </c>
      <c r="AX483" s="139" t="e">
        <f t="shared" si="101"/>
        <v>#N/A</v>
      </c>
    </row>
    <row r="484" spans="1:50" x14ac:dyDescent="0.25">
      <c r="A484" s="110">
        <f>'Тулуз-Пьерон'!A484</f>
        <v>0</v>
      </c>
      <c r="B484" s="153">
        <f>'Тулуз-Пьерон'!B484</f>
        <v>0</v>
      </c>
      <c r="C484" s="109" t="e">
        <f>'Тулуз-Пьерон'!AB484</f>
        <v>#DIV/0!</v>
      </c>
      <c r="D484" s="132" t="e">
        <f>'Тулуз-Пьерон'!AE484</f>
        <v>#DIV/0!</v>
      </c>
      <c r="E484" s="134">
        <f>Равен!AD476</f>
        <v>0</v>
      </c>
      <c r="F484" s="135">
        <f>Равен!AE476</f>
        <v>0</v>
      </c>
      <c r="G484" s="128"/>
      <c r="H484" s="33"/>
      <c r="I484" s="33"/>
      <c r="J484" s="33"/>
      <c r="K484" s="115"/>
      <c r="L484" s="109">
        <f t="shared" si="90"/>
        <v>0</v>
      </c>
      <c r="M484" s="33"/>
      <c r="N484" s="123"/>
      <c r="O484" s="131"/>
      <c r="P484" s="109">
        <f t="shared" si="91"/>
        <v>0</v>
      </c>
      <c r="Q484" s="33"/>
      <c r="R484" s="33"/>
      <c r="S484" s="123"/>
      <c r="T484" s="128"/>
      <c r="U484" s="33"/>
      <c r="V484" s="33"/>
      <c r="W484" s="33"/>
      <c r="X484" s="115"/>
      <c r="Y484" s="122"/>
      <c r="Z484" s="33"/>
      <c r="AA484" s="33"/>
      <c r="AB484" s="33"/>
      <c r="AC484" s="33"/>
      <c r="AD484" s="33"/>
      <c r="AE484" s="33"/>
      <c r="AF484" s="123"/>
      <c r="AG484" s="119" t="e">
        <f>HLOOKUP(AG$13,$Y484:$AF$1016,ROWS($Y484:$AF$1016),FALSE)</f>
        <v>#N/A</v>
      </c>
      <c r="AH484" s="30" t="e">
        <f>HLOOKUP(AH$13,$Y484:$AF$1016,ROWS($Y484:$AF$1016),FALSE)</f>
        <v>#N/A</v>
      </c>
      <c r="AI484" s="30" t="e">
        <f>HLOOKUP(AI$13,$Y484:$AF$1016,ROWS($Y484:$AF$1016),FALSE)</f>
        <v>#N/A</v>
      </c>
      <c r="AJ484" s="30" t="e">
        <f>HLOOKUP(AJ$13,$Y484:$AF$1016,ROWS($Y484:$AF$1016),FALSE)</f>
        <v>#N/A</v>
      </c>
      <c r="AK484" s="30" t="e">
        <f>HLOOKUP(AK$13,$Y484:$AF$1016,ROWS($Y484:$AF$1016),FALSE)</f>
        <v>#N/A</v>
      </c>
      <c r="AL484" s="30" t="e">
        <f>HLOOKUP(AL$13,$Y484:$AF$1016,ROWS($Y484:$AF$1016),FALSE)</f>
        <v>#N/A</v>
      </c>
      <c r="AM484" s="30" t="e">
        <f>HLOOKUP(AM$13,$Y484:$AF$1016,ROWS($Y484:$AF$1016),FALSE)</f>
        <v>#N/A</v>
      </c>
      <c r="AN484" s="30" t="e">
        <f>HLOOKUP(AN$13,$Y484:$AF$1016,ROWS($Y484:$AF$1016),FALSE)</f>
        <v>#N/A</v>
      </c>
      <c r="AO484" s="35" t="e">
        <f t="shared" si="92"/>
        <v>#N/A</v>
      </c>
      <c r="AP484" s="35" t="e">
        <f t="shared" si="93"/>
        <v>#N/A</v>
      </c>
      <c r="AQ484" s="35" t="e">
        <f t="shared" si="94"/>
        <v>#N/A</v>
      </c>
      <c r="AR484" s="35" t="e">
        <f t="shared" si="95"/>
        <v>#N/A</v>
      </c>
      <c r="AS484" s="35" t="e">
        <f t="shared" si="96"/>
        <v>#N/A</v>
      </c>
      <c r="AT484" s="35" t="e">
        <f t="shared" si="97"/>
        <v>#N/A</v>
      </c>
      <c r="AU484" s="35" t="e">
        <f t="shared" si="98"/>
        <v>#N/A</v>
      </c>
      <c r="AV484" s="35" t="e">
        <f t="shared" si="99"/>
        <v>#N/A</v>
      </c>
      <c r="AW484" s="81" t="e">
        <f t="shared" si="100"/>
        <v>#N/A</v>
      </c>
      <c r="AX484" s="139" t="e">
        <f t="shared" si="101"/>
        <v>#N/A</v>
      </c>
    </row>
    <row r="485" spans="1:50" x14ac:dyDescent="0.25">
      <c r="A485" s="110">
        <f>'Тулуз-Пьерон'!A485</f>
        <v>0</v>
      </c>
      <c r="B485" s="153">
        <f>'Тулуз-Пьерон'!B485</f>
        <v>0</v>
      </c>
      <c r="C485" s="109" t="e">
        <f>'Тулуз-Пьерон'!AB485</f>
        <v>#DIV/0!</v>
      </c>
      <c r="D485" s="132" t="e">
        <f>'Тулуз-Пьерон'!AE485</f>
        <v>#DIV/0!</v>
      </c>
      <c r="E485" s="134">
        <f>Равен!AD477</f>
        <v>0</v>
      </c>
      <c r="F485" s="135">
        <f>Равен!AE477</f>
        <v>0</v>
      </c>
      <c r="G485" s="128"/>
      <c r="H485" s="33"/>
      <c r="I485" s="33"/>
      <c r="J485" s="33"/>
      <c r="K485" s="115"/>
      <c r="L485" s="109">
        <f t="shared" si="90"/>
        <v>0</v>
      </c>
      <c r="M485" s="33"/>
      <c r="N485" s="123"/>
      <c r="O485" s="131"/>
      <c r="P485" s="109">
        <f t="shared" si="91"/>
        <v>0</v>
      </c>
      <c r="Q485" s="33"/>
      <c r="R485" s="33"/>
      <c r="S485" s="123"/>
      <c r="T485" s="128"/>
      <c r="U485" s="33"/>
      <c r="V485" s="33"/>
      <c r="W485" s="33"/>
      <c r="X485" s="115"/>
      <c r="Y485" s="122"/>
      <c r="Z485" s="33"/>
      <c r="AA485" s="33"/>
      <c r="AB485" s="33"/>
      <c r="AC485" s="33"/>
      <c r="AD485" s="33"/>
      <c r="AE485" s="33"/>
      <c r="AF485" s="123"/>
      <c r="AG485" s="119" t="e">
        <f>HLOOKUP(AG$13,$Y485:$AF$1016,ROWS($Y485:$AF$1016),FALSE)</f>
        <v>#N/A</v>
      </c>
      <c r="AH485" s="30" t="e">
        <f>HLOOKUP(AH$13,$Y485:$AF$1016,ROWS($Y485:$AF$1016),FALSE)</f>
        <v>#N/A</v>
      </c>
      <c r="AI485" s="30" t="e">
        <f>HLOOKUP(AI$13,$Y485:$AF$1016,ROWS($Y485:$AF$1016),FALSE)</f>
        <v>#N/A</v>
      </c>
      <c r="AJ485" s="30" t="e">
        <f>HLOOKUP(AJ$13,$Y485:$AF$1016,ROWS($Y485:$AF$1016),FALSE)</f>
        <v>#N/A</v>
      </c>
      <c r="AK485" s="30" t="e">
        <f>HLOOKUP(AK$13,$Y485:$AF$1016,ROWS($Y485:$AF$1016),FALSE)</f>
        <v>#N/A</v>
      </c>
      <c r="AL485" s="30" t="e">
        <f>HLOOKUP(AL$13,$Y485:$AF$1016,ROWS($Y485:$AF$1016),FALSE)</f>
        <v>#N/A</v>
      </c>
      <c r="AM485" s="30" t="e">
        <f>HLOOKUP(AM$13,$Y485:$AF$1016,ROWS($Y485:$AF$1016),FALSE)</f>
        <v>#N/A</v>
      </c>
      <c r="AN485" s="30" t="e">
        <f>HLOOKUP(AN$13,$Y485:$AF$1016,ROWS($Y485:$AF$1016),FALSE)</f>
        <v>#N/A</v>
      </c>
      <c r="AO485" s="35" t="e">
        <f t="shared" si="92"/>
        <v>#N/A</v>
      </c>
      <c r="AP485" s="35" t="e">
        <f t="shared" si="93"/>
        <v>#N/A</v>
      </c>
      <c r="AQ485" s="35" t="e">
        <f t="shared" si="94"/>
        <v>#N/A</v>
      </c>
      <c r="AR485" s="35" t="e">
        <f t="shared" si="95"/>
        <v>#N/A</v>
      </c>
      <c r="AS485" s="35" t="e">
        <f t="shared" si="96"/>
        <v>#N/A</v>
      </c>
      <c r="AT485" s="35" t="e">
        <f t="shared" si="97"/>
        <v>#N/A</v>
      </c>
      <c r="AU485" s="35" t="e">
        <f t="shared" si="98"/>
        <v>#N/A</v>
      </c>
      <c r="AV485" s="35" t="e">
        <f t="shared" si="99"/>
        <v>#N/A</v>
      </c>
      <c r="AW485" s="81" t="e">
        <f t="shared" si="100"/>
        <v>#N/A</v>
      </c>
      <c r="AX485" s="139" t="e">
        <f t="shared" si="101"/>
        <v>#N/A</v>
      </c>
    </row>
    <row r="486" spans="1:50" x14ac:dyDescent="0.25">
      <c r="A486" s="110">
        <f>'Тулуз-Пьерон'!A486</f>
        <v>0</v>
      </c>
      <c r="B486" s="153">
        <f>'Тулуз-Пьерон'!B486</f>
        <v>0</v>
      </c>
      <c r="C486" s="109" t="e">
        <f>'Тулуз-Пьерон'!AB486</f>
        <v>#DIV/0!</v>
      </c>
      <c r="D486" s="132" t="e">
        <f>'Тулуз-Пьерон'!AE486</f>
        <v>#DIV/0!</v>
      </c>
      <c r="E486" s="134">
        <f>Равен!AD478</f>
        <v>0</v>
      </c>
      <c r="F486" s="135">
        <f>Равен!AE478</f>
        <v>0</v>
      </c>
      <c r="G486" s="128"/>
      <c r="H486" s="33"/>
      <c r="I486" s="33"/>
      <c r="J486" s="33"/>
      <c r="K486" s="115"/>
      <c r="L486" s="109">
        <f t="shared" si="90"/>
        <v>0</v>
      </c>
      <c r="M486" s="33"/>
      <c r="N486" s="123"/>
      <c r="O486" s="131"/>
      <c r="P486" s="109">
        <f t="shared" si="91"/>
        <v>0</v>
      </c>
      <c r="Q486" s="33"/>
      <c r="R486" s="33"/>
      <c r="S486" s="123"/>
      <c r="T486" s="128"/>
      <c r="U486" s="33"/>
      <c r="V486" s="33"/>
      <c r="W486" s="33"/>
      <c r="X486" s="115"/>
      <c r="Y486" s="122"/>
      <c r="Z486" s="33"/>
      <c r="AA486" s="33"/>
      <c r="AB486" s="33"/>
      <c r="AC486" s="33"/>
      <c r="AD486" s="33"/>
      <c r="AE486" s="33"/>
      <c r="AF486" s="123"/>
      <c r="AG486" s="119" t="e">
        <f>HLOOKUP(AG$13,$Y486:$AF$1016,ROWS($Y486:$AF$1016),FALSE)</f>
        <v>#N/A</v>
      </c>
      <c r="AH486" s="30" t="e">
        <f>HLOOKUP(AH$13,$Y486:$AF$1016,ROWS($Y486:$AF$1016),FALSE)</f>
        <v>#N/A</v>
      </c>
      <c r="AI486" s="30" t="e">
        <f>HLOOKUP(AI$13,$Y486:$AF$1016,ROWS($Y486:$AF$1016),FALSE)</f>
        <v>#N/A</v>
      </c>
      <c r="AJ486" s="30" t="e">
        <f>HLOOKUP(AJ$13,$Y486:$AF$1016,ROWS($Y486:$AF$1016),FALSE)</f>
        <v>#N/A</v>
      </c>
      <c r="AK486" s="30" t="e">
        <f>HLOOKUP(AK$13,$Y486:$AF$1016,ROWS($Y486:$AF$1016),FALSE)</f>
        <v>#N/A</v>
      </c>
      <c r="AL486" s="30" t="e">
        <f>HLOOKUP(AL$13,$Y486:$AF$1016,ROWS($Y486:$AF$1016),FALSE)</f>
        <v>#N/A</v>
      </c>
      <c r="AM486" s="30" t="e">
        <f>HLOOKUP(AM$13,$Y486:$AF$1016,ROWS($Y486:$AF$1016),FALSE)</f>
        <v>#N/A</v>
      </c>
      <c r="AN486" s="30" t="e">
        <f>HLOOKUP(AN$13,$Y486:$AF$1016,ROWS($Y486:$AF$1016),FALSE)</f>
        <v>#N/A</v>
      </c>
      <c r="AO486" s="35" t="e">
        <f t="shared" si="92"/>
        <v>#N/A</v>
      </c>
      <c r="AP486" s="35" t="e">
        <f t="shared" si="93"/>
        <v>#N/A</v>
      </c>
      <c r="AQ486" s="35" t="e">
        <f t="shared" si="94"/>
        <v>#N/A</v>
      </c>
      <c r="AR486" s="35" t="e">
        <f t="shared" si="95"/>
        <v>#N/A</v>
      </c>
      <c r="AS486" s="35" t="e">
        <f t="shared" si="96"/>
        <v>#N/A</v>
      </c>
      <c r="AT486" s="35" t="e">
        <f t="shared" si="97"/>
        <v>#N/A</v>
      </c>
      <c r="AU486" s="35" t="e">
        <f t="shared" si="98"/>
        <v>#N/A</v>
      </c>
      <c r="AV486" s="35" t="e">
        <f t="shared" si="99"/>
        <v>#N/A</v>
      </c>
      <c r="AW486" s="81" t="e">
        <f t="shared" si="100"/>
        <v>#N/A</v>
      </c>
      <c r="AX486" s="139" t="e">
        <f t="shared" si="101"/>
        <v>#N/A</v>
      </c>
    </row>
    <row r="487" spans="1:50" x14ac:dyDescent="0.25">
      <c r="A487" s="110">
        <f>'Тулуз-Пьерон'!A487</f>
        <v>0</v>
      </c>
      <c r="B487" s="153">
        <f>'Тулуз-Пьерон'!B487</f>
        <v>0</v>
      </c>
      <c r="C487" s="109" t="e">
        <f>'Тулуз-Пьерон'!AB487</f>
        <v>#DIV/0!</v>
      </c>
      <c r="D487" s="132" t="e">
        <f>'Тулуз-Пьерон'!AE487</f>
        <v>#DIV/0!</v>
      </c>
      <c r="E487" s="134">
        <f>Равен!AD479</f>
        <v>0</v>
      </c>
      <c r="F487" s="135">
        <f>Равен!AE479</f>
        <v>0</v>
      </c>
      <c r="G487" s="128"/>
      <c r="H487" s="33"/>
      <c r="I487" s="33"/>
      <c r="J487" s="33"/>
      <c r="K487" s="115"/>
      <c r="L487" s="109">
        <f t="shared" si="90"/>
        <v>0</v>
      </c>
      <c r="M487" s="33"/>
      <c r="N487" s="123"/>
      <c r="O487" s="131"/>
      <c r="P487" s="109">
        <f t="shared" si="91"/>
        <v>0</v>
      </c>
      <c r="Q487" s="33"/>
      <c r="R487" s="33"/>
      <c r="S487" s="123"/>
      <c r="T487" s="128"/>
      <c r="U487" s="33"/>
      <c r="V487" s="33"/>
      <c r="W487" s="33"/>
      <c r="X487" s="115"/>
      <c r="Y487" s="122"/>
      <c r="Z487" s="33"/>
      <c r="AA487" s="33"/>
      <c r="AB487" s="33"/>
      <c r="AC487" s="33"/>
      <c r="AD487" s="33"/>
      <c r="AE487" s="33"/>
      <c r="AF487" s="123"/>
      <c r="AG487" s="119" t="e">
        <f>HLOOKUP(AG$13,$Y487:$AF$1016,ROWS($Y487:$AF$1016),FALSE)</f>
        <v>#N/A</v>
      </c>
      <c r="AH487" s="30" t="e">
        <f>HLOOKUP(AH$13,$Y487:$AF$1016,ROWS($Y487:$AF$1016),FALSE)</f>
        <v>#N/A</v>
      </c>
      <c r="AI487" s="30" t="e">
        <f>HLOOKUP(AI$13,$Y487:$AF$1016,ROWS($Y487:$AF$1016),FALSE)</f>
        <v>#N/A</v>
      </c>
      <c r="AJ487" s="30" t="e">
        <f>HLOOKUP(AJ$13,$Y487:$AF$1016,ROWS($Y487:$AF$1016),FALSE)</f>
        <v>#N/A</v>
      </c>
      <c r="AK487" s="30" t="e">
        <f>HLOOKUP(AK$13,$Y487:$AF$1016,ROWS($Y487:$AF$1016),FALSE)</f>
        <v>#N/A</v>
      </c>
      <c r="AL487" s="30" t="e">
        <f>HLOOKUP(AL$13,$Y487:$AF$1016,ROWS($Y487:$AF$1016),FALSE)</f>
        <v>#N/A</v>
      </c>
      <c r="AM487" s="30" t="e">
        <f>HLOOKUP(AM$13,$Y487:$AF$1016,ROWS($Y487:$AF$1016),FALSE)</f>
        <v>#N/A</v>
      </c>
      <c r="AN487" s="30" t="e">
        <f>HLOOKUP(AN$13,$Y487:$AF$1016,ROWS($Y487:$AF$1016),FALSE)</f>
        <v>#N/A</v>
      </c>
      <c r="AO487" s="35" t="e">
        <f t="shared" si="92"/>
        <v>#N/A</v>
      </c>
      <c r="AP487" s="35" t="e">
        <f t="shared" si="93"/>
        <v>#N/A</v>
      </c>
      <c r="AQ487" s="35" t="e">
        <f t="shared" si="94"/>
        <v>#N/A</v>
      </c>
      <c r="AR487" s="35" t="e">
        <f t="shared" si="95"/>
        <v>#N/A</v>
      </c>
      <c r="AS487" s="35" t="e">
        <f t="shared" si="96"/>
        <v>#N/A</v>
      </c>
      <c r="AT487" s="35" t="e">
        <f t="shared" si="97"/>
        <v>#N/A</v>
      </c>
      <c r="AU487" s="35" t="e">
        <f t="shared" si="98"/>
        <v>#N/A</v>
      </c>
      <c r="AV487" s="35" t="e">
        <f t="shared" si="99"/>
        <v>#N/A</v>
      </c>
      <c r="AW487" s="81" t="e">
        <f t="shared" si="100"/>
        <v>#N/A</v>
      </c>
      <c r="AX487" s="139" t="e">
        <f t="shared" si="101"/>
        <v>#N/A</v>
      </c>
    </row>
    <row r="488" spans="1:50" x14ac:dyDescent="0.25">
      <c r="A488" s="110">
        <f>'Тулуз-Пьерон'!A488</f>
        <v>0</v>
      </c>
      <c r="B488" s="153">
        <f>'Тулуз-Пьерон'!B488</f>
        <v>0</v>
      </c>
      <c r="C488" s="109" t="e">
        <f>'Тулуз-Пьерон'!AB488</f>
        <v>#DIV/0!</v>
      </c>
      <c r="D488" s="132" t="e">
        <f>'Тулуз-Пьерон'!AE488</f>
        <v>#DIV/0!</v>
      </c>
      <c r="E488" s="134">
        <f>Равен!AD480</f>
        <v>0</v>
      </c>
      <c r="F488" s="135">
        <f>Равен!AE480</f>
        <v>0</v>
      </c>
      <c r="G488" s="128"/>
      <c r="H488" s="33"/>
      <c r="I488" s="33"/>
      <c r="J488" s="33"/>
      <c r="K488" s="115"/>
      <c r="L488" s="109">
        <f t="shared" si="90"/>
        <v>0</v>
      </c>
      <c r="M488" s="33"/>
      <c r="N488" s="123"/>
      <c r="O488" s="131"/>
      <c r="P488" s="109">
        <f t="shared" si="91"/>
        <v>0</v>
      </c>
      <c r="Q488" s="33"/>
      <c r="R488" s="33"/>
      <c r="S488" s="123"/>
      <c r="T488" s="128"/>
      <c r="U488" s="33"/>
      <c r="V488" s="33"/>
      <c r="W488" s="33"/>
      <c r="X488" s="115"/>
      <c r="Y488" s="122"/>
      <c r="Z488" s="33"/>
      <c r="AA488" s="33"/>
      <c r="AB488" s="33"/>
      <c r="AC488" s="33"/>
      <c r="AD488" s="33"/>
      <c r="AE488" s="33"/>
      <c r="AF488" s="123"/>
      <c r="AG488" s="119" t="e">
        <f>HLOOKUP(AG$13,$Y488:$AF$1016,ROWS($Y488:$AF$1016),FALSE)</f>
        <v>#N/A</v>
      </c>
      <c r="AH488" s="30" t="e">
        <f>HLOOKUP(AH$13,$Y488:$AF$1016,ROWS($Y488:$AF$1016),FALSE)</f>
        <v>#N/A</v>
      </c>
      <c r="AI488" s="30" t="e">
        <f>HLOOKUP(AI$13,$Y488:$AF$1016,ROWS($Y488:$AF$1016),FALSE)</f>
        <v>#N/A</v>
      </c>
      <c r="AJ488" s="30" t="e">
        <f>HLOOKUP(AJ$13,$Y488:$AF$1016,ROWS($Y488:$AF$1016),FALSE)</f>
        <v>#N/A</v>
      </c>
      <c r="AK488" s="30" t="e">
        <f>HLOOKUP(AK$13,$Y488:$AF$1016,ROWS($Y488:$AF$1016),FALSE)</f>
        <v>#N/A</v>
      </c>
      <c r="AL488" s="30" t="e">
        <f>HLOOKUP(AL$13,$Y488:$AF$1016,ROWS($Y488:$AF$1016),FALSE)</f>
        <v>#N/A</v>
      </c>
      <c r="AM488" s="30" t="e">
        <f>HLOOKUP(AM$13,$Y488:$AF$1016,ROWS($Y488:$AF$1016),FALSE)</f>
        <v>#N/A</v>
      </c>
      <c r="AN488" s="30" t="e">
        <f>HLOOKUP(AN$13,$Y488:$AF$1016,ROWS($Y488:$AF$1016),FALSE)</f>
        <v>#N/A</v>
      </c>
      <c r="AO488" s="35" t="e">
        <f t="shared" si="92"/>
        <v>#N/A</v>
      </c>
      <c r="AP488" s="35" t="e">
        <f t="shared" si="93"/>
        <v>#N/A</v>
      </c>
      <c r="AQ488" s="35" t="e">
        <f t="shared" si="94"/>
        <v>#N/A</v>
      </c>
      <c r="AR488" s="35" t="e">
        <f t="shared" si="95"/>
        <v>#N/A</v>
      </c>
      <c r="AS488" s="35" t="e">
        <f t="shared" si="96"/>
        <v>#N/A</v>
      </c>
      <c r="AT488" s="35" t="e">
        <f t="shared" si="97"/>
        <v>#N/A</v>
      </c>
      <c r="AU488" s="35" t="e">
        <f t="shared" si="98"/>
        <v>#N/A</v>
      </c>
      <c r="AV488" s="35" t="e">
        <f t="shared" si="99"/>
        <v>#N/A</v>
      </c>
      <c r="AW488" s="81" t="e">
        <f t="shared" si="100"/>
        <v>#N/A</v>
      </c>
      <c r="AX488" s="139" t="e">
        <f t="shared" si="101"/>
        <v>#N/A</v>
      </c>
    </row>
    <row r="489" spans="1:50" x14ac:dyDescent="0.25">
      <c r="A489" s="110">
        <f>'Тулуз-Пьерон'!A489</f>
        <v>0</v>
      </c>
      <c r="B489" s="153">
        <f>'Тулуз-Пьерон'!B489</f>
        <v>0</v>
      </c>
      <c r="C489" s="109" t="e">
        <f>'Тулуз-Пьерон'!AB489</f>
        <v>#DIV/0!</v>
      </c>
      <c r="D489" s="132" t="e">
        <f>'Тулуз-Пьерон'!AE489</f>
        <v>#DIV/0!</v>
      </c>
      <c r="E489" s="134">
        <f>Равен!AD481</f>
        <v>0</v>
      </c>
      <c r="F489" s="135">
        <f>Равен!AE481</f>
        <v>0</v>
      </c>
      <c r="G489" s="128"/>
      <c r="H489" s="33"/>
      <c r="I489" s="33"/>
      <c r="J489" s="33"/>
      <c r="K489" s="115"/>
      <c r="L489" s="109">
        <f t="shared" si="90"/>
        <v>0</v>
      </c>
      <c r="M489" s="33"/>
      <c r="N489" s="123"/>
      <c r="O489" s="131"/>
      <c r="P489" s="109">
        <f t="shared" si="91"/>
        <v>0</v>
      </c>
      <c r="Q489" s="33"/>
      <c r="R489" s="33"/>
      <c r="S489" s="123"/>
      <c r="T489" s="128"/>
      <c r="U489" s="33"/>
      <c r="V489" s="33"/>
      <c r="W489" s="33"/>
      <c r="X489" s="115"/>
      <c r="Y489" s="122"/>
      <c r="Z489" s="33"/>
      <c r="AA489" s="33"/>
      <c r="AB489" s="33"/>
      <c r="AC489" s="33"/>
      <c r="AD489" s="33"/>
      <c r="AE489" s="33"/>
      <c r="AF489" s="123"/>
      <c r="AG489" s="119" t="e">
        <f>HLOOKUP(AG$13,$Y489:$AF$1016,ROWS($Y489:$AF$1016),FALSE)</f>
        <v>#N/A</v>
      </c>
      <c r="AH489" s="30" t="e">
        <f>HLOOKUP(AH$13,$Y489:$AF$1016,ROWS($Y489:$AF$1016),FALSE)</f>
        <v>#N/A</v>
      </c>
      <c r="AI489" s="30" t="e">
        <f>HLOOKUP(AI$13,$Y489:$AF$1016,ROWS($Y489:$AF$1016),FALSE)</f>
        <v>#N/A</v>
      </c>
      <c r="AJ489" s="30" t="e">
        <f>HLOOKUP(AJ$13,$Y489:$AF$1016,ROWS($Y489:$AF$1016),FALSE)</f>
        <v>#N/A</v>
      </c>
      <c r="AK489" s="30" t="e">
        <f>HLOOKUP(AK$13,$Y489:$AF$1016,ROWS($Y489:$AF$1016),FALSE)</f>
        <v>#N/A</v>
      </c>
      <c r="AL489" s="30" t="e">
        <f>HLOOKUP(AL$13,$Y489:$AF$1016,ROWS($Y489:$AF$1016),FALSE)</f>
        <v>#N/A</v>
      </c>
      <c r="AM489" s="30" t="e">
        <f>HLOOKUP(AM$13,$Y489:$AF$1016,ROWS($Y489:$AF$1016),FALSE)</f>
        <v>#N/A</v>
      </c>
      <c r="AN489" s="30" t="e">
        <f>HLOOKUP(AN$13,$Y489:$AF$1016,ROWS($Y489:$AF$1016),FALSE)</f>
        <v>#N/A</v>
      </c>
      <c r="AO489" s="35" t="e">
        <f t="shared" si="92"/>
        <v>#N/A</v>
      </c>
      <c r="AP489" s="35" t="e">
        <f t="shared" si="93"/>
        <v>#N/A</v>
      </c>
      <c r="AQ489" s="35" t="e">
        <f t="shared" si="94"/>
        <v>#N/A</v>
      </c>
      <c r="AR489" s="35" t="e">
        <f t="shared" si="95"/>
        <v>#N/A</v>
      </c>
      <c r="AS489" s="35" t="e">
        <f t="shared" si="96"/>
        <v>#N/A</v>
      </c>
      <c r="AT489" s="35" t="e">
        <f t="shared" si="97"/>
        <v>#N/A</v>
      </c>
      <c r="AU489" s="35" t="e">
        <f t="shared" si="98"/>
        <v>#N/A</v>
      </c>
      <c r="AV489" s="35" t="e">
        <f t="shared" si="99"/>
        <v>#N/A</v>
      </c>
      <c r="AW489" s="81" t="e">
        <f t="shared" si="100"/>
        <v>#N/A</v>
      </c>
      <c r="AX489" s="139" t="e">
        <f t="shared" si="101"/>
        <v>#N/A</v>
      </c>
    </row>
    <row r="490" spans="1:50" x14ac:dyDescent="0.25">
      <c r="A490" s="110">
        <f>'Тулуз-Пьерон'!A490</f>
        <v>0</v>
      </c>
      <c r="B490" s="153">
        <f>'Тулуз-Пьерон'!B490</f>
        <v>0</v>
      </c>
      <c r="C490" s="109" t="e">
        <f>'Тулуз-Пьерон'!AB490</f>
        <v>#DIV/0!</v>
      </c>
      <c r="D490" s="132" t="e">
        <f>'Тулуз-Пьерон'!AE490</f>
        <v>#DIV/0!</v>
      </c>
      <c r="E490" s="134">
        <f>Равен!AD482</f>
        <v>0</v>
      </c>
      <c r="F490" s="135">
        <f>Равен!AE482</f>
        <v>0</v>
      </c>
      <c r="G490" s="128"/>
      <c r="H490" s="33"/>
      <c r="I490" s="33"/>
      <c r="J490" s="33"/>
      <c r="K490" s="115"/>
      <c r="L490" s="109">
        <f t="shared" si="90"/>
        <v>0</v>
      </c>
      <c r="M490" s="33"/>
      <c r="N490" s="123"/>
      <c r="O490" s="131"/>
      <c r="P490" s="109">
        <f t="shared" si="91"/>
        <v>0</v>
      </c>
      <c r="Q490" s="33"/>
      <c r="R490" s="33"/>
      <c r="S490" s="123"/>
      <c r="T490" s="128"/>
      <c r="U490" s="33"/>
      <c r="V490" s="33"/>
      <c r="W490" s="33"/>
      <c r="X490" s="115"/>
      <c r="Y490" s="122"/>
      <c r="Z490" s="33"/>
      <c r="AA490" s="33"/>
      <c r="AB490" s="33"/>
      <c r="AC490" s="33"/>
      <c r="AD490" s="33"/>
      <c r="AE490" s="33"/>
      <c r="AF490" s="123"/>
      <c r="AG490" s="119" t="e">
        <f>HLOOKUP(AG$13,$Y490:$AF$1016,ROWS($Y490:$AF$1016),FALSE)</f>
        <v>#N/A</v>
      </c>
      <c r="AH490" s="30" t="e">
        <f>HLOOKUP(AH$13,$Y490:$AF$1016,ROWS($Y490:$AF$1016),FALSE)</f>
        <v>#N/A</v>
      </c>
      <c r="AI490" s="30" t="e">
        <f>HLOOKUP(AI$13,$Y490:$AF$1016,ROWS($Y490:$AF$1016),FALSE)</f>
        <v>#N/A</v>
      </c>
      <c r="AJ490" s="30" t="e">
        <f>HLOOKUP(AJ$13,$Y490:$AF$1016,ROWS($Y490:$AF$1016),FALSE)</f>
        <v>#N/A</v>
      </c>
      <c r="AK490" s="30" t="e">
        <f>HLOOKUP(AK$13,$Y490:$AF$1016,ROWS($Y490:$AF$1016),FALSE)</f>
        <v>#N/A</v>
      </c>
      <c r="AL490" s="30" t="e">
        <f>HLOOKUP(AL$13,$Y490:$AF$1016,ROWS($Y490:$AF$1016),FALSE)</f>
        <v>#N/A</v>
      </c>
      <c r="AM490" s="30" t="e">
        <f>HLOOKUP(AM$13,$Y490:$AF$1016,ROWS($Y490:$AF$1016),FALSE)</f>
        <v>#N/A</v>
      </c>
      <c r="AN490" s="30" t="e">
        <f>HLOOKUP(AN$13,$Y490:$AF$1016,ROWS($Y490:$AF$1016),FALSE)</f>
        <v>#N/A</v>
      </c>
      <c r="AO490" s="35" t="e">
        <f t="shared" si="92"/>
        <v>#N/A</v>
      </c>
      <c r="AP490" s="35" t="e">
        <f t="shared" si="93"/>
        <v>#N/A</v>
      </c>
      <c r="AQ490" s="35" t="e">
        <f t="shared" si="94"/>
        <v>#N/A</v>
      </c>
      <c r="AR490" s="35" t="e">
        <f t="shared" si="95"/>
        <v>#N/A</v>
      </c>
      <c r="AS490" s="35" t="e">
        <f t="shared" si="96"/>
        <v>#N/A</v>
      </c>
      <c r="AT490" s="35" t="e">
        <f t="shared" si="97"/>
        <v>#N/A</v>
      </c>
      <c r="AU490" s="35" t="e">
        <f t="shared" si="98"/>
        <v>#N/A</v>
      </c>
      <c r="AV490" s="35" t="e">
        <f t="shared" si="99"/>
        <v>#N/A</v>
      </c>
      <c r="AW490" s="81" t="e">
        <f t="shared" si="100"/>
        <v>#N/A</v>
      </c>
      <c r="AX490" s="139" t="e">
        <f t="shared" si="101"/>
        <v>#N/A</v>
      </c>
    </row>
    <row r="491" spans="1:50" x14ac:dyDescent="0.25">
      <c r="A491" s="110">
        <f>'Тулуз-Пьерон'!A491</f>
        <v>0</v>
      </c>
      <c r="B491" s="153">
        <f>'Тулуз-Пьерон'!B491</f>
        <v>0</v>
      </c>
      <c r="C491" s="109" t="e">
        <f>'Тулуз-Пьерон'!AB491</f>
        <v>#DIV/0!</v>
      </c>
      <c r="D491" s="132" t="e">
        <f>'Тулуз-Пьерон'!AE491</f>
        <v>#DIV/0!</v>
      </c>
      <c r="E491" s="134">
        <f>Равен!AD483</f>
        <v>0</v>
      </c>
      <c r="F491" s="135">
        <f>Равен!AE483</f>
        <v>0</v>
      </c>
      <c r="G491" s="128"/>
      <c r="H491" s="33"/>
      <c r="I491" s="33"/>
      <c r="J491" s="33"/>
      <c r="K491" s="115"/>
      <c r="L491" s="109">
        <f t="shared" si="90"/>
        <v>0</v>
      </c>
      <c r="M491" s="33"/>
      <c r="N491" s="123"/>
      <c r="O491" s="131"/>
      <c r="P491" s="109">
        <f t="shared" si="91"/>
        <v>0</v>
      </c>
      <c r="Q491" s="33"/>
      <c r="R491" s="33"/>
      <c r="S491" s="123"/>
      <c r="T491" s="128"/>
      <c r="U491" s="33"/>
      <c r="V491" s="33"/>
      <c r="W491" s="33"/>
      <c r="X491" s="115"/>
      <c r="Y491" s="122"/>
      <c r="Z491" s="33"/>
      <c r="AA491" s="33"/>
      <c r="AB491" s="33"/>
      <c r="AC491" s="33"/>
      <c r="AD491" s="33"/>
      <c r="AE491" s="33"/>
      <c r="AF491" s="123"/>
      <c r="AG491" s="119" t="e">
        <f>HLOOKUP(AG$13,$Y491:$AF$1016,ROWS($Y491:$AF$1016),FALSE)</f>
        <v>#N/A</v>
      </c>
      <c r="AH491" s="30" t="e">
        <f>HLOOKUP(AH$13,$Y491:$AF$1016,ROWS($Y491:$AF$1016),FALSE)</f>
        <v>#N/A</v>
      </c>
      <c r="AI491" s="30" t="e">
        <f>HLOOKUP(AI$13,$Y491:$AF$1016,ROWS($Y491:$AF$1016),FALSE)</f>
        <v>#N/A</v>
      </c>
      <c r="AJ491" s="30" t="e">
        <f>HLOOKUP(AJ$13,$Y491:$AF$1016,ROWS($Y491:$AF$1016),FALSE)</f>
        <v>#N/A</v>
      </c>
      <c r="AK491" s="30" t="e">
        <f>HLOOKUP(AK$13,$Y491:$AF$1016,ROWS($Y491:$AF$1016),FALSE)</f>
        <v>#N/A</v>
      </c>
      <c r="AL491" s="30" t="e">
        <f>HLOOKUP(AL$13,$Y491:$AF$1016,ROWS($Y491:$AF$1016),FALSE)</f>
        <v>#N/A</v>
      </c>
      <c r="AM491" s="30" t="e">
        <f>HLOOKUP(AM$13,$Y491:$AF$1016,ROWS($Y491:$AF$1016),FALSE)</f>
        <v>#N/A</v>
      </c>
      <c r="AN491" s="30" t="e">
        <f>HLOOKUP(AN$13,$Y491:$AF$1016,ROWS($Y491:$AF$1016),FALSE)</f>
        <v>#N/A</v>
      </c>
      <c r="AO491" s="35" t="e">
        <f t="shared" si="92"/>
        <v>#N/A</v>
      </c>
      <c r="AP491" s="35" t="e">
        <f t="shared" si="93"/>
        <v>#N/A</v>
      </c>
      <c r="AQ491" s="35" t="e">
        <f t="shared" si="94"/>
        <v>#N/A</v>
      </c>
      <c r="AR491" s="35" t="e">
        <f t="shared" si="95"/>
        <v>#N/A</v>
      </c>
      <c r="AS491" s="35" t="e">
        <f t="shared" si="96"/>
        <v>#N/A</v>
      </c>
      <c r="AT491" s="35" t="e">
        <f t="shared" si="97"/>
        <v>#N/A</v>
      </c>
      <c r="AU491" s="35" t="e">
        <f t="shared" si="98"/>
        <v>#N/A</v>
      </c>
      <c r="AV491" s="35" t="e">
        <f t="shared" si="99"/>
        <v>#N/A</v>
      </c>
      <c r="AW491" s="81" t="e">
        <f t="shared" si="100"/>
        <v>#N/A</v>
      </c>
      <c r="AX491" s="139" t="e">
        <f t="shared" si="101"/>
        <v>#N/A</v>
      </c>
    </row>
    <row r="492" spans="1:50" x14ac:dyDescent="0.25">
      <c r="A492" s="110">
        <f>'Тулуз-Пьерон'!A492</f>
        <v>0</v>
      </c>
      <c r="B492" s="153">
        <f>'Тулуз-Пьерон'!B492</f>
        <v>0</v>
      </c>
      <c r="C492" s="109" t="e">
        <f>'Тулуз-Пьерон'!AB492</f>
        <v>#DIV/0!</v>
      </c>
      <c r="D492" s="132" t="e">
        <f>'Тулуз-Пьерон'!AE492</f>
        <v>#DIV/0!</v>
      </c>
      <c r="E492" s="134">
        <f>Равен!AD484</f>
        <v>0</v>
      </c>
      <c r="F492" s="135">
        <f>Равен!AE484</f>
        <v>0</v>
      </c>
      <c r="G492" s="128"/>
      <c r="H492" s="33"/>
      <c r="I492" s="33"/>
      <c r="J492" s="33"/>
      <c r="K492" s="115"/>
      <c r="L492" s="109">
        <f t="shared" si="90"/>
        <v>0</v>
      </c>
      <c r="M492" s="33"/>
      <c r="N492" s="123"/>
      <c r="O492" s="131"/>
      <c r="P492" s="109">
        <f t="shared" si="91"/>
        <v>0</v>
      </c>
      <c r="Q492" s="33"/>
      <c r="R492" s="33"/>
      <c r="S492" s="123"/>
      <c r="T492" s="128"/>
      <c r="U492" s="33"/>
      <c r="V492" s="33"/>
      <c r="W492" s="33"/>
      <c r="X492" s="115"/>
      <c r="Y492" s="122"/>
      <c r="Z492" s="33"/>
      <c r="AA492" s="33"/>
      <c r="AB492" s="33"/>
      <c r="AC492" s="33"/>
      <c r="AD492" s="33"/>
      <c r="AE492" s="33"/>
      <c r="AF492" s="123"/>
      <c r="AG492" s="119" t="e">
        <f>HLOOKUP(AG$13,$Y492:$AF$1016,ROWS($Y492:$AF$1016),FALSE)</f>
        <v>#N/A</v>
      </c>
      <c r="AH492" s="30" t="e">
        <f>HLOOKUP(AH$13,$Y492:$AF$1016,ROWS($Y492:$AF$1016),FALSE)</f>
        <v>#N/A</v>
      </c>
      <c r="AI492" s="30" t="e">
        <f>HLOOKUP(AI$13,$Y492:$AF$1016,ROWS($Y492:$AF$1016),FALSE)</f>
        <v>#N/A</v>
      </c>
      <c r="AJ492" s="30" t="e">
        <f>HLOOKUP(AJ$13,$Y492:$AF$1016,ROWS($Y492:$AF$1016),FALSE)</f>
        <v>#N/A</v>
      </c>
      <c r="AK492" s="30" t="e">
        <f>HLOOKUP(AK$13,$Y492:$AF$1016,ROWS($Y492:$AF$1016),FALSE)</f>
        <v>#N/A</v>
      </c>
      <c r="AL492" s="30" t="e">
        <f>HLOOKUP(AL$13,$Y492:$AF$1016,ROWS($Y492:$AF$1016),FALSE)</f>
        <v>#N/A</v>
      </c>
      <c r="AM492" s="30" t="e">
        <f>HLOOKUP(AM$13,$Y492:$AF$1016,ROWS($Y492:$AF$1016),FALSE)</f>
        <v>#N/A</v>
      </c>
      <c r="AN492" s="30" t="e">
        <f>HLOOKUP(AN$13,$Y492:$AF$1016,ROWS($Y492:$AF$1016),FALSE)</f>
        <v>#N/A</v>
      </c>
      <c r="AO492" s="35" t="e">
        <f t="shared" si="92"/>
        <v>#N/A</v>
      </c>
      <c r="AP492" s="35" t="e">
        <f t="shared" si="93"/>
        <v>#N/A</v>
      </c>
      <c r="AQ492" s="35" t="e">
        <f t="shared" si="94"/>
        <v>#N/A</v>
      </c>
      <c r="AR492" s="35" t="e">
        <f t="shared" si="95"/>
        <v>#N/A</v>
      </c>
      <c r="AS492" s="35" t="e">
        <f t="shared" si="96"/>
        <v>#N/A</v>
      </c>
      <c r="AT492" s="35" t="e">
        <f t="shared" si="97"/>
        <v>#N/A</v>
      </c>
      <c r="AU492" s="35" t="e">
        <f t="shared" si="98"/>
        <v>#N/A</v>
      </c>
      <c r="AV492" s="35" t="e">
        <f t="shared" si="99"/>
        <v>#N/A</v>
      </c>
      <c r="AW492" s="81" t="e">
        <f t="shared" si="100"/>
        <v>#N/A</v>
      </c>
      <c r="AX492" s="139" t="e">
        <f t="shared" si="101"/>
        <v>#N/A</v>
      </c>
    </row>
    <row r="493" spans="1:50" x14ac:dyDescent="0.25">
      <c r="A493" s="110">
        <f>'Тулуз-Пьерон'!A493</f>
        <v>0</v>
      </c>
      <c r="B493" s="153">
        <f>'Тулуз-Пьерон'!B493</f>
        <v>0</v>
      </c>
      <c r="C493" s="109" t="e">
        <f>'Тулуз-Пьерон'!AB493</f>
        <v>#DIV/0!</v>
      </c>
      <c r="D493" s="132" t="e">
        <f>'Тулуз-Пьерон'!AE493</f>
        <v>#DIV/0!</v>
      </c>
      <c r="E493" s="134">
        <f>Равен!AD485</f>
        <v>0</v>
      </c>
      <c r="F493" s="135">
        <f>Равен!AE485</f>
        <v>0</v>
      </c>
      <c r="G493" s="128"/>
      <c r="H493" s="33"/>
      <c r="I493" s="33"/>
      <c r="J493" s="33"/>
      <c r="K493" s="115"/>
      <c r="L493" s="109">
        <f t="shared" si="90"/>
        <v>0</v>
      </c>
      <c r="M493" s="33"/>
      <c r="N493" s="123"/>
      <c r="O493" s="131"/>
      <c r="P493" s="109">
        <f t="shared" si="91"/>
        <v>0</v>
      </c>
      <c r="Q493" s="33"/>
      <c r="R493" s="33"/>
      <c r="S493" s="123"/>
      <c r="T493" s="128"/>
      <c r="U493" s="33"/>
      <c r="V493" s="33"/>
      <c r="W493" s="33"/>
      <c r="X493" s="115"/>
      <c r="Y493" s="122"/>
      <c r="Z493" s="33"/>
      <c r="AA493" s="33"/>
      <c r="AB493" s="33"/>
      <c r="AC493" s="33"/>
      <c r="AD493" s="33"/>
      <c r="AE493" s="33"/>
      <c r="AF493" s="123"/>
      <c r="AG493" s="119" t="e">
        <f>HLOOKUP(AG$13,$Y493:$AF$1016,ROWS($Y493:$AF$1016),FALSE)</f>
        <v>#N/A</v>
      </c>
      <c r="AH493" s="30" t="e">
        <f>HLOOKUP(AH$13,$Y493:$AF$1016,ROWS($Y493:$AF$1016),FALSE)</f>
        <v>#N/A</v>
      </c>
      <c r="AI493" s="30" t="e">
        <f>HLOOKUP(AI$13,$Y493:$AF$1016,ROWS($Y493:$AF$1016),FALSE)</f>
        <v>#N/A</v>
      </c>
      <c r="AJ493" s="30" t="e">
        <f>HLOOKUP(AJ$13,$Y493:$AF$1016,ROWS($Y493:$AF$1016),FALSE)</f>
        <v>#N/A</v>
      </c>
      <c r="AK493" s="30" t="e">
        <f>HLOOKUP(AK$13,$Y493:$AF$1016,ROWS($Y493:$AF$1016),FALSE)</f>
        <v>#N/A</v>
      </c>
      <c r="AL493" s="30" t="e">
        <f>HLOOKUP(AL$13,$Y493:$AF$1016,ROWS($Y493:$AF$1016),FALSE)</f>
        <v>#N/A</v>
      </c>
      <c r="AM493" s="30" t="e">
        <f>HLOOKUP(AM$13,$Y493:$AF$1016,ROWS($Y493:$AF$1016),FALSE)</f>
        <v>#N/A</v>
      </c>
      <c r="AN493" s="30" t="e">
        <f>HLOOKUP(AN$13,$Y493:$AF$1016,ROWS($Y493:$AF$1016),FALSE)</f>
        <v>#N/A</v>
      </c>
      <c r="AO493" s="35" t="e">
        <f t="shared" si="92"/>
        <v>#N/A</v>
      </c>
      <c r="AP493" s="35" t="e">
        <f t="shared" si="93"/>
        <v>#N/A</v>
      </c>
      <c r="AQ493" s="35" t="e">
        <f t="shared" si="94"/>
        <v>#N/A</v>
      </c>
      <c r="AR493" s="35" t="e">
        <f t="shared" si="95"/>
        <v>#N/A</v>
      </c>
      <c r="AS493" s="35" t="e">
        <f t="shared" si="96"/>
        <v>#N/A</v>
      </c>
      <c r="AT493" s="35" t="e">
        <f t="shared" si="97"/>
        <v>#N/A</v>
      </c>
      <c r="AU493" s="35" t="e">
        <f t="shared" si="98"/>
        <v>#N/A</v>
      </c>
      <c r="AV493" s="35" t="e">
        <f t="shared" si="99"/>
        <v>#N/A</v>
      </c>
      <c r="AW493" s="81" t="e">
        <f t="shared" si="100"/>
        <v>#N/A</v>
      </c>
      <c r="AX493" s="139" t="e">
        <f t="shared" si="101"/>
        <v>#N/A</v>
      </c>
    </row>
    <row r="494" spans="1:50" x14ac:dyDescent="0.25">
      <c r="A494" s="110">
        <f>'Тулуз-Пьерон'!A494</f>
        <v>0</v>
      </c>
      <c r="B494" s="153">
        <f>'Тулуз-Пьерон'!B494</f>
        <v>0</v>
      </c>
      <c r="C494" s="109" t="e">
        <f>'Тулуз-Пьерон'!AB494</f>
        <v>#DIV/0!</v>
      </c>
      <c r="D494" s="132" t="e">
        <f>'Тулуз-Пьерон'!AE494</f>
        <v>#DIV/0!</v>
      </c>
      <c r="E494" s="134">
        <f>Равен!AD486</f>
        <v>0</v>
      </c>
      <c r="F494" s="135">
        <f>Равен!AE486</f>
        <v>0</v>
      </c>
      <c r="G494" s="128"/>
      <c r="H494" s="33"/>
      <c r="I494" s="33"/>
      <c r="J494" s="33"/>
      <c r="K494" s="115"/>
      <c r="L494" s="109">
        <f t="shared" si="90"/>
        <v>0</v>
      </c>
      <c r="M494" s="33"/>
      <c r="N494" s="123"/>
      <c r="O494" s="131"/>
      <c r="P494" s="109">
        <f t="shared" si="91"/>
        <v>0</v>
      </c>
      <c r="Q494" s="33"/>
      <c r="R494" s="33"/>
      <c r="S494" s="123"/>
      <c r="T494" s="128"/>
      <c r="U494" s="33"/>
      <c r="V494" s="33"/>
      <c r="W494" s="33"/>
      <c r="X494" s="115"/>
      <c r="Y494" s="122"/>
      <c r="Z494" s="33"/>
      <c r="AA494" s="33"/>
      <c r="AB494" s="33"/>
      <c r="AC494" s="33"/>
      <c r="AD494" s="33"/>
      <c r="AE494" s="33"/>
      <c r="AF494" s="123"/>
      <c r="AG494" s="119" t="e">
        <f>HLOOKUP(AG$13,$Y494:$AF$1016,ROWS($Y494:$AF$1016),FALSE)</f>
        <v>#N/A</v>
      </c>
      <c r="AH494" s="30" t="e">
        <f>HLOOKUP(AH$13,$Y494:$AF$1016,ROWS($Y494:$AF$1016),FALSE)</f>
        <v>#N/A</v>
      </c>
      <c r="AI494" s="30" t="e">
        <f>HLOOKUP(AI$13,$Y494:$AF$1016,ROWS($Y494:$AF$1016),FALSE)</f>
        <v>#N/A</v>
      </c>
      <c r="AJ494" s="30" t="e">
        <f>HLOOKUP(AJ$13,$Y494:$AF$1016,ROWS($Y494:$AF$1016),FALSE)</f>
        <v>#N/A</v>
      </c>
      <c r="AK494" s="30" t="e">
        <f>HLOOKUP(AK$13,$Y494:$AF$1016,ROWS($Y494:$AF$1016),FALSE)</f>
        <v>#N/A</v>
      </c>
      <c r="AL494" s="30" t="e">
        <f>HLOOKUP(AL$13,$Y494:$AF$1016,ROWS($Y494:$AF$1016),FALSE)</f>
        <v>#N/A</v>
      </c>
      <c r="AM494" s="30" t="e">
        <f>HLOOKUP(AM$13,$Y494:$AF$1016,ROWS($Y494:$AF$1016),FALSE)</f>
        <v>#N/A</v>
      </c>
      <c r="AN494" s="30" t="e">
        <f>HLOOKUP(AN$13,$Y494:$AF$1016,ROWS($Y494:$AF$1016),FALSE)</f>
        <v>#N/A</v>
      </c>
      <c r="AO494" s="35" t="e">
        <f t="shared" si="92"/>
        <v>#N/A</v>
      </c>
      <c r="AP494" s="35" t="e">
        <f t="shared" si="93"/>
        <v>#N/A</v>
      </c>
      <c r="AQ494" s="35" t="e">
        <f t="shared" si="94"/>
        <v>#N/A</v>
      </c>
      <c r="AR494" s="35" t="e">
        <f t="shared" si="95"/>
        <v>#N/A</v>
      </c>
      <c r="AS494" s="35" t="e">
        <f t="shared" si="96"/>
        <v>#N/A</v>
      </c>
      <c r="AT494" s="35" t="e">
        <f t="shared" si="97"/>
        <v>#N/A</v>
      </c>
      <c r="AU494" s="35" t="e">
        <f t="shared" si="98"/>
        <v>#N/A</v>
      </c>
      <c r="AV494" s="35" t="e">
        <f t="shared" si="99"/>
        <v>#N/A</v>
      </c>
      <c r="AW494" s="81" t="e">
        <f t="shared" si="100"/>
        <v>#N/A</v>
      </c>
      <c r="AX494" s="139" t="e">
        <f t="shared" si="101"/>
        <v>#N/A</v>
      </c>
    </row>
    <row r="495" spans="1:50" x14ac:dyDescent="0.25">
      <c r="A495" s="110">
        <f>'Тулуз-Пьерон'!A495</f>
        <v>0</v>
      </c>
      <c r="B495" s="153">
        <f>'Тулуз-Пьерон'!B495</f>
        <v>0</v>
      </c>
      <c r="C495" s="109" t="e">
        <f>'Тулуз-Пьерон'!AB495</f>
        <v>#DIV/0!</v>
      </c>
      <c r="D495" s="132" t="e">
        <f>'Тулуз-Пьерон'!AE495</f>
        <v>#DIV/0!</v>
      </c>
      <c r="E495" s="134">
        <f>Равен!AD487</f>
        <v>0</v>
      </c>
      <c r="F495" s="135">
        <f>Равен!AE487</f>
        <v>0</v>
      </c>
      <c r="G495" s="128"/>
      <c r="H495" s="33"/>
      <c r="I495" s="33"/>
      <c r="J495" s="33"/>
      <c r="K495" s="115"/>
      <c r="L495" s="109">
        <f t="shared" si="90"/>
        <v>0</v>
      </c>
      <c r="M495" s="33"/>
      <c r="N495" s="123"/>
      <c r="O495" s="131"/>
      <c r="P495" s="109">
        <f t="shared" si="91"/>
        <v>0</v>
      </c>
      <c r="Q495" s="33"/>
      <c r="R495" s="33"/>
      <c r="S495" s="123"/>
      <c r="T495" s="128"/>
      <c r="U495" s="33"/>
      <c r="V495" s="33"/>
      <c r="W495" s="33"/>
      <c r="X495" s="115"/>
      <c r="Y495" s="122"/>
      <c r="Z495" s="33"/>
      <c r="AA495" s="33"/>
      <c r="AB495" s="33"/>
      <c r="AC495" s="33"/>
      <c r="AD495" s="33"/>
      <c r="AE495" s="33"/>
      <c r="AF495" s="123"/>
      <c r="AG495" s="119" t="e">
        <f>HLOOKUP(AG$13,$Y495:$AF$1016,ROWS($Y495:$AF$1016),FALSE)</f>
        <v>#N/A</v>
      </c>
      <c r="AH495" s="30" t="e">
        <f>HLOOKUP(AH$13,$Y495:$AF$1016,ROWS($Y495:$AF$1016),FALSE)</f>
        <v>#N/A</v>
      </c>
      <c r="AI495" s="30" t="e">
        <f>HLOOKUP(AI$13,$Y495:$AF$1016,ROWS($Y495:$AF$1016),FALSE)</f>
        <v>#N/A</v>
      </c>
      <c r="AJ495" s="30" t="e">
        <f>HLOOKUP(AJ$13,$Y495:$AF$1016,ROWS($Y495:$AF$1016),FALSE)</f>
        <v>#N/A</v>
      </c>
      <c r="AK495" s="30" t="e">
        <f>HLOOKUP(AK$13,$Y495:$AF$1016,ROWS($Y495:$AF$1016),FALSE)</f>
        <v>#N/A</v>
      </c>
      <c r="AL495" s="30" t="e">
        <f>HLOOKUP(AL$13,$Y495:$AF$1016,ROWS($Y495:$AF$1016),FALSE)</f>
        <v>#N/A</v>
      </c>
      <c r="AM495" s="30" t="e">
        <f>HLOOKUP(AM$13,$Y495:$AF$1016,ROWS($Y495:$AF$1016),FALSE)</f>
        <v>#N/A</v>
      </c>
      <c r="AN495" s="30" t="e">
        <f>HLOOKUP(AN$13,$Y495:$AF$1016,ROWS($Y495:$AF$1016),FALSE)</f>
        <v>#N/A</v>
      </c>
      <c r="AO495" s="35" t="e">
        <f t="shared" si="92"/>
        <v>#N/A</v>
      </c>
      <c r="AP495" s="35" t="e">
        <f t="shared" si="93"/>
        <v>#N/A</v>
      </c>
      <c r="AQ495" s="35" t="e">
        <f t="shared" si="94"/>
        <v>#N/A</v>
      </c>
      <c r="AR495" s="35" t="e">
        <f t="shared" si="95"/>
        <v>#N/A</v>
      </c>
      <c r="AS495" s="35" t="e">
        <f t="shared" si="96"/>
        <v>#N/A</v>
      </c>
      <c r="AT495" s="35" t="e">
        <f t="shared" si="97"/>
        <v>#N/A</v>
      </c>
      <c r="AU495" s="35" t="e">
        <f t="shared" si="98"/>
        <v>#N/A</v>
      </c>
      <c r="AV495" s="35" t="e">
        <f t="shared" si="99"/>
        <v>#N/A</v>
      </c>
      <c r="AW495" s="81" t="e">
        <f t="shared" si="100"/>
        <v>#N/A</v>
      </c>
      <c r="AX495" s="139" t="e">
        <f t="shared" si="101"/>
        <v>#N/A</v>
      </c>
    </row>
    <row r="496" spans="1:50" x14ac:dyDescent="0.25">
      <c r="A496" s="110">
        <f>'Тулуз-Пьерон'!A496</f>
        <v>0</v>
      </c>
      <c r="B496" s="153">
        <f>'Тулуз-Пьерон'!B496</f>
        <v>0</v>
      </c>
      <c r="C496" s="109" t="e">
        <f>'Тулуз-Пьерон'!AB496</f>
        <v>#DIV/0!</v>
      </c>
      <c r="D496" s="132" t="e">
        <f>'Тулуз-Пьерон'!AE496</f>
        <v>#DIV/0!</v>
      </c>
      <c r="E496" s="134">
        <f>Равен!AD488</f>
        <v>0</v>
      </c>
      <c r="F496" s="135">
        <f>Равен!AE488</f>
        <v>0</v>
      </c>
      <c r="G496" s="128"/>
      <c r="H496" s="33"/>
      <c r="I496" s="33"/>
      <c r="J496" s="33"/>
      <c r="K496" s="115"/>
      <c r="L496" s="109">
        <f t="shared" si="90"/>
        <v>0</v>
      </c>
      <c r="M496" s="33"/>
      <c r="N496" s="123"/>
      <c r="O496" s="131"/>
      <c r="P496" s="109">
        <f t="shared" si="91"/>
        <v>0</v>
      </c>
      <c r="Q496" s="33"/>
      <c r="R496" s="33"/>
      <c r="S496" s="123"/>
      <c r="T496" s="128"/>
      <c r="U496" s="33"/>
      <c r="V496" s="33"/>
      <c r="W496" s="33"/>
      <c r="X496" s="115"/>
      <c r="Y496" s="122"/>
      <c r="Z496" s="33"/>
      <c r="AA496" s="33"/>
      <c r="AB496" s="33"/>
      <c r="AC496" s="33"/>
      <c r="AD496" s="33"/>
      <c r="AE496" s="33"/>
      <c r="AF496" s="123"/>
      <c r="AG496" s="119" t="e">
        <f>HLOOKUP(AG$13,$Y496:$AF$1016,ROWS($Y496:$AF$1016),FALSE)</f>
        <v>#N/A</v>
      </c>
      <c r="AH496" s="30" t="e">
        <f>HLOOKUP(AH$13,$Y496:$AF$1016,ROWS($Y496:$AF$1016),FALSE)</f>
        <v>#N/A</v>
      </c>
      <c r="AI496" s="30" t="e">
        <f>HLOOKUP(AI$13,$Y496:$AF$1016,ROWS($Y496:$AF$1016),FALSE)</f>
        <v>#N/A</v>
      </c>
      <c r="AJ496" s="30" t="e">
        <f>HLOOKUP(AJ$13,$Y496:$AF$1016,ROWS($Y496:$AF$1016),FALSE)</f>
        <v>#N/A</v>
      </c>
      <c r="AK496" s="30" t="e">
        <f>HLOOKUP(AK$13,$Y496:$AF$1016,ROWS($Y496:$AF$1016),FALSE)</f>
        <v>#N/A</v>
      </c>
      <c r="AL496" s="30" t="e">
        <f>HLOOKUP(AL$13,$Y496:$AF$1016,ROWS($Y496:$AF$1016),FALSE)</f>
        <v>#N/A</v>
      </c>
      <c r="AM496" s="30" t="e">
        <f>HLOOKUP(AM$13,$Y496:$AF$1016,ROWS($Y496:$AF$1016),FALSE)</f>
        <v>#N/A</v>
      </c>
      <c r="AN496" s="30" t="e">
        <f>HLOOKUP(AN$13,$Y496:$AF$1016,ROWS($Y496:$AF$1016),FALSE)</f>
        <v>#N/A</v>
      </c>
      <c r="AO496" s="35" t="e">
        <f t="shared" si="92"/>
        <v>#N/A</v>
      </c>
      <c r="AP496" s="35" t="e">
        <f t="shared" si="93"/>
        <v>#N/A</v>
      </c>
      <c r="AQ496" s="35" t="e">
        <f t="shared" si="94"/>
        <v>#N/A</v>
      </c>
      <c r="AR496" s="35" t="e">
        <f t="shared" si="95"/>
        <v>#N/A</v>
      </c>
      <c r="AS496" s="35" t="e">
        <f t="shared" si="96"/>
        <v>#N/A</v>
      </c>
      <c r="AT496" s="35" t="e">
        <f t="shared" si="97"/>
        <v>#N/A</v>
      </c>
      <c r="AU496" s="35" t="e">
        <f t="shared" si="98"/>
        <v>#N/A</v>
      </c>
      <c r="AV496" s="35" t="e">
        <f t="shared" si="99"/>
        <v>#N/A</v>
      </c>
      <c r="AW496" s="81" t="e">
        <f t="shared" si="100"/>
        <v>#N/A</v>
      </c>
      <c r="AX496" s="139" t="e">
        <f t="shared" si="101"/>
        <v>#N/A</v>
      </c>
    </row>
    <row r="497" spans="1:50" x14ac:dyDescent="0.25">
      <c r="A497" s="110">
        <f>'Тулуз-Пьерон'!A497</f>
        <v>0</v>
      </c>
      <c r="B497" s="153">
        <f>'Тулуз-Пьерон'!B497</f>
        <v>0</v>
      </c>
      <c r="C497" s="109" t="e">
        <f>'Тулуз-Пьерон'!AB497</f>
        <v>#DIV/0!</v>
      </c>
      <c r="D497" s="132" t="e">
        <f>'Тулуз-Пьерон'!AE497</f>
        <v>#DIV/0!</v>
      </c>
      <c r="E497" s="134">
        <f>Равен!AD489</f>
        <v>0</v>
      </c>
      <c r="F497" s="135">
        <f>Равен!AE489</f>
        <v>0</v>
      </c>
      <c r="G497" s="128"/>
      <c r="H497" s="33"/>
      <c r="I497" s="33"/>
      <c r="J497" s="33"/>
      <c r="K497" s="115"/>
      <c r="L497" s="109">
        <f t="shared" si="90"/>
        <v>0</v>
      </c>
      <c r="M497" s="33"/>
      <c r="N497" s="123"/>
      <c r="O497" s="131"/>
      <c r="P497" s="109">
        <f t="shared" si="91"/>
        <v>0</v>
      </c>
      <c r="Q497" s="33"/>
      <c r="R497" s="33"/>
      <c r="S497" s="123"/>
      <c r="T497" s="128"/>
      <c r="U497" s="33"/>
      <c r="V497" s="33"/>
      <c r="W497" s="33"/>
      <c r="X497" s="115"/>
      <c r="Y497" s="122"/>
      <c r="Z497" s="33"/>
      <c r="AA497" s="33"/>
      <c r="AB497" s="33"/>
      <c r="AC497" s="33"/>
      <c r="AD497" s="33"/>
      <c r="AE497" s="33"/>
      <c r="AF497" s="123"/>
      <c r="AG497" s="119" t="e">
        <f>HLOOKUP(AG$13,$Y497:$AF$1016,ROWS($Y497:$AF$1016),FALSE)</f>
        <v>#N/A</v>
      </c>
      <c r="AH497" s="30" t="e">
        <f>HLOOKUP(AH$13,$Y497:$AF$1016,ROWS($Y497:$AF$1016),FALSE)</f>
        <v>#N/A</v>
      </c>
      <c r="AI497" s="30" t="e">
        <f>HLOOKUP(AI$13,$Y497:$AF$1016,ROWS($Y497:$AF$1016),FALSE)</f>
        <v>#N/A</v>
      </c>
      <c r="AJ497" s="30" t="e">
        <f>HLOOKUP(AJ$13,$Y497:$AF$1016,ROWS($Y497:$AF$1016),FALSE)</f>
        <v>#N/A</v>
      </c>
      <c r="AK497" s="30" t="e">
        <f>HLOOKUP(AK$13,$Y497:$AF$1016,ROWS($Y497:$AF$1016),FALSE)</f>
        <v>#N/A</v>
      </c>
      <c r="AL497" s="30" t="e">
        <f>HLOOKUP(AL$13,$Y497:$AF$1016,ROWS($Y497:$AF$1016),FALSE)</f>
        <v>#N/A</v>
      </c>
      <c r="AM497" s="30" t="e">
        <f>HLOOKUP(AM$13,$Y497:$AF$1016,ROWS($Y497:$AF$1016),FALSE)</f>
        <v>#N/A</v>
      </c>
      <c r="AN497" s="30" t="e">
        <f>HLOOKUP(AN$13,$Y497:$AF$1016,ROWS($Y497:$AF$1016),FALSE)</f>
        <v>#N/A</v>
      </c>
      <c r="AO497" s="35" t="e">
        <f t="shared" si="92"/>
        <v>#N/A</v>
      </c>
      <c r="AP497" s="35" t="e">
        <f t="shared" si="93"/>
        <v>#N/A</v>
      </c>
      <c r="AQ497" s="35" t="e">
        <f t="shared" si="94"/>
        <v>#N/A</v>
      </c>
      <c r="AR497" s="35" t="e">
        <f t="shared" si="95"/>
        <v>#N/A</v>
      </c>
      <c r="AS497" s="35" t="e">
        <f t="shared" si="96"/>
        <v>#N/A</v>
      </c>
      <c r="AT497" s="35" t="e">
        <f t="shared" si="97"/>
        <v>#N/A</v>
      </c>
      <c r="AU497" s="35" t="e">
        <f t="shared" si="98"/>
        <v>#N/A</v>
      </c>
      <c r="AV497" s="35" t="e">
        <f t="shared" si="99"/>
        <v>#N/A</v>
      </c>
      <c r="AW497" s="81" t="e">
        <f t="shared" si="100"/>
        <v>#N/A</v>
      </c>
      <c r="AX497" s="139" t="e">
        <f t="shared" si="101"/>
        <v>#N/A</v>
      </c>
    </row>
    <row r="498" spans="1:50" x14ac:dyDescent="0.25">
      <c r="A498" s="110">
        <f>'Тулуз-Пьерон'!A498</f>
        <v>0</v>
      </c>
      <c r="B498" s="153">
        <f>'Тулуз-Пьерон'!B498</f>
        <v>0</v>
      </c>
      <c r="C498" s="109" t="e">
        <f>'Тулуз-Пьерон'!AB498</f>
        <v>#DIV/0!</v>
      </c>
      <c r="D498" s="132" t="e">
        <f>'Тулуз-Пьерон'!AE498</f>
        <v>#DIV/0!</v>
      </c>
      <c r="E498" s="134">
        <f>Равен!AD490</f>
        <v>0</v>
      </c>
      <c r="F498" s="135">
        <f>Равен!AE490</f>
        <v>0</v>
      </c>
      <c r="G498" s="128"/>
      <c r="H498" s="33"/>
      <c r="I498" s="33"/>
      <c r="J498" s="33"/>
      <c r="K498" s="115"/>
      <c r="L498" s="109">
        <f t="shared" si="90"/>
        <v>0</v>
      </c>
      <c r="M498" s="33"/>
      <c r="N498" s="123"/>
      <c r="O498" s="131"/>
      <c r="P498" s="109">
        <f t="shared" si="91"/>
        <v>0</v>
      </c>
      <c r="Q498" s="33"/>
      <c r="R498" s="33"/>
      <c r="S498" s="123"/>
      <c r="T498" s="128"/>
      <c r="U498" s="33"/>
      <c r="V498" s="33"/>
      <c r="W498" s="33"/>
      <c r="X498" s="115"/>
      <c r="Y498" s="122"/>
      <c r="Z498" s="33"/>
      <c r="AA498" s="33"/>
      <c r="AB498" s="33"/>
      <c r="AC498" s="33"/>
      <c r="AD498" s="33"/>
      <c r="AE498" s="33"/>
      <c r="AF498" s="123"/>
      <c r="AG498" s="119" t="e">
        <f>HLOOKUP(AG$13,$Y498:$AF$1016,ROWS($Y498:$AF$1016),FALSE)</f>
        <v>#N/A</v>
      </c>
      <c r="AH498" s="30" t="e">
        <f>HLOOKUP(AH$13,$Y498:$AF$1016,ROWS($Y498:$AF$1016),FALSE)</f>
        <v>#N/A</v>
      </c>
      <c r="AI498" s="30" t="e">
        <f>HLOOKUP(AI$13,$Y498:$AF$1016,ROWS($Y498:$AF$1016),FALSE)</f>
        <v>#N/A</v>
      </c>
      <c r="AJ498" s="30" t="e">
        <f>HLOOKUP(AJ$13,$Y498:$AF$1016,ROWS($Y498:$AF$1016),FALSE)</f>
        <v>#N/A</v>
      </c>
      <c r="AK498" s="30" t="e">
        <f>HLOOKUP(AK$13,$Y498:$AF$1016,ROWS($Y498:$AF$1016),FALSE)</f>
        <v>#N/A</v>
      </c>
      <c r="AL498" s="30" t="e">
        <f>HLOOKUP(AL$13,$Y498:$AF$1016,ROWS($Y498:$AF$1016),FALSE)</f>
        <v>#N/A</v>
      </c>
      <c r="AM498" s="30" t="e">
        <f>HLOOKUP(AM$13,$Y498:$AF$1016,ROWS($Y498:$AF$1016),FALSE)</f>
        <v>#N/A</v>
      </c>
      <c r="AN498" s="30" t="e">
        <f>HLOOKUP(AN$13,$Y498:$AF$1016,ROWS($Y498:$AF$1016),FALSE)</f>
        <v>#N/A</v>
      </c>
      <c r="AO498" s="35" t="e">
        <f t="shared" si="92"/>
        <v>#N/A</v>
      </c>
      <c r="AP498" s="35" t="e">
        <f t="shared" si="93"/>
        <v>#N/A</v>
      </c>
      <c r="AQ498" s="35" t="e">
        <f t="shared" si="94"/>
        <v>#N/A</v>
      </c>
      <c r="AR498" s="35" t="e">
        <f t="shared" si="95"/>
        <v>#N/A</v>
      </c>
      <c r="AS498" s="35" t="e">
        <f t="shared" si="96"/>
        <v>#N/A</v>
      </c>
      <c r="AT498" s="35" t="e">
        <f t="shared" si="97"/>
        <v>#N/A</v>
      </c>
      <c r="AU498" s="35" t="e">
        <f t="shared" si="98"/>
        <v>#N/A</v>
      </c>
      <c r="AV498" s="35" t="e">
        <f t="shared" si="99"/>
        <v>#N/A</v>
      </c>
      <c r="AW498" s="81" t="e">
        <f t="shared" si="100"/>
        <v>#N/A</v>
      </c>
      <c r="AX498" s="139" t="e">
        <f t="shared" si="101"/>
        <v>#N/A</v>
      </c>
    </row>
    <row r="499" spans="1:50" x14ac:dyDescent="0.25">
      <c r="A499" s="110">
        <f>'Тулуз-Пьерон'!A499</f>
        <v>0</v>
      </c>
      <c r="B499" s="153">
        <f>'Тулуз-Пьерон'!B499</f>
        <v>0</v>
      </c>
      <c r="C499" s="109" t="e">
        <f>'Тулуз-Пьерон'!AB499</f>
        <v>#DIV/0!</v>
      </c>
      <c r="D499" s="132" t="e">
        <f>'Тулуз-Пьерон'!AE499</f>
        <v>#DIV/0!</v>
      </c>
      <c r="E499" s="134">
        <f>Равен!AD491</f>
        <v>0</v>
      </c>
      <c r="F499" s="135">
        <f>Равен!AE491</f>
        <v>0</v>
      </c>
      <c r="G499" s="128"/>
      <c r="H499" s="33"/>
      <c r="I499" s="33"/>
      <c r="J499" s="33"/>
      <c r="K499" s="115"/>
      <c r="L499" s="109">
        <f t="shared" si="90"/>
        <v>0</v>
      </c>
      <c r="M499" s="33"/>
      <c r="N499" s="123"/>
      <c r="O499" s="131"/>
      <c r="P499" s="109">
        <f t="shared" si="91"/>
        <v>0</v>
      </c>
      <c r="Q499" s="33"/>
      <c r="R499" s="33"/>
      <c r="S499" s="123"/>
      <c r="T499" s="128"/>
      <c r="U499" s="33"/>
      <c r="V499" s="33"/>
      <c r="W499" s="33"/>
      <c r="X499" s="115"/>
      <c r="Y499" s="122"/>
      <c r="Z499" s="33"/>
      <c r="AA499" s="33"/>
      <c r="AB499" s="33"/>
      <c r="AC499" s="33"/>
      <c r="AD499" s="33"/>
      <c r="AE499" s="33"/>
      <c r="AF499" s="123"/>
      <c r="AG499" s="119" t="e">
        <f>HLOOKUP(AG$13,$Y499:$AF$1016,ROWS($Y499:$AF$1016),FALSE)</f>
        <v>#N/A</v>
      </c>
      <c r="AH499" s="30" t="e">
        <f>HLOOKUP(AH$13,$Y499:$AF$1016,ROWS($Y499:$AF$1016),FALSE)</f>
        <v>#N/A</v>
      </c>
      <c r="AI499" s="30" t="e">
        <f>HLOOKUP(AI$13,$Y499:$AF$1016,ROWS($Y499:$AF$1016),FALSE)</f>
        <v>#N/A</v>
      </c>
      <c r="AJ499" s="30" t="e">
        <f>HLOOKUP(AJ$13,$Y499:$AF$1016,ROWS($Y499:$AF$1016),FALSE)</f>
        <v>#N/A</v>
      </c>
      <c r="AK499" s="30" t="e">
        <f>HLOOKUP(AK$13,$Y499:$AF$1016,ROWS($Y499:$AF$1016),FALSE)</f>
        <v>#N/A</v>
      </c>
      <c r="AL499" s="30" t="e">
        <f>HLOOKUP(AL$13,$Y499:$AF$1016,ROWS($Y499:$AF$1016),FALSE)</f>
        <v>#N/A</v>
      </c>
      <c r="AM499" s="30" t="e">
        <f>HLOOKUP(AM$13,$Y499:$AF$1016,ROWS($Y499:$AF$1016),FALSE)</f>
        <v>#N/A</v>
      </c>
      <c r="AN499" s="30" t="e">
        <f>HLOOKUP(AN$13,$Y499:$AF$1016,ROWS($Y499:$AF$1016),FALSE)</f>
        <v>#N/A</v>
      </c>
      <c r="AO499" s="35" t="e">
        <f t="shared" si="92"/>
        <v>#N/A</v>
      </c>
      <c r="AP499" s="35" t="e">
        <f t="shared" si="93"/>
        <v>#N/A</v>
      </c>
      <c r="AQ499" s="35" t="e">
        <f t="shared" si="94"/>
        <v>#N/A</v>
      </c>
      <c r="AR499" s="35" t="e">
        <f t="shared" si="95"/>
        <v>#N/A</v>
      </c>
      <c r="AS499" s="35" t="e">
        <f t="shared" si="96"/>
        <v>#N/A</v>
      </c>
      <c r="AT499" s="35" t="e">
        <f t="shared" si="97"/>
        <v>#N/A</v>
      </c>
      <c r="AU499" s="35" t="e">
        <f t="shared" si="98"/>
        <v>#N/A</v>
      </c>
      <c r="AV499" s="35" t="e">
        <f t="shared" si="99"/>
        <v>#N/A</v>
      </c>
      <c r="AW499" s="81" t="e">
        <f t="shared" si="100"/>
        <v>#N/A</v>
      </c>
      <c r="AX499" s="139" t="e">
        <f t="shared" si="101"/>
        <v>#N/A</v>
      </c>
    </row>
    <row r="500" spans="1:50" x14ac:dyDescent="0.25">
      <c r="A500" s="110">
        <f>'Тулуз-Пьерон'!A500</f>
        <v>0</v>
      </c>
      <c r="B500" s="153">
        <f>'Тулуз-Пьерон'!B500</f>
        <v>0</v>
      </c>
      <c r="C500" s="109" t="e">
        <f>'Тулуз-Пьерон'!AB500</f>
        <v>#DIV/0!</v>
      </c>
      <c r="D500" s="132" t="e">
        <f>'Тулуз-Пьерон'!AE500</f>
        <v>#DIV/0!</v>
      </c>
      <c r="E500" s="134">
        <f>Равен!AD492</f>
        <v>0</v>
      </c>
      <c r="F500" s="135">
        <f>Равен!AE492</f>
        <v>0</v>
      </c>
      <c r="G500" s="128"/>
      <c r="H500" s="33"/>
      <c r="I500" s="33"/>
      <c r="J500" s="33"/>
      <c r="K500" s="115"/>
      <c r="L500" s="109">
        <f t="shared" si="90"/>
        <v>0</v>
      </c>
      <c r="M500" s="33"/>
      <c r="N500" s="123"/>
      <c r="O500" s="131"/>
      <c r="P500" s="109">
        <f t="shared" si="91"/>
        <v>0</v>
      </c>
      <c r="Q500" s="33"/>
      <c r="R500" s="33"/>
      <c r="S500" s="123"/>
      <c r="T500" s="128"/>
      <c r="U500" s="33"/>
      <c r="V500" s="33"/>
      <c r="W500" s="33"/>
      <c r="X500" s="115"/>
      <c r="Y500" s="122"/>
      <c r="Z500" s="33"/>
      <c r="AA500" s="33"/>
      <c r="AB500" s="33"/>
      <c r="AC500" s="33"/>
      <c r="AD500" s="33"/>
      <c r="AE500" s="33"/>
      <c r="AF500" s="123"/>
      <c r="AG500" s="119" t="e">
        <f>HLOOKUP(AG$13,$Y500:$AF$1016,ROWS($Y500:$AF$1016),FALSE)</f>
        <v>#N/A</v>
      </c>
      <c r="AH500" s="30" t="e">
        <f>HLOOKUP(AH$13,$Y500:$AF$1016,ROWS($Y500:$AF$1016),FALSE)</f>
        <v>#N/A</v>
      </c>
      <c r="AI500" s="30" t="e">
        <f>HLOOKUP(AI$13,$Y500:$AF$1016,ROWS($Y500:$AF$1016),FALSE)</f>
        <v>#N/A</v>
      </c>
      <c r="AJ500" s="30" t="e">
        <f>HLOOKUP(AJ$13,$Y500:$AF$1016,ROWS($Y500:$AF$1016),FALSE)</f>
        <v>#N/A</v>
      </c>
      <c r="AK500" s="30" t="e">
        <f>HLOOKUP(AK$13,$Y500:$AF$1016,ROWS($Y500:$AF$1016),FALSE)</f>
        <v>#N/A</v>
      </c>
      <c r="AL500" s="30" t="e">
        <f>HLOOKUP(AL$13,$Y500:$AF$1016,ROWS($Y500:$AF$1016),FALSE)</f>
        <v>#N/A</v>
      </c>
      <c r="AM500" s="30" t="e">
        <f>HLOOKUP(AM$13,$Y500:$AF$1016,ROWS($Y500:$AF$1016),FALSE)</f>
        <v>#N/A</v>
      </c>
      <c r="AN500" s="30" t="e">
        <f>HLOOKUP(AN$13,$Y500:$AF$1016,ROWS($Y500:$AF$1016),FALSE)</f>
        <v>#N/A</v>
      </c>
      <c r="AO500" s="35" t="e">
        <f t="shared" si="92"/>
        <v>#N/A</v>
      </c>
      <c r="AP500" s="35" t="e">
        <f t="shared" si="93"/>
        <v>#N/A</v>
      </c>
      <c r="AQ500" s="35" t="e">
        <f t="shared" si="94"/>
        <v>#N/A</v>
      </c>
      <c r="AR500" s="35" t="e">
        <f t="shared" si="95"/>
        <v>#N/A</v>
      </c>
      <c r="AS500" s="35" t="e">
        <f t="shared" si="96"/>
        <v>#N/A</v>
      </c>
      <c r="AT500" s="35" t="e">
        <f t="shared" si="97"/>
        <v>#N/A</v>
      </c>
      <c r="AU500" s="35" t="e">
        <f t="shared" si="98"/>
        <v>#N/A</v>
      </c>
      <c r="AV500" s="35" t="e">
        <f t="shared" si="99"/>
        <v>#N/A</v>
      </c>
      <c r="AW500" s="81" t="e">
        <f t="shared" si="100"/>
        <v>#N/A</v>
      </c>
      <c r="AX500" s="139" t="e">
        <f t="shared" si="101"/>
        <v>#N/A</v>
      </c>
    </row>
    <row r="501" spans="1:50" x14ac:dyDescent="0.25">
      <c r="A501" s="110">
        <f>'Тулуз-Пьерон'!A501</f>
        <v>0</v>
      </c>
      <c r="B501" s="153">
        <f>'Тулуз-Пьерон'!B501</f>
        <v>0</v>
      </c>
      <c r="C501" s="109" t="e">
        <f>'Тулуз-Пьерон'!AB501</f>
        <v>#DIV/0!</v>
      </c>
      <c r="D501" s="132" t="e">
        <f>'Тулуз-Пьерон'!AE501</f>
        <v>#DIV/0!</v>
      </c>
      <c r="E501" s="134">
        <f>Равен!AD493</f>
        <v>0</v>
      </c>
      <c r="F501" s="135">
        <f>Равен!AE493</f>
        <v>0</v>
      </c>
      <c r="G501" s="128"/>
      <c r="H501" s="33"/>
      <c r="I501" s="33"/>
      <c r="J501" s="33"/>
      <c r="K501" s="115"/>
      <c r="L501" s="109">
        <f t="shared" si="90"/>
        <v>0</v>
      </c>
      <c r="M501" s="33"/>
      <c r="N501" s="123"/>
      <c r="O501" s="131"/>
      <c r="P501" s="109">
        <f t="shared" si="91"/>
        <v>0</v>
      </c>
      <c r="Q501" s="33"/>
      <c r="R501" s="33"/>
      <c r="S501" s="123"/>
      <c r="T501" s="128"/>
      <c r="U501" s="33"/>
      <c r="V501" s="33"/>
      <c r="W501" s="33"/>
      <c r="X501" s="115"/>
      <c r="Y501" s="122"/>
      <c r="Z501" s="33"/>
      <c r="AA501" s="33"/>
      <c r="AB501" s="33"/>
      <c r="AC501" s="33"/>
      <c r="AD501" s="33"/>
      <c r="AE501" s="33"/>
      <c r="AF501" s="123"/>
      <c r="AG501" s="119" t="e">
        <f>HLOOKUP(AG$13,$Y501:$AF$1016,ROWS($Y501:$AF$1016),FALSE)</f>
        <v>#N/A</v>
      </c>
      <c r="AH501" s="30" t="e">
        <f>HLOOKUP(AH$13,$Y501:$AF$1016,ROWS($Y501:$AF$1016),FALSE)</f>
        <v>#N/A</v>
      </c>
      <c r="AI501" s="30" t="e">
        <f>HLOOKUP(AI$13,$Y501:$AF$1016,ROWS($Y501:$AF$1016),FALSE)</f>
        <v>#N/A</v>
      </c>
      <c r="AJ501" s="30" t="e">
        <f>HLOOKUP(AJ$13,$Y501:$AF$1016,ROWS($Y501:$AF$1016),FALSE)</f>
        <v>#N/A</v>
      </c>
      <c r="AK501" s="30" t="e">
        <f>HLOOKUP(AK$13,$Y501:$AF$1016,ROWS($Y501:$AF$1016),FALSE)</f>
        <v>#N/A</v>
      </c>
      <c r="AL501" s="30" t="e">
        <f>HLOOKUP(AL$13,$Y501:$AF$1016,ROWS($Y501:$AF$1016),FALSE)</f>
        <v>#N/A</v>
      </c>
      <c r="AM501" s="30" t="e">
        <f>HLOOKUP(AM$13,$Y501:$AF$1016,ROWS($Y501:$AF$1016),FALSE)</f>
        <v>#N/A</v>
      </c>
      <c r="AN501" s="30" t="e">
        <f>HLOOKUP(AN$13,$Y501:$AF$1016,ROWS($Y501:$AF$1016),FALSE)</f>
        <v>#N/A</v>
      </c>
      <c r="AO501" s="35" t="e">
        <f t="shared" si="92"/>
        <v>#N/A</v>
      </c>
      <c r="AP501" s="35" t="e">
        <f t="shared" si="93"/>
        <v>#N/A</v>
      </c>
      <c r="AQ501" s="35" t="e">
        <f t="shared" si="94"/>
        <v>#N/A</v>
      </c>
      <c r="AR501" s="35" t="e">
        <f t="shared" si="95"/>
        <v>#N/A</v>
      </c>
      <c r="AS501" s="35" t="e">
        <f t="shared" si="96"/>
        <v>#N/A</v>
      </c>
      <c r="AT501" s="35" t="e">
        <f t="shared" si="97"/>
        <v>#N/A</v>
      </c>
      <c r="AU501" s="35" t="e">
        <f t="shared" si="98"/>
        <v>#N/A</v>
      </c>
      <c r="AV501" s="35" t="e">
        <f t="shared" si="99"/>
        <v>#N/A</v>
      </c>
      <c r="AW501" s="81" t="e">
        <f t="shared" si="100"/>
        <v>#N/A</v>
      </c>
      <c r="AX501" s="139" t="e">
        <f t="shared" si="101"/>
        <v>#N/A</v>
      </c>
    </row>
    <row r="502" spans="1:50" x14ac:dyDescent="0.25">
      <c r="A502" s="110">
        <f>'Тулуз-Пьерон'!A502</f>
        <v>0</v>
      </c>
      <c r="B502" s="153">
        <f>'Тулуз-Пьерон'!B502</f>
        <v>0</v>
      </c>
      <c r="C502" s="109" t="e">
        <f>'Тулуз-Пьерон'!AB502</f>
        <v>#DIV/0!</v>
      </c>
      <c r="D502" s="132" t="e">
        <f>'Тулуз-Пьерон'!AE502</f>
        <v>#DIV/0!</v>
      </c>
      <c r="E502" s="134">
        <f>Равен!AD494</f>
        <v>0</v>
      </c>
      <c r="F502" s="135">
        <f>Равен!AE494</f>
        <v>0</v>
      </c>
      <c r="G502" s="128"/>
      <c r="H502" s="33"/>
      <c r="I502" s="33"/>
      <c r="J502" s="33"/>
      <c r="K502" s="115"/>
      <c r="L502" s="109">
        <f t="shared" si="90"/>
        <v>0</v>
      </c>
      <c r="M502" s="33"/>
      <c r="N502" s="123"/>
      <c r="O502" s="131"/>
      <c r="P502" s="109">
        <f t="shared" si="91"/>
        <v>0</v>
      </c>
      <c r="Q502" s="33"/>
      <c r="R502" s="33"/>
      <c r="S502" s="123"/>
      <c r="T502" s="128"/>
      <c r="U502" s="33"/>
      <c r="V502" s="33"/>
      <c r="W502" s="33"/>
      <c r="X502" s="115"/>
      <c r="Y502" s="122"/>
      <c r="Z502" s="33"/>
      <c r="AA502" s="33"/>
      <c r="AB502" s="33"/>
      <c r="AC502" s="33"/>
      <c r="AD502" s="33"/>
      <c r="AE502" s="33"/>
      <c r="AF502" s="123"/>
      <c r="AG502" s="119" t="e">
        <f>HLOOKUP(AG$13,$Y502:$AF$1016,ROWS($Y502:$AF$1016),FALSE)</f>
        <v>#N/A</v>
      </c>
      <c r="AH502" s="30" t="e">
        <f>HLOOKUP(AH$13,$Y502:$AF$1016,ROWS($Y502:$AF$1016),FALSE)</f>
        <v>#N/A</v>
      </c>
      <c r="AI502" s="30" t="e">
        <f>HLOOKUP(AI$13,$Y502:$AF$1016,ROWS($Y502:$AF$1016),FALSE)</f>
        <v>#N/A</v>
      </c>
      <c r="AJ502" s="30" t="e">
        <f>HLOOKUP(AJ$13,$Y502:$AF$1016,ROWS($Y502:$AF$1016),FALSE)</f>
        <v>#N/A</v>
      </c>
      <c r="AK502" s="30" t="e">
        <f>HLOOKUP(AK$13,$Y502:$AF$1016,ROWS($Y502:$AF$1016),FALSE)</f>
        <v>#N/A</v>
      </c>
      <c r="AL502" s="30" t="e">
        <f>HLOOKUP(AL$13,$Y502:$AF$1016,ROWS($Y502:$AF$1016),FALSE)</f>
        <v>#N/A</v>
      </c>
      <c r="AM502" s="30" t="e">
        <f>HLOOKUP(AM$13,$Y502:$AF$1016,ROWS($Y502:$AF$1016),FALSE)</f>
        <v>#N/A</v>
      </c>
      <c r="AN502" s="30" t="e">
        <f>HLOOKUP(AN$13,$Y502:$AF$1016,ROWS($Y502:$AF$1016),FALSE)</f>
        <v>#N/A</v>
      </c>
      <c r="AO502" s="35" t="e">
        <f t="shared" si="92"/>
        <v>#N/A</v>
      </c>
      <c r="AP502" s="35" t="e">
        <f t="shared" si="93"/>
        <v>#N/A</v>
      </c>
      <c r="AQ502" s="35" t="e">
        <f t="shared" si="94"/>
        <v>#N/A</v>
      </c>
      <c r="AR502" s="35" t="e">
        <f t="shared" si="95"/>
        <v>#N/A</v>
      </c>
      <c r="AS502" s="35" t="e">
        <f t="shared" si="96"/>
        <v>#N/A</v>
      </c>
      <c r="AT502" s="35" t="e">
        <f t="shared" si="97"/>
        <v>#N/A</v>
      </c>
      <c r="AU502" s="35" t="e">
        <f t="shared" si="98"/>
        <v>#N/A</v>
      </c>
      <c r="AV502" s="35" t="e">
        <f t="shared" si="99"/>
        <v>#N/A</v>
      </c>
      <c r="AW502" s="81" t="e">
        <f t="shared" si="100"/>
        <v>#N/A</v>
      </c>
      <c r="AX502" s="139" t="e">
        <f t="shared" si="101"/>
        <v>#N/A</v>
      </c>
    </row>
    <row r="503" spans="1:50" x14ac:dyDescent="0.25">
      <c r="A503" s="110">
        <f>'Тулуз-Пьерон'!A503</f>
        <v>0</v>
      </c>
      <c r="B503" s="153">
        <f>'Тулуз-Пьерон'!B503</f>
        <v>0</v>
      </c>
      <c r="C503" s="109" t="e">
        <f>'Тулуз-Пьерон'!AB503</f>
        <v>#DIV/0!</v>
      </c>
      <c r="D503" s="132" t="e">
        <f>'Тулуз-Пьерон'!AE503</f>
        <v>#DIV/0!</v>
      </c>
      <c r="E503" s="134">
        <f>Равен!AD495</f>
        <v>0</v>
      </c>
      <c r="F503" s="135">
        <f>Равен!AE495</f>
        <v>0</v>
      </c>
      <c r="G503" s="128"/>
      <c r="H503" s="33"/>
      <c r="I503" s="33"/>
      <c r="J503" s="33"/>
      <c r="K503" s="115"/>
      <c r="L503" s="109">
        <f t="shared" si="90"/>
        <v>0</v>
      </c>
      <c r="M503" s="33"/>
      <c r="N503" s="123"/>
      <c r="O503" s="131"/>
      <c r="P503" s="109">
        <f t="shared" si="91"/>
        <v>0</v>
      </c>
      <c r="Q503" s="33"/>
      <c r="R503" s="33"/>
      <c r="S503" s="123"/>
      <c r="T503" s="128"/>
      <c r="U503" s="33"/>
      <c r="V503" s="33"/>
      <c r="W503" s="33"/>
      <c r="X503" s="115"/>
      <c r="Y503" s="122"/>
      <c r="Z503" s="33"/>
      <c r="AA503" s="33"/>
      <c r="AB503" s="33"/>
      <c r="AC503" s="33"/>
      <c r="AD503" s="33"/>
      <c r="AE503" s="33"/>
      <c r="AF503" s="123"/>
      <c r="AG503" s="119" t="e">
        <f>HLOOKUP(AG$13,$Y503:$AF$1016,ROWS($Y503:$AF$1016),FALSE)</f>
        <v>#N/A</v>
      </c>
      <c r="AH503" s="30" t="e">
        <f>HLOOKUP(AH$13,$Y503:$AF$1016,ROWS($Y503:$AF$1016),FALSE)</f>
        <v>#N/A</v>
      </c>
      <c r="AI503" s="30" t="e">
        <f>HLOOKUP(AI$13,$Y503:$AF$1016,ROWS($Y503:$AF$1016),FALSE)</f>
        <v>#N/A</v>
      </c>
      <c r="AJ503" s="30" t="e">
        <f>HLOOKUP(AJ$13,$Y503:$AF$1016,ROWS($Y503:$AF$1016),FALSE)</f>
        <v>#N/A</v>
      </c>
      <c r="AK503" s="30" t="e">
        <f>HLOOKUP(AK$13,$Y503:$AF$1016,ROWS($Y503:$AF$1016),FALSE)</f>
        <v>#N/A</v>
      </c>
      <c r="AL503" s="30" t="e">
        <f>HLOOKUP(AL$13,$Y503:$AF$1016,ROWS($Y503:$AF$1016),FALSE)</f>
        <v>#N/A</v>
      </c>
      <c r="AM503" s="30" t="e">
        <f>HLOOKUP(AM$13,$Y503:$AF$1016,ROWS($Y503:$AF$1016),FALSE)</f>
        <v>#N/A</v>
      </c>
      <c r="AN503" s="30" t="e">
        <f>HLOOKUP(AN$13,$Y503:$AF$1016,ROWS($Y503:$AF$1016),FALSE)</f>
        <v>#N/A</v>
      </c>
      <c r="AO503" s="35" t="e">
        <f t="shared" si="92"/>
        <v>#N/A</v>
      </c>
      <c r="AP503" s="35" t="e">
        <f t="shared" si="93"/>
        <v>#N/A</v>
      </c>
      <c r="AQ503" s="35" t="e">
        <f t="shared" si="94"/>
        <v>#N/A</v>
      </c>
      <c r="AR503" s="35" t="e">
        <f t="shared" si="95"/>
        <v>#N/A</v>
      </c>
      <c r="AS503" s="35" t="e">
        <f t="shared" si="96"/>
        <v>#N/A</v>
      </c>
      <c r="AT503" s="35" t="e">
        <f t="shared" si="97"/>
        <v>#N/A</v>
      </c>
      <c r="AU503" s="35" t="e">
        <f t="shared" si="98"/>
        <v>#N/A</v>
      </c>
      <c r="AV503" s="35" t="e">
        <f t="shared" si="99"/>
        <v>#N/A</v>
      </c>
      <c r="AW503" s="81" t="e">
        <f t="shared" si="100"/>
        <v>#N/A</v>
      </c>
      <c r="AX503" s="139" t="e">
        <f t="shared" si="101"/>
        <v>#N/A</v>
      </c>
    </row>
    <row r="504" spans="1:50" x14ac:dyDescent="0.25">
      <c r="A504" s="110">
        <f>'Тулуз-Пьерон'!A504</f>
        <v>0</v>
      </c>
      <c r="B504" s="153">
        <f>'Тулуз-Пьерон'!B504</f>
        <v>0</v>
      </c>
      <c r="C504" s="109" t="e">
        <f>'Тулуз-Пьерон'!AB504</f>
        <v>#DIV/0!</v>
      </c>
      <c r="D504" s="132" t="e">
        <f>'Тулуз-Пьерон'!AE504</f>
        <v>#DIV/0!</v>
      </c>
      <c r="E504" s="134">
        <f>Равен!AD496</f>
        <v>0</v>
      </c>
      <c r="F504" s="135">
        <f>Равен!AE496</f>
        <v>0</v>
      </c>
      <c r="G504" s="128"/>
      <c r="H504" s="33"/>
      <c r="I504" s="33"/>
      <c r="J504" s="33"/>
      <c r="K504" s="115"/>
      <c r="L504" s="109">
        <f t="shared" si="90"/>
        <v>0</v>
      </c>
      <c r="M504" s="33"/>
      <c r="N504" s="123"/>
      <c r="O504" s="131"/>
      <c r="P504" s="109">
        <f t="shared" si="91"/>
        <v>0</v>
      </c>
      <c r="Q504" s="33"/>
      <c r="R504" s="33"/>
      <c r="S504" s="123"/>
      <c r="T504" s="128"/>
      <c r="U504" s="33"/>
      <c r="V504" s="33"/>
      <c r="W504" s="33"/>
      <c r="X504" s="115"/>
      <c r="Y504" s="122"/>
      <c r="Z504" s="33"/>
      <c r="AA504" s="33"/>
      <c r="AB504" s="33"/>
      <c r="AC504" s="33"/>
      <c r="AD504" s="33"/>
      <c r="AE504" s="33"/>
      <c r="AF504" s="123"/>
      <c r="AG504" s="119" t="e">
        <f>HLOOKUP(AG$13,$Y504:$AF$1016,ROWS($Y504:$AF$1016),FALSE)</f>
        <v>#N/A</v>
      </c>
      <c r="AH504" s="30" t="e">
        <f>HLOOKUP(AH$13,$Y504:$AF$1016,ROWS($Y504:$AF$1016),FALSE)</f>
        <v>#N/A</v>
      </c>
      <c r="AI504" s="30" t="e">
        <f>HLOOKUP(AI$13,$Y504:$AF$1016,ROWS($Y504:$AF$1016),FALSE)</f>
        <v>#N/A</v>
      </c>
      <c r="AJ504" s="30" t="e">
        <f>HLOOKUP(AJ$13,$Y504:$AF$1016,ROWS($Y504:$AF$1016),FALSE)</f>
        <v>#N/A</v>
      </c>
      <c r="AK504" s="30" t="e">
        <f>HLOOKUP(AK$13,$Y504:$AF$1016,ROWS($Y504:$AF$1016),FALSE)</f>
        <v>#N/A</v>
      </c>
      <c r="AL504" s="30" t="e">
        <f>HLOOKUP(AL$13,$Y504:$AF$1016,ROWS($Y504:$AF$1016),FALSE)</f>
        <v>#N/A</v>
      </c>
      <c r="AM504" s="30" t="e">
        <f>HLOOKUP(AM$13,$Y504:$AF$1016,ROWS($Y504:$AF$1016),FALSE)</f>
        <v>#N/A</v>
      </c>
      <c r="AN504" s="30" t="e">
        <f>HLOOKUP(AN$13,$Y504:$AF$1016,ROWS($Y504:$AF$1016),FALSE)</f>
        <v>#N/A</v>
      </c>
      <c r="AO504" s="35" t="e">
        <f t="shared" si="92"/>
        <v>#N/A</v>
      </c>
      <c r="AP504" s="35" t="e">
        <f t="shared" si="93"/>
        <v>#N/A</v>
      </c>
      <c r="AQ504" s="35" t="e">
        <f t="shared" si="94"/>
        <v>#N/A</v>
      </c>
      <c r="AR504" s="35" t="e">
        <f t="shared" si="95"/>
        <v>#N/A</v>
      </c>
      <c r="AS504" s="35" t="e">
        <f t="shared" si="96"/>
        <v>#N/A</v>
      </c>
      <c r="AT504" s="35" t="e">
        <f t="shared" si="97"/>
        <v>#N/A</v>
      </c>
      <c r="AU504" s="35" t="e">
        <f t="shared" si="98"/>
        <v>#N/A</v>
      </c>
      <c r="AV504" s="35" t="e">
        <f t="shared" si="99"/>
        <v>#N/A</v>
      </c>
      <c r="AW504" s="81" t="e">
        <f t="shared" si="100"/>
        <v>#N/A</v>
      </c>
      <c r="AX504" s="139" t="e">
        <f t="shared" si="101"/>
        <v>#N/A</v>
      </c>
    </row>
    <row r="505" spans="1:50" x14ac:dyDescent="0.25">
      <c r="A505" s="110">
        <f>'Тулуз-Пьерон'!A505</f>
        <v>0</v>
      </c>
      <c r="B505" s="153">
        <f>'Тулуз-Пьерон'!B505</f>
        <v>0</v>
      </c>
      <c r="C505" s="109" t="e">
        <f>'Тулуз-Пьерон'!AB505</f>
        <v>#DIV/0!</v>
      </c>
      <c r="D505" s="132" t="e">
        <f>'Тулуз-Пьерон'!AE505</f>
        <v>#DIV/0!</v>
      </c>
      <c r="E505" s="134">
        <f>Равен!AD497</f>
        <v>0</v>
      </c>
      <c r="F505" s="135">
        <f>Равен!AE497</f>
        <v>0</v>
      </c>
      <c r="G505" s="128"/>
      <c r="H505" s="33"/>
      <c r="I505" s="33"/>
      <c r="J505" s="33"/>
      <c r="K505" s="115"/>
      <c r="L505" s="109">
        <f t="shared" si="90"/>
        <v>0</v>
      </c>
      <c r="M505" s="33"/>
      <c r="N505" s="123"/>
      <c r="O505" s="131"/>
      <c r="P505" s="109">
        <f t="shared" si="91"/>
        <v>0</v>
      </c>
      <c r="Q505" s="33"/>
      <c r="R505" s="33"/>
      <c r="S505" s="123"/>
      <c r="T505" s="128"/>
      <c r="U505" s="33"/>
      <c r="V505" s="33"/>
      <c r="W505" s="33"/>
      <c r="X505" s="115"/>
      <c r="Y505" s="122"/>
      <c r="Z505" s="33"/>
      <c r="AA505" s="33"/>
      <c r="AB505" s="33"/>
      <c r="AC505" s="33"/>
      <c r="AD505" s="33"/>
      <c r="AE505" s="33"/>
      <c r="AF505" s="123"/>
      <c r="AG505" s="119" t="e">
        <f>HLOOKUP(AG$13,$Y505:$AF$1016,ROWS($Y505:$AF$1016),FALSE)</f>
        <v>#N/A</v>
      </c>
      <c r="AH505" s="30" t="e">
        <f>HLOOKUP(AH$13,$Y505:$AF$1016,ROWS($Y505:$AF$1016),FALSE)</f>
        <v>#N/A</v>
      </c>
      <c r="AI505" s="30" t="e">
        <f>HLOOKUP(AI$13,$Y505:$AF$1016,ROWS($Y505:$AF$1016),FALSE)</f>
        <v>#N/A</v>
      </c>
      <c r="AJ505" s="30" t="e">
        <f>HLOOKUP(AJ$13,$Y505:$AF$1016,ROWS($Y505:$AF$1016),FALSE)</f>
        <v>#N/A</v>
      </c>
      <c r="AK505" s="30" t="e">
        <f>HLOOKUP(AK$13,$Y505:$AF$1016,ROWS($Y505:$AF$1016),FALSE)</f>
        <v>#N/A</v>
      </c>
      <c r="AL505" s="30" t="e">
        <f>HLOOKUP(AL$13,$Y505:$AF$1016,ROWS($Y505:$AF$1016),FALSE)</f>
        <v>#N/A</v>
      </c>
      <c r="AM505" s="30" t="e">
        <f>HLOOKUP(AM$13,$Y505:$AF$1016,ROWS($Y505:$AF$1016),FALSE)</f>
        <v>#N/A</v>
      </c>
      <c r="AN505" s="30" t="e">
        <f>HLOOKUP(AN$13,$Y505:$AF$1016,ROWS($Y505:$AF$1016),FALSE)</f>
        <v>#N/A</v>
      </c>
      <c r="AO505" s="35" t="e">
        <f t="shared" si="92"/>
        <v>#N/A</v>
      </c>
      <c r="AP505" s="35" t="e">
        <f t="shared" si="93"/>
        <v>#N/A</v>
      </c>
      <c r="AQ505" s="35" t="e">
        <f t="shared" si="94"/>
        <v>#N/A</v>
      </c>
      <c r="AR505" s="35" t="e">
        <f t="shared" si="95"/>
        <v>#N/A</v>
      </c>
      <c r="AS505" s="35" t="e">
        <f t="shared" si="96"/>
        <v>#N/A</v>
      </c>
      <c r="AT505" s="35" t="e">
        <f t="shared" si="97"/>
        <v>#N/A</v>
      </c>
      <c r="AU505" s="35" t="e">
        <f t="shared" si="98"/>
        <v>#N/A</v>
      </c>
      <c r="AV505" s="35" t="e">
        <f t="shared" si="99"/>
        <v>#N/A</v>
      </c>
      <c r="AW505" s="81" t="e">
        <f t="shared" si="100"/>
        <v>#N/A</v>
      </c>
      <c r="AX505" s="139" t="e">
        <f t="shared" si="101"/>
        <v>#N/A</v>
      </c>
    </row>
    <row r="506" spans="1:50" x14ac:dyDescent="0.25">
      <c r="A506" s="110">
        <f>'Тулуз-Пьерон'!A506</f>
        <v>0</v>
      </c>
      <c r="B506" s="153">
        <f>'Тулуз-Пьерон'!B506</f>
        <v>0</v>
      </c>
      <c r="C506" s="109" t="e">
        <f>'Тулуз-Пьерон'!AB506</f>
        <v>#DIV/0!</v>
      </c>
      <c r="D506" s="132" t="e">
        <f>'Тулуз-Пьерон'!AE506</f>
        <v>#DIV/0!</v>
      </c>
      <c r="E506" s="134">
        <f>Равен!AD498</f>
        <v>0</v>
      </c>
      <c r="F506" s="135">
        <f>Равен!AE498</f>
        <v>0</v>
      </c>
      <c r="G506" s="128"/>
      <c r="H506" s="33"/>
      <c r="I506" s="33"/>
      <c r="J506" s="33"/>
      <c r="K506" s="115"/>
      <c r="L506" s="109">
        <f t="shared" si="90"/>
        <v>0</v>
      </c>
      <c r="M506" s="33"/>
      <c r="N506" s="123"/>
      <c r="O506" s="131"/>
      <c r="P506" s="109">
        <f t="shared" si="91"/>
        <v>0</v>
      </c>
      <c r="Q506" s="33"/>
      <c r="R506" s="33"/>
      <c r="S506" s="123"/>
      <c r="T506" s="128"/>
      <c r="U506" s="33"/>
      <c r="V506" s="33"/>
      <c r="W506" s="33"/>
      <c r="X506" s="115"/>
      <c r="Y506" s="122"/>
      <c r="Z506" s="33"/>
      <c r="AA506" s="33"/>
      <c r="AB506" s="33"/>
      <c r="AC506" s="33"/>
      <c r="AD506" s="33"/>
      <c r="AE506" s="33"/>
      <c r="AF506" s="123"/>
      <c r="AG506" s="119" t="e">
        <f>HLOOKUP(AG$13,$Y506:$AF$1016,ROWS($Y506:$AF$1016),FALSE)</f>
        <v>#N/A</v>
      </c>
      <c r="AH506" s="30" t="e">
        <f>HLOOKUP(AH$13,$Y506:$AF$1016,ROWS($Y506:$AF$1016),FALSE)</f>
        <v>#N/A</v>
      </c>
      <c r="AI506" s="30" t="e">
        <f>HLOOKUP(AI$13,$Y506:$AF$1016,ROWS($Y506:$AF$1016),FALSE)</f>
        <v>#N/A</v>
      </c>
      <c r="AJ506" s="30" t="e">
        <f>HLOOKUP(AJ$13,$Y506:$AF$1016,ROWS($Y506:$AF$1016),FALSE)</f>
        <v>#N/A</v>
      </c>
      <c r="AK506" s="30" t="e">
        <f>HLOOKUP(AK$13,$Y506:$AF$1016,ROWS($Y506:$AF$1016),FALSE)</f>
        <v>#N/A</v>
      </c>
      <c r="AL506" s="30" t="e">
        <f>HLOOKUP(AL$13,$Y506:$AF$1016,ROWS($Y506:$AF$1016),FALSE)</f>
        <v>#N/A</v>
      </c>
      <c r="AM506" s="30" t="e">
        <f>HLOOKUP(AM$13,$Y506:$AF$1016,ROWS($Y506:$AF$1016),FALSE)</f>
        <v>#N/A</v>
      </c>
      <c r="AN506" s="30" t="e">
        <f>HLOOKUP(AN$13,$Y506:$AF$1016,ROWS($Y506:$AF$1016),FALSE)</f>
        <v>#N/A</v>
      </c>
      <c r="AO506" s="35" t="e">
        <f t="shared" si="92"/>
        <v>#N/A</v>
      </c>
      <c r="AP506" s="35" t="e">
        <f t="shared" si="93"/>
        <v>#N/A</v>
      </c>
      <c r="AQ506" s="35" t="e">
        <f t="shared" si="94"/>
        <v>#N/A</v>
      </c>
      <c r="AR506" s="35" t="e">
        <f t="shared" si="95"/>
        <v>#N/A</v>
      </c>
      <c r="AS506" s="35" t="e">
        <f t="shared" si="96"/>
        <v>#N/A</v>
      </c>
      <c r="AT506" s="35" t="e">
        <f t="shared" si="97"/>
        <v>#N/A</v>
      </c>
      <c r="AU506" s="35" t="e">
        <f t="shared" si="98"/>
        <v>#N/A</v>
      </c>
      <c r="AV506" s="35" t="e">
        <f t="shared" si="99"/>
        <v>#N/A</v>
      </c>
      <c r="AW506" s="81" t="e">
        <f t="shared" si="100"/>
        <v>#N/A</v>
      </c>
      <c r="AX506" s="139" t="e">
        <f t="shared" si="101"/>
        <v>#N/A</v>
      </c>
    </row>
    <row r="507" spans="1:50" x14ac:dyDescent="0.25">
      <c r="A507" s="110">
        <f>'Тулуз-Пьерон'!A507</f>
        <v>0</v>
      </c>
      <c r="B507" s="153">
        <f>'Тулуз-Пьерон'!B507</f>
        <v>0</v>
      </c>
      <c r="C507" s="109" t="e">
        <f>'Тулуз-Пьерон'!AB507</f>
        <v>#DIV/0!</v>
      </c>
      <c r="D507" s="132" t="e">
        <f>'Тулуз-Пьерон'!AE507</f>
        <v>#DIV/0!</v>
      </c>
      <c r="E507" s="134">
        <f>Равен!AD499</f>
        <v>0</v>
      </c>
      <c r="F507" s="135">
        <f>Равен!AE499</f>
        <v>0</v>
      </c>
      <c r="G507" s="128"/>
      <c r="H507" s="33"/>
      <c r="I507" s="33"/>
      <c r="J507" s="33"/>
      <c r="K507" s="115"/>
      <c r="L507" s="109">
        <f t="shared" si="90"/>
        <v>0</v>
      </c>
      <c r="M507" s="33"/>
      <c r="N507" s="123"/>
      <c r="O507" s="131"/>
      <c r="P507" s="109">
        <f t="shared" si="91"/>
        <v>0</v>
      </c>
      <c r="Q507" s="33"/>
      <c r="R507" s="33"/>
      <c r="S507" s="123"/>
      <c r="T507" s="128"/>
      <c r="U507" s="33"/>
      <c r="V507" s="33"/>
      <c r="W507" s="33"/>
      <c r="X507" s="115"/>
      <c r="Y507" s="122"/>
      <c r="Z507" s="33"/>
      <c r="AA507" s="33"/>
      <c r="AB507" s="33"/>
      <c r="AC507" s="33"/>
      <c r="AD507" s="33"/>
      <c r="AE507" s="33"/>
      <c r="AF507" s="123"/>
      <c r="AG507" s="119" t="e">
        <f>HLOOKUP(AG$13,$Y507:$AF$1016,ROWS($Y507:$AF$1016),FALSE)</f>
        <v>#N/A</v>
      </c>
      <c r="AH507" s="30" t="e">
        <f>HLOOKUP(AH$13,$Y507:$AF$1016,ROWS($Y507:$AF$1016),FALSE)</f>
        <v>#N/A</v>
      </c>
      <c r="AI507" s="30" t="e">
        <f>HLOOKUP(AI$13,$Y507:$AF$1016,ROWS($Y507:$AF$1016),FALSE)</f>
        <v>#N/A</v>
      </c>
      <c r="AJ507" s="30" t="e">
        <f>HLOOKUP(AJ$13,$Y507:$AF$1016,ROWS($Y507:$AF$1016),FALSE)</f>
        <v>#N/A</v>
      </c>
      <c r="AK507" s="30" t="e">
        <f>HLOOKUP(AK$13,$Y507:$AF$1016,ROWS($Y507:$AF$1016),FALSE)</f>
        <v>#N/A</v>
      </c>
      <c r="AL507" s="30" t="e">
        <f>HLOOKUP(AL$13,$Y507:$AF$1016,ROWS($Y507:$AF$1016),FALSE)</f>
        <v>#N/A</v>
      </c>
      <c r="AM507" s="30" t="e">
        <f>HLOOKUP(AM$13,$Y507:$AF$1016,ROWS($Y507:$AF$1016),FALSE)</f>
        <v>#N/A</v>
      </c>
      <c r="AN507" s="30" t="e">
        <f>HLOOKUP(AN$13,$Y507:$AF$1016,ROWS($Y507:$AF$1016),FALSE)</f>
        <v>#N/A</v>
      </c>
      <c r="AO507" s="35" t="e">
        <f t="shared" si="92"/>
        <v>#N/A</v>
      </c>
      <c r="AP507" s="35" t="e">
        <f t="shared" si="93"/>
        <v>#N/A</v>
      </c>
      <c r="AQ507" s="35" t="e">
        <f t="shared" si="94"/>
        <v>#N/A</v>
      </c>
      <c r="AR507" s="35" t="e">
        <f t="shared" si="95"/>
        <v>#N/A</v>
      </c>
      <c r="AS507" s="35" t="e">
        <f t="shared" si="96"/>
        <v>#N/A</v>
      </c>
      <c r="AT507" s="35" t="e">
        <f t="shared" si="97"/>
        <v>#N/A</v>
      </c>
      <c r="AU507" s="35" t="e">
        <f t="shared" si="98"/>
        <v>#N/A</v>
      </c>
      <c r="AV507" s="35" t="e">
        <f t="shared" si="99"/>
        <v>#N/A</v>
      </c>
      <c r="AW507" s="81" t="e">
        <f t="shared" si="100"/>
        <v>#N/A</v>
      </c>
      <c r="AX507" s="139" t="e">
        <f t="shared" si="101"/>
        <v>#N/A</v>
      </c>
    </row>
    <row r="508" spans="1:50" x14ac:dyDescent="0.25">
      <c r="A508" s="110">
        <f>'Тулуз-Пьерон'!A508</f>
        <v>0</v>
      </c>
      <c r="B508" s="153">
        <f>'Тулуз-Пьерон'!B508</f>
        <v>0</v>
      </c>
      <c r="C508" s="109" t="e">
        <f>'Тулуз-Пьерон'!AB508</f>
        <v>#DIV/0!</v>
      </c>
      <c r="D508" s="132" t="e">
        <f>'Тулуз-Пьерон'!AE508</f>
        <v>#DIV/0!</v>
      </c>
      <c r="E508" s="134">
        <f>Равен!AD500</f>
        <v>0</v>
      </c>
      <c r="F508" s="135">
        <f>Равен!AE500</f>
        <v>0</v>
      </c>
      <c r="G508" s="128"/>
      <c r="H508" s="33"/>
      <c r="I508" s="33"/>
      <c r="J508" s="33"/>
      <c r="K508" s="115"/>
      <c r="L508" s="109">
        <f t="shared" si="90"/>
        <v>0</v>
      </c>
      <c r="M508" s="33"/>
      <c r="N508" s="123"/>
      <c r="O508" s="131"/>
      <c r="P508" s="109">
        <f t="shared" si="91"/>
        <v>0</v>
      </c>
      <c r="Q508" s="33"/>
      <c r="R508" s="33"/>
      <c r="S508" s="123"/>
      <c r="T508" s="128"/>
      <c r="U508" s="33"/>
      <c r="V508" s="33"/>
      <c r="W508" s="33"/>
      <c r="X508" s="115"/>
      <c r="Y508" s="122"/>
      <c r="Z508" s="33"/>
      <c r="AA508" s="33"/>
      <c r="AB508" s="33"/>
      <c r="AC508" s="33"/>
      <c r="AD508" s="33"/>
      <c r="AE508" s="33"/>
      <c r="AF508" s="123"/>
      <c r="AG508" s="119" t="e">
        <f>HLOOKUP(AG$13,$Y508:$AF$1016,ROWS($Y508:$AF$1016),FALSE)</f>
        <v>#N/A</v>
      </c>
      <c r="AH508" s="30" t="e">
        <f>HLOOKUP(AH$13,$Y508:$AF$1016,ROWS($Y508:$AF$1016),FALSE)</f>
        <v>#N/A</v>
      </c>
      <c r="AI508" s="30" t="e">
        <f>HLOOKUP(AI$13,$Y508:$AF$1016,ROWS($Y508:$AF$1016),FALSE)</f>
        <v>#N/A</v>
      </c>
      <c r="AJ508" s="30" t="e">
        <f>HLOOKUP(AJ$13,$Y508:$AF$1016,ROWS($Y508:$AF$1016),FALSE)</f>
        <v>#N/A</v>
      </c>
      <c r="AK508" s="30" t="e">
        <f>HLOOKUP(AK$13,$Y508:$AF$1016,ROWS($Y508:$AF$1016),FALSE)</f>
        <v>#N/A</v>
      </c>
      <c r="AL508" s="30" t="e">
        <f>HLOOKUP(AL$13,$Y508:$AF$1016,ROWS($Y508:$AF$1016),FALSE)</f>
        <v>#N/A</v>
      </c>
      <c r="AM508" s="30" t="e">
        <f>HLOOKUP(AM$13,$Y508:$AF$1016,ROWS($Y508:$AF$1016),FALSE)</f>
        <v>#N/A</v>
      </c>
      <c r="AN508" s="30" t="e">
        <f>HLOOKUP(AN$13,$Y508:$AF$1016,ROWS($Y508:$AF$1016),FALSE)</f>
        <v>#N/A</v>
      </c>
      <c r="AO508" s="35" t="e">
        <f t="shared" si="92"/>
        <v>#N/A</v>
      </c>
      <c r="AP508" s="35" t="e">
        <f t="shared" si="93"/>
        <v>#N/A</v>
      </c>
      <c r="AQ508" s="35" t="e">
        <f t="shared" si="94"/>
        <v>#N/A</v>
      </c>
      <c r="AR508" s="35" t="e">
        <f t="shared" si="95"/>
        <v>#N/A</v>
      </c>
      <c r="AS508" s="35" t="e">
        <f t="shared" si="96"/>
        <v>#N/A</v>
      </c>
      <c r="AT508" s="35" t="e">
        <f t="shared" si="97"/>
        <v>#N/A</v>
      </c>
      <c r="AU508" s="35" t="e">
        <f t="shared" si="98"/>
        <v>#N/A</v>
      </c>
      <c r="AV508" s="35" t="e">
        <f t="shared" si="99"/>
        <v>#N/A</v>
      </c>
      <c r="AW508" s="81" t="e">
        <f t="shared" si="100"/>
        <v>#N/A</v>
      </c>
      <c r="AX508" s="139" t="e">
        <f t="shared" si="101"/>
        <v>#N/A</v>
      </c>
    </row>
    <row r="509" spans="1:50" x14ac:dyDescent="0.25">
      <c r="A509" s="110">
        <f>'Тулуз-Пьерон'!A509</f>
        <v>0</v>
      </c>
      <c r="B509" s="153">
        <f>'Тулуз-Пьерон'!B509</f>
        <v>0</v>
      </c>
      <c r="C509" s="109" t="e">
        <f>'Тулуз-Пьерон'!AB509</f>
        <v>#DIV/0!</v>
      </c>
      <c r="D509" s="132" t="e">
        <f>'Тулуз-Пьерон'!AE509</f>
        <v>#DIV/0!</v>
      </c>
      <c r="E509" s="134">
        <f>Равен!AD501</f>
        <v>0</v>
      </c>
      <c r="F509" s="135">
        <f>Равен!AE501</f>
        <v>0</v>
      </c>
      <c r="G509" s="128"/>
      <c r="H509" s="33"/>
      <c r="I509" s="33"/>
      <c r="J509" s="33"/>
      <c r="K509" s="115"/>
      <c r="L509" s="109">
        <f t="shared" si="90"/>
        <v>0</v>
      </c>
      <c r="M509" s="33"/>
      <c r="N509" s="123"/>
      <c r="O509" s="131"/>
      <c r="P509" s="109">
        <f t="shared" si="91"/>
        <v>0</v>
      </c>
      <c r="Q509" s="33"/>
      <c r="R509" s="33"/>
      <c r="S509" s="123"/>
      <c r="T509" s="128"/>
      <c r="U509" s="33"/>
      <c r="V509" s="33"/>
      <c r="W509" s="33"/>
      <c r="X509" s="115"/>
      <c r="Y509" s="122"/>
      <c r="Z509" s="33"/>
      <c r="AA509" s="33"/>
      <c r="AB509" s="33"/>
      <c r="AC509" s="33"/>
      <c r="AD509" s="33"/>
      <c r="AE509" s="33"/>
      <c r="AF509" s="123"/>
      <c r="AG509" s="119" t="e">
        <f>HLOOKUP(AG$13,$Y509:$AF$1016,ROWS($Y509:$AF$1016),FALSE)</f>
        <v>#N/A</v>
      </c>
      <c r="AH509" s="30" t="e">
        <f>HLOOKUP(AH$13,$Y509:$AF$1016,ROWS($Y509:$AF$1016),FALSE)</f>
        <v>#N/A</v>
      </c>
      <c r="AI509" s="30" t="e">
        <f>HLOOKUP(AI$13,$Y509:$AF$1016,ROWS($Y509:$AF$1016),FALSE)</f>
        <v>#N/A</v>
      </c>
      <c r="AJ509" s="30" t="e">
        <f>HLOOKUP(AJ$13,$Y509:$AF$1016,ROWS($Y509:$AF$1016),FALSE)</f>
        <v>#N/A</v>
      </c>
      <c r="AK509" s="30" t="e">
        <f>HLOOKUP(AK$13,$Y509:$AF$1016,ROWS($Y509:$AF$1016),FALSE)</f>
        <v>#N/A</v>
      </c>
      <c r="AL509" s="30" t="e">
        <f>HLOOKUP(AL$13,$Y509:$AF$1016,ROWS($Y509:$AF$1016),FALSE)</f>
        <v>#N/A</v>
      </c>
      <c r="AM509" s="30" t="e">
        <f>HLOOKUP(AM$13,$Y509:$AF$1016,ROWS($Y509:$AF$1016),FALSE)</f>
        <v>#N/A</v>
      </c>
      <c r="AN509" s="30" t="e">
        <f>HLOOKUP(AN$13,$Y509:$AF$1016,ROWS($Y509:$AF$1016),FALSE)</f>
        <v>#N/A</v>
      </c>
      <c r="AO509" s="35" t="e">
        <f t="shared" si="92"/>
        <v>#N/A</v>
      </c>
      <c r="AP509" s="35" t="e">
        <f t="shared" si="93"/>
        <v>#N/A</v>
      </c>
      <c r="AQ509" s="35" t="e">
        <f t="shared" si="94"/>
        <v>#N/A</v>
      </c>
      <c r="AR509" s="35" t="e">
        <f t="shared" si="95"/>
        <v>#N/A</v>
      </c>
      <c r="AS509" s="35" t="e">
        <f t="shared" si="96"/>
        <v>#N/A</v>
      </c>
      <c r="AT509" s="35" t="e">
        <f t="shared" si="97"/>
        <v>#N/A</v>
      </c>
      <c r="AU509" s="35" t="e">
        <f t="shared" si="98"/>
        <v>#N/A</v>
      </c>
      <c r="AV509" s="35" t="e">
        <f t="shared" si="99"/>
        <v>#N/A</v>
      </c>
      <c r="AW509" s="81" t="e">
        <f t="shared" si="100"/>
        <v>#N/A</v>
      </c>
      <c r="AX509" s="139" t="e">
        <f t="shared" si="101"/>
        <v>#N/A</v>
      </c>
    </row>
    <row r="510" spans="1:50" x14ac:dyDescent="0.25">
      <c r="A510" s="110">
        <f>'Тулуз-Пьерон'!A510</f>
        <v>0</v>
      </c>
      <c r="B510" s="153">
        <f>'Тулуз-Пьерон'!B510</f>
        <v>0</v>
      </c>
      <c r="C510" s="109" t="e">
        <f>'Тулуз-Пьерон'!AB510</f>
        <v>#DIV/0!</v>
      </c>
      <c r="D510" s="132" t="e">
        <f>'Тулуз-Пьерон'!AE510</f>
        <v>#DIV/0!</v>
      </c>
      <c r="E510" s="134">
        <f>Равен!AD502</f>
        <v>0</v>
      </c>
      <c r="F510" s="135">
        <f>Равен!AE502</f>
        <v>0</v>
      </c>
      <c r="G510" s="128"/>
      <c r="H510" s="33"/>
      <c r="I510" s="33"/>
      <c r="J510" s="33"/>
      <c r="K510" s="115"/>
      <c r="L510" s="109">
        <f t="shared" si="90"/>
        <v>0</v>
      </c>
      <c r="M510" s="33"/>
      <c r="N510" s="123"/>
      <c r="O510" s="131"/>
      <c r="P510" s="109">
        <f t="shared" si="91"/>
        <v>0</v>
      </c>
      <c r="Q510" s="33"/>
      <c r="R510" s="33"/>
      <c r="S510" s="123"/>
      <c r="T510" s="128"/>
      <c r="U510" s="33"/>
      <c r="V510" s="33"/>
      <c r="W510" s="33"/>
      <c r="X510" s="115"/>
      <c r="Y510" s="122"/>
      <c r="Z510" s="33"/>
      <c r="AA510" s="33"/>
      <c r="AB510" s="33"/>
      <c r="AC510" s="33"/>
      <c r="AD510" s="33"/>
      <c r="AE510" s="33"/>
      <c r="AF510" s="123"/>
      <c r="AG510" s="119" t="e">
        <f>HLOOKUP(AG$13,$Y510:$AF$1016,ROWS($Y510:$AF$1016),FALSE)</f>
        <v>#N/A</v>
      </c>
      <c r="AH510" s="30" t="e">
        <f>HLOOKUP(AH$13,$Y510:$AF$1016,ROWS($Y510:$AF$1016),FALSE)</f>
        <v>#N/A</v>
      </c>
      <c r="AI510" s="30" t="e">
        <f>HLOOKUP(AI$13,$Y510:$AF$1016,ROWS($Y510:$AF$1016),FALSE)</f>
        <v>#N/A</v>
      </c>
      <c r="AJ510" s="30" t="e">
        <f>HLOOKUP(AJ$13,$Y510:$AF$1016,ROWS($Y510:$AF$1016),FALSE)</f>
        <v>#N/A</v>
      </c>
      <c r="AK510" s="30" t="e">
        <f>HLOOKUP(AK$13,$Y510:$AF$1016,ROWS($Y510:$AF$1016),FALSE)</f>
        <v>#N/A</v>
      </c>
      <c r="AL510" s="30" t="e">
        <f>HLOOKUP(AL$13,$Y510:$AF$1016,ROWS($Y510:$AF$1016),FALSE)</f>
        <v>#N/A</v>
      </c>
      <c r="AM510" s="30" t="e">
        <f>HLOOKUP(AM$13,$Y510:$AF$1016,ROWS($Y510:$AF$1016),FALSE)</f>
        <v>#N/A</v>
      </c>
      <c r="AN510" s="30" t="e">
        <f>HLOOKUP(AN$13,$Y510:$AF$1016,ROWS($Y510:$AF$1016),FALSE)</f>
        <v>#N/A</v>
      </c>
      <c r="AO510" s="35" t="e">
        <f t="shared" si="92"/>
        <v>#N/A</v>
      </c>
      <c r="AP510" s="35" t="e">
        <f t="shared" si="93"/>
        <v>#N/A</v>
      </c>
      <c r="AQ510" s="35" t="e">
        <f t="shared" si="94"/>
        <v>#N/A</v>
      </c>
      <c r="AR510" s="35" t="e">
        <f t="shared" si="95"/>
        <v>#N/A</v>
      </c>
      <c r="AS510" s="35" t="e">
        <f t="shared" si="96"/>
        <v>#N/A</v>
      </c>
      <c r="AT510" s="35" t="e">
        <f t="shared" si="97"/>
        <v>#N/A</v>
      </c>
      <c r="AU510" s="35" t="e">
        <f t="shared" si="98"/>
        <v>#N/A</v>
      </c>
      <c r="AV510" s="35" t="e">
        <f t="shared" si="99"/>
        <v>#N/A</v>
      </c>
      <c r="AW510" s="81" t="e">
        <f t="shared" si="100"/>
        <v>#N/A</v>
      </c>
      <c r="AX510" s="139" t="e">
        <f t="shared" si="101"/>
        <v>#N/A</v>
      </c>
    </row>
    <row r="511" spans="1:50" x14ac:dyDescent="0.25">
      <c r="A511" s="110">
        <f>'Тулуз-Пьерон'!A511</f>
        <v>0</v>
      </c>
      <c r="B511" s="153">
        <f>'Тулуз-Пьерон'!B511</f>
        <v>0</v>
      </c>
      <c r="C511" s="109" t="e">
        <f>'Тулуз-Пьерон'!AB511</f>
        <v>#DIV/0!</v>
      </c>
      <c r="D511" s="132" t="e">
        <f>'Тулуз-Пьерон'!AE511</f>
        <v>#DIV/0!</v>
      </c>
      <c r="E511" s="134">
        <f>Равен!AD503</f>
        <v>0</v>
      </c>
      <c r="F511" s="135">
        <f>Равен!AE503</f>
        <v>0</v>
      </c>
      <c r="G511" s="128"/>
      <c r="H511" s="33"/>
      <c r="I511" s="33"/>
      <c r="J511" s="33"/>
      <c r="K511" s="115"/>
      <c r="L511" s="109">
        <f t="shared" si="90"/>
        <v>0</v>
      </c>
      <c r="M511" s="33"/>
      <c r="N511" s="123"/>
      <c r="O511" s="131"/>
      <c r="P511" s="109">
        <f t="shared" si="91"/>
        <v>0</v>
      </c>
      <c r="Q511" s="33"/>
      <c r="R511" s="33"/>
      <c r="S511" s="123"/>
      <c r="T511" s="128"/>
      <c r="U511" s="33"/>
      <c r="V511" s="33"/>
      <c r="W511" s="33"/>
      <c r="X511" s="115"/>
      <c r="Y511" s="122"/>
      <c r="Z511" s="33"/>
      <c r="AA511" s="33"/>
      <c r="AB511" s="33"/>
      <c r="AC511" s="33"/>
      <c r="AD511" s="33"/>
      <c r="AE511" s="33"/>
      <c r="AF511" s="123"/>
      <c r="AG511" s="119" t="e">
        <f>HLOOKUP(AG$13,$Y511:$AF$1016,ROWS($Y511:$AF$1016),FALSE)</f>
        <v>#N/A</v>
      </c>
      <c r="AH511" s="30" t="e">
        <f>HLOOKUP(AH$13,$Y511:$AF$1016,ROWS($Y511:$AF$1016),FALSE)</f>
        <v>#N/A</v>
      </c>
      <c r="AI511" s="30" t="e">
        <f>HLOOKUP(AI$13,$Y511:$AF$1016,ROWS($Y511:$AF$1016),FALSE)</f>
        <v>#N/A</v>
      </c>
      <c r="AJ511" s="30" t="e">
        <f>HLOOKUP(AJ$13,$Y511:$AF$1016,ROWS($Y511:$AF$1016),FALSE)</f>
        <v>#N/A</v>
      </c>
      <c r="AK511" s="30" t="e">
        <f>HLOOKUP(AK$13,$Y511:$AF$1016,ROWS($Y511:$AF$1016),FALSE)</f>
        <v>#N/A</v>
      </c>
      <c r="AL511" s="30" t="e">
        <f>HLOOKUP(AL$13,$Y511:$AF$1016,ROWS($Y511:$AF$1016),FALSE)</f>
        <v>#N/A</v>
      </c>
      <c r="AM511" s="30" t="e">
        <f>HLOOKUP(AM$13,$Y511:$AF$1016,ROWS($Y511:$AF$1016),FALSE)</f>
        <v>#N/A</v>
      </c>
      <c r="AN511" s="30" t="e">
        <f>HLOOKUP(AN$13,$Y511:$AF$1016,ROWS($Y511:$AF$1016),FALSE)</f>
        <v>#N/A</v>
      </c>
      <c r="AO511" s="35" t="e">
        <f t="shared" si="92"/>
        <v>#N/A</v>
      </c>
      <c r="AP511" s="35" t="e">
        <f t="shared" si="93"/>
        <v>#N/A</v>
      </c>
      <c r="AQ511" s="35" t="e">
        <f t="shared" si="94"/>
        <v>#N/A</v>
      </c>
      <c r="AR511" s="35" t="e">
        <f t="shared" si="95"/>
        <v>#N/A</v>
      </c>
      <c r="AS511" s="35" t="e">
        <f t="shared" si="96"/>
        <v>#N/A</v>
      </c>
      <c r="AT511" s="35" t="e">
        <f t="shared" si="97"/>
        <v>#N/A</v>
      </c>
      <c r="AU511" s="35" t="e">
        <f t="shared" si="98"/>
        <v>#N/A</v>
      </c>
      <c r="AV511" s="35" t="e">
        <f t="shared" si="99"/>
        <v>#N/A</v>
      </c>
      <c r="AW511" s="81" t="e">
        <f t="shared" si="100"/>
        <v>#N/A</v>
      </c>
      <c r="AX511" s="139" t="e">
        <f t="shared" si="101"/>
        <v>#N/A</v>
      </c>
    </row>
    <row r="512" spans="1:50" x14ac:dyDescent="0.25">
      <c r="A512" s="110">
        <f>'Тулуз-Пьерон'!A512</f>
        <v>0</v>
      </c>
      <c r="B512" s="153">
        <f>'Тулуз-Пьерон'!B512</f>
        <v>0</v>
      </c>
      <c r="C512" s="109" t="e">
        <f>'Тулуз-Пьерон'!AB512</f>
        <v>#DIV/0!</v>
      </c>
      <c r="D512" s="132" t="e">
        <f>'Тулуз-Пьерон'!AE512</f>
        <v>#DIV/0!</v>
      </c>
      <c r="E512" s="134">
        <f>Равен!AD504</f>
        <v>0</v>
      </c>
      <c r="F512" s="135">
        <f>Равен!AE504</f>
        <v>0</v>
      </c>
      <c r="G512" s="128"/>
      <c r="H512" s="33"/>
      <c r="I512" s="33"/>
      <c r="J512" s="33"/>
      <c r="K512" s="115"/>
      <c r="L512" s="109">
        <f t="shared" si="90"/>
        <v>0</v>
      </c>
      <c r="M512" s="33"/>
      <c r="N512" s="123"/>
      <c r="O512" s="131"/>
      <c r="P512" s="109">
        <f t="shared" si="91"/>
        <v>0</v>
      </c>
      <c r="Q512" s="33"/>
      <c r="R512" s="33"/>
      <c r="S512" s="123"/>
      <c r="T512" s="128"/>
      <c r="U512" s="33"/>
      <c r="V512" s="33"/>
      <c r="W512" s="33"/>
      <c r="X512" s="115"/>
      <c r="Y512" s="122"/>
      <c r="Z512" s="33"/>
      <c r="AA512" s="33"/>
      <c r="AB512" s="33"/>
      <c r="AC512" s="33"/>
      <c r="AD512" s="33"/>
      <c r="AE512" s="33"/>
      <c r="AF512" s="123"/>
      <c r="AG512" s="119" t="e">
        <f>HLOOKUP(AG$13,$Y512:$AF$1016,ROWS($Y512:$AF$1016),FALSE)</f>
        <v>#N/A</v>
      </c>
      <c r="AH512" s="30" t="e">
        <f>HLOOKUP(AH$13,$Y512:$AF$1016,ROWS($Y512:$AF$1016),FALSE)</f>
        <v>#N/A</v>
      </c>
      <c r="AI512" s="30" t="e">
        <f>HLOOKUP(AI$13,$Y512:$AF$1016,ROWS($Y512:$AF$1016),FALSE)</f>
        <v>#N/A</v>
      </c>
      <c r="AJ512" s="30" t="e">
        <f>HLOOKUP(AJ$13,$Y512:$AF$1016,ROWS($Y512:$AF$1016),FALSE)</f>
        <v>#N/A</v>
      </c>
      <c r="AK512" s="30" t="e">
        <f>HLOOKUP(AK$13,$Y512:$AF$1016,ROWS($Y512:$AF$1016),FALSE)</f>
        <v>#N/A</v>
      </c>
      <c r="AL512" s="30" t="e">
        <f>HLOOKUP(AL$13,$Y512:$AF$1016,ROWS($Y512:$AF$1016),FALSE)</f>
        <v>#N/A</v>
      </c>
      <c r="AM512" s="30" t="e">
        <f>HLOOKUP(AM$13,$Y512:$AF$1016,ROWS($Y512:$AF$1016),FALSE)</f>
        <v>#N/A</v>
      </c>
      <c r="AN512" s="30" t="e">
        <f>HLOOKUP(AN$13,$Y512:$AF$1016,ROWS($Y512:$AF$1016),FALSE)</f>
        <v>#N/A</v>
      </c>
      <c r="AO512" s="35" t="e">
        <f t="shared" si="92"/>
        <v>#N/A</v>
      </c>
      <c r="AP512" s="35" t="e">
        <f t="shared" si="93"/>
        <v>#N/A</v>
      </c>
      <c r="AQ512" s="35" t="e">
        <f t="shared" si="94"/>
        <v>#N/A</v>
      </c>
      <c r="AR512" s="35" t="e">
        <f t="shared" si="95"/>
        <v>#N/A</v>
      </c>
      <c r="AS512" s="35" t="e">
        <f t="shared" si="96"/>
        <v>#N/A</v>
      </c>
      <c r="AT512" s="35" t="e">
        <f t="shared" si="97"/>
        <v>#N/A</v>
      </c>
      <c r="AU512" s="35" t="e">
        <f t="shared" si="98"/>
        <v>#N/A</v>
      </c>
      <c r="AV512" s="35" t="e">
        <f t="shared" si="99"/>
        <v>#N/A</v>
      </c>
      <c r="AW512" s="81" t="e">
        <f t="shared" si="100"/>
        <v>#N/A</v>
      </c>
      <c r="AX512" s="139" t="e">
        <f t="shared" si="101"/>
        <v>#N/A</v>
      </c>
    </row>
    <row r="513" spans="1:50" x14ac:dyDescent="0.25">
      <c r="A513" s="110">
        <f>'Тулуз-Пьерон'!A513</f>
        <v>0</v>
      </c>
      <c r="B513" s="153">
        <f>'Тулуз-Пьерон'!B513</f>
        <v>0</v>
      </c>
      <c r="C513" s="109" t="e">
        <f>'Тулуз-Пьерон'!AB513</f>
        <v>#DIV/0!</v>
      </c>
      <c r="D513" s="132" t="e">
        <f>'Тулуз-Пьерон'!AE513</f>
        <v>#DIV/0!</v>
      </c>
      <c r="E513" s="134">
        <f>Равен!AD505</f>
        <v>0</v>
      </c>
      <c r="F513" s="135">
        <f>Равен!AE505</f>
        <v>0</v>
      </c>
      <c r="G513" s="128"/>
      <c r="H513" s="33"/>
      <c r="I513" s="33"/>
      <c r="J513" s="33"/>
      <c r="K513" s="115"/>
      <c r="L513" s="109">
        <f t="shared" si="90"/>
        <v>0</v>
      </c>
      <c r="M513" s="33"/>
      <c r="N513" s="123"/>
      <c r="O513" s="131"/>
      <c r="P513" s="109">
        <f t="shared" si="91"/>
        <v>0</v>
      </c>
      <c r="Q513" s="33"/>
      <c r="R513" s="33"/>
      <c r="S513" s="123"/>
      <c r="T513" s="128"/>
      <c r="U513" s="33"/>
      <c r="V513" s="33"/>
      <c r="W513" s="33"/>
      <c r="X513" s="115"/>
      <c r="Y513" s="122"/>
      <c r="Z513" s="33"/>
      <c r="AA513" s="33"/>
      <c r="AB513" s="33"/>
      <c r="AC513" s="33"/>
      <c r="AD513" s="33"/>
      <c r="AE513" s="33"/>
      <c r="AF513" s="123"/>
      <c r="AG513" s="119" t="e">
        <f>HLOOKUP(AG$13,$Y513:$AF$1016,ROWS($Y513:$AF$1016),FALSE)</f>
        <v>#N/A</v>
      </c>
      <c r="AH513" s="30" t="e">
        <f>HLOOKUP(AH$13,$Y513:$AF$1016,ROWS($Y513:$AF$1016),FALSE)</f>
        <v>#N/A</v>
      </c>
      <c r="AI513" s="30" t="e">
        <f>HLOOKUP(AI$13,$Y513:$AF$1016,ROWS($Y513:$AF$1016),FALSE)</f>
        <v>#N/A</v>
      </c>
      <c r="AJ513" s="30" t="e">
        <f>HLOOKUP(AJ$13,$Y513:$AF$1016,ROWS($Y513:$AF$1016),FALSE)</f>
        <v>#N/A</v>
      </c>
      <c r="AK513" s="30" t="e">
        <f>HLOOKUP(AK$13,$Y513:$AF$1016,ROWS($Y513:$AF$1016),FALSE)</f>
        <v>#N/A</v>
      </c>
      <c r="AL513" s="30" t="e">
        <f>HLOOKUP(AL$13,$Y513:$AF$1016,ROWS($Y513:$AF$1016),FALSE)</f>
        <v>#N/A</v>
      </c>
      <c r="AM513" s="30" t="e">
        <f>HLOOKUP(AM$13,$Y513:$AF$1016,ROWS($Y513:$AF$1016),FALSE)</f>
        <v>#N/A</v>
      </c>
      <c r="AN513" s="30" t="e">
        <f>HLOOKUP(AN$13,$Y513:$AF$1016,ROWS($Y513:$AF$1016),FALSE)</f>
        <v>#N/A</v>
      </c>
      <c r="AO513" s="35" t="e">
        <f t="shared" si="92"/>
        <v>#N/A</v>
      </c>
      <c r="AP513" s="35" t="e">
        <f t="shared" si="93"/>
        <v>#N/A</v>
      </c>
      <c r="AQ513" s="35" t="e">
        <f t="shared" si="94"/>
        <v>#N/A</v>
      </c>
      <c r="AR513" s="35" t="e">
        <f t="shared" si="95"/>
        <v>#N/A</v>
      </c>
      <c r="AS513" s="35" t="e">
        <f t="shared" si="96"/>
        <v>#N/A</v>
      </c>
      <c r="AT513" s="35" t="e">
        <f t="shared" si="97"/>
        <v>#N/A</v>
      </c>
      <c r="AU513" s="35" t="e">
        <f t="shared" si="98"/>
        <v>#N/A</v>
      </c>
      <c r="AV513" s="35" t="e">
        <f t="shared" si="99"/>
        <v>#N/A</v>
      </c>
      <c r="AW513" s="81" t="e">
        <f t="shared" si="100"/>
        <v>#N/A</v>
      </c>
      <c r="AX513" s="139" t="e">
        <f t="shared" si="101"/>
        <v>#N/A</v>
      </c>
    </row>
    <row r="514" spans="1:50" x14ac:dyDescent="0.25">
      <c r="A514" s="110">
        <f>'Тулуз-Пьерон'!A514</f>
        <v>0</v>
      </c>
      <c r="B514" s="153">
        <f>'Тулуз-Пьерон'!B514</f>
        <v>0</v>
      </c>
      <c r="C514" s="109" t="e">
        <f>'Тулуз-Пьерон'!AB514</f>
        <v>#DIV/0!</v>
      </c>
      <c r="D514" s="132" t="e">
        <f>'Тулуз-Пьерон'!AE514</f>
        <v>#DIV/0!</v>
      </c>
      <c r="E514" s="134">
        <f>Равен!AD506</f>
        <v>0</v>
      </c>
      <c r="F514" s="135">
        <f>Равен!AE506</f>
        <v>0</v>
      </c>
      <c r="G514" s="128"/>
      <c r="H514" s="33"/>
      <c r="I514" s="33"/>
      <c r="J514" s="33"/>
      <c r="K514" s="115"/>
      <c r="L514" s="109">
        <f t="shared" si="90"/>
        <v>0</v>
      </c>
      <c r="M514" s="33"/>
      <c r="N514" s="123"/>
      <c r="O514" s="131"/>
      <c r="P514" s="109">
        <f t="shared" si="91"/>
        <v>0</v>
      </c>
      <c r="Q514" s="33"/>
      <c r="R514" s="33"/>
      <c r="S514" s="123"/>
      <c r="T514" s="128"/>
      <c r="U514" s="33"/>
      <c r="V514" s="33"/>
      <c r="W514" s="33"/>
      <c r="X514" s="115"/>
      <c r="Y514" s="122"/>
      <c r="Z514" s="33"/>
      <c r="AA514" s="33"/>
      <c r="AB514" s="33"/>
      <c r="AC514" s="33"/>
      <c r="AD514" s="33"/>
      <c r="AE514" s="33"/>
      <c r="AF514" s="123"/>
      <c r="AG514" s="119" t="e">
        <f>HLOOKUP(AG$13,$Y514:$AF$1016,ROWS($Y514:$AF$1016),FALSE)</f>
        <v>#N/A</v>
      </c>
      <c r="AH514" s="30" t="e">
        <f>HLOOKUP(AH$13,$Y514:$AF$1016,ROWS($Y514:$AF$1016),FALSE)</f>
        <v>#N/A</v>
      </c>
      <c r="AI514" s="30" t="e">
        <f>HLOOKUP(AI$13,$Y514:$AF$1016,ROWS($Y514:$AF$1016),FALSE)</f>
        <v>#N/A</v>
      </c>
      <c r="AJ514" s="30" t="e">
        <f>HLOOKUP(AJ$13,$Y514:$AF$1016,ROWS($Y514:$AF$1016),FALSE)</f>
        <v>#N/A</v>
      </c>
      <c r="AK514" s="30" t="e">
        <f>HLOOKUP(AK$13,$Y514:$AF$1016,ROWS($Y514:$AF$1016),FALSE)</f>
        <v>#N/A</v>
      </c>
      <c r="AL514" s="30" t="e">
        <f>HLOOKUP(AL$13,$Y514:$AF$1016,ROWS($Y514:$AF$1016),FALSE)</f>
        <v>#N/A</v>
      </c>
      <c r="AM514" s="30" t="e">
        <f>HLOOKUP(AM$13,$Y514:$AF$1016,ROWS($Y514:$AF$1016),FALSE)</f>
        <v>#N/A</v>
      </c>
      <c r="AN514" s="30" t="e">
        <f>HLOOKUP(AN$13,$Y514:$AF$1016,ROWS($Y514:$AF$1016),FALSE)</f>
        <v>#N/A</v>
      </c>
      <c r="AO514" s="35" t="e">
        <f t="shared" si="92"/>
        <v>#N/A</v>
      </c>
      <c r="AP514" s="35" t="e">
        <f t="shared" si="93"/>
        <v>#N/A</v>
      </c>
      <c r="AQ514" s="35" t="e">
        <f t="shared" si="94"/>
        <v>#N/A</v>
      </c>
      <c r="AR514" s="35" t="e">
        <f t="shared" si="95"/>
        <v>#N/A</v>
      </c>
      <c r="AS514" s="35" t="e">
        <f t="shared" si="96"/>
        <v>#N/A</v>
      </c>
      <c r="AT514" s="35" t="e">
        <f t="shared" si="97"/>
        <v>#N/A</v>
      </c>
      <c r="AU514" s="35" t="e">
        <f t="shared" si="98"/>
        <v>#N/A</v>
      </c>
      <c r="AV514" s="35" t="e">
        <f t="shared" si="99"/>
        <v>#N/A</v>
      </c>
      <c r="AW514" s="81" t="e">
        <f t="shared" si="100"/>
        <v>#N/A</v>
      </c>
      <c r="AX514" s="139" t="e">
        <f t="shared" si="101"/>
        <v>#N/A</v>
      </c>
    </row>
    <row r="515" spans="1:50" x14ac:dyDescent="0.25">
      <c r="A515" s="110">
        <f>'Тулуз-Пьерон'!A515</f>
        <v>0</v>
      </c>
      <c r="B515" s="153">
        <f>'Тулуз-Пьерон'!B515</f>
        <v>0</v>
      </c>
      <c r="C515" s="109" t="e">
        <f>'Тулуз-Пьерон'!AB515</f>
        <v>#DIV/0!</v>
      </c>
      <c r="D515" s="132" t="e">
        <f>'Тулуз-Пьерон'!AE515</f>
        <v>#DIV/0!</v>
      </c>
      <c r="E515" s="134">
        <f>Равен!AD507</f>
        <v>0</v>
      </c>
      <c r="F515" s="135">
        <f>Равен!AE507</f>
        <v>0</v>
      </c>
      <c r="G515" s="128"/>
      <c r="H515" s="33"/>
      <c r="I515" s="33"/>
      <c r="J515" s="33"/>
      <c r="K515" s="115"/>
      <c r="L515" s="109">
        <f t="shared" si="90"/>
        <v>0</v>
      </c>
      <c r="M515" s="33"/>
      <c r="N515" s="123"/>
      <c r="O515" s="131"/>
      <c r="P515" s="109">
        <f t="shared" si="91"/>
        <v>0</v>
      </c>
      <c r="Q515" s="33"/>
      <c r="R515" s="33"/>
      <c r="S515" s="123"/>
      <c r="T515" s="128"/>
      <c r="U515" s="33"/>
      <c r="V515" s="33"/>
      <c r="W515" s="33"/>
      <c r="X515" s="115"/>
      <c r="Y515" s="122"/>
      <c r="Z515" s="33"/>
      <c r="AA515" s="33"/>
      <c r="AB515" s="33"/>
      <c r="AC515" s="33"/>
      <c r="AD515" s="33"/>
      <c r="AE515" s="33"/>
      <c r="AF515" s="123"/>
      <c r="AG515" s="119" t="e">
        <f>HLOOKUP(AG$13,$Y515:$AF$1016,ROWS($Y515:$AF$1016),FALSE)</f>
        <v>#N/A</v>
      </c>
      <c r="AH515" s="30" t="e">
        <f>HLOOKUP(AH$13,$Y515:$AF$1016,ROWS($Y515:$AF$1016),FALSE)</f>
        <v>#N/A</v>
      </c>
      <c r="AI515" s="30" t="e">
        <f>HLOOKUP(AI$13,$Y515:$AF$1016,ROWS($Y515:$AF$1016),FALSE)</f>
        <v>#N/A</v>
      </c>
      <c r="AJ515" s="30" t="e">
        <f>HLOOKUP(AJ$13,$Y515:$AF$1016,ROWS($Y515:$AF$1016),FALSE)</f>
        <v>#N/A</v>
      </c>
      <c r="AK515" s="30" t="e">
        <f>HLOOKUP(AK$13,$Y515:$AF$1016,ROWS($Y515:$AF$1016),FALSE)</f>
        <v>#N/A</v>
      </c>
      <c r="AL515" s="30" t="e">
        <f>HLOOKUP(AL$13,$Y515:$AF$1016,ROWS($Y515:$AF$1016),FALSE)</f>
        <v>#N/A</v>
      </c>
      <c r="AM515" s="30" t="e">
        <f>HLOOKUP(AM$13,$Y515:$AF$1016,ROWS($Y515:$AF$1016),FALSE)</f>
        <v>#N/A</v>
      </c>
      <c r="AN515" s="30" t="e">
        <f>HLOOKUP(AN$13,$Y515:$AF$1016,ROWS($Y515:$AF$1016),FALSE)</f>
        <v>#N/A</v>
      </c>
      <c r="AO515" s="35" t="e">
        <f t="shared" si="92"/>
        <v>#N/A</v>
      </c>
      <c r="AP515" s="35" t="e">
        <f t="shared" si="93"/>
        <v>#N/A</v>
      </c>
      <c r="AQ515" s="35" t="e">
        <f t="shared" si="94"/>
        <v>#N/A</v>
      </c>
      <c r="AR515" s="35" t="e">
        <f t="shared" si="95"/>
        <v>#N/A</v>
      </c>
      <c r="AS515" s="35" t="e">
        <f t="shared" si="96"/>
        <v>#N/A</v>
      </c>
      <c r="AT515" s="35" t="e">
        <f t="shared" si="97"/>
        <v>#N/A</v>
      </c>
      <c r="AU515" s="35" t="e">
        <f t="shared" si="98"/>
        <v>#N/A</v>
      </c>
      <c r="AV515" s="35" t="e">
        <f t="shared" si="99"/>
        <v>#N/A</v>
      </c>
      <c r="AW515" s="81" t="e">
        <f t="shared" si="100"/>
        <v>#N/A</v>
      </c>
      <c r="AX515" s="139" t="e">
        <f t="shared" si="101"/>
        <v>#N/A</v>
      </c>
    </row>
    <row r="516" spans="1:50" x14ac:dyDescent="0.25">
      <c r="A516" s="110">
        <f>'Тулуз-Пьерон'!A516</f>
        <v>0</v>
      </c>
      <c r="B516" s="153">
        <f>'Тулуз-Пьерон'!B516</f>
        <v>0</v>
      </c>
      <c r="C516" s="109" t="e">
        <f>'Тулуз-Пьерон'!AB516</f>
        <v>#DIV/0!</v>
      </c>
      <c r="D516" s="132" t="e">
        <f>'Тулуз-Пьерон'!AE516</f>
        <v>#DIV/0!</v>
      </c>
      <c r="E516" s="134">
        <f>Равен!AD508</f>
        <v>0</v>
      </c>
      <c r="F516" s="135">
        <f>Равен!AE508</f>
        <v>0</v>
      </c>
      <c r="G516" s="128"/>
      <c r="H516" s="33"/>
      <c r="I516" s="33"/>
      <c r="J516" s="33"/>
      <c r="K516" s="115"/>
      <c r="L516" s="109">
        <f t="shared" si="90"/>
        <v>0</v>
      </c>
      <c r="M516" s="33"/>
      <c r="N516" s="123"/>
      <c r="O516" s="131"/>
      <c r="P516" s="109">
        <f t="shared" si="91"/>
        <v>0</v>
      </c>
      <c r="Q516" s="33"/>
      <c r="R516" s="33"/>
      <c r="S516" s="123"/>
      <c r="T516" s="128"/>
      <c r="U516" s="33"/>
      <c r="V516" s="33"/>
      <c r="W516" s="33"/>
      <c r="X516" s="115"/>
      <c r="Y516" s="122"/>
      <c r="Z516" s="33"/>
      <c r="AA516" s="33"/>
      <c r="AB516" s="33"/>
      <c r="AC516" s="33"/>
      <c r="AD516" s="33"/>
      <c r="AE516" s="33"/>
      <c r="AF516" s="123"/>
      <c r="AG516" s="119" t="e">
        <f>HLOOKUP(AG$13,$Y516:$AF$1016,ROWS($Y516:$AF$1016),FALSE)</f>
        <v>#N/A</v>
      </c>
      <c r="AH516" s="30" t="e">
        <f>HLOOKUP(AH$13,$Y516:$AF$1016,ROWS($Y516:$AF$1016),FALSE)</f>
        <v>#N/A</v>
      </c>
      <c r="AI516" s="30" t="e">
        <f>HLOOKUP(AI$13,$Y516:$AF$1016,ROWS($Y516:$AF$1016),FALSE)</f>
        <v>#N/A</v>
      </c>
      <c r="AJ516" s="30" t="e">
        <f>HLOOKUP(AJ$13,$Y516:$AF$1016,ROWS($Y516:$AF$1016),FALSE)</f>
        <v>#N/A</v>
      </c>
      <c r="AK516" s="30" t="e">
        <f>HLOOKUP(AK$13,$Y516:$AF$1016,ROWS($Y516:$AF$1016),FALSE)</f>
        <v>#N/A</v>
      </c>
      <c r="AL516" s="30" t="e">
        <f>HLOOKUP(AL$13,$Y516:$AF$1016,ROWS($Y516:$AF$1016),FALSE)</f>
        <v>#N/A</v>
      </c>
      <c r="AM516" s="30" t="e">
        <f>HLOOKUP(AM$13,$Y516:$AF$1016,ROWS($Y516:$AF$1016),FALSE)</f>
        <v>#N/A</v>
      </c>
      <c r="AN516" s="30" t="e">
        <f>HLOOKUP(AN$13,$Y516:$AF$1016,ROWS($Y516:$AF$1016),FALSE)</f>
        <v>#N/A</v>
      </c>
      <c r="AO516" s="35" t="e">
        <f t="shared" si="92"/>
        <v>#N/A</v>
      </c>
      <c r="AP516" s="35" t="e">
        <f t="shared" si="93"/>
        <v>#N/A</v>
      </c>
      <c r="AQ516" s="35" t="e">
        <f t="shared" si="94"/>
        <v>#N/A</v>
      </c>
      <c r="AR516" s="35" t="e">
        <f t="shared" si="95"/>
        <v>#N/A</v>
      </c>
      <c r="AS516" s="35" t="e">
        <f t="shared" si="96"/>
        <v>#N/A</v>
      </c>
      <c r="AT516" s="35" t="e">
        <f t="shared" si="97"/>
        <v>#N/A</v>
      </c>
      <c r="AU516" s="35" t="e">
        <f t="shared" si="98"/>
        <v>#N/A</v>
      </c>
      <c r="AV516" s="35" t="e">
        <f t="shared" si="99"/>
        <v>#N/A</v>
      </c>
      <c r="AW516" s="81" t="e">
        <f t="shared" si="100"/>
        <v>#N/A</v>
      </c>
      <c r="AX516" s="139" t="e">
        <f t="shared" si="101"/>
        <v>#N/A</v>
      </c>
    </row>
    <row r="517" spans="1:50" x14ac:dyDescent="0.25">
      <c r="A517" s="110">
        <f>'Тулуз-Пьерон'!A517</f>
        <v>0</v>
      </c>
      <c r="B517" s="153">
        <f>'Тулуз-Пьерон'!B517</f>
        <v>0</v>
      </c>
      <c r="C517" s="109" t="e">
        <f>'Тулуз-Пьерон'!AB517</f>
        <v>#DIV/0!</v>
      </c>
      <c r="D517" s="132" t="e">
        <f>'Тулуз-Пьерон'!AE517</f>
        <v>#DIV/0!</v>
      </c>
      <c r="E517" s="134">
        <f>Равен!AD509</f>
        <v>0</v>
      </c>
      <c r="F517" s="135">
        <f>Равен!AE509</f>
        <v>0</v>
      </c>
      <c r="G517" s="128"/>
      <c r="H517" s="33"/>
      <c r="I517" s="33"/>
      <c r="J517" s="33"/>
      <c r="K517" s="115"/>
      <c r="L517" s="109">
        <f t="shared" si="90"/>
        <v>0</v>
      </c>
      <c r="M517" s="33"/>
      <c r="N517" s="123"/>
      <c r="O517" s="131"/>
      <c r="P517" s="109">
        <f t="shared" si="91"/>
        <v>0</v>
      </c>
      <c r="Q517" s="33"/>
      <c r="R517" s="33"/>
      <c r="S517" s="123"/>
      <c r="T517" s="128"/>
      <c r="U517" s="33"/>
      <c r="V517" s="33"/>
      <c r="W517" s="33"/>
      <c r="X517" s="115"/>
      <c r="Y517" s="122"/>
      <c r="Z517" s="33"/>
      <c r="AA517" s="33"/>
      <c r="AB517" s="33"/>
      <c r="AC517" s="33"/>
      <c r="AD517" s="33"/>
      <c r="AE517" s="33"/>
      <c r="AF517" s="123"/>
      <c r="AG517" s="119" t="e">
        <f>HLOOKUP(AG$13,$Y517:$AF$1016,ROWS($Y517:$AF$1016),FALSE)</f>
        <v>#N/A</v>
      </c>
      <c r="AH517" s="30" t="e">
        <f>HLOOKUP(AH$13,$Y517:$AF$1016,ROWS($Y517:$AF$1016),FALSE)</f>
        <v>#N/A</v>
      </c>
      <c r="AI517" s="30" t="e">
        <f>HLOOKUP(AI$13,$Y517:$AF$1016,ROWS($Y517:$AF$1016),FALSE)</f>
        <v>#N/A</v>
      </c>
      <c r="AJ517" s="30" t="e">
        <f>HLOOKUP(AJ$13,$Y517:$AF$1016,ROWS($Y517:$AF$1016),FALSE)</f>
        <v>#N/A</v>
      </c>
      <c r="AK517" s="30" t="e">
        <f>HLOOKUP(AK$13,$Y517:$AF$1016,ROWS($Y517:$AF$1016),FALSE)</f>
        <v>#N/A</v>
      </c>
      <c r="AL517" s="30" t="e">
        <f>HLOOKUP(AL$13,$Y517:$AF$1016,ROWS($Y517:$AF$1016),FALSE)</f>
        <v>#N/A</v>
      </c>
      <c r="AM517" s="30" t="e">
        <f>HLOOKUP(AM$13,$Y517:$AF$1016,ROWS($Y517:$AF$1016),FALSE)</f>
        <v>#N/A</v>
      </c>
      <c r="AN517" s="30" t="e">
        <f>HLOOKUP(AN$13,$Y517:$AF$1016,ROWS($Y517:$AF$1016),FALSE)</f>
        <v>#N/A</v>
      </c>
      <c r="AO517" s="35" t="e">
        <f t="shared" si="92"/>
        <v>#N/A</v>
      </c>
      <c r="AP517" s="35" t="e">
        <f t="shared" si="93"/>
        <v>#N/A</v>
      </c>
      <c r="AQ517" s="35" t="e">
        <f t="shared" si="94"/>
        <v>#N/A</v>
      </c>
      <c r="AR517" s="35" t="e">
        <f t="shared" si="95"/>
        <v>#N/A</v>
      </c>
      <c r="AS517" s="35" t="e">
        <f t="shared" si="96"/>
        <v>#N/A</v>
      </c>
      <c r="AT517" s="35" t="e">
        <f t="shared" si="97"/>
        <v>#N/A</v>
      </c>
      <c r="AU517" s="35" t="e">
        <f t="shared" si="98"/>
        <v>#N/A</v>
      </c>
      <c r="AV517" s="35" t="e">
        <f t="shared" si="99"/>
        <v>#N/A</v>
      </c>
      <c r="AW517" s="81" t="e">
        <f t="shared" si="100"/>
        <v>#N/A</v>
      </c>
      <c r="AX517" s="139" t="e">
        <f t="shared" si="101"/>
        <v>#N/A</v>
      </c>
    </row>
    <row r="518" spans="1:50" x14ac:dyDescent="0.25">
      <c r="A518" s="110">
        <f>'Тулуз-Пьерон'!A518</f>
        <v>0</v>
      </c>
      <c r="B518" s="153">
        <f>'Тулуз-Пьерон'!B518</f>
        <v>0</v>
      </c>
      <c r="C518" s="109" t="e">
        <f>'Тулуз-Пьерон'!AB518</f>
        <v>#DIV/0!</v>
      </c>
      <c r="D518" s="132" t="e">
        <f>'Тулуз-Пьерон'!AE518</f>
        <v>#DIV/0!</v>
      </c>
      <c r="E518" s="134">
        <f>Равен!AD510</f>
        <v>0</v>
      </c>
      <c r="F518" s="135">
        <f>Равен!AE510</f>
        <v>0</v>
      </c>
      <c r="G518" s="128"/>
      <c r="H518" s="33"/>
      <c r="I518" s="33"/>
      <c r="J518" s="33"/>
      <c r="K518" s="115"/>
      <c r="L518" s="109">
        <f t="shared" si="90"/>
        <v>0</v>
      </c>
      <c r="M518" s="33"/>
      <c r="N518" s="123"/>
      <c r="O518" s="131"/>
      <c r="P518" s="109">
        <f t="shared" si="91"/>
        <v>0</v>
      </c>
      <c r="Q518" s="33"/>
      <c r="R518" s="33"/>
      <c r="S518" s="123"/>
      <c r="T518" s="128"/>
      <c r="U518" s="33"/>
      <c r="V518" s="33"/>
      <c r="W518" s="33"/>
      <c r="X518" s="115"/>
      <c r="Y518" s="122"/>
      <c r="Z518" s="33"/>
      <c r="AA518" s="33"/>
      <c r="AB518" s="33"/>
      <c r="AC518" s="33"/>
      <c r="AD518" s="33"/>
      <c r="AE518" s="33"/>
      <c r="AF518" s="123"/>
      <c r="AG518" s="119" t="e">
        <f>HLOOKUP(AG$13,$Y518:$AF$1016,ROWS($Y518:$AF$1016),FALSE)</f>
        <v>#N/A</v>
      </c>
      <c r="AH518" s="30" t="e">
        <f>HLOOKUP(AH$13,$Y518:$AF$1016,ROWS($Y518:$AF$1016),FALSE)</f>
        <v>#N/A</v>
      </c>
      <c r="AI518" s="30" t="e">
        <f>HLOOKUP(AI$13,$Y518:$AF$1016,ROWS($Y518:$AF$1016),FALSE)</f>
        <v>#N/A</v>
      </c>
      <c r="AJ518" s="30" t="e">
        <f>HLOOKUP(AJ$13,$Y518:$AF$1016,ROWS($Y518:$AF$1016),FALSE)</f>
        <v>#N/A</v>
      </c>
      <c r="AK518" s="30" t="e">
        <f>HLOOKUP(AK$13,$Y518:$AF$1016,ROWS($Y518:$AF$1016),FALSE)</f>
        <v>#N/A</v>
      </c>
      <c r="AL518" s="30" t="e">
        <f>HLOOKUP(AL$13,$Y518:$AF$1016,ROWS($Y518:$AF$1016),FALSE)</f>
        <v>#N/A</v>
      </c>
      <c r="AM518" s="30" t="e">
        <f>HLOOKUP(AM$13,$Y518:$AF$1016,ROWS($Y518:$AF$1016),FALSE)</f>
        <v>#N/A</v>
      </c>
      <c r="AN518" s="30" t="e">
        <f>HLOOKUP(AN$13,$Y518:$AF$1016,ROWS($Y518:$AF$1016),FALSE)</f>
        <v>#N/A</v>
      </c>
      <c r="AO518" s="35" t="e">
        <f t="shared" si="92"/>
        <v>#N/A</v>
      </c>
      <c r="AP518" s="35" t="e">
        <f t="shared" si="93"/>
        <v>#N/A</v>
      </c>
      <c r="AQ518" s="35" t="e">
        <f t="shared" si="94"/>
        <v>#N/A</v>
      </c>
      <c r="AR518" s="35" t="e">
        <f t="shared" si="95"/>
        <v>#N/A</v>
      </c>
      <c r="AS518" s="35" t="e">
        <f t="shared" si="96"/>
        <v>#N/A</v>
      </c>
      <c r="AT518" s="35" t="e">
        <f t="shared" si="97"/>
        <v>#N/A</v>
      </c>
      <c r="AU518" s="35" t="e">
        <f t="shared" si="98"/>
        <v>#N/A</v>
      </c>
      <c r="AV518" s="35" t="e">
        <f t="shared" si="99"/>
        <v>#N/A</v>
      </c>
      <c r="AW518" s="81" t="e">
        <f t="shared" si="100"/>
        <v>#N/A</v>
      </c>
      <c r="AX518" s="139" t="e">
        <f t="shared" si="101"/>
        <v>#N/A</v>
      </c>
    </row>
    <row r="519" spans="1:50" x14ac:dyDescent="0.25">
      <c r="A519" s="110">
        <f>'Тулуз-Пьерон'!A519</f>
        <v>0</v>
      </c>
      <c r="B519" s="153">
        <f>'Тулуз-Пьерон'!B519</f>
        <v>0</v>
      </c>
      <c r="C519" s="109" t="e">
        <f>'Тулуз-Пьерон'!AB519</f>
        <v>#DIV/0!</v>
      </c>
      <c r="D519" s="132" t="e">
        <f>'Тулуз-Пьерон'!AE519</f>
        <v>#DIV/0!</v>
      </c>
      <c r="E519" s="134">
        <f>Равен!AD511</f>
        <v>0</v>
      </c>
      <c r="F519" s="135">
        <f>Равен!AE511</f>
        <v>0</v>
      </c>
      <c r="G519" s="128"/>
      <c r="H519" s="33"/>
      <c r="I519" s="33"/>
      <c r="J519" s="33"/>
      <c r="K519" s="115"/>
      <c r="L519" s="109">
        <f t="shared" si="90"/>
        <v>0</v>
      </c>
      <c r="M519" s="33"/>
      <c r="N519" s="123"/>
      <c r="O519" s="131"/>
      <c r="P519" s="109">
        <f t="shared" si="91"/>
        <v>0</v>
      </c>
      <c r="Q519" s="33"/>
      <c r="R519" s="33"/>
      <c r="S519" s="123"/>
      <c r="T519" s="128"/>
      <c r="U519" s="33"/>
      <c r="V519" s="33"/>
      <c r="W519" s="33"/>
      <c r="X519" s="115"/>
      <c r="Y519" s="122"/>
      <c r="Z519" s="33"/>
      <c r="AA519" s="33"/>
      <c r="AB519" s="33"/>
      <c r="AC519" s="33"/>
      <c r="AD519" s="33"/>
      <c r="AE519" s="33"/>
      <c r="AF519" s="123"/>
      <c r="AG519" s="119" t="e">
        <f>HLOOKUP(AG$13,$Y519:$AF$1016,ROWS($Y519:$AF$1016),FALSE)</f>
        <v>#N/A</v>
      </c>
      <c r="AH519" s="30" t="e">
        <f>HLOOKUP(AH$13,$Y519:$AF$1016,ROWS($Y519:$AF$1016),FALSE)</f>
        <v>#N/A</v>
      </c>
      <c r="AI519" s="30" t="e">
        <f>HLOOKUP(AI$13,$Y519:$AF$1016,ROWS($Y519:$AF$1016),FALSE)</f>
        <v>#N/A</v>
      </c>
      <c r="AJ519" s="30" t="e">
        <f>HLOOKUP(AJ$13,$Y519:$AF$1016,ROWS($Y519:$AF$1016),FALSE)</f>
        <v>#N/A</v>
      </c>
      <c r="AK519" s="30" t="e">
        <f>HLOOKUP(AK$13,$Y519:$AF$1016,ROWS($Y519:$AF$1016),FALSE)</f>
        <v>#N/A</v>
      </c>
      <c r="AL519" s="30" t="e">
        <f>HLOOKUP(AL$13,$Y519:$AF$1016,ROWS($Y519:$AF$1016),FALSE)</f>
        <v>#N/A</v>
      </c>
      <c r="AM519" s="30" t="e">
        <f>HLOOKUP(AM$13,$Y519:$AF$1016,ROWS($Y519:$AF$1016),FALSE)</f>
        <v>#N/A</v>
      </c>
      <c r="AN519" s="30" t="e">
        <f>HLOOKUP(AN$13,$Y519:$AF$1016,ROWS($Y519:$AF$1016),FALSE)</f>
        <v>#N/A</v>
      </c>
      <c r="AO519" s="35" t="e">
        <f t="shared" si="92"/>
        <v>#N/A</v>
      </c>
      <c r="AP519" s="35" t="e">
        <f t="shared" si="93"/>
        <v>#N/A</v>
      </c>
      <c r="AQ519" s="35" t="e">
        <f t="shared" si="94"/>
        <v>#N/A</v>
      </c>
      <c r="AR519" s="35" t="e">
        <f t="shared" si="95"/>
        <v>#N/A</v>
      </c>
      <c r="AS519" s="35" t="e">
        <f t="shared" si="96"/>
        <v>#N/A</v>
      </c>
      <c r="AT519" s="35" t="e">
        <f t="shared" si="97"/>
        <v>#N/A</v>
      </c>
      <c r="AU519" s="35" t="e">
        <f t="shared" si="98"/>
        <v>#N/A</v>
      </c>
      <c r="AV519" s="35" t="e">
        <f t="shared" si="99"/>
        <v>#N/A</v>
      </c>
      <c r="AW519" s="81" t="e">
        <f t="shared" si="100"/>
        <v>#N/A</v>
      </c>
      <c r="AX519" s="139" t="e">
        <f t="shared" si="101"/>
        <v>#N/A</v>
      </c>
    </row>
    <row r="520" spans="1:50" x14ac:dyDescent="0.25">
      <c r="A520" s="110">
        <f>'Тулуз-Пьерон'!A520</f>
        <v>0</v>
      </c>
      <c r="B520" s="153">
        <f>'Тулуз-Пьерон'!B520</f>
        <v>0</v>
      </c>
      <c r="C520" s="109" t="e">
        <f>'Тулуз-Пьерон'!AB520</f>
        <v>#DIV/0!</v>
      </c>
      <c r="D520" s="132" t="e">
        <f>'Тулуз-Пьерон'!AE520</f>
        <v>#DIV/0!</v>
      </c>
      <c r="E520" s="134">
        <f>Равен!AD512</f>
        <v>0</v>
      </c>
      <c r="F520" s="135">
        <f>Равен!AE512</f>
        <v>0</v>
      </c>
      <c r="G520" s="128"/>
      <c r="H520" s="33"/>
      <c r="I520" s="33"/>
      <c r="J520" s="33"/>
      <c r="K520" s="115"/>
      <c r="L520" s="109">
        <f t="shared" si="90"/>
        <v>0</v>
      </c>
      <c r="M520" s="33"/>
      <c r="N520" s="123"/>
      <c r="O520" s="131"/>
      <c r="P520" s="109">
        <f t="shared" si="91"/>
        <v>0</v>
      </c>
      <c r="Q520" s="33"/>
      <c r="R520" s="33"/>
      <c r="S520" s="123"/>
      <c r="T520" s="128"/>
      <c r="U520" s="33"/>
      <c r="V520" s="33"/>
      <c r="W520" s="33"/>
      <c r="X520" s="115"/>
      <c r="Y520" s="122"/>
      <c r="Z520" s="33"/>
      <c r="AA520" s="33"/>
      <c r="AB520" s="33"/>
      <c r="AC520" s="33"/>
      <c r="AD520" s="33"/>
      <c r="AE520" s="33"/>
      <c r="AF520" s="123"/>
      <c r="AG520" s="119" t="e">
        <f>HLOOKUP(AG$13,$Y520:$AF$1016,ROWS($Y520:$AF$1016),FALSE)</f>
        <v>#N/A</v>
      </c>
      <c r="AH520" s="30" t="e">
        <f>HLOOKUP(AH$13,$Y520:$AF$1016,ROWS($Y520:$AF$1016),FALSE)</f>
        <v>#N/A</v>
      </c>
      <c r="AI520" s="30" t="e">
        <f>HLOOKUP(AI$13,$Y520:$AF$1016,ROWS($Y520:$AF$1016),FALSE)</f>
        <v>#N/A</v>
      </c>
      <c r="AJ520" s="30" t="e">
        <f>HLOOKUP(AJ$13,$Y520:$AF$1016,ROWS($Y520:$AF$1016),FALSE)</f>
        <v>#N/A</v>
      </c>
      <c r="AK520" s="30" t="e">
        <f>HLOOKUP(AK$13,$Y520:$AF$1016,ROWS($Y520:$AF$1016),FALSE)</f>
        <v>#N/A</v>
      </c>
      <c r="AL520" s="30" t="e">
        <f>HLOOKUP(AL$13,$Y520:$AF$1016,ROWS($Y520:$AF$1016),FALSE)</f>
        <v>#N/A</v>
      </c>
      <c r="AM520" s="30" t="e">
        <f>HLOOKUP(AM$13,$Y520:$AF$1016,ROWS($Y520:$AF$1016),FALSE)</f>
        <v>#N/A</v>
      </c>
      <c r="AN520" s="30" t="e">
        <f>HLOOKUP(AN$13,$Y520:$AF$1016,ROWS($Y520:$AF$1016),FALSE)</f>
        <v>#N/A</v>
      </c>
      <c r="AO520" s="35" t="e">
        <f t="shared" si="92"/>
        <v>#N/A</v>
      </c>
      <c r="AP520" s="35" t="e">
        <f t="shared" si="93"/>
        <v>#N/A</v>
      </c>
      <c r="AQ520" s="35" t="e">
        <f t="shared" si="94"/>
        <v>#N/A</v>
      </c>
      <c r="AR520" s="35" t="e">
        <f t="shared" si="95"/>
        <v>#N/A</v>
      </c>
      <c r="AS520" s="35" t="e">
        <f t="shared" si="96"/>
        <v>#N/A</v>
      </c>
      <c r="AT520" s="35" t="e">
        <f t="shared" si="97"/>
        <v>#N/A</v>
      </c>
      <c r="AU520" s="35" t="e">
        <f t="shared" si="98"/>
        <v>#N/A</v>
      </c>
      <c r="AV520" s="35" t="e">
        <f t="shared" si="99"/>
        <v>#N/A</v>
      </c>
      <c r="AW520" s="81" t="e">
        <f t="shared" si="100"/>
        <v>#N/A</v>
      </c>
      <c r="AX520" s="139" t="e">
        <f t="shared" si="101"/>
        <v>#N/A</v>
      </c>
    </row>
    <row r="521" spans="1:50" x14ac:dyDescent="0.25">
      <c r="A521" s="110">
        <f>'Тулуз-Пьерон'!A521</f>
        <v>0</v>
      </c>
      <c r="B521" s="153">
        <f>'Тулуз-Пьерон'!B521</f>
        <v>0</v>
      </c>
      <c r="C521" s="109" t="e">
        <f>'Тулуз-Пьерон'!AB521</f>
        <v>#DIV/0!</v>
      </c>
      <c r="D521" s="132" t="e">
        <f>'Тулуз-Пьерон'!AE521</f>
        <v>#DIV/0!</v>
      </c>
      <c r="E521" s="134">
        <f>Равен!AD513</f>
        <v>0</v>
      </c>
      <c r="F521" s="135">
        <f>Равен!AE513</f>
        <v>0</v>
      </c>
      <c r="G521" s="128"/>
      <c r="H521" s="33"/>
      <c r="I521" s="33"/>
      <c r="J521" s="33"/>
      <c r="K521" s="115"/>
      <c r="L521" s="109">
        <f t="shared" si="90"/>
        <v>0</v>
      </c>
      <c r="M521" s="33"/>
      <c r="N521" s="123"/>
      <c r="O521" s="131"/>
      <c r="P521" s="109">
        <f t="shared" si="91"/>
        <v>0</v>
      </c>
      <c r="Q521" s="33"/>
      <c r="R521" s="33"/>
      <c r="S521" s="123"/>
      <c r="T521" s="128"/>
      <c r="U521" s="33"/>
      <c r="V521" s="33"/>
      <c r="W521" s="33"/>
      <c r="X521" s="115"/>
      <c r="Y521" s="122"/>
      <c r="Z521" s="33"/>
      <c r="AA521" s="33"/>
      <c r="AB521" s="33"/>
      <c r="AC521" s="33"/>
      <c r="AD521" s="33"/>
      <c r="AE521" s="33"/>
      <c r="AF521" s="123"/>
      <c r="AG521" s="119" t="e">
        <f>HLOOKUP(AG$13,$Y521:$AF$1016,ROWS($Y521:$AF$1016),FALSE)</f>
        <v>#N/A</v>
      </c>
      <c r="AH521" s="30" t="e">
        <f>HLOOKUP(AH$13,$Y521:$AF$1016,ROWS($Y521:$AF$1016),FALSE)</f>
        <v>#N/A</v>
      </c>
      <c r="AI521" s="30" t="e">
        <f>HLOOKUP(AI$13,$Y521:$AF$1016,ROWS($Y521:$AF$1016),FALSE)</f>
        <v>#N/A</v>
      </c>
      <c r="AJ521" s="30" t="e">
        <f>HLOOKUP(AJ$13,$Y521:$AF$1016,ROWS($Y521:$AF$1016),FALSE)</f>
        <v>#N/A</v>
      </c>
      <c r="AK521" s="30" t="e">
        <f>HLOOKUP(AK$13,$Y521:$AF$1016,ROWS($Y521:$AF$1016),FALSE)</f>
        <v>#N/A</v>
      </c>
      <c r="AL521" s="30" t="e">
        <f>HLOOKUP(AL$13,$Y521:$AF$1016,ROWS($Y521:$AF$1016),FALSE)</f>
        <v>#N/A</v>
      </c>
      <c r="AM521" s="30" t="e">
        <f>HLOOKUP(AM$13,$Y521:$AF$1016,ROWS($Y521:$AF$1016),FALSE)</f>
        <v>#N/A</v>
      </c>
      <c r="AN521" s="30" t="e">
        <f>HLOOKUP(AN$13,$Y521:$AF$1016,ROWS($Y521:$AF$1016),FALSE)</f>
        <v>#N/A</v>
      </c>
      <c r="AO521" s="35" t="e">
        <f t="shared" si="92"/>
        <v>#N/A</v>
      </c>
      <c r="AP521" s="35" t="e">
        <f t="shared" si="93"/>
        <v>#N/A</v>
      </c>
      <c r="AQ521" s="35" t="e">
        <f t="shared" si="94"/>
        <v>#N/A</v>
      </c>
      <c r="AR521" s="35" t="e">
        <f t="shared" si="95"/>
        <v>#N/A</v>
      </c>
      <c r="AS521" s="35" t="e">
        <f t="shared" si="96"/>
        <v>#N/A</v>
      </c>
      <c r="AT521" s="35" t="e">
        <f t="shared" si="97"/>
        <v>#N/A</v>
      </c>
      <c r="AU521" s="35" t="e">
        <f t="shared" si="98"/>
        <v>#N/A</v>
      </c>
      <c r="AV521" s="35" t="e">
        <f t="shared" si="99"/>
        <v>#N/A</v>
      </c>
      <c r="AW521" s="81" t="e">
        <f t="shared" si="100"/>
        <v>#N/A</v>
      </c>
      <c r="AX521" s="139" t="e">
        <f t="shared" si="101"/>
        <v>#N/A</v>
      </c>
    </row>
    <row r="522" spans="1:50" x14ac:dyDescent="0.25">
      <c r="A522" s="110">
        <f>'Тулуз-Пьерон'!A522</f>
        <v>0</v>
      </c>
      <c r="B522" s="153">
        <f>'Тулуз-Пьерон'!B522</f>
        <v>0</v>
      </c>
      <c r="C522" s="109" t="e">
        <f>'Тулуз-Пьерон'!AB522</f>
        <v>#DIV/0!</v>
      </c>
      <c r="D522" s="132" t="e">
        <f>'Тулуз-Пьерон'!AE522</f>
        <v>#DIV/0!</v>
      </c>
      <c r="E522" s="134">
        <f>Равен!AD514</f>
        <v>0</v>
      </c>
      <c r="F522" s="135">
        <f>Равен!AE514</f>
        <v>0</v>
      </c>
      <c r="G522" s="128"/>
      <c r="H522" s="33"/>
      <c r="I522" s="33"/>
      <c r="J522" s="33"/>
      <c r="K522" s="115"/>
      <c r="L522" s="109">
        <f t="shared" si="90"/>
        <v>0</v>
      </c>
      <c r="M522" s="33"/>
      <c r="N522" s="123"/>
      <c r="O522" s="131"/>
      <c r="P522" s="109">
        <f t="shared" si="91"/>
        <v>0</v>
      </c>
      <c r="Q522" s="33"/>
      <c r="R522" s="33"/>
      <c r="S522" s="123"/>
      <c r="T522" s="128"/>
      <c r="U522" s="33"/>
      <c r="V522" s="33"/>
      <c r="W522" s="33"/>
      <c r="X522" s="115"/>
      <c r="Y522" s="122"/>
      <c r="Z522" s="33"/>
      <c r="AA522" s="33"/>
      <c r="AB522" s="33"/>
      <c r="AC522" s="33"/>
      <c r="AD522" s="33"/>
      <c r="AE522" s="33"/>
      <c r="AF522" s="123"/>
      <c r="AG522" s="119" t="e">
        <f>HLOOKUP(AG$13,$Y522:$AF$1016,ROWS($Y522:$AF$1016),FALSE)</f>
        <v>#N/A</v>
      </c>
      <c r="AH522" s="30" t="e">
        <f>HLOOKUP(AH$13,$Y522:$AF$1016,ROWS($Y522:$AF$1016),FALSE)</f>
        <v>#N/A</v>
      </c>
      <c r="AI522" s="30" t="e">
        <f>HLOOKUP(AI$13,$Y522:$AF$1016,ROWS($Y522:$AF$1016),FALSE)</f>
        <v>#N/A</v>
      </c>
      <c r="AJ522" s="30" t="e">
        <f>HLOOKUP(AJ$13,$Y522:$AF$1016,ROWS($Y522:$AF$1016),FALSE)</f>
        <v>#N/A</v>
      </c>
      <c r="AK522" s="30" t="e">
        <f>HLOOKUP(AK$13,$Y522:$AF$1016,ROWS($Y522:$AF$1016),FALSE)</f>
        <v>#N/A</v>
      </c>
      <c r="AL522" s="30" t="e">
        <f>HLOOKUP(AL$13,$Y522:$AF$1016,ROWS($Y522:$AF$1016),FALSE)</f>
        <v>#N/A</v>
      </c>
      <c r="AM522" s="30" t="e">
        <f>HLOOKUP(AM$13,$Y522:$AF$1016,ROWS($Y522:$AF$1016),FALSE)</f>
        <v>#N/A</v>
      </c>
      <c r="AN522" s="30" t="e">
        <f>HLOOKUP(AN$13,$Y522:$AF$1016,ROWS($Y522:$AF$1016),FALSE)</f>
        <v>#N/A</v>
      </c>
      <c r="AO522" s="35" t="e">
        <f t="shared" si="92"/>
        <v>#N/A</v>
      </c>
      <c r="AP522" s="35" t="e">
        <f t="shared" si="93"/>
        <v>#N/A</v>
      </c>
      <c r="AQ522" s="35" t="e">
        <f t="shared" si="94"/>
        <v>#N/A</v>
      </c>
      <c r="AR522" s="35" t="e">
        <f t="shared" si="95"/>
        <v>#N/A</v>
      </c>
      <c r="AS522" s="35" t="e">
        <f t="shared" si="96"/>
        <v>#N/A</v>
      </c>
      <c r="AT522" s="35" t="e">
        <f t="shared" si="97"/>
        <v>#N/A</v>
      </c>
      <c r="AU522" s="35" t="e">
        <f t="shared" si="98"/>
        <v>#N/A</v>
      </c>
      <c r="AV522" s="35" t="e">
        <f t="shared" si="99"/>
        <v>#N/A</v>
      </c>
      <c r="AW522" s="81" t="e">
        <f t="shared" si="100"/>
        <v>#N/A</v>
      </c>
      <c r="AX522" s="139" t="e">
        <f t="shared" si="101"/>
        <v>#N/A</v>
      </c>
    </row>
    <row r="523" spans="1:50" x14ac:dyDescent="0.25">
      <c r="A523" s="110">
        <f>'Тулуз-Пьерон'!A523</f>
        <v>0</v>
      </c>
      <c r="B523" s="153">
        <f>'Тулуз-Пьерон'!B523</f>
        <v>0</v>
      </c>
      <c r="C523" s="109" t="e">
        <f>'Тулуз-Пьерон'!AB523</f>
        <v>#DIV/0!</v>
      </c>
      <c r="D523" s="132" t="e">
        <f>'Тулуз-Пьерон'!AE523</f>
        <v>#DIV/0!</v>
      </c>
      <c r="E523" s="134">
        <f>Равен!AD515</f>
        <v>0</v>
      </c>
      <c r="F523" s="135">
        <f>Равен!AE515</f>
        <v>0</v>
      </c>
      <c r="G523" s="128"/>
      <c r="H523" s="33"/>
      <c r="I523" s="33"/>
      <c r="J523" s="33"/>
      <c r="K523" s="115"/>
      <c r="L523" s="109">
        <f t="shared" si="90"/>
        <v>0</v>
      </c>
      <c r="M523" s="33"/>
      <c r="N523" s="123"/>
      <c r="O523" s="131"/>
      <c r="P523" s="109">
        <f t="shared" si="91"/>
        <v>0</v>
      </c>
      <c r="Q523" s="33"/>
      <c r="R523" s="33"/>
      <c r="S523" s="123"/>
      <c r="T523" s="128"/>
      <c r="U523" s="33"/>
      <c r="V523" s="33"/>
      <c r="W523" s="33"/>
      <c r="X523" s="115"/>
      <c r="Y523" s="122"/>
      <c r="Z523" s="33"/>
      <c r="AA523" s="33"/>
      <c r="AB523" s="33"/>
      <c r="AC523" s="33"/>
      <c r="AD523" s="33"/>
      <c r="AE523" s="33"/>
      <c r="AF523" s="123"/>
      <c r="AG523" s="119" t="e">
        <f>HLOOKUP(AG$13,$Y523:$AF$1016,ROWS($Y523:$AF$1016),FALSE)</f>
        <v>#N/A</v>
      </c>
      <c r="AH523" s="30" t="e">
        <f>HLOOKUP(AH$13,$Y523:$AF$1016,ROWS($Y523:$AF$1016),FALSE)</f>
        <v>#N/A</v>
      </c>
      <c r="AI523" s="30" t="e">
        <f>HLOOKUP(AI$13,$Y523:$AF$1016,ROWS($Y523:$AF$1016),FALSE)</f>
        <v>#N/A</v>
      </c>
      <c r="AJ523" s="30" t="e">
        <f>HLOOKUP(AJ$13,$Y523:$AF$1016,ROWS($Y523:$AF$1016),FALSE)</f>
        <v>#N/A</v>
      </c>
      <c r="AK523" s="30" t="e">
        <f>HLOOKUP(AK$13,$Y523:$AF$1016,ROWS($Y523:$AF$1016),FALSE)</f>
        <v>#N/A</v>
      </c>
      <c r="AL523" s="30" t="e">
        <f>HLOOKUP(AL$13,$Y523:$AF$1016,ROWS($Y523:$AF$1016),FALSE)</f>
        <v>#N/A</v>
      </c>
      <c r="AM523" s="30" t="e">
        <f>HLOOKUP(AM$13,$Y523:$AF$1016,ROWS($Y523:$AF$1016),FALSE)</f>
        <v>#N/A</v>
      </c>
      <c r="AN523" s="30" t="e">
        <f>HLOOKUP(AN$13,$Y523:$AF$1016,ROWS($Y523:$AF$1016),FALSE)</f>
        <v>#N/A</v>
      </c>
      <c r="AO523" s="35" t="e">
        <f t="shared" si="92"/>
        <v>#N/A</v>
      </c>
      <c r="AP523" s="35" t="e">
        <f t="shared" si="93"/>
        <v>#N/A</v>
      </c>
      <c r="AQ523" s="35" t="e">
        <f t="shared" si="94"/>
        <v>#N/A</v>
      </c>
      <c r="AR523" s="35" t="e">
        <f t="shared" si="95"/>
        <v>#N/A</v>
      </c>
      <c r="AS523" s="35" t="e">
        <f t="shared" si="96"/>
        <v>#N/A</v>
      </c>
      <c r="AT523" s="35" t="e">
        <f t="shared" si="97"/>
        <v>#N/A</v>
      </c>
      <c r="AU523" s="35" t="e">
        <f t="shared" si="98"/>
        <v>#N/A</v>
      </c>
      <c r="AV523" s="35" t="e">
        <f t="shared" si="99"/>
        <v>#N/A</v>
      </c>
      <c r="AW523" s="81" t="e">
        <f t="shared" si="100"/>
        <v>#N/A</v>
      </c>
      <c r="AX523" s="139" t="e">
        <f t="shared" si="101"/>
        <v>#N/A</v>
      </c>
    </row>
    <row r="524" spans="1:50" x14ac:dyDescent="0.25">
      <c r="A524" s="110">
        <f>'Тулуз-Пьерон'!A524</f>
        <v>0</v>
      </c>
      <c r="B524" s="153">
        <f>'Тулуз-Пьерон'!B524</f>
        <v>0</v>
      </c>
      <c r="C524" s="109" t="e">
        <f>'Тулуз-Пьерон'!AB524</f>
        <v>#DIV/0!</v>
      </c>
      <c r="D524" s="132" t="e">
        <f>'Тулуз-Пьерон'!AE524</f>
        <v>#DIV/0!</v>
      </c>
      <c r="E524" s="134">
        <f>Равен!AD516</f>
        <v>0</v>
      </c>
      <c r="F524" s="135">
        <f>Равен!AE516</f>
        <v>0</v>
      </c>
      <c r="G524" s="128"/>
      <c r="H524" s="33"/>
      <c r="I524" s="33"/>
      <c r="J524" s="33"/>
      <c r="K524" s="115"/>
      <c r="L524" s="109">
        <f t="shared" si="90"/>
        <v>0</v>
      </c>
      <c r="M524" s="33"/>
      <c r="N524" s="123"/>
      <c r="O524" s="131"/>
      <c r="P524" s="109">
        <f t="shared" si="91"/>
        <v>0</v>
      </c>
      <c r="Q524" s="33"/>
      <c r="R524" s="33"/>
      <c r="S524" s="123"/>
      <c r="T524" s="128"/>
      <c r="U524" s="33"/>
      <c r="V524" s="33"/>
      <c r="W524" s="33"/>
      <c r="X524" s="115"/>
      <c r="Y524" s="122"/>
      <c r="Z524" s="33"/>
      <c r="AA524" s="33"/>
      <c r="AB524" s="33"/>
      <c r="AC524" s="33"/>
      <c r="AD524" s="33"/>
      <c r="AE524" s="33"/>
      <c r="AF524" s="123"/>
      <c r="AG524" s="119" t="e">
        <f>HLOOKUP(AG$13,$Y524:$AF$1016,ROWS($Y524:$AF$1016),FALSE)</f>
        <v>#N/A</v>
      </c>
      <c r="AH524" s="30" t="e">
        <f>HLOOKUP(AH$13,$Y524:$AF$1016,ROWS($Y524:$AF$1016),FALSE)</f>
        <v>#N/A</v>
      </c>
      <c r="AI524" s="30" t="e">
        <f>HLOOKUP(AI$13,$Y524:$AF$1016,ROWS($Y524:$AF$1016),FALSE)</f>
        <v>#N/A</v>
      </c>
      <c r="AJ524" s="30" t="e">
        <f>HLOOKUP(AJ$13,$Y524:$AF$1016,ROWS($Y524:$AF$1016),FALSE)</f>
        <v>#N/A</v>
      </c>
      <c r="AK524" s="30" t="e">
        <f>HLOOKUP(AK$13,$Y524:$AF$1016,ROWS($Y524:$AF$1016),FALSE)</f>
        <v>#N/A</v>
      </c>
      <c r="AL524" s="30" t="e">
        <f>HLOOKUP(AL$13,$Y524:$AF$1016,ROWS($Y524:$AF$1016),FALSE)</f>
        <v>#N/A</v>
      </c>
      <c r="AM524" s="30" t="e">
        <f>HLOOKUP(AM$13,$Y524:$AF$1016,ROWS($Y524:$AF$1016),FALSE)</f>
        <v>#N/A</v>
      </c>
      <c r="AN524" s="30" t="e">
        <f>HLOOKUP(AN$13,$Y524:$AF$1016,ROWS($Y524:$AF$1016),FALSE)</f>
        <v>#N/A</v>
      </c>
      <c r="AO524" s="35" t="e">
        <f t="shared" si="92"/>
        <v>#N/A</v>
      </c>
      <c r="AP524" s="35" t="e">
        <f t="shared" si="93"/>
        <v>#N/A</v>
      </c>
      <c r="AQ524" s="35" t="e">
        <f t="shared" si="94"/>
        <v>#N/A</v>
      </c>
      <c r="AR524" s="35" t="e">
        <f t="shared" si="95"/>
        <v>#N/A</v>
      </c>
      <c r="AS524" s="35" t="e">
        <f t="shared" si="96"/>
        <v>#N/A</v>
      </c>
      <c r="AT524" s="35" t="e">
        <f t="shared" si="97"/>
        <v>#N/A</v>
      </c>
      <c r="AU524" s="35" t="e">
        <f t="shared" si="98"/>
        <v>#N/A</v>
      </c>
      <c r="AV524" s="35" t="e">
        <f t="shared" si="99"/>
        <v>#N/A</v>
      </c>
      <c r="AW524" s="81" t="e">
        <f t="shared" si="100"/>
        <v>#N/A</v>
      </c>
      <c r="AX524" s="139" t="e">
        <f t="shared" si="101"/>
        <v>#N/A</v>
      </c>
    </row>
    <row r="525" spans="1:50" x14ac:dyDescent="0.25">
      <c r="A525" s="110">
        <f>'Тулуз-Пьерон'!A525</f>
        <v>0</v>
      </c>
      <c r="B525" s="153">
        <f>'Тулуз-Пьерон'!B525</f>
        <v>0</v>
      </c>
      <c r="C525" s="109" t="e">
        <f>'Тулуз-Пьерон'!AB525</f>
        <v>#DIV/0!</v>
      </c>
      <c r="D525" s="132" t="e">
        <f>'Тулуз-Пьерон'!AE525</f>
        <v>#DIV/0!</v>
      </c>
      <c r="E525" s="134">
        <f>Равен!AD517</f>
        <v>0</v>
      </c>
      <c r="F525" s="135">
        <f>Равен!AE517</f>
        <v>0</v>
      </c>
      <c r="G525" s="128"/>
      <c r="H525" s="33"/>
      <c r="I525" s="33"/>
      <c r="J525" s="33"/>
      <c r="K525" s="115"/>
      <c r="L525" s="109">
        <f t="shared" si="90"/>
        <v>0</v>
      </c>
      <c r="M525" s="33"/>
      <c r="N525" s="123"/>
      <c r="O525" s="131"/>
      <c r="P525" s="109">
        <f t="shared" si="91"/>
        <v>0</v>
      </c>
      <c r="Q525" s="33"/>
      <c r="R525" s="33"/>
      <c r="S525" s="123"/>
      <c r="T525" s="128"/>
      <c r="U525" s="33"/>
      <c r="V525" s="33"/>
      <c r="W525" s="33"/>
      <c r="X525" s="115"/>
      <c r="Y525" s="122"/>
      <c r="Z525" s="33"/>
      <c r="AA525" s="33"/>
      <c r="AB525" s="33"/>
      <c r="AC525" s="33"/>
      <c r="AD525" s="33"/>
      <c r="AE525" s="33"/>
      <c r="AF525" s="123"/>
      <c r="AG525" s="119" t="e">
        <f>HLOOKUP(AG$13,$Y525:$AF$1016,ROWS($Y525:$AF$1016),FALSE)</f>
        <v>#N/A</v>
      </c>
      <c r="AH525" s="30" t="e">
        <f>HLOOKUP(AH$13,$Y525:$AF$1016,ROWS($Y525:$AF$1016),FALSE)</f>
        <v>#N/A</v>
      </c>
      <c r="AI525" s="30" t="e">
        <f>HLOOKUP(AI$13,$Y525:$AF$1016,ROWS($Y525:$AF$1016),FALSE)</f>
        <v>#N/A</v>
      </c>
      <c r="AJ525" s="30" t="e">
        <f>HLOOKUP(AJ$13,$Y525:$AF$1016,ROWS($Y525:$AF$1016),FALSE)</f>
        <v>#N/A</v>
      </c>
      <c r="AK525" s="30" t="e">
        <f>HLOOKUP(AK$13,$Y525:$AF$1016,ROWS($Y525:$AF$1016),FALSE)</f>
        <v>#N/A</v>
      </c>
      <c r="AL525" s="30" t="e">
        <f>HLOOKUP(AL$13,$Y525:$AF$1016,ROWS($Y525:$AF$1016),FALSE)</f>
        <v>#N/A</v>
      </c>
      <c r="AM525" s="30" t="e">
        <f>HLOOKUP(AM$13,$Y525:$AF$1016,ROWS($Y525:$AF$1016),FALSE)</f>
        <v>#N/A</v>
      </c>
      <c r="AN525" s="30" t="e">
        <f>HLOOKUP(AN$13,$Y525:$AF$1016,ROWS($Y525:$AF$1016),FALSE)</f>
        <v>#N/A</v>
      </c>
      <c r="AO525" s="35" t="e">
        <f t="shared" si="92"/>
        <v>#N/A</v>
      </c>
      <c r="AP525" s="35" t="e">
        <f t="shared" si="93"/>
        <v>#N/A</v>
      </c>
      <c r="AQ525" s="35" t="e">
        <f t="shared" si="94"/>
        <v>#N/A</v>
      </c>
      <c r="AR525" s="35" t="e">
        <f t="shared" si="95"/>
        <v>#N/A</v>
      </c>
      <c r="AS525" s="35" t="e">
        <f t="shared" si="96"/>
        <v>#N/A</v>
      </c>
      <c r="AT525" s="35" t="e">
        <f t="shared" si="97"/>
        <v>#N/A</v>
      </c>
      <c r="AU525" s="35" t="e">
        <f t="shared" si="98"/>
        <v>#N/A</v>
      </c>
      <c r="AV525" s="35" t="e">
        <f t="shared" si="99"/>
        <v>#N/A</v>
      </c>
      <c r="AW525" s="81" t="e">
        <f t="shared" si="100"/>
        <v>#N/A</v>
      </c>
      <c r="AX525" s="139" t="e">
        <f t="shared" si="101"/>
        <v>#N/A</v>
      </c>
    </row>
    <row r="526" spans="1:50" x14ac:dyDescent="0.25">
      <c r="A526" s="110">
        <f>'Тулуз-Пьерон'!A526</f>
        <v>0</v>
      </c>
      <c r="B526" s="153">
        <f>'Тулуз-Пьерон'!B526</f>
        <v>0</v>
      </c>
      <c r="C526" s="109" t="e">
        <f>'Тулуз-Пьерон'!AB526</f>
        <v>#DIV/0!</v>
      </c>
      <c r="D526" s="132" t="e">
        <f>'Тулуз-Пьерон'!AE526</f>
        <v>#DIV/0!</v>
      </c>
      <c r="E526" s="134">
        <f>Равен!AD518</f>
        <v>0</v>
      </c>
      <c r="F526" s="135">
        <f>Равен!AE518</f>
        <v>0</v>
      </c>
      <c r="G526" s="128"/>
      <c r="H526" s="33"/>
      <c r="I526" s="33"/>
      <c r="J526" s="33"/>
      <c r="K526" s="115"/>
      <c r="L526" s="109">
        <f t="shared" si="90"/>
        <v>0</v>
      </c>
      <c r="M526" s="33"/>
      <c r="N526" s="123"/>
      <c r="O526" s="131"/>
      <c r="P526" s="109">
        <f t="shared" si="91"/>
        <v>0</v>
      </c>
      <c r="Q526" s="33"/>
      <c r="R526" s="33"/>
      <c r="S526" s="123"/>
      <c r="T526" s="128"/>
      <c r="U526" s="33"/>
      <c r="V526" s="33"/>
      <c r="W526" s="33"/>
      <c r="X526" s="115"/>
      <c r="Y526" s="122"/>
      <c r="Z526" s="33"/>
      <c r="AA526" s="33"/>
      <c r="AB526" s="33"/>
      <c r="AC526" s="33"/>
      <c r="AD526" s="33"/>
      <c r="AE526" s="33"/>
      <c r="AF526" s="123"/>
      <c r="AG526" s="119" t="e">
        <f>HLOOKUP(AG$13,$Y526:$AF$1016,ROWS($Y526:$AF$1016),FALSE)</f>
        <v>#N/A</v>
      </c>
      <c r="AH526" s="30" t="e">
        <f>HLOOKUP(AH$13,$Y526:$AF$1016,ROWS($Y526:$AF$1016),FALSE)</f>
        <v>#N/A</v>
      </c>
      <c r="AI526" s="30" t="e">
        <f>HLOOKUP(AI$13,$Y526:$AF$1016,ROWS($Y526:$AF$1016),FALSE)</f>
        <v>#N/A</v>
      </c>
      <c r="AJ526" s="30" t="e">
        <f>HLOOKUP(AJ$13,$Y526:$AF$1016,ROWS($Y526:$AF$1016),FALSE)</f>
        <v>#N/A</v>
      </c>
      <c r="AK526" s="30" t="e">
        <f>HLOOKUP(AK$13,$Y526:$AF$1016,ROWS($Y526:$AF$1016),FALSE)</f>
        <v>#N/A</v>
      </c>
      <c r="AL526" s="30" t="e">
        <f>HLOOKUP(AL$13,$Y526:$AF$1016,ROWS($Y526:$AF$1016),FALSE)</f>
        <v>#N/A</v>
      </c>
      <c r="AM526" s="30" t="e">
        <f>HLOOKUP(AM$13,$Y526:$AF$1016,ROWS($Y526:$AF$1016),FALSE)</f>
        <v>#N/A</v>
      </c>
      <c r="AN526" s="30" t="e">
        <f>HLOOKUP(AN$13,$Y526:$AF$1016,ROWS($Y526:$AF$1016),FALSE)</f>
        <v>#N/A</v>
      </c>
      <c r="AO526" s="35" t="e">
        <f t="shared" si="92"/>
        <v>#N/A</v>
      </c>
      <c r="AP526" s="35" t="e">
        <f t="shared" si="93"/>
        <v>#N/A</v>
      </c>
      <c r="AQ526" s="35" t="e">
        <f t="shared" si="94"/>
        <v>#N/A</v>
      </c>
      <c r="AR526" s="35" t="e">
        <f t="shared" si="95"/>
        <v>#N/A</v>
      </c>
      <c r="AS526" s="35" t="e">
        <f t="shared" si="96"/>
        <v>#N/A</v>
      </c>
      <c r="AT526" s="35" t="e">
        <f t="shared" si="97"/>
        <v>#N/A</v>
      </c>
      <c r="AU526" s="35" t="e">
        <f t="shared" si="98"/>
        <v>#N/A</v>
      </c>
      <c r="AV526" s="35" t="e">
        <f t="shared" si="99"/>
        <v>#N/A</v>
      </c>
      <c r="AW526" s="81" t="e">
        <f t="shared" si="100"/>
        <v>#N/A</v>
      </c>
      <c r="AX526" s="139" t="e">
        <f t="shared" si="101"/>
        <v>#N/A</v>
      </c>
    </row>
    <row r="527" spans="1:50" x14ac:dyDescent="0.25">
      <c r="A527" s="110">
        <f>'Тулуз-Пьерон'!A527</f>
        <v>0</v>
      </c>
      <c r="B527" s="153">
        <f>'Тулуз-Пьерон'!B527</f>
        <v>0</v>
      </c>
      <c r="C527" s="109" t="e">
        <f>'Тулуз-Пьерон'!AB527</f>
        <v>#DIV/0!</v>
      </c>
      <c r="D527" s="132" t="e">
        <f>'Тулуз-Пьерон'!AE527</f>
        <v>#DIV/0!</v>
      </c>
      <c r="E527" s="134">
        <f>Равен!AD519</f>
        <v>0</v>
      </c>
      <c r="F527" s="135">
        <f>Равен!AE519</f>
        <v>0</v>
      </c>
      <c r="G527" s="128"/>
      <c r="H527" s="33"/>
      <c r="I527" s="33"/>
      <c r="J527" s="33"/>
      <c r="K527" s="115"/>
      <c r="L527" s="109">
        <f t="shared" si="90"/>
        <v>0</v>
      </c>
      <c r="M527" s="33"/>
      <c r="N527" s="123"/>
      <c r="O527" s="131"/>
      <c r="P527" s="109">
        <f t="shared" si="91"/>
        <v>0</v>
      </c>
      <c r="Q527" s="33"/>
      <c r="R527" s="33"/>
      <c r="S527" s="123"/>
      <c r="T527" s="128"/>
      <c r="U527" s="33"/>
      <c r="V527" s="33"/>
      <c r="W527" s="33"/>
      <c r="X527" s="115"/>
      <c r="Y527" s="122"/>
      <c r="Z527" s="33"/>
      <c r="AA527" s="33"/>
      <c r="AB527" s="33"/>
      <c r="AC527" s="33"/>
      <c r="AD527" s="33"/>
      <c r="AE527" s="33"/>
      <c r="AF527" s="123"/>
      <c r="AG527" s="119" t="e">
        <f>HLOOKUP(AG$13,$Y527:$AF$1016,ROWS($Y527:$AF$1016),FALSE)</f>
        <v>#N/A</v>
      </c>
      <c r="AH527" s="30" t="e">
        <f>HLOOKUP(AH$13,$Y527:$AF$1016,ROWS($Y527:$AF$1016),FALSE)</f>
        <v>#N/A</v>
      </c>
      <c r="AI527" s="30" t="e">
        <f>HLOOKUP(AI$13,$Y527:$AF$1016,ROWS($Y527:$AF$1016),FALSE)</f>
        <v>#N/A</v>
      </c>
      <c r="AJ527" s="30" t="e">
        <f>HLOOKUP(AJ$13,$Y527:$AF$1016,ROWS($Y527:$AF$1016),FALSE)</f>
        <v>#N/A</v>
      </c>
      <c r="AK527" s="30" t="e">
        <f>HLOOKUP(AK$13,$Y527:$AF$1016,ROWS($Y527:$AF$1016),FALSE)</f>
        <v>#N/A</v>
      </c>
      <c r="AL527" s="30" t="e">
        <f>HLOOKUP(AL$13,$Y527:$AF$1016,ROWS($Y527:$AF$1016),FALSE)</f>
        <v>#N/A</v>
      </c>
      <c r="AM527" s="30" t="e">
        <f>HLOOKUP(AM$13,$Y527:$AF$1016,ROWS($Y527:$AF$1016),FALSE)</f>
        <v>#N/A</v>
      </c>
      <c r="AN527" s="30" t="e">
        <f>HLOOKUP(AN$13,$Y527:$AF$1016,ROWS($Y527:$AF$1016),FALSE)</f>
        <v>#N/A</v>
      </c>
      <c r="AO527" s="35" t="e">
        <f t="shared" si="92"/>
        <v>#N/A</v>
      </c>
      <c r="AP527" s="35" t="e">
        <f t="shared" si="93"/>
        <v>#N/A</v>
      </c>
      <c r="AQ527" s="35" t="e">
        <f t="shared" si="94"/>
        <v>#N/A</v>
      </c>
      <c r="AR527" s="35" t="e">
        <f t="shared" si="95"/>
        <v>#N/A</v>
      </c>
      <c r="AS527" s="35" t="e">
        <f t="shared" si="96"/>
        <v>#N/A</v>
      </c>
      <c r="AT527" s="35" t="e">
        <f t="shared" si="97"/>
        <v>#N/A</v>
      </c>
      <c r="AU527" s="35" t="e">
        <f t="shared" si="98"/>
        <v>#N/A</v>
      </c>
      <c r="AV527" s="35" t="e">
        <f t="shared" si="99"/>
        <v>#N/A</v>
      </c>
      <c r="AW527" s="81" t="e">
        <f t="shared" si="100"/>
        <v>#N/A</v>
      </c>
      <c r="AX527" s="139" t="e">
        <f t="shared" si="101"/>
        <v>#N/A</v>
      </c>
    </row>
    <row r="528" spans="1:50" x14ac:dyDescent="0.25">
      <c r="A528" s="110">
        <f>'Тулуз-Пьерон'!A528</f>
        <v>0</v>
      </c>
      <c r="B528" s="153">
        <f>'Тулуз-Пьерон'!B528</f>
        <v>0</v>
      </c>
      <c r="C528" s="109" t="e">
        <f>'Тулуз-Пьерон'!AB528</f>
        <v>#DIV/0!</v>
      </c>
      <c r="D528" s="132" t="e">
        <f>'Тулуз-Пьерон'!AE528</f>
        <v>#DIV/0!</v>
      </c>
      <c r="E528" s="134">
        <f>Равен!AD520</f>
        <v>0</v>
      </c>
      <c r="F528" s="135">
        <f>Равен!AE520</f>
        <v>0</v>
      </c>
      <c r="G528" s="128"/>
      <c r="H528" s="33"/>
      <c r="I528" s="33"/>
      <c r="J528" s="33"/>
      <c r="K528" s="115"/>
      <c r="L528" s="109">
        <f t="shared" ref="L528:L591" si="102">M528+N528</f>
        <v>0</v>
      </c>
      <c r="M528" s="33"/>
      <c r="N528" s="123"/>
      <c r="O528" s="131"/>
      <c r="P528" s="109">
        <f t="shared" ref="P528:P591" si="103">Q528+R528+S528</f>
        <v>0</v>
      </c>
      <c r="Q528" s="33"/>
      <c r="R528" s="33"/>
      <c r="S528" s="123"/>
      <c r="T528" s="128"/>
      <c r="U528" s="33"/>
      <c r="V528" s="33"/>
      <c r="W528" s="33"/>
      <c r="X528" s="115"/>
      <c r="Y528" s="122"/>
      <c r="Z528" s="33"/>
      <c r="AA528" s="33"/>
      <c r="AB528" s="33"/>
      <c r="AC528" s="33"/>
      <c r="AD528" s="33"/>
      <c r="AE528" s="33"/>
      <c r="AF528" s="123"/>
      <c r="AG528" s="119" t="e">
        <f>HLOOKUP(AG$13,$Y528:$AF$1016,ROWS($Y528:$AF$1016),FALSE)</f>
        <v>#N/A</v>
      </c>
      <c r="AH528" s="30" t="e">
        <f>HLOOKUP(AH$13,$Y528:$AF$1016,ROWS($Y528:$AF$1016),FALSE)</f>
        <v>#N/A</v>
      </c>
      <c r="AI528" s="30" t="e">
        <f>HLOOKUP(AI$13,$Y528:$AF$1016,ROWS($Y528:$AF$1016),FALSE)</f>
        <v>#N/A</v>
      </c>
      <c r="AJ528" s="30" t="e">
        <f>HLOOKUP(AJ$13,$Y528:$AF$1016,ROWS($Y528:$AF$1016),FALSE)</f>
        <v>#N/A</v>
      </c>
      <c r="AK528" s="30" t="e">
        <f>HLOOKUP(AK$13,$Y528:$AF$1016,ROWS($Y528:$AF$1016),FALSE)</f>
        <v>#N/A</v>
      </c>
      <c r="AL528" s="30" t="e">
        <f>HLOOKUP(AL$13,$Y528:$AF$1016,ROWS($Y528:$AF$1016),FALSE)</f>
        <v>#N/A</v>
      </c>
      <c r="AM528" s="30" t="e">
        <f>HLOOKUP(AM$13,$Y528:$AF$1016,ROWS($Y528:$AF$1016),FALSE)</f>
        <v>#N/A</v>
      </c>
      <c r="AN528" s="30" t="e">
        <f>HLOOKUP(AN$13,$Y528:$AF$1016,ROWS($Y528:$AF$1016),FALSE)</f>
        <v>#N/A</v>
      </c>
      <c r="AO528" s="35" t="e">
        <f t="shared" ref="AO528:AO591" si="104">ABS(AG528-$AG$14)</f>
        <v>#N/A</v>
      </c>
      <c r="AP528" s="35" t="e">
        <f t="shared" ref="AP528:AP591" si="105">ABS(AH528-$AH$14)</f>
        <v>#N/A</v>
      </c>
      <c r="AQ528" s="35" t="e">
        <f t="shared" ref="AQ528:AQ591" si="106">ABS(AI528-$AI$14)</f>
        <v>#N/A</v>
      </c>
      <c r="AR528" s="35" t="e">
        <f t="shared" ref="AR528:AR591" si="107">ABS(AJ528-$AJ$14)</f>
        <v>#N/A</v>
      </c>
      <c r="AS528" s="35" t="e">
        <f t="shared" ref="AS528:AS591" si="108">ABS(AK528-$AK$14)</f>
        <v>#N/A</v>
      </c>
      <c r="AT528" s="35" t="e">
        <f t="shared" ref="AT528:AT591" si="109">ABS(AL528-$AL$14)</f>
        <v>#N/A</v>
      </c>
      <c r="AU528" s="35" t="e">
        <f t="shared" ref="AU528:AU591" si="110">ABS(AM528-$AM$14)</f>
        <v>#N/A</v>
      </c>
      <c r="AV528" s="35" t="e">
        <f t="shared" ref="AV528:AV591" si="111">ABS(AN528-$AN$14)</f>
        <v>#N/A</v>
      </c>
      <c r="AW528" s="81" t="e">
        <f t="shared" ref="AW528:AW591" si="112">SUM(AO528:AV528)</f>
        <v>#N/A</v>
      </c>
      <c r="AX528" s="139" t="e">
        <f t="shared" ref="AX528:AX591" si="113">(18-AG528-AH528)/(18-AK528-AI528)</f>
        <v>#N/A</v>
      </c>
    </row>
    <row r="529" spans="1:50" x14ac:dyDescent="0.25">
      <c r="A529" s="110">
        <f>'Тулуз-Пьерон'!A529</f>
        <v>0</v>
      </c>
      <c r="B529" s="153">
        <f>'Тулуз-Пьерон'!B529</f>
        <v>0</v>
      </c>
      <c r="C529" s="109" t="e">
        <f>'Тулуз-Пьерон'!AB529</f>
        <v>#DIV/0!</v>
      </c>
      <c r="D529" s="132" t="e">
        <f>'Тулуз-Пьерон'!AE529</f>
        <v>#DIV/0!</v>
      </c>
      <c r="E529" s="134">
        <f>Равен!AD521</f>
        <v>0</v>
      </c>
      <c r="F529" s="135">
        <f>Равен!AE521</f>
        <v>0</v>
      </c>
      <c r="G529" s="128"/>
      <c r="H529" s="33"/>
      <c r="I529" s="33"/>
      <c r="J529" s="33"/>
      <c r="K529" s="115"/>
      <c r="L529" s="109">
        <f t="shared" si="102"/>
        <v>0</v>
      </c>
      <c r="M529" s="33"/>
      <c r="N529" s="123"/>
      <c r="O529" s="131"/>
      <c r="P529" s="109">
        <f t="shared" si="103"/>
        <v>0</v>
      </c>
      <c r="Q529" s="33"/>
      <c r="R529" s="33"/>
      <c r="S529" s="123"/>
      <c r="T529" s="128"/>
      <c r="U529" s="33"/>
      <c r="V529" s="33"/>
      <c r="W529" s="33"/>
      <c r="X529" s="115"/>
      <c r="Y529" s="122"/>
      <c r="Z529" s="33"/>
      <c r="AA529" s="33"/>
      <c r="AB529" s="33"/>
      <c r="AC529" s="33"/>
      <c r="AD529" s="33"/>
      <c r="AE529" s="33"/>
      <c r="AF529" s="123"/>
      <c r="AG529" s="119" t="e">
        <f>HLOOKUP(AG$13,$Y529:$AF$1016,ROWS($Y529:$AF$1016),FALSE)</f>
        <v>#N/A</v>
      </c>
      <c r="AH529" s="30" t="e">
        <f>HLOOKUP(AH$13,$Y529:$AF$1016,ROWS($Y529:$AF$1016),FALSE)</f>
        <v>#N/A</v>
      </c>
      <c r="AI529" s="30" t="e">
        <f>HLOOKUP(AI$13,$Y529:$AF$1016,ROWS($Y529:$AF$1016),FALSE)</f>
        <v>#N/A</v>
      </c>
      <c r="AJ529" s="30" t="e">
        <f>HLOOKUP(AJ$13,$Y529:$AF$1016,ROWS($Y529:$AF$1016),FALSE)</f>
        <v>#N/A</v>
      </c>
      <c r="AK529" s="30" t="e">
        <f>HLOOKUP(AK$13,$Y529:$AF$1016,ROWS($Y529:$AF$1016),FALSE)</f>
        <v>#N/A</v>
      </c>
      <c r="AL529" s="30" t="e">
        <f>HLOOKUP(AL$13,$Y529:$AF$1016,ROWS($Y529:$AF$1016),FALSE)</f>
        <v>#N/A</v>
      </c>
      <c r="AM529" s="30" t="e">
        <f>HLOOKUP(AM$13,$Y529:$AF$1016,ROWS($Y529:$AF$1016),FALSE)</f>
        <v>#N/A</v>
      </c>
      <c r="AN529" s="30" t="e">
        <f>HLOOKUP(AN$13,$Y529:$AF$1016,ROWS($Y529:$AF$1016),FALSE)</f>
        <v>#N/A</v>
      </c>
      <c r="AO529" s="35" t="e">
        <f t="shared" si="104"/>
        <v>#N/A</v>
      </c>
      <c r="AP529" s="35" t="e">
        <f t="shared" si="105"/>
        <v>#N/A</v>
      </c>
      <c r="AQ529" s="35" t="e">
        <f t="shared" si="106"/>
        <v>#N/A</v>
      </c>
      <c r="AR529" s="35" t="e">
        <f t="shared" si="107"/>
        <v>#N/A</v>
      </c>
      <c r="AS529" s="35" t="e">
        <f t="shared" si="108"/>
        <v>#N/A</v>
      </c>
      <c r="AT529" s="35" t="e">
        <f t="shared" si="109"/>
        <v>#N/A</v>
      </c>
      <c r="AU529" s="35" t="e">
        <f t="shared" si="110"/>
        <v>#N/A</v>
      </c>
      <c r="AV529" s="35" t="e">
        <f t="shared" si="111"/>
        <v>#N/A</v>
      </c>
      <c r="AW529" s="81" t="e">
        <f t="shared" si="112"/>
        <v>#N/A</v>
      </c>
      <c r="AX529" s="139" t="e">
        <f t="shared" si="113"/>
        <v>#N/A</v>
      </c>
    </row>
    <row r="530" spans="1:50" x14ac:dyDescent="0.25">
      <c r="A530" s="110">
        <f>'Тулуз-Пьерон'!A530</f>
        <v>0</v>
      </c>
      <c r="B530" s="153">
        <f>'Тулуз-Пьерон'!B530</f>
        <v>0</v>
      </c>
      <c r="C530" s="109" t="e">
        <f>'Тулуз-Пьерон'!AB530</f>
        <v>#DIV/0!</v>
      </c>
      <c r="D530" s="132" t="e">
        <f>'Тулуз-Пьерон'!AE530</f>
        <v>#DIV/0!</v>
      </c>
      <c r="E530" s="134">
        <f>Равен!AD522</f>
        <v>0</v>
      </c>
      <c r="F530" s="135">
        <f>Равен!AE522</f>
        <v>0</v>
      </c>
      <c r="G530" s="128"/>
      <c r="H530" s="33"/>
      <c r="I530" s="33"/>
      <c r="J530" s="33"/>
      <c r="K530" s="115"/>
      <c r="L530" s="109">
        <f t="shared" si="102"/>
        <v>0</v>
      </c>
      <c r="M530" s="33"/>
      <c r="N530" s="123"/>
      <c r="O530" s="131"/>
      <c r="P530" s="109">
        <f t="shared" si="103"/>
        <v>0</v>
      </c>
      <c r="Q530" s="33"/>
      <c r="R530" s="33"/>
      <c r="S530" s="123"/>
      <c r="T530" s="128"/>
      <c r="U530" s="33"/>
      <c r="V530" s="33"/>
      <c r="W530" s="33"/>
      <c r="X530" s="115"/>
      <c r="Y530" s="122"/>
      <c r="Z530" s="33"/>
      <c r="AA530" s="33"/>
      <c r="AB530" s="33"/>
      <c r="AC530" s="33"/>
      <c r="AD530" s="33"/>
      <c r="AE530" s="33"/>
      <c r="AF530" s="123"/>
      <c r="AG530" s="119" t="e">
        <f>HLOOKUP(AG$13,$Y530:$AF$1016,ROWS($Y530:$AF$1016),FALSE)</f>
        <v>#N/A</v>
      </c>
      <c r="AH530" s="30" t="e">
        <f>HLOOKUP(AH$13,$Y530:$AF$1016,ROWS($Y530:$AF$1016),FALSE)</f>
        <v>#N/A</v>
      </c>
      <c r="AI530" s="30" t="e">
        <f>HLOOKUP(AI$13,$Y530:$AF$1016,ROWS($Y530:$AF$1016),FALSE)</f>
        <v>#N/A</v>
      </c>
      <c r="AJ530" s="30" t="e">
        <f>HLOOKUP(AJ$13,$Y530:$AF$1016,ROWS($Y530:$AF$1016),FALSE)</f>
        <v>#N/A</v>
      </c>
      <c r="AK530" s="30" t="e">
        <f>HLOOKUP(AK$13,$Y530:$AF$1016,ROWS($Y530:$AF$1016),FALSE)</f>
        <v>#N/A</v>
      </c>
      <c r="AL530" s="30" t="e">
        <f>HLOOKUP(AL$13,$Y530:$AF$1016,ROWS($Y530:$AF$1016),FALSE)</f>
        <v>#N/A</v>
      </c>
      <c r="AM530" s="30" t="e">
        <f>HLOOKUP(AM$13,$Y530:$AF$1016,ROWS($Y530:$AF$1016),FALSE)</f>
        <v>#N/A</v>
      </c>
      <c r="AN530" s="30" t="e">
        <f>HLOOKUP(AN$13,$Y530:$AF$1016,ROWS($Y530:$AF$1016),FALSE)</f>
        <v>#N/A</v>
      </c>
      <c r="AO530" s="35" t="e">
        <f t="shared" si="104"/>
        <v>#N/A</v>
      </c>
      <c r="AP530" s="35" t="e">
        <f t="shared" si="105"/>
        <v>#N/A</v>
      </c>
      <c r="AQ530" s="35" t="e">
        <f t="shared" si="106"/>
        <v>#N/A</v>
      </c>
      <c r="AR530" s="35" t="e">
        <f t="shared" si="107"/>
        <v>#N/A</v>
      </c>
      <c r="AS530" s="35" t="e">
        <f t="shared" si="108"/>
        <v>#N/A</v>
      </c>
      <c r="AT530" s="35" t="e">
        <f t="shared" si="109"/>
        <v>#N/A</v>
      </c>
      <c r="AU530" s="35" t="e">
        <f t="shared" si="110"/>
        <v>#N/A</v>
      </c>
      <c r="AV530" s="35" t="e">
        <f t="shared" si="111"/>
        <v>#N/A</v>
      </c>
      <c r="AW530" s="81" t="e">
        <f t="shared" si="112"/>
        <v>#N/A</v>
      </c>
      <c r="AX530" s="139" t="e">
        <f t="shared" si="113"/>
        <v>#N/A</v>
      </c>
    </row>
    <row r="531" spans="1:50" x14ac:dyDescent="0.25">
      <c r="A531" s="110">
        <f>'Тулуз-Пьерон'!A531</f>
        <v>0</v>
      </c>
      <c r="B531" s="153">
        <f>'Тулуз-Пьерон'!B531</f>
        <v>0</v>
      </c>
      <c r="C531" s="109" t="e">
        <f>'Тулуз-Пьерон'!AB531</f>
        <v>#DIV/0!</v>
      </c>
      <c r="D531" s="132" t="e">
        <f>'Тулуз-Пьерон'!AE531</f>
        <v>#DIV/0!</v>
      </c>
      <c r="E531" s="134">
        <f>Равен!AD523</f>
        <v>0</v>
      </c>
      <c r="F531" s="135">
        <f>Равен!AE523</f>
        <v>0</v>
      </c>
      <c r="G531" s="128"/>
      <c r="H531" s="33"/>
      <c r="I531" s="33"/>
      <c r="J531" s="33"/>
      <c r="K531" s="115"/>
      <c r="L531" s="109">
        <f t="shared" si="102"/>
        <v>0</v>
      </c>
      <c r="M531" s="33"/>
      <c r="N531" s="123"/>
      <c r="O531" s="131"/>
      <c r="P531" s="109">
        <f t="shared" si="103"/>
        <v>0</v>
      </c>
      <c r="Q531" s="33"/>
      <c r="R531" s="33"/>
      <c r="S531" s="123"/>
      <c r="T531" s="128"/>
      <c r="U531" s="33"/>
      <c r="V531" s="33"/>
      <c r="W531" s="33"/>
      <c r="X531" s="115"/>
      <c r="Y531" s="122"/>
      <c r="Z531" s="33"/>
      <c r="AA531" s="33"/>
      <c r="AB531" s="33"/>
      <c r="AC531" s="33"/>
      <c r="AD531" s="33"/>
      <c r="AE531" s="33"/>
      <c r="AF531" s="123"/>
      <c r="AG531" s="119" t="e">
        <f>HLOOKUP(AG$13,$Y531:$AF$1016,ROWS($Y531:$AF$1016),FALSE)</f>
        <v>#N/A</v>
      </c>
      <c r="AH531" s="30" t="e">
        <f>HLOOKUP(AH$13,$Y531:$AF$1016,ROWS($Y531:$AF$1016),FALSE)</f>
        <v>#N/A</v>
      </c>
      <c r="AI531" s="30" t="e">
        <f>HLOOKUP(AI$13,$Y531:$AF$1016,ROWS($Y531:$AF$1016),FALSE)</f>
        <v>#N/A</v>
      </c>
      <c r="AJ531" s="30" t="e">
        <f>HLOOKUP(AJ$13,$Y531:$AF$1016,ROWS($Y531:$AF$1016),FALSE)</f>
        <v>#N/A</v>
      </c>
      <c r="AK531" s="30" t="e">
        <f>HLOOKUP(AK$13,$Y531:$AF$1016,ROWS($Y531:$AF$1016),FALSE)</f>
        <v>#N/A</v>
      </c>
      <c r="AL531" s="30" t="e">
        <f>HLOOKUP(AL$13,$Y531:$AF$1016,ROWS($Y531:$AF$1016),FALSE)</f>
        <v>#N/A</v>
      </c>
      <c r="AM531" s="30" t="e">
        <f>HLOOKUP(AM$13,$Y531:$AF$1016,ROWS($Y531:$AF$1016),FALSE)</f>
        <v>#N/A</v>
      </c>
      <c r="AN531" s="30" t="e">
        <f>HLOOKUP(AN$13,$Y531:$AF$1016,ROWS($Y531:$AF$1016),FALSE)</f>
        <v>#N/A</v>
      </c>
      <c r="AO531" s="35" t="e">
        <f t="shared" si="104"/>
        <v>#N/A</v>
      </c>
      <c r="AP531" s="35" t="e">
        <f t="shared" si="105"/>
        <v>#N/A</v>
      </c>
      <c r="AQ531" s="35" t="e">
        <f t="shared" si="106"/>
        <v>#N/A</v>
      </c>
      <c r="AR531" s="35" t="e">
        <f t="shared" si="107"/>
        <v>#N/A</v>
      </c>
      <c r="AS531" s="35" t="e">
        <f t="shared" si="108"/>
        <v>#N/A</v>
      </c>
      <c r="AT531" s="35" t="e">
        <f t="shared" si="109"/>
        <v>#N/A</v>
      </c>
      <c r="AU531" s="35" t="e">
        <f t="shared" si="110"/>
        <v>#N/A</v>
      </c>
      <c r="AV531" s="35" t="e">
        <f t="shared" si="111"/>
        <v>#N/A</v>
      </c>
      <c r="AW531" s="81" t="e">
        <f t="shared" si="112"/>
        <v>#N/A</v>
      </c>
      <c r="AX531" s="139" t="e">
        <f t="shared" si="113"/>
        <v>#N/A</v>
      </c>
    </row>
    <row r="532" spans="1:50" x14ac:dyDescent="0.25">
      <c r="A532" s="110">
        <f>'Тулуз-Пьерон'!A532</f>
        <v>0</v>
      </c>
      <c r="B532" s="153">
        <f>'Тулуз-Пьерон'!B532</f>
        <v>0</v>
      </c>
      <c r="C532" s="109" t="e">
        <f>'Тулуз-Пьерон'!AB532</f>
        <v>#DIV/0!</v>
      </c>
      <c r="D532" s="132" t="e">
        <f>'Тулуз-Пьерон'!AE532</f>
        <v>#DIV/0!</v>
      </c>
      <c r="E532" s="134">
        <f>Равен!AD524</f>
        <v>0</v>
      </c>
      <c r="F532" s="135">
        <f>Равен!AE524</f>
        <v>0</v>
      </c>
      <c r="G532" s="128"/>
      <c r="H532" s="33"/>
      <c r="I532" s="33"/>
      <c r="J532" s="33"/>
      <c r="K532" s="115"/>
      <c r="L532" s="109">
        <f t="shared" si="102"/>
        <v>0</v>
      </c>
      <c r="M532" s="33"/>
      <c r="N532" s="123"/>
      <c r="O532" s="131"/>
      <c r="P532" s="109">
        <f t="shared" si="103"/>
        <v>0</v>
      </c>
      <c r="Q532" s="33"/>
      <c r="R532" s="33"/>
      <c r="S532" s="123"/>
      <c r="T532" s="128"/>
      <c r="U532" s="33"/>
      <c r="V532" s="33"/>
      <c r="W532" s="33"/>
      <c r="X532" s="115"/>
      <c r="Y532" s="122"/>
      <c r="Z532" s="33"/>
      <c r="AA532" s="33"/>
      <c r="AB532" s="33"/>
      <c r="AC532" s="33"/>
      <c r="AD532" s="33"/>
      <c r="AE532" s="33"/>
      <c r="AF532" s="123"/>
      <c r="AG532" s="119" t="e">
        <f>HLOOKUP(AG$13,$Y532:$AF$1016,ROWS($Y532:$AF$1016),FALSE)</f>
        <v>#N/A</v>
      </c>
      <c r="AH532" s="30" t="e">
        <f>HLOOKUP(AH$13,$Y532:$AF$1016,ROWS($Y532:$AF$1016),FALSE)</f>
        <v>#N/A</v>
      </c>
      <c r="AI532" s="30" t="e">
        <f>HLOOKUP(AI$13,$Y532:$AF$1016,ROWS($Y532:$AF$1016),FALSE)</f>
        <v>#N/A</v>
      </c>
      <c r="AJ532" s="30" t="e">
        <f>HLOOKUP(AJ$13,$Y532:$AF$1016,ROWS($Y532:$AF$1016),FALSE)</f>
        <v>#N/A</v>
      </c>
      <c r="AK532" s="30" t="e">
        <f>HLOOKUP(AK$13,$Y532:$AF$1016,ROWS($Y532:$AF$1016),FALSE)</f>
        <v>#N/A</v>
      </c>
      <c r="AL532" s="30" t="e">
        <f>HLOOKUP(AL$13,$Y532:$AF$1016,ROWS($Y532:$AF$1016),FALSE)</f>
        <v>#N/A</v>
      </c>
      <c r="AM532" s="30" t="e">
        <f>HLOOKUP(AM$13,$Y532:$AF$1016,ROWS($Y532:$AF$1016),FALSE)</f>
        <v>#N/A</v>
      </c>
      <c r="AN532" s="30" t="e">
        <f>HLOOKUP(AN$13,$Y532:$AF$1016,ROWS($Y532:$AF$1016),FALSE)</f>
        <v>#N/A</v>
      </c>
      <c r="AO532" s="35" t="e">
        <f t="shared" si="104"/>
        <v>#N/A</v>
      </c>
      <c r="AP532" s="35" t="e">
        <f t="shared" si="105"/>
        <v>#N/A</v>
      </c>
      <c r="AQ532" s="35" t="e">
        <f t="shared" si="106"/>
        <v>#N/A</v>
      </c>
      <c r="AR532" s="35" t="e">
        <f t="shared" si="107"/>
        <v>#N/A</v>
      </c>
      <c r="AS532" s="35" t="e">
        <f t="shared" si="108"/>
        <v>#N/A</v>
      </c>
      <c r="AT532" s="35" t="e">
        <f t="shared" si="109"/>
        <v>#N/A</v>
      </c>
      <c r="AU532" s="35" t="e">
        <f t="shared" si="110"/>
        <v>#N/A</v>
      </c>
      <c r="AV532" s="35" t="e">
        <f t="shared" si="111"/>
        <v>#N/A</v>
      </c>
      <c r="AW532" s="81" t="e">
        <f t="shared" si="112"/>
        <v>#N/A</v>
      </c>
      <c r="AX532" s="139" t="e">
        <f t="shared" si="113"/>
        <v>#N/A</v>
      </c>
    </row>
    <row r="533" spans="1:50" x14ac:dyDescent="0.25">
      <c r="A533" s="110">
        <f>'Тулуз-Пьерон'!A533</f>
        <v>0</v>
      </c>
      <c r="B533" s="153">
        <f>'Тулуз-Пьерон'!B533</f>
        <v>0</v>
      </c>
      <c r="C533" s="109" t="e">
        <f>'Тулуз-Пьерон'!AB533</f>
        <v>#DIV/0!</v>
      </c>
      <c r="D533" s="132" t="e">
        <f>'Тулуз-Пьерон'!AE533</f>
        <v>#DIV/0!</v>
      </c>
      <c r="E533" s="134">
        <f>Равен!AD525</f>
        <v>0</v>
      </c>
      <c r="F533" s="135">
        <f>Равен!AE525</f>
        <v>0</v>
      </c>
      <c r="G533" s="128"/>
      <c r="H533" s="33"/>
      <c r="I533" s="33"/>
      <c r="J533" s="33"/>
      <c r="K533" s="115"/>
      <c r="L533" s="109">
        <f t="shared" si="102"/>
        <v>0</v>
      </c>
      <c r="M533" s="33"/>
      <c r="N533" s="123"/>
      <c r="O533" s="131"/>
      <c r="P533" s="109">
        <f t="shared" si="103"/>
        <v>0</v>
      </c>
      <c r="Q533" s="33"/>
      <c r="R533" s="33"/>
      <c r="S533" s="123"/>
      <c r="T533" s="128"/>
      <c r="U533" s="33"/>
      <c r="V533" s="33"/>
      <c r="W533" s="33"/>
      <c r="X533" s="115"/>
      <c r="Y533" s="122"/>
      <c r="Z533" s="33"/>
      <c r="AA533" s="33"/>
      <c r="AB533" s="33"/>
      <c r="AC533" s="33"/>
      <c r="AD533" s="33"/>
      <c r="AE533" s="33"/>
      <c r="AF533" s="123"/>
      <c r="AG533" s="119" t="e">
        <f>HLOOKUP(AG$13,$Y533:$AF$1016,ROWS($Y533:$AF$1016),FALSE)</f>
        <v>#N/A</v>
      </c>
      <c r="AH533" s="30" t="e">
        <f>HLOOKUP(AH$13,$Y533:$AF$1016,ROWS($Y533:$AF$1016),FALSE)</f>
        <v>#N/A</v>
      </c>
      <c r="AI533" s="30" t="e">
        <f>HLOOKUP(AI$13,$Y533:$AF$1016,ROWS($Y533:$AF$1016),FALSE)</f>
        <v>#N/A</v>
      </c>
      <c r="AJ533" s="30" t="e">
        <f>HLOOKUP(AJ$13,$Y533:$AF$1016,ROWS($Y533:$AF$1016),FALSE)</f>
        <v>#N/A</v>
      </c>
      <c r="AK533" s="30" t="e">
        <f>HLOOKUP(AK$13,$Y533:$AF$1016,ROWS($Y533:$AF$1016),FALSE)</f>
        <v>#N/A</v>
      </c>
      <c r="AL533" s="30" t="e">
        <f>HLOOKUP(AL$13,$Y533:$AF$1016,ROWS($Y533:$AF$1016),FALSE)</f>
        <v>#N/A</v>
      </c>
      <c r="AM533" s="30" t="e">
        <f>HLOOKUP(AM$13,$Y533:$AF$1016,ROWS($Y533:$AF$1016),FALSE)</f>
        <v>#N/A</v>
      </c>
      <c r="AN533" s="30" t="e">
        <f>HLOOKUP(AN$13,$Y533:$AF$1016,ROWS($Y533:$AF$1016),FALSE)</f>
        <v>#N/A</v>
      </c>
      <c r="AO533" s="35" t="e">
        <f t="shared" si="104"/>
        <v>#N/A</v>
      </c>
      <c r="AP533" s="35" t="e">
        <f t="shared" si="105"/>
        <v>#N/A</v>
      </c>
      <c r="AQ533" s="35" t="e">
        <f t="shared" si="106"/>
        <v>#N/A</v>
      </c>
      <c r="AR533" s="35" t="e">
        <f t="shared" si="107"/>
        <v>#N/A</v>
      </c>
      <c r="AS533" s="35" t="e">
        <f t="shared" si="108"/>
        <v>#N/A</v>
      </c>
      <c r="AT533" s="35" t="e">
        <f t="shared" si="109"/>
        <v>#N/A</v>
      </c>
      <c r="AU533" s="35" t="e">
        <f t="shared" si="110"/>
        <v>#N/A</v>
      </c>
      <c r="AV533" s="35" t="e">
        <f t="shared" si="111"/>
        <v>#N/A</v>
      </c>
      <c r="AW533" s="81" t="e">
        <f t="shared" si="112"/>
        <v>#N/A</v>
      </c>
      <c r="AX533" s="139" t="e">
        <f t="shared" si="113"/>
        <v>#N/A</v>
      </c>
    </row>
    <row r="534" spans="1:50" x14ac:dyDescent="0.25">
      <c r="A534" s="110">
        <f>'Тулуз-Пьерон'!A534</f>
        <v>0</v>
      </c>
      <c r="B534" s="153">
        <f>'Тулуз-Пьерон'!B534</f>
        <v>0</v>
      </c>
      <c r="C534" s="109" t="e">
        <f>'Тулуз-Пьерон'!AB534</f>
        <v>#DIV/0!</v>
      </c>
      <c r="D534" s="132" t="e">
        <f>'Тулуз-Пьерон'!AE534</f>
        <v>#DIV/0!</v>
      </c>
      <c r="E534" s="134">
        <f>Равен!AD526</f>
        <v>0</v>
      </c>
      <c r="F534" s="135">
        <f>Равен!AE526</f>
        <v>0</v>
      </c>
      <c r="G534" s="128"/>
      <c r="H534" s="33"/>
      <c r="I534" s="33"/>
      <c r="J534" s="33"/>
      <c r="K534" s="115"/>
      <c r="L534" s="109">
        <f t="shared" si="102"/>
        <v>0</v>
      </c>
      <c r="M534" s="33"/>
      <c r="N534" s="123"/>
      <c r="O534" s="131"/>
      <c r="P534" s="109">
        <f t="shared" si="103"/>
        <v>0</v>
      </c>
      <c r="Q534" s="33"/>
      <c r="R534" s="33"/>
      <c r="S534" s="123"/>
      <c r="T534" s="128"/>
      <c r="U534" s="33"/>
      <c r="V534" s="33"/>
      <c r="W534" s="33"/>
      <c r="X534" s="115"/>
      <c r="Y534" s="122"/>
      <c r="Z534" s="33"/>
      <c r="AA534" s="33"/>
      <c r="AB534" s="33"/>
      <c r="AC534" s="33"/>
      <c r="AD534" s="33"/>
      <c r="AE534" s="33"/>
      <c r="AF534" s="123"/>
      <c r="AG534" s="119" t="e">
        <f>HLOOKUP(AG$13,$Y534:$AF$1016,ROWS($Y534:$AF$1016),FALSE)</f>
        <v>#N/A</v>
      </c>
      <c r="AH534" s="30" t="e">
        <f>HLOOKUP(AH$13,$Y534:$AF$1016,ROWS($Y534:$AF$1016),FALSE)</f>
        <v>#N/A</v>
      </c>
      <c r="AI534" s="30" t="e">
        <f>HLOOKUP(AI$13,$Y534:$AF$1016,ROWS($Y534:$AF$1016),FALSE)</f>
        <v>#N/A</v>
      </c>
      <c r="AJ534" s="30" t="e">
        <f>HLOOKUP(AJ$13,$Y534:$AF$1016,ROWS($Y534:$AF$1016),FALSE)</f>
        <v>#N/A</v>
      </c>
      <c r="AK534" s="30" t="e">
        <f>HLOOKUP(AK$13,$Y534:$AF$1016,ROWS($Y534:$AF$1016),FALSE)</f>
        <v>#N/A</v>
      </c>
      <c r="AL534" s="30" t="e">
        <f>HLOOKUP(AL$13,$Y534:$AF$1016,ROWS($Y534:$AF$1016),FALSE)</f>
        <v>#N/A</v>
      </c>
      <c r="AM534" s="30" t="e">
        <f>HLOOKUP(AM$13,$Y534:$AF$1016,ROWS($Y534:$AF$1016),FALSE)</f>
        <v>#N/A</v>
      </c>
      <c r="AN534" s="30" t="e">
        <f>HLOOKUP(AN$13,$Y534:$AF$1016,ROWS($Y534:$AF$1016),FALSE)</f>
        <v>#N/A</v>
      </c>
      <c r="AO534" s="35" t="e">
        <f t="shared" si="104"/>
        <v>#N/A</v>
      </c>
      <c r="AP534" s="35" t="e">
        <f t="shared" si="105"/>
        <v>#N/A</v>
      </c>
      <c r="AQ534" s="35" t="e">
        <f t="shared" si="106"/>
        <v>#N/A</v>
      </c>
      <c r="AR534" s="35" t="e">
        <f t="shared" si="107"/>
        <v>#N/A</v>
      </c>
      <c r="AS534" s="35" t="e">
        <f t="shared" si="108"/>
        <v>#N/A</v>
      </c>
      <c r="AT534" s="35" t="e">
        <f t="shared" si="109"/>
        <v>#N/A</v>
      </c>
      <c r="AU534" s="35" t="e">
        <f t="shared" si="110"/>
        <v>#N/A</v>
      </c>
      <c r="AV534" s="35" t="e">
        <f t="shared" si="111"/>
        <v>#N/A</v>
      </c>
      <c r="AW534" s="81" t="e">
        <f t="shared" si="112"/>
        <v>#N/A</v>
      </c>
      <c r="AX534" s="139" t="e">
        <f t="shared" si="113"/>
        <v>#N/A</v>
      </c>
    </row>
    <row r="535" spans="1:50" x14ac:dyDescent="0.25">
      <c r="A535" s="110">
        <f>'Тулуз-Пьерон'!A535</f>
        <v>0</v>
      </c>
      <c r="B535" s="153">
        <f>'Тулуз-Пьерон'!B535</f>
        <v>0</v>
      </c>
      <c r="C535" s="109" t="e">
        <f>'Тулуз-Пьерон'!AB535</f>
        <v>#DIV/0!</v>
      </c>
      <c r="D535" s="132" t="e">
        <f>'Тулуз-Пьерон'!AE535</f>
        <v>#DIV/0!</v>
      </c>
      <c r="E535" s="134">
        <f>Равен!AD527</f>
        <v>0</v>
      </c>
      <c r="F535" s="135">
        <f>Равен!AE527</f>
        <v>0</v>
      </c>
      <c r="G535" s="128"/>
      <c r="H535" s="33"/>
      <c r="I535" s="33"/>
      <c r="J535" s="33"/>
      <c r="K535" s="115"/>
      <c r="L535" s="109">
        <f t="shared" si="102"/>
        <v>0</v>
      </c>
      <c r="M535" s="33"/>
      <c r="N535" s="123"/>
      <c r="O535" s="131"/>
      <c r="P535" s="109">
        <f t="shared" si="103"/>
        <v>0</v>
      </c>
      <c r="Q535" s="33"/>
      <c r="R535" s="33"/>
      <c r="S535" s="123"/>
      <c r="T535" s="128"/>
      <c r="U535" s="33"/>
      <c r="V535" s="33"/>
      <c r="W535" s="33"/>
      <c r="X535" s="115"/>
      <c r="Y535" s="122"/>
      <c r="Z535" s="33"/>
      <c r="AA535" s="33"/>
      <c r="AB535" s="33"/>
      <c r="AC535" s="33"/>
      <c r="AD535" s="33"/>
      <c r="AE535" s="33"/>
      <c r="AF535" s="123"/>
      <c r="AG535" s="119" t="e">
        <f>HLOOKUP(AG$13,$Y535:$AF$1016,ROWS($Y535:$AF$1016),FALSE)</f>
        <v>#N/A</v>
      </c>
      <c r="AH535" s="30" t="e">
        <f>HLOOKUP(AH$13,$Y535:$AF$1016,ROWS($Y535:$AF$1016),FALSE)</f>
        <v>#N/A</v>
      </c>
      <c r="AI535" s="30" t="e">
        <f>HLOOKUP(AI$13,$Y535:$AF$1016,ROWS($Y535:$AF$1016),FALSE)</f>
        <v>#N/A</v>
      </c>
      <c r="AJ535" s="30" t="e">
        <f>HLOOKUP(AJ$13,$Y535:$AF$1016,ROWS($Y535:$AF$1016),FALSE)</f>
        <v>#N/A</v>
      </c>
      <c r="AK535" s="30" t="e">
        <f>HLOOKUP(AK$13,$Y535:$AF$1016,ROWS($Y535:$AF$1016),FALSE)</f>
        <v>#N/A</v>
      </c>
      <c r="AL535" s="30" t="e">
        <f>HLOOKUP(AL$13,$Y535:$AF$1016,ROWS($Y535:$AF$1016),FALSE)</f>
        <v>#N/A</v>
      </c>
      <c r="AM535" s="30" t="e">
        <f>HLOOKUP(AM$13,$Y535:$AF$1016,ROWS($Y535:$AF$1016),FALSE)</f>
        <v>#N/A</v>
      </c>
      <c r="AN535" s="30" t="e">
        <f>HLOOKUP(AN$13,$Y535:$AF$1016,ROWS($Y535:$AF$1016),FALSE)</f>
        <v>#N/A</v>
      </c>
      <c r="AO535" s="35" t="e">
        <f t="shared" si="104"/>
        <v>#N/A</v>
      </c>
      <c r="AP535" s="35" t="e">
        <f t="shared" si="105"/>
        <v>#N/A</v>
      </c>
      <c r="AQ535" s="35" t="e">
        <f t="shared" si="106"/>
        <v>#N/A</v>
      </c>
      <c r="AR535" s="35" t="e">
        <f t="shared" si="107"/>
        <v>#N/A</v>
      </c>
      <c r="AS535" s="35" t="e">
        <f t="shared" si="108"/>
        <v>#N/A</v>
      </c>
      <c r="AT535" s="35" t="e">
        <f t="shared" si="109"/>
        <v>#N/A</v>
      </c>
      <c r="AU535" s="35" t="e">
        <f t="shared" si="110"/>
        <v>#N/A</v>
      </c>
      <c r="AV535" s="35" t="e">
        <f t="shared" si="111"/>
        <v>#N/A</v>
      </c>
      <c r="AW535" s="81" t="e">
        <f t="shared" si="112"/>
        <v>#N/A</v>
      </c>
      <c r="AX535" s="139" t="e">
        <f t="shared" si="113"/>
        <v>#N/A</v>
      </c>
    </row>
    <row r="536" spans="1:50" x14ac:dyDescent="0.25">
      <c r="A536" s="110">
        <f>'Тулуз-Пьерон'!A536</f>
        <v>0</v>
      </c>
      <c r="B536" s="153">
        <f>'Тулуз-Пьерон'!B536</f>
        <v>0</v>
      </c>
      <c r="C536" s="109" t="e">
        <f>'Тулуз-Пьерон'!AB536</f>
        <v>#DIV/0!</v>
      </c>
      <c r="D536" s="132" t="e">
        <f>'Тулуз-Пьерон'!AE536</f>
        <v>#DIV/0!</v>
      </c>
      <c r="E536" s="134">
        <f>Равен!AD528</f>
        <v>0</v>
      </c>
      <c r="F536" s="135">
        <f>Равен!AE528</f>
        <v>0</v>
      </c>
      <c r="G536" s="128"/>
      <c r="H536" s="33"/>
      <c r="I536" s="33"/>
      <c r="J536" s="33"/>
      <c r="K536" s="115"/>
      <c r="L536" s="109">
        <f t="shared" si="102"/>
        <v>0</v>
      </c>
      <c r="M536" s="33"/>
      <c r="N536" s="123"/>
      <c r="O536" s="131"/>
      <c r="P536" s="109">
        <f t="shared" si="103"/>
        <v>0</v>
      </c>
      <c r="Q536" s="33"/>
      <c r="R536" s="33"/>
      <c r="S536" s="123"/>
      <c r="T536" s="128"/>
      <c r="U536" s="33"/>
      <c r="V536" s="33"/>
      <c r="W536" s="33"/>
      <c r="X536" s="115"/>
      <c r="Y536" s="122"/>
      <c r="Z536" s="33"/>
      <c r="AA536" s="33"/>
      <c r="AB536" s="33"/>
      <c r="AC536" s="33"/>
      <c r="AD536" s="33"/>
      <c r="AE536" s="33"/>
      <c r="AF536" s="123"/>
      <c r="AG536" s="119" t="e">
        <f>HLOOKUP(AG$13,$Y536:$AF$1016,ROWS($Y536:$AF$1016),FALSE)</f>
        <v>#N/A</v>
      </c>
      <c r="AH536" s="30" t="e">
        <f>HLOOKUP(AH$13,$Y536:$AF$1016,ROWS($Y536:$AF$1016),FALSE)</f>
        <v>#N/A</v>
      </c>
      <c r="AI536" s="30" t="e">
        <f>HLOOKUP(AI$13,$Y536:$AF$1016,ROWS($Y536:$AF$1016),FALSE)</f>
        <v>#N/A</v>
      </c>
      <c r="AJ536" s="30" t="e">
        <f>HLOOKUP(AJ$13,$Y536:$AF$1016,ROWS($Y536:$AF$1016),FALSE)</f>
        <v>#N/A</v>
      </c>
      <c r="AK536" s="30" t="e">
        <f>HLOOKUP(AK$13,$Y536:$AF$1016,ROWS($Y536:$AF$1016),FALSE)</f>
        <v>#N/A</v>
      </c>
      <c r="AL536" s="30" t="e">
        <f>HLOOKUP(AL$13,$Y536:$AF$1016,ROWS($Y536:$AF$1016),FALSE)</f>
        <v>#N/A</v>
      </c>
      <c r="AM536" s="30" t="e">
        <f>HLOOKUP(AM$13,$Y536:$AF$1016,ROWS($Y536:$AF$1016),FALSE)</f>
        <v>#N/A</v>
      </c>
      <c r="AN536" s="30" t="e">
        <f>HLOOKUP(AN$13,$Y536:$AF$1016,ROWS($Y536:$AF$1016),FALSE)</f>
        <v>#N/A</v>
      </c>
      <c r="AO536" s="35" t="e">
        <f t="shared" si="104"/>
        <v>#N/A</v>
      </c>
      <c r="AP536" s="35" t="e">
        <f t="shared" si="105"/>
        <v>#N/A</v>
      </c>
      <c r="AQ536" s="35" t="e">
        <f t="shared" si="106"/>
        <v>#N/A</v>
      </c>
      <c r="AR536" s="35" t="e">
        <f t="shared" si="107"/>
        <v>#N/A</v>
      </c>
      <c r="AS536" s="35" t="e">
        <f t="shared" si="108"/>
        <v>#N/A</v>
      </c>
      <c r="AT536" s="35" t="e">
        <f t="shared" si="109"/>
        <v>#N/A</v>
      </c>
      <c r="AU536" s="35" t="e">
        <f t="shared" si="110"/>
        <v>#N/A</v>
      </c>
      <c r="AV536" s="35" t="e">
        <f t="shared" si="111"/>
        <v>#N/A</v>
      </c>
      <c r="AW536" s="81" t="e">
        <f t="shared" si="112"/>
        <v>#N/A</v>
      </c>
      <c r="AX536" s="139" t="e">
        <f t="shared" si="113"/>
        <v>#N/A</v>
      </c>
    </row>
    <row r="537" spans="1:50" x14ac:dyDescent="0.25">
      <c r="A537" s="110">
        <f>'Тулуз-Пьерон'!A537</f>
        <v>0</v>
      </c>
      <c r="B537" s="153">
        <f>'Тулуз-Пьерон'!B537</f>
        <v>0</v>
      </c>
      <c r="C537" s="109" t="e">
        <f>'Тулуз-Пьерон'!AB537</f>
        <v>#DIV/0!</v>
      </c>
      <c r="D537" s="132" t="e">
        <f>'Тулуз-Пьерон'!AE537</f>
        <v>#DIV/0!</v>
      </c>
      <c r="E537" s="134">
        <f>Равен!AD529</f>
        <v>0</v>
      </c>
      <c r="F537" s="135">
        <f>Равен!AE529</f>
        <v>0</v>
      </c>
      <c r="G537" s="128"/>
      <c r="H537" s="33"/>
      <c r="I537" s="33"/>
      <c r="J537" s="33"/>
      <c r="K537" s="115"/>
      <c r="L537" s="109">
        <f t="shared" si="102"/>
        <v>0</v>
      </c>
      <c r="M537" s="33"/>
      <c r="N537" s="123"/>
      <c r="O537" s="131"/>
      <c r="P537" s="109">
        <f t="shared" si="103"/>
        <v>0</v>
      </c>
      <c r="Q537" s="33"/>
      <c r="R537" s="33"/>
      <c r="S537" s="123"/>
      <c r="T537" s="128"/>
      <c r="U537" s="33"/>
      <c r="V537" s="33"/>
      <c r="W537" s="33"/>
      <c r="X537" s="115"/>
      <c r="Y537" s="122"/>
      <c r="Z537" s="33"/>
      <c r="AA537" s="33"/>
      <c r="AB537" s="33"/>
      <c r="AC537" s="33"/>
      <c r="AD537" s="33"/>
      <c r="AE537" s="33"/>
      <c r="AF537" s="123"/>
      <c r="AG537" s="119" t="e">
        <f>HLOOKUP(AG$13,$Y537:$AF$1016,ROWS($Y537:$AF$1016),FALSE)</f>
        <v>#N/A</v>
      </c>
      <c r="AH537" s="30" t="e">
        <f>HLOOKUP(AH$13,$Y537:$AF$1016,ROWS($Y537:$AF$1016),FALSE)</f>
        <v>#N/A</v>
      </c>
      <c r="AI537" s="30" t="e">
        <f>HLOOKUP(AI$13,$Y537:$AF$1016,ROWS($Y537:$AF$1016),FALSE)</f>
        <v>#N/A</v>
      </c>
      <c r="AJ537" s="30" t="e">
        <f>HLOOKUP(AJ$13,$Y537:$AF$1016,ROWS($Y537:$AF$1016),FALSE)</f>
        <v>#N/A</v>
      </c>
      <c r="AK537" s="30" t="e">
        <f>HLOOKUP(AK$13,$Y537:$AF$1016,ROWS($Y537:$AF$1016),FALSE)</f>
        <v>#N/A</v>
      </c>
      <c r="AL537" s="30" t="e">
        <f>HLOOKUP(AL$13,$Y537:$AF$1016,ROWS($Y537:$AF$1016),FALSE)</f>
        <v>#N/A</v>
      </c>
      <c r="AM537" s="30" t="e">
        <f>HLOOKUP(AM$13,$Y537:$AF$1016,ROWS($Y537:$AF$1016),FALSE)</f>
        <v>#N/A</v>
      </c>
      <c r="AN537" s="30" t="e">
        <f>HLOOKUP(AN$13,$Y537:$AF$1016,ROWS($Y537:$AF$1016),FALSE)</f>
        <v>#N/A</v>
      </c>
      <c r="AO537" s="35" t="e">
        <f t="shared" si="104"/>
        <v>#N/A</v>
      </c>
      <c r="AP537" s="35" t="e">
        <f t="shared" si="105"/>
        <v>#N/A</v>
      </c>
      <c r="AQ537" s="35" t="e">
        <f t="shared" si="106"/>
        <v>#N/A</v>
      </c>
      <c r="AR537" s="35" t="e">
        <f t="shared" si="107"/>
        <v>#N/A</v>
      </c>
      <c r="AS537" s="35" t="e">
        <f t="shared" si="108"/>
        <v>#N/A</v>
      </c>
      <c r="AT537" s="35" t="e">
        <f t="shared" si="109"/>
        <v>#N/A</v>
      </c>
      <c r="AU537" s="35" t="e">
        <f t="shared" si="110"/>
        <v>#N/A</v>
      </c>
      <c r="AV537" s="35" t="e">
        <f t="shared" si="111"/>
        <v>#N/A</v>
      </c>
      <c r="AW537" s="81" t="e">
        <f t="shared" si="112"/>
        <v>#N/A</v>
      </c>
      <c r="AX537" s="139" t="e">
        <f t="shared" si="113"/>
        <v>#N/A</v>
      </c>
    </row>
    <row r="538" spans="1:50" x14ac:dyDescent="0.25">
      <c r="A538" s="110">
        <f>'Тулуз-Пьерон'!A538</f>
        <v>0</v>
      </c>
      <c r="B538" s="153">
        <f>'Тулуз-Пьерон'!B538</f>
        <v>0</v>
      </c>
      <c r="C538" s="109" t="e">
        <f>'Тулуз-Пьерон'!AB538</f>
        <v>#DIV/0!</v>
      </c>
      <c r="D538" s="132" t="e">
        <f>'Тулуз-Пьерон'!AE538</f>
        <v>#DIV/0!</v>
      </c>
      <c r="E538" s="134">
        <f>Равен!AD530</f>
        <v>0</v>
      </c>
      <c r="F538" s="135">
        <f>Равен!AE530</f>
        <v>0</v>
      </c>
      <c r="G538" s="128"/>
      <c r="H538" s="33"/>
      <c r="I538" s="33"/>
      <c r="J538" s="33"/>
      <c r="K538" s="115"/>
      <c r="L538" s="109">
        <f t="shared" si="102"/>
        <v>0</v>
      </c>
      <c r="M538" s="33"/>
      <c r="N538" s="123"/>
      <c r="O538" s="131"/>
      <c r="P538" s="109">
        <f t="shared" si="103"/>
        <v>0</v>
      </c>
      <c r="Q538" s="33"/>
      <c r="R538" s="33"/>
      <c r="S538" s="123"/>
      <c r="T538" s="128"/>
      <c r="U538" s="33"/>
      <c r="V538" s="33"/>
      <c r="W538" s="33"/>
      <c r="X538" s="115"/>
      <c r="Y538" s="122"/>
      <c r="Z538" s="33"/>
      <c r="AA538" s="33"/>
      <c r="AB538" s="33"/>
      <c r="AC538" s="33"/>
      <c r="AD538" s="33"/>
      <c r="AE538" s="33"/>
      <c r="AF538" s="123"/>
      <c r="AG538" s="119" t="e">
        <f>HLOOKUP(AG$13,$Y538:$AF$1016,ROWS($Y538:$AF$1016),FALSE)</f>
        <v>#N/A</v>
      </c>
      <c r="AH538" s="30" t="e">
        <f>HLOOKUP(AH$13,$Y538:$AF$1016,ROWS($Y538:$AF$1016),FALSE)</f>
        <v>#N/A</v>
      </c>
      <c r="AI538" s="30" t="e">
        <f>HLOOKUP(AI$13,$Y538:$AF$1016,ROWS($Y538:$AF$1016),FALSE)</f>
        <v>#N/A</v>
      </c>
      <c r="AJ538" s="30" t="e">
        <f>HLOOKUP(AJ$13,$Y538:$AF$1016,ROWS($Y538:$AF$1016),FALSE)</f>
        <v>#N/A</v>
      </c>
      <c r="AK538" s="30" t="e">
        <f>HLOOKUP(AK$13,$Y538:$AF$1016,ROWS($Y538:$AF$1016),FALSE)</f>
        <v>#N/A</v>
      </c>
      <c r="AL538" s="30" t="e">
        <f>HLOOKUP(AL$13,$Y538:$AF$1016,ROWS($Y538:$AF$1016),FALSE)</f>
        <v>#N/A</v>
      </c>
      <c r="AM538" s="30" t="e">
        <f>HLOOKUP(AM$13,$Y538:$AF$1016,ROWS($Y538:$AF$1016),FALSE)</f>
        <v>#N/A</v>
      </c>
      <c r="AN538" s="30" t="e">
        <f>HLOOKUP(AN$13,$Y538:$AF$1016,ROWS($Y538:$AF$1016),FALSE)</f>
        <v>#N/A</v>
      </c>
      <c r="AO538" s="35" t="e">
        <f t="shared" si="104"/>
        <v>#N/A</v>
      </c>
      <c r="AP538" s="35" t="e">
        <f t="shared" si="105"/>
        <v>#N/A</v>
      </c>
      <c r="AQ538" s="35" t="e">
        <f t="shared" si="106"/>
        <v>#N/A</v>
      </c>
      <c r="AR538" s="35" t="e">
        <f t="shared" si="107"/>
        <v>#N/A</v>
      </c>
      <c r="AS538" s="35" t="e">
        <f t="shared" si="108"/>
        <v>#N/A</v>
      </c>
      <c r="AT538" s="35" t="e">
        <f t="shared" si="109"/>
        <v>#N/A</v>
      </c>
      <c r="AU538" s="35" t="e">
        <f t="shared" si="110"/>
        <v>#N/A</v>
      </c>
      <c r="AV538" s="35" t="e">
        <f t="shared" si="111"/>
        <v>#N/A</v>
      </c>
      <c r="AW538" s="81" t="e">
        <f t="shared" si="112"/>
        <v>#N/A</v>
      </c>
      <c r="AX538" s="139" t="e">
        <f t="shared" si="113"/>
        <v>#N/A</v>
      </c>
    </row>
    <row r="539" spans="1:50" x14ac:dyDescent="0.25">
      <c r="A539" s="110">
        <f>'Тулуз-Пьерон'!A539</f>
        <v>0</v>
      </c>
      <c r="B539" s="153">
        <f>'Тулуз-Пьерон'!B539</f>
        <v>0</v>
      </c>
      <c r="C539" s="109" t="e">
        <f>'Тулуз-Пьерон'!AB539</f>
        <v>#DIV/0!</v>
      </c>
      <c r="D539" s="132" t="e">
        <f>'Тулуз-Пьерон'!AE539</f>
        <v>#DIV/0!</v>
      </c>
      <c r="E539" s="134">
        <f>Равен!AD531</f>
        <v>0</v>
      </c>
      <c r="F539" s="135">
        <f>Равен!AE531</f>
        <v>0</v>
      </c>
      <c r="G539" s="128"/>
      <c r="H539" s="33"/>
      <c r="I539" s="33"/>
      <c r="J539" s="33"/>
      <c r="K539" s="115"/>
      <c r="L539" s="109">
        <f t="shared" si="102"/>
        <v>0</v>
      </c>
      <c r="M539" s="33"/>
      <c r="N539" s="123"/>
      <c r="O539" s="131"/>
      <c r="P539" s="109">
        <f t="shared" si="103"/>
        <v>0</v>
      </c>
      <c r="Q539" s="33"/>
      <c r="R539" s="33"/>
      <c r="S539" s="123"/>
      <c r="T539" s="128"/>
      <c r="U539" s="33"/>
      <c r="V539" s="33"/>
      <c r="W539" s="33"/>
      <c r="X539" s="115"/>
      <c r="Y539" s="122"/>
      <c r="Z539" s="33"/>
      <c r="AA539" s="33"/>
      <c r="AB539" s="33"/>
      <c r="AC539" s="33"/>
      <c r="AD539" s="33"/>
      <c r="AE539" s="33"/>
      <c r="AF539" s="123"/>
      <c r="AG539" s="119" t="e">
        <f>HLOOKUP(AG$13,$Y539:$AF$1016,ROWS($Y539:$AF$1016),FALSE)</f>
        <v>#N/A</v>
      </c>
      <c r="AH539" s="30" t="e">
        <f>HLOOKUP(AH$13,$Y539:$AF$1016,ROWS($Y539:$AF$1016),FALSE)</f>
        <v>#N/A</v>
      </c>
      <c r="AI539" s="30" t="e">
        <f>HLOOKUP(AI$13,$Y539:$AF$1016,ROWS($Y539:$AF$1016),FALSE)</f>
        <v>#N/A</v>
      </c>
      <c r="AJ539" s="30" t="e">
        <f>HLOOKUP(AJ$13,$Y539:$AF$1016,ROWS($Y539:$AF$1016),FALSE)</f>
        <v>#N/A</v>
      </c>
      <c r="AK539" s="30" t="e">
        <f>HLOOKUP(AK$13,$Y539:$AF$1016,ROWS($Y539:$AF$1016),FALSE)</f>
        <v>#N/A</v>
      </c>
      <c r="AL539" s="30" t="e">
        <f>HLOOKUP(AL$13,$Y539:$AF$1016,ROWS($Y539:$AF$1016),FALSE)</f>
        <v>#N/A</v>
      </c>
      <c r="AM539" s="30" t="e">
        <f>HLOOKUP(AM$13,$Y539:$AF$1016,ROWS($Y539:$AF$1016),FALSE)</f>
        <v>#N/A</v>
      </c>
      <c r="AN539" s="30" t="e">
        <f>HLOOKUP(AN$13,$Y539:$AF$1016,ROWS($Y539:$AF$1016),FALSE)</f>
        <v>#N/A</v>
      </c>
      <c r="AO539" s="35" t="e">
        <f t="shared" si="104"/>
        <v>#N/A</v>
      </c>
      <c r="AP539" s="35" t="e">
        <f t="shared" si="105"/>
        <v>#N/A</v>
      </c>
      <c r="AQ539" s="35" t="e">
        <f t="shared" si="106"/>
        <v>#N/A</v>
      </c>
      <c r="AR539" s="35" t="e">
        <f t="shared" si="107"/>
        <v>#N/A</v>
      </c>
      <c r="AS539" s="35" t="e">
        <f t="shared" si="108"/>
        <v>#N/A</v>
      </c>
      <c r="AT539" s="35" t="e">
        <f t="shared" si="109"/>
        <v>#N/A</v>
      </c>
      <c r="AU539" s="35" t="e">
        <f t="shared" si="110"/>
        <v>#N/A</v>
      </c>
      <c r="AV539" s="35" t="e">
        <f t="shared" si="111"/>
        <v>#N/A</v>
      </c>
      <c r="AW539" s="81" t="e">
        <f t="shared" si="112"/>
        <v>#N/A</v>
      </c>
      <c r="AX539" s="139" t="e">
        <f t="shared" si="113"/>
        <v>#N/A</v>
      </c>
    </row>
    <row r="540" spans="1:50" x14ac:dyDescent="0.25">
      <c r="A540" s="110">
        <f>'Тулуз-Пьерон'!A540</f>
        <v>0</v>
      </c>
      <c r="B540" s="153">
        <f>'Тулуз-Пьерон'!B540</f>
        <v>0</v>
      </c>
      <c r="C540" s="109" t="e">
        <f>'Тулуз-Пьерон'!AB540</f>
        <v>#DIV/0!</v>
      </c>
      <c r="D540" s="132" t="e">
        <f>'Тулуз-Пьерон'!AE540</f>
        <v>#DIV/0!</v>
      </c>
      <c r="E540" s="134">
        <f>Равен!AD532</f>
        <v>0</v>
      </c>
      <c r="F540" s="135">
        <f>Равен!AE532</f>
        <v>0</v>
      </c>
      <c r="G540" s="128"/>
      <c r="H540" s="33"/>
      <c r="I540" s="33"/>
      <c r="J540" s="33"/>
      <c r="K540" s="115"/>
      <c r="L540" s="109">
        <f t="shared" si="102"/>
        <v>0</v>
      </c>
      <c r="M540" s="33"/>
      <c r="N540" s="123"/>
      <c r="O540" s="131"/>
      <c r="P540" s="109">
        <f t="shared" si="103"/>
        <v>0</v>
      </c>
      <c r="Q540" s="33"/>
      <c r="R540" s="33"/>
      <c r="S540" s="123"/>
      <c r="T540" s="128"/>
      <c r="U540" s="33"/>
      <c r="V540" s="33"/>
      <c r="W540" s="33"/>
      <c r="X540" s="115"/>
      <c r="Y540" s="122"/>
      <c r="Z540" s="33"/>
      <c r="AA540" s="33"/>
      <c r="AB540" s="33"/>
      <c r="AC540" s="33"/>
      <c r="AD540" s="33"/>
      <c r="AE540" s="33"/>
      <c r="AF540" s="123"/>
      <c r="AG540" s="119" t="e">
        <f>HLOOKUP(AG$13,$Y540:$AF$1016,ROWS($Y540:$AF$1016),FALSE)</f>
        <v>#N/A</v>
      </c>
      <c r="AH540" s="30" t="e">
        <f>HLOOKUP(AH$13,$Y540:$AF$1016,ROWS($Y540:$AF$1016),FALSE)</f>
        <v>#N/A</v>
      </c>
      <c r="AI540" s="30" t="e">
        <f>HLOOKUP(AI$13,$Y540:$AF$1016,ROWS($Y540:$AF$1016),FALSE)</f>
        <v>#N/A</v>
      </c>
      <c r="AJ540" s="30" t="e">
        <f>HLOOKUP(AJ$13,$Y540:$AF$1016,ROWS($Y540:$AF$1016),FALSE)</f>
        <v>#N/A</v>
      </c>
      <c r="AK540" s="30" t="e">
        <f>HLOOKUP(AK$13,$Y540:$AF$1016,ROWS($Y540:$AF$1016),FALSE)</f>
        <v>#N/A</v>
      </c>
      <c r="AL540" s="30" t="e">
        <f>HLOOKUP(AL$13,$Y540:$AF$1016,ROWS($Y540:$AF$1016),FALSE)</f>
        <v>#N/A</v>
      </c>
      <c r="AM540" s="30" t="e">
        <f>HLOOKUP(AM$13,$Y540:$AF$1016,ROWS($Y540:$AF$1016),FALSE)</f>
        <v>#N/A</v>
      </c>
      <c r="AN540" s="30" t="e">
        <f>HLOOKUP(AN$13,$Y540:$AF$1016,ROWS($Y540:$AF$1016),FALSE)</f>
        <v>#N/A</v>
      </c>
      <c r="AO540" s="35" t="e">
        <f t="shared" si="104"/>
        <v>#N/A</v>
      </c>
      <c r="AP540" s="35" t="e">
        <f t="shared" si="105"/>
        <v>#N/A</v>
      </c>
      <c r="AQ540" s="35" t="e">
        <f t="shared" si="106"/>
        <v>#N/A</v>
      </c>
      <c r="AR540" s="35" t="e">
        <f t="shared" si="107"/>
        <v>#N/A</v>
      </c>
      <c r="AS540" s="35" t="e">
        <f t="shared" si="108"/>
        <v>#N/A</v>
      </c>
      <c r="AT540" s="35" t="e">
        <f t="shared" si="109"/>
        <v>#N/A</v>
      </c>
      <c r="AU540" s="35" t="e">
        <f t="shared" si="110"/>
        <v>#N/A</v>
      </c>
      <c r="AV540" s="35" t="e">
        <f t="shared" si="111"/>
        <v>#N/A</v>
      </c>
      <c r="AW540" s="81" t="e">
        <f t="shared" si="112"/>
        <v>#N/A</v>
      </c>
      <c r="AX540" s="139" t="e">
        <f t="shared" si="113"/>
        <v>#N/A</v>
      </c>
    </row>
    <row r="541" spans="1:50" x14ac:dyDescent="0.25">
      <c r="A541" s="110">
        <f>'Тулуз-Пьерон'!A541</f>
        <v>0</v>
      </c>
      <c r="B541" s="153">
        <f>'Тулуз-Пьерон'!B541</f>
        <v>0</v>
      </c>
      <c r="C541" s="109" t="e">
        <f>'Тулуз-Пьерон'!AB541</f>
        <v>#DIV/0!</v>
      </c>
      <c r="D541" s="132" t="e">
        <f>'Тулуз-Пьерон'!AE541</f>
        <v>#DIV/0!</v>
      </c>
      <c r="E541" s="134">
        <f>Равен!AD533</f>
        <v>0</v>
      </c>
      <c r="F541" s="135">
        <f>Равен!AE533</f>
        <v>0</v>
      </c>
      <c r="G541" s="128"/>
      <c r="H541" s="33"/>
      <c r="I541" s="33"/>
      <c r="J541" s="33"/>
      <c r="K541" s="115"/>
      <c r="L541" s="109">
        <f t="shared" si="102"/>
        <v>0</v>
      </c>
      <c r="M541" s="33"/>
      <c r="N541" s="123"/>
      <c r="O541" s="131"/>
      <c r="P541" s="109">
        <f t="shared" si="103"/>
        <v>0</v>
      </c>
      <c r="Q541" s="33"/>
      <c r="R541" s="33"/>
      <c r="S541" s="123"/>
      <c r="T541" s="128"/>
      <c r="U541" s="33"/>
      <c r="V541" s="33"/>
      <c r="W541" s="33"/>
      <c r="X541" s="115"/>
      <c r="Y541" s="122"/>
      <c r="Z541" s="33"/>
      <c r="AA541" s="33"/>
      <c r="AB541" s="33"/>
      <c r="AC541" s="33"/>
      <c r="AD541" s="33"/>
      <c r="AE541" s="33"/>
      <c r="AF541" s="123"/>
      <c r="AG541" s="119" t="e">
        <f>HLOOKUP(AG$13,$Y541:$AF$1016,ROWS($Y541:$AF$1016),FALSE)</f>
        <v>#N/A</v>
      </c>
      <c r="AH541" s="30" t="e">
        <f>HLOOKUP(AH$13,$Y541:$AF$1016,ROWS($Y541:$AF$1016),FALSE)</f>
        <v>#N/A</v>
      </c>
      <c r="AI541" s="30" t="e">
        <f>HLOOKUP(AI$13,$Y541:$AF$1016,ROWS($Y541:$AF$1016),FALSE)</f>
        <v>#N/A</v>
      </c>
      <c r="AJ541" s="30" t="e">
        <f>HLOOKUP(AJ$13,$Y541:$AF$1016,ROWS($Y541:$AF$1016),FALSE)</f>
        <v>#N/A</v>
      </c>
      <c r="AK541" s="30" t="e">
        <f>HLOOKUP(AK$13,$Y541:$AF$1016,ROWS($Y541:$AF$1016),FALSE)</f>
        <v>#N/A</v>
      </c>
      <c r="AL541" s="30" t="e">
        <f>HLOOKUP(AL$13,$Y541:$AF$1016,ROWS($Y541:$AF$1016),FALSE)</f>
        <v>#N/A</v>
      </c>
      <c r="AM541" s="30" t="e">
        <f>HLOOKUP(AM$13,$Y541:$AF$1016,ROWS($Y541:$AF$1016),FALSE)</f>
        <v>#N/A</v>
      </c>
      <c r="AN541" s="30" t="e">
        <f>HLOOKUP(AN$13,$Y541:$AF$1016,ROWS($Y541:$AF$1016),FALSE)</f>
        <v>#N/A</v>
      </c>
      <c r="AO541" s="35" t="e">
        <f t="shared" si="104"/>
        <v>#N/A</v>
      </c>
      <c r="AP541" s="35" t="e">
        <f t="shared" si="105"/>
        <v>#N/A</v>
      </c>
      <c r="AQ541" s="35" t="e">
        <f t="shared" si="106"/>
        <v>#N/A</v>
      </c>
      <c r="AR541" s="35" t="e">
        <f t="shared" si="107"/>
        <v>#N/A</v>
      </c>
      <c r="AS541" s="35" t="e">
        <f t="shared" si="108"/>
        <v>#N/A</v>
      </c>
      <c r="AT541" s="35" t="e">
        <f t="shared" si="109"/>
        <v>#N/A</v>
      </c>
      <c r="AU541" s="35" t="e">
        <f t="shared" si="110"/>
        <v>#N/A</v>
      </c>
      <c r="AV541" s="35" t="e">
        <f t="shared" si="111"/>
        <v>#N/A</v>
      </c>
      <c r="AW541" s="81" t="e">
        <f t="shared" si="112"/>
        <v>#N/A</v>
      </c>
      <c r="AX541" s="139" t="e">
        <f t="shared" si="113"/>
        <v>#N/A</v>
      </c>
    </row>
    <row r="542" spans="1:50" x14ac:dyDescent="0.25">
      <c r="A542" s="110">
        <f>'Тулуз-Пьерон'!A542</f>
        <v>0</v>
      </c>
      <c r="B542" s="153">
        <f>'Тулуз-Пьерон'!B542</f>
        <v>0</v>
      </c>
      <c r="C542" s="109" t="e">
        <f>'Тулуз-Пьерон'!AB542</f>
        <v>#DIV/0!</v>
      </c>
      <c r="D542" s="132" t="e">
        <f>'Тулуз-Пьерон'!AE542</f>
        <v>#DIV/0!</v>
      </c>
      <c r="E542" s="134">
        <f>Равен!AD534</f>
        <v>0</v>
      </c>
      <c r="F542" s="135">
        <f>Равен!AE534</f>
        <v>0</v>
      </c>
      <c r="G542" s="128"/>
      <c r="H542" s="33"/>
      <c r="I542" s="33"/>
      <c r="J542" s="33"/>
      <c r="K542" s="115"/>
      <c r="L542" s="109">
        <f t="shared" si="102"/>
        <v>0</v>
      </c>
      <c r="M542" s="33"/>
      <c r="N542" s="123"/>
      <c r="O542" s="131"/>
      <c r="P542" s="109">
        <f t="shared" si="103"/>
        <v>0</v>
      </c>
      <c r="Q542" s="33"/>
      <c r="R542" s="33"/>
      <c r="S542" s="123"/>
      <c r="T542" s="128"/>
      <c r="U542" s="33"/>
      <c r="V542" s="33"/>
      <c r="W542" s="33"/>
      <c r="X542" s="115"/>
      <c r="Y542" s="122"/>
      <c r="Z542" s="33"/>
      <c r="AA542" s="33"/>
      <c r="AB542" s="33"/>
      <c r="AC542" s="33"/>
      <c r="AD542" s="33"/>
      <c r="AE542" s="33"/>
      <c r="AF542" s="123"/>
      <c r="AG542" s="119" t="e">
        <f>HLOOKUP(AG$13,$Y542:$AF$1016,ROWS($Y542:$AF$1016),FALSE)</f>
        <v>#N/A</v>
      </c>
      <c r="AH542" s="30" t="e">
        <f>HLOOKUP(AH$13,$Y542:$AF$1016,ROWS($Y542:$AF$1016),FALSE)</f>
        <v>#N/A</v>
      </c>
      <c r="AI542" s="30" t="e">
        <f>HLOOKUP(AI$13,$Y542:$AF$1016,ROWS($Y542:$AF$1016),FALSE)</f>
        <v>#N/A</v>
      </c>
      <c r="AJ542" s="30" t="e">
        <f>HLOOKUP(AJ$13,$Y542:$AF$1016,ROWS($Y542:$AF$1016),FALSE)</f>
        <v>#N/A</v>
      </c>
      <c r="AK542" s="30" t="e">
        <f>HLOOKUP(AK$13,$Y542:$AF$1016,ROWS($Y542:$AF$1016),FALSE)</f>
        <v>#N/A</v>
      </c>
      <c r="AL542" s="30" t="e">
        <f>HLOOKUP(AL$13,$Y542:$AF$1016,ROWS($Y542:$AF$1016),FALSE)</f>
        <v>#N/A</v>
      </c>
      <c r="AM542" s="30" t="e">
        <f>HLOOKUP(AM$13,$Y542:$AF$1016,ROWS($Y542:$AF$1016),FALSE)</f>
        <v>#N/A</v>
      </c>
      <c r="AN542" s="30" t="e">
        <f>HLOOKUP(AN$13,$Y542:$AF$1016,ROWS($Y542:$AF$1016),FALSE)</f>
        <v>#N/A</v>
      </c>
      <c r="AO542" s="35" t="e">
        <f t="shared" si="104"/>
        <v>#N/A</v>
      </c>
      <c r="AP542" s="35" t="e">
        <f t="shared" si="105"/>
        <v>#N/A</v>
      </c>
      <c r="AQ542" s="35" t="e">
        <f t="shared" si="106"/>
        <v>#N/A</v>
      </c>
      <c r="AR542" s="35" t="e">
        <f t="shared" si="107"/>
        <v>#N/A</v>
      </c>
      <c r="AS542" s="35" t="e">
        <f t="shared" si="108"/>
        <v>#N/A</v>
      </c>
      <c r="AT542" s="35" t="e">
        <f t="shared" si="109"/>
        <v>#N/A</v>
      </c>
      <c r="AU542" s="35" t="e">
        <f t="shared" si="110"/>
        <v>#N/A</v>
      </c>
      <c r="AV542" s="35" t="e">
        <f t="shared" si="111"/>
        <v>#N/A</v>
      </c>
      <c r="AW542" s="81" t="e">
        <f t="shared" si="112"/>
        <v>#N/A</v>
      </c>
      <c r="AX542" s="139" t="e">
        <f t="shared" si="113"/>
        <v>#N/A</v>
      </c>
    </row>
    <row r="543" spans="1:50" x14ac:dyDescent="0.25">
      <c r="A543" s="110">
        <f>'Тулуз-Пьерон'!A543</f>
        <v>0</v>
      </c>
      <c r="B543" s="153">
        <f>'Тулуз-Пьерон'!B543</f>
        <v>0</v>
      </c>
      <c r="C543" s="109" t="e">
        <f>'Тулуз-Пьерон'!AB543</f>
        <v>#DIV/0!</v>
      </c>
      <c r="D543" s="132" t="e">
        <f>'Тулуз-Пьерон'!AE543</f>
        <v>#DIV/0!</v>
      </c>
      <c r="E543" s="134">
        <f>Равен!AD535</f>
        <v>0</v>
      </c>
      <c r="F543" s="135">
        <f>Равен!AE535</f>
        <v>0</v>
      </c>
      <c r="G543" s="128"/>
      <c r="H543" s="33"/>
      <c r="I543" s="33"/>
      <c r="J543" s="33"/>
      <c r="K543" s="115"/>
      <c r="L543" s="109">
        <f t="shared" si="102"/>
        <v>0</v>
      </c>
      <c r="M543" s="33"/>
      <c r="N543" s="123"/>
      <c r="O543" s="131"/>
      <c r="P543" s="109">
        <f t="shared" si="103"/>
        <v>0</v>
      </c>
      <c r="Q543" s="33"/>
      <c r="R543" s="33"/>
      <c r="S543" s="123"/>
      <c r="T543" s="128"/>
      <c r="U543" s="33"/>
      <c r="V543" s="33"/>
      <c r="W543" s="33"/>
      <c r="X543" s="115"/>
      <c r="Y543" s="122"/>
      <c r="Z543" s="33"/>
      <c r="AA543" s="33"/>
      <c r="AB543" s="33"/>
      <c r="AC543" s="33"/>
      <c r="AD543" s="33"/>
      <c r="AE543" s="33"/>
      <c r="AF543" s="123"/>
      <c r="AG543" s="119" t="e">
        <f>HLOOKUP(AG$13,$Y543:$AF$1016,ROWS($Y543:$AF$1016),FALSE)</f>
        <v>#N/A</v>
      </c>
      <c r="AH543" s="30" t="e">
        <f>HLOOKUP(AH$13,$Y543:$AF$1016,ROWS($Y543:$AF$1016),FALSE)</f>
        <v>#N/A</v>
      </c>
      <c r="AI543" s="30" t="e">
        <f>HLOOKUP(AI$13,$Y543:$AF$1016,ROWS($Y543:$AF$1016),FALSE)</f>
        <v>#N/A</v>
      </c>
      <c r="AJ543" s="30" t="e">
        <f>HLOOKUP(AJ$13,$Y543:$AF$1016,ROWS($Y543:$AF$1016),FALSE)</f>
        <v>#N/A</v>
      </c>
      <c r="AK543" s="30" t="e">
        <f>HLOOKUP(AK$13,$Y543:$AF$1016,ROWS($Y543:$AF$1016),FALSE)</f>
        <v>#N/A</v>
      </c>
      <c r="AL543" s="30" t="e">
        <f>HLOOKUP(AL$13,$Y543:$AF$1016,ROWS($Y543:$AF$1016),FALSE)</f>
        <v>#N/A</v>
      </c>
      <c r="AM543" s="30" t="e">
        <f>HLOOKUP(AM$13,$Y543:$AF$1016,ROWS($Y543:$AF$1016),FALSE)</f>
        <v>#N/A</v>
      </c>
      <c r="AN543" s="30" t="e">
        <f>HLOOKUP(AN$13,$Y543:$AF$1016,ROWS($Y543:$AF$1016),FALSE)</f>
        <v>#N/A</v>
      </c>
      <c r="AO543" s="35" t="e">
        <f t="shared" si="104"/>
        <v>#N/A</v>
      </c>
      <c r="AP543" s="35" t="e">
        <f t="shared" si="105"/>
        <v>#N/A</v>
      </c>
      <c r="AQ543" s="35" t="e">
        <f t="shared" si="106"/>
        <v>#N/A</v>
      </c>
      <c r="AR543" s="35" t="e">
        <f t="shared" si="107"/>
        <v>#N/A</v>
      </c>
      <c r="AS543" s="35" t="e">
        <f t="shared" si="108"/>
        <v>#N/A</v>
      </c>
      <c r="AT543" s="35" t="e">
        <f t="shared" si="109"/>
        <v>#N/A</v>
      </c>
      <c r="AU543" s="35" t="e">
        <f t="shared" si="110"/>
        <v>#N/A</v>
      </c>
      <c r="AV543" s="35" t="e">
        <f t="shared" si="111"/>
        <v>#N/A</v>
      </c>
      <c r="AW543" s="81" t="e">
        <f t="shared" si="112"/>
        <v>#N/A</v>
      </c>
      <c r="AX543" s="139" t="e">
        <f t="shared" si="113"/>
        <v>#N/A</v>
      </c>
    </row>
    <row r="544" spans="1:50" x14ac:dyDescent="0.25">
      <c r="A544" s="110">
        <f>'Тулуз-Пьерон'!A544</f>
        <v>0</v>
      </c>
      <c r="B544" s="153">
        <f>'Тулуз-Пьерон'!B544</f>
        <v>0</v>
      </c>
      <c r="C544" s="109" t="e">
        <f>'Тулуз-Пьерон'!AB544</f>
        <v>#DIV/0!</v>
      </c>
      <c r="D544" s="132" t="e">
        <f>'Тулуз-Пьерон'!AE544</f>
        <v>#DIV/0!</v>
      </c>
      <c r="E544" s="134">
        <f>Равен!AD536</f>
        <v>0</v>
      </c>
      <c r="F544" s="135">
        <f>Равен!AE536</f>
        <v>0</v>
      </c>
      <c r="G544" s="128"/>
      <c r="H544" s="33"/>
      <c r="I544" s="33"/>
      <c r="J544" s="33"/>
      <c r="K544" s="115"/>
      <c r="L544" s="109">
        <f t="shared" si="102"/>
        <v>0</v>
      </c>
      <c r="M544" s="33"/>
      <c r="N544" s="123"/>
      <c r="O544" s="131"/>
      <c r="P544" s="109">
        <f t="shared" si="103"/>
        <v>0</v>
      </c>
      <c r="Q544" s="33"/>
      <c r="R544" s="33"/>
      <c r="S544" s="123"/>
      <c r="T544" s="128"/>
      <c r="U544" s="33"/>
      <c r="V544" s="33"/>
      <c r="W544" s="33"/>
      <c r="X544" s="115"/>
      <c r="Y544" s="122"/>
      <c r="Z544" s="33"/>
      <c r="AA544" s="33"/>
      <c r="AB544" s="33"/>
      <c r="AC544" s="33"/>
      <c r="AD544" s="33"/>
      <c r="AE544" s="33"/>
      <c r="AF544" s="123"/>
      <c r="AG544" s="119" t="e">
        <f>HLOOKUP(AG$13,$Y544:$AF$1016,ROWS($Y544:$AF$1016),FALSE)</f>
        <v>#N/A</v>
      </c>
      <c r="AH544" s="30" t="e">
        <f>HLOOKUP(AH$13,$Y544:$AF$1016,ROWS($Y544:$AF$1016),FALSE)</f>
        <v>#N/A</v>
      </c>
      <c r="AI544" s="30" t="e">
        <f>HLOOKUP(AI$13,$Y544:$AF$1016,ROWS($Y544:$AF$1016),FALSE)</f>
        <v>#N/A</v>
      </c>
      <c r="AJ544" s="30" t="e">
        <f>HLOOKUP(AJ$13,$Y544:$AF$1016,ROWS($Y544:$AF$1016),FALSE)</f>
        <v>#N/A</v>
      </c>
      <c r="AK544" s="30" t="e">
        <f>HLOOKUP(AK$13,$Y544:$AF$1016,ROWS($Y544:$AF$1016),FALSE)</f>
        <v>#N/A</v>
      </c>
      <c r="AL544" s="30" t="e">
        <f>HLOOKUP(AL$13,$Y544:$AF$1016,ROWS($Y544:$AF$1016),FALSE)</f>
        <v>#N/A</v>
      </c>
      <c r="AM544" s="30" t="e">
        <f>HLOOKUP(AM$13,$Y544:$AF$1016,ROWS($Y544:$AF$1016),FALSE)</f>
        <v>#N/A</v>
      </c>
      <c r="AN544" s="30" t="e">
        <f>HLOOKUP(AN$13,$Y544:$AF$1016,ROWS($Y544:$AF$1016),FALSE)</f>
        <v>#N/A</v>
      </c>
      <c r="AO544" s="35" t="e">
        <f t="shared" si="104"/>
        <v>#N/A</v>
      </c>
      <c r="AP544" s="35" t="e">
        <f t="shared" si="105"/>
        <v>#N/A</v>
      </c>
      <c r="AQ544" s="35" t="e">
        <f t="shared" si="106"/>
        <v>#N/A</v>
      </c>
      <c r="AR544" s="35" t="e">
        <f t="shared" si="107"/>
        <v>#N/A</v>
      </c>
      <c r="AS544" s="35" t="e">
        <f t="shared" si="108"/>
        <v>#N/A</v>
      </c>
      <c r="AT544" s="35" t="e">
        <f t="shared" si="109"/>
        <v>#N/A</v>
      </c>
      <c r="AU544" s="35" t="e">
        <f t="shared" si="110"/>
        <v>#N/A</v>
      </c>
      <c r="AV544" s="35" t="e">
        <f t="shared" si="111"/>
        <v>#N/A</v>
      </c>
      <c r="AW544" s="81" t="e">
        <f t="shared" si="112"/>
        <v>#N/A</v>
      </c>
      <c r="AX544" s="139" t="e">
        <f t="shared" si="113"/>
        <v>#N/A</v>
      </c>
    </row>
    <row r="545" spans="1:50" x14ac:dyDescent="0.25">
      <c r="A545" s="110">
        <f>'Тулуз-Пьерон'!A545</f>
        <v>0</v>
      </c>
      <c r="B545" s="153">
        <f>'Тулуз-Пьерон'!B545</f>
        <v>0</v>
      </c>
      <c r="C545" s="109" t="e">
        <f>'Тулуз-Пьерон'!AB545</f>
        <v>#DIV/0!</v>
      </c>
      <c r="D545" s="132" t="e">
        <f>'Тулуз-Пьерон'!AE545</f>
        <v>#DIV/0!</v>
      </c>
      <c r="E545" s="134">
        <f>Равен!AD537</f>
        <v>0</v>
      </c>
      <c r="F545" s="135">
        <f>Равен!AE537</f>
        <v>0</v>
      </c>
      <c r="G545" s="128"/>
      <c r="H545" s="33"/>
      <c r="I545" s="33"/>
      <c r="J545" s="33"/>
      <c r="K545" s="115"/>
      <c r="L545" s="109">
        <f t="shared" si="102"/>
        <v>0</v>
      </c>
      <c r="M545" s="33"/>
      <c r="N545" s="123"/>
      <c r="O545" s="131"/>
      <c r="P545" s="109">
        <f t="shared" si="103"/>
        <v>0</v>
      </c>
      <c r="Q545" s="33"/>
      <c r="R545" s="33"/>
      <c r="S545" s="123"/>
      <c r="T545" s="128"/>
      <c r="U545" s="33"/>
      <c r="V545" s="33"/>
      <c r="W545" s="33"/>
      <c r="X545" s="115"/>
      <c r="Y545" s="122"/>
      <c r="Z545" s="33"/>
      <c r="AA545" s="33"/>
      <c r="AB545" s="33"/>
      <c r="AC545" s="33"/>
      <c r="AD545" s="33"/>
      <c r="AE545" s="33"/>
      <c r="AF545" s="123"/>
      <c r="AG545" s="119" t="e">
        <f>HLOOKUP(AG$13,$Y545:$AF$1016,ROWS($Y545:$AF$1016),FALSE)</f>
        <v>#N/A</v>
      </c>
      <c r="AH545" s="30" t="e">
        <f>HLOOKUP(AH$13,$Y545:$AF$1016,ROWS($Y545:$AF$1016),FALSE)</f>
        <v>#N/A</v>
      </c>
      <c r="AI545" s="30" t="e">
        <f>HLOOKUP(AI$13,$Y545:$AF$1016,ROWS($Y545:$AF$1016),FALSE)</f>
        <v>#N/A</v>
      </c>
      <c r="AJ545" s="30" t="e">
        <f>HLOOKUP(AJ$13,$Y545:$AF$1016,ROWS($Y545:$AF$1016),FALSE)</f>
        <v>#N/A</v>
      </c>
      <c r="AK545" s="30" t="e">
        <f>HLOOKUP(AK$13,$Y545:$AF$1016,ROWS($Y545:$AF$1016),FALSE)</f>
        <v>#N/A</v>
      </c>
      <c r="AL545" s="30" t="e">
        <f>HLOOKUP(AL$13,$Y545:$AF$1016,ROWS($Y545:$AF$1016),FALSE)</f>
        <v>#N/A</v>
      </c>
      <c r="AM545" s="30" t="e">
        <f>HLOOKUP(AM$13,$Y545:$AF$1016,ROWS($Y545:$AF$1016),FALSE)</f>
        <v>#N/A</v>
      </c>
      <c r="AN545" s="30" t="e">
        <f>HLOOKUP(AN$13,$Y545:$AF$1016,ROWS($Y545:$AF$1016),FALSE)</f>
        <v>#N/A</v>
      </c>
      <c r="AO545" s="35" t="e">
        <f t="shared" si="104"/>
        <v>#N/A</v>
      </c>
      <c r="AP545" s="35" t="e">
        <f t="shared" si="105"/>
        <v>#N/A</v>
      </c>
      <c r="AQ545" s="35" t="e">
        <f t="shared" si="106"/>
        <v>#N/A</v>
      </c>
      <c r="AR545" s="35" t="e">
        <f t="shared" si="107"/>
        <v>#N/A</v>
      </c>
      <c r="AS545" s="35" t="e">
        <f t="shared" si="108"/>
        <v>#N/A</v>
      </c>
      <c r="AT545" s="35" t="e">
        <f t="shared" si="109"/>
        <v>#N/A</v>
      </c>
      <c r="AU545" s="35" t="e">
        <f t="shared" si="110"/>
        <v>#N/A</v>
      </c>
      <c r="AV545" s="35" t="e">
        <f t="shared" si="111"/>
        <v>#N/A</v>
      </c>
      <c r="AW545" s="81" t="e">
        <f t="shared" si="112"/>
        <v>#N/A</v>
      </c>
      <c r="AX545" s="139" t="e">
        <f t="shared" si="113"/>
        <v>#N/A</v>
      </c>
    </row>
    <row r="546" spans="1:50" x14ac:dyDescent="0.25">
      <c r="A546" s="110">
        <f>'Тулуз-Пьерон'!A546</f>
        <v>0</v>
      </c>
      <c r="B546" s="153">
        <f>'Тулуз-Пьерон'!B546</f>
        <v>0</v>
      </c>
      <c r="C546" s="109" t="e">
        <f>'Тулуз-Пьерон'!AB546</f>
        <v>#DIV/0!</v>
      </c>
      <c r="D546" s="132" t="e">
        <f>'Тулуз-Пьерон'!AE546</f>
        <v>#DIV/0!</v>
      </c>
      <c r="E546" s="134">
        <f>Равен!AD538</f>
        <v>0</v>
      </c>
      <c r="F546" s="135">
        <f>Равен!AE538</f>
        <v>0</v>
      </c>
      <c r="G546" s="128"/>
      <c r="H546" s="33"/>
      <c r="I546" s="33"/>
      <c r="J546" s="33"/>
      <c r="K546" s="115"/>
      <c r="L546" s="109">
        <f t="shared" si="102"/>
        <v>0</v>
      </c>
      <c r="M546" s="33"/>
      <c r="N546" s="123"/>
      <c r="O546" s="131"/>
      <c r="P546" s="109">
        <f t="shared" si="103"/>
        <v>0</v>
      </c>
      <c r="Q546" s="33"/>
      <c r="R546" s="33"/>
      <c r="S546" s="123"/>
      <c r="T546" s="128"/>
      <c r="U546" s="33"/>
      <c r="V546" s="33"/>
      <c r="W546" s="33"/>
      <c r="X546" s="115"/>
      <c r="Y546" s="122"/>
      <c r="Z546" s="33"/>
      <c r="AA546" s="33"/>
      <c r="AB546" s="33"/>
      <c r="AC546" s="33"/>
      <c r="AD546" s="33"/>
      <c r="AE546" s="33"/>
      <c r="AF546" s="123"/>
      <c r="AG546" s="119" t="e">
        <f>HLOOKUP(AG$13,$Y546:$AF$1016,ROWS($Y546:$AF$1016),FALSE)</f>
        <v>#N/A</v>
      </c>
      <c r="AH546" s="30" t="e">
        <f>HLOOKUP(AH$13,$Y546:$AF$1016,ROWS($Y546:$AF$1016),FALSE)</f>
        <v>#N/A</v>
      </c>
      <c r="AI546" s="30" t="e">
        <f>HLOOKUP(AI$13,$Y546:$AF$1016,ROWS($Y546:$AF$1016),FALSE)</f>
        <v>#N/A</v>
      </c>
      <c r="AJ546" s="30" t="e">
        <f>HLOOKUP(AJ$13,$Y546:$AF$1016,ROWS($Y546:$AF$1016),FALSE)</f>
        <v>#N/A</v>
      </c>
      <c r="AK546" s="30" t="e">
        <f>HLOOKUP(AK$13,$Y546:$AF$1016,ROWS($Y546:$AF$1016),FALSE)</f>
        <v>#N/A</v>
      </c>
      <c r="AL546" s="30" t="e">
        <f>HLOOKUP(AL$13,$Y546:$AF$1016,ROWS($Y546:$AF$1016),FALSE)</f>
        <v>#N/A</v>
      </c>
      <c r="AM546" s="30" t="e">
        <f>HLOOKUP(AM$13,$Y546:$AF$1016,ROWS($Y546:$AF$1016),FALSE)</f>
        <v>#N/A</v>
      </c>
      <c r="AN546" s="30" t="e">
        <f>HLOOKUP(AN$13,$Y546:$AF$1016,ROWS($Y546:$AF$1016),FALSE)</f>
        <v>#N/A</v>
      </c>
      <c r="AO546" s="35" t="e">
        <f t="shared" si="104"/>
        <v>#N/A</v>
      </c>
      <c r="AP546" s="35" t="e">
        <f t="shared" si="105"/>
        <v>#N/A</v>
      </c>
      <c r="AQ546" s="35" t="e">
        <f t="shared" si="106"/>
        <v>#N/A</v>
      </c>
      <c r="AR546" s="35" t="e">
        <f t="shared" si="107"/>
        <v>#N/A</v>
      </c>
      <c r="AS546" s="35" t="e">
        <f t="shared" si="108"/>
        <v>#N/A</v>
      </c>
      <c r="AT546" s="35" t="e">
        <f t="shared" si="109"/>
        <v>#N/A</v>
      </c>
      <c r="AU546" s="35" t="e">
        <f t="shared" si="110"/>
        <v>#N/A</v>
      </c>
      <c r="AV546" s="35" t="e">
        <f t="shared" si="111"/>
        <v>#N/A</v>
      </c>
      <c r="AW546" s="81" t="e">
        <f t="shared" si="112"/>
        <v>#N/A</v>
      </c>
      <c r="AX546" s="139" t="e">
        <f t="shared" si="113"/>
        <v>#N/A</v>
      </c>
    </row>
    <row r="547" spans="1:50" x14ac:dyDescent="0.25">
      <c r="A547" s="110">
        <f>'Тулуз-Пьерон'!A547</f>
        <v>0</v>
      </c>
      <c r="B547" s="153">
        <f>'Тулуз-Пьерон'!B547</f>
        <v>0</v>
      </c>
      <c r="C547" s="109" t="e">
        <f>'Тулуз-Пьерон'!AB547</f>
        <v>#DIV/0!</v>
      </c>
      <c r="D547" s="132" t="e">
        <f>'Тулуз-Пьерон'!AE547</f>
        <v>#DIV/0!</v>
      </c>
      <c r="E547" s="134">
        <f>Равен!AD539</f>
        <v>0</v>
      </c>
      <c r="F547" s="135">
        <f>Равен!AE539</f>
        <v>0</v>
      </c>
      <c r="G547" s="128"/>
      <c r="H547" s="33"/>
      <c r="I547" s="33"/>
      <c r="J547" s="33"/>
      <c r="K547" s="115"/>
      <c r="L547" s="109">
        <f t="shared" si="102"/>
        <v>0</v>
      </c>
      <c r="M547" s="33"/>
      <c r="N547" s="123"/>
      <c r="O547" s="131"/>
      <c r="P547" s="109">
        <f t="shared" si="103"/>
        <v>0</v>
      </c>
      <c r="Q547" s="33"/>
      <c r="R547" s="33"/>
      <c r="S547" s="123"/>
      <c r="T547" s="128"/>
      <c r="U547" s="33"/>
      <c r="V547" s="33"/>
      <c r="W547" s="33"/>
      <c r="X547" s="115"/>
      <c r="Y547" s="122"/>
      <c r="Z547" s="33"/>
      <c r="AA547" s="33"/>
      <c r="AB547" s="33"/>
      <c r="AC547" s="33"/>
      <c r="AD547" s="33"/>
      <c r="AE547" s="33"/>
      <c r="AF547" s="123"/>
      <c r="AG547" s="119" t="e">
        <f>HLOOKUP(AG$13,$Y547:$AF$1016,ROWS($Y547:$AF$1016),FALSE)</f>
        <v>#N/A</v>
      </c>
      <c r="AH547" s="30" t="e">
        <f>HLOOKUP(AH$13,$Y547:$AF$1016,ROWS($Y547:$AF$1016),FALSE)</f>
        <v>#N/A</v>
      </c>
      <c r="AI547" s="30" t="e">
        <f>HLOOKUP(AI$13,$Y547:$AF$1016,ROWS($Y547:$AF$1016),FALSE)</f>
        <v>#N/A</v>
      </c>
      <c r="AJ547" s="30" t="e">
        <f>HLOOKUP(AJ$13,$Y547:$AF$1016,ROWS($Y547:$AF$1016),FALSE)</f>
        <v>#N/A</v>
      </c>
      <c r="AK547" s="30" t="e">
        <f>HLOOKUP(AK$13,$Y547:$AF$1016,ROWS($Y547:$AF$1016),FALSE)</f>
        <v>#N/A</v>
      </c>
      <c r="AL547" s="30" t="e">
        <f>HLOOKUP(AL$13,$Y547:$AF$1016,ROWS($Y547:$AF$1016),FALSE)</f>
        <v>#N/A</v>
      </c>
      <c r="AM547" s="30" t="e">
        <f>HLOOKUP(AM$13,$Y547:$AF$1016,ROWS($Y547:$AF$1016),FALSE)</f>
        <v>#N/A</v>
      </c>
      <c r="AN547" s="30" t="e">
        <f>HLOOKUP(AN$13,$Y547:$AF$1016,ROWS($Y547:$AF$1016),FALSE)</f>
        <v>#N/A</v>
      </c>
      <c r="AO547" s="35" t="e">
        <f t="shared" si="104"/>
        <v>#N/A</v>
      </c>
      <c r="AP547" s="35" t="e">
        <f t="shared" si="105"/>
        <v>#N/A</v>
      </c>
      <c r="AQ547" s="35" t="e">
        <f t="shared" si="106"/>
        <v>#N/A</v>
      </c>
      <c r="AR547" s="35" t="e">
        <f t="shared" si="107"/>
        <v>#N/A</v>
      </c>
      <c r="AS547" s="35" t="e">
        <f t="shared" si="108"/>
        <v>#N/A</v>
      </c>
      <c r="AT547" s="35" t="e">
        <f t="shared" si="109"/>
        <v>#N/A</v>
      </c>
      <c r="AU547" s="35" t="e">
        <f t="shared" si="110"/>
        <v>#N/A</v>
      </c>
      <c r="AV547" s="35" t="e">
        <f t="shared" si="111"/>
        <v>#N/A</v>
      </c>
      <c r="AW547" s="81" t="e">
        <f t="shared" si="112"/>
        <v>#N/A</v>
      </c>
      <c r="AX547" s="139" t="e">
        <f t="shared" si="113"/>
        <v>#N/A</v>
      </c>
    </row>
    <row r="548" spans="1:50" x14ac:dyDescent="0.25">
      <c r="A548" s="110">
        <f>'Тулуз-Пьерон'!A548</f>
        <v>0</v>
      </c>
      <c r="B548" s="153">
        <f>'Тулуз-Пьерон'!B548</f>
        <v>0</v>
      </c>
      <c r="C548" s="109" t="e">
        <f>'Тулуз-Пьерон'!AB548</f>
        <v>#DIV/0!</v>
      </c>
      <c r="D548" s="132" t="e">
        <f>'Тулуз-Пьерон'!AE548</f>
        <v>#DIV/0!</v>
      </c>
      <c r="E548" s="134">
        <f>Равен!AD540</f>
        <v>0</v>
      </c>
      <c r="F548" s="135">
        <f>Равен!AE540</f>
        <v>0</v>
      </c>
      <c r="G548" s="128"/>
      <c r="H548" s="33"/>
      <c r="I548" s="33"/>
      <c r="J548" s="33"/>
      <c r="K548" s="115"/>
      <c r="L548" s="109">
        <f t="shared" si="102"/>
        <v>0</v>
      </c>
      <c r="M548" s="33"/>
      <c r="N548" s="123"/>
      <c r="O548" s="131"/>
      <c r="P548" s="109">
        <f t="shared" si="103"/>
        <v>0</v>
      </c>
      <c r="Q548" s="33"/>
      <c r="R548" s="33"/>
      <c r="S548" s="123"/>
      <c r="T548" s="128"/>
      <c r="U548" s="33"/>
      <c r="V548" s="33"/>
      <c r="W548" s="33"/>
      <c r="X548" s="115"/>
      <c r="Y548" s="122"/>
      <c r="Z548" s="33"/>
      <c r="AA548" s="33"/>
      <c r="AB548" s="33"/>
      <c r="AC548" s="33"/>
      <c r="AD548" s="33"/>
      <c r="AE548" s="33"/>
      <c r="AF548" s="123"/>
      <c r="AG548" s="119" t="e">
        <f>HLOOKUP(AG$13,$Y548:$AF$1016,ROWS($Y548:$AF$1016),FALSE)</f>
        <v>#N/A</v>
      </c>
      <c r="AH548" s="30" t="e">
        <f>HLOOKUP(AH$13,$Y548:$AF$1016,ROWS($Y548:$AF$1016),FALSE)</f>
        <v>#N/A</v>
      </c>
      <c r="AI548" s="30" t="e">
        <f>HLOOKUP(AI$13,$Y548:$AF$1016,ROWS($Y548:$AF$1016),FALSE)</f>
        <v>#N/A</v>
      </c>
      <c r="AJ548" s="30" t="e">
        <f>HLOOKUP(AJ$13,$Y548:$AF$1016,ROWS($Y548:$AF$1016),FALSE)</f>
        <v>#N/A</v>
      </c>
      <c r="AK548" s="30" t="e">
        <f>HLOOKUP(AK$13,$Y548:$AF$1016,ROWS($Y548:$AF$1016),FALSE)</f>
        <v>#N/A</v>
      </c>
      <c r="AL548" s="30" t="e">
        <f>HLOOKUP(AL$13,$Y548:$AF$1016,ROWS($Y548:$AF$1016),FALSE)</f>
        <v>#N/A</v>
      </c>
      <c r="AM548" s="30" t="e">
        <f>HLOOKUP(AM$13,$Y548:$AF$1016,ROWS($Y548:$AF$1016),FALSE)</f>
        <v>#N/A</v>
      </c>
      <c r="AN548" s="30" t="e">
        <f>HLOOKUP(AN$13,$Y548:$AF$1016,ROWS($Y548:$AF$1016),FALSE)</f>
        <v>#N/A</v>
      </c>
      <c r="AO548" s="35" t="e">
        <f t="shared" si="104"/>
        <v>#N/A</v>
      </c>
      <c r="AP548" s="35" t="e">
        <f t="shared" si="105"/>
        <v>#N/A</v>
      </c>
      <c r="AQ548" s="35" t="e">
        <f t="shared" si="106"/>
        <v>#N/A</v>
      </c>
      <c r="AR548" s="35" t="e">
        <f t="shared" si="107"/>
        <v>#N/A</v>
      </c>
      <c r="AS548" s="35" t="e">
        <f t="shared" si="108"/>
        <v>#N/A</v>
      </c>
      <c r="AT548" s="35" t="e">
        <f t="shared" si="109"/>
        <v>#N/A</v>
      </c>
      <c r="AU548" s="35" t="e">
        <f t="shared" si="110"/>
        <v>#N/A</v>
      </c>
      <c r="AV548" s="35" t="e">
        <f t="shared" si="111"/>
        <v>#N/A</v>
      </c>
      <c r="AW548" s="81" t="e">
        <f t="shared" si="112"/>
        <v>#N/A</v>
      </c>
      <c r="AX548" s="139" t="e">
        <f t="shared" si="113"/>
        <v>#N/A</v>
      </c>
    </row>
    <row r="549" spans="1:50" x14ac:dyDescent="0.25">
      <c r="A549" s="110">
        <f>'Тулуз-Пьерон'!A549</f>
        <v>0</v>
      </c>
      <c r="B549" s="153">
        <f>'Тулуз-Пьерон'!B549</f>
        <v>0</v>
      </c>
      <c r="C549" s="109" t="e">
        <f>'Тулуз-Пьерон'!AB549</f>
        <v>#DIV/0!</v>
      </c>
      <c r="D549" s="132" t="e">
        <f>'Тулуз-Пьерон'!AE549</f>
        <v>#DIV/0!</v>
      </c>
      <c r="E549" s="134">
        <f>Равен!AD541</f>
        <v>0</v>
      </c>
      <c r="F549" s="135">
        <f>Равен!AE541</f>
        <v>0</v>
      </c>
      <c r="G549" s="128"/>
      <c r="H549" s="33"/>
      <c r="I549" s="33"/>
      <c r="J549" s="33"/>
      <c r="K549" s="115"/>
      <c r="L549" s="109">
        <f t="shared" si="102"/>
        <v>0</v>
      </c>
      <c r="M549" s="33"/>
      <c r="N549" s="123"/>
      <c r="O549" s="131"/>
      <c r="P549" s="109">
        <f t="shared" si="103"/>
        <v>0</v>
      </c>
      <c r="Q549" s="33"/>
      <c r="R549" s="33"/>
      <c r="S549" s="123"/>
      <c r="T549" s="128"/>
      <c r="U549" s="33"/>
      <c r="V549" s="33"/>
      <c r="W549" s="33"/>
      <c r="X549" s="115"/>
      <c r="Y549" s="122"/>
      <c r="Z549" s="33"/>
      <c r="AA549" s="33"/>
      <c r="AB549" s="33"/>
      <c r="AC549" s="33"/>
      <c r="AD549" s="33"/>
      <c r="AE549" s="33"/>
      <c r="AF549" s="123"/>
      <c r="AG549" s="119" t="e">
        <f>HLOOKUP(AG$13,$Y549:$AF$1016,ROWS($Y549:$AF$1016),FALSE)</f>
        <v>#N/A</v>
      </c>
      <c r="AH549" s="30" t="e">
        <f>HLOOKUP(AH$13,$Y549:$AF$1016,ROWS($Y549:$AF$1016),FALSE)</f>
        <v>#N/A</v>
      </c>
      <c r="AI549" s="30" t="e">
        <f>HLOOKUP(AI$13,$Y549:$AF$1016,ROWS($Y549:$AF$1016),FALSE)</f>
        <v>#N/A</v>
      </c>
      <c r="AJ549" s="30" t="e">
        <f>HLOOKUP(AJ$13,$Y549:$AF$1016,ROWS($Y549:$AF$1016),FALSE)</f>
        <v>#N/A</v>
      </c>
      <c r="AK549" s="30" t="e">
        <f>HLOOKUP(AK$13,$Y549:$AF$1016,ROWS($Y549:$AF$1016),FALSE)</f>
        <v>#N/A</v>
      </c>
      <c r="AL549" s="30" t="e">
        <f>HLOOKUP(AL$13,$Y549:$AF$1016,ROWS($Y549:$AF$1016),FALSE)</f>
        <v>#N/A</v>
      </c>
      <c r="AM549" s="30" t="e">
        <f>HLOOKUP(AM$13,$Y549:$AF$1016,ROWS($Y549:$AF$1016),FALSE)</f>
        <v>#N/A</v>
      </c>
      <c r="AN549" s="30" t="e">
        <f>HLOOKUP(AN$13,$Y549:$AF$1016,ROWS($Y549:$AF$1016),FALSE)</f>
        <v>#N/A</v>
      </c>
      <c r="AO549" s="35" t="e">
        <f t="shared" si="104"/>
        <v>#N/A</v>
      </c>
      <c r="AP549" s="35" t="e">
        <f t="shared" si="105"/>
        <v>#N/A</v>
      </c>
      <c r="AQ549" s="35" t="e">
        <f t="shared" si="106"/>
        <v>#N/A</v>
      </c>
      <c r="AR549" s="35" t="e">
        <f t="shared" si="107"/>
        <v>#N/A</v>
      </c>
      <c r="AS549" s="35" t="e">
        <f t="shared" si="108"/>
        <v>#N/A</v>
      </c>
      <c r="AT549" s="35" t="e">
        <f t="shared" si="109"/>
        <v>#N/A</v>
      </c>
      <c r="AU549" s="35" t="e">
        <f t="shared" si="110"/>
        <v>#N/A</v>
      </c>
      <c r="AV549" s="35" t="e">
        <f t="shared" si="111"/>
        <v>#N/A</v>
      </c>
      <c r="AW549" s="81" t="e">
        <f t="shared" si="112"/>
        <v>#N/A</v>
      </c>
      <c r="AX549" s="139" t="e">
        <f t="shared" si="113"/>
        <v>#N/A</v>
      </c>
    </row>
    <row r="550" spans="1:50" x14ac:dyDescent="0.25">
      <c r="A550" s="110">
        <f>'Тулуз-Пьерон'!A550</f>
        <v>0</v>
      </c>
      <c r="B550" s="153">
        <f>'Тулуз-Пьерон'!B550</f>
        <v>0</v>
      </c>
      <c r="C550" s="109" t="e">
        <f>'Тулуз-Пьерон'!AB550</f>
        <v>#DIV/0!</v>
      </c>
      <c r="D550" s="132" t="e">
        <f>'Тулуз-Пьерон'!AE550</f>
        <v>#DIV/0!</v>
      </c>
      <c r="E550" s="134">
        <f>Равен!AD542</f>
        <v>0</v>
      </c>
      <c r="F550" s="135">
        <f>Равен!AE542</f>
        <v>0</v>
      </c>
      <c r="G550" s="128"/>
      <c r="H550" s="33"/>
      <c r="I550" s="33"/>
      <c r="J550" s="33"/>
      <c r="K550" s="115"/>
      <c r="L550" s="109">
        <f t="shared" si="102"/>
        <v>0</v>
      </c>
      <c r="M550" s="33"/>
      <c r="N550" s="123"/>
      <c r="O550" s="131"/>
      <c r="P550" s="109">
        <f t="shared" si="103"/>
        <v>0</v>
      </c>
      <c r="Q550" s="33"/>
      <c r="R550" s="33"/>
      <c r="S550" s="123"/>
      <c r="T550" s="128"/>
      <c r="U550" s="33"/>
      <c r="V550" s="33"/>
      <c r="W550" s="33"/>
      <c r="X550" s="115"/>
      <c r="Y550" s="122"/>
      <c r="Z550" s="33"/>
      <c r="AA550" s="33"/>
      <c r="AB550" s="33"/>
      <c r="AC550" s="33"/>
      <c r="AD550" s="33"/>
      <c r="AE550" s="33"/>
      <c r="AF550" s="123"/>
      <c r="AG550" s="119" t="e">
        <f>HLOOKUP(AG$13,$Y550:$AF$1016,ROWS($Y550:$AF$1016),FALSE)</f>
        <v>#N/A</v>
      </c>
      <c r="AH550" s="30" t="e">
        <f>HLOOKUP(AH$13,$Y550:$AF$1016,ROWS($Y550:$AF$1016),FALSE)</f>
        <v>#N/A</v>
      </c>
      <c r="AI550" s="30" t="e">
        <f>HLOOKUP(AI$13,$Y550:$AF$1016,ROWS($Y550:$AF$1016),FALSE)</f>
        <v>#N/A</v>
      </c>
      <c r="AJ550" s="30" t="e">
        <f>HLOOKUP(AJ$13,$Y550:$AF$1016,ROWS($Y550:$AF$1016),FALSE)</f>
        <v>#N/A</v>
      </c>
      <c r="AK550" s="30" t="e">
        <f>HLOOKUP(AK$13,$Y550:$AF$1016,ROWS($Y550:$AF$1016),FALSE)</f>
        <v>#N/A</v>
      </c>
      <c r="AL550" s="30" t="e">
        <f>HLOOKUP(AL$13,$Y550:$AF$1016,ROWS($Y550:$AF$1016),FALSE)</f>
        <v>#N/A</v>
      </c>
      <c r="AM550" s="30" t="e">
        <f>HLOOKUP(AM$13,$Y550:$AF$1016,ROWS($Y550:$AF$1016),FALSE)</f>
        <v>#N/A</v>
      </c>
      <c r="AN550" s="30" t="e">
        <f>HLOOKUP(AN$13,$Y550:$AF$1016,ROWS($Y550:$AF$1016),FALSE)</f>
        <v>#N/A</v>
      </c>
      <c r="AO550" s="35" t="e">
        <f t="shared" si="104"/>
        <v>#N/A</v>
      </c>
      <c r="AP550" s="35" t="e">
        <f t="shared" si="105"/>
        <v>#N/A</v>
      </c>
      <c r="AQ550" s="35" t="e">
        <f t="shared" si="106"/>
        <v>#N/A</v>
      </c>
      <c r="AR550" s="35" t="e">
        <f t="shared" si="107"/>
        <v>#N/A</v>
      </c>
      <c r="AS550" s="35" t="e">
        <f t="shared" si="108"/>
        <v>#N/A</v>
      </c>
      <c r="AT550" s="35" t="e">
        <f t="shared" si="109"/>
        <v>#N/A</v>
      </c>
      <c r="AU550" s="35" t="e">
        <f t="shared" si="110"/>
        <v>#N/A</v>
      </c>
      <c r="AV550" s="35" t="e">
        <f t="shared" si="111"/>
        <v>#N/A</v>
      </c>
      <c r="AW550" s="81" t="e">
        <f t="shared" si="112"/>
        <v>#N/A</v>
      </c>
      <c r="AX550" s="139" t="e">
        <f t="shared" si="113"/>
        <v>#N/A</v>
      </c>
    </row>
    <row r="551" spans="1:50" x14ac:dyDescent="0.25">
      <c r="A551" s="110">
        <f>'Тулуз-Пьерон'!A551</f>
        <v>0</v>
      </c>
      <c r="B551" s="153">
        <f>'Тулуз-Пьерон'!B551</f>
        <v>0</v>
      </c>
      <c r="C551" s="109" t="e">
        <f>'Тулуз-Пьерон'!AB551</f>
        <v>#DIV/0!</v>
      </c>
      <c r="D551" s="132" t="e">
        <f>'Тулуз-Пьерон'!AE551</f>
        <v>#DIV/0!</v>
      </c>
      <c r="E551" s="134">
        <f>Равен!AD543</f>
        <v>0</v>
      </c>
      <c r="F551" s="135">
        <f>Равен!AE543</f>
        <v>0</v>
      </c>
      <c r="G551" s="128"/>
      <c r="H551" s="33"/>
      <c r="I551" s="33"/>
      <c r="J551" s="33"/>
      <c r="K551" s="115"/>
      <c r="L551" s="109">
        <f t="shared" si="102"/>
        <v>0</v>
      </c>
      <c r="M551" s="33"/>
      <c r="N551" s="123"/>
      <c r="O551" s="131"/>
      <c r="P551" s="109">
        <f t="shared" si="103"/>
        <v>0</v>
      </c>
      <c r="Q551" s="33"/>
      <c r="R551" s="33"/>
      <c r="S551" s="123"/>
      <c r="T551" s="128"/>
      <c r="U551" s="33"/>
      <c r="V551" s="33"/>
      <c r="W551" s="33"/>
      <c r="X551" s="115"/>
      <c r="Y551" s="122"/>
      <c r="Z551" s="33"/>
      <c r="AA551" s="33"/>
      <c r="AB551" s="33"/>
      <c r="AC551" s="33"/>
      <c r="AD551" s="33"/>
      <c r="AE551" s="33"/>
      <c r="AF551" s="123"/>
      <c r="AG551" s="119" t="e">
        <f>HLOOKUP(AG$13,$Y551:$AF$1016,ROWS($Y551:$AF$1016),FALSE)</f>
        <v>#N/A</v>
      </c>
      <c r="AH551" s="30" t="e">
        <f>HLOOKUP(AH$13,$Y551:$AF$1016,ROWS($Y551:$AF$1016),FALSE)</f>
        <v>#N/A</v>
      </c>
      <c r="AI551" s="30" t="e">
        <f>HLOOKUP(AI$13,$Y551:$AF$1016,ROWS($Y551:$AF$1016),FALSE)</f>
        <v>#N/A</v>
      </c>
      <c r="AJ551" s="30" t="e">
        <f>HLOOKUP(AJ$13,$Y551:$AF$1016,ROWS($Y551:$AF$1016),FALSE)</f>
        <v>#N/A</v>
      </c>
      <c r="AK551" s="30" t="e">
        <f>HLOOKUP(AK$13,$Y551:$AF$1016,ROWS($Y551:$AF$1016),FALSE)</f>
        <v>#N/A</v>
      </c>
      <c r="AL551" s="30" t="e">
        <f>HLOOKUP(AL$13,$Y551:$AF$1016,ROWS($Y551:$AF$1016),FALSE)</f>
        <v>#N/A</v>
      </c>
      <c r="AM551" s="30" t="e">
        <f>HLOOKUP(AM$13,$Y551:$AF$1016,ROWS($Y551:$AF$1016),FALSE)</f>
        <v>#N/A</v>
      </c>
      <c r="AN551" s="30" t="e">
        <f>HLOOKUP(AN$13,$Y551:$AF$1016,ROWS($Y551:$AF$1016),FALSE)</f>
        <v>#N/A</v>
      </c>
      <c r="AO551" s="35" t="e">
        <f t="shared" si="104"/>
        <v>#N/A</v>
      </c>
      <c r="AP551" s="35" t="e">
        <f t="shared" si="105"/>
        <v>#N/A</v>
      </c>
      <c r="AQ551" s="35" t="e">
        <f t="shared" si="106"/>
        <v>#N/A</v>
      </c>
      <c r="AR551" s="35" t="e">
        <f t="shared" si="107"/>
        <v>#N/A</v>
      </c>
      <c r="AS551" s="35" t="e">
        <f t="shared" si="108"/>
        <v>#N/A</v>
      </c>
      <c r="AT551" s="35" t="e">
        <f t="shared" si="109"/>
        <v>#N/A</v>
      </c>
      <c r="AU551" s="35" t="e">
        <f t="shared" si="110"/>
        <v>#N/A</v>
      </c>
      <c r="AV551" s="35" t="e">
        <f t="shared" si="111"/>
        <v>#N/A</v>
      </c>
      <c r="AW551" s="81" t="e">
        <f t="shared" si="112"/>
        <v>#N/A</v>
      </c>
      <c r="AX551" s="139" t="e">
        <f t="shared" si="113"/>
        <v>#N/A</v>
      </c>
    </row>
    <row r="552" spans="1:50" x14ac:dyDescent="0.25">
      <c r="A552" s="110">
        <f>'Тулуз-Пьерон'!A552</f>
        <v>0</v>
      </c>
      <c r="B552" s="153">
        <f>'Тулуз-Пьерон'!B552</f>
        <v>0</v>
      </c>
      <c r="C552" s="109" t="e">
        <f>'Тулуз-Пьерон'!AB552</f>
        <v>#DIV/0!</v>
      </c>
      <c r="D552" s="132" t="e">
        <f>'Тулуз-Пьерон'!AE552</f>
        <v>#DIV/0!</v>
      </c>
      <c r="E552" s="134">
        <f>Равен!AD544</f>
        <v>0</v>
      </c>
      <c r="F552" s="135">
        <f>Равен!AE544</f>
        <v>0</v>
      </c>
      <c r="G552" s="128"/>
      <c r="H552" s="33"/>
      <c r="I552" s="33"/>
      <c r="J552" s="33"/>
      <c r="K552" s="115"/>
      <c r="L552" s="109">
        <f t="shared" si="102"/>
        <v>0</v>
      </c>
      <c r="M552" s="33"/>
      <c r="N552" s="123"/>
      <c r="O552" s="131"/>
      <c r="P552" s="109">
        <f t="shared" si="103"/>
        <v>0</v>
      </c>
      <c r="Q552" s="33"/>
      <c r="R552" s="33"/>
      <c r="S552" s="123"/>
      <c r="T552" s="128"/>
      <c r="U552" s="33"/>
      <c r="V552" s="33"/>
      <c r="W552" s="33"/>
      <c r="X552" s="115"/>
      <c r="Y552" s="122"/>
      <c r="Z552" s="33"/>
      <c r="AA552" s="33"/>
      <c r="AB552" s="33"/>
      <c r="AC552" s="33"/>
      <c r="AD552" s="33"/>
      <c r="AE552" s="33"/>
      <c r="AF552" s="123"/>
      <c r="AG552" s="119" t="e">
        <f>HLOOKUP(AG$13,$Y552:$AF$1016,ROWS($Y552:$AF$1016),FALSE)</f>
        <v>#N/A</v>
      </c>
      <c r="AH552" s="30" t="e">
        <f>HLOOKUP(AH$13,$Y552:$AF$1016,ROWS($Y552:$AF$1016),FALSE)</f>
        <v>#N/A</v>
      </c>
      <c r="AI552" s="30" t="e">
        <f>HLOOKUP(AI$13,$Y552:$AF$1016,ROWS($Y552:$AF$1016),FALSE)</f>
        <v>#N/A</v>
      </c>
      <c r="AJ552" s="30" t="e">
        <f>HLOOKUP(AJ$13,$Y552:$AF$1016,ROWS($Y552:$AF$1016),FALSE)</f>
        <v>#N/A</v>
      </c>
      <c r="AK552" s="30" t="e">
        <f>HLOOKUP(AK$13,$Y552:$AF$1016,ROWS($Y552:$AF$1016),FALSE)</f>
        <v>#N/A</v>
      </c>
      <c r="AL552" s="30" t="e">
        <f>HLOOKUP(AL$13,$Y552:$AF$1016,ROWS($Y552:$AF$1016),FALSE)</f>
        <v>#N/A</v>
      </c>
      <c r="AM552" s="30" t="e">
        <f>HLOOKUP(AM$13,$Y552:$AF$1016,ROWS($Y552:$AF$1016),FALSE)</f>
        <v>#N/A</v>
      </c>
      <c r="AN552" s="30" t="e">
        <f>HLOOKUP(AN$13,$Y552:$AF$1016,ROWS($Y552:$AF$1016),FALSE)</f>
        <v>#N/A</v>
      </c>
      <c r="AO552" s="35" t="e">
        <f t="shared" si="104"/>
        <v>#N/A</v>
      </c>
      <c r="AP552" s="35" t="e">
        <f t="shared" si="105"/>
        <v>#N/A</v>
      </c>
      <c r="AQ552" s="35" t="e">
        <f t="shared" si="106"/>
        <v>#N/A</v>
      </c>
      <c r="AR552" s="35" t="e">
        <f t="shared" si="107"/>
        <v>#N/A</v>
      </c>
      <c r="AS552" s="35" t="e">
        <f t="shared" si="108"/>
        <v>#N/A</v>
      </c>
      <c r="AT552" s="35" t="e">
        <f t="shared" si="109"/>
        <v>#N/A</v>
      </c>
      <c r="AU552" s="35" t="e">
        <f t="shared" si="110"/>
        <v>#N/A</v>
      </c>
      <c r="AV552" s="35" t="e">
        <f t="shared" si="111"/>
        <v>#N/A</v>
      </c>
      <c r="AW552" s="81" t="e">
        <f t="shared" si="112"/>
        <v>#N/A</v>
      </c>
      <c r="AX552" s="139" t="e">
        <f t="shared" si="113"/>
        <v>#N/A</v>
      </c>
    </row>
    <row r="553" spans="1:50" x14ac:dyDescent="0.25">
      <c r="A553" s="110">
        <f>'Тулуз-Пьерон'!A553</f>
        <v>0</v>
      </c>
      <c r="B553" s="153">
        <f>'Тулуз-Пьерон'!B553</f>
        <v>0</v>
      </c>
      <c r="C553" s="109" t="e">
        <f>'Тулуз-Пьерон'!AB553</f>
        <v>#DIV/0!</v>
      </c>
      <c r="D553" s="132" t="e">
        <f>'Тулуз-Пьерон'!AE553</f>
        <v>#DIV/0!</v>
      </c>
      <c r="E553" s="134">
        <f>Равен!AD545</f>
        <v>0</v>
      </c>
      <c r="F553" s="135">
        <f>Равен!AE545</f>
        <v>0</v>
      </c>
      <c r="G553" s="128"/>
      <c r="H553" s="33"/>
      <c r="I553" s="33"/>
      <c r="J553" s="33"/>
      <c r="K553" s="115"/>
      <c r="L553" s="109">
        <f t="shared" si="102"/>
        <v>0</v>
      </c>
      <c r="M553" s="33"/>
      <c r="N553" s="123"/>
      <c r="O553" s="131"/>
      <c r="P553" s="109">
        <f t="shared" si="103"/>
        <v>0</v>
      </c>
      <c r="Q553" s="33"/>
      <c r="R553" s="33"/>
      <c r="S553" s="123"/>
      <c r="T553" s="128"/>
      <c r="U553" s="33"/>
      <c r="V553" s="33"/>
      <c r="W553" s="33"/>
      <c r="X553" s="115"/>
      <c r="Y553" s="122"/>
      <c r="Z553" s="33"/>
      <c r="AA553" s="33"/>
      <c r="AB553" s="33"/>
      <c r="AC553" s="33"/>
      <c r="AD553" s="33"/>
      <c r="AE553" s="33"/>
      <c r="AF553" s="123"/>
      <c r="AG553" s="119" t="e">
        <f>HLOOKUP(AG$13,$Y553:$AF$1016,ROWS($Y553:$AF$1016),FALSE)</f>
        <v>#N/A</v>
      </c>
      <c r="AH553" s="30" t="e">
        <f>HLOOKUP(AH$13,$Y553:$AF$1016,ROWS($Y553:$AF$1016),FALSE)</f>
        <v>#N/A</v>
      </c>
      <c r="AI553" s="30" t="e">
        <f>HLOOKUP(AI$13,$Y553:$AF$1016,ROWS($Y553:$AF$1016),FALSE)</f>
        <v>#N/A</v>
      </c>
      <c r="AJ553" s="30" t="e">
        <f>HLOOKUP(AJ$13,$Y553:$AF$1016,ROWS($Y553:$AF$1016),FALSE)</f>
        <v>#N/A</v>
      </c>
      <c r="AK553" s="30" t="e">
        <f>HLOOKUP(AK$13,$Y553:$AF$1016,ROWS($Y553:$AF$1016),FALSE)</f>
        <v>#N/A</v>
      </c>
      <c r="AL553" s="30" t="e">
        <f>HLOOKUP(AL$13,$Y553:$AF$1016,ROWS($Y553:$AF$1016),FALSE)</f>
        <v>#N/A</v>
      </c>
      <c r="AM553" s="30" t="e">
        <f>HLOOKUP(AM$13,$Y553:$AF$1016,ROWS($Y553:$AF$1016),FALSE)</f>
        <v>#N/A</v>
      </c>
      <c r="AN553" s="30" t="e">
        <f>HLOOKUP(AN$13,$Y553:$AF$1016,ROWS($Y553:$AF$1016),FALSE)</f>
        <v>#N/A</v>
      </c>
      <c r="AO553" s="35" t="e">
        <f t="shared" si="104"/>
        <v>#N/A</v>
      </c>
      <c r="AP553" s="35" t="e">
        <f t="shared" si="105"/>
        <v>#N/A</v>
      </c>
      <c r="AQ553" s="35" t="e">
        <f t="shared" si="106"/>
        <v>#N/A</v>
      </c>
      <c r="AR553" s="35" t="e">
        <f t="shared" si="107"/>
        <v>#N/A</v>
      </c>
      <c r="AS553" s="35" t="e">
        <f t="shared" si="108"/>
        <v>#N/A</v>
      </c>
      <c r="AT553" s="35" t="e">
        <f t="shared" si="109"/>
        <v>#N/A</v>
      </c>
      <c r="AU553" s="35" t="e">
        <f t="shared" si="110"/>
        <v>#N/A</v>
      </c>
      <c r="AV553" s="35" t="e">
        <f t="shared" si="111"/>
        <v>#N/A</v>
      </c>
      <c r="AW553" s="81" t="e">
        <f t="shared" si="112"/>
        <v>#N/A</v>
      </c>
      <c r="AX553" s="139" t="e">
        <f t="shared" si="113"/>
        <v>#N/A</v>
      </c>
    </row>
    <row r="554" spans="1:50" x14ac:dyDescent="0.25">
      <c r="A554" s="110">
        <f>'Тулуз-Пьерон'!A554</f>
        <v>0</v>
      </c>
      <c r="B554" s="153">
        <f>'Тулуз-Пьерон'!B554</f>
        <v>0</v>
      </c>
      <c r="C554" s="109" t="e">
        <f>'Тулуз-Пьерон'!AB554</f>
        <v>#DIV/0!</v>
      </c>
      <c r="D554" s="132" t="e">
        <f>'Тулуз-Пьерон'!AE554</f>
        <v>#DIV/0!</v>
      </c>
      <c r="E554" s="134">
        <f>Равен!AD546</f>
        <v>0</v>
      </c>
      <c r="F554" s="135">
        <f>Равен!AE546</f>
        <v>0</v>
      </c>
      <c r="G554" s="128"/>
      <c r="H554" s="33"/>
      <c r="I554" s="33"/>
      <c r="J554" s="33"/>
      <c r="K554" s="115"/>
      <c r="L554" s="109">
        <f t="shared" si="102"/>
        <v>0</v>
      </c>
      <c r="M554" s="33"/>
      <c r="N554" s="123"/>
      <c r="O554" s="131"/>
      <c r="P554" s="109">
        <f t="shared" si="103"/>
        <v>0</v>
      </c>
      <c r="Q554" s="33"/>
      <c r="R554" s="33"/>
      <c r="S554" s="123"/>
      <c r="T554" s="128"/>
      <c r="U554" s="33"/>
      <c r="V554" s="33"/>
      <c r="W554" s="33"/>
      <c r="X554" s="115"/>
      <c r="Y554" s="122"/>
      <c r="Z554" s="33"/>
      <c r="AA554" s="33"/>
      <c r="AB554" s="33"/>
      <c r="AC554" s="33"/>
      <c r="AD554" s="33"/>
      <c r="AE554" s="33"/>
      <c r="AF554" s="123"/>
      <c r="AG554" s="119" t="e">
        <f>HLOOKUP(AG$13,$Y554:$AF$1016,ROWS($Y554:$AF$1016),FALSE)</f>
        <v>#N/A</v>
      </c>
      <c r="AH554" s="30" t="e">
        <f>HLOOKUP(AH$13,$Y554:$AF$1016,ROWS($Y554:$AF$1016),FALSE)</f>
        <v>#N/A</v>
      </c>
      <c r="AI554" s="30" t="e">
        <f>HLOOKUP(AI$13,$Y554:$AF$1016,ROWS($Y554:$AF$1016),FALSE)</f>
        <v>#N/A</v>
      </c>
      <c r="AJ554" s="30" t="e">
        <f>HLOOKUP(AJ$13,$Y554:$AF$1016,ROWS($Y554:$AF$1016),FALSE)</f>
        <v>#N/A</v>
      </c>
      <c r="AK554" s="30" t="e">
        <f>HLOOKUP(AK$13,$Y554:$AF$1016,ROWS($Y554:$AF$1016),FALSE)</f>
        <v>#N/A</v>
      </c>
      <c r="AL554" s="30" t="e">
        <f>HLOOKUP(AL$13,$Y554:$AF$1016,ROWS($Y554:$AF$1016),FALSE)</f>
        <v>#N/A</v>
      </c>
      <c r="AM554" s="30" t="e">
        <f>HLOOKUP(AM$13,$Y554:$AF$1016,ROWS($Y554:$AF$1016),FALSE)</f>
        <v>#N/A</v>
      </c>
      <c r="AN554" s="30" t="e">
        <f>HLOOKUP(AN$13,$Y554:$AF$1016,ROWS($Y554:$AF$1016),FALSE)</f>
        <v>#N/A</v>
      </c>
      <c r="AO554" s="35" t="e">
        <f t="shared" si="104"/>
        <v>#N/A</v>
      </c>
      <c r="AP554" s="35" t="e">
        <f t="shared" si="105"/>
        <v>#N/A</v>
      </c>
      <c r="AQ554" s="35" t="e">
        <f t="shared" si="106"/>
        <v>#N/A</v>
      </c>
      <c r="AR554" s="35" t="e">
        <f t="shared" si="107"/>
        <v>#N/A</v>
      </c>
      <c r="AS554" s="35" t="e">
        <f t="shared" si="108"/>
        <v>#N/A</v>
      </c>
      <c r="AT554" s="35" t="e">
        <f t="shared" si="109"/>
        <v>#N/A</v>
      </c>
      <c r="AU554" s="35" t="e">
        <f t="shared" si="110"/>
        <v>#N/A</v>
      </c>
      <c r="AV554" s="35" t="e">
        <f t="shared" si="111"/>
        <v>#N/A</v>
      </c>
      <c r="AW554" s="81" t="e">
        <f t="shared" si="112"/>
        <v>#N/A</v>
      </c>
      <c r="AX554" s="139" t="e">
        <f t="shared" si="113"/>
        <v>#N/A</v>
      </c>
    </row>
    <row r="555" spans="1:50" x14ac:dyDescent="0.25">
      <c r="A555" s="110">
        <f>'Тулуз-Пьерон'!A555</f>
        <v>0</v>
      </c>
      <c r="B555" s="153">
        <f>'Тулуз-Пьерон'!B555</f>
        <v>0</v>
      </c>
      <c r="C555" s="109" t="e">
        <f>'Тулуз-Пьерон'!AB555</f>
        <v>#DIV/0!</v>
      </c>
      <c r="D555" s="132" t="e">
        <f>'Тулуз-Пьерон'!AE555</f>
        <v>#DIV/0!</v>
      </c>
      <c r="E555" s="134">
        <f>Равен!AD547</f>
        <v>0</v>
      </c>
      <c r="F555" s="135">
        <f>Равен!AE547</f>
        <v>0</v>
      </c>
      <c r="G555" s="128"/>
      <c r="H555" s="33"/>
      <c r="I555" s="33"/>
      <c r="J555" s="33"/>
      <c r="K555" s="115"/>
      <c r="L555" s="109">
        <f t="shared" si="102"/>
        <v>0</v>
      </c>
      <c r="M555" s="33"/>
      <c r="N555" s="123"/>
      <c r="O555" s="131"/>
      <c r="P555" s="109">
        <f t="shared" si="103"/>
        <v>0</v>
      </c>
      <c r="Q555" s="33"/>
      <c r="R555" s="33"/>
      <c r="S555" s="123"/>
      <c r="T555" s="128"/>
      <c r="U555" s="33"/>
      <c r="V555" s="33"/>
      <c r="W555" s="33"/>
      <c r="X555" s="115"/>
      <c r="Y555" s="122"/>
      <c r="Z555" s="33"/>
      <c r="AA555" s="33"/>
      <c r="AB555" s="33"/>
      <c r="AC555" s="33"/>
      <c r="AD555" s="33"/>
      <c r="AE555" s="33"/>
      <c r="AF555" s="123"/>
      <c r="AG555" s="119" t="e">
        <f>HLOOKUP(AG$13,$Y555:$AF$1016,ROWS($Y555:$AF$1016),FALSE)</f>
        <v>#N/A</v>
      </c>
      <c r="AH555" s="30" t="e">
        <f>HLOOKUP(AH$13,$Y555:$AF$1016,ROWS($Y555:$AF$1016),FALSE)</f>
        <v>#N/A</v>
      </c>
      <c r="AI555" s="30" t="e">
        <f>HLOOKUP(AI$13,$Y555:$AF$1016,ROWS($Y555:$AF$1016),FALSE)</f>
        <v>#N/A</v>
      </c>
      <c r="AJ555" s="30" t="e">
        <f>HLOOKUP(AJ$13,$Y555:$AF$1016,ROWS($Y555:$AF$1016),FALSE)</f>
        <v>#N/A</v>
      </c>
      <c r="AK555" s="30" t="e">
        <f>HLOOKUP(AK$13,$Y555:$AF$1016,ROWS($Y555:$AF$1016),FALSE)</f>
        <v>#N/A</v>
      </c>
      <c r="AL555" s="30" t="e">
        <f>HLOOKUP(AL$13,$Y555:$AF$1016,ROWS($Y555:$AF$1016),FALSE)</f>
        <v>#N/A</v>
      </c>
      <c r="AM555" s="30" t="e">
        <f>HLOOKUP(AM$13,$Y555:$AF$1016,ROWS($Y555:$AF$1016),FALSE)</f>
        <v>#N/A</v>
      </c>
      <c r="AN555" s="30" t="e">
        <f>HLOOKUP(AN$13,$Y555:$AF$1016,ROWS($Y555:$AF$1016),FALSE)</f>
        <v>#N/A</v>
      </c>
      <c r="AO555" s="35" t="e">
        <f t="shared" si="104"/>
        <v>#N/A</v>
      </c>
      <c r="AP555" s="35" t="e">
        <f t="shared" si="105"/>
        <v>#N/A</v>
      </c>
      <c r="AQ555" s="35" t="e">
        <f t="shared" si="106"/>
        <v>#N/A</v>
      </c>
      <c r="AR555" s="35" t="e">
        <f t="shared" si="107"/>
        <v>#N/A</v>
      </c>
      <c r="AS555" s="35" t="e">
        <f t="shared" si="108"/>
        <v>#N/A</v>
      </c>
      <c r="AT555" s="35" t="e">
        <f t="shared" si="109"/>
        <v>#N/A</v>
      </c>
      <c r="AU555" s="35" t="e">
        <f t="shared" si="110"/>
        <v>#N/A</v>
      </c>
      <c r="AV555" s="35" t="e">
        <f t="shared" si="111"/>
        <v>#N/A</v>
      </c>
      <c r="AW555" s="81" t="e">
        <f t="shared" si="112"/>
        <v>#N/A</v>
      </c>
      <c r="AX555" s="139" t="e">
        <f t="shared" si="113"/>
        <v>#N/A</v>
      </c>
    </row>
    <row r="556" spans="1:50" x14ac:dyDescent="0.25">
      <c r="A556" s="110">
        <f>'Тулуз-Пьерон'!A556</f>
        <v>0</v>
      </c>
      <c r="B556" s="153">
        <f>'Тулуз-Пьерон'!B556</f>
        <v>0</v>
      </c>
      <c r="C556" s="109" t="e">
        <f>'Тулуз-Пьерон'!AB556</f>
        <v>#DIV/0!</v>
      </c>
      <c r="D556" s="132" t="e">
        <f>'Тулуз-Пьерон'!AE556</f>
        <v>#DIV/0!</v>
      </c>
      <c r="E556" s="134">
        <f>Равен!AD548</f>
        <v>0</v>
      </c>
      <c r="F556" s="135">
        <f>Равен!AE548</f>
        <v>0</v>
      </c>
      <c r="G556" s="128"/>
      <c r="H556" s="33"/>
      <c r="I556" s="33"/>
      <c r="J556" s="33"/>
      <c r="K556" s="115"/>
      <c r="L556" s="109">
        <f t="shared" si="102"/>
        <v>0</v>
      </c>
      <c r="M556" s="33"/>
      <c r="N556" s="123"/>
      <c r="O556" s="131"/>
      <c r="P556" s="109">
        <f t="shared" si="103"/>
        <v>0</v>
      </c>
      <c r="Q556" s="33"/>
      <c r="R556" s="33"/>
      <c r="S556" s="123"/>
      <c r="T556" s="128"/>
      <c r="U556" s="33"/>
      <c r="V556" s="33"/>
      <c r="W556" s="33"/>
      <c r="X556" s="115"/>
      <c r="Y556" s="122"/>
      <c r="Z556" s="33"/>
      <c r="AA556" s="33"/>
      <c r="AB556" s="33"/>
      <c r="AC556" s="33"/>
      <c r="AD556" s="33"/>
      <c r="AE556" s="33"/>
      <c r="AF556" s="123"/>
      <c r="AG556" s="119" t="e">
        <f>HLOOKUP(AG$13,$Y556:$AF$1016,ROWS($Y556:$AF$1016),FALSE)</f>
        <v>#N/A</v>
      </c>
      <c r="AH556" s="30" t="e">
        <f>HLOOKUP(AH$13,$Y556:$AF$1016,ROWS($Y556:$AF$1016),FALSE)</f>
        <v>#N/A</v>
      </c>
      <c r="AI556" s="30" t="e">
        <f>HLOOKUP(AI$13,$Y556:$AF$1016,ROWS($Y556:$AF$1016),FALSE)</f>
        <v>#N/A</v>
      </c>
      <c r="AJ556" s="30" t="e">
        <f>HLOOKUP(AJ$13,$Y556:$AF$1016,ROWS($Y556:$AF$1016),FALSE)</f>
        <v>#N/A</v>
      </c>
      <c r="AK556" s="30" t="e">
        <f>HLOOKUP(AK$13,$Y556:$AF$1016,ROWS($Y556:$AF$1016),FALSE)</f>
        <v>#N/A</v>
      </c>
      <c r="AL556" s="30" t="e">
        <f>HLOOKUP(AL$13,$Y556:$AF$1016,ROWS($Y556:$AF$1016),FALSE)</f>
        <v>#N/A</v>
      </c>
      <c r="AM556" s="30" t="e">
        <f>HLOOKUP(AM$13,$Y556:$AF$1016,ROWS($Y556:$AF$1016),FALSE)</f>
        <v>#N/A</v>
      </c>
      <c r="AN556" s="30" t="e">
        <f>HLOOKUP(AN$13,$Y556:$AF$1016,ROWS($Y556:$AF$1016),FALSE)</f>
        <v>#N/A</v>
      </c>
      <c r="AO556" s="35" t="e">
        <f t="shared" si="104"/>
        <v>#N/A</v>
      </c>
      <c r="AP556" s="35" t="e">
        <f t="shared" si="105"/>
        <v>#N/A</v>
      </c>
      <c r="AQ556" s="35" t="e">
        <f t="shared" si="106"/>
        <v>#N/A</v>
      </c>
      <c r="AR556" s="35" t="e">
        <f t="shared" si="107"/>
        <v>#N/A</v>
      </c>
      <c r="AS556" s="35" t="e">
        <f t="shared" si="108"/>
        <v>#N/A</v>
      </c>
      <c r="AT556" s="35" t="e">
        <f t="shared" si="109"/>
        <v>#N/A</v>
      </c>
      <c r="AU556" s="35" t="e">
        <f t="shared" si="110"/>
        <v>#N/A</v>
      </c>
      <c r="AV556" s="35" t="e">
        <f t="shared" si="111"/>
        <v>#N/A</v>
      </c>
      <c r="AW556" s="81" t="e">
        <f t="shared" si="112"/>
        <v>#N/A</v>
      </c>
      <c r="AX556" s="139" t="e">
        <f t="shared" si="113"/>
        <v>#N/A</v>
      </c>
    </row>
    <row r="557" spans="1:50" x14ac:dyDescent="0.25">
      <c r="A557" s="110">
        <f>'Тулуз-Пьерон'!A557</f>
        <v>0</v>
      </c>
      <c r="B557" s="153">
        <f>'Тулуз-Пьерон'!B557</f>
        <v>0</v>
      </c>
      <c r="C557" s="109" t="e">
        <f>'Тулуз-Пьерон'!AB557</f>
        <v>#DIV/0!</v>
      </c>
      <c r="D557" s="132" t="e">
        <f>'Тулуз-Пьерон'!AE557</f>
        <v>#DIV/0!</v>
      </c>
      <c r="E557" s="134">
        <f>Равен!AD549</f>
        <v>0</v>
      </c>
      <c r="F557" s="135">
        <f>Равен!AE549</f>
        <v>0</v>
      </c>
      <c r="G557" s="128"/>
      <c r="H557" s="33"/>
      <c r="I557" s="33"/>
      <c r="J557" s="33"/>
      <c r="K557" s="115"/>
      <c r="L557" s="109">
        <f t="shared" si="102"/>
        <v>0</v>
      </c>
      <c r="M557" s="33"/>
      <c r="N557" s="123"/>
      <c r="O557" s="131"/>
      <c r="P557" s="109">
        <f t="shared" si="103"/>
        <v>0</v>
      </c>
      <c r="Q557" s="33"/>
      <c r="R557" s="33"/>
      <c r="S557" s="123"/>
      <c r="T557" s="128"/>
      <c r="U557" s="33"/>
      <c r="V557" s="33"/>
      <c r="W557" s="33"/>
      <c r="X557" s="115"/>
      <c r="Y557" s="122"/>
      <c r="Z557" s="33"/>
      <c r="AA557" s="33"/>
      <c r="AB557" s="33"/>
      <c r="AC557" s="33"/>
      <c r="AD557" s="33"/>
      <c r="AE557" s="33"/>
      <c r="AF557" s="123"/>
      <c r="AG557" s="119" t="e">
        <f>HLOOKUP(AG$13,$Y557:$AF$1016,ROWS($Y557:$AF$1016),FALSE)</f>
        <v>#N/A</v>
      </c>
      <c r="AH557" s="30" t="e">
        <f>HLOOKUP(AH$13,$Y557:$AF$1016,ROWS($Y557:$AF$1016),FALSE)</f>
        <v>#N/A</v>
      </c>
      <c r="AI557" s="30" t="e">
        <f>HLOOKUP(AI$13,$Y557:$AF$1016,ROWS($Y557:$AF$1016),FALSE)</f>
        <v>#N/A</v>
      </c>
      <c r="AJ557" s="30" t="e">
        <f>HLOOKUP(AJ$13,$Y557:$AF$1016,ROWS($Y557:$AF$1016),FALSE)</f>
        <v>#N/A</v>
      </c>
      <c r="AK557" s="30" t="e">
        <f>HLOOKUP(AK$13,$Y557:$AF$1016,ROWS($Y557:$AF$1016),FALSE)</f>
        <v>#N/A</v>
      </c>
      <c r="AL557" s="30" t="e">
        <f>HLOOKUP(AL$13,$Y557:$AF$1016,ROWS($Y557:$AF$1016),FALSE)</f>
        <v>#N/A</v>
      </c>
      <c r="AM557" s="30" t="e">
        <f>HLOOKUP(AM$13,$Y557:$AF$1016,ROWS($Y557:$AF$1016),FALSE)</f>
        <v>#N/A</v>
      </c>
      <c r="AN557" s="30" t="e">
        <f>HLOOKUP(AN$13,$Y557:$AF$1016,ROWS($Y557:$AF$1016),FALSE)</f>
        <v>#N/A</v>
      </c>
      <c r="AO557" s="35" t="e">
        <f t="shared" si="104"/>
        <v>#N/A</v>
      </c>
      <c r="AP557" s="35" t="e">
        <f t="shared" si="105"/>
        <v>#N/A</v>
      </c>
      <c r="AQ557" s="35" t="e">
        <f t="shared" si="106"/>
        <v>#N/A</v>
      </c>
      <c r="AR557" s="35" t="e">
        <f t="shared" si="107"/>
        <v>#N/A</v>
      </c>
      <c r="AS557" s="35" t="e">
        <f t="shared" si="108"/>
        <v>#N/A</v>
      </c>
      <c r="AT557" s="35" t="e">
        <f t="shared" si="109"/>
        <v>#N/A</v>
      </c>
      <c r="AU557" s="35" t="e">
        <f t="shared" si="110"/>
        <v>#N/A</v>
      </c>
      <c r="AV557" s="35" t="e">
        <f t="shared" si="111"/>
        <v>#N/A</v>
      </c>
      <c r="AW557" s="81" t="e">
        <f t="shared" si="112"/>
        <v>#N/A</v>
      </c>
      <c r="AX557" s="139" t="e">
        <f t="shared" si="113"/>
        <v>#N/A</v>
      </c>
    </row>
    <row r="558" spans="1:50" x14ac:dyDescent="0.25">
      <c r="A558" s="110">
        <f>'Тулуз-Пьерон'!A558</f>
        <v>0</v>
      </c>
      <c r="B558" s="153">
        <f>'Тулуз-Пьерон'!B558</f>
        <v>0</v>
      </c>
      <c r="C558" s="109" t="e">
        <f>'Тулуз-Пьерон'!AB558</f>
        <v>#DIV/0!</v>
      </c>
      <c r="D558" s="132" t="e">
        <f>'Тулуз-Пьерон'!AE558</f>
        <v>#DIV/0!</v>
      </c>
      <c r="E558" s="134">
        <f>Равен!AD550</f>
        <v>0</v>
      </c>
      <c r="F558" s="135">
        <f>Равен!AE550</f>
        <v>0</v>
      </c>
      <c r="G558" s="128"/>
      <c r="H558" s="33"/>
      <c r="I558" s="33"/>
      <c r="J558" s="33"/>
      <c r="K558" s="115"/>
      <c r="L558" s="109">
        <f t="shared" si="102"/>
        <v>0</v>
      </c>
      <c r="M558" s="33"/>
      <c r="N558" s="123"/>
      <c r="O558" s="131"/>
      <c r="P558" s="109">
        <f t="shared" si="103"/>
        <v>0</v>
      </c>
      <c r="Q558" s="33"/>
      <c r="R558" s="33"/>
      <c r="S558" s="123"/>
      <c r="T558" s="128"/>
      <c r="U558" s="33"/>
      <c r="V558" s="33"/>
      <c r="W558" s="33"/>
      <c r="X558" s="115"/>
      <c r="Y558" s="122"/>
      <c r="Z558" s="33"/>
      <c r="AA558" s="33"/>
      <c r="AB558" s="33"/>
      <c r="AC558" s="33"/>
      <c r="AD558" s="33"/>
      <c r="AE558" s="33"/>
      <c r="AF558" s="123"/>
      <c r="AG558" s="119" t="e">
        <f>HLOOKUP(AG$13,$Y558:$AF$1016,ROWS($Y558:$AF$1016),FALSE)</f>
        <v>#N/A</v>
      </c>
      <c r="AH558" s="30" t="e">
        <f>HLOOKUP(AH$13,$Y558:$AF$1016,ROWS($Y558:$AF$1016),FALSE)</f>
        <v>#N/A</v>
      </c>
      <c r="AI558" s="30" t="e">
        <f>HLOOKUP(AI$13,$Y558:$AF$1016,ROWS($Y558:$AF$1016),FALSE)</f>
        <v>#N/A</v>
      </c>
      <c r="AJ558" s="30" t="e">
        <f>HLOOKUP(AJ$13,$Y558:$AF$1016,ROWS($Y558:$AF$1016),FALSE)</f>
        <v>#N/A</v>
      </c>
      <c r="AK558" s="30" t="e">
        <f>HLOOKUP(AK$13,$Y558:$AF$1016,ROWS($Y558:$AF$1016),FALSE)</f>
        <v>#N/A</v>
      </c>
      <c r="AL558" s="30" t="e">
        <f>HLOOKUP(AL$13,$Y558:$AF$1016,ROWS($Y558:$AF$1016),FALSE)</f>
        <v>#N/A</v>
      </c>
      <c r="AM558" s="30" t="e">
        <f>HLOOKUP(AM$13,$Y558:$AF$1016,ROWS($Y558:$AF$1016),FALSE)</f>
        <v>#N/A</v>
      </c>
      <c r="AN558" s="30" t="e">
        <f>HLOOKUP(AN$13,$Y558:$AF$1016,ROWS($Y558:$AF$1016),FALSE)</f>
        <v>#N/A</v>
      </c>
      <c r="AO558" s="35" t="e">
        <f t="shared" si="104"/>
        <v>#N/A</v>
      </c>
      <c r="AP558" s="35" t="e">
        <f t="shared" si="105"/>
        <v>#N/A</v>
      </c>
      <c r="AQ558" s="35" t="e">
        <f t="shared" si="106"/>
        <v>#N/A</v>
      </c>
      <c r="AR558" s="35" t="e">
        <f t="shared" si="107"/>
        <v>#N/A</v>
      </c>
      <c r="AS558" s="35" t="e">
        <f t="shared" si="108"/>
        <v>#N/A</v>
      </c>
      <c r="AT558" s="35" t="e">
        <f t="shared" si="109"/>
        <v>#N/A</v>
      </c>
      <c r="AU558" s="35" t="e">
        <f t="shared" si="110"/>
        <v>#N/A</v>
      </c>
      <c r="AV558" s="35" t="e">
        <f t="shared" si="111"/>
        <v>#N/A</v>
      </c>
      <c r="AW558" s="81" t="e">
        <f t="shared" si="112"/>
        <v>#N/A</v>
      </c>
      <c r="AX558" s="139" t="e">
        <f t="shared" si="113"/>
        <v>#N/A</v>
      </c>
    </row>
    <row r="559" spans="1:50" x14ac:dyDescent="0.25">
      <c r="A559" s="110">
        <f>'Тулуз-Пьерон'!A559</f>
        <v>0</v>
      </c>
      <c r="B559" s="153">
        <f>'Тулуз-Пьерон'!B559</f>
        <v>0</v>
      </c>
      <c r="C559" s="109" t="e">
        <f>'Тулуз-Пьерон'!AB559</f>
        <v>#DIV/0!</v>
      </c>
      <c r="D559" s="132" t="e">
        <f>'Тулуз-Пьерон'!AE559</f>
        <v>#DIV/0!</v>
      </c>
      <c r="E559" s="134">
        <f>Равен!AD551</f>
        <v>0</v>
      </c>
      <c r="F559" s="135">
        <f>Равен!AE551</f>
        <v>0</v>
      </c>
      <c r="G559" s="128"/>
      <c r="H559" s="33"/>
      <c r="I559" s="33"/>
      <c r="J559" s="33"/>
      <c r="K559" s="115"/>
      <c r="L559" s="109">
        <f t="shared" si="102"/>
        <v>0</v>
      </c>
      <c r="M559" s="33"/>
      <c r="N559" s="123"/>
      <c r="O559" s="131"/>
      <c r="P559" s="109">
        <f t="shared" si="103"/>
        <v>0</v>
      </c>
      <c r="Q559" s="33"/>
      <c r="R559" s="33"/>
      <c r="S559" s="123"/>
      <c r="T559" s="128"/>
      <c r="U559" s="33"/>
      <c r="V559" s="33"/>
      <c r="W559" s="33"/>
      <c r="X559" s="115"/>
      <c r="Y559" s="122"/>
      <c r="Z559" s="33"/>
      <c r="AA559" s="33"/>
      <c r="AB559" s="33"/>
      <c r="AC559" s="33"/>
      <c r="AD559" s="33"/>
      <c r="AE559" s="33"/>
      <c r="AF559" s="123"/>
      <c r="AG559" s="119" t="e">
        <f>HLOOKUP(AG$13,$Y559:$AF$1016,ROWS($Y559:$AF$1016),FALSE)</f>
        <v>#N/A</v>
      </c>
      <c r="AH559" s="30" t="e">
        <f>HLOOKUP(AH$13,$Y559:$AF$1016,ROWS($Y559:$AF$1016),FALSE)</f>
        <v>#N/A</v>
      </c>
      <c r="AI559" s="30" t="e">
        <f>HLOOKUP(AI$13,$Y559:$AF$1016,ROWS($Y559:$AF$1016),FALSE)</f>
        <v>#N/A</v>
      </c>
      <c r="AJ559" s="30" t="e">
        <f>HLOOKUP(AJ$13,$Y559:$AF$1016,ROWS($Y559:$AF$1016),FALSE)</f>
        <v>#N/A</v>
      </c>
      <c r="AK559" s="30" t="e">
        <f>HLOOKUP(AK$13,$Y559:$AF$1016,ROWS($Y559:$AF$1016),FALSE)</f>
        <v>#N/A</v>
      </c>
      <c r="AL559" s="30" t="e">
        <f>HLOOKUP(AL$13,$Y559:$AF$1016,ROWS($Y559:$AF$1016),FALSE)</f>
        <v>#N/A</v>
      </c>
      <c r="AM559" s="30" t="e">
        <f>HLOOKUP(AM$13,$Y559:$AF$1016,ROWS($Y559:$AF$1016),FALSE)</f>
        <v>#N/A</v>
      </c>
      <c r="AN559" s="30" t="e">
        <f>HLOOKUP(AN$13,$Y559:$AF$1016,ROWS($Y559:$AF$1016),FALSE)</f>
        <v>#N/A</v>
      </c>
      <c r="AO559" s="35" t="e">
        <f t="shared" si="104"/>
        <v>#N/A</v>
      </c>
      <c r="AP559" s="35" t="e">
        <f t="shared" si="105"/>
        <v>#N/A</v>
      </c>
      <c r="AQ559" s="35" t="e">
        <f t="shared" si="106"/>
        <v>#N/A</v>
      </c>
      <c r="AR559" s="35" t="e">
        <f t="shared" si="107"/>
        <v>#N/A</v>
      </c>
      <c r="AS559" s="35" t="e">
        <f t="shared" si="108"/>
        <v>#N/A</v>
      </c>
      <c r="AT559" s="35" t="e">
        <f t="shared" si="109"/>
        <v>#N/A</v>
      </c>
      <c r="AU559" s="35" t="e">
        <f t="shared" si="110"/>
        <v>#N/A</v>
      </c>
      <c r="AV559" s="35" t="e">
        <f t="shared" si="111"/>
        <v>#N/A</v>
      </c>
      <c r="AW559" s="81" t="e">
        <f t="shared" si="112"/>
        <v>#N/A</v>
      </c>
      <c r="AX559" s="139" t="e">
        <f t="shared" si="113"/>
        <v>#N/A</v>
      </c>
    </row>
    <row r="560" spans="1:50" x14ac:dyDescent="0.25">
      <c r="A560" s="110">
        <f>'Тулуз-Пьерон'!A560</f>
        <v>0</v>
      </c>
      <c r="B560" s="153">
        <f>'Тулуз-Пьерон'!B560</f>
        <v>0</v>
      </c>
      <c r="C560" s="109" t="e">
        <f>'Тулуз-Пьерон'!AB560</f>
        <v>#DIV/0!</v>
      </c>
      <c r="D560" s="132" t="e">
        <f>'Тулуз-Пьерон'!AE560</f>
        <v>#DIV/0!</v>
      </c>
      <c r="E560" s="134">
        <f>Равен!AD552</f>
        <v>0</v>
      </c>
      <c r="F560" s="135">
        <f>Равен!AE552</f>
        <v>0</v>
      </c>
      <c r="G560" s="128"/>
      <c r="H560" s="33"/>
      <c r="I560" s="33"/>
      <c r="J560" s="33"/>
      <c r="K560" s="115"/>
      <c r="L560" s="109">
        <f t="shared" si="102"/>
        <v>0</v>
      </c>
      <c r="M560" s="33"/>
      <c r="N560" s="123"/>
      <c r="O560" s="131"/>
      <c r="P560" s="109">
        <f t="shared" si="103"/>
        <v>0</v>
      </c>
      <c r="Q560" s="33"/>
      <c r="R560" s="33"/>
      <c r="S560" s="123"/>
      <c r="T560" s="128"/>
      <c r="U560" s="33"/>
      <c r="V560" s="33"/>
      <c r="W560" s="33"/>
      <c r="X560" s="115"/>
      <c r="Y560" s="122"/>
      <c r="Z560" s="33"/>
      <c r="AA560" s="33"/>
      <c r="AB560" s="33"/>
      <c r="AC560" s="33"/>
      <c r="AD560" s="33"/>
      <c r="AE560" s="33"/>
      <c r="AF560" s="123"/>
      <c r="AG560" s="119" t="e">
        <f>HLOOKUP(AG$13,$Y560:$AF$1016,ROWS($Y560:$AF$1016),FALSE)</f>
        <v>#N/A</v>
      </c>
      <c r="AH560" s="30" t="e">
        <f>HLOOKUP(AH$13,$Y560:$AF$1016,ROWS($Y560:$AF$1016),FALSE)</f>
        <v>#N/A</v>
      </c>
      <c r="AI560" s="30" t="e">
        <f>HLOOKUP(AI$13,$Y560:$AF$1016,ROWS($Y560:$AF$1016),FALSE)</f>
        <v>#N/A</v>
      </c>
      <c r="AJ560" s="30" t="e">
        <f>HLOOKUP(AJ$13,$Y560:$AF$1016,ROWS($Y560:$AF$1016),FALSE)</f>
        <v>#N/A</v>
      </c>
      <c r="AK560" s="30" t="e">
        <f>HLOOKUP(AK$13,$Y560:$AF$1016,ROWS($Y560:$AF$1016),FALSE)</f>
        <v>#N/A</v>
      </c>
      <c r="AL560" s="30" t="e">
        <f>HLOOKUP(AL$13,$Y560:$AF$1016,ROWS($Y560:$AF$1016),FALSE)</f>
        <v>#N/A</v>
      </c>
      <c r="AM560" s="30" t="e">
        <f>HLOOKUP(AM$13,$Y560:$AF$1016,ROWS($Y560:$AF$1016),FALSE)</f>
        <v>#N/A</v>
      </c>
      <c r="AN560" s="30" t="e">
        <f>HLOOKUP(AN$13,$Y560:$AF$1016,ROWS($Y560:$AF$1016),FALSE)</f>
        <v>#N/A</v>
      </c>
      <c r="AO560" s="35" t="e">
        <f t="shared" si="104"/>
        <v>#N/A</v>
      </c>
      <c r="AP560" s="35" t="e">
        <f t="shared" si="105"/>
        <v>#N/A</v>
      </c>
      <c r="AQ560" s="35" t="e">
        <f t="shared" si="106"/>
        <v>#N/A</v>
      </c>
      <c r="AR560" s="35" t="e">
        <f t="shared" si="107"/>
        <v>#N/A</v>
      </c>
      <c r="AS560" s="35" t="e">
        <f t="shared" si="108"/>
        <v>#N/A</v>
      </c>
      <c r="AT560" s="35" t="e">
        <f t="shared" si="109"/>
        <v>#N/A</v>
      </c>
      <c r="AU560" s="35" t="e">
        <f t="shared" si="110"/>
        <v>#N/A</v>
      </c>
      <c r="AV560" s="35" t="e">
        <f t="shared" si="111"/>
        <v>#N/A</v>
      </c>
      <c r="AW560" s="81" t="e">
        <f t="shared" si="112"/>
        <v>#N/A</v>
      </c>
      <c r="AX560" s="139" t="e">
        <f t="shared" si="113"/>
        <v>#N/A</v>
      </c>
    </row>
    <row r="561" spans="1:50" x14ac:dyDescent="0.25">
      <c r="A561" s="110">
        <f>'Тулуз-Пьерон'!A561</f>
        <v>0</v>
      </c>
      <c r="B561" s="153">
        <f>'Тулуз-Пьерон'!B561</f>
        <v>0</v>
      </c>
      <c r="C561" s="109" t="e">
        <f>'Тулуз-Пьерон'!AB561</f>
        <v>#DIV/0!</v>
      </c>
      <c r="D561" s="132" t="e">
        <f>'Тулуз-Пьерон'!AE561</f>
        <v>#DIV/0!</v>
      </c>
      <c r="E561" s="134">
        <f>Равен!AD553</f>
        <v>0</v>
      </c>
      <c r="F561" s="135">
        <f>Равен!AE553</f>
        <v>0</v>
      </c>
      <c r="G561" s="128"/>
      <c r="H561" s="33"/>
      <c r="I561" s="33"/>
      <c r="J561" s="33"/>
      <c r="K561" s="115"/>
      <c r="L561" s="109">
        <f t="shared" si="102"/>
        <v>0</v>
      </c>
      <c r="M561" s="33"/>
      <c r="N561" s="123"/>
      <c r="O561" s="131"/>
      <c r="P561" s="109">
        <f t="shared" si="103"/>
        <v>0</v>
      </c>
      <c r="Q561" s="33"/>
      <c r="R561" s="33"/>
      <c r="S561" s="123"/>
      <c r="T561" s="128"/>
      <c r="U561" s="33"/>
      <c r="V561" s="33"/>
      <c r="W561" s="33"/>
      <c r="X561" s="115"/>
      <c r="Y561" s="122"/>
      <c r="Z561" s="33"/>
      <c r="AA561" s="33"/>
      <c r="AB561" s="33"/>
      <c r="AC561" s="33"/>
      <c r="AD561" s="33"/>
      <c r="AE561" s="33"/>
      <c r="AF561" s="123"/>
      <c r="AG561" s="119" t="e">
        <f>HLOOKUP(AG$13,$Y561:$AF$1016,ROWS($Y561:$AF$1016),FALSE)</f>
        <v>#N/A</v>
      </c>
      <c r="AH561" s="30" t="e">
        <f>HLOOKUP(AH$13,$Y561:$AF$1016,ROWS($Y561:$AF$1016),FALSE)</f>
        <v>#N/A</v>
      </c>
      <c r="AI561" s="30" t="e">
        <f>HLOOKUP(AI$13,$Y561:$AF$1016,ROWS($Y561:$AF$1016),FALSE)</f>
        <v>#N/A</v>
      </c>
      <c r="AJ561" s="30" t="e">
        <f>HLOOKUP(AJ$13,$Y561:$AF$1016,ROWS($Y561:$AF$1016),FALSE)</f>
        <v>#N/A</v>
      </c>
      <c r="AK561" s="30" t="e">
        <f>HLOOKUP(AK$13,$Y561:$AF$1016,ROWS($Y561:$AF$1016),FALSE)</f>
        <v>#N/A</v>
      </c>
      <c r="AL561" s="30" t="e">
        <f>HLOOKUP(AL$13,$Y561:$AF$1016,ROWS($Y561:$AF$1016),FALSE)</f>
        <v>#N/A</v>
      </c>
      <c r="AM561" s="30" t="e">
        <f>HLOOKUP(AM$13,$Y561:$AF$1016,ROWS($Y561:$AF$1016),FALSE)</f>
        <v>#N/A</v>
      </c>
      <c r="AN561" s="30" t="e">
        <f>HLOOKUP(AN$13,$Y561:$AF$1016,ROWS($Y561:$AF$1016),FALSE)</f>
        <v>#N/A</v>
      </c>
      <c r="AO561" s="35" t="e">
        <f t="shared" si="104"/>
        <v>#N/A</v>
      </c>
      <c r="AP561" s="35" t="e">
        <f t="shared" si="105"/>
        <v>#N/A</v>
      </c>
      <c r="AQ561" s="35" t="e">
        <f t="shared" si="106"/>
        <v>#N/A</v>
      </c>
      <c r="AR561" s="35" t="e">
        <f t="shared" si="107"/>
        <v>#N/A</v>
      </c>
      <c r="AS561" s="35" t="e">
        <f t="shared" si="108"/>
        <v>#N/A</v>
      </c>
      <c r="AT561" s="35" t="e">
        <f t="shared" si="109"/>
        <v>#N/A</v>
      </c>
      <c r="AU561" s="35" t="e">
        <f t="shared" si="110"/>
        <v>#N/A</v>
      </c>
      <c r="AV561" s="35" t="e">
        <f t="shared" si="111"/>
        <v>#N/A</v>
      </c>
      <c r="AW561" s="81" t="e">
        <f t="shared" si="112"/>
        <v>#N/A</v>
      </c>
      <c r="AX561" s="139" t="e">
        <f t="shared" si="113"/>
        <v>#N/A</v>
      </c>
    </row>
    <row r="562" spans="1:50" x14ac:dyDescent="0.25">
      <c r="A562" s="110">
        <f>'Тулуз-Пьерон'!A562</f>
        <v>0</v>
      </c>
      <c r="B562" s="153">
        <f>'Тулуз-Пьерон'!B562</f>
        <v>0</v>
      </c>
      <c r="C562" s="109" t="e">
        <f>'Тулуз-Пьерон'!AB562</f>
        <v>#DIV/0!</v>
      </c>
      <c r="D562" s="132" t="e">
        <f>'Тулуз-Пьерон'!AE562</f>
        <v>#DIV/0!</v>
      </c>
      <c r="E562" s="134">
        <f>Равен!AD554</f>
        <v>0</v>
      </c>
      <c r="F562" s="135">
        <f>Равен!AE554</f>
        <v>0</v>
      </c>
      <c r="G562" s="128"/>
      <c r="H562" s="33"/>
      <c r="I562" s="33"/>
      <c r="J562" s="33"/>
      <c r="K562" s="115"/>
      <c r="L562" s="109">
        <f t="shared" si="102"/>
        <v>0</v>
      </c>
      <c r="M562" s="33"/>
      <c r="N562" s="123"/>
      <c r="O562" s="131"/>
      <c r="P562" s="109">
        <f t="shared" si="103"/>
        <v>0</v>
      </c>
      <c r="Q562" s="33"/>
      <c r="R562" s="33"/>
      <c r="S562" s="123"/>
      <c r="T562" s="128"/>
      <c r="U562" s="33"/>
      <c r="V562" s="33"/>
      <c r="W562" s="33"/>
      <c r="X562" s="115"/>
      <c r="Y562" s="122"/>
      <c r="Z562" s="33"/>
      <c r="AA562" s="33"/>
      <c r="AB562" s="33"/>
      <c r="AC562" s="33"/>
      <c r="AD562" s="33"/>
      <c r="AE562" s="33"/>
      <c r="AF562" s="123"/>
      <c r="AG562" s="119" t="e">
        <f>HLOOKUP(AG$13,$Y562:$AF$1016,ROWS($Y562:$AF$1016),FALSE)</f>
        <v>#N/A</v>
      </c>
      <c r="AH562" s="30" t="e">
        <f>HLOOKUP(AH$13,$Y562:$AF$1016,ROWS($Y562:$AF$1016),FALSE)</f>
        <v>#N/A</v>
      </c>
      <c r="AI562" s="30" t="e">
        <f>HLOOKUP(AI$13,$Y562:$AF$1016,ROWS($Y562:$AF$1016),FALSE)</f>
        <v>#N/A</v>
      </c>
      <c r="AJ562" s="30" t="e">
        <f>HLOOKUP(AJ$13,$Y562:$AF$1016,ROWS($Y562:$AF$1016),FALSE)</f>
        <v>#N/A</v>
      </c>
      <c r="AK562" s="30" t="e">
        <f>HLOOKUP(AK$13,$Y562:$AF$1016,ROWS($Y562:$AF$1016),FALSE)</f>
        <v>#N/A</v>
      </c>
      <c r="AL562" s="30" t="e">
        <f>HLOOKUP(AL$13,$Y562:$AF$1016,ROWS($Y562:$AF$1016),FALSE)</f>
        <v>#N/A</v>
      </c>
      <c r="AM562" s="30" t="e">
        <f>HLOOKUP(AM$13,$Y562:$AF$1016,ROWS($Y562:$AF$1016),FALSE)</f>
        <v>#N/A</v>
      </c>
      <c r="AN562" s="30" t="e">
        <f>HLOOKUP(AN$13,$Y562:$AF$1016,ROWS($Y562:$AF$1016),FALSE)</f>
        <v>#N/A</v>
      </c>
      <c r="AO562" s="35" t="e">
        <f t="shared" si="104"/>
        <v>#N/A</v>
      </c>
      <c r="AP562" s="35" t="e">
        <f t="shared" si="105"/>
        <v>#N/A</v>
      </c>
      <c r="AQ562" s="35" t="e">
        <f t="shared" si="106"/>
        <v>#N/A</v>
      </c>
      <c r="AR562" s="35" t="e">
        <f t="shared" si="107"/>
        <v>#N/A</v>
      </c>
      <c r="AS562" s="35" t="e">
        <f t="shared" si="108"/>
        <v>#N/A</v>
      </c>
      <c r="AT562" s="35" t="e">
        <f t="shared" si="109"/>
        <v>#N/A</v>
      </c>
      <c r="AU562" s="35" t="e">
        <f t="shared" si="110"/>
        <v>#N/A</v>
      </c>
      <c r="AV562" s="35" t="e">
        <f t="shared" si="111"/>
        <v>#N/A</v>
      </c>
      <c r="AW562" s="81" t="e">
        <f t="shared" si="112"/>
        <v>#N/A</v>
      </c>
      <c r="AX562" s="139" t="e">
        <f t="shared" si="113"/>
        <v>#N/A</v>
      </c>
    </row>
    <row r="563" spans="1:50" x14ac:dyDescent="0.25">
      <c r="A563" s="110">
        <f>'Тулуз-Пьерон'!A563</f>
        <v>0</v>
      </c>
      <c r="B563" s="153">
        <f>'Тулуз-Пьерон'!B563</f>
        <v>0</v>
      </c>
      <c r="C563" s="109" t="e">
        <f>'Тулуз-Пьерон'!AB563</f>
        <v>#DIV/0!</v>
      </c>
      <c r="D563" s="132" t="e">
        <f>'Тулуз-Пьерон'!AE563</f>
        <v>#DIV/0!</v>
      </c>
      <c r="E563" s="134">
        <f>Равен!AD555</f>
        <v>0</v>
      </c>
      <c r="F563" s="135">
        <f>Равен!AE555</f>
        <v>0</v>
      </c>
      <c r="G563" s="128"/>
      <c r="H563" s="33"/>
      <c r="I563" s="33"/>
      <c r="J563" s="33"/>
      <c r="K563" s="115"/>
      <c r="L563" s="109">
        <f t="shared" si="102"/>
        <v>0</v>
      </c>
      <c r="M563" s="33"/>
      <c r="N563" s="123"/>
      <c r="O563" s="131"/>
      <c r="P563" s="109">
        <f t="shared" si="103"/>
        <v>0</v>
      </c>
      <c r="Q563" s="33"/>
      <c r="R563" s="33"/>
      <c r="S563" s="123"/>
      <c r="T563" s="128"/>
      <c r="U563" s="33"/>
      <c r="V563" s="33"/>
      <c r="W563" s="33"/>
      <c r="X563" s="115"/>
      <c r="Y563" s="122"/>
      <c r="Z563" s="33"/>
      <c r="AA563" s="33"/>
      <c r="AB563" s="33"/>
      <c r="AC563" s="33"/>
      <c r="AD563" s="33"/>
      <c r="AE563" s="33"/>
      <c r="AF563" s="123"/>
      <c r="AG563" s="119" t="e">
        <f>HLOOKUP(AG$13,$Y563:$AF$1016,ROWS($Y563:$AF$1016),FALSE)</f>
        <v>#N/A</v>
      </c>
      <c r="AH563" s="30" t="e">
        <f>HLOOKUP(AH$13,$Y563:$AF$1016,ROWS($Y563:$AF$1016),FALSE)</f>
        <v>#N/A</v>
      </c>
      <c r="AI563" s="30" t="e">
        <f>HLOOKUP(AI$13,$Y563:$AF$1016,ROWS($Y563:$AF$1016),FALSE)</f>
        <v>#N/A</v>
      </c>
      <c r="AJ563" s="30" t="e">
        <f>HLOOKUP(AJ$13,$Y563:$AF$1016,ROWS($Y563:$AF$1016),FALSE)</f>
        <v>#N/A</v>
      </c>
      <c r="AK563" s="30" t="e">
        <f>HLOOKUP(AK$13,$Y563:$AF$1016,ROWS($Y563:$AF$1016),FALSE)</f>
        <v>#N/A</v>
      </c>
      <c r="AL563" s="30" t="e">
        <f>HLOOKUP(AL$13,$Y563:$AF$1016,ROWS($Y563:$AF$1016),FALSE)</f>
        <v>#N/A</v>
      </c>
      <c r="AM563" s="30" t="e">
        <f>HLOOKUP(AM$13,$Y563:$AF$1016,ROWS($Y563:$AF$1016),FALSE)</f>
        <v>#N/A</v>
      </c>
      <c r="AN563" s="30" t="e">
        <f>HLOOKUP(AN$13,$Y563:$AF$1016,ROWS($Y563:$AF$1016),FALSE)</f>
        <v>#N/A</v>
      </c>
      <c r="AO563" s="35" t="e">
        <f t="shared" si="104"/>
        <v>#N/A</v>
      </c>
      <c r="AP563" s="35" t="e">
        <f t="shared" si="105"/>
        <v>#N/A</v>
      </c>
      <c r="AQ563" s="35" t="e">
        <f t="shared" si="106"/>
        <v>#N/A</v>
      </c>
      <c r="AR563" s="35" t="e">
        <f t="shared" si="107"/>
        <v>#N/A</v>
      </c>
      <c r="AS563" s="35" t="e">
        <f t="shared" si="108"/>
        <v>#N/A</v>
      </c>
      <c r="AT563" s="35" t="e">
        <f t="shared" si="109"/>
        <v>#N/A</v>
      </c>
      <c r="AU563" s="35" t="e">
        <f t="shared" si="110"/>
        <v>#N/A</v>
      </c>
      <c r="AV563" s="35" t="e">
        <f t="shared" si="111"/>
        <v>#N/A</v>
      </c>
      <c r="AW563" s="81" t="e">
        <f t="shared" si="112"/>
        <v>#N/A</v>
      </c>
      <c r="AX563" s="139" t="e">
        <f t="shared" si="113"/>
        <v>#N/A</v>
      </c>
    </row>
    <row r="564" spans="1:50" x14ac:dyDescent="0.25">
      <c r="A564" s="110">
        <f>'Тулуз-Пьерон'!A564</f>
        <v>0</v>
      </c>
      <c r="B564" s="153">
        <f>'Тулуз-Пьерон'!B564</f>
        <v>0</v>
      </c>
      <c r="C564" s="109" t="e">
        <f>'Тулуз-Пьерон'!AB564</f>
        <v>#DIV/0!</v>
      </c>
      <c r="D564" s="132" t="e">
        <f>'Тулуз-Пьерон'!AE564</f>
        <v>#DIV/0!</v>
      </c>
      <c r="E564" s="134">
        <f>Равен!AD556</f>
        <v>0</v>
      </c>
      <c r="F564" s="135">
        <f>Равен!AE556</f>
        <v>0</v>
      </c>
      <c r="G564" s="128"/>
      <c r="H564" s="33"/>
      <c r="I564" s="33"/>
      <c r="J564" s="33"/>
      <c r="K564" s="115"/>
      <c r="L564" s="109">
        <f t="shared" si="102"/>
        <v>0</v>
      </c>
      <c r="M564" s="33"/>
      <c r="N564" s="123"/>
      <c r="O564" s="131"/>
      <c r="P564" s="109">
        <f t="shared" si="103"/>
        <v>0</v>
      </c>
      <c r="Q564" s="33"/>
      <c r="R564" s="33"/>
      <c r="S564" s="123"/>
      <c r="T564" s="128"/>
      <c r="U564" s="33"/>
      <c r="V564" s="33"/>
      <c r="W564" s="33"/>
      <c r="X564" s="115"/>
      <c r="Y564" s="122"/>
      <c r="Z564" s="33"/>
      <c r="AA564" s="33"/>
      <c r="AB564" s="33"/>
      <c r="AC564" s="33"/>
      <c r="AD564" s="33"/>
      <c r="AE564" s="33"/>
      <c r="AF564" s="123"/>
      <c r="AG564" s="119" t="e">
        <f>HLOOKUP(AG$13,$Y564:$AF$1016,ROWS($Y564:$AF$1016),FALSE)</f>
        <v>#N/A</v>
      </c>
      <c r="AH564" s="30" t="e">
        <f>HLOOKUP(AH$13,$Y564:$AF$1016,ROWS($Y564:$AF$1016),FALSE)</f>
        <v>#N/A</v>
      </c>
      <c r="AI564" s="30" t="e">
        <f>HLOOKUP(AI$13,$Y564:$AF$1016,ROWS($Y564:$AF$1016),FALSE)</f>
        <v>#N/A</v>
      </c>
      <c r="AJ564" s="30" t="e">
        <f>HLOOKUP(AJ$13,$Y564:$AF$1016,ROWS($Y564:$AF$1016),FALSE)</f>
        <v>#N/A</v>
      </c>
      <c r="AK564" s="30" t="e">
        <f>HLOOKUP(AK$13,$Y564:$AF$1016,ROWS($Y564:$AF$1016),FALSE)</f>
        <v>#N/A</v>
      </c>
      <c r="AL564" s="30" t="e">
        <f>HLOOKUP(AL$13,$Y564:$AF$1016,ROWS($Y564:$AF$1016),FALSE)</f>
        <v>#N/A</v>
      </c>
      <c r="AM564" s="30" t="e">
        <f>HLOOKUP(AM$13,$Y564:$AF$1016,ROWS($Y564:$AF$1016),FALSE)</f>
        <v>#N/A</v>
      </c>
      <c r="AN564" s="30" t="e">
        <f>HLOOKUP(AN$13,$Y564:$AF$1016,ROWS($Y564:$AF$1016),FALSE)</f>
        <v>#N/A</v>
      </c>
      <c r="AO564" s="35" t="e">
        <f t="shared" si="104"/>
        <v>#N/A</v>
      </c>
      <c r="AP564" s="35" t="e">
        <f t="shared" si="105"/>
        <v>#N/A</v>
      </c>
      <c r="AQ564" s="35" t="e">
        <f t="shared" si="106"/>
        <v>#N/A</v>
      </c>
      <c r="AR564" s="35" t="e">
        <f t="shared" si="107"/>
        <v>#N/A</v>
      </c>
      <c r="AS564" s="35" t="e">
        <f t="shared" si="108"/>
        <v>#N/A</v>
      </c>
      <c r="AT564" s="35" t="e">
        <f t="shared" si="109"/>
        <v>#N/A</v>
      </c>
      <c r="AU564" s="35" t="e">
        <f t="shared" si="110"/>
        <v>#N/A</v>
      </c>
      <c r="AV564" s="35" t="e">
        <f t="shared" si="111"/>
        <v>#N/A</v>
      </c>
      <c r="AW564" s="81" t="e">
        <f t="shared" si="112"/>
        <v>#N/A</v>
      </c>
      <c r="AX564" s="139" t="e">
        <f t="shared" si="113"/>
        <v>#N/A</v>
      </c>
    </row>
    <row r="565" spans="1:50" x14ac:dyDescent="0.25">
      <c r="A565" s="110">
        <f>'Тулуз-Пьерон'!A565</f>
        <v>0</v>
      </c>
      <c r="B565" s="153">
        <f>'Тулуз-Пьерон'!B565</f>
        <v>0</v>
      </c>
      <c r="C565" s="109" t="e">
        <f>'Тулуз-Пьерон'!AB565</f>
        <v>#DIV/0!</v>
      </c>
      <c r="D565" s="132" t="e">
        <f>'Тулуз-Пьерон'!AE565</f>
        <v>#DIV/0!</v>
      </c>
      <c r="E565" s="134">
        <f>Равен!AD557</f>
        <v>0</v>
      </c>
      <c r="F565" s="135">
        <f>Равен!AE557</f>
        <v>0</v>
      </c>
      <c r="G565" s="128"/>
      <c r="H565" s="33"/>
      <c r="I565" s="33"/>
      <c r="J565" s="33"/>
      <c r="K565" s="115"/>
      <c r="L565" s="109">
        <f t="shared" si="102"/>
        <v>0</v>
      </c>
      <c r="M565" s="33"/>
      <c r="N565" s="123"/>
      <c r="O565" s="131"/>
      <c r="P565" s="109">
        <f t="shared" si="103"/>
        <v>0</v>
      </c>
      <c r="Q565" s="33"/>
      <c r="R565" s="33"/>
      <c r="S565" s="123"/>
      <c r="T565" s="128"/>
      <c r="U565" s="33"/>
      <c r="V565" s="33"/>
      <c r="W565" s="33"/>
      <c r="X565" s="115"/>
      <c r="Y565" s="122"/>
      <c r="Z565" s="33"/>
      <c r="AA565" s="33"/>
      <c r="AB565" s="33"/>
      <c r="AC565" s="33"/>
      <c r="AD565" s="33"/>
      <c r="AE565" s="33"/>
      <c r="AF565" s="123"/>
      <c r="AG565" s="119" t="e">
        <f>HLOOKUP(AG$13,$Y565:$AF$1016,ROWS($Y565:$AF$1016),FALSE)</f>
        <v>#N/A</v>
      </c>
      <c r="AH565" s="30" t="e">
        <f>HLOOKUP(AH$13,$Y565:$AF$1016,ROWS($Y565:$AF$1016),FALSE)</f>
        <v>#N/A</v>
      </c>
      <c r="AI565" s="30" t="e">
        <f>HLOOKUP(AI$13,$Y565:$AF$1016,ROWS($Y565:$AF$1016),FALSE)</f>
        <v>#N/A</v>
      </c>
      <c r="AJ565" s="30" t="e">
        <f>HLOOKUP(AJ$13,$Y565:$AF$1016,ROWS($Y565:$AF$1016),FALSE)</f>
        <v>#N/A</v>
      </c>
      <c r="AK565" s="30" t="e">
        <f>HLOOKUP(AK$13,$Y565:$AF$1016,ROWS($Y565:$AF$1016),FALSE)</f>
        <v>#N/A</v>
      </c>
      <c r="AL565" s="30" t="e">
        <f>HLOOKUP(AL$13,$Y565:$AF$1016,ROWS($Y565:$AF$1016),FALSE)</f>
        <v>#N/A</v>
      </c>
      <c r="AM565" s="30" t="e">
        <f>HLOOKUP(AM$13,$Y565:$AF$1016,ROWS($Y565:$AF$1016),FALSE)</f>
        <v>#N/A</v>
      </c>
      <c r="AN565" s="30" t="e">
        <f>HLOOKUP(AN$13,$Y565:$AF$1016,ROWS($Y565:$AF$1016),FALSE)</f>
        <v>#N/A</v>
      </c>
      <c r="AO565" s="35" t="e">
        <f t="shared" si="104"/>
        <v>#N/A</v>
      </c>
      <c r="AP565" s="35" t="e">
        <f t="shared" si="105"/>
        <v>#N/A</v>
      </c>
      <c r="AQ565" s="35" t="e">
        <f t="shared" si="106"/>
        <v>#N/A</v>
      </c>
      <c r="AR565" s="35" t="e">
        <f t="shared" si="107"/>
        <v>#N/A</v>
      </c>
      <c r="AS565" s="35" t="e">
        <f t="shared" si="108"/>
        <v>#N/A</v>
      </c>
      <c r="AT565" s="35" t="e">
        <f t="shared" si="109"/>
        <v>#N/A</v>
      </c>
      <c r="AU565" s="35" t="e">
        <f t="shared" si="110"/>
        <v>#N/A</v>
      </c>
      <c r="AV565" s="35" t="e">
        <f t="shared" si="111"/>
        <v>#N/A</v>
      </c>
      <c r="AW565" s="81" t="e">
        <f t="shared" si="112"/>
        <v>#N/A</v>
      </c>
      <c r="AX565" s="139" t="e">
        <f t="shared" si="113"/>
        <v>#N/A</v>
      </c>
    </row>
    <row r="566" spans="1:50" x14ac:dyDescent="0.25">
      <c r="A566" s="110">
        <f>'Тулуз-Пьерон'!A566</f>
        <v>0</v>
      </c>
      <c r="B566" s="153">
        <f>'Тулуз-Пьерон'!B566</f>
        <v>0</v>
      </c>
      <c r="C566" s="109" t="e">
        <f>'Тулуз-Пьерон'!AB566</f>
        <v>#DIV/0!</v>
      </c>
      <c r="D566" s="132" t="e">
        <f>'Тулуз-Пьерон'!AE566</f>
        <v>#DIV/0!</v>
      </c>
      <c r="E566" s="134">
        <f>Равен!AD558</f>
        <v>0</v>
      </c>
      <c r="F566" s="135">
        <f>Равен!AE558</f>
        <v>0</v>
      </c>
      <c r="G566" s="128"/>
      <c r="H566" s="33"/>
      <c r="I566" s="33"/>
      <c r="J566" s="33"/>
      <c r="K566" s="115"/>
      <c r="L566" s="109">
        <f t="shared" si="102"/>
        <v>0</v>
      </c>
      <c r="M566" s="33"/>
      <c r="N566" s="123"/>
      <c r="O566" s="131"/>
      <c r="P566" s="109">
        <f t="shared" si="103"/>
        <v>0</v>
      </c>
      <c r="Q566" s="33"/>
      <c r="R566" s="33"/>
      <c r="S566" s="123"/>
      <c r="T566" s="128"/>
      <c r="U566" s="33"/>
      <c r="V566" s="33"/>
      <c r="W566" s="33"/>
      <c r="X566" s="115"/>
      <c r="Y566" s="122"/>
      <c r="Z566" s="33"/>
      <c r="AA566" s="33"/>
      <c r="AB566" s="33"/>
      <c r="AC566" s="33"/>
      <c r="AD566" s="33"/>
      <c r="AE566" s="33"/>
      <c r="AF566" s="123"/>
      <c r="AG566" s="119" t="e">
        <f>HLOOKUP(AG$13,$Y566:$AF$1016,ROWS($Y566:$AF$1016),FALSE)</f>
        <v>#N/A</v>
      </c>
      <c r="AH566" s="30" t="e">
        <f>HLOOKUP(AH$13,$Y566:$AF$1016,ROWS($Y566:$AF$1016),FALSE)</f>
        <v>#N/A</v>
      </c>
      <c r="AI566" s="30" t="e">
        <f>HLOOKUP(AI$13,$Y566:$AF$1016,ROWS($Y566:$AF$1016),FALSE)</f>
        <v>#N/A</v>
      </c>
      <c r="AJ566" s="30" t="e">
        <f>HLOOKUP(AJ$13,$Y566:$AF$1016,ROWS($Y566:$AF$1016),FALSE)</f>
        <v>#N/A</v>
      </c>
      <c r="AK566" s="30" t="e">
        <f>HLOOKUP(AK$13,$Y566:$AF$1016,ROWS($Y566:$AF$1016),FALSE)</f>
        <v>#N/A</v>
      </c>
      <c r="AL566" s="30" t="e">
        <f>HLOOKUP(AL$13,$Y566:$AF$1016,ROWS($Y566:$AF$1016),FALSE)</f>
        <v>#N/A</v>
      </c>
      <c r="AM566" s="30" t="e">
        <f>HLOOKUP(AM$13,$Y566:$AF$1016,ROWS($Y566:$AF$1016),FALSE)</f>
        <v>#N/A</v>
      </c>
      <c r="AN566" s="30" t="e">
        <f>HLOOKUP(AN$13,$Y566:$AF$1016,ROWS($Y566:$AF$1016),FALSE)</f>
        <v>#N/A</v>
      </c>
      <c r="AO566" s="35" t="e">
        <f t="shared" si="104"/>
        <v>#N/A</v>
      </c>
      <c r="AP566" s="35" t="e">
        <f t="shared" si="105"/>
        <v>#N/A</v>
      </c>
      <c r="AQ566" s="35" t="e">
        <f t="shared" si="106"/>
        <v>#N/A</v>
      </c>
      <c r="AR566" s="35" t="e">
        <f t="shared" si="107"/>
        <v>#N/A</v>
      </c>
      <c r="AS566" s="35" t="e">
        <f t="shared" si="108"/>
        <v>#N/A</v>
      </c>
      <c r="AT566" s="35" t="e">
        <f t="shared" si="109"/>
        <v>#N/A</v>
      </c>
      <c r="AU566" s="35" t="e">
        <f t="shared" si="110"/>
        <v>#N/A</v>
      </c>
      <c r="AV566" s="35" t="e">
        <f t="shared" si="111"/>
        <v>#N/A</v>
      </c>
      <c r="AW566" s="81" t="e">
        <f t="shared" si="112"/>
        <v>#N/A</v>
      </c>
      <c r="AX566" s="139" t="e">
        <f t="shared" si="113"/>
        <v>#N/A</v>
      </c>
    </row>
    <row r="567" spans="1:50" x14ac:dyDescent="0.25">
      <c r="A567" s="110">
        <f>'Тулуз-Пьерон'!A567</f>
        <v>0</v>
      </c>
      <c r="B567" s="153">
        <f>'Тулуз-Пьерон'!B567</f>
        <v>0</v>
      </c>
      <c r="C567" s="109" t="e">
        <f>'Тулуз-Пьерон'!AB567</f>
        <v>#DIV/0!</v>
      </c>
      <c r="D567" s="132" t="e">
        <f>'Тулуз-Пьерон'!AE567</f>
        <v>#DIV/0!</v>
      </c>
      <c r="E567" s="134">
        <f>Равен!AD559</f>
        <v>0</v>
      </c>
      <c r="F567" s="135">
        <f>Равен!AE559</f>
        <v>0</v>
      </c>
      <c r="G567" s="128"/>
      <c r="H567" s="33"/>
      <c r="I567" s="33"/>
      <c r="J567" s="33"/>
      <c r="K567" s="115"/>
      <c r="L567" s="109">
        <f t="shared" si="102"/>
        <v>0</v>
      </c>
      <c r="M567" s="33"/>
      <c r="N567" s="123"/>
      <c r="O567" s="131"/>
      <c r="P567" s="109">
        <f t="shared" si="103"/>
        <v>0</v>
      </c>
      <c r="Q567" s="33"/>
      <c r="R567" s="33"/>
      <c r="S567" s="123"/>
      <c r="T567" s="128"/>
      <c r="U567" s="33"/>
      <c r="V567" s="33"/>
      <c r="W567" s="33"/>
      <c r="X567" s="115"/>
      <c r="Y567" s="122"/>
      <c r="Z567" s="33"/>
      <c r="AA567" s="33"/>
      <c r="AB567" s="33"/>
      <c r="AC567" s="33"/>
      <c r="AD567" s="33"/>
      <c r="AE567" s="33"/>
      <c r="AF567" s="123"/>
      <c r="AG567" s="119" t="e">
        <f>HLOOKUP(AG$13,$Y567:$AF$1016,ROWS($Y567:$AF$1016),FALSE)</f>
        <v>#N/A</v>
      </c>
      <c r="AH567" s="30" t="e">
        <f>HLOOKUP(AH$13,$Y567:$AF$1016,ROWS($Y567:$AF$1016),FALSE)</f>
        <v>#N/A</v>
      </c>
      <c r="AI567" s="30" t="e">
        <f>HLOOKUP(AI$13,$Y567:$AF$1016,ROWS($Y567:$AF$1016),FALSE)</f>
        <v>#N/A</v>
      </c>
      <c r="AJ567" s="30" t="e">
        <f>HLOOKUP(AJ$13,$Y567:$AF$1016,ROWS($Y567:$AF$1016),FALSE)</f>
        <v>#N/A</v>
      </c>
      <c r="AK567" s="30" t="e">
        <f>HLOOKUP(AK$13,$Y567:$AF$1016,ROWS($Y567:$AF$1016),FALSE)</f>
        <v>#N/A</v>
      </c>
      <c r="AL567" s="30" t="e">
        <f>HLOOKUP(AL$13,$Y567:$AF$1016,ROWS($Y567:$AF$1016),FALSE)</f>
        <v>#N/A</v>
      </c>
      <c r="AM567" s="30" t="e">
        <f>HLOOKUP(AM$13,$Y567:$AF$1016,ROWS($Y567:$AF$1016),FALSE)</f>
        <v>#N/A</v>
      </c>
      <c r="AN567" s="30" t="e">
        <f>HLOOKUP(AN$13,$Y567:$AF$1016,ROWS($Y567:$AF$1016),FALSE)</f>
        <v>#N/A</v>
      </c>
      <c r="AO567" s="35" t="e">
        <f t="shared" si="104"/>
        <v>#N/A</v>
      </c>
      <c r="AP567" s="35" t="e">
        <f t="shared" si="105"/>
        <v>#N/A</v>
      </c>
      <c r="AQ567" s="35" t="e">
        <f t="shared" si="106"/>
        <v>#N/A</v>
      </c>
      <c r="AR567" s="35" t="e">
        <f t="shared" si="107"/>
        <v>#N/A</v>
      </c>
      <c r="AS567" s="35" t="e">
        <f t="shared" si="108"/>
        <v>#N/A</v>
      </c>
      <c r="AT567" s="35" t="e">
        <f t="shared" si="109"/>
        <v>#N/A</v>
      </c>
      <c r="AU567" s="35" t="e">
        <f t="shared" si="110"/>
        <v>#N/A</v>
      </c>
      <c r="AV567" s="35" t="e">
        <f t="shared" si="111"/>
        <v>#N/A</v>
      </c>
      <c r="AW567" s="81" t="e">
        <f t="shared" si="112"/>
        <v>#N/A</v>
      </c>
      <c r="AX567" s="139" t="e">
        <f t="shared" si="113"/>
        <v>#N/A</v>
      </c>
    </row>
    <row r="568" spans="1:50" x14ac:dyDescent="0.25">
      <c r="A568" s="110">
        <f>'Тулуз-Пьерон'!A568</f>
        <v>0</v>
      </c>
      <c r="B568" s="153">
        <f>'Тулуз-Пьерон'!B568</f>
        <v>0</v>
      </c>
      <c r="C568" s="109" t="e">
        <f>'Тулуз-Пьерон'!AB568</f>
        <v>#DIV/0!</v>
      </c>
      <c r="D568" s="132" t="e">
        <f>'Тулуз-Пьерон'!AE568</f>
        <v>#DIV/0!</v>
      </c>
      <c r="E568" s="134">
        <f>Равен!AD560</f>
        <v>0</v>
      </c>
      <c r="F568" s="135">
        <f>Равен!AE560</f>
        <v>0</v>
      </c>
      <c r="G568" s="128"/>
      <c r="H568" s="33"/>
      <c r="I568" s="33"/>
      <c r="J568" s="33"/>
      <c r="K568" s="115"/>
      <c r="L568" s="109">
        <f t="shared" si="102"/>
        <v>0</v>
      </c>
      <c r="M568" s="33"/>
      <c r="N568" s="123"/>
      <c r="O568" s="131"/>
      <c r="P568" s="109">
        <f t="shared" si="103"/>
        <v>0</v>
      </c>
      <c r="Q568" s="33"/>
      <c r="R568" s="33"/>
      <c r="S568" s="123"/>
      <c r="T568" s="128"/>
      <c r="U568" s="33"/>
      <c r="V568" s="33"/>
      <c r="W568" s="33"/>
      <c r="X568" s="115"/>
      <c r="Y568" s="122"/>
      <c r="Z568" s="33"/>
      <c r="AA568" s="33"/>
      <c r="AB568" s="33"/>
      <c r="AC568" s="33"/>
      <c r="AD568" s="33"/>
      <c r="AE568" s="33"/>
      <c r="AF568" s="123"/>
      <c r="AG568" s="119" t="e">
        <f>HLOOKUP(AG$13,$Y568:$AF$1016,ROWS($Y568:$AF$1016),FALSE)</f>
        <v>#N/A</v>
      </c>
      <c r="AH568" s="30" t="e">
        <f>HLOOKUP(AH$13,$Y568:$AF$1016,ROWS($Y568:$AF$1016),FALSE)</f>
        <v>#N/A</v>
      </c>
      <c r="AI568" s="30" t="e">
        <f>HLOOKUP(AI$13,$Y568:$AF$1016,ROWS($Y568:$AF$1016),FALSE)</f>
        <v>#N/A</v>
      </c>
      <c r="AJ568" s="30" t="e">
        <f>HLOOKUP(AJ$13,$Y568:$AF$1016,ROWS($Y568:$AF$1016),FALSE)</f>
        <v>#N/A</v>
      </c>
      <c r="AK568" s="30" t="e">
        <f>HLOOKUP(AK$13,$Y568:$AF$1016,ROWS($Y568:$AF$1016),FALSE)</f>
        <v>#N/A</v>
      </c>
      <c r="AL568" s="30" t="e">
        <f>HLOOKUP(AL$13,$Y568:$AF$1016,ROWS($Y568:$AF$1016),FALSE)</f>
        <v>#N/A</v>
      </c>
      <c r="AM568" s="30" t="e">
        <f>HLOOKUP(AM$13,$Y568:$AF$1016,ROWS($Y568:$AF$1016),FALSE)</f>
        <v>#N/A</v>
      </c>
      <c r="AN568" s="30" t="e">
        <f>HLOOKUP(AN$13,$Y568:$AF$1016,ROWS($Y568:$AF$1016),FALSE)</f>
        <v>#N/A</v>
      </c>
      <c r="AO568" s="35" t="e">
        <f t="shared" si="104"/>
        <v>#N/A</v>
      </c>
      <c r="AP568" s="35" t="e">
        <f t="shared" si="105"/>
        <v>#N/A</v>
      </c>
      <c r="AQ568" s="35" t="e">
        <f t="shared" si="106"/>
        <v>#N/A</v>
      </c>
      <c r="AR568" s="35" t="e">
        <f t="shared" si="107"/>
        <v>#N/A</v>
      </c>
      <c r="AS568" s="35" t="e">
        <f t="shared" si="108"/>
        <v>#N/A</v>
      </c>
      <c r="AT568" s="35" t="e">
        <f t="shared" si="109"/>
        <v>#N/A</v>
      </c>
      <c r="AU568" s="35" t="e">
        <f t="shared" si="110"/>
        <v>#N/A</v>
      </c>
      <c r="AV568" s="35" t="e">
        <f t="shared" si="111"/>
        <v>#N/A</v>
      </c>
      <c r="AW568" s="81" t="e">
        <f t="shared" si="112"/>
        <v>#N/A</v>
      </c>
      <c r="AX568" s="139" t="e">
        <f t="shared" si="113"/>
        <v>#N/A</v>
      </c>
    </row>
    <row r="569" spans="1:50" x14ac:dyDescent="0.25">
      <c r="A569" s="110">
        <f>'Тулуз-Пьерон'!A569</f>
        <v>0</v>
      </c>
      <c r="B569" s="153">
        <f>'Тулуз-Пьерон'!B569</f>
        <v>0</v>
      </c>
      <c r="C569" s="109" t="e">
        <f>'Тулуз-Пьерон'!AB569</f>
        <v>#DIV/0!</v>
      </c>
      <c r="D569" s="132" t="e">
        <f>'Тулуз-Пьерон'!AE569</f>
        <v>#DIV/0!</v>
      </c>
      <c r="E569" s="134">
        <f>Равен!AD561</f>
        <v>0</v>
      </c>
      <c r="F569" s="135">
        <f>Равен!AE561</f>
        <v>0</v>
      </c>
      <c r="G569" s="128"/>
      <c r="H569" s="33"/>
      <c r="I569" s="33"/>
      <c r="J569" s="33"/>
      <c r="K569" s="115"/>
      <c r="L569" s="109">
        <f t="shared" si="102"/>
        <v>0</v>
      </c>
      <c r="M569" s="33"/>
      <c r="N569" s="123"/>
      <c r="O569" s="131"/>
      <c r="P569" s="109">
        <f t="shared" si="103"/>
        <v>0</v>
      </c>
      <c r="Q569" s="33"/>
      <c r="R569" s="33"/>
      <c r="S569" s="123"/>
      <c r="T569" s="128"/>
      <c r="U569" s="33"/>
      <c r="V569" s="33"/>
      <c r="W569" s="33"/>
      <c r="X569" s="115"/>
      <c r="Y569" s="122"/>
      <c r="Z569" s="33"/>
      <c r="AA569" s="33"/>
      <c r="AB569" s="33"/>
      <c r="AC569" s="33"/>
      <c r="AD569" s="33"/>
      <c r="AE569" s="33"/>
      <c r="AF569" s="123"/>
      <c r="AG569" s="119" t="e">
        <f>HLOOKUP(AG$13,$Y569:$AF$1016,ROWS($Y569:$AF$1016),FALSE)</f>
        <v>#N/A</v>
      </c>
      <c r="AH569" s="30" t="e">
        <f>HLOOKUP(AH$13,$Y569:$AF$1016,ROWS($Y569:$AF$1016),FALSE)</f>
        <v>#N/A</v>
      </c>
      <c r="AI569" s="30" t="e">
        <f>HLOOKUP(AI$13,$Y569:$AF$1016,ROWS($Y569:$AF$1016),FALSE)</f>
        <v>#N/A</v>
      </c>
      <c r="AJ569" s="30" t="e">
        <f>HLOOKUP(AJ$13,$Y569:$AF$1016,ROWS($Y569:$AF$1016),FALSE)</f>
        <v>#N/A</v>
      </c>
      <c r="AK569" s="30" t="e">
        <f>HLOOKUP(AK$13,$Y569:$AF$1016,ROWS($Y569:$AF$1016),FALSE)</f>
        <v>#N/A</v>
      </c>
      <c r="AL569" s="30" t="e">
        <f>HLOOKUP(AL$13,$Y569:$AF$1016,ROWS($Y569:$AF$1016),FALSE)</f>
        <v>#N/A</v>
      </c>
      <c r="AM569" s="30" t="e">
        <f>HLOOKUP(AM$13,$Y569:$AF$1016,ROWS($Y569:$AF$1016),FALSE)</f>
        <v>#N/A</v>
      </c>
      <c r="AN569" s="30" t="e">
        <f>HLOOKUP(AN$13,$Y569:$AF$1016,ROWS($Y569:$AF$1016),FALSE)</f>
        <v>#N/A</v>
      </c>
      <c r="AO569" s="35" t="e">
        <f t="shared" si="104"/>
        <v>#N/A</v>
      </c>
      <c r="AP569" s="35" t="e">
        <f t="shared" si="105"/>
        <v>#N/A</v>
      </c>
      <c r="AQ569" s="35" t="e">
        <f t="shared" si="106"/>
        <v>#N/A</v>
      </c>
      <c r="AR569" s="35" t="e">
        <f t="shared" si="107"/>
        <v>#N/A</v>
      </c>
      <c r="AS569" s="35" t="e">
        <f t="shared" si="108"/>
        <v>#N/A</v>
      </c>
      <c r="AT569" s="35" t="e">
        <f t="shared" si="109"/>
        <v>#N/A</v>
      </c>
      <c r="AU569" s="35" t="e">
        <f t="shared" si="110"/>
        <v>#N/A</v>
      </c>
      <c r="AV569" s="35" t="e">
        <f t="shared" si="111"/>
        <v>#N/A</v>
      </c>
      <c r="AW569" s="81" t="e">
        <f t="shared" si="112"/>
        <v>#N/A</v>
      </c>
      <c r="AX569" s="139" t="e">
        <f t="shared" si="113"/>
        <v>#N/A</v>
      </c>
    </row>
    <row r="570" spans="1:50" x14ac:dyDescent="0.25">
      <c r="A570" s="110">
        <f>'Тулуз-Пьерон'!A570</f>
        <v>0</v>
      </c>
      <c r="B570" s="153">
        <f>'Тулуз-Пьерон'!B570</f>
        <v>0</v>
      </c>
      <c r="C570" s="109" t="e">
        <f>'Тулуз-Пьерон'!AB570</f>
        <v>#DIV/0!</v>
      </c>
      <c r="D570" s="132" t="e">
        <f>'Тулуз-Пьерон'!AE570</f>
        <v>#DIV/0!</v>
      </c>
      <c r="E570" s="134">
        <f>Равен!AD562</f>
        <v>0</v>
      </c>
      <c r="F570" s="135">
        <f>Равен!AE562</f>
        <v>0</v>
      </c>
      <c r="G570" s="128"/>
      <c r="H570" s="33"/>
      <c r="I570" s="33"/>
      <c r="J570" s="33"/>
      <c r="K570" s="115"/>
      <c r="L570" s="109">
        <f t="shared" si="102"/>
        <v>0</v>
      </c>
      <c r="M570" s="33"/>
      <c r="N570" s="123"/>
      <c r="O570" s="131"/>
      <c r="P570" s="109">
        <f t="shared" si="103"/>
        <v>0</v>
      </c>
      <c r="Q570" s="33"/>
      <c r="R570" s="33"/>
      <c r="S570" s="123"/>
      <c r="T570" s="128"/>
      <c r="U570" s="33"/>
      <c r="V570" s="33"/>
      <c r="W570" s="33"/>
      <c r="X570" s="115"/>
      <c r="Y570" s="122"/>
      <c r="Z570" s="33"/>
      <c r="AA570" s="33"/>
      <c r="AB570" s="33"/>
      <c r="AC570" s="33"/>
      <c r="AD570" s="33"/>
      <c r="AE570" s="33"/>
      <c r="AF570" s="123"/>
      <c r="AG570" s="119" t="e">
        <f>HLOOKUP(AG$13,$Y570:$AF$1016,ROWS($Y570:$AF$1016),FALSE)</f>
        <v>#N/A</v>
      </c>
      <c r="AH570" s="30" t="e">
        <f>HLOOKUP(AH$13,$Y570:$AF$1016,ROWS($Y570:$AF$1016),FALSE)</f>
        <v>#N/A</v>
      </c>
      <c r="AI570" s="30" t="e">
        <f>HLOOKUP(AI$13,$Y570:$AF$1016,ROWS($Y570:$AF$1016),FALSE)</f>
        <v>#N/A</v>
      </c>
      <c r="AJ570" s="30" t="e">
        <f>HLOOKUP(AJ$13,$Y570:$AF$1016,ROWS($Y570:$AF$1016),FALSE)</f>
        <v>#N/A</v>
      </c>
      <c r="AK570" s="30" t="e">
        <f>HLOOKUP(AK$13,$Y570:$AF$1016,ROWS($Y570:$AF$1016),FALSE)</f>
        <v>#N/A</v>
      </c>
      <c r="AL570" s="30" t="e">
        <f>HLOOKUP(AL$13,$Y570:$AF$1016,ROWS($Y570:$AF$1016),FALSE)</f>
        <v>#N/A</v>
      </c>
      <c r="AM570" s="30" t="e">
        <f>HLOOKUP(AM$13,$Y570:$AF$1016,ROWS($Y570:$AF$1016),FALSE)</f>
        <v>#N/A</v>
      </c>
      <c r="AN570" s="30" t="e">
        <f>HLOOKUP(AN$13,$Y570:$AF$1016,ROWS($Y570:$AF$1016),FALSE)</f>
        <v>#N/A</v>
      </c>
      <c r="AO570" s="35" t="e">
        <f t="shared" si="104"/>
        <v>#N/A</v>
      </c>
      <c r="AP570" s="35" t="e">
        <f t="shared" si="105"/>
        <v>#N/A</v>
      </c>
      <c r="AQ570" s="35" t="e">
        <f t="shared" si="106"/>
        <v>#N/A</v>
      </c>
      <c r="AR570" s="35" t="e">
        <f t="shared" si="107"/>
        <v>#N/A</v>
      </c>
      <c r="AS570" s="35" t="e">
        <f t="shared" si="108"/>
        <v>#N/A</v>
      </c>
      <c r="AT570" s="35" t="e">
        <f t="shared" si="109"/>
        <v>#N/A</v>
      </c>
      <c r="AU570" s="35" t="e">
        <f t="shared" si="110"/>
        <v>#N/A</v>
      </c>
      <c r="AV570" s="35" t="e">
        <f t="shared" si="111"/>
        <v>#N/A</v>
      </c>
      <c r="AW570" s="81" t="e">
        <f t="shared" si="112"/>
        <v>#N/A</v>
      </c>
      <c r="AX570" s="139" t="e">
        <f t="shared" si="113"/>
        <v>#N/A</v>
      </c>
    </row>
    <row r="571" spans="1:50" x14ac:dyDescent="0.25">
      <c r="A571" s="110">
        <f>'Тулуз-Пьерон'!A571</f>
        <v>0</v>
      </c>
      <c r="B571" s="153">
        <f>'Тулуз-Пьерон'!B571</f>
        <v>0</v>
      </c>
      <c r="C571" s="109" t="e">
        <f>'Тулуз-Пьерон'!AB571</f>
        <v>#DIV/0!</v>
      </c>
      <c r="D571" s="132" t="e">
        <f>'Тулуз-Пьерон'!AE571</f>
        <v>#DIV/0!</v>
      </c>
      <c r="E571" s="134">
        <f>Равен!AD563</f>
        <v>0</v>
      </c>
      <c r="F571" s="135">
        <f>Равен!AE563</f>
        <v>0</v>
      </c>
      <c r="G571" s="128"/>
      <c r="H571" s="33"/>
      <c r="I571" s="33"/>
      <c r="J571" s="33"/>
      <c r="K571" s="115"/>
      <c r="L571" s="109">
        <f t="shared" si="102"/>
        <v>0</v>
      </c>
      <c r="M571" s="33"/>
      <c r="N571" s="123"/>
      <c r="O571" s="131"/>
      <c r="P571" s="109">
        <f t="shared" si="103"/>
        <v>0</v>
      </c>
      <c r="Q571" s="33"/>
      <c r="R571" s="33"/>
      <c r="S571" s="123"/>
      <c r="T571" s="128"/>
      <c r="U571" s="33"/>
      <c r="V571" s="33"/>
      <c r="W571" s="33"/>
      <c r="X571" s="115"/>
      <c r="Y571" s="122"/>
      <c r="Z571" s="33"/>
      <c r="AA571" s="33"/>
      <c r="AB571" s="33"/>
      <c r="AC571" s="33"/>
      <c r="AD571" s="33"/>
      <c r="AE571" s="33"/>
      <c r="AF571" s="123"/>
      <c r="AG571" s="119" t="e">
        <f>HLOOKUP(AG$13,$Y571:$AF$1016,ROWS($Y571:$AF$1016),FALSE)</f>
        <v>#N/A</v>
      </c>
      <c r="AH571" s="30" t="e">
        <f>HLOOKUP(AH$13,$Y571:$AF$1016,ROWS($Y571:$AF$1016),FALSE)</f>
        <v>#N/A</v>
      </c>
      <c r="AI571" s="30" t="e">
        <f>HLOOKUP(AI$13,$Y571:$AF$1016,ROWS($Y571:$AF$1016),FALSE)</f>
        <v>#N/A</v>
      </c>
      <c r="AJ571" s="30" t="e">
        <f>HLOOKUP(AJ$13,$Y571:$AF$1016,ROWS($Y571:$AF$1016),FALSE)</f>
        <v>#N/A</v>
      </c>
      <c r="AK571" s="30" t="e">
        <f>HLOOKUP(AK$13,$Y571:$AF$1016,ROWS($Y571:$AF$1016),FALSE)</f>
        <v>#N/A</v>
      </c>
      <c r="AL571" s="30" t="e">
        <f>HLOOKUP(AL$13,$Y571:$AF$1016,ROWS($Y571:$AF$1016),FALSE)</f>
        <v>#N/A</v>
      </c>
      <c r="AM571" s="30" t="e">
        <f>HLOOKUP(AM$13,$Y571:$AF$1016,ROWS($Y571:$AF$1016),FALSE)</f>
        <v>#N/A</v>
      </c>
      <c r="AN571" s="30" t="e">
        <f>HLOOKUP(AN$13,$Y571:$AF$1016,ROWS($Y571:$AF$1016),FALSE)</f>
        <v>#N/A</v>
      </c>
      <c r="AO571" s="35" t="e">
        <f t="shared" si="104"/>
        <v>#N/A</v>
      </c>
      <c r="AP571" s="35" t="e">
        <f t="shared" si="105"/>
        <v>#N/A</v>
      </c>
      <c r="AQ571" s="35" t="e">
        <f t="shared" si="106"/>
        <v>#N/A</v>
      </c>
      <c r="AR571" s="35" t="e">
        <f t="shared" si="107"/>
        <v>#N/A</v>
      </c>
      <c r="AS571" s="35" t="e">
        <f t="shared" si="108"/>
        <v>#N/A</v>
      </c>
      <c r="AT571" s="35" t="e">
        <f t="shared" si="109"/>
        <v>#N/A</v>
      </c>
      <c r="AU571" s="35" t="e">
        <f t="shared" si="110"/>
        <v>#N/A</v>
      </c>
      <c r="AV571" s="35" t="e">
        <f t="shared" si="111"/>
        <v>#N/A</v>
      </c>
      <c r="AW571" s="81" t="e">
        <f t="shared" si="112"/>
        <v>#N/A</v>
      </c>
      <c r="AX571" s="139" t="e">
        <f t="shared" si="113"/>
        <v>#N/A</v>
      </c>
    </row>
    <row r="572" spans="1:50" x14ac:dyDescent="0.25">
      <c r="A572" s="110">
        <f>'Тулуз-Пьерон'!A572</f>
        <v>0</v>
      </c>
      <c r="B572" s="153">
        <f>'Тулуз-Пьерон'!B572</f>
        <v>0</v>
      </c>
      <c r="C572" s="109" t="e">
        <f>'Тулуз-Пьерон'!AB572</f>
        <v>#DIV/0!</v>
      </c>
      <c r="D572" s="132" t="e">
        <f>'Тулуз-Пьерон'!AE572</f>
        <v>#DIV/0!</v>
      </c>
      <c r="E572" s="134">
        <f>Равен!AD564</f>
        <v>0</v>
      </c>
      <c r="F572" s="135">
        <f>Равен!AE564</f>
        <v>0</v>
      </c>
      <c r="G572" s="128"/>
      <c r="H572" s="33"/>
      <c r="I572" s="33"/>
      <c r="J572" s="33"/>
      <c r="K572" s="115"/>
      <c r="L572" s="109">
        <f t="shared" si="102"/>
        <v>0</v>
      </c>
      <c r="M572" s="33"/>
      <c r="N572" s="123"/>
      <c r="O572" s="131"/>
      <c r="P572" s="109">
        <f t="shared" si="103"/>
        <v>0</v>
      </c>
      <c r="Q572" s="33"/>
      <c r="R572" s="33"/>
      <c r="S572" s="123"/>
      <c r="T572" s="128"/>
      <c r="U572" s="33"/>
      <c r="V572" s="33"/>
      <c r="W572" s="33"/>
      <c r="X572" s="115"/>
      <c r="Y572" s="122"/>
      <c r="Z572" s="33"/>
      <c r="AA572" s="33"/>
      <c r="AB572" s="33"/>
      <c r="AC572" s="33"/>
      <c r="AD572" s="33"/>
      <c r="AE572" s="33"/>
      <c r="AF572" s="123"/>
      <c r="AG572" s="119" t="e">
        <f>HLOOKUP(AG$13,$Y572:$AF$1016,ROWS($Y572:$AF$1016),FALSE)</f>
        <v>#N/A</v>
      </c>
      <c r="AH572" s="30" t="e">
        <f>HLOOKUP(AH$13,$Y572:$AF$1016,ROWS($Y572:$AF$1016),FALSE)</f>
        <v>#N/A</v>
      </c>
      <c r="AI572" s="30" t="e">
        <f>HLOOKUP(AI$13,$Y572:$AF$1016,ROWS($Y572:$AF$1016),FALSE)</f>
        <v>#N/A</v>
      </c>
      <c r="AJ572" s="30" t="e">
        <f>HLOOKUP(AJ$13,$Y572:$AF$1016,ROWS($Y572:$AF$1016),FALSE)</f>
        <v>#N/A</v>
      </c>
      <c r="AK572" s="30" t="e">
        <f>HLOOKUP(AK$13,$Y572:$AF$1016,ROWS($Y572:$AF$1016),FALSE)</f>
        <v>#N/A</v>
      </c>
      <c r="AL572" s="30" t="e">
        <f>HLOOKUP(AL$13,$Y572:$AF$1016,ROWS($Y572:$AF$1016),FALSE)</f>
        <v>#N/A</v>
      </c>
      <c r="AM572" s="30" t="e">
        <f>HLOOKUP(AM$13,$Y572:$AF$1016,ROWS($Y572:$AF$1016),FALSE)</f>
        <v>#N/A</v>
      </c>
      <c r="AN572" s="30" t="e">
        <f>HLOOKUP(AN$13,$Y572:$AF$1016,ROWS($Y572:$AF$1016),FALSE)</f>
        <v>#N/A</v>
      </c>
      <c r="AO572" s="35" t="e">
        <f t="shared" si="104"/>
        <v>#N/A</v>
      </c>
      <c r="AP572" s="35" t="e">
        <f t="shared" si="105"/>
        <v>#N/A</v>
      </c>
      <c r="AQ572" s="35" t="e">
        <f t="shared" si="106"/>
        <v>#N/A</v>
      </c>
      <c r="AR572" s="35" t="e">
        <f t="shared" si="107"/>
        <v>#N/A</v>
      </c>
      <c r="AS572" s="35" t="e">
        <f t="shared" si="108"/>
        <v>#N/A</v>
      </c>
      <c r="AT572" s="35" t="e">
        <f t="shared" si="109"/>
        <v>#N/A</v>
      </c>
      <c r="AU572" s="35" t="e">
        <f t="shared" si="110"/>
        <v>#N/A</v>
      </c>
      <c r="AV572" s="35" t="e">
        <f t="shared" si="111"/>
        <v>#N/A</v>
      </c>
      <c r="AW572" s="81" t="e">
        <f t="shared" si="112"/>
        <v>#N/A</v>
      </c>
      <c r="AX572" s="139" t="e">
        <f t="shared" si="113"/>
        <v>#N/A</v>
      </c>
    </row>
    <row r="573" spans="1:50" x14ac:dyDescent="0.25">
      <c r="A573" s="110">
        <f>'Тулуз-Пьерон'!A573</f>
        <v>0</v>
      </c>
      <c r="B573" s="153">
        <f>'Тулуз-Пьерон'!B573</f>
        <v>0</v>
      </c>
      <c r="C573" s="109" t="e">
        <f>'Тулуз-Пьерон'!AB573</f>
        <v>#DIV/0!</v>
      </c>
      <c r="D573" s="132" t="e">
        <f>'Тулуз-Пьерон'!AE573</f>
        <v>#DIV/0!</v>
      </c>
      <c r="E573" s="134">
        <f>Равен!AD565</f>
        <v>0</v>
      </c>
      <c r="F573" s="135">
        <f>Равен!AE565</f>
        <v>0</v>
      </c>
      <c r="G573" s="128"/>
      <c r="H573" s="33"/>
      <c r="I573" s="33"/>
      <c r="J573" s="33"/>
      <c r="K573" s="115"/>
      <c r="L573" s="109">
        <f t="shared" si="102"/>
        <v>0</v>
      </c>
      <c r="M573" s="33"/>
      <c r="N573" s="123"/>
      <c r="O573" s="131"/>
      <c r="P573" s="109">
        <f t="shared" si="103"/>
        <v>0</v>
      </c>
      <c r="Q573" s="33"/>
      <c r="R573" s="33"/>
      <c r="S573" s="123"/>
      <c r="T573" s="128"/>
      <c r="U573" s="33"/>
      <c r="V573" s="33"/>
      <c r="W573" s="33"/>
      <c r="X573" s="115"/>
      <c r="Y573" s="122"/>
      <c r="Z573" s="33"/>
      <c r="AA573" s="33"/>
      <c r="AB573" s="33"/>
      <c r="AC573" s="33"/>
      <c r="AD573" s="33"/>
      <c r="AE573" s="33"/>
      <c r="AF573" s="123"/>
      <c r="AG573" s="119" t="e">
        <f>HLOOKUP(AG$13,$Y573:$AF$1016,ROWS($Y573:$AF$1016),FALSE)</f>
        <v>#N/A</v>
      </c>
      <c r="AH573" s="30" t="e">
        <f>HLOOKUP(AH$13,$Y573:$AF$1016,ROWS($Y573:$AF$1016),FALSE)</f>
        <v>#N/A</v>
      </c>
      <c r="AI573" s="30" t="e">
        <f>HLOOKUP(AI$13,$Y573:$AF$1016,ROWS($Y573:$AF$1016),FALSE)</f>
        <v>#N/A</v>
      </c>
      <c r="AJ573" s="30" t="e">
        <f>HLOOKUP(AJ$13,$Y573:$AF$1016,ROWS($Y573:$AF$1016),FALSE)</f>
        <v>#N/A</v>
      </c>
      <c r="AK573" s="30" t="e">
        <f>HLOOKUP(AK$13,$Y573:$AF$1016,ROWS($Y573:$AF$1016),FALSE)</f>
        <v>#N/A</v>
      </c>
      <c r="AL573" s="30" t="e">
        <f>HLOOKUP(AL$13,$Y573:$AF$1016,ROWS($Y573:$AF$1016),FALSE)</f>
        <v>#N/A</v>
      </c>
      <c r="AM573" s="30" t="e">
        <f>HLOOKUP(AM$13,$Y573:$AF$1016,ROWS($Y573:$AF$1016),FALSE)</f>
        <v>#N/A</v>
      </c>
      <c r="AN573" s="30" t="e">
        <f>HLOOKUP(AN$13,$Y573:$AF$1016,ROWS($Y573:$AF$1016),FALSE)</f>
        <v>#N/A</v>
      </c>
      <c r="AO573" s="35" t="e">
        <f t="shared" si="104"/>
        <v>#N/A</v>
      </c>
      <c r="AP573" s="35" t="e">
        <f t="shared" si="105"/>
        <v>#N/A</v>
      </c>
      <c r="AQ573" s="35" t="e">
        <f t="shared" si="106"/>
        <v>#N/A</v>
      </c>
      <c r="AR573" s="35" t="e">
        <f t="shared" si="107"/>
        <v>#N/A</v>
      </c>
      <c r="AS573" s="35" t="e">
        <f t="shared" si="108"/>
        <v>#N/A</v>
      </c>
      <c r="AT573" s="35" t="e">
        <f t="shared" si="109"/>
        <v>#N/A</v>
      </c>
      <c r="AU573" s="35" t="e">
        <f t="shared" si="110"/>
        <v>#N/A</v>
      </c>
      <c r="AV573" s="35" t="e">
        <f t="shared" si="111"/>
        <v>#N/A</v>
      </c>
      <c r="AW573" s="81" t="e">
        <f t="shared" si="112"/>
        <v>#N/A</v>
      </c>
      <c r="AX573" s="139" t="e">
        <f t="shared" si="113"/>
        <v>#N/A</v>
      </c>
    </row>
    <row r="574" spans="1:50" x14ac:dyDescent="0.25">
      <c r="A574" s="110">
        <f>'Тулуз-Пьерон'!A574</f>
        <v>0</v>
      </c>
      <c r="B574" s="153">
        <f>'Тулуз-Пьерон'!B574</f>
        <v>0</v>
      </c>
      <c r="C574" s="109" t="e">
        <f>'Тулуз-Пьерон'!AB574</f>
        <v>#DIV/0!</v>
      </c>
      <c r="D574" s="132" t="e">
        <f>'Тулуз-Пьерон'!AE574</f>
        <v>#DIV/0!</v>
      </c>
      <c r="E574" s="134">
        <f>Равен!AD566</f>
        <v>0</v>
      </c>
      <c r="F574" s="135">
        <f>Равен!AE566</f>
        <v>0</v>
      </c>
      <c r="G574" s="128"/>
      <c r="H574" s="33"/>
      <c r="I574" s="33"/>
      <c r="J574" s="33"/>
      <c r="K574" s="115"/>
      <c r="L574" s="109">
        <f t="shared" si="102"/>
        <v>0</v>
      </c>
      <c r="M574" s="33"/>
      <c r="N574" s="123"/>
      <c r="O574" s="131"/>
      <c r="P574" s="109">
        <f t="shared" si="103"/>
        <v>0</v>
      </c>
      <c r="Q574" s="33"/>
      <c r="R574" s="33"/>
      <c r="S574" s="123"/>
      <c r="T574" s="128"/>
      <c r="U574" s="33"/>
      <c r="V574" s="33"/>
      <c r="W574" s="33"/>
      <c r="X574" s="115"/>
      <c r="Y574" s="122"/>
      <c r="Z574" s="33"/>
      <c r="AA574" s="33"/>
      <c r="AB574" s="33"/>
      <c r="AC574" s="33"/>
      <c r="AD574" s="33"/>
      <c r="AE574" s="33"/>
      <c r="AF574" s="123"/>
      <c r="AG574" s="119" t="e">
        <f>HLOOKUP(AG$13,$Y574:$AF$1016,ROWS($Y574:$AF$1016),FALSE)</f>
        <v>#N/A</v>
      </c>
      <c r="AH574" s="30" t="e">
        <f>HLOOKUP(AH$13,$Y574:$AF$1016,ROWS($Y574:$AF$1016),FALSE)</f>
        <v>#N/A</v>
      </c>
      <c r="AI574" s="30" t="e">
        <f>HLOOKUP(AI$13,$Y574:$AF$1016,ROWS($Y574:$AF$1016),FALSE)</f>
        <v>#N/A</v>
      </c>
      <c r="AJ574" s="30" t="e">
        <f>HLOOKUP(AJ$13,$Y574:$AF$1016,ROWS($Y574:$AF$1016),FALSE)</f>
        <v>#N/A</v>
      </c>
      <c r="AK574" s="30" t="e">
        <f>HLOOKUP(AK$13,$Y574:$AF$1016,ROWS($Y574:$AF$1016),FALSE)</f>
        <v>#N/A</v>
      </c>
      <c r="AL574" s="30" t="e">
        <f>HLOOKUP(AL$13,$Y574:$AF$1016,ROWS($Y574:$AF$1016),FALSE)</f>
        <v>#N/A</v>
      </c>
      <c r="AM574" s="30" t="e">
        <f>HLOOKUP(AM$13,$Y574:$AF$1016,ROWS($Y574:$AF$1016),FALSE)</f>
        <v>#N/A</v>
      </c>
      <c r="AN574" s="30" t="e">
        <f>HLOOKUP(AN$13,$Y574:$AF$1016,ROWS($Y574:$AF$1016),FALSE)</f>
        <v>#N/A</v>
      </c>
      <c r="AO574" s="35" t="e">
        <f t="shared" si="104"/>
        <v>#N/A</v>
      </c>
      <c r="AP574" s="35" t="e">
        <f t="shared" si="105"/>
        <v>#N/A</v>
      </c>
      <c r="AQ574" s="35" t="e">
        <f t="shared" si="106"/>
        <v>#N/A</v>
      </c>
      <c r="AR574" s="35" t="e">
        <f t="shared" si="107"/>
        <v>#N/A</v>
      </c>
      <c r="AS574" s="35" t="e">
        <f t="shared" si="108"/>
        <v>#N/A</v>
      </c>
      <c r="AT574" s="35" t="e">
        <f t="shared" si="109"/>
        <v>#N/A</v>
      </c>
      <c r="AU574" s="35" t="e">
        <f t="shared" si="110"/>
        <v>#N/A</v>
      </c>
      <c r="AV574" s="35" t="e">
        <f t="shared" si="111"/>
        <v>#N/A</v>
      </c>
      <c r="AW574" s="81" t="e">
        <f t="shared" si="112"/>
        <v>#N/A</v>
      </c>
      <c r="AX574" s="139" t="e">
        <f t="shared" si="113"/>
        <v>#N/A</v>
      </c>
    </row>
    <row r="575" spans="1:50" x14ac:dyDescent="0.25">
      <c r="A575" s="110">
        <f>'Тулуз-Пьерон'!A575</f>
        <v>0</v>
      </c>
      <c r="B575" s="153">
        <f>'Тулуз-Пьерон'!B575</f>
        <v>0</v>
      </c>
      <c r="C575" s="109" t="e">
        <f>'Тулуз-Пьерон'!AB575</f>
        <v>#DIV/0!</v>
      </c>
      <c r="D575" s="132" t="e">
        <f>'Тулуз-Пьерон'!AE575</f>
        <v>#DIV/0!</v>
      </c>
      <c r="E575" s="134">
        <f>Равен!AD567</f>
        <v>0</v>
      </c>
      <c r="F575" s="135">
        <f>Равен!AE567</f>
        <v>0</v>
      </c>
      <c r="G575" s="128"/>
      <c r="H575" s="33"/>
      <c r="I575" s="33"/>
      <c r="J575" s="33"/>
      <c r="K575" s="115"/>
      <c r="L575" s="109">
        <f t="shared" si="102"/>
        <v>0</v>
      </c>
      <c r="M575" s="33"/>
      <c r="N575" s="123"/>
      <c r="O575" s="131"/>
      <c r="P575" s="109">
        <f t="shared" si="103"/>
        <v>0</v>
      </c>
      <c r="Q575" s="33"/>
      <c r="R575" s="33"/>
      <c r="S575" s="123"/>
      <c r="T575" s="128"/>
      <c r="U575" s="33"/>
      <c r="V575" s="33"/>
      <c r="W575" s="33"/>
      <c r="X575" s="115"/>
      <c r="Y575" s="122"/>
      <c r="Z575" s="33"/>
      <c r="AA575" s="33"/>
      <c r="AB575" s="33"/>
      <c r="AC575" s="33"/>
      <c r="AD575" s="33"/>
      <c r="AE575" s="33"/>
      <c r="AF575" s="123"/>
      <c r="AG575" s="119" t="e">
        <f>HLOOKUP(AG$13,$Y575:$AF$1016,ROWS($Y575:$AF$1016),FALSE)</f>
        <v>#N/A</v>
      </c>
      <c r="AH575" s="30" t="e">
        <f>HLOOKUP(AH$13,$Y575:$AF$1016,ROWS($Y575:$AF$1016),FALSE)</f>
        <v>#N/A</v>
      </c>
      <c r="AI575" s="30" t="e">
        <f>HLOOKUP(AI$13,$Y575:$AF$1016,ROWS($Y575:$AF$1016),FALSE)</f>
        <v>#N/A</v>
      </c>
      <c r="AJ575" s="30" t="e">
        <f>HLOOKUP(AJ$13,$Y575:$AF$1016,ROWS($Y575:$AF$1016),FALSE)</f>
        <v>#N/A</v>
      </c>
      <c r="AK575" s="30" t="e">
        <f>HLOOKUP(AK$13,$Y575:$AF$1016,ROWS($Y575:$AF$1016),FALSE)</f>
        <v>#N/A</v>
      </c>
      <c r="AL575" s="30" t="e">
        <f>HLOOKUP(AL$13,$Y575:$AF$1016,ROWS($Y575:$AF$1016),FALSE)</f>
        <v>#N/A</v>
      </c>
      <c r="AM575" s="30" t="e">
        <f>HLOOKUP(AM$13,$Y575:$AF$1016,ROWS($Y575:$AF$1016),FALSE)</f>
        <v>#N/A</v>
      </c>
      <c r="AN575" s="30" t="e">
        <f>HLOOKUP(AN$13,$Y575:$AF$1016,ROWS($Y575:$AF$1016),FALSE)</f>
        <v>#N/A</v>
      </c>
      <c r="AO575" s="35" t="e">
        <f t="shared" si="104"/>
        <v>#N/A</v>
      </c>
      <c r="AP575" s="35" t="e">
        <f t="shared" si="105"/>
        <v>#N/A</v>
      </c>
      <c r="AQ575" s="35" t="e">
        <f t="shared" si="106"/>
        <v>#N/A</v>
      </c>
      <c r="AR575" s="35" t="e">
        <f t="shared" si="107"/>
        <v>#N/A</v>
      </c>
      <c r="AS575" s="35" t="e">
        <f t="shared" si="108"/>
        <v>#N/A</v>
      </c>
      <c r="AT575" s="35" t="e">
        <f t="shared" si="109"/>
        <v>#N/A</v>
      </c>
      <c r="AU575" s="35" t="e">
        <f t="shared" si="110"/>
        <v>#N/A</v>
      </c>
      <c r="AV575" s="35" t="e">
        <f t="shared" si="111"/>
        <v>#N/A</v>
      </c>
      <c r="AW575" s="81" t="e">
        <f t="shared" si="112"/>
        <v>#N/A</v>
      </c>
      <c r="AX575" s="139" t="e">
        <f t="shared" si="113"/>
        <v>#N/A</v>
      </c>
    </row>
    <row r="576" spans="1:50" x14ac:dyDescent="0.25">
      <c r="A576" s="110">
        <f>'Тулуз-Пьерон'!A576</f>
        <v>0</v>
      </c>
      <c r="B576" s="153">
        <f>'Тулуз-Пьерон'!B576</f>
        <v>0</v>
      </c>
      <c r="C576" s="109" t="e">
        <f>'Тулуз-Пьерон'!AB576</f>
        <v>#DIV/0!</v>
      </c>
      <c r="D576" s="132" t="e">
        <f>'Тулуз-Пьерон'!AE576</f>
        <v>#DIV/0!</v>
      </c>
      <c r="E576" s="134">
        <f>Равен!AD568</f>
        <v>0</v>
      </c>
      <c r="F576" s="135">
        <f>Равен!AE568</f>
        <v>0</v>
      </c>
      <c r="G576" s="128"/>
      <c r="H576" s="33"/>
      <c r="I576" s="33"/>
      <c r="J576" s="33"/>
      <c r="K576" s="115"/>
      <c r="L576" s="109">
        <f t="shared" si="102"/>
        <v>0</v>
      </c>
      <c r="M576" s="33"/>
      <c r="N576" s="123"/>
      <c r="O576" s="131"/>
      <c r="P576" s="109">
        <f t="shared" si="103"/>
        <v>0</v>
      </c>
      <c r="Q576" s="33"/>
      <c r="R576" s="33"/>
      <c r="S576" s="123"/>
      <c r="T576" s="128"/>
      <c r="U576" s="33"/>
      <c r="V576" s="33"/>
      <c r="W576" s="33"/>
      <c r="X576" s="115"/>
      <c r="Y576" s="122"/>
      <c r="Z576" s="33"/>
      <c r="AA576" s="33"/>
      <c r="AB576" s="33"/>
      <c r="AC576" s="33"/>
      <c r="AD576" s="33"/>
      <c r="AE576" s="33"/>
      <c r="AF576" s="123"/>
      <c r="AG576" s="119" t="e">
        <f>HLOOKUP(AG$13,$Y576:$AF$1016,ROWS($Y576:$AF$1016),FALSE)</f>
        <v>#N/A</v>
      </c>
      <c r="AH576" s="30" t="e">
        <f>HLOOKUP(AH$13,$Y576:$AF$1016,ROWS($Y576:$AF$1016),FALSE)</f>
        <v>#N/A</v>
      </c>
      <c r="AI576" s="30" t="e">
        <f>HLOOKUP(AI$13,$Y576:$AF$1016,ROWS($Y576:$AF$1016),FALSE)</f>
        <v>#N/A</v>
      </c>
      <c r="AJ576" s="30" t="e">
        <f>HLOOKUP(AJ$13,$Y576:$AF$1016,ROWS($Y576:$AF$1016),FALSE)</f>
        <v>#N/A</v>
      </c>
      <c r="AK576" s="30" t="e">
        <f>HLOOKUP(AK$13,$Y576:$AF$1016,ROWS($Y576:$AF$1016),FALSE)</f>
        <v>#N/A</v>
      </c>
      <c r="AL576" s="30" t="e">
        <f>HLOOKUP(AL$13,$Y576:$AF$1016,ROWS($Y576:$AF$1016),FALSE)</f>
        <v>#N/A</v>
      </c>
      <c r="AM576" s="30" t="e">
        <f>HLOOKUP(AM$13,$Y576:$AF$1016,ROWS($Y576:$AF$1016),FALSE)</f>
        <v>#N/A</v>
      </c>
      <c r="AN576" s="30" t="e">
        <f>HLOOKUP(AN$13,$Y576:$AF$1016,ROWS($Y576:$AF$1016),FALSE)</f>
        <v>#N/A</v>
      </c>
      <c r="AO576" s="35" t="e">
        <f t="shared" si="104"/>
        <v>#N/A</v>
      </c>
      <c r="AP576" s="35" t="e">
        <f t="shared" si="105"/>
        <v>#N/A</v>
      </c>
      <c r="AQ576" s="35" t="e">
        <f t="shared" si="106"/>
        <v>#N/A</v>
      </c>
      <c r="AR576" s="35" t="e">
        <f t="shared" si="107"/>
        <v>#N/A</v>
      </c>
      <c r="AS576" s="35" t="e">
        <f t="shared" si="108"/>
        <v>#N/A</v>
      </c>
      <c r="AT576" s="35" t="e">
        <f t="shared" si="109"/>
        <v>#N/A</v>
      </c>
      <c r="AU576" s="35" t="e">
        <f t="shared" si="110"/>
        <v>#N/A</v>
      </c>
      <c r="AV576" s="35" t="e">
        <f t="shared" si="111"/>
        <v>#N/A</v>
      </c>
      <c r="AW576" s="81" t="e">
        <f t="shared" si="112"/>
        <v>#N/A</v>
      </c>
      <c r="AX576" s="139" t="e">
        <f t="shared" si="113"/>
        <v>#N/A</v>
      </c>
    </row>
    <row r="577" spans="1:50" x14ac:dyDescent="0.25">
      <c r="A577" s="110">
        <f>'Тулуз-Пьерон'!A577</f>
        <v>0</v>
      </c>
      <c r="B577" s="153">
        <f>'Тулуз-Пьерон'!B577</f>
        <v>0</v>
      </c>
      <c r="C577" s="109" t="e">
        <f>'Тулуз-Пьерон'!AB577</f>
        <v>#DIV/0!</v>
      </c>
      <c r="D577" s="132" t="e">
        <f>'Тулуз-Пьерон'!AE577</f>
        <v>#DIV/0!</v>
      </c>
      <c r="E577" s="134">
        <f>Равен!AD569</f>
        <v>0</v>
      </c>
      <c r="F577" s="135">
        <f>Равен!AE569</f>
        <v>0</v>
      </c>
      <c r="G577" s="128"/>
      <c r="H577" s="33"/>
      <c r="I577" s="33"/>
      <c r="J577" s="33"/>
      <c r="K577" s="115"/>
      <c r="L577" s="109">
        <f t="shared" si="102"/>
        <v>0</v>
      </c>
      <c r="M577" s="33"/>
      <c r="N577" s="123"/>
      <c r="O577" s="131"/>
      <c r="P577" s="109">
        <f t="shared" si="103"/>
        <v>0</v>
      </c>
      <c r="Q577" s="33"/>
      <c r="R577" s="33"/>
      <c r="S577" s="123"/>
      <c r="T577" s="128"/>
      <c r="U577" s="33"/>
      <c r="V577" s="33"/>
      <c r="W577" s="33"/>
      <c r="X577" s="115"/>
      <c r="Y577" s="122"/>
      <c r="Z577" s="33"/>
      <c r="AA577" s="33"/>
      <c r="AB577" s="33"/>
      <c r="AC577" s="33"/>
      <c r="AD577" s="33"/>
      <c r="AE577" s="33"/>
      <c r="AF577" s="123"/>
      <c r="AG577" s="119" t="e">
        <f>HLOOKUP(AG$13,$Y577:$AF$1016,ROWS($Y577:$AF$1016),FALSE)</f>
        <v>#N/A</v>
      </c>
      <c r="AH577" s="30" t="e">
        <f>HLOOKUP(AH$13,$Y577:$AF$1016,ROWS($Y577:$AF$1016),FALSE)</f>
        <v>#N/A</v>
      </c>
      <c r="AI577" s="30" t="e">
        <f>HLOOKUP(AI$13,$Y577:$AF$1016,ROWS($Y577:$AF$1016),FALSE)</f>
        <v>#N/A</v>
      </c>
      <c r="AJ577" s="30" t="e">
        <f>HLOOKUP(AJ$13,$Y577:$AF$1016,ROWS($Y577:$AF$1016),FALSE)</f>
        <v>#N/A</v>
      </c>
      <c r="AK577" s="30" t="e">
        <f>HLOOKUP(AK$13,$Y577:$AF$1016,ROWS($Y577:$AF$1016),FALSE)</f>
        <v>#N/A</v>
      </c>
      <c r="AL577" s="30" t="e">
        <f>HLOOKUP(AL$13,$Y577:$AF$1016,ROWS($Y577:$AF$1016),FALSE)</f>
        <v>#N/A</v>
      </c>
      <c r="AM577" s="30" t="e">
        <f>HLOOKUP(AM$13,$Y577:$AF$1016,ROWS($Y577:$AF$1016),FALSE)</f>
        <v>#N/A</v>
      </c>
      <c r="AN577" s="30" t="e">
        <f>HLOOKUP(AN$13,$Y577:$AF$1016,ROWS($Y577:$AF$1016),FALSE)</f>
        <v>#N/A</v>
      </c>
      <c r="AO577" s="35" t="e">
        <f t="shared" si="104"/>
        <v>#N/A</v>
      </c>
      <c r="AP577" s="35" t="e">
        <f t="shared" si="105"/>
        <v>#N/A</v>
      </c>
      <c r="AQ577" s="35" t="e">
        <f t="shared" si="106"/>
        <v>#N/A</v>
      </c>
      <c r="AR577" s="35" t="e">
        <f t="shared" si="107"/>
        <v>#N/A</v>
      </c>
      <c r="AS577" s="35" t="e">
        <f t="shared" si="108"/>
        <v>#N/A</v>
      </c>
      <c r="AT577" s="35" t="e">
        <f t="shared" si="109"/>
        <v>#N/A</v>
      </c>
      <c r="AU577" s="35" t="e">
        <f t="shared" si="110"/>
        <v>#N/A</v>
      </c>
      <c r="AV577" s="35" t="e">
        <f t="shared" si="111"/>
        <v>#N/A</v>
      </c>
      <c r="AW577" s="81" t="e">
        <f t="shared" si="112"/>
        <v>#N/A</v>
      </c>
      <c r="AX577" s="139" t="e">
        <f t="shared" si="113"/>
        <v>#N/A</v>
      </c>
    </row>
    <row r="578" spans="1:50" x14ac:dyDescent="0.25">
      <c r="A578" s="110">
        <f>'Тулуз-Пьерон'!A578</f>
        <v>0</v>
      </c>
      <c r="B578" s="153">
        <f>'Тулуз-Пьерон'!B578</f>
        <v>0</v>
      </c>
      <c r="C578" s="109" t="e">
        <f>'Тулуз-Пьерон'!AB578</f>
        <v>#DIV/0!</v>
      </c>
      <c r="D578" s="132" t="e">
        <f>'Тулуз-Пьерон'!AE578</f>
        <v>#DIV/0!</v>
      </c>
      <c r="E578" s="134">
        <f>Равен!AD570</f>
        <v>0</v>
      </c>
      <c r="F578" s="135">
        <f>Равен!AE570</f>
        <v>0</v>
      </c>
      <c r="G578" s="128"/>
      <c r="H578" s="33"/>
      <c r="I578" s="33"/>
      <c r="J578" s="33"/>
      <c r="K578" s="115"/>
      <c r="L578" s="109">
        <f t="shared" si="102"/>
        <v>0</v>
      </c>
      <c r="M578" s="33"/>
      <c r="N578" s="123"/>
      <c r="O578" s="131"/>
      <c r="P578" s="109">
        <f t="shared" si="103"/>
        <v>0</v>
      </c>
      <c r="Q578" s="33"/>
      <c r="R578" s="33"/>
      <c r="S578" s="123"/>
      <c r="T578" s="128"/>
      <c r="U578" s="33"/>
      <c r="V578" s="33"/>
      <c r="W578" s="33"/>
      <c r="X578" s="115"/>
      <c r="Y578" s="122"/>
      <c r="Z578" s="33"/>
      <c r="AA578" s="33"/>
      <c r="AB578" s="33"/>
      <c r="AC578" s="33"/>
      <c r="AD578" s="33"/>
      <c r="AE578" s="33"/>
      <c r="AF578" s="123"/>
      <c r="AG578" s="119" t="e">
        <f>HLOOKUP(AG$13,$Y578:$AF$1016,ROWS($Y578:$AF$1016),FALSE)</f>
        <v>#N/A</v>
      </c>
      <c r="AH578" s="30" t="e">
        <f>HLOOKUP(AH$13,$Y578:$AF$1016,ROWS($Y578:$AF$1016),FALSE)</f>
        <v>#N/A</v>
      </c>
      <c r="AI578" s="30" t="e">
        <f>HLOOKUP(AI$13,$Y578:$AF$1016,ROWS($Y578:$AF$1016),FALSE)</f>
        <v>#N/A</v>
      </c>
      <c r="AJ578" s="30" t="e">
        <f>HLOOKUP(AJ$13,$Y578:$AF$1016,ROWS($Y578:$AF$1016),FALSE)</f>
        <v>#N/A</v>
      </c>
      <c r="AK578" s="30" t="e">
        <f>HLOOKUP(AK$13,$Y578:$AF$1016,ROWS($Y578:$AF$1016),FALSE)</f>
        <v>#N/A</v>
      </c>
      <c r="AL578" s="30" t="e">
        <f>HLOOKUP(AL$13,$Y578:$AF$1016,ROWS($Y578:$AF$1016),FALSE)</f>
        <v>#N/A</v>
      </c>
      <c r="AM578" s="30" t="e">
        <f>HLOOKUP(AM$13,$Y578:$AF$1016,ROWS($Y578:$AF$1016),FALSE)</f>
        <v>#N/A</v>
      </c>
      <c r="AN578" s="30" t="e">
        <f>HLOOKUP(AN$13,$Y578:$AF$1016,ROWS($Y578:$AF$1016),FALSE)</f>
        <v>#N/A</v>
      </c>
      <c r="AO578" s="35" t="e">
        <f t="shared" si="104"/>
        <v>#N/A</v>
      </c>
      <c r="AP578" s="35" t="e">
        <f t="shared" si="105"/>
        <v>#N/A</v>
      </c>
      <c r="AQ578" s="35" t="e">
        <f t="shared" si="106"/>
        <v>#N/A</v>
      </c>
      <c r="AR578" s="35" t="e">
        <f t="shared" si="107"/>
        <v>#N/A</v>
      </c>
      <c r="AS578" s="35" t="e">
        <f t="shared" si="108"/>
        <v>#N/A</v>
      </c>
      <c r="AT578" s="35" t="e">
        <f t="shared" si="109"/>
        <v>#N/A</v>
      </c>
      <c r="AU578" s="35" t="e">
        <f t="shared" si="110"/>
        <v>#N/A</v>
      </c>
      <c r="AV578" s="35" t="e">
        <f t="shared" si="111"/>
        <v>#N/A</v>
      </c>
      <c r="AW578" s="81" t="e">
        <f t="shared" si="112"/>
        <v>#N/A</v>
      </c>
      <c r="AX578" s="139" t="e">
        <f t="shared" si="113"/>
        <v>#N/A</v>
      </c>
    </row>
    <row r="579" spans="1:50" x14ac:dyDescent="0.25">
      <c r="A579" s="110">
        <f>'Тулуз-Пьерон'!A579</f>
        <v>0</v>
      </c>
      <c r="B579" s="153">
        <f>'Тулуз-Пьерон'!B579</f>
        <v>0</v>
      </c>
      <c r="C579" s="109" t="e">
        <f>'Тулуз-Пьерон'!AB579</f>
        <v>#DIV/0!</v>
      </c>
      <c r="D579" s="132" t="e">
        <f>'Тулуз-Пьерон'!AE579</f>
        <v>#DIV/0!</v>
      </c>
      <c r="E579" s="134">
        <f>Равен!AD571</f>
        <v>0</v>
      </c>
      <c r="F579" s="135">
        <f>Равен!AE571</f>
        <v>0</v>
      </c>
      <c r="G579" s="128"/>
      <c r="H579" s="33"/>
      <c r="I579" s="33"/>
      <c r="J579" s="33"/>
      <c r="K579" s="115"/>
      <c r="L579" s="109">
        <f t="shared" si="102"/>
        <v>0</v>
      </c>
      <c r="M579" s="33"/>
      <c r="N579" s="123"/>
      <c r="O579" s="131"/>
      <c r="P579" s="109">
        <f t="shared" si="103"/>
        <v>0</v>
      </c>
      <c r="Q579" s="33"/>
      <c r="R579" s="33"/>
      <c r="S579" s="123"/>
      <c r="T579" s="128"/>
      <c r="U579" s="33"/>
      <c r="V579" s="33"/>
      <c r="W579" s="33"/>
      <c r="X579" s="115"/>
      <c r="Y579" s="122"/>
      <c r="Z579" s="33"/>
      <c r="AA579" s="33"/>
      <c r="AB579" s="33"/>
      <c r="AC579" s="33"/>
      <c r="AD579" s="33"/>
      <c r="AE579" s="33"/>
      <c r="AF579" s="123"/>
      <c r="AG579" s="119" t="e">
        <f>HLOOKUP(AG$13,$Y579:$AF$1016,ROWS($Y579:$AF$1016),FALSE)</f>
        <v>#N/A</v>
      </c>
      <c r="AH579" s="30" t="e">
        <f>HLOOKUP(AH$13,$Y579:$AF$1016,ROWS($Y579:$AF$1016),FALSE)</f>
        <v>#N/A</v>
      </c>
      <c r="AI579" s="30" t="e">
        <f>HLOOKUP(AI$13,$Y579:$AF$1016,ROWS($Y579:$AF$1016),FALSE)</f>
        <v>#N/A</v>
      </c>
      <c r="AJ579" s="30" t="e">
        <f>HLOOKUP(AJ$13,$Y579:$AF$1016,ROWS($Y579:$AF$1016),FALSE)</f>
        <v>#N/A</v>
      </c>
      <c r="AK579" s="30" t="e">
        <f>HLOOKUP(AK$13,$Y579:$AF$1016,ROWS($Y579:$AF$1016),FALSE)</f>
        <v>#N/A</v>
      </c>
      <c r="AL579" s="30" t="e">
        <f>HLOOKUP(AL$13,$Y579:$AF$1016,ROWS($Y579:$AF$1016),FALSE)</f>
        <v>#N/A</v>
      </c>
      <c r="AM579" s="30" t="e">
        <f>HLOOKUP(AM$13,$Y579:$AF$1016,ROWS($Y579:$AF$1016),FALSE)</f>
        <v>#N/A</v>
      </c>
      <c r="AN579" s="30" t="e">
        <f>HLOOKUP(AN$13,$Y579:$AF$1016,ROWS($Y579:$AF$1016),FALSE)</f>
        <v>#N/A</v>
      </c>
      <c r="AO579" s="35" t="e">
        <f t="shared" si="104"/>
        <v>#N/A</v>
      </c>
      <c r="AP579" s="35" t="e">
        <f t="shared" si="105"/>
        <v>#N/A</v>
      </c>
      <c r="AQ579" s="35" t="e">
        <f t="shared" si="106"/>
        <v>#N/A</v>
      </c>
      <c r="AR579" s="35" t="e">
        <f t="shared" si="107"/>
        <v>#N/A</v>
      </c>
      <c r="AS579" s="35" t="e">
        <f t="shared" si="108"/>
        <v>#N/A</v>
      </c>
      <c r="AT579" s="35" t="e">
        <f t="shared" si="109"/>
        <v>#N/A</v>
      </c>
      <c r="AU579" s="35" t="e">
        <f t="shared" si="110"/>
        <v>#N/A</v>
      </c>
      <c r="AV579" s="35" t="e">
        <f t="shared" si="111"/>
        <v>#N/A</v>
      </c>
      <c r="AW579" s="81" t="e">
        <f t="shared" si="112"/>
        <v>#N/A</v>
      </c>
      <c r="AX579" s="139" t="e">
        <f t="shared" si="113"/>
        <v>#N/A</v>
      </c>
    </row>
    <row r="580" spans="1:50" x14ac:dyDescent="0.25">
      <c r="A580" s="110">
        <f>'Тулуз-Пьерон'!A580</f>
        <v>0</v>
      </c>
      <c r="B580" s="153">
        <f>'Тулуз-Пьерон'!B580</f>
        <v>0</v>
      </c>
      <c r="C580" s="109" t="e">
        <f>'Тулуз-Пьерон'!AB580</f>
        <v>#DIV/0!</v>
      </c>
      <c r="D580" s="132" t="e">
        <f>'Тулуз-Пьерон'!AE580</f>
        <v>#DIV/0!</v>
      </c>
      <c r="E580" s="134">
        <f>Равен!AD572</f>
        <v>0</v>
      </c>
      <c r="F580" s="135">
        <f>Равен!AE572</f>
        <v>0</v>
      </c>
      <c r="G580" s="128"/>
      <c r="H580" s="33"/>
      <c r="I580" s="33"/>
      <c r="J580" s="33"/>
      <c r="K580" s="115"/>
      <c r="L580" s="109">
        <f t="shared" si="102"/>
        <v>0</v>
      </c>
      <c r="M580" s="33"/>
      <c r="N580" s="123"/>
      <c r="O580" s="131"/>
      <c r="P580" s="109">
        <f t="shared" si="103"/>
        <v>0</v>
      </c>
      <c r="Q580" s="33"/>
      <c r="R580" s="33"/>
      <c r="S580" s="123"/>
      <c r="T580" s="128"/>
      <c r="U580" s="33"/>
      <c r="V580" s="33"/>
      <c r="W580" s="33"/>
      <c r="X580" s="115"/>
      <c r="Y580" s="122"/>
      <c r="Z580" s="33"/>
      <c r="AA580" s="33"/>
      <c r="AB580" s="33"/>
      <c r="AC580" s="33"/>
      <c r="AD580" s="33"/>
      <c r="AE580" s="33"/>
      <c r="AF580" s="123"/>
      <c r="AG580" s="119" t="e">
        <f>HLOOKUP(AG$13,$Y580:$AF$1016,ROWS($Y580:$AF$1016),FALSE)</f>
        <v>#N/A</v>
      </c>
      <c r="AH580" s="30" t="e">
        <f>HLOOKUP(AH$13,$Y580:$AF$1016,ROWS($Y580:$AF$1016),FALSE)</f>
        <v>#N/A</v>
      </c>
      <c r="AI580" s="30" t="e">
        <f>HLOOKUP(AI$13,$Y580:$AF$1016,ROWS($Y580:$AF$1016),FALSE)</f>
        <v>#N/A</v>
      </c>
      <c r="AJ580" s="30" t="e">
        <f>HLOOKUP(AJ$13,$Y580:$AF$1016,ROWS($Y580:$AF$1016),FALSE)</f>
        <v>#N/A</v>
      </c>
      <c r="AK580" s="30" t="e">
        <f>HLOOKUP(AK$13,$Y580:$AF$1016,ROWS($Y580:$AF$1016),FALSE)</f>
        <v>#N/A</v>
      </c>
      <c r="AL580" s="30" t="e">
        <f>HLOOKUP(AL$13,$Y580:$AF$1016,ROWS($Y580:$AF$1016),FALSE)</f>
        <v>#N/A</v>
      </c>
      <c r="AM580" s="30" t="e">
        <f>HLOOKUP(AM$13,$Y580:$AF$1016,ROWS($Y580:$AF$1016),FALSE)</f>
        <v>#N/A</v>
      </c>
      <c r="AN580" s="30" t="e">
        <f>HLOOKUP(AN$13,$Y580:$AF$1016,ROWS($Y580:$AF$1016),FALSE)</f>
        <v>#N/A</v>
      </c>
      <c r="AO580" s="35" t="e">
        <f t="shared" si="104"/>
        <v>#N/A</v>
      </c>
      <c r="AP580" s="35" t="e">
        <f t="shared" si="105"/>
        <v>#N/A</v>
      </c>
      <c r="AQ580" s="35" t="e">
        <f t="shared" si="106"/>
        <v>#N/A</v>
      </c>
      <c r="AR580" s="35" t="e">
        <f t="shared" si="107"/>
        <v>#N/A</v>
      </c>
      <c r="AS580" s="35" t="e">
        <f t="shared" si="108"/>
        <v>#N/A</v>
      </c>
      <c r="AT580" s="35" t="e">
        <f t="shared" si="109"/>
        <v>#N/A</v>
      </c>
      <c r="AU580" s="35" t="e">
        <f t="shared" si="110"/>
        <v>#N/A</v>
      </c>
      <c r="AV580" s="35" t="e">
        <f t="shared" si="111"/>
        <v>#N/A</v>
      </c>
      <c r="AW580" s="81" t="e">
        <f t="shared" si="112"/>
        <v>#N/A</v>
      </c>
      <c r="AX580" s="139" t="e">
        <f t="shared" si="113"/>
        <v>#N/A</v>
      </c>
    </row>
    <row r="581" spans="1:50" x14ac:dyDescent="0.25">
      <c r="A581" s="110">
        <f>'Тулуз-Пьерон'!A581</f>
        <v>0</v>
      </c>
      <c r="B581" s="153">
        <f>'Тулуз-Пьерон'!B581</f>
        <v>0</v>
      </c>
      <c r="C581" s="109" t="e">
        <f>'Тулуз-Пьерон'!AB581</f>
        <v>#DIV/0!</v>
      </c>
      <c r="D581" s="132" t="e">
        <f>'Тулуз-Пьерон'!AE581</f>
        <v>#DIV/0!</v>
      </c>
      <c r="E581" s="134">
        <f>Равен!AD573</f>
        <v>0</v>
      </c>
      <c r="F581" s="135">
        <f>Равен!AE573</f>
        <v>0</v>
      </c>
      <c r="G581" s="128"/>
      <c r="H581" s="33"/>
      <c r="I581" s="33"/>
      <c r="J581" s="33"/>
      <c r="K581" s="115"/>
      <c r="L581" s="109">
        <f t="shared" si="102"/>
        <v>0</v>
      </c>
      <c r="M581" s="33"/>
      <c r="N581" s="123"/>
      <c r="O581" s="131"/>
      <c r="P581" s="109">
        <f t="shared" si="103"/>
        <v>0</v>
      </c>
      <c r="Q581" s="33"/>
      <c r="R581" s="33"/>
      <c r="S581" s="123"/>
      <c r="T581" s="128"/>
      <c r="U581" s="33"/>
      <c r="V581" s="33"/>
      <c r="W581" s="33"/>
      <c r="X581" s="115"/>
      <c r="Y581" s="122"/>
      <c r="Z581" s="33"/>
      <c r="AA581" s="33"/>
      <c r="AB581" s="33"/>
      <c r="AC581" s="33"/>
      <c r="AD581" s="33"/>
      <c r="AE581" s="33"/>
      <c r="AF581" s="123"/>
      <c r="AG581" s="119" t="e">
        <f>HLOOKUP(AG$13,$Y581:$AF$1016,ROWS($Y581:$AF$1016),FALSE)</f>
        <v>#N/A</v>
      </c>
      <c r="AH581" s="30" t="e">
        <f>HLOOKUP(AH$13,$Y581:$AF$1016,ROWS($Y581:$AF$1016),FALSE)</f>
        <v>#N/A</v>
      </c>
      <c r="AI581" s="30" t="e">
        <f>HLOOKUP(AI$13,$Y581:$AF$1016,ROWS($Y581:$AF$1016),FALSE)</f>
        <v>#N/A</v>
      </c>
      <c r="AJ581" s="30" t="e">
        <f>HLOOKUP(AJ$13,$Y581:$AF$1016,ROWS($Y581:$AF$1016),FALSE)</f>
        <v>#N/A</v>
      </c>
      <c r="AK581" s="30" t="e">
        <f>HLOOKUP(AK$13,$Y581:$AF$1016,ROWS($Y581:$AF$1016),FALSE)</f>
        <v>#N/A</v>
      </c>
      <c r="AL581" s="30" t="e">
        <f>HLOOKUP(AL$13,$Y581:$AF$1016,ROWS($Y581:$AF$1016),FALSE)</f>
        <v>#N/A</v>
      </c>
      <c r="AM581" s="30" t="e">
        <f>HLOOKUP(AM$13,$Y581:$AF$1016,ROWS($Y581:$AF$1016),FALSE)</f>
        <v>#N/A</v>
      </c>
      <c r="AN581" s="30" t="e">
        <f>HLOOKUP(AN$13,$Y581:$AF$1016,ROWS($Y581:$AF$1016),FALSE)</f>
        <v>#N/A</v>
      </c>
      <c r="AO581" s="35" t="e">
        <f t="shared" si="104"/>
        <v>#N/A</v>
      </c>
      <c r="AP581" s="35" t="e">
        <f t="shared" si="105"/>
        <v>#N/A</v>
      </c>
      <c r="AQ581" s="35" t="e">
        <f t="shared" si="106"/>
        <v>#N/A</v>
      </c>
      <c r="AR581" s="35" t="e">
        <f t="shared" si="107"/>
        <v>#N/A</v>
      </c>
      <c r="AS581" s="35" t="e">
        <f t="shared" si="108"/>
        <v>#N/A</v>
      </c>
      <c r="AT581" s="35" t="e">
        <f t="shared" si="109"/>
        <v>#N/A</v>
      </c>
      <c r="AU581" s="35" t="e">
        <f t="shared" si="110"/>
        <v>#N/A</v>
      </c>
      <c r="AV581" s="35" t="e">
        <f t="shared" si="111"/>
        <v>#N/A</v>
      </c>
      <c r="AW581" s="81" t="e">
        <f t="shared" si="112"/>
        <v>#N/A</v>
      </c>
      <c r="AX581" s="139" t="e">
        <f t="shared" si="113"/>
        <v>#N/A</v>
      </c>
    </row>
    <row r="582" spans="1:50" x14ac:dyDescent="0.25">
      <c r="A582" s="110">
        <f>'Тулуз-Пьерон'!A582</f>
        <v>0</v>
      </c>
      <c r="B582" s="153">
        <f>'Тулуз-Пьерон'!B582</f>
        <v>0</v>
      </c>
      <c r="C582" s="109" t="e">
        <f>'Тулуз-Пьерон'!AB582</f>
        <v>#DIV/0!</v>
      </c>
      <c r="D582" s="132" t="e">
        <f>'Тулуз-Пьерон'!AE582</f>
        <v>#DIV/0!</v>
      </c>
      <c r="E582" s="134">
        <f>Равен!AD574</f>
        <v>0</v>
      </c>
      <c r="F582" s="135">
        <f>Равен!AE574</f>
        <v>0</v>
      </c>
      <c r="G582" s="128"/>
      <c r="H582" s="33"/>
      <c r="I582" s="33"/>
      <c r="J582" s="33"/>
      <c r="K582" s="115"/>
      <c r="L582" s="109">
        <f t="shared" si="102"/>
        <v>0</v>
      </c>
      <c r="M582" s="33"/>
      <c r="N582" s="123"/>
      <c r="O582" s="131"/>
      <c r="P582" s="109">
        <f t="shared" si="103"/>
        <v>0</v>
      </c>
      <c r="Q582" s="33"/>
      <c r="R582" s="33"/>
      <c r="S582" s="123"/>
      <c r="T582" s="128"/>
      <c r="U582" s="33"/>
      <c r="V582" s="33"/>
      <c r="W582" s="33"/>
      <c r="X582" s="115"/>
      <c r="Y582" s="122"/>
      <c r="Z582" s="33"/>
      <c r="AA582" s="33"/>
      <c r="AB582" s="33"/>
      <c r="AC582" s="33"/>
      <c r="AD582" s="33"/>
      <c r="AE582" s="33"/>
      <c r="AF582" s="123"/>
      <c r="AG582" s="119" t="e">
        <f>HLOOKUP(AG$13,$Y582:$AF$1016,ROWS($Y582:$AF$1016),FALSE)</f>
        <v>#N/A</v>
      </c>
      <c r="AH582" s="30" t="e">
        <f>HLOOKUP(AH$13,$Y582:$AF$1016,ROWS($Y582:$AF$1016),FALSE)</f>
        <v>#N/A</v>
      </c>
      <c r="AI582" s="30" t="e">
        <f>HLOOKUP(AI$13,$Y582:$AF$1016,ROWS($Y582:$AF$1016),FALSE)</f>
        <v>#N/A</v>
      </c>
      <c r="AJ582" s="30" t="e">
        <f>HLOOKUP(AJ$13,$Y582:$AF$1016,ROWS($Y582:$AF$1016),FALSE)</f>
        <v>#N/A</v>
      </c>
      <c r="AK582" s="30" t="e">
        <f>HLOOKUP(AK$13,$Y582:$AF$1016,ROWS($Y582:$AF$1016),FALSE)</f>
        <v>#N/A</v>
      </c>
      <c r="AL582" s="30" t="e">
        <f>HLOOKUP(AL$13,$Y582:$AF$1016,ROWS($Y582:$AF$1016),FALSE)</f>
        <v>#N/A</v>
      </c>
      <c r="AM582" s="30" t="e">
        <f>HLOOKUP(AM$13,$Y582:$AF$1016,ROWS($Y582:$AF$1016),FALSE)</f>
        <v>#N/A</v>
      </c>
      <c r="AN582" s="30" t="e">
        <f>HLOOKUP(AN$13,$Y582:$AF$1016,ROWS($Y582:$AF$1016),FALSE)</f>
        <v>#N/A</v>
      </c>
      <c r="AO582" s="35" t="e">
        <f t="shared" si="104"/>
        <v>#N/A</v>
      </c>
      <c r="AP582" s="35" t="e">
        <f t="shared" si="105"/>
        <v>#N/A</v>
      </c>
      <c r="AQ582" s="35" t="e">
        <f t="shared" si="106"/>
        <v>#N/A</v>
      </c>
      <c r="AR582" s="35" t="e">
        <f t="shared" si="107"/>
        <v>#N/A</v>
      </c>
      <c r="AS582" s="35" t="e">
        <f t="shared" si="108"/>
        <v>#N/A</v>
      </c>
      <c r="AT582" s="35" t="e">
        <f t="shared" si="109"/>
        <v>#N/A</v>
      </c>
      <c r="AU582" s="35" t="e">
        <f t="shared" si="110"/>
        <v>#N/A</v>
      </c>
      <c r="AV582" s="35" t="e">
        <f t="shared" si="111"/>
        <v>#N/A</v>
      </c>
      <c r="AW582" s="81" t="e">
        <f t="shared" si="112"/>
        <v>#N/A</v>
      </c>
      <c r="AX582" s="139" t="e">
        <f t="shared" si="113"/>
        <v>#N/A</v>
      </c>
    </row>
    <row r="583" spans="1:50" x14ac:dyDescent="0.25">
      <c r="A583" s="110">
        <f>'Тулуз-Пьерон'!A583</f>
        <v>0</v>
      </c>
      <c r="B583" s="153">
        <f>'Тулуз-Пьерон'!B583</f>
        <v>0</v>
      </c>
      <c r="C583" s="109" t="e">
        <f>'Тулуз-Пьерон'!AB583</f>
        <v>#DIV/0!</v>
      </c>
      <c r="D583" s="132" t="e">
        <f>'Тулуз-Пьерон'!AE583</f>
        <v>#DIV/0!</v>
      </c>
      <c r="E583" s="134">
        <f>Равен!AD575</f>
        <v>0</v>
      </c>
      <c r="F583" s="135">
        <f>Равен!AE575</f>
        <v>0</v>
      </c>
      <c r="G583" s="128"/>
      <c r="H583" s="33"/>
      <c r="I583" s="33"/>
      <c r="J583" s="33"/>
      <c r="K583" s="115"/>
      <c r="L583" s="109">
        <f t="shared" si="102"/>
        <v>0</v>
      </c>
      <c r="M583" s="33"/>
      <c r="N583" s="123"/>
      <c r="O583" s="131"/>
      <c r="P583" s="109">
        <f t="shared" si="103"/>
        <v>0</v>
      </c>
      <c r="Q583" s="33"/>
      <c r="R583" s="33"/>
      <c r="S583" s="123"/>
      <c r="T583" s="128"/>
      <c r="U583" s="33"/>
      <c r="V583" s="33"/>
      <c r="W583" s="33"/>
      <c r="X583" s="115"/>
      <c r="Y583" s="122"/>
      <c r="Z583" s="33"/>
      <c r="AA583" s="33"/>
      <c r="AB583" s="33"/>
      <c r="AC583" s="33"/>
      <c r="AD583" s="33"/>
      <c r="AE583" s="33"/>
      <c r="AF583" s="123"/>
      <c r="AG583" s="119" t="e">
        <f>HLOOKUP(AG$13,$Y583:$AF$1016,ROWS($Y583:$AF$1016),FALSE)</f>
        <v>#N/A</v>
      </c>
      <c r="AH583" s="30" t="e">
        <f>HLOOKUP(AH$13,$Y583:$AF$1016,ROWS($Y583:$AF$1016),FALSE)</f>
        <v>#N/A</v>
      </c>
      <c r="AI583" s="30" t="e">
        <f>HLOOKUP(AI$13,$Y583:$AF$1016,ROWS($Y583:$AF$1016),FALSE)</f>
        <v>#N/A</v>
      </c>
      <c r="AJ583" s="30" t="e">
        <f>HLOOKUP(AJ$13,$Y583:$AF$1016,ROWS($Y583:$AF$1016),FALSE)</f>
        <v>#N/A</v>
      </c>
      <c r="AK583" s="30" t="e">
        <f>HLOOKUP(AK$13,$Y583:$AF$1016,ROWS($Y583:$AF$1016),FALSE)</f>
        <v>#N/A</v>
      </c>
      <c r="AL583" s="30" t="e">
        <f>HLOOKUP(AL$13,$Y583:$AF$1016,ROWS($Y583:$AF$1016),FALSE)</f>
        <v>#N/A</v>
      </c>
      <c r="AM583" s="30" t="e">
        <f>HLOOKUP(AM$13,$Y583:$AF$1016,ROWS($Y583:$AF$1016),FALSE)</f>
        <v>#N/A</v>
      </c>
      <c r="AN583" s="30" t="e">
        <f>HLOOKUP(AN$13,$Y583:$AF$1016,ROWS($Y583:$AF$1016),FALSE)</f>
        <v>#N/A</v>
      </c>
      <c r="AO583" s="35" t="e">
        <f t="shared" si="104"/>
        <v>#N/A</v>
      </c>
      <c r="AP583" s="35" t="e">
        <f t="shared" si="105"/>
        <v>#N/A</v>
      </c>
      <c r="AQ583" s="35" t="e">
        <f t="shared" si="106"/>
        <v>#N/A</v>
      </c>
      <c r="AR583" s="35" t="e">
        <f t="shared" si="107"/>
        <v>#N/A</v>
      </c>
      <c r="AS583" s="35" t="e">
        <f t="shared" si="108"/>
        <v>#N/A</v>
      </c>
      <c r="AT583" s="35" t="e">
        <f t="shared" si="109"/>
        <v>#N/A</v>
      </c>
      <c r="AU583" s="35" t="e">
        <f t="shared" si="110"/>
        <v>#N/A</v>
      </c>
      <c r="AV583" s="35" t="e">
        <f t="shared" si="111"/>
        <v>#N/A</v>
      </c>
      <c r="AW583" s="81" t="e">
        <f t="shared" si="112"/>
        <v>#N/A</v>
      </c>
      <c r="AX583" s="139" t="e">
        <f t="shared" si="113"/>
        <v>#N/A</v>
      </c>
    </row>
    <row r="584" spans="1:50" x14ac:dyDescent="0.25">
      <c r="A584" s="110">
        <f>'Тулуз-Пьерон'!A584</f>
        <v>0</v>
      </c>
      <c r="B584" s="153">
        <f>'Тулуз-Пьерон'!B584</f>
        <v>0</v>
      </c>
      <c r="C584" s="109" t="e">
        <f>'Тулуз-Пьерон'!AB584</f>
        <v>#DIV/0!</v>
      </c>
      <c r="D584" s="132" t="e">
        <f>'Тулуз-Пьерон'!AE584</f>
        <v>#DIV/0!</v>
      </c>
      <c r="E584" s="134">
        <f>Равен!AD576</f>
        <v>0</v>
      </c>
      <c r="F584" s="135">
        <f>Равен!AE576</f>
        <v>0</v>
      </c>
      <c r="G584" s="128"/>
      <c r="H584" s="33"/>
      <c r="I584" s="33"/>
      <c r="J584" s="33"/>
      <c r="K584" s="115"/>
      <c r="L584" s="109">
        <f t="shared" si="102"/>
        <v>0</v>
      </c>
      <c r="M584" s="33"/>
      <c r="N584" s="123"/>
      <c r="O584" s="131"/>
      <c r="P584" s="109">
        <f t="shared" si="103"/>
        <v>0</v>
      </c>
      <c r="Q584" s="33"/>
      <c r="R584" s="33"/>
      <c r="S584" s="123"/>
      <c r="T584" s="128"/>
      <c r="U584" s="33"/>
      <c r="V584" s="33"/>
      <c r="W584" s="33"/>
      <c r="X584" s="115"/>
      <c r="Y584" s="122"/>
      <c r="Z584" s="33"/>
      <c r="AA584" s="33"/>
      <c r="AB584" s="33"/>
      <c r="AC584" s="33"/>
      <c r="AD584" s="33"/>
      <c r="AE584" s="33"/>
      <c r="AF584" s="123"/>
      <c r="AG584" s="119" t="e">
        <f>HLOOKUP(AG$13,$Y584:$AF$1016,ROWS($Y584:$AF$1016),FALSE)</f>
        <v>#N/A</v>
      </c>
      <c r="AH584" s="30" t="e">
        <f>HLOOKUP(AH$13,$Y584:$AF$1016,ROWS($Y584:$AF$1016),FALSE)</f>
        <v>#N/A</v>
      </c>
      <c r="AI584" s="30" t="e">
        <f>HLOOKUP(AI$13,$Y584:$AF$1016,ROWS($Y584:$AF$1016),FALSE)</f>
        <v>#N/A</v>
      </c>
      <c r="AJ584" s="30" t="e">
        <f>HLOOKUP(AJ$13,$Y584:$AF$1016,ROWS($Y584:$AF$1016),FALSE)</f>
        <v>#N/A</v>
      </c>
      <c r="AK584" s="30" t="e">
        <f>HLOOKUP(AK$13,$Y584:$AF$1016,ROWS($Y584:$AF$1016),FALSE)</f>
        <v>#N/A</v>
      </c>
      <c r="AL584" s="30" t="e">
        <f>HLOOKUP(AL$13,$Y584:$AF$1016,ROWS($Y584:$AF$1016),FALSE)</f>
        <v>#N/A</v>
      </c>
      <c r="AM584" s="30" t="e">
        <f>HLOOKUP(AM$13,$Y584:$AF$1016,ROWS($Y584:$AF$1016),FALSE)</f>
        <v>#N/A</v>
      </c>
      <c r="AN584" s="30" t="e">
        <f>HLOOKUP(AN$13,$Y584:$AF$1016,ROWS($Y584:$AF$1016),FALSE)</f>
        <v>#N/A</v>
      </c>
      <c r="AO584" s="35" t="e">
        <f t="shared" si="104"/>
        <v>#N/A</v>
      </c>
      <c r="AP584" s="35" t="e">
        <f t="shared" si="105"/>
        <v>#N/A</v>
      </c>
      <c r="AQ584" s="35" t="e">
        <f t="shared" si="106"/>
        <v>#N/A</v>
      </c>
      <c r="AR584" s="35" t="e">
        <f t="shared" si="107"/>
        <v>#N/A</v>
      </c>
      <c r="AS584" s="35" t="e">
        <f t="shared" si="108"/>
        <v>#N/A</v>
      </c>
      <c r="AT584" s="35" t="e">
        <f t="shared" si="109"/>
        <v>#N/A</v>
      </c>
      <c r="AU584" s="35" t="e">
        <f t="shared" si="110"/>
        <v>#N/A</v>
      </c>
      <c r="AV584" s="35" t="e">
        <f t="shared" si="111"/>
        <v>#N/A</v>
      </c>
      <c r="AW584" s="81" t="e">
        <f t="shared" si="112"/>
        <v>#N/A</v>
      </c>
      <c r="AX584" s="139" t="e">
        <f t="shared" si="113"/>
        <v>#N/A</v>
      </c>
    </row>
    <row r="585" spans="1:50" x14ac:dyDescent="0.25">
      <c r="A585" s="110">
        <f>'Тулуз-Пьерон'!A585</f>
        <v>0</v>
      </c>
      <c r="B585" s="153">
        <f>'Тулуз-Пьерон'!B585</f>
        <v>0</v>
      </c>
      <c r="C585" s="109" t="e">
        <f>'Тулуз-Пьерон'!AB585</f>
        <v>#DIV/0!</v>
      </c>
      <c r="D585" s="132" t="e">
        <f>'Тулуз-Пьерон'!AE585</f>
        <v>#DIV/0!</v>
      </c>
      <c r="E585" s="134">
        <f>Равен!AD577</f>
        <v>0</v>
      </c>
      <c r="F585" s="135">
        <f>Равен!AE577</f>
        <v>0</v>
      </c>
      <c r="G585" s="128"/>
      <c r="H585" s="33"/>
      <c r="I585" s="33"/>
      <c r="J585" s="33"/>
      <c r="K585" s="115"/>
      <c r="L585" s="109">
        <f t="shared" si="102"/>
        <v>0</v>
      </c>
      <c r="M585" s="33"/>
      <c r="N585" s="123"/>
      <c r="O585" s="131"/>
      <c r="P585" s="109">
        <f t="shared" si="103"/>
        <v>0</v>
      </c>
      <c r="Q585" s="33"/>
      <c r="R585" s="33"/>
      <c r="S585" s="123"/>
      <c r="T585" s="128"/>
      <c r="U585" s="33"/>
      <c r="V585" s="33"/>
      <c r="W585" s="33"/>
      <c r="X585" s="115"/>
      <c r="Y585" s="122"/>
      <c r="Z585" s="33"/>
      <c r="AA585" s="33"/>
      <c r="AB585" s="33"/>
      <c r="AC585" s="33"/>
      <c r="AD585" s="33"/>
      <c r="AE585" s="33"/>
      <c r="AF585" s="123"/>
      <c r="AG585" s="119" t="e">
        <f>HLOOKUP(AG$13,$Y585:$AF$1016,ROWS($Y585:$AF$1016),FALSE)</f>
        <v>#N/A</v>
      </c>
      <c r="AH585" s="30" t="e">
        <f>HLOOKUP(AH$13,$Y585:$AF$1016,ROWS($Y585:$AF$1016),FALSE)</f>
        <v>#N/A</v>
      </c>
      <c r="AI585" s="30" t="e">
        <f>HLOOKUP(AI$13,$Y585:$AF$1016,ROWS($Y585:$AF$1016),FALSE)</f>
        <v>#N/A</v>
      </c>
      <c r="AJ585" s="30" t="e">
        <f>HLOOKUP(AJ$13,$Y585:$AF$1016,ROWS($Y585:$AF$1016),FALSE)</f>
        <v>#N/A</v>
      </c>
      <c r="AK585" s="30" t="e">
        <f>HLOOKUP(AK$13,$Y585:$AF$1016,ROWS($Y585:$AF$1016),FALSE)</f>
        <v>#N/A</v>
      </c>
      <c r="AL585" s="30" t="e">
        <f>HLOOKUP(AL$13,$Y585:$AF$1016,ROWS($Y585:$AF$1016),FALSE)</f>
        <v>#N/A</v>
      </c>
      <c r="AM585" s="30" t="e">
        <f>HLOOKUP(AM$13,$Y585:$AF$1016,ROWS($Y585:$AF$1016),FALSE)</f>
        <v>#N/A</v>
      </c>
      <c r="AN585" s="30" t="e">
        <f>HLOOKUP(AN$13,$Y585:$AF$1016,ROWS($Y585:$AF$1016),FALSE)</f>
        <v>#N/A</v>
      </c>
      <c r="AO585" s="35" t="e">
        <f t="shared" si="104"/>
        <v>#N/A</v>
      </c>
      <c r="AP585" s="35" t="e">
        <f t="shared" si="105"/>
        <v>#N/A</v>
      </c>
      <c r="AQ585" s="35" t="e">
        <f t="shared" si="106"/>
        <v>#N/A</v>
      </c>
      <c r="AR585" s="35" t="e">
        <f t="shared" si="107"/>
        <v>#N/A</v>
      </c>
      <c r="AS585" s="35" t="e">
        <f t="shared" si="108"/>
        <v>#N/A</v>
      </c>
      <c r="AT585" s="35" t="e">
        <f t="shared" si="109"/>
        <v>#N/A</v>
      </c>
      <c r="AU585" s="35" t="e">
        <f t="shared" si="110"/>
        <v>#N/A</v>
      </c>
      <c r="AV585" s="35" t="e">
        <f t="shared" si="111"/>
        <v>#N/A</v>
      </c>
      <c r="AW585" s="81" t="e">
        <f t="shared" si="112"/>
        <v>#N/A</v>
      </c>
      <c r="AX585" s="139" t="e">
        <f t="shared" si="113"/>
        <v>#N/A</v>
      </c>
    </row>
    <row r="586" spans="1:50" x14ac:dyDescent="0.25">
      <c r="A586" s="110">
        <f>'Тулуз-Пьерон'!A586</f>
        <v>0</v>
      </c>
      <c r="B586" s="153">
        <f>'Тулуз-Пьерон'!B586</f>
        <v>0</v>
      </c>
      <c r="C586" s="109" t="e">
        <f>'Тулуз-Пьерон'!AB586</f>
        <v>#DIV/0!</v>
      </c>
      <c r="D586" s="132" t="e">
        <f>'Тулуз-Пьерон'!AE586</f>
        <v>#DIV/0!</v>
      </c>
      <c r="E586" s="134">
        <f>Равен!AD578</f>
        <v>0</v>
      </c>
      <c r="F586" s="135">
        <f>Равен!AE578</f>
        <v>0</v>
      </c>
      <c r="G586" s="128"/>
      <c r="H586" s="33"/>
      <c r="I586" s="33"/>
      <c r="J586" s="33"/>
      <c r="K586" s="115"/>
      <c r="L586" s="109">
        <f t="shared" si="102"/>
        <v>0</v>
      </c>
      <c r="M586" s="33"/>
      <c r="N586" s="123"/>
      <c r="O586" s="131"/>
      <c r="P586" s="109">
        <f t="shared" si="103"/>
        <v>0</v>
      </c>
      <c r="Q586" s="33"/>
      <c r="R586" s="33"/>
      <c r="S586" s="123"/>
      <c r="T586" s="128"/>
      <c r="U586" s="33"/>
      <c r="V586" s="33"/>
      <c r="W586" s="33"/>
      <c r="X586" s="115"/>
      <c r="Y586" s="122"/>
      <c r="Z586" s="33"/>
      <c r="AA586" s="33"/>
      <c r="AB586" s="33"/>
      <c r="AC586" s="33"/>
      <c r="AD586" s="33"/>
      <c r="AE586" s="33"/>
      <c r="AF586" s="123"/>
      <c r="AG586" s="119" t="e">
        <f>HLOOKUP(AG$13,$Y586:$AF$1016,ROWS($Y586:$AF$1016),FALSE)</f>
        <v>#N/A</v>
      </c>
      <c r="AH586" s="30" t="e">
        <f>HLOOKUP(AH$13,$Y586:$AF$1016,ROWS($Y586:$AF$1016),FALSE)</f>
        <v>#N/A</v>
      </c>
      <c r="AI586" s="30" t="e">
        <f>HLOOKUP(AI$13,$Y586:$AF$1016,ROWS($Y586:$AF$1016),FALSE)</f>
        <v>#N/A</v>
      </c>
      <c r="AJ586" s="30" t="e">
        <f>HLOOKUP(AJ$13,$Y586:$AF$1016,ROWS($Y586:$AF$1016),FALSE)</f>
        <v>#N/A</v>
      </c>
      <c r="AK586" s="30" t="e">
        <f>HLOOKUP(AK$13,$Y586:$AF$1016,ROWS($Y586:$AF$1016),FALSE)</f>
        <v>#N/A</v>
      </c>
      <c r="AL586" s="30" t="e">
        <f>HLOOKUP(AL$13,$Y586:$AF$1016,ROWS($Y586:$AF$1016),FALSE)</f>
        <v>#N/A</v>
      </c>
      <c r="AM586" s="30" t="e">
        <f>HLOOKUP(AM$13,$Y586:$AF$1016,ROWS($Y586:$AF$1016),FALSE)</f>
        <v>#N/A</v>
      </c>
      <c r="AN586" s="30" t="e">
        <f>HLOOKUP(AN$13,$Y586:$AF$1016,ROWS($Y586:$AF$1016),FALSE)</f>
        <v>#N/A</v>
      </c>
      <c r="AO586" s="35" t="e">
        <f t="shared" si="104"/>
        <v>#N/A</v>
      </c>
      <c r="AP586" s="35" t="e">
        <f t="shared" si="105"/>
        <v>#N/A</v>
      </c>
      <c r="AQ586" s="35" t="e">
        <f t="shared" si="106"/>
        <v>#N/A</v>
      </c>
      <c r="AR586" s="35" t="e">
        <f t="shared" si="107"/>
        <v>#N/A</v>
      </c>
      <c r="AS586" s="35" t="e">
        <f t="shared" si="108"/>
        <v>#N/A</v>
      </c>
      <c r="AT586" s="35" t="e">
        <f t="shared" si="109"/>
        <v>#N/A</v>
      </c>
      <c r="AU586" s="35" t="e">
        <f t="shared" si="110"/>
        <v>#N/A</v>
      </c>
      <c r="AV586" s="35" t="e">
        <f t="shared" si="111"/>
        <v>#N/A</v>
      </c>
      <c r="AW586" s="81" t="e">
        <f t="shared" si="112"/>
        <v>#N/A</v>
      </c>
      <c r="AX586" s="139" t="e">
        <f t="shared" si="113"/>
        <v>#N/A</v>
      </c>
    </row>
    <row r="587" spans="1:50" x14ac:dyDescent="0.25">
      <c r="A587" s="110">
        <f>'Тулуз-Пьерон'!A587</f>
        <v>0</v>
      </c>
      <c r="B587" s="153">
        <f>'Тулуз-Пьерон'!B587</f>
        <v>0</v>
      </c>
      <c r="C587" s="109" t="e">
        <f>'Тулуз-Пьерон'!AB587</f>
        <v>#DIV/0!</v>
      </c>
      <c r="D587" s="132" t="e">
        <f>'Тулуз-Пьерон'!AE587</f>
        <v>#DIV/0!</v>
      </c>
      <c r="E587" s="134">
        <f>Равен!AD579</f>
        <v>0</v>
      </c>
      <c r="F587" s="135">
        <f>Равен!AE579</f>
        <v>0</v>
      </c>
      <c r="G587" s="128"/>
      <c r="H587" s="33"/>
      <c r="I587" s="33"/>
      <c r="J587" s="33"/>
      <c r="K587" s="115"/>
      <c r="L587" s="109">
        <f t="shared" si="102"/>
        <v>0</v>
      </c>
      <c r="M587" s="33"/>
      <c r="N587" s="123"/>
      <c r="O587" s="131"/>
      <c r="P587" s="109">
        <f t="shared" si="103"/>
        <v>0</v>
      </c>
      <c r="Q587" s="33"/>
      <c r="R587" s="33"/>
      <c r="S587" s="123"/>
      <c r="T587" s="128"/>
      <c r="U587" s="33"/>
      <c r="V587" s="33"/>
      <c r="W587" s="33"/>
      <c r="X587" s="115"/>
      <c r="Y587" s="122"/>
      <c r="Z587" s="33"/>
      <c r="AA587" s="33"/>
      <c r="AB587" s="33"/>
      <c r="AC587" s="33"/>
      <c r="AD587" s="33"/>
      <c r="AE587" s="33"/>
      <c r="AF587" s="123"/>
      <c r="AG587" s="119" t="e">
        <f>HLOOKUP(AG$13,$Y587:$AF$1016,ROWS($Y587:$AF$1016),FALSE)</f>
        <v>#N/A</v>
      </c>
      <c r="AH587" s="30" t="e">
        <f>HLOOKUP(AH$13,$Y587:$AF$1016,ROWS($Y587:$AF$1016),FALSE)</f>
        <v>#N/A</v>
      </c>
      <c r="AI587" s="30" t="e">
        <f>HLOOKUP(AI$13,$Y587:$AF$1016,ROWS($Y587:$AF$1016),FALSE)</f>
        <v>#N/A</v>
      </c>
      <c r="AJ587" s="30" t="e">
        <f>HLOOKUP(AJ$13,$Y587:$AF$1016,ROWS($Y587:$AF$1016),FALSE)</f>
        <v>#N/A</v>
      </c>
      <c r="AK587" s="30" t="e">
        <f>HLOOKUP(AK$13,$Y587:$AF$1016,ROWS($Y587:$AF$1016),FALSE)</f>
        <v>#N/A</v>
      </c>
      <c r="AL587" s="30" t="e">
        <f>HLOOKUP(AL$13,$Y587:$AF$1016,ROWS($Y587:$AF$1016),FALSE)</f>
        <v>#N/A</v>
      </c>
      <c r="AM587" s="30" t="e">
        <f>HLOOKUP(AM$13,$Y587:$AF$1016,ROWS($Y587:$AF$1016),FALSE)</f>
        <v>#N/A</v>
      </c>
      <c r="AN587" s="30" t="e">
        <f>HLOOKUP(AN$13,$Y587:$AF$1016,ROWS($Y587:$AF$1016),FALSE)</f>
        <v>#N/A</v>
      </c>
      <c r="AO587" s="35" t="e">
        <f t="shared" si="104"/>
        <v>#N/A</v>
      </c>
      <c r="AP587" s="35" t="e">
        <f t="shared" si="105"/>
        <v>#N/A</v>
      </c>
      <c r="AQ587" s="35" t="e">
        <f t="shared" si="106"/>
        <v>#N/A</v>
      </c>
      <c r="AR587" s="35" t="e">
        <f t="shared" si="107"/>
        <v>#N/A</v>
      </c>
      <c r="AS587" s="35" t="e">
        <f t="shared" si="108"/>
        <v>#N/A</v>
      </c>
      <c r="AT587" s="35" t="e">
        <f t="shared" si="109"/>
        <v>#N/A</v>
      </c>
      <c r="AU587" s="35" t="e">
        <f t="shared" si="110"/>
        <v>#N/A</v>
      </c>
      <c r="AV587" s="35" t="e">
        <f t="shared" si="111"/>
        <v>#N/A</v>
      </c>
      <c r="AW587" s="81" t="e">
        <f t="shared" si="112"/>
        <v>#N/A</v>
      </c>
      <c r="AX587" s="139" t="e">
        <f t="shared" si="113"/>
        <v>#N/A</v>
      </c>
    </row>
    <row r="588" spans="1:50" x14ac:dyDescent="0.25">
      <c r="A588" s="110">
        <f>'Тулуз-Пьерон'!A588</f>
        <v>0</v>
      </c>
      <c r="B588" s="153">
        <f>'Тулуз-Пьерон'!B588</f>
        <v>0</v>
      </c>
      <c r="C588" s="109" t="e">
        <f>'Тулуз-Пьерон'!AB588</f>
        <v>#DIV/0!</v>
      </c>
      <c r="D588" s="132" t="e">
        <f>'Тулуз-Пьерон'!AE588</f>
        <v>#DIV/0!</v>
      </c>
      <c r="E588" s="134">
        <f>Равен!AD580</f>
        <v>0</v>
      </c>
      <c r="F588" s="135">
        <f>Равен!AE580</f>
        <v>0</v>
      </c>
      <c r="G588" s="128"/>
      <c r="H588" s="33"/>
      <c r="I588" s="33"/>
      <c r="J588" s="33"/>
      <c r="K588" s="115"/>
      <c r="L588" s="109">
        <f t="shared" si="102"/>
        <v>0</v>
      </c>
      <c r="M588" s="33"/>
      <c r="N588" s="123"/>
      <c r="O588" s="131"/>
      <c r="P588" s="109">
        <f t="shared" si="103"/>
        <v>0</v>
      </c>
      <c r="Q588" s="33"/>
      <c r="R588" s="33"/>
      <c r="S588" s="123"/>
      <c r="T588" s="128"/>
      <c r="U588" s="33"/>
      <c r="V588" s="33"/>
      <c r="W588" s="33"/>
      <c r="X588" s="115"/>
      <c r="Y588" s="122"/>
      <c r="Z588" s="33"/>
      <c r="AA588" s="33"/>
      <c r="AB588" s="33"/>
      <c r="AC588" s="33"/>
      <c r="AD588" s="33"/>
      <c r="AE588" s="33"/>
      <c r="AF588" s="123"/>
      <c r="AG588" s="119" t="e">
        <f>HLOOKUP(AG$13,$Y588:$AF$1016,ROWS($Y588:$AF$1016),FALSE)</f>
        <v>#N/A</v>
      </c>
      <c r="AH588" s="30" t="e">
        <f>HLOOKUP(AH$13,$Y588:$AF$1016,ROWS($Y588:$AF$1016),FALSE)</f>
        <v>#N/A</v>
      </c>
      <c r="AI588" s="30" t="e">
        <f>HLOOKUP(AI$13,$Y588:$AF$1016,ROWS($Y588:$AF$1016),FALSE)</f>
        <v>#N/A</v>
      </c>
      <c r="AJ588" s="30" t="e">
        <f>HLOOKUP(AJ$13,$Y588:$AF$1016,ROWS($Y588:$AF$1016),FALSE)</f>
        <v>#N/A</v>
      </c>
      <c r="AK588" s="30" t="e">
        <f>HLOOKUP(AK$13,$Y588:$AF$1016,ROWS($Y588:$AF$1016),FALSE)</f>
        <v>#N/A</v>
      </c>
      <c r="AL588" s="30" t="e">
        <f>HLOOKUP(AL$13,$Y588:$AF$1016,ROWS($Y588:$AF$1016),FALSE)</f>
        <v>#N/A</v>
      </c>
      <c r="AM588" s="30" t="e">
        <f>HLOOKUP(AM$13,$Y588:$AF$1016,ROWS($Y588:$AF$1016),FALSE)</f>
        <v>#N/A</v>
      </c>
      <c r="AN588" s="30" t="e">
        <f>HLOOKUP(AN$13,$Y588:$AF$1016,ROWS($Y588:$AF$1016),FALSE)</f>
        <v>#N/A</v>
      </c>
      <c r="AO588" s="35" t="e">
        <f t="shared" si="104"/>
        <v>#N/A</v>
      </c>
      <c r="AP588" s="35" t="e">
        <f t="shared" si="105"/>
        <v>#N/A</v>
      </c>
      <c r="AQ588" s="35" t="e">
        <f t="shared" si="106"/>
        <v>#N/A</v>
      </c>
      <c r="AR588" s="35" t="e">
        <f t="shared" si="107"/>
        <v>#N/A</v>
      </c>
      <c r="AS588" s="35" t="e">
        <f t="shared" si="108"/>
        <v>#N/A</v>
      </c>
      <c r="AT588" s="35" t="e">
        <f t="shared" si="109"/>
        <v>#N/A</v>
      </c>
      <c r="AU588" s="35" t="e">
        <f t="shared" si="110"/>
        <v>#N/A</v>
      </c>
      <c r="AV588" s="35" t="e">
        <f t="shared" si="111"/>
        <v>#N/A</v>
      </c>
      <c r="AW588" s="81" t="e">
        <f t="shared" si="112"/>
        <v>#N/A</v>
      </c>
      <c r="AX588" s="139" t="e">
        <f t="shared" si="113"/>
        <v>#N/A</v>
      </c>
    </row>
    <row r="589" spans="1:50" x14ac:dyDescent="0.25">
      <c r="A589" s="110">
        <f>'Тулуз-Пьерон'!A589</f>
        <v>0</v>
      </c>
      <c r="B589" s="153">
        <f>'Тулуз-Пьерон'!B589</f>
        <v>0</v>
      </c>
      <c r="C589" s="109" t="e">
        <f>'Тулуз-Пьерон'!AB589</f>
        <v>#DIV/0!</v>
      </c>
      <c r="D589" s="132" t="e">
        <f>'Тулуз-Пьерон'!AE589</f>
        <v>#DIV/0!</v>
      </c>
      <c r="E589" s="134">
        <f>Равен!AD581</f>
        <v>0</v>
      </c>
      <c r="F589" s="135">
        <f>Равен!AE581</f>
        <v>0</v>
      </c>
      <c r="G589" s="128"/>
      <c r="H589" s="33"/>
      <c r="I589" s="33"/>
      <c r="J589" s="33"/>
      <c r="K589" s="115"/>
      <c r="L589" s="109">
        <f t="shared" si="102"/>
        <v>0</v>
      </c>
      <c r="M589" s="33"/>
      <c r="N589" s="123"/>
      <c r="O589" s="131"/>
      <c r="P589" s="109">
        <f t="shared" si="103"/>
        <v>0</v>
      </c>
      <c r="Q589" s="33"/>
      <c r="R589" s="33"/>
      <c r="S589" s="123"/>
      <c r="T589" s="128"/>
      <c r="U589" s="33"/>
      <c r="V589" s="33"/>
      <c r="W589" s="33"/>
      <c r="X589" s="115"/>
      <c r="Y589" s="122"/>
      <c r="Z589" s="33"/>
      <c r="AA589" s="33"/>
      <c r="AB589" s="33"/>
      <c r="AC589" s="33"/>
      <c r="AD589" s="33"/>
      <c r="AE589" s="33"/>
      <c r="AF589" s="123"/>
      <c r="AG589" s="119" t="e">
        <f>HLOOKUP(AG$13,$Y589:$AF$1016,ROWS($Y589:$AF$1016),FALSE)</f>
        <v>#N/A</v>
      </c>
      <c r="AH589" s="30" t="e">
        <f>HLOOKUP(AH$13,$Y589:$AF$1016,ROWS($Y589:$AF$1016),FALSE)</f>
        <v>#N/A</v>
      </c>
      <c r="AI589" s="30" t="e">
        <f>HLOOKUP(AI$13,$Y589:$AF$1016,ROWS($Y589:$AF$1016),FALSE)</f>
        <v>#N/A</v>
      </c>
      <c r="AJ589" s="30" t="e">
        <f>HLOOKUP(AJ$13,$Y589:$AF$1016,ROWS($Y589:$AF$1016),FALSE)</f>
        <v>#N/A</v>
      </c>
      <c r="AK589" s="30" t="e">
        <f>HLOOKUP(AK$13,$Y589:$AF$1016,ROWS($Y589:$AF$1016),FALSE)</f>
        <v>#N/A</v>
      </c>
      <c r="AL589" s="30" t="e">
        <f>HLOOKUP(AL$13,$Y589:$AF$1016,ROWS($Y589:$AF$1016),FALSE)</f>
        <v>#N/A</v>
      </c>
      <c r="AM589" s="30" t="e">
        <f>HLOOKUP(AM$13,$Y589:$AF$1016,ROWS($Y589:$AF$1016),FALSE)</f>
        <v>#N/A</v>
      </c>
      <c r="AN589" s="30" t="e">
        <f>HLOOKUP(AN$13,$Y589:$AF$1016,ROWS($Y589:$AF$1016),FALSE)</f>
        <v>#N/A</v>
      </c>
      <c r="AO589" s="35" t="e">
        <f t="shared" si="104"/>
        <v>#N/A</v>
      </c>
      <c r="AP589" s="35" t="e">
        <f t="shared" si="105"/>
        <v>#N/A</v>
      </c>
      <c r="AQ589" s="35" t="e">
        <f t="shared" si="106"/>
        <v>#N/A</v>
      </c>
      <c r="AR589" s="35" t="e">
        <f t="shared" si="107"/>
        <v>#N/A</v>
      </c>
      <c r="AS589" s="35" t="e">
        <f t="shared" si="108"/>
        <v>#N/A</v>
      </c>
      <c r="AT589" s="35" t="e">
        <f t="shared" si="109"/>
        <v>#N/A</v>
      </c>
      <c r="AU589" s="35" t="e">
        <f t="shared" si="110"/>
        <v>#N/A</v>
      </c>
      <c r="AV589" s="35" t="e">
        <f t="shared" si="111"/>
        <v>#N/A</v>
      </c>
      <c r="AW589" s="81" t="e">
        <f t="shared" si="112"/>
        <v>#N/A</v>
      </c>
      <c r="AX589" s="139" t="e">
        <f t="shared" si="113"/>
        <v>#N/A</v>
      </c>
    </row>
    <row r="590" spans="1:50" x14ac:dyDescent="0.25">
      <c r="A590" s="110">
        <f>'Тулуз-Пьерон'!A590</f>
        <v>0</v>
      </c>
      <c r="B590" s="153">
        <f>'Тулуз-Пьерон'!B590</f>
        <v>0</v>
      </c>
      <c r="C590" s="109" t="e">
        <f>'Тулуз-Пьерон'!AB590</f>
        <v>#DIV/0!</v>
      </c>
      <c r="D590" s="132" t="e">
        <f>'Тулуз-Пьерон'!AE590</f>
        <v>#DIV/0!</v>
      </c>
      <c r="E590" s="134">
        <f>Равен!AD582</f>
        <v>0</v>
      </c>
      <c r="F590" s="135">
        <f>Равен!AE582</f>
        <v>0</v>
      </c>
      <c r="G590" s="128"/>
      <c r="H590" s="33"/>
      <c r="I590" s="33"/>
      <c r="J590" s="33"/>
      <c r="K590" s="115"/>
      <c r="L590" s="109">
        <f t="shared" si="102"/>
        <v>0</v>
      </c>
      <c r="M590" s="33"/>
      <c r="N590" s="123"/>
      <c r="O590" s="131"/>
      <c r="P590" s="109">
        <f t="shared" si="103"/>
        <v>0</v>
      </c>
      <c r="Q590" s="33"/>
      <c r="R590" s="33"/>
      <c r="S590" s="123"/>
      <c r="T590" s="128"/>
      <c r="U590" s="33"/>
      <c r="V590" s="33"/>
      <c r="W590" s="33"/>
      <c r="X590" s="115"/>
      <c r="Y590" s="122"/>
      <c r="Z590" s="33"/>
      <c r="AA590" s="33"/>
      <c r="AB590" s="33"/>
      <c r="AC590" s="33"/>
      <c r="AD590" s="33"/>
      <c r="AE590" s="33"/>
      <c r="AF590" s="123"/>
      <c r="AG590" s="119" t="e">
        <f>HLOOKUP(AG$13,$Y590:$AF$1016,ROWS($Y590:$AF$1016),FALSE)</f>
        <v>#N/A</v>
      </c>
      <c r="AH590" s="30" t="e">
        <f>HLOOKUP(AH$13,$Y590:$AF$1016,ROWS($Y590:$AF$1016),FALSE)</f>
        <v>#N/A</v>
      </c>
      <c r="AI590" s="30" t="e">
        <f>HLOOKUP(AI$13,$Y590:$AF$1016,ROWS($Y590:$AF$1016),FALSE)</f>
        <v>#N/A</v>
      </c>
      <c r="AJ590" s="30" t="e">
        <f>HLOOKUP(AJ$13,$Y590:$AF$1016,ROWS($Y590:$AF$1016),FALSE)</f>
        <v>#N/A</v>
      </c>
      <c r="AK590" s="30" t="e">
        <f>HLOOKUP(AK$13,$Y590:$AF$1016,ROWS($Y590:$AF$1016),FALSE)</f>
        <v>#N/A</v>
      </c>
      <c r="AL590" s="30" t="e">
        <f>HLOOKUP(AL$13,$Y590:$AF$1016,ROWS($Y590:$AF$1016),FALSE)</f>
        <v>#N/A</v>
      </c>
      <c r="AM590" s="30" t="e">
        <f>HLOOKUP(AM$13,$Y590:$AF$1016,ROWS($Y590:$AF$1016),FALSE)</f>
        <v>#N/A</v>
      </c>
      <c r="AN590" s="30" t="e">
        <f>HLOOKUP(AN$13,$Y590:$AF$1016,ROWS($Y590:$AF$1016),FALSE)</f>
        <v>#N/A</v>
      </c>
      <c r="AO590" s="35" t="e">
        <f t="shared" si="104"/>
        <v>#N/A</v>
      </c>
      <c r="AP590" s="35" t="e">
        <f t="shared" si="105"/>
        <v>#N/A</v>
      </c>
      <c r="AQ590" s="35" t="e">
        <f t="shared" si="106"/>
        <v>#N/A</v>
      </c>
      <c r="AR590" s="35" t="e">
        <f t="shared" si="107"/>
        <v>#N/A</v>
      </c>
      <c r="AS590" s="35" t="e">
        <f t="shared" si="108"/>
        <v>#N/A</v>
      </c>
      <c r="AT590" s="35" t="e">
        <f t="shared" si="109"/>
        <v>#N/A</v>
      </c>
      <c r="AU590" s="35" t="e">
        <f t="shared" si="110"/>
        <v>#N/A</v>
      </c>
      <c r="AV590" s="35" t="e">
        <f t="shared" si="111"/>
        <v>#N/A</v>
      </c>
      <c r="AW590" s="81" t="e">
        <f t="shared" si="112"/>
        <v>#N/A</v>
      </c>
      <c r="AX590" s="139" t="e">
        <f t="shared" si="113"/>
        <v>#N/A</v>
      </c>
    </row>
    <row r="591" spans="1:50" x14ac:dyDescent="0.25">
      <c r="A591" s="110">
        <f>'Тулуз-Пьерон'!A591</f>
        <v>0</v>
      </c>
      <c r="B591" s="153">
        <f>'Тулуз-Пьерон'!B591</f>
        <v>0</v>
      </c>
      <c r="C591" s="109" t="e">
        <f>'Тулуз-Пьерон'!AB591</f>
        <v>#DIV/0!</v>
      </c>
      <c r="D591" s="132" t="e">
        <f>'Тулуз-Пьерон'!AE591</f>
        <v>#DIV/0!</v>
      </c>
      <c r="E591" s="134">
        <f>Равен!AD583</f>
        <v>0</v>
      </c>
      <c r="F591" s="135">
        <f>Равен!AE583</f>
        <v>0</v>
      </c>
      <c r="G591" s="128"/>
      <c r="H591" s="33"/>
      <c r="I591" s="33"/>
      <c r="J591" s="33"/>
      <c r="K591" s="115"/>
      <c r="L591" s="109">
        <f t="shared" si="102"/>
        <v>0</v>
      </c>
      <c r="M591" s="33"/>
      <c r="N591" s="123"/>
      <c r="O591" s="131"/>
      <c r="P591" s="109">
        <f t="shared" si="103"/>
        <v>0</v>
      </c>
      <c r="Q591" s="33"/>
      <c r="R591" s="33"/>
      <c r="S591" s="123"/>
      <c r="T591" s="128"/>
      <c r="U591" s="33"/>
      <c r="V591" s="33"/>
      <c r="W591" s="33"/>
      <c r="X591" s="115"/>
      <c r="Y591" s="122"/>
      <c r="Z591" s="33"/>
      <c r="AA591" s="33"/>
      <c r="AB591" s="33"/>
      <c r="AC591" s="33"/>
      <c r="AD591" s="33"/>
      <c r="AE591" s="33"/>
      <c r="AF591" s="123"/>
      <c r="AG591" s="119" t="e">
        <f>HLOOKUP(AG$13,$Y591:$AF$1016,ROWS($Y591:$AF$1016),FALSE)</f>
        <v>#N/A</v>
      </c>
      <c r="AH591" s="30" t="e">
        <f>HLOOKUP(AH$13,$Y591:$AF$1016,ROWS($Y591:$AF$1016),FALSE)</f>
        <v>#N/A</v>
      </c>
      <c r="AI591" s="30" t="e">
        <f>HLOOKUP(AI$13,$Y591:$AF$1016,ROWS($Y591:$AF$1016),FALSE)</f>
        <v>#N/A</v>
      </c>
      <c r="AJ591" s="30" t="e">
        <f>HLOOKUP(AJ$13,$Y591:$AF$1016,ROWS($Y591:$AF$1016),FALSE)</f>
        <v>#N/A</v>
      </c>
      <c r="AK591" s="30" t="e">
        <f>HLOOKUP(AK$13,$Y591:$AF$1016,ROWS($Y591:$AF$1016),FALSE)</f>
        <v>#N/A</v>
      </c>
      <c r="AL591" s="30" t="e">
        <f>HLOOKUP(AL$13,$Y591:$AF$1016,ROWS($Y591:$AF$1016),FALSE)</f>
        <v>#N/A</v>
      </c>
      <c r="AM591" s="30" t="e">
        <f>HLOOKUP(AM$13,$Y591:$AF$1016,ROWS($Y591:$AF$1016),FALSE)</f>
        <v>#N/A</v>
      </c>
      <c r="AN591" s="30" t="e">
        <f>HLOOKUP(AN$13,$Y591:$AF$1016,ROWS($Y591:$AF$1016),FALSE)</f>
        <v>#N/A</v>
      </c>
      <c r="AO591" s="35" t="e">
        <f t="shared" si="104"/>
        <v>#N/A</v>
      </c>
      <c r="AP591" s="35" t="e">
        <f t="shared" si="105"/>
        <v>#N/A</v>
      </c>
      <c r="AQ591" s="35" t="e">
        <f t="shared" si="106"/>
        <v>#N/A</v>
      </c>
      <c r="AR591" s="35" t="e">
        <f t="shared" si="107"/>
        <v>#N/A</v>
      </c>
      <c r="AS591" s="35" t="e">
        <f t="shared" si="108"/>
        <v>#N/A</v>
      </c>
      <c r="AT591" s="35" t="e">
        <f t="shared" si="109"/>
        <v>#N/A</v>
      </c>
      <c r="AU591" s="35" t="e">
        <f t="shared" si="110"/>
        <v>#N/A</v>
      </c>
      <c r="AV591" s="35" t="e">
        <f t="shared" si="111"/>
        <v>#N/A</v>
      </c>
      <c r="AW591" s="81" t="e">
        <f t="shared" si="112"/>
        <v>#N/A</v>
      </c>
      <c r="AX591" s="139" t="e">
        <f t="shared" si="113"/>
        <v>#N/A</v>
      </c>
    </row>
    <row r="592" spans="1:50" x14ac:dyDescent="0.25">
      <c r="A592" s="110">
        <f>'Тулуз-Пьерон'!A592</f>
        <v>0</v>
      </c>
      <c r="B592" s="153">
        <f>'Тулуз-Пьерон'!B592</f>
        <v>0</v>
      </c>
      <c r="C592" s="109" t="e">
        <f>'Тулуз-Пьерон'!AB592</f>
        <v>#DIV/0!</v>
      </c>
      <c r="D592" s="132" t="e">
        <f>'Тулуз-Пьерон'!AE592</f>
        <v>#DIV/0!</v>
      </c>
      <c r="E592" s="134">
        <f>Равен!AD584</f>
        <v>0</v>
      </c>
      <c r="F592" s="135">
        <f>Равен!AE584</f>
        <v>0</v>
      </c>
      <c r="G592" s="128"/>
      <c r="H592" s="33"/>
      <c r="I592" s="33"/>
      <c r="J592" s="33"/>
      <c r="K592" s="115"/>
      <c r="L592" s="109">
        <f t="shared" ref="L592:L655" si="114">M592+N592</f>
        <v>0</v>
      </c>
      <c r="M592" s="33"/>
      <c r="N592" s="123"/>
      <c r="O592" s="131"/>
      <c r="P592" s="109">
        <f t="shared" ref="P592:P655" si="115">Q592+R592+S592</f>
        <v>0</v>
      </c>
      <c r="Q592" s="33"/>
      <c r="R592" s="33"/>
      <c r="S592" s="123"/>
      <c r="T592" s="128"/>
      <c r="U592" s="33"/>
      <c r="V592" s="33"/>
      <c r="W592" s="33"/>
      <c r="X592" s="115"/>
      <c r="Y592" s="122"/>
      <c r="Z592" s="33"/>
      <c r="AA592" s="33"/>
      <c r="AB592" s="33"/>
      <c r="AC592" s="33"/>
      <c r="AD592" s="33"/>
      <c r="AE592" s="33"/>
      <c r="AF592" s="123"/>
      <c r="AG592" s="119" t="e">
        <f>HLOOKUP(AG$13,$Y592:$AF$1016,ROWS($Y592:$AF$1016),FALSE)</f>
        <v>#N/A</v>
      </c>
      <c r="AH592" s="30" t="e">
        <f>HLOOKUP(AH$13,$Y592:$AF$1016,ROWS($Y592:$AF$1016),FALSE)</f>
        <v>#N/A</v>
      </c>
      <c r="AI592" s="30" t="e">
        <f>HLOOKUP(AI$13,$Y592:$AF$1016,ROWS($Y592:$AF$1016),FALSE)</f>
        <v>#N/A</v>
      </c>
      <c r="AJ592" s="30" t="e">
        <f>HLOOKUP(AJ$13,$Y592:$AF$1016,ROWS($Y592:$AF$1016),FALSE)</f>
        <v>#N/A</v>
      </c>
      <c r="AK592" s="30" t="e">
        <f>HLOOKUP(AK$13,$Y592:$AF$1016,ROWS($Y592:$AF$1016),FALSE)</f>
        <v>#N/A</v>
      </c>
      <c r="AL592" s="30" t="e">
        <f>HLOOKUP(AL$13,$Y592:$AF$1016,ROWS($Y592:$AF$1016),FALSE)</f>
        <v>#N/A</v>
      </c>
      <c r="AM592" s="30" t="e">
        <f>HLOOKUP(AM$13,$Y592:$AF$1016,ROWS($Y592:$AF$1016),FALSE)</f>
        <v>#N/A</v>
      </c>
      <c r="AN592" s="30" t="e">
        <f>HLOOKUP(AN$13,$Y592:$AF$1016,ROWS($Y592:$AF$1016),FALSE)</f>
        <v>#N/A</v>
      </c>
      <c r="AO592" s="35" t="e">
        <f t="shared" ref="AO592:AO655" si="116">ABS(AG592-$AG$14)</f>
        <v>#N/A</v>
      </c>
      <c r="AP592" s="35" t="e">
        <f t="shared" ref="AP592:AP655" si="117">ABS(AH592-$AH$14)</f>
        <v>#N/A</v>
      </c>
      <c r="AQ592" s="35" t="e">
        <f t="shared" ref="AQ592:AQ655" si="118">ABS(AI592-$AI$14)</f>
        <v>#N/A</v>
      </c>
      <c r="AR592" s="35" t="e">
        <f t="shared" ref="AR592:AR655" si="119">ABS(AJ592-$AJ$14)</f>
        <v>#N/A</v>
      </c>
      <c r="AS592" s="35" t="e">
        <f t="shared" ref="AS592:AS655" si="120">ABS(AK592-$AK$14)</f>
        <v>#N/A</v>
      </c>
      <c r="AT592" s="35" t="e">
        <f t="shared" ref="AT592:AT655" si="121">ABS(AL592-$AL$14)</f>
        <v>#N/A</v>
      </c>
      <c r="AU592" s="35" t="e">
        <f t="shared" ref="AU592:AU655" si="122">ABS(AM592-$AM$14)</f>
        <v>#N/A</v>
      </c>
      <c r="AV592" s="35" t="e">
        <f t="shared" ref="AV592:AV655" si="123">ABS(AN592-$AN$14)</f>
        <v>#N/A</v>
      </c>
      <c r="AW592" s="81" t="e">
        <f t="shared" ref="AW592:AW655" si="124">SUM(AO592:AV592)</f>
        <v>#N/A</v>
      </c>
      <c r="AX592" s="139" t="e">
        <f t="shared" ref="AX592:AX655" si="125">(18-AG592-AH592)/(18-AK592-AI592)</f>
        <v>#N/A</v>
      </c>
    </row>
    <row r="593" spans="1:50" x14ac:dyDescent="0.25">
      <c r="A593" s="110">
        <f>'Тулуз-Пьерон'!A593</f>
        <v>0</v>
      </c>
      <c r="B593" s="153">
        <f>'Тулуз-Пьерон'!B593</f>
        <v>0</v>
      </c>
      <c r="C593" s="109" t="e">
        <f>'Тулуз-Пьерон'!AB593</f>
        <v>#DIV/0!</v>
      </c>
      <c r="D593" s="132" t="e">
        <f>'Тулуз-Пьерон'!AE593</f>
        <v>#DIV/0!</v>
      </c>
      <c r="E593" s="134">
        <f>Равен!AD585</f>
        <v>0</v>
      </c>
      <c r="F593" s="135">
        <f>Равен!AE585</f>
        <v>0</v>
      </c>
      <c r="G593" s="128"/>
      <c r="H593" s="33"/>
      <c r="I593" s="33"/>
      <c r="J593" s="33"/>
      <c r="K593" s="115"/>
      <c r="L593" s="109">
        <f t="shared" si="114"/>
        <v>0</v>
      </c>
      <c r="M593" s="33"/>
      <c r="N593" s="123"/>
      <c r="O593" s="131"/>
      <c r="P593" s="109">
        <f t="shared" si="115"/>
        <v>0</v>
      </c>
      <c r="Q593" s="33"/>
      <c r="R593" s="33"/>
      <c r="S593" s="123"/>
      <c r="T593" s="128"/>
      <c r="U593" s="33"/>
      <c r="V593" s="33"/>
      <c r="W593" s="33"/>
      <c r="X593" s="115"/>
      <c r="Y593" s="122"/>
      <c r="Z593" s="33"/>
      <c r="AA593" s="33"/>
      <c r="AB593" s="33"/>
      <c r="AC593" s="33"/>
      <c r="AD593" s="33"/>
      <c r="AE593" s="33"/>
      <c r="AF593" s="123"/>
      <c r="AG593" s="119" t="e">
        <f>HLOOKUP(AG$13,$Y593:$AF$1016,ROWS($Y593:$AF$1016),FALSE)</f>
        <v>#N/A</v>
      </c>
      <c r="AH593" s="30" t="e">
        <f>HLOOKUP(AH$13,$Y593:$AF$1016,ROWS($Y593:$AF$1016),FALSE)</f>
        <v>#N/A</v>
      </c>
      <c r="AI593" s="30" t="e">
        <f>HLOOKUP(AI$13,$Y593:$AF$1016,ROWS($Y593:$AF$1016),FALSE)</f>
        <v>#N/A</v>
      </c>
      <c r="AJ593" s="30" t="e">
        <f>HLOOKUP(AJ$13,$Y593:$AF$1016,ROWS($Y593:$AF$1016),FALSE)</f>
        <v>#N/A</v>
      </c>
      <c r="AK593" s="30" t="e">
        <f>HLOOKUP(AK$13,$Y593:$AF$1016,ROWS($Y593:$AF$1016),FALSE)</f>
        <v>#N/A</v>
      </c>
      <c r="AL593" s="30" t="e">
        <f>HLOOKUP(AL$13,$Y593:$AF$1016,ROWS($Y593:$AF$1016),FALSE)</f>
        <v>#N/A</v>
      </c>
      <c r="AM593" s="30" t="e">
        <f>HLOOKUP(AM$13,$Y593:$AF$1016,ROWS($Y593:$AF$1016),FALSE)</f>
        <v>#N/A</v>
      </c>
      <c r="AN593" s="30" t="e">
        <f>HLOOKUP(AN$13,$Y593:$AF$1016,ROWS($Y593:$AF$1016),FALSE)</f>
        <v>#N/A</v>
      </c>
      <c r="AO593" s="35" t="e">
        <f t="shared" si="116"/>
        <v>#N/A</v>
      </c>
      <c r="AP593" s="35" t="e">
        <f t="shared" si="117"/>
        <v>#N/A</v>
      </c>
      <c r="AQ593" s="35" t="e">
        <f t="shared" si="118"/>
        <v>#N/A</v>
      </c>
      <c r="AR593" s="35" t="e">
        <f t="shared" si="119"/>
        <v>#N/A</v>
      </c>
      <c r="AS593" s="35" t="e">
        <f t="shared" si="120"/>
        <v>#N/A</v>
      </c>
      <c r="AT593" s="35" t="e">
        <f t="shared" si="121"/>
        <v>#N/A</v>
      </c>
      <c r="AU593" s="35" t="e">
        <f t="shared" si="122"/>
        <v>#N/A</v>
      </c>
      <c r="AV593" s="35" t="e">
        <f t="shared" si="123"/>
        <v>#N/A</v>
      </c>
      <c r="AW593" s="81" t="e">
        <f t="shared" si="124"/>
        <v>#N/A</v>
      </c>
      <c r="AX593" s="139" t="e">
        <f t="shared" si="125"/>
        <v>#N/A</v>
      </c>
    </row>
    <row r="594" spans="1:50" x14ac:dyDescent="0.25">
      <c r="A594" s="110">
        <f>'Тулуз-Пьерон'!A594</f>
        <v>0</v>
      </c>
      <c r="B594" s="153">
        <f>'Тулуз-Пьерон'!B594</f>
        <v>0</v>
      </c>
      <c r="C594" s="109" t="e">
        <f>'Тулуз-Пьерон'!AB594</f>
        <v>#DIV/0!</v>
      </c>
      <c r="D594" s="132" t="e">
        <f>'Тулуз-Пьерон'!AE594</f>
        <v>#DIV/0!</v>
      </c>
      <c r="E594" s="134">
        <f>Равен!AD586</f>
        <v>0</v>
      </c>
      <c r="F594" s="135">
        <f>Равен!AE586</f>
        <v>0</v>
      </c>
      <c r="G594" s="128"/>
      <c r="H594" s="33"/>
      <c r="I594" s="33"/>
      <c r="J594" s="33"/>
      <c r="K594" s="115"/>
      <c r="L594" s="109">
        <f t="shared" si="114"/>
        <v>0</v>
      </c>
      <c r="M594" s="33"/>
      <c r="N594" s="123"/>
      <c r="O594" s="131"/>
      <c r="P594" s="109">
        <f t="shared" si="115"/>
        <v>0</v>
      </c>
      <c r="Q594" s="33"/>
      <c r="R594" s="33"/>
      <c r="S594" s="123"/>
      <c r="T594" s="128"/>
      <c r="U594" s="33"/>
      <c r="V594" s="33"/>
      <c r="W594" s="33"/>
      <c r="X594" s="115"/>
      <c r="Y594" s="122"/>
      <c r="Z594" s="33"/>
      <c r="AA594" s="33"/>
      <c r="AB594" s="33"/>
      <c r="AC594" s="33"/>
      <c r="AD594" s="33"/>
      <c r="AE594" s="33"/>
      <c r="AF594" s="123"/>
      <c r="AG594" s="119" t="e">
        <f>HLOOKUP(AG$13,$Y594:$AF$1016,ROWS($Y594:$AF$1016),FALSE)</f>
        <v>#N/A</v>
      </c>
      <c r="AH594" s="30" t="e">
        <f>HLOOKUP(AH$13,$Y594:$AF$1016,ROWS($Y594:$AF$1016),FALSE)</f>
        <v>#N/A</v>
      </c>
      <c r="AI594" s="30" t="e">
        <f>HLOOKUP(AI$13,$Y594:$AF$1016,ROWS($Y594:$AF$1016),FALSE)</f>
        <v>#N/A</v>
      </c>
      <c r="AJ594" s="30" t="e">
        <f>HLOOKUP(AJ$13,$Y594:$AF$1016,ROWS($Y594:$AF$1016),FALSE)</f>
        <v>#N/A</v>
      </c>
      <c r="AK594" s="30" t="e">
        <f>HLOOKUP(AK$13,$Y594:$AF$1016,ROWS($Y594:$AF$1016),FALSE)</f>
        <v>#N/A</v>
      </c>
      <c r="AL594" s="30" t="e">
        <f>HLOOKUP(AL$13,$Y594:$AF$1016,ROWS($Y594:$AF$1016),FALSE)</f>
        <v>#N/A</v>
      </c>
      <c r="AM594" s="30" t="e">
        <f>HLOOKUP(AM$13,$Y594:$AF$1016,ROWS($Y594:$AF$1016),FALSE)</f>
        <v>#N/A</v>
      </c>
      <c r="AN594" s="30" t="e">
        <f>HLOOKUP(AN$13,$Y594:$AF$1016,ROWS($Y594:$AF$1016),FALSE)</f>
        <v>#N/A</v>
      </c>
      <c r="AO594" s="35" t="e">
        <f t="shared" si="116"/>
        <v>#N/A</v>
      </c>
      <c r="AP594" s="35" t="e">
        <f t="shared" si="117"/>
        <v>#N/A</v>
      </c>
      <c r="AQ594" s="35" t="e">
        <f t="shared" si="118"/>
        <v>#N/A</v>
      </c>
      <c r="AR594" s="35" t="e">
        <f t="shared" si="119"/>
        <v>#N/A</v>
      </c>
      <c r="AS594" s="35" t="e">
        <f t="shared" si="120"/>
        <v>#N/A</v>
      </c>
      <c r="AT594" s="35" t="e">
        <f t="shared" si="121"/>
        <v>#N/A</v>
      </c>
      <c r="AU594" s="35" t="e">
        <f t="shared" si="122"/>
        <v>#N/A</v>
      </c>
      <c r="AV594" s="35" t="e">
        <f t="shared" si="123"/>
        <v>#N/A</v>
      </c>
      <c r="AW594" s="81" t="e">
        <f t="shared" si="124"/>
        <v>#N/A</v>
      </c>
      <c r="AX594" s="139" t="e">
        <f t="shared" si="125"/>
        <v>#N/A</v>
      </c>
    </row>
    <row r="595" spans="1:50" x14ac:dyDescent="0.25">
      <c r="A595" s="110">
        <f>'Тулуз-Пьерон'!A595</f>
        <v>0</v>
      </c>
      <c r="B595" s="153">
        <f>'Тулуз-Пьерон'!B595</f>
        <v>0</v>
      </c>
      <c r="C595" s="109" t="e">
        <f>'Тулуз-Пьерон'!AB595</f>
        <v>#DIV/0!</v>
      </c>
      <c r="D595" s="132" t="e">
        <f>'Тулуз-Пьерон'!AE595</f>
        <v>#DIV/0!</v>
      </c>
      <c r="E595" s="134">
        <f>Равен!AD587</f>
        <v>0</v>
      </c>
      <c r="F595" s="135">
        <f>Равен!AE587</f>
        <v>0</v>
      </c>
      <c r="G595" s="128"/>
      <c r="H595" s="33"/>
      <c r="I595" s="33"/>
      <c r="J595" s="33"/>
      <c r="K595" s="115"/>
      <c r="L595" s="109">
        <f t="shared" si="114"/>
        <v>0</v>
      </c>
      <c r="M595" s="33"/>
      <c r="N595" s="123"/>
      <c r="O595" s="131"/>
      <c r="P595" s="109">
        <f t="shared" si="115"/>
        <v>0</v>
      </c>
      <c r="Q595" s="33"/>
      <c r="R595" s="33"/>
      <c r="S595" s="123"/>
      <c r="T595" s="128"/>
      <c r="U595" s="33"/>
      <c r="V595" s="33"/>
      <c r="W595" s="33"/>
      <c r="X595" s="115"/>
      <c r="Y595" s="122"/>
      <c r="Z595" s="33"/>
      <c r="AA595" s="33"/>
      <c r="AB595" s="33"/>
      <c r="AC595" s="33"/>
      <c r="AD595" s="33"/>
      <c r="AE595" s="33"/>
      <c r="AF595" s="123"/>
      <c r="AG595" s="119" t="e">
        <f>HLOOKUP(AG$13,$Y595:$AF$1016,ROWS($Y595:$AF$1016),FALSE)</f>
        <v>#N/A</v>
      </c>
      <c r="AH595" s="30" t="e">
        <f>HLOOKUP(AH$13,$Y595:$AF$1016,ROWS($Y595:$AF$1016),FALSE)</f>
        <v>#N/A</v>
      </c>
      <c r="AI595" s="30" t="e">
        <f>HLOOKUP(AI$13,$Y595:$AF$1016,ROWS($Y595:$AF$1016),FALSE)</f>
        <v>#N/A</v>
      </c>
      <c r="AJ595" s="30" t="e">
        <f>HLOOKUP(AJ$13,$Y595:$AF$1016,ROWS($Y595:$AF$1016),FALSE)</f>
        <v>#N/A</v>
      </c>
      <c r="AK595" s="30" t="e">
        <f>HLOOKUP(AK$13,$Y595:$AF$1016,ROWS($Y595:$AF$1016),FALSE)</f>
        <v>#N/A</v>
      </c>
      <c r="AL595" s="30" t="e">
        <f>HLOOKUP(AL$13,$Y595:$AF$1016,ROWS($Y595:$AF$1016),FALSE)</f>
        <v>#N/A</v>
      </c>
      <c r="AM595" s="30" t="e">
        <f>HLOOKUP(AM$13,$Y595:$AF$1016,ROWS($Y595:$AF$1016),FALSE)</f>
        <v>#N/A</v>
      </c>
      <c r="AN595" s="30" t="e">
        <f>HLOOKUP(AN$13,$Y595:$AF$1016,ROWS($Y595:$AF$1016),FALSE)</f>
        <v>#N/A</v>
      </c>
      <c r="AO595" s="35" t="e">
        <f t="shared" si="116"/>
        <v>#N/A</v>
      </c>
      <c r="AP595" s="35" t="e">
        <f t="shared" si="117"/>
        <v>#N/A</v>
      </c>
      <c r="AQ595" s="35" t="e">
        <f t="shared" si="118"/>
        <v>#N/A</v>
      </c>
      <c r="AR595" s="35" t="e">
        <f t="shared" si="119"/>
        <v>#N/A</v>
      </c>
      <c r="AS595" s="35" t="e">
        <f t="shared" si="120"/>
        <v>#N/A</v>
      </c>
      <c r="AT595" s="35" t="e">
        <f t="shared" si="121"/>
        <v>#N/A</v>
      </c>
      <c r="AU595" s="35" t="e">
        <f t="shared" si="122"/>
        <v>#N/A</v>
      </c>
      <c r="AV595" s="35" t="e">
        <f t="shared" si="123"/>
        <v>#N/A</v>
      </c>
      <c r="AW595" s="81" t="e">
        <f t="shared" si="124"/>
        <v>#N/A</v>
      </c>
      <c r="AX595" s="139" t="e">
        <f t="shared" si="125"/>
        <v>#N/A</v>
      </c>
    </row>
    <row r="596" spans="1:50" x14ac:dyDescent="0.25">
      <c r="A596" s="110">
        <f>'Тулуз-Пьерон'!A596</f>
        <v>0</v>
      </c>
      <c r="B596" s="153">
        <f>'Тулуз-Пьерон'!B596</f>
        <v>0</v>
      </c>
      <c r="C596" s="109" t="e">
        <f>'Тулуз-Пьерон'!AB596</f>
        <v>#DIV/0!</v>
      </c>
      <c r="D596" s="132" t="e">
        <f>'Тулуз-Пьерон'!AE596</f>
        <v>#DIV/0!</v>
      </c>
      <c r="E596" s="134">
        <f>Равен!AD588</f>
        <v>0</v>
      </c>
      <c r="F596" s="135">
        <f>Равен!AE588</f>
        <v>0</v>
      </c>
      <c r="G596" s="128"/>
      <c r="H596" s="33"/>
      <c r="I596" s="33"/>
      <c r="J596" s="33"/>
      <c r="K596" s="115"/>
      <c r="L596" s="109">
        <f t="shared" si="114"/>
        <v>0</v>
      </c>
      <c r="M596" s="33"/>
      <c r="N596" s="123"/>
      <c r="O596" s="131"/>
      <c r="P596" s="109">
        <f t="shared" si="115"/>
        <v>0</v>
      </c>
      <c r="Q596" s="33"/>
      <c r="R596" s="33"/>
      <c r="S596" s="123"/>
      <c r="T596" s="128"/>
      <c r="U596" s="33"/>
      <c r="V596" s="33"/>
      <c r="W596" s="33"/>
      <c r="X596" s="115"/>
      <c r="Y596" s="122"/>
      <c r="Z596" s="33"/>
      <c r="AA596" s="33"/>
      <c r="AB596" s="33"/>
      <c r="AC596" s="33"/>
      <c r="AD596" s="33"/>
      <c r="AE596" s="33"/>
      <c r="AF596" s="123"/>
      <c r="AG596" s="119" t="e">
        <f>HLOOKUP(AG$13,$Y596:$AF$1016,ROWS($Y596:$AF$1016),FALSE)</f>
        <v>#N/A</v>
      </c>
      <c r="AH596" s="30" t="e">
        <f>HLOOKUP(AH$13,$Y596:$AF$1016,ROWS($Y596:$AF$1016),FALSE)</f>
        <v>#N/A</v>
      </c>
      <c r="AI596" s="30" t="e">
        <f>HLOOKUP(AI$13,$Y596:$AF$1016,ROWS($Y596:$AF$1016),FALSE)</f>
        <v>#N/A</v>
      </c>
      <c r="AJ596" s="30" t="e">
        <f>HLOOKUP(AJ$13,$Y596:$AF$1016,ROWS($Y596:$AF$1016),FALSE)</f>
        <v>#N/A</v>
      </c>
      <c r="AK596" s="30" t="e">
        <f>HLOOKUP(AK$13,$Y596:$AF$1016,ROWS($Y596:$AF$1016),FALSE)</f>
        <v>#N/A</v>
      </c>
      <c r="AL596" s="30" t="e">
        <f>HLOOKUP(AL$13,$Y596:$AF$1016,ROWS($Y596:$AF$1016),FALSE)</f>
        <v>#N/A</v>
      </c>
      <c r="AM596" s="30" t="e">
        <f>HLOOKUP(AM$13,$Y596:$AF$1016,ROWS($Y596:$AF$1016),FALSE)</f>
        <v>#N/A</v>
      </c>
      <c r="AN596" s="30" t="e">
        <f>HLOOKUP(AN$13,$Y596:$AF$1016,ROWS($Y596:$AF$1016),FALSE)</f>
        <v>#N/A</v>
      </c>
      <c r="AO596" s="35" t="e">
        <f t="shared" si="116"/>
        <v>#N/A</v>
      </c>
      <c r="AP596" s="35" t="e">
        <f t="shared" si="117"/>
        <v>#N/A</v>
      </c>
      <c r="AQ596" s="35" t="e">
        <f t="shared" si="118"/>
        <v>#N/A</v>
      </c>
      <c r="AR596" s="35" t="e">
        <f t="shared" si="119"/>
        <v>#N/A</v>
      </c>
      <c r="AS596" s="35" t="e">
        <f t="shared" si="120"/>
        <v>#N/A</v>
      </c>
      <c r="AT596" s="35" t="e">
        <f t="shared" si="121"/>
        <v>#N/A</v>
      </c>
      <c r="AU596" s="35" t="e">
        <f t="shared" si="122"/>
        <v>#N/A</v>
      </c>
      <c r="AV596" s="35" t="e">
        <f t="shared" si="123"/>
        <v>#N/A</v>
      </c>
      <c r="AW596" s="81" t="e">
        <f t="shared" si="124"/>
        <v>#N/A</v>
      </c>
      <c r="AX596" s="139" t="e">
        <f t="shared" si="125"/>
        <v>#N/A</v>
      </c>
    </row>
    <row r="597" spans="1:50" x14ac:dyDescent="0.25">
      <c r="A597" s="110">
        <f>'Тулуз-Пьерон'!A597</f>
        <v>0</v>
      </c>
      <c r="B597" s="153">
        <f>'Тулуз-Пьерон'!B597</f>
        <v>0</v>
      </c>
      <c r="C597" s="109" t="e">
        <f>'Тулуз-Пьерон'!AB597</f>
        <v>#DIV/0!</v>
      </c>
      <c r="D597" s="132" t="e">
        <f>'Тулуз-Пьерон'!AE597</f>
        <v>#DIV/0!</v>
      </c>
      <c r="E597" s="134">
        <f>Равен!AD589</f>
        <v>0</v>
      </c>
      <c r="F597" s="135">
        <f>Равен!AE589</f>
        <v>0</v>
      </c>
      <c r="G597" s="128"/>
      <c r="H597" s="33"/>
      <c r="I597" s="33"/>
      <c r="J597" s="33"/>
      <c r="K597" s="115"/>
      <c r="L597" s="109">
        <f t="shared" si="114"/>
        <v>0</v>
      </c>
      <c r="M597" s="33"/>
      <c r="N597" s="123"/>
      <c r="O597" s="131"/>
      <c r="P597" s="109">
        <f t="shared" si="115"/>
        <v>0</v>
      </c>
      <c r="Q597" s="33"/>
      <c r="R597" s="33"/>
      <c r="S597" s="123"/>
      <c r="T597" s="128"/>
      <c r="U597" s="33"/>
      <c r="V597" s="33"/>
      <c r="W597" s="33"/>
      <c r="X597" s="115"/>
      <c r="Y597" s="122"/>
      <c r="Z597" s="33"/>
      <c r="AA597" s="33"/>
      <c r="AB597" s="33"/>
      <c r="AC597" s="33"/>
      <c r="AD597" s="33"/>
      <c r="AE597" s="33"/>
      <c r="AF597" s="123"/>
      <c r="AG597" s="119" t="e">
        <f>HLOOKUP(AG$13,$Y597:$AF$1016,ROWS($Y597:$AF$1016),FALSE)</f>
        <v>#N/A</v>
      </c>
      <c r="AH597" s="30" t="e">
        <f>HLOOKUP(AH$13,$Y597:$AF$1016,ROWS($Y597:$AF$1016),FALSE)</f>
        <v>#N/A</v>
      </c>
      <c r="AI597" s="30" t="e">
        <f>HLOOKUP(AI$13,$Y597:$AF$1016,ROWS($Y597:$AF$1016),FALSE)</f>
        <v>#N/A</v>
      </c>
      <c r="AJ597" s="30" t="e">
        <f>HLOOKUP(AJ$13,$Y597:$AF$1016,ROWS($Y597:$AF$1016),FALSE)</f>
        <v>#N/A</v>
      </c>
      <c r="AK597" s="30" t="e">
        <f>HLOOKUP(AK$13,$Y597:$AF$1016,ROWS($Y597:$AF$1016),FALSE)</f>
        <v>#N/A</v>
      </c>
      <c r="AL597" s="30" t="e">
        <f>HLOOKUP(AL$13,$Y597:$AF$1016,ROWS($Y597:$AF$1016),FALSE)</f>
        <v>#N/A</v>
      </c>
      <c r="AM597" s="30" t="e">
        <f>HLOOKUP(AM$13,$Y597:$AF$1016,ROWS($Y597:$AF$1016),FALSE)</f>
        <v>#N/A</v>
      </c>
      <c r="AN597" s="30" t="e">
        <f>HLOOKUP(AN$13,$Y597:$AF$1016,ROWS($Y597:$AF$1016),FALSE)</f>
        <v>#N/A</v>
      </c>
      <c r="AO597" s="35" t="e">
        <f t="shared" si="116"/>
        <v>#N/A</v>
      </c>
      <c r="AP597" s="35" t="e">
        <f t="shared" si="117"/>
        <v>#N/A</v>
      </c>
      <c r="AQ597" s="35" t="e">
        <f t="shared" si="118"/>
        <v>#N/A</v>
      </c>
      <c r="AR597" s="35" t="e">
        <f t="shared" si="119"/>
        <v>#N/A</v>
      </c>
      <c r="AS597" s="35" t="e">
        <f t="shared" si="120"/>
        <v>#N/A</v>
      </c>
      <c r="AT597" s="35" t="e">
        <f t="shared" si="121"/>
        <v>#N/A</v>
      </c>
      <c r="AU597" s="35" t="e">
        <f t="shared" si="122"/>
        <v>#N/A</v>
      </c>
      <c r="AV597" s="35" t="e">
        <f t="shared" si="123"/>
        <v>#N/A</v>
      </c>
      <c r="AW597" s="81" t="e">
        <f t="shared" si="124"/>
        <v>#N/A</v>
      </c>
      <c r="AX597" s="139" t="e">
        <f t="shared" si="125"/>
        <v>#N/A</v>
      </c>
    </row>
    <row r="598" spans="1:50" x14ac:dyDescent="0.25">
      <c r="A598" s="110">
        <f>'Тулуз-Пьерон'!A598</f>
        <v>0</v>
      </c>
      <c r="B598" s="153">
        <f>'Тулуз-Пьерон'!B598</f>
        <v>0</v>
      </c>
      <c r="C598" s="109" t="e">
        <f>'Тулуз-Пьерон'!AB598</f>
        <v>#DIV/0!</v>
      </c>
      <c r="D598" s="132" t="e">
        <f>'Тулуз-Пьерон'!AE598</f>
        <v>#DIV/0!</v>
      </c>
      <c r="E598" s="134">
        <f>Равен!AD590</f>
        <v>0</v>
      </c>
      <c r="F598" s="135">
        <f>Равен!AE590</f>
        <v>0</v>
      </c>
      <c r="G598" s="128"/>
      <c r="H598" s="33"/>
      <c r="I598" s="33"/>
      <c r="J598" s="33"/>
      <c r="K598" s="115"/>
      <c r="L598" s="109">
        <f t="shared" si="114"/>
        <v>0</v>
      </c>
      <c r="M598" s="33"/>
      <c r="N598" s="123"/>
      <c r="O598" s="131"/>
      <c r="P598" s="109">
        <f t="shared" si="115"/>
        <v>0</v>
      </c>
      <c r="Q598" s="33"/>
      <c r="R598" s="33"/>
      <c r="S598" s="123"/>
      <c r="T598" s="128"/>
      <c r="U598" s="33"/>
      <c r="V598" s="33"/>
      <c r="W598" s="33"/>
      <c r="X598" s="115"/>
      <c r="Y598" s="122"/>
      <c r="Z598" s="33"/>
      <c r="AA598" s="33"/>
      <c r="AB598" s="33"/>
      <c r="AC598" s="33"/>
      <c r="AD598" s="33"/>
      <c r="AE598" s="33"/>
      <c r="AF598" s="123"/>
      <c r="AG598" s="119" t="e">
        <f>HLOOKUP(AG$13,$Y598:$AF$1016,ROWS($Y598:$AF$1016),FALSE)</f>
        <v>#N/A</v>
      </c>
      <c r="AH598" s="30" t="e">
        <f>HLOOKUP(AH$13,$Y598:$AF$1016,ROWS($Y598:$AF$1016),FALSE)</f>
        <v>#N/A</v>
      </c>
      <c r="AI598" s="30" t="e">
        <f>HLOOKUP(AI$13,$Y598:$AF$1016,ROWS($Y598:$AF$1016),FALSE)</f>
        <v>#N/A</v>
      </c>
      <c r="AJ598" s="30" t="e">
        <f>HLOOKUP(AJ$13,$Y598:$AF$1016,ROWS($Y598:$AF$1016),FALSE)</f>
        <v>#N/A</v>
      </c>
      <c r="AK598" s="30" t="e">
        <f>HLOOKUP(AK$13,$Y598:$AF$1016,ROWS($Y598:$AF$1016),FALSE)</f>
        <v>#N/A</v>
      </c>
      <c r="AL598" s="30" t="e">
        <f>HLOOKUP(AL$13,$Y598:$AF$1016,ROWS($Y598:$AF$1016),FALSE)</f>
        <v>#N/A</v>
      </c>
      <c r="AM598" s="30" t="e">
        <f>HLOOKUP(AM$13,$Y598:$AF$1016,ROWS($Y598:$AF$1016),FALSE)</f>
        <v>#N/A</v>
      </c>
      <c r="AN598" s="30" t="e">
        <f>HLOOKUP(AN$13,$Y598:$AF$1016,ROWS($Y598:$AF$1016),FALSE)</f>
        <v>#N/A</v>
      </c>
      <c r="AO598" s="35" t="e">
        <f t="shared" si="116"/>
        <v>#N/A</v>
      </c>
      <c r="AP598" s="35" t="e">
        <f t="shared" si="117"/>
        <v>#N/A</v>
      </c>
      <c r="AQ598" s="35" t="e">
        <f t="shared" si="118"/>
        <v>#N/A</v>
      </c>
      <c r="AR598" s="35" t="e">
        <f t="shared" si="119"/>
        <v>#N/A</v>
      </c>
      <c r="AS598" s="35" t="e">
        <f t="shared" si="120"/>
        <v>#N/A</v>
      </c>
      <c r="AT598" s="35" t="e">
        <f t="shared" si="121"/>
        <v>#N/A</v>
      </c>
      <c r="AU598" s="35" t="e">
        <f t="shared" si="122"/>
        <v>#N/A</v>
      </c>
      <c r="AV598" s="35" t="e">
        <f t="shared" si="123"/>
        <v>#N/A</v>
      </c>
      <c r="AW598" s="81" t="e">
        <f t="shared" si="124"/>
        <v>#N/A</v>
      </c>
      <c r="AX598" s="139" t="e">
        <f t="shared" si="125"/>
        <v>#N/A</v>
      </c>
    </row>
    <row r="599" spans="1:50" x14ac:dyDescent="0.25">
      <c r="A599" s="110">
        <f>'Тулуз-Пьерон'!A599</f>
        <v>0</v>
      </c>
      <c r="B599" s="153">
        <f>'Тулуз-Пьерон'!B599</f>
        <v>0</v>
      </c>
      <c r="C599" s="109" t="e">
        <f>'Тулуз-Пьерон'!AB599</f>
        <v>#DIV/0!</v>
      </c>
      <c r="D599" s="132" t="e">
        <f>'Тулуз-Пьерон'!AE599</f>
        <v>#DIV/0!</v>
      </c>
      <c r="E599" s="134">
        <f>Равен!AD591</f>
        <v>0</v>
      </c>
      <c r="F599" s="135">
        <f>Равен!AE591</f>
        <v>0</v>
      </c>
      <c r="G599" s="128"/>
      <c r="H599" s="33"/>
      <c r="I599" s="33"/>
      <c r="J599" s="33"/>
      <c r="K599" s="115"/>
      <c r="L599" s="109">
        <f t="shared" si="114"/>
        <v>0</v>
      </c>
      <c r="M599" s="33"/>
      <c r="N599" s="123"/>
      <c r="O599" s="131"/>
      <c r="P599" s="109">
        <f t="shared" si="115"/>
        <v>0</v>
      </c>
      <c r="Q599" s="33"/>
      <c r="R599" s="33"/>
      <c r="S599" s="123"/>
      <c r="T599" s="128"/>
      <c r="U599" s="33"/>
      <c r="V599" s="33"/>
      <c r="W599" s="33"/>
      <c r="X599" s="115"/>
      <c r="Y599" s="122"/>
      <c r="Z599" s="33"/>
      <c r="AA599" s="33"/>
      <c r="AB599" s="33"/>
      <c r="AC599" s="33"/>
      <c r="AD599" s="33"/>
      <c r="AE599" s="33"/>
      <c r="AF599" s="123"/>
      <c r="AG599" s="119" t="e">
        <f>HLOOKUP(AG$13,$Y599:$AF$1016,ROWS($Y599:$AF$1016),FALSE)</f>
        <v>#N/A</v>
      </c>
      <c r="AH599" s="30" t="e">
        <f>HLOOKUP(AH$13,$Y599:$AF$1016,ROWS($Y599:$AF$1016),FALSE)</f>
        <v>#N/A</v>
      </c>
      <c r="AI599" s="30" t="e">
        <f>HLOOKUP(AI$13,$Y599:$AF$1016,ROWS($Y599:$AF$1016),FALSE)</f>
        <v>#N/A</v>
      </c>
      <c r="AJ599" s="30" t="e">
        <f>HLOOKUP(AJ$13,$Y599:$AF$1016,ROWS($Y599:$AF$1016),FALSE)</f>
        <v>#N/A</v>
      </c>
      <c r="AK599" s="30" t="e">
        <f>HLOOKUP(AK$13,$Y599:$AF$1016,ROWS($Y599:$AF$1016),FALSE)</f>
        <v>#N/A</v>
      </c>
      <c r="AL599" s="30" t="e">
        <f>HLOOKUP(AL$13,$Y599:$AF$1016,ROWS($Y599:$AF$1016),FALSE)</f>
        <v>#N/A</v>
      </c>
      <c r="AM599" s="30" t="e">
        <f>HLOOKUP(AM$13,$Y599:$AF$1016,ROWS($Y599:$AF$1016),FALSE)</f>
        <v>#N/A</v>
      </c>
      <c r="AN599" s="30" t="e">
        <f>HLOOKUP(AN$13,$Y599:$AF$1016,ROWS($Y599:$AF$1016),FALSE)</f>
        <v>#N/A</v>
      </c>
      <c r="AO599" s="35" t="e">
        <f t="shared" si="116"/>
        <v>#N/A</v>
      </c>
      <c r="AP599" s="35" t="e">
        <f t="shared" si="117"/>
        <v>#N/A</v>
      </c>
      <c r="AQ599" s="35" t="e">
        <f t="shared" si="118"/>
        <v>#N/A</v>
      </c>
      <c r="AR599" s="35" t="e">
        <f t="shared" si="119"/>
        <v>#N/A</v>
      </c>
      <c r="AS599" s="35" t="e">
        <f t="shared" si="120"/>
        <v>#N/A</v>
      </c>
      <c r="AT599" s="35" t="e">
        <f t="shared" si="121"/>
        <v>#N/A</v>
      </c>
      <c r="AU599" s="35" t="e">
        <f t="shared" si="122"/>
        <v>#N/A</v>
      </c>
      <c r="AV599" s="35" t="e">
        <f t="shared" si="123"/>
        <v>#N/A</v>
      </c>
      <c r="AW599" s="81" t="e">
        <f t="shared" si="124"/>
        <v>#N/A</v>
      </c>
      <c r="AX599" s="139" t="e">
        <f t="shared" si="125"/>
        <v>#N/A</v>
      </c>
    </row>
    <row r="600" spans="1:50" x14ac:dyDescent="0.25">
      <c r="A600" s="110">
        <f>'Тулуз-Пьерон'!A600</f>
        <v>0</v>
      </c>
      <c r="B600" s="153">
        <f>'Тулуз-Пьерон'!B600</f>
        <v>0</v>
      </c>
      <c r="C600" s="109" t="e">
        <f>'Тулуз-Пьерон'!AB600</f>
        <v>#DIV/0!</v>
      </c>
      <c r="D600" s="132" t="e">
        <f>'Тулуз-Пьерон'!AE600</f>
        <v>#DIV/0!</v>
      </c>
      <c r="E600" s="134">
        <f>Равен!AD592</f>
        <v>0</v>
      </c>
      <c r="F600" s="135">
        <f>Равен!AE592</f>
        <v>0</v>
      </c>
      <c r="G600" s="128"/>
      <c r="H600" s="33"/>
      <c r="I600" s="33"/>
      <c r="J600" s="33"/>
      <c r="K600" s="115"/>
      <c r="L600" s="109">
        <f t="shared" si="114"/>
        <v>0</v>
      </c>
      <c r="M600" s="33"/>
      <c r="N600" s="123"/>
      <c r="O600" s="131"/>
      <c r="P600" s="109">
        <f t="shared" si="115"/>
        <v>0</v>
      </c>
      <c r="Q600" s="33"/>
      <c r="R600" s="33"/>
      <c r="S600" s="123"/>
      <c r="T600" s="128"/>
      <c r="U600" s="33"/>
      <c r="V600" s="33"/>
      <c r="W600" s="33"/>
      <c r="X600" s="115"/>
      <c r="Y600" s="122"/>
      <c r="Z600" s="33"/>
      <c r="AA600" s="33"/>
      <c r="AB600" s="33"/>
      <c r="AC600" s="33"/>
      <c r="AD600" s="33"/>
      <c r="AE600" s="33"/>
      <c r="AF600" s="123"/>
      <c r="AG600" s="119" t="e">
        <f>HLOOKUP(AG$13,$Y600:$AF$1016,ROWS($Y600:$AF$1016),FALSE)</f>
        <v>#N/A</v>
      </c>
      <c r="AH600" s="30" t="e">
        <f>HLOOKUP(AH$13,$Y600:$AF$1016,ROWS($Y600:$AF$1016),FALSE)</f>
        <v>#N/A</v>
      </c>
      <c r="AI600" s="30" t="e">
        <f>HLOOKUP(AI$13,$Y600:$AF$1016,ROWS($Y600:$AF$1016),FALSE)</f>
        <v>#N/A</v>
      </c>
      <c r="AJ600" s="30" t="e">
        <f>HLOOKUP(AJ$13,$Y600:$AF$1016,ROWS($Y600:$AF$1016),FALSE)</f>
        <v>#N/A</v>
      </c>
      <c r="AK600" s="30" t="e">
        <f>HLOOKUP(AK$13,$Y600:$AF$1016,ROWS($Y600:$AF$1016),FALSE)</f>
        <v>#N/A</v>
      </c>
      <c r="AL600" s="30" t="e">
        <f>HLOOKUP(AL$13,$Y600:$AF$1016,ROWS($Y600:$AF$1016),FALSE)</f>
        <v>#N/A</v>
      </c>
      <c r="AM600" s="30" t="e">
        <f>HLOOKUP(AM$13,$Y600:$AF$1016,ROWS($Y600:$AF$1016),FALSE)</f>
        <v>#N/A</v>
      </c>
      <c r="AN600" s="30" t="e">
        <f>HLOOKUP(AN$13,$Y600:$AF$1016,ROWS($Y600:$AF$1016),FALSE)</f>
        <v>#N/A</v>
      </c>
      <c r="AO600" s="35" t="e">
        <f t="shared" si="116"/>
        <v>#N/A</v>
      </c>
      <c r="AP600" s="35" t="e">
        <f t="shared" si="117"/>
        <v>#N/A</v>
      </c>
      <c r="AQ600" s="35" t="e">
        <f t="shared" si="118"/>
        <v>#N/A</v>
      </c>
      <c r="AR600" s="35" t="e">
        <f t="shared" si="119"/>
        <v>#N/A</v>
      </c>
      <c r="AS600" s="35" t="e">
        <f t="shared" si="120"/>
        <v>#N/A</v>
      </c>
      <c r="AT600" s="35" t="e">
        <f t="shared" si="121"/>
        <v>#N/A</v>
      </c>
      <c r="AU600" s="35" t="e">
        <f t="shared" si="122"/>
        <v>#N/A</v>
      </c>
      <c r="AV600" s="35" t="e">
        <f t="shared" si="123"/>
        <v>#N/A</v>
      </c>
      <c r="AW600" s="81" t="e">
        <f t="shared" si="124"/>
        <v>#N/A</v>
      </c>
      <c r="AX600" s="139" t="e">
        <f t="shared" si="125"/>
        <v>#N/A</v>
      </c>
    </row>
    <row r="601" spans="1:50" x14ac:dyDescent="0.25">
      <c r="A601" s="110">
        <f>'Тулуз-Пьерон'!A601</f>
        <v>0</v>
      </c>
      <c r="B601" s="153">
        <f>'Тулуз-Пьерон'!B601</f>
        <v>0</v>
      </c>
      <c r="C601" s="109" t="e">
        <f>'Тулуз-Пьерон'!AB601</f>
        <v>#DIV/0!</v>
      </c>
      <c r="D601" s="132" t="e">
        <f>'Тулуз-Пьерон'!AE601</f>
        <v>#DIV/0!</v>
      </c>
      <c r="E601" s="134">
        <f>Равен!AD593</f>
        <v>0</v>
      </c>
      <c r="F601" s="135">
        <f>Равен!AE593</f>
        <v>0</v>
      </c>
      <c r="G601" s="128"/>
      <c r="H601" s="33"/>
      <c r="I601" s="33"/>
      <c r="J601" s="33"/>
      <c r="K601" s="115"/>
      <c r="L601" s="109">
        <f t="shared" si="114"/>
        <v>0</v>
      </c>
      <c r="M601" s="33"/>
      <c r="N601" s="123"/>
      <c r="O601" s="131"/>
      <c r="P601" s="109">
        <f t="shared" si="115"/>
        <v>0</v>
      </c>
      <c r="Q601" s="33"/>
      <c r="R601" s="33"/>
      <c r="S601" s="123"/>
      <c r="T601" s="128"/>
      <c r="U601" s="33"/>
      <c r="V601" s="33"/>
      <c r="W601" s="33"/>
      <c r="X601" s="115"/>
      <c r="Y601" s="122"/>
      <c r="Z601" s="33"/>
      <c r="AA601" s="33"/>
      <c r="AB601" s="33"/>
      <c r="AC601" s="33"/>
      <c r="AD601" s="33"/>
      <c r="AE601" s="33"/>
      <c r="AF601" s="123"/>
      <c r="AG601" s="119" t="e">
        <f>HLOOKUP(AG$13,$Y601:$AF$1016,ROWS($Y601:$AF$1016),FALSE)</f>
        <v>#N/A</v>
      </c>
      <c r="AH601" s="30" t="e">
        <f>HLOOKUP(AH$13,$Y601:$AF$1016,ROWS($Y601:$AF$1016),FALSE)</f>
        <v>#N/A</v>
      </c>
      <c r="AI601" s="30" t="e">
        <f>HLOOKUP(AI$13,$Y601:$AF$1016,ROWS($Y601:$AF$1016),FALSE)</f>
        <v>#N/A</v>
      </c>
      <c r="AJ601" s="30" t="e">
        <f>HLOOKUP(AJ$13,$Y601:$AF$1016,ROWS($Y601:$AF$1016),FALSE)</f>
        <v>#N/A</v>
      </c>
      <c r="AK601" s="30" t="e">
        <f>HLOOKUP(AK$13,$Y601:$AF$1016,ROWS($Y601:$AF$1016),FALSE)</f>
        <v>#N/A</v>
      </c>
      <c r="AL601" s="30" t="e">
        <f>HLOOKUP(AL$13,$Y601:$AF$1016,ROWS($Y601:$AF$1016),FALSE)</f>
        <v>#N/A</v>
      </c>
      <c r="AM601" s="30" t="e">
        <f>HLOOKUP(AM$13,$Y601:$AF$1016,ROWS($Y601:$AF$1016),FALSE)</f>
        <v>#N/A</v>
      </c>
      <c r="AN601" s="30" t="e">
        <f>HLOOKUP(AN$13,$Y601:$AF$1016,ROWS($Y601:$AF$1016),FALSE)</f>
        <v>#N/A</v>
      </c>
      <c r="AO601" s="35" t="e">
        <f t="shared" si="116"/>
        <v>#N/A</v>
      </c>
      <c r="AP601" s="35" t="e">
        <f t="shared" si="117"/>
        <v>#N/A</v>
      </c>
      <c r="AQ601" s="35" t="e">
        <f t="shared" si="118"/>
        <v>#N/A</v>
      </c>
      <c r="AR601" s="35" t="e">
        <f t="shared" si="119"/>
        <v>#N/A</v>
      </c>
      <c r="AS601" s="35" t="e">
        <f t="shared" si="120"/>
        <v>#N/A</v>
      </c>
      <c r="AT601" s="35" t="e">
        <f t="shared" si="121"/>
        <v>#N/A</v>
      </c>
      <c r="AU601" s="35" t="e">
        <f t="shared" si="122"/>
        <v>#N/A</v>
      </c>
      <c r="AV601" s="35" t="e">
        <f t="shared" si="123"/>
        <v>#N/A</v>
      </c>
      <c r="AW601" s="81" t="e">
        <f t="shared" si="124"/>
        <v>#N/A</v>
      </c>
      <c r="AX601" s="139" t="e">
        <f t="shared" si="125"/>
        <v>#N/A</v>
      </c>
    </row>
    <row r="602" spans="1:50" x14ac:dyDescent="0.25">
      <c r="A602" s="110">
        <f>'Тулуз-Пьерон'!A602</f>
        <v>0</v>
      </c>
      <c r="B602" s="153">
        <f>'Тулуз-Пьерон'!B602</f>
        <v>0</v>
      </c>
      <c r="C602" s="109" t="e">
        <f>'Тулуз-Пьерон'!AB602</f>
        <v>#DIV/0!</v>
      </c>
      <c r="D602" s="132" t="e">
        <f>'Тулуз-Пьерон'!AE602</f>
        <v>#DIV/0!</v>
      </c>
      <c r="E602" s="134">
        <f>Равен!AD594</f>
        <v>0</v>
      </c>
      <c r="F602" s="135">
        <f>Равен!AE594</f>
        <v>0</v>
      </c>
      <c r="G602" s="128"/>
      <c r="H602" s="33"/>
      <c r="I602" s="33"/>
      <c r="J602" s="33"/>
      <c r="K602" s="115"/>
      <c r="L602" s="109">
        <f t="shared" si="114"/>
        <v>0</v>
      </c>
      <c r="M602" s="33"/>
      <c r="N602" s="123"/>
      <c r="O602" s="131"/>
      <c r="P602" s="109">
        <f t="shared" si="115"/>
        <v>0</v>
      </c>
      <c r="Q602" s="33"/>
      <c r="R602" s="33"/>
      <c r="S602" s="123"/>
      <c r="T602" s="128"/>
      <c r="U602" s="33"/>
      <c r="V602" s="33"/>
      <c r="W602" s="33"/>
      <c r="X602" s="115"/>
      <c r="Y602" s="122"/>
      <c r="Z602" s="33"/>
      <c r="AA602" s="33"/>
      <c r="AB602" s="33"/>
      <c r="AC602" s="33"/>
      <c r="AD602" s="33"/>
      <c r="AE602" s="33"/>
      <c r="AF602" s="123"/>
      <c r="AG602" s="119" t="e">
        <f>HLOOKUP(AG$13,$Y602:$AF$1016,ROWS($Y602:$AF$1016),FALSE)</f>
        <v>#N/A</v>
      </c>
      <c r="AH602" s="30" t="e">
        <f>HLOOKUP(AH$13,$Y602:$AF$1016,ROWS($Y602:$AF$1016),FALSE)</f>
        <v>#N/A</v>
      </c>
      <c r="AI602" s="30" t="e">
        <f>HLOOKUP(AI$13,$Y602:$AF$1016,ROWS($Y602:$AF$1016),FALSE)</f>
        <v>#N/A</v>
      </c>
      <c r="AJ602" s="30" t="e">
        <f>HLOOKUP(AJ$13,$Y602:$AF$1016,ROWS($Y602:$AF$1016),FALSE)</f>
        <v>#N/A</v>
      </c>
      <c r="AK602" s="30" t="e">
        <f>HLOOKUP(AK$13,$Y602:$AF$1016,ROWS($Y602:$AF$1016),FALSE)</f>
        <v>#N/A</v>
      </c>
      <c r="AL602" s="30" t="e">
        <f>HLOOKUP(AL$13,$Y602:$AF$1016,ROWS($Y602:$AF$1016),FALSE)</f>
        <v>#N/A</v>
      </c>
      <c r="AM602" s="30" t="e">
        <f>HLOOKUP(AM$13,$Y602:$AF$1016,ROWS($Y602:$AF$1016),FALSE)</f>
        <v>#N/A</v>
      </c>
      <c r="AN602" s="30" t="e">
        <f>HLOOKUP(AN$13,$Y602:$AF$1016,ROWS($Y602:$AF$1016),FALSE)</f>
        <v>#N/A</v>
      </c>
      <c r="AO602" s="35" t="e">
        <f t="shared" si="116"/>
        <v>#N/A</v>
      </c>
      <c r="AP602" s="35" t="e">
        <f t="shared" si="117"/>
        <v>#N/A</v>
      </c>
      <c r="AQ602" s="35" t="e">
        <f t="shared" si="118"/>
        <v>#N/A</v>
      </c>
      <c r="AR602" s="35" t="e">
        <f t="shared" si="119"/>
        <v>#N/A</v>
      </c>
      <c r="AS602" s="35" t="e">
        <f t="shared" si="120"/>
        <v>#N/A</v>
      </c>
      <c r="AT602" s="35" t="e">
        <f t="shared" si="121"/>
        <v>#N/A</v>
      </c>
      <c r="AU602" s="35" t="e">
        <f t="shared" si="122"/>
        <v>#N/A</v>
      </c>
      <c r="AV602" s="35" t="e">
        <f t="shared" si="123"/>
        <v>#N/A</v>
      </c>
      <c r="AW602" s="81" t="e">
        <f t="shared" si="124"/>
        <v>#N/A</v>
      </c>
      <c r="AX602" s="139" t="e">
        <f t="shared" si="125"/>
        <v>#N/A</v>
      </c>
    </row>
    <row r="603" spans="1:50" x14ac:dyDescent="0.25">
      <c r="A603" s="110">
        <f>'Тулуз-Пьерон'!A603</f>
        <v>0</v>
      </c>
      <c r="B603" s="153">
        <f>'Тулуз-Пьерон'!B603</f>
        <v>0</v>
      </c>
      <c r="C603" s="109" t="e">
        <f>'Тулуз-Пьерон'!AB603</f>
        <v>#DIV/0!</v>
      </c>
      <c r="D603" s="132" t="e">
        <f>'Тулуз-Пьерон'!AE603</f>
        <v>#DIV/0!</v>
      </c>
      <c r="E603" s="134">
        <f>Равен!AD595</f>
        <v>0</v>
      </c>
      <c r="F603" s="135">
        <f>Равен!AE595</f>
        <v>0</v>
      </c>
      <c r="G603" s="128"/>
      <c r="H603" s="33"/>
      <c r="I603" s="33"/>
      <c r="J603" s="33"/>
      <c r="K603" s="115"/>
      <c r="L603" s="109">
        <f t="shared" si="114"/>
        <v>0</v>
      </c>
      <c r="M603" s="33"/>
      <c r="N603" s="123"/>
      <c r="O603" s="131"/>
      <c r="P603" s="109">
        <f t="shared" si="115"/>
        <v>0</v>
      </c>
      <c r="Q603" s="33"/>
      <c r="R603" s="33"/>
      <c r="S603" s="123"/>
      <c r="T603" s="128"/>
      <c r="U603" s="33"/>
      <c r="V603" s="33"/>
      <c r="W603" s="33"/>
      <c r="X603" s="115"/>
      <c r="Y603" s="122"/>
      <c r="Z603" s="33"/>
      <c r="AA603" s="33"/>
      <c r="AB603" s="33"/>
      <c r="AC603" s="33"/>
      <c r="AD603" s="33"/>
      <c r="AE603" s="33"/>
      <c r="AF603" s="123"/>
      <c r="AG603" s="119" t="e">
        <f>HLOOKUP(AG$13,$Y603:$AF$1016,ROWS($Y603:$AF$1016),FALSE)</f>
        <v>#N/A</v>
      </c>
      <c r="AH603" s="30" t="e">
        <f>HLOOKUP(AH$13,$Y603:$AF$1016,ROWS($Y603:$AF$1016),FALSE)</f>
        <v>#N/A</v>
      </c>
      <c r="AI603" s="30" t="e">
        <f>HLOOKUP(AI$13,$Y603:$AF$1016,ROWS($Y603:$AF$1016),FALSE)</f>
        <v>#N/A</v>
      </c>
      <c r="AJ603" s="30" t="e">
        <f>HLOOKUP(AJ$13,$Y603:$AF$1016,ROWS($Y603:$AF$1016),FALSE)</f>
        <v>#N/A</v>
      </c>
      <c r="AK603" s="30" t="e">
        <f>HLOOKUP(AK$13,$Y603:$AF$1016,ROWS($Y603:$AF$1016),FALSE)</f>
        <v>#N/A</v>
      </c>
      <c r="AL603" s="30" t="e">
        <f>HLOOKUP(AL$13,$Y603:$AF$1016,ROWS($Y603:$AF$1016),FALSE)</f>
        <v>#N/A</v>
      </c>
      <c r="AM603" s="30" t="e">
        <f>HLOOKUP(AM$13,$Y603:$AF$1016,ROWS($Y603:$AF$1016),FALSE)</f>
        <v>#N/A</v>
      </c>
      <c r="AN603" s="30" t="e">
        <f>HLOOKUP(AN$13,$Y603:$AF$1016,ROWS($Y603:$AF$1016),FALSE)</f>
        <v>#N/A</v>
      </c>
      <c r="AO603" s="35" t="e">
        <f t="shared" si="116"/>
        <v>#N/A</v>
      </c>
      <c r="AP603" s="35" t="e">
        <f t="shared" si="117"/>
        <v>#N/A</v>
      </c>
      <c r="AQ603" s="35" t="e">
        <f t="shared" si="118"/>
        <v>#N/A</v>
      </c>
      <c r="AR603" s="35" t="e">
        <f t="shared" si="119"/>
        <v>#N/A</v>
      </c>
      <c r="AS603" s="35" t="e">
        <f t="shared" si="120"/>
        <v>#N/A</v>
      </c>
      <c r="AT603" s="35" t="e">
        <f t="shared" si="121"/>
        <v>#N/A</v>
      </c>
      <c r="AU603" s="35" t="e">
        <f t="shared" si="122"/>
        <v>#N/A</v>
      </c>
      <c r="AV603" s="35" t="e">
        <f t="shared" si="123"/>
        <v>#N/A</v>
      </c>
      <c r="AW603" s="81" t="e">
        <f t="shared" si="124"/>
        <v>#N/A</v>
      </c>
      <c r="AX603" s="139" t="e">
        <f t="shared" si="125"/>
        <v>#N/A</v>
      </c>
    </row>
    <row r="604" spans="1:50" x14ac:dyDescent="0.25">
      <c r="A604" s="110">
        <f>'Тулуз-Пьерон'!A604</f>
        <v>0</v>
      </c>
      <c r="B604" s="153">
        <f>'Тулуз-Пьерон'!B604</f>
        <v>0</v>
      </c>
      <c r="C604" s="109" t="e">
        <f>'Тулуз-Пьерон'!AB604</f>
        <v>#DIV/0!</v>
      </c>
      <c r="D604" s="132" t="e">
        <f>'Тулуз-Пьерон'!AE604</f>
        <v>#DIV/0!</v>
      </c>
      <c r="E604" s="134">
        <f>Равен!AD596</f>
        <v>0</v>
      </c>
      <c r="F604" s="135">
        <f>Равен!AE596</f>
        <v>0</v>
      </c>
      <c r="G604" s="128"/>
      <c r="H604" s="33"/>
      <c r="I604" s="33"/>
      <c r="J604" s="33"/>
      <c r="K604" s="115"/>
      <c r="L604" s="109">
        <f t="shared" si="114"/>
        <v>0</v>
      </c>
      <c r="M604" s="33"/>
      <c r="N604" s="123"/>
      <c r="O604" s="131"/>
      <c r="P604" s="109">
        <f t="shared" si="115"/>
        <v>0</v>
      </c>
      <c r="Q604" s="33"/>
      <c r="R604" s="33"/>
      <c r="S604" s="123"/>
      <c r="T604" s="128"/>
      <c r="U604" s="33"/>
      <c r="V604" s="33"/>
      <c r="W604" s="33"/>
      <c r="X604" s="115"/>
      <c r="Y604" s="122"/>
      <c r="Z604" s="33"/>
      <c r="AA604" s="33"/>
      <c r="AB604" s="33"/>
      <c r="AC604" s="33"/>
      <c r="AD604" s="33"/>
      <c r="AE604" s="33"/>
      <c r="AF604" s="123"/>
      <c r="AG604" s="119" t="e">
        <f>HLOOKUP(AG$13,$Y604:$AF$1016,ROWS($Y604:$AF$1016),FALSE)</f>
        <v>#N/A</v>
      </c>
      <c r="AH604" s="30" t="e">
        <f>HLOOKUP(AH$13,$Y604:$AF$1016,ROWS($Y604:$AF$1016),FALSE)</f>
        <v>#N/A</v>
      </c>
      <c r="AI604" s="30" t="e">
        <f>HLOOKUP(AI$13,$Y604:$AF$1016,ROWS($Y604:$AF$1016),FALSE)</f>
        <v>#N/A</v>
      </c>
      <c r="AJ604" s="30" t="e">
        <f>HLOOKUP(AJ$13,$Y604:$AF$1016,ROWS($Y604:$AF$1016),FALSE)</f>
        <v>#N/A</v>
      </c>
      <c r="AK604" s="30" t="e">
        <f>HLOOKUP(AK$13,$Y604:$AF$1016,ROWS($Y604:$AF$1016),FALSE)</f>
        <v>#N/A</v>
      </c>
      <c r="AL604" s="30" t="e">
        <f>HLOOKUP(AL$13,$Y604:$AF$1016,ROWS($Y604:$AF$1016),FALSE)</f>
        <v>#N/A</v>
      </c>
      <c r="AM604" s="30" t="e">
        <f>HLOOKUP(AM$13,$Y604:$AF$1016,ROWS($Y604:$AF$1016),FALSE)</f>
        <v>#N/A</v>
      </c>
      <c r="AN604" s="30" t="e">
        <f>HLOOKUP(AN$13,$Y604:$AF$1016,ROWS($Y604:$AF$1016),FALSE)</f>
        <v>#N/A</v>
      </c>
      <c r="AO604" s="35" t="e">
        <f t="shared" si="116"/>
        <v>#N/A</v>
      </c>
      <c r="AP604" s="35" t="e">
        <f t="shared" si="117"/>
        <v>#N/A</v>
      </c>
      <c r="AQ604" s="35" t="e">
        <f t="shared" si="118"/>
        <v>#N/A</v>
      </c>
      <c r="AR604" s="35" t="e">
        <f t="shared" si="119"/>
        <v>#N/A</v>
      </c>
      <c r="AS604" s="35" t="e">
        <f t="shared" si="120"/>
        <v>#N/A</v>
      </c>
      <c r="AT604" s="35" t="e">
        <f t="shared" si="121"/>
        <v>#N/A</v>
      </c>
      <c r="AU604" s="35" t="e">
        <f t="shared" si="122"/>
        <v>#N/A</v>
      </c>
      <c r="AV604" s="35" t="e">
        <f t="shared" si="123"/>
        <v>#N/A</v>
      </c>
      <c r="AW604" s="81" t="e">
        <f t="shared" si="124"/>
        <v>#N/A</v>
      </c>
      <c r="AX604" s="139" t="e">
        <f t="shared" si="125"/>
        <v>#N/A</v>
      </c>
    </row>
    <row r="605" spans="1:50" x14ac:dyDescent="0.25">
      <c r="A605" s="110">
        <f>'Тулуз-Пьерон'!A605</f>
        <v>0</v>
      </c>
      <c r="B605" s="153">
        <f>'Тулуз-Пьерон'!B605</f>
        <v>0</v>
      </c>
      <c r="C605" s="109" t="e">
        <f>'Тулуз-Пьерон'!AB605</f>
        <v>#DIV/0!</v>
      </c>
      <c r="D605" s="132" t="e">
        <f>'Тулуз-Пьерон'!AE605</f>
        <v>#DIV/0!</v>
      </c>
      <c r="E605" s="134">
        <f>Равен!AD597</f>
        <v>0</v>
      </c>
      <c r="F605" s="135">
        <f>Равен!AE597</f>
        <v>0</v>
      </c>
      <c r="G605" s="128"/>
      <c r="H605" s="33"/>
      <c r="I605" s="33"/>
      <c r="J605" s="33"/>
      <c r="K605" s="115"/>
      <c r="L605" s="109">
        <f t="shared" si="114"/>
        <v>0</v>
      </c>
      <c r="M605" s="33"/>
      <c r="N605" s="123"/>
      <c r="O605" s="131"/>
      <c r="P605" s="109">
        <f t="shared" si="115"/>
        <v>0</v>
      </c>
      <c r="Q605" s="33"/>
      <c r="R605" s="33"/>
      <c r="S605" s="123"/>
      <c r="T605" s="128"/>
      <c r="U605" s="33"/>
      <c r="V605" s="33"/>
      <c r="W605" s="33"/>
      <c r="X605" s="115"/>
      <c r="Y605" s="122"/>
      <c r="Z605" s="33"/>
      <c r="AA605" s="33"/>
      <c r="AB605" s="33"/>
      <c r="AC605" s="33"/>
      <c r="AD605" s="33"/>
      <c r="AE605" s="33"/>
      <c r="AF605" s="123"/>
      <c r="AG605" s="119" t="e">
        <f>HLOOKUP(AG$13,$Y605:$AF$1016,ROWS($Y605:$AF$1016),FALSE)</f>
        <v>#N/A</v>
      </c>
      <c r="AH605" s="30" t="e">
        <f>HLOOKUP(AH$13,$Y605:$AF$1016,ROWS($Y605:$AF$1016),FALSE)</f>
        <v>#N/A</v>
      </c>
      <c r="AI605" s="30" t="e">
        <f>HLOOKUP(AI$13,$Y605:$AF$1016,ROWS($Y605:$AF$1016),FALSE)</f>
        <v>#N/A</v>
      </c>
      <c r="AJ605" s="30" t="e">
        <f>HLOOKUP(AJ$13,$Y605:$AF$1016,ROWS($Y605:$AF$1016),FALSE)</f>
        <v>#N/A</v>
      </c>
      <c r="AK605" s="30" t="e">
        <f>HLOOKUP(AK$13,$Y605:$AF$1016,ROWS($Y605:$AF$1016),FALSE)</f>
        <v>#N/A</v>
      </c>
      <c r="AL605" s="30" t="e">
        <f>HLOOKUP(AL$13,$Y605:$AF$1016,ROWS($Y605:$AF$1016),FALSE)</f>
        <v>#N/A</v>
      </c>
      <c r="AM605" s="30" t="e">
        <f>HLOOKUP(AM$13,$Y605:$AF$1016,ROWS($Y605:$AF$1016),FALSE)</f>
        <v>#N/A</v>
      </c>
      <c r="AN605" s="30" t="e">
        <f>HLOOKUP(AN$13,$Y605:$AF$1016,ROWS($Y605:$AF$1016),FALSE)</f>
        <v>#N/A</v>
      </c>
      <c r="AO605" s="35" t="e">
        <f t="shared" si="116"/>
        <v>#N/A</v>
      </c>
      <c r="AP605" s="35" t="e">
        <f t="shared" si="117"/>
        <v>#N/A</v>
      </c>
      <c r="AQ605" s="35" t="e">
        <f t="shared" si="118"/>
        <v>#N/A</v>
      </c>
      <c r="AR605" s="35" t="e">
        <f t="shared" si="119"/>
        <v>#N/A</v>
      </c>
      <c r="AS605" s="35" t="e">
        <f t="shared" si="120"/>
        <v>#N/A</v>
      </c>
      <c r="AT605" s="35" t="e">
        <f t="shared" si="121"/>
        <v>#N/A</v>
      </c>
      <c r="AU605" s="35" t="e">
        <f t="shared" si="122"/>
        <v>#N/A</v>
      </c>
      <c r="AV605" s="35" t="e">
        <f t="shared" si="123"/>
        <v>#N/A</v>
      </c>
      <c r="AW605" s="81" t="e">
        <f t="shared" si="124"/>
        <v>#N/A</v>
      </c>
      <c r="AX605" s="139" t="e">
        <f t="shared" si="125"/>
        <v>#N/A</v>
      </c>
    </row>
    <row r="606" spans="1:50" x14ac:dyDescent="0.25">
      <c r="A606" s="110">
        <f>'Тулуз-Пьерон'!A606</f>
        <v>0</v>
      </c>
      <c r="B606" s="153">
        <f>'Тулуз-Пьерон'!B606</f>
        <v>0</v>
      </c>
      <c r="C606" s="109" t="e">
        <f>'Тулуз-Пьерон'!AB606</f>
        <v>#DIV/0!</v>
      </c>
      <c r="D606" s="132" t="e">
        <f>'Тулуз-Пьерон'!AE606</f>
        <v>#DIV/0!</v>
      </c>
      <c r="E606" s="134">
        <f>Равен!AD598</f>
        <v>0</v>
      </c>
      <c r="F606" s="135">
        <f>Равен!AE598</f>
        <v>0</v>
      </c>
      <c r="G606" s="128"/>
      <c r="H606" s="33"/>
      <c r="I606" s="33"/>
      <c r="J606" s="33"/>
      <c r="K606" s="115"/>
      <c r="L606" s="109">
        <f t="shared" si="114"/>
        <v>0</v>
      </c>
      <c r="M606" s="33"/>
      <c r="N606" s="123"/>
      <c r="O606" s="131"/>
      <c r="P606" s="109">
        <f t="shared" si="115"/>
        <v>0</v>
      </c>
      <c r="Q606" s="33"/>
      <c r="R606" s="33"/>
      <c r="S606" s="123"/>
      <c r="T606" s="128"/>
      <c r="U606" s="33"/>
      <c r="V606" s="33"/>
      <c r="W606" s="33"/>
      <c r="X606" s="115"/>
      <c r="Y606" s="122"/>
      <c r="Z606" s="33"/>
      <c r="AA606" s="33"/>
      <c r="AB606" s="33"/>
      <c r="AC606" s="33"/>
      <c r="AD606" s="33"/>
      <c r="AE606" s="33"/>
      <c r="AF606" s="123"/>
      <c r="AG606" s="119" t="e">
        <f>HLOOKUP(AG$13,$Y606:$AF$1016,ROWS($Y606:$AF$1016),FALSE)</f>
        <v>#N/A</v>
      </c>
      <c r="AH606" s="30" t="e">
        <f>HLOOKUP(AH$13,$Y606:$AF$1016,ROWS($Y606:$AF$1016),FALSE)</f>
        <v>#N/A</v>
      </c>
      <c r="AI606" s="30" t="e">
        <f>HLOOKUP(AI$13,$Y606:$AF$1016,ROWS($Y606:$AF$1016),FALSE)</f>
        <v>#N/A</v>
      </c>
      <c r="AJ606" s="30" t="e">
        <f>HLOOKUP(AJ$13,$Y606:$AF$1016,ROWS($Y606:$AF$1016),FALSE)</f>
        <v>#N/A</v>
      </c>
      <c r="AK606" s="30" t="e">
        <f>HLOOKUP(AK$13,$Y606:$AF$1016,ROWS($Y606:$AF$1016),FALSE)</f>
        <v>#N/A</v>
      </c>
      <c r="AL606" s="30" t="e">
        <f>HLOOKUP(AL$13,$Y606:$AF$1016,ROWS($Y606:$AF$1016),FALSE)</f>
        <v>#N/A</v>
      </c>
      <c r="AM606" s="30" t="e">
        <f>HLOOKUP(AM$13,$Y606:$AF$1016,ROWS($Y606:$AF$1016),FALSE)</f>
        <v>#N/A</v>
      </c>
      <c r="AN606" s="30" t="e">
        <f>HLOOKUP(AN$13,$Y606:$AF$1016,ROWS($Y606:$AF$1016),FALSE)</f>
        <v>#N/A</v>
      </c>
      <c r="AO606" s="35" t="e">
        <f t="shared" si="116"/>
        <v>#N/A</v>
      </c>
      <c r="AP606" s="35" t="e">
        <f t="shared" si="117"/>
        <v>#N/A</v>
      </c>
      <c r="AQ606" s="35" t="e">
        <f t="shared" si="118"/>
        <v>#N/A</v>
      </c>
      <c r="AR606" s="35" t="e">
        <f t="shared" si="119"/>
        <v>#N/A</v>
      </c>
      <c r="AS606" s="35" t="e">
        <f t="shared" si="120"/>
        <v>#N/A</v>
      </c>
      <c r="AT606" s="35" t="e">
        <f t="shared" si="121"/>
        <v>#N/A</v>
      </c>
      <c r="AU606" s="35" t="e">
        <f t="shared" si="122"/>
        <v>#N/A</v>
      </c>
      <c r="AV606" s="35" t="e">
        <f t="shared" si="123"/>
        <v>#N/A</v>
      </c>
      <c r="AW606" s="81" t="e">
        <f t="shared" si="124"/>
        <v>#N/A</v>
      </c>
      <c r="AX606" s="139" t="e">
        <f t="shared" si="125"/>
        <v>#N/A</v>
      </c>
    </row>
    <row r="607" spans="1:50" x14ac:dyDescent="0.25">
      <c r="A607" s="110">
        <f>'Тулуз-Пьерон'!A607</f>
        <v>0</v>
      </c>
      <c r="B607" s="153">
        <f>'Тулуз-Пьерон'!B607</f>
        <v>0</v>
      </c>
      <c r="C607" s="109" t="e">
        <f>'Тулуз-Пьерон'!AB607</f>
        <v>#DIV/0!</v>
      </c>
      <c r="D607" s="132" t="e">
        <f>'Тулуз-Пьерон'!AE607</f>
        <v>#DIV/0!</v>
      </c>
      <c r="E607" s="134">
        <f>Равен!AD599</f>
        <v>0</v>
      </c>
      <c r="F607" s="135">
        <f>Равен!AE599</f>
        <v>0</v>
      </c>
      <c r="G607" s="128"/>
      <c r="H607" s="33"/>
      <c r="I607" s="33"/>
      <c r="J607" s="33"/>
      <c r="K607" s="115"/>
      <c r="L607" s="109">
        <f t="shared" si="114"/>
        <v>0</v>
      </c>
      <c r="M607" s="33"/>
      <c r="N607" s="123"/>
      <c r="O607" s="131"/>
      <c r="P607" s="109">
        <f t="shared" si="115"/>
        <v>0</v>
      </c>
      <c r="Q607" s="33"/>
      <c r="R607" s="33"/>
      <c r="S607" s="123"/>
      <c r="T607" s="128"/>
      <c r="U607" s="33"/>
      <c r="V607" s="33"/>
      <c r="W607" s="33"/>
      <c r="X607" s="115"/>
      <c r="Y607" s="122"/>
      <c r="Z607" s="33"/>
      <c r="AA607" s="33"/>
      <c r="AB607" s="33"/>
      <c r="AC607" s="33"/>
      <c r="AD607" s="33"/>
      <c r="AE607" s="33"/>
      <c r="AF607" s="123"/>
      <c r="AG607" s="119" t="e">
        <f>HLOOKUP(AG$13,$Y607:$AF$1016,ROWS($Y607:$AF$1016),FALSE)</f>
        <v>#N/A</v>
      </c>
      <c r="AH607" s="30" t="e">
        <f>HLOOKUP(AH$13,$Y607:$AF$1016,ROWS($Y607:$AF$1016),FALSE)</f>
        <v>#N/A</v>
      </c>
      <c r="AI607" s="30" t="e">
        <f>HLOOKUP(AI$13,$Y607:$AF$1016,ROWS($Y607:$AF$1016),FALSE)</f>
        <v>#N/A</v>
      </c>
      <c r="AJ607" s="30" t="e">
        <f>HLOOKUP(AJ$13,$Y607:$AF$1016,ROWS($Y607:$AF$1016),FALSE)</f>
        <v>#N/A</v>
      </c>
      <c r="AK607" s="30" t="e">
        <f>HLOOKUP(AK$13,$Y607:$AF$1016,ROWS($Y607:$AF$1016),FALSE)</f>
        <v>#N/A</v>
      </c>
      <c r="AL607" s="30" t="e">
        <f>HLOOKUP(AL$13,$Y607:$AF$1016,ROWS($Y607:$AF$1016),FALSE)</f>
        <v>#N/A</v>
      </c>
      <c r="AM607" s="30" t="e">
        <f>HLOOKUP(AM$13,$Y607:$AF$1016,ROWS($Y607:$AF$1016),FALSE)</f>
        <v>#N/A</v>
      </c>
      <c r="AN607" s="30" t="e">
        <f>HLOOKUP(AN$13,$Y607:$AF$1016,ROWS($Y607:$AF$1016),FALSE)</f>
        <v>#N/A</v>
      </c>
      <c r="AO607" s="35" t="e">
        <f t="shared" si="116"/>
        <v>#N/A</v>
      </c>
      <c r="AP607" s="35" t="e">
        <f t="shared" si="117"/>
        <v>#N/A</v>
      </c>
      <c r="AQ607" s="35" t="e">
        <f t="shared" si="118"/>
        <v>#N/A</v>
      </c>
      <c r="AR607" s="35" t="e">
        <f t="shared" si="119"/>
        <v>#N/A</v>
      </c>
      <c r="AS607" s="35" t="e">
        <f t="shared" si="120"/>
        <v>#N/A</v>
      </c>
      <c r="AT607" s="35" t="e">
        <f t="shared" si="121"/>
        <v>#N/A</v>
      </c>
      <c r="AU607" s="35" t="e">
        <f t="shared" si="122"/>
        <v>#N/A</v>
      </c>
      <c r="AV607" s="35" t="e">
        <f t="shared" si="123"/>
        <v>#N/A</v>
      </c>
      <c r="AW607" s="81" t="e">
        <f t="shared" si="124"/>
        <v>#N/A</v>
      </c>
      <c r="AX607" s="139" t="e">
        <f t="shared" si="125"/>
        <v>#N/A</v>
      </c>
    </row>
    <row r="608" spans="1:50" x14ac:dyDescent="0.25">
      <c r="A608" s="110">
        <f>'Тулуз-Пьерон'!A608</f>
        <v>0</v>
      </c>
      <c r="B608" s="153">
        <f>'Тулуз-Пьерон'!B608</f>
        <v>0</v>
      </c>
      <c r="C608" s="109" t="e">
        <f>'Тулуз-Пьерон'!AB608</f>
        <v>#DIV/0!</v>
      </c>
      <c r="D608" s="132" t="e">
        <f>'Тулуз-Пьерон'!AE608</f>
        <v>#DIV/0!</v>
      </c>
      <c r="E608" s="134">
        <f>Равен!AD600</f>
        <v>0</v>
      </c>
      <c r="F608" s="135">
        <f>Равен!AE600</f>
        <v>0</v>
      </c>
      <c r="G608" s="128"/>
      <c r="H608" s="33"/>
      <c r="I608" s="33"/>
      <c r="J608" s="33"/>
      <c r="K608" s="115"/>
      <c r="L608" s="109">
        <f t="shared" si="114"/>
        <v>0</v>
      </c>
      <c r="M608" s="33"/>
      <c r="N608" s="123"/>
      <c r="O608" s="131"/>
      <c r="P608" s="109">
        <f t="shared" si="115"/>
        <v>0</v>
      </c>
      <c r="Q608" s="33"/>
      <c r="R608" s="33"/>
      <c r="S608" s="123"/>
      <c r="T608" s="128"/>
      <c r="U608" s="33"/>
      <c r="V608" s="33"/>
      <c r="W608" s="33"/>
      <c r="X608" s="115"/>
      <c r="Y608" s="122"/>
      <c r="Z608" s="33"/>
      <c r="AA608" s="33"/>
      <c r="AB608" s="33"/>
      <c r="AC608" s="33"/>
      <c r="AD608" s="33"/>
      <c r="AE608" s="33"/>
      <c r="AF608" s="123"/>
      <c r="AG608" s="119" t="e">
        <f>HLOOKUP(AG$13,$Y608:$AF$1016,ROWS($Y608:$AF$1016),FALSE)</f>
        <v>#N/A</v>
      </c>
      <c r="AH608" s="30" t="e">
        <f>HLOOKUP(AH$13,$Y608:$AF$1016,ROWS($Y608:$AF$1016),FALSE)</f>
        <v>#N/A</v>
      </c>
      <c r="AI608" s="30" t="e">
        <f>HLOOKUP(AI$13,$Y608:$AF$1016,ROWS($Y608:$AF$1016),FALSE)</f>
        <v>#N/A</v>
      </c>
      <c r="AJ608" s="30" t="e">
        <f>HLOOKUP(AJ$13,$Y608:$AF$1016,ROWS($Y608:$AF$1016),FALSE)</f>
        <v>#N/A</v>
      </c>
      <c r="AK608" s="30" t="e">
        <f>HLOOKUP(AK$13,$Y608:$AF$1016,ROWS($Y608:$AF$1016),FALSE)</f>
        <v>#N/A</v>
      </c>
      <c r="AL608" s="30" t="e">
        <f>HLOOKUP(AL$13,$Y608:$AF$1016,ROWS($Y608:$AF$1016),FALSE)</f>
        <v>#N/A</v>
      </c>
      <c r="AM608" s="30" t="e">
        <f>HLOOKUP(AM$13,$Y608:$AF$1016,ROWS($Y608:$AF$1016),FALSE)</f>
        <v>#N/A</v>
      </c>
      <c r="AN608" s="30" t="e">
        <f>HLOOKUP(AN$13,$Y608:$AF$1016,ROWS($Y608:$AF$1016),FALSE)</f>
        <v>#N/A</v>
      </c>
      <c r="AO608" s="35" t="e">
        <f t="shared" si="116"/>
        <v>#N/A</v>
      </c>
      <c r="AP608" s="35" t="e">
        <f t="shared" si="117"/>
        <v>#N/A</v>
      </c>
      <c r="AQ608" s="35" t="e">
        <f t="shared" si="118"/>
        <v>#N/A</v>
      </c>
      <c r="AR608" s="35" t="e">
        <f t="shared" si="119"/>
        <v>#N/A</v>
      </c>
      <c r="AS608" s="35" t="e">
        <f t="shared" si="120"/>
        <v>#N/A</v>
      </c>
      <c r="AT608" s="35" t="e">
        <f t="shared" si="121"/>
        <v>#N/A</v>
      </c>
      <c r="AU608" s="35" t="e">
        <f t="shared" si="122"/>
        <v>#N/A</v>
      </c>
      <c r="AV608" s="35" t="e">
        <f t="shared" si="123"/>
        <v>#N/A</v>
      </c>
      <c r="AW608" s="81" t="e">
        <f t="shared" si="124"/>
        <v>#N/A</v>
      </c>
      <c r="AX608" s="139" t="e">
        <f t="shared" si="125"/>
        <v>#N/A</v>
      </c>
    </row>
    <row r="609" spans="1:50" x14ac:dyDescent="0.25">
      <c r="A609" s="110">
        <f>'Тулуз-Пьерон'!A609</f>
        <v>0</v>
      </c>
      <c r="B609" s="153">
        <f>'Тулуз-Пьерон'!B609</f>
        <v>0</v>
      </c>
      <c r="C609" s="109" t="e">
        <f>'Тулуз-Пьерон'!AB609</f>
        <v>#DIV/0!</v>
      </c>
      <c r="D609" s="132" t="e">
        <f>'Тулуз-Пьерон'!AE609</f>
        <v>#DIV/0!</v>
      </c>
      <c r="E609" s="134">
        <f>Равен!AD601</f>
        <v>0</v>
      </c>
      <c r="F609" s="135">
        <f>Равен!AE601</f>
        <v>0</v>
      </c>
      <c r="G609" s="128"/>
      <c r="H609" s="33"/>
      <c r="I609" s="33"/>
      <c r="J609" s="33"/>
      <c r="K609" s="115"/>
      <c r="L609" s="109">
        <f t="shared" si="114"/>
        <v>0</v>
      </c>
      <c r="M609" s="33"/>
      <c r="N609" s="123"/>
      <c r="O609" s="131"/>
      <c r="P609" s="109">
        <f t="shared" si="115"/>
        <v>0</v>
      </c>
      <c r="Q609" s="33"/>
      <c r="R609" s="33"/>
      <c r="S609" s="123"/>
      <c r="T609" s="128"/>
      <c r="U609" s="33"/>
      <c r="V609" s="33"/>
      <c r="W609" s="33"/>
      <c r="X609" s="115"/>
      <c r="Y609" s="122"/>
      <c r="Z609" s="33"/>
      <c r="AA609" s="33"/>
      <c r="AB609" s="33"/>
      <c r="AC609" s="33"/>
      <c r="AD609" s="33"/>
      <c r="AE609" s="33"/>
      <c r="AF609" s="123"/>
      <c r="AG609" s="119" t="e">
        <f>HLOOKUP(AG$13,$Y609:$AF$1016,ROWS($Y609:$AF$1016),FALSE)</f>
        <v>#N/A</v>
      </c>
      <c r="AH609" s="30" t="e">
        <f>HLOOKUP(AH$13,$Y609:$AF$1016,ROWS($Y609:$AF$1016),FALSE)</f>
        <v>#N/A</v>
      </c>
      <c r="AI609" s="30" t="e">
        <f>HLOOKUP(AI$13,$Y609:$AF$1016,ROWS($Y609:$AF$1016),FALSE)</f>
        <v>#N/A</v>
      </c>
      <c r="AJ609" s="30" t="e">
        <f>HLOOKUP(AJ$13,$Y609:$AF$1016,ROWS($Y609:$AF$1016),FALSE)</f>
        <v>#N/A</v>
      </c>
      <c r="AK609" s="30" t="e">
        <f>HLOOKUP(AK$13,$Y609:$AF$1016,ROWS($Y609:$AF$1016),FALSE)</f>
        <v>#N/A</v>
      </c>
      <c r="AL609" s="30" t="e">
        <f>HLOOKUP(AL$13,$Y609:$AF$1016,ROWS($Y609:$AF$1016),FALSE)</f>
        <v>#N/A</v>
      </c>
      <c r="AM609" s="30" t="e">
        <f>HLOOKUP(AM$13,$Y609:$AF$1016,ROWS($Y609:$AF$1016),FALSE)</f>
        <v>#N/A</v>
      </c>
      <c r="AN609" s="30" t="e">
        <f>HLOOKUP(AN$13,$Y609:$AF$1016,ROWS($Y609:$AF$1016),FALSE)</f>
        <v>#N/A</v>
      </c>
      <c r="AO609" s="35" t="e">
        <f t="shared" si="116"/>
        <v>#N/A</v>
      </c>
      <c r="AP609" s="35" t="e">
        <f t="shared" si="117"/>
        <v>#N/A</v>
      </c>
      <c r="AQ609" s="35" t="e">
        <f t="shared" si="118"/>
        <v>#N/A</v>
      </c>
      <c r="AR609" s="35" t="e">
        <f t="shared" si="119"/>
        <v>#N/A</v>
      </c>
      <c r="AS609" s="35" t="e">
        <f t="shared" si="120"/>
        <v>#N/A</v>
      </c>
      <c r="AT609" s="35" t="e">
        <f t="shared" si="121"/>
        <v>#N/A</v>
      </c>
      <c r="AU609" s="35" t="e">
        <f t="shared" si="122"/>
        <v>#N/A</v>
      </c>
      <c r="AV609" s="35" t="e">
        <f t="shared" si="123"/>
        <v>#N/A</v>
      </c>
      <c r="AW609" s="81" t="e">
        <f t="shared" si="124"/>
        <v>#N/A</v>
      </c>
      <c r="AX609" s="139" t="e">
        <f t="shared" si="125"/>
        <v>#N/A</v>
      </c>
    </row>
    <row r="610" spans="1:50" x14ac:dyDescent="0.25">
      <c r="A610" s="110">
        <f>'Тулуз-Пьерон'!A610</f>
        <v>0</v>
      </c>
      <c r="B610" s="153">
        <f>'Тулуз-Пьерон'!B610</f>
        <v>0</v>
      </c>
      <c r="C610" s="109" t="e">
        <f>'Тулуз-Пьерон'!AB610</f>
        <v>#DIV/0!</v>
      </c>
      <c r="D610" s="132" t="e">
        <f>'Тулуз-Пьерон'!AE610</f>
        <v>#DIV/0!</v>
      </c>
      <c r="E610" s="134">
        <f>Равен!AD602</f>
        <v>0</v>
      </c>
      <c r="F610" s="135">
        <f>Равен!AE602</f>
        <v>0</v>
      </c>
      <c r="G610" s="128"/>
      <c r="H610" s="33"/>
      <c r="I610" s="33"/>
      <c r="J610" s="33"/>
      <c r="K610" s="115"/>
      <c r="L610" s="109">
        <f t="shared" si="114"/>
        <v>0</v>
      </c>
      <c r="M610" s="33"/>
      <c r="N610" s="123"/>
      <c r="O610" s="131"/>
      <c r="P610" s="109">
        <f t="shared" si="115"/>
        <v>0</v>
      </c>
      <c r="Q610" s="33"/>
      <c r="R610" s="33"/>
      <c r="S610" s="123"/>
      <c r="T610" s="128"/>
      <c r="U610" s="33"/>
      <c r="V610" s="33"/>
      <c r="W610" s="33"/>
      <c r="X610" s="115"/>
      <c r="Y610" s="122"/>
      <c r="Z610" s="33"/>
      <c r="AA610" s="33"/>
      <c r="AB610" s="33"/>
      <c r="AC610" s="33"/>
      <c r="AD610" s="33"/>
      <c r="AE610" s="33"/>
      <c r="AF610" s="123"/>
      <c r="AG610" s="119" t="e">
        <f>HLOOKUP(AG$13,$Y610:$AF$1016,ROWS($Y610:$AF$1016),FALSE)</f>
        <v>#N/A</v>
      </c>
      <c r="AH610" s="30" t="e">
        <f>HLOOKUP(AH$13,$Y610:$AF$1016,ROWS($Y610:$AF$1016),FALSE)</f>
        <v>#N/A</v>
      </c>
      <c r="AI610" s="30" t="e">
        <f>HLOOKUP(AI$13,$Y610:$AF$1016,ROWS($Y610:$AF$1016),FALSE)</f>
        <v>#N/A</v>
      </c>
      <c r="AJ610" s="30" t="e">
        <f>HLOOKUP(AJ$13,$Y610:$AF$1016,ROWS($Y610:$AF$1016),FALSE)</f>
        <v>#N/A</v>
      </c>
      <c r="AK610" s="30" t="e">
        <f>HLOOKUP(AK$13,$Y610:$AF$1016,ROWS($Y610:$AF$1016),FALSE)</f>
        <v>#N/A</v>
      </c>
      <c r="AL610" s="30" t="e">
        <f>HLOOKUP(AL$13,$Y610:$AF$1016,ROWS($Y610:$AF$1016),FALSE)</f>
        <v>#N/A</v>
      </c>
      <c r="AM610" s="30" t="e">
        <f>HLOOKUP(AM$13,$Y610:$AF$1016,ROWS($Y610:$AF$1016),FALSE)</f>
        <v>#N/A</v>
      </c>
      <c r="AN610" s="30" t="e">
        <f>HLOOKUP(AN$13,$Y610:$AF$1016,ROWS($Y610:$AF$1016),FALSE)</f>
        <v>#N/A</v>
      </c>
      <c r="AO610" s="35" t="e">
        <f t="shared" si="116"/>
        <v>#N/A</v>
      </c>
      <c r="AP610" s="35" t="e">
        <f t="shared" si="117"/>
        <v>#N/A</v>
      </c>
      <c r="AQ610" s="35" t="e">
        <f t="shared" si="118"/>
        <v>#N/A</v>
      </c>
      <c r="AR610" s="35" t="e">
        <f t="shared" si="119"/>
        <v>#N/A</v>
      </c>
      <c r="AS610" s="35" t="e">
        <f t="shared" si="120"/>
        <v>#N/A</v>
      </c>
      <c r="AT610" s="35" t="e">
        <f t="shared" si="121"/>
        <v>#N/A</v>
      </c>
      <c r="AU610" s="35" t="e">
        <f t="shared" si="122"/>
        <v>#N/A</v>
      </c>
      <c r="AV610" s="35" t="e">
        <f t="shared" si="123"/>
        <v>#N/A</v>
      </c>
      <c r="AW610" s="81" t="e">
        <f t="shared" si="124"/>
        <v>#N/A</v>
      </c>
      <c r="AX610" s="139" t="e">
        <f t="shared" si="125"/>
        <v>#N/A</v>
      </c>
    </row>
    <row r="611" spans="1:50" x14ac:dyDescent="0.25">
      <c r="A611" s="110">
        <f>'Тулуз-Пьерон'!A611</f>
        <v>0</v>
      </c>
      <c r="B611" s="153">
        <f>'Тулуз-Пьерон'!B611</f>
        <v>0</v>
      </c>
      <c r="C611" s="109" t="e">
        <f>'Тулуз-Пьерон'!AB611</f>
        <v>#DIV/0!</v>
      </c>
      <c r="D611" s="132" t="e">
        <f>'Тулуз-Пьерон'!AE611</f>
        <v>#DIV/0!</v>
      </c>
      <c r="E611" s="134">
        <f>Равен!AD603</f>
        <v>0</v>
      </c>
      <c r="F611" s="135">
        <f>Равен!AE603</f>
        <v>0</v>
      </c>
      <c r="G611" s="128"/>
      <c r="H611" s="33"/>
      <c r="I611" s="33"/>
      <c r="J611" s="33"/>
      <c r="K611" s="115"/>
      <c r="L611" s="109">
        <f t="shared" si="114"/>
        <v>0</v>
      </c>
      <c r="M611" s="33"/>
      <c r="N611" s="123"/>
      <c r="O611" s="131"/>
      <c r="P611" s="109">
        <f t="shared" si="115"/>
        <v>0</v>
      </c>
      <c r="Q611" s="33"/>
      <c r="R611" s="33"/>
      <c r="S611" s="123"/>
      <c r="T611" s="128"/>
      <c r="U611" s="33"/>
      <c r="V611" s="33"/>
      <c r="W611" s="33"/>
      <c r="X611" s="115"/>
      <c r="Y611" s="122"/>
      <c r="Z611" s="33"/>
      <c r="AA611" s="33"/>
      <c r="AB611" s="33"/>
      <c r="AC611" s="33"/>
      <c r="AD611" s="33"/>
      <c r="AE611" s="33"/>
      <c r="AF611" s="123"/>
      <c r="AG611" s="119" t="e">
        <f>HLOOKUP(AG$13,$Y611:$AF$1016,ROWS($Y611:$AF$1016),FALSE)</f>
        <v>#N/A</v>
      </c>
      <c r="AH611" s="30" t="e">
        <f>HLOOKUP(AH$13,$Y611:$AF$1016,ROWS($Y611:$AF$1016),FALSE)</f>
        <v>#N/A</v>
      </c>
      <c r="AI611" s="30" t="e">
        <f>HLOOKUP(AI$13,$Y611:$AF$1016,ROWS($Y611:$AF$1016),FALSE)</f>
        <v>#N/A</v>
      </c>
      <c r="AJ611" s="30" t="e">
        <f>HLOOKUP(AJ$13,$Y611:$AF$1016,ROWS($Y611:$AF$1016),FALSE)</f>
        <v>#N/A</v>
      </c>
      <c r="AK611" s="30" t="e">
        <f>HLOOKUP(AK$13,$Y611:$AF$1016,ROWS($Y611:$AF$1016),FALSE)</f>
        <v>#N/A</v>
      </c>
      <c r="AL611" s="30" t="e">
        <f>HLOOKUP(AL$13,$Y611:$AF$1016,ROWS($Y611:$AF$1016),FALSE)</f>
        <v>#N/A</v>
      </c>
      <c r="AM611" s="30" t="e">
        <f>HLOOKUP(AM$13,$Y611:$AF$1016,ROWS($Y611:$AF$1016),FALSE)</f>
        <v>#N/A</v>
      </c>
      <c r="AN611" s="30" t="e">
        <f>HLOOKUP(AN$13,$Y611:$AF$1016,ROWS($Y611:$AF$1016),FALSE)</f>
        <v>#N/A</v>
      </c>
      <c r="AO611" s="35" t="e">
        <f t="shared" si="116"/>
        <v>#N/A</v>
      </c>
      <c r="AP611" s="35" t="e">
        <f t="shared" si="117"/>
        <v>#N/A</v>
      </c>
      <c r="AQ611" s="35" t="e">
        <f t="shared" si="118"/>
        <v>#N/A</v>
      </c>
      <c r="AR611" s="35" t="e">
        <f t="shared" si="119"/>
        <v>#N/A</v>
      </c>
      <c r="AS611" s="35" t="e">
        <f t="shared" si="120"/>
        <v>#N/A</v>
      </c>
      <c r="AT611" s="35" t="e">
        <f t="shared" si="121"/>
        <v>#N/A</v>
      </c>
      <c r="AU611" s="35" t="e">
        <f t="shared" si="122"/>
        <v>#N/A</v>
      </c>
      <c r="AV611" s="35" t="e">
        <f t="shared" si="123"/>
        <v>#N/A</v>
      </c>
      <c r="AW611" s="81" t="e">
        <f t="shared" si="124"/>
        <v>#N/A</v>
      </c>
      <c r="AX611" s="139" t="e">
        <f t="shared" si="125"/>
        <v>#N/A</v>
      </c>
    </row>
    <row r="612" spans="1:50" x14ac:dyDescent="0.25">
      <c r="A612" s="110">
        <f>'Тулуз-Пьерон'!A612</f>
        <v>0</v>
      </c>
      <c r="B612" s="153">
        <f>'Тулуз-Пьерон'!B612</f>
        <v>0</v>
      </c>
      <c r="C612" s="109" t="e">
        <f>'Тулуз-Пьерон'!AB612</f>
        <v>#DIV/0!</v>
      </c>
      <c r="D612" s="132" t="e">
        <f>'Тулуз-Пьерон'!AE612</f>
        <v>#DIV/0!</v>
      </c>
      <c r="E612" s="134">
        <f>Равен!AD604</f>
        <v>0</v>
      </c>
      <c r="F612" s="135">
        <f>Равен!AE604</f>
        <v>0</v>
      </c>
      <c r="G612" s="128"/>
      <c r="H612" s="33"/>
      <c r="I612" s="33"/>
      <c r="J612" s="33"/>
      <c r="K612" s="115"/>
      <c r="L612" s="109">
        <f t="shared" si="114"/>
        <v>0</v>
      </c>
      <c r="M612" s="33"/>
      <c r="N612" s="123"/>
      <c r="O612" s="131"/>
      <c r="P612" s="109">
        <f t="shared" si="115"/>
        <v>0</v>
      </c>
      <c r="Q612" s="33"/>
      <c r="R612" s="33"/>
      <c r="S612" s="123"/>
      <c r="T612" s="128"/>
      <c r="U612" s="33"/>
      <c r="V612" s="33"/>
      <c r="W612" s="33"/>
      <c r="X612" s="115"/>
      <c r="Y612" s="122"/>
      <c r="Z612" s="33"/>
      <c r="AA612" s="33"/>
      <c r="AB612" s="33"/>
      <c r="AC612" s="33"/>
      <c r="AD612" s="33"/>
      <c r="AE612" s="33"/>
      <c r="AF612" s="123"/>
      <c r="AG612" s="119" t="e">
        <f>HLOOKUP(AG$13,$Y612:$AF$1016,ROWS($Y612:$AF$1016),FALSE)</f>
        <v>#N/A</v>
      </c>
      <c r="AH612" s="30" t="e">
        <f>HLOOKUP(AH$13,$Y612:$AF$1016,ROWS($Y612:$AF$1016),FALSE)</f>
        <v>#N/A</v>
      </c>
      <c r="AI612" s="30" t="e">
        <f>HLOOKUP(AI$13,$Y612:$AF$1016,ROWS($Y612:$AF$1016),FALSE)</f>
        <v>#N/A</v>
      </c>
      <c r="AJ612" s="30" t="e">
        <f>HLOOKUP(AJ$13,$Y612:$AF$1016,ROWS($Y612:$AF$1016),FALSE)</f>
        <v>#N/A</v>
      </c>
      <c r="AK612" s="30" t="e">
        <f>HLOOKUP(AK$13,$Y612:$AF$1016,ROWS($Y612:$AF$1016),FALSE)</f>
        <v>#N/A</v>
      </c>
      <c r="AL612" s="30" t="e">
        <f>HLOOKUP(AL$13,$Y612:$AF$1016,ROWS($Y612:$AF$1016),FALSE)</f>
        <v>#N/A</v>
      </c>
      <c r="AM612" s="30" t="e">
        <f>HLOOKUP(AM$13,$Y612:$AF$1016,ROWS($Y612:$AF$1016),FALSE)</f>
        <v>#N/A</v>
      </c>
      <c r="AN612" s="30" t="e">
        <f>HLOOKUP(AN$13,$Y612:$AF$1016,ROWS($Y612:$AF$1016),FALSE)</f>
        <v>#N/A</v>
      </c>
      <c r="AO612" s="35" t="e">
        <f t="shared" si="116"/>
        <v>#N/A</v>
      </c>
      <c r="AP612" s="35" t="e">
        <f t="shared" si="117"/>
        <v>#N/A</v>
      </c>
      <c r="AQ612" s="35" t="e">
        <f t="shared" si="118"/>
        <v>#N/A</v>
      </c>
      <c r="AR612" s="35" t="e">
        <f t="shared" si="119"/>
        <v>#N/A</v>
      </c>
      <c r="AS612" s="35" t="e">
        <f t="shared" si="120"/>
        <v>#N/A</v>
      </c>
      <c r="AT612" s="35" t="e">
        <f t="shared" si="121"/>
        <v>#N/A</v>
      </c>
      <c r="AU612" s="35" t="e">
        <f t="shared" si="122"/>
        <v>#N/A</v>
      </c>
      <c r="AV612" s="35" t="e">
        <f t="shared" si="123"/>
        <v>#N/A</v>
      </c>
      <c r="AW612" s="81" t="e">
        <f t="shared" si="124"/>
        <v>#N/A</v>
      </c>
      <c r="AX612" s="139" t="e">
        <f t="shared" si="125"/>
        <v>#N/A</v>
      </c>
    </row>
    <row r="613" spans="1:50" x14ac:dyDescent="0.25">
      <c r="A613" s="110">
        <f>'Тулуз-Пьерон'!A613</f>
        <v>0</v>
      </c>
      <c r="B613" s="153">
        <f>'Тулуз-Пьерон'!B613</f>
        <v>0</v>
      </c>
      <c r="C613" s="109" t="e">
        <f>'Тулуз-Пьерон'!AB613</f>
        <v>#DIV/0!</v>
      </c>
      <c r="D613" s="132" t="e">
        <f>'Тулуз-Пьерон'!AE613</f>
        <v>#DIV/0!</v>
      </c>
      <c r="E613" s="134">
        <f>Равен!AD605</f>
        <v>0</v>
      </c>
      <c r="F613" s="135">
        <f>Равен!AE605</f>
        <v>0</v>
      </c>
      <c r="G613" s="128"/>
      <c r="H613" s="33"/>
      <c r="I613" s="33"/>
      <c r="J613" s="33"/>
      <c r="K613" s="115"/>
      <c r="L613" s="109">
        <f t="shared" si="114"/>
        <v>0</v>
      </c>
      <c r="M613" s="33"/>
      <c r="N613" s="123"/>
      <c r="O613" s="131"/>
      <c r="P613" s="109">
        <f t="shared" si="115"/>
        <v>0</v>
      </c>
      <c r="Q613" s="33"/>
      <c r="R613" s="33"/>
      <c r="S613" s="123"/>
      <c r="T613" s="128"/>
      <c r="U613" s="33"/>
      <c r="V613" s="33"/>
      <c r="W613" s="33"/>
      <c r="X613" s="115"/>
      <c r="Y613" s="122"/>
      <c r="Z613" s="33"/>
      <c r="AA613" s="33"/>
      <c r="AB613" s="33"/>
      <c r="AC613" s="33"/>
      <c r="AD613" s="33"/>
      <c r="AE613" s="33"/>
      <c r="AF613" s="123"/>
      <c r="AG613" s="119" t="e">
        <f>HLOOKUP(AG$13,$Y613:$AF$1016,ROWS($Y613:$AF$1016),FALSE)</f>
        <v>#N/A</v>
      </c>
      <c r="AH613" s="30" t="e">
        <f>HLOOKUP(AH$13,$Y613:$AF$1016,ROWS($Y613:$AF$1016),FALSE)</f>
        <v>#N/A</v>
      </c>
      <c r="AI613" s="30" t="e">
        <f>HLOOKUP(AI$13,$Y613:$AF$1016,ROWS($Y613:$AF$1016),FALSE)</f>
        <v>#N/A</v>
      </c>
      <c r="AJ613" s="30" t="e">
        <f>HLOOKUP(AJ$13,$Y613:$AF$1016,ROWS($Y613:$AF$1016),FALSE)</f>
        <v>#N/A</v>
      </c>
      <c r="AK613" s="30" t="e">
        <f>HLOOKUP(AK$13,$Y613:$AF$1016,ROWS($Y613:$AF$1016),FALSE)</f>
        <v>#N/A</v>
      </c>
      <c r="AL613" s="30" t="e">
        <f>HLOOKUP(AL$13,$Y613:$AF$1016,ROWS($Y613:$AF$1016),FALSE)</f>
        <v>#N/A</v>
      </c>
      <c r="AM613" s="30" t="e">
        <f>HLOOKUP(AM$13,$Y613:$AF$1016,ROWS($Y613:$AF$1016),FALSE)</f>
        <v>#N/A</v>
      </c>
      <c r="AN613" s="30" t="e">
        <f>HLOOKUP(AN$13,$Y613:$AF$1016,ROWS($Y613:$AF$1016),FALSE)</f>
        <v>#N/A</v>
      </c>
      <c r="AO613" s="35" t="e">
        <f t="shared" si="116"/>
        <v>#N/A</v>
      </c>
      <c r="AP613" s="35" t="e">
        <f t="shared" si="117"/>
        <v>#N/A</v>
      </c>
      <c r="AQ613" s="35" t="e">
        <f t="shared" si="118"/>
        <v>#N/A</v>
      </c>
      <c r="AR613" s="35" t="e">
        <f t="shared" si="119"/>
        <v>#N/A</v>
      </c>
      <c r="AS613" s="35" t="e">
        <f t="shared" si="120"/>
        <v>#N/A</v>
      </c>
      <c r="AT613" s="35" t="e">
        <f t="shared" si="121"/>
        <v>#N/A</v>
      </c>
      <c r="AU613" s="35" t="e">
        <f t="shared" si="122"/>
        <v>#N/A</v>
      </c>
      <c r="AV613" s="35" t="e">
        <f t="shared" si="123"/>
        <v>#N/A</v>
      </c>
      <c r="AW613" s="81" t="e">
        <f t="shared" si="124"/>
        <v>#N/A</v>
      </c>
      <c r="AX613" s="139" t="e">
        <f t="shared" si="125"/>
        <v>#N/A</v>
      </c>
    </row>
    <row r="614" spans="1:50" x14ac:dyDescent="0.25">
      <c r="A614" s="110">
        <f>'Тулуз-Пьерон'!A614</f>
        <v>0</v>
      </c>
      <c r="B614" s="153">
        <f>'Тулуз-Пьерон'!B614</f>
        <v>0</v>
      </c>
      <c r="C614" s="109" t="e">
        <f>'Тулуз-Пьерон'!AB614</f>
        <v>#DIV/0!</v>
      </c>
      <c r="D614" s="132" t="e">
        <f>'Тулуз-Пьерон'!AE614</f>
        <v>#DIV/0!</v>
      </c>
      <c r="E614" s="134">
        <f>Равен!AD606</f>
        <v>0</v>
      </c>
      <c r="F614" s="135">
        <f>Равен!AE606</f>
        <v>0</v>
      </c>
      <c r="G614" s="128"/>
      <c r="H614" s="33"/>
      <c r="I614" s="33"/>
      <c r="J614" s="33"/>
      <c r="K614" s="115"/>
      <c r="L614" s="109">
        <f t="shared" si="114"/>
        <v>0</v>
      </c>
      <c r="M614" s="33"/>
      <c r="N614" s="123"/>
      <c r="O614" s="131"/>
      <c r="P614" s="109">
        <f t="shared" si="115"/>
        <v>0</v>
      </c>
      <c r="Q614" s="33"/>
      <c r="R614" s="33"/>
      <c r="S614" s="123"/>
      <c r="T614" s="128"/>
      <c r="U614" s="33"/>
      <c r="V614" s="33"/>
      <c r="W614" s="33"/>
      <c r="X614" s="115"/>
      <c r="Y614" s="122"/>
      <c r="Z614" s="33"/>
      <c r="AA614" s="33"/>
      <c r="AB614" s="33"/>
      <c r="AC614" s="33"/>
      <c r="AD614" s="33"/>
      <c r="AE614" s="33"/>
      <c r="AF614" s="123"/>
      <c r="AG614" s="119" t="e">
        <f>HLOOKUP(AG$13,$Y614:$AF$1016,ROWS($Y614:$AF$1016),FALSE)</f>
        <v>#N/A</v>
      </c>
      <c r="AH614" s="30" t="e">
        <f>HLOOKUP(AH$13,$Y614:$AF$1016,ROWS($Y614:$AF$1016),FALSE)</f>
        <v>#N/A</v>
      </c>
      <c r="AI614" s="30" t="e">
        <f>HLOOKUP(AI$13,$Y614:$AF$1016,ROWS($Y614:$AF$1016),FALSE)</f>
        <v>#N/A</v>
      </c>
      <c r="AJ614" s="30" t="e">
        <f>HLOOKUP(AJ$13,$Y614:$AF$1016,ROWS($Y614:$AF$1016),FALSE)</f>
        <v>#N/A</v>
      </c>
      <c r="AK614" s="30" t="e">
        <f>HLOOKUP(AK$13,$Y614:$AF$1016,ROWS($Y614:$AF$1016),FALSE)</f>
        <v>#N/A</v>
      </c>
      <c r="AL614" s="30" t="e">
        <f>HLOOKUP(AL$13,$Y614:$AF$1016,ROWS($Y614:$AF$1016),FALSE)</f>
        <v>#N/A</v>
      </c>
      <c r="AM614" s="30" t="e">
        <f>HLOOKUP(AM$13,$Y614:$AF$1016,ROWS($Y614:$AF$1016),FALSE)</f>
        <v>#N/A</v>
      </c>
      <c r="AN614" s="30" t="e">
        <f>HLOOKUP(AN$13,$Y614:$AF$1016,ROWS($Y614:$AF$1016),FALSE)</f>
        <v>#N/A</v>
      </c>
      <c r="AO614" s="35" t="e">
        <f t="shared" si="116"/>
        <v>#N/A</v>
      </c>
      <c r="AP614" s="35" t="e">
        <f t="shared" si="117"/>
        <v>#N/A</v>
      </c>
      <c r="AQ614" s="35" t="e">
        <f t="shared" si="118"/>
        <v>#N/A</v>
      </c>
      <c r="AR614" s="35" t="e">
        <f t="shared" si="119"/>
        <v>#N/A</v>
      </c>
      <c r="AS614" s="35" t="e">
        <f t="shared" si="120"/>
        <v>#N/A</v>
      </c>
      <c r="AT614" s="35" t="e">
        <f t="shared" si="121"/>
        <v>#N/A</v>
      </c>
      <c r="AU614" s="35" t="e">
        <f t="shared" si="122"/>
        <v>#N/A</v>
      </c>
      <c r="AV614" s="35" t="e">
        <f t="shared" si="123"/>
        <v>#N/A</v>
      </c>
      <c r="AW614" s="81" t="e">
        <f t="shared" si="124"/>
        <v>#N/A</v>
      </c>
      <c r="AX614" s="139" t="e">
        <f t="shared" si="125"/>
        <v>#N/A</v>
      </c>
    </row>
    <row r="615" spans="1:50" x14ac:dyDescent="0.25">
      <c r="A615" s="110">
        <f>'Тулуз-Пьерон'!A615</f>
        <v>0</v>
      </c>
      <c r="B615" s="153">
        <f>'Тулуз-Пьерон'!B615</f>
        <v>0</v>
      </c>
      <c r="C615" s="109" t="e">
        <f>'Тулуз-Пьерон'!AB615</f>
        <v>#DIV/0!</v>
      </c>
      <c r="D615" s="132" t="e">
        <f>'Тулуз-Пьерон'!AE615</f>
        <v>#DIV/0!</v>
      </c>
      <c r="E615" s="134">
        <f>Равен!AD607</f>
        <v>0</v>
      </c>
      <c r="F615" s="135">
        <f>Равен!AE607</f>
        <v>0</v>
      </c>
      <c r="G615" s="128"/>
      <c r="H615" s="33"/>
      <c r="I615" s="33"/>
      <c r="J615" s="33"/>
      <c r="K615" s="115"/>
      <c r="L615" s="109">
        <f t="shared" si="114"/>
        <v>0</v>
      </c>
      <c r="M615" s="33"/>
      <c r="N615" s="123"/>
      <c r="O615" s="131"/>
      <c r="P615" s="109">
        <f t="shared" si="115"/>
        <v>0</v>
      </c>
      <c r="Q615" s="33"/>
      <c r="R615" s="33"/>
      <c r="S615" s="123"/>
      <c r="T615" s="128"/>
      <c r="U615" s="33"/>
      <c r="V615" s="33"/>
      <c r="W615" s="33"/>
      <c r="X615" s="115"/>
      <c r="Y615" s="122"/>
      <c r="Z615" s="33"/>
      <c r="AA615" s="33"/>
      <c r="AB615" s="33"/>
      <c r="AC615" s="33"/>
      <c r="AD615" s="33"/>
      <c r="AE615" s="33"/>
      <c r="AF615" s="123"/>
      <c r="AG615" s="119" t="e">
        <f>HLOOKUP(AG$13,$Y615:$AF$1016,ROWS($Y615:$AF$1016),FALSE)</f>
        <v>#N/A</v>
      </c>
      <c r="AH615" s="30" t="e">
        <f>HLOOKUP(AH$13,$Y615:$AF$1016,ROWS($Y615:$AF$1016),FALSE)</f>
        <v>#N/A</v>
      </c>
      <c r="AI615" s="30" t="e">
        <f>HLOOKUP(AI$13,$Y615:$AF$1016,ROWS($Y615:$AF$1016),FALSE)</f>
        <v>#N/A</v>
      </c>
      <c r="AJ615" s="30" t="e">
        <f>HLOOKUP(AJ$13,$Y615:$AF$1016,ROWS($Y615:$AF$1016),FALSE)</f>
        <v>#N/A</v>
      </c>
      <c r="AK615" s="30" t="e">
        <f>HLOOKUP(AK$13,$Y615:$AF$1016,ROWS($Y615:$AF$1016),FALSE)</f>
        <v>#N/A</v>
      </c>
      <c r="AL615" s="30" t="e">
        <f>HLOOKUP(AL$13,$Y615:$AF$1016,ROWS($Y615:$AF$1016),FALSE)</f>
        <v>#N/A</v>
      </c>
      <c r="AM615" s="30" t="e">
        <f>HLOOKUP(AM$13,$Y615:$AF$1016,ROWS($Y615:$AF$1016),FALSE)</f>
        <v>#N/A</v>
      </c>
      <c r="AN615" s="30" t="e">
        <f>HLOOKUP(AN$13,$Y615:$AF$1016,ROWS($Y615:$AF$1016),FALSE)</f>
        <v>#N/A</v>
      </c>
      <c r="AO615" s="35" t="e">
        <f t="shared" si="116"/>
        <v>#N/A</v>
      </c>
      <c r="AP615" s="35" t="e">
        <f t="shared" si="117"/>
        <v>#N/A</v>
      </c>
      <c r="AQ615" s="35" t="e">
        <f t="shared" si="118"/>
        <v>#N/A</v>
      </c>
      <c r="AR615" s="35" t="e">
        <f t="shared" si="119"/>
        <v>#N/A</v>
      </c>
      <c r="AS615" s="35" t="e">
        <f t="shared" si="120"/>
        <v>#N/A</v>
      </c>
      <c r="AT615" s="35" t="e">
        <f t="shared" si="121"/>
        <v>#N/A</v>
      </c>
      <c r="AU615" s="35" t="e">
        <f t="shared" si="122"/>
        <v>#N/A</v>
      </c>
      <c r="AV615" s="35" t="e">
        <f t="shared" si="123"/>
        <v>#N/A</v>
      </c>
      <c r="AW615" s="81" t="e">
        <f t="shared" si="124"/>
        <v>#N/A</v>
      </c>
      <c r="AX615" s="139" t="e">
        <f t="shared" si="125"/>
        <v>#N/A</v>
      </c>
    </row>
    <row r="616" spans="1:50" x14ac:dyDescent="0.25">
      <c r="A616" s="110">
        <f>'Тулуз-Пьерон'!A616</f>
        <v>0</v>
      </c>
      <c r="B616" s="153">
        <f>'Тулуз-Пьерон'!B616</f>
        <v>0</v>
      </c>
      <c r="C616" s="109" t="e">
        <f>'Тулуз-Пьерон'!AB616</f>
        <v>#DIV/0!</v>
      </c>
      <c r="D616" s="132" t="e">
        <f>'Тулуз-Пьерон'!AE616</f>
        <v>#DIV/0!</v>
      </c>
      <c r="E616" s="134">
        <f>Равен!AD608</f>
        <v>0</v>
      </c>
      <c r="F616" s="135">
        <f>Равен!AE608</f>
        <v>0</v>
      </c>
      <c r="G616" s="128"/>
      <c r="H616" s="33"/>
      <c r="I616" s="33"/>
      <c r="J616" s="33"/>
      <c r="K616" s="115"/>
      <c r="L616" s="109">
        <f t="shared" si="114"/>
        <v>0</v>
      </c>
      <c r="M616" s="33"/>
      <c r="N616" s="123"/>
      <c r="O616" s="131"/>
      <c r="P616" s="109">
        <f t="shared" si="115"/>
        <v>0</v>
      </c>
      <c r="Q616" s="33"/>
      <c r="R616" s="33"/>
      <c r="S616" s="123"/>
      <c r="T616" s="128"/>
      <c r="U616" s="33"/>
      <c r="V616" s="33"/>
      <c r="W616" s="33"/>
      <c r="X616" s="115"/>
      <c r="Y616" s="122"/>
      <c r="Z616" s="33"/>
      <c r="AA616" s="33"/>
      <c r="AB616" s="33"/>
      <c r="AC616" s="33"/>
      <c r="AD616" s="33"/>
      <c r="AE616" s="33"/>
      <c r="AF616" s="123"/>
      <c r="AG616" s="119" t="e">
        <f>HLOOKUP(AG$13,$Y616:$AF$1016,ROWS($Y616:$AF$1016),FALSE)</f>
        <v>#N/A</v>
      </c>
      <c r="AH616" s="30" t="e">
        <f>HLOOKUP(AH$13,$Y616:$AF$1016,ROWS($Y616:$AF$1016),FALSE)</f>
        <v>#N/A</v>
      </c>
      <c r="AI616" s="30" t="e">
        <f>HLOOKUP(AI$13,$Y616:$AF$1016,ROWS($Y616:$AF$1016),FALSE)</f>
        <v>#N/A</v>
      </c>
      <c r="AJ616" s="30" t="e">
        <f>HLOOKUP(AJ$13,$Y616:$AF$1016,ROWS($Y616:$AF$1016),FALSE)</f>
        <v>#N/A</v>
      </c>
      <c r="AK616" s="30" t="e">
        <f>HLOOKUP(AK$13,$Y616:$AF$1016,ROWS($Y616:$AF$1016),FALSE)</f>
        <v>#N/A</v>
      </c>
      <c r="AL616" s="30" t="e">
        <f>HLOOKUP(AL$13,$Y616:$AF$1016,ROWS($Y616:$AF$1016),FALSE)</f>
        <v>#N/A</v>
      </c>
      <c r="AM616" s="30" t="e">
        <f>HLOOKUP(AM$13,$Y616:$AF$1016,ROWS($Y616:$AF$1016),FALSE)</f>
        <v>#N/A</v>
      </c>
      <c r="AN616" s="30" t="e">
        <f>HLOOKUP(AN$13,$Y616:$AF$1016,ROWS($Y616:$AF$1016),FALSE)</f>
        <v>#N/A</v>
      </c>
      <c r="AO616" s="35" t="e">
        <f t="shared" si="116"/>
        <v>#N/A</v>
      </c>
      <c r="AP616" s="35" t="e">
        <f t="shared" si="117"/>
        <v>#N/A</v>
      </c>
      <c r="AQ616" s="35" t="e">
        <f t="shared" si="118"/>
        <v>#N/A</v>
      </c>
      <c r="AR616" s="35" t="e">
        <f t="shared" si="119"/>
        <v>#N/A</v>
      </c>
      <c r="AS616" s="35" t="e">
        <f t="shared" si="120"/>
        <v>#N/A</v>
      </c>
      <c r="AT616" s="35" t="e">
        <f t="shared" si="121"/>
        <v>#N/A</v>
      </c>
      <c r="AU616" s="35" t="e">
        <f t="shared" si="122"/>
        <v>#N/A</v>
      </c>
      <c r="AV616" s="35" t="e">
        <f t="shared" si="123"/>
        <v>#N/A</v>
      </c>
      <c r="AW616" s="81" t="e">
        <f t="shared" si="124"/>
        <v>#N/A</v>
      </c>
      <c r="AX616" s="139" t="e">
        <f t="shared" si="125"/>
        <v>#N/A</v>
      </c>
    </row>
    <row r="617" spans="1:50" x14ac:dyDescent="0.25">
      <c r="A617" s="110">
        <f>'Тулуз-Пьерон'!A617</f>
        <v>0</v>
      </c>
      <c r="B617" s="153">
        <f>'Тулуз-Пьерон'!B617</f>
        <v>0</v>
      </c>
      <c r="C617" s="109" t="e">
        <f>'Тулуз-Пьерон'!AB617</f>
        <v>#DIV/0!</v>
      </c>
      <c r="D617" s="132" t="e">
        <f>'Тулуз-Пьерон'!AE617</f>
        <v>#DIV/0!</v>
      </c>
      <c r="E617" s="134">
        <f>Равен!AD609</f>
        <v>0</v>
      </c>
      <c r="F617" s="135">
        <f>Равен!AE609</f>
        <v>0</v>
      </c>
      <c r="G617" s="128"/>
      <c r="H617" s="33"/>
      <c r="I617" s="33"/>
      <c r="J617" s="33"/>
      <c r="K617" s="115"/>
      <c r="L617" s="109">
        <f t="shared" si="114"/>
        <v>0</v>
      </c>
      <c r="M617" s="33"/>
      <c r="N617" s="123"/>
      <c r="O617" s="131"/>
      <c r="P617" s="109">
        <f t="shared" si="115"/>
        <v>0</v>
      </c>
      <c r="Q617" s="33"/>
      <c r="R617" s="33"/>
      <c r="S617" s="123"/>
      <c r="T617" s="128"/>
      <c r="U617" s="33"/>
      <c r="V617" s="33"/>
      <c r="W617" s="33"/>
      <c r="X617" s="115"/>
      <c r="Y617" s="122"/>
      <c r="Z617" s="33"/>
      <c r="AA617" s="33"/>
      <c r="AB617" s="33"/>
      <c r="AC617" s="33"/>
      <c r="AD617" s="33"/>
      <c r="AE617" s="33"/>
      <c r="AF617" s="123"/>
      <c r="AG617" s="119" t="e">
        <f>HLOOKUP(AG$13,$Y617:$AF$1016,ROWS($Y617:$AF$1016),FALSE)</f>
        <v>#N/A</v>
      </c>
      <c r="AH617" s="30" t="e">
        <f>HLOOKUP(AH$13,$Y617:$AF$1016,ROWS($Y617:$AF$1016),FALSE)</f>
        <v>#N/A</v>
      </c>
      <c r="AI617" s="30" t="e">
        <f>HLOOKUP(AI$13,$Y617:$AF$1016,ROWS($Y617:$AF$1016),FALSE)</f>
        <v>#N/A</v>
      </c>
      <c r="AJ617" s="30" t="e">
        <f>HLOOKUP(AJ$13,$Y617:$AF$1016,ROWS($Y617:$AF$1016),FALSE)</f>
        <v>#N/A</v>
      </c>
      <c r="AK617" s="30" t="e">
        <f>HLOOKUP(AK$13,$Y617:$AF$1016,ROWS($Y617:$AF$1016),FALSE)</f>
        <v>#N/A</v>
      </c>
      <c r="AL617" s="30" t="e">
        <f>HLOOKUP(AL$13,$Y617:$AF$1016,ROWS($Y617:$AF$1016),FALSE)</f>
        <v>#N/A</v>
      </c>
      <c r="AM617" s="30" t="e">
        <f>HLOOKUP(AM$13,$Y617:$AF$1016,ROWS($Y617:$AF$1016),FALSE)</f>
        <v>#N/A</v>
      </c>
      <c r="AN617" s="30" t="e">
        <f>HLOOKUP(AN$13,$Y617:$AF$1016,ROWS($Y617:$AF$1016),FALSE)</f>
        <v>#N/A</v>
      </c>
      <c r="AO617" s="35" t="e">
        <f t="shared" si="116"/>
        <v>#N/A</v>
      </c>
      <c r="AP617" s="35" t="e">
        <f t="shared" si="117"/>
        <v>#N/A</v>
      </c>
      <c r="AQ617" s="35" t="e">
        <f t="shared" si="118"/>
        <v>#N/A</v>
      </c>
      <c r="AR617" s="35" t="e">
        <f t="shared" si="119"/>
        <v>#N/A</v>
      </c>
      <c r="AS617" s="35" t="e">
        <f t="shared" si="120"/>
        <v>#N/A</v>
      </c>
      <c r="AT617" s="35" t="e">
        <f t="shared" si="121"/>
        <v>#N/A</v>
      </c>
      <c r="AU617" s="35" t="e">
        <f t="shared" si="122"/>
        <v>#N/A</v>
      </c>
      <c r="AV617" s="35" t="e">
        <f t="shared" si="123"/>
        <v>#N/A</v>
      </c>
      <c r="AW617" s="81" t="e">
        <f t="shared" si="124"/>
        <v>#N/A</v>
      </c>
      <c r="AX617" s="139" t="e">
        <f t="shared" si="125"/>
        <v>#N/A</v>
      </c>
    </row>
    <row r="618" spans="1:50" x14ac:dyDescent="0.25">
      <c r="A618" s="110">
        <f>'Тулуз-Пьерон'!A618</f>
        <v>0</v>
      </c>
      <c r="B618" s="153">
        <f>'Тулуз-Пьерон'!B618</f>
        <v>0</v>
      </c>
      <c r="C618" s="109" t="e">
        <f>'Тулуз-Пьерон'!AB618</f>
        <v>#DIV/0!</v>
      </c>
      <c r="D618" s="132" t="e">
        <f>'Тулуз-Пьерон'!AE618</f>
        <v>#DIV/0!</v>
      </c>
      <c r="E618" s="134">
        <f>Равен!AD610</f>
        <v>0</v>
      </c>
      <c r="F618" s="135">
        <f>Равен!AE610</f>
        <v>0</v>
      </c>
      <c r="G618" s="128"/>
      <c r="H618" s="33"/>
      <c r="I618" s="33"/>
      <c r="J618" s="33"/>
      <c r="K618" s="115"/>
      <c r="L618" s="109">
        <f t="shared" si="114"/>
        <v>0</v>
      </c>
      <c r="M618" s="33"/>
      <c r="N618" s="123"/>
      <c r="O618" s="131"/>
      <c r="P618" s="109">
        <f t="shared" si="115"/>
        <v>0</v>
      </c>
      <c r="Q618" s="33"/>
      <c r="R618" s="33"/>
      <c r="S618" s="123"/>
      <c r="T618" s="128"/>
      <c r="U618" s="33"/>
      <c r="V618" s="33"/>
      <c r="W618" s="33"/>
      <c r="X618" s="115"/>
      <c r="Y618" s="122"/>
      <c r="Z618" s="33"/>
      <c r="AA618" s="33"/>
      <c r="AB618" s="33"/>
      <c r="AC618" s="33"/>
      <c r="AD618" s="33"/>
      <c r="AE618" s="33"/>
      <c r="AF618" s="123"/>
      <c r="AG618" s="119" t="e">
        <f>HLOOKUP(AG$13,$Y618:$AF$1016,ROWS($Y618:$AF$1016),FALSE)</f>
        <v>#N/A</v>
      </c>
      <c r="AH618" s="30" t="e">
        <f>HLOOKUP(AH$13,$Y618:$AF$1016,ROWS($Y618:$AF$1016),FALSE)</f>
        <v>#N/A</v>
      </c>
      <c r="AI618" s="30" t="e">
        <f>HLOOKUP(AI$13,$Y618:$AF$1016,ROWS($Y618:$AF$1016),FALSE)</f>
        <v>#N/A</v>
      </c>
      <c r="AJ618" s="30" t="e">
        <f>HLOOKUP(AJ$13,$Y618:$AF$1016,ROWS($Y618:$AF$1016),FALSE)</f>
        <v>#N/A</v>
      </c>
      <c r="AK618" s="30" t="e">
        <f>HLOOKUP(AK$13,$Y618:$AF$1016,ROWS($Y618:$AF$1016),FALSE)</f>
        <v>#N/A</v>
      </c>
      <c r="AL618" s="30" t="e">
        <f>HLOOKUP(AL$13,$Y618:$AF$1016,ROWS($Y618:$AF$1016),FALSE)</f>
        <v>#N/A</v>
      </c>
      <c r="AM618" s="30" t="e">
        <f>HLOOKUP(AM$13,$Y618:$AF$1016,ROWS($Y618:$AF$1016),FALSE)</f>
        <v>#N/A</v>
      </c>
      <c r="AN618" s="30" t="e">
        <f>HLOOKUP(AN$13,$Y618:$AF$1016,ROWS($Y618:$AF$1016),FALSE)</f>
        <v>#N/A</v>
      </c>
      <c r="AO618" s="35" t="e">
        <f t="shared" si="116"/>
        <v>#N/A</v>
      </c>
      <c r="AP618" s="35" t="e">
        <f t="shared" si="117"/>
        <v>#N/A</v>
      </c>
      <c r="AQ618" s="35" t="e">
        <f t="shared" si="118"/>
        <v>#N/A</v>
      </c>
      <c r="AR618" s="35" t="e">
        <f t="shared" si="119"/>
        <v>#N/A</v>
      </c>
      <c r="AS618" s="35" t="e">
        <f t="shared" si="120"/>
        <v>#N/A</v>
      </c>
      <c r="AT618" s="35" t="e">
        <f t="shared" si="121"/>
        <v>#N/A</v>
      </c>
      <c r="AU618" s="35" t="e">
        <f t="shared" si="122"/>
        <v>#N/A</v>
      </c>
      <c r="AV618" s="35" t="e">
        <f t="shared" si="123"/>
        <v>#N/A</v>
      </c>
      <c r="AW618" s="81" t="e">
        <f t="shared" si="124"/>
        <v>#N/A</v>
      </c>
      <c r="AX618" s="139" t="e">
        <f t="shared" si="125"/>
        <v>#N/A</v>
      </c>
    </row>
    <row r="619" spans="1:50" x14ac:dyDescent="0.25">
      <c r="A619" s="110">
        <f>'Тулуз-Пьерон'!A619</f>
        <v>0</v>
      </c>
      <c r="B619" s="153">
        <f>'Тулуз-Пьерон'!B619</f>
        <v>0</v>
      </c>
      <c r="C619" s="109" t="e">
        <f>'Тулуз-Пьерон'!AB619</f>
        <v>#DIV/0!</v>
      </c>
      <c r="D619" s="132" t="e">
        <f>'Тулуз-Пьерон'!AE619</f>
        <v>#DIV/0!</v>
      </c>
      <c r="E619" s="134">
        <f>Равен!AD611</f>
        <v>0</v>
      </c>
      <c r="F619" s="135">
        <f>Равен!AE611</f>
        <v>0</v>
      </c>
      <c r="G619" s="128"/>
      <c r="H619" s="33"/>
      <c r="I619" s="33"/>
      <c r="J619" s="33"/>
      <c r="K619" s="115"/>
      <c r="L619" s="109">
        <f t="shared" si="114"/>
        <v>0</v>
      </c>
      <c r="M619" s="33"/>
      <c r="N619" s="123"/>
      <c r="O619" s="131"/>
      <c r="P619" s="109">
        <f t="shared" si="115"/>
        <v>0</v>
      </c>
      <c r="Q619" s="33"/>
      <c r="R619" s="33"/>
      <c r="S619" s="123"/>
      <c r="T619" s="128"/>
      <c r="U619" s="33"/>
      <c r="V619" s="33"/>
      <c r="W619" s="33"/>
      <c r="X619" s="115"/>
      <c r="Y619" s="122"/>
      <c r="Z619" s="33"/>
      <c r="AA619" s="33"/>
      <c r="AB619" s="33"/>
      <c r="AC619" s="33"/>
      <c r="AD619" s="33"/>
      <c r="AE619" s="33"/>
      <c r="AF619" s="123"/>
      <c r="AG619" s="119" t="e">
        <f>HLOOKUP(AG$13,$Y619:$AF$1016,ROWS($Y619:$AF$1016),FALSE)</f>
        <v>#N/A</v>
      </c>
      <c r="AH619" s="30" t="e">
        <f>HLOOKUP(AH$13,$Y619:$AF$1016,ROWS($Y619:$AF$1016),FALSE)</f>
        <v>#N/A</v>
      </c>
      <c r="AI619" s="30" t="e">
        <f>HLOOKUP(AI$13,$Y619:$AF$1016,ROWS($Y619:$AF$1016),FALSE)</f>
        <v>#N/A</v>
      </c>
      <c r="AJ619" s="30" t="e">
        <f>HLOOKUP(AJ$13,$Y619:$AF$1016,ROWS($Y619:$AF$1016),FALSE)</f>
        <v>#N/A</v>
      </c>
      <c r="AK619" s="30" t="e">
        <f>HLOOKUP(AK$13,$Y619:$AF$1016,ROWS($Y619:$AF$1016),FALSE)</f>
        <v>#N/A</v>
      </c>
      <c r="AL619" s="30" t="e">
        <f>HLOOKUP(AL$13,$Y619:$AF$1016,ROWS($Y619:$AF$1016),FALSE)</f>
        <v>#N/A</v>
      </c>
      <c r="AM619" s="30" t="e">
        <f>HLOOKUP(AM$13,$Y619:$AF$1016,ROWS($Y619:$AF$1016),FALSE)</f>
        <v>#N/A</v>
      </c>
      <c r="AN619" s="30" t="e">
        <f>HLOOKUP(AN$13,$Y619:$AF$1016,ROWS($Y619:$AF$1016),FALSE)</f>
        <v>#N/A</v>
      </c>
      <c r="AO619" s="35" t="e">
        <f t="shared" si="116"/>
        <v>#N/A</v>
      </c>
      <c r="AP619" s="35" t="e">
        <f t="shared" si="117"/>
        <v>#N/A</v>
      </c>
      <c r="AQ619" s="35" t="e">
        <f t="shared" si="118"/>
        <v>#N/A</v>
      </c>
      <c r="AR619" s="35" t="e">
        <f t="shared" si="119"/>
        <v>#N/A</v>
      </c>
      <c r="AS619" s="35" t="e">
        <f t="shared" si="120"/>
        <v>#N/A</v>
      </c>
      <c r="AT619" s="35" t="e">
        <f t="shared" si="121"/>
        <v>#N/A</v>
      </c>
      <c r="AU619" s="35" t="e">
        <f t="shared" si="122"/>
        <v>#N/A</v>
      </c>
      <c r="AV619" s="35" t="e">
        <f t="shared" si="123"/>
        <v>#N/A</v>
      </c>
      <c r="AW619" s="81" t="e">
        <f t="shared" si="124"/>
        <v>#N/A</v>
      </c>
      <c r="AX619" s="139" t="e">
        <f t="shared" si="125"/>
        <v>#N/A</v>
      </c>
    </row>
    <row r="620" spans="1:50" x14ac:dyDescent="0.25">
      <c r="A620" s="110">
        <f>'Тулуз-Пьерон'!A620</f>
        <v>0</v>
      </c>
      <c r="B620" s="153">
        <f>'Тулуз-Пьерон'!B620</f>
        <v>0</v>
      </c>
      <c r="C620" s="109" t="e">
        <f>'Тулуз-Пьерон'!AB620</f>
        <v>#DIV/0!</v>
      </c>
      <c r="D620" s="132" t="e">
        <f>'Тулуз-Пьерон'!AE620</f>
        <v>#DIV/0!</v>
      </c>
      <c r="E620" s="134">
        <f>Равен!AD612</f>
        <v>0</v>
      </c>
      <c r="F620" s="135">
        <f>Равен!AE612</f>
        <v>0</v>
      </c>
      <c r="G620" s="128"/>
      <c r="H620" s="33"/>
      <c r="I620" s="33"/>
      <c r="J620" s="33"/>
      <c r="K620" s="115"/>
      <c r="L620" s="109">
        <f t="shared" si="114"/>
        <v>0</v>
      </c>
      <c r="M620" s="33"/>
      <c r="N620" s="123"/>
      <c r="O620" s="131"/>
      <c r="P620" s="109">
        <f t="shared" si="115"/>
        <v>0</v>
      </c>
      <c r="Q620" s="33"/>
      <c r="R620" s="33"/>
      <c r="S620" s="123"/>
      <c r="T620" s="128"/>
      <c r="U620" s="33"/>
      <c r="V620" s="33"/>
      <c r="W620" s="33"/>
      <c r="X620" s="115"/>
      <c r="Y620" s="122"/>
      <c r="Z620" s="33"/>
      <c r="AA620" s="33"/>
      <c r="AB620" s="33"/>
      <c r="AC620" s="33"/>
      <c r="AD620" s="33"/>
      <c r="AE620" s="33"/>
      <c r="AF620" s="123"/>
      <c r="AG620" s="119" t="e">
        <f>HLOOKUP(AG$13,$Y620:$AF$1016,ROWS($Y620:$AF$1016),FALSE)</f>
        <v>#N/A</v>
      </c>
      <c r="AH620" s="30" t="e">
        <f>HLOOKUP(AH$13,$Y620:$AF$1016,ROWS($Y620:$AF$1016),FALSE)</f>
        <v>#N/A</v>
      </c>
      <c r="AI620" s="30" t="e">
        <f>HLOOKUP(AI$13,$Y620:$AF$1016,ROWS($Y620:$AF$1016),FALSE)</f>
        <v>#N/A</v>
      </c>
      <c r="AJ620" s="30" t="e">
        <f>HLOOKUP(AJ$13,$Y620:$AF$1016,ROWS($Y620:$AF$1016),FALSE)</f>
        <v>#N/A</v>
      </c>
      <c r="AK620" s="30" t="e">
        <f>HLOOKUP(AK$13,$Y620:$AF$1016,ROWS($Y620:$AF$1016),FALSE)</f>
        <v>#N/A</v>
      </c>
      <c r="AL620" s="30" t="e">
        <f>HLOOKUP(AL$13,$Y620:$AF$1016,ROWS($Y620:$AF$1016),FALSE)</f>
        <v>#N/A</v>
      </c>
      <c r="AM620" s="30" t="e">
        <f>HLOOKUP(AM$13,$Y620:$AF$1016,ROWS($Y620:$AF$1016),FALSE)</f>
        <v>#N/A</v>
      </c>
      <c r="AN620" s="30" t="e">
        <f>HLOOKUP(AN$13,$Y620:$AF$1016,ROWS($Y620:$AF$1016),FALSE)</f>
        <v>#N/A</v>
      </c>
      <c r="AO620" s="35" t="e">
        <f t="shared" si="116"/>
        <v>#N/A</v>
      </c>
      <c r="AP620" s="35" t="e">
        <f t="shared" si="117"/>
        <v>#N/A</v>
      </c>
      <c r="AQ620" s="35" t="e">
        <f t="shared" si="118"/>
        <v>#N/A</v>
      </c>
      <c r="AR620" s="35" t="e">
        <f t="shared" si="119"/>
        <v>#N/A</v>
      </c>
      <c r="AS620" s="35" t="e">
        <f t="shared" si="120"/>
        <v>#N/A</v>
      </c>
      <c r="AT620" s="35" t="e">
        <f t="shared" si="121"/>
        <v>#N/A</v>
      </c>
      <c r="AU620" s="35" t="e">
        <f t="shared" si="122"/>
        <v>#N/A</v>
      </c>
      <c r="AV620" s="35" t="e">
        <f t="shared" si="123"/>
        <v>#N/A</v>
      </c>
      <c r="AW620" s="81" t="e">
        <f t="shared" si="124"/>
        <v>#N/A</v>
      </c>
      <c r="AX620" s="139" t="e">
        <f t="shared" si="125"/>
        <v>#N/A</v>
      </c>
    </row>
    <row r="621" spans="1:50" x14ac:dyDescent="0.25">
      <c r="A621" s="110">
        <f>'Тулуз-Пьерон'!A621</f>
        <v>0</v>
      </c>
      <c r="B621" s="153">
        <f>'Тулуз-Пьерон'!B621</f>
        <v>0</v>
      </c>
      <c r="C621" s="109" t="e">
        <f>'Тулуз-Пьерон'!AB621</f>
        <v>#DIV/0!</v>
      </c>
      <c r="D621" s="132" t="e">
        <f>'Тулуз-Пьерон'!AE621</f>
        <v>#DIV/0!</v>
      </c>
      <c r="E621" s="134">
        <f>Равен!AD613</f>
        <v>0</v>
      </c>
      <c r="F621" s="135">
        <f>Равен!AE613</f>
        <v>0</v>
      </c>
      <c r="G621" s="128"/>
      <c r="H621" s="33"/>
      <c r="I621" s="33"/>
      <c r="J621" s="33"/>
      <c r="K621" s="115"/>
      <c r="L621" s="109">
        <f t="shared" si="114"/>
        <v>0</v>
      </c>
      <c r="M621" s="33"/>
      <c r="N621" s="123"/>
      <c r="O621" s="131"/>
      <c r="P621" s="109">
        <f t="shared" si="115"/>
        <v>0</v>
      </c>
      <c r="Q621" s="33"/>
      <c r="R621" s="33"/>
      <c r="S621" s="123"/>
      <c r="T621" s="128"/>
      <c r="U621" s="33"/>
      <c r="V621" s="33"/>
      <c r="W621" s="33"/>
      <c r="X621" s="115"/>
      <c r="Y621" s="122"/>
      <c r="Z621" s="33"/>
      <c r="AA621" s="33"/>
      <c r="AB621" s="33"/>
      <c r="AC621" s="33"/>
      <c r="AD621" s="33"/>
      <c r="AE621" s="33"/>
      <c r="AF621" s="123"/>
      <c r="AG621" s="119" t="e">
        <f>HLOOKUP(AG$13,$Y621:$AF$1016,ROWS($Y621:$AF$1016),FALSE)</f>
        <v>#N/A</v>
      </c>
      <c r="AH621" s="30" t="e">
        <f>HLOOKUP(AH$13,$Y621:$AF$1016,ROWS($Y621:$AF$1016),FALSE)</f>
        <v>#N/A</v>
      </c>
      <c r="AI621" s="30" t="e">
        <f>HLOOKUP(AI$13,$Y621:$AF$1016,ROWS($Y621:$AF$1016),FALSE)</f>
        <v>#N/A</v>
      </c>
      <c r="AJ621" s="30" t="e">
        <f>HLOOKUP(AJ$13,$Y621:$AF$1016,ROWS($Y621:$AF$1016),FALSE)</f>
        <v>#N/A</v>
      </c>
      <c r="AK621" s="30" t="e">
        <f>HLOOKUP(AK$13,$Y621:$AF$1016,ROWS($Y621:$AF$1016),FALSE)</f>
        <v>#N/A</v>
      </c>
      <c r="AL621" s="30" t="e">
        <f>HLOOKUP(AL$13,$Y621:$AF$1016,ROWS($Y621:$AF$1016),FALSE)</f>
        <v>#N/A</v>
      </c>
      <c r="AM621" s="30" t="e">
        <f>HLOOKUP(AM$13,$Y621:$AF$1016,ROWS($Y621:$AF$1016),FALSE)</f>
        <v>#N/A</v>
      </c>
      <c r="AN621" s="30" t="e">
        <f>HLOOKUP(AN$13,$Y621:$AF$1016,ROWS($Y621:$AF$1016),FALSE)</f>
        <v>#N/A</v>
      </c>
      <c r="AO621" s="35" t="e">
        <f t="shared" si="116"/>
        <v>#N/A</v>
      </c>
      <c r="AP621" s="35" t="e">
        <f t="shared" si="117"/>
        <v>#N/A</v>
      </c>
      <c r="AQ621" s="35" t="e">
        <f t="shared" si="118"/>
        <v>#N/A</v>
      </c>
      <c r="AR621" s="35" t="e">
        <f t="shared" si="119"/>
        <v>#N/A</v>
      </c>
      <c r="AS621" s="35" t="e">
        <f t="shared" si="120"/>
        <v>#N/A</v>
      </c>
      <c r="AT621" s="35" t="e">
        <f t="shared" si="121"/>
        <v>#N/A</v>
      </c>
      <c r="AU621" s="35" t="e">
        <f t="shared" si="122"/>
        <v>#N/A</v>
      </c>
      <c r="AV621" s="35" t="e">
        <f t="shared" si="123"/>
        <v>#N/A</v>
      </c>
      <c r="AW621" s="81" t="e">
        <f t="shared" si="124"/>
        <v>#N/A</v>
      </c>
      <c r="AX621" s="139" t="e">
        <f t="shared" si="125"/>
        <v>#N/A</v>
      </c>
    </row>
    <row r="622" spans="1:50" x14ac:dyDescent="0.25">
      <c r="A622" s="110">
        <f>'Тулуз-Пьерон'!A622</f>
        <v>0</v>
      </c>
      <c r="B622" s="153">
        <f>'Тулуз-Пьерон'!B622</f>
        <v>0</v>
      </c>
      <c r="C622" s="109" t="e">
        <f>'Тулуз-Пьерон'!AB622</f>
        <v>#DIV/0!</v>
      </c>
      <c r="D622" s="132" t="e">
        <f>'Тулуз-Пьерон'!AE622</f>
        <v>#DIV/0!</v>
      </c>
      <c r="E622" s="134">
        <f>Равен!AD614</f>
        <v>0</v>
      </c>
      <c r="F622" s="135">
        <f>Равен!AE614</f>
        <v>0</v>
      </c>
      <c r="G622" s="128"/>
      <c r="H622" s="33"/>
      <c r="I622" s="33"/>
      <c r="J622" s="33"/>
      <c r="K622" s="115"/>
      <c r="L622" s="109">
        <f t="shared" si="114"/>
        <v>0</v>
      </c>
      <c r="M622" s="33"/>
      <c r="N622" s="123"/>
      <c r="O622" s="131"/>
      <c r="P622" s="109">
        <f t="shared" si="115"/>
        <v>0</v>
      </c>
      <c r="Q622" s="33"/>
      <c r="R622" s="33"/>
      <c r="S622" s="123"/>
      <c r="T622" s="128"/>
      <c r="U622" s="33"/>
      <c r="V622" s="33"/>
      <c r="W622" s="33"/>
      <c r="X622" s="115"/>
      <c r="Y622" s="122"/>
      <c r="Z622" s="33"/>
      <c r="AA622" s="33"/>
      <c r="AB622" s="33"/>
      <c r="AC622" s="33"/>
      <c r="AD622" s="33"/>
      <c r="AE622" s="33"/>
      <c r="AF622" s="123"/>
      <c r="AG622" s="119" t="e">
        <f>HLOOKUP(AG$13,$Y622:$AF$1016,ROWS($Y622:$AF$1016),FALSE)</f>
        <v>#N/A</v>
      </c>
      <c r="AH622" s="30" t="e">
        <f>HLOOKUP(AH$13,$Y622:$AF$1016,ROWS($Y622:$AF$1016),FALSE)</f>
        <v>#N/A</v>
      </c>
      <c r="AI622" s="30" t="e">
        <f>HLOOKUP(AI$13,$Y622:$AF$1016,ROWS($Y622:$AF$1016),FALSE)</f>
        <v>#N/A</v>
      </c>
      <c r="AJ622" s="30" t="e">
        <f>HLOOKUP(AJ$13,$Y622:$AF$1016,ROWS($Y622:$AF$1016),FALSE)</f>
        <v>#N/A</v>
      </c>
      <c r="AK622" s="30" t="e">
        <f>HLOOKUP(AK$13,$Y622:$AF$1016,ROWS($Y622:$AF$1016),FALSE)</f>
        <v>#N/A</v>
      </c>
      <c r="AL622" s="30" t="e">
        <f>HLOOKUP(AL$13,$Y622:$AF$1016,ROWS($Y622:$AF$1016),FALSE)</f>
        <v>#N/A</v>
      </c>
      <c r="AM622" s="30" t="e">
        <f>HLOOKUP(AM$13,$Y622:$AF$1016,ROWS($Y622:$AF$1016),FALSE)</f>
        <v>#N/A</v>
      </c>
      <c r="AN622" s="30" t="e">
        <f>HLOOKUP(AN$13,$Y622:$AF$1016,ROWS($Y622:$AF$1016),FALSE)</f>
        <v>#N/A</v>
      </c>
      <c r="AO622" s="35" t="e">
        <f t="shared" si="116"/>
        <v>#N/A</v>
      </c>
      <c r="AP622" s="35" t="e">
        <f t="shared" si="117"/>
        <v>#N/A</v>
      </c>
      <c r="AQ622" s="35" t="e">
        <f t="shared" si="118"/>
        <v>#N/A</v>
      </c>
      <c r="AR622" s="35" t="e">
        <f t="shared" si="119"/>
        <v>#N/A</v>
      </c>
      <c r="AS622" s="35" t="e">
        <f t="shared" si="120"/>
        <v>#N/A</v>
      </c>
      <c r="AT622" s="35" t="e">
        <f t="shared" si="121"/>
        <v>#N/A</v>
      </c>
      <c r="AU622" s="35" t="e">
        <f t="shared" si="122"/>
        <v>#N/A</v>
      </c>
      <c r="AV622" s="35" t="e">
        <f t="shared" si="123"/>
        <v>#N/A</v>
      </c>
      <c r="AW622" s="81" t="e">
        <f t="shared" si="124"/>
        <v>#N/A</v>
      </c>
      <c r="AX622" s="139" t="e">
        <f t="shared" si="125"/>
        <v>#N/A</v>
      </c>
    </row>
    <row r="623" spans="1:50" x14ac:dyDescent="0.25">
      <c r="A623" s="110">
        <f>'Тулуз-Пьерон'!A623</f>
        <v>0</v>
      </c>
      <c r="B623" s="153">
        <f>'Тулуз-Пьерон'!B623</f>
        <v>0</v>
      </c>
      <c r="C623" s="109" t="e">
        <f>'Тулуз-Пьерон'!AB623</f>
        <v>#DIV/0!</v>
      </c>
      <c r="D623" s="132" t="e">
        <f>'Тулуз-Пьерон'!AE623</f>
        <v>#DIV/0!</v>
      </c>
      <c r="E623" s="134">
        <f>Равен!AD615</f>
        <v>0</v>
      </c>
      <c r="F623" s="135">
        <f>Равен!AE615</f>
        <v>0</v>
      </c>
      <c r="G623" s="128"/>
      <c r="H623" s="33"/>
      <c r="I623" s="33"/>
      <c r="J623" s="33"/>
      <c r="K623" s="115"/>
      <c r="L623" s="109">
        <f t="shared" si="114"/>
        <v>0</v>
      </c>
      <c r="M623" s="33"/>
      <c r="N623" s="123"/>
      <c r="O623" s="131"/>
      <c r="P623" s="109">
        <f t="shared" si="115"/>
        <v>0</v>
      </c>
      <c r="Q623" s="33"/>
      <c r="R623" s="33"/>
      <c r="S623" s="123"/>
      <c r="T623" s="128"/>
      <c r="U623" s="33"/>
      <c r="V623" s="33"/>
      <c r="W623" s="33"/>
      <c r="X623" s="115"/>
      <c r="Y623" s="122"/>
      <c r="Z623" s="33"/>
      <c r="AA623" s="33"/>
      <c r="AB623" s="33"/>
      <c r="AC623" s="33"/>
      <c r="AD623" s="33"/>
      <c r="AE623" s="33"/>
      <c r="AF623" s="123"/>
      <c r="AG623" s="119" t="e">
        <f>HLOOKUP(AG$13,$Y623:$AF$1016,ROWS($Y623:$AF$1016),FALSE)</f>
        <v>#N/A</v>
      </c>
      <c r="AH623" s="30" t="e">
        <f>HLOOKUP(AH$13,$Y623:$AF$1016,ROWS($Y623:$AF$1016),FALSE)</f>
        <v>#N/A</v>
      </c>
      <c r="AI623" s="30" t="e">
        <f>HLOOKUP(AI$13,$Y623:$AF$1016,ROWS($Y623:$AF$1016),FALSE)</f>
        <v>#N/A</v>
      </c>
      <c r="AJ623" s="30" t="e">
        <f>HLOOKUP(AJ$13,$Y623:$AF$1016,ROWS($Y623:$AF$1016),FALSE)</f>
        <v>#N/A</v>
      </c>
      <c r="AK623" s="30" t="e">
        <f>HLOOKUP(AK$13,$Y623:$AF$1016,ROWS($Y623:$AF$1016),FALSE)</f>
        <v>#N/A</v>
      </c>
      <c r="AL623" s="30" t="e">
        <f>HLOOKUP(AL$13,$Y623:$AF$1016,ROWS($Y623:$AF$1016),FALSE)</f>
        <v>#N/A</v>
      </c>
      <c r="AM623" s="30" t="e">
        <f>HLOOKUP(AM$13,$Y623:$AF$1016,ROWS($Y623:$AF$1016),FALSE)</f>
        <v>#N/A</v>
      </c>
      <c r="AN623" s="30" t="e">
        <f>HLOOKUP(AN$13,$Y623:$AF$1016,ROWS($Y623:$AF$1016),FALSE)</f>
        <v>#N/A</v>
      </c>
      <c r="AO623" s="35" t="e">
        <f t="shared" si="116"/>
        <v>#N/A</v>
      </c>
      <c r="AP623" s="35" t="e">
        <f t="shared" si="117"/>
        <v>#N/A</v>
      </c>
      <c r="AQ623" s="35" t="e">
        <f t="shared" si="118"/>
        <v>#N/A</v>
      </c>
      <c r="AR623" s="35" t="e">
        <f t="shared" si="119"/>
        <v>#N/A</v>
      </c>
      <c r="AS623" s="35" t="e">
        <f t="shared" si="120"/>
        <v>#N/A</v>
      </c>
      <c r="AT623" s="35" t="e">
        <f t="shared" si="121"/>
        <v>#N/A</v>
      </c>
      <c r="AU623" s="35" t="e">
        <f t="shared" si="122"/>
        <v>#N/A</v>
      </c>
      <c r="AV623" s="35" t="e">
        <f t="shared" si="123"/>
        <v>#N/A</v>
      </c>
      <c r="AW623" s="81" t="e">
        <f t="shared" si="124"/>
        <v>#N/A</v>
      </c>
      <c r="AX623" s="139" t="e">
        <f t="shared" si="125"/>
        <v>#N/A</v>
      </c>
    </row>
    <row r="624" spans="1:50" x14ac:dyDescent="0.25">
      <c r="A624" s="110">
        <f>'Тулуз-Пьерон'!A624</f>
        <v>0</v>
      </c>
      <c r="B624" s="153">
        <f>'Тулуз-Пьерон'!B624</f>
        <v>0</v>
      </c>
      <c r="C624" s="109" t="e">
        <f>'Тулуз-Пьерон'!AB624</f>
        <v>#DIV/0!</v>
      </c>
      <c r="D624" s="132" t="e">
        <f>'Тулуз-Пьерон'!AE624</f>
        <v>#DIV/0!</v>
      </c>
      <c r="E624" s="134">
        <f>Равен!AD616</f>
        <v>0</v>
      </c>
      <c r="F624" s="135">
        <f>Равен!AE616</f>
        <v>0</v>
      </c>
      <c r="G624" s="128"/>
      <c r="H624" s="33"/>
      <c r="I624" s="33"/>
      <c r="J624" s="33"/>
      <c r="K624" s="115"/>
      <c r="L624" s="109">
        <f t="shared" si="114"/>
        <v>0</v>
      </c>
      <c r="M624" s="33"/>
      <c r="N624" s="123"/>
      <c r="O624" s="131"/>
      <c r="P624" s="109">
        <f t="shared" si="115"/>
        <v>0</v>
      </c>
      <c r="Q624" s="33"/>
      <c r="R624" s="33"/>
      <c r="S624" s="123"/>
      <c r="T624" s="128"/>
      <c r="U624" s="33"/>
      <c r="V624" s="33"/>
      <c r="W624" s="33"/>
      <c r="X624" s="115"/>
      <c r="Y624" s="122"/>
      <c r="Z624" s="33"/>
      <c r="AA624" s="33"/>
      <c r="AB624" s="33"/>
      <c r="AC624" s="33"/>
      <c r="AD624" s="33"/>
      <c r="AE624" s="33"/>
      <c r="AF624" s="123"/>
      <c r="AG624" s="119" t="e">
        <f>HLOOKUP(AG$13,$Y624:$AF$1016,ROWS($Y624:$AF$1016),FALSE)</f>
        <v>#N/A</v>
      </c>
      <c r="AH624" s="30" t="e">
        <f>HLOOKUP(AH$13,$Y624:$AF$1016,ROWS($Y624:$AF$1016),FALSE)</f>
        <v>#N/A</v>
      </c>
      <c r="AI624" s="30" t="e">
        <f>HLOOKUP(AI$13,$Y624:$AF$1016,ROWS($Y624:$AF$1016),FALSE)</f>
        <v>#N/A</v>
      </c>
      <c r="AJ624" s="30" t="e">
        <f>HLOOKUP(AJ$13,$Y624:$AF$1016,ROWS($Y624:$AF$1016),FALSE)</f>
        <v>#N/A</v>
      </c>
      <c r="AK624" s="30" t="e">
        <f>HLOOKUP(AK$13,$Y624:$AF$1016,ROWS($Y624:$AF$1016),FALSE)</f>
        <v>#N/A</v>
      </c>
      <c r="AL624" s="30" t="e">
        <f>HLOOKUP(AL$13,$Y624:$AF$1016,ROWS($Y624:$AF$1016),FALSE)</f>
        <v>#N/A</v>
      </c>
      <c r="AM624" s="30" t="e">
        <f>HLOOKUP(AM$13,$Y624:$AF$1016,ROWS($Y624:$AF$1016),FALSE)</f>
        <v>#N/A</v>
      </c>
      <c r="AN624" s="30" t="e">
        <f>HLOOKUP(AN$13,$Y624:$AF$1016,ROWS($Y624:$AF$1016),FALSE)</f>
        <v>#N/A</v>
      </c>
      <c r="AO624" s="35" t="e">
        <f t="shared" si="116"/>
        <v>#N/A</v>
      </c>
      <c r="AP624" s="35" t="e">
        <f t="shared" si="117"/>
        <v>#N/A</v>
      </c>
      <c r="AQ624" s="35" t="e">
        <f t="shared" si="118"/>
        <v>#N/A</v>
      </c>
      <c r="AR624" s="35" t="e">
        <f t="shared" si="119"/>
        <v>#N/A</v>
      </c>
      <c r="AS624" s="35" t="e">
        <f t="shared" si="120"/>
        <v>#N/A</v>
      </c>
      <c r="AT624" s="35" t="e">
        <f t="shared" si="121"/>
        <v>#N/A</v>
      </c>
      <c r="AU624" s="35" t="e">
        <f t="shared" si="122"/>
        <v>#N/A</v>
      </c>
      <c r="AV624" s="35" t="e">
        <f t="shared" si="123"/>
        <v>#N/A</v>
      </c>
      <c r="AW624" s="81" t="e">
        <f t="shared" si="124"/>
        <v>#N/A</v>
      </c>
      <c r="AX624" s="139" t="e">
        <f t="shared" si="125"/>
        <v>#N/A</v>
      </c>
    </row>
    <row r="625" spans="1:50" x14ac:dyDescent="0.25">
      <c r="A625" s="110">
        <f>'Тулуз-Пьерон'!A625</f>
        <v>0</v>
      </c>
      <c r="B625" s="153">
        <f>'Тулуз-Пьерон'!B625</f>
        <v>0</v>
      </c>
      <c r="C625" s="109" t="e">
        <f>'Тулуз-Пьерон'!AB625</f>
        <v>#DIV/0!</v>
      </c>
      <c r="D625" s="132" t="e">
        <f>'Тулуз-Пьерон'!AE625</f>
        <v>#DIV/0!</v>
      </c>
      <c r="E625" s="134">
        <f>Равен!AD617</f>
        <v>0</v>
      </c>
      <c r="F625" s="135">
        <f>Равен!AE617</f>
        <v>0</v>
      </c>
      <c r="G625" s="128"/>
      <c r="H625" s="33"/>
      <c r="I625" s="33"/>
      <c r="J625" s="33"/>
      <c r="K625" s="115"/>
      <c r="L625" s="109">
        <f t="shared" si="114"/>
        <v>0</v>
      </c>
      <c r="M625" s="33"/>
      <c r="N625" s="123"/>
      <c r="O625" s="131"/>
      <c r="P625" s="109">
        <f t="shared" si="115"/>
        <v>0</v>
      </c>
      <c r="Q625" s="33"/>
      <c r="R625" s="33"/>
      <c r="S625" s="123"/>
      <c r="T625" s="128"/>
      <c r="U625" s="33"/>
      <c r="V625" s="33"/>
      <c r="W625" s="33"/>
      <c r="X625" s="115"/>
      <c r="Y625" s="122"/>
      <c r="Z625" s="33"/>
      <c r="AA625" s="33"/>
      <c r="AB625" s="33"/>
      <c r="AC625" s="33"/>
      <c r="AD625" s="33"/>
      <c r="AE625" s="33"/>
      <c r="AF625" s="123"/>
      <c r="AG625" s="119" t="e">
        <f>HLOOKUP(AG$13,$Y625:$AF$1016,ROWS($Y625:$AF$1016),FALSE)</f>
        <v>#N/A</v>
      </c>
      <c r="AH625" s="30" t="e">
        <f>HLOOKUP(AH$13,$Y625:$AF$1016,ROWS($Y625:$AF$1016),FALSE)</f>
        <v>#N/A</v>
      </c>
      <c r="AI625" s="30" t="e">
        <f>HLOOKUP(AI$13,$Y625:$AF$1016,ROWS($Y625:$AF$1016),FALSE)</f>
        <v>#N/A</v>
      </c>
      <c r="AJ625" s="30" t="e">
        <f>HLOOKUP(AJ$13,$Y625:$AF$1016,ROWS($Y625:$AF$1016),FALSE)</f>
        <v>#N/A</v>
      </c>
      <c r="AK625" s="30" t="e">
        <f>HLOOKUP(AK$13,$Y625:$AF$1016,ROWS($Y625:$AF$1016),FALSE)</f>
        <v>#N/A</v>
      </c>
      <c r="AL625" s="30" t="e">
        <f>HLOOKUP(AL$13,$Y625:$AF$1016,ROWS($Y625:$AF$1016),FALSE)</f>
        <v>#N/A</v>
      </c>
      <c r="AM625" s="30" t="e">
        <f>HLOOKUP(AM$13,$Y625:$AF$1016,ROWS($Y625:$AF$1016),FALSE)</f>
        <v>#N/A</v>
      </c>
      <c r="AN625" s="30" t="e">
        <f>HLOOKUP(AN$13,$Y625:$AF$1016,ROWS($Y625:$AF$1016),FALSE)</f>
        <v>#N/A</v>
      </c>
      <c r="AO625" s="35" t="e">
        <f t="shared" si="116"/>
        <v>#N/A</v>
      </c>
      <c r="AP625" s="35" t="e">
        <f t="shared" si="117"/>
        <v>#N/A</v>
      </c>
      <c r="AQ625" s="35" t="e">
        <f t="shared" si="118"/>
        <v>#N/A</v>
      </c>
      <c r="AR625" s="35" t="e">
        <f t="shared" si="119"/>
        <v>#N/A</v>
      </c>
      <c r="AS625" s="35" t="e">
        <f t="shared" si="120"/>
        <v>#N/A</v>
      </c>
      <c r="AT625" s="35" t="e">
        <f t="shared" si="121"/>
        <v>#N/A</v>
      </c>
      <c r="AU625" s="35" t="e">
        <f t="shared" si="122"/>
        <v>#N/A</v>
      </c>
      <c r="AV625" s="35" t="e">
        <f t="shared" si="123"/>
        <v>#N/A</v>
      </c>
      <c r="AW625" s="81" t="e">
        <f t="shared" si="124"/>
        <v>#N/A</v>
      </c>
      <c r="AX625" s="139" t="e">
        <f t="shared" si="125"/>
        <v>#N/A</v>
      </c>
    </row>
    <row r="626" spans="1:50" x14ac:dyDescent="0.25">
      <c r="A626" s="110">
        <f>'Тулуз-Пьерон'!A626</f>
        <v>0</v>
      </c>
      <c r="B626" s="153">
        <f>'Тулуз-Пьерон'!B626</f>
        <v>0</v>
      </c>
      <c r="C626" s="109" t="e">
        <f>'Тулуз-Пьерон'!AB626</f>
        <v>#DIV/0!</v>
      </c>
      <c r="D626" s="132" t="e">
        <f>'Тулуз-Пьерон'!AE626</f>
        <v>#DIV/0!</v>
      </c>
      <c r="E626" s="134">
        <f>Равен!AD618</f>
        <v>0</v>
      </c>
      <c r="F626" s="135">
        <f>Равен!AE618</f>
        <v>0</v>
      </c>
      <c r="G626" s="128"/>
      <c r="H626" s="33"/>
      <c r="I626" s="33"/>
      <c r="J626" s="33"/>
      <c r="K626" s="115"/>
      <c r="L626" s="109">
        <f t="shared" si="114"/>
        <v>0</v>
      </c>
      <c r="M626" s="33"/>
      <c r="N626" s="123"/>
      <c r="O626" s="131"/>
      <c r="P626" s="109">
        <f t="shared" si="115"/>
        <v>0</v>
      </c>
      <c r="Q626" s="33"/>
      <c r="R626" s="33"/>
      <c r="S626" s="123"/>
      <c r="T626" s="128"/>
      <c r="U626" s="33"/>
      <c r="V626" s="33"/>
      <c r="W626" s="33"/>
      <c r="X626" s="115"/>
      <c r="Y626" s="122"/>
      <c r="Z626" s="33"/>
      <c r="AA626" s="33"/>
      <c r="AB626" s="33"/>
      <c r="AC626" s="33"/>
      <c r="AD626" s="33"/>
      <c r="AE626" s="33"/>
      <c r="AF626" s="123"/>
      <c r="AG626" s="119" t="e">
        <f>HLOOKUP(AG$13,$Y626:$AF$1016,ROWS($Y626:$AF$1016),FALSE)</f>
        <v>#N/A</v>
      </c>
      <c r="AH626" s="30" t="e">
        <f>HLOOKUP(AH$13,$Y626:$AF$1016,ROWS($Y626:$AF$1016),FALSE)</f>
        <v>#N/A</v>
      </c>
      <c r="AI626" s="30" t="e">
        <f>HLOOKUP(AI$13,$Y626:$AF$1016,ROWS($Y626:$AF$1016),FALSE)</f>
        <v>#N/A</v>
      </c>
      <c r="AJ626" s="30" t="e">
        <f>HLOOKUP(AJ$13,$Y626:$AF$1016,ROWS($Y626:$AF$1016),FALSE)</f>
        <v>#N/A</v>
      </c>
      <c r="AK626" s="30" t="e">
        <f>HLOOKUP(AK$13,$Y626:$AF$1016,ROWS($Y626:$AF$1016),FALSE)</f>
        <v>#N/A</v>
      </c>
      <c r="AL626" s="30" t="e">
        <f>HLOOKUP(AL$13,$Y626:$AF$1016,ROWS($Y626:$AF$1016),FALSE)</f>
        <v>#N/A</v>
      </c>
      <c r="AM626" s="30" t="e">
        <f>HLOOKUP(AM$13,$Y626:$AF$1016,ROWS($Y626:$AF$1016),FALSE)</f>
        <v>#N/A</v>
      </c>
      <c r="AN626" s="30" t="e">
        <f>HLOOKUP(AN$13,$Y626:$AF$1016,ROWS($Y626:$AF$1016),FALSE)</f>
        <v>#N/A</v>
      </c>
      <c r="AO626" s="35" t="e">
        <f t="shared" si="116"/>
        <v>#N/A</v>
      </c>
      <c r="AP626" s="35" t="e">
        <f t="shared" si="117"/>
        <v>#N/A</v>
      </c>
      <c r="AQ626" s="35" t="e">
        <f t="shared" si="118"/>
        <v>#N/A</v>
      </c>
      <c r="AR626" s="35" t="e">
        <f t="shared" si="119"/>
        <v>#N/A</v>
      </c>
      <c r="AS626" s="35" t="e">
        <f t="shared" si="120"/>
        <v>#N/A</v>
      </c>
      <c r="AT626" s="35" t="e">
        <f t="shared" si="121"/>
        <v>#N/A</v>
      </c>
      <c r="AU626" s="35" t="e">
        <f t="shared" si="122"/>
        <v>#N/A</v>
      </c>
      <c r="AV626" s="35" t="e">
        <f t="shared" si="123"/>
        <v>#N/A</v>
      </c>
      <c r="AW626" s="81" t="e">
        <f t="shared" si="124"/>
        <v>#N/A</v>
      </c>
      <c r="AX626" s="139" t="e">
        <f t="shared" si="125"/>
        <v>#N/A</v>
      </c>
    </row>
    <row r="627" spans="1:50" x14ac:dyDescent="0.25">
      <c r="A627" s="110">
        <f>'Тулуз-Пьерон'!A627</f>
        <v>0</v>
      </c>
      <c r="B627" s="153">
        <f>'Тулуз-Пьерон'!B627</f>
        <v>0</v>
      </c>
      <c r="C627" s="109" t="e">
        <f>'Тулуз-Пьерон'!AB627</f>
        <v>#DIV/0!</v>
      </c>
      <c r="D627" s="132" t="e">
        <f>'Тулуз-Пьерон'!AE627</f>
        <v>#DIV/0!</v>
      </c>
      <c r="E627" s="134">
        <f>Равен!AD619</f>
        <v>0</v>
      </c>
      <c r="F627" s="135">
        <f>Равен!AE619</f>
        <v>0</v>
      </c>
      <c r="G627" s="128"/>
      <c r="H627" s="33"/>
      <c r="I627" s="33"/>
      <c r="J627" s="33"/>
      <c r="K627" s="115"/>
      <c r="L627" s="109">
        <f t="shared" si="114"/>
        <v>0</v>
      </c>
      <c r="M627" s="33"/>
      <c r="N627" s="123"/>
      <c r="O627" s="131"/>
      <c r="P627" s="109">
        <f t="shared" si="115"/>
        <v>0</v>
      </c>
      <c r="Q627" s="33"/>
      <c r="R627" s="33"/>
      <c r="S627" s="123"/>
      <c r="T627" s="128"/>
      <c r="U627" s="33"/>
      <c r="V627" s="33"/>
      <c r="W627" s="33"/>
      <c r="X627" s="115"/>
      <c r="Y627" s="122"/>
      <c r="Z627" s="33"/>
      <c r="AA627" s="33"/>
      <c r="AB627" s="33"/>
      <c r="AC627" s="33"/>
      <c r="AD627" s="33"/>
      <c r="AE627" s="33"/>
      <c r="AF627" s="123"/>
      <c r="AG627" s="119" t="e">
        <f>HLOOKUP(AG$13,$Y627:$AF$1016,ROWS($Y627:$AF$1016),FALSE)</f>
        <v>#N/A</v>
      </c>
      <c r="AH627" s="30" t="e">
        <f>HLOOKUP(AH$13,$Y627:$AF$1016,ROWS($Y627:$AF$1016),FALSE)</f>
        <v>#N/A</v>
      </c>
      <c r="AI627" s="30" t="e">
        <f>HLOOKUP(AI$13,$Y627:$AF$1016,ROWS($Y627:$AF$1016),FALSE)</f>
        <v>#N/A</v>
      </c>
      <c r="AJ627" s="30" t="e">
        <f>HLOOKUP(AJ$13,$Y627:$AF$1016,ROWS($Y627:$AF$1016),FALSE)</f>
        <v>#N/A</v>
      </c>
      <c r="AK627" s="30" t="e">
        <f>HLOOKUP(AK$13,$Y627:$AF$1016,ROWS($Y627:$AF$1016),FALSE)</f>
        <v>#N/A</v>
      </c>
      <c r="AL627" s="30" t="e">
        <f>HLOOKUP(AL$13,$Y627:$AF$1016,ROWS($Y627:$AF$1016),FALSE)</f>
        <v>#N/A</v>
      </c>
      <c r="AM627" s="30" t="e">
        <f>HLOOKUP(AM$13,$Y627:$AF$1016,ROWS($Y627:$AF$1016),FALSE)</f>
        <v>#N/A</v>
      </c>
      <c r="AN627" s="30" t="e">
        <f>HLOOKUP(AN$13,$Y627:$AF$1016,ROWS($Y627:$AF$1016),FALSE)</f>
        <v>#N/A</v>
      </c>
      <c r="AO627" s="35" t="e">
        <f t="shared" si="116"/>
        <v>#N/A</v>
      </c>
      <c r="AP627" s="35" t="e">
        <f t="shared" si="117"/>
        <v>#N/A</v>
      </c>
      <c r="AQ627" s="35" t="e">
        <f t="shared" si="118"/>
        <v>#N/A</v>
      </c>
      <c r="AR627" s="35" t="e">
        <f t="shared" si="119"/>
        <v>#N/A</v>
      </c>
      <c r="AS627" s="35" t="e">
        <f t="shared" si="120"/>
        <v>#N/A</v>
      </c>
      <c r="AT627" s="35" t="e">
        <f t="shared" si="121"/>
        <v>#N/A</v>
      </c>
      <c r="AU627" s="35" t="e">
        <f t="shared" si="122"/>
        <v>#N/A</v>
      </c>
      <c r="AV627" s="35" t="e">
        <f t="shared" si="123"/>
        <v>#N/A</v>
      </c>
      <c r="AW627" s="81" t="e">
        <f t="shared" si="124"/>
        <v>#N/A</v>
      </c>
      <c r="AX627" s="139" t="e">
        <f t="shared" si="125"/>
        <v>#N/A</v>
      </c>
    </row>
    <row r="628" spans="1:50" x14ac:dyDescent="0.25">
      <c r="A628" s="110">
        <f>'Тулуз-Пьерон'!A628</f>
        <v>0</v>
      </c>
      <c r="B628" s="153">
        <f>'Тулуз-Пьерон'!B628</f>
        <v>0</v>
      </c>
      <c r="C628" s="109" t="e">
        <f>'Тулуз-Пьерон'!AB628</f>
        <v>#DIV/0!</v>
      </c>
      <c r="D628" s="132" t="e">
        <f>'Тулуз-Пьерон'!AE628</f>
        <v>#DIV/0!</v>
      </c>
      <c r="E628" s="134">
        <f>Равен!AD620</f>
        <v>0</v>
      </c>
      <c r="F628" s="135">
        <f>Равен!AE620</f>
        <v>0</v>
      </c>
      <c r="G628" s="128"/>
      <c r="H628" s="33"/>
      <c r="I628" s="33"/>
      <c r="J628" s="33"/>
      <c r="K628" s="115"/>
      <c r="L628" s="109">
        <f t="shared" si="114"/>
        <v>0</v>
      </c>
      <c r="M628" s="33"/>
      <c r="N628" s="123"/>
      <c r="O628" s="131"/>
      <c r="P628" s="109">
        <f t="shared" si="115"/>
        <v>0</v>
      </c>
      <c r="Q628" s="33"/>
      <c r="R628" s="33"/>
      <c r="S628" s="123"/>
      <c r="T628" s="128"/>
      <c r="U628" s="33"/>
      <c r="V628" s="33"/>
      <c r="W628" s="33"/>
      <c r="X628" s="115"/>
      <c r="Y628" s="122"/>
      <c r="Z628" s="33"/>
      <c r="AA628" s="33"/>
      <c r="AB628" s="33"/>
      <c r="AC628" s="33"/>
      <c r="AD628" s="33"/>
      <c r="AE628" s="33"/>
      <c r="AF628" s="123"/>
      <c r="AG628" s="119" t="e">
        <f>HLOOKUP(AG$13,$Y628:$AF$1016,ROWS($Y628:$AF$1016),FALSE)</f>
        <v>#N/A</v>
      </c>
      <c r="AH628" s="30" t="e">
        <f>HLOOKUP(AH$13,$Y628:$AF$1016,ROWS($Y628:$AF$1016),FALSE)</f>
        <v>#N/A</v>
      </c>
      <c r="AI628" s="30" t="e">
        <f>HLOOKUP(AI$13,$Y628:$AF$1016,ROWS($Y628:$AF$1016),FALSE)</f>
        <v>#N/A</v>
      </c>
      <c r="AJ628" s="30" t="e">
        <f>HLOOKUP(AJ$13,$Y628:$AF$1016,ROWS($Y628:$AF$1016),FALSE)</f>
        <v>#N/A</v>
      </c>
      <c r="AK628" s="30" t="e">
        <f>HLOOKUP(AK$13,$Y628:$AF$1016,ROWS($Y628:$AF$1016),FALSE)</f>
        <v>#N/A</v>
      </c>
      <c r="AL628" s="30" t="e">
        <f>HLOOKUP(AL$13,$Y628:$AF$1016,ROWS($Y628:$AF$1016),FALSE)</f>
        <v>#N/A</v>
      </c>
      <c r="AM628" s="30" t="e">
        <f>HLOOKUP(AM$13,$Y628:$AF$1016,ROWS($Y628:$AF$1016),FALSE)</f>
        <v>#N/A</v>
      </c>
      <c r="AN628" s="30" t="e">
        <f>HLOOKUP(AN$13,$Y628:$AF$1016,ROWS($Y628:$AF$1016),FALSE)</f>
        <v>#N/A</v>
      </c>
      <c r="AO628" s="35" t="e">
        <f t="shared" si="116"/>
        <v>#N/A</v>
      </c>
      <c r="AP628" s="35" t="e">
        <f t="shared" si="117"/>
        <v>#N/A</v>
      </c>
      <c r="AQ628" s="35" t="e">
        <f t="shared" si="118"/>
        <v>#N/A</v>
      </c>
      <c r="AR628" s="35" t="e">
        <f t="shared" si="119"/>
        <v>#N/A</v>
      </c>
      <c r="AS628" s="35" t="e">
        <f t="shared" si="120"/>
        <v>#N/A</v>
      </c>
      <c r="AT628" s="35" t="e">
        <f t="shared" si="121"/>
        <v>#N/A</v>
      </c>
      <c r="AU628" s="35" t="e">
        <f t="shared" si="122"/>
        <v>#N/A</v>
      </c>
      <c r="AV628" s="35" t="e">
        <f t="shared" si="123"/>
        <v>#N/A</v>
      </c>
      <c r="AW628" s="81" t="e">
        <f t="shared" si="124"/>
        <v>#N/A</v>
      </c>
      <c r="AX628" s="139" t="e">
        <f t="shared" si="125"/>
        <v>#N/A</v>
      </c>
    </row>
    <row r="629" spans="1:50" x14ac:dyDescent="0.25">
      <c r="A629" s="110">
        <f>'Тулуз-Пьерон'!A629</f>
        <v>0</v>
      </c>
      <c r="B629" s="153">
        <f>'Тулуз-Пьерон'!B629</f>
        <v>0</v>
      </c>
      <c r="C629" s="109" t="e">
        <f>'Тулуз-Пьерон'!AB629</f>
        <v>#DIV/0!</v>
      </c>
      <c r="D629" s="132" t="e">
        <f>'Тулуз-Пьерон'!AE629</f>
        <v>#DIV/0!</v>
      </c>
      <c r="E629" s="134">
        <f>Равен!AD621</f>
        <v>0</v>
      </c>
      <c r="F629" s="135">
        <f>Равен!AE621</f>
        <v>0</v>
      </c>
      <c r="G629" s="128"/>
      <c r="H629" s="33"/>
      <c r="I629" s="33"/>
      <c r="J629" s="33"/>
      <c r="K629" s="115"/>
      <c r="L629" s="109">
        <f t="shared" si="114"/>
        <v>0</v>
      </c>
      <c r="M629" s="33"/>
      <c r="N629" s="123"/>
      <c r="O629" s="131"/>
      <c r="P629" s="109">
        <f t="shared" si="115"/>
        <v>0</v>
      </c>
      <c r="Q629" s="33"/>
      <c r="R629" s="33"/>
      <c r="S629" s="123"/>
      <c r="T629" s="128"/>
      <c r="U629" s="33"/>
      <c r="V629" s="33"/>
      <c r="W629" s="33"/>
      <c r="X629" s="115"/>
      <c r="Y629" s="122"/>
      <c r="Z629" s="33"/>
      <c r="AA629" s="33"/>
      <c r="AB629" s="33"/>
      <c r="AC629" s="33"/>
      <c r="AD629" s="33"/>
      <c r="AE629" s="33"/>
      <c r="AF629" s="123"/>
      <c r="AG629" s="119" t="e">
        <f>HLOOKUP(AG$13,$Y629:$AF$1016,ROWS($Y629:$AF$1016),FALSE)</f>
        <v>#N/A</v>
      </c>
      <c r="AH629" s="30" t="e">
        <f>HLOOKUP(AH$13,$Y629:$AF$1016,ROWS($Y629:$AF$1016),FALSE)</f>
        <v>#N/A</v>
      </c>
      <c r="AI629" s="30" t="e">
        <f>HLOOKUP(AI$13,$Y629:$AF$1016,ROWS($Y629:$AF$1016),FALSE)</f>
        <v>#N/A</v>
      </c>
      <c r="AJ629" s="30" t="e">
        <f>HLOOKUP(AJ$13,$Y629:$AF$1016,ROWS($Y629:$AF$1016),FALSE)</f>
        <v>#N/A</v>
      </c>
      <c r="AK629" s="30" t="e">
        <f>HLOOKUP(AK$13,$Y629:$AF$1016,ROWS($Y629:$AF$1016),FALSE)</f>
        <v>#N/A</v>
      </c>
      <c r="AL629" s="30" t="e">
        <f>HLOOKUP(AL$13,$Y629:$AF$1016,ROWS($Y629:$AF$1016),FALSE)</f>
        <v>#N/A</v>
      </c>
      <c r="AM629" s="30" t="e">
        <f>HLOOKUP(AM$13,$Y629:$AF$1016,ROWS($Y629:$AF$1016),FALSE)</f>
        <v>#N/A</v>
      </c>
      <c r="AN629" s="30" t="e">
        <f>HLOOKUP(AN$13,$Y629:$AF$1016,ROWS($Y629:$AF$1016),FALSE)</f>
        <v>#N/A</v>
      </c>
      <c r="AO629" s="35" t="e">
        <f t="shared" si="116"/>
        <v>#N/A</v>
      </c>
      <c r="AP629" s="35" t="e">
        <f t="shared" si="117"/>
        <v>#N/A</v>
      </c>
      <c r="AQ629" s="35" t="e">
        <f t="shared" si="118"/>
        <v>#N/A</v>
      </c>
      <c r="AR629" s="35" t="e">
        <f t="shared" si="119"/>
        <v>#N/A</v>
      </c>
      <c r="AS629" s="35" t="e">
        <f t="shared" si="120"/>
        <v>#N/A</v>
      </c>
      <c r="AT629" s="35" t="e">
        <f t="shared" si="121"/>
        <v>#N/A</v>
      </c>
      <c r="AU629" s="35" t="e">
        <f t="shared" si="122"/>
        <v>#N/A</v>
      </c>
      <c r="AV629" s="35" t="e">
        <f t="shared" si="123"/>
        <v>#N/A</v>
      </c>
      <c r="AW629" s="81" t="e">
        <f t="shared" si="124"/>
        <v>#N/A</v>
      </c>
      <c r="AX629" s="139" t="e">
        <f t="shared" si="125"/>
        <v>#N/A</v>
      </c>
    </row>
    <row r="630" spans="1:50" x14ac:dyDescent="0.25">
      <c r="A630" s="110">
        <f>'Тулуз-Пьерон'!A630</f>
        <v>0</v>
      </c>
      <c r="B630" s="153">
        <f>'Тулуз-Пьерон'!B630</f>
        <v>0</v>
      </c>
      <c r="C630" s="109" t="e">
        <f>'Тулуз-Пьерон'!AB630</f>
        <v>#DIV/0!</v>
      </c>
      <c r="D630" s="132" t="e">
        <f>'Тулуз-Пьерон'!AE630</f>
        <v>#DIV/0!</v>
      </c>
      <c r="E630" s="134">
        <f>Равен!AD622</f>
        <v>0</v>
      </c>
      <c r="F630" s="135">
        <f>Равен!AE622</f>
        <v>0</v>
      </c>
      <c r="G630" s="128"/>
      <c r="H630" s="33"/>
      <c r="I630" s="33"/>
      <c r="J630" s="33"/>
      <c r="K630" s="115"/>
      <c r="L630" s="109">
        <f t="shared" si="114"/>
        <v>0</v>
      </c>
      <c r="M630" s="33"/>
      <c r="N630" s="123"/>
      <c r="O630" s="131"/>
      <c r="P630" s="109">
        <f t="shared" si="115"/>
        <v>0</v>
      </c>
      <c r="Q630" s="33"/>
      <c r="R630" s="33"/>
      <c r="S630" s="123"/>
      <c r="T630" s="128"/>
      <c r="U630" s="33"/>
      <c r="V630" s="33"/>
      <c r="W630" s="33"/>
      <c r="X630" s="115"/>
      <c r="Y630" s="122"/>
      <c r="Z630" s="33"/>
      <c r="AA630" s="33"/>
      <c r="AB630" s="33"/>
      <c r="AC630" s="33"/>
      <c r="AD630" s="33"/>
      <c r="AE630" s="33"/>
      <c r="AF630" s="123"/>
      <c r="AG630" s="119" t="e">
        <f>HLOOKUP(AG$13,$Y630:$AF$1016,ROWS($Y630:$AF$1016),FALSE)</f>
        <v>#N/A</v>
      </c>
      <c r="AH630" s="30" t="e">
        <f>HLOOKUP(AH$13,$Y630:$AF$1016,ROWS($Y630:$AF$1016),FALSE)</f>
        <v>#N/A</v>
      </c>
      <c r="AI630" s="30" t="e">
        <f>HLOOKUP(AI$13,$Y630:$AF$1016,ROWS($Y630:$AF$1016),FALSE)</f>
        <v>#N/A</v>
      </c>
      <c r="AJ630" s="30" t="e">
        <f>HLOOKUP(AJ$13,$Y630:$AF$1016,ROWS($Y630:$AF$1016),FALSE)</f>
        <v>#N/A</v>
      </c>
      <c r="AK630" s="30" t="e">
        <f>HLOOKUP(AK$13,$Y630:$AF$1016,ROWS($Y630:$AF$1016),FALSE)</f>
        <v>#N/A</v>
      </c>
      <c r="AL630" s="30" t="e">
        <f>HLOOKUP(AL$13,$Y630:$AF$1016,ROWS($Y630:$AF$1016),FALSE)</f>
        <v>#N/A</v>
      </c>
      <c r="AM630" s="30" t="e">
        <f>HLOOKUP(AM$13,$Y630:$AF$1016,ROWS($Y630:$AF$1016),FALSE)</f>
        <v>#N/A</v>
      </c>
      <c r="AN630" s="30" t="e">
        <f>HLOOKUP(AN$13,$Y630:$AF$1016,ROWS($Y630:$AF$1016),FALSE)</f>
        <v>#N/A</v>
      </c>
      <c r="AO630" s="35" t="e">
        <f t="shared" si="116"/>
        <v>#N/A</v>
      </c>
      <c r="AP630" s="35" t="e">
        <f t="shared" si="117"/>
        <v>#N/A</v>
      </c>
      <c r="AQ630" s="35" t="e">
        <f t="shared" si="118"/>
        <v>#N/A</v>
      </c>
      <c r="AR630" s="35" t="e">
        <f t="shared" si="119"/>
        <v>#N/A</v>
      </c>
      <c r="AS630" s="35" t="e">
        <f t="shared" si="120"/>
        <v>#N/A</v>
      </c>
      <c r="AT630" s="35" t="e">
        <f t="shared" si="121"/>
        <v>#N/A</v>
      </c>
      <c r="AU630" s="35" t="e">
        <f t="shared" si="122"/>
        <v>#N/A</v>
      </c>
      <c r="AV630" s="35" t="e">
        <f t="shared" si="123"/>
        <v>#N/A</v>
      </c>
      <c r="AW630" s="81" t="e">
        <f t="shared" si="124"/>
        <v>#N/A</v>
      </c>
      <c r="AX630" s="139" t="e">
        <f t="shared" si="125"/>
        <v>#N/A</v>
      </c>
    </row>
    <row r="631" spans="1:50" x14ac:dyDescent="0.25">
      <c r="A631" s="110">
        <f>'Тулуз-Пьерон'!A631</f>
        <v>0</v>
      </c>
      <c r="B631" s="153">
        <f>'Тулуз-Пьерон'!B631</f>
        <v>0</v>
      </c>
      <c r="C631" s="109" t="e">
        <f>'Тулуз-Пьерон'!AB631</f>
        <v>#DIV/0!</v>
      </c>
      <c r="D631" s="132" t="e">
        <f>'Тулуз-Пьерон'!AE631</f>
        <v>#DIV/0!</v>
      </c>
      <c r="E631" s="134">
        <f>Равен!AD623</f>
        <v>0</v>
      </c>
      <c r="F631" s="135">
        <f>Равен!AE623</f>
        <v>0</v>
      </c>
      <c r="G631" s="128"/>
      <c r="H631" s="33"/>
      <c r="I631" s="33"/>
      <c r="J631" s="33"/>
      <c r="K631" s="115"/>
      <c r="L631" s="109">
        <f t="shared" si="114"/>
        <v>0</v>
      </c>
      <c r="M631" s="33"/>
      <c r="N631" s="123"/>
      <c r="O631" s="131"/>
      <c r="P631" s="109">
        <f t="shared" si="115"/>
        <v>0</v>
      </c>
      <c r="Q631" s="33"/>
      <c r="R631" s="33"/>
      <c r="S631" s="123"/>
      <c r="T631" s="128"/>
      <c r="U631" s="33"/>
      <c r="V631" s="33"/>
      <c r="W631" s="33"/>
      <c r="X631" s="115"/>
      <c r="Y631" s="122"/>
      <c r="Z631" s="33"/>
      <c r="AA631" s="33"/>
      <c r="AB631" s="33"/>
      <c r="AC631" s="33"/>
      <c r="AD631" s="33"/>
      <c r="AE631" s="33"/>
      <c r="AF631" s="123"/>
      <c r="AG631" s="119" t="e">
        <f>HLOOKUP(AG$13,$Y631:$AF$1016,ROWS($Y631:$AF$1016),FALSE)</f>
        <v>#N/A</v>
      </c>
      <c r="AH631" s="30" t="e">
        <f>HLOOKUP(AH$13,$Y631:$AF$1016,ROWS($Y631:$AF$1016),FALSE)</f>
        <v>#N/A</v>
      </c>
      <c r="AI631" s="30" t="e">
        <f>HLOOKUP(AI$13,$Y631:$AF$1016,ROWS($Y631:$AF$1016),FALSE)</f>
        <v>#N/A</v>
      </c>
      <c r="AJ631" s="30" t="e">
        <f>HLOOKUP(AJ$13,$Y631:$AF$1016,ROWS($Y631:$AF$1016),FALSE)</f>
        <v>#N/A</v>
      </c>
      <c r="AK631" s="30" t="e">
        <f>HLOOKUP(AK$13,$Y631:$AF$1016,ROWS($Y631:$AF$1016),FALSE)</f>
        <v>#N/A</v>
      </c>
      <c r="AL631" s="30" t="e">
        <f>HLOOKUP(AL$13,$Y631:$AF$1016,ROWS($Y631:$AF$1016),FALSE)</f>
        <v>#N/A</v>
      </c>
      <c r="AM631" s="30" t="e">
        <f>HLOOKUP(AM$13,$Y631:$AF$1016,ROWS($Y631:$AF$1016),FALSE)</f>
        <v>#N/A</v>
      </c>
      <c r="AN631" s="30" t="e">
        <f>HLOOKUP(AN$13,$Y631:$AF$1016,ROWS($Y631:$AF$1016),FALSE)</f>
        <v>#N/A</v>
      </c>
      <c r="AO631" s="35" t="e">
        <f t="shared" si="116"/>
        <v>#N/A</v>
      </c>
      <c r="AP631" s="35" t="e">
        <f t="shared" si="117"/>
        <v>#N/A</v>
      </c>
      <c r="AQ631" s="35" t="e">
        <f t="shared" si="118"/>
        <v>#N/A</v>
      </c>
      <c r="AR631" s="35" t="e">
        <f t="shared" si="119"/>
        <v>#N/A</v>
      </c>
      <c r="AS631" s="35" t="e">
        <f t="shared" si="120"/>
        <v>#N/A</v>
      </c>
      <c r="AT631" s="35" t="e">
        <f t="shared" si="121"/>
        <v>#N/A</v>
      </c>
      <c r="AU631" s="35" t="e">
        <f t="shared" si="122"/>
        <v>#N/A</v>
      </c>
      <c r="AV631" s="35" t="e">
        <f t="shared" si="123"/>
        <v>#N/A</v>
      </c>
      <c r="AW631" s="81" t="e">
        <f t="shared" si="124"/>
        <v>#N/A</v>
      </c>
      <c r="AX631" s="139" t="e">
        <f t="shared" si="125"/>
        <v>#N/A</v>
      </c>
    </row>
    <row r="632" spans="1:50" x14ac:dyDescent="0.25">
      <c r="A632" s="110">
        <f>'Тулуз-Пьерон'!A632</f>
        <v>0</v>
      </c>
      <c r="B632" s="153">
        <f>'Тулуз-Пьерон'!B632</f>
        <v>0</v>
      </c>
      <c r="C632" s="109" t="e">
        <f>'Тулуз-Пьерон'!AB632</f>
        <v>#DIV/0!</v>
      </c>
      <c r="D632" s="132" t="e">
        <f>'Тулуз-Пьерон'!AE632</f>
        <v>#DIV/0!</v>
      </c>
      <c r="E632" s="134">
        <f>Равен!AD624</f>
        <v>0</v>
      </c>
      <c r="F632" s="135">
        <f>Равен!AE624</f>
        <v>0</v>
      </c>
      <c r="G632" s="128"/>
      <c r="H632" s="33"/>
      <c r="I632" s="33"/>
      <c r="J632" s="33"/>
      <c r="K632" s="115"/>
      <c r="L632" s="109">
        <f t="shared" si="114"/>
        <v>0</v>
      </c>
      <c r="M632" s="33"/>
      <c r="N632" s="123"/>
      <c r="O632" s="131"/>
      <c r="P632" s="109">
        <f t="shared" si="115"/>
        <v>0</v>
      </c>
      <c r="Q632" s="33"/>
      <c r="R632" s="33"/>
      <c r="S632" s="123"/>
      <c r="T632" s="128"/>
      <c r="U632" s="33"/>
      <c r="V632" s="33"/>
      <c r="W632" s="33"/>
      <c r="X632" s="115"/>
      <c r="Y632" s="122"/>
      <c r="Z632" s="33"/>
      <c r="AA632" s="33"/>
      <c r="AB632" s="33"/>
      <c r="AC632" s="33"/>
      <c r="AD632" s="33"/>
      <c r="AE632" s="33"/>
      <c r="AF632" s="123"/>
      <c r="AG632" s="119" t="e">
        <f>HLOOKUP(AG$13,$Y632:$AF$1016,ROWS($Y632:$AF$1016),FALSE)</f>
        <v>#N/A</v>
      </c>
      <c r="AH632" s="30" t="e">
        <f>HLOOKUP(AH$13,$Y632:$AF$1016,ROWS($Y632:$AF$1016),FALSE)</f>
        <v>#N/A</v>
      </c>
      <c r="AI632" s="30" t="e">
        <f>HLOOKUP(AI$13,$Y632:$AF$1016,ROWS($Y632:$AF$1016),FALSE)</f>
        <v>#N/A</v>
      </c>
      <c r="AJ632" s="30" t="e">
        <f>HLOOKUP(AJ$13,$Y632:$AF$1016,ROWS($Y632:$AF$1016),FALSE)</f>
        <v>#N/A</v>
      </c>
      <c r="AK632" s="30" t="e">
        <f>HLOOKUP(AK$13,$Y632:$AF$1016,ROWS($Y632:$AF$1016),FALSE)</f>
        <v>#N/A</v>
      </c>
      <c r="AL632" s="30" t="e">
        <f>HLOOKUP(AL$13,$Y632:$AF$1016,ROWS($Y632:$AF$1016),FALSE)</f>
        <v>#N/A</v>
      </c>
      <c r="AM632" s="30" t="e">
        <f>HLOOKUP(AM$13,$Y632:$AF$1016,ROWS($Y632:$AF$1016),FALSE)</f>
        <v>#N/A</v>
      </c>
      <c r="AN632" s="30" t="e">
        <f>HLOOKUP(AN$13,$Y632:$AF$1016,ROWS($Y632:$AF$1016),FALSE)</f>
        <v>#N/A</v>
      </c>
      <c r="AO632" s="35" t="e">
        <f t="shared" si="116"/>
        <v>#N/A</v>
      </c>
      <c r="AP632" s="35" t="e">
        <f t="shared" si="117"/>
        <v>#N/A</v>
      </c>
      <c r="AQ632" s="35" t="e">
        <f t="shared" si="118"/>
        <v>#N/A</v>
      </c>
      <c r="AR632" s="35" t="e">
        <f t="shared" si="119"/>
        <v>#N/A</v>
      </c>
      <c r="AS632" s="35" t="e">
        <f t="shared" si="120"/>
        <v>#N/A</v>
      </c>
      <c r="AT632" s="35" t="e">
        <f t="shared" si="121"/>
        <v>#N/A</v>
      </c>
      <c r="AU632" s="35" t="e">
        <f t="shared" si="122"/>
        <v>#N/A</v>
      </c>
      <c r="AV632" s="35" t="e">
        <f t="shared" si="123"/>
        <v>#N/A</v>
      </c>
      <c r="AW632" s="81" t="e">
        <f t="shared" si="124"/>
        <v>#N/A</v>
      </c>
      <c r="AX632" s="139" t="e">
        <f t="shared" si="125"/>
        <v>#N/A</v>
      </c>
    </row>
    <row r="633" spans="1:50" x14ac:dyDescent="0.25">
      <c r="A633" s="110">
        <f>'Тулуз-Пьерон'!A633</f>
        <v>0</v>
      </c>
      <c r="B633" s="153">
        <f>'Тулуз-Пьерон'!B633</f>
        <v>0</v>
      </c>
      <c r="C633" s="109" t="e">
        <f>'Тулуз-Пьерон'!AB633</f>
        <v>#DIV/0!</v>
      </c>
      <c r="D633" s="132" t="e">
        <f>'Тулуз-Пьерон'!AE633</f>
        <v>#DIV/0!</v>
      </c>
      <c r="E633" s="134">
        <f>Равен!AD625</f>
        <v>0</v>
      </c>
      <c r="F633" s="135">
        <f>Равен!AE625</f>
        <v>0</v>
      </c>
      <c r="G633" s="128"/>
      <c r="H633" s="33"/>
      <c r="I633" s="33"/>
      <c r="J633" s="33"/>
      <c r="K633" s="115"/>
      <c r="L633" s="109">
        <f t="shared" si="114"/>
        <v>0</v>
      </c>
      <c r="M633" s="33"/>
      <c r="N633" s="123"/>
      <c r="O633" s="131"/>
      <c r="P633" s="109">
        <f t="shared" si="115"/>
        <v>0</v>
      </c>
      <c r="Q633" s="33"/>
      <c r="R633" s="33"/>
      <c r="S633" s="123"/>
      <c r="T633" s="128"/>
      <c r="U633" s="33"/>
      <c r="V633" s="33"/>
      <c r="W633" s="33"/>
      <c r="X633" s="115"/>
      <c r="Y633" s="122"/>
      <c r="Z633" s="33"/>
      <c r="AA633" s="33"/>
      <c r="AB633" s="33"/>
      <c r="AC633" s="33"/>
      <c r="AD633" s="33"/>
      <c r="AE633" s="33"/>
      <c r="AF633" s="123"/>
      <c r="AG633" s="119" t="e">
        <f>HLOOKUP(AG$13,$Y633:$AF$1016,ROWS($Y633:$AF$1016),FALSE)</f>
        <v>#N/A</v>
      </c>
      <c r="AH633" s="30" t="e">
        <f>HLOOKUP(AH$13,$Y633:$AF$1016,ROWS($Y633:$AF$1016),FALSE)</f>
        <v>#N/A</v>
      </c>
      <c r="AI633" s="30" t="e">
        <f>HLOOKUP(AI$13,$Y633:$AF$1016,ROWS($Y633:$AF$1016),FALSE)</f>
        <v>#N/A</v>
      </c>
      <c r="AJ633" s="30" t="e">
        <f>HLOOKUP(AJ$13,$Y633:$AF$1016,ROWS($Y633:$AF$1016),FALSE)</f>
        <v>#N/A</v>
      </c>
      <c r="AK633" s="30" t="e">
        <f>HLOOKUP(AK$13,$Y633:$AF$1016,ROWS($Y633:$AF$1016),FALSE)</f>
        <v>#N/A</v>
      </c>
      <c r="AL633" s="30" t="e">
        <f>HLOOKUP(AL$13,$Y633:$AF$1016,ROWS($Y633:$AF$1016),FALSE)</f>
        <v>#N/A</v>
      </c>
      <c r="AM633" s="30" t="e">
        <f>HLOOKUP(AM$13,$Y633:$AF$1016,ROWS($Y633:$AF$1016),FALSE)</f>
        <v>#N/A</v>
      </c>
      <c r="AN633" s="30" t="e">
        <f>HLOOKUP(AN$13,$Y633:$AF$1016,ROWS($Y633:$AF$1016),FALSE)</f>
        <v>#N/A</v>
      </c>
      <c r="AO633" s="35" t="e">
        <f t="shared" si="116"/>
        <v>#N/A</v>
      </c>
      <c r="AP633" s="35" t="e">
        <f t="shared" si="117"/>
        <v>#N/A</v>
      </c>
      <c r="AQ633" s="35" t="e">
        <f t="shared" si="118"/>
        <v>#N/A</v>
      </c>
      <c r="AR633" s="35" t="e">
        <f t="shared" si="119"/>
        <v>#N/A</v>
      </c>
      <c r="AS633" s="35" t="e">
        <f t="shared" si="120"/>
        <v>#N/A</v>
      </c>
      <c r="AT633" s="35" t="e">
        <f t="shared" si="121"/>
        <v>#N/A</v>
      </c>
      <c r="AU633" s="35" t="e">
        <f t="shared" si="122"/>
        <v>#N/A</v>
      </c>
      <c r="AV633" s="35" t="e">
        <f t="shared" si="123"/>
        <v>#N/A</v>
      </c>
      <c r="AW633" s="81" t="e">
        <f t="shared" si="124"/>
        <v>#N/A</v>
      </c>
      <c r="AX633" s="139" t="e">
        <f t="shared" si="125"/>
        <v>#N/A</v>
      </c>
    </row>
    <row r="634" spans="1:50" x14ac:dyDescent="0.25">
      <c r="A634" s="110">
        <f>'Тулуз-Пьерон'!A634</f>
        <v>0</v>
      </c>
      <c r="B634" s="153">
        <f>'Тулуз-Пьерон'!B634</f>
        <v>0</v>
      </c>
      <c r="C634" s="109" t="e">
        <f>'Тулуз-Пьерон'!AB634</f>
        <v>#DIV/0!</v>
      </c>
      <c r="D634" s="132" t="e">
        <f>'Тулуз-Пьерон'!AE634</f>
        <v>#DIV/0!</v>
      </c>
      <c r="E634" s="134">
        <f>Равен!AD626</f>
        <v>0</v>
      </c>
      <c r="F634" s="135">
        <f>Равен!AE626</f>
        <v>0</v>
      </c>
      <c r="G634" s="128"/>
      <c r="H634" s="33"/>
      <c r="I634" s="33"/>
      <c r="J634" s="33"/>
      <c r="K634" s="115"/>
      <c r="L634" s="109">
        <f t="shared" si="114"/>
        <v>0</v>
      </c>
      <c r="M634" s="33"/>
      <c r="N634" s="123"/>
      <c r="O634" s="131"/>
      <c r="P634" s="109">
        <f t="shared" si="115"/>
        <v>0</v>
      </c>
      <c r="Q634" s="33"/>
      <c r="R634" s="33"/>
      <c r="S634" s="123"/>
      <c r="T634" s="128"/>
      <c r="U634" s="33"/>
      <c r="V634" s="33"/>
      <c r="W634" s="33"/>
      <c r="X634" s="115"/>
      <c r="Y634" s="122"/>
      <c r="Z634" s="33"/>
      <c r="AA634" s="33"/>
      <c r="AB634" s="33"/>
      <c r="AC634" s="33"/>
      <c r="AD634" s="33"/>
      <c r="AE634" s="33"/>
      <c r="AF634" s="123"/>
      <c r="AG634" s="119" t="e">
        <f>HLOOKUP(AG$13,$Y634:$AF$1016,ROWS($Y634:$AF$1016),FALSE)</f>
        <v>#N/A</v>
      </c>
      <c r="AH634" s="30" t="e">
        <f>HLOOKUP(AH$13,$Y634:$AF$1016,ROWS($Y634:$AF$1016),FALSE)</f>
        <v>#N/A</v>
      </c>
      <c r="AI634" s="30" t="e">
        <f>HLOOKUP(AI$13,$Y634:$AF$1016,ROWS($Y634:$AF$1016),FALSE)</f>
        <v>#N/A</v>
      </c>
      <c r="AJ634" s="30" t="e">
        <f>HLOOKUP(AJ$13,$Y634:$AF$1016,ROWS($Y634:$AF$1016),FALSE)</f>
        <v>#N/A</v>
      </c>
      <c r="AK634" s="30" t="e">
        <f>HLOOKUP(AK$13,$Y634:$AF$1016,ROWS($Y634:$AF$1016),FALSE)</f>
        <v>#N/A</v>
      </c>
      <c r="AL634" s="30" t="e">
        <f>HLOOKUP(AL$13,$Y634:$AF$1016,ROWS($Y634:$AF$1016),FALSE)</f>
        <v>#N/A</v>
      </c>
      <c r="AM634" s="30" t="e">
        <f>HLOOKUP(AM$13,$Y634:$AF$1016,ROWS($Y634:$AF$1016),FALSE)</f>
        <v>#N/A</v>
      </c>
      <c r="AN634" s="30" t="e">
        <f>HLOOKUP(AN$13,$Y634:$AF$1016,ROWS($Y634:$AF$1016),FALSE)</f>
        <v>#N/A</v>
      </c>
      <c r="AO634" s="35" t="e">
        <f t="shared" si="116"/>
        <v>#N/A</v>
      </c>
      <c r="AP634" s="35" t="e">
        <f t="shared" si="117"/>
        <v>#N/A</v>
      </c>
      <c r="AQ634" s="35" t="e">
        <f t="shared" si="118"/>
        <v>#N/A</v>
      </c>
      <c r="AR634" s="35" t="e">
        <f t="shared" si="119"/>
        <v>#N/A</v>
      </c>
      <c r="AS634" s="35" t="e">
        <f t="shared" si="120"/>
        <v>#N/A</v>
      </c>
      <c r="AT634" s="35" t="e">
        <f t="shared" si="121"/>
        <v>#N/A</v>
      </c>
      <c r="AU634" s="35" t="e">
        <f t="shared" si="122"/>
        <v>#N/A</v>
      </c>
      <c r="AV634" s="35" t="e">
        <f t="shared" si="123"/>
        <v>#N/A</v>
      </c>
      <c r="AW634" s="81" t="e">
        <f t="shared" si="124"/>
        <v>#N/A</v>
      </c>
      <c r="AX634" s="139" t="e">
        <f t="shared" si="125"/>
        <v>#N/A</v>
      </c>
    </row>
    <row r="635" spans="1:50" x14ac:dyDescent="0.25">
      <c r="A635" s="110">
        <f>'Тулуз-Пьерон'!A635</f>
        <v>0</v>
      </c>
      <c r="B635" s="153">
        <f>'Тулуз-Пьерон'!B635</f>
        <v>0</v>
      </c>
      <c r="C635" s="109" t="e">
        <f>'Тулуз-Пьерон'!AB635</f>
        <v>#DIV/0!</v>
      </c>
      <c r="D635" s="132" t="e">
        <f>'Тулуз-Пьерон'!AE635</f>
        <v>#DIV/0!</v>
      </c>
      <c r="E635" s="134">
        <f>Равен!AD627</f>
        <v>0</v>
      </c>
      <c r="F635" s="135">
        <f>Равен!AE627</f>
        <v>0</v>
      </c>
      <c r="G635" s="128"/>
      <c r="H635" s="33"/>
      <c r="I635" s="33"/>
      <c r="J635" s="33"/>
      <c r="K635" s="115"/>
      <c r="L635" s="109">
        <f t="shared" si="114"/>
        <v>0</v>
      </c>
      <c r="M635" s="33"/>
      <c r="N635" s="123"/>
      <c r="O635" s="131"/>
      <c r="P635" s="109">
        <f t="shared" si="115"/>
        <v>0</v>
      </c>
      <c r="Q635" s="33"/>
      <c r="R635" s="33"/>
      <c r="S635" s="123"/>
      <c r="T635" s="128"/>
      <c r="U635" s="33"/>
      <c r="V635" s="33"/>
      <c r="W635" s="33"/>
      <c r="X635" s="115"/>
      <c r="Y635" s="122"/>
      <c r="Z635" s="33"/>
      <c r="AA635" s="33"/>
      <c r="AB635" s="33"/>
      <c r="AC635" s="33"/>
      <c r="AD635" s="33"/>
      <c r="AE635" s="33"/>
      <c r="AF635" s="123"/>
      <c r="AG635" s="119" t="e">
        <f>HLOOKUP(AG$13,$Y635:$AF$1016,ROWS($Y635:$AF$1016),FALSE)</f>
        <v>#N/A</v>
      </c>
      <c r="AH635" s="30" t="e">
        <f>HLOOKUP(AH$13,$Y635:$AF$1016,ROWS($Y635:$AF$1016),FALSE)</f>
        <v>#N/A</v>
      </c>
      <c r="AI635" s="30" t="e">
        <f>HLOOKUP(AI$13,$Y635:$AF$1016,ROWS($Y635:$AF$1016),FALSE)</f>
        <v>#N/A</v>
      </c>
      <c r="AJ635" s="30" t="e">
        <f>HLOOKUP(AJ$13,$Y635:$AF$1016,ROWS($Y635:$AF$1016),FALSE)</f>
        <v>#N/A</v>
      </c>
      <c r="AK635" s="30" t="e">
        <f>HLOOKUP(AK$13,$Y635:$AF$1016,ROWS($Y635:$AF$1016),FALSE)</f>
        <v>#N/A</v>
      </c>
      <c r="AL635" s="30" t="e">
        <f>HLOOKUP(AL$13,$Y635:$AF$1016,ROWS($Y635:$AF$1016),FALSE)</f>
        <v>#N/A</v>
      </c>
      <c r="AM635" s="30" t="e">
        <f>HLOOKUP(AM$13,$Y635:$AF$1016,ROWS($Y635:$AF$1016),FALSE)</f>
        <v>#N/A</v>
      </c>
      <c r="AN635" s="30" t="e">
        <f>HLOOKUP(AN$13,$Y635:$AF$1016,ROWS($Y635:$AF$1016),FALSE)</f>
        <v>#N/A</v>
      </c>
      <c r="AO635" s="35" t="e">
        <f t="shared" si="116"/>
        <v>#N/A</v>
      </c>
      <c r="AP635" s="35" t="e">
        <f t="shared" si="117"/>
        <v>#N/A</v>
      </c>
      <c r="AQ635" s="35" t="e">
        <f t="shared" si="118"/>
        <v>#N/A</v>
      </c>
      <c r="AR635" s="35" t="e">
        <f t="shared" si="119"/>
        <v>#N/A</v>
      </c>
      <c r="AS635" s="35" t="e">
        <f t="shared" si="120"/>
        <v>#N/A</v>
      </c>
      <c r="AT635" s="35" t="e">
        <f t="shared" si="121"/>
        <v>#N/A</v>
      </c>
      <c r="AU635" s="35" t="e">
        <f t="shared" si="122"/>
        <v>#N/A</v>
      </c>
      <c r="AV635" s="35" t="e">
        <f t="shared" si="123"/>
        <v>#N/A</v>
      </c>
      <c r="AW635" s="81" t="e">
        <f t="shared" si="124"/>
        <v>#N/A</v>
      </c>
      <c r="AX635" s="139" t="e">
        <f t="shared" si="125"/>
        <v>#N/A</v>
      </c>
    </row>
    <row r="636" spans="1:50" x14ac:dyDescent="0.25">
      <c r="A636" s="110">
        <f>'Тулуз-Пьерон'!A636</f>
        <v>0</v>
      </c>
      <c r="B636" s="153">
        <f>'Тулуз-Пьерон'!B636</f>
        <v>0</v>
      </c>
      <c r="C636" s="109" t="e">
        <f>'Тулуз-Пьерон'!AB636</f>
        <v>#DIV/0!</v>
      </c>
      <c r="D636" s="132" t="e">
        <f>'Тулуз-Пьерон'!AE636</f>
        <v>#DIV/0!</v>
      </c>
      <c r="E636" s="134">
        <f>Равен!AD628</f>
        <v>0</v>
      </c>
      <c r="F636" s="135">
        <f>Равен!AE628</f>
        <v>0</v>
      </c>
      <c r="G636" s="128"/>
      <c r="H636" s="33"/>
      <c r="I636" s="33"/>
      <c r="J636" s="33"/>
      <c r="K636" s="115"/>
      <c r="L636" s="109">
        <f t="shared" si="114"/>
        <v>0</v>
      </c>
      <c r="M636" s="33"/>
      <c r="N636" s="123"/>
      <c r="O636" s="131"/>
      <c r="P636" s="109">
        <f t="shared" si="115"/>
        <v>0</v>
      </c>
      <c r="Q636" s="33"/>
      <c r="R636" s="33"/>
      <c r="S636" s="123"/>
      <c r="T636" s="128"/>
      <c r="U636" s="33"/>
      <c r="V636" s="33"/>
      <c r="W636" s="33"/>
      <c r="X636" s="115"/>
      <c r="Y636" s="122"/>
      <c r="Z636" s="33"/>
      <c r="AA636" s="33"/>
      <c r="AB636" s="33"/>
      <c r="AC636" s="33"/>
      <c r="AD636" s="33"/>
      <c r="AE636" s="33"/>
      <c r="AF636" s="123"/>
      <c r="AG636" s="119" t="e">
        <f>HLOOKUP(AG$13,$Y636:$AF$1016,ROWS($Y636:$AF$1016),FALSE)</f>
        <v>#N/A</v>
      </c>
      <c r="AH636" s="30" t="e">
        <f>HLOOKUP(AH$13,$Y636:$AF$1016,ROWS($Y636:$AF$1016),FALSE)</f>
        <v>#N/A</v>
      </c>
      <c r="AI636" s="30" t="e">
        <f>HLOOKUP(AI$13,$Y636:$AF$1016,ROWS($Y636:$AF$1016),FALSE)</f>
        <v>#N/A</v>
      </c>
      <c r="AJ636" s="30" t="e">
        <f>HLOOKUP(AJ$13,$Y636:$AF$1016,ROWS($Y636:$AF$1016),FALSE)</f>
        <v>#N/A</v>
      </c>
      <c r="AK636" s="30" t="e">
        <f>HLOOKUP(AK$13,$Y636:$AF$1016,ROWS($Y636:$AF$1016),FALSE)</f>
        <v>#N/A</v>
      </c>
      <c r="AL636" s="30" t="e">
        <f>HLOOKUP(AL$13,$Y636:$AF$1016,ROWS($Y636:$AF$1016),FALSE)</f>
        <v>#N/A</v>
      </c>
      <c r="AM636" s="30" t="e">
        <f>HLOOKUP(AM$13,$Y636:$AF$1016,ROWS($Y636:$AF$1016),FALSE)</f>
        <v>#N/A</v>
      </c>
      <c r="AN636" s="30" t="e">
        <f>HLOOKUP(AN$13,$Y636:$AF$1016,ROWS($Y636:$AF$1016),FALSE)</f>
        <v>#N/A</v>
      </c>
      <c r="AO636" s="35" t="e">
        <f t="shared" si="116"/>
        <v>#N/A</v>
      </c>
      <c r="AP636" s="35" t="e">
        <f t="shared" si="117"/>
        <v>#N/A</v>
      </c>
      <c r="AQ636" s="35" t="e">
        <f t="shared" si="118"/>
        <v>#N/A</v>
      </c>
      <c r="AR636" s="35" t="e">
        <f t="shared" si="119"/>
        <v>#N/A</v>
      </c>
      <c r="AS636" s="35" t="e">
        <f t="shared" si="120"/>
        <v>#N/A</v>
      </c>
      <c r="AT636" s="35" t="e">
        <f t="shared" si="121"/>
        <v>#N/A</v>
      </c>
      <c r="AU636" s="35" t="e">
        <f t="shared" si="122"/>
        <v>#N/A</v>
      </c>
      <c r="AV636" s="35" t="e">
        <f t="shared" si="123"/>
        <v>#N/A</v>
      </c>
      <c r="AW636" s="81" t="e">
        <f t="shared" si="124"/>
        <v>#N/A</v>
      </c>
      <c r="AX636" s="139" t="e">
        <f t="shared" si="125"/>
        <v>#N/A</v>
      </c>
    </row>
    <row r="637" spans="1:50" x14ac:dyDescent="0.25">
      <c r="A637" s="110">
        <f>'Тулуз-Пьерон'!A637</f>
        <v>0</v>
      </c>
      <c r="B637" s="153">
        <f>'Тулуз-Пьерон'!B637</f>
        <v>0</v>
      </c>
      <c r="C637" s="109" t="e">
        <f>'Тулуз-Пьерон'!AB637</f>
        <v>#DIV/0!</v>
      </c>
      <c r="D637" s="132" t="e">
        <f>'Тулуз-Пьерон'!AE637</f>
        <v>#DIV/0!</v>
      </c>
      <c r="E637" s="134">
        <f>Равен!AD629</f>
        <v>0</v>
      </c>
      <c r="F637" s="135">
        <f>Равен!AE629</f>
        <v>0</v>
      </c>
      <c r="G637" s="128"/>
      <c r="H637" s="33"/>
      <c r="I637" s="33"/>
      <c r="J637" s="33"/>
      <c r="K637" s="115"/>
      <c r="L637" s="109">
        <f t="shared" si="114"/>
        <v>0</v>
      </c>
      <c r="M637" s="33"/>
      <c r="N637" s="123"/>
      <c r="O637" s="131"/>
      <c r="P637" s="109">
        <f t="shared" si="115"/>
        <v>0</v>
      </c>
      <c r="Q637" s="33"/>
      <c r="R637" s="33"/>
      <c r="S637" s="123"/>
      <c r="T637" s="128"/>
      <c r="U637" s="33"/>
      <c r="V637" s="33"/>
      <c r="W637" s="33"/>
      <c r="X637" s="115"/>
      <c r="Y637" s="122"/>
      <c r="Z637" s="33"/>
      <c r="AA637" s="33"/>
      <c r="AB637" s="33"/>
      <c r="AC637" s="33"/>
      <c r="AD637" s="33"/>
      <c r="AE637" s="33"/>
      <c r="AF637" s="123"/>
      <c r="AG637" s="119" t="e">
        <f>HLOOKUP(AG$13,$Y637:$AF$1016,ROWS($Y637:$AF$1016),FALSE)</f>
        <v>#N/A</v>
      </c>
      <c r="AH637" s="30" t="e">
        <f>HLOOKUP(AH$13,$Y637:$AF$1016,ROWS($Y637:$AF$1016),FALSE)</f>
        <v>#N/A</v>
      </c>
      <c r="AI637" s="30" t="e">
        <f>HLOOKUP(AI$13,$Y637:$AF$1016,ROWS($Y637:$AF$1016),FALSE)</f>
        <v>#N/A</v>
      </c>
      <c r="AJ637" s="30" t="e">
        <f>HLOOKUP(AJ$13,$Y637:$AF$1016,ROWS($Y637:$AF$1016),FALSE)</f>
        <v>#N/A</v>
      </c>
      <c r="AK637" s="30" t="e">
        <f>HLOOKUP(AK$13,$Y637:$AF$1016,ROWS($Y637:$AF$1016),FALSE)</f>
        <v>#N/A</v>
      </c>
      <c r="AL637" s="30" t="e">
        <f>HLOOKUP(AL$13,$Y637:$AF$1016,ROWS($Y637:$AF$1016),FALSE)</f>
        <v>#N/A</v>
      </c>
      <c r="AM637" s="30" t="e">
        <f>HLOOKUP(AM$13,$Y637:$AF$1016,ROWS($Y637:$AF$1016),FALSE)</f>
        <v>#N/A</v>
      </c>
      <c r="AN637" s="30" t="e">
        <f>HLOOKUP(AN$13,$Y637:$AF$1016,ROWS($Y637:$AF$1016),FALSE)</f>
        <v>#N/A</v>
      </c>
      <c r="AO637" s="35" t="e">
        <f t="shared" si="116"/>
        <v>#N/A</v>
      </c>
      <c r="AP637" s="35" t="e">
        <f t="shared" si="117"/>
        <v>#N/A</v>
      </c>
      <c r="AQ637" s="35" t="e">
        <f t="shared" si="118"/>
        <v>#N/A</v>
      </c>
      <c r="AR637" s="35" t="e">
        <f t="shared" si="119"/>
        <v>#N/A</v>
      </c>
      <c r="AS637" s="35" t="e">
        <f t="shared" si="120"/>
        <v>#N/A</v>
      </c>
      <c r="AT637" s="35" t="e">
        <f t="shared" si="121"/>
        <v>#N/A</v>
      </c>
      <c r="AU637" s="35" t="e">
        <f t="shared" si="122"/>
        <v>#N/A</v>
      </c>
      <c r="AV637" s="35" t="e">
        <f t="shared" si="123"/>
        <v>#N/A</v>
      </c>
      <c r="AW637" s="81" t="e">
        <f t="shared" si="124"/>
        <v>#N/A</v>
      </c>
      <c r="AX637" s="139" t="e">
        <f t="shared" si="125"/>
        <v>#N/A</v>
      </c>
    </row>
    <row r="638" spans="1:50" x14ac:dyDescent="0.25">
      <c r="A638" s="110">
        <f>'Тулуз-Пьерон'!A638</f>
        <v>0</v>
      </c>
      <c r="B638" s="153">
        <f>'Тулуз-Пьерон'!B638</f>
        <v>0</v>
      </c>
      <c r="C638" s="109" t="e">
        <f>'Тулуз-Пьерон'!AB638</f>
        <v>#DIV/0!</v>
      </c>
      <c r="D638" s="132" t="e">
        <f>'Тулуз-Пьерон'!AE638</f>
        <v>#DIV/0!</v>
      </c>
      <c r="E638" s="134">
        <f>Равен!AD630</f>
        <v>0</v>
      </c>
      <c r="F638" s="135">
        <f>Равен!AE630</f>
        <v>0</v>
      </c>
      <c r="G638" s="128"/>
      <c r="H638" s="33"/>
      <c r="I638" s="33"/>
      <c r="J638" s="33"/>
      <c r="K638" s="115"/>
      <c r="L638" s="109">
        <f t="shared" si="114"/>
        <v>0</v>
      </c>
      <c r="M638" s="33"/>
      <c r="N638" s="123"/>
      <c r="O638" s="131"/>
      <c r="P638" s="109">
        <f t="shared" si="115"/>
        <v>0</v>
      </c>
      <c r="Q638" s="33"/>
      <c r="R638" s="33"/>
      <c r="S638" s="123"/>
      <c r="T638" s="128"/>
      <c r="U638" s="33"/>
      <c r="V638" s="33"/>
      <c r="W638" s="33"/>
      <c r="X638" s="115"/>
      <c r="Y638" s="122"/>
      <c r="Z638" s="33"/>
      <c r="AA638" s="33"/>
      <c r="AB638" s="33"/>
      <c r="AC638" s="33"/>
      <c r="AD638" s="33"/>
      <c r="AE638" s="33"/>
      <c r="AF638" s="123"/>
      <c r="AG638" s="119" t="e">
        <f>HLOOKUP(AG$13,$Y638:$AF$1016,ROWS($Y638:$AF$1016),FALSE)</f>
        <v>#N/A</v>
      </c>
      <c r="AH638" s="30" t="e">
        <f>HLOOKUP(AH$13,$Y638:$AF$1016,ROWS($Y638:$AF$1016),FALSE)</f>
        <v>#N/A</v>
      </c>
      <c r="AI638" s="30" t="e">
        <f>HLOOKUP(AI$13,$Y638:$AF$1016,ROWS($Y638:$AF$1016),FALSE)</f>
        <v>#N/A</v>
      </c>
      <c r="AJ638" s="30" t="e">
        <f>HLOOKUP(AJ$13,$Y638:$AF$1016,ROWS($Y638:$AF$1016),FALSE)</f>
        <v>#N/A</v>
      </c>
      <c r="AK638" s="30" t="e">
        <f>HLOOKUP(AK$13,$Y638:$AF$1016,ROWS($Y638:$AF$1016),FALSE)</f>
        <v>#N/A</v>
      </c>
      <c r="AL638" s="30" t="e">
        <f>HLOOKUP(AL$13,$Y638:$AF$1016,ROWS($Y638:$AF$1016),FALSE)</f>
        <v>#N/A</v>
      </c>
      <c r="AM638" s="30" t="e">
        <f>HLOOKUP(AM$13,$Y638:$AF$1016,ROWS($Y638:$AF$1016),FALSE)</f>
        <v>#N/A</v>
      </c>
      <c r="AN638" s="30" t="e">
        <f>HLOOKUP(AN$13,$Y638:$AF$1016,ROWS($Y638:$AF$1016),FALSE)</f>
        <v>#N/A</v>
      </c>
      <c r="AO638" s="35" t="e">
        <f t="shared" si="116"/>
        <v>#N/A</v>
      </c>
      <c r="AP638" s="35" t="e">
        <f t="shared" si="117"/>
        <v>#N/A</v>
      </c>
      <c r="AQ638" s="35" t="e">
        <f t="shared" si="118"/>
        <v>#N/A</v>
      </c>
      <c r="AR638" s="35" t="e">
        <f t="shared" si="119"/>
        <v>#N/A</v>
      </c>
      <c r="AS638" s="35" t="e">
        <f t="shared" si="120"/>
        <v>#N/A</v>
      </c>
      <c r="AT638" s="35" t="e">
        <f t="shared" si="121"/>
        <v>#N/A</v>
      </c>
      <c r="AU638" s="35" t="e">
        <f t="shared" si="122"/>
        <v>#N/A</v>
      </c>
      <c r="AV638" s="35" t="e">
        <f t="shared" si="123"/>
        <v>#N/A</v>
      </c>
      <c r="AW638" s="81" t="e">
        <f t="shared" si="124"/>
        <v>#N/A</v>
      </c>
      <c r="AX638" s="139" t="e">
        <f t="shared" si="125"/>
        <v>#N/A</v>
      </c>
    </row>
    <row r="639" spans="1:50" x14ac:dyDescent="0.25">
      <c r="A639" s="110">
        <f>'Тулуз-Пьерон'!A639</f>
        <v>0</v>
      </c>
      <c r="B639" s="153">
        <f>'Тулуз-Пьерон'!B639</f>
        <v>0</v>
      </c>
      <c r="C639" s="109" t="e">
        <f>'Тулуз-Пьерон'!AB639</f>
        <v>#DIV/0!</v>
      </c>
      <c r="D639" s="132" t="e">
        <f>'Тулуз-Пьерон'!AE639</f>
        <v>#DIV/0!</v>
      </c>
      <c r="E639" s="134">
        <f>Равен!AD631</f>
        <v>0</v>
      </c>
      <c r="F639" s="135">
        <f>Равен!AE631</f>
        <v>0</v>
      </c>
      <c r="G639" s="128"/>
      <c r="H639" s="33"/>
      <c r="I639" s="33"/>
      <c r="J639" s="33"/>
      <c r="K639" s="115"/>
      <c r="L639" s="109">
        <f t="shared" si="114"/>
        <v>0</v>
      </c>
      <c r="M639" s="33"/>
      <c r="N639" s="123"/>
      <c r="O639" s="131"/>
      <c r="P639" s="109">
        <f t="shared" si="115"/>
        <v>0</v>
      </c>
      <c r="Q639" s="33"/>
      <c r="R639" s="33"/>
      <c r="S639" s="123"/>
      <c r="T639" s="128"/>
      <c r="U639" s="33"/>
      <c r="V639" s="33"/>
      <c r="W639" s="33"/>
      <c r="X639" s="115"/>
      <c r="Y639" s="122"/>
      <c r="Z639" s="33"/>
      <c r="AA639" s="33"/>
      <c r="AB639" s="33"/>
      <c r="AC639" s="33"/>
      <c r="AD639" s="33"/>
      <c r="AE639" s="33"/>
      <c r="AF639" s="123"/>
      <c r="AG639" s="119" t="e">
        <f>HLOOKUP(AG$13,$Y639:$AF$1016,ROWS($Y639:$AF$1016),FALSE)</f>
        <v>#N/A</v>
      </c>
      <c r="AH639" s="30" t="e">
        <f>HLOOKUP(AH$13,$Y639:$AF$1016,ROWS($Y639:$AF$1016),FALSE)</f>
        <v>#N/A</v>
      </c>
      <c r="AI639" s="30" t="e">
        <f>HLOOKUP(AI$13,$Y639:$AF$1016,ROWS($Y639:$AF$1016),FALSE)</f>
        <v>#N/A</v>
      </c>
      <c r="AJ639" s="30" t="e">
        <f>HLOOKUP(AJ$13,$Y639:$AF$1016,ROWS($Y639:$AF$1016),FALSE)</f>
        <v>#N/A</v>
      </c>
      <c r="AK639" s="30" t="e">
        <f>HLOOKUP(AK$13,$Y639:$AF$1016,ROWS($Y639:$AF$1016),FALSE)</f>
        <v>#N/A</v>
      </c>
      <c r="AL639" s="30" t="e">
        <f>HLOOKUP(AL$13,$Y639:$AF$1016,ROWS($Y639:$AF$1016),FALSE)</f>
        <v>#N/A</v>
      </c>
      <c r="AM639" s="30" t="e">
        <f>HLOOKUP(AM$13,$Y639:$AF$1016,ROWS($Y639:$AF$1016),FALSE)</f>
        <v>#N/A</v>
      </c>
      <c r="AN639" s="30" t="e">
        <f>HLOOKUP(AN$13,$Y639:$AF$1016,ROWS($Y639:$AF$1016),FALSE)</f>
        <v>#N/A</v>
      </c>
      <c r="AO639" s="35" t="e">
        <f t="shared" si="116"/>
        <v>#N/A</v>
      </c>
      <c r="AP639" s="35" t="e">
        <f t="shared" si="117"/>
        <v>#N/A</v>
      </c>
      <c r="AQ639" s="35" t="e">
        <f t="shared" si="118"/>
        <v>#N/A</v>
      </c>
      <c r="AR639" s="35" t="e">
        <f t="shared" si="119"/>
        <v>#N/A</v>
      </c>
      <c r="AS639" s="35" t="e">
        <f t="shared" si="120"/>
        <v>#N/A</v>
      </c>
      <c r="AT639" s="35" t="e">
        <f t="shared" si="121"/>
        <v>#N/A</v>
      </c>
      <c r="AU639" s="35" t="e">
        <f t="shared" si="122"/>
        <v>#N/A</v>
      </c>
      <c r="AV639" s="35" t="e">
        <f t="shared" si="123"/>
        <v>#N/A</v>
      </c>
      <c r="AW639" s="81" t="e">
        <f t="shared" si="124"/>
        <v>#N/A</v>
      </c>
      <c r="AX639" s="139" t="e">
        <f t="shared" si="125"/>
        <v>#N/A</v>
      </c>
    </row>
    <row r="640" spans="1:50" x14ac:dyDescent="0.25">
      <c r="A640" s="110">
        <f>'Тулуз-Пьерон'!A640</f>
        <v>0</v>
      </c>
      <c r="B640" s="153">
        <f>'Тулуз-Пьерон'!B640</f>
        <v>0</v>
      </c>
      <c r="C640" s="109" t="e">
        <f>'Тулуз-Пьерон'!AB640</f>
        <v>#DIV/0!</v>
      </c>
      <c r="D640" s="132" t="e">
        <f>'Тулуз-Пьерон'!AE640</f>
        <v>#DIV/0!</v>
      </c>
      <c r="E640" s="134">
        <f>Равен!AD632</f>
        <v>0</v>
      </c>
      <c r="F640" s="135">
        <f>Равен!AE632</f>
        <v>0</v>
      </c>
      <c r="G640" s="128"/>
      <c r="H640" s="33"/>
      <c r="I640" s="33"/>
      <c r="J640" s="33"/>
      <c r="K640" s="115"/>
      <c r="L640" s="109">
        <f t="shared" si="114"/>
        <v>0</v>
      </c>
      <c r="M640" s="33"/>
      <c r="N640" s="123"/>
      <c r="O640" s="131"/>
      <c r="P640" s="109">
        <f t="shared" si="115"/>
        <v>0</v>
      </c>
      <c r="Q640" s="33"/>
      <c r="R640" s="33"/>
      <c r="S640" s="123"/>
      <c r="T640" s="128"/>
      <c r="U640" s="33"/>
      <c r="V640" s="33"/>
      <c r="W640" s="33"/>
      <c r="X640" s="115"/>
      <c r="Y640" s="122"/>
      <c r="Z640" s="33"/>
      <c r="AA640" s="33"/>
      <c r="AB640" s="33"/>
      <c r="AC640" s="33"/>
      <c r="AD640" s="33"/>
      <c r="AE640" s="33"/>
      <c r="AF640" s="123"/>
      <c r="AG640" s="119" t="e">
        <f>HLOOKUP(AG$13,$Y640:$AF$1016,ROWS($Y640:$AF$1016),FALSE)</f>
        <v>#N/A</v>
      </c>
      <c r="AH640" s="30" t="e">
        <f>HLOOKUP(AH$13,$Y640:$AF$1016,ROWS($Y640:$AF$1016),FALSE)</f>
        <v>#N/A</v>
      </c>
      <c r="AI640" s="30" t="e">
        <f>HLOOKUP(AI$13,$Y640:$AF$1016,ROWS($Y640:$AF$1016),FALSE)</f>
        <v>#N/A</v>
      </c>
      <c r="AJ640" s="30" t="e">
        <f>HLOOKUP(AJ$13,$Y640:$AF$1016,ROWS($Y640:$AF$1016),FALSE)</f>
        <v>#N/A</v>
      </c>
      <c r="AK640" s="30" t="e">
        <f>HLOOKUP(AK$13,$Y640:$AF$1016,ROWS($Y640:$AF$1016),FALSE)</f>
        <v>#N/A</v>
      </c>
      <c r="AL640" s="30" t="e">
        <f>HLOOKUP(AL$13,$Y640:$AF$1016,ROWS($Y640:$AF$1016),FALSE)</f>
        <v>#N/A</v>
      </c>
      <c r="AM640" s="30" t="e">
        <f>HLOOKUP(AM$13,$Y640:$AF$1016,ROWS($Y640:$AF$1016),FALSE)</f>
        <v>#N/A</v>
      </c>
      <c r="AN640" s="30" t="e">
        <f>HLOOKUP(AN$13,$Y640:$AF$1016,ROWS($Y640:$AF$1016),FALSE)</f>
        <v>#N/A</v>
      </c>
      <c r="AO640" s="35" t="e">
        <f t="shared" si="116"/>
        <v>#N/A</v>
      </c>
      <c r="AP640" s="35" t="e">
        <f t="shared" si="117"/>
        <v>#N/A</v>
      </c>
      <c r="AQ640" s="35" t="e">
        <f t="shared" si="118"/>
        <v>#N/A</v>
      </c>
      <c r="AR640" s="35" t="e">
        <f t="shared" si="119"/>
        <v>#N/A</v>
      </c>
      <c r="AS640" s="35" t="e">
        <f t="shared" si="120"/>
        <v>#N/A</v>
      </c>
      <c r="AT640" s="35" t="e">
        <f t="shared" si="121"/>
        <v>#N/A</v>
      </c>
      <c r="AU640" s="35" t="e">
        <f t="shared" si="122"/>
        <v>#N/A</v>
      </c>
      <c r="AV640" s="35" t="e">
        <f t="shared" si="123"/>
        <v>#N/A</v>
      </c>
      <c r="AW640" s="81" t="e">
        <f t="shared" si="124"/>
        <v>#N/A</v>
      </c>
      <c r="AX640" s="139" t="e">
        <f t="shared" si="125"/>
        <v>#N/A</v>
      </c>
    </row>
    <row r="641" spans="1:50" x14ac:dyDescent="0.25">
      <c r="A641" s="110">
        <f>'Тулуз-Пьерон'!A641</f>
        <v>0</v>
      </c>
      <c r="B641" s="153">
        <f>'Тулуз-Пьерон'!B641</f>
        <v>0</v>
      </c>
      <c r="C641" s="109" t="e">
        <f>'Тулуз-Пьерон'!AB641</f>
        <v>#DIV/0!</v>
      </c>
      <c r="D641" s="132" t="e">
        <f>'Тулуз-Пьерон'!AE641</f>
        <v>#DIV/0!</v>
      </c>
      <c r="E641" s="134">
        <f>Равен!AD633</f>
        <v>0</v>
      </c>
      <c r="F641" s="135">
        <f>Равен!AE633</f>
        <v>0</v>
      </c>
      <c r="G641" s="128"/>
      <c r="H641" s="33"/>
      <c r="I641" s="33"/>
      <c r="J641" s="33"/>
      <c r="K641" s="115"/>
      <c r="L641" s="109">
        <f t="shared" si="114"/>
        <v>0</v>
      </c>
      <c r="M641" s="33"/>
      <c r="N641" s="123"/>
      <c r="O641" s="131"/>
      <c r="P641" s="109">
        <f t="shared" si="115"/>
        <v>0</v>
      </c>
      <c r="Q641" s="33"/>
      <c r="R641" s="33"/>
      <c r="S641" s="123"/>
      <c r="T641" s="128"/>
      <c r="U641" s="33"/>
      <c r="V641" s="33"/>
      <c r="W641" s="33"/>
      <c r="X641" s="115"/>
      <c r="Y641" s="122"/>
      <c r="Z641" s="33"/>
      <c r="AA641" s="33"/>
      <c r="AB641" s="33"/>
      <c r="AC641" s="33"/>
      <c r="AD641" s="33"/>
      <c r="AE641" s="33"/>
      <c r="AF641" s="123"/>
      <c r="AG641" s="119" t="e">
        <f>HLOOKUP(AG$13,$Y641:$AF$1016,ROWS($Y641:$AF$1016),FALSE)</f>
        <v>#N/A</v>
      </c>
      <c r="AH641" s="30" t="e">
        <f>HLOOKUP(AH$13,$Y641:$AF$1016,ROWS($Y641:$AF$1016),FALSE)</f>
        <v>#N/A</v>
      </c>
      <c r="AI641" s="30" t="e">
        <f>HLOOKUP(AI$13,$Y641:$AF$1016,ROWS($Y641:$AF$1016),FALSE)</f>
        <v>#N/A</v>
      </c>
      <c r="AJ641" s="30" t="e">
        <f>HLOOKUP(AJ$13,$Y641:$AF$1016,ROWS($Y641:$AF$1016),FALSE)</f>
        <v>#N/A</v>
      </c>
      <c r="AK641" s="30" t="e">
        <f>HLOOKUP(AK$13,$Y641:$AF$1016,ROWS($Y641:$AF$1016),FALSE)</f>
        <v>#N/A</v>
      </c>
      <c r="AL641" s="30" t="e">
        <f>HLOOKUP(AL$13,$Y641:$AF$1016,ROWS($Y641:$AF$1016),FALSE)</f>
        <v>#N/A</v>
      </c>
      <c r="AM641" s="30" t="e">
        <f>HLOOKUP(AM$13,$Y641:$AF$1016,ROWS($Y641:$AF$1016),FALSE)</f>
        <v>#N/A</v>
      </c>
      <c r="AN641" s="30" t="e">
        <f>HLOOKUP(AN$13,$Y641:$AF$1016,ROWS($Y641:$AF$1016),FALSE)</f>
        <v>#N/A</v>
      </c>
      <c r="AO641" s="35" t="e">
        <f t="shared" si="116"/>
        <v>#N/A</v>
      </c>
      <c r="AP641" s="35" t="e">
        <f t="shared" si="117"/>
        <v>#N/A</v>
      </c>
      <c r="AQ641" s="35" t="e">
        <f t="shared" si="118"/>
        <v>#N/A</v>
      </c>
      <c r="AR641" s="35" t="e">
        <f t="shared" si="119"/>
        <v>#N/A</v>
      </c>
      <c r="AS641" s="35" t="e">
        <f t="shared" si="120"/>
        <v>#N/A</v>
      </c>
      <c r="AT641" s="35" t="e">
        <f t="shared" si="121"/>
        <v>#N/A</v>
      </c>
      <c r="AU641" s="35" t="e">
        <f t="shared" si="122"/>
        <v>#N/A</v>
      </c>
      <c r="AV641" s="35" t="e">
        <f t="shared" si="123"/>
        <v>#N/A</v>
      </c>
      <c r="AW641" s="81" t="e">
        <f t="shared" si="124"/>
        <v>#N/A</v>
      </c>
      <c r="AX641" s="139" t="e">
        <f t="shared" si="125"/>
        <v>#N/A</v>
      </c>
    </row>
    <row r="642" spans="1:50" x14ac:dyDescent="0.25">
      <c r="A642" s="110">
        <f>'Тулуз-Пьерон'!A642</f>
        <v>0</v>
      </c>
      <c r="B642" s="153">
        <f>'Тулуз-Пьерон'!B642</f>
        <v>0</v>
      </c>
      <c r="C642" s="109" t="e">
        <f>'Тулуз-Пьерон'!AB642</f>
        <v>#DIV/0!</v>
      </c>
      <c r="D642" s="132" t="e">
        <f>'Тулуз-Пьерон'!AE642</f>
        <v>#DIV/0!</v>
      </c>
      <c r="E642" s="134">
        <f>Равен!AD634</f>
        <v>0</v>
      </c>
      <c r="F642" s="135">
        <f>Равен!AE634</f>
        <v>0</v>
      </c>
      <c r="G642" s="128"/>
      <c r="H642" s="33"/>
      <c r="I642" s="33"/>
      <c r="J642" s="33"/>
      <c r="K642" s="115"/>
      <c r="L642" s="109">
        <f t="shared" si="114"/>
        <v>0</v>
      </c>
      <c r="M642" s="33"/>
      <c r="N642" s="123"/>
      <c r="O642" s="131"/>
      <c r="P642" s="109">
        <f t="shared" si="115"/>
        <v>0</v>
      </c>
      <c r="Q642" s="33"/>
      <c r="R642" s="33"/>
      <c r="S642" s="123"/>
      <c r="T642" s="128"/>
      <c r="U642" s="33"/>
      <c r="V642" s="33"/>
      <c r="W642" s="33"/>
      <c r="X642" s="115"/>
      <c r="Y642" s="122"/>
      <c r="Z642" s="33"/>
      <c r="AA642" s="33"/>
      <c r="AB642" s="33"/>
      <c r="AC642" s="33"/>
      <c r="AD642" s="33"/>
      <c r="AE642" s="33"/>
      <c r="AF642" s="123"/>
      <c r="AG642" s="119" t="e">
        <f>HLOOKUP(AG$13,$Y642:$AF$1016,ROWS($Y642:$AF$1016),FALSE)</f>
        <v>#N/A</v>
      </c>
      <c r="AH642" s="30" t="e">
        <f>HLOOKUP(AH$13,$Y642:$AF$1016,ROWS($Y642:$AF$1016),FALSE)</f>
        <v>#N/A</v>
      </c>
      <c r="AI642" s="30" t="e">
        <f>HLOOKUP(AI$13,$Y642:$AF$1016,ROWS($Y642:$AF$1016),FALSE)</f>
        <v>#N/A</v>
      </c>
      <c r="AJ642" s="30" t="e">
        <f>HLOOKUP(AJ$13,$Y642:$AF$1016,ROWS($Y642:$AF$1016),FALSE)</f>
        <v>#N/A</v>
      </c>
      <c r="AK642" s="30" t="e">
        <f>HLOOKUP(AK$13,$Y642:$AF$1016,ROWS($Y642:$AF$1016),FALSE)</f>
        <v>#N/A</v>
      </c>
      <c r="AL642" s="30" t="e">
        <f>HLOOKUP(AL$13,$Y642:$AF$1016,ROWS($Y642:$AF$1016),FALSE)</f>
        <v>#N/A</v>
      </c>
      <c r="AM642" s="30" t="e">
        <f>HLOOKUP(AM$13,$Y642:$AF$1016,ROWS($Y642:$AF$1016),FALSE)</f>
        <v>#N/A</v>
      </c>
      <c r="AN642" s="30" t="e">
        <f>HLOOKUP(AN$13,$Y642:$AF$1016,ROWS($Y642:$AF$1016),FALSE)</f>
        <v>#N/A</v>
      </c>
      <c r="AO642" s="35" t="e">
        <f t="shared" si="116"/>
        <v>#N/A</v>
      </c>
      <c r="AP642" s="35" t="e">
        <f t="shared" si="117"/>
        <v>#N/A</v>
      </c>
      <c r="AQ642" s="35" t="e">
        <f t="shared" si="118"/>
        <v>#N/A</v>
      </c>
      <c r="AR642" s="35" t="e">
        <f t="shared" si="119"/>
        <v>#N/A</v>
      </c>
      <c r="AS642" s="35" t="e">
        <f t="shared" si="120"/>
        <v>#N/A</v>
      </c>
      <c r="AT642" s="35" t="e">
        <f t="shared" si="121"/>
        <v>#N/A</v>
      </c>
      <c r="AU642" s="35" t="e">
        <f t="shared" si="122"/>
        <v>#N/A</v>
      </c>
      <c r="AV642" s="35" t="e">
        <f t="shared" si="123"/>
        <v>#N/A</v>
      </c>
      <c r="AW642" s="81" t="e">
        <f t="shared" si="124"/>
        <v>#N/A</v>
      </c>
      <c r="AX642" s="139" t="e">
        <f t="shared" si="125"/>
        <v>#N/A</v>
      </c>
    </row>
    <row r="643" spans="1:50" x14ac:dyDescent="0.25">
      <c r="A643" s="110">
        <f>'Тулуз-Пьерон'!A643</f>
        <v>0</v>
      </c>
      <c r="B643" s="153">
        <f>'Тулуз-Пьерон'!B643</f>
        <v>0</v>
      </c>
      <c r="C643" s="109" t="e">
        <f>'Тулуз-Пьерон'!AB643</f>
        <v>#DIV/0!</v>
      </c>
      <c r="D643" s="132" t="e">
        <f>'Тулуз-Пьерон'!AE643</f>
        <v>#DIV/0!</v>
      </c>
      <c r="E643" s="134">
        <f>Равен!AD635</f>
        <v>0</v>
      </c>
      <c r="F643" s="135">
        <f>Равен!AE635</f>
        <v>0</v>
      </c>
      <c r="G643" s="128"/>
      <c r="H643" s="33"/>
      <c r="I643" s="33"/>
      <c r="J643" s="33"/>
      <c r="K643" s="115"/>
      <c r="L643" s="109">
        <f t="shared" si="114"/>
        <v>0</v>
      </c>
      <c r="M643" s="33"/>
      <c r="N643" s="123"/>
      <c r="O643" s="131"/>
      <c r="P643" s="109">
        <f t="shared" si="115"/>
        <v>0</v>
      </c>
      <c r="Q643" s="33"/>
      <c r="R643" s="33"/>
      <c r="S643" s="123"/>
      <c r="T643" s="128"/>
      <c r="U643" s="33"/>
      <c r="V643" s="33"/>
      <c r="W643" s="33"/>
      <c r="X643" s="115"/>
      <c r="Y643" s="122"/>
      <c r="Z643" s="33"/>
      <c r="AA643" s="33"/>
      <c r="AB643" s="33"/>
      <c r="AC643" s="33"/>
      <c r="AD643" s="33"/>
      <c r="AE643" s="33"/>
      <c r="AF643" s="123"/>
      <c r="AG643" s="119" t="e">
        <f>HLOOKUP(AG$13,$Y643:$AF$1016,ROWS($Y643:$AF$1016),FALSE)</f>
        <v>#N/A</v>
      </c>
      <c r="AH643" s="30" t="e">
        <f>HLOOKUP(AH$13,$Y643:$AF$1016,ROWS($Y643:$AF$1016),FALSE)</f>
        <v>#N/A</v>
      </c>
      <c r="AI643" s="30" t="e">
        <f>HLOOKUP(AI$13,$Y643:$AF$1016,ROWS($Y643:$AF$1016),FALSE)</f>
        <v>#N/A</v>
      </c>
      <c r="AJ643" s="30" t="e">
        <f>HLOOKUP(AJ$13,$Y643:$AF$1016,ROWS($Y643:$AF$1016),FALSE)</f>
        <v>#N/A</v>
      </c>
      <c r="AK643" s="30" t="e">
        <f>HLOOKUP(AK$13,$Y643:$AF$1016,ROWS($Y643:$AF$1016),FALSE)</f>
        <v>#N/A</v>
      </c>
      <c r="AL643" s="30" t="e">
        <f>HLOOKUP(AL$13,$Y643:$AF$1016,ROWS($Y643:$AF$1016),FALSE)</f>
        <v>#N/A</v>
      </c>
      <c r="AM643" s="30" t="e">
        <f>HLOOKUP(AM$13,$Y643:$AF$1016,ROWS($Y643:$AF$1016),FALSE)</f>
        <v>#N/A</v>
      </c>
      <c r="AN643" s="30" t="e">
        <f>HLOOKUP(AN$13,$Y643:$AF$1016,ROWS($Y643:$AF$1016),FALSE)</f>
        <v>#N/A</v>
      </c>
      <c r="AO643" s="35" t="e">
        <f t="shared" si="116"/>
        <v>#N/A</v>
      </c>
      <c r="AP643" s="35" t="e">
        <f t="shared" si="117"/>
        <v>#N/A</v>
      </c>
      <c r="AQ643" s="35" t="e">
        <f t="shared" si="118"/>
        <v>#N/A</v>
      </c>
      <c r="AR643" s="35" t="e">
        <f t="shared" si="119"/>
        <v>#N/A</v>
      </c>
      <c r="AS643" s="35" t="e">
        <f t="shared" si="120"/>
        <v>#N/A</v>
      </c>
      <c r="AT643" s="35" t="e">
        <f t="shared" si="121"/>
        <v>#N/A</v>
      </c>
      <c r="AU643" s="35" t="e">
        <f t="shared" si="122"/>
        <v>#N/A</v>
      </c>
      <c r="AV643" s="35" t="e">
        <f t="shared" si="123"/>
        <v>#N/A</v>
      </c>
      <c r="AW643" s="81" t="e">
        <f t="shared" si="124"/>
        <v>#N/A</v>
      </c>
      <c r="AX643" s="139" t="e">
        <f t="shared" si="125"/>
        <v>#N/A</v>
      </c>
    </row>
    <row r="644" spans="1:50" x14ac:dyDescent="0.25">
      <c r="A644" s="110">
        <f>'Тулуз-Пьерон'!A644</f>
        <v>0</v>
      </c>
      <c r="B644" s="153">
        <f>'Тулуз-Пьерон'!B644</f>
        <v>0</v>
      </c>
      <c r="C644" s="109" t="e">
        <f>'Тулуз-Пьерон'!AB644</f>
        <v>#DIV/0!</v>
      </c>
      <c r="D644" s="132" t="e">
        <f>'Тулуз-Пьерон'!AE644</f>
        <v>#DIV/0!</v>
      </c>
      <c r="E644" s="134">
        <f>Равен!AD636</f>
        <v>0</v>
      </c>
      <c r="F644" s="135">
        <f>Равен!AE636</f>
        <v>0</v>
      </c>
      <c r="G644" s="128"/>
      <c r="H644" s="33"/>
      <c r="I644" s="33"/>
      <c r="J644" s="33"/>
      <c r="K644" s="115"/>
      <c r="L644" s="109">
        <f t="shared" si="114"/>
        <v>0</v>
      </c>
      <c r="M644" s="33"/>
      <c r="N644" s="123"/>
      <c r="O644" s="131"/>
      <c r="P644" s="109">
        <f t="shared" si="115"/>
        <v>0</v>
      </c>
      <c r="Q644" s="33"/>
      <c r="R644" s="33"/>
      <c r="S644" s="123"/>
      <c r="T644" s="128"/>
      <c r="U644" s="33"/>
      <c r="V644" s="33"/>
      <c r="W644" s="33"/>
      <c r="X644" s="115"/>
      <c r="Y644" s="122"/>
      <c r="Z644" s="33"/>
      <c r="AA644" s="33"/>
      <c r="AB644" s="33"/>
      <c r="AC644" s="33"/>
      <c r="AD644" s="33"/>
      <c r="AE644" s="33"/>
      <c r="AF644" s="123"/>
      <c r="AG644" s="119" t="e">
        <f>HLOOKUP(AG$13,$Y644:$AF$1016,ROWS($Y644:$AF$1016),FALSE)</f>
        <v>#N/A</v>
      </c>
      <c r="AH644" s="30" t="e">
        <f>HLOOKUP(AH$13,$Y644:$AF$1016,ROWS($Y644:$AF$1016),FALSE)</f>
        <v>#N/A</v>
      </c>
      <c r="AI644" s="30" t="e">
        <f>HLOOKUP(AI$13,$Y644:$AF$1016,ROWS($Y644:$AF$1016),FALSE)</f>
        <v>#N/A</v>
      </c>
      <c r="AJ644" s="30" t="e">
        <f>HLOOKUP(AJ$13,$Y644:$AF$1016,ROWS($Y644:$AF$1016),FALSE)</f>
        <v>#N/A</v>
      </c>
      <c r="AK644" s="30" t="e">
        <f>HLOOKUP(AK$13,$Y644:$AF$1016,ROWS($Y644:$AF$1016),FALSE)</f>
        <v>#N/A</v>
      </c>
      <c r="AL644" s="30" t="e">
        <f>HLOOKUP(AL$13,$Y644:$AF$1016,ROWS($Y644:$AF$1016),FALSE)</f>
        <v>#N/A</v>
      </c>
      <c r="AM644" s="30" t="e">
        <f>HLOOKUP(AM$13,$Y644:$AF$1016,ROWS($Y644:$AF$1016),FALSE)</f>
        <v>#N/A</v>
      </c>
      <c r="AN644" s="30" t="e">
        <f>HLOOKUP(AN$13,$Y644:$AF$1016,ROWS($Y644:$AF$1016),FALSE)</f>
        <v>#N/A</v>
      </c>
      <c r="AO644" s="35" t="e">
        <f t="shared" si="116"/>
        <v>#N/A</v>
      </c>
      <c r="AP644" s="35" t="e">
        <f t="shared" si="117"/>
        <v>#N/A</v>
      </c>
      <c r="AQ644" s="35" t="e">
        <f t="shared" si="118"/>
        <v>#N/A</v>
      </c>
      <c r="AR644" s="35" t="e">
        <f t="shared" si="119"/>
        <v>#N/A</v>
      </c>
      <c r="AS644" s="35" t="e">
        <f t="shared" si="120"/>
        <v>#N/A</v>
      </c>
      <c r="AT644" s="35" t="e">
        <f t="shared" si="121"/>
        <v>#N/A</v>
      </c>
      <c r="AU644" s="35" t="e">
        <f t="shared" si="122"/>
        <v>#N/A</v>
      </c>
      <c r="AV644" s="35" t="e">
        <f t="shared" si="123"/>
        <v>#N/A</v>
      </c>
      <c r="AW644" s="81" t="e">
        <f t="shared" si="124"/>
        <v>#N/A</v>
      </c>
      <c r="AX644" s="139" t="e">
        <f t="shared" si="125"/>
        <v>#N/A</v>
      </c>
    </row>
    <row r="645" spans="1:50" x14ac:dyDescent="0.25">
      <c r="A645" s="110">
        <f>'Тулуз-Пьерон'!A645</f>
        <v>0</v>
      </c>
      <c r="B645" s="153">
        <f>'Тулуз-Пьерон'!B645</f>
        <v>0</v>
      </c>
      <c r="C645" s="109" t="e">
        <f>'Тулуз-Пьерон'!AB645</f>
        <v>#DIV/0!</v>
      </c>
      <c r="D645" s="132" t="e">
        <f>'Тулуз-Пьерон'!AE645</f>
        <v>#DIV/0!</v>
      </c>
      <c r="E645" s="134">
        <f>Равен!AD637</f>
        <v>0</v>
      </c>
      <c r="F645" s="135">
        <f>Равен!AE637</f>
        <v>0</v>
      </c>
      <c r="G645" s="128"/>
      <c r="H645" s="33"/>
      <c r="I645" s="33"/>
      <c r="J645" s="33"/>
      <c r="K645" s="115"/>
      <c r="L645" s="109">
        <f t="shared" si="114"/>
        <v>0</v>
      </c>
      <c r="M645" s="33"/>
      <c r="N645" s="123"/>
      <c r="O645" s="131"/>
      <c r="P645" s="109">
        <f t="shared" si="115"/>
        <v>0</v>
      </c>
      <c r="Q645" s="33"/>
      <c r="R645" s="33"/>
      <c r="S645" s="123"/>
      <c r="T645" s="128"/>
      <c r="U645" s="33"/>
      <c r="V645" s="33"/>
      <c r="W645" s="33"/>
      <c r="X645" s="115"/>
      <c r="Y645" s="122"/>
      <c r="Z645" s="33"/>
      <c r="AA645" s="33"/>
      <c r="AB645" s="33"/>
      <c r="AC645" s="33"/>
      <c r="AD645" s="33"/>
      <c r="AE645" s="33"/>
      <c r="AF645" s="123"/>
      <c r="AG645" s="119" t="e">
        <f>HLOOKUP(AG$13,$Y645:$AF$1016,ROWS($Y645:$AF$1016),FALSE)</f>
        <v>#N/A</v>
      </c>
      <c r="AH645" s="30" t="e">
        <f>HLOOKUP(AH$13,$Y645:$AF$1016,ROWS($Y645:$AF$1016),FALSE)</f>
        <v>#N/A</v>
      </c>
      <c r="AI645" s="30" t="e">
        <f>HLOOKUP(AI$13,$Y645:$AF$1016,ROWS($Y645:$AF$1016),FALSE)</f>
        <v>#N/A</v>
      </c>
      <c r="AJ645" s="30" t="e">
        <f>HLOOKUP(AJ$13,$Y645:$AF$1016,ROWS($Y645:$AF$1016),FALSE)</f>
        <v>#N/A</v>
      </c>
      <c r="AK645" s="30" t="e">
        <f>HLOOKUP(AK$13,$Y645:$AF$1016,ROWS($Y645:$AF$1016),FALSE)</f>
        <v>#N/A</v>
      </c>
      <c r="AL645" s="30" t="e">
        <f>HLOOKUP(AL$13,$Y645:$AF$1016,ROWS($Y645:$AF$1016),FALSE)</f>
        <v>#N/A</v>
      </c>
      <c r="AM645" s="30" t="e">
        <f>HLOOKUP(AM$13,$Y645:$AF$1016,ROWS($Y645:$AF$1016),FALSE)</f>
        <v>#N/A</v>
      </c>
      <c r="AN645" s="30" t="e">
        <f>HLOOKUP(AN$13,$Y645:$AF$1016,ROWS($Y645:$AF$1016),FALSE)</f>
        <v>#N/A</v>
      </c>
      <c r="AO645" s="35" t="e">
        <f t="shared" si="116"/>
        <v>#N/A</v>
      </c>
      <c r="AP645" s="35" t="e">
        <f t="shared" si="117"/>
        <v>#N/A</v>
      </c>
      <c r="AQ645" s="35" t="e">
        <f t="shared" si="118"/>
        <v>#N/A</v>
      </c>
      <c r="AR645" s="35" t="e">
        <f t="shared" si="119"/>
        <v>#N/A</v>
      </c>
      <c r="AS645" s="35" t="e">
        <f t="shared" si="120"/>
        <v>#N/A</v>
      </c>
      <c r="AT645" s="35" t="e">
        <f t="shared" si="121"/>
        <v>#N/A</v>
      </c>
      <c r="AU645" s="35" t="e">
        <f t="shared" si="122"/>
        <v>#N/A</v>
      </c>
      <c r="AV645" s="35" t="e">
        <f t="shared" si="123"/>
        <v>#N/A</v>
      </c>
      <c r="AW645" s="81" t="e">
        <f t="shared" si="124"/>
        <v>#N/A</v>
      </c>
      <c r="AX645" s="139" t="e">
        <f t="shared" si="125"/>
        <v>#N/A</v>
      </c>
    </row>
    <row r="646" spans="1:50" x14ac:dyDescent="0.25">
      <c r="A646" s="110">
        <f>'Тулуз-Пьерон'!A646</f>
        <v>0</v>
      </c>
      <c r="B646" s="153">
        <f>'Тулуз-Пьерон'!B646</f>
        <v>0</v>
      </c>
      <c r="C646" s="109" t="e">
        <f>'Тулуз-Пьерон'!AB646</f>
        <v>#DIV/0!</v>
      </c>
      <c r="D646" s="132" t="e">
        <f>'Тулуз-Пьерон'!AE646</f>
        <v>#DIV/0!</v>
      </c>
      <c r="E646" s="134">
        <f>Равен!AD638</f>
        <v>0</v>
      </c>
      <c r="F646" s="135">
        <f>Равен!AE638</f>
        <v>0</v>
      </c>
      <c r="G646" s="128"/>
      <c r="H646" s="33"/>
      <c r="I646" s="33"/>
      <c r="J646" s="33"/>
      <c r="K646" s="115"/>
      <c r="L646" s="109">
        <f t="shared" si="114"/>
        <v>0</v>
      </c>
      <c r="M646" s="33"/>
      <c r="N646" s="123"/>
      <c r="O646" s="131"/>
      <c r="P646" s="109">
        <f t="shared" si="115"/>
        <v>0</v>
      </c>
      <c r="Q646" s="33"/>
      <c r="R646" s="33"/>
      <c r="S646" s="123"/>
      <c r="T646" s="128"/>
      <c r="U646" s="33"/>
      <c r="V646" s="33"/>
      <c r="W646" s="33"/>
      <c r="X646" s="115"/>
      <c r="Y646" s="122"/>
      <c r="Z646" s="33"/>
      <c r="AA646" s="33"/>
      <c r="AB646" s="33"/>
      <c r="AC646" s="33"/>
      <c r="AD646" s="33"/>
      <c r="AE646" s="33"/>
      <c r="AF646" s="123"/>
      <c r="AG646" s="119" t="e">
        <f>HLOOKUP(AG$13,$Y646:$AF$1016,ROWS($Y646:$AF$1016),FALSE)</f>
        <v>#N/A</v>
      </c>
      <c r="AH646" s="30" t="e">
        <f>HLOOKUP(AH$13,$Y646:$AF$1016,ROWS($Y646:$AF$1016),FALSE)</f>
        <v>#N/A</v>
      </c>
      <c r="AI646" s="30" t="e">
        <f>HLOOKUP(AI$13,$Y646:$AF$1016,ROWS($Y646:$AF$1016),FALSE)</f>
        <v>#N/A</v>
      </c>
      <c r="AJ646" s="30" t="e">
        <f>HLOOKUP(AJ$13,$Y646:$AF$1016,ROWS($Y646:$AF$1016),FALSE)</f>
        <v>#N/A</v>
      </c>
      <c r="AK646" s="30" t="e">
        <f>HLOOKUP(AK$13,$Y646:$AF$1016,ROWS($Y646:$AF$1016),FALSE)</f>
        <v>#N/A</v>
      </c>
      <c r="AL646" s="30" t="e">
        <f>HLOOKUP(AL$13,$Y646:$AF$1016,ROWS($Y646:$AF$1016),FALSE)</f>
        <v>#N/A</v>
      </c>
      <c r="AM646" s="30" t="e">
        <f>HLOOKUP(AM$13,$Y646:$AF$1016,ROWS($Y646:$AF$1016),FALSE)</f>
        <v>#N/A</v>
      </c>
      <c r="AN646" s="30" t="e">
        <f>HLOOKUP(AN$13,$Y646:$AF$1016,ROWS($Y646:$AF$1016),FALSE)</f>
        <v>#N/A</v>
      </c>
      <c r="AO646" s="35" t="e">
        <f t="shared" si="116"/>
        <v>#N/A</v>
      </c>
      <c r="AP646" s="35" t="e">
        <f t="shared" si="117"/>
        <v>#N/A</v>
      </c>
      <c r="AQ646" s="35" t="e">
        <f t="shared" si="118"/>
        <v>#N/A</v>
      </c>
      <c r="AR646" s="35" t="e">
        <f t="shared" si="119"/>
        <v>#N/A</v>
      </c>
      <c r="AS646" s="35" t="e">
        <f t="shared" si="120"/>
        <v>#N/A</v>
      </c>
      <c r="AT646" s="35" t="e">
        <f t="shared" si="121"/>
        <v>#N/A</v>
      </c>
      <c r="AU646" s="35" t="e">
        <f t="shared" si="122"/>
        <v>#N/A</v>
      </c>
      <c r="AV646" s="35" t="e">
        <f t="shared" si="123"/>
        <v>#N/A</v>
      </c>
      <c r="AW646" s="81" t="e">
        <f t="shared" si="124"/>
        <v>#N/A</v>
      </c>
      <c r="AX646" s="139" t="e">
        <f t="shared" si="125"/>
        <v>#N/A</v>
      </c>
    </row>
    <row r="647" spans="1:50" x14ac:dyDescent="0.25">
      <c r="A647" s="110">
        <f>'Тулуз-Пьерон'!A647</f>
        <v>0</v>
      </c>
      <c r="B647" s="153">
        <f>'Тулуз-Пьерон'!B647</f>
        <v>0</v>
      </c>
      <c r="C647" s="109" t="e">
        <f>'Тулуз-Пьерон'!AB647</f>
        <v>#DIV/0!</v>
      </c>
      <c r="D647" s="132" t="e">
        <f>'Тулуз-Пьерон'!AE647</f>
        <v>#DIV/0!</v>
      </c>
      <c r="E647" s="134">
        <f>Равен!AD639</f>
        <v>0</v>
      </c>
      <c r="F647" s="135">
        <f>Равен!AE639</f>
        <v>0</v>
      </c>
      <c r="G647" s="128"/>
      <c r="H647" s="33"/>
      <c r="I647" s="33"/>
      <c r="J647" s="33"/>
      <c r="K647" s="115"/>
      <c r="L647" s="109">
        <f t="shared" si="114"/>
        <v>0</v>
      </c>
      <c r="M647" s="33"/>
      <c r="N647" s="123"/>
      <c r="O647" s="131"/>
      <c r="P647" s="109">
        <f t="shared" si="115"/>
        <v>0</v>
      </c>
      <c r="Q647" s="33"/>
      <c r="R647" s="33"/>
      <c r="S647" s="123"/>
      <c r="T647" s="128"/>
      <c r="U647" s="33"/>
      <c r="V647" s="33"/>
      <c r="W647" s="33"/>
      <c r="X647" s="115"/>
      <c r="Y647" s="122"/>
      <c r="Z647" s="33"/>
      <c r="AA647" s="33"/>
      <c r="AB647" s="33"/>
      <c r="AC647" s="33"/>
      <c r="AD647" s="33"/>
      <c r="AE647" s="33"/>
      <c r="AF647" s="123"/>
      <c r="AG647" s="119" t="e">
        <f>HLOOKUP(AG$13,$Y647:$AF$1016,ROWS($Y647:$AF$1016),FALSE)</f>
        <v>#N/A</v>
      </c>
      <c r="AH647" s="30" t="e">
        <f>HLOOKUP(AH$13,$Y647:$AF$1016,ROWS($Y647:$AF$1016),FALSE)</f>
        <v>#N/A</v>
      </c>
      <c r="AI647" s="30" t="e">
        <f>HLOOKUP(AI$13,$Y647:$AF$1016,ROWS($Y647:$AF$1016),FALSE)</f>
        <v>#N/A</v>
      </c>
      <c r="AJ647" s="30" t="e">
        <f>HLOOKUP(AJ$13,$Y647:$AF$1016,ROWS($Y647:$AF$1016),FALSE)</f>
        <v>#N/A</v>
      </c>
      <c r="AK647" s="30" t="e">
        <f>HLOOKUP(AK$13,$Y647:$AF$1016,ROWS($Y647:$AF$1016),FALSE)</f>
        <v>#N/A</v>
      </c>
      <c r="AL647" s="30" t="e">
        <f>HLOOKUP(AL$13,$Y647:$AF$1016,ROWS($Y647:$AF$1016),FALSE)</f>
        <v>#N/A</v>
      </c>
      <c r="AM647" s="30" t="e">
        <f>HLOOKUP(AM$13,$Y647:$AF$1016,ROWS($Y647:$AF$1016),FALSE)</f>
        <v>#N/A</v>
      </c>
      <c r="AN647" s="30" t="e">
        <f>HLOOKUP(AN$13,$Y647:$AF$1016,ROWS($Y647:$AF$1016),FALSE)</f>
        <v>#N/A</v>
      </c>
      <c r="AO647" s="35" t="e">
        <f t="shared" si="116"/>
        <v>#N/A</v>
      </c>
      <c r="AP647" s="35" t="e">
        <f t="shared" si="117"/>
        <v>#N/A</v>
      </c>
      <c r="AQ647" s="35" t="e">
        <f t="shared" si="118"/>
        <v>#N/A</v>
      </c>
      <c r="AR647" s="35" t="e">
        <f t="shared" si="119"/>
        <v>#N/A</v>
      </c>
      <c r="AS647" s="35" t="e">
        <f t="shared" si="120"/>
        <v>#N/A</v>
      </c>
      <c r="AT647" s="35" t="e">
        <f t="shared" si="121"/>
        <v>#N/A</v>
      </c>
      <c r="AU647" s="35" t="e">
        <f t="shared" si="122"/>
        <v>#N/A</v>
      </c>
      <c r="AV647" s="35" t="e">
        <f t="shared" si="123"/>
        <v>#N/A</v>
      </c>
      <c r="AW647" s="81" t="e">
        <f t="shared" si="124"/>
        <v>#N/A</v>
      </c>
      <c r="AX647" s="139" t="e">
        <f t="shared" si="125"/>
        <v>#N/A</v>
      </c>
    </row>
    <row r="648" spans="1:50" x14ac:dyDescent="0.25">
      <c r="A648" s="110">
        <f>'Тулуз-Пьерон'!A648</f>
        <v>0</v>
      </c>
      <c r="B648" s="153">
        <f>'Тулуз-Пьерон'!B648</f>
        <v>0</v>
      </c>
      <c r="C648" s="109" t="e">
        <f>'Тулуз-Пьерон'!AB648</f>
        <v>#DIV/0!</v>
      </c>
      <c r="D648" s="132" t="e">
        <f>'Тулуз-Пьерон'!AE648</f>
        <v>#DIV/0!</v>
      </c>
      <c r="E648" s="134">
        <f>Равен!AD640</f>
        <v>0</v>
      </c>
      <c r="F648" s="135">
        <f>Равен!AE640</f>
        <v>0</v>
      </c>
      <c r="G648" s="128"/>
      <c r="H648" s="33"/>
      <c r="I648" s="33"/>
      <c r="J648" s="33"/>
      <c r="K648" s="115"/>
      <c r="L648" s="109">
        <f t="shared" si="114"/>
        <v>0</v>
      </c>
      <c r="M648" s="33"/>
      <c r="N648" s="123"/>
      <c r="O648" s="131"/>
      <c r="P648" s="109">
        <f t="shared" si="115"/>
        <v>0</v>
      </c>
      <c r="Q648" s="33"/>
      <c r="R648" s="33"/>
      <c r="S648" s="123"/>
      <c r="T648" s="128"/>
      <c r="U648" s="33"/>
      <c r="V648" s="33"/>
      <c r="W648" s="33"/>
      <c r="X648" s="115"/>
      <c r="Y648" s="122"/>
      <c r="Z648" s="33"/>
      <c r="AA648" s="33"/>
      <c r="AB648" s="33"/>
      <c r="AC648" s="33"/>
      <c r="AD648" s="33"/>
      <c r="AE648" s="33"/>
      <c r="AF648" s="123"/>
      <c r="AG648" s="119" t="e">
        <f>HLOOKUP(AG$13,$Y648:$AF$1016,ROWS($Y648:$AF$1016),FALSE)</f>
        <v>#N/A</v>
      </c>
      <c r="AH648" s="30" t="e">
        <f>HLOOKUP(AH$13,$Y648:$AF$1016,ROWS($Y648:$AF$1016),FALSE)</f>
        <v>#N/A</v>
      </c>
      <c r="AI648" s="30" t="e">
        <f>HLOOKUP(AI$13,$Y648:$AF$1016,ROWS($Y648:$AF$1016),FALSE)</f>
        <v>#N/A</v>
      </c>
      <c r="AJ648" s="30" t="e">
        <f>HLOOKUP(AJ$13,$Y648:$AF$1016,ROWS($Y648:$AF$1016),FALSE)</f>
        <v>#N/A</v>
      </c>
      <c r="AK648" s="30" t="e">
        <f>HLOOKUP(AK$13,$Y648:$AF$1016,ROWS($Y648:$AF$1016),FALSE)</f>
        <v>#N/A</v>
      </c>
      <c r="AL648" s="30" t="e">
        <f>HLOOKUP(AL$13,$Y648:$AF$1016,ROWS($Y648:$AF$1016),FALSE)</f>
        <v>#N/A</v>
      </c>
      <c r="AM648" s="30" t="e">
        <f>HLOOKUP(AM$13,$Y648:$AF$1016,ROWS($Y648:$AF$1016),FALSE)</f>
        <v>#N/A</v>
      </c>
      <c r="AN648" s="30" t="e">
        <f>HLOOKUP(AN$13,$Y648:$AF$1016,ROWS($Y648:$AF$1016),FALSE)</f>
        <v>#N/A</v>
      </c>
      <c r="AO648" s="35" t="e">
        <f t="shared" si="116"/>
        <v>#N/A</v>
      </c>
      <c r="AP648" s="35" t="e">
        <f t="shared" si="117"/>
        <v>#N/A</v>
      </c>
      <c r="AQ648" s="35" t="e">
        <f t="shared" si="118"/>
        <v>#N/A</v>
      </c>
      <c r="AR648" s="35" t="e">
        <f t="shared" si="119"/>
        <v>#N/A</v>
      </c>
      <c r="AS648" s="35" t="e">
        <f t="shared" si="120"/>
        <v>#N/A</v>
      </c>
      <c r="AT648" s="35" t="e">
        <f t="shared" si="121"/>
        <v>#N/A</v>
      </c>
      <c r="AU648" s="35" t="e">
        <f t="shared" si="122"/>
        <v>#N/A</v>
      </c>
      <c r="AV648" s="35" t="e">
        <f t="shared" si="123"/>
        <v>#N/A</v>
      </c>
      <c r="AW648" s="81" t="e">
        <f t="shared" si="124"/>
        <v>#N/A</v>
      </c>
      <c r="AX648" s="139" t="e">
        <f t="shared" si="125"/>
        <v>#N/A</v>
      </c>
    </row>
    <row r="649" spans="1:50" x14ac:dyDescent="0.25">
      <c r="A649" s="110">
        <f>'Тулуз-Пьерон'!A649</f>
        <v>0</v>
      </c>
      <c r="B649" s="153">
        <f>'Тулуз-Пьерон'!B649</f>
        <v>0</v>
      </c>
      <c r="C649" s="109" t="e">
        <f>'Тулуз-Пьерон'!AB649</f>
        <v>#DIV/0!</v>
      </c>
      <c r="D649" s="132" t="e">
        <f>'Тулуз-Пьерон'!AE649</f>
        <v>#DIV/0!</v>
      </c>
      <c r="E649" s="134">
        <f>Равен!AD641</f>
        <v>0</v>
      </c>
      <c r="F649" s="135">
        <f>Равен!AE641</f>
        <v>0</v>
      </c>
      <c r="G649" s="128"/>
      <c r="H649" s="33"/>
      <c r="I649" s="33"/>
      <c r="J649" s="33"/>
      <c r="K649" s="115"/>
      <c r="L649" s="109">
        <f t="shared" si="114"/>
        <v>0</v>
      </c>
      <c r="M649" s="33"/>
      <c r="N649" s="123"/>
      <c r="O649" s="131"/>
      <c r="P649" s="109">
        <f t="shared" si="115"/>
        <v>0</v>
      </c>
      <c r="Q649" s="33"/>
      <c r="R649" s="33"/>
      <c r="S649" s="123"/>
      <c r="T649" s="128"/>
      <c r="U649" s="33"/>
      <c r="V649" s="33"/>
      <c r="W649" s="33"/>
      <c r="X649" s="115"/>
      <c r="Y649" s="122"/>
      <c r="Z649" s="33"/>
      <c r="AA649" s="33"/>
      <c r="AB649" s="33"/>
      <c r="AC649" s="33"/>
      <c r="AD649" s="33"/>
      <c r="AE649" s="33"/>
      <c r="AF649" s="123"/>
      <c r="AG649" s="119" t="e">
        <f>HLOOKUP(AG$13,$Y649:$AF$1016,ROWS($Y649:$AF$1016),FALSE)</f>
        <v>#N/A</v>
      </c>
      <c r="AH649" s="30" t="e">
        <f>HLOOKUP(AH$13,$Y649:$AF$1016,ROWS($Y649:$AF$1016),FALSE)</f>
        <v>#N/A</v>
      </c>
      <c r="AI649" s="30" t="e">
        <f>HLOOKUP(AI$13,$Y649:$AF$1016,ROWS($Y649:$AF$1016),FALSE)</f>
        <v>#N/A</v>
      </c>
      <c r="AJ649" s="30" t="e">
        <f>HLOOKUP(AJ$13,$Y649:$AF$1016,ROWS($Y649:$AF$1016),FALSE)</f>
        <v>#N/A</v>
      </c>
      <c r="AK649" s="30" t="e">
        <f>HLOOKUP(AK$13,$Y649:$AF$1016,ROWS($Y649:$AF$1016),FALSE)</f>
        <v>#N/A</v>
      </c>
      <c r="AL649" s="30" t="e">
        <f>HLOOKUP(AL$13,$Y649:$AF$1016,ROWS($Y649:$AF$1016),FALSE)</f>
        <v>#N/A</v>
      </c>
      <c r="AM649" s="30" t="e">
        <f>HLOOKUP(AM$13,$Y649:$AF$1016,ROWS($Y649:$AF$1016),FALSE)</f>
        <v>#N/A</v>
      </c>
      <c r="AN649" s="30" t="e">
        <f>HLOOKUP(AN$13,$Y649:$AF$1016,ROWS($Y649:$AF$1016),FALSE)</f>
        <v>#N/A</v>
      </c>
      <c r="AO649" s="35" t="e">
        <f t="shared" si="116"/>
        <v>#N/A</v>
      </c>
      <c r="AP649" s="35" t="e">
        <f t="shared" si="117"/>
        <v>#N/A</v>
      </c>
      <c r="AQ649" s="35" t="e">
        <f t="shared" si="118"/>
        <v>#N/A</v>
      </c>
      <c r="AR649" s="35" t="e">
        <f t="shared" si="119"/>
        <v>#N/A</v>
      </c>
      <c r="AS649" s="35" t="e">
        <f t="shared" si="120"/>
        <v>#N/A</v>
      </c>
      <c r="AT649" s="35" t="e">
        <f t="shared" si="121"/>
        <v>#N/A</v>
      </c>
      <c r="AU649" s="35" t="e">
        <f t="shared" si="122"/>
        <v>#N/A</v>
      </c>
      <c r="AV649" s="35" t="e">
        <f t="shared" si="123"/>
        <v>#N/A</v>
      </c>
      <c r="AW649" s="81" t="e">
        <f t="shared" si="124"/>
        <v>#N/A</v>
      </c>
      <c r="AX649" s="139" t="e">
        <f t="shared" si="125"/>
        <v>#N/A</v>
      </c>
    </row>
    <row r="650" spans="1:50" x14ac:dyDescent="0.25">
      <c r="A650" s="110">
        <f>'Тулуз-Пьерон'!A650</f>
        <v>0</v>
      </c>
      <c r="B650" s="153">
        <f>'Тулуз-Пьерон'!B650</f>
        <v>0</v>
      </c>
      <c r="C650" s="109" t="e">
        <f>'Тулуз-Пьерон'!AB650</f>
        <v>#DIV/0!</v>
      </c>
      <c r="D650" s="132" t="e">
        <f>'Тулуз-Пьерон'!AE650</f>
        <v>#DIV/0!</v>
      </c>
      <c r="E650" s="134">
        <f>Равен!AD642</f>
        <v>0</v>
      </c>
      <c r="F650" s="135">
        <f>Равен!AE642</f>
        <v>0</v>
      </c>
      <c r="G650" s="128"/>
      <c r="H650" s="33"/>
      <c r="I650" s="33"/>
      <c r="J650" s="33"/>
      <c r="K650" s="115"/>
      <c r="L650" s="109">
        <f t="shared" si="114"/>
        <v>0</v>
      </c>
      <c r="M650" s="33"/>
      <c r="N650" s="123"/>
      <c r="O650" s="131"/>
      <c r="P650" s="109">
        <f t="shared" si="115"/>
        <v>0</v>
      </c>
      <c r="Q650" s="33"/>
      <c r="R650" s="33"/>
      <c r="S650" s="123"/>
      <c r="T650" s="128"/>
      <c r="U650" s="33"/>
      <c r="V650" s="33"/>
      <c r="W650" s="33"/>
      <c r="X650" s="115"/>
      <c r="Y650" s="122"/>
      <c r="Z650" s="33"/>
      <c r="AA650" s="33"/>
      <c r="AB650" s="33"/>
      <c r="AC650" s="33"/>
      <c r="AD650" s="33"/>
      <c r="AE650" s="33"/>
      <c r="AF650" s="123"/>
      <c r="AG650" s="119" t="e">
        <f>HLOOKUP(AG$13,$Y650:$AF$1016,ROWS($Y650:$AF$1016),FALSE)</f>
        <v>#N/A</v>
      </c>
      <c r="AH650" s="30" t="e">
        <f>HLOOKUP(AH$13,$Y650:$AF$1016,ROWS($Y650:$AF$1016),FALSE)</f>
        <v>#N/A</v>
      </c>
      <c r="AI650" s="30" t="e">
        <f>HLOOKUP(AI$13,$Y650:$AF$1016,ROWS($Y650:$AF$1016),FALSE)</f>
        <v>#N/A</v>
      </c>
      <c r="AJ650" s="30" t="e">
        <f>HLOOKUP(AJ$13,$Y650:$AF$1016,ROWS($Y650:$AF$1016),FALSE)</f>
        <v>#N/A</v>
      </c>
      <c r="AK650" s="30" t="e">
        <f>HLOOKUP(AK$13,$Y650:$AF$1016,ROWS($Y650:$AF$1016),FALSE)</f>
        <v>#N/A</v>
      </c>
      <c r="AL650" s="30" t="e">
        <f>HLOOKUP(AL$13,$Y650:$AF$1016,ROWS($Y650:$AF$1016),FALSE)</f>
        <v>#N/A</v>
      </c>
      <c r="AM650" s="30" t="e">
        <f>HLOOKUP(AM$13,$Y650:$AF$1016,ROWS($Y650:$AF$1016),FALSE)</f>
        <v>#N/A</v>
      </c>
      <c r="AN650" s="30" t="e">
        <f>HLOOKUP(AN$13,$Y650:$AF$1016,ROWS($Y650:$AF$1016),FALSE)</f>
        <v>#N/A</v>
      </c>
      <c r="AO650" s="35" t="e">
        <f t="shared" si="116"/>
        <v>#N/A</v>
      </c>
      <c r="AP650" s="35" t="e">
        <f t="shared" si="117"/>
        <v>#N/A</v>
      </c>
      <c r="AQ650" s="35" t="e">
        <f t="shared" si="118"/>
        <v>#N/A</v>
      </c>
      <c r="AR650" s="35" t="e">
        <f t="shared" si="119"/>
        <v>#N/A</v>
      </c>
      <c r="AS650" s="35" t="e">
        <f t="shared" si="120"/>
        <v>#N/A</v>
      </c>
      <c r="AT650" s="35" t="e">
        <f t="shared" si="121"/>
        <v>#N/A</v>
      </c>
      <c r="AU650" s="35" t="e">
        <f t="shared" si="122"/>
        <v>#N/A</v>
      </c>
      <c r="AV650" s="35" t="e">
        <f t="shared" si="123"/>
        <v>#N/A</v>
      </c>
      <c r="AW650" s="81" t="e">
        <f t="shared" si="124"/>
        <v>#N/A</v>
      </c>
      <c r="AX650" s="139" t="e">
        <f t="shared" si="125"/>
        <v>#N/A</v>
      </c>
    </row>
    <row r="651" spans="1:50" x14ac:dyDescent="0.25">
      <c r="A651" s="110">
        <f>'Тулуз-Пьерон'!A651</f>
        <v>0</v>
      </c>
      <c r="B651" s="153">
        <f>'Тулуз-Пьерон'!B651</f>
        <v>0</v>
      </c>
      <c r="C651" s="109" t="e">
        <f>'Тулуз-Пьерон'!AB651</f>
        <v>#DIV/0!</v>
      </c>
      <c r="D651" s="132" t="e">
        <f>'Тулуз-Пьерон'!AE651</f>
        <v>#DIV/0!</v>
      </c>
      <c r="E651" s="134">
        <f>Равен!AD643</f>
        <v>0</v>
      </c>
      <c r="F651" s="135">
        <f>Равен!AE643</f>
        <v>0</v>
      </c>
      <c r="G651" s="128"/>
      <c r="H651" s="33"/>
      <c r="I651" s="33"/>
      <c r="J651" s="33"/>
      <c r="K651" s="115"/>
      <c r="L651" s="109">
        <f t="shared" si="114"/>
        <v>0</v>
      </c>
      <c r="M651" s="33"/>
      <c r="N651" s="123"/>
      <c r="O651" s="131"/>
      <c r="P651" s="109">
        <f t="shared" si="115"/>
        <v>0</v>
      </c>
      <c r="Q651" s="33"/>
      <c r="R651" s="33"/>
      <c r="S651" s="123"/>
      <c r="T651" s="128"/>
      <c r="U651" s="33"/>
      <c r="V651" s="33"/>
      <c r="W651" s="33"/>
      <c r="X651" s="115"/>
      <c r="Y651" s="122"/>
      <c r="Z651" s="33"/>
      <c r="AA651" s="33"/>
      <c r="AB651" s="33"/>
      <c r="AC651" s="33"/>
      <c r="AD651" s="33"/>
      <c r="AE651" s="33"/>
      <c r="AF651" s="123"/>
      <c r="AG651" s="119" t="e">
        <f>HLOOKUP(AG$13,$Y651:$AF$1016,ROWS($Y651:$AF$1016),FALSE)</f>
        <v>#N/A</v>
      </c>
      <c r="AH651" s="30" t="e">
        <f>HLOOKUP(AH$13,$Y651:$AF$1016,ROWS($Y651:$AF$1016),FALSE)</f>
        <v>#N/A</v>
      </c>
      <c r="AI651" s="30" t="e">
        <f>HLOOKUP(AI$13,$Y651:$AF$1016,ROWS($Y651:$AF$1016),FALSE)</f>
        <v>#N/A</v>
      </c>
      <c r="AJ651" s="30" t="e">
        <f>HLOOKUP(AJ$13,$Y651:$AF$1016,ROWS($Y651:$AF$1016),FALSE)</f>
        <v>#N/A</v>
      </c>
      <c r="AK651" s="30" t="e">
        <f>HLOOKUP(AK$13,$Y651:$AF$1016,ROWS($Y651:$AF$1016),FALSE)</f>
        <v>#N/A</v>
      </c>
      <c r="AL651" s="30" t="e">
        <f>HLOOKUP(AL$13,$Y651:$AF$1016,ROWS($Y651:$AF$1016),FALSE)</f>
        <v>#N/A</v>
      </c>
      <c r="AM651" s="30" t="e">
        <f>HLOOKUP(AM$13,$Y651:$AF$1016,ROWS($Y651:$AF$1016),FALSE)</f>
        <v>#N/A</v>
      </c>
      <c r="AN651" s="30" t="e">
        <f>HLOOKUP(AN$13,$Y651:$AF$1016,ROWS($Y651:$AF$1016),FALSE)</f>
        <v>#N/A</v>
      </c>
      <c r="AO651" s="35" t="e">
        <f t="shared" si="116"/>
        <v>#N/A</v>
      </c>
      <c r="AP651" s="35" t="e">
        <f t="shared" si="117"/>
        <v>#N/A</v>
      </c>
      <c r="AQ651" s="35" t="e">
        <f t="shared" si="118"/>
        <v>#N/A</v>
      </c>
      <c r="AR651" s="35" t="e">
        <f t="shared" si="119"/>
        <v>#N/A</v>
      </c>
      <c r="AS651" s="35" t="e">
        <f t="shared" si="120"/>
        <v>#N/A</v>
      </c>
      <c r="AT651" s="35" t="e">
        <f t="shared" si="121"/>
        <v>#N/A</v>
      </c>
      <c r="AU651" s="35" t="e">
        <f t="shared" si="122"/>
        <v>#N/A</v>
      </c>
      <c r="AV651" s="35" t="e">
        <f t="shared" si="123"/>
        <v>#N/A</v>
      </c>
      <c r="AW651" s="81" t="e">
        <f t="shared" si="124"/>
        <v>#N/A</v>
      </c>
      <c r="AX651" s="139" t="e">
        <f t="shared" si="125"/>
        <v>#N/A</v>
      </c>
    </row>
    <row r="652" spans="1:50" x14ac:dyDescent="0.25">
      <c r="A652" s="110">
        <f>'Тулуз-Пьерон'!A652</f>
        <v>0</v>
      </c>
      <c r="B652" s="153">
        <f>'Тулуз-Пьерон'!B652</f>
        <v>0</v>
      </c>
      <c r="C652" s="109" t="e">
        <f>'Тулуз-Пьерон'!AB652</f>
        <v>#DIV/0!</v>
      </c>
      <c r="D652" s="132" t="e">
        <f>'Тулуз-Пьерон'!AE652</f>
        <v>#DIV/0!</v>
      </c>
      <c r="E652" s="134">
        <f>Равен!AD644</f>
        <v>0</v>
      </c>
      <c r="F652" s="135">
        <f>Равен!AE644</f>
        <v>0</v>
      </c>
      <c r="G652" s="128"/>
      <c r="H652" s="33"/>
      <c r="I652" s="33"/>
      <c r="J652" s="33"/>
      <c r="K652" s="115"/>
      <c r="L652" s="109">
        <f t="shared" si="114"/>
        <v>0</v>
      </c>
      <c r="M652" s="33"/>
      <c r="N652" s="123"/>
      <c r="O652" s="131"/>
      <c r="P652" s="109">
        <f t="shared" si="115"/>
        <v>0</v>
      </c>
      <c r="Q652" s="33"/>
      <c r="R652" s="33"/>
      <c r="S652" s="123"/>
      <c r="T652" s="128"/>
      <c r="U652" s="33"/>
      <c r="V652" s="33"/>
      <c r="W652" s="33"/>
      <c r="X652" s="115"/>
      <c r="Y652" s="122"/>
      <c r="Z652" s="33"/>
      <c r="AA652" s="33"/>
      <c r="AB652" s="33"/>
      <c r="AC652" s="33"/>
      <c r="AD652" s="33"/>
      <c r="AE652" s="33"/>
      <c r="AF652" s="123"/>
      <c r="AG652" s="119" t="e">
        <f>HLOOKUP(AG$13,$Y652:$AF$1016,ROWS($Y652:$AF$1016),FALSE)</f>
        <v>#N/A</v>
      </c>
      <c r="AH652" s="30" t="e">
        <f>HLOOKUP(AH$13,$Y652:$AF$1016,ROWS($Y652:$AF$1016),FALSE)</f>
        <v>#N/A</v>
      </c>
      <c r="AI652" s="30" t="e">
        <f>HLOOKUP(AI$13,$Y652:$AF$1016,ROWS($Y652:$AF$1016),FALSE)</f>
        <v>#N/A</v>
      </c>
      <c r="AJ652" s="30" t="e">
        <f>HLOOKUP(AJ$13,$Y652:$AF$1016,ROWS($Y652:$AF$1016),FALSE)</f>
        <v>#N/A</v>
      </c>
      <c r="AK652" s="30" t="e">
        <f>HLOOKUP(AK$13,$Y652:$AF$1016,ROWS($Y652:$AF$1016),FALSE)</f>
        <v>#N/A</v>
      </c>
      <c r="AL652" s="30" t="e">
        <f>HLOOKUP(AL$13,$Y652:$AF$1016,ROWS($Y652:$AF$1016),FALSE)</f>
        <v>#N/A</v>
      </c>
      <c r="AM652" s="30" t="e">
        <f>HLOOKUP(AM$13,$Y652:$AF$1016,ROWS($Y652:$AF$1016),FALSE)</f>
        <v>#N/A</v>
      </c>
      <c r="AN652" s="30" t="e">
        <f>HLOOKUP(AN$13,$Y652:$AF$1016,ROWS($Y652:$AF$1016),FALSE)</f>
        <v>#N/A</v>
      </c>
      <c r="AO652" s="35" t="e">
        <f t="shared" si="116"/>
        <v>#N/A</v>
      </c>
      <c r="AP652" s="35" t="e">
        <f t="shared" si="117"/>
        <v>#N/A</v>
      </c>
      <c r="AQ652" s="35" t="e">
        <f t="shared" si="118"/>
        <v>#N/A</v>
      </c>
      <c r="AR652" s="35" t="e">
        <f t="shared" si="119"/>
        <v>#N/A</v>
      </c>
      <c r="AS652" s="35" t="e">
        <f t="shared" si="120"/>
        <v>#N/A</v>
      </c>
      <c r="AT652" s="35" t="e">
        <f t="shared" si="121"/>
        <v>#N/A</v>
      </c>
      <c r="AU652" s="35" t="e">
        <f t="shared" si="122"/>
        <v>#N/A</v>
      </c>
      <c r="AV652" s="35" t="e">
        <f t="shared" si="123"/>
        <v>#N/A</v>
      </c>
      <c r="AW652" s="81" t="e">
        <f t="shared" si="124"/>
        <v>#N/A</v>
      </c>
      <c r="AX652" s="139" t="e">
        <f t="shared" si="125"/>
        <v>#N/A</v>
      </c>
    </row>
    <row r="653" spans="1:50" x14ac:dyDescent="0.25">
      <c r="A653" s="110">
        <f>'Тулуз-Пьерон'!A653</f>
        <v>0</v>
      </c>
      <c r="B653" s="153">
        <f>'Тулуз-Пьерон'!B653</f>
        <v>0</v>
      </c>
      <c r="C653" s="109" t="e">
        <f>'Тулуз-Пьерон'!AB653</f>
        <v>#DIV/0!</v>
      </c>
      <c r="D653" s="132" t="e">
        <f>'Тулуз-Пьерон'!AE653</f>
        <v>#DIV/0!</v>
      </c>
      <c r="E653" s="134">
        <f>Равен!AD645</f>
        <v>0</v>
      </c>
      <c r="F653" s="135">
        <f>Равен!AE645</f>
        <v>0</v>
      </c>
      <c r="G653" s="128"/>
      <c r="H653" s="33"/>
      <c r="I653" s="33"/>
      <c r="J653" s="33"/>
      <c r="K653" s="115"/>
      <c r="L653" s="109">
        <f t="shared" si="114"/>
        <v>0</v>
      </c>
      <c r="M653" s="33"/>
      <c r="N653" s="123"/>
      <c r="O653" s="131"/>
      <c r="P653" s="109">
        <f t="shared" si="115"/>
        <v>0</v>
      </c>
      <c r="Q653" s="33"/>
      <c r="R653" s="33"/>
      <c r="S653" s="123"/>
      <c r="T653" s="128"/>
      <c r="U653" s="33"/>
      <c r="V653" s="33"/>
      <c r="W653" s="33"/>
      <c r="X653" s="115"/>
      <c r="Y653" s="122"/>
      <c r="Z653" s="33"/>
      <c r="AA653" s="33"/>
      <c r="AB653" s="33"/>
      <c r="AC653" s="33"/>
      <c r="AD653" s="33"/>
      <c r="AE653" s="33"/>
      <c r="AF653" s="123"/>
      <c r="AG653" s="119" t="e">
        <f>HLOOKUP(AG$13,$Y653:$AF$1016,ROWS($Y653:$AF$1016),FALSE)</f>
        <v>#N/A</v>
      </c>
      <c r="AH653" s="30" t="e">
        <f>HLOOKUP(AH$13,$Y653:$AF$1016,ROWS($Y653:$AF$1016),FALSE)</f>
        <v>#N/A</v>
      </c>
      <c r="AI653" s="30" t="e">
        <f>HLOOKUP(AI$13,$Y653:$AF$1016,ROWS($Y653:$AF$1016),FALSE)</f>
        <v>#N/A</v>
      </c>
      <c r="AJ653" s="30" t="e">
        <f>HLOOKUP(AJ$13,$Y653:$AF$1016,ROWS($Y653:$AF$1016),FALSE)</f>
        <v>#N/A</v>
      </c>
      <c r="AK653" s="30" t="e">
        <f>HLOOKUP(AK$13,$Y653:$AF$1016,ROWS($Y653:$AF$1016),FALSE)</f>
        <v>#N/A</v>
      </c>
      <c r="AL653" s="30" t="e">
        <f>HLOOKUP(AL$13,$Y653:$AF$1016,ROWS($Y653:$AF$1016),FALSE)</f>
        <v>#N/A</v>
      </c>
      <c r="AM653" s="30" t="e">
        <f>HLOOKUP(AM$13,$Y653:$AF$1016,ROWS($Y653:$AF$1016),FALSE)</f>
        <v>#N/A</v>
      </c>
      <c r="AN653" s="30" t="e">
        <f>HLOOKUP(AN$13,$Y653:$AF$1016,ROWS($Y653:$AF$1016),FALSE)</f>
        <v>#N/A</v>
      </c>
      <c r="AO653" s="35" t="e">
        <f t="shared" si="116"/>
        <v>#N/A</v>
      </c>
      <c r="AP653" s="35" t="e">
        <f t="shared" si="117"/>
        <v>#N/A</v>
      </c>
      <c r="AQ653" s="35" t="e">
        <f t="shared" si="118"/>
        <v>#N/A</v>
      </c>
      <c r="AR653" s="35" t="e">
        <f t="shared" si="119"/>
        <v>#N/A</v>
      </c>
      <c r="AS653" s="35" t="e">
        <f t="shared" si="120"/>
        <v>#N/A</v>
      </c>
      <c r="AT653" s="35" t="e">
        <f t="shared" si="121"/>
        <v>#N/A</v>
      </c>
      <c r="AU653" s="35" t="e">
        <f t="shared" si="122"/>
        <v>#N/A</v>
      </c>
      <c r="AV653" s="35" t="e">
        <f t="shared" si="123"/>
        <v>#N/A</v>
      </c>
      <c r="AW653" s="81" t="e">
        <f t="shared" si="124"/>
        <v>#N/A</v>
      </c>
      <c r="AX653" s="139" t="e">
        <f t="shared" si="125"/>
        <v>#N/A</v>
      </c>
    </row>
    <row r="654" spans="1:50" x14ac:dyDescent="0.25">
      <c r="A654" s="110">
        <f>'Тулуз-Пьерон'!A654</f>
        <v>0</v>
      </c>
      <c r="B654" s="153">
        <f>'Тулуз-Пьерон'!B654</f>
        <v>0</v>
      </c>
      <c r="C654" s="109" t="e">
        <f>'Тулуз-Пьерон'!AB654</f>
        <v>#DIV/0!</v>
      </c>
      <c r="D654" s="132" t="e">
        <f>'Тулуз-Пьерон'!AE654</f>
        <v>#DIV/0!</v>
      </c>
      <c r="E654" s="134">
        <f>Равен!AD646</f>
        <v>0</v>
      </c>
      <c r="F654" s="135">
        <f>Равен!AE646</f>
        <v>0</v>
      </c>
      <c r="G654" s="128"/>
      <c r="H654" s="33"/>
      <c r="I654" s="33"/>
      <c r="J654" s="33"/>
      <c r="K654" s="115"/>
      <c r="L654" s="109">
        <f t="shared" si="114"/>
        <v>0</v>
      </c>
      <c r="M654" s="33"/>
      <c r="N654" s="123"/>
      <c r="O654" s="131"/>
      <c r="P654" s="109">
        <f t="shared" si="115"/>
        <v>0</v>
      </c>
      <c r="Q654" s="33"/>
      <c r="R654" s="33"/>
      <c r="S654" s="123"/>
      <c r="T654" s="128"/>
      <c r="U654" s="33"/>
      <c r="V654" s="33"/>
      <c r="W654" s="33"/>
      <c r="X654" s="115"/>
      <c r="Y654" s="122"/>
      <c r="Z654" s="33"/>
      <c r="AA654" s="33"/>
      <c r="AB654" s="33"/>
      <c r="AC654" s="33"/>
      <c r="AD654" s="33"/>
      <c r="AE654" s="33"/>
      <c r="AF654" s="123"/>
      <c r="AG654" s="119" t="e">
        <f>HLOOKUP(AG$13,$Y654:$AF$1016,ROWS($Y654:$AF$1016),FALSE)</f>
        <v>#N/A</v>
      </c>
      <c r="AH654" s="30" t="e">
        <f>HLOOKUP(AH$13,$Y654:$AF$1016,ROWS($Y654:$AF$1016),FALSE)</f>
        <v>#N/A</v>
      </c>
      <c r="AI654" s="30" t="e">
        <f>HLOOKUP(AI$13,$Y654:$AF$1016,ROWS($Y654:$AF$1016),FALSE)</f>
        <v>#N/A</v>
      </c>
      <c r="AJ654" s="30" t="e">
        <f>HLOOKUP(AJ$13,$Y654:$AF$1016,ROWS($Y654:$AF$1016),FALSE)</f>
        <v>#N/A</v>
      </c>
      <c r="AK654" s="30" t="e">
        <f>HLOOKUP(AK$13,$Y654:$AF$1016,ROWS($Y654:$AF$1016),FALSE)</f>
        <v>#N/A</v>
      </c>
      <c r="AL654" s="30" t="e">
        <f>HLOOKUP(AL$13,$Y654:$AF$1016,ROWS($Y654:$AF$1016),FALSE)</f>
        <v>#N/A</v>
      </c>
      <c r="AM654" s="30" t="e">
        <f>HLOOKUP(AM$13,$Y654:$AF$1016,ROWS($Y654:$AF$1016),FALSE)</f>
        <v>#N/A</v>
      </c>
      <c r="AN654" s="30" t="e">
        <f>HLOOKUP(AN$13,$Y654:$AF$1016,ROWS($Y654:$AF$1016),FALSE)</f>
        <v>#N/A</v>
      </c>
      <c r="AO654" s="35" t="e">
        <f t="shared" si="116"/>
        <v>#N/A</v>
      </c>
      <c r="AP654" s="35" t="e">
        <f t="shared" si="117"/>
        <v>#N/A</v>
      </c>
      <c r="AQ654" s="35" t="e">
        <f t="shared" si="118"/>
        <v>#N/A</v>
      </c>
      <c r="AR654" s="35" t="e">
        <f t="shared" si="119"/>
        <v>#N/A</v>
      </c>
      <c r="AS654" s="35" t="e">
        <f t="shared" si="120"/>
        <v>#N/A</v>
      </c>
      <c r="AT654" s="35" t="e">
        <f t="shared" si="121"/>
        <v>#N/A</v>
      </c>
      <c r="AU654" s="35" t="e">
        <f t="shared" si="122"/>
        <v>#N/A</v>
      </c>
      <c r="AV654" s="35" t="e">
        <f t="shared" si="123"/>
        <v>#N/A</v>
      </c>
      <c r="AW654" s="81" t="e">
        <f t="shared" si="124"/>
        <v>#N/A</v>
      </c>
      <c r="AX654" s="139" t="e">
        <f t="shared" si="125"/>
        <v>#N/A</v>
      </c>
    </row>
    <row r="655" spans="1:50" x14ac:dyDescent="0.25">
      <c r="A655" s="110">
        <f>'Тулуз-Пьерон'!A655</f>
        <v>0</v>
      </c>
      <c r="B655" s="153">
        <f>'Тулуз-Пьерон'!B655</f>
        <v>0</v>
      </c>
      <c r="C655" s="109" t="e">
        <f>'Тулуз-Пьерон'!AB655</f>
        <v>#DIV/0!</v>
      </c>
      <c r="D655" s="132" t="e">
        <f>'Тулуз-Пьерон'!AE655</f>
        <v>#DIV/0!</v>
      </c>
      <c r="E655" s="134">
        <f>Равен!AD647</f>
        <v>0</v>
      </c>
      <c r="F655" s="135">
        <f>Равен!AE647</f>
        <v>0</v>
      </c>
      <c r="G655" s="128"/>
      <c r="H655" s="33"/>
      <c r="I655" s="33"/>
      <c r="J655" s="33"/>
      <c r="K655" s="115"/>
      <c r="L655" s="109">
        <f t="shared" si="114"/>
        <v>0</v>
      </c>
      <c r="M655" s="33"/>
      <c r="N655" s="123"/>
      <c r="O655" s="131"/>
      <c r="P655" s="109">
        <f t="shared" si="115"/>
        <v>0</v>
      </c>
      <c r="Q655" s="33"/>
      <c r="R655" s="33"/>
      <c r="S655" s="123"/>
      <c r="T655" s="128"/>
      <c r="U655" s="33"/>
      <c r="V655" s="33"/>
      <c r="W655" s="33"/>
      <c r="X655" s="115"/>
      <c r="Y655" s="122"/>
      <c r="Z655" s="33"/>
      <c r="AA655" s="33"/>
      <c r="AB655" s="33"/>
      <c r="AC655" s="33"/>
      <c r="AD655" s="33"/>
      <c r="AE655" s="33"/>
      <c r="AF655" s="123"/>
      <c r="AG655" s="119" t="e">
        <f>HLOOKUP(AG$13,$Y655:$AF$1016,ROWS($Y655:$AF$1016),FALSE)</f>
        <v>#N/A</v>
      </c>
      <c r="AH655" s="30" t="e">
        <f>HLOOKUP(AH$13,$Y655:$AF$1016,ROWS($Y655:$AF$1016),FALSE)</f>
        <v>#N/A</v>
      </c>
      <c r="AI655" s="30" t="e">
        <f>HLOOKUP(AI$13,$Y655:$AF$1016,ROWS($Y655:$AF$1016),FALSE)</f>
        <v>#N/A</v>
      </c>
      <c r="AJ655" s="30" t="e">
        <f>HLOOKUP(AJ$13,$Y655:$AF$1016,ROWS($Y655:$AF$1016),FALSE)</f>
        <v>#N/A</v>
      </c>
      <c r="AK655" s="30" t="e">
        <f>HLOOKUP(AK$13,$Y655:$AF$1016,ROWS($Y655:$AF$1016),FALSE)</f>
        <v>#N/A</v>
      </c>
      <c r="AL655" s="30" t="e">
        <f>HLOOKUP(AL$13,$Y655:$AF$1016,ROWS($Y655:$AF$1016),FALSE)</f>
        <v>#N/A</v>
      </c>
      <c r="AM655" s="30" t="e">
        <f>HLOOKUP(AM$13,$Y655:$AF$1016,ROWS($Y655:$AF$1016),FALSE)</f>
        <v>#N/A</v>
      </c>
      <c r="AN655" s="30" t="e">
        <f>HLOOKUP(AN$13,$Y655:$AF$1016,ROWS($Y655:$AF$1016),FALSE)</f>
        <v>#N/A</v>
      </c>
      <c r="AO655" s="35" t="e">
        <f t="shared" si="116"/>
        <v>#N/A</v>
      </c>
      <c r="AP655" s="35" t="e">
        <f t="shared" si="117"/>
        <v>#N/A</v>
      </c>
      <c r="AQ655" s="35" t="e">
        <f t="shared" si="118"/>
        <v>#N/A</v>
      </c>
      <c r="AR655" s="35" t="e">
        <f t="shared" si="119"/>
        <v>#N/A</v>
      </c>
      <c r="AS655" s="35" t="e">
        <f t="shared" si="120"/>
        <v>#N/A</v>
      </c>
      <c r="AT655" s="35" t="e">
        <f t="shared" si="121"/>
        <v>#N/A</v>
      </c>
      <c r="AU655" s="35" t="e">
        <f t="shared" si="122"/>
        <v>#N/A</v>
      </c>
      <c r="AV655" s="35" t="e">
        <f t="shared" si="123"/>
        <v>#N/A</v>
      </c>
      <c r="AW655" s="81" t="e">
        <f t="shared" si="124"/>
        <v>#N/A</v>
      </c>
      <c r="AX655" s="139" t="e">
        <f t="shared" si="125"/>
        <v>#N/A</v>
      </c>
    </row>
    <row r="656" spans="1:50" x14ac:dyDescent="0.25">
      <c r="A656" s="110">
        <f>'Тулуз-Пьерон'!A656</f>
        <v>0</v>
      </c>
      <c r="B656" s="153">
        <f>'Тулуз-Пьерон'!B656</f>
        <v>0</v>
      </c>
      <c r="C656" s="109" t="e">
        <f>'Тулуз-Пьерон'!AB656</f>
        <v>#DIV/0!</v>
      </c>
      <c r="D656" s="132" t="e">
        <f>'Тулуз-Пьерон'!AE656</f>
        <v>#DIV/0!</v>
      </c>
      <c r="E656" s="134">
        <f>Равен!AD648</f>
        <v>0</v>
      </c>
      <c r="F656" s="135">
        <f>Равен!AE648</f>
        <v>0</v>
      </c>
      <c r="G656" s="128"/>
      <c r="H656" s="33"/>
      <c r="I656" s="33"/>
      <c r="J656" s="33"/>
      <c r="K656" s="115"/>
      <c r="L656" s="109">
        <f t="shared" ref="L656:L719" si="126">M656+N656</f>
        <v>0</v>
      </c>
      <c r="M656" s="33"/>
      <c r="N656" s="123"/>
      <c r="O656" s="131"/>
      <c r="P656" s="109">
        <f t="shared" ref="P656:P719" si="127">Q656+R656+S656</f>
        <v>0</v>
      </c>
      <c r="Q656" s="33"/>
      <c r="R656" s="33"/>
      <c r="S656" s="123"/>
      <c r="T656" s="128"/>
      <c r="U656" s="33"/>
      <c r="V656" s="33"/>
      <c r="W656" s="33"/>
      <c r="X656" s="115"/>
      <c r="Y656" s="122"/>
      <c r="Z656" s="33"/>
      <c r="AA656" s="33"/>
      <c r="AB656" s="33"/>
      <c r="AC656" s="33"/>
      <c r="AD656" s="33"/>
      <c r="AE656" s="33"/>
      <c r="AF656" s="123"/>
      <c r="AG656" s="119" t="e">
        <f>HLOOKUP(AG$13,$Y656:$AF$1016,ROWS($Y656:$AF$1016),FALSE)</f>
        <v>#N/A</v>
      </c>
      <c r="AH656" s="30" t="e">
        <f>HLOOKUP(AH$13,$Y656:$AF$1016,ROWS($Y656:$AF$1016),FALSE)</f>
        <v>#N/A</v>
      </c>
      <c r="AI656" s="30" t="e">
        <f>HLOOKUP(AI$13,$Y656:$AF$1016,ROWS($Y656:$AF$1016),FALSE)</f>
        <v>#N/A</v>
      </c>
      <c r="AJ656" s="30" t="e">
        <f>HLOOKUP(AJ$13,$Y656:$AF$1016,ROWS($Y656:$AF$1016),FALSE)</f>
        <v>#N/A</v>
      </c>
      <c r="AK656" s="30" t="e">
        <f>HLOOKUP(AK$13,$Y656:$AF$1016,ROWS($Y656:$AF$1016),FALSE)</f>
        <v>#N/A</v>
      </c>
      <c r="AL656" s="30" t="e">
        <f>HLOOKUP(AL$13,$Y656:$AF$1016,ROWS($Y656:$AF$1016),FALSE)</f>
        <v>#N/A</v>
      </c>
      <c r="AM656" s="30" t="e">
        <f>HLOOKUP(AM$13,$Y656:$AF$1016,ROWS($Y656:$AF$1016),FALSE)</f>
        <v>#N/A</v>
      </c>
      <c r="AN656" s="30" t="e">
        <f>HLOOKUP(AN$13,$Y656:$AF$1016,ROWS($Y656:$AF$1016),FALSE)</f>
        <v>#N/A</v>
      </c>
      <c r="AO656" s="35" t="e">
        <f t="shared" ref="AO656:AO719" si="128">ABS(AG656-$AG$14)</f>
        <v>#N/A</v>
      </c>
      <c r="AP656" s="35" t="e">
        <f t="shared" ref="AP656:AP719" si="129">ABS(AH656-$AH$14)</f>
        <v>#N/A</v>
      </c>
      <c r="AQ656" s="35" t="e">
        <f t="shared" ref="AQ656:AQ719" si="130">ABS(AI656-$AI$14)</f>
        <v>#N/A</v>
      </c>
      <c r="AR656" s="35" t="e">
        <f t="shared" ref="AR656:AR719" si="131">ABS(AJ656-$AJ$14)</f>
        <v>#N/A</v>
      </c>
      <c r="AS656" s="35" t="e">
        <f t="shared" ref="AS656:AS719" si="132">ABS(AK656-$AK$14)</f>
        <v>#N/A</v>
      </c>
      <c r="AT656" s="35" t="e">
        <f t="shared" ref="AT656:AT719" si="133">ABS(AL656-$AL$14)</f>
        <v>#N/A</v>
      </c>
      <c r="AU656" s="35" t="e">
        <f t="shared" ref="AU656:AU719" si="134">ABS(AM656-$AM$14)</f>
        <v>#N/A</v>
      </c>
      <c r="AV656" s="35" t="e">
        <f t="shared" ref="AV656:AV719" si="135">ABS(AN656-$AN$14)</f>
        <v>#N/A</v>
      </c>
      <c r="AW656" s="81" t="e">
        <f t="shared" ref="AW656:AW719" si="136">SUM(AO656:AV656)</f>
        <v>#N/A</v>
      </c>
      <c r="AX656" s="139" t="e">
        <f t="shared" ref="AX656:AX719" si="137">(18-AG656-AH656)/(18-AK656-AI656)</f>
        <v>#N/A</v>
      </c>
    </row>
    <row r="657" spans="1:50" x14ac:dyDescent="0.25">
      <c r="A657" s="110">
        <f>'Тулуз-Пьерон'!A657</f>
        <v>0</v>
      </c>
      <c r="B657" s="153">
        <f>'Тулуз-Пьерон'!B657</f>
        <v>0</v>
      </c>
      <c r="C657" s="109" t="e">
        <f>'Тулуз-Пьерон'!AB657</f>
        <v>#DIV/0!</v>
      </c>
      <c r="D657" s="132" t="e">
        <f>'Тулуз-Пьерон'!AE657</f>
        <v>#DIV/0!</v>
      </c>
      <c r="E657" s="134">
        <f>Равен!AD649</f>
        <v>0</v>
      </c>
      <c r="F657" s="135">
        <f>Равен!AE649</f>
        <v>0</v>
      </c>
      <c r="G657" s="128"/>
      <c r="H657" s="33"/>
      <c r="I657" s="33"/>
      <c r="J657" s="33"/>
      <c r="K657" s="115"/>
      <c r="L657" s="109">
        <f t="shared" si="126"/>
        <v>0</v>
      </c>
      <c r="M657" s="33"/>
      <c r="N657" s="123"/>
      <c r="O657" s="131"/>
      <c r="P657" s="109">
        <f t="shared" si="127"/>
        <v>0</v>
      </c>
      <c r="Q657" s="33"/>
      <c r="R657" s="33"/>
      <c r="S657" s="123"/>
      <c r="T657" s="128"/>
      <c r="U657" s="33"/>
      <c r="V657" s="33"/>
      <c r="W657" s="33"/>
      <c r="X657" s="115"/>
      <c r="Y657" s="122"/>
      <c r="Z657" s="33"/>
      <c r="AA657" s="33"/>
      <c r="AB657" s="33"/>
      <c r="AC657" s="33"/>
      <c r="AD657" s="33"/>
      <c r="AE657" s="33"/>
      <c r="AF657" s="123"/>
      <c r="AG657" s="119" t="e">
        <f>HLOOKUP(AG$13,$Y657:$AF$1016,ROWS($Y657:$AF$1016),FALSE)</f>
        <v>#N/A</v>
      </c>
      <c r="AH657" s="30" t="e">
        <f>HLOOKUP(AH$13,$Y657:$AF$1016,ROWS($Y657:$AF$1016),FALSE)</f>
        <v>#N/A</v>
      </c>
      <c r="AI657" s="30" t="e">
        <f>HLOOKUP(AI$13,$Y657:$AF$1016,ROWS($Y657:$AF$1016),FALSE)</f>
        <v>#N/A</v>
      </c>
      <c r="AJ657" s="30" t="e">
        <f>HLOOKUP(AJ$13,$Y657:$AF$1016,ROWS($Y657:$AF$1016),FALSE)</f>
        <v>#N/A</v>
      </c>
      <c r="AK657" s="30" t="e">
        <f>HLOOKUP(AK$13,$Y657:$AF$1016,ROWS($Y657:$AF$1016),FALSE)</f>
        <v>#N/A</v>
      </c>
      <c r="AL657" s="30" t="e">
        <f>HLOOKUP(AL$13,$Y657:$AF$1016,ROWS($Y657:$AF$1016),FALSE)</f>
        <v>#N/A</v>
      </c>
      <c r="AM657" s="30" t="e">
        <f>HLOOKUP(AM$13,$Y657:$AF$1016,ROWS($Y657:$AF$1016),FALSE)</f>
        <v>#N/A</v>
      </c>
      <c r="AN657" s="30" t="e">
        <f>HLOOKUP(AN$13,$Y657:$AF$1016,ROWS($Y657:$AF$1016),FALSE)</f>
        <v>#N/A</v>
      </c>
      <c r="AO657" s="35" t="e">
        <f t="shared" si="128"/>
        <v>#N/A</v>
      </c>
      <c r="AP657" s="35" t="e">
        <f t="shared" si="129"/>
        <v>#N/A</v>
      </c>
      <c r="AQ657" s="35" t="e">
        <f t="shared" si="130"/>
        <v>#N/A</v>
      </c>
      <c r="AR657" s="35" t="e">
        <f t="shared" si="131"/>
        <v>#N/A</v>
      </c>
      <c r="AS657" s="35" t="e">
        <f t="shared" si="132"/>
        <v>#N/A</v>
      </c>
      <c r="AT657" s="35" t="e">
        <f t="shared" si="133"/>
        <v>#N/A</v>
      </c>
      <c r="AU657" s="35" t="e">
        <f t="shared" si="134"/>
        <v>#N/A</v>
      </c>
      <c r="AV657" s="35" t="e">
        <f t="shared" si="135"/>
        <v>#N/A</v>
      </c>
      <c r="AW657" s="81" t="e">
        <f t="shared" si="136"/>
        <v>#N/A</v>
      </c>
      <c r="AX657" s="139" t="e">
        <f t="shared" si="137"/>
        <v>#N/A</v>
      </c>
    </row>
    <row r="658" spans="1:50" x14ac:dyDescent="0.25">
      <c r="A658" s="110">
        <f>'Тулуз-Пьерон'!A658</f>
        <v>0</v>
      </c>
      <c r="B658" s="153">
        <f>'Тулуз-Пьерон'!B658</f>
        <v>0</v>
      </c>
      <c r="C658" s="109" t="e">
        <f>'Тулуз-Пьерон'!AB658</f>
        <v>#DIV/0!</v>
      </c>
      <c r="D658" s="132" t="e">
        <f>'Тулуз-Пьерон'!AE658</f>
        <v>#DIV/0!</v>
      </c>
      <c r="E658" s="134">
        <f>Равен!AD650</f>
        <v>0</v>
      </c>
      <c r="F658" s="135">
        <f>Равен!AE650</f>
        <v>0</v>
      </c>
      <c r="G658" s="128"/>
      <c r="H658" s="33"/>
      <c r="I658" s="33"/>
      <c r="J658" s="33"/>
      <c r="K658" s="115"/>
      <c r="L658" s="109">
        <f t="shared" si="126"/>
        <v>0</v>
      </c>
      <c r="M658" s="33"/>
      <c r="N658" s="123"/>
      <c r="O658" s="131"/>
      <c r="P658" s="109">
        <f t="shared" si="127"/>
        <v>0</v>
      </c>
      <c r="Q658" s="33"/>
      <c r="R658" s="33"/>
      <c r="S658" s="123"/>
      <c r="T658" s="128"/>
      <c r="U658" s="33"/>
      <c r="V658" s="33"/>
      <c r="W658" s="33"/>
      <c r="X658" s="115"/>
      <c r="Y658" s="122"/>
      <c r="Z658" s="33"/>
      <c r="AA658" s="33"/>
      <c r="AB658" s="33"/>
      <c r="AC658" s="33"/>
      <c r="AD658" s="33"/>
      <c r="AE658" s="33"/>
      <c r="AF658" s="123"/>
      <c r="AG658" s="119" t="e">
        <f>HLOOKUP(AG$13,$Y658:$AF$1016,ROWS($Y658:$AF$1016),FALSE)</f>
        <v>#N/A</v>
      </c>
      <c r="AH658" s="30" t="e">
        <f>HLOOKUP(AH$13,$Y658:$AF$1016,ROWS($Y658:$AF$1016),FALSE)</f>
        <v>#N/A</v>
      </c>
      <c r="AI658" s="30" t="e">
        <f>HLOOKUP(AI$13,$Y658:$AF$1016,ROWS($Y658:$AF$1016),FALSE)</f>
        <v>#N/A</v>
      </c>
      <c r="AJ658" s="30" t="e">
        <f>HLOOKUP(AJ$13,$Y658:$AF$1016,ROWS($Y658:$AF$1016),FALSE)</f>
        <v>#N/A</v>
      </c>
      <c r="AK658" s="30" t="e">
        <f>HLOOKUP(AK$13,$Y658:$AF$1016,ROWS($Y658:$AF$1016),FALSE)</f>
        <v>#N/A</v>
      </c>
      <c r="AL658" s="30" t="e">
        <f>HLOOKUP(AL$13,$Y658:$AF$1016,ROWS($Y658:$AF$1016),FALSE)</f>
        <v>#N/A</v>
      </c>
      <c r="AM658" s="30" t="e">
        <f>HLOOKUP(AM$13,$Y658:$AF$1016,ROWS($Y658:$AF$1016),FALSE)</f>
        <v>#N/A</v>
      </c>
      <c r="AN658" s="30" t="e">
        <f>HLOOKUP(AN$13,$Y658:$AF$1016,ROWS($Y658:$AF$1016),FALSE)</f>
        <v>#N/A</v>
      </c>
      <c r="AO658" s="35" t="e">
        <f t="shared" si="128"/>
        <v>#N/A</v>
      </c>
      <c r="AP658" s="35" t="e">
        <f t="shared" si="129"/>
        <v>#N/A</v>
      </c>
      <c r="AQ658" s="35" t="e">
        <f t="shared" si="130"/>
        <v>#N/A</v>
      </c>
      <c r="AR658" s="35" t="e">
        <f t="shared" si="131"/>
        <v>#N/A</v>
      </c>
      <c r="AS658" s="35" t="e">
        <f t="shared" si="132"/>
        <v>#N/A</v>
      </c>
      <c r="AT658" s="35" t="e">
        <f t="shared" si="133"/>
        <v>#N/A</v>
      </c>
      <c r="AU658" s="35" t="e">
        <f t="shared" si="134"/>
        <v>#N/A</v>
      </c>
      <c r="AV658" s="35" t="e">
        <f t="shared" si="135"/>
        <v>#N/A</v>
      </c>
      <c r="AW658" s="81" t="e">
        <f t="shared" si="136"/>
        <v>#N/A</v>
      </c>
      <c r="AX658" s="139" t="e">
        <f t="shared" si="137"/>
        <v>#N/A</v>
      </c>
    </row>
    <row r="659" spans="1:50" x14ac:dyDescent="0.25">
      <c r="A659" s="110">
        <f>'Тулуз-Пьерон'!A659</f>
        <v>0</v>
      </c>
      <c r="B659" s="153">
        <f>'Тулуз-Пьерон'!B659</f>
        <v>0</v>
      </c>
      <c r="C659" s="109" t="e">
        <f>'Тулуз-Пьерон'!AB659</f>
        <v>#DIV/0!</v>
      </c>
      <c r="D659" s="132" t="e">
        <f>'Тулуз-Пьерон'!AE659</f>
        <v>#DIV/0!</v>
      </c>
      <c r="E659" s="134">
        <f>Равен!AD651</f>
        <v>0</v>
      </c>
      <c r="F659" s="135">
        <f>Равен!AE651</f>
        <v>0</v>
      </c>
      <c r="G659" s="128"/>
      <c r="H659" s="33"/>
      <c r="I659" s="33"/>
      <c r="J659" s="33"/>
      <c r="K659" s="115"/>
      <c r="L659" s="109">
        <f t="shared" si="126"/>
        <v>0</v>
      </c>
      <c r="M659" s="33"/>
      <c r="N659" s="123"/>
      <c r="O659" s="131"/>
      <c r="P659" s="109">
        <f t="shared" si="127"/>
        <v>0</v>
      </c>
      <c r="Q659" s="33"/>
      <c r="R659" s="33"/>
      <c r="S659" s="123"/>
      <c r="T659" s="128"/>
      <c r="U659" s="33"/>
      <c r="V659" s="33"/>
      <c r="W659" s="33"/>
      <c r="X659" s="115"/>
      <c r="Y659" s="122"/>
      <c r="Z659" s="33"/>
      <c r="AA659" s="33"/>
      <c r="AB659" s="33"/>
      <c r="AC659" s="33"/>
      <c r="AD659" s="33"/>
      <c r="AE659" s="33"/>
      <c r="AF659" s="123"/>
      <c r="AG659" s="119" t="e">
        <f>HLOOKUP(AG$13,$Y659:$AF$1016,ROWS($Y659:$AF$1016),FALSE)</f>
        <v>#N/A</v>
      </c>
      <c r="AH659" s="30" t="e">
        <f>HLOOKUP(AH$13,$Y659:$AF$1016,ROWS($Y659:$AF$1016),FALSE)</f>
        <v>#N/A</v>
      </c>
      <c r="AI659" s="30" t="e">
        <f>HLOOKUP(AI$13,$Y659:$AF$1016,ROWS($Y659:$AF$1016),FALSE)</f>
        <v>#N/A</v>
      </c>
      <c r="AJ659" s="30" t="e">
        <f>HLOOKUP(AJ$13,$Y659:$AF$1016,ROWS($Y659:$AF$1016),FALSE)</f>
        <v>#N/A</v>
      </c>
      <c r="AK659" s="30" t="e">
        <f>HLOOKUP(AK$13,$Y659:$AF$1016,ROWS($Y659:$AF$1016),FALSE)</f>
        <v>#N/A</v>
      </c>
      <c r="AL659" s="30" t="e">
        <f>HLOOKUP(AL$13,$Y659:$AF$1016,ROWS($Y659:$AF$1016),FALSE)</f>
        <v>#N/A</v>
      </c>
      <c r="AM659" s="30" t="e">
        <f>HLOOKUP(AM$13,$Y659:$AF$1016,ROWS($Y659:$AF$1016),FALSE)</f>
        <v>#N/A</v>
      </c>
      <c r="AN659" s="30" t="e">
        <f>HLOOKUP(AN$13,$Y659:$AF$1016,ROWS($Y659:$AF$1016),FALSE)</f>
        <v>#N/A</v>
      </c>
      <c r="AO659" s="35" t="e">
        <f t="shared" si="128"/>
        <v>#N/A</v>
      </c>
      <c r="AP659" s="35" t="e">
        <f t="shared" si="129"/>
        <v>#N/A</v>
      </c>
      <c r="AQ659" s="35" t="e">
        <f t="shared" si="130"/>
        <v>#N/A</v>
      </c>
      <c r="AR659" s="35" t="e">
        <f t="shared" si="131"/>
        <v>#N/A</v>
      </c>
      <c r="AS659" s="35" t="e">
        <f t="shared" si="132"/>
        <v>#N/A</v>
      </c>
      <c r="AT659" s="35" t="e">
        <f t="shared" si="133"/>
        <v>#N/A</v>
      </c>
      <c r="AU659" s="35" t="e">
        <f t="shared" si="134"/>
        <v>#N/A</v>
      </c>
      <c r="AV659" s="35" t="e">
        <f t="shared" si="135"/>
        <v>#N/A</v>
      </c>
      <c r="AW659" s="81" t="e">
        <f t="shared" si="136"/>
        <v>#N/A</v>
      </c>
      <c r="AX659" s="139" t="e">
        <f t="shared" si="137"/>
        <v>#N/A</v>
      </c>
    </row>
    <row r="660" spans="1:50" x14ac:dyDescent="0.25">
      <c r="A660" s="110">
        <f>'Тулуз-Пьерон'!A660</f>
        <v>0</v>
      </c>
      <c r="B660" s="153">
        <f>'Тулуз-Пьерон'!B660</f>
        <v>0</v>
      </c>
      <c r="C660" s="109" t="e">
        <f>'Тулуз-Пьерон'!AB660</f>
        <v>#DIV/0!</v>
      </c>
      <c r="D660" s="132" t="e">
        <f>'Тулуз-Пьерон'!AE660</f>
        <v>#DIV/0!</v>
      </c>
      <c r="E660" s="134">
        <f>Равен!AD652</f>
        <v>0</v>
      </c>
      <c r="F660" s="135">
        <f>Равен!AE652</f>
        <v>0</v>
      </c>
      <c r="G660" s="128"/>
      <c r="H660" s="33"/>
      <c r="I660" s="33"/>
      <c r="J660" s="33"/>
      <c r="K660" s="115"/>
      <c r="L660" s="109">
        <f t="shared" si="126"/>
        <v>0</v>
      </c>
      <c r="M660" s="33"/>
      <c r="N660" s="123"/>
      <c r="O660" s="131"/>
      <c r="P660" s="109">
        <f t="shared" si="127"/>
        <v>0</v>
      </c>
      <c r="Q660" s="33"/>
      <c r="R660" s="33"/>
      <c r="S660" s="123"/>
      <c r="T660" s="128"/>
      <c r="U660" s="33"/>
      <c r="V660" s="33"/>
      <c r="W660" s="33"/>
      <c r="X660" s="115"/>
      <c r="Y660" s="122"/>
      <c r="Z660" s="33"/>
      <c r="AA660" s="33"/>
      <c r="AB660" s="33"/>
      <c r="AC660" s="33"/>
      <c r="AD660" s="33"/>
      <c r="AE660" s="33"/>
      <c r="AF660" s="123"/>
      <c r="AG660" s="119" t="e">
        <f>HLOOKUP(AG$13,$Y660:$AF$1016,ROWS($Y660:$AF$1016),FALSE)</f>
        <v>#N/A</v>
      </c>
      <c r="AH660" s="30" t="e">
        <f>HLOOKUP(AH$13,$Y660:$AF$1016,ROWS($Y660:$AF$1016),FALSE)</f>
        <v>#N/A</v>
      </c>
      <c r="AI660" s="30" t="e">
        <f>HLOOKUP(AI$13,$Y660:$AF$1016,ROWS($Y660:$AF$1016),FALSE)</f>
        <v>#N/A</v>
      </c>
      <c r="AJ660" s="30" t="e">
        <f>HLOOKUP(AJ$13,$Y660:$AF$1016,ROWS($Y660:$AF$1016),FALSE)</f>
        <v>#N/A</v>
      </c>
      <c r="AK660" s="30" t="e">
        <f>HLOOKUP(AK$13,$Y660:$AF$1016,ROWS($Y660:$AF$1016),FALSE)</f>
        <v>#N/A</v>
      </c>
      <c r="AL660" s="30" t="e">
        <f>HLOOKUP(AL$13,$Y660:$AF$1016,ROWS($Y660:$AF$1016),FALSE)</f>
        <v>#N/A</v>
      </c>
      <c r="AM660" s="30" t="e">
        <f>HLOOKUP(AM$13,$Y660:$AF$1016,ROWS($Y660:$AF$1016),FALSE)</f>
        <v>#N/A</v>
      </c>
      <c r="AN660" s="30" t="e">
        <f>HLOOKUP(AN$13,$Y660:$AF$1016,ROWS($Y660:$AF$1016),FALSE)</f>
        <v>#N/A</v>
      </c>
      <c r="AO660" s="35" t="e">
        <f t="shared" si="128"/>
        <v>#N/A</v>
      </c>
      <c r="AP660" s="35" t="e">
        <f t="shared" si="129"/>
        <v>#N/A</v>
      </c>
      <c r="AQ660" s="35" t="e">
        <f t="shared" si="130"/>
        <v>#N/A</v>
      </c>
      <c r="AR660" s="35" t="e">
        <f t="shared" si="131"/>
        <v>#N/A</v>
      </c>
      <c r="AS660" s="35" t="e">
        <f t="shared" si="132"/>
        <v>#N/A</v>
      </c>
      <c r="AT660" s="35" t="e">
        <f t="shared" si="133"/>
        <v>#N/A</v>
      </c>
      <c r="AU660" s="35" t="e">
        <f t="shared" si="134"/>
        <v>#N/A</v>
      </c>
      <c r="AV660" s="35" t="e">
        <f t="shared" si="135"/>
        <v>#N/A</v>
      </c>
      <c r="AW660" s="81" t="e">
        <f t="shared" si="136"/>
        <v>#N/A</v>
      </c>
      <c r="AX660" s="139" t="e">
        <f t="shared" si="137"/>
        <v>#N/A</v>
      </c>
    </row>
    <row r="661" spans="1:50" x14ac:dyDescent="0.25">
      <c r="A661" s="110">
        <f>'Тулуз-Пьерон'!A661</f>
        <v>0</v>
      </c>
      <c r="B661" s="153">
        <f>'Тулуз-Пьерон'!B661</f>
        <v>0</v>
      </c>
      <c r="C661" s="109" t="e">
        <f>'Тулуз-Пьерон'!AB661</f>
        <v>#DIV/0!</v>
      </c>
      <c r="D661" s="132" t="e">
        <f>'Тулуз-Пьерон'!AE661</f>
        <v>#DIV/0!</v>
      </c>
      <c r="E661" s="134">
        <f>Равен!AD653</f>
        <v>0</v>
      </c>
      <c r="F661" s="135">
        <f>Равен!AE653</f>
        <v>0</v>
      </c>
      <c r="G661" s="128"/>
      <c r="H661" s="33"/>
      <c r="I661" s="33"/>
      <c r="J661" s="33"/>
      <c r="K661" s="115"/>
      <c r="L661" s="109">
        <f t="shared" si="126"/>
        <v>0</v>
      </c>
      <c r="M661" s="33"/>
      <c r="N661" s="123"/>
      <c r="O661" s="131"/>
      <c r="P661" s="109">
        <f t="shared" si="127"/>
        <v>0</v>
      </c>
      <c r="Q661" s="33"/>
      <c r="R661" s="33"/>
      <c r="S661" s="123"/>
      <c r="T661" s="128"/>
      <c r="U661" s="33"/>
      <c r="V661" s="33"/>
      <c r="W661" s="33"/>
      <c r="X661" s="115"/>
      <c r="Y661" s="122"/>
      <c r="Z661" s="33"/>
      <c r="AA661" s="33"/>
      <c r="AB661" s="33"/>
      <c r="AC661" s="33"/>
      <c r="AD661" s="33"/>
      <c r="AE661" s="33"/>
      <c r="AF661" s="123"/>
      <c r="AG661" s="119" t="e">
        <f>HLOOKUP(AG$13,$Y661:$AF$1016,ROWS($Y661:$AF$1016),FALSE)</f>
        <v>#N/A</v>
      </c>
      <c r="AH661" s="30" t="e">
        <f>HLOOKUP(AH$13,$Y661:$AF$1016,ROWS($Y661:$AF$1016),FALSE)</f>
        <v>#N/A</v>
      </c>
      <c r="AI661" s="30" t="e">
        <f>HLOOKUP(AI$13,$Y661:$AF$1016,ROWS($Y661:$AF$1016),FALSE)</f>
        <v>#N/A</v>
      </c>
      <c r="AJ661" s="30" t="e">
        <f>HLOOKUP(AJ$13,$Y661:$AF$1016,ROWS($Y661:$AF$1016),FALSE)</f>
        <v>#N/A</v>
      </c>
      <c r="AK661" s="30" t="e">
        <f>HLOOKUP(AK$13,$Y661:$AF$1016,ROWS($Y661:$AF$1016),FALSE)</f>
        <v>#N/A</v>
      </c>
      <c r="AL661" s="30" t="e">
        <f>HLOOKUP(AL$13,$Y661:$AF$1016,ROWS($Y661:$AF$1016),FALSE)</f>
        <v>#N/A</v>
      </c>
      <c r="AM661" s="30" t="e">
        <f>HLOOKUP(AM$13,$Y661:$AF$1016,ROWS($Y661:$AF$1016),FALSE)</f>
        <v>#N/A</v>
      </c>
      <c r="AN661" s="30" t="e">
        <f>HLOOKUP(AN$13,$Y661:$AF$1016,ROWS($Y661:$AF$1016),FALSE)</f>
        <v>#N/A</v>
      </c>
      <c r="AO661" s="35" t="e">
        <f t="shared" si="128"/>
        <v>#N/A</v>
      </c>
      <c r="AP661" s="35" t="e">
        <f t="shared" si="129"/>
        <v>#N/A</v>
      </c>
      <c r="AQ661" s="35" t="e">
        <f t="shared" si="130"/>
        <v>#N/A</v>
      </c>
      <c r="AR661" s="35" t="e">
        <f t="shared" si="131"/>
        <v>#N/A</v>
      </c>
      <c r="AS661" s="35" t="e">
        <f t="shared" si="132"/>
        <v>#N/A</v>
      </c>
      <c r="AT661" s="35" t="e">
        <f t="shared" si="133"/>
        <v>#N/A</v>
      </c>
      <c r="AU661" s="35" t="e">
        <f t="shared" si="134"/>
        <v>#N/A</v>
      </c>
      <c r="AV661" s="35" t="e">
        <f t="shared" si="135"/>
        <v>#N/A</v>
      </c>
      <c r="AW661" s="81" t="e">
        <f t="shared" si="136"/>
        <v>#N/A</v>
      </c>
      <c r="AX661" s="139" t="e">
        <f t="shared" si="137"/>
        <v>#N/A</v>
      </c>
    </row>
    <row r="662" spans="1:50" x14ac:dyDescent="0.25">
      <c r="A662" s="110">
        <f>'Тулуз-Пьерон'!A662</f>
        <v>0</v>
      </c>
      <c r="B662" s="153">
        <f>'Тулуз-Пьерон'!B662</f>
        <v>0</v>
      </c>
      <c r="C662" s="109" t="e">
        <f>'Тулуз-Пьерон'!AB662</f>
        <v>#DIV/0!</v>
      </c>
      <c r="D662" s="132" t="e">
        <f>'Тулуз-Пьерон'!AE662</f>
        <v>#DIV/0!</v>
      </c>
      <c r="E662" s="134">
        <f>Равен!AD654</f>
        <v>0</v>
      </c>
      <c r="F662" s="135">
        <f>Равен!AE654</f>
        <v>0</v>
      </c>
      <c r="G662" s="128"/>
      <c r="H662" s="33"/>
      <c r="I662" s="33"/>
      <c r="J662" s="33"/>
      <c r="K662" s="115"/>
      <c r="L662" s="109">
        <f t="shared" si="126"/>
        <v>0</v>
      </c>
      <c r="M662" s="33"/>
      <c r="N662" s="123"/>
      <c r="O662" s="131"/>
      <c r="P662" s="109">
        <f t="shared" si="127"/>
        <v>0</v>
      </c>
      <c r="Q662" s="33"/>
      <c r="R662" s="33"/>
      <c r="S662" s="123"/>
      <c r="T662" s="128"/>
      <c r="U662" s="33"/>
      <c r="V662" s="33"/>
      <c r="W662" s="33"/>
      <c r="X662" s="115"/>
      <c r="Y662" s="122"/>
      <c r="Z662" s="33"/>
      <c r="AA662" s="33"/>
      <c r="AB662" s="33"/>
      <c r="AC662" s="33"/>
      <c r="AD662" s="33"/>
      <c r="AE662" s="33"/>
      <c r="AF662" s="123"/>
      <c r="AG662" s="119" t="e">
        <f>HLOOKUP(AG$13,$Y662:$AF$1016,ROWS($Y662:$AF$1016),FALSE)</f>
        <v>#N/A</v>
      </c>
      <c r="AH662" s="30" t="e">
        <f>HLOOKUP(AH$13,$Y662:$AF$1016,ROWS($Y662:$AF$1016),FALSE)</f>
        <v>#N/A</v>
      </c>
      <c r="AI662" s="30" t="e">
        <f>HLOOKUP(AI$13,$Y662:$AF$1016,ROWS($Y662:$AF$1016),FALSE)</f>
        <v>#N/A</v>
      </c>
      <c r="AJ662" s="30" t="e">
        <f>HLOOKUP(AJ$13,$Y662:$AF$1016,ROWS($Y662:$AF$1016),FALSE)</f>
        <v>#N/A</v>
      </c>
      <c r="AK662" s="30" t="e">
        <f>HLOOKUP(AK$13,$Y662:$AF$1016,ROWS($Y662:$AF$1016),FALSE)</f>
        <v>#N/A</v>
      </c>
      <c r="AL662" s="30" t="e">
        <f>HLOOKUP(AL$13,$Y662:$AF$1016,ROWS($Y662:$AF$1016),FALSE)</f>
        <v>#N/A</v>
      </c>
      <c r="AM662" s="30" t="e">
        <f>HLOOKUP(AM$13,$Y662:$AF$1016,ROWS($Y662:$AF$1016),FALSE)</f>
        <v>#N/A</v>
      </c>
      <c r="AN662" s="30" t="e">
        <f>HLOOKUP(AN$13,$Y662:$AF$1016,ROWS($Y662:$AF$1016),FALSE)</f>
        <v>#N/A</v>
      </c>
      <c r="AO662" s="35" t="e">
        <f t="shared" si="128"/>
        <v>#N/A</v>
      </c>
      <c r="AP662" s="35" t="e">
        <f t="shared" si="129"/>
        <v>#N/A</v>
      </c>
      <c r="AQ662" s="35" t="e">
        <f t="shared" si="130"/>
        <v>#N/A</v>
      </c>
      <c r="AR662" s="35" t="e">
        <f t="shared" si="131"/>
        <v>#N/A</v>
      </c>
      <c r="AS662" s="35" t="e">
        <f t="shared" si="132"/>
        <v>#N/A</v>
      </c>
      <c r="AT662" s="35" t="e">
        <f t="shared" si="133"/>
        <v>#N/A</v>
      </c>
      <c r="AU662" s="35" t="e">
        <f t="shared" si="134"/>
        <v>#N/A</v>
      </c>
      <c r="AV662" s="35" t="e">
        <f t="shared" si="135"/>
        <v>#N/A</v>
      </c>
      <c r="AW662" s="81" t="e">
        <f t="shared" si="136"/>
        <v>#N/A</v>
      </c>
      <c r="AX662" s="139" t="e">
        <f t="shared" si="137"/>
        <v>#N/A</v>
      </c>
    </row>
    <row r="663" spans="1:50" x14ac:dyDescent="0.25">
      <c r="A663" s="110">
        <f>'Тулуз-Пьерон'!A663</f>
        <v>0</v>
      </c>
      <c r="B663" s="153">
        <f>'Тулуз-Пьерон'!B663</f>
        <v>0</v>
      </c>
      <c r="C663" s="109" t="e">
        <f>'Тулуз-Пьерон'!AB663</f>
        <v>#DIV/0!</v>
      </c>
      <c r="D663" s="132" t="e">
        <f>'Тулуз-Пьерон'!AE663</f>
        <v>#DIV/0!</v>
      </c>
      <c r="E663" s="134">
        <f>Равен!AD655</f>
        <v>0</v>
      </c>
      <c r="F663" s="135">
        <f>Равен!AE655</f>
        <v>0</v>
      </c>
      <c r="G663" s="128"/>
      <c r="H663" s="33"/>
      <c r="I663" s="33"/>
      <c r="J663" s="33"/>
      <c r="K663" s="115"/>
      <c r="L663" s="109">
        <f t="shared" si="126"/>
        <v>0</v>
      </c>
      <c r="M663" s="33"/>
      <c r="N663" s="123"/>
      <c r="O663" s="131"/>
      <c r="P663" s="109">
        <f t="shared" si="127"/>
        <v>0</v>
      </c>
      <c r="Q663" s="33"/>
      <c r="R663" s="33"/>
      <c r="S663" s="123"/>
      <c r="T663" s="128"/>
      <c r="U663" s="33"/>
      <c r="V663" s="33"/>
      <c r="W663" s="33"/>
      <c r="X663" s="115"/>
      <c r="Y663" s="122"/>
      <c r="Z663" s="33"/>
      <c r="AA663" s="33"/>
      <c r="AB663" s="33"/>
      <c r="AC663" s="33"/>
      <c r="AD663" s="33"/>
      <c r="AE663" s="33"/>
      <c r="AF663" s="123"/>
      <c r="AG663" s="119" t="e">
        <f>HLOOKUP(AG$13,$Y663:$AF$1016,ROWS($Y663:$AF$1016),FALSE)</f>
        <v>#N/A</v>
      </c>
      <c r="AH663" s="30" t="e">
        <f>HLOOKUP(AH$13,$Y663:$AF$1016,ROWS($Y663:$AF$1016),FALSE)</f>
        <v>#N/A</v>
      </c>
      <c r="AI663" s="30" t="e">
        <f>HLOOKUP(AI$13,$Y663:$AF$1016,ROWS($Y663:$AF$1016),FALSE)</f>
        <v>#N/A</v>
      </c>
      <c r="AJ663" s="30" t="e">
        <f>HLOOKUP(AJ$13,$Y663:$AF$1016,ROWS($Y663:$AF$1016),FALSE)</f>
        <v>#N/A</v>
      </c>
      <c r="AK663" s="30" t="e">
        <f>HLOOKUP(AK$13,$Y663:$AF$1016,ROWS($Y663:$AF$1016),FALSE)</f>
        <v>#N/A</v>
      </c>
      <c r="AL663" s="30" t="e">
        <f>HLOOKUP(AL$13,$Y663:$AF$1016,ROWS($Y663:$AF$1016),FALSE)</f>
        <v>#N/A</v>
      </c>
      <c r="AM663" s="30" t="e">
        <f>HLOOKUP(AM$13,$Y663:$AF$1016,ROWS($Y663:$AF$1016),FALSE)</f>
        <v>#N/A</v>
      </c>
      <c r="AN663" s="30" t="e">
        <f>HLOOKUP(AN$13,$Y663:$AF$1016,ROWS($Y663:$AF$1016),FALSE)</f>
        <v>#N/A</v>
      </c>
      <c r="AO663" s="35" t="e">
        <f t="shared" si="128"/>
        <v>#N/A</v>
      </c>
      <c r="AP663" s="35" t="e">
        <f t="shared" si="129"/>
        <v>#N/A</v>
      </c>
      <c r="AQ663" s="35" t="e">
        <f t="shared" si="130"/>
        <v>#N/A</v>
      </c>
      <c r="AR663" s="35" t="e">
        <f t="shared" si="131"/>
        <v>#N/A</v>
      </c>
      <c r="AS663" s="35" t="e">
        <f t="shared" si="132"/>
        <v>#N/A</v>
      </c>
      <c r="AT663" s="35" t="e">
        <f t="shared" si="133"/>
        <v>#N/A</v>
      </c>
      <c r="AU663" s="35" t="e">
        <f t="shared" si="134"/>
        <v>#N/A</v>
      </c>
      <c r="AV663" s="35" t="e">
        <f t="shared" si="135"/>
        <v>#N/A</v>
      </c>
      <c r="AW663" s="81" t="e">
        <f t="shared" si="136"/>
        <v>#N/A</v>
      </c>
      <c r="AX663" s="139" t="e">
        <f t="shared" si="137"/>
        <v>#N/A</v>
      </c>
    </row>
    <row r="664" spans="1:50" x14ac:dyDescent="0.25">
      <c r="A664" s="110">
        <f>'Тулуз-Пьерон'!A664</f>
        <v>0</v>
      </c>
      <c r="B664" s="153">
        <f>'Тулуз-Пьерон'!B664</f>
        <v>0</v>
      </c>
      <c r="C664" s="109" t="e">
        <f>'Тулуз-Пьерон'!AB664</f>
        <v>#DIV/0!</v>
      </c>
      <c r="D664" s="132" t="e">
        <f>'Тулуз-Пьерон'!AE664</f>
        <v>#DIV/0!</v>
      </c>
      <c r="E664" s="134">
        <f>Равен!AD656</f>
        <v>0</v>
      </c>
      <c r="F664" s="135">
        <f>Равен!AE656</f>
        <v>0</v>
      </c>
      <c r="G664" s="128"/>
      <c r="H664" s="33"/>
      <c r="I664" s="33"/>
      <c r="J664" s="33"/>
      <c r="K664" s="115"/>
      <c r="L664" s="109">
        <f t="shared" si="126"/>
        <v>0</v>
      </c>
      <c r="M664" s="33"/>
      <c r="N664" s="123"/>
      <c r="O664" s="131"/>
      <c r="P664" s="109">
        <f t="shared" si="127"/>
        <v>0</v>
      </c>
      <c r="Q664" s="33"/>
      <c r="R664" s="33"/>
      <c r="S664" s="123"/>
      <c r="T664" s="128"/>
      <c r="U664" s="33"/>
      <c r="V664" s="33"/>
      <c r="W664" s="33"/>
      <c r="X664" s="115"/>
      <c r="Y664" s="122"/>
      <c r="Z664" s="33"/>
      <c r="AA664" s="33"/>
      <c r="AB664" s="33"/>
      <c r="AC664" s="33"/>
      <c r="AD664" s="33"/>
      <c r="AE664" s="33"/>
      <c r="AF664" s="123"/>
      <c r="AG664" s="119" t="e">
        <f>HLOOKUP(AG$13,$Y664:$AF$1016,ROWS($Y664:$AF$1016),FALSE)</f>
        <v>#N/A</v>
      </c>
      <c r="AH664" s="30" t="e">
        <f>HLOOKUP(AH$13,$Y664:$AF$1016,ROWS($Y664:$AF$1016),FALSE)</f>
        <v>#N/A</v>
      </c>
      <c r="AI664" s="30" t="e">
        <f>HLOOKUP(AI$13,$Y664:$AF$1016,ROWS($Y664:$AF$1016),FALSE)</f>
        <v>#N/A</v>
      </c>
      <c r="AJ664" s="30" t="e">
        <f>HLOOKUP(AJ$13,$Y664:$AF$1016,ROWS($Y664:$AF$1016),FALSE)</f>
        <v>#N/A</v>
      </c>
      <c r="AK664" s="30" t="e">
        <f>HLOOKUP(AK$13,$Y664:$AF$1016,ROWS($Y664:$AF$1016),FALSE)</f>
        <v>#N/A</v>
      </c>
      <c r="AL664" s="30" t="e">
        <f>HLOOKUP(AL$13,$Y664:$AF$1016,ROWS($Y664:$AF$1016),FALSE)</f>
        <v>#N/A</v>
      </c>
      <c r="AM664" s="30" t="e">
        <f>HLOOKUP(AM$13,$Y664:$AF$1016,ROWS($Y664:$AF$1016),FALSE)</f>
        <v>#N/A</v>
      </c>
      <c r="AN664" s="30" t="e">
        <f>HLOOKUP(AN$13,$Y664:$AF$1016,ROWS($Y664:$AF$1016),FALSE)</f>
        <v>#N/A</v>
      </c>
      <c r="AO664" s="35" t="e">
        <f t="shared" si="128"/>
        <v>#N/A</v>
      </c>
      <c r="AP664" s="35" t="e">
        <f t="shared" si="129"/>
        <v>#N/A</v>
      </c>
      <c r="AQ664" s="35" t="e">
        <f t="shared" si="130"/>
        <v>#N/A</v>
      </c>
      <c r="AR664" s="35" t="e">
        <f t="shared" si="131"/>
        <v>#N/A</v>
      </c>
      <c r="AS664" s="35" t="e">
        <f t="shared" si="132"/>
        <v>#N/A</v>
      </c>
      <c r="AT664" s="35" t="e">
        <f t="shared" si="133"/>
        <v>#N/A</v>
      </c>
      <c r="AU664" s="35" t="e">
        <f t="shared" si="134"/>
        <v>#N/A</v>
      </c>
      <c r="AV664" s="35" t="e">
        <f t="shared" si="135"/>
        <v>#N/A</v>
      </c>
      <c r="AW664" s="81" t="e">
        <f t="shared" si="136"/>
        <v>#N/A</v>
      </c>
      <c r="AX664" s="139" t="e">
        <f t="shared" si="137"/>
        <v>#N/A</v>
      </c>
    </row>
    <row r="665" spans="1:50" x14ac:dyDescent="0.25">
      <c r="A665" s="110">
        <f>'Тулуз-Пьерон'!A665</f>
        <v>0</v>
      </c>
      <c r="B665" s="153">
        <f>'Тулуз-Пьерон'!B665</f>
        <v>0</v>
      </c>
      <c r="C665" s="109" t="e">
        <f>'Тулуз-Пьерон'!AB665</f>
        <v>#DIV/0!</v>
      </c>
      <c r="D665" s="132" t="e">
        <f>'Тулуз-Пьерон'!AE665</f>
        <v>#DIV/0!</v>
      </c>
      <c r="E665" s="134">
        <f>Равен!AD657</f>
        <v>0</v>
      </c>
      <c r="F665" s="135">
        <f>Равен!AE657</f>
        <v>0</v>
      </c>
      <c r="G665" s="128"/>
      <c r="H665" s="33"/>
      <c r="I665" s="33"/>
      <c r="J665" s="33"/>
      <c r="K665" s="115"/>
      <c r="L665" s="109">
        <f t="shared" si="126"/>
        <v>0</v>
      </c>
      <c r="M665" s="33"/>
      <c r="N665" s="123"/>
      <c r="O665" s="131"/>
      <c r="P665" s="109">
        <f t="shared" si="127"/>
        <v>0</v>
      </c>
      <c r="Q665" s="33"/>
      <c r="R665" s="33"/>
      <c r="S665" s="123"/>
      <c r="T665" s="128"/>
      <c r="U665" s="33"/>
      <c r="V665" s="33"/>
      <c r="W665" s="33"/>
      <c r="X665" s="115"/>
      <c r="Y665" s="122"/>
      <c r="Z665" s="33"/>
      <c r="AA665" s="33"/>
      <c r="AB665" s="33"/>
      <c r="AC665" s="33"/>
      <c r="AD665" s="33"/>
      <c r="AE665" s="33"/>
      <c r="AF665" s="123"/>
      <c r="AG665" s="119" t="e">
        <f>HLOOKUP(AG$13,$Y665:$AF$1016,ROWS($Y665:$AF$1016),FALSE)</f>
        <v>#N/A</v>
      </c>
      <c r="AH665" s="30" t="e">
        <f>HLOOKUP(AH$13,$Y665:$AF$1016,ROWS($Y665:$AF$1016),FALSE)</f>
        <v>#N/A</v>
      </c>
      <c r="AI665" s="30" t="e">
        <f>HLOOKUP(AI$13,$Y665:$AF$1016,ROWS($Y665:$AF$1016),FALSE)</f>
        <v>#N/A</v>
      </c>
      <c r="AJ665" s="30" t="e">
        <f>HLOOKUP(AJ$13,$Y665:$AF$1016,ROWS($Y665:$AF$1016),FALSE)</f>
        <v>#N/A</v>
      </c>
      <c r="AK665" s="30" t="e">
        <f>HLOOKUP(AK$13,$Y665:$AF$1016,ROWS($Y665:$AF$1016),FALSE)</f>
        <v>#N/A</v>
      </c>
      <c r="AL665" s="30" t="e">
        <f>HLOOKUP(AL$13,$Y665:$AF$1016,ROWS($Y665:$AF$1016),FALSE)</f>
        <v>#N/A</v>
      </c>
      <c r="AM665" s="30" t="e">
        <f>HLOOKUP(AM$13,$Y665:$AF$1016,ROWS($Y665:$AF$1016),FALSE)</f>
        <v>#N/A</v>
      </c>
      <c r="AN665" s="30" t="e">
        <f>HLOOKUP(AN$13,$Y665:$AF$1016,ROWS($Y665:$AF$1016),FALSE)</f>
        <v>#N/A</v>
      </c>
      <c r="AO665" s="35" t="e">
        <f t="shared" si="128"/>
        <v>#N/A</v>
      </c>
      <c r="AP665" s="35" t="e">
        <f t="shared" si="129"/>
        <v>#N/A</v>
      </c>
      <c r="AQ665" s="35" t="e">
        <f t="shared" si="130"/>
        <v>#N/A</v>
      </c>
      <c r="AR665" s="35" t="e">
        <f t="shared" si="131"/>
        <v>#N/A</v>
      </c>
      <c r="AS665" s="35" t="e">
        <f t="shared" si="132"/>
        <v>#N/A</v>
      </c>
      <c r="AT665" s="35" t="e">
        <f t="shared" si="133"/>
        <v>#N/A</v>
      </c>
      <c r="AU665" s="35" t="e">
        <f t="shared" si="134"/>
        <v>#N/A</v>
      </c>
      <c r="AV665" s="35" t="e">
        <f t="shared" si="135"/>
        <v>#N/A</v>
      </c>
      <c r="AW665" s="81" t="e">
        <f t="shared" si="136"/>
        <v>#N/A</v>
      </c>
      <c r="AX665" s="139" t="e">
        <f t="shared" si="137"/>
        <v>#N/A</v>
      </c>
    </row>
    <row r="666" spans="1:50" x14ac:dyDescent="0.25">
      <c r="A666" s="110">
        <f>'Тулуз-Пьерон'!A666</f>
        <v>0</v>
      </c>
      <c r="B666" s="153">
        <f>'Тулуз-Пьерон'!B666</f>
        <v>0</v>
      </c>
      <c r="C666" s="109" t="e">
        <f>'Тулуз-Пьерон'!AB666</f>
        <v>#DIV/0!</v>
      </c>
      <c r="D666" s="132" t="e">
        <f>'Тулуз-Пьерон'!AE666</f>
        <v>#DIV/0!</v>
      </c>
      <c r="E666" s="134">
        <f>Равен!AD658</f>
        <v>0</v>
      </c>
      <c r="F666" s="135">
        <f>Равен!AE658</f>
        <v>0</v>
      </c>
      <c r="G666" s="128"/>
      <c r="H666" s="33"/>
      <c r="I666" s="33"/>
      <c r="J666" s="33"/>
      <c r="K666" s="115"/>
      <c r="L666" s="109">
        <f t="shared" si="126"/>
        <v>0</v>
      </c>
      <c r="M666" s="33"/>
      <c r="N666" s="123"/>
      <c r="O666" s="131"/>
      <c r="P666" s="109">
        <f t="shared" si="127"/>
        <v>0</v>
      </c>
      <c r="Q666" s="33"/>
      <c r="R666" s="33"/>
      <c r="S666" s="123"/>
      <c r="T666" s="128"/>
      <c r="U666" s="33"/>
      <c r="V666" s="33"/>
      <c r="W666" s="33"/>
      <c r="X666" s="115"/>
      <c r="Y666" s="122"/>
      <c r="Z666" s="33"/>
      <c r="AA666" s="33"/>
      <c r="AB666" s="33"/>
      <c r="AC666" s="33"/>
      <c r="AD666" s="33"/>
      <c r="AE666" s="33"/>
      <c r="AF666" s="123"/>
      <c r="AG666" s="119" t="e">
        <f>HLOOKUP(AG$13,$Y666:$AF$1016,ROWS($Y666:$AF$1016),FALSE)</f>
        <v>#N/A</v>
      </c>
      <c r="AH666" s="30" t="e">
        <f>HLOOKUP(AH$13,$Y666:$AF$1016,ROWS($Y666:$AF$1016),FALSE)</f>
        <v>#N/A</v>
      </c>
      <c r="AI666" s="30" t="e">
        <f>HLOOKUP(AI$13,$Y666:$AF$1016,ROWS($Y666:$AF$1016),FALSE)</f>
        <v>#N/A</v>
      </c>
      <c r="AJ666" s="30" t="e">
        <f>HLOOKUP(AJ$13,$Y666:$AF$1016,ROWS($Y666:$AF$1016),FALSE)</f>
        <v>#N/A</v>
      </c>
      <c r="AK666" s="30" t="e">
        <f>HLOOKUP(AK$13,$Y666:$AF$1016,ROWS($Y666:$AF$1016),FALSE)</f>
        <v>#N/A</v>
      </c>
      <c r="AL666" s="30" t="e">
        <f>HLOOKUP(AL$13,$Y666:$AF$1016,ROWS($Y666:$AF$1016),FALSE)</f>
        <v>#N/A</v>
      </c>
      <c r="AM666" s="30" t="e">
        <f>HLOOKUP(AM$13,$Y666:$AF$1016,ROWS($Y666:$AF$1016),FALSE)</f>
        <v>#N/A</v>
      </c>
      <c r="AN666" s="30" t="e">
        <f>HLOOKUP(AN$13,$Y666:$AF$1016,ROWS($Y666:$AF$1016),FALSE)</f>
        <v>#N/A</v>
      </c>
      <c r="AO666" s="35" t="e">
        <f t="shared" si="128"/>
        <v>#N/A</v>
      </c>
      <c r="AP666" s="35" t="e">
        <f t="shared" si="129"/>
        <v>#N/A</v>
      </c>
      <c r="AQ666" s="35" t="e">
        <f t="shared" si="130"/>
        <v>#N/A</v>
      </c>
      <c r="AR666" s="35" t="e">
        <f t="shared" si="131"/>
        <v>#N/A</v>
      </c>
      <c r="AS666" s="35" t="e">
        <f t="shared" si="132"/>
        <v>#N/A</v>
      </c>
      <c r="AT666" s="35" t="e">
        <f t="shared" si="133"/>
        <v>#N/A</v>
      </c>
      <c r="AU666" s="35" t="e">
        <f t="shared" si="134"/>
        <v>#N/A</v>
      </c>
      <c r="AV666" s="35" t="e">
        <f t="shared" si="135"/>
        <v>#N/A</v>
      </c>
      <c r="AW666" s="81" t="e">
        <f t="shared" si="136"/>
        <v>#N/A</v>
      </c>
      <c r="AX666" s="139" t="e">
        <f t="shared" si="137"/>
        <v>#N/A</v>
      </c>
    </row>
    <row r="667" spans="1:50" x14ac:dyDescent="0.25">
      <c r="A667" s="110">
        <f>'Тулуз-Пьерон'!A667</f>
        <v>0</v>
      </c>
      <c r="B667" s="153">
        <f>'Тулуз-Пьерон'!B667</f>
        <v>0</v>
      </c>
      <c r="C667" s="109" t="e">
        <f>'Тулуз-Пьерон'!AB667</f>
        <v>#DIV/0!</v>
      </c>
      <c r="D667" s="132" t="e">
        <f>'Тулуз-Пьерон'!AE667</f>
        <v>#DIV/0!</v>
      </c>
      <c r="E667" s="134">
        <f>Равен!AD659</f>
        <v>0</v>
      </c>
      <c r="F667" s="135">
        <f>Равен!AE659</f>
        <v>0</v>
      </c>
      <c r="G667" s="128"/>
      <c r="H667" s="33"/>
      <c r="I667" s="33"/>
      <c r="J667" s="33"/>
      <c r="K667" s="115"/>
      <c r="L667" s="109">
        <f t="shared" si="126"/>
        <v>0</v>
      </c>
      <c r="M667" s="33"/>
      <c r="N667" s="123"/>
      <c r="O667" s="131"/>
      <c r="P667" s="109">
        <f t="shared" si="127"/>
        <v>0</v>
      </c>
      <c r="Q667" s="33"/>
      <c r="R667" s="33"/>
      <c r="S667" s="123"/>
      <c r="T667" s="128"/>
      <c r="U667" s="33"/>
      <c r="V667" s="33"/>
      <c r="W667" s="33"/>
      <c r="X667" s="115"/>
      <c r="Y667" s="122"/>
      <c r="Z667" s="33"/>
      <c r="AA667" s="33"/>
      <c r="AB667" s="33"/>
      <c r="AC667" s="33"/>
      <c r="AD667" s="33"/>
      <c r="AE667" s="33"/>
      <c r="AF667" s="123"/>
      <c r="AG667" s="119" t="e">
        <f>HLOOKUP(AG$13,$Y667:$AF$1016,ROWS($Y667:$AF$1016),FALSE)</f>
        <v>#N/A</v>
      </c>
      <c r="AH667" s="30" t="e">
        <f>HLOOKUP(AH$13,$Y667:$AF$1016,ROWS($Y667:$AF$1016),FALSE)</f>
        <v>#N/A</v>
      </c>
      <c r="AI667" s="30" t="e">
        <f>HLOOKUP(AI$13,$Y667:$AF$1016,ROWS($Y667:$AF$1016),FALSE)</f>
        <v>#N/A</v>
      </c>
      <c r="AJ667" s="30" t="e">
        <f>HLOOKUP(AJ$13,$Y667:$AF$1016,ROWS($Y667:$AF$1016),FALSE)</f>
        <v>#N/A</v>
      </c>
      <c r="AK667" s="30" t="e">
        <f>HLOOKUP(AK$13,$Y667:$AF$1016,ROWS($Y667:$AF$1016),FALSE)</f>
        <v>#N/A</v>
      </c>
      <c r="AL667" s="30" t="e">
        <f>HLOOKUP(AL$13,$Y667:$AF$1016,ROWS($Y667:$AF$1016),FALSE)</f>
        <v>#N/A</v>
      </c>
      <c r="AM667" s="30" t="e">
        <f>HLOOKUP(AM$13,$Y667:$AF$1016,ROWS($Y667:$AF$1016),FALSE)</f>
        <v>#N/A</v>
      </c>
      <c r="AN667" s="30" t="e">
        <f>HLOOKUP(AN$13,$Y667:$AF$1016,ROWS($Y667:$AF$1016),FALSE)</f>
        <v>#N/A</v>
      </c>
      <c r="AO667" s="35" t="e">
        <f t="shared" si="128"/>
        <v>#N/A</v>
      </c>
      <c r="AP667" s="35" t="e">
        <f t="shared" si="129"/>
        <v>#N/A</v>
      </c>
      <c r="AQ667" s="35" t="e">
        <f t="shared" si="130"/>
        <v>#N/A</v>
      </c>
      <c r="AR667" s="35" t="e">
        <f t="shared" si="131"/>
        <v>#N/A</v>
      </c>
      <c r="AS667" s="35" t="e">
        <f t="shared" si="132"/>
        <v>#N/A</v>
      </c>
      <c r="AT667" s="35" t="e">
        <f t="shared" si="133"/>
        <v>#N/A</v>
      </c>
      <c r="AU667" s="35" t="e">
        <f t="shared" si="134"/>
        <v>#N/A</v>
      </c>
      <c r="AV667" s="35" t="e">
        <f t="shared" si="135"/>
        <v>#N/A</v>
      </c>
      <c r="AW667" s="81" t="e">
        <f t="shared" si="136"/>
        <v>#N/A</v>
      </c>
      <c r="AX667" s="139" t="e">
        <f t="shared" si="137"/>
        <v>#N/A</v>
      </c>
    </row>
    <row r="668" spans="1:50" x14ac:dyDescent="0.25">
      <c r="A668" s="110">
        <f>'Тулуз-Пьерон'!A668</f>
        <v>0</v>
      </c>
      <c r="B668" s="153">
        <f>'Тулуз-Пьерон'!B668</f>
        <v>0</v>
      </c>
      <c r="C668" s="109" t="e">
        <f>'Тулуз-Пьерон'!AB668</f>
        <v>#DIV/0!</v>
      </c>
      <c r="D668" s="132" t="e">
        <f>'Тулуз-Пьерон'!AE668</f>
        <v>#DIV/0!</v>
      </c>
      <c r="E668" s="134">
        <f>Равен!AD660</f>
        <v>0</v>
      </c>
      <c r="F668" s="135">
        <f>Равен!AE660</f>
        <v>0</v>
      </c>
      <c r="G668" s="128"/>
      <c r="H668" s="33"/>
      <c r="I668" s="33"/>
      <c r="J668" s="33"/>
      <c r="K668" s="115"/>
      <c r="L668" s="109">
        <f t="shared" si="126"/>
        <v>0</v>
      </c>
      <c r="M668" s="33"/>
      <c r="N668" s="123"/>
      <c r="O668" s="131"/>
      <c r="P668" s="109">
        <f t="shared" si="127"/>
        <v>0</v>
      </c>
      <c r="Q668" s="33"/>
      <c r="R668" s="33"/>
      <c r="S668" s="123"/>
      <c r="T668" s="128"/>
      <c r="U668" s="33"/>
      <c r="V668" s="33"/>
      <c r="W668" s="33"/>
      <c r="X668" s="115"/>
      <c r="Y668" s="122"/>
      <c r="Z668" s="33"/>
      <c r="AA668" s="33"/>
      <c r="AB668" s="33"/>
      <c r="AC668" s="33"/>
      <c r="AD668" s="33"/>
      <c r="AE668" s="33"/>
      <c r="AF668" s="123"/>
      <c r="AG668" s="119" t="e">
        <f>HLOOKUP(AG$13,$Y668:$AF$1016,ROWS($Y668:$AF$1016),FALSE)</f>
        <v>#N/A</v>
      </c>
      <c r="AH668" s="30" t="e">
        <f>HLOOKUP(AH$13,$Y668:$AF$1016,ROWS($Y668:$AF$1016),FALSE)</f>
        <v>#N/A</v>
      </c>
      <c r="AI668" s="30" t="e">
        <f>HLOOKUP(AI$13,$Y668:$AF$1016,ROWS($Y668:$AF$1016),FALSE)</f>
        <v>#N/A</v>
      </c>
      <c r="AJ668" s="30" t="e">
        <f>HLOOKUP(AJ$13,$Y668:$AF$1016,ROWS($Y668:$AF$1016),FALSE)</f>
        <v>#N/A</v>
      </c>
      <c r="AK668" s="30" t="e">
        <f>HLOOKUP(AK$13,$Y668:$AF$1016,ROWS($Y668:$AF$1016),FALSE)</f>
        <v>#N/A</v>
      </c>
      <c r="AL668" s="30" t="e">
        <f>HLOOKUP(AL$13,$Y668:$AF$1016,ROWS($Y668:$AF$1016),FALSE)</f>
        <v>#N/A</v>
      </c>
      <c r="AM668" s="30" t="e">
        <f>HLOOKUP(AM$13,$Y668:$AF$1016,ROWS($Y668:$AF$1016),FALSE)</f>
        <v>#N/A</v>
      </c>
      <c r="AN668" s="30" t="e">
        <f>HLOOKUP(AN$13,$Y668:$AF$1016,ROWS($Y668:$AF$1016),FALSE)</f>
        <v>#N/A</v>
      </c>
      <c r="AO668" s="35" t="e">
        <f t="shared" si="128"/>
        <v>#N/A</v>
      </c>
      <c r="AP668" s="35" t="e">
        <f t="shared" si="129"/>
        <v>#N/A</v>
      </c>
      <c r="AQ668" s="35" t="e">
        <f t="shared" si="130"/>
        <v>#N/A</v>
      </c>
      <c r="AR668" s="35" t="e">
        <f t="shared" si="131"/>
        <v>#N/A</v>
      </c>
      <c r="AS668" s="35" t="e">
        <f t="shared" si="132"/>
        <v>#N/A</v>
      </c>
      <c r="AT668" s="35" t="e">
        <f t="shared" si="133"/>
        <v>#N/A</v>
      </c>
      <c r="AU668" s="35" t="e">
        <f t="shared" si="134"/>
        <v>#N/A</v>
      </c>
      <c r="AV668" s="35" t="e">
        <f t="shared" si="135"/>
        <v>#N/A</v>
      </c>
      <c r="AW668" s="81" t="e">
        <f t="shared" si="136"/>
        <v>#N/A</v>
      </c>
      <c r="AX668" s="139" t="e">
        <f t="shared" si="137"/>
        <v>#N/A</v>
      </c>
    </row>
    <row r="669" spans="1:50" x14ac:dyDescent="0.25">
      <c r="A669" s="110">
        <f>'Тулуз-Пьерон'!A669</f>
        <v>0</v>
      </c>
      <c r="B669" s="153">
        <f>'Тулуз-Пьерон'!B669</f>
        <v>0</v>
      </c>
      <c r="C669" s="109" t="e">
        <f>'Тулуз-Пьерон'!AB669</f>
        <v>#DIV/0!</v>
      </c>
      <c r="D669" s="132" t="e">
        <f>'Тулуз-Пьерон'!AE669</f>
        <v>#DIV/0!</v>
      </c>
      <c r="E669" s="134">
        <f>Равен!AD661</f>
        <v>0</v>
      </c>
      <c r="F669" s="135">
        <f>Равен!AE661</f>
        <v>0</v>
      </c>
      <c r="G669" s="128"/>
      <c r="H669" s="33"/>
      <c r="I669" s="33"/>
      <c r="J669" s="33"/>
      <c r="K669" s="115"/>
      <c r="L669" s="109">
        <f t="shared" si="126"/>
        <v>0</v>
      </c>
      <c r="M669" s="33"/>
      <c r="N669" s="123"/>
      <c r="O669" s="131"/>
      <c r="P669" s="109">
        <f t="shared" si="127"/>
        <v>0</v>
      </c>
      <c r="Q669" s="33"/>
      <c r="R669" s="33"/>
      <c r="S669" s="123"/>
      <c r="T669" s="128"/>
      <c r="U669" s="33"/>
      <c r="V669" s="33"/>
      <c r="W669" s="33"/>
      <c r="X669" s="115"/>
      <c r="Y669" s="122"/>
      <c r="Z669" s="33"/>
      <c r="AA669" s="33"/>
      <c r="AB669" s="33"/>
      <c r="AC669" s="33"/>
      <c r="AD669" s="33"/>
      <c r="AE669" s="33"/>
      <c r="AF669" s="123"/>
      <c r="AG669" s="119" t="e">
        <f>HLOOKUP(AG$13,$Y669:$AF$1016,ROWS($Y669:$AF$1016),FALSE)</f>
        <v>#N/A</v>
      </c>
      <c r="AH669" s="30" t="e">
        <f>HLOOKUP(AH$13,$Y669:$AF$1016,ROWS($Y669:$AF$1016),FALSE)</f>
        <v>#N/A</v>
      </c>
      <c r="AI669" s="30" t="e">
        <f>HLOOKUP(AI$13,$Y669:$AF$1016,ROWS($Y669:$AF$1016),FALSE)</f>
        <v>#N/A</v>
      </c>
      <c r="AJ669" s="30" t="e">
        <f>HLOOKUP(AJ$13,$Y669:$AF$1016,ROWS($Y669:$AF$1016),FALSE)</f>
        <v>#N/A</v>
      </c>
      <c r="AK669" s="30" t="e">
        <f>HLOOKUP(AK$13,$Y669:$AF$1016,ROWS($Y669:$AF$1016),FALSE)</f>
        <v>#N/A</v>
      </c>
      <c r="AL669" s="30" t="e">
        <f>HLOOKUP(AL$13,$Y669:$AF$1016,ROWS($Y669:$AF$1016),FALSE)</f>
        <v>#N/A</v>
      </c>
      <c r="AM669" s="30" t="e">
        <f>HLOOKUP(AM$13,$Y669:$AF$1016,ROWS($Y669:$AF$1016),FALSE)</f>
        <v>#N/A</v>
      </c>
      <c r="AN669" s="30" t="e">
        <f>HLOOKUP(AN$13,$Y669:$AF$1016,ROWS($Y669:$AF$1016),FALSE)</f>
        <v>#N/A</v>
      </c>
      <c r="AO669" s="35" t="e">
        <f t="shared" si="128"/>
        <v>#N/A</v>
      </c>
      <c r="AP669" s="35" t="e">
        <f t="shared" si="129"/>
        <v>#N/A</v>
      </c>
      <c r="AQ669" s="35" t="e">
        <f t="shared" si="130"/>
        <v>#N/A</v>
      </c>
      <c r="AR669" s="35" t="e">
        <f t="shared" si="131"/>
        <v>#N/A</v>
      </c>
      <c r="AS669" s="35" t="e">
        <f t="shared" si="132"/>
        <v>#N/A</v>
      </c>
      <c r="AT669" s="35" t="e">
        <f t="shared" si="133"/>
        <v>#N/A</v>
      </c>
      <c r="AU669" s="35" t="e">
        <f t="shared" si="134"/>
        <v>#N/A</v>
      </c>
      <c r="AV669" s="35" t="e">
        <f t="shared" si="135"/>
        <v>#N/A</v>
      </c>
      <c r="AW669" s="81" t="e">
        <f t="shared" si="136"/>
        <v>#N/A</v>
      </c>
      <c r="AX669" s="139" t="e">
        <f t="shared" si="137"/>
        <v>#N/A</v>
      </c>
    </row>
    <row r="670" spans="1:50" x14ac:dyDescent="0.25">
      <c r="A670" s="110">
        <f>'Тулуз-Пьерон'!A670</f>
        <v>0</v>
      </c>
      <c r="B670" s="153">
        <f>'Тулуз-Пьерон'!B670</f>
        <v>0</v>
      </c>
      <c r="C670" s="109" t="e">
        <f>'Тулуз-Пьерон'!AB670</f>
        <v>#DIV/0!</v>
      </c>
      <c r="D670" s="132" t="e">
        <f>'Тулуз-Пьерон'!AE670</f>
        <v>#DIV/0!</v>
      </c>
      <c r="E670" s="134">
        <f>Равен!AD662</f>
        <v>0</v>
      </c>
      <c r="F670" s="135">
        <f>Равен!AE662</f>
        <v>0</v>
      </c>
      <c r="G670" s="128"/>
      <c r="H670" s="33"/>
      <c r="I670" s="33"/>
      <c r="J670" s="33"/>
      <c r="K670" s="115"/>
      <c r="L670" s="109">
        <f t="shared" si="126"/>
        <v>0</v>
      </c>
      <c r="M670" s="33"/>
      <c r="N670" s="123"/>
      <c r="O670" s="131"/>
      <c r="P670" s="109">
        <f t="shared" si="127"/>
        <v>0</v>
      </c>
      <c r="Q670" s="33"/>
      <c r="R670" s="33"/>
      <c r="S670" s="123"/>
      <c r="T670" s="128"/>
      <c r="U670" s="33"/>
      <c r="V670" s="33"/>
      <c r="W670" s="33"/>
      <c r="X670" s="115"/>
      <c r="Y670" s="122"/>
      <c r="Z670" s="33"/>
      <c r="AA670" s="33"/>
      <c r="AB670" s="33"/>
      <c r="AC670" s="33"/>
      <c r="AD670" s="33"/>
      <c r="AE670" s="33"/>
      <c r="AF670" s="123"/>
      <c r="AG670" s="119" t="e">
        <f>HLOOKUP(AG$13,$Y670:$AF$1016,ROWS($Y670:$AF$1016),FALSE)</f>
        <v>#N/A</v>
      </c>
      <c r="AH670" s="30" t="e">
        <f>HLOOKUP(AH$13,$Y670:$AF$1016,ROWS($Y670:$AF$1016),FALSE)</f>
        <v>#N/A</v>
      </c>
      <c r="AI670" s="30" t="e">
        <f>HLOOKUP(AI$13,$Y670:$AF$1016,ROWS($Y670:$AF$1016),FALSE)</f>
        <v>#N/A</v>
      </c>
      <c r="AJ670" s="30" t="e">
        <f>HLOOKUP(AJ$13,$Y670:$AF$1016,ROWS($Y670:$AF$1016),FALSE)</f>
        <v>#N/A</v>
      </c>
      <c r="AK670" s="30" t="e">
        <f>HLOOKUP(AK$13,$Y670:$AF$1016,ROWS($Y670:$AF$1016),FALSE)</f>
        <v>#N/A</v>
      </c>
      <c r="AL670" s="30" t="e">
        <f>HLOOKUP(AL$13,$Y670:$AF$1016,ROWS($Y670:$AF$1016),FALSE)</f>
        <v>#N/A</v>
      </c>
      <c r="AM670" s="30" t="e">
        <f>HLOOKUP(AM$13,$Y670:$AF$1016,ROWS($Y670:$AF$1016),FALSE)</f>
        <v>#N/A</v>
      </c>
      <c r="AN670" s="30" t="e">
        <f>HLOOKUP(AN$13,$Y670:$AF$1016,ROWS($Y670:$AF$1016),FALSE)</f>
        <v>#N/A</v>
      </c>
      <c r="AO670" s="35" t="e">
        <f t="shared" si="128"/>
        <v>#N/A</v>
      </c>
      <c r="AP670" s="35" t="e">
        <f t="shared" si="129"/>
        <v>#N/A</v>
      </c>
      <c r="AQ670" s="35" t="e">
        <f t="shared" si="130"/>
        <v>#N/A</v>
      </c>
      <c r="AR670" s="35" t="e">
        <f t="shared" si="131"/>
        <v>#N/A</v>
      </c>
      <c r="AS670" s="35" t="e">
        <f t="shared" si="132"/>
        <v>#N/A</v>
      </c>
      <c r="AT670" s="35" t="e">
        <f t="shared" si="133"/>
        <v>#N/A</v>
      </c>
      <c r="AU670" s="35" t="e">
        <f t="shared" si="134"/>
        <v>#N/A</v>
      </c>
      <c r="AV670" s="35" t="e">
        <f t="shared" si="135"/>
        <v>#N/A</v>
      </c>
      <c r="AW670" s="81" t="e">
        <f t="shared" si="136"/>
        <v>#N/A</v>
      </c>
      <c r="AX670" s="139" t="e">
        <f t="shared" si="137"/>
        <v>#N/A</v>
      </c>
    </row>
    <row r="671" spans="1:50" x14ac:dyDescent="0.25">
      <c r="A671" s="110">
        <f>'Тулуз-Пьерон'!A671</f>
        <v>0</v>
      </c>
      <c r="B671" s="153">
        <f>'Тулуз-Пьерон'!B671</f>
        <v>0</v>
      </c>
      <c r="C671" s="109" t="e">
        <f>'Тулуз-Пьерон'!AB671</f>
        <v>#DIV/0!</v>
      </c>
      <c r="D671" s="132" t="e">
        <f>'Тулуз-Пьерон'!AE671</f>
        <v>#DIV/0!</v>
      </c>
      <c r="E671" s="134">
        <f>Равен!AD663</f>
        <v>0</v>
      </c>
      <c r="F671" s="135">
        <f>Равен!AE663</f>
        <v>0</v>
      </c>
      <c r="G671" s="128"/>
      <c r="H671" s="33"/>
      <c r="I671" s="33"/>
      <c r="J671" s="33"/>
      <c r="K671" s="115"/>
      <c r="L671" s="109">
        <f t="shared" si="126"/>
        <v>0</v>
      </c>
      <c r="M671" s="33"/>
      <c r="N671" s="123"/>
      <c r="O671" s="131"/>
      <c r="P671" s="109">
        <f t="shared" si="127"/>
        <v>0</v>
      </c>
      <c r="Q671" s="33"/>
      <c r="R671" s="33"/>
      <c r="S671" s="123"/>
      <c r="T671" s="128"/>
      <c r="U671" s="33"/>
      <c r="V671" s="33"/>
      <c r="W671" s="33"/>
      <c r="X671" s="115"/>
      <c r="Y671" s="122"/>
      <c r="Z671" s="33"/>
      <c r="AA671" s="33"/>
      <c r="AB671" s="33"/>
      <c r="AC671" s="33"/>
      <c r="AD671" s="33"/>
      <c r="AE671" s="33"/>
      <c r="AF671" s="123"/>
      <c r="AG671" s="119" t="e">
        <f>HLOOKUP(AG$13,$Y671:$AF$1016,ROWS($Y671:$AF$1016),FALSE)</f>
        <v>#N/A</v>
      </c>
      <c r="AH671" s="30" t="e">
        <f>HLOOKUP(AH$13,$Y671:$AF$1016,ROWS($Y671:$AF$1016),FALSE)</f>
        <v>#N/A</v>
      </c>
      <c r="AI671" s="30" t="e">
        <f>HLOOKUP(AI$13,$Y671:$AF$1016,ROWS($Y671:$AF$1016),FALSE)</f>
        <v>#N/A</v>
      </c>
      <c r="AJ671" s="30" t="e">
        <f>HLOOKUP(AJ$13,$Y671:$AF$1016,ROWS($Y671:$AF$1016),FALSE)</f>
        <v>#N/A</v>
      </c>
      <c r="AK671" s="30" t="e">
        <f>HLOOKUP(AK$13,$Y671:$AF$1016,ROWS($Y671:$AF$1016),FALSE)</f>
        <v>#N/A</v>
      </c>
      <c r="AL671" s="30" t="e">
        <f>HLOOKUP(AL$13,$Y671:$AF$1016,ROWS($Y671:$AF$1016),FALSE)</f>
        <v>#N/A</v>
      </c>
      <c r="AM671" s="30" t="e">
        <f>HLOOKUP(AM$13,$Y671:$AF$1016,ROWS($Y671:$AF$1016),FALSE)</f>
        <v>#N/A</v>
      </c>
      <c r="AN671" s="30" t="e">
        <f>HLOOKUP(AN$13,$Y671:$AF$1016,ROWS($Y671:$AF$1016),FALSE)</f>
        <v>#N/A</v>
      </c>
      <c r="AO671" s="35" t="e">
        <f t="shared" si="128"/>
        <v>#N/A</v>
      </c>
      <c r="AP671" s="35" t="e">
        <f t="shared" si="129"/>
        <v>#N/A</v>
      </c>
      <c r="AQ671" s="35" t="e">
        <f t="shared" si="130"/>
        <v>#N/A</v>
      </c>
      <c r="AR671" s="35" t="e">
        <f t="shared" si="131"/>
        <v>#N/A</v>
      </c>
      <c r="AS671" s="35" t="e">
        <f t="shared" si="132"/>
        <v>#N/A</v>
      </c>
      <c r="AT671" s="35" t="e">
        <f t="shared" si="133"/>
        <v>#N/A</v>
      </c>
      <c r="AU671" s="35" t="e">
        <f t="shared" si="134"/>
        <v>#N/A</v>
      </c>
      <c r="AV671" s="35" t="e">
        <f t="shared" si="135"/>
        <v>#N/A</v>
      </c>
      <c r="AW671" s="81" t="e">
        <f t="shared" si="136"/>
        <v>#N/A</v>
      </c>
      <c r="AX671" s="139" t="e">
        <f t="shared" si="137"/>
        <v>#N/A</v>
      </c>
    </row>
    <row r="672" spans="1:50" x14ac:dyDescent="0.25">
      <c r="A672" s="110">
        <f>'Тулуз-Пьерон'!A672</f>
        <v>0</v>
      </c>
      <c r="B672" s="153">
        <f>'Тулуз-Пьерон'!B672</f>
        <v>0</v>
      </c>
      <c r="C672" s="109" t="e">
        <f>'Тулуз-Пьерон'!AB672</f>
        <v>#DIV/0!</v>
      </c>
      <c r="D672" s="132" t="e">
        <f>'Тулуз-Пьерон'!AE672</f>
        <v>#DIV/0!</v>
      </c>
      <c r="E672" s="134">
        <f>Равен!AD664</f>
        <v>0</v>
      </c>
      <c r="F672" s="135">
        <f>Равен!AE664</f>
        <v>0</v>
      </c>
      <c r="G672" s="128"/>
      <c r="H672" s="33"/>
      <c r="I672" s="33"/>
      <c r="J672" s="33"/>
      <c r="K672" s="115"/>
      <c r="L672" s="109">
        <f t="shared" si="126"/>
        <v>0</v>
      </c>
      <c r="M672" s="33"/>
      <c r="N672" s="123"/>
      <c r="O672" s="131"/>
      <c r="P672" s="109">
        <f t="shared" si="127"/>
        <v>0</v>
      </c>
      <c r="Q672" s="33"/>
      <c r="R672" s="33"/>
      <c r="S672" s="123"/>
      <c r="T672" s="128"/>
      <c r="U672" s="33"/>
      <c r="V672" s="33"/>
      <c r="W672" s="33"/>
      <c r="X672" s="115"/>
      <c r="Y672" s="122"/>
      <c r="Z672" s="33"/>
      <c r="AA672" s="33"/>
      <c r="AB672" s="33"/>
      <c r="AC672" s="33"/>
      <c r="AD672" s="33"/>
      <c r="AE672" s="33"/>
      <c r="AF672" s="123"/>
      <c r="AG672" s="119" t="e">
        <f>HLOOKUP(AG$13,$Y672:$AF$1016,ROWS($Y672:$AF$1016),FALSE)</f>
        <v>#N/A</v>
      </c>
      <c r="AH672" s="30" t="e">
        <f>HLOOKUP(AH$13,$Y672:$AF$1016,ROWS($Y672:$AF$1016),FALSE)</f>
        <v>#N/A</v>
      </c>
      <c r="AI672" s="30" t="e">
        <f>HLOOKUP(AI$13,$Y672:$AF$1016,ROWS($Y672:$AF$1016),FALSE)</f>
        <v>#N/A</v>
      </c>
      <c r="AJ672" s="30" t="e">
        <f>HLOOKUP(AJ$13,$Y672:$AF$1016,ROWS($Y672:$AF$1016),FALSE)</f>
        <v>#N/A</v>
      </c>
      <c r="AK672" s="30" t="e">
        <f>HLOOKUP(AK$13,$Y672:$AF$1016,ROWS($Y672:$AF$1016),FALSE)</f>
        <v>#N/A</v>
      </c>
      <c r="AL672" s="30" t="e">
        <f>HLOOKUP(AL$13,$Y672:$AF$1016,ROWS($Y672:$AF$1016),FALSE)</f>
        <v>#N/A</v>
      </c>
      <c r="AM672" s="30" t="e">
        <f>HLOOKUP(AM$13,$Y672:$AF$1016,ROWS($Y672:$AF$1016),FALSE)</f>
        <v>#N/A</v>
      </c>
      <c r="AN672" s="30" t="e">
        <f>HLOOKUP(AN$13,$Y672:$AF$1016,ROWS($Y672:$AF$1016),FALSE)</f>
        <v>#N/A</v>
      </c>
      <c r="AO672" s="35" t="e">
        <f t="shared" si="128"/>
        <v>#N/A</v>
      </c>
      <c r="AP672" s="35" t="e">
        <f t="shared" si="129"/>
        <v>#N/A</v>
      </c>
      <c r="AQ672" s="35" t="e">
        <f t="shared" si="130"/>
        <v>#N/A</v>
      </c>
      <c r="AR672" s="35" t="e">
        <f t="shared" si="131"/>
        <v>#N/A</v>
      </c>
      <c r="AS672" s="35" t="e">
        <f t="shared" si="132"/>
        <v>#N/A</v>
      </c>
      <c r="AT672" s="35" t="e">
        <f t="shared" si="133"/>
        <v>#N/A</v>
      </c>
      <c r="AU672" s="35" t="e">
        <f t="shared" si="134"/>
        <v>#N/A</v>
      </c>
      <c r="AV672" s="35" t="e">
        <f t="shared" si="135"/>
        <v>#N/A</v>
      </c>
      <c r="AW672" s="81" t="e">
        <f t="shared" si="136"/>
        <v>#N/A</v>
      </c>
      <c r="AX672" s="139" t="e">
        <f t="shared" si="137"/>
        <v>#N/A</v>
      </c>
    </row>
    <row r="673" spans="1:50" x14ac:dyDescent="0.25">
      <c r="A673" s="110">
        <f>'Тулуз-Пьерон'!A673</f>
        <v>0</v>
      </c>
      <c r="B673" s="153">
        <f>'Тулуз-Пьерон'!B673</f>
        <v>0</v>
      </c>
      <c r="C673" s="109" t="e">
        <f>'Тулуз-Пьерон'!AB673</f>
        <v>#DIV/0!</v>
      </c>
      <c r="D673" s="132" t="e">
        <f>'Тулуз-Пьерон'!AE673</f>
        <v>#DIV/0!</v>
      </c>
      <c r="E673" s="134">
        <f>Равен!AD665</f>
        <v>0</v>
      </c>
      <c r="F673" s="135">
        <f>Равен!AE665</f>
        <v>0</v>
      </c>
      <c r="G673" s="128"/>
      <c r="H673" s="33"/>
      <c r="I673" s="33"/>
      <c r="J673" s="33"/>
      <c r="K673" s="115"/>
      <c r="L673" s="109">
        <f t="shared" si="126"/>
        <v>0</v>
      </c>
      <c r="M673" s="33"/>
      <c r="N673" s="123"/>
      <c r="O673" s="131"/>
      <c r="P673" s="109">
        <f t="shared" si="127"/>
        <v>0</v>
      </c>
      <c r="Q673" s="33"/>
      <c r="R673" s="33"/>
      <c r="S673" s="123"/>
      <c r="T673" s="128"/>
      <c r="U673" s="33"/>
      <c r="V673" s="33"/>
      <c r="W673" s="33"/>
      <c r="X673" s="115"/>
      <c r="Y673" s="122"/>
      <c r="Z673" s="33"/>
      <c r="AA673" s="33"/>
      <c r="AB673" s="33"/>
      <c r="AC673" s="33"/>
      <c r="AD673" s="33"/>
      <c r="AE673" s="33"/>
      <c r="AF673" s="123"/>
      <c r="AG673" s="119" t="e">
        <f>HLOOKUP(AG$13,$Y673:$AF$1016,ROWS($Y673:$AF$1016),FALSE)</f>
        <v>#N/A</v>
      </c>
      <c r="AH673" s="30" t="e">
        <f>HLOOKUP(AH$13,$Y673:$AF$1016,ROWS($Y673:$AF$1016),FALSE)</f>
        <v>#N/A</v>
      </c>
      <c r="AI673" s="30" t="e">
        <f>HLOOKUP(AI$13,$Y673:$AF$1016,ROWS($Y673:$AF$1016),FALSE)</f>
        <v>#N/A</v>
      </c>
      <c r="AJ673" s="30" t="e">
        <f>HLOOKUP(AJ$13,$Y673:$AF$1016,ROWS($Y673:$AF$1016),FALSE)</f>
        <v>#N/A</v>
      </c>
      <c r="AK673" s="30" t="e">
        <f>HLOOKUP(AK$13,$Y673:$AF$1016,ROWS($Y673:$AF$1016),FALSE)</f>
        <v>#N/A</v>
      </c>
      <c r="AL673" s="30" t="e">
        <f>HLOOKUP(AL$13,$Y673:$AF$1016,ROWS($Y673:$AF$1016),FALSE)</f>
        <v>#N/A</v>
      </c>
      <c r="AM673" s="30" t="e">
        <f>HLOOKUP(AM$13,$Y673:$AF$1016,ROWS($Y673:$AF$1016),FALSE)</f>
        <v>#N/A</v>
      </c>
      <c r="AN673" s="30" t="e">
        <f>HLOOKUP(AN$13,$Y673:$AF$1016,ROWS($Y673:$AF$1016),FALSE)</f>
        <v>#N/A</v>
      </c>
      <c r="AO673" s="35" t="e">
        <f t="shared" si="128"/>
        <v>#N/A</v>
      </c>
      <c r="AP673" s="35" t="e">
        <f t="shared" si="129"/>
        <v>#N/A</v>
      </c>
      <c r="AQ673" s="35" t="e">
        <f t="shared" si="130"/>
        <v>#N/A</v>
      </c>
      <c r="AR673" s="35" t="e">
        <f t="shared" si="131"/>
        <v>#N/A</v>
      </c>
      <c r="AS673" s="35" t="e">
        <f t="shared" si="132"/>
        <v>#N/A</v>
      </c>
      <c r="AT673" s="35" t="e">
        <f t="shared" si="133"/>
        <v>#N/A</v>
      </c>
      <c r="AU673" s="35" t="e">
        <f t="shared" si="134"/>
        <v>#N/A</v>
      </c>
      <c r="AV673" s="35" t="e">
        <f t="shared" si="135"/>
        <v>#N/A</v>
      </c>
      <c r="AW673" s="81" t="e">
        <f t="shared" si="136"/>
        <v>#N/A</v>
      </c>
      <c r="AX673" s="139" t="e">
        <f t="shared" si="137"/>
        <v>#N/A</v>
      </c>
    </row>
    <row r="674" spans="1:50" x14ac:dyDescent="0.25">
      <c r="A674" s="110">
        <f>'Тулуз-Пьерон'!A674</f>
        <v>0</v>
      </c>
      <c r="B674" s="153">
        <f>'Тулуз-Пьерон'!B674</f>
        <v>0</v>
      </c>
      <c r="C674" s="109" t="e">
        <f>'Тулуз-Пьерон'!AB674</f>
        <v>#DIV/0!</v>
      </c>
      <c r="D674" s="132" t="e">
        <f>'Тулуз-Пьерон'!AE674</f>
        <v>#DIV/0!</v>
      </c>
      <c r="E674" s="134">
        <f>Равен!AD666</f>
        <v>0</v>
      </c>
      <c r="F674" s="135">
        <f>Равен!AE666</f>
        <v>0</v>
      </c>
      <c r="G674" s="128"/>
      <c r="H674" s="33"/>
      <c r="I674" s="33"/>
      <c r="J674" s="33"/>
      <c r="K674" s="115"/>
      <c r="L674" s="109">
        <f t="shared" si="126"/>
        <v>0</v>
      </c>
      <c r="M674" s="33"/>
      <c r="N674" s="123"/>
      <c r="O674" s="131"/>
      <c r="P674" s="109">
        <f t="shared" si="127"/>
        <v>0</v>
      </c>
      <c r="Q674" s="33"/>
      <c r="R674" s="33"/>
      <c r="S674" s="123"/>
      <c r="T674" s="128"/>
      <c r="U674" s="33"/>
      <c r="V674" s="33"/>
      <c r="W674" s="33"/>
      <c r="X674" s="115"/>
      <c r="Y674" s="122"/>
      <c r="Z674" s="33"/>
      <c r="AA674" s="33"/>
      <c r="AB674" s="33"/>
      <c r="AC674" s="33"/>
      <c r="AD674" s="33"/>
      <c r="AE674" s="33"/>
      <c r="AF674" s="123"/>
      <c r="AG674" s="119" t="e">
        <f>HLOOKUP(AG$13,$Y674:$AF$1016,ROWS($Y674:$AF$1016),FALSE)</f>
        <v>#N/A</v>
      </c>
      <c r="AH674" s="30" t="e">
        <f>HLOOKUP(AH$13,$Y674:$AF$1016,ROWS($Y674:$AF$1016),FALSE)</f>
        <v>#N/A</v>
      </c>
      <c r="AI674" s="30" t="e">
        <f>HLOOKUP(AI$13,$Y674:$AF$1016,ROWS($Y674:$AF$1016),FALSE)</f>
        <v>#N/A</v>
      </c>
      <c r="AJ674" s="30" t="e">
        <f>HLOOKUP(AJ$13,$Y674:$AF$1016,ROWS($Y674:$AF$1016),FALSE)</f>
        <v>#N/A</v>
      </c>
      <c r="AK674" s="30" t="e">
        <f>HLOOKUP(AK$13,$Y674:$AF$1016,ROWS($Y674:$AF$1016),FALSE)</f>
        <v>#N/A</v>
      </c>
      <c r="AL674" s="30" t="e">
        <f>HLOOKUP(AL$13,$Y674:$AF$1016,ROWS($Y674:$AF$1016),FALSE)</f>
        <v>#N/A</v>
      </c>
      <c r="AM674" s="30" t="e">
        <f>HLOOKUP(AM$13,$Y674:$AF$1016,ROWS($Y674:$AF$1016),FALSE)</f>
        <v>#N/A</v>
      </c>
      <c r="AN674" s="30" t="e">
        <f>HLOOKUP(AN$13,$Y674:$AF$1016,ROWS($Y674:$AF$1016),FALSE)</f>
        <v>#N/A</v>
      </c>
      <c r="AO674" s="35" t="e">
        <f t="shared" si="128"/>
        <v>#N/A</v>
      </c>
      <c r="AP674" s="35" t="e">
        <f t="shared" si="129"/>
        <v>#N/A</v>
      </c>
      <c r="AQ674" s="35" t="e">
        <f t="shared" si="130"/>
        <v>#N/A</v>
      </c>
      <c r="AR674" s="35" t="e">
        <f t="shared" si="131"/>
        <v>#N/A</v>
      </c>
      <c r="AS674" s="35" t="e">
        <f t="shared" si="132"/>
        <v>#N/A</v>
      </c>
      <c r="AT674" s="35" t="e">
        <f t="shared" si="133"/>
        <v>#N/A</v>
      </c>
      <c r="AU674" s="35" t="e">
        <f t="shared" si="134"/>
        <v>#N/A</v>
      </c>
      <c r="AV674" s="35" t="e">
        <f t="shared" si="135"/>
        <v>#N/A</v>
      </c>
      <c r="AW674" s="81" t="e">
        <f t="shared" si="136"/>
        <v>#N/A</v>
      </c>
      <c r="AX674" s="139" t="e">
        <f t="shared" si="137"/>
        <v>#N/A</v>
      </c>
    </row>
    <row r="675" spans="1:50" x14ac:dyDescent="0.25">
      <c r="A675" s="110">
        <f>'Тулуз-Пьерон'!A675</f>
        <v>0</v>
      </c>
      <c r="B675" s="153">
        <f>'Тулуз-Пьерон'!B675</f>
        <v>0</v>
      </c>
      <c r="C675" s="109" t="e">
        <f>'Тулуз-Пьерон'!AB675</f>
        <v>#DIV/0!</v>
      </c>
      <c r="D675" s="132" t="e">
        <f>'Тулуз-Пьерон'!AE675</f>
        <v>#DIV/0!</v>
      </c>
      <c r="E675" s="134">
        <f>Равен!AD667</f>
        <v>0</v>
      </c>
      <c r="F675" s="135">
        <f>Равен!AE667</f>
        <v>0</v>
      </c>
      <c r="G675" s="128"/>
      <c r="H675" s="33"/>
      <c r="I675" s="33"/>
      <c r="J675" s="33"/>
      <c r="K675" s="115"/>
      <c r="L675" s="109">
        <f t="shared" si="126"/>
        <v>0</v>
      </c>
      <c r="M675" s="33"/>
      <c r="N675" s="123"/>
      <c r="O675" s="131"/>
      <c r="P675" s="109">
        <f t="shared" si="127"/>
        <v>0</v>
      </c>
      <c r="Q675" s="33"/>
      <c r="R675" s="33"/>
      <c r="S675" s="123"/>
      <c r="T675" s="128"/>
      <c r="U675" s="33"/>
      <c r="V675" s="33"/>
      <c r="W675" s="33"/>
      <c r="X675" s="115"/>
      <c r="Y675" s="122"/>
      <c r="Z675" s="33"/>
      <c r="AA675" s="33"/>
      <c r="AB675" s="33"/>
      <c r="AC675" s="33"/>
      <c r="AD675" s="33"/>
      <c r="AE675" s="33"/>
      <c r="AF675" s="123"/>
      <c r="AG675" s="119" t="e">
        <f>HLOOKUP(AG$13,$Y675:$AF$1016,ROWS($Y675:$AF$1016),FALSE)</f>
        <v>#N/A</v>
      </c>
      <c r="AH675" s="30" t="e">
        <f>HLOOKUP(AH$13,$Y675:$AF$1016,ROWS($Y675:$AF$1016),FALSE)</f>
        <v>#N/A</v>
      </c>
      <c r="AI675" s="30" t="e">
        <f>HLOOKUP(AI$13,$Y675:$AF$1016,ROWS($Y675:$AF$1016),FALSE)</f>
        <v>#N/A</v>
      </c>
      <c r="AJ675" s="30" t="e">
        <f>HLOOKUP(AJ$13,$Y675:$AF$1016,ROWS($Y675:$AF$1016),FALSE)</f>
        <v>#N/A</v>
      </c>
      <c r="AK675" s="30" t="e">
        <f>HLOOKUP(AK$13,$Y675:$AF$1016,ROWS($Y675:$AF$1016),FALSE)</f>
        <v>#N/A</v>
      </c>
      <c r="AL675" s="30" t="e">
        <f>HLOOKUP(AL$13,$Y675:$AF$1016,ROWS($Y675:$AF$1016),FALSE)</f>
        <v>#N/A</v>
      </c>
      <c r="AM675" s="30" t="e">
        <f>HLOOKUP(AM$13,$Y675:$AF$1016,ROWS($Y675:$AF$1016),FALSE)</f>
        <v>#N/A</v>
      </c>
      <c r="AN675" s="30" t="e">
        <f>HLOOKUP(AN$13,$Y675:$AF$1016,ROWS($Y675:$AF$1016),FALSE)</f>
        <v>#N/A</v>
      </c>
      <c r="AO675" s="35" t="e">
        <f t="shared" si="128"/>
        <v>#N/A</v>
      </c>
      <c r="AP675" s="35" t="e">
        <f t="shared" si="129"/>
        <v>#N/A</v>
      </c>
      <c r="AQ675" s="35" t="e">
        <f t="shared" si="130"/>
        <v>#N/A</v>
      </c>
      <c r="AR675" s="35" t="e">
        <f t="shared" si="131"/>
        <v>#N/A</v>
      </c>
      <c r="AS675" s="35" t="e">
        <f t="shared" si="132"/>
        <v>#N/A</v>
      </c>
      <c r="AT675" s="35" t="e">
        <f t="shared" si="133"/>
        <v>#N/A</v>
      </c>
      <c r="AU675" s="35" t="e">
        <f t="shared" si="134"/>
        <v>#N/A</v>
      </c>
      <c r="AV675" s="35" t="e">
        <f t="shared" si="135"/>
        <v>#N/A</v>
      </c>
      <c r="AW675" s="81" t="e">
        <f t="shared" si="136"/>
        <v>#N/A</v>
      </c>
      <c r="AX675" s="139" t="e">
        <f t="shared" si="137"/>
        <v>#N/A</v>
      </c>
    </row>
    <row r="676" spans="1:50" x14ac:dyDescent="0.25">
      <c r="A676" s="110">
        <f>'Тулуз-Пьерон'!A676</f>
        <v>0</v>
      </c>
      <c r="B676" s="153">
        <f>'Тулуз-Пьерон'!B676</f>
        <v>0</v>
      </c>
      <c r="C676" s="109" t="e">
        <f>'Тулуз-Пьерон'!AB676</f>
        <v>#DIV/0!</v>
      </c>
      <c r="D676" s="132" t="e">
        <f>'Тулуз-Пьерон'!AE676</f>
        <v>#DIV/0!</v>
      </c>
      <c r="E676" s="134">
        <f>Равен!AD668</f>
        <v>0</v>
      </c>
      <c r="F676" s="135">
        <f>Равен!AE668</f>
        <v>0</v>
      </c>
      <c r="G676" s="128"/>
      <c r="H676" s="33"/>
      <c r="I676" s="33"/>
      <c r="J676" s="33"/>
      <c r="K676" s="115"/>
      <c r="L676" s="109">
        <f t="shared" si="126"/>
        <v>0</v>
      </c>
      <c r="M676" s="33"/>
      <c r="N676" s="123"/>
      <c r="O676" s="131"/>
      <c r="P676" s="109">
        <f t="shared" si="127"/>
        <v>0</v>
      </c>
      <c r="Q676" s="33"/>
      <c r="R676" s="33"/>
      <c r="S676" s="123"/>
      <c r="T676" s="128"/>
      <c r="U676" s="33"/>
      <c r="V676" s="33"/>
      <c r="W676" s="33"/>
      <c r="X676" s="115"/>
      <c r="Y676" s="122"/>
      <c r="Z676" s="33"/>
      <c r="AA676" s="33"/>
      <c r="AB676" s="33"/>
      <c r="AC676" s="33"/>
      <c r="AD676" s="33"/>
      <c r="AE676" s="33"/>
      <c r="AF676" s="123"/>
      <c r="AG676" s="119" t="e">
        <f>HLOOKUP(AG$13,$Y676:$AF$1016,ROWS($Y676:$AF$1016),FALSE)</f>
        <v>#N/A</v>
      </c>
      <c r="AH676" s="30" t="e">
        <f>HLOOKUP(AH$13,$Y676:$AF$1016,ROWS($Y676:$AF$1016),FALSE)</f>
        <v>#N/A</v>
      </c>
      <c r="AI676" s="30" t="e">
        <f>HLOOKUP(AI$13,$Y676:$AF$1016,ROWS($Y676:$AF$1016),FALSE)</f>
        <v>#N/A</v>
      </c>
      <c r="AJ676" s="30" t="e">
        <f>HLOOKUP(AJ$13,$Y676:$AF$1016,ROWS($Y676:$AF$1016),FALSE)</f>
        <v>#N/A</v>
      </c>
      <c r="AK676" s="30" t="e">
        <f>HLOOKUP(AK$13,$Y676:$AF$1016,ROWS($Y676:$AF$1016),FALSE)</f>
        <v>#N/A</v>
      </c>
      <c r="AL676" s="30" t="e">
        <f>HLOOKUP(AL$13,$Y676:$AF$1016,ROWS($Y676:$AF$1016),FALSE)</f>
        <v>#N/A</v>
      </c>
      <c r="AM676" s="30" t="e">
        <f>HLOOKUP(AM$13,$Y676:$AF$1016,ROWS($Y676:$AF$1016),FALSE)</f>
        <v>#N/A</v>
      </c>
      <c r="AN676" s="30" t="e">
        <f>HLOOKUP(AN$13,$Y676:$AF$1016,ROWS($Y676:$AF$1016),FALSE)</f>
        <v>#N/A</v>
      </c>
      <c r="AO676" s="35" t="e">
        <f t="shared" si="128"/>
        <v>#N/A</v>
      </c>
      <c r="AP676" s="35" t="e">
        <f t="shared" si="129"/>
        <v>#N/A</v>
      </c>
      <c r="AQ676" s="35" t="e">
        <f t="shared" si="130"/>
        <v>#N/A</v>
      </c>
      <c r="AR676" s="35" t="e">
        <f t="shared" si="131"/>
        <v>#N/A</v>
      </c>
      <c r="AS676" s="35" t="e">
        <f t="shared" si="132"/>
        <v>#N/A</v>
      </c>
      <c r="AT676" s="35" t="e">
        <f t="shared" si="133"/>
        <v>#N/A</v>
      </c>
      <c r="AU676" s="35" t="e">
        <f t="shared" si="134"/>
        <v>#N/A</v>
      </c>
      <c r="AV676" s="35" t="e">
        <f t="shared" si="135"/>
        <v>#N/A</v>
      </c>
      <c r="AW676" s="81" t="e">
        <f t="shared" si="136"/>
        <v>#N/A</v>
      </c>
      <c r="AX676" s="139" t="e">
        <f t="shared" si="137"/>
        <v>#N/A</v>
      </c>
    </row>
    <row r="677" spans="1:50" x14ac:dyDescent="0.25">
      <c r="A677" s="110">
        <f>'Тулуз-Пьерон'!A677</f>
        <v>0</v>
      </c>
      <c r="B677" s="153">
        <f>'Тулуз-Пьерон'!B677</f>
        <v>0</v>
      </c>
      <c r="C677" s="109" t="e">
        <f>'Тулуз-Пьерон'!AB677</f>
        <v>#DIV/0!</v>
      </c>
      <c r="D677" s="132" t="e">
        <f>'Тулуз-Пьерон'!AE677</f>
        <v>#DIV/0!</v>
      </c>
      <c r="E677" s="134">
        <f>Равен!AD669</f>
        <v>0</v>
      </c>
      <c r="F677" s="135">
        <f>Равен!AE669</f>
        <v>0</v>
      </c>
      <c r="G677" s="128"/>
      <c r="H677" s="33"/>
      <c r="I677" s="33"/>
      <c r="J677" s="33"/>
      <c r="K677" s="115"/>
      <c r="L677" s="109">
        <f t="shared" si="126"/>
        <v>0</v>
      </c>
      <c r="M677" s="33"/>
      <c r="N677" s="123"/>
      <c r="O677" s="131"/>
      <c r="P677" s="109">
        <f t="shared" si="127"/>
        <v>0</v>
      </c>
      <c r="Q677" s="33"/>
      <c r="R677" s="33"/>
      <c r="S677" s="123"/>
      <c r="T677" s="128"/>
      <c r="U677" s="33"/>
      <c r="V677" s="33"/>
      <c r="W677" s="33"/>
      <c r="X677" s="115"/>
      <c r="Y677" s="122"/>
      <c r="Z677" s="33"/>
      <c r="AA677" s="33"/>
      <c r="AB677" s="33"/>
      <c r="AC677" s="33"/>
      <c r="AD677" s="33"/>
      <c r="AE677" s="33"/>
      <c r="AF677" s="123"/>
      <c r="AG677" s="119" t="e">
        <f>HLOOKUP(AG$13,$Y677:$AF$1016,ROWS($Y677:$AF$1016),FALSE)</f>
        <v>#N/A</v>
      </c>
      <c r="AH677" s="30" t="e">
        <f>HLOOKUP(AH$13,$Y677:$AF$1016,ROWS($Y677:$AF$1016),FALSE)</f>
        <v>#N/A</v>
      </c>
      <c r="AI677" s="30" t="e">
        <f>HLOOKUP(AI$13,$Y677:$AF$1016,ROWS($Y677:$AF$1016),FALSE)</f>
        <v>#N/A</v>
      </c>
      <c r="AJ677" s="30" t="e">
        <f>HLOOKUP(AJ$13,$Y677:$AF$1016,ROWS($Y677:$AF$1016),FALSE)</f>
        <v>#N/A</v>
      </c>
      <c r="AK677" s="30" t="e">
        <f>HLOOKUP(AK$13,$Y677:$AF$1016,ROWS($Y677:$AF$1016),FALSE)</f>
        <v>#N/A</v>
      </c>
      <c r="AL677" s="30" t="e">
        <f>HLOOKUP(AL$13,$Y677:$AF$1016,ROWS($Y677:$AF$1016),FALSE)</f>
        <v>#N/A</v>
      </c>
      <c r="AM677" s="30" t="e">
        <f>HLOOKUP(AM$13,$Y677:$AF$1016,ROWS($Y677:$AF$1016),FALSE)</f>
        <v>#N/A</v>
      </c>
      <c r="AN677" s="30" t="e">
        <f>HLOOKUP(AN$13,$Y677:$AF$1016,ROWS($Y677:$AF$1016),FALSE)</f>
        <v>#N/A</v>
      </c>
      <c r="AO677" s="35" t="e">
        <f t="shared" si="128"/>
        <v>#N/A</v>
      </c>
      <c r="AP677" s="35" t="e">
        <f t="shared" si="129"/>
        <v>#N/A</v>
      </c>
      <c r="AQ677" s="35" t="e">
        <f t="shared" si="130"/>
        <v>#N/A</v>
      </c>
      <c r="AR677" s="35" t="e">
        <f t="shared" si="131"/>
        <v>#N/A</v>
      </c>
      <c r="AS677" s="35" t="e">
        <f t="shared" si="132"/>
        <v>#N/A</v>
      </c>
      <c r="AT677" s="35" t="e">
        <f t="shared" si="133"/>
        <v>#N/A</v>
      </c>
      <c r="AU677" s="35" t="e">
        <f t="shared" si="134"/>
        <v>#N/A</v>
      </c>
      <c r="AV677" s="35" t="e">
        <f t="shared" si="135"/>
        <v>#N/A</v>
      </c>
      <c r="AW677" s="81" t="e">
        <f t="shared" si="136"/>
        <v>#N/A</v>
      </c>
      <c r="AX677" s="139" t="e">
        <f t="shared" si="137"/>
        <v>#N/A</v>
      </c>
    </row>
    <row r="678" spans="1:50" x14ac:dyDescent="0.25">
      <c r="A678" s="110">
        <f>'Тулуз-Пьерон'!A678</f>
        <v>0</v>
      </c>
      <c r="B678" s="153">
        <f>'Тулуз-Пьерон'!B678</f>
        <v>0</v>
      </c>
      <c r="C678" s="109" t="e">
        <f>'Тулуз-Пьерон'!AB678</f>
        <v>#DIV/0!</v>
      </c>
      <c r="D678" s="132" t="e">
        <f>'Тулуз-Пьерон'!AE678</f>
        <v>#DIV/0!</v>
      </c>
      <c r="E678" s="134">
        <f>Равен!AD670</f>
        <v>0</v>
      </c>
      <c r="F678" s="135">
        <f>Равен!AE670</f>
        <v>0</v>
      </c>
      <c r="G678" s="128"/>
      <c r="H678" s="33"/>
      <c r="I678" s="33"/>
      <c r="J678" s="33"/>
      <c r="K678" s="115"/>
      <c r="L678" s="109">
        <f t="shared" si="126"/>
        <v>0</v>
      </c>
      <c r="M678" s="33"/>
      <c r="N678" s="123"/>
      <c r="O678" s="131"/>
      <c r="P678" s="109">
        <f t="shared" si="127"/>
        <v>0</v>
      </c>
      <c r="Q678" s="33"/>
      <c r="R678" s="33"/>
      <c r="S678" s="123"/>
      <c r="T678" s="128"/>
      <c r="U678" s="33"/>
      <c r="V678" s="33"/>
      <c r="W678" s="33"/>
      <c r="X678" s="115"/>
      <c r="Y678" s="122"/>
      <c r="Z678" s="33"/>
      <c r="AA678" s="33"/>
      <c r="AB678" s="33"/>
      <c r="AC678" s="33"/>
      <c r="AD678" s="33"/>
      <c r="AE678" s="33"/>
      <c r="AF678" s="123"/>
      <c r="AG678" s="119" t="e">
        <f>HLOOKUP(AG$13,$Y678:$AF$1016,ROWS($Y678:$AF$1016),FALSE)</f>
        <v>#N/A</v>
      </c>
      <c r="AH678" s="30" t="e">
        <f>HLOOKUP(AH$13,$Y678:$AF$1016,ROWS($Y678:$AF$1016),FALSE)</f>
        <v>#N/A</v>
      </c>
      <c r="AI678" s="30" t="e">
        <f>HLOOKUP(AI$13,$Y678:$AF$1016,ROWS($Y678:$AF$1016),FALSE)</f>
        <v>#N/A</v>
      </c>
      <c r="AJ678" s="30" t="e">
        <f>HLOOKUP(AJ$13,$Y678:$AF$1016,ROWS($Y678:$AF$1016),FALSE)</f>
        <v>#N/A</v>
      </c>
      <c r="AK678" s="30" t="e">
        <f>HLOOKUP(AK$13,$Y678:$AF$1016,ROWS($Y678:$AF$1016),FALSE)</f>
        <v>#N/A</v>
      </c>
      <c r="AL678" s="30" t="e">
        <f>HLOOKUP(AL$13,$Y678:$AF$1016,ROWS($Y678:$AF$1016),FALSE)</f>
        <v>#N/A</v>
      </c>
      <c r="AM678" s="30" t="e">
        <f>HLOOKUP(AM$13,$Y678:$AF$1016,ROWS($Y678:$AF$1016),FALSE)</f>
        <v>#N/A</v>
      </c>
      <c r="AN678" s="30" t="e">
        <f>HLOOKUP(AN$13,$Y678:$AF$1016,ROWS($Y678:$AF$1016),FALSE)</f>
        <v>#N/A</v>
      </c>
      <c r="AO678" s="35" t="e">
        <f t="shared" si="128"/>
        <v>#N/A</v>
      </c>
      <c r="AP678" s="35" t="e">
        <f t="shared" si="129"/>
        <v>#N/A</v>
      </c>
      <c r="AQ678" s="35" t="e">
        <f t="shared" si="130"/>
        <v>#N/A</v>
      </c>
      <c r="AR678" s="35" t="e">
        <f t="shared" si="131"/>
        <v>#N/A</v>
      </c>
      <c r="AS678" s="35" t="e">
        <f t="shared" si="132"/>
        <v>#N/A</v>
      </c>
      <c r="AT678" s="35" t="e">
        <f t="shared" si="133"/>
        <v>#N/A</v>
      </c>
      <c r="AU678" s="35" t="e">
        <f t="shared" si="134"/>
        <v>#N/A</v>
      </c>
      <c r="AV678" s="35" t="e">
        <f t="shared" si="135"/>
        <v>#N/A</v>
      </c>
      <c r="AW678" s="81" t="e">
        <f t="shared" si="136"/>
        <v>#N/A</v>
      </c>
      <c r="AX678" s="139" t="e">
        <f t="shared" si="137"/>
        <v>#N/A</v>
      </c>
    </row>
    <row r="679" spans="1:50" x14ac:dyDescent="0.25">
      <c r="A679" s="110">
        <f>'Тулуз-Пьерон'!A679</f>
        <v>0</v>
      </c>
      <c r="B679" s="153">
        <f>'Тулуз-Пьерон'!B679</f>
        <v>0</v>
      </c>
      <c r="C679" s="109" t="e">
        <f>'Тулуз-Пьерон'!AB679</f>
        <v>#DIV/0!</v>
      </c>
      <c r="D679" s="132" t="e">
        <f>'Тулуз-Пьерон'!AE679</f>
        <v>#DIV/0!</v>
      </c>
      <c r="E679" s="134">
        <f>Равен!AD671</f>
        <v>0</v>
      </c>
      <c r="F679" s="135">
        <f>Равен!AE671</f>
        <v>0</v>
      </c>
      <c r="G679" s="128"/>
      <c r="H679" s="33"/>
      <c r="I679" s="33"/>
      <c r="J679" s="33"/>
      <c r="K679" s="115"/>
      <c r="L679" s="109">
        <f t="shared" si="126"/>
        <v>0</v>
      </c>
      <c r="M679" s="33"/>
      <c r="N679" s="123"/>
      <c r="O679" s="131"/>
      <c r="P679" s="109">
        <f t="shared" si="127"/>
        <v>0</v>
      </c>
      <c r="Q679" s="33"/>
      <c r="R679" s="33"/>
      <c r="S679" s="123"/>
      <c r="T679" s="128"/>
      <c r="U679" s="33"/>
      <c r="V679" s="33"/>
      <c r="W679" s="33"/>
      <c r="X679" s="115"/>
      <c r="Y679" s="122"/>
      <c r="Z679" s="33"/>
      <c r="AA679" s="33"/>
      <c r="AB679" s="33"/>
      <c r="AC679" s="33"/>
      <c r="AD679" s="33"/>
      <c r="AE679" s="33"/>
      <c r="AF679" s="123"/>
      <c r="AG679" s="119" t="e">
        <f>HLOOKUP(AG$13,$Y679:$AF$1016,ROWS($Y679:$AF$1016),FALSE)</f>
        <v>#N/A</v>
      </c>
      <c r="AH679" s="30" t="e">
        <f>HLOOKUP(AH$13,$Y679:$AF$1016,ROWS($Y679:$AF$1016),FALSE)</f>
        <v>#N/A</v>
      </c>
      <c r="AI679" s="30" t="e">
        <f>HLOOKUP(AI$13,$Y679:$AF$1016,ROWS($Y679:$AF$1016),FALSE)</f>
        <v>#N/A</v>
      </c>
      <c r="AJ679" s="30" t="e">
        <f>HLOOKUP(AJ$13,$Y679:$AF$1016,ROWS($Y679:$AF$1016),FALSE)</f>
        <v>#N/A</v>
      </c>
      <c r="AK679" s="30" t="e">
        <f>HLOOKUP(AK$13,$Y679:$AF$1016,ROWS($Y679:$AF$1016),FALSE)</f>
        <v>#N/A</v>
      </c>
      <c r="AL679" s="30" t="e">
        <f>HLOOKUP(AL$13,$Y679:$AF$1016,ROWS($Y679:$AF$1016),FALSE)</f>
        <v>#N/A</v>
      </c>
      <c r="AM679" s="30" t="e">
        <f>HLOOKUP(AM$13,$Y679:$AF$1016,ROWS($Y679:$AF$1016),FALSE)</f>
        <v>#N/A</v>
      </c>
      <c r="AN679" s="30" t="e">
        <f>HLOOKUP(AN$13,$Y679:$AF$1016,ROWS($Y679:$AF$1016),FALSE)</f>
        <v>#N/A</v>
      </c>
      <c r="AO679" s="35" t="e">
        <f t="shared" si="128"/>
        <v>#N/A</v>
      </c>
      <c r="AP679" s="35" t="e">
        <f t="shared" si="129"/>
        <v>#N/A</v>
      </c>
      <c r="AQ679" s="35" t="e">
        <f t="shared" si="130"/>
        <v>#N/A</v>
      </c>
      <c r="AR679" s="35" t="e">
        <f t="shared" si="131"/>
        <v>#N/A</v>
      </c>
      <c r="AS679" s="35" t="e">
        <f t="shared" si="132"/>
        <v>#N/A</v>
      </c>
      <c r="AT679" s="35" t="e">
        <f t="shared" si="133"/>
        <v>#N/A</v>
      </c>
      <c r="AU679" s="35" t="e">
        <f t="shared" si="134"/>
        <v>#N/A</v>
      </c>
      <c r="AV679" s="35" t="e">
        <f t="shared" si="135"/>
        <v>#N/A</v>
      </c>
      <c r="AW679" s="81" t="e">
        <f t="shared" si="136"/>
        <v>#N/A</v>
      </c>
      <c r="AX679" s="139" t="e">
        <f t="shared" si="137"/>
        <v>#N/A</v>
      </c>
    </row>
    <row r="680" spans="1:50" x14ac:dyDescent="0.25">
      <c r="A680" s="110">
        <f>'Тулуз-Пьерон'!A680</f>
        <v>0</v>
      </c>
      <c r="B680" s="153">
        <f>'Тулуз-Пьерон'!B680</f>
        <v>0</v>
      </c>
      <c r="C680" s="109" t="e">
        <f>'Тулуз-Пьерон'!AB680</f>
        <v>#DIV/0!</v>
      </c>
      <c r="D680" s="132" t="e">
        <f>'Тулуз-Пьерон'!AE680</f>
        <v>#DIV/0!</v>
      </c>
      <c r="E680" s="134">
        <f>Равен!AD672</f>
        <v>0</v>
      </c>
      <c r="F680" s="135">
        <f>Равен!AE672</f>
        <v>0</v>
      </c>
      <c r="G680" s="128"/>
      <c r="H680" s="33"/>
      <c r="I680" s="33"/>
      <c r="J680" s="33"/>
      <c r="K680" s="115"/>
      <c r="L680" s="109">
        <f t="shared" si="126"/>
        <v>0</v>
      </c>
      <c r="M680" s="33"/>
      <c r="N680" s="123"/>
      <c r="O680" s="131"/>
      <c r="P680" s="109">
        <f t="shared" si="127"/>
        <v>0</v>
      </c>
      <c r="Q680" s="33"/>
      <c r="R680" s="33"/>
      <c r="S680" s="123"/>
      <c r="T680" s="128"/>
      <c r="U680" s="33"/>
      <c r="V680" s="33"/>
      <c r="W680" s="33"/>
      <c r="X680" s="115"/>
      <c r="Y680" s="122"/>
      <c r="Z680" s="33"/>
      <c r="AA680" s="33"/>
      <c r="AB680" s="33"/>
      <c r="AC680" s="33"/>
      <c r="AD680" s="33"/>
      <c r="AE680" s="33"/>
      <c r="AF680" s="123"/>
      <c r="AG680" s="119" t="e">
        <f>HLOOKUP(AG$13,$Y680:$AF$1016,ROWS($Y680:$AF$1016),FALSE)</f>
        <v>#N/A</v>
      </c>
      <c r="AH680" s="30" t="e">
        <f>HLOOKUP(AH$13,$Y680:$AF$1016,ROWS($Y680:$AF$1016),FALSE)</f>
        <v>#N/A</v>
      </c>
      <c r="AI680" s="30" t="e">
        <f>HLOOKUP(AI$13,$Y680:$AF$1016,ROWS($Y680:$AF$1016),FALSE)</f>
        <v>#N/A</v>
      </c>
      <c r="AJ680" s="30" t="e">
        <f>HLOOKUP(AJ$13,$Y680:$AF$1016,ROWS($Y680:$AF$1016),FALSE)</f>
        <v>#N/A</v>
      </c>
      <c r="AK680" s="30" t="e">
        <f>HLOOKUP(AK$13,$Y680:$AF$1016,ROWS($Y680:$AF$1016),FALSE)</f>
        <v>#N/A</v>
      </c>
      <c r="AL680" s="30" t="e">
        <f>HLOOKUP(AL$13,$Y680:$AF$1016,ROWS($Y680:$AF$1016),FALSE)</f>
        <v>#N/A</v>
      </c>
      <c r="AM680" s="30" t="e">
        <f>HLOOKUP(AM$13,$Y680:$AF$1016,ROWS($Y680:$AF$1016),FALSE)</f>
        <v>#N/A</v>
      </c>
      <c r="AN680" s="30" t="e">
        <f>HLOOKUP(AN$13,$Y680:$AF$1016,ROWS($Y680:$AF$1016),FALSE)</f>
        <v>#N/A</v>
      </c>
      <c r="AO680" s="35" t="e">
        <f t="shared" si="128"/>
        <v>#N/A</v>
      </c>
      <c r="AP680" s="35" t="e">
        <f t="shared" si="129"/>
        <v>#N/A</v>
      </c>
      <c r="AQ680" s="35" t="e">
        <f t="shared" si="130"/>
        <v>#N/A</v>
      </c>
      <c r="AR680" s="35" t="e">
        <f t="shared" si="131"/>
        <v>#N/A</v>
      </c>
      <c r="AS680" s="35" t="e">
        <f t="shared" si="132"/>
        <v>#N/A</v>
      </c>
      <c r="AT680" s="35" t="e">
        <f t="shared" si="133"/>
        <v>#N/A</v>
      </c>
      <c r="AU680" s="35" t="e">
        <f t="shared" si="134"/>
        <v>#N/A</v>
      </c>
      <c r="AV680" s="35" t="e">
        <f t="shared" si="135"/>
        <v>#N/A</v>
      </c>
      <c r="AW680" s="81" t="e">
        <f t="shared" si="136"/>
        <v>#N/A</v>
      </c>
      <c r="AX680" s="139" t="e">
        <f t="shared" si="137"/>
        <v>#N/A</v>
      </c>
    </row>
    <row r="681" spans="1:50" x14ac:dyDescent="0.25">
      <c r="A681" s="110">
        <f>'Тулуз-Пьерон'!A681</f>
        <v>0</v>
      </c>
      <c r="B681" s="153">
        <f>'Тулуз-Пьерон'!B681</f>
        <v>0</v>
      </c>
      <c r="C681" s="109" t="e">
        <f>'Тулуз-Пьерон'!AB681</f>
        <v>#DIV/0!</v>
      </c>
      <c r="D681" s="132" t="e">
        <f>'Тулуз-Пьерон'!AE681</f>
        <v>#DIV/0!</v>
      </c>
      <c r="E681" s="134">
        <f>Равен!AD673</f>
        <v>0</v>
      </c>
      <c r="F681" s="135">
        <f>Равен!AE673</f>
        <v>0</v>
      </c>
      <c r="G681" s="128"/>
      <c r="H681" s="33"/>
      <c r="I681" s="33"/>
      <c r="J681" s="33"/>
      <c r="K681" s="115"/>
      <c r="L681" s="109">
        <f t="shared" si="126"/>
        <v>0</v>
      </c>
      <c r="M681" s="33"/>
      <c r="N681" s="123"/>
      <c r="O681" s="131"/>
      <c r="P681" s="109">
        <f t="shared" si="127"/>
        <v>0</v>
      </c>
      <c r="Q681" s="33"/>
      <c r="R681" s="33"/>
      <c r="S681" s="123"/>
      <c r="T681" s="128"/>
      <c r="U681" s="33"/>
      <c r="V681" s="33"/>
      <c r="W681" s="33"/>
      <c r="X681" s="115"/>
      <c r="Y681" s="122"/>
      <c r="Z681" s="33"/>
      <c r="AA681" s="33"/>
      <c r="AB681" s="33"/>
      <c r="AC681" s="33"/>
      <c r="AD681" s="33"/>
      <c r="AE681" s="33"/>
      <c r="AF681" s="123"/>
      <c r="AG681" s="119" t="e">
        <f>HLOOKUP(AG$13,$Y681:$AF$1016,ROWS($Y681:$AF$1016),FALSE)</f>
        <v>#N/A</v>
      </c>
      <c r="AH681" s="30" t="e">
        <f>HLOOKUP(AH$13,$Y681:$AF$1016,ROWS($Y681:$AF$1016),FALSE)</f>
        <v>#N/A</v>
      </c>
      <c r="AI681" s="30" t="e">
        <f>HLOOKUP(AI$13,$Y681:$AF$1016,ROWS($Y681:$AF$1016),FALSE)</f>
        <v>#N/A</v>
      </c>
      <c r="AJ681" s="30" t="e">
        <f>HLOOKUP(AJ$13,$Y681:$AF$1016,ROWS($Y681:$AF$1016),FALSE)</f>
        <v>#N/A</v>
      </c>
      <c r="AK681" s="30" t="e">
        <f>HLOOKUP(AK$13,$Y681:$AF$1016,ROWS($Y681:$AF$1016),FALSE)</f>
        <v>#N/A</v>
      </c>
      <c r="AL681" s="30" t="e">
        <f>HLOOKUP(AL$13,$Y681:$AF$1016,ROWS($Y681:$AF$1016),FALSE)</f>
        <v>#N/A</v>
      </c>
      <c r="AM681" s="30" t="e">
        <f>HLOOKUP(AM$13,$Y681:$AF$1016,ROWS($Y681:$AF$1016),FALSE)</f>
        <v>#N/A</v>
      </c>
      <c r="AN681" s="30" t="e">
        <f>HLOOKUP(AN$13,$Y681:$AF$1016,ROWS($Y681:$AF$1016),FALSE)</f>
        <v>#N/A</v>
      </c>
      <c r="AO681" s="35" t="e">
        <f t="shared" si="128"/>
        <v>#N/A</v>
      </c>
      <c r="AP681" s="35" t="e">
        <f t="shared" si="129"/>
        <v>#N/A</v>
      </c>
      <c r="AQ681" s="35" t="e">
        <f t="shared" si="130"/>
        <v>#N/A</v>
      </c>
      <c r="AR681" s="35" t="e">
        <f t="shared" si="131"/>
        <v>#N/A</v>
      </c>
      <c r="AS681" s="35" t="e">
        <f t="shared" si="132"/>
        <v>#N/A</v>
      </c>
      <c r="AT681" s="35" t="e">
        <f t="shared" si="133"/>
        <v>#N/A</v>
      </c>
      <c r="AU681" s="35" t="e">
        <f t="shared" si="134"/>
        <v>#N/A</v>
      </c>
      <c r="AV681" s="35" t="e">
        <f t="shared" si="135"/>
        <v>#N/A</v>
      </c>
      <c r="AW681" s="81" t="e">
        <f t="shared" si="136"/>
        <v>#N/A</v>
      </c>
      <c r="AX681" s="139" t="e">
        <f t="shared" si="137"/>
        <v>#N/A</v>
      </c>
    </row>
    <row r="682" spans="1:50" x14ac:dyDescent="0.25">
      <c r="A682" s="110">
        <f>'Тулуз-Пьерон'!A682</f>
        <v>0</v>
      </c>
      <c r="B682" s="153">
        <f>'Тулуз-Пьерон'!B682</f>
        <v>0</v>
      </c>
      <c r="C682" s="109" t="e">
        <f>'Тулуз-Пьерон'!AB682</f>
        <v>#DIV/0!</v>
      </c>
      <c r="D682" s="132" t="e">
        <f>'Тулуз-Пьерон'!AE682</f>
        <v>#DIV/0!</v>
      </c>
      <c r="E682" s="134">
        <f>Равен!AD674</f>
        <v>0</v>
      </c>
      <c r="F682" s="135">
        <f>Равен!AE674</f>
        <v>0</v>
      </c>
      <c r="G682" s="128"/>
      <c r="H682" s="33"/>
      <c r="I682" s="33"/>
      <c r="J682" s="33"/>
      <c r="K682" s="115"/>
      <c r="L682" s="109">
        <f t="shared" si="126"/>
        <v>0</v>
      </c>
      <c r="M682" s="33"/>
      <c r="N682" s="123"/>
      <c r="O682" s="131"/>
      <c r="P682" s="109">
        <f t="shared" si="127"/>
        <v>0</v>
      </c>
      <c r="Q682" s="33"/>
      <c r="R682" s="33"/>
      <c r="S682" s="123"/>
      <c r="T682" s="128"/>
      <c r="U682" s="33"/>
      <c r="V682" s="33"/>
      <c r="W682" s="33"/>
      <c r="X682" s="115"/>
      <c r="Y682" s="122"/>
      <c r="Z682" s="33"/>
      <c r="AA682" s="33"/>
      <c r="AB682" s="33"/>
      <c r="AC682" s="33"/>
      <c r="AD682" s="33"/>
      <c r="AE682" s="33"/>
      <c r="AF682" s="123"/>
      <c r="AG682" s="119" t="e">
        <f>HLOOKUP(AG$13,$Y682:$AF$1016,ROWS($Y682:$AF$1016),FALSE)</f>
        <v>#N/A</v>
      </c>
      <c r="AH682" s="30" t="e">
        <f>HLOOKUP(AH$13,$Y682:$AF$1016,ROWS($Y682:$AF$1016),FALSE)</f>
        <v>#N/A</v>
      </c>
      <c r="AI682" s="30" t="e">
        <f>HLOOKUP(AI$13,$Y682:$AF$1016,ROWS($Y682:$AF$1016),FALSE)</f>
        <v>#N/A</v>
      </c>
      <c r="AJ682" s="30" t="e">
        <f>HLOOKUP(AJ$13,$Y682:$AF$1016,ROWS($Y682:$AF$1016),FALSE)</f>
        <v>#N/A</v>
      </c>
      <c r="AK682" s="30" t="e">
        <f>HLOOKUP(AK$13,$Y682:$AF$1016,ROWS($Y682:$AF$1016),FALSE)</f>
        <v>#N/A</v>
      </c>
      <c r="AL682" s="30" t="e">
        <f>HLOOKUP(AL$13,$Y682:$AF$1016,ROWS($Y682:$AF$1016),FALSE)</f>
        <v>#N/A</v>
      </c>
      <c r="AM682" s="30" t="e">
        <f>HLOOKUP(AM$13,$Y682:$AF$1016,ROWS($Y682:$AF$1016),FALSE)</f>
        <v>#N/A</v>
      </c>
      <c r="AN682" s="30" t="e">
        <f>HLOOKUP(AN$13,$Y682:$AF$1016,ROWS($Y682:$AF$1016),FALSE)</f>
        <v>#N/A</v>
      </c>
      <c r="AO682" s="35" t="e">
        <f t="shared" si="128"/>
        <v>#N/A</v>
      </c>
      <c r="AP682" s="35" t="e">
        <f t="shared" si="129"/>
        <v>#N/A</v>
      </c>
      <c r="AQ682" s="35" t="e">
        <f t="shared" si="130"/>
        <v>#N/A</v>
      </c>
      <c r="AR682" s="35" t="e">
        <f t="shared" si="131"/>
        <v>#N/A</v>
      </c>
      <c r="AS682" s="35" t="e">
        <f t="shared" si="132"/>
        <v>#N/A</v>
      </c>
      <c r="AT682" s="35" t="e">
        <f t="shared" si="133"/>
        <v>#N/A</v>
      </c>
      <c r="AU682" s="35" t="e">
        <f t="shared" si="134"/>
        <v>#N/A</v>
      </c>
      <c r="AV682" s="35" t="e">
        <f t="shared" si="135"/>
        <v>#N/A</v>
      </c>
      <c r="AW682" s="81" t="e">
        <f t="shared" si="136"/>
        <v>#N/A</v>
      </c>
      <c r="AX682" s="139" t="e">
        <f t="shared" si="137"/>
        <v>#N/A</v>
      </c>
    </row>
    <row r="683" spans="1:50" x14ac:dyDescent="0.25">
      <c r="A683" s="110">
        <f>'Тулуз-Пьерон'!A683</f>
        <v>0</v>
      </c>
      <c r="B683" s="153">
        <f>'Тулуз-Пьерон'!B683</f>
        <v>0</v>
      </c>
      <c r="C683" s="109" t="e">
        <f>'Тулуз-Пьерон'!AB683</f>
        <v>#DIV/0!</v>
      </c>
      <c r="D683" s="132" t="e">
        <f>'Тулуз-Пьерон'!AE683</f>
        <v>#DIV/0!</v>
      </c>
      <c r="E683" s="134">
        <f>Равен!AD675</f>
        <v>0</v>
      </c>
      <c r="F683" s="135">
        <f>Равен!AE675</f>
        <v>0</v>
      </c>
      <c r="G683" s="128"/>
      <c r="H683" s="33"/>
      <c r="I683" s="33"/>
      <c r="J683" s="33"/>
      <c r="K683" s="115"/>
      <c r="L683" s="109">
        <f t="shared" si="126"/>
        <v>0</v>
      </c>
      <c r="M683" s="33"/>
      <c r="N683" s="123"/>
      <c r="O683" s="131"/>
      <c r="P683" s="109">
        <f t="shared" si="127"/>
        <v>0</v>
      </c>
      <c r="Q683" s="33"/>
      <c r="R683" s="33"/>
      <c r="S683" s="123"/>
      <c r="T683" s="128"/>
      <c r="U683" s="33"/>
      <c r="V683" s="33"/>
      <c r="W683" s="33"/>
      <c r="X683" s="115"/>
      <c r="Y683" s="122"/>
      <c r="Z683" s="33"/>
      <c r="AA683" s="33"/>
      <c r="AB683" s="33"/>
      <c r="AC683" s="33"/>
      <c r="AD683" s="33"/>
      <c r="AE683" s="33"/>
      <c r="AF683" s="123"/>
      <c r="AG683" s="119" t="e">
        <f>HLOOKUP(AG$13,$Y683:$AF$1016,ROWS($Y683:$AF$1016),FALSE)</f>
        <v>#N/A</v>
      </c>
      <c r="AH683" s="30" t="e">
        <f>HLOOKUP(AH$13,$Y683:$AF$1016,ROWS($Y683:$AF$1016),FALSE)</f>
        <v>#N/A</v>
      </c>
      <c r="AI683" s="30" t="e">
        <f>HLOOKUP(AI$13,$Y683:$AF$1016,ROWS($Y683:$AF$1016),FALSE)</f>
        <v>#N/A</v>
      </c>
      <c r="AJ683" s="30" t="e">
        <f>HLOOKUP(AJ$13,$Y683:$AF$1016,ROWS($Y683:$AF$1016),FALSE)</f>
        <v>#N/A</v>
      </c>
      <c r="AK683" s="30" t="e">
        <f>HLOOKUP(AK$13,$Y683:$AF$1016,ROWS($Y683:$AF$1016),FALSE)</f>
        <v>#N/A</v>
      </c>
      <c r="AL683" s="30" t="e">
        <f>HLOOKUP(AL$13,$Y683:$AF$1016,ROWS($Y683:$AF$1016),FALSE)</f>
        <v>#N/A</v>
      </c>
      <c r="AM683" s="30" t="e">
        <f>HLOOKUP(AM$13,$Y683:$AF$1016,ROWS($Y683:$AF$1016),FALSE)</f>
        <v>#N/A</v>
      </c>
      <c r="AN683" s="30" t="e">
        <f>HLOOKUP(AN$13,$Y683:$AF$1016,ROWS($Y683:$AF$1016),FALSE)</f>
        <v>#N/A</v>
      </c>
      <c r="AO683" s="35" t="e">
        <f t="shared" si="128"/>
        <v>#N/A</v>
      </c>
      <c r="AP683" s="35" t="e">
        <f t="shared" si="129"/>
        <v>#N/A</v>
      </c>
      <c r="AQ683" s="35" t="e">
        <f t="shared" si="130"/>
        <v>#N/A</v>
      </c>
      <c r="AR683" s="35" t="e">
        <f t="shared" si="131"/>
        <v>#N/A</v>
      </c>
      <c r="AS683" s="35" t="e">
        <f t="shared" si="132"/>
        <v>#N/A</v>
      </c>
      <c r="AT683" s="35" t="e">
        <f t="shared" si="133"/>
        <v>#N/A</v>
      </c>
      <c r="AU683" s="35" t="e">
        <f t="shared" si="134"/>
        <v>#N/A</v>
      </c>
      <c r="AV683" s="35" t="e">
        <f t="shared" si="135"/>
        <v>#N/A</v>
      </c>
      <c r="AW683" s="81" t="e">
        <f t="shared" si="136"/>
        <v>#N/A</v>
      </c>
      <c r="AX683" s="139" t="e">
        <f t="shared" si="137"/>
        <v>#N/A</v>
      </c>
    </row>
    <row r="684" spans="1:50" x14ac:dyDescent="0.25">
      <c r="A684" s="110">
        <f>'Тулуз-Пьерон'!A684</f>
        <v>0</v>
      </c>
      <c r="B684" s="153">
        <f>'Тулуз-Пьерон'!B684</f>
        <v>0</v>
      </c>
      <c r="C684" s="109" t="e">
        <f>'Тулуз-Пьерон'!AB684</f>
        <v>#DIV/0!</v>
      </c>
      <c r="D684" s="132" t="e">
        <f>'Тулуз-Пьерон'!AE684</f>
        <v>#DIV/0!</v>
      </c>
      <c r="E684" s="134">
        <f>Равен!AD676</f>
        <v>0</v>
      </c>
      <c r="F684" s="135">
        <f>Равен!AE676</f>
        <v>0</v>
      </c>
      <c r="G684" s="128"/>
      <c r="H684" s="33"/>
      <c r="I684" s="33"/>
      <c r="J684" s="33"/>
      <c r="K684" s="115"/>
      <c r="L684" s="109">
        <f t="shared" si="126"/>
        <v>0</v>
      </c>
      <c r="M684" s="33"/>
      <c r="N684" s="123"/>
      <c r="O684" s="131"/>
      <c r="P684" s="109">
        <f t="shared" si="127"/>
        <v>0</v>
      </c>
      <c r="Q684" s="33"/>
      <c r="R684" s="33"/>
      <c r="S684" s="123"/>
      <c r="T684" s="128"/>
      <c r="U684" s="33"/>
      <c r="V684" s="33"/>
      <c r="W684" s="33"/>
      <c r="X684" s="115"/>
      <c r="Y684" s="122"/>
      <c r="Z684" s="33"/>
      <c r="AA684" s="33"/>
      <c r="AB684" s="33"/>
      <c r="AC684" s="33"/>
      <c r="AD684" s="33"/>
      <c r="AE684" s="33"/>
      <c r="AF684" s="123"/>
      <c r="AG684" s="119" t="e">
        <f>HLOOKUP(AG$13,$Y684:$AF$1016,ROWS($Y684:$AF$1016),FALSE)</f>
        <v>#N/A</v>
      </c>
      <c r="AH684" s="30" t="e">
        <f>HLOOKUP(AH$13,$Y684:$AF$1016,ROWS($Y684:$AF$1016),FALSE)</f>
        <v>#N/A</v>
      </c>
      <c r="AI684" s="30" t="e">
        <f>HLOOKUP(AI$13,$Y684:$AF$1016,ROWS($Y684:$AF$1016),FALSE)</f>
        <v>#N/A</v>
      </c>
      <c r="AJ684" s="30" t="e">
        <f>HLOOKUP(AJ$13,$Y684:$AF$1016,ROWS($Y684:$AF$1016),FALSE)</f>
        <v>#N/A</v>
      </c>
      <c r="AK684" s="30" t="e">
        <f>HLOOKUP(AK$13,$Y684:$AF$1016,ROWS($Y684:$AF$1016),FALSE)</f>
        <v>#N/A</v>
      </c>
      <c r="AL684" s="30" t="e">
        <f>HLOOKUP(AL$13,$Y684:$AF$1016,ROWS($Y684:$AF$1016),FALSE)</f>
        <v>#N/A</v>
      </c>
      <c r="AM684" s="30" t="e">
        <f>HLOOKUP(AM$13,$Y684:$AF$1016,ROWS($Y684:$AF$1016),FALSE)</f>
        <v>#N/A</v>
      </c>
      <c r="AN684" s="30" t="e">
        <f>HLOOKUP(AN$13,$Y684:$AF$1016,ROWS($Y684:$AF$1016),FALSE)</f>
        <v>#N/A</v>
      </c>
      <c r="AO684" s="35" t="e">
        <f t="shared" si="128"/>
        <v>#N/A</v>
      </c>
      <c r="AP684" s="35" t="e">
        <f t="shared" si="129"/>
        <v>#N/A</v>
      </c>
      <c r="AQ684" s="35" t="e">
        <f t="shared" si="130"/>
        <v>#N/A</v>
      </c>
      <c r="AR684" s="35" t="e">
        <f t="shared" si="131"/>
        <v>#N/A</v>
      </c>
      <c r="AS684" s="35" t="e">
        <f t="shared" si="132"/>
        <v>#N/A</v>
      </c>
      <c r="AT684" s="35" t="e">
        <f t="shared" si="133"/>
        <v>#N/A</v>
      </c>
      <c r="AU684" s="35" t="e">
        <f t="shared" si="134"/>
        <v>#N/A</v>
      </c>
      <c r="AV684" s="35" t="e">
        <f t="shared" si="135"/>
        <v>#N/A</v>
      </c>
      <c r="AW684" s="81" t="e">
        <f t="shared" si="136"/>
        <v>#N/A</v>
      </c>
      <c r="AX684" s="139" t="e">
        <f t="shared" si="137"/>
        <v>#N/A</v>
      </c>
    </row>
    <row r="685" spans="1:50" x14ac:dyDescent="0.25">
      <c r="A685" s="110">
        <f>'Тулуз-Пьерон'!A685</f>
        <v>0</v>
      </c>
      <c r="B685" s="153">
        <f>'Тулуз-Пьерон'!B685</f>
        <v>0</v>
      </c>
      <c r="C685" s="109" t="e">
        <f>'Тулуз-Пьерон'!AB685</f>
        <v>#DIV/0!</v>
      </c>
      <c r="D685" s="132" t="e">
        <f>'Тулуз-Пьерон'!AE685</f>
        <v>#DIV/0!</v>
      </c>
      <c r="E685" s="134">
        <f>Равен!AD677</f>
        <v>0</v>
      </c>
      <c r="F685" s="135">
        <f>Равен!AE677</f>
        <v>0</v>
      </c>
      <c r="G685" s="128"/>
      <c r="H685" s="33"/>
      <c r="I685" s="33"/>
      <c r="J685" s="33"/>
      <c r="K685" s="115"/>
      <c r="L685" s="109">
        <f t="shared" si="126"/>
        <v>0</v>
      </c>
      <c r="M685" s="33"/>
      <c r="N685" s="123"/>
      <c r="O685" s="131"/>
      <c r="P685" s="109">
        <f t="shared" si="127"/>
        <v>0</v>
      </c>
      <c r="Q685" s="33"/>
      <c r="R685" s="33"/>
      <c r="S685" s="123"/>
      <c r="T685" s="128"/>
      <c r="U685" s="33"/>
      <c r="V685" s="33"/>
      <c r="W685" s="33"/>
      <c r="X685" s="115"/>
      <c r="Y685" s="122"/>
      <c r="Z685" s="33"/>
      <c r="AA685" s="33"/>
      <c r="AB685" s="33"/>
      <c r="AC685" s="33"/>
      <c r="AD685" s="33"/>
      <c r="AE685" s="33"/>
      <c r="AF685" s="123"/>
      <c r="AG685" s="119" t="e">
        <f>HLOOKUP(AG$13,$Y685:$AF$1016,ROWS($Y685:$AF$1016),FALSE)</f>
        <v>#N/A</v>
      </c>
      <c r="AH685" s="30" t="e">
        <f>HLOOKUP(AH$13,$Y685:$AF$1016,ROWS($Y685:$AF$1016),FALSE)</f>
        <v>#N/A</v>
      </c>
      <c r="AI685" s="30" t="e">
        <f>HLOOKUP(AI$13,$Y685:$AF$1016,ROWS($Y685:$AF$1016),FALSE)</f>
        <v>#N/A</v>
      </c>
      <c r="AJ685" s="30" t="e">
        <f>HLOOKUP(AJ$13,$Y685:$AF$1016,ROWS($Y685:$AF$1016),FALSE)</f>
        <v>#N/A</v>
      </c>
      <c r="AK685" s="30" t="e">
        <f>HLOOKUP(AK$13,$Y685:$AF$1016,ROWS($Y685:$AF$1016),FALSE)</f>
        <v>#N/A</v>
      </c>
      <c r="AL685" s="30" t="e">
        <f>HLOOKUP(AL$13,$Y685:$AF$1016,ROWS($Y685:$AF$1016),FALSE)</f>
        <v>#N/A</v>
      </c>
      <c r="AM685" s="30" t="e">
        <f>HLOOKUP(AM$13,$Y685:$AF$1016,ROWS($Y685:$AF$1016),FALSE)</f>
        <v>#N/A</v>
      </c>
      <c r="AN685" s="30" t="e">
        <f>HLOOKUP(AN$13,$Y685:$AF$1016,ROWS($Y685:$AF$1016),FALSE)</f>
        <v>#N/A</v>
      </c>
      <c r="AO685" s="35" t="e">
        <f t="shared" si="128"/>
        <v>#N/A</v>
      </c>
      <c r="AP685" s="35" t="e">
        <f t="shared" si="129"/>
        <v>#N/A</v>
      </c>
      <c r="AQ685" s="35" t="e">
        <f t="shared" si="130"/>
        <v>#N/A</v>
      </c>
      <c r="AR685" s="35" t="e">
        <f t="shared" si="131"/>
        <v>#N/A</v>
      </c>
      <c r="AS685" s="35" t="e">
        <f t="shared" si="132"/>
        <v>#N/A</v>
      </c>
      <c r="AT685" s="35" t="e">
        <f t="shared" si="133"/>
        <v>#N/A</v>
      </c>
      <c r="AU685" s="35" t="e">
        <f t="shared" si="134"/>
        <v>#N/A</v>
      </c>
      <c r="AV685" s="35" t="e">
        <f t="shared" si="135"/>
        <v>#N/A</v>
      </c>
      <c r="AW685" s="81" t="e">
        <f t="shared" si="136"/>
        <v>#N/A</v>
      </c>
      <c r="AX685" s="139" t="e">
        <f t="shared" si="137"/>
        <v>#N/A</v>
      </c>
    </row>
    <row r="686" spans="1:50" x14ac:dyDescent="0.25">
      <c r="A686" s="110">
        <f>'Тулуз-Пьерон'!A686</f>
        <v>0</v>
      </c>
      <c r="B686" s="153">
        <f>'Тулуз-Пьерон'!B686</f>
        <v>0</v>
      </c>
      <c r="C686" s="109" t="e">
        <f>'Тулуз-Пьерон'!AB686</f>
        <v>#DIV/0!</v>
      </c>
      <c r="D686" s="132" t="e">
        <f>'Тулуз-Пьерон'!AE686</f>
        <v>#DIV/0!</v>
      </c>
      <c r="E686" s="134">
        <f>Равен!AD678</f>
        <v>0</v>
      </c>
      <c r="F686" s="135">
        <f>Равен!AE678</f>
        <v>0</v>
      </c>
      <c r="G686" s="128"/>
      <c r="H686" s="33"/>
      <c r="I686" s="33"/>
      <c r="J686" s="33"/>
      <c r="K686" s="115"/>
      <c r="L686" s="109">
        <f t="shared" si="126"/>
        <v>0</v>
      </c>
      <c r="M686" s="33"/>
      <c r="N686" s="123"/>
      <c r="O686" s="131"/>
      <c r="P686" s="109">
        <f t="shared" si="127"/>
        <v>0</v>
      </c>
      <c r="Q686" s="33"/>
      <c r="R686" s="33"/>
      <c r="S686" s="123"/>
      <c r="T686" s="128"/>
      <c r="U686" s="33"/>
      <c r="V686" s="33"/>
      <c r="W686" s="33"/>
      <c r="X686" s="115"/>
      <c r="Y686" s="122"/>
      <c r="Z686" s="33"/>
      <c r="AA686" s="33"/>
      <c r="AB686" s="33"/>
      <c r="AC686" s="33"/>
      <c r="AD686" s="33"/>
      <c r="AE686" s="33"/>
      <c r="AF686" s="123"/>
      <c r="AG686" s="119" t="e">
        <f>HLOOKUP(AG$13,$Y686:$AF$1016,ROWS($Y686:$AF$1016),FALSE)</f>
        <v>#N/A</v>
      </c>
      <c r="AH686" s="30" t="e">
        <f>HLOOKUP(AH$13,$Y686:$AF$1016,ROWS($Y686:$AF$1016),FALSE)</f>
        <v>#N/A</v>
      </c>
      <c r="AI686" s="30" t="e">
        <f>HLOOKUP(AI$13,$Y686:$AF$1016,ROWS($Y686:$AF$1016),FALSE)</f>
        <v>#N/A</v>
      </c>
      <c r="AJ686" s="30" t="e">
        <f>HLOOKUP(AJ$13,$Y686:$AF$1016,ROWS($Y686:$AF$1016),FALSE)</f>
        <v>#N/A</v>
      </c>
      <c r="AK686" s="30" t="e">
        <f>HLOOKUP(AK$13,$Y686:$AF$1016,ROWS($Y686:$AF$1016),FALSE)</f>
        <v>#N/A</v>
      </c>
      <c r="AL686" s="30" t="e">
        <f>HLOOKUP(AL$13,$Y686:$AF$1016,ROWS($Y686:$AF$1016),FALSE)</f>
        <v>#N/A</v>
      </c>
      <c r="AM686" s="30" t="e">
        <f>HLOOKUP(AM$13,$Y686:$AF$1016,ROWS($Y686:$AF$1016),FALSE)</f>
        <v>#N/A</v>
      </c>
      <c r="AN686" s="30" t="e">
        <f>HLOOKUP(AN$13,$Y686:$AF$1016,ROWS($Y686:$AF$1016),FALSE)</f>
        <v>#N/A</v>
      </c>
      <c r="AO686" s="35" t="e">
        <f t="shared" si="128"/>
        <v>#N/A</v>
      </c>
      <c r="AP686" s="35" t="e">
        <f t="shared" si="129"/>
        <v>#N/A</v>
      </c>
      <c r="AQ686" s="35" t="e">
        <f t="shared" si="130"/>
        <v>#N/A</v>
      </c>
      <c r="AR686" s="35" t="e">
        <f t="shared" si="131"/>
        <v>#N/A</v>
      </c>
      <c r="AS686" s="35" t="e">
        <f t="shared" si="132"/>
        <v>#N/A</v>
      </c>
      <c r="AT686" s="35" t="e">
        <f t="shared" si="133"/>
        <v>#N/A</v>
      </c>
      <c r="AU686" s="35" t="e">
        <f t="shared" si="134"/>
        <v>#N/A</v>
      </c>
      <c r="AV686" s="35" t="e">
        <f t="shared" si="135"/>
        <v>#N/A</v>
      </c>
      <c r="AW686" s="81" t="e">
        <f t="shared" si="136"/>
        <v>#N/A</v>
      </c>
      <c r="AX686" s="139" t="e">
        <f t="shared" si="137"/>
        <v>#N/A</v>
      </c>
    </row>
    <row r="687" spans="1:50" x14ac:dyDescent="0.25">
      <c r="A687" s="110">
        <f>'Тулуз-Пьерон'!A687</f>
        <v>0</v>
      </c>
      <c r="B687" s="153">
        <f>'Тулуз-Пьерон'!B687</f>
        <v>0</v>
      </c>
      <c r="C687" s="109" t="e">
        <f>'Тулуз-Пьерон'!AB687</f>
        <v>#DIV/0!</v>
      </c>
      <c r="D687" s="132" t="e">
        <f>'Тулуз-Пьерон'!AE687</f>
        <v>#DIV/0!</v>
      </c>
      <c r="E687" s="134">
        <f>Равен!AD679</f>
        <v>0</v>
      </c>
      <c r="F687" s="135">
        <f>Равен!AE679</f>
        <v>0</v>
      </c>
      <c r="G687" s="128"/>
      <c r="H687" s="33"/>
      <c r="I687" s="33"/>
      <c r="J687" s="33"/>
      <c r="K687" s="115"/>
      <c r="L687" s="109">
        <f t="shared" si="126"/>
        <v>0</v>
      </c>
      <c r="M687" s="33"/>
      <c r="N687" s="123"/>
      <c r="O687" s="131"/>
      <c r="P687" s="109">
        <f t="shared" si="127"/>
        <v>0</v>
      </c>
      <c r="Q687" s="33"/>
      <c r="R687" s="33"/>
      <c r="S687" s="123"/>
      <c r="T687" s="128"/>
      <c r="U687" s="33"/>
      <c r="V687" s="33"/>
      <c r="W687" s="33"/>
      <c r="X687" s="115"/>
      <c r="Y687" s="122"/>
      <c r="Z687" s="33"/>
      <c r="AA687" s="33"/>
      <c r="AB687" s="33"/>
      <c r="AC687" s="33"/>
      <c r="AD687" s="33"/>
      <c r="AE687" s="33"/>
      <c r="AF687" s="123"/>
      <c r="AG687" s="119" t="e">
        <f>HLOOKUP(AG$13,$Y687:$AF$1016,ROWS($Y687:$AF$1016),FALSE)</f>
        <v>#N/A</v>
      </c>
      <c r="AH687" s="30" t="e">
        <f>HLOOKUP(AH$13,$Y687:$AF$1016,ROWS($Y687:$AF$1016),FALSE)</f>
        <v>#N/A</v>
      </c>
      <c r="AI687" s="30" t="e">
        <f>HLOOKUP(AI$13,$Y687:$AF$1016,ROWS($Y687:$AF$1016),FALSE)</f>
        <v>#N/A</v>
      </c>
      <c r="AJ687" s="30" t="e">
        <f>HLOOKUP(AJ$13,$Y687:$AF$1016,ROWS($Y687:$AF$1016),FALSE)</f>
        <v>#N/A</v>
      </c>
      <c r="AK687" s="30" t="e">
        <f>HLOOKUP(AK$13,$Y687:$AF$1016,ROWS($Y687:$AF$1016),FALSE)</f>
        <v>#N/A</v>
      </c>
      <c r="AL687" s="30" t="e">
        <f>HLOOKUP(AL$13,$Y687:$AF$1016,ROWS($Y687:$AF$1016),FALSE)</f>
        <v>#N/A</v>
      </c>
      <c r="AM687" s="30" t="e">
        <f>HLOOKUP(AM$13,$Y687:$AF$1016,ROWS($Y687:$AF$1016),FALSE)</f>
        <v>#N/A</v>
      </c>
      <c r="AN687" s="30" t="e">
        <f>HLOOKUP(AN$13,$Y687:$AF$1016,ROWS($Y687:$AF$1016),FALSE)</f>
        <v>#N/A</v>
      </c>
      <c r="AO687" s="35" t="e">
        <f t="shared" si="128"/>
        <v>#N/A</v>
      </c>
      <c r="AP687" s="35" t="e">
        <f t="shared" si="129"/>
        <v>#N/A</v>
      </c>
      <c r="AQ687" s="35" t="e">
        <f t="shared" si="130"/>
        <v>#N/A</v>
      </c>
      <c r="AR687" s="35" t="e">
        <f t="shared" si="131"/>
        <v>#N/A</v>
      </c>
      <c r="AS687" s="35" t="e">
        <f t="shared" si="132"/>
        <v>#N/A</v>
      </c>
      <c r="AT687" s="35" t="e">
        <f t="shared" si="133"/>
        <v>#N/A</v>
      </c>
      <c r="AU687" s="35" t="e">
        <f t="shared" si="134"/>
        <v>#N/A</v>
      </c>
      <c r="AV687" s="35" t="e">
        <f t="shared" si="135"/>
        <v>#N/A</v>
      </c>
      <c r="AW687" s="81" t="e">
        <f t="shared" si="136"/>
        <v>#N/A</v>
      </c>
      <c r="AX687" s="139" t="e">
        <f t="shared" si="137"/>
        <v>#N/A</v>
      </c>
    </row>
    <row r="688" spans="1:50" x14ac:dyDescent="0.25">
      <c r="A688" s="110">
        <f>'Тулуз-Пьерон'!A688</f>
        <v>0</v>
      </c>
      <c r="B688" s="153">
        <f>'Тулуз-Пьерон'!B688</f>
        <v>0</v>
      </c>
      <c r="C688" s="109" t="e">
        <f>'Тулуз-Пьерон'!AB688</f>
        <v>#DIV/0!</v>
      </c>
      <c r="D688" s="132" t="e">
        <f>'Тулуз-Пьерон'!AE688</f>
        <v>#DIV/0!</v>
      </c>
      <c r="E688" s="134">
        <f>Равен!AD680</f>
        <v>0</v>
      </c>
      <c r="F688" s="135">
        <f>Равен!AE680</f>
        <v>0</v>
      </c>
      <c r="G688" s="128"/>
      <c r="H688" s="33"/>
      <c r="I688" s="33"/>
      <c r="J688" s="33"/>
      <c r="K688" s="115"/>
      <c r="L688" s="109">
        <f t="shared" si="126"/>
        <v>0</v>
      </c>
      <c r="M688" s="33"/>
      <c r="N688" s="123"/>
      <c r="O688" s="131"/>
      <c r="P688" s="109">
        <f t="shared" si="127"/>
        <v>0</v>
      </c>
      <c r="Q688" s="33"/>
      <c r="R688" s="33"/>
      <c r="S688" s="123"/>
      <c r="T688" s="128"/>
      <c r="U688" s="33"/>
      <c r="V688" s="33"/>
      <c r="W688" s="33"/>
      <c r="X688" s="115"/>
      <c r="Y688" s="122"/>
      <c r="Z688" s="33"/>
      <c r="AA688" s="33"/>
      <c r="AB688" s="33"/>
      <c r="AC688" s="33"/>
      <c r="AD688" s="33"/>
      <c r="AE688" s="33"/>
      <c r="AF688" s="123"/>
      <c r="AG688" s="119" t="e">
        <f>HLOOKUP(AG$13,$Y688:$AF$1016,ROWS($Y688:$AF$1016),FALSE)</f>
        <v>#N/A</v>
      </c>
      <c r="AH688" s="30" t="e">
        <f>HLOOKUP(AH$13,$Y688:$AF$1016,ROWS($Y688:$AF$1016),FALSE)</f>
        <v>#N/A</v>
      </c>
      <c r="AI688" s="30" t="e">
        <f>HLOOKUP(AI$13,$Y688:$AF$1016,ROWS($Y688:$AF$1016),FALSE)</f>
        <v>#N/A</v>
      </c>
      <c r="AJ688" s="30" t="e">
        <f>HLOOKUP(AJ$13,$Y688:$AF$1016,ROWS($Y688:$AF$1016),FALSE)</f>
        <v>#N/A</v>
      </c>
      <c r="AK688" s="30" t="e">
        <f>HLOOKUP(AK$13,$Y688:$AF$1016,ROWS($Y688:$AF$1016),FALSE)</f>
        <v>#N/A</v>
      </c>
      <c r="AL688" s="30" t="e">
        <f>HLOOKUP(AL$13,$Y688:$AF$1016,ROWS($Y688:$AF$1016),FALSE)</f>
        <v>#N/A</v>
      </c>
      <c r="AM688" s="30" t="e">
        <f>HLOOKUP(AM$13,$Y688:$AF$1016,ROWS($Y688:$AF$1016),FALSE)</f>
        <v>#N/A</v>
      </c>
      <c r="AN688" s="30" t="e">
        <f>HLOOKUP(AN$13,$Y688:$AF$1016,ROWS($Y688:$AF$1016),FALSE)</f>
        <v>#N/A</v>
      </c>
      <c r="AO688" s="35" t="e">
        <f t="shared" si="128"/>
        <v>#N/A</v>
      </c>
      <c r="AP688" s="35" t="e">
        <f t="shared" si="129"/>
        <v>#N/A</v>
      </c>
      <c r="AQ688" s="35" t="e">
        <f t="shared" si="130"/>
        <v>#N/A</v>
      </c>
      <c r="AR688" s="35" t="e">
        <f t="shared" si="131"/>
        <v>#N/A</v>
      </c>
      <c r="AS688" s="35" t="e">
        <f t="shared" si="132"/>
        <v>#N/A</v>
      </c>
      <c r="AT688" s="35" t="e">
        <f t="shared" si="133"/>
        <v>#N/A</v>
      </c>
      <c r="AU688" s="35" t="e">
        <f t="shared" si="134"/>
        <v>#N/A</v>
      </c>
      <c r="AV688" s="35" t="e">
        <f t="shared" si="135"/>
        <v>#N/A</v>
      </c>
      <c r="AW688" s="81" t="e">
        <f t="shared" si="136"/>
        <v>#N/A</v>
      </c>
      <c r="AX688" s="139" t="e">
        <f t="shared" si="137"/>
        <v>#N/A</v>
      </c>
    </row>
    <row r="689" spans="1:50" x14ac:dyDescent="0.25">
      <c r="A689" s="110">
        <f>'Тулуз-Пьерон'!A689</f>
        <v>0</v>
      </c>
      <c r="B689" s="153">
        <f>'Тулуз-Пьерон'!B689</f>
        <v>0</v>
      </c>
      <c r="C689" s="109" t="e">
        <f>'Тулуз-Пьерон'!AB689</f>
        <v>#DIV/0!</v>
      </c>
      <c r="D689" s="132" t="e">
        <f>'Тулуз-Пьерон'!AE689</f>
        <v>#DIV/0!</v>
      </c>
      <c r="E689" s="134">
        <f>Равен!AD681</f>
        <v>0</v>
      </c>
      <c r="F689" s="135">
        <f>Равен!AE681</f>
        <v>0</v>
      </c>
      <c r="G689" s="128"/>
      <c r="H689" s="33"/>
      <c r="I689" s="33"/>
      <c r="J689" s="33"/>
      <c r="K689" s="115"/>
      <c r="L689" s="109">
        <f t="shared" si="126"/>
        <v>0</v>
      </c>
      <c r="M689" s="33"/>
      <c r="N689" s="123"/>
      <c r="O689" s="131"/>
      <c r="P689" s="109">
        <f t="shared" si="127"/>
        <v>0</v>
      </c>
      <c r="Q689" s="33"/>
      <c r="R689" s="33"/>
      <c r="S689" s="123"/>
      <c r="T689" s="128"/>
      <c r="U689" s="33"/>
      <c r="V689" s="33"/>
      <c r="W689" s="33"/>
      <c r="X689" s="115"/>
      <c r="Y689" s="122"/>
      <c r="Z689" s="33"/>
      <c r="AA689" s="33"/>
      <c r="AB689" s="33"/>
      <c r="AC689" s="33"/>
      <c r="AD689" s="33"/>
      <c r="AE689" s="33"/>
      <c r="AF689" s="123"/>
      <c r="AG689" s="119" t="e">
        <f>HLOOKUP(AG$13,$Y689:$AF$1016,ROWS($Y689:$AF$1016),FALSE)</f>
        <v>#N/A</v>
      </c>
      <c r="AH689" s="30" t="e">
        <f>HLOOKUP(AH$13,$Y689:$AF$1016,ROWS($Y689:$AF$1016),FALSE)</f>
        <v>#N/A</v>
      </c>
      <c r="AI689" s="30" t="e">
        <f>HLOOKUP(AI$13,$Y689:$AF$1016,ROWS($Y689:$AF$1016),FALSE)</f>
        <v>#N/A</v>
      </c>
      <c r="AJ689" s="30" t="e">
        <f>HLOOKUP(AJ$13,$Y689:$AF$1016,ROWS($Y689:$AF$1016),FALSE)</f>
        <v>#N/A</v>
      </c>
      <c r="AK689" s="30" t="e">
        <f>HLOOKUP(AK$13,$Y689:$AF$1016,ROWS($Y689:$AF$1016),FALSE)</f>
        <v>#N/A</v>
      </c>
      <c r="AL689" s="30" t="e">
        <f>HLOOKUP(AL$13,$Y689:$AF$1016,ROWS($Y689:$AF$1016),FALSE)</f>
        <v>#N/A</v>
      </c>
      <c r="AM689" s="30" t="e">
        <f>HLOOKUP(AM$13,$Y689:$AF$1016,ROWS($Y689:$AF$1016),FALSE)</f>
        <v>#N/A</v>
      </c>
      <c r="AN689" s="30" t="e">
        <f>HLOOKUP(AN$13,$Y689:$AF$1016,ROWS($Y689:$AF$1016),FALSE)</f>
        <v>#N/A</v>
      </c>
      <c r="AO689" s="35" t="e">
        <f t="shared" si="128"/>
        <v>#N/A</v>
      </c>
      <c r="AP689" s="35" t="e">
        <f t="shared" si="129"/>
        <v>#N/A</v>
      </c>
      <c r="AQ689" s="35" t="e">
        <f t="shared" si="130"/>
        <v>#N/A</v>
      </c>
      <c r="AR689" s="35" t="e">
        <f t="shared" si="131"/>
        <v>#N/A</v>
      </c>
      <c r="AS689" s="35" t="e">
        <f t="shared" si="132"/>
        <v>#N/A</v>
      </c>
      <c r="AT689" s="35" t="e">
        <f t="shared" si="133"/>
        <v>#N/A</v>
      </c>
      <c r="AU689" s="35" t="e">
        <f t="shared" si="134"/>
        <v>#N/A</v>
      </c>
      <c r="AV689" s="35" t="e">
        <f t="shared" si="135"/>
        <v>#N/A</v>
      </c>
      <c r="AW689" s="81" t="e">
        <f t="shared" si="136"/>
        <v>#N/A</v>
      </c>
      <c r="AX689" s="139" t="e">
        <f t="shared" si="137"/>
        <v>#N/A</v>
      </c>
    </row>
    <row r="690" spans="1:50" x14ac:dyDescent="0.25">
      <c r="A690" s="110">
        <f>'Тулуз-Пьерон'!A690</f>
        <v>0</v>
      </c>
      <c r="B690" s="153">
        <f>'Тулуз-Пьерон'!B690</f>
        <v>0</v>
      </c>
      <c r="C690" s="109" t="e">
        <f>'Тулуз-Пьерон'!AB690</f>
        <v>#DIV/0!</v>
      </c>
      <c r="D690" s="132" t="e">
        <f>'Тулуз-Пьерон'!AE690</f>
        <v>#DIV/0!</v>
      </c>
      <c r="E690" s="134">
        <f>Равен!AD682</f>
        <v>0</v>
      </c>
      <c r="F690" s="135">
        <f>Равен!AE682</f>
        <v>0</v>
      </c>
      <c r="G690" s="128"/>
      <c r="H690" s="33"/>
      <c r="I690" s="33"/>
      <c r="J690" s="33"/>
      <c r="K690" s="115"/>
      <c r="L690" s="109">
        <f t="shared" si="126"/>
        <v>0</v>
      </c>
      <c r="M690" s="33"/>
      <c r="N690" s="123"/>
      <c r="O690" s="131"/>
      <c r="P690" s="109">
        <f t="shared" si="127"/>
        <v>0</v>
      </c>
      <c r="Q690" s="33"/>
      <c r="R690" s="33"/>
      <c r="S690" s="123"/>
      <c r="T690" s="128"/>
      <c r="U690" s="33"/>
      <c r="V690" s="33"/>
      <c r="W690" s="33"/>
      <c r="X690" s="115"/>
      <c r="Y690" s="122"/>
      <c r="Z690" s="33"/>
      <c r="AA690" s="33"/>
      <c r="AB690" s="33"/>
      <c r="AC690" s="33"/>
      <c r="AD690" s="33"/>
      <c r="AE690" s="33"/>
      <c r="AF690" s="123"/>
      <c r="AG690" s="119" t="e">
        <f>HLOOKUP(AG$13,$Y690:$AF$1016,ROWS($Y690:$AF$1016),FALSE)</f>
        <v>#N/A</v>
      </c>
      <c r="AH690" s="30" t="e">
        <f>HLOOKUP(AH$13,$Y690:$AF$1016,ROWS($Y690:$AF$1016),FALSE)</f>
        <v>#N/A</v>
      </c>
      <c r="AI690" s="30" t="e">
        <f>HLOOKUP(AI$13,$Y690:$AF$1016,ROWS($Y690:$AF$1016),FALSE)</f>
        <v>#N/A</v>
      </c>
      <c r="AJ690" s="30" t="e">
        <f>HLOOKUP(AJ$13,$Y690:$AF$1016,ROWS($Y690:$AF$1016),FALSE)</f>
        <v>#N/A</v>
      </c>
      <c r="AK690" s="30" t="e">
        <f>HLOOKUP(AK$13,$Y690:$AF$1016,ROWS($Y690:$AF$1016),FALSE)</f>
        <v>#N/A</v>
      </c>
      <c r="AL690" s="30" t="e">
        <f>HLOOKUP(AL$13,$Y690:$AF$1016,ROWS($Y690:$AF$1016),FALSE)</f>
        <v>#N/A</v>
      </c>
      <c r="AM690" s="30" t="e">
        <f>HLOOKUP(AM$13,$Y690:$AF$1016,ROWS($Y690:$AF$1016),FALSE)</f>
        <v>#N/A</v>
      </c>
      <c r="AN690" s="30" t="e">
        <f>HLOOKUP(AN$13,$Y690:$AF$1016,ROWS($Y690:$AF$1016),FALSE)</f>
        <v>#N/A</v>
      </c>
      <c r="AO690" s="35" t="e">
        <f t="shared" si="128"/>
        <v>#N/A</v>
      </c>
      <c r="AP690" s="35" t="e">
        <f t="shared" si="129"/>
        <v>#N/A</v>
      </c>
      <c r="AQ690" s="35" t="e">
        <f t="shared" si="130"/>
        <v>#N/A</v>
      </c>
      <c r="AR690" s="35" t="e">
        <f t="shared" si="131"/>
        <v>#N/A</v>
      </c>
      <c r="AS690" s="35" t="e">
        <f t="shared" si="132"/>
        <v>#N/A</v>
      </c>
      <c r="AT690" s="35" t="e">
        <f t="shared" si="133"/>
        <v>#N/A</v>
      </c>
      <c r="AU690" s="35" t="e">
        <f t="shared" si="134"/>
        <v>#N/A</v>
      </c>
      <c r="AV690" s="35" t="e">
        <f t="shared" si="135"/>
        <v>#N/A</v>
      </c>
      <c r="AW690" s="81" t="e">
        <f t="shared" si="136"/>
        <v>#N/A</v>
      </c>
      <c r="AX690" s="139" t="e">
        <f t="shared" si="137"/>
        <v>#N/A</v>
      </c>
    </row>
    <row r="691" spans="1:50" x14ac:dyDescent="0.25">
      <c r="A691" s="110">
        <f>'Тулуз-Пьерон'!A691</f>
        <v>0</v>
      </c>
      <c r="B691" s="153">
        <f>'Тулуз-Пьерон'!B691</f>
        <v>0</v>
      </c>
      <c r="C691" s="109" t="e">
        <f>'Тулуз-Пьерон'!AB691</f>
        <v>#DIV/0!</v>
      </c>
      <c r="D691" s="132" t="e">
        <f>'Тулуз-Пьерон'!AE691</f>
        <v>#DIV/0!</v>
      </c>
      <c r="E691" s="134">
        <f>Равен!AD683</f>
        <v>0</v>
      </c>
      <c r="F691" s="135">
        <f>Равен!AE683</f>
        <v>0</v>
      </c>
      <c r="G691" s="128"/>
      <c r="H691" s="33"/>
      <c r="I691" s="33"/>
      <c r="J691" s="33"/>
      <c r="K691" s="115"/>
      <c r="L691" s="109">
        <f t="shared" si="126"/>
        <v>0</v>
      </c>
      <c r="M691" s="33"/>
      <c r="N691" s="123"/>
      <c r="O691" s="131"/>
      <c r="P691" s="109">
        <f t="shared" si="127"/>
        <v>0</v>
      </c>
      <c r="Q691" s="33"/>
      <c r="R691" s="33"/>
      <c r="S691" s="123"/>
      <c r="T691" s="128"/>
      <c r="U691" s="33"/>
      <c r="V691" s="33"/>
      <c r="W691" s="33"/>
      <c r="X691" s="115"/>
      <c r="Y691" s="122"/>
      <c r="Z691" s="33"/>
      <c r="AA691" s="33"/>
      <c r="AB691" s="33"/>
      <c r="AC691" s="33"/>
      <c r="AD691" s="33"/>
      <c r="AE691" s="33"/>
      <c r="AF691" s="123"/>
      <c r="AG691" s="119" t="e">
        <f>HLOOKUP(AG$13,$Y691:$AF$1016,ROWS($Y691:$AF$1016),FALSE)</f>
        <v>#N/A</v>
      </c>
      <c r="AH691" s="30" t="e">
        <f>HLOOKUP(AH$13,$Y691:$AF$1016,ROWS($Y691:$AF$1016),FALSE)</f>
        <v>#N/A</v>
      </c>
      <c r="AI691" s="30" t="e">
        <f>HLOOKUP(AI$13,$Y691:$AF$1016,ROWS($Y691:$AF$1016),FALSE)</f>
        <v>#N/A</v>
      </c>
      <c r="AJ691" s="30" t="e">
        <f>HLOOKUP(AJ$13,$Y691:$AF$1016,ROWS($Y691:$AF$1016),FALSE)</f>
        <v>#N/A</v>
      </c>
      <c r="AK691" s="30" t="e">
        <f>HLOOKUP(AK$13,$Y691:$AF$1016,ROWS($Y691:$AF$1016),FALSE)</f>
        <v>#N/A</v>
      </c>
      <c r="AL691" s="30" t="e">
        <f>HLOOKUP(AL$13,$Y691:$AF$1016,ROWS($Y691:$AF$1016),FALSE)</f>
        <v>#N/A</v>
      </c>
      <c r="AM691" s="30" t="e">
        <f>HLOOKUP(AM$13,$Y691:$AF$1016,ROWS($Y691:$AF$1016),FALSE)</f>
        <v>#N/A</v>
      </c>
      <c r="AN691" s="30" t="e">
        <f>HLOOKUP(AN$13,$Y691:$AF$1016,ROWS($Y691:$AF$1016),FALSE)</f>
        <v>#N/A</v>
      </c>
      <c r="AO691" s="35" t="e">
        <f t="shared" si="128"/>
        <v>#N/A</v>
      </c>
      <c r="AP691" s="35" t="e">
        <f t="shared" si="129"/>
        <v>#N/A</v>
      </c>
      <c r="AQ691" s="35" t="e">
        <f t="shared" si="130"/>
        <v>#N/A</v>
      </c>
      <c r="AR691" s="35" t="e">
        <f t="shared" si="131"/>
        <v>#N/A</v>
      </c>
      <c r="AS691" s="35" t="e">
        <f t="shared" si="132"/>
        <v>#N/A</v>
      </c>
      <c r="AT691" s="35" t="e">
        <f t="shared" si="133"/>
        <v>#N/A</v>
      </c>
      <c r="AU691" s="35" t="e">
        <f t="shared" si="134"/>
        <v>#N/A</v>
      </c>
      <c r="AV691" s="35" t="e">
        <f t="shared" si="135"/>
        <v>#N/A</v>
      </c>
      <c r="AW691" s="81" t="e">
        <f t="shared" si="136"/>
        <v>#N/A</v>
      </c>
      <c r="AX691" s="139" t="e">
        <f t="shared" si="137"/>
        <v>#N/A</v>
      </c>
    </row>
    <row r="692" spans="1:50" x14ac:dyDescent="0.25">
      <c r="A692" s="110">
        <f>'Тулуз-Пьерон'!A692</f>
        <v>0</v>
      </c>
      <c r="B692" s="153">
        <f>'Тулуз-Пьерон'!B692</f>
        <v>0</v>
      </c>
      <c r="C692" s="109" t="e">
        <f>'Тулуз-Пьерон'!AB692</f>
        <v>#DIV/0!</v>
      </c>
      <c r="D692" s="132" t="e">
        <f>'Тулуз-Пьерон'!AE692</f>
        <v>#DIV/0!</v>
      </c>
      <c r="E692" s="134">
        <f>Равен!AD684</f>
        <v>0</v>
      </c>
      <c r="F692" s="135">
        <f>Равен!AE684</f>
        <v>0</v>
      </c>
      <c r="G692" s="128"/>
      <c r="H692" s="33"/>
      <c r="I692" s="33"/>
      <c r="J692" s="33"/>
      <c r="K692" s="115"/>
      <c r="L692" s="109">
        <f t="shared" si="126"/>
        <v>0</v>
      </c>
      <c r="M692" s="33"/>
      <c r="N692" s="123"/>
      <c r="O692" s="131"/>
      <c r="P692" s="109">
        <f t="shared" si="127"/>
        <v>0</v>
      </c>
      <c r="Q692" s="33"/>
      <c r="R692" s="33"/>
      <c r="S692" s="123"/>
      <c r="T692" s="128"/>
      <c r="U692" s="33"/>
      <c r="V692" s="33"/>
      <c r="W692" s="33"/>
      <c r="X692" s="115"/>
      <c r="Y692" s="122"/>
      <c r="Z692" s="33"/>
      <c r="AA692" s="33"/>
      <c r="AB692" s="33"/>
      <c r="AC692" s="33"/>
      <c r="AD692" s="33"/>
      <c r="AE692" s="33"/>
      <c r="AF692" s="123"/>
      <c r="AG692" s="119" t="e">
        <f>HLOOKUP(AG$13,$Y692:$AF$1016,ROWS($Y692:$AF$1016),FALSE)</f>
        <v>#N/A</v>
      </c>
      <c r="AH692" s="30" t="e">
        <f>HLOOKUP(AH$13,$Y692:$AF$1016,ROWS($Y692:$AF$1016),FALSE)</f>
        <v>#N/A</v>
      </c>
      <c r="AI692" s="30" t="e">
        <f>HLOOKUP(AI$13,$Y692:$AF$1016,ROWS($Y692:$AF$1016),FALSE)</f>
        <v>#N/A</v>
      </c>
      <c r="AJ692" s="30" t="e">
        <f>HLOOKUP(AJ$13,$Y692:$AF$1016,ROWS($Y692:$AF$1016),FALSE)</f>
        <v>#N/A</v>
      </c>
      <c r="AK692" s="30" t="e">
        <f>HLOOKUP(AK$13,$Y692:$AF$1016,ROWS($Y692:$AF$1016),FALSE)</f>
        <v>#N/A</v>
      </c>
      <c r="AL692" s="30" t="e">
        <f>HLOOKUP(AL$13,$Y692:$AF$1016,ROWS($Y692:$AF$1016),FALSE)</f>
        <v>#N/A</v>
      </c>
      <c r="AM692" s="30" t="e">
        <f>HLOOKUP(AM$13,$Y692:$AF$1016,ROWS($Y692:$AF$1016),FALSE)</f>
        <v>#N/A</v>
      </c>
      <c r="AN692" s="30" t="e">
        <f>HLOOKUP(AN$13,$Y692:$AF$1016,ROWS($Y692:$AF$1016),FALSE)</f>
        <v>#N/A</v>
      </c>
      <c r="AO692" s="35" t="e">
        <f t="shared" si="128"/>
        <v>#N/A</v>
      </c>
      <c r="AP692" s="35" t="e">
        <f t="shared" si="129"/>
        <v>#N/A</v>
      </c>
      <c r="AQ692" s="35" t="e">
        <f t="shared" si="130"/>
        <v>#N/A</v>
      </c>
      <c r="AR692" s="35" t="e">
        <f t="shared" si="131"/>
        <v>#N/A</v>
      </c>
      <c r="AS692" s="35" t="e">
        <f t="shared" si="132"/>
        <v>#N/A</v>
      </c>
      <c r="AT692" s="35" t="e">
        <f t="shared" si="133"/>
        <v>#N/A</v>
      </c>
      <c r="AU692" s="35" t="e">
        <f t="shared" si="134"/>
        <v>#N/A</v>
      </c>
      <c r="AV692" s="35" t="e">
        <f t="shared" si="135"/>
        <v>#N/A</v>
      </c>
      <c r="AW692" s="81" t="e">
        <f t="shared" si="136"/>
        <v>#N/A</v>
      </c>
      <c r="AX692" s="139" t="e">
        <f t="shared" si="137"/>
        <v>#N/A</v>
      </c>
    </row>
    <row r="693" spans="1:50" x14ac:dyDescent="0.25">
      <c r="A693" s="110">
        <f>'Тулуз-Пьерон'!A693</f>
        <v>0</v>
      </c>
      <c r="B693" s="153">
        <f>'Тулуз-Пьерон'!B693</f>
        <v>0</v>
      </c>
      <c r="C693" s="109" t="e">
        <f>'Тулуз-Пьерон'!AB693</f>
        <v>#DIV/0!</v>
      </c>
      <c r="D693" s="132" t="e">
        <f>'Тулуз-Пьерон'!AE693</f>
        <v>#DIV/0!</v>
      </c>
      <c r="E693" s="134">
        <f>Равен!AD685</f>
        <v>0</v>
      </c>
      <c r="F693" s="135">
        <f>Равен!AE685</f>
        <v>0</v>
      </c>
      <c r="G693" s="128"/>
      <c r="H693" s="33"/>
      <c r="I693" s="33"/>
      <c r="J693" s="33"/>
      <c r="K693" s="115"/>
      <c r="L693" s="109">
        <f t="shared" si="126"/>
        <v>0</v>
      </c>
      <c r="M693" s="33"/>
      <c r="N693" s="123"/>
      <c r="O693" s="131"/>
      <c r="P693" s="109">
        <f t="shared" si="127"/>
        <v>0</v>
      </c>
      <c r="Q693" s="33"/>
      <c r="R693" s="33"/>
      <c r="S693" s="123"/>
      <c r="T693" s="128"/>
      <c r="U693" s="33"/>
      <c r="V693" s="33"/>
      <c r="W693" s="33"/>
      <c r="X693" s="115"/>
      <c r="Y693" s="122"/>
      <c r="Z693" s="33"/>
      <c r="AA693" s="33"/>
      <c r="AB693" s="33"/>
      <c r="AC693" s="33"/>
      <c r="AD693" s="33"/>
      <c r="AE693" s="33"/>
      <c r="AF693" s="123"/>
      <c r="AG693" s="119" t="e">
        <f>HLOOKUP(AG$13,$Y693:$AF$1016,ROWS($Y693:$AF$1016),FALSE)</f>
        <v>#N/A</v>
      </c>
      <c r="AH693" s="30" t="e">
        <f>HLOOKUP(AH$13,$Y693:$AF$1016,ROWS($Y693:$AF$1016),FALSE)</f>
        <v>#N/A</v>
      </c>
      <c r="AI693" s="30" t="e">
        <f>HLOOKUP(AI$13,$Y693:$AF$1016,ROWS($Y693:$AF$1016),FALSE)</f>
        <v>#N/A</v>
      </c>
      <c r="AJ693" s="30" t="e">
        <f>HLOOKUP(AJ$13,$Y693:$AF$1016,ROWS($Y693:$AF$1016),FALSE)</f>
        <v>#N/A</v>
      </c>
      <c r="AK693" s="30" t="e">
        <f>HLOOKUP(AK$13,$Y693:$AF$1016,ROWS($Y693:$AF$1016),FALSE)</f>
        <v>#N/A</v>
      </c>
      <c r="AL693" s="30" t="e">
        <f>HLOOKUP(AL$13,$Y693:$AF$1016,ROWS($Y693:$AF$1016),FALSE)</f>
        <v>#N/A</v>
      </c>
      <c r="AM693" s="30" t="e">
        <f>HLOOKUP(AM$13,$Y693:$AF$1016,ROWS($Y693:$AF$1016),FALSE)</f>
        <v>#N/A</v>
      </c>
      <c r="AN693" s="30" t="e">
        <f>HLOOKUP(AN$13,$Y693:$AF$1016,ROWS($Y693:$AF$1016),FALSE)</f>
        <v>#N/A</v>
      </c>
      <c r="AO693" s="35" t="e">
        <f t="shared" si="128"/>
        <v>#N/A</v>
      </c>
      <c r="AP693" s="35" t="e">
        <f t="shared" si="129"/>
        <v>#N/A</v>
      </c>
      <c r="AQ693" s="35" t="e">
        <f t="shared" si="130"/>
        <v>#N/A</v>
      </c>
      <c r="AR693" s="35" t="e">
        <f t="shared" si="131"/>
        <v>#N/A</v>
      </c>
      <c r="AS693" s="35" t="e">
        <f t="shared" si="132"/>
        <v>#N/A</v>
      </c>
      <c r="AT693" s="35" t="e">
        <f t="shared" si="133"/>
        <v>#N/A</v>
      </c>
      <c r="AU693" s="35" t="e">
        <f t="shared" si="134"/>
        <v>#N/A</v>
      </c>
      <c r="AV693" s="35" t="e">
        <f t="shared" si="135"/>
        <v>#N/A</v>
      </c>
      <c r="AW693" s="81" t="e">
        <f t="shared" si="136"/>
        <v>#N/A</v>
      </c>
      <c r="AX693" s="139" t="e">
        <f t="shared" si="137"/>
        <v>#N/A</v>
      </c>
    </row>
    <row r="694" spans="1:50" x14ac:dyDescent="0.25">
      <c r="A694" s="110">
        <f>'Тулуз-Пьерон'!A694</f>
        <v>0</v>
      </c>
      <c r="B694" s="153">
        <f>'Тулуз-Пьерон'!B694</f>
        <v>0</v>
      </c>
      <c r="C694" s="109" t="e">
        <f>'Тулуз-Пьерон'!AB694</f>
        <v>#DIV/0!</v>
      </c>
      <c r="D694" s="132" t="e">
        <f>'Тулуз-Пьерон'!AE694</f>
        <v>#DIV/0!</v>
      </c>
      <c r="E694" s="134">
        <f>Равен!AD686</f>
        <v>0</v>
      </c>
      <c r="F694" s="135">
        <f>Равен!AE686</f>
        <v>0</v>
      </c>
      <c r="G694" s="128"/>
      <c r="H694" s="33"/>
      <c r="I694" s="33"/>
      <c r="J694" s="33"/>
      <c r="K694" s="115"/>
      <c r="L694" s="109">
        <f t="shared" si="126"/>
        <v>0</v>
      </c>
      <c r="M694" s="33"/>
      <c r="N694" s="123"/>
      <c r="O694" s="131"/>
      <c r="P694" s="109">
        <f t="shared" si="127"/>
        <v>0</v>
      </c>
      <c r="Q694" s="33"/>
      <c r="R694" s="33"/>
      <c r="S694" s="123"/>
      <c r="T694" s="128"/>
      <c r="U694" s="33"/>
      <c r="V694" s="33"/>
      <c r="W694" s="33"/>
      <c r="X694" s="115"/>
      <c r="Y694" s="122"/>
      <c r="Z694" s="33"/>
      <c r="AA694" s="33"/>
      <c r="AB694" s="33"/>
      <c r="AC694" s="33"/>
      <c r="AD694" s="33"/>
      <c r="AE694" s="33"/>
      <c r="AF694" s="123"/>
      <c r="AG694" s="119" t="e">
        <f>HLOOKUP(AG$13,$Y694:$AF$1016,ROWS($Y694:$AF$1016),FALSE)</f>
        <v>#N/A</v>
      </c>
      <c r="AH694" s="30" t="e">
        <f>HLOOKUP(AH$13,$Y694:$AF$1016,ROWS($Y694:$AF$1016),FALSE)</f>
        <v>#N/A</v>
      </c>
      <c r="AI694" s="30" t="e">
        <f>HLOOKUP(AI$13,$Y694:$AF$1016,ROWS($Y694:$AF$1016),FALSE)</f>
        <v>#N/A</v>
      </c>
      <c r="AJ694" s="30" t="e">
        <f>HLOOKUP(AJ$13,$Y694:$AF$1016,ROWS($Y694:$AF$1016),FALSE)</f>
        <v>#N/A</v>
      </c>
      <c r="AK694" s="30" t="e">
        <f>HLOOKUP(AK$13,$Y694:$AF$1016,ROWS($Y694:$AF$1016),FALSE)</f>
        <v>#N/A</v>
      </c>
      <c r="AL694" s="30" t="e">
        <f>HLOOKUP(AL$13,$Y694:$AF$1016,ROWS($Y694:$AF$1016),FALSE)</f>
        <v>#N/A</v>
      </c>
      <c r="AM694" s="30" t="e">
        <f>HLOOKUP(AM$13,$Y694:$AF$1016,ROWS($Y694:$AF$1016),FALSE)</f>
        <v>#N/A</v>
      </c>
      <c r="AN694" s="30" t="e">
        <f>HLOOKUP(AN$13,$Y694:$AF$1016,ROWS($Y694:$AF$1016),FALSE)</f>
        <v>#N/A</v>
      </c>
      <c r="AO694" s="35" t="e">
        <f t="shared" si="128"/>
        <v>#N/A</v>
      </c>
      <c r="AP694" s="35" t="e">
        <f t="shared" si="129"/>
        <v>#N/A</v>
      </c>
      <c r="AQ694" s="35" t="e">
        <f t="shared" si="130"/>
        <v>#N/A</v>
      </c>
      <c r="AR694" s="35" t="e">
        <f t="shared" si="131"/>
        <v>#N/A</v>
      </c>
      <c r="AS694" s="35" t="e">
        <f t="shared" si="132"/>
        <v>#N/A</v>
      </c>
      <c r="AT694" s="35" t="e">
        <f t="shared" si="133"/>
        <v>#N/A</v>
      </c>
      <c r="AU694" s="35" t="e">
        <f t="shared" si="134"/>
        <v>#N/A</v>
      </c>
      <c r="AV694" s="35" t="e">
        <f t="shared" si="135"/>
        <v>#N/A</v>
      </c>
      <c r="AW694" s="81" t="e">
        <f t="shared" si="136"/>
        <v>#N/A</v>
      </c>
      <c r="AX694" s="139" t="e">
        <f t="shared" si="137"/>
        <v>#N/A</v>
      </c>
    </row>
    <row r="695" spans="1:50" x14ac:dyDescent="0.25">
      <c r="A695" s="110">
        <f>'Тулуз-Пьерон'!A695</f>
        <v>0</v>
      </c>
      <c r="B695" s="153">
        <f>'Тулуз-Пьерон'!B695</f>
        <v>0</v>
      </c>
      <c r="C695" s="109" t="e">
        <f>'Тулуз-Пьерон'!AB695</f>
        <v>#DIV/0!</v>
      </c>
      <c r="D695" s="132" t="e">
        <f>'Тулуз-Пьерон'!AE695</f>
        <v>#DIV/0!</v>
      </c>
      <c r="E695" s="134">
        <f>Равен!AD687</f>
        <v>0</v>
      </c>
      <c r="F695" s="135">
        <f>Равен!AE687</f>
        <v>0</v>
      </c>
      <c r="G695" s="128"/>
      <c r="H695" s="33"/>
      <c r="I695" s="33"/>
      <c r="J695" s="33"/>
      <c r="K695" s="115"/>
      <c r="L695" s="109">
        <f t="shared" si="126"/>
        <v>0</v>
      </c>
      <c r="M695" s="33"/>
      <c r="N695" s="123"/>
      <c r="O695" s="131"/>
      <c r="P695" s="109">
        <f t="shared" si="127"/>
        <v>0</v>
      </c>
      <c r="Q695" s="33"/>
      <c r="R695" s="33"/>
      <c r="S695" s="123"/>
      <c r="T695" s="128"/>
      <c r="U695" s="33"/>
      <c r="V695" s="33"/>
      <c r="W695" s="33"/>
      <c r="X695" s="115"/>
      <c r="Y695" s="122"/>
      <c r="Z695" s="33"/>
      <c r="AA695" s="33"/>
      <c r="AB695" s="33"/>
      <c r="AC695" s="33"/>
      <c r="AD695" s="33"/>
      <c r="AE695" s="33"/>
      <c r="AF695" s="123"/>
      <c r="AG695" s="119" t="e">
        <f>HLOOKUP(AG$13,$Y695:$AF$1016,ROWS($Y695:$AF$1016),FALSE)</f>
        <v>#N/A</v>
      </c>
      <c r="AH695" s="30" t="e">
        <f>HLOOKUP(AH$13,$Y695:$AF$1016,ROWS($Y695:$AF$1016),FALSE)</f>
        <v>#N/A</v>
      </c>
      <c r="AI695" s="30" t="e">
        <f>HLOOKUP(AI$13,$Y695:$AF$1016,ROWS($Y695:$AF$1016),FALSE)</f>
        <v>#N/A</v>
      </c>
      <c r="AJ695" s="30" t="e">
        <f>HLOOKUP(AJ$13,$Y695:$AF$1016,ROWS($Y695:$AF$1016),FALSE)</f>
        <v>#N/A</v>
      </c>
      <c r="AK695" s="30" t="e">
        <f>HLOOKUP(AK$13,$Y695:$AF$1016,ROWS($Y695:$AF$1016),FALSE)</f>
        <v>#N/A</v>
      </c>
      <c r="AL695" s="30" t="e">
        <f>HLOOKUP(AL$13,$Y695:$AF$1016,ROWS($Y695:$AF$1016),FALSE)</f>
        <v>#N/A</v>
      </c>
      <c r="AM695" s="30" t="e">
        <f>HLOOKUP(AM$13,$Y695:$AF$1016,ROWS($Y695:$AF$1016),FALSE)</f>
        <v>#N/A</v>
      </c>
      <c r="AN695" s="30" t="e">
        <f>HLOOKUP(AN$13,$Y695:$AF$1016,ROWS($Y695:$AF$1016),FALSE)</f>
        <v>#N/A</v>
      </c>
      <c r="AO695" s="35" t="e">
        <f t="shared" si="128"/>
        <v>#N/A</v>
      </c>
      <c r="AP695" s="35" t="e">
        <f t="shared" si="129"/>
        <v>#N/A</v>
      </c>
      <c r="AQ695" s="35" t="e">
        <f t="shared" si="130"/>
        <v>#N/A</v>
      </c>
      <c r="AR695" s="35" t="e">
        <f t="shared" si="131"/>
        <v>#N/A</v>
      </c>
      <c r="AS695" s="35" t="e">
        <f t="shared" si="132"/>
        <v>#N/A</v>
      </c>
      <c r="AT695" s="35" t="e">
        <f t="shared" si="133"/>
        <v>#N/A</v>
      </c>
      <c r="AU695" s="35" t="e">
        <f t="shared" si="134"/>
        <v>#N/A</v>
      </c>
      <c r="AV695" s="35" t="e">
        <f t="shared" si="135"/>
        <v>#N/A</v>
      </c>
      <c r="AW695" s="81" t="e">
        <f t="shared" si="136"/>
        <v>#N/A</v>
      </c>
      <c r="AX695" s="139" t="e">
        <f t="shared" si="137"/>
        <v>#N/A</v>
      </c>
    </row>
    <row r="696" spans="1:50" x14ac:dyDescent="0.25">
      <c r="A696" s="110">
        <f>'Тулуз-Пьерон'!A696</f>
        <v>0</v>
      </c>
      <c r="B696" s="153">
        <f>'Тулуз-Пьерон'!B696</f>
        <v>0</v>
      </c>
      <c r="C696" s="109" t="e">
        <f>'Тулуз-Пьерон'!AB696</f>
        <v>#DIV/0!</v>
      </c>
      <c r="D696" s="132" t="e">
        <f>'Тулуз-Пьерон'!AE696</f>
        <v>#DIV/0!</v>
      </c>
      <c r="E696" s="134">
        <f>Равен!AD688</f>
        <v>0</v>
      </c>
      <c r="F696" s="135">
        <f>Равен!AE688</f>
        <v>0</v>
      </c>
      <c r="G696" s="128"/>
      <c r="H696" s="33"/>
      <c r="I696" s="33"/>
      <c r="J696" s="33"/>
      <c r="K696" s="115"/>
      <c r="L696" s="109">
        <f t="shared" si="126"/>
        <v>0</v>
      </c>
      <c r="M696" s="33"/>
      <c r="N696" s="123"/>
      <c r="O696" s="131"/>
      <c r="P696" s="109">
        <f t="shared" si="127"/>
        <v>0</v>
      </c>
      <c r="Q696" s="33"/>
      <c r="R696" s="33"/>
      <c r="S696" s="123"/>
      <c r="T696" s="128"/>
      <c r="U696" s="33"/>
      <c r="V696" s="33"/>
      <c r="W696" s="33"/>
      <c r="X696" s="115"/>
      <c r="Y696" s="122"/>
      <c r="Z696" s="33"/>
      <c r="AA696" s="33"/>
      <c r="AB696" s="33"/>
      <c r="AC696" s="33"/>
      <c r="AD696" s="33"/>
      <c r="AE696" s="33"/>
      <c r="AF696" s="123"/>
      <c r="AG696" s="119" t="e">
        <f>HLOOKUP(AG$13,$Y696:$AF$1016,ROWS($Y696:$AF$1016),FALSE)</f>
        <v>#N/A</v>
      </c>
      <c r="AH696" s="30" t="e">
        <f>HLOOKUP(AH$13,$Y696:$AF$1016,ROWS($Y696:$AF$1016),FALSE)</f>
        <v>#N/A</v>
      </c>
      <c r="AI696" s="30" t="e">
        <f>HLOOKUP(AI$13,$Y696:$AF$1016,ROWS($Y696:$AF$1016),FALSE)</f>
        <v>#N/A</v>
      </c>
      <c r="AJ696" s="30" t="e">
        <f>HLOOKUP(AJ$13,$Y696:$AF$1016,ROWS($Y696:$AF$1016),FALSE)</f>
        <v>#N/A</v>
      </c>
      <c r="AK696" s="30" t="e">
        <f>HLOOKUP(AK$13,$Y696:$AF$1016,ROWS($Y696:$AF$1016),FALSE)</f>
        <v>#N/A</v>
      </c>
      <c r="AL696" s="30" t="e">
        <f>HLOOKUP(AL$13,$Y696:$AF$1016,ROWS($Y696:$AF$1016),FALSE)</f>
        <v>#N/A</v>
      </c>
      <c r="AM696" s="30" t="e">
        <f>HLOOKUP(AM$13,$Y696:$AF$1016,ROWS($Y696:$AF$1016),FALSE)</f>
        <v>#N/A</v>
      </c>
      <c r="AN696" s="30" t="e">
        <f>HLOOKUP(AN$13,$Y696:$AF$1016,ROWS($Y696:$AF$1016),FALSE)</f>
        <v>#N/A</v>
      </c>
      <c r="AO696" s="35" t="e">
        <f t="shared" si="128"/>
        <v>#N/A</v>
      </c>
      <c r="AP696" s="35" t="e">
        <f t="shared" si="129"/>
        <v>#N/A</v>
      </c>
      <c r="AQ696" s="35" t="e">
        <f t="shared" si="130"/>
        <v>#N/A</v>
      </c>
      <c r="AR696" s="35" t="e">
        <f t="shared" si="131"/>
        <v>#N/A</v>
      </c>
      <c r="AS696" s="35" t="e">
        <f t="shared" si="132"/>
        <v>#N/A</v>
      </c>
      <c r="AT696" s="35" t="e">
        <f t="shared" si="133"/>
        <v>#N/A</v>
      </c>
      <c r="AU696" s="35" t="e">
        <f t="shared" si="134"/>
        <v>#N/A</v>
      </c>
      <c r="AV696" s="35" t="e">
        <f t="shared" si="135"/>
        <v>#N/A</v>
      </c>
      <c r="AW696" s="81" t="e">
        <f t="shared" si="136"/>
        <v>#N/A</v>
      </c>
      <c r="AX696" s="139" t="e">
        <f t="shared" si="137"/>
        <v>#N/A</v>
      </c>
    </row>
    <row r="697" spans="1:50" x14ac:dyDescent="0.25">
      <c r="A697" s="110">
        <f>'Тулуз-Пьерон'!A697</f>
        <v>0</v>
      </c>
      <c r="B697" s="153">
        <f>'Тулуз-Пьерон'!B697</f>
        <v>0</v>
      </c>
      <c r="C697" s="109" t="e">
        <f>'Тулуз-Пьерон'!AB697</f>
        <v>#DIV/0!</v>
      </c>
      <c r="D697" s="132" t="e">
        <f>'Тулуз-Пьерон'!AE697</f>
        <v>#DIV/0!</v>
      </c>
      <c r="E697" s="134">
        <f>Равен!AD689</f>
        <v>0</v>
      </c>
      <c r="F697" s="135">
        <f>Равен!AE689</f>
        <v>0</v>
      </c>
      <c r="G697" s="128"/>
      <c r="H697" s="33"/>
      <c r="I697" s="33"/>
      <c r="J697" s="33"/>
      <c r="K697" s="115"/>
      <c r="L697" s="109">
        <f t="shared" si="126"/>
        <v>0</v>
      </c>
      <c r="M697" s="33"/>
      <c r="N697" s="123"/>
      <c r="O697" s="131"/>
      <c r="P697" s="109">
        <f t="shared" si="127"/>
        <v>0</v>
      </c>
      <c r="Q697" s="33"/>
      <c r="R697" s="33"/>
      <c r="S697" s="123"/>
      <c r="T697" s="128"/>
      <c r="U697" s="33"/>
      <c r="V697" s="33"/>
      <c r="W697" s="33"/>
      <c r="X697" s="115"/>
      <c r="Y697" s="122"/>
      <c r="Z697" s="33"/>
      <c r="AA697" s="33"/>
      <c r="AB697" s="33"/>
      <c r="AC697" s="33"/>
      <c r="AD697" s="33"/>
      <c r="AE697" s="33"/>
      <c r="AF697" s="123"/>
      <c r="AG697" s="119" t="e">
        <f>HLOOKUP(AG$13,$Y697:$AF$1016,ROWS($Y697:$AF$1016),FALSE)</f>
        <v>#N/A</v>
      </c>
      <c r="AH697" s="30" t="e">
        <f>HLOOKUP(AH$13,$Y697:$AF$1016,ROWS($Y697:$AF$1016),FALSE)</f>
        <v>#N/A</v>
      </c>
      <c r="AI697" s="30" t="e">
        <f>HLOOKUP(AI$13,$Y697:$AF$1016,ROWS($Y697:$AF$1016),FALSE)</f>
        <v>#N/A</v>
      </c>
      <c r="AJ697" s="30" t="e">
        <f>HLOOKUP(AJ$13,$Y697:$AF$1016,ROWS($Y697:$AF$1016),FALSE)</f>
        <v>#N/A</v>
      </c>
      <c r="AK697" s="30" t="e">
        <f>HLOOKUP(AK$13,$Y697:$AF$1016,ROWS($Y697:$AF$1016),FALSE)</f>
        <v>#N/A</v>
      </c>
      <c r="AL697" s="30" t="e">
        <f>HLOOKUP(AL$13,$Y697:$AF$1016,ROWS($Y697:$AF$1016),FALSE)</f>
        <v>#N/A</v>
      </c>
      <c r="AM697" s="30" t="e">
        <f>HLOOKUP(AM$13,$Y697:$AF$1016,ROWS($Y697:$AF$1016),FALSE)</f>
        <v>#N/A</v>
      </c>
      <c r="AN697" s="30" t="e">
        <f>HLOOKUP(AN$13,$Y697:$AF$1016,ROWS($Y697:$AF$1016),FALSE)</f>
        <v>#N/A</v>
      </c>
      <c r="AO697" s="35" t="e">
        <f t="shared" si="128"/>
        <v>#N/A</v>
      </c>
      <c r="AP697" s="35" t="e">
        <f t="shared" si="129"/>
        <v>#N/A</v>
      </c>
      <c r="AQ697" s="35" t="e">
        <f t="shared" si="130"/>
        <v>#N/A</v>
      </c>
      <c r="AR697" s="35" t="e">
        <f t="shared" si="131"/>
        <v>#N/A</v>
      </c>
      <c r="AS697" s="35" t="e">
        <f t="shared" si="132"/>
        <v>#N/A</v>
      </c>
      <c r="AT697" s="35" t="e">
        <f t="shared" si="133"/>
        <v>#N/A</v>
      </c>
      <c r="AU697" s="35" t="e">
        <f t="shared" si="134"/>
        <v>#N/A</v>
      </c>
      <c r="AV697" s="35" t="e">
        <f t="shared" si="135"/>
        <v>#N/A</v>
      </c>
      <c r="AW697" s="81" t="e">
        <f t="shared" si="136"/>
        <v>#N/A</v>
      </c>
      <c r="AX697" s="139" t="e">
        <f t="shared" si="137"/>
        <v>#N/A</v>
      </c>
    </row>
    <row r="698" spans="1:50" x14ac:dyDescent="0.25">
      <c r="A698" s="110">
        <f>'Тулуз-Пьерон'!A698</f>
        <v>0</v>
      </c>
      <c r="B698" s="153">
        <f>'Тулуз-Пьерон'!B698</f>
        <v>0</v>
      </c>
      <c r="C698" s="109" t="e">
        <f>'Тулуз-Пьерон'!AB698</f>
        <v>#DIV/0!</v>
      </c>
      <c r="D698" s="132" t="e">
        <f>'Тулуз-Пьерон'!AE698</f>
        <v>#DIV/0!</v>
      </c>
      <c r="E698" s="134">
        <f>Равен!AD690</f>
        <v>0</v>
      </c>
      <c r="F698" s="135">
        <f>Равен!AE690</f>
        <v>0</v>
      </c>
      <c r="G698" s="128"/>
      <c r="H698" s="33"/>
      <c r="I698" s="33"/>
      <c r="J698" s="33"/>
      <c r="K698" s="115"/>
      <c r="L698" s="109">
        <f t="shared" si="126"/>
        <v>0</v>
      </c>
      <c r="M698" s="33"/>
      <c r="N698" s="123"/>
      <c r="O698" s="131"/>
      <c r="P698" s="109">
        <f t="shared" si="127"/>
        <v>0</v>
      </c>
      <c r="Q698" s="33"/>
      <c r="R698" s="33"/>
      <c r="S698" s="123"/>
      <c r="T698" s="128"/>
      <c r="U698" s="33"/>
      <c r="V698" s="33"/>
      <c r="W698" s="33"/>
      <c r="X698" s="115"/>
      <c r="Y698" s="122"/>
      <c r="Z698" s="33"/>
      <c r="AA698" s="33"/>
      <c r="AB698" s="33"/>
      <c r="AC698" s="33"/>
      <c r="AD698" s="33"/>
      <c r="AE698" s="33"/>
      <c r="AF698" s="123"/>
      <c r="AG698" s="119" t="e">
        <f>HLOOKUP(AG$13,$Y698:$AF$1016,ROWS($Y698:$AF$1016),FALSE)</f>
        <v>#N/A</v>
      </c>
      <c r="AH698" s="30" t="e">
        <f>HLOOKUP(AH$13,$Y698:$AF$1016,ROWS($Y698:$AF$1016),FALSE)</f>
        <v>#N/A</v>
      </c>
      <c r="AI698" s="30" t="e">
        <f>HLOOKUP(AI$13,$Y698:$AF$1016,ROWS($Y698:$AF$1016),FALSE)</f>
        <v>#N/A</v>
      </c>
      <c r="AJ698" s="30" t="e">
        <f>HLOOKUP(AJ$13,$Y698:$AF$1016,ROWS($Y698:$AF$1016),FALSE)</f>
        <v>#N/A</v>
      </c>
      <c r="AK698" s="30" t="e">
        <f>HLOOKUP(AK$13,$Y698:$AF$1016,ROWS($Y698:$AF$1016),FALSE)</f>
        <v>#N/A</v>
      </c>
      <c r="AL698" s="30" t="e">
        <f>HLOOKUP(AL$13,$Y698:$AF$1016,ROWS($Y698:$AF$1016),FALSE)</f>
        <v>#N/A</v>
      </c>
      <c r="AM698" s="30" t="e">
        <f>HLOOKUP(AM$13,$Y698:$AF$1016,ROWS($Y698:$AF$1016),FALSE)</f>
        <v>#N/A</v>
      </c>
      <c r="AN698" s="30" t="e">
        <f>HLOOKUP(AN$13,$Y698:$AF$1016,ROWS($Y698:$AF$1016),FALSE)</f>
        <v>#N/A</v>
      </c>
      <c r="AO698" s="35" t="e">
        <f t="shared" si="128"/>
        <v>#N/A</v>
      </c>
      <c r="AP698" s="35" t="e">
        <f t="shared" si="129"/>
        <v>#N/A</v>
      </c>
      <c r="AQ698" s="35" t="e">
        <f t="shared" si="130"/>
        <v>#N/A</v>
      </c>
      <c r="AR698" s="35" t="e">
        <f t="shared" si="131"/>
        <v>#N/A</v>
      </c>
      <c r="AS698" s="35" t="e">
        <f t="shared" si="132"/>
        <v>#N/A</v>
      </c>
      <c r="AT698" s="35" t="e">
        <f t="shared" si="133"/>
        <v>#N/A</v>
      </c>
      <c r="AU698" s="35" t="e">
        <f t="shared" si="134"/>
        <v>#N/A</v>
      </c>
      <c r="AV698" s="35" t="e">
        <f t="shared" si="135"/>
        <v>#N/A</v>
      </c>
      <c r="AW698" s="81" t="e">
        <f t="shared" si="136"/>
        <v>#N/A</v>
      </c>
      <c r="AX698" s="139" t="e">
        <f t="shared" si="137"/>
        <v>#N/A</v>
      </c>
    </row>
    <row r="699" spans="1:50" x14ac:dyDescent="0.25">
      <c r="A699" s="110">
        <f>'Тулуз-Пьерон'!A699</f>
        <v>0</v>
      </c>
      <c r="B699" s="153">
        <f>'Тулуз-Пьерон'!B699</f>
        <v>0</v>
      </c>
      <c r="C699" s="109" t="e">
        <f>'Тулуз-Пьерон'!AB699</f>
        <v>#DIV/0!</v>
      </c>
      <c r="D699" s="132" t="e">
        <f>'Тулуз-Пьерон'!AE699</f>
        <v>#DIV/0!</v>
      </c>
      <c r="E699" s="134">
        <f>Равен!AD691</f>
        <v>0</v>
      </c>
      <c r="F699" s="135">
        <f>Равен!AE691</f>
        <v>0</v>
      </c>
      <c r="G699" s="128"/>
      <c r="H699" s="33"/>
      <c r="I699" s="33"/>
      <c r="J699" s="33"/>
      <c r="K699" s="115"/>
      <c r="L699" s="109">
        <f t="shared" si="126"/>
        <v>0</v>
      </c>
      <c r="M699" s="33"/>
      <c r="N699" s="123"/>
      <c r="O699" s="131"/>
      <c r="P699" s="109">
        <f t="shared" si="127"/>
        <v>0</v>
      </c>
      <c r="Q699" s="33"/>
      <c r="R699" s="33"/>
      <c r="S699" s="123"/>
      <c r="T699" s="128"/>
      <c r="U699" s="33"/>
      <c r="V699" s="33"/>
      <c r="W699" s="33"/>
      <c r="X699" s="115"/>
      <c r="Y699" s="122"/>
      <c r="Z699" s="33"/>
      <c r="AA699" s="33"/>
      <c r="AB699" s="33"/>
      <c r="AC699" s="33"/>
      <c r="AD699" s="33"/>
      <c r="AE699" s="33"/>
      <c r="AF699" s="123"/>
      <c r="AG699" s="119" t="e">
        <f>HLOOKUP(AG$13,$Y699:$AF$1016,ROWS($Y699:$AF$1016),FALSE)</f>
        <v>#N/A</v>
      </c>
      <c r="AH699" s="30" t="e">
        <f>HLOOKUP(AH$13,$Y699:$AF$1016,ROWS($Y699:$AF$1016),FALSE)</f>
        <v>#N/A</v>
      </c>
      <c r="AI699" s="30" t="e">
        <f>HLOOKUP(AI$13,$Y699:$AF$1016,ROWS($Y699:$AF$1016),FALSE)</f>
        <v>#N/A</v>
      </c>
      <c r="AJ699" s="30" t="e">
        <f>HLOOKUP(AJ$13,$Y699:$AF$1016,ROWS($Y699:$AF$1016),FALSE)</f>
        <v>#N/A</v>
      </c>
      <c r="AK699" s="30" t="e">
        <f>HLOOKUP(AK$13,$Y699:$AF$1016,ROWS($Y699:$AF$1016),FALSE)</f>
        <v>#N/A</v>
      </c>
      <c r="AL699" s="30" t="e">
        <f>HLOOKUP(AL$13,$Y699:$AF$1016,ROWS($Y699:$AF$1016),FALSE)</f>
        <v>#N/A</v>
      </c>
      <c r="AM699" s="30" t="e">
        <f>HLOOKUP(AM$13,$Y699:$AF$1016,ROWS($Y699:$AF$1016),FALSE)</f>
        <v>#N/A</v>
      </c>
      <c r="AN699" s="30" t="e">
        <f>HLOOKUP(AN$13,$Y699:$AF$1016,ROWS($Y699:$AF$1016),FALSE)</f>
        <v>#N/A</v>
      </c>
      <c r="AO699" s="35" t="e">
        <f t="shared" si="128"/>
        <v>#N/A</v>
      </c>
      <c r="AP699" s="35" t="e">
        <f t="shared" si="129"/>
        <v>#N/A</v>
      </c>
      <c r="AQ699" s="35" t="e">
        <f t="shared" si="130"/>
        <v>#N/A</v>
      </c>
      <c r="AR699" s="35" t="e">
        <f t="shared" si="131"/>
        <v>#N/A</v>
      </c>
      <c r="AS699" s="35" t="e">
        <f t="shared" si="132"/>
        <v>#N/A</v>
      </c>
      <c r="AT699" s="35" t="e">
        <f t="shared" si="133"/>
        <v>#N/A</v>
      </c>
      <c r="AU699" s="35" t="e">
        <f t="shared" si="134"/>
        <v>#N/A</v>
      </c>
      <c r="AV699" s="35" t="e">
        <f t="shared" si="135"/>
        <v>#N/A</v>
      </c>
      <c r="AW699" s="81" t="e">
        <f t="shared" si="136"/>
        <v>#N/A</v>
      </c>
      <c r="AX699" s="139" t="e">
        <f t="shared" si="137"/>
        <v>#N/A</v>
      </c>
    </row>
    <row r="700" spans="1:50" x14ac:dyDescent="0.25">
      <c r="A700" s="110">
        <f>'Тулуз-Пьерон'!A700</f>
        <v>0</v>
      </c>
      <c r="B700" s="153">
        <f>'Тулуз-Пьерон'!B700</f>
        <v>0</v>
      </c>
      <c r="C700" s="109" t="e">
        <f>'Тулуз-Пьерон'!AB700</f>
        <v>#DIV/0!</v>
      </c>
      <c r="D700" s="132" t="e">
        <f>'Тулуз-Пьерон'!AE700</f>
        <v>#DIV/0!</v>
      </c>
      <c r="E700" s="134">
        <f>Равен!AD692</f>
        <v>0</v>
      </c>
      <c r="F700" s="135">
        <f>Равен!AE692</f>
        <v>0</v>
      </c>
      <c r="G700" s="128"/>
      <c r="H700" s="33"/>
      <c r="I700" s="33"/>
      <c r="J700" s="33"/>
      <c r="K700" s="115"/>
      <c r="L700" s="109">
        <f t="shared" si="126"/>
        <v>0</v>
      </c>
      <c r="M700" s="33"/>
      <c r="N700" s="123"/>
      <c r="O700" s="131"/>
      <c r="P700" s="109">
        <f t="shared" si="127"/>
        <v>0</v>
      </c>
      <c r="Q700" s="33"/>
      <c r="R700" s="33"/>
      <c r="S700" s="123"/>
      <c r="T700" s="128"/>
      <c r="U700" s="33"/>
      <c r="V700" s="33"/>
      <c r="W700" s="33"/>
      <c r="X700" s="115"/>
      <c r="Y700" s="122"/>
      <c r="Z700" s="33"/>
      <c r="AA700" s="33"/>
      <c r="AB700" s="33"/>
      <c r="AC700" s="33"/>
      <c r="AD700" s="33"/>
      <c r="AE700" s="33"/>
      <c r="AF700" s="123"/>
      <c r="AG700" s="119" t="e">
        <f>HLOOKUP(AG$13,$Y700:$AF$1016,ROWS($Y700:$AF$1016),FALSE)</f>
        <v>#N/A</v>
      </c>
      <c r="AH700" s="30" t="e">
        <f>HLOOKUP(AH$13,$Y700:$AF$1016,ROWS($Y700:$AF$1016),FALSE)</f>
        <v>#N/A</v>
      </c>
      <c r="AI700" s="30" t="e">
        <f>HLOOKUP(AI$13,$Y700:$AF$1016,ROWS($Y700:$AF$1016),FALSE)</f>
        <v>#N/A</v>
      </c>
      <c r="AJ700" s="30" t="e">
        <f>HLOOKUP(AJ$13,$Y700:$AF$1016,ROWS($Y700:$AF$1016),FALSE)</f>
        <v>#N/A</v>
      </c>
      <c r="AK700" s="30" t="e">
        <f>HLOOKUP(AK$13,$Y700:$AF$1016,ROWS($Y700:$AF$1016),FALSE)</f>
        <v>#N/A</v>
      </c>
      <c r="AL700" s="30" t="e">
        <f>HLOOKUP(AL$13,$Y700:$AF$1016,ROWS($Y700:$AF$1016),FALSE)</f>
        <v>#N/A</v>
      </c>
      <c r="AM700" s="30" t="e">
        <f>HLOOKUP(AM$13,$Y700:$AF$1016,ROWS($Y700:$AF$1016),FALSE)</f>
        <v>#N/A</v>
      </c>
      <c r="AN700" s="30" t="e">
        <f>HLOOKUP(AN$13,$Y700:$AF$1016,ROWS($Y700:$AF$1016),FALSE)</f>
        <v>#N/A</v>
      </c>
      <c r="AO700" s="35" t="e">
        <f t="shared" si="128"/>
        <v>#N/A</v>
      </c>
      <c r="AP700" s="35" t="e">
        <f t="shared" si="129"/>
        <v>#N/A</v>
      </c>
      <c r="AQ700" s="35" t="e">
        <f t="shared" si="130"/>
        <v>#N/A</v>
      </c>
      <c r="AR700" s="35" t="e">
        <f t="shared" si="131"/>
        <v>#N/A</v>
      </c>
      <c r="AS700" s="35" t="e">
        <f t="shared" si="132"/>
        <v>#N/A</v>
      </c>
      <c r="AT700" s="35" t="e">
        <f t="shared" si="133"/>
        <v>#N/A</v>
      </c>
      <c r="AU700" s="35" t="e">
        <f t="shared" si="134"/>
        <v>#N/A</v>
      </c>
      <c r="AV700" s="35" t="e">
        <f t="shared" si="135"/>
        <v>#N/A</v>
      </c>
      <c r="AW700" s="81" t="e">
        <f t="shared" si="136"/>
        <v>#N/A</v>
      </c>
      <c r="AX700" s="139" t="e">
        <f t="shared" si="137"/>
        <v>#N/A</v>
      </c>
    </row>
    <row r="701" spans="1:50" x14ac:dyDescent="0.25">
      <c r="A701" s="110">
        <f>'Тулуз-Пьерон'!A701</f>
        <v>0</v>
      </c>
      <c r="B701" s="153">
        <f>'Тулуз-Пьерон'!B701</f>
        <v>0</v>
      </c>
      <c r="C701" s="109" t="e">
        <f>'Тулуз-Пьерон'!AB701</f>
        <v>#DIV/0!</v>
      </c>
      <c r="D701" s="132" t="e">
        <f>'Тулуз-Пьерон'!AE701</f>
        <v>#DIV/0!</v>
      </c>
      <c r="E701" s="134">
        <f>Равен!AD693</f>
        <v>0</v>
      </c>
      <c r="F701" s="135">
        <f>Равен!AE693</f>
        <v>0</v>
      </c>
      <c r="G701" s="128"/>
      <c r="H701" s="33"/>
      <c r="I701" s="33"/>
      <c r="J701" s="33"/>
      <c r="K701" s="115"/>
      <c r="L701" s="109">
        <f t="shared" si="126"/>
        <v>0</v>
      </c>
      <c r="M701" s="33"/>
      <c r="N701" s="123"/>
      <c r="O701" s="131"/>
      <c r="P701" s="109">
        <f t="shared" si="127"/>
        <v>0</v>
      </c>
      <c r="Q701" s="33"/>
      <c r="R701" s="33"/>
      <c r="S701" s="123"/>
      <c r="T701" s="128"/>
      <c r="U701" s="33"/>
      <c r="V701" s="33"/>
      <c r="W701" s="33"/>
      <c r="X701" s="115"/>
      <c r="Y701" s="122"/>
      <c r="Z701" s="33"/>
      <c r="AA701" s="33"/>
      <c r="AB701" s="33"/>
      <c r="AC701" s="33"/>
      <c r="AD701" s="33"/>
      <c r="AE701" s="33"/>
      <c r="AF701" s="123"/>
      <c r="AG701" s="119" t="e">
        <f>HLOOKUP(AG$13,$Y701:$AF$1016,ROWS($Y701:$AF$1016),FALSE)</f>
        <v>#N/A</v>
      </c>
      <c r="AH701" s="30" t="e">
        <f>HLOOKUP(AH$13,$Y701:$AF$1016,ROWS($Y701:$AF$1016),FALSE)</f>
        <v>#N/A</v>
      </c>
      <c r="AI701" s="30" t="e">
        <f>HLOOKUP(AI$13,$Y701:$AF$1016,ROWS($Y701:$AF$1016),FALSE)</f>
        <v>#N/A</v>
      </c>
      <c r="AJ701" s="30" t="e">
        <f>HLOOKUP(AJ$13,$Y701:$AF$1016,ROWS($Y701:$AF$1016),FALSE)</f>
        <v>#N/A</v>
      </c>
      <c r="AK701" s="30" t="e">
        <f>HLOOKUP(AK$13,$Y701:$AF$1016,ROWS($Y701:$AF$1016),FALSE)</f>
        <v>#N/A</v>
      </c>
      <c r="AL701" s="30" t="e">
        <f>HLOOKUP(AL$13,$Y701:$AF$1016,ROWS($Y701:$AF$1016),FALSE)</f>
        <v>#N/A</v>
      </c>
      <c r="AM701" s="30" t="e">
        <f>HLOOKUP(AM$13,$Y701:$AF$1016,ROWS($Y701:$AF$1016),FALSE)</f>
        <v>#N/A</v>
      </c>
      <c r="AN701" s="30" t="e">
        <f>HLOOKUP(AN$13,$Y701:$AF$1016,ROWS($Y701:$AF$1016),FALSE)</f>
        <v>#N/A</v>
      </c>
      <c r="AO701" s="35" t="e">
        <f t="shared" si="128"/>
        <v>#N/A</v>
      </c>
      <c r="AP701" s="35" t="e">
        <f t="shared" si="129"/>
        <v>#N/A</v>
      </c>
      <c r="AQ701" s="35" t="e">
        <f t="shared" si="130"/>
        <v>#N/A</v>
      </c>
      <c r="AR701" s="35" t="e">
        <f t="shared" si="131"/>
        <v>#N/A</v>
      </c>
      <c r="AS701" s="35" t="e">
        <f t="shared" si="132"/>
        <v>#N/A</v>
      </c>
      <c r="AT701" s="35" t="e">
        <f t="shared" si="133"/>
        <v>#N/A</v>
      </c>
      <c r="AU701" s="35" t="e">
        <f t="shared" si="134"/>
        <v>#N/A</v>
      </c>
      <c r="AV701" s="35" t="e">
        <f t="shared" si="135"/>
        <v>#N/A</v>
      </c>
      <c r="AW701" s="81" t="e">
        <f t="shared" si="136"/>
        <v>#N/A</v>
      </c>
      <c r="AX701" s="139" t="e">
        <f t="shared" si="137"/>
        <v>#N/A</v>
      </c>
    </row>
    <row r="702" spans="1:50" x14ac:dyDescent="0.25">
      <c r="A702" s="110">
        <f>'Тулуз-Пьерон'!A702</f>
        <v>0</v>
      </c>
      <c r="B702" s="153">
        <f>'Тулуз-Пьерон'!B702</f>
        <v>0</v>
      </c>
      <c r="C702" s="109" t="e">
        <f>'Тулуз-Пьерон'!AB702</f>
        <v>#DIV/0!</v>
      </c>
      <c r="D702" s="132" t="e">
        <f>'Тулуз-Пьерон'!AE702</f>
        <v>#DIV/0!</v>
      </c>
      <c r="E702" s="134">
        <f>Равен!AD694</f>
        <v>0</v>
      </c>
      <c r="F702" s="135">
        <f>Равен!AE694</f>
        <v>0</v>
      </c>
      <c r="G702" s="128"/>
      <c r="H702" s="33"/>
      <c r="I702" s="33"/>
      <c r="J702" s="33"/>
      <c r="K702" s="115"/>
      <c r="L702" s="109">
        <f t="shared" si="126"/>
        <v>0</v>
      </c>
      <c r="M702" s="33"/>
      <c r="N702" s="123"/>
      <c r="O702" s="131"/>
      <c r="P702" s="109">
        <f t="shared" si="127"/>
        <v>0</v>
      </c>
      <c r="Q702" s="33"/>
      <c r="R702" s="33"/>
      <c r="S702" s="123"/>
      <c r="T702" s="128"/>
      <c r="U702" s="33"/>
      <c r="V702" s="33"/>
      <c r="W702" s="33"/>
      <c r="X702" s="115"/>
      <c r="Y702" s="122"/>
      <c r="Z702" s="33"/>
      <c r="AA702" s="33"/>
      <c r="AB702" s="33"/>
      <c r="AC702" s="33"/>
      <c r="AD702" s="33"/>
      <c r="AE702" s="33"/>
      <c r="AF702" s="123"/>
      <c r="AG702" s="119" t="e">
        <f>HLOOKUP(AG$13,$Y702:$AF$1016,ROWS($Y702:$AF$1016),FALSE)</f>
        <v>#N/A</v>
      </c>
      <c r="AH702" s="30" t="e">
        <f>HLOOKUP(AH$13,$Y702:$AF$1016,ROWS($Y702:$AF$1016),FALSE)</f>
        <v>#N/A</v>
      </c>
      <c r="AI702" s="30" t="e">
        <f>HLOOKUP(AI$13,$Y702:$AF$1016,ROWS($Y702:$AF$1016),FALSE)</f>
        <v>#N/A</v>
      </c>
      <c r="AJ702" s="30" t="e">
        <f>HLOOKUP(AJ$13,$Y702:$AF$1016,ROWS($Y702:$AF$1016),FALSE)</f>
        <v>#N/A</v>
      </c>
      <c r="AK702" s="30" t="e">
        <f>HLOOKUP(AK$13,$Y702:$AF$1016,ROWS($Y702:$AF$1016),FALSE)</f>
        <v>#N/A</v>
      </c>
      <c r="AL702" s="30" t="e">
        <f>HLOOKUP(AL$13,$Y702:$AF$1016,ROWS($Y702:$AF$1016),FALSE)</f>
        <v>#N/A</v>
      </c>
      <c r="AM702" s="30" t="e">
        <f>HLOOKUP(AM$13,$Y702:$AF$1016,ROWS($Y702:$AF$1016),FALSE)</f>
        <v>#N/A</v>
      </c>
      <c r="AN702" s="30" t="e">
        <f>HLOOKUP(AN$13,$Y702:$AF$1016,ROWS($Y702:$AF$1016),FALSE)</f>
        <v>#N/A</v>
      </c>
      <c r="AO702" s="35" t="e">
        <f t="shared" si="128"/>
        <v>#N/A</v>
      </c>
      <c r="AP702" s="35" t="e">
        <f t="shared" si="129"/>
        <v>#N/A</v>
      </c>
      <c r="AQ702" s="35" t="e">
        <f t="shared" si="130"/>
        <v>#N/A</v>
      </c>
      <c r="AR702" s="35" t="e">
        <f t="shared" si="131"/>
        <v>#N/A</v>
      </c>
      <c r="AS702" s="35" t="e">
        <f t="shared" si="132"/>
        <v>#N/A</v>
      </c>
      <c r="AT702" s="35" t="e">
        <f t="shared" si="133"/>
        <v>#N/A</v>
      </c>
      <c r="AU702" s="35" t="e">
        <f t="shared" si="134"/>
        <v>#N/A</v>
      </c>
      <c r="AV702" s="35" t="e">
        <f t="shared" si="135"/>
        <v>#N/A</v>
      </c>
      <c r="AW702" s="81" t="e">
        <f t="shared" si="136"/>
        <v>#N/A</v>
      </c>
      <c r="AX702" s="139" t="e">
        <f t="shared" si="137"/>
        <v>#N/A</v>
      </c>
    </row>
    <row r="703" spans="1:50" x14ac:dyDescent="0.25">
      <c r="A703" s="110">
        <f>'Тулуз-Пьерон'!A703</f>
        <v>0</v>
      </c>
      <c r="B703" s="153">
        <f>'Тулуз-Пьерон'!B703</f>
        <v>0</v>
      </c>
      <c r="C703" s="109" t="e">
        <f>'Тулуз-Пьерон'!AB703</f>
        <v>#DIV/0!</v>
      </c>
      <c r="D703" s="132" t="e">
        <f>'Тулуз-Пьерон'!AE703</f>
        <v>#DIV/0!</v>
      </c>
      <c r="E703" s="134">
        <f>Равен!AD695</f>
        <v>0</v>
      </c>
      <c r="F703" s="135">
        <f>Равен!AE695</f>
        <v>0</v>
      </c>
      <c r="G703" s="128"/>
      <c r="H703" s="33"/>
      <c r="I703" s="33"/>
      <c r="J703" s="33"/>
      <c r="K703" s="115"/>
      <c r="L703" s="109">
        <f t="shared" si="126"/>
        <v>0</v>
      </c>
      <c r="M703" s="33"/>
      <c r="N703" s="123"/>
      <c r="O703" s="131"/>
      <c r="P703" s="109">
        <f t="shared" si="127"/>
        <v>0</v>
      </c>
      <c r="Q703" s="33"/>
      <c r="R703" s="33"/>
      <c r="S703" s="123"/>
      <c r="T703" s="128"/>
      <c r="U703" s="33"/>
      <c r="V703" s="33"/>
      <c r="W703" s="33"/>
      <c r="X703" s="115"/>
      <c r="Y703" s="122"/>
      <c r="Z703" s="33"/>
      <c r="AA703" s="33"/>
      <c r="AB703" s="33"/>
      <c r="AC703" s="33"/>
      <c r="AD703" s="33"/>
      <c r="AE703" s="33"/>
      <c r="AF703" s="123"/>
      <c r="AG703" s="119" t="e">
        <f>HLOOKUP(AG$13,$Y703:$AF$1016,ROWS($Y703:$AF$1016),FALSE)</f>
        <v>#N/A</v>
      </c>
      <c r="AH703" s="30" t="e">
        <f>HLOOKUP(AH$13,$Y703:$AF$1016,ROWS($Y703:$AF$1016),FALSE)</f>
        <v>#N/A</v>
      </c>
      <c r="AI703" s="30" t="e">
        <f>HLOOKUP(AI$13,$Y703:$AF$1016,ROWS($Y703:$AF$1016),FALSE)</f>
        <v>#N/A</v>
      </c>
      <c r="AJ703" s="30" t="e">
        <f>HLOOKUP(AJ$13,$Y703:$AF$1016,ROWS($Y703:$AF$1016),FALSE)</f>
        <v>#N/A</v>
      </c>
      <c r="AK703" s="30" t="e">
        <f>HLOOKUP(AK$13,$Y703:$AF$1016,ROWS($Y703:$AF$1016),FALSE)</f>
        <v>#N/A</v>
      </c>
      <c r="AL703" s="30" t="e">
        <f>HLOOKUP(AL$13,$Y703:$AF$1016,ROWS($Y703:$AF$1016),FALSE)</f>
        <v>#N/A</v>
      </c>
      <c r="AM703" s="30" t="e">
        <f>HLOOKUP(AM$13,$Y703:$AF$1016,ROWS($Y703:$AF$1016),FALSE)</f>
        <v>#N/A</v>
      </c>
      <c r="AN703" s="30" t="e">
        <f>HLOOKUP(AN$13,$Y703:$AF$1016,ROWS($Y703:$AF$1016),FALSE)</f>
        <v>#N/A</v>
      </c>
      <c r="AO703" s="35" t="e">
        <f t="shared" si="128"/>
        <v>#N/A</v>
      </c>
      <c r="AP703" s="35" t="e">
        <f t="shared" si="129"/>
        <v>#N/A</v>
      </c>
      <c r="AQ703" s="35" t="e">
        <f t="shared" si="130"/>
        <v>#N/A</v>
      </c>
      <c r="AR703" s="35" t="e">
        <f t="shared" si="131"/>
        <v>#N/A</v>
      </c>
      <c r="AS703" s="35" t="e">
        <f t="shared" si="132"/>
        <v>#N/A</v>
      </c>
      <c r="AT703" s="35" t="e">
        <f t="shared" si="133"/>
        <v>#N/A</v>
      </c>
      <c r="AU703" s="35" t="e">
        <f t="shared" si="134"/>
        <v>#N/A</v>
      </c>
      <c r="AV703" s="35" t="e">
        <f t="shared" si="135"/>
        <v>#N/A</v>
      </c>
      <c r="AW703" s="81" t="e">
        <f t="shared" si="136"/>
        <v>#N/A</v>
      </c>
      <c r="AX703" s="139" t="e">
        <f t="shared" si="137"/>
        <v>#N/A</v>
      </c>
    </row>
    <row r="704" spans="1:50" x14ac:dyDescent="0.25">
      <c r="A704" s="110">
        <f>'Тулуз-Пьерон'!A704</f>
        <v>0</v>
      </c>
      <c r="B704" s="153">
        <f>'Тулуз-Пьерон'!B704</f>
        <v>0</v>
      </c>
      <c r="C704" s="109" t="e">
        <f>'Тулуз-Пьерон'!AB704</f>
        <v>#DIV/0!</v>
      </c>
      <c r="D704" s="132" t="e">
        <f>'Тулуз-Пьерон'!AE704</f>
        <v>#DIV/0!</v>
      </c>
      <c r="E704" s="134">
        <f>Равен!AD696</f>
        <v>0</v>
      </c>
      <c r="F704" s="135">
        <f>Равен!AE696</f>
        <v>0</v>
      </c>
      <c r="G704" s="128"/>
      <c r="H704" s="33"/>
      <c r="I704" s="33"/>
      <c r="J704" s="33"/>
      <c r="K704" s="115"/>
      <c r="L704" s="109">
        <f t="shared" si="126"/>
        <v>0</v>
      </c>
      <c r="M704" s="33"/>
      <c r="N704" s="123"/>
      <c r="O704" s="131"/>
      <c r="P704" s="109">
        <f t="shared" si="127"/>
        <v>0</v>
      </c>
      <c r="Q704" s="33"/>
      <c r="R704" s="33"/>
      <c r="S704" s="123"/>
      <c r="T704" s="128"/>
      <c r="U704" s="33"/>
      <c r="V704" s="33"/>
      <c r="W704" s="33"/>
      <c r="X704" s="115"/>
      <c r="Y704" s="122"/>
      <c r="Z704" s="33"/>
      <c r="AA704" s="33"/>
      <c r="AB704" s="33"/>
      <c r="AC704" s="33"/>
      <c r="AD704" s="33"/>
      <c r="AE704" s="33"/>
      <c r="AF704" s="123"/>
      <c r="AG704" s="119" t="e">
        <f>HLOOKUP(AG$13,$Y704:$AF$1016,ROWS($Y704:$AF$1016),FALSE)</f>
        <v>#N/A</v>
      </c>
      <c r="AH704" s="30" t="e">
        <f>HLOOKUP(AH$13,$Y704:$AF$1016,ROWS($Y704:$AF$1016),FALSE)</f>
        <v>#N/A</v>
      </c>
      <c r="AI704" s="30" t="e">
        <f>HLOOKUP(AI$13,$Y704:$AF$1016,ROWS($Y704:$AF$1016),FALSE)</f>
        <v>#N/A</v>
      </c>
      <c r="AJ704" s="30" t="e">
        <f>HLOOKUP(AJ$13,$Y704:$AF$1016,ROWS($Y704:$AF$1016),FALSE)</f>
        <v>#N/A</v>
      </c>
      <c r="AK704" s="30" t="e">
        <f>HLOOKUP(AK$13,$Y704:$AF$1016,ROWS($Y704:$AF$1016),FALSE)</f>
        <v>#N/A</v>
      </c>
      <c r="AL704" s="30" t="e">
        <f>HLOOKUP(AL$13,$Y704:$AF$1016,ROWS($Y704:$AF$1016),FALSE)</f>
        <v>#N/A</v>
      </c>
      <c r="AM704" s="30" t="e">
        <f>HLOOKUP(AM$13,$Y704:$AF$1016,ROWS($Y704:$AF$1016),FALSE)</f>
        <v>#N/A</v>
      </c>
      <c r="AN704" s="30" t="e">
        <f>HLOOKUP(AN$13,$Y704:$AF$1016,ROWS($Y704:$AF$1016),FALSE)</f>
        <v>#N/A</v>
      </c>
      <c r="AO704" s="35" t="e">
        <f t="shared" si="128"/>
        <v>#N/A</v>
      </c>
      <c r="AP704" s="35" t="e">
        <f t="shared" si="129"/>
        <v>#N/A</v>
      </c>
      <c r="AQ704" s="35" t="e">
        <f t="shared" si="130"/>
        <v>#N/A</v>
      </c>
      <c r="AR704" s="35" t="e">
        <f t="shared" si="131"/>
        <v>#N/A</v>
      </c>
      <c r="AS704" s="35" t="e">
        <f t="shared" si="132"/>
        <v>#N/A</v>
      </c>
      <c r="AT704" s="35" t="e">
        <f t="shared" si="133"/>
        <v>#N/A</v>
      </c>
      <c r="AU704" s="35" t="e">
        <f t="shared" si="134"/>
        <v>#N/A</v>
      </c>
      <c r="AV704" s="35" t="e">
        <f t="shared" si="135"/>
        <v>#N/A</v>
      </c>
      <c r="AW704" s="81" t="e">
        <f t="shared" si="136"/>
        <v>#N/A</v>
      </c>
      <c r="AX704" s="139" t="e">
        <f t="shared" si="137"/>
        <v>#N/A</v>
      </c>
    </row>
    <row r="705" spans="1:50" x14ac:dyDescent="0.25">
      <c r="A705" s="110">
        <f>'Тулуз-Пьерон'!A705</f>
        <v>0</v>
      </c>
      <c r="B705" s="153">
        <f>'Тулуз-Пьерон'!B705</f>
        <v>0</v>
      </c>
      <c r="C705" s="109" t="e">
        <f>'Тулуз-Пьерон'!AB705</f>
        <v>#DIV/0!</v>
      </c>
      <c r="D705" s="132" t="e">
        <f>'Тулуз-Пьерон'!AE705</f>
        <v>#DIV/0!</v>
      </c>
      <c r="E705" s="134">
        <f>Равен!AD697</f>
        <v>0</v>
      </c>
      <c r="F705" s="135">
        <f>Равен!AE697</f>
        <v>0</v>
      </c>
      <c r="G705" s="128"/>
      <c r="H705" s="33"/>
      <c r="I705" s="33"/>
      <c r="J705" s="33"/>
      <c r="K705" s="115"/>
      <c r="L705" s="109">
        <f t="shared" si="126"/>
        <v>0</v>
      </c>
      <c r="M705" s="33"/>
      <c r="N705" s="123"/>
      <c r="O705" s="131"/>
      <c r="P705" s="109">
        <f t="shared" si="127"/>
        <v>0</v>
      </c>
      <c r="Q705" s="33"/>
      <c r="R705" s="33"/>
      <c r="S705" s="123"/>
      <c r="T705" s="128"/>
      <c r="U705" s="33"/>
      <c r="V705" s="33"/>
      <c r="W705" s="33"/>
      <c r="X705" s="115"/>
      <c r="Y705" s="122"/>
      <c r="Z705" s="33"/>
      <c r="AA705" s="33"/>
      <c r="AB705" s="33"/>
      <c r="AC705" s="33"/>
      <c r="AD705" s="33"/>
      <c r="AE705" s="33"/>
      <c r="AF705" s="123"/>
      <c r="AG705" s="119" t="e">
        <f>HLOOKUP(AG$13,$Y705:$AF$1016,ROWS($Y705:$AF$1016),FALSE)</f>
        <v>#N/A</v>
      </c>
      <c r="AH705" s="30" t="e">
        <f>HLOOKUP(AH$13,$Y705:$AF$1016,ROWS($Y705:$AF$1016),FALSE)</f>
        <v>#N/A</v>
      </c>
      <c r="AI705" s="30" t="e">
        <f>HLOOKUP(AI$13,$Y705:$AF$1016,ROWS($Y705:$AF$1016),FALSE)</f>
        <v>#N/A</v>
      </c>
      <c r="AJ705" s="30" t="e">
        <f>HLOOKUP(AJ$13,$Y705:$AF$1016,ROWS($Y705:$AF$1016),FALSE)</f>
        <v>#N/A</v>
      </c>
      <c r="AK705" s="30" t="e">
        <f>HLOOKUP(AK$13,$Y705:$AF$1016,ROWS($Y705:$AF$1016),FALSE)</f>
        <v>#N/A</v>
      </c>
      <c r="AL705" s="30" t="e">
        <f>HLOOKUP(AL$13,$Y705:$AF$1016,ROWS($Y705:$AF$1016),FALSE)</f>
        <v>#N/A</v>
      </c>
      <c r="AM705" s="30" t="e">
        <f>HLOOKUP(AM$13,$Y705:$AF$1016,ROWS($Y705:$AF$1016),FALSE)</f>
        <v>#N/A</v>
      </c>
      <c r="AN705" s="30" t="e">
        <f>HLOOKUP(AN$13,$Y705:$AF$1016,ROWS($Y705:$AF$1016),FALSE)</f>
        <v>#N/A</v>
      </c>
      <c r="AO705" s="35" t="e">
        <f t="shared" si="128"/>
        <v>#N/A</v>
      </c>
      <c r="AP705" s="35" t="e">
        <f t="shared" si="129"/>
        <v>#N/A</v>
      </c>
      <c r="AQ705" s="35" t="e">
        <f t="shared" si="130"/>
        <v>#N/A</v>
      </c>
      <c r="AR705" s="35" t="e">
        <f t="shared" si="131"/>
        <v>#N/A</v>
      </c>
      <c r="AS705" s="35" t="e">
        <f t="shared" si="132"/>
        <v>#N/A</v>
      </c>
      <c r="AT705" s="35" t="e">
        <f t="shared" si="133"/>
        <v>#N/A</v>
      </c>
      <c r="AU705" s="35" t="e">
        <f t="shared" si="134"/>
        <v>#N/A</v>
      </c>
      <c r="AV705" s="35" t="e">
        <f t="shared" si="135"/>
        <v>#N/A</v>
      </c>
      <c r="AW705" s="81" t="e">
        <f t="shared" si="136"/>
        <v>#N/A</v>
      </c>
      <c r="AX705" s="139" t="e">
        <f t="shared" si="137"/>
        <v>#N/A</v>
      </c>
    </row>
    <row r="706" spans="1:50" x14ac:dyDescent="0.25">
      <c r="A706" s="110">
        <f>'Тулуз-Пьерон'!A706</f>
        <v>0</v>
      </c>
      <c r="B706" s="153">
        <f>'Тулуз-Пьерон'!B706</f>
        <v>0</v>
      </c>
      <c r="C706" s="109" t="e">
        <f>'Тулуз-Пьерон'!AB706</f>
        <v>#DIV/0!</v>
      </c>
      <c r="D706" s="132" t="e">
        <f>'Тулуз-Пьерон'!AE706</f>
        <v>#DIV/0!</v>
      </c>
      <c r="E706" s="134">
        <f>Равен!AD698</f>
        <v>0</v>
      </c>
      <c r="F706" s="135">
        <f>Равен!AE698</f>
        <v>0</v>
      </c>
      <c r="G706" s="128"/>
      <c r="H706" s="33"/>
      <c r="I706" s="33"/>
      <c r="J706" s="33"/>
      <c r="K706" s="115"/>
      <c r="L706" s="109">
        <f t="shared" si="126"/>
        <v>0</v>
      </c>
      <c r="M706" s="33"/>
      <c r="N706" s="123"/>
      <c r="O706" s="131"/>
      <c r="P706" s="109">
        <f t="shared" si="127"/>
        <v>0</v>
      </c>
      <c r="Q706" s="33"/>
      <c r="R706" s="33"/>
      <c r="S706" s="123"/>
      <c r="T706" s="128"/>
      <c r="U706" s="33"/>
      <c r="V706" s="33"/>
      <c r="W706" s="33"/>
      <c r="X706" s="115"/>
      <c r="Y706" s="122"/>
      <c r="Z706" s="33"/>
      <c r="AA706" s="33"/>
      <c r="AB706" s="33"/>
      <c r="AC706" s="33"/>
      <c r="AD706" s="33"/>
      <c r="AE706" s="33"/>
      <c r="AF706" s="123"/>
      <c r="AG706" s="119" t="e">
        <f>HLOOKUP(AG$13,$Y706:$AF$1016,ROWS($Y706:$AF$1016),FALSE)</f>
        <v>#N/A</v>
      </c>
      <c r="AH706" s="30" t="e">
        <f>HLOOKUP(AH$13,$Y706:$AF$1016,ROWS($Y706:$AF$1016),FALSE)</f>
        <v>#N/A</v>
      </c>
      <c r="AI706" s="30" t="e">
        <f>HLOOKUP(AI$13,$Y706:$AF$1016,ROWS($Y706:$AF$1016),FALSE)</f>
        <v>#N/A</v>
      </c>
      <c r="AJ706" s="30" t="e">
        <f>HLOOKUP(AJ$13,$Y706:$AF$1016,ROWS($Y706:$AF$1016),FALSE)</f>
        <v>#N/A</v>
      </c>
      <c r="AK706" s="30" t="e">
        <f>HLOOKUP(AK$13,$Y706:$AF$1016,ROWS($Y706:$AF$1016),FALSE)</f>
        <v>#N/A</v>
      </c>
      <c r="AL706" s="30" t="e">
        <f>HLOOKUP(AL$13,$Y706:$AF$1016,ROWS($Y706:$AF$1016),FALSE)</f>
        <v>#N/A</v>
      </c>
      <c r="AM706" s="30" t="e">
        <f>HLOOKUP(AM$13,$Y706:$AF$1016,ROWS($Y706:$AF$1016),FALSE)</f>
        <v>#N/A</v>
      </c>
      <c r="AN706" s="30" t="e">
        <f>HLOOKUP(AN$13,$Y706:$AF$1016,ROWS($Y706:$AF$1016),FALSE)</f>
        <v>#N/A</v>
      </c>
      <c r="AO706" s="35" t="e">
        <f t="shared" si="128"/>
        <v>#N/A</v>
      </c>
      <c r="AP706" s="35" t="e">
        <f t="shared" si="129"/>
        <v>#N/A</v>
      </c>
      <c r="AQ706" s="35" t="e">
        <f t="shared" si="130"/>
        <v>#N/A</v>
      </c>
      <c r="AR706" s="35" t="e">
        <f t="shared" si="131"/>
        <v>#N/A</v>
      </c>
      <c r="AS706" s="35" t="e">
        <f t="shared" si="132"/>
        <v>#N/A</v>
      </c>
      <c r="AT706" s="35" t="e">
        <f t="shared" si="133"/>
        <v>#N/A</v>
      </c>
      <c r="AU706" s="35" t="e">
        <f t="shared" si="134"/>
        <v>#N/A</v>
      </c>
      <c r="AV706" s="35" t="e">
        <f t="shared" si="135"/>
        <v>#N/A</v>
      </c>
      <c r="AW706" s="81" t="e">
        <f t="shared" si="136"/>
        <v>#N/A</v>
      </c>
      <c r="AX706" s="139" t="e">
        <f t="shared" si="137"/>
        <v>#N/A</v>
      </c>
    </row>
    <row r="707" spans="1:50" x14ac:dyDescent="0.25">
      <c r="A707" s="110">
        <f>'Тулуз-Пьерон'!A707</f>
        <v>0</v>
      </c>
      <c r="B707" s="153">
        <f>'Тулуз-Пьерон'!B707</f>
        <v>0</v>
      </c>
      <c r="C707" s="109" t="e">
        <f>'Тулуз-Пьерон'!AB707</f>
        <v>#DIV/0!</v>
      </c>
      <c r="D707" s="132" t="e">
        <f>'Тулуз-Пьерон'!AE707</f>
        <v>#DIV/0!</v>
      </c>
      <c r="E707" s="134">
        <f>Равен!AD699</f>
        <v>0</v>
      </c>
      <c r="F707" s="135">
        <f>Равен!AE699</f>
        <v>0</v>
      </c>
      <c r="G707" s="128"/>
      <c r="H707" s="33"/>
      <c r="I707" s="33"/>
      <c r="J707" s="33"/>
      <c r="K707" s="115"/>
      <c r="L707" s="109">
        <f t="shared" si="126"/>
        <v>0</v>
      </c>
      <c r="M707" s="33"/>
      <c r="N707" s="123"/>
      <c r="O707" s="131"/>
      <c r="P707" s="109">
        <f t="shared" si="127"/>
        <v>0</v>
      </c>
      <c r="Q707" s="33"/>
      <c r="R707" s="33"/>
      <c r="S707" s="123"/>
      <c r="T707" s="128"/>
      <c r="U707" s="33"/>
      <c r="V707" s="33"/>
      <c r="W707" s="33"/>
      <c r="X707" s="115"/>
      <c r="Y707" s="122"/>
      <c r="Z707" s="33"/>
      <c r="AA707" s="33"/>
      <c r="AB707" s="33"/>
      <c r="AC707" s="33"/>
      <c r="AD707" s="33"/>
      <c r="AE707" s="33"/>
      <c r="AF707" s="123"/>
      <c r="AG707" s="119" t="e">
        <f>HLOOKUP(AG$13,$Y707:$AF$1016,ROWS($Y707:$AF$1016),FALSE)</f>
        <v>#N/A</v>
      </c>
      <c r="AH707" s="30" t="e">
        <f>HLOOKUP(AH$13,$Y707:$AF$1016,ROWS($Y707:$AF$1016),FALSE)</f>
        <v>#N/A</v>
      </c>
      <c r="AI707" s="30" t="e">
        <f>HLOOKUP(AI$13,$Y707:$AF$1016,ROWS($Y707:$AF$1016),FALSE)</f>
        <v>#N/A</v>
      </c>
      <c r="AJ707" s="30" t="e">
        <f>HLOOKUP(AJ$13,$Y707:$AF$1016,ROWS($Y707:$AF$1016),FALSE)</f>
        <v>#N/A</v>
      </c>
      <c r="AK707" s="30" t="e">
        <f>HLOOKUP(AK$13,$Y707:$AF$1016,ROWS($Y707:$AF$1016),FALSE)</f>
        <v>#N/A</v>
      </c>
      <c r="AL707" s="30" t="e">
        <f>HLOOKUP(AL$13,$Y707:$AF$1016,ROWS($Y707:$AF$1016),FALSE)</f>
        <v>#N/A</v>
      </c>
      <c r="AM707" s="30" t="e">
        <f>HLOOKUP(AM$13,$Y707:$AF$1016,ROWS($Y707:$AF$1016),FALSE)</f>
        <v>#N/A</v>
      </c>
      <c r="AN707" s="30" t="e">
        <f>HLOOKUP(AN$13,$Y707:$AF$1016,ROWS($Y707:$AF$1016),FALSE)</f>
        <v>#N/A</v>
      </c>
      <c r="AO707" s="35" t="e">
        <f t="shared" si="128"/>
        <v>#N/A</v>
      </c>
      <c r="AP707" s="35" t="e">
        <f t="shared" si="129"/>
        <v>#N/A</v>
      </c>
      <c r="AQ707" s="35" t="e">
        <f t="shared" si="130"/>
        <v>#N/A</v>
      </c>
      <c r="AR707" s="35" t="e">
        <f t="shared" si="131"/>
        <v>#N/A</v>
      </c>
      <c r="AS707" s="35" t="e">
        <f t="shared" si="132"/>
        <v>#N/A</v>
      </c>
      <c r="AT707" s="35" t="e">
        <f t="shared" si="133"/>
        <v>#N/A</v>
      </c>
      <c r="AU707" s="35" t="e">
        <f t="shared" si="134"/>
        <v>#N/A</v>
      </c>
      <c r="AV707" s="35" t="e">
        <f t="shared" si="135"/>
        <v>#N/A</v>
      </c>
      <c r="AW707" s="81" t="e">
        <f t="shared" si="136"/>
        <v>#N/A</v>
      </c>
      <c r="AX707" s="139" t="e">
        <f t="shared" si="137"/>
        <v>#N/A</v>
      </c>
    </row>
    <row r="708" spans="1:50" x14ac:dyDescent="0.25">
      <c r="A708" s="110">
        <f>'Тулуз-Пьерон'!A708</f>
        <v>0</v>
      </c>
      <c r="B708" s="153">
        <f>'Тулуз-Пьерон'!B708</f>
        <v>0</v>
      </c>
      <c r="C708" s="109" t="e">
        <f>'Тулуз-Пьерон'!AB708</f>
        <v>#DIV/0!</v>
      </c>
      <c r="D708" s="132" t="e">
        <f>'Тулуз-Пьерон'!AE708</f>
        <v>#DIV/0!</v>
      </c>
      <c r="E708" s="134">
        <f>Равен!AD700</f>
        <v>0</v>
      </c>
      <c r="F708" s="135">
        <f>Равен!AE700</f>
        <v>0</v>
      </c>
      <c r="G708" s="128"/>
      <c r="H708" s="33"/>
      <c r="I708" s="33"/>
      <c r="J708" s="33"/>
      <c r="K708" s="115"/>
      <c r="L708" s="109">
        <f t="shared" si="126"/>
        <v>0</v>
      </c>
      <c r="M708" s="33"/>
      <c r="N708" s="123"/>
      <c r="O708" s="131"/>
      <c r="P708" s="109">
        <f t="shared" si="127"/>
        <v>0</v>
      </c>
      <c r="Q708" s="33"/>
      <c r="R708" s="33"/>
      <c r="S708" s="123"/>
      <c r="T708" s="128"/>
      <c r="U708" s="33"/>
      <c r="V708" s="33"/>
      <c r="W708" s="33"/>
      <c r="X708" s="115"/>
      <c r="Y708" s="122"/>
      <c r="Z708" s="33"/>
      <c r="AA708" s="33"/>
      <c r="AB708" s="33"/>
      <c r="AC708" s="33"/>
      <c r="AD708" s="33"/>
      <c r="AE708" s="33"/>
      <c r="AF708" s="123"/>
      <c r="AG708" s="119" t="e">
        <f>HLOOKUP(AG$13,$Y708:$AF$1016,ROWS($Y708:$AF$1016),FALSE)</f>
        <v>#N/A</v>
      </c>
      <c r="AH708" s="30" t="e">
        <f>HLOOKUP(AH$13,$Y708:$AF$1016,ROWS($Y708:$AF$1016),FALSE)</f>
        <v>#N/A</v>
      </c>
      <c r="AI708" s="30" t="e">
        <f>HLOOKUP(AI$13,$Y708:$AF$1016,ROWS($Y708:$AF$1016),FALSE)</f>
        <v>#N/A</v>
      </c>
      <c r="AJ708" s="30" t="e">
        <f>HLOOKUP(AJ$13,$Y708:$AF$1016,ROWS($Y708:$AF$1016),FALSE)</f>
        <v>#N/A</v>
      </c>
      <c r="AK708" s="30" t="e">
        <f>HLOOKUP(AK$13,$Y708:$AF$1016,ROWS($Y708:$AF$1016),FALSE)</f>
        <v>#N/A</v>
      </c>
      <c r="AL708" s="30" t="e">
        <f>HLOOKUP(AL$13,$Y708:$AF$1016,ROWS($Y708:$AF$1016),FALSE)</f>
        <v>#N/A</v>
      </c>
      <c r="AM708" s="30" t="e">
        <f>HLOOKUP(AM$13,$Y708:$AF$1016,ROWS($Y708:$AF$1016),FALSE)</f>
        <v>#N/A</v>
      </c>
      <c r="AN708" s="30" t="e">
        <f>HLOOKUP(AN$13,$Y708:$AF$1016,ROWS($Y708:$AF$1016),FALSE)</f>
        <v>#N/A</v>
      </c>
      <c r="AO708" s="35" t="e">
        <f t="shared" si="128"/>
        <v>#N/A</v>
      </c>
      <c r="AP708" s="35" t="e">
        <f t="shared" si="129"/>
        <v>#N/A</v>
      </c>
      <c r="AQ708" s="35" t="e">
        <f t="shared" si="130"/>
        <v>#N/A</v>
      </c>
      <c r="AR708" s="35" t="e">
        <f t="shared" si="131"/>
        <v>#N/A</v>
      </c>
      <c r="AS708" s="35" t="e">
        <f t="shared" si="132"/>
        <v>#N/A</v>
      </c>
      <c r="AT708" s="35" t="e">
        <f t="shared" si="133"/>
        <v>#N/A</v>
      </c>
      <c r="AU708" s="35" t="e">
        <f t="shared" si="134"/>
        <v>#N/A</v>
      </c>
      <c r="AV708" s="35" t="e">
        <f t="shared" si="135"/>
        <v>#N/A</v>
      </c>
      <c r="AW708" s="81" t="e">
        <f t="shared" si="136"/>
        <v>#N/A</v>
      </c>
      <c r="AX708" s="139" t="e">
        <f t="shared" si="137"/>
        <v>#N/A</v>
      </c>
    </row>
    <row r="709" spans="1:50" x14ac:dyDescent="0.25">
      <c r="A709" s="110">
        <f>'Тулуз-Пьерон'!A709</f>
        <v>0</v>
      </c>
      <c r="B709" s="153">
        <f>'Тулуз-Пьерон'!B709</f>
        <v>0</v>
      </c>
      <c r="C709" s="109" t="e">
        <f>'Тулуз-Пьерон'!AB709</f>
        <v>#DIV/0!</v>
      </c>
      <c r="D709" s="132" t="e">
        <f>'Тулуз-Пьерон'!AE709</f>
        <v>#DIV/0!</v>
      </c>
      <c r="E709" s="134">
        <f>Равен!AD701</f>
        <v>0</v>
      </c>
      <c r="F709" s="135">
        <f>Равен!AE701</f>
        <v>0</v>
      </c>
      <c r="G709" s="128"/>
      <c r="H709" s="33"/>
      <c r="I709" s="33"/>
      <c r="J709" s="33"/>
      <c r="K709" s="115"/>
      <c r="L709" s="109">
        <f t="shared" si="126"/>
        <v>0</v>
      </c>
      <c r="M709" s="33"/>
      <c r="N709" s="123"/>
      <c r="O709" s="131"/>
      <c r="P709" s="109">
        <f t="shared" si="127"/>
        <v>0</v>
      </c>
      <c r="Q709" s="33"/>
      <c r="R709" s="33"/>
      <c r="S709" s="123"/>
      <c r="T709" s="128"/>
      <c r="U709" s="33"/>
      <c r="V709" s="33"/>
      <c r="W709" s="33"/>
      <c r="X709" s="115"/>
      <c r="Y709" s="122"/>
      <c r="Z709" s="33"/>
      <c r="AA709" s="33"/>
      <c r="AB709" s="33"/>
      <c r="AC709" s="33"/>
      <c r="AD709" s="33"/>
      <c r="AE709" s="33"/>
      <c r="AF709" s="123"/>
      <c r="AG709" s="119" t="e">
        <f>HLOOKUP(AG$13,$Y709:$AF$1016,ROWS($Y709:$AF$1016),FALSE)</f>
        <v>#N/A</v>
      </c>
      <c r="AH709" s="30" t="e">
        <f>HLOOKUP(AH$13,$Y709:$AF$1016,ROWS($Y709:$AF$1016),FALSE)</f>
        <v>#N/A</v>
      </c>
      <c r="AI709" s="30" t="e">
        <f>HLOOKUP(AI$13,$Y709:$AF$1016,ROWS($Y709:$AF$1016),FALSE)</f>
        <v>#N/A</v>
      </c>
      <c r="AJ709" s="30" t="e">
        <f>HLOOKUP(AJ$13,$Y709:$AF$1016,ROWS($Y709:$AF$1016),FALSE)</f>
        <v>#N/A</v>
      </c>
      <c r="AK709" s="30" t="e">
        <f>HLOOKUP(AK$13,$Y709:$AF$1016,ROWS($Y709:$AF$1016),FALSE)</f>
        <v>#N/A</v>
      </c>
      <c r="AL709" s="30" t="e">
        <f>HLOOKUP(AL$13,$Y709:$AF$1016,ROWS($Y709:$AF$1016),FALSE)</f>
        <v>#N/A</v>
      </c>
      <c r="AM709" s="30" t="e">
        <f>HLOOKUP(AM$13,$Y709:$AF$1016,ROWS($Y709:$AF$1016),FALSE)</f>
        <v>#N/A</v>
      </c>
      <c r="AN709" s="30" t="e">
        <f>HLOOKUP(AN$13,$Y709:$AF$1016,ROWS($Y709:$AF$1016),FALSE)</f>
        <v>#N/A</v>
      </c>
      <c r="AO709" s="35" t="e">
        <f t="shared" si="128"/>
        <v>#N/A</v>
      </c>
      <c r="AP709" s="35" t="e">
        <f t="shared" si="129"/>
        <v>#N/A</v>
      </c>
      <c r="AQ709" s="35" t="e">
        <f t="shared" si="130"/>
        <v>#N/A</v>
      </c>
      <c r="AR709" s="35" t="e">
        <f t="shared" si="131"/>
        <v>#N/A</v>
      </c>
      <c r="AS709" s="35" t="e">
        <f t="shared" si="132"/>
        <v>#N/A</v>
      </c>
      <c r="AT709" s="35" t="e">
        <f t="shared" si="133"/>
        <v>#N/A</v>
      </c>
      <c r="AU709" s="35" t="e">
        <f t="shared" si="134"/>
        <v>#N/A</v>
      </c>
      <c r="AV709" s="35" t="e">
        <f t="shared" si="135"/>
        <v>#N/A</v>
      </c>
      <c r="AW709" s="81" t="e">
        <f t="shared" si="136"/>
        <v>#N/A</v>
      </c>
      <c r="AX709" s="139" t="e">
        <f t="shared" si="137"/>
        <v>#N/A</v>
      </c>
    </row>
    <row r="710" spans="1:50" x14ac:dyDescent="0.25">
      <c r="A710" s="110">
        <f>'Тулуз-Пьерон'!A710</f>
        <v>0</v>
      </c>
      <c r="B710" s="153">
        <f>'Тулуз-Пьерон'!B710</f>
        <v>0</v>
      </c>
      <c r="C710" s="109" t="e">
        <f>'Тулуз-Пьерон'!AB710</f>
        <v>#DIV/0!</v>
      </c>
      <c r="D710" s="132" t="e">
        <f>'Тулуз-Пьерон'!AE710</f>
        <v>#DIV/0!</v>
      </c>
      <c r="E710" s="134">
        <f>Равен!AD702</f>
        <v>0</v>
      </c>
      <c r="F710" s="135">
        <f>Равен!AE702</f>
        <v>0</v>
      </c>
      <c r="G710" s="128"/>
      <c r="H710" s="33"/>
      <c r="I710" s="33"/>
      <c r="J710" s="33"/>
      <c r="K710" s="115"/>
      <c r="L710" s="109">
        <f t="shared" si="126"/>
        <v>0</v>
      </c>
      <c r="M710" s="33"/>
      <c r="N710" s="123"/>
      <c r="O710" s="131"/>
      <c r="P710" s="109">
        <f t="shared" si="127"/>
        <v>0</v>
      </c>
      <c r="Q710" s="33"/>
      <c r="R710" s="33"/>
      <c r="S710" s="123"/>
      <c r="T710" s="128"/>
      <c r="U710" s="33"/>
      <c r="V710" s="33"/>
      <c r="W710" s="33"/>
      <c r="X710" s="115"/>
      <c r="Y710" s="122"/>
      <c r="Z710" s="33"/>
      <c r="AA710" s="33"/>
      <c r="AB710" s="33"/>
      <c r="AC710" s="33"/>
      <c r="AD710" s="33"/>
      <c r="AE710" s="33"/>
      <c r="AF710" s="123"/>
      <c r="AG710" s="119" t="e">
        <f>HLOOKUP(AG$13,$Y710:$AF$1016,ROWS($Y710:$AF$1016),FALSE)</f>
        <v>#N/A</v>
      </c>
      <c r="AH710" s="30" t="e">
        <f>HLOOKUP(AH$13,$Y710:$AF$1016,ROWS($Y710:$AF$1016),FALSE)</f>
        <v>#N/A</v>
      </c>
      <c r="AI710" s="30" t="e">
        <f>HLOOKUP(AI$13,$Y710:$AF$1016,ROWS($Y710:$AF$1016),FALSE)</f>
        <v>#N/A</v>
      </c>
      <c r="AJ710" s="30" t="e">
        <f>HLOOKUP(AJ$13,$Y710:$AF$1016,ROWS($Y710:$AF$1016),FALSE)</f>
        <v>#N/A</v>
      </c>
      <c r="AK710" s="30" t="e">
        <f>HLOOKUP(AK$13,$Y710:$AF$1016,ROWS($Y710:$AF$1016),FALSE)</f>
        <v>#N/A</v>
      </c>
      <c r="AL710" s="30" t="e">
        <f>HLOOKUP(AL$13,$Y710:$AF$1016,ROWS($Y710:$AF$1016),FALSE)</f>
        <v>#N/A</v>
      </c>
      <c r="AM710" s="30" t="e">
        <f>HLOOKUP(AM$13,$Y710:$AF$1016,ROWS($Y710:$AF$1016),FALSE)</f>
        <v>#N/A</v>
      </c>
      <c r="AN710" s="30" t="e">
        <f>HLOOKUP(AN$13,$Y710:$AF$1016,ROWS($Y710:$AF$1016),FALSE)</f>
        <v>#N/A</v>
      </c>
      <c r="AO710" s="35" t="e">
        <f t="shared" si="128"/>
        <v>#N/A</v>
      </c>
      <c r="AP710" s="35" t="e">
        <f t="shared" si="129"/>
        <v>#N/A</v>
      </c>
      <c r="AQ710" s="35" t="e">
        <f t="shared" si="130"/>
        <v>#N/A</v>
      </c>
      <c r="AR710" s="35" t="e">
        <f t="shared" si="131"/>
        <v>#N/A</v>
      </c>
      <c r="AS710" s="35" t="e">
        <f t="shared" si="132"/>
        <v>#N/A</v>
      </c>
      <c r="AT710" s="35" t="e">
        <f t="shared" si="133"/>
        <v>#N/A</v>
      </c>
      <c r="AU710" s="35" t="e">
        <f t="shared" si="134"/>
        <v>#N/A</v>
      </c>
      <c r="AV710" s="35" t="e">
        <f t="shared" si="135"/>
        <v>#N/A</v>
      </c>
      <c r="AW710" s="81" t="e">
        <f t="shared" si="136"/>
        <v>#N/A</v>
      </c>
      <c r="AX710" s="139" t="e">
        <f t="shared" si="137"/>
        <v>#N/A</v>
      </c>
    </row>
    <row r="711" spans="1:50" x14ac:dyDescent="0.25">
      <c r="A711" s="110">
        <f>'Тулуз-Пьерон'!A711</f>
        <v>0</v>
      </c>
      <c r="B711" s="153">
        <f>'Тулуз-Пьерон'!B711</f>
        <v>0</v>
      </c>
      <c r="C711" s="109" t="e">
        <f>'Тулуз-Пьерон'!AB711</f>
        <v>#DIV/0!</v>
      </c>
      <c r="D711" s="132" t="e">
        <f>'Тулуз-Пьерон'!AE711</f>
        <v>#DIV/0!</v>
      </c>
      <c r="E711" s="134">
        <f>Равен!AD703</f>
        <v>0</v>
      </c>
      <c r="F711" s="135">
        <f>Равен!AE703</f>
        <v>0</v>
      </c>
      <c r="G711" s="128"/>
      <c r="H711" s="33"/>
      <c r="I711" s="33"/>
      <c r="J711" s="33"/>
      <c r="K711" s="115"/>
      <c r="L711" s="109">
        <f t="shared" si="126"/>
        <v>0</v>
      </c>
      <c r="M711" s="33"/>
      <c r="N711" s="123"/>
      <c r="O711" s="131"/>
      <c r="P711" s="109">
        <f t="shared" si="127"/>
        <v>0</v>
      </c>
      <c r="Q711" s="33"/>
      <c r="R711" s="33"/>
      <c r="S711" s="123"/>
      <c r="T711" s="128"/>
      <c r="U711" s="33"/>
      <c r="V711" s="33"/>
      <c r="W711" s="33"/>
      <c r="X711" s="115"/>
      <c r="Y711" s="122"/>
      <c r="Z711" s="33"/>
      <c r="AA711" s="33"/>
      <c r="AB711" s="33"/>
      <c r="AC711" s="33"/>
      <c r="AD711" s="33"/>
      <c r="AE711" s="33"/>
      <c r="AF711" s="123"/>
      <c r="AG711" s="119" t="e">
        <f>HLOOKUP(AG$13,$Y711:$AF$1016,ROWS($Y711:$AF$1016),FALSE)</f>
        <v>#N/A</v>
      </c>
      <c r="AH711" s="30" t="e">
        <f>HLOOKUP(AH$13,$Y711:$AF$1016,ROWS($Y711:$AF$1016),FALSE)</f>
        <v>#N/A</v>
      </c>
      <c r="AI711" s="30" t="e">
        <f>HLOOKUP(AI$13,$Y711:$AF$1016,ROWS($Y711:$AF$1016),FALSE)</f>
        <v>#N/A</v>
      </c>
      <c r="AJ711" s="30" t="e">
        <f>HLOOKUP(AJ$13,$Y711:$AF$1016,ROWS($Y711:$AF$1016),FALSE)</f>
        <v>#N/A</v>
      </c>
      <c r="AK711" s="30" t="e">
        <f>HLOOKUP(AK$13,$Y711:$AF$1016,ROWS($Y711:$AF$1016),FALSE)</f>
        <v>#N/A</v>
      </c>
      <c r="AL711" s="30" t="e">
        <f>HLOOKUP(AL$13,$Y711:$AF$1016,ROWS($Y711:$AF$1016),FALSE)</f>
        <v>#N/A</v>
      </c>
      <c r="AM711" s="30" t="e">
        <f>HLOOKUP(AM$13,$Y711:$AF$1016,ROWS($Y711:$AF$1016),FALSE)</f>
        <v>#N/A</v>
      </c>
      <c r="AN711" s="30" t="e">
        <f>HLOOKUP(AN$13,$Y711:$AF$1016,ROWS($Y711:$AF$1016),FALSE)</f>
        <v>#N/A</v>
      </c>
      <c r="AO711" s="35" t="e">
        <f t="shared" si="128"/>
        <v>#N/A</v>
      </c>
      <c r="AP711" s="35" t="e">
        <f t="shared" si="129"/>
        <v>#N/A</v>
      </c>
      <c r="AQ711" s="35" t="e">
        <f t="shared" si="130"/>
        <v>#N/A</v>
      </c>
      <c r="AR711" s="35" t="e">
        <f t="shared" si="131"/>
        <v>#N/A</v>
      </c>
      <c r="AS711" s="35" t="e">
        <f t="shared" si="132"/>
        <v>#N/A</v>
      </c>
      <c r="AT711" s="35" t="e">
        <f t="shared" si="133"/>
        <v>#N/A</v>
      </c>
      <c r="AU711" s="35" t="e">
        <f t="shared" si="134"/>
        <v>#N/A</v>
      </c>
      <c r="AV711" s="35" t="e">
        <f t="shared" si="135"/>
        <v>#N/A</v>
      </c>
      <c r="AW711" s="81" t="e">
        <f t="shared" si="136"/>
        <v>#N/A</v>
      </c>
      <c r="AX711" s="139" t="e">
        <f t="shared" si="137"/>
        <v>#N/A</v>
      </c>
    </row>
    <row r="712" spans="1:50" x14ac:dyDescent="0.25">
      <c r="A712" s="110">
        <f>'Тулуз-Пьерон'!A712</f>
        <v>0</v>
      </c>
      <c r="B712" s="153">
        <f>'Тулуз-Пьерон'!B712</f>
        <v>0</v>
      </c>
      <c r="C712" s="109" t="e">
        <f>'Тулуз-Пьерон'!AB712</f>
        <v>#DIV/0!</v>
      </c>
      <c r="D712" s="132" t="e">
        <f>'Тулуз-Пьерон'!AE712</f>
        <v>#DIV/0!</v>
      </c>
      <c r="E712" s="134">
        <f>Равен!AD704</f>
        <v>0</v>
      </c>
      <c r="F712" s="135">
        <f>Равен!AE704</f>
        <v>0</v>
      </c>
      <c r="G712" s="128"/>
      <c r="H712" s="33"/>
      <c r="I712" s="33"/>
      <c r="J712" s="33"/>
      <c r="K712" s="115"/>
      <c r="L712" s="109">
        <f t="shared" si="126"/>
        <v>0</v>
      </c>
      <c r="M712" s="33"/>
      <c r="N712" s="123"/>
      <c r="O712" s="131"/>
      <c r="P712" s="109">
        <f t="shared" si="127"/>
        <v>0</v>
      </c>
      <c r="Q712" s="33"/>
      <c r="R712" s="33"/>
      <c r="S712" s="123"/>
      <c r="T712" s="128"/>
      <c r="U712" s="33"/>
      <c r="V712" s="33"/>
      <c r="W712" s="33"/>
      <c r="X712" s="115"/>
      <c r="Y712" s="122"/>
      <c r="Z712" s="33"/>
      <c r="AA712" s="33"/>
      <c r="AB712" s="33"/>
      <c r="AC712" s="33"/>
      <c r="AD712" s="33"/>
      <c r="AE712" s="33"/>
      <c r="AF712" s="123"/>
      <c r="AG712" s="119" t="e">
        <f>HLOOKUP(AG$13,$Y712:$AF$1016,ROWS($Y712:$AF$1016),FALSE)</f>
        <v>#N/A</v>
      </c>
      <c r="AH712" s="30" t="e">
        <f>HLOOKUP(AH$13,$Y712:$AF$1016,ROWS($Y712:$AF$1016),FALSE)</f>
        <v>#N/A</v>
      </c>
      <c r="AI712" s="30" t="e">
        <f>HLOOKUP(AI$13,$Y712:$AF$1016,ROWS($Y712:$AF$1016),FALSE)</f>
        <v>#N/A</v>
      </c>
      <c r="AJ712" s="30" t="e">
        <f>HLOOKUP(AJ$13,$Y712:$AF$1016,ROWS($Y712:$AF$1016),FALSE)</f>
        <v>#N/A</v>
      </c>
      <c r="AK712" s="30" t="e">
        <f>HLOOKUP(AK$13,$Y712:$AF$1016,ROWS($Y712:$AF$1016),FALSE)</f>
        <v>#N/A</v>
      </c>
      <c r="AL712" s="30" t="e">
        <f>HLOOKUP(AL$13,$Y712:$AF$1016,ROWS($Y712:$AF$1016),FALSE)</f>
        <v>#N/A</v>
      </c>
      <c r="AM712" s="30" t="e">
        <f>HLOOKUP(AM$13,$Y712:$AF$1016,ROWS($Y712:$AF$1016),FALSE)</f>
        <v>#N/A</v>
      </c>
      <c r="AN712" s="30" t="e">
        <f>HLOOKUP(AN$13,$Y712:$AF$1016,ROWS($Y712:$AF$1016),FALSE)</f>
        <v>#N/A</v>
      </c>
      <c r="AO712" s="35" t="e">
        <f t="shared" si="128"/>
        <v>#N/A</v>
      </c>
      <c r="AP712" s="35" t="e">
        <f t="shared" si="129"/>
        <v>#N/A</v>
      </c>
      <c r="AQ712" s="35" t="e">
        <f t="shared" si="130"/>
        <v>#N/A</v>
      </c>
      <c r="AR712" s="35" t="e">
        <f t="shared" si="131"/>
        <v>#N/A</v>
      </c>
      <c r="AS712" s="35" t="e">
        <f t="shared" si="132"/>
        <v>#N/A</v>
      </c>
      <c r="AT712" s="35" t="e">
        <f t="shared" si="133"/>
        <v>#N/A</v>
      </c>
      <c r="AU712" s="35" t="e">
        <f t="shared" si="134"/>
        <v>#N/A</v>
      </c>
      <c r="AV712" s="35" t="e">
        <f t="shared" si="135"/>
        <v>#N/A</v>
      </c>
      <c r="AW712" s="81" t="e">
        <f t="shared" si="136"/>
        <v>#N/A</v>
      </c>
      <c r="AX712" s="139" t="e">
        <f t="shared" si="137"/>
        <v>#N/A</v>
      </c>
    </row>
    <row r="713" spans="1:50" x14ac:dyDescent="0.25">
      <c r="A713" s="110">
        <f>'Тулуз-Пьерон'!A713</f>
        <v>0</v>
      </c>
      <c r="B713" s="153">
        <f>'Тулуз-Пьерон'!B713</f>
        <v>0</v>
      </c>
      <c r="C713" s="109" t="e">
        <f>'Тулуз-Пьерон'!AB713</f>
        <v>#DIV/0!</v>
      </c>
      <c r="D713" s="132" t="e">
        <f>'Тулуз-Пьерон'!AE713</f>
        <v>#DIV/0!</v>
      </c>
      <c r="E713" s="134">
        <f>Равен!AD705</f>
        <v>0</v>
      </c>
      <c r="F713" s="135">
        <f>Равен!AE705</f>
        <v>0</v>
      </c>
      <c r="G713" s="128"/>
      <c r="H713" s="33"/>
      <c r="I713" s="33"/>
      <c r="J713" s="33"/>
      <c r="K713" s="115"/>
      <c r="L713" s="109">
        <f t="shared" si="126"/>
        <v>0</v>
      </c>
      <c r="M713" s="33"/>
      <c r="N713" s="123"/>
      <c r="O713" s="131"/>
      <c r="P713" s="109">
        <f t="shared" si="127"/>
        <v>0</v>
      </c>
      <c r="Q713" s="33"/>
      <c r="R713" s="33"/>
      <c r="S713" s="123"/>
      <c r="T713" s="128"/>
      <c r="U713" s="33"/>
      <c r="V713" s="33"/>
      <c r="W713" s="33"/>
      <c r="X713" s="115"/>
      <c r="Y713" s="122"/>
      <c r="Z713" s="33"/>
      <c r="AA713" s="33"/>
      <c r="AB713" s="33"/>
      <c r="AC713" s="33"/>
      <c r="AD713" s="33"/>
      <c r="AE713" s="33"/>
      <c r="AF713" s="123"/>
      <c r="AG713" s="119" t="e">
        <f>HLOOKUP(AG$13,$Y713:$AF$1016,ROWS($Y713:$AF$1016),FALSE)</f>
        <v>#N/A</v>
      </c>
      <c r="AH713" s="30" t="e">
        <f>HLOOKUP(AH$13,$Y713:$AF$1016,ROWS($Y713:$AF$1016),FALSE)</f>
        <v>#N/A</v>
      </c>
      <c r="AI713" s="30" t="e">
        <f>HLOOKUP(AI$13,$Y713:$AF$1016,ROWS($Y713:$AF$1016),FALSE)</f>
        <v>#N/A</v>
      </c>
      <c r="AJ713" s="30" t="e">
        <f>HLOOKUP(AJ$13,$Y713:$AF$1016,ROWS($Y713:$AF$1016),FALSE)</f>
        <v>#N/A</v>
      </c>
      <c r="AK713" s="30" t="e">
        <f>HLOOKUP(AK$13,$Y713:$AF$1016,ROWS($Y713:$AF$1016),FALSE)</f>
        <v>#N/A</v>
      </c>
      <c r="AL713" s="30" t="e">
        <f>HLOOKUP(AL$13,$Y713:$AF$1016,ROWS($Y713:$AF$1016),FALSE)</f>
        <v>#N/A</v>
      </c>
      <c r="AM713" s="30" t="e">
        <f>HLOOKUP(AM$13,$Y713:$AF$1016,ROWS($Y713:$AF$1016),FALSE)</f>
        <v>#N/A</v>
      </c>
      <c r="AN713" s="30" t="e">
        <f>HLOOKUP(AN$13,$Y713:$AF$1016,ROWS($Y713:$AF$1016),FALSE)</f>
        <v>#N/A</v>
      </c>
      <c r="AO713" s="35" t="e">
        <f t="shared" si="128"/>
        <v>#N/A</v>
      </c>
      <c r="AP713" s="35" t="e">
        <f t="shared" si="129"/>
        <v>#N/A</v>
      </c>
      <c r="AQ713" s="35" t="e">
        <f t="shared" si="130"/>
        <v>#N/A</v>
      </c>
      <c r="AR713" s="35" t="e">
        <f t="shared" si="131"/>
        <v>#N/A</v>
      </c>
      <c r="AS713" s="35" t="e">
        <f t="shared" si="132"/>
        <v>#N/A</v>
      </c>
      <c r="AT713" s="35" t="e">
        <f t="shared" si="133"/>
        <v>#N/A</v>
      </c>
      <c r="AU713" s="35" t="e">
        <f t="shared" si="134"/>
        <v>#N/A</v>
      </c>
      <c r="AV713" s="35" t="e">
        <f t="shared" si="135"/>
        <v>#N/A</v>
      </c>
      <c r="AW713" s="81" t="e">
        <f t="shared" si="136"/>
        <v>#N/A</v>
      </c>
      <c r="AX713" s="139" t="e">
        <f t="shared" si="137"/>
        <v>#N/A</v>
      </c>
    </row>
    <row r="714" spans="1:50" x14ac:dyDescent="0.25">
      <c r="A714" s="110">
        <f>'Тулуз-Пьерон'!A714</f>
        <v>0</v>
      </c>
      <c r="B714" s="153">
        <f>'Тулуз-Пьерон'!B714</f>
        <v>0</v>
      </c>
      <c r="C714" s="109" t="e">
        <f>'Тулуз-Пьерон'!AB714</f>
        <v>#DIV/0!</v>
      </c>
      <c r="D714" s="132" t="e">
        <f>'Тулуз-Пьерон'!AE714</f>
        <v>#DIV/0!</v>
      </c>
      <c r="E714" s="134">
        <f>Равен!AD706</f>
        <v>0</v>
      </c>
      <c r="F714" s="135">
        <f>Равен!AE706</f>
        <v>0</v>
      </c>
      <c r="G714" s="128"/>
      <c r="H714" s="33"/>
      <c r="I714" s="33"/>
      <c r="J714" s="33"/>
      <c r="K714" s="115"/>
      <c r="L714" s="109">
        <f t="shared" si="126"/>
        <v>0</v>
      </c>
      <c r="M714" s="33"/>
      <c r="N714" s="123"/>
      <c r="O714" s="131"/>
      <c r="P714" s="109">
        <f t="shared" si="127"/>
        <v>0</v>
      </c>
      <c r="Q714" s="33"/>
      <c r="R714" s="33"/>
      <c r="S714" s="123"/>
      <c r="T714" s="128"/>
      <c r="U714" s="33"/>
      <c r="V714" s="33"/>
      <c r="W714" s="33"/>
      <c r="X714" s="115"/>
      <c r="Y714" s="122"/>
      <c r="Z714" s="33"/>
      <c r="AA714" s="33"/>
      <c r="AB714" s="33"/>
      <c r="AC714" s="33"/>
      <c r="AD714" s="33"/>
      <c r="AE714" s="33"/>
      <c r="AF714" s="123"/>
      <c r="AG714" s="119" t="e">
        <f>HLOOKUP(AG$13,$Y714:$AF$1016,ROWS($Y714:$AF$1016),FALSE)</f>
        <v>#N/A</v>
      </c>
      <c r="AH714" s="30" t="e">
        <f>HLOOKUP(AH$13,$Y714:$AF$1016,ROWS($Y714:$AF$1016),FALSE)</f>
        <v>#N/A</v>
      </c>
      <c r="AI714" s="30" t="e">
        <f>HLOOKUP(AI$13,$Y714:$AF$1016,ROWS($Y714:$AF$1016),FALSE)</f>
        <v>#N/A</v>
      </c>
      <c r="AJ714" s="30" t="e">
        <f>HLOOKUP(AJ$13,$Y714:$AF$1016,ROWS($Y714:$AF$1016),FALSE)</f>
        <v>#N/A</v>
      </c>
      <c r="AK714" s="30" t="e">
        <f>HLOOKUP(AK$13,$Y714:$AF$1016,ROWS($Y714:$AF$1016),FALSE)</f>
        <v>#N/A</v>
      </c>
      <c r="AL714" s="30" t="e">
        <f>HLOOKUP(AL$13,$Y714:$AF$1016,ROWS($Y714:$AF$1016),FALSE)</f>
        <v>#N/A</v>
      </c>
      <c r="AM714" s="30" t="e">
        <f>HLOOKUP(AM$13,$Y714:$AF$1016,ROWS($Y714:$AF$1016),FALSE)</f>
        <v>#N/A</v>
      </c>
      <c r="AN714" s="30" t="e">
        <f>HLOOKUP(AN$13,$Y714:$AF$1016,ROWS($Y714:$AF$1016),FALSE)</f>
        <v>#N/A</v>
      </c>
      <c r="AO714" s="35" t="e">
        <f t="shared" si="128"/>
        <v>#N/A</v>
      </c>
      <c r="AP714" s="35" t="e">
        <f t="shared" si="129"/>
        <v>#N/A</v>
      </c>
      <c r="AQ714" s="35" t="e">
        <f t="shared" si="130"/>
        <v>#N/A</v>
      </c>
      <c r="AR714" s="35" t="e">
        <f t="shared" si="131"/>
        <v>#N/A</v>
      </c>
      <c r="AS714" s="35" t="e">
        <f t="shared" si="132"/>
        <v>#N/A</v>
      </c>
      <c r="AT714" s="35" t="e">
        <f t="shared" si="133"/>
        <v>#N/A</v>
      </c>
      <c r="AU714" s="35" t="e">
        <f t="shared" si="134"/>
        <v>#N/A</v>
      </c>
      <c r="AV714" s="35" t="e">
        <f t="shared" si="135"/>
        <v>#N/A</v>
      </c>
      <c r="AW714" s="81" t="e">
        <f t="shared" si="136"/>
        <v>#N/A</v>
      </c>
      <c r="AX714" s="139" t="e">
        <f t="shared" si="137"/>
        <v>#N/A</v>
      </c>
    </row>
    <row r="715" spans="1:50" x14ac:dyDescent="0.25">
      <c r="A715" s="110">
        <f>'Тулуз-Пьерон'!A715</f>
        <v>0</v>
      </c>
      <c r="B715" s="153">
        <f>'Тулуз-Пьерон'!B715</f>
        <v>0</v>
      </c>
      <c r="C715" s="109" t="e">
        <f>'Тулуз-Пьерон'!AB715</f>
        <v>#DIV/0!</v>
      </c>
      <c r="D715" s="132" t="e">
        <f>'Тулуз-Пьерон'!AE715</f>
        <v>#DIV/0!</v>
      </c>
      <c r="E715" s="134">
        <f>Равен!AD707</f>
        <v>0</v>
      </c>
      <c r="F715" s="135">
        <f>Равен!AE707</f>
        <v>0</v>
      </c>
      <c r="G715" s="128"/>
      <c r="H715" s="33"/>
      <c r="I715" s="33"/>
      <c r="J715" s="33"/>
      <c r="K715" s="115"/>
      <c r="L715" s="109">
        <f t="shared" si="126"/>
        <v>0</v>
      </c>
      <c r="M715" s="33"/>
      <c r="N715" s="123"/>
      <c r="O715" s="131"/>
      <c r="P715" s="109">
        <f t="shared" si="127"/>
        <v>0</v>
      </c>
      <c r="Q715" s="33"/>
      <c r="R715" s="33"/>
      <c r="S715" s="123"/>
      <c r="T715" s="128"/>
      <c r="U715" s="33"/>
      <c r="V715" s="33"/>
      <c r="W715" s="33"/>
      <c r="X715" s="115"/>
      <c r="Y715" s="122"/>
      <c r="Z715" s="33"/>
      <c r="AA715" s="33"/>
      <c r="AB715" s="33"/>
      <c r="AC715" s="33"/>
      <c r="AD715" s="33"/>
      <c r="AE715" s="33"/>
      <c r="AF715" s="123"/>
      <c r="AG715" s="119" t="e">
        <f>HLOOKUP(AG$13,$Y715:$AF$1016,ROWS($Y715:$AF$1016),FALSE)</f>
        <v>#N/A</v>
      </c>
      <c r="AH715" s="30" t="e">
        <f>HLOOKUP(AH$13,$Y715:$AF$1016,ROWS($Y715:$AF$1016),FALSE)</f>
        <v>#N/A</v>
      </c>
      <c r="AI715" s="30" t="e">
        <f>HLOOKUP(AI$13,$Y715:$AF$1016,ROWS($Y715:$AF$1016),FALSE)</f>
        <v>#N/A</v>
      </c>
      <c r="AJ715" s="30" t="e">
        <f>HLOOKUP(AJ$13,$Y715:$AF$1016,ROWS($Y715:$AF$1016),FALSE)</f>
        <v>#N/A</v>
      </c>
      <c r="AK715" s="30" t="e">
        <f>HLOOKUP(AK$13,$Y715:$AF$1016,ROWS($Y715:$AF$1016),FALSE)</f>
        <v>#N/A</v>
      </c>
      <c r="AL715" s="30" t="e">
        <f>HLOOKUP(AL$13,$Y715:$AF$1016,ROWS($Y715:$AF$1016),FALSE)</f>
        <v>#N/A</v>
      </c>
      <c r="AM715" s="30" t="e">
        <f>HLOOKUP(AM$13,$Y715:$AF$1016,ROWS($Y715:$AF$1016),FALSE)</f>
        <v>#N/A</v>
      </c>
      <c r="AN715" s="30" t="e">
        <f>HLOOKUP(AN$13,$Y715:$AF$1016,ROWS($Y715:$AF$1016),FALSE)</f>
        <v>#N/A</v>
      </c>
      <c r="AO715" s="35" t="e">
        <f t="shared" si="128"/>
        <v>#N/A</v>
      </c>
      <c r="AP715" s="35" t="e">
        <f t="shared" si="129"/>
        <v>#N/A</v>
      </c>
      <c r="AQ715" s="35" t="e">
        <f t="shared" si="130"/>
        <v>#N/A</v>
      </c>
      <c r="AR715" s="35" t="e">
        <f t="shared" si="131"/>
        <v>#N/A</v>
      </c>
      <c r="AS715" s="35" t="e">
        <f t="shared" si="132"/>
        <v>#N/A</v>
      </c>
      <c r="AT715" s="35" t="e">
        <f t="shared" si="133"/>
        <v>#N/A</v>
      </c>
      <c r="AU715" s="35" t="e">
        <f t="shared" si="134"/>
        <v>#N/A</v>
      </c>
      <c r="AV715" s="35" t="e">
        <f t="shared" si="135"/>
        <v>#N/A</v>
      </c>
      <c r="AW715" s="81" t="e">
        <f t="shared" si="136"/>
        <v>#N/A</v>
      </c>
      <c r="AX715" s="139" t="e">
        <f t="shared" si="137"/>
        <v>#N/A</v>
      </c>
    </row>
    <row r="716" spans="1:50" x14ac:dyDescent="0.25">
      <c r="A716" s="110">
        <f>'Тулуз-Пьерон'!A716</f>
        <v>0</v>
      </c>
      <c r="B716" s="153">
        <f>'Тулуз-Пьерон'!B716</f>
        <v>0</v>
      </c>
      <c r="C716" s="109" t="e">
        <f>'Тулуз-Пьерон'!AB716</f>
        <v>#DIV/0!</v>
      </c>
      <c r="D716" s="132" t="e">
        <f>'Тулуз-Пьерон'!AE716</f>
        <v>#DIV/0!</v>
      </c>
      <c r="E716" s="134">
        <f>Равен!AD708</f>
        <v>0</v>
      </c>
      <c r="F716" s="135">
        <f>Равен!AE708</f>
        <v>0</v>
      </c>
      <c r="G716" s="128"/>
      <c r="H716" s="33"/>
      <c r="I716" s="33"/>
      <c r="J716" s="33"/>
      <c r="K716" s="115"/>
      <c r="L716" s="109">
        <f t="shared" si="126"/>
        <v>0</v>
      </c>
      <c r="M716" s="33"/>
      <c r="N716" s="123"/>
      <c r="O716" s="131"/>
      <c r="P716" s="109">
        <f t="shared" si="127"/>
        <v>0</v>
      </c>
      <c r="Q716" s="33"/>
      <c r="R716" s="33"/>
      <c r="S716" s="123"/>
      <c r="T716" s="128"/>
      <c r="U716" s="33"/>
      <c r="V716" s="33"/>
      <c r="W716" s="33"/>
      <c r="X716" s="115"/>
      <c r="Y716" s="122"/>
      <c r="Z716" s="33"/>
      <c r="AA716" s="33"/>
      <c r="AB716" s="33"/>
      <c r="AC716" s="33"/>
      <c r="AD716" s="33"/>
      <c r="AE716" s="33"/>
      <c r="AF716" s="123"/>
      <c r="AG716" s="119" t="e">
        <f>HLOOKUP(AG$13,$Y716:$AF$1016,ROWS($Y716:$AF$1016),FALSE)</f>
        <v>#N/A</v>
      </c>
      <c r="AH716" s="30" t="e">
        <f>HLOOKUP(AH$13,$Y716:$AF$1016,ROWS($Y716:$AF$1016),FALSE)</f>
        <v>#N/A</v>
      </c>
      <c r="AI716" s="30" t="e">
        <f>HLOOKUP(AI$13,$Y716:$AF$1016,ROWS($Y716:$AF$1016),FALSE)</f>
        <v>#N/A</v>
      </c>
      <c r="AJ716" s="30" t="e">
        <f>HLOOKUP(AJ$13,$Y716:$AF$1016,ROWS($Y716:$AF$1016),FALSE)</f>
        <v>#N/A</v>
      </c>
      <c r="AK716" s="30" t="e">
        <f>HLOOKUP(AK$13,$Y716:$AF$1016,ROWS($Y716:$AF$1016),FALSE)</f>
        <v>#N/A</v>
      </c>
      <c r="AL716" s="30" t="e">
        <f>HLOOKUP(AL$13,$Y716:$AF$1016,ROWS($Y716:$AF$1016),FALSE)</f>
        <v>#N/A</v>
      </c>
      <c r="AM716" s="30" t="e">
        <f>HLOOKUP(AM$13,$Y716:$AF$1016,ROWS($Y716:$AF$1016),FALSE)</f>
        <v>#N/A</v>
      </c>
      <c r="AN716" s="30" t="e">
        <f>HLOOKUP(AN$13,$Y716:$AF$1016,ROWS($Y716:$AF$1016),FALSE)</f>
        <v>#N/A</v>
      </c>
      <c r="AO716" s="35" t="e">
        <f t="shared" si="128"/>
        <v>#N/A</v>
      </c>
      <c r="AP716" s="35" t="e">
        <f t="shared" si="129"/>
        <v>#N/A</v>
      </c>
      <c r="AQ716" s="35" t="e">
        <f t="shared" si="130"/>
        <v>#N/A</v>
      </c>
      <c r="AR716" s="35" t="e">
        <f t="shared" si="131"/>
        <v>#N/A</v>
      </c>
      <c r="AS716" s="35" t="e">
        <f t="shared" si="132"/>
        <v>#N/A</v>
      </c>
      <c r="AT716" s="35" t="e">
        <f t="shared" si="133"/>
        <v>#N/A</v>
      </c>
      <c r="AU716" s="35" t="e">
        <f t="shared" si="134"/>
        <v>#N/A</v>
      </c>
      <c r="AV716" s="35" t="e">
        <f t="shared" si="135"/>
        <v>#N/A</v>
      </c>
      <c r="AW716" s="81" t="e">
        <f t="shared" si="136"/>
        <v>#N/A</v>
      </c>
      <c r="AX716" s="139" t="e">
        <f t="shared" si="137"/>
        <v>#N/A</v>
      </c>
    </row>
    <row r="717" spans="1:50" x14ac:dyDescent="0.25">
      <c r="A717" s="110">
        <f>'Тулуз-Пьерон'!A717</f>
        <v>0</v>
      </c>
      <c r="B717" s="153">
        <f>'Тулуз-Пьерон'!B717</f>
        <v>0</v>
      </c>
      <c r="C717" s="109" t="e">
        <f>'Тулуз-Пьерон'!AB717</f>
        <v>#DIV/0!</v>
      </c>
      <c r="D717" s="132" t="e">
        <f>'Тулуз-Пьерон'!AE717</f>
        <v>#DIV/0!</v>
      </c>
      <c r="E717" s="134">
        <f>Равен!AD709</f>
        <v>0</v>
      </c>
      <c r="F717" s="135">
        <f>Равен!AE709</f>
        <v>0</v>
      </c>
      <c r="G717" s="128"/>
      <c r="H717" s="33"/>
      <c r="I717" s="33"/>
      <c r="J717" s="33"/>
      <c r="K717" s="115"/>
      <c r="L717" s="109">
        <f t="shared" si="126"/>
        <v>0</v>
      </c>
      <c r="M717" s="33"/>
      <c r="N717" s="123"/>
      <c r="O717" s="131"/>
      <c r="P717" s="109">
        <f t="shared" si="127"/>
        <v>0</v>
      </c>
      <c r="Q717" s="33"/>
      <c r="R717" s="33"/>
      <c r="S717" s="123"/>
      <c r="T717" s="128"/>
      <c r="U717" s="33"/>
      <c r="V717" s="33"/>
      <c r="W717" s="33"/>
      <c r="X717" s="115"/>
      <c r="Y717" s="122"/>
      <c r="Z717" s="33"/>
      <c r="AA717" s="33"/>
      <c r="AB717" s="33"/>
      <c r="AC717" s="33"/>
      <c r="AD717" s="33"/>
      <c r="AE717" s="33"/>
      <c r="AF717" s="123"/>
      <c r="AG717" s="119" t="e">
        <f>HLOOKUP(AG$13,$Y717:$AF$1016,ROWS($Y717:$AF$1016),FALSE)</f>
        <v>#N/A</v>
      </c>
      <c r="AH717" s="30" t="e">
        <f>HLOOKUP(AH$13,$Y717:$AF$1016,ROWS($Y717:$AF$1016),FALSE)</f>
        <v>#N/A</v>
      </c>
      <c r="AI717" s="30" t="e">
        <f>HLOOKUP(AI$13,$Y717:$AF$1016,ROWS($Y717:$AF$1016),FALSE)</f>
        <v>#N/A</v>
      </c>
      <c r="AJ717" s="30" t="e">
        <f>HLOOKUP(AJ$13,$Y717:$AF$1016,ROWS($Y717:$AF$1016),FALSE)</f>
        <v>#N/A</v>
      </c>
      <c r="AK717" s="30" t="e">
        <f>HLOOKUP(AK$13,$Y717:$AF$1016,ROWS($Y717:$AF$1016),FALSE)</f>
        <v>#N/A</v>
      </c>
      <c r="AL717" s="30" t="e">
        <f>HLOOKUP(AL$13,$Y717:$AF$1016,ROWS($Y717:$AF$1016),FALSE)</f>
        <v>#N/A</v>
      </c>
      <c r="AM717" s="30" t="e">
        <f>HLOOKUP(AM$13,$Y717:$AF$1016,ROWS($Y717:$AF$1016),FALSE)</f>
        <v>#N/A</v>
      </c>
      <c r="AN717" s="30" t="e">
        <f>HLOOKUP(AN$13,$Y717:$AF$1016,ROWS($Y717:$AF$1016),FALSE)</f>
        <v>#N/A</v>
      </c>
      <c r="AO717" s="35" t="e">
        <f t="shared" si="128"/>
        <v>#N/A</v>
      </c>
      <c r="AP717" s="35" t="e">
        <f t="shared" si="129"/>
        <v>#N/A</v>
      </c>
      <c r="AQ717" s="35" t="e">
        <f t="shared" si="130"/>
        <v>#N/A</v>
      </c>
      <c r="AR717" s="35" t="e">
        <f t="shared" si="131"/>
        <v>#N/A</v>
      </c>
      <c r="AS717" s="35" t="e">
        <f t="shared" si="132"/>
        <v>#N/A</v>
      </c>
      <c r="AT717" s="35" t="e">
        <f t="shared" si="133"/>
        <v>#N/A</v>
      </c>
      <c r="AU717" s="35" t="e">
        <f t="shared" si="134"/>
        <v>#N/A</v>
      </c>
      <c r="AV717" s="35" t="e">
        <f t="shared" si="135"/>
        <v>#N/A</v>
      </c>
      <c r="AW717" s="81" t="e">
        <f t="shared" si="136"/>
        <v>#N/A</v>
      </c>
      <c r="AX717" s="139" t="e">
        <f t="shared" si="137"/>
        <v>#N/A</v>
      </c>
    </row>
    <row r="718" spans="1:50" x14ac:dyDescent="0.25">
      <c r="A718" s="110">
        <f>'Тулуз-Пьерон'!A718</f>
        <v>0</v>
      </c>
      <c r="B718" s="153">
        <f>'Тулуз-Пьерон'!B718</f>
        <v>0</v>
      </c>
      <c r="C718" s="109" t="e">
        <f>'Тулуз-Пьерон'!AB718</f>
        <v>#DIV/0!</v>
      </c>
      <c r="D718" s="132" t="e">
        <f>'Тулуз-Пьерон'!AE718</f>
        <v>#DIV/0!</v>
      </c>
      <c r="E718" s="134">
        <f>Равен!AD710</f>
        <v>0</v>
      </c>
      <c r="F718" s="135">
        <f>Равен!AE710</f>
        <v>0</v>
      </c>
      <c r="G718" s="128"/>
      <c r="H718" s="33"/>
      <c r="I718" s="33"/>
      <c r="J718" s="33"/>
      <c r="K718" s="115"/>
      <c r="L718" s="109">
        <f t="shared" si="126"/>
        <v>0</v>
      </c>
      <c r="M718" s="33"/>
      <c r="N718" s="123"/>
      <c r="O718" s="131"/>
      <c r="P718" s="109">
        <f t="shared" si="127"/>
        <v>0</v>
      </c>
      <c r="Q718" s="33"/>
      <c r="R718" s="33"/>
      <c r="S718" s="123"/>
      <c r="T718" s="128"/>
      <c r="U718" s="33"/>
      <c r="V718" s="33"/>
      <c r="W718" s="33"/>
      <c r="X718" s="115"/>
      <c r="Y718" s="122"/>
      <c r="Z718" s="33"/>
      <c r="AA718" s="33"/>
      <c r="AB718" s="33"/>
      <c r="AC718" s="33"/>
      <c r="AD718" s="33"/>
      <c r="AE718" s="33"/>
      <c r="AF718" s="123"/>
      <c r="AG718" s="119" t="e">
        <f>HLOOKUP(AG$13,$Y718:$AF$1016,ROWS($Y718:$AF$1016),FALSE)</f>
        <v>#N/A</v>
      </c>
      <c r="AH718" s="30" t="e">
        <f>HLOOKUP(AH$13,$Y718:$AF$1016,ROWS($Y718:$AF$1016),FALSE)</f>
        <v>#N/A</v>
      </c>
      <c r="AI718" s="30" t="e">
        <f>HLOOKUP(AI$13,$Y718:$AF$1016,ROWS($Y718:$AF$1016),FALSE)</f>
        <v>#N/A</v>
      </c>
      <c r="AJ718" s="30" t="e">
        <f>HLOOKUP(AJ$13,$Y718:$AF$1016,ROWS($Y718:$AF$1016),FALSE)</f>
        <v>#N/A</v>
      </c>
      <c r="AK718" s="30" t="e">
        <f>HLOOKUP(AK$13,$Y718:$AF$1016,ROWS($Y718:$AF$1016),FALSE)</f>
        <v>#N/A</v>
      </c>
      <c r="AL718" s="30" t="e">
        <f>HLOOKUP(AL$13,$Y718:$AF$1016,ROWS($Y718:$AF$1016),FALSE)</f>
        <v>#N/A</v>
      </c>
      <c r="AM718" s="30" t="e">
        <f>HLOOKUP(AM$13,$Y718:$AF$1016,ROWS($Y718:$AF$1016),FALSE)</f>
        <v>#N/A</v>
      </c>
      <c r="AN718" s="30" t="e">
        <f>HLOOKUP(AN$13,$Y718:$AF$1016,ROWS($Y718:$AF$1016),FALSE)</f>
        <v>#N/A</v>
      </c>
      <c r="AO718" s="35" t="e">
        <f t="shared" si="128"/>
        <v>#N/A</v>
      </c>
      <c r="AP718" s="35" t="e">
        <f t="shared" si="129"/>
        <v>#N/A</v>
      </c>
      <c r="AQ718" s="35" t="e">
        <f t="shared" si="130"/>
        <v>#N/A</v>
      </c>
      <c r="AR718" s="35" t="e">
        <f t="shared" si="131"/>
        <v>#N/A</v>
      </c>
      <c r="AS718" s="35" t="e">
        <f t="shared" si="132"/>
        <v>#N/A</v>
      </c>
      <c r="AT718" s="35" t="e">
        <f t="shared" si="133"/>
        <v>#N/A</v>
      </c>
      <c r="AU718" s="35" t="e">
        <f t="shared" si="134"/>
        <v>#N/A</v>
      </c>
      <c r="AV718" s="35" t="e">
        <f t="shared" si="135"/>
        <v>#N/A</v>
      </c>
      <c r="AW718" s="81" t="e">
        <f t="shared" si="136"/>
        <v>#N/A</v>
      </c>
      <c r="AX718" s="139" t="e">
        <f t="shared" si="137"/>
        <v>#N/A</v>
      </c>
    </row>
    <row r="719" spans="1:50" x14ac:dyDescent="0.25">
      <c r="A719" s="110">
        <f>'Тулуз-Пьерон'!A719</f>
        <v>0</v>
      </c>
      <c r="B719" s="153">
        <f>'Тулуз-Пьерон'!B719</f>
        <v>0</v>
      </c>
      <c r="C719" s="109" t="e">
        <f>'Тулуз-Пьерон'!AB719</f>
        <v>#DIV/0!</v>
      </c>
      <c r="D719" s="132" t="e">
        <f>'Тулуз-Пьерон'!AE719</f>
        <v>#DIV/0!</v>
      </c>
      <c r="E719" s="134">
        <f>Равен!AD711</f>
        <v>0</v>
      </c>
      <c r="F719" s="135">
        <f>Равен!AE711</f>
        <v>0</v>
      </c>
      <c r="G719" s="128"/>
      <c r="H719" s="33"/>
      <c r="I719" s="33"/>
      <c r="J719" s="33"/>
      <c r="K719" s="115"/>
      <c r="L719" s="109">
        <f t="shared" si="126"/>
        <v>0</v>
      </c>
      <c r="M719" s="33"/>
      <c r="N719" s="123"/>
      <c r="O719" s="131"/>
      <c r="P719" s="109">
        <f t="shared" si="127"/>
        <v>0</v>
      </c>
      <c r="Q719" s="33"/>
      <c r="R719" s="33"/>
      <c r="S719" s="123"/>
      <c r="T719" s="128"/>
      <c r="U719" s="33"/>
      <c r="V719" s="33"/>
      <c r="W719" s="33"/>
      <c r="X719" s="115"/>
      <c r="Y719" s="122"/>
      <c r="Z719" s="33"/>
      <c r="AA719" s="33"/>
      <c r="AB719" s="33"/>
      <c r="AC719" s="33"/>
      <c r="AD719" s="33"/>
      <c r="AE719" s="33"/>
      <c r="AF719" s="123"/>
      <c r="AG719" s="119" t="e">
        <f>HLOOKUP(AG$13,$Y719:$AF$1016,ROWS($Y719:$AF$1016),FALSE)</f>
        <v>#N/A</v>
      </c>
      <c r="AH719" s="30" t="e">
        <f>HLOOKUP(AH$13,$Y719:$AF$1016,ROWS($Y719:$AF$1016),FALSE)</f>
        <v>#N/A</v>
      </c>
      <c r="AI719" s="30" t="e">
        <f>HLOOKUP(AI$13,$Y719:$AF$1016,ROWS($Y719:$AF$1016),FALSE)</f>
        <v>#N/A</v>
      </c>
      <c r="AJ719" s="30" t="e">
        <f>HLOOKUP(AJ$13,$Y719:$AF$1016,ROWS($Y719:$AF$1016),FALSE)</f>
        <v>#N/A</v>
      </c>
      <c r="AK719" s="30" t="e">
        <f>HLOOKUP(AK$13,$Y719:$AF$1016,ROWS($Y719:$AF$1016),FALSE)</f>
        <v>#N/A</v>
      </c>
      <c r="AL719" s="30" t="e">
        <f>HLOOKUP(AL$13,$Y719:$AF$1016,ROWS($Y719:$AF$1016),FALSE)</f>
        <v>#N/A</v>
      </c>
      <c r="AM719" s="30" t="e">
        <f>HLOOKUP(AM$13,$Y719:$AF$1016,ROWS($Y719:$AF$1016),FALSE)</f>
        <v>#N/A</v>
      </c>
      <c r="AN719" s="30" t="e">
        <f>HLOOKUP(AN$13,$Y719:$AF$1016,ROWS($Y719:$AF$1016),FALSE)</f>
        <v>#N/A</v>
      </c>
      <c r="AO719" s="35" t="e">
        <f t="shared" si="128"/>
        <v>#N/A</v>
      </c>
      <c r="AP719" s="35" t="e">
        <f t="shared" si="129"/>
        <v>#N/A</v>
      </c>
      <c r="AQ719" s="35" t="e">
        <f t="shared" si="130"/>
        <v>#N/A</v>
      </c>
      <c r="AR719" s="35" t="e">
        <f t="shared" si="131"/>
        <v>#N/A</v>
      </c>
      <c r="AS719" s="35" t="e">
        <f t="shared" si="132"/>
        <v>#N/A</v>
      </c>
      <c r="AT719" s="35" t="e">
        <f t="shared" si="133"/>
        <v>#N/A</v>
      </c>
      <c r="AU719" s="35" t="e">
        <f t="shared" si="134"/>
        <v>#N/A</v>
      </c>
      <c r="AV719" s="35" t="e">
        <f t="shared" si="135"/>
        <v>#N/A</v>
      </c>
      <c r="AW719" s="81" t="e">
        <f t="shared" si="136"/>
        <v>#N/A</v>
      </c>
      <c r="AX719" s="139" t="e">
        <f t="shared" si="137"/>
        <v>#N/A</v>
      </c>
    </row>
    <row r="720" spans="1:50" x14ac:dyDescent="0.25">
      <c r="A720" s="110">
        <f>'Тулуз-Пьерон'!A720</f>
        <v>0</v>
      </c>
      <c r="B720" s="153">
        <f>'Тулуз-Пьерон'!B720</f>
        <v>0</v>
      </c>
      <c r="C720" s="109" t="e">
        <f>'Тулуз-Пьерон'!AB720</f>
        <v>#DIV/0!</v>
      </c>
      <c r="D720" s="132" t="e">
        <f>'Тулуз-Пьерон'!AE720</f>
        <v>#DIV/0!</v>
      </c>
      <c r="E720" s="134">
        <f>Равен!AD712</f>
        <v>0</v>
      </c>
      <c r="F720" s="135">
        <f>Равен!AE712</f>
        <v>0</v>
      </c>
      <c r="G720" s="128"/>
      <c r="H720" s="33"/>
      <c r="I720" s="33"/>
      <c r="J720" s="33"/>
      <c r="K720" s="115"/>
      <c r="L720" s="109">
        <f t="shared" ref="L720:L783" si="138">M720+N720</f>
        <v>0</v>
      </c>
      <c r="M720" s="33"/>
      <c r="N720" s="123"/>
      <c r="O720" s="131"/>
      <c r="P720" s="109">
        <f t="shared" ref="P720:P783" si="139">Q720+R720+S720</f>
        <v>0</v>
      </c>
      <c r="Q720" s="33"/>
      <c r="R720" s="33"/>
      <c r="S720" s="123"/>
      <c r="T720" s="128"/>
      <c r="U720" s="33"/>
      <c r="V720" s="33"/>
      <c r="W720" s="33"/>
      <c r="X720" s="115"/>
      <c r="Y720" s="122"/>
      <c r="Z720" s="33"/>
      <c r="AA720" s="33"/>
      <c r="AB720" s="33"/>
      <c r="AC720" s="33"/>
      <c r="AD720" s="33"/>
      <c r="AE720" s="33"/>
      <c r="AF720" s="123"/>
      <c r="AG720" s="119" t="e">
        <f>HLOOKUP(AG$13,$Y720:$AF$1016,ROWS($Y720:$AF$1016),FALSE)</f>
        <v>#N/A</v>
      </c>
      <c r="AH720" s="30" t="e">
        <f>HLOOKUP(AH$13,$Y720:$AF$1016,ROWS($Y720:$AF$1016),FALSE)</f>
        <v>#N/A</v>
      </c>
      <c r="AI720" s="30" t="e">
        <f>HLOOKUP(AI$13,$Y720:$AF$1016,ROWS($Y720:$AF$1016),FALSE)</f>
        <v>#N/A</v>
      </c>
      <c r="AJ720" s="30" t="e">
        <f>HLOOKUP(AJ$13,$Y720:$AF$1016,ROWS($Y720:$AF$1016),FALSE)</f>
        <v>#N/A</v>
      </c>
      <c r="AK720" s="30" t="e">
        <f>HLOOKUP(AK$13,$Y720:$AF$1016,ROWS($Y720:$AF$1016),FALSE)</f>
        <v>#N/A</v>
      </c>
      <c r="AL720" s="30" t="e">
        <f>HLOOKUP(AL$13,$Y720:$AF$1016,ROWS($Y720:$AF$1016),FALSE)</f>
        <v>#N/A</v>
      </c>
      <c r="AM720" s="30" t="e">
        <f>HLOOKUP(AM$13,$Y720:$AF$1016,ROWS($Y720:$AF$1016),FALSE)</f>
        <v>#N/A</v>
      </c>
      <c r="AN720" s="30" t="e">
        <f>HLOOKUP(AN$13,$Y720:$AF$1016,ROWS($Y720:$AF$1016),FALSE)</f>
        <v>#N/A</v>
      </c>
      <c r="AO720" s="35" t="e">
        <f t="shared" ref="AO720:AO783" si="140">ABS(AG720-$AG$14)</f>
        <v>#N/A</v>
      </c>
      <c r="AP720" s="35" t="e">
        <f t="shared" ref="AP720:AP783" si="141">ABS(AH720-$AH$14)</f>
        <v>#N/A</v>
      </c>
      <c r="AQ720" s="35" t="e">
        <f t="shared" ref="AQ720:AQ783" si="142">ABS(AI720-$AI$14)</f>
        <v>#N/A</v>
      </c>
      <c r="AR720" s="35" t="e">
        <f t="shared" ref="AR720:AR783" si="143">ABS(AJ720-$AJ$14)</f>
        <v>#N/A</v>
      </c>
      <c r="AS720" s="35" t="e">
        <f t="shared" ref="AS720:AS783" si="144">ABS(AK720-$AK$14)</f>
        <v>#N/A</v>
      </c>
      <c r="AT720" s="35" t="e">
        <f t="shared" ref="AT720:AT783" si="145">ABS(AL720-$AL$14)</f>
        <v>#N/A</v>
      </c>
      <c r="AU720" s="35" t="e">
        <f t="shared" ref="AU720:AU783" si="146">ABS(AM720-$AM$14)</f>
        <v>#N/A</v>
      </c>
      <c r="AV720" s="35" t="e">
        <f t="shared" ref="AV720:AV783" si="147">ABS(AN720-$AN$14)</f>
        <v>#N/A</v>
      </c>
      <c r="AW720" s="81" t="e">
        <f t="shared" ref="AW720:AW783" si="148">SUM(AO720:AV720)</f>
        <v>#N/A</v>
      </c>
      <c r="AX720" s="139" t="e">
        <f t="shared" ref="AX720:AX783" si="149">(18-AG720-AH720)/(18-AK720-AI720)</f>
        <v>#N/A</v>
      </c>
    </row>
    <row r="721" spans="1:50" x14ac:dyDescent="0.25">
      <c r="A721" s="110">
        <f>'Тулуз-Пьерон'!A721</f>
        <v>0</v>
      </c>
      <c r="B721" s="153">
        <f>'Тулуз-Пьерон'!B721</f>
        <v>0</v>
      </c>
      <c r="C721" s="109" t="e">
        <f>'Тулуз-Пьерон'!AB721</f>
        <v>#DIV/0!</v>
      </c>
      <c r="D721" s="132" t="e">
        <f>'Тулуз-Пьерон'!AE721</f>
        <v>#DIV/0!</v>
      </c>
      <c r="E721" s="134">
        <f>Равен!AD713</f>
        <v>0</v>
      </c>
      <c r="F721" s="135">
        <f>Равен!AE713</f>
        <v>0</v>
      </c>
      <c r="G721" s="128"/>
      <c r="H721" s="33"/>
      <c r="I721" s="33"/>
      <c r="J721" s="33"/>
      <c r="K721" s="115"/>
      <c r="L721" s="109">
        <f t="shared" si="138"/>
        <v>0</v>
      </c>
      <c r="M721" s="33"/>
      <c r="N721" s="123"/>
      <c r="O721" s="131"/>
      <c r="P721" s="109">
        <f t="shared" si="139"/>
        <v>0</v>
      </c>
      <c r="Q721" s="33"/>
      <c r="R721" s="33"/>
      <c r="S721" s="123"/>
      <c r="T721" s="128"/>
      <c r="U721" s="33"/>
      <c r="V721" s="33"/>
      <c r="W721" s="33"/>
      <c r="X721" s="115"/>
      <c r="Y721" s="122"/>
      <c r="Z721" s="33"/>
      <c r="AA721" s="33"/>
      <c r="AB721" s="33"/>
      <c r="AC721" s="33"/>
      <c r="AD721" s="33"/>
      <c r="AE721" s="33"/>
      <c r="AF721" s="123"/>
      <c r="AG721" s="119" t="e">
        <f>HLOOKUP(AG$13,$Y721:$AF$1016,ROWS($Y721:$AF$1016),FALSE)</f>
        <v>#N/A</v>
      </c>
      <c r="AH721" s="30" t="e">
        <f>HLOOKUP(AH$13,$Y721:$AF$1016,ROWS($Y721:$AF$1016),FALSE)</f>
        <v>#N/A</v>
      </c>
      <c r="AI721" s="30" t="e">
        <f>HLOOKUP(AI$13,$Y721:$AF$1016,ROWS($Y721:$AF$1016),FALSE)</f>
        <v>#N/A</v>
      </c>
      <c r="AJ721" s="30" t="e">
        <f>HLOOKUP(AJ$13,$Y721:$AF$1016,ROWS($Y721:$AF$1016),FALSE)</f>
        <v>#N/A</v>
      </c>
      <c r="AK721" s="30" t="e">
        <f>HLOOKUP(AK$13,$Y721:$AF$1016,ROWS($Y721:$AF$1016),FALSE)</f>
        <v>#N/A</v>
      </c>
      <c r="AL721" s="30" t="e">
        <f>HLOOKUP(AL$13,$Y721:$AF$1016,ROWS($Y721:$AF$1016),FALSE)</f>
        <v>#N/A</v>
      </c>
      <c r="AM721" s="30" t="e">
        <f>HLOOKUP(AM$13,$Y721:$AF$1016,ROWS($Y721:$AF$1016),FALSE)</f>
        <v>#N/A</v>
      </c>
      <c r="AN721" s="30" t="e">
        <f>HLOOKUP(AN$13,$Y721:$AF$1016,ROWS($Y721:$AF$1016),FALSE)</f>
        <v>#N/A</v>
      </c>
      <c r="AO721" s="35" t="e">
        <f t="shared" si="140"/>
        <v>#N/A</v>
      </c>
      <c r="AP721" s="35" t="e">
        <f t="shared" si="141"/>
        <v>#N/A</v>
      </c>
      <c r="AQ721" s="35" t="e">
        <f t="shared" si="142"/>
        <v>#N/A</v>
      </c>
      <c r="AR721" s="35" t="e">
        <f t="shared" si="143"/>
        <v>#N/A</v>
      </c>
      <c r="AS721" s="35" t="e">
        <f t="shared" si="144"/>
        <v>#N/A</v>
      </c>
      <c r="AT721" s="35" t="e">
        <f t="shared" si="145"/>
        <v>#N/A</v>
      </c>
      <c r="AU721" s="35" t="e">
        <f t="shared" si="146"/>
        <v>#N/A</v>
      </c>
      <c r="AV721" s="35" t="e">
        <f t="shared" si="147"/>
        <v>#N/A</v>
      </c>
      <c r="AW721" s="81" t="e">
        <f t="shared" si="148"/>
        <v>#N/A</v>
      </c>
      <c r="AX721" s="139" t="e">
        <f t="shared" si="149"/>
        <v>#N/A</v>
      </c>
    </row>
    <row r="722" spans="1:50" x14ac:dyDescent="0.25">
      <c r="A722" s="110">
        <f>'Тулуз-Пьерон'!A722</f>
        <v>0</v>
      </c>
      <c r="B722" s="153">
        <f>'Тулуз-Пьерон'!B722</f>
        <v>0</v>
      </c>
      <c r="C722" s="109" t="e">
        <f>'Тулуз-Пьерон'!AB722</f>
        <v>#DIV/0!</v>
      </c>
      <c r="D722" s="132" t="e">
        <f>'Тулуз-Пьерон'!AE722</f>
        <v>#DIV/0!</v>
      </c>
      <c r="E722" s="134">
        <f>Равен!AD714</f>
        <v>0</v>
      </c>
      <c r="F722" s="135">
        <f>Равен!AE714</f>
        <v>0</v>
      </c>
      <c r="G722" s="128"/>
      <c r="H722" s="33"/>
      <c r="I722" s="33"/>
      <c r="J722" s="33"/>
      <c r="K722" s="115"/>
      <c r="L722" s="109">
        <f t="shared" si="138"/>
        <v>0</v>
      </c>
      <c r="M722" s="33"/>
      <c r="N722" s="123"/>
      <c r="O722" s="131"/>
      <c r="P722" s="109">
        <f t="shared" si="139"/>
        <v>0</v>
      </c>
      <c r="Q722" s="33"/>
      <c r="R722" s="33"/>
      <c r="S722" s="123"/>
      <c r="T722" s="128"/>
      <c r="U722" s="33"/>
      <c r="V722" s="33"/>
      <c r="W722" s="33"/>
      <c r="X722" s="115"/>
      <c r="Y722" s="122"/>
      <c r="Z722" s="33"/>
      <c r="AA722" s="33"/>
      <c r="AB722" s="33"/>
      <c r="AC722" s="33"/>
      <c r="AD722" s="33"/>
      <c r="AE722" s="33"/>
      <c r="AF722" s="123"/>
      <c r="AG722" s="119" t="e">
        <f>HLOOKUP(AG$13,$Y722:$AF$1016,ROWS($Y722:$AF$1016),FALSE)</f>
        <v>#N/A</v>
      </c>
      <c r="AH722" s="30" t="e">
        <f>HLOOKUP(AH$13,$Y722:$AF$1016,ROWS($Y722:$AF$1016),FALSE)</f>
        <v>#N/A</v>
      </c>
      <c r="AI722" s="30" t="e">
        <f>HLOOKUP(AI$13,$Y722:$AF$1016,ROWS($Y722:$AF$1016),FALSE)</f>
        <v>#N/A</v>
      </c>
      <c r="AJ722" s="30" t="e">
        <f>HLOOKUP(AJ$13,$Y722:$AF$1016,ROWS($Y722:$AF$1016),FALSE)</f>
        <v>#N/A</v>
      </c>
      <c r="AK722" s="30" t="e">
        <f>HLOOKUP(AK$13,$Y722:$AF$1016,ROWS($Y722:$AF$1016),FALSE)</f>
        <v>#N/A</v>
      </c>
      <c r="AL722" s="30" t="e">
        <f>HLOOKUP(AL$13,$Y722:$AF$1016,ROWS($Y722:$AF$1016),FALSE)</f>
        <v>#N/A</v>
      </c>
      <c r="AM722" s="30" t="e">
        <f>HLOOKUP(AM$13,$Y722:$AF$1016,ROWS($Y722:$AF$1016),FALSE)</f>
        <v>#N/A</v>
      </c>
      <c r="AN722" s="30" t="e">
        <f>HLOOKUP(AN$13,$Y722:$AF$1016,ROWS($Y722:$AF$1016),FALSE)</f>
        <v>#N/A</v>
      </c>
      <c r="AO722" s="35" t="e">
        <f t="shared" si="140"/>
        <v>#N/A</v>
      </c>
      <c r="AP722" s="35" t="e">
        <f t="shared" si="141"/>
        <v>#N/A</v>
      </c>
      <c r="AQ722" s="35" t="e">
        <f t="shared" si="142"/>
        <v>#N/A</v>
      </c>
      <c r="AR722" s="35" t="e">
        <f t="shared" si="143"/>
        <v>#N/A</v>
      </c>
      <c r="AS722" s="35" t="e">
        <f t="shared" si="144"/>
        <v>#N/A</v>
      </c>
      <c r="AT722" s="35" t="e">
        <f t="shared" si="145"/>
        <v>#N/A</v>
      </c>
      <c r="AU722" s="35" t="e">
        <f t="shared" si="146"/>
        <v>#N/A</v>
      </c>
      <c r="AV722" s="35" t="e">
        <f t="shared" si="147"/>
        <v>#N/A</v>
      </c>
      <c r="AW722" s="81" t="e">
        <f t="shared" si="148"/>
        <v>#N/A</v>
      </c>
      <c r="AX722" s="139" t="e">
        <f t="shared" si="149"/>
        <v>#N/A</v>
      </c>
    </row>
    <row r="723" spans="1:50" x14ac:dyDescent="0.25">
      <c r="A723" s="110">
        <f>'Тулуз-Пьерон'!A723</f>
        <v>0</v>
      </c>
      <c r="B723" s="153">
        <f>'Тулуз-Пьерон'!B723</f>
        <v>0</v>
      </c>
      <c r="C723" s="109" t="e">
        <f>'Тулуз-Пьерон'!AB723</f>
        <v>#DIV/0!</v>
      </c>
      <c r="D723" s="132" t="e">
        <f>'Тулуз-Пьерон'!AE723</f>
        <v>#DIV/0!</v>
      </c>
      <c r="E723" s="134">
        <f>Равен!AD715</f>
        <v>0</v>
      </c>
      <c r="F723" s="135">
        <f>Равен!AE715</f>
        <v>0</v>
      </c>
      <c r="G723" s="128"/>
      <c r="H723" s="33"/>
      <c r="I723" s="33"/>
      <c r="J723" s="33"/>
      <c r="K723" s="115"/>
      <c r="L723" s="109">
        <f t="shared" si="138"/>
        <v>0</v>
      </c>
      <c r="M723" s="33"/>
      <c r="N723" s="123"/>
      <c r="O723" s="131"/>
      <c r="P723" s="109">
        <f t="shared" si="139"/>
        <v>0</v>
      </c>
      <c r="Q723" s="33"/>
      <c r="R723" s="33"/>
      <c r="S723" s="123"/>
      <c r="T723" s="128"/>
      <c r="U723" s="33"/>
      <c r="V723" s="33"/>
      <c r="W723" s="33"/>
      <c r="X723" s="115"/>
      <c r="Y723" s="122"/>
      <c r="Z723" s="33"/>
      <c r="AA723" s="33"/>
      <c r="AB723" s="33"/>
      <c r="AC723" s="33"/>
      <c r="AD723" s="33"/>
      <c r="AE723" s="33"/>
      <c r="AF723" s="123"/>
      <c r="AG723" s="119" t="e">
        <f>HLOOKUP(AG$13,$Y723:$AF$1016,ROWS($Y723:$AF$1016),FALSE)</f>
        <v>#N/A</v>
      </c>
      <c r="AH723" s="30" t="e">
        <f>HLOOKUP(AH$13,$Y723:$AF$1016,ROWS($Y723:$AF$1016),FALSE)</f>
        <v>#N/A</v>
      </c>
      <c r="AI723" s="30" t="e">
        <f>HLOOKUP(AI$13,$Y723:$AF$1016,ROWS($Y723:$AF$1016),FALSE)</f>
        <v>#N/A</v>
      </c>
      <c r="AJ723" s="30" t="e">
        <f>HLOOKUP(AJ$13,$Y723:$AF$1016,ROWS($Y723:$AF$1016),FALSE)</f>
        <v>#N/A</v>
      </c>
      <c r="AK723" s="30" t="e">
        <f>HLOOKUP(AK$13,$Y723:$AF$1016,ROWS($Y723:$AF$1016),FALSE)</f>
        <v>#N/A</v>
      </c>
      <c r="AL723" s="30" t="e">
        <f>HLOOKUP(AL$13,$Y723:$AF$1016,ROWS($Y723:$AF$1016),FALSE)</f>
        <v>#N/A</v>
      </c>
      <c r="AM723" s="30" t="e">
        <f>HLOOKUP(AM$13,$Y723:$AF$1016,ROWS($Y723:$AF$1016),FALSE)</f>
        <v>#N/A</v>
      </c>
      <c r="AN723" s="30" t="e">
        <f>HLOOKUP(AN$13,$Y723:$AF$1016,ROWS($Y723:$AF$1016),FALSE)</f>
        <v>#N/A</v>
      </c>
      <c r="AO723" s="35" t="e">
        <f t="shared" si="140"/>
        <v>#N/A</v>
      </c>
      <c r="AP723" s="35" t="e">
        <f t="shared" si="141"/>
        <v>#N/A</v>
      </c>
      <c r="AQ723" s="35" t="e">
        <f t="shared" si="142"/>
        <v>#N/A</v>
      </c>
      <c r="AR723" s="35" t="e">
        <f t="shared" si="143"/>
        <v>#N/A</v>
      </c>
      <c r="AS723" s="35" t="e">
        <f t="shared" si="144"/>
        <v>#N/A</v>
      </c>
      <c r="AT723" s="35" t="e">
        <f t="shared" si="145"/>
        <v>#N/A</v>
      </c>
      <c r="AU723" s="35" t="e">
        <f t="shared" si="146"/>
        <v>#N/A</v>
      </c>
      <c r="AV723" s="35" t="e">
        <f t="shared" si="147"/>
        <v>#N/A</v>
      </c>
      <c r="AW723" s="81" t="e">
        <f t="shared" si="148"/>
        <v>#N/A</v>
      </c>
      <c r="AX723" s="139" t="e">
        <f t="shared" si="149"/>
        <v>#N/A</v>
      </c>
    </row>
    <row r="724" spans="1:50" x14ac:dyDescent="0.25">
      <c r="A724" s="110">
        <f>'Тулуз-Пьерон'!A724</f>
        <v>0</v>
      </c>
      <c r="B724" s="153">
        <f>'Тулуз-Пьерон'!B724</f>
        <v>0</v>
      </c>
      <c r="C724" s="109" t="e">
        <f>'Тулуз-Пьерон'!AB724</f>
        <v>#DIV/0!</v>
      </c>
      <c r="D724" s="132" t="e">
        <f>'Тулуз-Пьерон'!AE724</f>
        <v>#DIV/0!</v>
      </c>
      <c r="E724" s="134">
        <f>Равен!AD716</f>
        <v>0</v>
      </c>
      <c r="F724" s="135">
        <f>Равен!AE716</f>
        <v>0</v>
      </c>
      <c r="G724" s="128"/>
      <c r="H724" s="33"/>
      <c r="I724" s="33"/>
      <c r="J724" s="33"/>
      <c r="K724" s="115"/>
      <c r="L724" s="109">
        <f t="shared" si="138"/>
        <v>0</v>
      </c>
      <c r="M724" s="33"/>
      <c r="N724" s="123"/>
      <c r="O724" s="131"/>
      <c r="P724" s="109">
        <f t="shared" si="139"/>
        <v>0</v>
      </c>
      <c r="Q724" s="33"/>
      <c r="R724" s="33"/>
      <c r="S724" s="123"/>
      <c r="T724" s="128"/>
      <c r="U724" s="33"/>
      <c r="V724" s="33"/>
      <c r="W724" s="33"/>
      <c r="X724" s="115"/>
      <c r="Y724" s="122"/>
      <c r="Z724" s="33"/>
      <c r="AA724" s="33"/>
      <c r="AB724" s="33"/>
      <c r="AC724" s="33"/>
      <c r="AD724" s="33"/>
      <c r="AE724" s="33"/>
      <c r="AF724" s="123"/>
      <c r="AG724" s="119" t="e">
        <f>HLOOKUP(AG$13,$Y724:$AF$1016,ROWS($Y724:$AF$1016),FALSE)</f>
        <v>#N/A</v>
      </c>
      <c r="AH724" s="30" t="e">
        <f>HLOOKUP(AH$13,$Y724:$AF$1016,ROWS($Y724:$AF$1016),FALSE)</f>
        <v>#N/A</v>
      </c>
      <c r="AI724" s="30" t="e">
        <f>HLOOKUP(AI$13,$Y724:$AF$1016,ROWS($Y724:$AF$1016),FALSE)</f>
        <v>#N/A</v>
      </c>
      <c r="AJ724" s="30" t="e">
        <f>HLOOKUP(AJ$13,$Y724:$AF$1016,ROWS($Y724:$AF$1016),FALSE)</f>
        <v>#N/A</v>
      </c>
      <c r="AK724" s="30" t="e">
        <f>HLOOKUP(AK$13,$Y724:$AF$1016,ROWS($Y724:$AF$1016),FALSE)</f>
        <v>#N/A</v>
      </c>
      <c r="AL724" s="30" t="e">
        <f>HLOOKUP(AL$13,$Y724:$AF$1016,ROWS($Y724:$AF$1016),FALSE)</f>
        <v>#N/A</v>
      </c>
      <c r="AM724" s="30" t="e">
        <f>HLOOKUP(AM$13,$Y724:$AF$1016,ROWS($Y724:$AF$1016),FALSE)</f>
        <v>#N/A</v>
      </c>
      <c r="AN724" s="30" t="e">
        <f>HLOOKUP(AN$13,$Y724:$AF$1016,ROWS($Y724:$AF$1016),FALSE)</f>
        <v>#N/A</v>
      </c>
      <c r="AO724" s="35" t="e">
        <f t="shared" si="140"/>
        <v>#N/A</v>
      </c>
      <c r="AP724" s="35" t="e">
        <f t="shared" si="141"/>
        <v>#N/A</v>
      </c>
      <c r="AQ724" s="35" t="e">
        <f t="shared" si="142"/>
        <v>#N/A</v>
      </c>
      <c r="AR724" s="35" t="e">
        <f t="shared" si="143"/>
        <v>#N/A</v>
      </c>
      <c r="AS724" s="35" t="e">
        <f t="shared" si="144"/>
        <v>#N/A</v>
      </c>
      <c r="AT724" s="35" t="e">
        <f t="shared" si="145"/>
        <v>#N/A</v>
      </c>
      <c r="AU724" s="35" t="e">
        <f t="shared" si="146"/>
        <v>#N/A</v>
      </c>
      <c r="AV724" s="35" t="e">
        <f t="shared" si="147"/>
        <v>#N/A</v>
      </c>
      <c r="AW724" s="81" t="e">
        <f t="shared" si="148"/>
        <v>#N/A</v>
      </c>
      <c r="AX724" s="139" t="e">
        <f t="shared" si="149"/>
        <v>#N/A</v>
      </c>
    </row>
    <row r="725" spans="1:50" x14ac:dyDescent="0.25">
      <c r="A725" s="110">
        <f>'Тулуз-Пьерон'!A725</f>
        <v>0</v>
      </c>
      <c r="B725" s="153">
        <f>'Тулуз-Пьерон'!B725</f>
        <v>0</v>
      </c>
      <c r="C725" s="109" t="e">
        <f>'Тулуз-Пьерон'!AB725</f>
        <v>#DIV/0!</v>
      </c>
      <c r="D725" s="132" t="e">
        <f>'Тулуз-Пьерон'!AE725</f>
        <v>#DIV/0!</v>
      </c>
      <c r="E725" s="134">
        <f>Равен!AD717</f>
        <v>0</v>
      </c>
      <c r="F725" s="135">
        <f>Равен!AE717</f>
        <v>0</v>
      </c>
      <c r="G725" s="128"/>
      <c r="H725" s="33"/>
      <c r="I725" s="33"/>
      <c r="J725" s="33"/>
      <c r="K725" s="115"/>
      <c r="L725" s="109">
        <f t="shared" si="138"/>
        <v>0</v>
      </c>
      <c r="M725" s="33"/>
      <c r="N725" s="123"/>
      <c r="O725" s="131"/>
      <c r="P725" s="109">
        <f t="shared" si="139"/>
        <v>0</v>
      </c>
      <c r="Q725" s="33"/>
      <c r="R725" s="33"/>
      <c r="S725" s="123"/>
      <c r="T725" s="128"/>
      <c r="U725" s="33"/>
      <c r="V725" s="33"/>
      <c r="W725" s="33"/>
      <c r="X725" s="115"/>
      <c r="Y725" s="122"/>
      <c r="Z725" s="33"/>
      <c r="AA725" s="33"/>
      <c r="AB725" s="33"/>
      <c r="AC725" s="33"/>
      <c r="AD725" s="33"/>
      <c r="AE725" s="33"/>
      <c r="AF725" s="123"/>
      <c r="AG725" s="119" t="e">
        <f>HLOOKUP(AG$13,$Y725:$AF$1016,ROWS($Y725:$AF$1016),FALSE)</f>
        <v>#N/A</v>
      </c>
      <c r="AH725" s="30" t="e">
        <f>HLOOKUP(AH$13,$Y725:$AF$1016,ROWS($Y725:$AF$1016),FALSE)</f>
        <v>#N/A</v>
      </c>
      <c r="AI725" s="30" t="e">
        <f>HLOOKUP(AI$13,$Y725:$AF$1016,ROWS($Y725:$AF$1016),FALSE)</f>
        <v>#N/A</v>
      </c>
      <c r="AJ725" s="30" t="e">
        <f>HLOOKUP(AJ$13,$Y725:$AF$1016,ROWS($Y725:$AF$1016),FALSE)</f>
        <v>#N/A</v>
      </c>
      <c r="AK725" s="30" t="e">
        <f>HLOOKUP(AK$13,$Y725:$AF$1016,ROWS($Y725:$AF$1016),FALSE)</f>
        <v>#N/A</v>
      </c>
      <c r="AL725" s="30" t="e">
        <f>HLOOKUP(AL$13,$Y725:$AF$1016,ROWS($Y725:$AF$1016),FALSE)</f>
        <v>#N/A</v>
      </c>
      <c r="AM725" s="30" t="e">
        <f>HLOOKUP(AM$13,$Y725:$AF$1016,ROWS($Y725:$AF$1016),FALSE)</f>
        <v>#N/A</v>
      </c>
      <c r="AN725" s="30" t="e">
        <f>HLOOKUP(AN$13,$Y725:$AF$1016,ROWS($Y725:$AF$1016),FALSE)</f>
        <v>#N/A</v>
      </c>
      <c r="AO725" s="35" t="e">
        <f t="shared" si="140"/>
        <v>#N/A</v>
      </c>
      <c r="AP725" s="35" t="e">
        <f t="shared" si="141"/>
        <v>#N/A</v>
      </c>
      <c r="AQ725" s="35" t="e">
        <f t="shared" si="142"/>
        <v>#N/A</v>
      </c>
      <c r="AR725" s="35" t="e">
        <f t="shared" si="143"/>
        <v>#N/A</v>
      </c>
      <c r="AS725" s="35" t="e">
        <f t="shared" si="144"/>
        <v>#N/A</v>
      </c>
      <c r="AT725" s="35" t="e">
        <f t="shared" si="145"/>
        <v>#N/A</v>
      </c>
      <c r="AU725" s="35" t="e">
        <f t="shared" si="146"/>
        <v>#N/A</v>
      </c>
      <c r="AV725" s="35" t="e">
        <f t="shared" si="147"/>
        <v>#N/A</v>
      </c>
      <c r="AW725" s="81" t="e">
        <f t="shared" si="148"/>
        <v>#N/A</v>
      </c>
      <c r="AX725" s="139" t="e">
        <f t="shared" si="149"/>
        <v>#N/A</v>
      </c>
    </row>
    <row r="726" spans="1:50" x14ac:dyDescent="0.25">
      <c r="A726" s="110">
        <f>'Тулуз-Пьерон'!A726</f>
        <v>0</v>
      </c>
      <c r="B726" s="153">
        <f>'Тулуз-Пьерон'!B726</f>
        <v>0</v>
      </c>
      <c r="C726" s="109" t="e">
        <f>'Тулуз-Пьерон'!AB726</f>
        <v>#DIV/0!</v>
      </c>
      <c r="D726" s="132" t="e">
        <f>'Тулуз-Пьерон'!AE726</f>
        <v>#DIV/0!</v>
      </c>
      <c r="E726" s="134">
        <f>Равен!AD718</f>
        <v>0</v>
      </c>
      <c r="F726" s="135">
        <f>Равен!AE718</f>
        <v>0</v>
      </c>
      <c r="G726" s="128"/>
      <c r="H726" s="33"/>
      <c r="I726" s="33"/>
      <c r="J726" s="33"/>
      <c r="K726" s="115"/>
      <c r="L726" s="109">
        <f t="shared" si="138"/>
        <v>0</v>
      </c>
      <c r="M726" s="33"/>
      <c r="N726" s="123"/>
      <c r="O726" s="131"/>
      <c r="P726" s="109">
        <f t="shared" si="139"/>
        <v>0</v>
      </c>
      <c r="Q726" s="33"/>
      <c r="R726" s="33"/>
      <c r="S726" s="123"/>
      <c r="T726" s="128"/>
      <c r="U726" s="33"/>
      <c r="V726" s="33"/>
      <c r="W726" s="33"/>
      <c r="X726" s="115"/>
      <c r="Y726" s="122"/>
      <c r="Z726" s="33"/>
      <c r="AA726" s="33"/>
      <c r="AB726" s="33"/>
      <c r="AC726" s="33"/>
      <c r="AD726" s="33"/>
      <c r="AE726" s="33"/>
      <c r="AF726" s="123"/>
      <c r="AG726" s="119" t="e">
        <f>HLOOKUP(AG$13,$Y726:$AF$1016,ROWS($Y726:$AF$1016),FALSE)</f>
        <v>#N/A</v>
      </c>
      <c r="AH726" s="30" t="e">
        <f>HLOOKUP(AH$13,$Y726:$AF$1016,ROWS($Y726:$AF$1016),FALSE)</f>
        <v>#N/A</v>
      </c>
      <c r="AI726" s="30" t="e">
        <f>HLOOKUP(AI$13,$Y726:$AF$1016,ROWS($Y726:$AF$1016),FALSE)</f>
        <v>#N/A</v>
      </c>
      <c r="AJ726" s="30" t="e">
        <f>HLOOKUP(AJ$13,$Y726:$AF$1016,ROWS($Y726:$AF$1016),FALSE)</f>
        <v>#N/A</v>
      </c>
      <c r="AK726" s="30" t="e">
        <f>HLOOKUP(AK$13,$Y726:$AF$1016,ROWS($Y726:$AF$1016),FALSE)</f>
        <v>#N/A</v>
      </c>
      <c r="AL726" s="30" t="e">
        <f>HLOOKUP(AL$13,$Y726:$AF$1016,ROWS($Y726:$AF$1016),FALSE)</f>
        <v>#N/A</v>
      </c>
      <c r="AM726" s="30" t="e">
        <f>HLOOKUP(AM$13,$Y726:$AF$1016,ROWS($Y726:$AF$1016),FALSE)</f>
        <v>#N/A</v>
      </c>
      <c r="AN726" s="30" t="e">
        <f>HLOOKUP(AN$13,$Y726:$AF$1016,ROWS($Y726:$AF$1016),FALSE)</f>
        <v>#N/A</v>
      </c>
      <c r="AO726" s="35" t="e">
        <f t="shared" si="140"/>
        <v>#N/A</v>
      </c>
      <c r="AP726" s="35" t="e">
        <f t="shared" si="141"/>
        <v>#N/A</v>
      </c>
      <c r="AQ726" s="35" t="e">
        <f t="shared" si="142"/>
        <v>#N/A</v>
      </c>
      <c r="AR726" s="35" t="e">
        <f t="shared" si="143"/>
        <v>#N/A</v>
      </c>
      <c r="AS726" s="35" t="e">
        <f t="shared" si="144"/>
        <v>#N/A</v>
      </c>
      <c r="AT726" s="35" t="e">
        <f t="shared" si="145"/>
        <v>#N/A</v>
      </c>
      <c r="AU726" s="35" t="e">
        <f t="shared" si="146"/>
        <v>#N/A</v>
      </c>
      <c r="AV726" s="35" t="e">
        <f t="shared" si="147"/>
        <v>#N/A</v>
      </c>
      <c r="AW726" s="81" t="e">
        <f t="shared" si="148"/>
        <v>#N/A</v>
      </c>
      <c r="AX726" s="139" t="e">
        <f t="shared" si="149"/>
        <v>#N/A</v>
      </c>
    </row>
    <row r="727" spans="1:50" x14ac:dyDescent="0.25">
      <c r="A727" s="110">
        <f>'Тулуз-Пьерон'!A727</f>
        <v>0</v>
      </c>
      <c r="B727" s="153">
        <f>'Тулуз-Пьерон'!B727</f>
        <v>0</v>
      </c>
      <c r="C727" s="109" t="e">
        <f>'Тулуз-Пьерон'!AB727</f>
        <v>#DIV/0!</v>
      </c>
      <c r="D727" s="132" t="e">
        <f>'Тулуз-Пьерон'!AE727</f>
        <v>#DIV/0!</v>
      </c>
      <c r="E727" s="134">
        <f>Равен!AD719</f>
        <v>0</v>
      </c>
      <c r="F727" s="135">
        <f>Равен!AE719</f>
        <v>0</v>
      </c>
      <c r="G727" s="128"/>
      <c r="H727" s="33"/>
      <c r="I727" s="33"/>
      <c r="J727" s="33"/>
      <c r="K727" s="115"/>
      <c r="L727" s="109">
        <f t="shared" si="138"/>
        <v>0</v>
      </c>
      <c r="M727" s="33"/>
      <c r="N727" s="123"/>
      <c r="O727" s="131"/>
      <c r="P727" s="109">
        <f t="shared" si="139"/>
        <v>0</v>
      </c>
      <c r="Q727" s="33"/>
      <c r="R727" s="33"/>
      <c r="S727" s="123"/>
      <c r="T727" s="128"/>
      <c r="U727" s="33"/>
      <c r="V727" s="33"/>
      <c r="W727" s="33"/>
      <c r="X727" s="115"/>
      <c r="Y727" s="122"/>
      <c r="Z727" s="33"/>
      <c r="AA727" s="33"/>
      <c r="AB727" s="33"/>
      <c r="AC727" s="33"/>
      <c r="AD727" s="33"/>
      <c r="AE727" s="33"/>
      <c r="AF727" s="123"/>
      <c r="AG727" s="119" t="e">
        <f>HLOOKUP(AG$13,$Y727:$AF$1016,ROWS($Y727:$AF$1016),FALSE)</f>
        <v>#N/A</v>
      </c>
      <c r="AH727" s="30" t="e">
        <f>HLOOKUP(AH$13,$Y727:$AF$1016,ROWS($Y727:$AF$1016),FALSE)</f>
        <v>#N/A</v>
      </c>
      <c r="AI727" s="30" t="e">
        <f>HLOOKUP(AI$13,$Y727:$AF$1016,ROWS($Y727:$AF$1016),FALSE)</f>
        <v>#N/A</v>
      </c>
      <c r="AJ727" s="30" t="e">
        <f>HLOOKUP(AJ$13,$Y727:$AF$1016,ROWS($Y727:$AF$1016),FALSE)</f>
        <v>#N/A</v>
      </c>
      <c r="AK727" s="30" t="e">
        <f>HLOOKUP(AK$13,$Y727:$AF$1016,ROWS($Y727:$AF$1016),FALSE)</f>
        <v>#N/A</v>
      </c>
      <c r="AL727" s="30" t="e">
        <f>HLOOKUP(AL$13,$Y727:$AF$1016,ROWS($Y727:$AF$1016),FALSE)</f>
        <v>#N/A</v>
      </c>
      <c r="AM727" s="30" t="e">
        <f>HLOOKUP(AM$13,$Y727:$AF$1016,ROWS($Y727:$AF$1016),FALSE)</f>
        <v>#N/A</v>
      </c>
      <c r="AN727" s="30" t="e">
        <f>HLOOKUP(AN$13,$Y727:$AF$1016,ROWS($Y727:$AF$1016),FALSE)</f>
        <v>#N/A</v>
      </c>
      <c r="AO727" s="35" t="e">
        <f t="shared" si="140"/>
        <v>#N/A</v>
      </c>
      <c r="AP727" s="35" t="e">
        <f t="shared" si="141"/>
        <v>#N/A</v>
      </c>
      <c r="AQ727" s="35" t="e">
        <f t="shared" si="142"/>
        <v>#N/A</v>
      </c>
      <c r="AR727" s="35" t="e">
        <f t="shared" si="143"/>
        <v>#N/A</v>
      </c>
      <c r="AS727" s="35" t="e">
        <f t="shared" si="144"/>
        <v>#N/A</v>
      </c>
      <c r="AT727" s="35" t="e">
        <f t="shared" si="145"/>
        <v>#N/A</v>
      </c>
      <c r="AU727" s="35" t="e">
        <f t="shared" si="146"/>
        <v>#N/A</v>
      </c>
      <c r="AV727" s="35" t="e">
        <f t="shared" si="147"/>
        <v>#N/A</v>
      </c>
      <c r="AW727" s="81" t="e">
        <f t="shared" si="148"/>
        <v>#N/A</v>
      </c>
      <c r="AX727" s="139" t="e">
        <f t="shared" si="149"/>
        <v>#N/A</v>
      </c>
    </row>
    <row r="728" spans="1:50" x14ac:dyDescent="0.25">
      <c r="A728" s="110">
        <f>'Тулуз-Пьерон'!A728</f>
        <v>0</v>
      </c>
      <c r="B728" s="153">
        <f>'Тулуз-Пьерон'!B728</f>
        <v>0</v>
      </c>
      <c r="C728" s="109" t="e">
        <f>'Тулуз-Пьерон'!AB728</f>
        <v>#DIV/0!</v>
      </c>
      <c r="D728" s="132" t="e">
        <f>'Тулуз-Пьерон'!AE728</f>
        <v>#DIV/0!</v>
      </c>
      <c r="E728" s="134">
        <f>Равен!AD720</f>
        <v>0</v>
      </c>
      <c r="F728" s="135">
        <f>Равен!AE720</f>
        <v>0</v>
      </c>
      <c r="G728" s="128"/>
      <c r="H728" s="33"/>
      <c r="I728" s="33"/>
      <c r="J728" s="33"/>
      <c r="K728" s="115"/>
      <c r="L728" s="109">
        <f t="shared" si="138"/>
        <v>0</v>
      </c>
      <c r="M728" s="33"/>
      <c r="N728" s="123"/>
      <c r="O728" s="131"/>
      <c r="P728" s="109">
        <f t="shared" si="139"/>
        <v>0</v>
      </c>
      <c r="Q728" s="33"/>
      <c r="R728" s="33"/>
      <c r="S728" s="123"/>
      <c r="T728" s="128"/>
      <c r="U728" s="33"/>
      <c r="V728" s="33"/>
      <c r="W728" s="33"/>
      <c r="X728" s="115"/>
      <c r="Y728" s="122"/>
      <c r="Z728" s="33"/>
      <c r="AA728" s="33"/>
      <c r="AB728" s="33"/>
      <c r="AC728" s="33"/>
      <c r="AD728" s="33"/>
      <c r="AE728" s="33"/>
      <c r="AF728" s="123"/>
      <c r="AG728" s="119" t="e">
        <f>HLOOKUP(AG$13,$Y728:$AF$1016,ROWS($Y728:$AF$1016),FALSE)</f>
        <v>#N/A</v>
      </c>
      <c r="AH728" s="30" t="e">
        <f>HLOOKUP(AH$13,$Y728:$AF$1016,ROWS($Y728:$AF$1016),FALSE)</f>
        <v>#N/A</v>
      </c>
      <c r="AI728" s="30" t="e">
        <f>HLOOKUP(AI$13,$Y728:$AF$1016,ROWS($Y728:$AF$1016),FALSE)</f>
        <v>#N/A</v>
      </c>
      <c r="AJ728" s="30" t="e">
        <f>HLOOKUP(AJ$13,$Y728:$AF$1016,ROWS($Y728:$AF$1016),FALSE)</f>
        <v>#N/A</v>
      </c>
      <c r="AK728" s="30" t="e">
        <f>HLOOKUP(AK$13,$Y728:$AF$1016,ROWS($Y728:$AF$1016),FALSE)</f>
        <v>#N/A</v>
      </c>
      <c r="AL728" s="30" t="e">
        <f>HLOOKUP(AL$13,$Y728:$AF$1016,ROWS($Y728:$AF$1016),FALSE)</f>
        <v>#N/A</v>
      </c>
      <c r="AM728" s="30" t="e">
        <f>HLOOKUP(AM$13,$Y728:$AF$1016,ROWS($Y728:$AF$1016),FALSE)</f>
        <v>#N/A</v>
      </c>
      <c r="AN728" s="30" t="e">
        <f>HLOOKUP(AN$13,$Y728:$AF$1016,ROWS($Y728:$AF$1016),FALSE)</f>
        <v>#N/A</v>
      </c>
      <c r="AO728" s="35" t="e">
        <f t="shared" si="140"/>
        <v>#N/A</v>
      </c>
      <c r="AP728" s="35" t="e">
        <f t="shared" si="141"/>
        <v>#N/A</v>
      </c>
      <c r="AQ728" s="35" t="e">
        <f t="shared" si="142"/>
        <v>#N/A</v>
      </c>
      <c r="AR728" s="35" t="e">
        <f t="shared" si="143"/>
        <v>#N/A</v>
      </c>
      <c r="AS728" s="35" t="e">
        <f t="shared" si="144"/>
        <v>#N/A</v>
      </c>
      <c r="AT728" s="35" t="e">
        <f t="shared" si="145"/>
        <v>#N/A</v>
      </c>
      <c r="AU728" s="35" t="e">
        <f t="shared" si="146"/>
        <v>#N/A</v>
      </c>
      <c r="AV728" s="35" t="e">
        <f t="shared" si="147"/>
        <v>#N/A</v>
      </c>
      <c r="AW728" s="81" t="e">
        <f t="shared" si="148"/>
        <v>#N/A</v>
      </c>
      <c r="AX728" s="139" t="e">
        <f t="shared" si="149"/>
        <v>#N/A</v>
      </c>
    </row>
    <row r="729" spans="1:50" x14ac:dyDescent="0.25">
      <c r="A729" s="110">
        <f>'Тулуз-Пьерон'!A729</f>
        <v>0</v>
      </c>
      <c r="B729" s="153">
        <f>'Тулуз-Пьерон'!B729</f>
        <v>0</v>
      </c>
      <c r="C729" s="109" t="e">
        <f>'Тулуз-Пьерон'!AB729</f>
        <v>#DIV/0!</v>
      </c>
      <c r="D729" s="132" t="e">
        <f>'Тулуз-Пьерон'!AE729</f>
        <v>#DIV/0!</v>
      </c>
      <c r="E729" s="134">
        <f>Равен!AD721</f>
        <v>0</v>
      </c>
      <c r="F729" s="135">
        <f>Равен!AE721</f>
        <v>0</v>
      </c>
      <c r="G729" s="128"/>
      <c r="H729" s="33"/>
      <c r="I729" s="33"/>
      <c r="J729" s="33"/>
      <c r="K729" s="115"/>
      <c r="L729" s="109">
        <f t="shared" si="138"/>
        <v>0</v>
      </c>
      <c r="M729" s="33"/>
      <c r="N729" s="123"/>
      <c r="O729" s="131"/>
      <c r="P729" s="109">
        <f t="shared" si="139"/>
        <v>0</v>
      </c>
      <c r="Q729" s="33"/>
      <c r="R729" s="33"/>
      <c r="S729" s="123"/>
      <c r="T729" s="128"/>
      <c r="U729" s="33"/>
      <c r="V729" s="33"/>
      <c r="W729" s="33"/>
      <c r="X729" s="115"/>
      <c r="Y729" s="122"/>
      <c r="Z729" s="33"/>
      <c r="AA729" s="33"/>
      <c r="AB729" s="33"/>
      <c r="AC729" s="33"/>
      <c r="AD729" s="33"/>
      <c r="AE729" s="33"/>
      <c r="AF729" s="123"/>
      <c r="AG729" s="119" t="e">
        <f>HLOOKUP(AG$13,$Y729:$AF$1016,ROWS($Y729:$AF$1016),FALSE)</f>
        <v>#N/A</v>
      </c>
      <c r="AH729" s="30" t="e">
        <f>HLOOKUP(AH$13,$Y729:$AF$1016,ROWS($Y729:$AF$1016),FALSE)</f>
        <v>#N/A</v>
      </c>
      <c r="AI729" s="30" t="e">
        <f>HLOOKUP(AI$13,$Y729:$AF$1016,ROWS($Y729:$AF$1016),FALSE)</f>
        <v>#N/A</v>
      </c>
      <c r="AJ729" s="30" t="e">
        <f>HLOOKUP(AJ$13,$Y729:$AF$1016,ROWS($Y729:$AF$1016),FALSE)</f>
        <v>#N/A</v>
      </c>
      <c r="AK729" s="30" t="e">
        <f>HLOOKUP(AK$13,$Y729:$AF$1016,ROWS($Y729:$AF$1016),FALSE)</f>
        <v>#N/A</v>
      </c>
      <c r="AL729" s="30" t="e">
        <f>HLOOKUP(AL$13,$Y729:$AF$1016,ROWS($Y729:$AF$1016),FALSE)</f>
        <v>#N/A</v>
      </c>
      <c r="AM729" s="30" t="e">
        <f>HLOOKUP(AM$13,$Y729:$AF$1016,ROWS($Y729:$AF$1016),FALSE)</f>
        <v>#N/A</v>
      </c>
      <c r="AN729" s="30" t="e">
        <f>HLOOKUP(AN$13,$Y729:$AF$1016,ROWS($Y729:$AF$1016),FALSE)</f>
        <v>#N/A</v>
      </c>
      <c r="AO729" s="35" t="e">
        <f t="shared" si="140"/>
        <v>#N/A</v>
      </c>
      <c r="AP729" s="35" t="e">
        <f t="shared" si="141"/>
        <v>#N/A</v>
      </c>
      <c r="AQ729" s="35" t="e">
        <f t="shared" si="142"/>
        <v>#N/A</v>
      </c>
      <c r="AR729" s="35" t="e">
        <f t="shared" si="143"/>
        <v>#N/A</v>
      </c>
      <c r="AS729" s="35" t="e">
        <f t="shared" si="144"/>
        <v>#N/A</v>
      </c>
      <c r="AT729" s="35" t="e">
        <f t="shared" si="145"/>
        <v>#N/A</v>
      </c>
      <c r="AU729" s="35" t="e">
        <f t="shared" si="146"/>
        <v>#N/A</v>
      </c>
      <c r="AV729" s="35" t="e">
        <f t="shared" si="147"/>
        <v>#N/A</v>
      </c>
      <c r="AW729" s="81" t="e">
        <f t="shared" si="148"/>
        <v>#N/A</v>
      </c>
      <c r="AX729" s="139" t="e">
        <f t="shared" si="149"/>
        <v>#N/A</v>
      </c>
    </row>
    <row r="730" spans="1:50" x14ac:dyDescent="0.25">
      <c r="A730" s="110">
        <f>'Тулуз-Пьерон'!A730</f>
        <v>0</v>
      </c>
      <c r="B730" s="153">
        <f>'Тулуз-Пьерон'!B730</f>
        <v>0</v>
      </c>
      <c r="C730" s="109" t="e">
        <f>'Тулуз-Пьерон'!AB730</f>
        <v>#DIV/0!</v>
      </c>
      <c r="D730" s="132" t="e">
        <f>'Тулуз-Пьерон'!AE730</f>
        <v>#DIV/0!</v>
      </c>
      <c r="E730" s="134">
        <f>Равен!AD722</f>
        <v>0</v>
      </c>
      <c r="F730" s="135">
        <f>Равен!AE722</f>
        <v>0</v>
      </c>
      <c r="G730" s="128"/>
      <c r="H730" s="33"/>
      <c r="I730" s="33"/>
      <c r="J730" s="33"/>
      <c r="K730" s="115"/>
      <c r="L730" s="109">
        <f t="shared" si="138"/>
        <v>0</v>
      </c>
      <c r="M730" s="33"/>
      <c r="N730" s="123"/>
      <c r="O730" s="131"/>
      <c r="P730" s="109">
        <f t="shared" si="139"/>
        <v>0</v>
      </c>
      <c r="Q730" s="33"/>
      <c r="R730" s="33"/>
      <c r="S730" s="123"/>
      <c r="T730" s="128"/>
      <c r="U730" s="33"/>
      <c r="V730" s="33"/>
      <c r="W730" s="33"/>
      <c r="X730" s="115"/>
      <c r="Y730" s="122"/>
      <c r="Z730" s="33"/>
      <c r="AA730" s="33"/>
      <c r="AB730" s="33"/>
      <c r="AC730" s="33"/>
      <c r="AD730" s="33"/>
      <c r="AE730" s="33"/>
      <c r="AF730" s="123"/>
      <c r="AG730" s="119" t="e">
        <f>HLOOKUP(AG$13,$Y730:$AF$1016,ROWS($Y730:$AF$1016),FALSE)</f>
        <v>#N/A</v>
      </c>
      <c r="AH730" s="30" t="e">
        <f>HLOOKUP(AH$13,$Y730:$AF$1016,ROWS($Y730:$AF$1016),FALSE)</f>
        <v>#N/A</v>
      </c>
      <c r="AI730" s="30" t="e">
        <f>HLOOKUP(AI$13,$Y730:$AF$1016,ROWS($Y730:$AF$1016),FALSE)</f>
        <v>#N/A</v>
      </c>
      <c r="AJ730" s="30" t="e">
        <f>HLOOKUP(AJ$13,$Y730:$AF$1016,ROWS($Y730:$AF$1016),FALSE)</f>
        <v>#N/A</v>
      </c>
      <c r="AK730" s="30" t="e">
        <f>HLOOKUP(AK$13,$Y730:$AF$1016,ROWS($Y730:$AF$1016),FALSE)</f>
        <v>#N/A</v>
      </c>
      <c r="AL730" s="30" t="e">
        <f>HLOOKUP(AL$13,$Y730:$AF$1016,ROWS($Y730:$AF$1016),FALSE)</f>
        <v>#N/A</v>
      </c>
      <c r="AM730" s="30" t="e">
        <f>HLOOKUP(AM$13,$Y730:$AF$1016,ROWS($Y730:$AF$1016),FALSE)</f>
        <v>#N/A</v>
      </c>
      <c r="AN730" s="30" t="e">
        <f>HLOOKUP(AN$13,$Y730:$AF$1016,ROWS($Y730:$AF$1016),FALSE)</f>
        <v>#N/A</v>
      </c>
      <c r="AO730" s="35" t="e">
        <f t="shared" si="140"/>
        <v>#N/A</v>
      </c>
      <c r="AP730" s="35" t="e">
        <f t="shared" si="141"/>
        <v>#N/A</v>
      </c>
      <c r="AQ730" s="35" t="e">
        <f t="shared" si="142"/>
        <v>#N/A</v>
      </c>
      <c r="AR730" s="35" t="e">
        <f t="shared" si="143"/>
        <v>#N/A</v>
      </c>
      <c r="AS730" s="35" t="e">
        <f t="shared" si="144"/>
        <v>#N/A</v>
      </c>
      <c r="AT730" s="35" t="e">
        <f t="shared" si="145"/>
        <v>#N/A</v>
      </c>
      <c r="AU730" s="35" t="e">
        <f t="shared" si="146"/>
        <v>#N/A</v>
      </c>
      <c r="AV730" s="35" t="e">
        <f t="shared" si="147"/>
        <v>#N/A</v>
      </c>
      <c r="AW730" s="81" t="e">
        <f t="shared" si="148"/>
        <v>#N/A</v>
      </c>
      <c r="AX730" s="139" t="e">
        <f t="shared" si="149"/>
        <v>#N/A</v>
      </c>
    </row>
    <row r="731" spans="1:50" x14ac:dyDescent="0.25">
      <c r="A731" s="110">
        <f>'Тулуз-Пьерон'!A731</f>
        <v>0</v>
      </c>
      <c r="B731" s="153">
        <f>'Тулуз-Пьерон'!B731</f>
        <v>0</v>
      </c>
      <c r="C731" s="109" t="e">
        <f>'Тулуз-Пьерон'!AB731</f>
        <v>#DIV/0!</v>
      </c>
      <c r="D731" s="132" t="e">
        <f>'Тулуз-Пьерон'!AE731</f>
        <v>#DIV/0!</v>
      </c>
      <c r="E731" s="134">
        <f>Равен!AD723</f>
        <v>0</v>
      </c>
      <c r="F731" s="135">
        <f>Равен!AE723</f>
        <v>0</v>
      </c>
      <c r="G731" s="128"/>
      <c r="H731" s="33"/>
      <c r="I731" s="33"/>
      <c r="J731" s="33"/>
      <c r="K731" s="115"/>
      <c r="L731" s="109">
        <f t="shared" si="138"/>
        <v>0</v>
      </c>
      <c r="M731" s="33"/>
      <c r="N731" s="123"/>
      <c r="O731" s="131"/>
      <c r="P731" s="109">
        <f t="shared" si="139"/>
        <v>0</v>
      </c>
      <c r="Q731" s="33"/>
      <c r="R731" s="33"/>
      <c r="S731" s="123"/>
      <c r="T731" s="128"/>
      <c r="U731" s="33"/>
      <c r="V731" s="33"/>
      <c r="W731" s="33"/>
      <c r="X731" s="115"/>
      <c r="Y731" s="122"/>
      <c r="Z731" s="33"/>
      <c r="AA731" s="33"/>
      <c r="AB731" s="33"/>
      <c r="AC731" s="33"/>
      <c r="AD731" s="33"/>
      <c r="AE731" s="33"/>
      <c r="AF731" s="123"/>
      <c r="AG731" s="119" t="e">
        <f>HLOOKUP(AG$13,$Y731:$AF$1016,ROWS($Y731:$AF$1016),FALSE)</f>
        <v>#N/A</v>
      </c>
      <c r="AH731" s="30" t="e">
        <f>HLOOKUP(AH$13,$Y731:$AF$1016,ROWS($Y731:$AF$1016),FALSE)</f>
        <v>#N/A</v>
      </c>
      <c r="AI731" s="30" t="e">
        <f>HLOOKUP(AI$13,$Y731:$AF$1016,ROWS($Y731:$AF$1016),FALSE)</f>
        <v>#N/A</v>
      </c>
      <c r="AJ731" s="30" t="e">
        <f>HLOOKUP(AJ$13,$Y731:$AF$1016,ROWS($Y731:$AF$1016),FALSE)</f>
        <v>#N/A</v>
      </c>
      <c r="AK731" s="30" t="e">
        <f>HLOOKUP(AK$13,$Y731:$AF$1016,ROWS($Y731:$AF$1016),FALSE)</f>
        <v>#N/A</v>
      </c>
      <c r="AL731" s="30" t="e">
        <f>HLOOKUP(AL$13,$Y731:$AF$1016,ROWS($Y731:$AF$1016),FALSE)</f>
        <v>#N/A</v>
      </c>
      <c r="AM731" s="30" t="e">
        <f>HLOOKUP(AM$13,$Y731:$AF$1016,ROWS($Y731:$AF$1016),FALSE)</f>
        <v>#N/A</v>
      </c>
      <c r="AN731" s="30" t="e">
        <f>HLOOKUP(AN$13,$Y731:$AF$1016,ROWS($Y731:$AF$1016),FALSE)</f>
        <v>#N/A</v>
      </c>
      <c r="AO731" s="35" t="e">
        <f t="shared" si="140"/>
        <v>#N/A</v>
      </c>
      <c r="AP731" s="35" t="e">
        <f t="shared" si="141"/>
        <v>#N/A</v>
      </c>
      <c r="AQ731" s="35" t="e">
        <f t="shared" si="142"/>
        <v>#N/A</v>
      </c>
      <c r="AR731" s="35" t="e">
        <f t="shared" si="143"/>
        <v>#N/A</v>
      </c>
      <c r="AS731" s="35" t="e">
        <f t="shared" si="144"/>
        <v>#N/A</v>
      </c>
      <c r="AT731" s="35" t="e">
        <f t="shared" si="145"/>
        <v>#N/A</v>
      </c>
      <c r="AU731" s="35" t="e">
        <f t="shared" si="146"/>
        <v>#N/A</v>
      </c>
      <c r="AV731" s="35" t="e">
        <f t="shared" si="147"/>
        <v>#N/A</v>
      </c>
      <c r="AW731" s="81" t="e">
        <f t="shared" si="148"/>
        <v>#N/A</v>
      </c>
      <c r="AX731" s="139" t="e">
        <f t="shared" si="149"/>
        <v>#N/A</v>
      </c>
    </row>
    <row r="732" spans="1:50" x14ac:dyDescent="0.25">
      <c r="A732" s="110">
        <f>'Тулуз-Пьерон'!A732</f>
        <v>0</v>
      </c>
      <c r="B732" s="153">
        <f>'Тулуз-Пьерон'!B732</f>
        <v>0</v>
      </c>
      <c r="C732" s="109" t="e">
        <f>'Тулуз-Пьерон'!AB732</f>
        <v>#DIV/0!</v>
      </c>
      <c r="D732" s="132" t="e">
        <f>'Тулуз-Пьерон'!AE732</f>
        <v>#DIV/0!</v>
      </c>
      <c r="E732" s="134">
        <f>Равен!AD724</f>
        <v>0</v>
      </c>
      <c r="F732" s="135">
        <f>Равен!AE724</f>
        <v>0</v>
      </c>
      <c r="G732" s="128"/>
      <c r="H732" s="33"/>
      <c r="I732" s="33"/>
      <c r="J732" s="33"/>
      <c r="K732" s="115"/>
      <c r="L732" s="109">
        <f t="shared" si="138"/>
        <v>0</v>
      </c>
      <c r="M732" s="33"/>
      <c r="N732" s="123"/>
      <c r="O732" s="131"/>
      <c r="P732" s="109">
        <f t="shared" si="139"/>
        <v>0</v>
      </c>
      <c r="Q732" s="33"/>
      <c r="R732" s="33"/>
      <c r="S732" s="123"/>
      <c r="T732" s="128"/>
      <c r="U732" s="33"/>
      <c r="V732" s="33"/>
      <c r="W732" s="33"/>
      <c r="X732" s="115"/>
      <c r="Y732" s="122"/>
      <c r="Z732" s="33"/>
      <c r="AA732" s="33"/>
      <c r="AB732" s="33"/>
      <c r="AC732" s="33"/>
      <c r="AD732" s="33"/>
      <c r="AE732" s="33"/>
      <c r="AF732" s="123"/>
      <c r="AG732" s="119" t="e">
        <f>HLOOKUP(AG$13,$Y732:$AF$1016,ROWS($Y732:$AF$1016),FALSE)</f>
        <v>#N/A</v>
      </c>
      <c r="AH732" s="30" t="e">
        <f>HLOOKUP(AH$13,$Y732:$AF$1016,ROWS($Y732:$AF$1016),FALSE)</f>
        <v>#N/A</v>
      </c>
      <c r="AI732" s="30" t="e">
        <f>HLOOKUP(AI$13,$Y732:$AF$1016,ROWS($Y732:$AF$1016),FALSE)</f>
        <v>#N/A</v>
      </c>
      <c r="AJ732" s="30" t="e">
        <f>HLOOKUP(AJ$13,$Y732:$AF$1016,ROWS($Y732:$AF$1016),FALSE)</f>
        <v>#N/A</v>
      </c>
      <c r="AK732" s="30" t="e">
        <f>HLOOKUP(AK$13,$Y732:$AF$1016,ROWS($Y732:$AF$1016),FALSE)</f>
        <v>#N/A</v>
      </c>
      <c r="AL732" s="30" t="e">
        <f>HLOOKUP(AL$13,$Y732:$AF$1016,ROWS($Y732:$AF$1016),FALSE)</f>
        <v>#N/A</v>
      </c>
      <c r="AM732" s="30" t="e">
        <f>HLOOKUP(AM$13,$Y732:$AF$1016,ROWS($Y732:$AF$1016),FALSE)</f>
        <v>#N/A</v>
      </c>
      <c r="AN732" s="30" t="e">
        <f>HLOOKUP(AN$13,$Y732:$AF$1016,ROWS($Y732:$AF$1016),FALSE)</f>
        <v>#N/A</v>
      </c>
      <c r="AO732" s="35" t="e">
        <f t="shared" si="140"/>
        <v>#N/A</v>
      </c>
      <c r="AP732" s="35" t="e">
        <f t="shared" si="141"/>
        <v>#N/A</v>
      </c>
      <c r="AQ732" s="35" t="e">
        <f t="shared" si="142"/>
        <v>#N/A</v>
      </c>
      <c r="AR732" s="35" t="e">
        <f t="shared" si="143"/>
        <v>#N/A</v>
      </c>
      <c r="AS732" s="35" t="e">
        <f t="shared" si="144"/>
        <v>#N/A</v>
      </c>
      <c r="AT732" s="35" t="e">
        <f t="shared" si="145"/>
        <v>#N/A</v>
      </c>
      <c r="AU732" s="35" t="e">
        <f t="shared" si="146"/>
        <v>#N/A</v>
      </c>
      <c r="AV732" s="35" t="e">
        <f t="shared" si="147"/>
        <v>#N/A</v>
      </c>
      <c r="AW732" s="81" t="e">
        <f t="shared" si="148"/>
        <v>#N/A</v>
      </c>
      <c r="AX732" s="139" t="e">
        <f t="shared" si="149"/>
        <v>#N/A</v>
      </c>
    </row>
    <row r="733" spans="1:50" x14ac:dyDescent="0.25">
      <c r="A733" s="110">
        <f>'Тулуз-Пьерон'!A733</f>
        <v>0</v>
      </c>
      <c r="B733" s="153">
        <f>'Тулуз-Пьерон'!B733</f>
        <v>0</v>
      </c>
      <c r="C733" s="109" t="e">
        <f>'Тулуз-Пьерон'!AB733</f>
        <v>#DIV/0!</v>
      </c>
      <c r="D733" s="132" t="e">
        <f>'Тулуз-Пьерон'!AE733</f>
        <v>#DIV/0!</v>
      </c>
      <c r="E733" s="134">
        <f>Равен!AD725</f>
        <v>0</v>
      </c>
      <c r="F733" s="135">
        <f>Равен!AE725</f>
        <v>0</v>
      </c>
      <c r="G733" s="128"/>
      <c r="H733" s="33"/>
      <c r="I733" s="33"/>
      <c r="J733" s="33"/>
      <c r="K733" s="115"/>
      <c r="L733" s="109">
        <f t="shared" si="138"/>
        <v>0</v>
      </c>
      <c r="M733" s="33"/>
      <c r="N733" s="123"/>
      <c r="O733" s="131"/>
      <c r="P733" s="109">
        <f t="shared" si="139"/>
        <v>0</v>
      </c>
      <c r="Q733" s="33"/>
      <c r="R733" s="33"/>
      <c r="S733" s="123"/>
      <c r="T733" s="128"/>
      <c r="U733" s="33"/>
      <c r="V733" s="33"/>
      <c r="W733" s="33"/>
      <c r="X733" s="115"/>
      <c r="Y733" s="122"/>
      <c r="Z733" s="33"/>
      <c r="AA733" s="33"/>
      <c r="AB733" s="33"/>
      <c r="AC733" s="33"/>
      <c r="AD733" s="33"/>
      <c r="AE733" s="33"/>
      <c r="AF733" s="123"/>
      <c r="AG733" s="119" t="e">
        <f>HLOOKUP(AG$13,$Y733:$AF$1016,ROWS($Y733:$AF$1016),FALSE)</f>
        <v>#N/A</v>
      </c>
      <c r="AH733" s="30" t="e">
        <f>HLOOKUP(AH$13,$Y733:$AF$1016,ROWS($Y733:$AF$1016),FALSE)</f>
        <v>#N/A</v>
      </c>
      <c r="AI733" s="30" t="e">
        <f>HLOOKUP(AI$13,$Y733:$AF$1016,ROWS($Y733:$AF$1016),FALSE)</f>
        <v>#N/A</v>
      </c>
      <c r="AJ733" s="30" t="e">
        <f>HLOOKUP(AJ$13,$Y733:$AF$1016,ROWS($Y733:$AF$1016),FALSE)</f>
        <v>#N/A</v>
      </c>
      <c r="AK733" s="30" t="e">
        <f>HLOOKUP(AK$13,$Y733:$AF$1016,ROWS($Y733:$AF$1016),FALSE)</f>
        <v>#N/A</v>
      </c>
      <c r="AL733" s="30" t="e">
        <f>HLOOKUP(AL$13,$Y733:$AF$1016,ROWS($Y733:$AF$1016),FALSE)</f>
        <v>#N/A</v>
      </c>
      <c r="AM733" s="30" t="e">
        <f>HLOOKUP(AM$13,$Y733:$AF$1016,ROWS($Y733:$AF$1016),FALSE)</f>
        <v>#N/A</v>
      </c>
      <c r="AN733" s="30" t="e">
        <f>HLOOKUP(AN$13,$Y733:$AF$1016,ROWS($Y733:$AF$1016),FALSE)</f>
        <v>#N/A</v>
      </c>
      <c r="AO733" s="35" t="e">
        <f t="shared" si="140"/>
        <v>#N/A</v>
      </c>
      <c r="AP733" s="35" t="e">
        <f t="shared" si="141"/>
        <v>#N/A</v>
      </c>
      <c r="AQ733" s="35" t="e">
        <f t="shared" si="142"/>
        <v>#N/A</v>
      </c>
      <c r="AR733" s="35" t="e">
        <f t="shared" si="143"/>
        <v>#N/A</v>
      </c>
      <c r="AS733" s="35" t="e">
        <f t="shared" si="144"/>
        <v>#N/A</v>
      </c>
      <c r="AT733" s="35" t="e">
        <f t="shared" si="145"/>
        <v>#N/A</v>
      </c>
      <c r="AU733" s="35" t="e">
        <f t="shared" si="146"/>
        <v>#N/A</v>
      </c>
      <c r="AV733" s="35" t="e">
        <f t="shared" si="147"/>
        <v>#N/A</v>
      </c>
      <c r="AW733" s="81" t="e">
        <f t="shared" si="148"/>
        <v>#N/A</v>
      </c>
      <c r="AX733" s="139" t="e">
        <f t="shared" si="149"/>
        <v>#N/A</v>
      </c>
    </row>
    <row r="734" spans="1:50" x14ac:dyDescent="0.25">
      <c r="A734" s="110">
        <f>'Тулуз-Пьерон'!A734</f>
        <v>0</v>
      </c>
      <c r="B734" s="153">
        <f>'Тулуз-Пьерон'!B734</f>
        <v>0</v>
      </c>
      <c r="C734" s="109" t="e">
        <f>'Тулуз-Пьерон'!AB734</f>
        <v>#DIV/0!</v>
      </c>
      <c r="D734" s="132" t="e">
        <f>'Тулуз-Пьерон'!AE734</f>
        <v>#DIV/0!</v>
      </c>
      <c r="E734" s="134">
        <f>Равен!AD726</f>
        <v>0</v>
      </c>
      <c r="F734" s="135">
        <f>Равен!AE726</f>
        <v>0</v>
      </c>
      <c r="G734" s="128"/>
      <c r="H734" s="33"/>
      <c r="I734" s="33"/>
      <c r="J734" s="33"/>
      <c r="K734" s="115"/>
      <c r="L734" s="109">
        <f t="shared" si="138"/>
        <v>0</v>
      </c>
      <c r="M734" s="33"/>
      <c r="N734" s="123"/>
      <c r="O734" s="131"/>
      <c r="P734" s="109">
        <f t="shared" si="139"/>
        <v>0</v>
      </c>
      <c r="Q734" s="33"/>
      <c r="R734" s="33"/>
      <c r="S734" s="123"/>
      <c r="T734" s="128"/>
      <c r="U734" s="33"/>
      <c r="V734" s="33"/>
      <c r="W734" s="33"/>
      <c r="X734" s="115"/>
      <c r="Y734" s="122"/>
      <c r="Z734" s="33"/>
      <c r="AA734" s="33"/>
      <c r="AB734" s="33"/>
      <c r="AC734" s="33"/>
      <c r="AD734" s="33"/>
      <c r="AE734" s="33"/>
      <c r="AF734" s="123"/>
      <c r="AG734" s="119" t="e">
        <f>HLOOKUP(AG$13,$Y734:$AF$1016,ROWS($Y734:$AF$1016),FALSE)</f>
        <v>#N/A</v>
      </c>
      <c r="AH734" s="30" t="e">
        <f>HLOOKUP(AH$13,$Y734:$AF$1016,ROWS($Y734:$AF$1016),FALSE)</f>
        <v>#N/A</v>
      </c>
      <c r="AI734" s="30" t="e">
        <f>HLOOKUP(AI$13,$Y734:$AF$1016,ROWS($Y734:$AF$1016),FALSE)</f>
        <v>#N/A</v>
      </c>
      <c r="AJ734" s="30" t="e">
        <f>HLOOKUP(AJ$13,$Y734:$AF$1016,ROWS($Y734:$AF$1016),FALSE)</f>
        <v>#N/A</v>
      </c>
      <c r="AK734" s="30" t="e">
        <f>HLOOKUP(AK$13,$Y734:$AF$1016,ROWS($Y734:$AF$1016),FALSE)</f>
        <v>#N/A</v>
      </c>
      <c r="AL734" s="30" t="e">
        <f>HLOOKUP(AL$13,$Y734:$AF$1016,ROWS($Y734:$AF$1016),FALSE)</f>
        <v>#N/A</v>
      </c>
      <c r="AM734" s="30" t="e">
        <f>HLOOKUP(AM$13,$Y734:$AF$1016,ROWS($Y734:$AF$1016),FALSE)</f>
        <v>#N/A</v>
      </c>
      <c r="AN734" s="30" t="e">
        <f>HLOOKUP(AN$13,$Y734:$AF$1016,ROWS($Y734:$AF$1016),FALSE)</f>
        <v>#N/A</v>
      </c>
      <c r="AO734" s="35" t="e">
        <f t="shared" si="140"/>
        <v>#N/A</v>
      </c>
      <c r="AP734" s="35" t="e">
        <f t="shared" si="141"/>
        <v>#N/A</v>
      </c>
      <c r="AQ734" s="35" t="e">
        <f t="shared" si="142"/>
        <v>#N/A</v>
      </c>
      <c r="AR734" s="35" t="e">
        <f t="shared" si="143"/>
        <v>#N/A</v>
      </c>
      <c r="AS734" s="35" t="e">
        <f t="shared" si="144"/>
        <v>#N/A</v>
      </c>
      <c r="AT734" s="35" t="e">
        <f t="shared" si="145"/>
        <v>#N/A</v>
      </c>
      <c r="AU734" s="35" t="e">
        <f t="shared" si="146"/>
        <v>#N/A</v>
      </c>
      <c r="AV734" s="35" t="e">
        <f t="shared" si="147"/>
        <v>#N/A</v>
      </c>
      <c r="AW734" s="81" t="e">
        <f t="shared" si="148"/>
        <v>#N/A</v>
      </c>
      <c r="AX734" s="139" t="e">
        <f t="shared" si="149"/>
        <v>#N/A</v>
      </c>
    </row>
    <row r="735" spans="1:50" x14ac:dyDescent="0.25">
      <c r="A735" s="110">
        <f>'Тулуз-Пьерон'!A735</f>
        <v>0</v>
      </c>
      <c r="B735" s="153">
        <f>'Тулуз-Пьерон'!B735</f>
        <v>0</v>
      </c>
      <c r="C735" s="109" t="e">
        <f>'Тулуз-Пьерон'!AB735</f>
        <v>#DIV/0!</v>
      </c>
      <c r="D735" s="132" t="e">
        <f>'Тулуз-Пьерон'!AE735</f>
        <v>#DIV/0!</v>
      </c>
      <c r="E735" s="134">
        <f>Равен!AD727</f>
        <v>0</v>
      </c>
      <c r="F735" s="135">
        <f>Равен!AE727</f>
        <v>0</v>
      </c>
      <c r="G735" s="128"/>
      <c r="H735" s="33"/>
      <c r="I735" s="33"/>
      <c r="J735" s="33"/>
      <c r="K735" s="115"/>
      <c r="L735" s="109">
        <f t="shared" si="138"/>
        <v>0</v>
      </c>
      <c r="M735" s="33"/>
      <c r="N735" s="123"/>
      <c r="O735" s="131"/>
      <c r="P735" s="109">
        <f t="shared" si="139"/>
        <v>0</v>
      </c>
      <c r="Q735" s="33"/>
      <c r="R735" s="33"/>
      <c r="S735" s="123"/>
      <c r="T735" s="128"/>
      <c r="U735" s="33"/>
      <c r="V735" s="33"/>
      <c r="W735" s="33"/>
      <c r="X735" s="115"/>
      <c r="Y735" s="122"/>
      <c r="Z735" s="33"/>
      <c r="AA735" s="33"/>
      <c r="AB735" s="33"/>
      <c r="AC735" s="33"/>
      <c r="AD735" s="33"/>
      <c r="AE735" s="33"/>
      <c r="AF735" s="123"/>
      <c r="AG735" s="119" t="e">
        <f>HLOOKUP(AG$13,$Y735:$AF$1016,ROWS($Y735:$AF$1016),FALSE)</f>
        <v>#N/A</v>
      </c>
      <c r="AH735" s="30" t="e">
        <f>HLOOKUP(AH$13,$Y735:$AF$1016,ROWS($Y735:$AF$1016),FALSE)</f>
        <v>#N/A</v>
      </c>
      <c r="AI735" s="30" t="e">
        <f>HLOOKUP(AI$13,$Y735:$AF$1016,ROWS($Y735:$AF$1016),FALSE)</f>
        <v>#N/A</v>
      </c>
      <c r="AJ735" s="30" t="e">
        <f>HLOOKUP(AJ$13,$Y735:$AF$1016,ROWS($Y735:$AF$1016),FALSE)</f>
        <v>#N/A</v>
      </c>
      <c r="AK735" s="30" t="e">
        <f>HLOOKUP(AK$13,$Y735:$AF$1016,ROWS($Y735:$AF$1016),FALSE)</f>
        <v>#N/A</v>
      </c>
      <c r="AL735" s="30" t="e">
        <f>HLOOKUP(AL$13,$Y735:$AF$1016,ROWS($Y735:$AF$1016),FALSE)</f>
        <v>#N/A</v>
      </c>
      <c r="AM735" s="30" t="e">
        <f>HLOOKUP(AM$13,$Y735:$AF$1016,ROWS($Y735:$AF$1016),FALSE)</f>
        <v>#N/A</v>
      </c>
      <c r="AN735" s="30" t="e">
        <f>HLOOKUP(AN$13,$Y735:$AF$1016,ROWS($Y735:$AF$1016),FALSE)</f>
        <v>#N/A</v>
      </c>
      <c r="AO735" s="35" t="e">
        <f t="shared" si="140"/>
        <v>#N/A</v>
      </c>
      <c r="AP735" s="35" t="e">
        <f t="shared" si="141"/>
        <v>#N/A</v>
      </c>
      <c r="AQ735" s="35" t="e">
        <f t="shared" si="142"/>
        <v>#N/A</v>
      </c>
      <c r="AR735" s="35" t="e">
        <f t="shared" si="143"/>
        <v>#N/A</v>
      </c>
      <c r="AS735" s="35" t="e">
        <f t="shared" si="144"/>
        <v>#N/A</v>
      </c>
      <c r="AT735" s="35" t="e">
        <f t="shared" si="145"/>
        <v>#N/A</v>
      </c>
      <c r="AU735" s="35" t="e">
        <f t="shared" si="146"/>
        <v>#N/A</v>
      </c>
      <c r="AV735" s="35" t="e">
        <f t="shared" si="147"/>
        <v>#N/A</v>
      </c>
      <c r="AW735" s="81" t="e">
        <f t="shared" si="148"/>
        <v>#N/A</v>
      </c>
      <c r="AX735" s="139" t="e">
        <f t="shared" si="149"/>
        <v>#N/A</v>
      </c>
    </row>
    <row r="736" spans="1:50" x14ac:dyDescent="0.25">
      <c r="A736" s="110">
        <f>'Тулуз-Пьерон'!A736</f>
        <v>0</v>
      </c>
      <c r="B736" s="153">
        <f>'Тулуз-Пьерон'!B736</f>
        <v>0</v>
      </c>
      <c r="C736" s="109" t="e">
        <f>'Тулуз-Пьерон'!AB736</f>
        <v>#DIV/0!</v>
      </c>
      <c r="D736" s="132" t="e">
        <f>'Тулуз-Пьерон'!AE736</f>
        <v>#DIV/0!</v>
      </c>
      <c r="E736" s="134">
        <f>Равен!AD728</f>
        <v>0</v>
      </c>
      <c r="F736" s="135">
        <f>Равен!AE728</f>
        <v>0</v>
      </c>
      <c r="G736" s="128"/>
      <c r="H736" s="33"/>
      <c r="I736" s="33"/>
      <c r="J736" s="33"/>
      <c r="K736" s="115"/>
      <c r="L736" s="109">
        <f t="shared" si="138"/>
        <v>0</v>
      </c>
      <c r="M736" s="33"/>
      <c r="N736" s="123"/>
      <c r="O736" s="131"/>
      <c r="P736" s="109">
        <f t="shared" si="139"/>
        <v>0</v>
      </c>
      <c r="Q736" s="33"/>
      <c r="R736" s="33"/>
      <c r="S736" s="123"/>
      <c r="T736" s="128"/>
      <c r="U736" s="33"/>
      <c r="V736" s="33"/>
      <c r="W736" s="33"/>
      <c r="X736" s="115"/>
      <c r="Y736" s="122"/>
      <c r="Z736" s="33"/>
      <c r="AA736" s="33"/>
      <c r="AB736" s="33"/>
      <c r="AC736" s="33"/>
      <c r="AD736" s="33"/>
      <c r="AE736" s="33"/>
      <c r="AF736" s="123"/>
      <c r="AG736" s="119" t="e">
        <f>HLOOKUP(AG$13,$Y736:$AF$1016,ROWS($Y736:$AF$1016),FALSE)</f>
        <v>#N/A</v>
      </c>
      <c r="AH736" s="30" t="e">
        <f>HLOOKUP(AH$13,$Y736:$AF$1016,ROWS($Y736:$AF$1016),FALSE)</f>
        <v>#N/A</v>
      </c>
      <c r="AI736" s="30" t="e">
        <f>HLOOKUP(AI$13,$Y736:$AF$1016,ROWS($Y736:$AF$1016),FALSE)</f>
        <v>#N/A</v>
      </c>
      <c r="AJ736" s="30" t="e">
        <f>HLOOKUP(AJ$13,$Y736:$AF$1016,ROWS($Y736:$AF$1016),FALSE)</f>
        <v>#N/A</v>
      </c>
      <c r="AK736" s="30" t="e">
        <f>HLOOKUP(AK$13,$Y736:$AF$1016,ROWS($Y736:$AF$1016),FALSE)</f>
        <v>#N/A</v>
      </c>
      <c r="AL736" s="30" t="e">
        <f>HLOOKUP(AL$13,$Y736:$AF$1016,ROWS($Y736:$AF$1016),FALSE)</f>
        <v>#N/A</v>
      </c>
      <c r="AM736" s="30" t="e">
        <f>HLOOKUP(AM$13,$Y736:$AF$1016,ROWS($Y736:$AF$1016),FALSE)</f>
        <v>#N/A</v>
      </c>
      <c r="AN736" s="30" t="e">
        <f>HLOOKUP(AN$13,$Y736:$AF$1016,ROWS($Y736:$AF$1016),FALSE)</f>
        <v>#N/A</v>
      </c>
      <c r="AO736" s="35" t="e">
        <f t="shared" si="140"/>
        <v>#N/A</v>
      </c>
      <c r="AP736" s="35" t="e">
        <f t="shared" si="141"/>
        <v>#N/A</v>
      </c>
      <c r="AQ736" s="35" t="e">
        <f t="shared" si="142"/>
        <v>#N/A</v>
      </c>
      <c r="AR736" s="35" t="e">
        <f t="shared" si="143"/>
        <v>#N/A</v>
      </c>
      <c r="AS736" s="35" t="e">
        <f t="shared" si="144"/>
        <v>#N/A</v>
      </c>
      <c r="AT736" s="35" t="e">
        <f t="shared" si="145"/>
        <v>#N/A</v>
      </c>
      <c r="AU736" s="35" t="e">
        <f t="shared" si="146"/>
        <v>#N/A</v>
      </c>
      <c r="AV736" s="35" t="e">
        <f t="shared" si="147"/>
        <v>#N/A</v>
      </c>
      <c r="AW736" s="81" t="e">
        <f t="shared" si="148"/>
        <v>#N/A</v>
      </c>
      <c r="AX736" s="139" t="e">
        <f t="shared" si="149"/>
        <v>#N/A</v>
      </c>
    </row>
    <row r="737" spans="1:50" x14ac:dyDescent="0.25">
      <c r="A737" s="110">
        <f>'Тулуз-Пьерон'!A737</f>
        <v>0</v>
      </c>
      <c r="B737" s="153">
        <f>'Тулуз-Пьерон'!B737</f>
        <v>0</v>
      </c>
      <c r="C737" s="109" t="e">
        <f>'Тулуз-Пьерон'!AB737</f>
        <v>#DIV/0!</v>
      </c>
      <c r="D737" s="132" t="e">
        <f>'Тулуз-Пьерон'!AE737</f>
        <v>#DIV/0!</v>
      </c>
      <c r="E737" s="134">
        <f>Равен!AD729</f>
        <v>0</v>
      </c>
      <c r="F737" s="135">
        <f>Равен!AE729</f>
        <v>0</v>
      </c>
      <c r="G737" s="128"/>
      <c r="H737" s="33"/>
      <c r="I737" s="33"/>
      <c r="J737" s="33"/>
      <c r="K737" s="115"/>
      <c r="L737" s="109">
        <f t="shared" si="138"/>
        <v>0</v>
      </c>
      <c r="M737" s="33"/>
      <c r="N737" s="123"/>
      <c r="O737" s="131"/>
      <c r="P737" s="109">
        <f t="shared" si="139"/>
        <v>0</v>
      </c>
      <c r="Q737" s="33"/>
      <c r="R737" s="33"/>
      <c r="S737" s="123"/>
      <c r="T737" s="128"/>
      <c r="U737" s="33"/>
      <c r="V737" s="33"/>
      <c r="W737" s="33"/>
      <c r="X737" s="115"/>
      <c r="Y737" s="122"/>
      <c r="Z737" s="33"/>
      <c r="AA737" s="33"/>
      <c r="AB737" s="33"/>
      <c r="AC737" s="33"/>
      <c r="AD737" s="33"/>
      <c r="AE737" s="33"/>
      <c r="AF737" s="123"/>
      <c r="AG737" s="119" t="e">
        <f>HLOOKUP(AG$13,$Y737:$AF$1016,ROWS($Y737:$AF$1016),FALSE)</f>
        <v>#N/A</v>
      </c>
      <c r="AH737" s="30" t="e">
        <f>HLOOKUP(AH$13,$Y737:$AF$1016,ROWS($Y737:$AF$1016),FALSE)</f>
        <v>#N/A</v>
      </c>
      <c r="AI737" s="30" t="e">
        <f>HLOOKUP(AI$13,$Y737:$AF$1016,ROWS($Y737:$AF$1016),FALSE)</f>
        <v>#N/A</v>
      </c>
      <c r="AJ737" s="30" t="e">
        <f>HLOOKUP(AJ$13,$Y737:$AF$1016,ROWS($Y737:$AF$1016),FALSE)</f>
        <v>#N/A</v>
      </c>
      <c r="AK737" s="30" t="e">
        <f>HLOOKUP(AK$13,$Y737:$AF$1016,ROWS($Y737:$AF$1016),FALSE)</f>
        <v>#N/A</v>
      </c>
      <c r="AL737" s="30" t="e">
        <f>HLOOKUP(AL$13,$Y737:$AF$1016,ROWS($Y737:$AF$1016),FALSE)</f>
        <v>#N/A</v>
      </c>
      <c r="AM737" s="30" t="e">
        <f>HLOOKUP(AM$13,$Y737:$AF$1016,ROWS($Y737:$AF$1016),FALSE)</f>
        <v>#N/A</v>
      </c>
      <c r="AN737" s="30" t="e">
        <f>HLOOKUP(AN$13,$Y737:$AF$1016,ROWS($Y737:$AF$1016),FALSE)</f>
        <v>#N/A</v>
      </c>
      <c r="AO737" s="35" t="e">
        <f t="shared" si="140"/>
        <v>#N/A</v>
      </c>
      <c r="AP737" s="35" t="e">
        <f t="shared" si="141"/>
        <v>#N/A</v>
      </c>
      <c r="AQ737" s="35" t="e">
        <f t="shared" si="142"/>
        <v>#N/A</v>
      </c>
      <c r="AR737" s="35" t="e">
        <f t="shared" si="143"/>
        <v>#N/A</v>
      </c>
      <c r="AS737" s="35" t="e">
        <f t="shared" si="144"/>
        <v>#N/A</v>
      </c>
      <c r="AT737" s="35" t="e">
        <f t="shared" si="145"/>
        <v>#N/A</v>
      </c>
      <c r="AU737" s="35" t="e">
        <f t="shared" si="146"/>
        <v>#N/A</v>
      </c>
      <c r="AV737" s="35" t="e">
        <f t="shared" si="147"/>
        <v>#N/A</v>
      </c>
      <c r="AW737" s="81" t="e">
        <f t="shared" si="148"/>
        <v>#N/A</v>
      </c>
      <c r="AX737" s="139" t="e">
        <f t="shared" si="149"/>
        <v>#N/A</v>
      </c>
    </row>
    <row r="738" spans="1:50" x14ac:dyDescent="0.25">
      <c r="A738" s="110">
        <f>'Тулуз-Пьерон'!A738</f>
        <v>0</v>
      </c>
      <c r="B738" s="153">
        <f>'Тулуз-Пьерон'!B738</f>
        <v>0</v>
      </c>
      <c r="C738" s="109" t="e">
        <f>'Тулуз-Пьерон'!AB738</f>
        <v>#DIV/0!</v>
      </c>
      <c r="D738" s="132" t="e">
        <f>'Тулуз-Пьерон'!AE738</f>
        <v>#DIV/0!</v>
      </c>
      <c r="E738" s="134">
        <f>Равен!AD730</f>
        <v>0</v>
      </c>
      <c r="F738" s="135">
        <f>Равен!AE730</f>
        <v>0</v>
      </c>
      <c r="G738" s="128"/>
      <c r="H738" s="33"/>
      <c r="I738" s="33"/>
      <c r="J738" s="33"/>
      <c r="K738" s="115"/>
      <c r="L738" s="109">
        <f t="shared" si="138"/>
        <v>0</v>
      </c>
      <c r="M738" s="33"/>
      <c r="N738" s="123"/>
      <c r="O738" s="131"/>
      <c r="P738" s="109">
        <f t="shared" si="139"/>
        <v>0</v>
      </c>
      <c r="Q738" s="33"/>
      <c r="R738" s="33"/>
      <c r="S738" s="123"/>
      <c r="T738" s="128"/>
      <c r="U738" s="33"/>
      <c r="V738" s="33"/>
      <c r="W738" s="33"/>
      <c r="X738" s="115"/>
      <c r="Y738" s="122"/>
      <c r="Z738" s="33"/>
      <c r="AA738" s="33"/>
      <c r="AB738" s="33"/>
      <c r="AC738" s="33"/>
      <c r="AD738" s="33"/>
      <c r="AE738" s="33"/>
      <c r="AF738" s="123"/>
      <c r="AG738" s="119" t="e">
        <f>HLOOKUP(AG$13,$Y738:$AF$1016,ROWS($Y738:$AF$1016),FALSE)</f>
        <v>#N/A</v>
      </c>
      <c r="AH738" s="30" t="e">
        <f>HLOOKUP(AH$13,$Y738:$AF$1016,ROWS($Y738:$AF$1016),FALSE)</f>
        <v>#N/A</v>
      </c>
      <c r="AI738" s="30" t="e">
        <f>HLOOKUP(AI$13,$Y738:$AF$1016,ROWS($Y738:$AF$1016),FALSE)</f>
        <v>#N/A</v>
      </c>
      <c r="AJ738" s="30" t="e">
        <f>HLOOKUP(AJ$13,$Y738:$AF$1016,ROWS($Y738:$AF$1016),FALSE)</f>
        <v>#N/A</v>
      </c>
      <c r="AK738" s="30" t="e">
        <f>HLOOKUP(AK$13,$Y738:$AF$1016,ROWS($Y738:$AF$1016),FALSE)</f>
        <v>#N/A</v>
      </c>
      <c r="AL738" s="30" t="e">
        <f>HLOOKUP(AL$13,$Y738:$AF$1016,ROWS($Y738:$AF$1016),FALSE)</f>
        <v>#N/A</v>
      </c>
      <c r="AM738" s="30" t="e">
        <f>HLOOKUP(AM$13,$Y738:$AF$1016,ROWS($Y738:$AF$1016),FALSE)</f>
        <v>#N/A</v>
      </c>
      <c r="AN738" s="30" t="e">
        <f>HLOOKUP(AN$13,$Y738:$AF$1016,ROWS($Y738:$AF$1016),FALSE)</f>
        <v>#N/A</v>
      </c>
      <c r="AO738" s="35" t="e">
        <f t="shared" si="140"/>
        <v>#N/A</v>
      </c>
      <c r="AP738" s="35" t="e">
        <f t="shared" si="141"/>
        <v>#N/A</v>
      </c>
      <c r="AQ738" s="35" t="e">
        <f t="shared" si="142"/>
        <v>#N/A</v>
      </c>
      <c r="AR738" s="35" t="e">
        <f t="shared" si="143"/>
        <v>#N/A</v>
      </c>
      <c r="AS738" s="35" t="e">
        <f t="shared" si="144"/>
        <v>#N/A</v>
      </c>
      <c r="AT738" s="35" t="e">
        <f t="shared" si="145"/>
        <v>#N/A</v>
      </c>
      <c r="AU738" s="35" t="e">
        <f t="shared" si="146"/>
        <v>#N/A</v>
      </c>
      <c r="AV738" s="35" t="e">
        <f t="shared" si="147"/>
        <v>#N/A</v>
      </c>
      <c r="AW738" s="81" t="e">
        <f t="shared" si="148"/>
        <v>#N/A</v>
      </c>
      <c r="AX738" s="139" t="e">
        <f t="shared" si="149"/>
        <v>#N/A</v>
      </c>
    </row>
    <row r="739" spans="1:50" x14ac:dyDescent="0.25">
      <c r="A739" s="110">
        <f>'Тулуз-Пьерон'!A739</f>
        <v>0</v>
      </c>
      <c r="B739" s="153">
        <f>'Тулуз-Пьерон'!B739</f>
        <v>0</v>
      </c>
      <c r="C739" s="109" t="e">
        <f>'Тулуз-Пьерон'!AB739</f>
        <v>#DIV/0!</v>
      </c>
      <c r="D739" s="132" t="e">
        <f>'Тулуз-Пьерон'!AE739</f>
        <v>#DIV/0!</v>
      </c>
      <c r="E739" s="134">
        <f>Равен!AD731</f>
        <v>0</v>
      </c>
      <c r="F739" s="135">
        <f>Равен!AE731</f>
        <v>0</v>
      </c>
      <c r="G739" s="128"/>
      <c r="H739" s="33"/>
      <c r="I739" s="33"/>
      <c r="J739" s="33"/>
      <c r="K739" s="115"/>
      <c r="L739" s="109">
        <f t="shared" si="138"/>
        <v>0</v>
      </c>
      <c r="M739" s="33"/>
      <c r="N739" s="123"/>
      <c r="O739" s="131"/>
      <c r="P739" s="109">
        <f t="shared" si="139"/>
        <v>0</v>
      </c>
      <c r="Q739" s="33"/>
      <c r="R739" s="33"/>
      <c r="S739" s="123"/>
      <c r="T739" s="128"/>
      <c r="U739" s="33"/>
      <c r="V739" s="33"/>
      <c r="W739" s="33"/>
      <c r="X739" s="115"/>
      <c r="Y739" s="122"/>
      <c r="Z739" s="33"/>
      <c r="AA739" s="33"/>
      <c r="AB739" s="33"/>
      <c r="AC739" s="33"/>
      <c r="AD739" s="33"/>
      <c r="AE739" s="33"/>
      <c r="AF739" s="123"/>
      <c r="AG739" s="119" t="e">
        <f>HLOOKUP(AG$13,$Y739:$AF$1016,ROWS($Y739:$AF$1016),FALSE)</f>
        <v>#N/A</v>
      </c>
      <c r="AH739" s="30" t="e">
        <f>HLOOKUP(AH$13,$Y739:$AF$1016,ROWS($Y739:$AF$1016),FALSE)</f>
        <v>#N/A</v>
      </c>
      <c r="AI739" s="30" t="e">
        <f>HLOOKUP(AI$13,$Y739:$AF$1016,ROWS($Y739:$AF$1016),FALSE)</f>
        <v>#N/A</v>
      </c>
      <c r="AJ739" s="30" t="e">
        <f>HLOOKUP(AJ$13,$Y739:$AF$1016,ROWS($Y739:$AF$1016),FALSE)</f>
        <v>#N/A</v>
      </c>
      <c r="AK739" s="30" t="e">
        <f>HLOOKUP(AK$13,$Y739:$AF$1016,ROWS($Y739:$AF$1016),FALSE)</f>
        <v>#N/A</v>
      </c>
      <c r="AL739" s="30" t="e">
        <f>HLOOKUP(AL$13,$Y739:$AF$1016,ROWS($Y739:$AF$1016),FALSE)</f>
        <v>#N/A</v>
      </c>
      <c r="AM739" s="30" t="e">
        <f>HLOOKUP(AM$13,$Y739:$AF$1016,ROWS($Y739:$AF$1016),FALSE)</f>
        <v>#N/A</v>
      </c>
      <c r="AN739" s="30" t="e">
        <f>HLOOKUP(AN$13,$Y739:$AF$1016,ROWS($Y739:$AF$1016),FALSE)</f>
        <v>#N/A</v>
      </c>
      <c r="AO739" s="35" t="e">
        <f t="shared" si="140"/>
        <v>#N/A</v>
      </c>
      <c r="AP739" s="35" t="e">
        <f t="shared" si="141"/>
        <v>#N/A</v>
      </c>
      <c r="AQ739" s="35" t="e">
        <f t="shared" si="142"/>
        <v>#N/A</v>
      </c>
      <c r="AR739" s="35" t="e">
        <f t="shared" si="143"/>
        <v>#N/A</v>
      </c>
      <c r="AS739" s="35" t="e">
        <f t="shared" si="144"/>
        <v>#N/A</v>
      </c>
      <c r="AT739" s="35" t="e">
        <f t="shared" si="145"/>
        <v>#N/A</v>
      </c>
      <c r="AU739" s="35" t="e">
        <f t="shared" si="146"/>
        <v>#N/A</v>
      </c>
      <c r="AV739" s="35" t="e">
        <f t="shared" si="147"/>
        <v>#N/A</v>
      </c>
      <c r="AW739" s="81" t="e">
        <f t="shared" si="148"/>
        <v>#N/A</v>
      </c>
      <c r="AX739" s="139" t="e">
        <f t="shared" si="149"/>
        <v>#N/A</v>
      </c>
    </row>
    <row r="740" spans="1:50" x14ac:dyDescent="0.25">
      <c r="A740" s="110">
        <f>'Тулуз-Пьерон'!A740</f>
        <v>0</v>
      </c>
      <c r="B740" s="153">
        <f>'Тулуз-Пьерон'!B740</f>
        <v>0</v>
      </c>
      <c r="C740" s="109" t="e">
        <f>'Тулуз-Пьерон'!AB740</f>
        <v>#DIV/0!</v>
      </c>
      <c r="D740" s="132" t="e">
        <f>'Тулуз-Пьерон'!AE740</f>
        <v>#DIV/0!</v>
      </c>
      <c r="E740" s="134">
        <f>Равен!AD732</f>
        <v>0</v>
      </c>
      <c r="F740" s="135">
        <f>Равен!AE732</f>
        <v>0</v>
      </c>
      <c r="G740" s="128"/>
      <c r="H740" s="33"/>
      <c r="I740" s="33"/>
      <c r="J740" s="33"/>
      <c r="K740" s="115"/>
      <c r="L740" s="109">
        <f t="shared" si="138"/>
        <v>0</v>
      </c>
      <c r="M740" s="33"/>
      <c r="N740" s="123"/>
      <c r="O740" s="131"/>
      <c r="P740" s="109">
        <f t="shared" si="139"/>
        <v>0</v>
      </c>
      <c r="Q740" s="33"/>
      <c r="R740" s="33"/>
      <c r="S740" s="123"/>
      <c r="T740" s="128"/>
      <c r="U740" s="33"/>
      <c r="V740" s="33"/>
      <c r="W740" s="33"/>
      <c r="X740" s="115"/>
      <c r="Y740" s="122"/>
      <c r="Z740" s="33"/>
      <c r="AA740" s="33"/>
      <c r="AB740" s="33"/>
      <c r="AC740" s="33"/>
      <c r="AD740" s="33"/>
      <c r="AE740" s="33"/>
      <c r="AF740" s="123"/>
      <c r="AG740" s="119" t="e">
        <f>HLOOKUP(AG$13,$Y740:$AF$1016,ROWS($Y740:$AF$1016),FALSE)</f>
        <v>#N/A</v>
      </c>
      <c r="AH740" s="30" t="e">
        <f>HLOOKUP(AH$13,$Y740:$AF$1016,ROWS($Y740:$AF$1016),FALSE)</f>
        <v>#N/A</v>
      </c>
      <c r="AI740" s="30" t="e">
        <f>HLOOKUP(AI$13,$Y740:$AF$1016,ROWS($Y740:$AF$1016),FALSE)</f>
        <v>#N/A</v>
      </c>
      <c r="AJ740" s="30" t="e">
        <f>HLOOKUP(AJ$13,$Y740:$AF$1016,ROWS($Y740:$AF$1016),FALSE)</f>
        <v>#N/A</v>
      </c>
      <c r="AK740" s="30" t="e">
        <f>HLOOKUP(AK$13,$Y740:$AF$1016,ROWS($Y740:$AF$1016),FALSE)</f>
        <v>#N/A</v>
      </c>
      <c r="AL740" s="30" t="e">
        <f>HLOOKUP(AL$13,$Y740:$AF$1016,ROWS($Y740:$AF$1016),FALSE)</f>
        <v>#N/A</v>
      </c>
      <c r="AM740" s="30" t="e">
        <f>HLOOKUP(AM$13,$Y740:$AF$1016,ROWS($Y740:$AF$1016),FALSE)</f>
        <v>#N/A</v>
      </c>
      <c r="AN740" s="30" t="e">
        <f>HLOOKUP(AN$13,$Y740:$AF$1016,ROWS($Y740:$AF$1016),FALSE)</f>
        <v>#N/A</v>
      </c>
      <c r="AO740" s="35" t="e">
        <f t="shared" si="140"/>
        <v>#N/A</v>
      </c>
      <c r="AP740" s="35" t="e">
        <f t="shared" si="141"/>
        <v>#N/A</v>
      </c>
      <c r="AQ740" s="35" t="e">
        <f t="shared" si="142"/>
        <v>#N/A</v>
      </c>
      <c r="AR740" s="35" t="e">
        <f t="shared" si="143"/>
        <v>#N/A</v>
      </c>
      <c r="AS740" s="35" t="e">
        <f t="shared" si="144"/>
        <v>#N/A</v>
      </c>
      <c r="AT740" s="35" t="e">
        <f t="shared" si="145"/>
        <v>#N/A</v>
      </c>
      <c r="AU740" s="35" t="e">
        <f t="shared" si="146"/>
        <v>#N/A</v>
      </c>
      <c r="AV740" s="35" t="e">
        <f t="shared" si="147"/>
        <v>#N/A</v>
      </c>
      <c r="AW740" s="81" t="e">
        <f t="shared" si="148"/>
        <v>#N/A</v>
      </c>
      <c r="AX740" s="139" t="e">
        <f t="shared" si="149"/>
        <v>#N/A</v>
      </c>
    </row>
    <row r="741" spans="1:50" x14ac:dyDescent="0.25">
      <c r="A741" s="110">
        <f>'Тулуз-Пьерон'!A741</f>
        <v>0</v>
      </c>
      <c r="B741" s="153">
        <f>'Тулуз-Пьерон'!B741</f>
        <v>0</v>
      </c>
      <c r="C741" s="109" t="e">
        <f>'Тулуз-Пьерон'!AB741</f>
        <v>#DIV/0!</v>
      </c>
      <c r="D741" s="132" t="e">
        <f>'Тулуз-Пьерон'!AE741</f>
        <v>#DIV/0!</v>
      </c>
      <c r="E741" s="134">
        <f>Равен!AD733</f>
        <v>0</v>
      </c>
      <c r="F741" s="135">
        <f>Равен!AE733</f>
        <v>0</v>
      </c>
      <c r="G741" s="128"/>
      <c r="H741" s="33"/>
      <c r="I741" s="33"/>
      <c r="J741" s="33"/>
      <c r="K741" s="115"/>
      <c r="L741" s="109">
        <f t="shared" si="138"/>
        <v>0</v>
      </c>
      <c r="M741" s="33"/>
      <c r="N741" s="123"/>
      <c r="O741" s="131"/>
      <c r="P741" s="109">
        <f t="shared" si="139"/>
        <v>0</v>
      </c>
      <c r="Q741" s="33"/>
      <c r="R741" s="33"/>
      <c r="S741" s="123"/>
      <c r="T741" s="128"/>
      <c r="U741" s="33"/>
      <c r="V741" s="33"/>
      <c r="W741" s="33"/>
      <c r="X741" s="115"/>
      <c r="Y741" s="122"/>
      <c r="Z741" s="33"/>
      <c r="AA741" s="33"/>
      <c r="AB741" s="33"/>
      <c r="AC741" s="33"/>
      <c r="AD741" s="33"/>
      <c r="AE741" s="33"/>
      <c r="AF741" s="123"/>
      <c r="AG741" s="119" t="e">
        <f>HLOOKUP(AG$13,$Y741:$AF$1016,ROWS($Y741:$AF$1016),FALSE)</f>
        <v>#N/A</v>
      </c>
      <c r="AH741" s="30" t="e">
        <f>HLOOKUP(AH$13,$Y741:$AF$1016,ROWS($Y741:$AF$1016),FALSE)</f>
        <v>#N/A</v>
      </c>
      <c r="AI741" s="30" t="e">
        <f>HLOOKUP(AI$13,$Y741:$AF$1016,ROWS($Y741:$AF$1016),FALSE)</f>
        <v>#N/A</v>
      </c>
      <c r="AJ741" s="30" t="e">
        <f>HLOOKUP(AJ$13,$Y741:$AF$1016,ROWS($Y741:$AF$1016),FALSE)</f>
        <v>#N/A</v>
      </c>
      <c r="AK741" s="30" t="e">
        <f>HLOOKUP(AK$13,$Y741:$AF$1016,ROWS($Y741:$AF$1016),FALSE)</f>
        <v>#N/A</v>
      </c>
      <c r="AL741" s="30" t="e">
        <f>HLOOKUP(AL$13,$Y741:$AF$1016,ROWS($Y741:$AF$1016),FALSE)</f>
        <v>#N/A</v>
      </c>
      <c r="AM741" s="30" t="e">
        <f>HLOOKUP(AM$13,$Y741:$AF$1016,ROWS($Y741:$AF$1016),FALSE)</f>
        <v>#N/A</v>
      </c>
      <c r="AN741" s="30" t="e">
        <f>HLOOKUP(AN$13,$Y741:$AF$1016,ROWS($Y741:$AF$1016),FALSE)</f>
        <v>#N/A</v>
      </c>
      <c r="AO741" s="35" t="e">
        <f t="shared" si="140"/>
        <v>#N/A</v>
      </c>
      <c r="AP741" s="35" t="e">
        <f t="shared" si="141"/>
        <v>#N/A</v>
      </c>
      <c r="AQ741" s="35" t="e">
        <f t="shared" si="142"/>
        <v>#N/A</v>
      </c>
      <c r="AR741" s="35" t="e">
        <f t="shared" si="143"/>
        <v>#N/A</v>
      </c>
      <c r="AS741" s="35" t="e">
        <f t="shared" si="144"/>
        <v>#N/A</v>
      </c>
      <c r="AT741" s="35" t="e">
        <f t="shared" si="145"/>
        <v>#N/A</v>
      </c>
      <c r="AU741" s="35" t="e">
        <f t="shared" si="146"/>
        <v>#N/A</v>
      </c>
      <c r="AV741" s="35" t="e">
        <f t="shared" si="147"/>
        <v>#N/A</v>
      </c>
      <c r="AW741" s="81" t="e">
        <f t="shared" si="148"/>
        <v>#N/A</v>
      </c>
      <c r="AX741" s="139" t="e">
        <f t="shared" si="149"/>
        <v>#N/A</v>
      </c>
    </row>
    <row r="742" spans="1:50" x14ac:dyDescent="0.25">
      <c r="A742" s="110">
        <f>'Тулуз-Пьерон'!A742</f>
        <v>0</v>
      </c>
      <c r="B742" s="153">
        <f>'Тулуз-Пьерон'!B742</f>
        <v>0</v>
      </c>
      <c r="C742" s="109" t="e">
        <f>'Тулуз-Пьерон'!AB742</f>
        <v>#DIV/0!</v>
      </c>
      <c r="D742" s="132" t="e">
        <f>'Тулуз-Пьерон'!AE742</f>
        <v>#DIV/0!</v>
      </c>
      <c r="E742" s="134">
        <f>Равен!AD734</f>
        <v>0</v>
      </c>
      <c r="F742" s="135">
        <f>Равен!AE734</f>
        <v>0</v>
      </c>
      <c r="G742" s="128"/>
      <c r="H742" s="33"/>
      <c r="I742" s="33"/>
      <c r="J742" s="33"/>
      <c r="K742" s="115"/>
      <c r="L742" s="109">
        <f t="shared" si="138"/>
        <v>0</v>
      </c>
      <c r="M742" s="33"/>
      <c r="N742" s="123"/>
      <c r="O742" s="131"/>
      <c r="P742" s="109">
        <f t="shared" si="139"/>
        <v>0</v>
      </c>
      <c r="Q742" s="33"/>
      <c r="R742" s="33"/>
      <c r="S742" s="123"/>
      <c r="T742" s="128"/>
      <c r="U742" s="33"/>
      <c r="V742" s="33"/>
      <c r="W742" s="33"/>
      <c r="X742" s="115"/>
      <c r="Y742" s="122"/>
      <c r="Z742" s="33"/>
      <c r="AA742" s="33"/>
      <c r="AB742" s="33"/>
      <c r="AC742" s="33"/>
      <c r="AD742" s="33"/>
      <c r="AE742" s="33"/>
      <c r="AF742" s="123"/>
      <c r="AG742" s="119" t="e">
        <f>HLOOKUP(AG$13,$Y742:$AF$1016,ROWS($Y742:$AF$1016),FALSE)</f>
        <v>#N/A</v>
      </c>
      <c r="AH742" s="30" t="e">
        <f>HLOOKUP(AH$13,$Y742:$AF$1016,ROWS($Y742:$AF$1016),FALSE)</f>
        <v>#N/A</v>
      </c>
      <c r="AI742" s="30" t="e">
        <f>HLOOKUP(AI$13,$Y742:$AF$1016,ROWS($Y742:$AF$1016),FALSE)</f>
        <v>#N/A</v>
      </c>
      <c r="AJ742" s="30" t="e">
        <f>HLOOKUP(AJ$13,$Y742:$AF$1016,ROWS($Y742:$AF$1016),FALSE)</f>
        <v>#N/A</v>
      </c>
      <c r="AK742" s="30" t="e">
        <f>HLOOKUP(AK$13,$Y742:$AF$1016,ROWS($Y742:$AF$1016),FALSE)</f>
        <v>#N/A</v>
      </c>
      <c r="AL742" s="30" t="e">
        <f>HLOOKUP(AL$13,$Y742:$AF$1016,ROWS($Y742:$AF$1016),FALSE)</f>
        <v>#N/A</v>
      </c>
      <c r="AM742" s="30" t="e">
        <f>HLOOKUP(AM$13,$Y742:$AF$1016,ROWS($Y742:$AF$1016),FALSE)</f>
        <v>#N/A</v>
      </c>
      <c r="AN742" s="30" t="e">
        <f>HLOOKUP(AN$13,$Y742:$AF$1016,ROWS($Y742:$AF$1016),FALSE)</f>
        <v>#N/A</v>
      </c>
      <c r="AO742" s="35" t="e">
        <f t="shared" si="140"/>
        <v>#N/A</v>
      </c>
      <c r="AP742" s="35" t="e">
        <f t="shared" si="141"/>
        <v>#N/A</v>
      </c>
      <c r="AQ742" s="35" t="e">
        <f t="shared" si="142"/>
        <v>#N/A</v>
      </c>
      <c r="AR742" s="35" t="e">
        <f t="shared" si="143"/>
        <v>#N/A</v>
      </c>
      <c r="AS742" s="35" t="e">
        <f t="shared" si="144"/>
        <v>#N/A</v>
      </c>
      <c r="AT742" s="35" t="e">
        <f t="shared" si="145"/>
        <v>#N/A</v>
      </c>
      <c r="AU742" s="35" t="e">
        <f t="shared" si="146"/>
        <v>#N/A</v>
      </c>
      <c r="AV742" s="35" t="e">
        <f t="shared" si="147"/>
        <v>#N/A</v>
      </c>
      <c r="AW742" s="81" t="e">
        <f t="shared" si="148"/>
        <v>#N/A</v>
      </c>
      <c r="AX742" s="139" t="e">
        <f t="shared" si="149"/>
        <v>#N/A</v>
      </c>
    </row>
    <row r="743" spans="1:50" x14ac:dyDescent="0.25">
      <c r="A743" s="110">
        <f>'Тулуз-Пьерон'!A743</f>
        <v>0</v>
      </c>
      <c r="B743" s="153">
        <f>'Тулуз-Пьерон'!B743</f>
        <v>0</v>
      </c>
      <c r="C743" s="109" t="e">
        <f>'Тулуз-Пьерон'!AB743</f>
        <v>#DIV/0!</v>
      </c>
      <c r="D743" s="132" t="e">
        <f>'Тулуз-Пьерон'!AE743</f>
        <v>#DIV/0!</v>
      </c>
      <c r="E743" s="134">
        <f>Равен!AD735</f>
        <v>0</v>
      </c>
      <c r="F743" s="135">
        <f>Равен!AE735</f>
        <v>0</v>
      </c>
      <c r="G743" s="128"/>
      <c r="H743" s="33"/>
      <c r="I743" s="33"/>
      <c r="J743" s="33"/>
      <c r="K743" s="115"/>
      <c r="L743" s="109">
        <f t="shared" si="138"/>
        <v>0</v>
      </c>
      <c r="M743" s="33"/>
      <c r="N743" s="123"/>
      <c r="O743" s="131"/>
      <c r="P743" s="109">
        <f t="shared" si="139"/>
        <v>0</v>
      </c>
      <c r="Q743" s="33"/>
      <c r="R743" s="33"/>
      <c r="S743" s="123"/>
      <c r="T743" s="128"/>
      <c r="U743" s="33"/>
      <c r="V743" s="33"/>
      <c r="W743" s="33"/>
      <c r="X743" s="115"/>
      <c r="Y743" s="122"/>
      <c r="Z743" s="33"/>
      <c r="AA743" s="33"/>
      <c r="AB743" s="33"/>
      <c r="AC743" s="33"/>
      <c r="AD743" s="33"/>
      <c r="AE743" s="33"/>
      <c r="AF743" s="123"/>
      <c r="AG743" s="119" t="e">
        <f>HLOOKUP(AG$13,$Y743:$AF$1016,ROWS($Y743:$AF$1016),FALSE)</f>
        <v>#N/A</v>
      </c>
      <c r="AH743" s="30" t="e">
        <f>HLOOKUP(AH$13,$Y743:$AF$1016,ROWS($Y743:$AF$1016),FALSE)</f>
        <v>#N/A</v>
      </c>
      <c r="AI743" s="30" t="e">
        <f>HLOOKUP(AI$13,$Y743:$AF$1016,ROWS($Y743:$AF$1016),FALSE)</f>
        <v>#N/A</v>
      </c>
      <c r="AJ743" s="30" t="e">
        <f>HLOOKUP(AJ$13,$Y743:$AF$1016,ROWS($Y743:$AF$1016),FALSE)</f>
        <v>#N/A</v>
      </c>
      <c r="AK743" s="30" t="e">
        <f>HLOOKUP(AK$13,$Y743:$AF$1016,ROWS($Y743:$AF$1016),FALSE)</f>
        <v>#N/A</v>
      </c>
      <c r="AL743" s="30" t="e">
        <f>HLOOKUP(AL$13,$Y743:$AF$1016,ROWS($Y743:$AF$1016),FALSE)</f>
        <v>#N/A</v>
      </c>
      <c r="AM743" s="30" t="e">
        <f>HLOOKUP(AM$13,$Y743:$AF$1016,ROWS($Y743:$AF$1016),FALSE)</f>
        <v>#N/A</v>
      </c>
      <c r="AN743" s="30" t="e">
        <f>HLOOKUP(AN$13,$Y743:$AF$1016,ROWS($Y743:$AF$1016),FALSE)</f>
        <v>#N/A</v>
      </c>
      <c r="AO743" s="35" t="e">
        <f t="shared" si="140"/>
        <v>#N/A</v>
      </c>
      <c r="AP743" s="35" t="e">
        <f t="shared" si="141"/>
        <v>#N/A</v>
      </c>
      <c r="AQ743" s="35" t="e">
        <f t="shared" si="142"/>
        <v>#N/A</v>
      </c>
      <c r="AR743" s="35" t="e">
        <f t="shared" si="143"/>
        <v>#N/A</v>
      </c>
      <c r="AS743" s="35" t="e">
        <f t="shared" si="144"/>
        <v>#N/A</v>
      </c>
      <c r="AT743" s="35" t="e">
        <f t="shared" si="145"/>
        <v>#N/A</v>
      </c>
      <c r="AU743" s="35" t="e">
        <f t="shared" si="146"/>
        <v>#N/A</v>
      </c>
      <c r="AV743" s="35" t="e">
        <f t="shared" si="147"/>
        <v>#N/A</v>
      </c>
      <c r="AW743" s="81" t="e">
        <f t="shared" si="148"/>
        <v>#N/A</v>
      </c>
      <c r="AX743" s="139" t="e">
        <f t="shared" si="149"/>
        <v>#N/A</v>
      </c>
    </row>
    <row r="744" spans="1:50" x14ac:dyDescent="0.25">
      <c r="A744" s="110">
        <f>'Тулуз-Пьерон'!A744</f>
        <v>0</v>
      </c>
      <c r="B744" s="153">
        <f>'Тулуз-Пьерон'!B744</f>
        <v>0</v>
      </c>
      <c r="C744" s="109" t="e">
        <f>'Тулуз-Пьерон'!AB744</f>
        <v>#DIV/0!</v>
      </c>
      <c r="D744" s="132" t="e">
        <f>'Тулуз-Пьерон'!AE744</f>
        <v>#DIV/0!</v>
      </c>
      <c r="E744" s="134">
        <f>Равен!AD736</f>
        <v>0</v>
      </c>
      <c r="F744" s="135">
        <f>Равен!AE736</f>
        <v>0</v>
      </c>
      <c r="G744" s="128"/>
      <c r="H744" s="33"/>
      <c r="I744" s="33"/>
      <c r="J744" s="33"/>
      <c r="K744" s="115"/>
      <c r="L744" s="109">
        <f t="shared" si="138"/>
        <v>0</v>
      </c>
      <c r="M744" s="33"/>
      <c r="N744" s="123"/>
      <c r="O744" s="131"/>
      <c r="P744" s="109">
        <f t="shared" si="139"/>
        <v>0</v>
      </c>
      <c r="Q744" s="33"/>
      <c r="R744" s="33"/>
      <c r="S744" s="123"/>
      <c r="T744" s="128"/>
      <c r="U744" s="33"/>
      <c r="V744" s="33"/>
      <c r="W744" s="33"/>
      <c r="X744" s="115"/>
      <c r="Y744" s="122"/>
      <c r="Z744" s="33"/>
      <c r="AA744" s="33"/>
      <c r="AB744" s="33"/>
      <c r="AC744" s="33"/>
      <c r="AD744" s="33"/>
      <c r="AE744" s="33"/>
      <c r="AF744" s="123"/>
      <c r="AG744" s="119" t="e">
        <f>HLOOKUP(AG$13,$Y744:$AF$1016,ROWS($Y744:$AF$1016),FALSE)</f>
        <v>#N/A</v>
      </c>
      <c r="AH744" s="30" t="e">
        <f>HLOOKUP(AH$13,$Y744:$AF$1016,ROWS($Y744:$AF$1016),FALSE)</f>
        <v>#N/A</v>
      </c>
      <c r="AI744" s="30" t="e">
        <f>HLOOKUP(AI$13,$Y744:$AF$1016,ROWS($Y744:$AF$1016),FALSE)</f>
        <v>#N/A</v>
      </c>
      <c r="AJ744" s="30" t="e">
        <f>HLOOKUP(AJ$13,$Y744:$AF$1016,ROWS($Y744:$AF$1016),FALSE)</f>
        <v>#N/A</v>
      </c>
      <c r="AK744" s="30" t="e">
        <f>HLOOKUP(AK$13,$Y744:$AF$1016,ROWS($Y744:$AF$1016),FALSE)</f>
        <v>#N/A</v>
      </c>
      <c r="AL744" s="30" t="e">
        <f>HLOOKUP(AL$13,$Y744:$AF$1016,ROWS($Y744:$AF$1016),FALSE)</f>
        <v>#N/A</v>
      </c>
      <c r="AM744" s="30" t="e">
        <f>HLOOKUP(AM$13,$Y744:$AF$1016,ROWS($Y744:$AF$1016),FALSE)</f>
        <v>#N/A</v>
      </c>
      <c r="AN744" s="30" t="e">
        <f>HLOOKUP(AN$13,$Y744:$AF$1016,ROWS($Y744:$AF$1016),FALSE)</f>
        <v>#N/A</v>
      </c>
      <c r="AO744" s="35" t="e">
        <f t="shared" si="140"/>
        <v>#N/A</v>
      </c>
      <c r="AP744" s="35" t="e">
        <f t="shared" si="141"/>
        <v>#N/A</v>
      </c>
      <c r="AQ744" s="35" t="e">
        <f t="shared" si="142"/>
        <v>#N/A</v>
      </c>
      <c r="AR744" s="35" t="e">
        <f t="shared" si="143"/>
        <v>#N/A</v>
      </c>
      <c r="AS744" s="35" t="e">
        <f t="shared" si="144"/>
        <v>#N/A</v>
      </c>
      <c r="AT744" s="35" t="e">
        <f t="shared" si="145"/>
        <v>#N/A</v>
      </c>
      <c r="AU744" s="35" t="e">
        <f t="shared" si="146"/>
        <v>#N/A</v>
      </c>
      <c r="AV744" s="35" t="e">
        <f t="shared" si="147"/>
        <v>#N/A</v>
      </c>
      <c r="AW744" s="81" t="e">
        <f t="shared" si="148"/>
        <v>#N/A</v>
      </c>
      <c r="AX744" s="139" t="e">
        <f t="shared" si="149"/>
        <v>#N/A</v>
      </c>
    </row>
    <row r="745" spans="1:50" x14ac:dyDescent="0.25">
      <c r="A745" s="110">
        <f>'Тулуз-Пьерон'!A745</f>
        <v>0</v>
      </c>
      <c r="B745" s="153">
        <f>'Тулуз-Пьерон'!B745</f>
        <v>0</v>
      </c>
      <c r="C745" s="109" t="e">
        <f>'Тулуз-Пьерон'!AB745</f>
        <v>#DIV/0!</v>
      </c>
      <c r="D745" s="132" t="e">
        <f>'Тулуз-Пьерон'!AE745</f>
        <v>#DIV/0!</v>
      </c>
      <c r="E745" s="134">
        <f>Равен!AD737</f>
        <v>0</v>
      </c>
      <c r="F745" s="135">
        <f>Равен!AE737</f>
        <v>0</v>
      </c>
      <c r="G745" s="128"/>
      <c r="H745" s="33"/>
      <c r="I745" s="33"/>
      <c r="J745" s="33"/>
      <c r="K745" s="115"/>
      <c r="L745" s="109">
        <f t="shared" si="138"/>
        <v>0</v>
      </c>
      <c r="M745" s="33"/>
      <c r="N745" s="123"/>
      <c r="O745" s="131"/>
      <c r="P745" s="109">
        <f t="shared" si="139"/>
        <v>0</v>
      </c>
      <c r="Q745" s="33"/>
      <c r="R745" s="33"/>
      <c r="S745" s="123"/>
      <c r="T745" s="128"/>
      <c r="U745" s="33"/>
      <c r="V745" s="33"/>
      <c r="W745" s="33"/>
      <c r="X745" s="115"/>
      <c r="Y745" s="122"/>
      <c r="Z745" s="33"/>
      <c r="AA745" s="33"/>
      <c r="AB745" s="33"/>
      <c r="AC745" s="33"/>
      <c r="AD745" s="33"/>
      <c r="AE745" s="33"/>
      <c r="AF745" s="123"/>
      <c r="AG745" s="119" t="e">
        <f>HLOOKUP(AG$13,$Y745:$AF$1016,ROWS($Y745:$AF$1016),FALSE)</f>
        <v>#N/A</v>
      </c>
      <c r="AH745" s="30" t="e">
        <f>HLOOKUP(AH$13,$Y745:$AF$1016,ROWS($Y745:$AF$1016),FALSE)</f>
        <v>#N/A</v>
      </c>
      <c r="AI745" s="30" t="e">
        <f>HLOOKUP(AI$13,$Y745:$AF$1016,ROWS($Y745:$AF$1016),FALSE)</f>
        <v>#N/A</v>
      </c>
      <c r="AJ745" s="30" t="e">
        <f>HLOOKUP(AJ$13,$Y745:$AF$1016,ROWS($Y745:$AF$1016),FALSE)</f>
        <v>#N/A</v>
      </c>
      <c r="AK745" s="30" t="e">
        <f>HLOOKUP(AK$13,$Y745:$AF$1016,ROWS($Y745:$AF$1016),FALSE)</f>
        <v>#N/A</v>
      </c>
      <c r="AL745" s="30" t="e">
        <f>HLOOKUP(AL$13,$Y745:$AF$1016,ROWS($Y745:$AF$1016),FALSE)</f>
        <v>#N/A</v>
      </c>
      <c r="AM745" s="30" t="e">
        <f>HLOOKUP(AM$13,$Y745:$AF$1016,ROWS($Y745:$AF$1016),FALSE)</f>
        <v>#N/A</v>
      </c>
      <c r="AN745" s="30" t="e">
        <f>HLOOKUP(AN$13,$Y745:$AF$1016,ROWS($Y745:$AF$1016),FALSE)</f>
        <v>#N/A</v>
      </c>
      <c r="AO745" s="35" t="e">
        <f t="shared" si="140"/>
        <v>#N/A</v>
      </c>
      <c r="AP745" s="35" t="e">
        <f t="shared" si="141"/>
        <v>#N/A</v>
      </c>
      <c r="AQ745" s="35" t="e">
        <f t="shared" si="142"/>
        <v>#N/A</v>
      </c>
      <c r="AR745" s="35" t="e">
        <f t="shared" si="143"/>
        <v>#N/A</v>
      </c>
      <c r="AS745" s="35" t="e">
        <f t="shared" si="144"/>
        <v>#N/A</v>
      </c>
      <c r="AT745" s="35" t="e">
        <f t="shared" si="145"/>
        <v>#N/A</v>
      </c>
      <c r="AU745" s="35" t="e">
        <f t="shared" si="146"/>
        <v>#N/A</v>
      </c>
      <c r="AV745" s="35" t="e">
        <f t="shared" si="147"/>
        <v>#N/A</v>
      </c>
      <c r="AW745" s="81" t="e">
        <f t="shared" si="148"/>
        <v>#N/A</v>
      </c>
      <c r="AX745" s="139" t="e">
        <f t="shared" si="149"/>
        <v>#N/A</v>
      </c>
    </row>
    <row r="746" spans="1:50" x14ac:dyDescent="0.25">
      <c r="A746" s="110">
        <f>'Тулуз-Пьерон'!A746</f>
        <v>0</v>
      </c>
      <c r="B746" s="153">
        <f>'Тулуз-Пьерон'!B746</f>
        <v>0</v>
      </c>
      <c r="C746" s="109" t="e">
        <f>'Тулуз-Пьерон'!AB746</f>
        <v>#DIV/0!</v>
      </c>
      <c r="D746" s="132" t="e">
        <f>'Тулуз-Пьерон'!AE746</f>
        <v>#DIV/0!</v>
      </c>
      <c r="E746" s="134">
        <f>Равен!AD738</f>
        <v>0</v>
      </c>
      <c r="F746" s="135">
        <f>Равен!AE738</f>
        <v>0</v>
      </c>
      <c r="G746" s="128"/>
      <c r="H746" s="33"/>
      <c r="I746" s="33"/>
      <c r="J746" s="33"/>
      <c r="K746" s="115"/>
      <c r="L746" s="109">
        <f t="shared" si="138"/>
        <v>0</v>
      </c>
      <c r="M746" s="33"/>
      <c r="N746" s="123"/>
      <c r="O746" s="131"/>
      <c r="P746" s="109">
        <f t="shared" si="139"/>
        <v>0</v>
      </c>
      <c r="Q746" s="33"/>
      <c r="R746" s="33"/>
      <c r="S746" s="123"/>
      <c r="T746" s="128"/>
      <c r="U746" s="33"/>
      <c r="V746" s="33"/>
      <c r="W746" s="33"/>
      <c r="X746" s="115"/>
      <c r="Y746" s="122"/>
      <c r="Z746" s="33"/>
      <c r="AA746" s="33"/>
      <c r="AB746" s="33"/>
      <c r="AC746" s="33"/>
      <c r="AD746" s="33"/>
      <c r="AE746" s="33"/>
      <c r="AF746" s="123"/>
      <c r="AG746" s="119" t="e">
        <f>HLOOKUP(AG$13,$Y746:$AF$1016,ROWS($Y746:$AF$1016),FALSE)</f>
        <v>#N/A</v>
      </c>
      <c r="AH746" s="30" t="e">
        <f>HLOOKUP(AH$13,$Y746:$AF$1016,ROWS($Y746:$AF$1016),FALSE)</f>
        <v>#N/A</v>
      </c>
      <c r="AI746" s="30" t="e">
        <f>HLOOKUP(AI$13,$Y746:$AF$1016,ROWS($Y746:$AF$1016),FALSE)</f>
        <v>#N/A</v>
      </c>
      <c r="AJ746" s="30" t="e">
        <f>HLOOKUP(AJ$13,$Y746:$AF$1016,ROWS($Y746:$AF$1016),FALSE)</f>
        <v>#N/A</v>
      </c>
      <c r="AK746" s="30" t="e">
        <f>HLOOKUP(AK$13,$Y746:$AF$1016,ROWS($Y746:$AF$1016),FALSE)</f>
        <v>#N/A</v>
      </c>
      <c r="AL746" s="30" t="e">
        <f>HLOOKUP(AL$13,$Y746:$AF$1016,ROWS($Y746:$AF$1016),FALSE)</f>
        <v>#N/A</v>
      </c>
      <c r="AM746" s="30" t="e">
        <f>HLOOKUP(AM$13,$Y746:$AF$1016,ROWS($Y746:$AF$1016),FALSE)</f>
        <v>#N/A</v>
      </c>
      <c r="AN746" s="30" t="e">
        <f>HLOOKUP(AN$13,$Y746:$AF$1016,ROWS($Y746:$AF$1016),FALSE)</f>
        <v>#N/A</v>
      </c>
      <c r="AO746" s="35" t="e">
        <f t="shared" si="140"/>
        <v>#N/A</v>
      </c>
      <c r="AP746" s="35" t="e">
        <f t="shared" si="141"/>
        <v>#N/A</v>
      </c>
      <c r="AQ746" s="35" t="e">
        <f t="shared" si="142"/>
        <v>#N/A</v>
      </c>
      <c r="AR746" s="35" t="e">
        <f t="shared" si="143"/>
        <v>#N/A</v>
      </c>
      <c r="AS746" s="35" t="e">
        <f t="shared" si="144"/>
        <v>#N/A</v>
      </c>
      <c r="AT746" s="35" t="e">
        <f t="shared" si="145"/>
        <v>#N/A</v>
      </c>
      <c r="AU746" s="35" t="e">
        <f t="shared" si="146"/>
        <v>#N/A</v>
      </c>
      <c r="AV746" s="35" t="e">
        <f t="shared" si="147"/>
        <v>#N/A</v>
      </c>
      <c r="AW746" s="81" t="e">
        <f t="shared" si="148"/>
        <v>#N/A</v>
      </c>
      <c r="AX746" s="139" t="e">
        <f t="shared" si="149"/>
        <v>#N/A</v>
      </c>
    </row>
    <row r="747" spans="1:50" x14ac:dyDescent="0.25">
      <c r="A747" s="110">
        <f>'Тулуз-Пьерон'!A747</f>
        <v>0</v>
      </c>
      <c r="B747" s="153">
        <f>'Тулуз-Пьерон'!B747</f>
        <v>0</v>
      </c>
      <c r="C747" s="109" t="e">
        <f>'Тулуз-Пьерон'!AB747</f>
        <v>#DIV/0!</v>
      </c>
      <c r="D747" s="132" t="e">
        <f>'Тулуз-Пьерон'!AE747</f>
        <v>#DIV/0!</v>
      </c>
      <c r="E747" s="134">
        <f>Равен!AD739</f>
        <v>0</v>
      </c>
      <c r="F747" s="135">
        <f>Равен!AE739</f>
        <v>0</v>
      </c>
      <c r="G747" s="128"/>
      <c r="H747" s="33"/>
      <c r="I747" s="33"/>
      <c r="J747" s="33"/>
      <c r="K747" s="115"/>
      <c r="L747" s="109">
        <f t="shared" si="138"/>
        <v>0</v>
      </c>
      <c r="M747" s="33"/>
      <c r="N747" s="123"/>
      <c r="O747" s="131"/>
      <c r="P747" s="109">
        <f t="shared" si="139"/>
        <v>0</v>
      </c>
      <c r="Q747" s="33"/>
      <c r="R747" s="33"/>
      <c r="S747" s="123"/>
      <c r="T747" s="128"/>
      <c r="U747" s="33"/>
      <c r="V747" s="33"/>
      <c r="W747" s="33"/>
      <c r="X747" s="115"/>
      <c r="Y747" s="122"/>
      <c r="Z747" s="33"/>
      <c r="AA747" s="33"/>
      <c r="AB747" s="33"/>
      <c r="AC747" s="33"/>
      <c r="AD747" s="33"/>
      <c r="AE747" s="33"/>
      <c r="AF747" s="123"/>
      <c r="AG747" s="119" t="e">
        <f>HLOOKUP(AG$13,$Y747:$AF$1016,ROWS($Y747:$AF$1016),FALSE)</f>
        <v>#N/A</v>
      </c>
      <c r="AH747" s="30" t="e">
        <f>HLOOKUP(AH$13,$Y747:$AF$1016,ROWS($Y747:$AF$1016),FALSE)</f>
        <v>#N/A</v>
      </c>
      <c r="AI747" s="30" t="e">
        <f>HLOOKUP(AI$13,$Y747:$AF$1016,ROWS($Y747:$AF$1016),FALSE)</f>
        <v>#N/A</v>
      </c>
      <c r="AJ747" s="30" t="e">
        <f>HLOOKUP(AJ$13,$Y747:$AF$1016,ROWS($Y747:$AF$1016),FALSE)</f>
        <v>#N/A</v>
      </c>
      <c r="AK747" s="30" t="e">
        <f>HLOOKUP(AK$13,$Y747:$AF$1016,ROWS($Y747:$AF$1016),FALSE)</f>
        <v>#N/A</v>
      </c>
      <c r="AL747" s="30" t="e">
        <f>HLOOKUP(AL$13,$Y747:$AF$1016,ROWS($Y747:$AF$1016),FALSE)</f>
        <v>#N/A</v>
      </c>
      <c r="AM747" s="30" t="e">
        <f>HLOOKUP(AM$13,$Y747:$AF$1016,ROWS($Y747:$AF$1016),FALSE)</f>
        <v>#N/A</v>
      </c>
      <c r="AN747" s="30" t="e">
        <f>HLOOKUP(AN$13,$Y747:$AF$1016,ROWS($Y747:$AF$1016),FALSE)</f>
        <v>#N/A</v>
      </c>
      <c r="AO747" s="35" t="e">
        <f t="shared" si="140"/>
        <v>#N/A</v>
      </c>
      <c r="AP747" s="35" t="e">
        <f t="shared" si="141"/>
        <v>#N/A</v>
      </c>
      <c r="AQ747" s="35" t="e">
        <f t="shared" si="142"/>
        <v>#N/A</v>
      </c>
      <c r="AR747" s="35" t="e">
        <f t="shared" si="143"/>
        <v>#N/A</v>
      </c>
      <c r="AS747" s="35" t="e">
        <f t="shared" si="144"/>
        <v>#N/A</v>
      </c>
      <c r="AT747" s="35" t="e">
        <f t="shared" si="145"/>
        <v>#N/A</v>
      </c>
      <c r="AU747" s="35" t="e">
        <f t="shared" si="146"/>
        <v>#N/A</v>
      </c>
      <c r="AV747" s="35" t="e">
        <f t="shared" si="147"/>
        <v>#N/A</v>
      </c>
      <c r="AW747" s="81" t="e">
        <f t="shared" si="148"/>
        <v>#N/A</v>
      </c>
      <c r="AX747" s="139" t="e">
        <f t="shared" si="149"/>
        <v>#N/A</v>
      </c>
    </row>
    <row r="748" spans="1:50" x14ac:dyDescent="0.25">
      <c r="A748" s="110">
        <f>'Тулуз-Пьерон'!A748</f>
        <v>0</v>
      </c>
      <c r="B748" s="153">
        <f>'Тулуз-Пьерон'!B748</f>
        <v>0</v>
      </c>
      <c r="C748" s="109" t="e">
        <f>'Тулуз-Пьерон'!AB748</f>
        <v>#DIV/0!</v>
      </c>
      <c r="D748" s="132" t="e">
        <f>'Тулуз-Пьерон'!AE748</f>
        <v>#DIV/0!</v>
      </c>
      <c r="E748" s="134">
        <f>Равен!AD740</f>
        <v>0</v>
      </c>
      <c r="F748" s="135">
        <f>Равен!AE740</f>
        <v>0</v>
      </c>
      <c r="G748" s="128"/>
      <c r="H748" s="33"/>
      <c r="I748" s="33"/>
      <c r="J748" s="33"/>
      <c r="K748" s="115"/>
      <c r="L748" s="109">
        <f t="shared" si="138"/>
        <v>0</v>
      </c>
      <c r="M748" s="33"/>
      <c r="N748" s="123"/>
      <c r="O748" s="131"/>
      <c r="P748" s="109">
        <f t="shared" si="139"/>
        <v>0</v>
      </c>
      <c r="Q748" s="33"/>
      <c r="R748" s="33"/>
      <c r="S748" s="123"/>
      <c r="T748" s="128"/>
      <c r="U748" s="33"/>
      <c r="V748" s="33"/>
      <c r="W748" s="33"/>
      <c r="X748" s="115"/>
      <c r="Y748" s="122"/>
      <c r="Z748" s="33"/>
      <c r="AA748" s="33"/>
      <c r="AB748" s="33"/>
      <c r="AC748" s="33"/>
      <c r="AD748" s="33"/>
      <c r="AE748" s="33"/>
      <c r="AF748" s="123"/>
      <c r="AG748" s="119" t="e">
        <f>HLOOKUP(AG$13,$Y748:$AF$1016,ROWS($Y748:$AF$1016),FALSE)</f>
        <v>#N/A</v>
      </c>
      <c r="AH748" s="30" t="e">
        <f>HLOOKUP(AH$13,$Y748:$AF$1016,ROWS($Y748:$AF$1016),FALSE)</f>
        <v>#N/A</v>
      </c>
      <c r="AI748" s="30" t="e">
        <f>HLOOKUP(AI$13,$Y748:$AF$1016,ROWS($Y748:$AF$1016),FALSE)</f>
        <v>#N/A</v>
      </c>
      <c r="AJ748" s="30" t="e">
        <f>HLOOKUP(AJ$13,$Y748:$AF$1016,ROWS($Y748:$AF$1016),FALSE)</f>
        <v>#N/A</v>
      </c>
      <c r="AK748" s="30" t="e">
        <f>HLOOKUP(AK$13,$Y748:$AF$1016,ROWS($Y748:$AF$1016),FALSE)</f>
        <v>#N/A</v>
      </c>
      <c r="AL748" s="30" t="e">
        <f>HLOOKUP(AL$13,$Y748:$AF$1016,ROWS($Y748:$AF$1016),FALSE)</f>
        <v>#N/A</v>
      </c>
      <c r="AM748" s="30" t="e">
        <f>HLOOKUP(AM$13,$Y748:$AF$1016,ROWS($Y748:$AF$1016),FALSE)</f>
        <v>#N/A</v>
      </c>
      <c r="AN748" s="30" t="e">
        <f>HLOOKUP(AN$13,$Y748:$AF$1016,ROWS($Y748:$AF$1016),FALSE)</f>
        <v>#N/A</v>
      </c>
      <c r="AO748" s="35" t="e">
        <f t="shared" si="140"/>
        <v>#N/A</v>
      </c>
      <c r="AP748" s="35" t="e">
        <f t="shared" si="141"/>
        <v>#N/A</v>
      </c>
      <c r="AQ748" s="35" t="e">
        <f t="shared" si="142"/>
        <v>#N/A</v>
      </c>
      <c r="AR748" s="35" t="e">
        <f t="shared" si="143"/>
        <v>#N/A</v>
      </c>
      <c r="AS748" s="35" t="e">
        <f t="shared" si="144"/>
        <v>#N/A</v>
      </c>
      <c r="AT748" s="35" t="e">
        <f t="shared" si="145"/>
        <v>#N/A</v>
      </c>
      <c r="AU748" s="35" t="e">
        <f t="shared" si="146"/>
        <v>#N/A</v>
      </c>
      <c r="AV748" s="35" t="e">
        <f t="shared" si="147"/>
        <v>#N/A</v>
      </c>
      <c r="AW748" s="81" t="e">
        <f t="shared" si="148"/>
        <v>#N/A</v>
      </c>
      <c r="AX748" s="139" t="e">
        <f t="shared" si="149"/>
        <v>#N/A</v>
      </c>
    </row>
    <row r="749" spans="1:50" x14ac:dyDescent="0.25">
      <c r="A749" s="110">
        <f>'Тулуз-Пьерон'!A749</f>
        <v>0</v>
      </c>
      <c r="B749" s="153">
        <f>'Тулуз-Пьерон'!B749</f>
        <v>0</v>
      </c>
      <c r="C749" s="109" t="e">
        <f>'Тулуз-Пьерон'!AB749</f>
        <v>#DIV/0!</v>
      </c>
      <c r="D749" s="132" t="e">
        <f>'Тулуз-Пьерон'!AE749</f>
        <v>#DIV/0!</v>
      </c>
      <c r="E749" s="134">
        <f>Равен!AD741</f>
        <v>0</v>
      </c>
      <c r="F749" s="135">
        <f>Равен!AE741</f>
        <v>0</v>
      </c>
      <c r="G749" s="128"/>
      <c r="H749" s="33"/>
      <c r="I749" s="33"/>
      <c r="J749" s="33"/>
      <c r="K749" s="115"/>
      <c r="L749" s="109">
        <f t="shared" si="138"/>
        <v>0</v>
      </c>
      <c r="M749" s="33"/>
      <c r="N749" s="123"/>
      <c r="O749" s="131"/>
      <c r="P749" s="109">
        <f t="shared" si="139"/>
        <v>0</v>
      </c>
      <c r="Q749" s="33"/>
      <c r="R749" s="33"/>
      <c r="S749" s="123"/>
      <c r="T749" s="128"/>
      <c r="U749" s="33"/>
      <c r="V749" s="33"/>
      <c r="W749" s="33"/>
      <c r="X749" s="115"/>
      <c r="Y749" s="122"/>
      <c r="Z749" s="33"/>
      <c r="AA749" s="33"/>
      <c r="AB749" s="33"/>
      <c r="AC749" s="33"/>
      <c r="AD749" s="33"/>
      <c r="AE749" s="33"/>
      <c r="AF749" s="123"/>
      <c r="AG749" s="119" t="e">
        <f>HLOOKUP(AG$13,$Y749:$AF$1016,ROWS($Y749:$AF$1016),FALSE)</f>
        <v>#N/A</v>
      </c>
      <c r="AH749" s="30" t="e">
        <f>HLOOKUP(AH$13,$Y749:$AF$1016,ROWS($Y749:$AF$1016),FALSE)</f>
        <v>#N/A</v>
      </c>
      <c r="AI749" s="30" t="e">
        <f>HLOOKUP(AI$13,$Y749:$AF$1016,ROWS($Y749:$AF$1016),FALSE)</f>
        <v>#N/A</v>
      </c>
      <c r="AJ749" s="30" t="e">
        <f>HLOOKUP(AJ$13,$Y749:$AF$1016,ROWS($Y749:$AF$1016),FALSE)</f>
        <v>#N/A</v>
      </c>
      <c r="AK749" s="30" t="e">
        <f>HLOOKUP(AK$13,$Y749:$AF$1016,ROWS($Y749:$AF$1016),FALSE)</f>
        <v>#N/A</v>
      </c>
      <c r="AL749" s="30" t="e">
        <f>HLOOKUP(AL$13,$Y749:$AF$1016,ROWS($Y749:$AF$1016),FALSE)</f>
        <v>#N/A</v>
      </c>
      <c r="AM749" s="30" t="e">
        <f>HLOOKUP(AM$13,$Y749:$AF$1016,ROWS($Y749:$AF$1016),FALSE)</f>
        <v>#N/A</v>
      </c>
      <c r="AN749" s="30" t="e">
        <f>HLOOKUP(AN$13,$Y749:$AF$1016,ROWS($Y749:$AF$1016),FALSE)</f>
        <v>#N/A</v>
      </c>
      <c r="AO749" s="35" t="e">
        <f t="shared" si="140"/>
        <v>#N/A</v>
      </c>
      <c r="AP749" s="35" t="e">
        <f t="shared" si="141"/>
        <v>#N/A</v>
      </c>
      <c r="AQ749" s="35" t="e">
        <f t="shared" si="142"/>
        <v>#N/A</v>
      </c>
      <c r="AR749" s="35" t="e">
        <f t="shared" si="143"/>
        <v>#N/A</v>
      </c>
      <c r="AS749" s="35" t="e">
        <f t="shared" si="144"/>
        <v>#N/A</v>
      </c>
      <c r="AT749" s="35" t="e">
        <f t="shared" si="145"/>
        <v>#N/A</v>
      </c>
      <c r="AU749" s="35" t="e">
        <f t="shared" si="146"/>
        <v>#N/A</v>
      </c>
      <c r="AV749" s="35" t="e">
        <f t="shared" si="147"/>
        <v>#N/A</v>
      </c>
      <c r="AW749" s="81" t="e">
        <f t="shared" si="148"/>
        <v>#N/A</v>
      </c>
      <c r="AX749" s="139" t="e">
        <f t="shared" si="149"/>
        <v>#N/A</v>
      </c>
    </row>
    <row r="750" spans="1:50" x14ac:dyDescent="0.25">
      <c r="A750" s="110">
        <f>'Тулуз-Пьерон'!A750</f>
        <v>0</v>
      </c>
      <c r="B750" s="153">
        <f>'Тулуз-Пьерон'!B750</f>
        <v>0</v>
      </c>
      <c r="C750" s="109" t="e">
        <f>'Тулуз-Пьерон'!AB750</f>
        <v>#DIV/0!</v>
      </c>
      <c r="D750" s="132" t="e">
        <f>'Тулуз-Пьерон'!AE750</f>
        <v>#DIV/0!</v>
      </c>
      <c r="E750" s="134">
        <f>Равен!AD742</f>
        <v>0</v>
      </c>
      <c r="F750" s="135">
        <f>Равен!AE742</f>
        <v>0</v>
      </c>
      <c r="G750" s="128"/>
      <c r="H750" s="33"/>
      <c r="I750" s="33"/>
      <c r="J750" s="33"/>
      <c r="K750" s="115"/>
      <c r="L750" s="109">
        <f t="shared" si="138"/>
        <v>0</v>
      </c>
      <c r="M750" s="33"/>
      <c r="N750" s="123"/>
      <c r="O750" s="131"/>
      <c r="P750" s="109">
        <f t="shared" si="139"/>
        <v>0</v>
      </c>
      <c r="Q750" s="33"/>
      <c r="R750" s="33"/>
      <c r="S750" s="123"/>
      <c r="T750" s="128"/>
      <c r="U750" s="33"/>
      <c r="V750" s="33"/>
      <c r="W750" s="33"/>
      <c r="X750" s="115"/>
      <c r="Y750" s="122"/>
      <c r="Z750" s="33"/>
      <c r="AA750" s="33"/>
      <c r="AB750" s="33"/>
      <c r="AC750" s="33"/>
      <c r="AD750" s="33"/>
      <c r="AE750" s="33"/>
      <c r="AF750" s="123"/>
      <c r="AG750" s="119" t="e">
        <f>HLOOKUP(AG$13,$Y750:$AF$1016,ROWS($Y750:$AF$1016),FALSE)</f>
        <v>#N/A</v>
      </c>
      <c r="AH750" s="30" t="e">
        <f>HLOOKUP(AH$13,$Y750:$AF$1016,ROWS($Y750:$AF$1016),FALSE)</f>
        <v>#N/A</v>
      </c>
      <c r="AI750" s="30" t="e">
        <f>HLOOKUP(AI$13,$Y750:$AF$1016,ROWS($Y750:$AF$1016),FALSE)</f>
        <v>#N/A</v>
      </c>
      <c r="AJ750" s="30" t="e">
        <f>HLOOKUP(AJ$13,$Y750:$AF$1016,ROWS($Y750:$AF$1016),FALSE)</f>
        <v>#N/A</v>
      </c>
      <c r="AK750" s="30" t="e">
        <f>HLOOKUP(AK$13,$Y750:$AF$1016,ROWS($Y750:$AF$1016),FALSE)</f>
        <v>#N/A</v>
      </c>
      <c r="AL750" s="30" t="e">
        <f>HLOOKUP(AL$13,$Y750:$AF$1016,ROWS($Y750:$AF$1016),FALSE)</f>
        <v>#N/A</v>
      </c>
      <c r="AM750" s="30" t="e">
        <f>HLOOKUP(AM$13,$Y750:$AF$1016,ROWS($Y750:$AF$1016),FALSE)</f>
        <v>#N/A</v>
      </c>
      <c r="AN750" s="30" t="e">
        <f>HLOOKUP(AN$13,$Y750:$AF$1016,ROWS($Y750:$AF$1016),FALSE)</f>
        <v>#N/A</v>
      </c>
      <c r="AO750" s="35" t="e">
        <f t="shared" si="140"/>
        <v>#N/A</v>
      </c>
      <c r="AP750" s="35" t="e">
        <f t="shared" si="141"/>
        <v>#N/A</v>
      </c>
      <c r="AQ750" s="35" t="e">
        <f t="shared" si="142"/>
        <v>#N/A</v>
      </c>
      <c r="AR750" s="35" t="e">
        <f t="shared" si="143"/>
        <v>#N/A</v>
      </c>
      <c r="AS750" s="35" t="e">
        <f t="shared" si="144"/>
        <v>#N/A</v>
      </c>
      <c r="AT750" s="35" t="e">
        <f t="shared" si="145"/>
        <v>#N/A</v>
      </c>
      <c r="AU750" s="35" t="e">
        <f t="shared" si="146"/>
        <v>#N/A</v>
      </c>
      <c r="AV750" s="35" t="e">
        <f t="shared" si="147"/>
        <v>#N/A</v>
      </c>
      <c r="AW750" s="81" t="e">
        <f t="shared" si="148"/>
        <v>#N/A</v>
      </c>
      <c r="AX750" s="139" t="e">
        <f t="shared" si="149"/>
        <v>#N/A</v>
      </c>
    </row>
    <row r="751" spans="1:50" x14ac:dyDescent="0.25">
      <c r="A751" s="110">
        <f>'Тулуз-Пьерон'!A751</f>
        <v>0</v>
      </c>
      <c r="B751" s="153">
        <f>'Тулуз-Пьерон'!B751</f>
        <v>0</v>
      </c>
      <c r="C751" s="109" t="e">
        <f>'Тулуз-Пьерон'!AB751</f>
        <v>#DIV/0!</v>
      </c>
      <c r="D751" s="132" t="e">
        <f>'Тулуз-Пьерон'!AE751</f>
        <v>#DIV/0!</v>
      </c>
      <c r="E751" s="134">
        <f>Равен!AD743</f>
        <v>0</v>
      </c>
      <c r="F751" s="135">
        <f>Равен!AE743</f>
        <v>0</v>
      </c>
      <c r="G751" s="128"/>
      <c r="H751" s="33"/>
      <c r="I751" s="33"/>
      <c r="J751" s="33"/>
      <c r="K751" s="115"/>
      <c r="L751" s="109">
        <f t="shared" si="138"/>
        <v>0</v>
      </c>
      <c r="M751" s="33"/>
      <c r="N751" s="123"/>
      <c r="O751" s="131"/>
      <c r="P751" s="109">
        <f t="shared" si="139"/>
        <v>0</v>
      </c>
      <c r="Q751" s="33"/>
      <c r="R751" s="33"/>
      <c r="S751" s="123"/>
      <c r="T751" s="128"/>
      <c r="U751" s="33"/>
      <c r="V751" s="33"/>
      <c r="W751" s="33"/>
      <c r="X751" s="115"/>
      <c r="Y751" s="122"/>
      <c r="Z751" s="33"/>
      <c r="AA751" s="33"/>
      <c r="AB751" s="33"/>
      <c r="AC751" s="33"/>
      <c r="AD751" s="33"/>
      <c r="AE751" s="33"/>
      <c r="AF751" s="123"/>
      <c r="AG751" s="119" t="e">
        <f>HLOOKUP(AG$13,$Y751:$AF$1016,ROWS($Y751:$AF$1016),FALSE)</f>
        <v>#N/A</v>
      </c>
      <c r="AH751" s="30" t="e">
        <f>HLOOKUP(AH$13,$Y751:$AF$1016,ROWS($Y751:$AF$1016),FALSE)</f>
        <v>#N/A</v>
      </c>
      <c r="AI751" s="30" t="e">
        <f>HLOOKUP(AI$13,$Y751:$AF$1016,ROWS($Y751:$AF$1016),FALSE)</f>
        <v>#N/A</v>
      </c>
      <c r="AJ751" s="30" t="e">
        <f>HLOOKUP(AJ$13,$Y751:$AF$1016,ROWS($Y751:$AF$1016),FALSE)</f>
        <v>#N/A</v>
      </c>
      <c r="AK751" s="30" t="e">
        <f>HLOOKUP(AK$13,$Y751:$AF$1016,ROWS($Y751:$AF$1016),FALSE)</f>
        <v>#N/A</v>
      </c>
      <c r="AL751" s="30" t="e">
        <f>HLOOKUP(AL$13,$Y751:$AF$1016,ROWS($Y751:$AF$1016),FALSE)</f>
        <v>#N/A</v>
      </c>
      <c r="AM751" s="30" t="e">
        <f>HLOOKUP(AM$13,$Y751:$AF$1016,ROWS($Y751:$AF$1016),FALSE)</f>
        <v>#N/A</v>
      </c>
      <c r="AN751" s="30" t="e">
        <f>HLOOKUP(AN$13,$Y751:$AF$1016,ROWS($Y751:$AF$1016),FALSE)</f>
        <v>#N/A</v>
      </c>
      <c r="AO751" s="35" t="e">
        <f t="shared" si="140"/>
        <v>#N/A</v>
      </c>
      <c r="AP751" s="35" t="e">
        <f t="shared" si="141"/>
        <v>#N/A</v>
      </c>
      <c r="AQ751" s="35" t="e">
        <f t="shared" si="142"/>
        <v>#N/A</v>
      </c>
      <c r="AR751" s="35" t="e">
        <f t="shared" si="143"/>
        <v>#N/A</v>
      </c>
      <c r="AS751" s="35" t="e">
        <f t="shared" si="144"/>
        <v>#N/A</v>
      </c>
      <c r="AT751" s="35" t="e">
        <f t="shared" si="145"/>
        <v>#N/A</v>
      </c>
      <c r="AU751" s="35" t="e">
        <f t="shared" si="146"/>
        <v>#N/A</v>
      </c>
      <c r="AV751" s="35" t="e">
        <f t="shared" si="147"/>
        <v>#N/A</v>
      </c>
      <c r="AW751" s="81" t="e">
        <f t="shared" si="148"/>
        <v>#N/A</v>
      </c>
      <c r="AX751" s="139" t="e">
        <f t="shared" si="149"/>
        <v>#N/A</v>
      </c>
    </row>
    <row r="752" spans="1:50" x14ac:dyDescent="0.25">
      <c r="A752" s="110">
        <f>'Тулуз-Пьерон'!A752</f>
        <v>0</v>
      </c>
      <c r="B752" s="153">
        <f>'Тулуз-Пьерон'!B752</f>
        <v>0</v>
      </c>
      <c r="C752" s="109" t="e">
        <f>'Тулуз-Пьерон'!AB752</f>
        <v>#DIV/0!</v>
      </c>
      <c r="D752" s="132" t="e">
        <f>'Тулуз-Пьерон'!AE752</f>
        <v>#DIV/0!</v>
      </c>
      <c r="E752" s="134">
        <f>Равен!AD744</f>
        <v>0</v>
      </c>
      <c r="F752" s="135">
        <f>Равен!AE744</f>
        <v>0</v>
      </c>
      <c r="G752" s="128"/>
      <c r="H752" s="33"/>
      <c r="I752" s="33"/>
      <c r="J752" s="33"/>
      <c r="K752" s="115"/>
      <c r="L752" s="109">
        <f t="shared" si="138"/>
        <v>0</v>
      </c>
      <c r="M752" s="33"/>
      <c r="N752" s="123"/>
      <c r="O752" s="131"/>
      <c r="P752" s="109">
        <f t="shared" si="139"/>
        <v>0</v>
      </c>
      <c r="Q752" s="33"/>
      <c r="R752" s="33"/>
      <c r="S752" s="123"/>
      <c r="T752" s="128"/>
      <c r="U752" s="33"/>
      <c r="V752" s="33"/>
      <c r="W752" s="33"/>
      <c r="X752" s="115"/>
      <c r="Y752" s="122"/>
      <c r="Z752" s="33"/>
      <c r="AA752" s="33"/>
      <c r="AB752" s="33"/>
      <c r="AC752" s="33"/>
      <c r="AD752" s="33"/>
      <c r="AE752" s="33"/>
      <c r="AF752" s="123"/>
      <c r="AG752" s="119" t="e">
        <f>HLOOKUP(AG$13,$Y752:$AF$1016,ROWS($Y752:$AF$1016),FALSE)</f>
        <v>#N/A</v>
      </c>
      <c r="AH752" s="30" t="e">
        <f>HLOOKUP(AH$13,$Y752:$AF$1016,ROWS($Y752:$AF$1016),FALSE)</f>
        <v>#N/A</v>
      </c>
      <c r="AI752" s="30" t="e">
        <f>HLOOKUP(AI$13,$Y752:$AF$1016,ROWS($Y752:$AF$1016),FALSE)</f>
        <v>#N/A</v>
      </c>
      <c r="AJ752" s="30" t="e">
        <f>HLOOKUP(AJ$13,$Y752:$AF$1016,ROWS($Y752:$AF$1016),FALSE)</f>
        <v>#N/A</v>
      </c>
      <c r="AK752" s="30" t="e">
        <f>HLOOKUP(AK$13,$Y752:$AF$1016,ROWS($Y752:$AF$1016),FALSE)</f>
        <v>#N/A</v>
      </c>
      <c r="AL752" s="30" t="e">
        <f>HLOOKUP(AL$13,$Y752:$AF$1016,ROWS($Y752:$AF$1016),FALSE)</f>
        <v>#N/A</v>
      </c>
      <c r="AM752" s="30" t="e">
        <f>HLOOKUP(AM$13,$Y752:$AF$1016,ROWS($Y752:$AF$1016),FALSE)</f>
        <v>#N/A</v>
      </c>
      <c r="AN752" s="30" t="e">
        <f>HLOOKUP(AN$13,$Y752:$AF$1016,ROWS($Y752:$AF$1016),FALSE)</f>
        <v>#N/A</v>
      </c>
      <c r="AO752" s="35" t="e">
        <f t="shared" si="140"/>
        <v>#N/A</v>
      </c>
      <c r="AP752" s="35" t="e">
        <f t="shared" si="141"/>
        <v>#N/A</v>
      </c>
      <c r="AQ752" s="35" t="e">
        <f t="shared" si="142"/>
        <v>#N/A</v>
      </c>
      <c r="AR752" s="35" t="e">
        <f t="shared" si="143"/>
        <v>#N/A</v>
      </c>
      <c r="AS752" s="35" t="e">
        <f t="shared" si="144"/>
        <v>#N/A</v>
      </c>
      <c r="AT752" s="35" t="e">
        <f t="shared" si="145"/>
        <v>#N/A</v>
      </c>
      <c r="AU752" s="35" t="e">
        <f t="shared" si="146"/>
        <v>#N/A</v>
      </c>
      <c r="AV752" s="35" t="e">
        <f t="shared" si="147"/>
        <v>#N/A</v>
      </c>
      <c r="AW752" s="81" t="e">
        <f t="shared" si="148"/>
        <v>#N/A</v>
      </c>
      <c r="AX752" s="139" t="e">
        <f t="shared" si="149"/>
        <v>#N/A</v>
      </c>
    </row>
    <row r="753" spans="1:50" x14ac:dyDescent="0.25">
      <c r="A753" s="110">
        <f>'Тулуз-Пьерон'!A753</f>
        <v>0</v>
      </c>
      <c r="B753" s="153">
        <f>'Тулуз-Пьерон'!B753</f>
        <v>0</v>
      </c>
      <c r="C753" s="109" t="e">
        <f>'Тулуз-Пьерон'!AB753</f>
        <v>#DIV/0!</v>
      </c>
      <c r="D753" s="132" t="e">
        <f>'Тулуз-Пьерон'!AE753</f>
        <v>#DIV/0!</v>
      </c>
      <c r="E753" s="134">
        <f>Равен!AD745</f>
        <v>0</v>
      </c>
      <c r="F753" s="135">
        <f>Равен!AE745</f>
        <v>0</v>
      </c>
      <c r="G753" s="128"/>
      <c r="H753" s="33"/>
      <c r="I753" s="33"/>
      <c r="J753" s="33"/>
      <c r="K753" s="115"/>
      <c r="L753" s="109">
        <f t="shared" si="138"/>
        <v>0</v>
      </c>
      <c r="M753" s="33"/>
      <c r="N753" s="123"/>
      <c r="O753" s="131"/>
      <c r="P753" s="109">
        <f t="shared" si="139"/>
        <v>0</v>
      </c>
      <c r="Q753" s="33"/>
      <c r="R753" s="33"/>
      <c r="S753" s="123"/>
      <c r="T753" s="128"/>
      <c r="U753" s="33"/>
      <c r="V753" s="33"/>
      <c r="W753" s="33"/>
      <c r="X753" s="115"/>
      <c r="Y753" s="122"/>
      <c r="Z753" s="33"/>
      <c r="AA753" s="33"/>
      <c r="AB753" s="33"/>
      <c r="AC753" s="33"/>
      <c r="AD753" s="33"/>
      <c r="AE753" s="33"/>
      <c r="AF753" s="123"/>
      <c r="AG753" s="119" t="e">
        <f>HLOOKUP(AG$13,$Y753:$AF$1016,ROWS($Y753:$AF$1016),FALSE)</f>
        <v>#N/A</v>
      </c>
      <c r="AH753" s="30" t="e">
        <f>HLOOKUP(AH$13,$Y753:$AF$1016,ROWS($Y753:$AF$1016),FALSE)</f>
        <v>#N/A</v>
      </c>
      <c r="AI753" s="30" t="e">
        <f>HLOOKUP(AI$13,$Y753:$AF$1016,ROWS($Y753:$AF$1016),FALSE)</f>
        <v>#N/A</v>
      </c>
      <c r="AJ753" s="30" t="e">
        <f>HLOOKUP(AJ$13,$Y753:$AF$1016,ROWS($Y753:$AF$1016),FALSE)</f>
        <v>#N/A</v>
      </c>
      <c r="AK753" s="30" t="e">
        <f>HLOOKUP(AK$13,$Y753:$AF$1016,ROWS($Y753:$AF$1016),FALSE)</f>
        <v>#N/A</v>
      </c>
      <c r="AL753" s="30" t="e">
        <f>HLOOKUP(AL$13,$Y753:$AF$1016,ROWS($Y753:$AF$1016),FALSE)</f>
        <v>#N/A</v>
      </c>
      <c r="AM753" s="30" t="e">
        <f>HLOOKUP(AM$13,$Y753:$AF$1016,ROWS($Y753:$AF$1016),FALSE)</f>
        <v>#N/A</v>
      </c>
      <c r="AN753" s="30" t="e">
        <f>HLOOKUP(AN$13,$Y753:$AF$1016,ROWS($Y753:$AF$1016),FALSE)</f>
        <v>#N/A</v>
      </c>
      <c r="AO753" s="35" t="e">
        <f t="shared" si="140"/>
        <v>#N/A</v>
      </c>
      <c r="AP753" s="35" t="e">
        <f t="shared" si="141"/>
        <v>#N/A</v>
      </c>
      <c r="AQ753" s="35" t="e">
        <f t="shared" si="142"/>
        <v>#N/A</v>
      </c>
      <c r="AR753" s="35" t="e">
        <f t="shared" si="143"/>
        <v>#N/A</v>
      </c>
      <c r="AS753" s="35" t="e">
        <f t="shared" si="144"/>
        <v>#N/A</v>
      </c>
      <c r="AT753" s="35" t="e">
        <f t="shared" si="145"/>
        <v>#N/A</v>
      </c>
      <c r="AU753" s="35" t="e">
        <f t="shared" si="146"/>
        <v>#N/A</v>
      </c>
      <c r="AV753" s="35" t="e">
        <f t="shared" si="147"/>
        <v>#N/A</v>
      </c>
      <c r="AW753" s="81" t="e">
        <f t="shared" si="148"/>
        <v>#N/A</v>
      </c>
      <c r="AX753" s="139" t="e">
        <f t="shared" si="149"/>
        <v>#N/A</v>
      </c>
    </row>
    <row r="754" spans="1:50" x14ac:dyDescent="0.25">
      <c r="A754" s="110">
        <f>'Тулуз-Пьерон'!A754</f>
        <v>0</v>
      </c>
      <c r="B754" s="153">
        <f>'Тулуз-Пьерон'!B754</f>
        <v>0</v>
      </c>
      <c r="C754" s="109" t="e">
        <f>'Тулуз-Пьерон'!AB754</f>
        <v>#DIV/0!</v>
      </c>
      <c r="D754" s="132" t="e">
        <f>'Тулуз-Пьерон'!AE754</f>
        <v>#DIV/0!</v>
      </c>
      <c r="E754" s="134">
        <f>Равен!AD746</f>
        <v>0</v>
      </c>
      <c r="F754" s="135">
        <f>Равен!AE746</f>
        <v>0</v>
      </c>
      <c r="G754" s="128"/>
      <c r="H754" s="33"/>
      <c r="I754" s="33"/>
      <c r="J754" s="33"/>
      <c r="K754" s="115"/>
      <c r="L754" s="109">
        <f t="shared" si="138"/>
        <v>0</v>
      </c>
      <c r="M754" s="33"/>
      <c r="N754" s="123"/>
      <c r="O754" s="131"/>
      <c r="P754" s="109">
        <f t="shared" si="139"/>
        <v>0</v>
      </c>
      <c r="Q754" s="33"/>
      <c r="R754" s="33"/>
      <c r="S754" s="123"/>
      <c r="T754" s="128"/>
      <c r="U754" s="33"/>
      <c r="V754" s="33"/>
      <c r="W754" s="33"/>
      <c r="X754" s="115"/>
      <c r="Y754" s="122"/>
      <c r="Z754" s="33"/>
      <c r="AA754" s="33"/>
      <c r="AB754" s="33"/>
      <c r="AC754" s="33"/>
      <c r="AD754" s="33"/>
      <c r="AE754" s="33"/>
      <c r="AF754" s="123"/>
      <c r="AG754" s="119" t="e">
        <f>HLOOKUP(AG$13,$Y754:$AF$1016,ROWS($Y754:$AF$1016),FALSE)</f>
        <v>#N/A</v>
      </c>
      <c r="AH754" s="30" t="e">
        <f>HLOOKUP(AH$13,$Y754:$AF$1016,ROWS($Y754:$AF$1016),FALSE)</f>
        <v>#N/A</v>
      </c>
      <c r="AI754" s="30" t="e">
        <f>HLOOKUP(AI$13,$Y754:$AF$1016,ROWS($Y754:$AF$1016),FALSE)</f>
        <v>#N/A</v>
      </c>
      <c r="AJ754" s="30" t="e">
        <f>HLOOKUP(AJ$13,$Y754:$AF$1016,ROWS($Y754:$AF$1016),FALSE)</f>
        <v>#N/A</v>
      </c>
      <c r="AK754" s="30" t="e">
        <f>HLOOKUP(AK$13,$Y754:$AF$1016,ROWS($Y754:$AF$1016),FALSE)</f>
        <v>#N/A</v>
      </c>
      <c r="AL754" s="30" t="e">
        <f>HLOOKUP(AL$13,$Y754:$AF$1016,ROWS($Y754:$AF$1016),FALSE)</f>
        <v>#N/A</v>
      </c>
      <c r="AM754" s="30" t="e">
        <f>HLOOKUP(AM$13,$Y754:$AF$1016,ROWS($Y754:$AF$1016),FALSE)</f>
        <v>#N/A</v>
      </c>
      <c r="AN754" s="30" t="e">
        <f>HLOOKUP(AN$13,$Y754:$AF$1016,ROWS($Y754:$AF$1016),FALSE)</f>
        <v>#N/A</v>
      </c>
      <c r="AO754" s="35" t="e">
        <f t="shared" si="140"/>
        <v>#N/A</v>
      </c>
      <c r="AP754" s="35" t="e">
        <f t="shared" si="141"/>
        <v>#N/A</v>
      </c>
      <c r="AQ754" s="35" t="e">
        <f t="shared" si="142"/>
        <v>#N/A</v>
      </c>
      <c r="AR754" s="35" t="e">
        <f t="shared" si="143"/>
        <v>#N/A</v>
      </c>
      <c r="AS754" s="35" t="e">
        <f t="shared" si="144"/>
        <v>#N/A</v>
      </c>
      <c r="AT754" s="35" t="e">
        <f t="shared" si="145"/>
        <v>#N/A</v>
      </c>
      <c r="AU754" s="35" t="e">
        <f t="shared" si="146"/>
        <v>#N/A</v>
      </c>
      <c r="AV754" s="35" t="e">
        <f t="shared" si="147"/>
        <v>#N/A</v>
      </c>
      <c r="AW754" s="81" t="e">
        <f t="shared" si="148"/>
        <v>#N/A</v>
      </c>
      <c r="AX754" s="139" t="e">
        <f t="shared" si="149"/>
        <v>#N/A</v>
      </c>
    </row>
    <row r="755" spans="1:50" x14ac:dyDescent="0.25">
      <c r="A755" s="110">
        <f>'Тулуз-Пьерон'!A755</f>
        <v>0</v>
      </c>
      <c r="B755" s="153">
        <f>'Тулуз-Пьерон'!B755</f>
        <v>0</v>
      </c>
      <c r="C755" s="109" t="e">
        <f>'Тулуз-Пьерон'!AB755</f>
        <v>#DIV/0!</v>
      </c>
      <c r="D755" s="132" t="e">
        <f>'Тулуз-Пьерон'!AE755</f>
        <v>#DIV/0!</v>
      </c>
      <c r="E755" s="134">
        <f>Равен!AD747</f>
        <v>0</v>
      </c>
      <c r="F755" s="135">
        <f>Равен!AE747</f>
        <v>0</v>
      </c>
      <c r="G755" s="128"/>
      <c r="H755" s="33"/>
      <c r="I755" s="33"/>
      <c r="J755" s="33"/>
      <c r="K755" s="115"/>
      <c r="L755" s="109">
        <f t="shared" si="138"/>
        <v>0</v>
      </c>
      <c r="M755" s="33"/>
      <c r="N755" s="123"/>
      <c r="O755" s="131"/>
      <c r="P755" s="109">
        <f t="shared" si="139"/>
        <v>0</v>
      </c>
      <c r="Q755" s="33"/>
      <c r="R755" s="33"/>
      <c r="S755" s="123"/>
      <c r="T755" s="128"/>
      <c r="U755" s="33"/>
      <c r="V755" s="33"/>
      <c r="W755" s="33"/>
      <c r="X755" s="115"/>
      <c r="Y755" s="122"/>
      <c r="Z755" s="33"/>
      <c r="AA755" s="33"/>
      <c r="AB755" s="33"/>
      <c r="AC755" s="33"/>
      <c r="AD755" s="33"/>
      <c r="AE755" s="33"/>
      <c r="AF755" s="123"/>
      <c r="AG755" s="119" t="e">
        <f>HLOOKUP(AG$13,$Y755:$AF$1016,ROWS($Y755:$AF$1016),FALSE)</f>
        <v>#N/A</v>
      </c>
      <c r="AH755" s="30" t="e">
        <f>HLOOKUP(AH$13,$Y755:$AF$1016,ROWS($Y755:$AF$1016),FALSE)</f>
        <v>#N/A</v>
      </c>
      <c r="AI755" s="30" t="e">
        <f>HLOOKUP(AI$13,$Y755:$AF$1016,ROWS($Y755:$AF$1016),FALSE)</f>
        <v>#N/A</v>
      </c>
      <c r="AJ755" s="30" t="e">
        <f>HLOOKUP(AJ$13,$Y755:$AF$1016,ROWS($Y755:$AF$1016),FALSE)</f>
        <v>#N/A</v>
      </c>
      <c r="AK755" s="30" t="e">
        <f>HLOOKUP(AK$13,$Y755:$AF$1016,ROWS($Y755:$AF$1016),FALSE)</f>
        <v>#N/A</v>
      </c>
      <c r="AL755" s="30" t="e">
        <f>HLOOKUP(AL$13,$Y755:$AF$1016,ROWS($Y755:$AF$1016),FALSE)</f>
        <v>#N/A</v>
      </c>
      <c r="AM755" s="30" t="e">
        <f>HLOOKUP(AM$13,$Y755:$AF$1016,ROWS($Y755:$AF$1016),FALSE)</f>
        <v>#N/A</v>
      </c>
      <c r="AN755" s="30" t="e">
        <f>HLOOKUP(AN$13,$Y755:$AF$1016,ROWS($Y755:$AF$1016),FALSE)</f>
        <v>#N/A</v>
      </c>
      <c r="AO755" s="35" t="e">
        <f t="shared" si="140"/>
        <v>#N/A</v>
      </c>
      <c r="AP755" s="35" t="e">
        <f t="shared" si="141"/>
        <v>#N/A</v>
      </c>
      <c r="AQ755" s="35" t="e">
        <f t="shared" si="142"/>
        <v>#N/A</v>
      </c>
      <c r="AR755" s="35" t="e">
        <f t="shared" si="143"/>
        <v>#N/A</v>
      </c>
      <c r="AS755" s="35" t="e">
        <f t="shared" si="144"/>
        <v>#N/A</v>
      </c>
      <c r="AT755" s="35" t="e">
        <f t="shared" si="145"/>
        <v>#N/A</v>
      </c>
      <c r="AU755" s="35" t="e">
        <f t="shared" si="146"/>
        <v>#N/A</v>
      </c>
      <c r="AV755" s="35" t="e">
        <f t="shared" si="147"/>
        <v>#N/A</v>
      </c>
      <c r="AW755" s="81" t="e">
        <f t="shared" si="148"/>
        <v>#N/A</v>
      </c>
      <c r="AX755" s="139" t="e">
        <f t="shared" si="149"/>
        <v>#N/A</v>
      </c>
    </row>
    <row r="756" spans="1:50" x14ac:dyDescent="0.25">
      <c r="A756" s="110">
        <f>'Тулуз-Пьерон'!A756</f>
        <v>0</v>
      </c>
      <c r="B756" s="153">
        <f>'Тулуз-Пьерон'!B756</f>
        <v>0</v>
      </c>
      <c r="C756" s="109" t="e">
        <f>'Тулуз-Пьерон'!AB756</f>
        <v>#DIV/0!</v>
      </c>
      <c r="D756" s="132" t="e">
        <f>'Тулуз-Пьерон'!AE756</f>
        <v>#DIV/0!</v>
      </c>
      <c r="E756" s="134">
        <f>Равен!AD748</f>
        <v>0</v>
      </c>
      <c r="F756" s="135">
        <f>Равен!AE748</f>
        <v>0</v>
      </c>
      <c r="G756" s="128"/>
      <c r="H756" s="33"/>
      <c r="I756" s="33"/>
      <c r="J756" s="33"/>
      <c r="K756" s="115"/>
      <c r="L756" s="109">
        <f t="shared" si="138"/>
        <v>0</v>
      </c>
      <c r="M756" s="33"/>
      <c r="N756" s="123"/>
      <c r="O756" s="131"/>
      <c r="P756" s="109">
        <f t="shared" si="139"/>
        <v>0</v>
      </c>
      <c r="Q756" s="33"/>
      <c r="R756" s="33"/>
      <c r="S756" s="123"/>
      <c r="T756" s="128"/>
      <c r="U756" s="33"/>
      <c r="V756" s="33"/>
      <c r="W756" s="33"/>
      <c r="X756" s="115"/>
      <c r="Y756" s="122"/>
      <c r="Z756" s="33"/>
      <c r="AA756" s="33"/>
      <c r="AB756" s="33"/>
      <c r="AC756" s="33"/>
      <c r="AD756" s="33"/>
      <c r="AE756" s="33"/>
      <c r="AF756" s="123"/>
      <c r="AG756" s="119" t="e">
        <f>HLOOKUP(AG$13,$Y756:$AF$1016,ROWS($Y756:$AF$1016),FALSE)</f>
        <v>#N/A</v>
      </c>
      <c r="AH756" s="30" t="e">
        <f>HLOOKUP(AH$13,$Y756:$AF$1016,ROWS($Y756:$AF$1016),FALSE)</f>
        <v>#N/A</v>
      </c>
      <c r="AI756" s="30" t="e">
        <f>HLOOKUP(AI$13,$Y756:$AF$1016,ROWS($Y756:$AF$1016),FALSE)</f>
        <v>#N/A</v>
      </c>
      <c r="AJ756" s="30" t="e">
        <f>HLOOKUP(AJ$13,$Y756:$AF$1016,ROWS($Y756:$AF$1016),FALSE)</f>
        <v>#N/A</v>
      </c>
      <c r="AK756" s="30" t="e">
        <f>HLOOKUP(AK$13,$Y756:$AF$1016,ROWS($Y756:$AF$1016),FALSE)</f>
        <v>#N/A</v>
      </c>
      <c r="AL756" s="30" t="e">
        <f>HLOOKUP(AL$13,$Y756:$AF$1016,ROWS($Y756:$AF$1016),FALSE)</f>
        <v>#N/A</v>
      </c>
      <c r="AM756" s="30" t="e">
        <f>HLOOKUP(AM$13,$Y756:$AF$1016,ROWS($Y756:$AF$1016),FALSE)</f>
        <v>#N/A</v>
      </c>
      <c r="AN756" s="30" t="e">
        <f>HLOOKUP(AN$13,$Y756:$AF$1016,ROWS($Y756:$AF$1016),FALSE)</f>
        <v>#N/A</v>
      </c>
      <c r="AO756" s="35" t="e">
        <f t="shared" si="140"/>
        <v>#N/A</v>
      </c>
      <c r="AP756" s="35" t="e">
        <f t="shared" si="141"/>
        <v>#N/A</v>
      </c>
      <c r="AQ756" s="35" t="e">
        <f t="shared" si="142"/>
        <v>#N/A</v>
      </c>
      <c r="AR756" s="35" t="e">
        <f t="shared" si="143"/>
        <v>#N/A</v>
      </c>
      <c r="AS756" s="35" t="e">
        <f t="shared" si="144"/>
        <v>#N/A</v>
      </c>
      <c r="AT756" s="35" t="e">
        <f t="shared" si="145"/>
        <v>#N/A</v>
      </c>
      <c r="AU756" s="35" t="e">
        <f t="shared" si="146"/>
        <v>#N/A</v>
      </c>
      <c r="AV756" s="35" t="e">
        <f t="shared" si="147"/>
        <v>#N/A</v>
      </c>
      <c r="AW756" s="81" t="e">
        <f t="shared" si="148"/>
        <v>#N/A</v>
      </c>
      <c r="AX756" s="139" t="e">
        <f t="shared" si="149"/>
        <v>#N/A</v>
      </c>
    </row>
    <row r="757" spans="1:50" x14ac:dyDescent="0.25">
      <c r="A757" s="110">
        <f>'Тулуз-Пьерон'!A757</f>
        <v>0</v>
      </c>
      <c r="B757" s="153">
        <f>'Тулуз-Пьерон'!B757</f>
        <v>0</v>
      </c>
      <c r="C757" s="109" t="e">
        <f>'Тулуз-Пьерон'!AB757</f>
        <v>#DIV/0!</v>
      </c>
      <c r="D757" s="132" t="e">
        <f>'Тулуз-Пьерон'!AE757</f>
        <v>#DIV/0!</v>
      </c>
      <c r="E757" s="134">
        <f>Равен!AD749</f>
        <v>0</v>
      </c>
      <c r="F757" s="135">
        <f>Равен!AE749</f>
        <v>0</v>
      </c>
      <c r="G757" s="128"/>
      <c r="H757" s="33"/>
      <c r="I757" s="33"/>
      <c r="J757" s="33"/>
      <c r="K757" s="115"/>
      <c r="L757" s="109">
        <f t="shared" si="138"/>
        <v>0</v>
      </c>
      <c r="M757" s="33"/>
      <c r="N757" s="123"/>
      <c r="O757" s="131"/>
      <c r="P757" s="109">
        <f t="shared" si="139"/>
        <v>0</v>
      </c>
      <c r="Q757" s="33"/>
      <c r="R757" s="33"/>
      <c r="S757" s="123"/>
      <c r="T757" s="128"/>
      <c r="U757" s="33"/>
      <c r="V757" s="33"/>
      <c r="W757" s="33"/>
      <c r="X757" s="115"/>
      <c r="Y757" s="122"/>
      <c r="Z757" s="33"/>
      <c r="AA757" s="33"/>
      <c r="AB757" s="33"/>
      <c r="AC757" s="33"/>
      <c r="AD757" s="33"/>
      <c r="AE757" s="33"/>
      <c r="AF757" s="123"/>
      <c r="AG757" s="119" t="e">
        <f>HLOOKUP(AG$13,$Y757:$AF$1016,ROWS($Y757:$AF$1016),FALSE)</f>
        <v>#N/A</v>
      </c>
      <c r="AH757" s="30" t="e">
        <f>HLOOKUP(AH$13,$Y757:$AF$1016,ROWS($Y757:$AF$1016),FALSE)</f>
        <v>#N/A</v>
      </c>
      <c r="AI757" s="30" t="e">
        <f>HLOOKUP(AI$13,$Y757:$AF$1016,ROWS($Y757:$AF$1016),FALSE)</f>
        <v>#N/A</v>
      </c>
      <c r="AJ757" s="30" t="e">
        <f>HLOOKUP(AJ$13,$Y757:$AF$1016,ROWS($Y757:$AF$1016),FALSE)</f>
        <v>#N/A</v>
      </c>
      <c r="AK757" s="30" t="e">
        <f>HLOOKUP(AK$13,$Y757:$AF$1016,ROWS($Y757:$AF$1016),FALSE)</f>
        <v>#N/A</v>
      </c>
      <c r="AL757" s="30" t="e">
        <f>HLOOKUP(AL$13,$Y757:$AF$1016,ROWS($Y757:$AF$1016),FALSE)</f>
        <v>#N/A</v>
      </c>
      <c r="AM757" s="30" t="e">
        <f>HLOOKUP(AM$13,$Y757:$AF$1016,ROWS($Y757:$AF$1016),FALSE)</f>
        <v>#N/A</v>
      </c>
      <c r="AN757" s="30" t="e">
        <f>HLOOKUP(AN$13,$Y757:$AF$1016,ROWS($Y757:$AF$1016),FALSE)</f>
        <v>#N/A</v>
      </c>
      <c r="AO757" s="35" t="e">
        <f t="shared" si="140"/>
        <v>#N/A</v>
      </c>
      <c r="AP757" s="35" t="e">
        <f t="shared" si="141"/>
        <v>#N/A</v>
      </c>
      <c r="AQ757" s="35" t="e">
        <f t="shared" si="142"/>
        <v>#N/A</v>
      </c>
      <c r="AR757" s="35" t="e">
        <f t="shared" si="143"/>
        <v>#N/A</v>
      </c>
      <c r="AS757" s="35" t="e">
        <f t="shared" si="144"/>
        <v>#N/A</v>
      </c>
      <c r="AT757" s="35" t="e">
        <f t="shared" si="145"/>
        <v>#N/A</v>
      </c>
      <c r="AU757" s="35" t="e">
        <f t="shared" si="146"/>
        <v>#N/A</v>
      </c>
      <c r="AV757" s="35" t="e">
        <f t="shared" si="147"/>
        <v>#N/A</v>
      </c>
      <c r="AW757" s="81" t="e">
        <f t="shared" si="148"/>
        <v>#N/A</v>
      </c>
      <c r="AX757" s="139" t="e">
        <f t="shared" si="149"/>
        <v>#N/A</v>
      </c>
    </row>
    <row r="758" spans="1:50" x14ac:dyDescent="0.25">
      <c r="A758" s="110">
        <f>'Тулуз-Пьерон'!A758</f>
        <v>0</v>
      </c>
      <c r="B758" s="153">
        <f>'Тулуз-Пьерон'!B758</f>
        <v>0</v>
      </c>
      <c r="C758" s="109" t="e">
        <f>'Тулуз-Пьерон'!AB758</f>
        <v>#DIV/0!</v>
      </c>
      <c r="D758" s="132" t="e">
        <f>'Тулуз-Пьерон'!AE758</f>
        <v>#DIV/0!</v>
      </c>
      <c r="E758" s="134">
        <f>Равен!AD750</f>
        <v>0</v>
      </c>
      <c r="F758" s="135">
        <f>Равен!AE750</f>
        <v>0</v>
      </c>
      <c r="G758" s="128"/>
      <c r="H758" s="33"/>
      <c r="I758" s="33"/>
      <c r="J758" s="33"/>
      <c r="K758" s="115"/>
      <c r="L758" s="109">
        <f t="shared" si="138"/>
        <v>0</v>
      </c>
      <c r="M758" s="33"/>
      <c r="N758" s="123"/>
      <c r="O758" s="131"/>
      <c r="P758" s="109">
        <f t="shared" si="139"/>
        <v>0</v>
      </c>
      <c r="Q758" s="33"/>
      <c r="R758" s="33"/>
      <c r="S758" s="123"/>
      <c r="T758" s="128"/>
      <c r="U758" s="33"/>
      <c r="V758" s="33"/>
      <c r="W758" s="33"/>
      <c r="X758" s="115"/>
      <c r="Y758" s="122"/>
      <c r="Z758" s="33"/>
      <c r="AA758" s="33"/>
      <c r="AB758" s="33"/>
      <c r="AC758" s="33"/>
      <c r="AD758" s="33"/>
      <c r="AE758" s="33"/>
      <c r="AF758" s="123"/>
      <c r="AG758" s="119" t="e">
        <f>HLOOKUP(AG$13,$Y758:$AF$1016,ROWS($Y758:$AF$1016),FALSE)</f>
        <v>#N/A</v>
      </c>
      <c r="AH758" s="30" t="e">
        <f>HLOOKUP(AH$13,$Y758:$AF$1016,ROWS($Y758:$AF$1016),FALSE)</f>
        <v>#N/A</v>
      </c>
      <c r="AI758" s="30" t="e">
        <f>HLOOKUP(AI$13,$Y758:$AF$1016,ROWS($Y758:$AF$1016),FALSE)</f>
        <v>#N/A</v>
      </c>
      <c r="AJ758" s="30" t="e">
        <f>HLOOKUP(AJ$13,$Y758:$AF$1016,ROWS($Y758:$AF$1016),FALSE)</f>
        <v>#N/A</v>
      </c>
      <c r="AK758" s="30" t="e">
        <f>HLOOKUP(AK$13,$Y758:$AF$1016,ROWS($Y758:$AF$1016),FALSE)</f>
        <v>#N/A</v>
      </c>
      <c r="AL758" s="30" t="e">
        <f>HLOOKUP(AL$13,$Y758:$AF$1016,ROWS($Y758:$AF$1016),FALSE)</f>
        <v>#N/A</v>
      </c>
      <c r="AM758" s="30" t="e">
        <f>HLOOKUP(AM$13,$Y758:$AF$1016,ROWS($Y758:$AF$1016),FALSE)</f>
        <v>#N/A</v>
      </c>
      <c r="AN758" s="30" t="e">
        <f>HLOOKUP(AN$13,$Y758:$AF$1016,ROWS($Y758:$AF$1016),FALSE)</f>
        <v>#N/A</v>
      </c>
      <c r="AO758" s="35" t="e">
        <f t="shared" si="140"/>
        <v>#N/A</v>
      </c>
      <c r="AP758" s="35" t="e">
        <f t="shared" si="141"/>
        <v>#N/A</v>
      </c>
      <c r="AQ758" s="35" t="e">
        <f t="shared" si="142"/>
        <v>#N/A</v>
      </c>
      <c r="AR758" s="35" t="e">
        <f t="shared" si="143"/>
        <v>#N/A</v>
      </c>
      <c r="AS758" s="35" t="e">
        <f t="shared" si="144"/>
        <v>#N/A</v>
      </c>
      <c r="AT758" s="35" t="e">
        <f t="shared" si="145"/>
        <v>#N/A</v>
      </c>
      <c r="AU758" s="35" t="e">
        <f t="shared" si="146"/>
        <v>#N/A</v>
      </c>
      <c r="AV758" s="35" t="e">
        <f t="shared" si="147"/>
        <v>#N/A</v>
      </c>
      <c r="AW758" s="81" t="e">
        <f t="shared" si="148"/>
        <v>#N/A</v>
      </c>
      <c r="AX758" s="139" t="e">
        <f t="shared" si="149"/>
        <v>#N/A</v>
      </c>
    </row>
    <row r="759" spans="1:50" x14ac:dyDescent="0.25">
      <c r="A759" s="110">
        <f>'Тулуз-Пьерон'!A759</f>
        <v>0</v>
      </c>
      <c r="B759" s="153">
        <f>'Тулуз-Пьерон'!B759</f>
        <v>0</v>
      </c>
      <c r="C759" s="109" t="e">
        <f>'Тулуз-Пьерон'!AB759</f>
        <v>#DIV/0!</v>
      </c>
      <c r="D759" s="132" t="e">
        <f>'Тулуз-Пьерон'!AE759</f>
        <v>#DIV/0!</v>
      </c>
      <c r="E759" s="134">
        <f>Равен!AD751</f>
        <v>0</v>
      </c>
      <c r="F759" s="135">
        <f>Равен!AE751</f>
        <v>0</v>
      </c>
      <c r="G759" s="128"/>
      <c r="H759" s="33"/>
      <c r="I759" s="33"/>
      <c r="J759" s="33"/>
      <c r="K759" s="115"/>
      <c r="L759" s="109">
        <f t="shared" si="138"/>
        <v>0</v>
      </c>
      <c r="M759" s="33"/>
      <c r="N759" s="123"/>
      <c r="O759" s="131"/>
      <c r="P759" s="109">
        <f t="shared" si="139"/>
        <v>0</v>
      </c>
      <c r="Q759" s="33"/>
      <c r="R759" s="33"/>
      <c r="S759" s="123"/>
      <c r="T759" s="128"/>
      <c r="U759" s="33"/>
      <c r="V759" s="33"/>
      <c r="W759" s="33"/>
      <c r="X759" s="115"/>
      <c r="Y759" s="122"/>
      <c r="Z759" s="33"/>
      <c r="AA759" s="33"/>
      <c r="AB759" s="33"/>
      <c r="AC759" s="33"/>
      <c r="AD759" s="33"/>
      <c r="AE759" s="33"/>
      <c r="AF759" s="123"/>
      <c r="AG759" s="119" t="e">
        <f>HLOOKUP(AG$13,$Y759:$AF$1016,ROWS($Y759:$AF$1016),FALSE)</f>
        <v>#N/A</v>
      </c>
      <c r="AH759" s="30" t="e">
        <f>HLOOKUP(AH$13,$Y759:$AF$1016,ROWS($Y759:$AF$1016),FALSE)</f>
        <v>#N/A</v>
      </c>
      <c r="AI759" s="30" t="e">
        <f>HLOOKUP(AI$13,$Y759:$AF$1016,ROWS($Y759:$AF$1016),FALSE)</f>
        <v>#N/A</v>
      </c>
      <c r="AJ759" s="30" t="e">
        <f>HLOOKUP(AJ$13,$Y759:$AF$1016,ROWS($Y759:$AF$1016),FALSE)</f>
        <v>#N/A</v>
      </c>
      <c r="AK759" s="30" t="e">
        <f>HLOOKUP(AK$13,$Y759:$AF$1016,ROWS($Y759:$AF$1016),FALSE)</f>
        <v>#N/A</v>
      </c>
      <c r="AL759" s="30" t="e">
        <f>HLOOKUP(AL$13,$Y759:$AF$1016,ROWS($Y759:$AF$1016),FALSE)</f>
        <v>#N/A</v>
      </c>
      <c r="AM759" s="30" t="e">
        <f>HLOOKUP(AM$13,$Y759:$AF$1016,ROWS($Y759:$AF$1016),FALSE)</f>
        <v>#N/A</v>
      </c>
      <c r="AN759" s="30" t="e">
        <f>HLOOKUP(AN$13,$Y759:$AF$1016,ROWS($Y759:$AF$1016),FALSE)</f>
        <v>#N/A</v>
      </c>
      <c r="AO759" s="35" t="e">
        <f t="shared" si="140"/>
        <v>#N/A</v>
      </c>
      <c r="AP759" s="35" t="e">
        <f t="shared" si="141"/>
        <v>#N/A</v>
      </c>
      <c r="AQ759" s="35" t="e">
        <f t="shared" si="142"/>
        <v>#N/A</v>
      </c>
      <c r="AR759" s="35" t="e">
        <f t="shared" si="143"/>
        <v>#N/A</v>
      </c>
      <c r="AS759" s="35" t="e">
        <f t="shared" si="144"/>
        <v>#N/A</v>
      </c>
      <c r="AT759" s="35" t="e">
        <f t="shared" si="145"/>
        <v>#N/A</v>
      </c>
      <c r="AU759" s="35" t="e">
        <f t="shared" si="146"/>
        <v>#N/A</v>
      </c>
      <c r="AV759" s="35" t="e">
        <f t="shared" si="147"/>
        <v>#N/A</v>
      </c>
      <c r="AW759" s="81" t="e">
        <f t="shared" si="148"/>
        <v>#N/A</v>
      </c>
      <c r="AX759" s="139" t="e">
        <f t="shared" si="149"/>
        <v>#N/A</v>
      </c>
    </row>
    <row r="760" spans="1:50" x14ac:dyDescent="0.25">
      <c r="A760" s="110">
        <f>'Тулуз-Пьерон'!A760</f>
        <v>0</v>
      </c>
      <c r="B760" s="153">
        <f>'Тулуз-Пьерон'!B760</f>
        <v>0</v>
      </c>
      <c r="C760" s="109" t="e">
        <f>'Тулуз-Пьерон'!AB760</f>
        <v>#DIV/0!</v>
      </c>
      <c r="D760" s="132" t="e">
        <f>'Тулуз-Пьерон'!AE760</f>
        <v>#DIV/0!</v>
      </c>
      <c r="E760" s="134">
        <f>Равен!AD752</f>
        <v>0</v>
      </c>
      <c r="F760" s="135">
        <f>Равен!AE752</f>
        <v>0</v>
      </c>
      <c r="G760" s="128"/>
      <c r="H760" s="33"/>
      <c r="I760" s="33"/>
      <c r="J760" s="33"/>
      <c r="K760" s="115"/>
      <c r="L760" s="109">
        <f t="shared" si="138"/>
        <v>0</v>
      </c>
      <c r="M760" s="33"/>
      <c r="N760" s="123"/>
      <c r="O760" s="131"/>
      <c r="P760" s="109">
        <f t="shared" si="139"/>
        <v>0</v>
      </c>
      <c r="Q760" s="33"/>
      <c r="R760" s="33"/>
      <c r="S760" s="123"/>
      <c r="T760" s="128"/>
      <c r="U760" s="33"/>
      <c r="V760" s="33"/>
      <c r="W760" s="33"/>
      <c r="X760" s="115"/>
      <c r="Y760" s="122"/>
      <c r="Z760" s="33"/>
      <c r="AA760" s="33"/>
      <c r="AB760" s="33"/>
      <c r="AC760" s="33"/>
      <c r="AD760" s="33"/>
      <c r="AE760" s="33"/>
      <c r="AF760" s="123"/>
      <c r="AG760" s="119" t="e">
        <f>HLOOKUP(AG$13,$Y760:$AF$1016,ROWS($Y760:$AF$1016),FALSE)</f>
        <v>#N/A</v>
      </c>
      <c r="AH760" s="30" t="e">
        <f>HLOOKUP(AH$13,$Y760:$AF$1016,ROWS($Y760:$AF$1016),FALSE)</f>
        <v>#N/A</v>
      </c>
      <c r="AI760" s="30" t="e">
        <f>HLOOKUP(AI$13,$Y760:$AF$1016,ROWS($Y760:$AF$1016),FALSE)</f>
        <v>#N/A</v>
      </c>
      <c r="AJ760" s="30" t="e">
        <f>HLOOKUP(AJ$13,$Y760:$AF$1016,ROWS($Y760:$AF$1016),FALSE)</f>
        <v>#N/A</v>
      </c>
      <c r="AK760" s="30" t="e">
        <f>HLOOKUP(AK$13,$Y760:$AF$1016,ROWS($Y760:$AF$1016),FALSE)</f>
        <v>#N/A</v>
      </c>
      <c r="AL760" s="30" t="e">
        <f>HLOOKUP(AL$13,$Y760:$AF$1016,ROWS($Y760:$AF$1016),FALSE)</f>
        <v>#N/A</v>
      </c>
      <c r="AM760" s="30" t="e">
        <f>HLOOKUP(AM$13,$Y760:$AF$1016,ROWS($Y760:$AF$1016),FALSE)</f>
        <v>#N/A</v>
      </c>
      <c r="AN760" s="30" t="e">
        <f>HLOOKUP(AN$13,$Y760:$AF$1016,ROWS($Y760:$AF$1016),FALSE)</f>
        <v>#N/A</v>
      </c>
      <c r="AO760" s="35" t="e">
        <f t="shared" si="140"/>
        <v>#N/A</v>
      </c>
      <c r="AP760" s="35" t="e">
        <f t="shared" si="141"/>
        <v>#N/A</v>
      </c>
      <c r="AQ760" s="35" t="e">
        <f t="shared" si="142"/>
        <v>#N/A</v>
      </c>
      <c r="AR760" s="35" t="e">
        <f t="shared" si="143"/>
        <v>#N/A</v>
      </c>
      <c r="AS760" s="35" t="e">
        <f t="shared" si="144"/>
        <v>#N/A</v>
      </c>
      <c r="AT760" s="35" t="e">
        <f t="shared" si="145"/>
        <v>#N/A</v>
      </c>
      <c r="AU760" s="35" t="e">
        <f t="shared" si="146"/>
        <v>#N/A</v>
      </c>
      <c r="AV760" s="35" t="e">
        <f t="shared" si="147"/>
        <v>#N/A</v>
      </c>
      <c r="AW760" s="81" t="e">
        <f t="shared" si="148"/>
        <v>#N/A</v>
      </c>
      <c r="AX760" s="139" t="e">
        <f t="shared" si="149"/>
        <v>#N/A</v>
      </c>
    </row>
    <row r="761" spans="1:50" x14ac:dyDescent="0.25">
      <c r="A761" s="110">
        <f>'Тулуз-Пьерон'!A761</f>
        <v>0</v>
      </c>
      <c r="B761" s="153">
        <f>'Тулуз-Пьерон'!B761</f>
        <v>0</v>
      </c>
      <c r="C761" s="109" t="e">
        <f>'Тулуз-Пьерон'!AB761</f>
        <v>#DIV/0!</v>
      </c>
      <c r="D761" s="132" t="e">
        <f>'Тулуз-Пьерон'!AE761</f>
        <v>#DIV/0!</v>
      </c>
      <c r="E761" s="134">
        <f>Равен!AD753</f>
        <v>0</v>
      </c>
      <c r="F761" s="135">
        <f>Равен!AE753</f>
        <v>0</v>
      </c>
      <c r="G761" s="128"/>
      <c r="H761" s="33"/>
      <c r="I761" s="33"/>
      <c r="J761" s="33"/>
      <c r="K761" s="115"/>
      <c r="L761" s="109">
        <f t="shared" si="138"/>
        <v>0</v>
      </c>
      <c r="M761" s="33"/>
      <c r="N761" s="123"/>
      <c r="O761" s="131"/>
      <c r="P761" s="109">
        <f t="shared" si="139"/>
        <v>0</v>
      </c>
      <c r="Q761" s="33"/>
      <c r="R761" s="33"/>
      <c r="S761" s="123"/>
      <c r="T761" s="128"/>
      <c r="U761" s="33"/>
      <c r="V761" s="33"/>
      <c r="W761" s="33"/>
      <c r="X761" s="115"/>
      <c r="Y761" s="122"/>
      <c r="Z761" s="33"/>
      <c r="AA761" s="33"/>
      <c r="AB761" s="33"/>
      <c r="AC761" s="33"/>
      <c r="AD761" s="33"/>
      <c r="AE761" s="33"/>
      <c r="AF761" s="123"/>
      <c r="AG761" s="119" t="e">
        <f>HLOOKUP(AG$13,$Y761:$AF$1016,ROWS($Y761:$AF$1016),FALSE)</f>
        <v>#N/A</v>
      </c>
      <c r="AH761" s="30" t="e">
        <f>HLOOKUP(AH$13,$Y761:$AF$1016,ROWS($Y761:$AF$1016),FALSE)</f>
        <v>#N/A</v>
      </c>
      <c r="AI761" s="30" t="e">
        <f>HLOOKUP(AI$13,$Y761:$AF$1016,ROWS($Y761:$AF$1016),FALSE)</f>
        <v>#N/A</v>
      </c>
      <c r="AJ761" s="30" t="e">
        <f>HLOOKUP(AJ$13,$Y761:$AF$1016,ROWS($Y761:$AF$1016),FALSE)</f>
        <v>#N/A</v>
      </c>
      <c r="AK761" s="30" t="e">
        <f>HLOOKUP(AK$13,$Y761:$AF$1016,ROWS($Y761:$AF$1016),FALSE)</f>
        <v>#N/A</v>
      </c>
      <c r="AL761" s="30" t="e">
        <f>HLOOKUP(AL$13,$Y761:$AF$1016,ROWS($Y761:$AF$1016),FALSE)</f>
        <v>#N/A</v>
      </c>
      <c r="AM761" s="30" t="e">
        <f>HLOOKUP(AM$13,$Y761:$AF$1016,ROWS($Y761:$AF$1016),FALSE)</f>
        <v>#N/A</v>
      </c>
      <c r="AN761" s="30" t="e">
        <f>HLOOKUP(AN$13,$Y761:$AF$1016,ROWS($Y761:$AF$1016),FALSE)</f>
        <v>#N/A</v>
      </c>
      <c r="AO761" s="35" t="e">
        <f t="shared" si="140"/>
        <v>#N/A</v>
      </c>
      <c r="AP761" s="35" t="e">
        <f t="shared" si="141"/>
        <v>#N/A</v>
      </c>
      <c r="AQ761" s="35" t="e">
        <f t="shared" si="142"/>
        <v>#N/A</v>
      </c>
      <c r="AR761" s="35" t="e">
        <f t="shared" si="143"/>
        <v>#N/A</v>
      </c>
      <c r="AS761" s="35" t="e">
        <f t="shared" si="144"/>
        <v>#N/A</v>
      </c>
      <c r="AT761" s="35" t="e">
        <f t="shared" si="145"/>
        <v>#N/A</v>
      </c>
      <c r="AU761" s="35" t="e">
        <f t="shared" si="146"/>
        <v>#N/A</v>
      </c>
      <c r="AV761" s="35" t="e">
        <f t="shared" si="147"/>
        <v>#N/A</v>
      </c>
      <c r="AW761" s="81" t="e">
        <f t="shared" si="148"/>
        <v>#N/A</v>
      </c>
      <c r="AX761" s="139" t="e">
        <f t="shared" si="149"/>
        <v>#N/A</v>
      </c>
    </row>
    <row r="762" spans="1:50" x14ac:dyDescent="0.25">
      <c r="A762" s="110">
        <f>'Тулуз-Пьерон'!A762</f>
        <v>0</v>
      </c>
      <c r="B762" s="153">
        <f>'Тулуз-Пьерон'!B762</f>
        <v>0</v>
      </c>
      <c r="C762" s="109" t="e">
        <f>'Тулуз-Пьерон'!AB762</f>
        <v>#DIV/0!</v>
      </c>
      <c r="D762" s="132" t="e">
        <f>'Тулуз-Пьерон'!AE762</f>
        <v>#DIV/0!</v>
      </c>
      <c r="E762" s="134">
        <f>Равен!AD754</f>
        <v>0</v>
      </c>
      <c r="F762" s="135">
        <f>Равен!AE754</f>
        <v>0</v>
      </c>
      <c r="G762" s="128"/>
      <c r="H762" s="33"/>
      <c r="I762" s="33"/>
      <c r="J762" s="33"/>
      <c r="K762" s="115"/>
      <c r="L762" s="109">
        <f t="shared" si="138"/>
        <v>0</v>
      </c>
      <c r="M762" s="33"/>
      <c r="N762" s="123"/>
      <c r="O762" s="131"/>
      <c r="P762" s="109">
        <f t="shared" si="139"/>
        <v>0</v>
      </c>
      <c r="Q762" s="33"/>
      <c r="R762" s="33"/>
      <c r="S762" s="123"/>
      <c r="T762" s="128"/>
      <c r="U762" s="33"/>
      <c r="V762" s="33"/>
      <c r="W762" s="33"/>
      <c r="X762" s="115"/>
      <c r="Y762" s="122"/>
      <c r="Z762" s="33"/>
      <c r="AA762" s="33"/>
      <c r="AB762" s="33"/>
      <c r="AC762" s="33"/>
      <c r="AD762" s="33"/>
      <c r="AE762" s="33"/>
      <c r="AF762" s="123"/>
      <c r="AG762" s="119" t="e">
        <f>HLOOKUP(AG$13,$Y762:$AF$1016,ROWS($Y762:$AF$1016),FALSE)</f>
        <v>#N/A</v>
      </c>
      <c r="AH762" s="30" t="e">
        <f>HLOOKUP(AH$13,$Y762:$AF$1016,ROWS($Y762:$AF$1016),FALSE)</f>
        <v>#N/A</v>
      </c>
      <c r="AI762" s="30" t="e">
        <f>HLOOKUP(AI$13,$Y762:$AF$1016,ROWS($Y762:$AF$1016),FALSE)</f>
        <v>#N/A</v>
      </c>
      <c r="AJ762" s="30" t="e">
        <f>HLOOKUP(AJ$13,$Y762:$AF$1016,ROWS($Y762:$AF$1016),FALSE)</f>
        <v>#N/A</v>
      </c>
      <c r="AK762" s="30" t="e">
        <f>HLOOKUP(AK$13,$Y762:$AF$1016,ROWS($Y762:$AF$1016),FALSE)</f>
        <v>#N/A</v>
      </c>
      <c r="AL762" s="30" t="e">
        <f>HLOOKUP(AL$13,$Y762:$AF$1016,ROWS($Y762:$AF$1016),FALSE)</f>
        <v>#N/A</v>
      </c>
      <c r="AM762" s="30" t="e">
        <f>HLOOKUP(AM$13,$Y762:$AF$1016,ROWS($Y762:$AF$1016),FALSE)</f>
        <v>#N/A</v>
      </c>
      <c r="AN762" s="30" t="e">
        <f>HLOOKUP(AN$13,$Y762:$AF$1016,ROWS($Y762:$AF$1016),FALSE)</f>
        <v>#N/A</v>
      </c>
      <c r="AO762" s="35" t="e">
        <f t="shared" si="140"/>
        <v>#N/A</v>
      </c>
      <c r="AP762" s="35" t="e">
        <f t="shared" si="141"/>
        <v>#N/A</v>
      </c>
      <c r="AQ762" s="35" t="e">
        <f t="shared" si="142"/>
        <v>#N/A</v>
      </c>
      <c r="AR762" s="35" t="e">
        <f t="shared" si="143"/>
        <v>#N/A</v>
      </c>
      <c r="AS762" s="35" t="e">
        <f t="shared" si="144"/>
        <v>#N/A</v>
      </c>
      <c r="AT762" s="35" t="e">
        <f t="shared" si="145"/>
        <v>#N/A</v>
      </c>
      <c r="AU762" s="35" t="e">
        <f t="shared" si="146"/>
        <v>#N/A</v>
      </c>
      <c r="AV762" s="35" t="e">
        <f t="shared" si="147"/>
        <v>#N/A</v>
      </c>
      <c r="AW762" s="81" t="e">
        <f t="shared" si="148"/>
        <v>#N/A</v>
      </c>
      <c r="AX762" s="139" t="e">
        <f t="shared" si="149"/>
        <v>#N/A</v>
      </c>
    </row>
    <row r="763" spans="1:50" x14ac:dyDescent="0.25">
      <c r="A763" s="110">
        <f>'Тулуз-Пьерон'!A763</f>
        <v>0</v>
      </c>
      <c r="B763" s="153">
        <f>'Тулуз-Пьерон'!B763</f>
        <v>0</v>
      </c>
      <c r="C763" s="109" t="e">
        <f>'Тулуз-Пьерон'!AB763</f>
        <v>#DIV/0!</v>
      </c>
      <c r="D763" s="132" t="e">
        <f>'Тулуз-Пьерон'!AE763</f>
        <v>#DIV/0!</v>
      </c>
      <c r="E763" s="134">
        <f>Равен!AD755</f>
        <v>0</v>
      </c>
      <c r="F763" s="135">
        <f>Равен!AE755</f>
        <v>0</v>
      </c>
      <c r="G763" s="128"/>
      <c r="H763" s="33"/>
      <c r="I763" s="33"/>
      <c r="J763" s="33"/>
      <c r="K763" s="115"/>
      <c r="L763" s="109">
        <f t="shared" si="138"/>
        <v>0</v>
      </c>
      <c r="M763" s="33"/>
      <c r="N763" s="123"/>
      <c r="O763" s="131"/>
      <c r="P763" s="109">
        <f t="shared" si="139"/>
        <v>0</v>
      </c>
      <c r="Q763" s="33"/>
      <c r="R763" s="33"/>
      <c r="S763" s="123"/>
      <c r="T763" s="128"/>
      <c r="U763" s="33"/>
      <c r="V763" s="33"/>
      <c r="W763" s="33"/>
      <c r="X763" s="115"/>
      <c r="Y763" s="122"/>
      <c r="Z763" s="33"/>
      <c r="AA763" s="33"/>
      <c r="AB763" s="33"/>
      <c r="AC763" s="33"/>
      <c r="AD763" s="33"/>
      <c r="AE763" s="33"/>
      <c r="AF763" s="123"/>
      <c r="AG763" s="119" t="e">
        <f>HLOOKUP(AG$13,$Y763:$AF$1016,ROWS($Y763:$AF$1016),FALSE)</f>
        <v>#N/A</v>
      </c>
      <c r="AH763" s="30" t="e">
        <f>HLOOKUP(AH$13,$Y763:$AF$1016,ROWS($Y763:$AF$1016),FALSE)</f>
        <v>#N/A</v>
      </c>
      <c r="AI763" s="30" t="e">
        <f>HLOOKUP(AI$13,$Y763:$AF$1016,ROWS($Y763:$AF$1016),FALSE)</f>
        <v>#N/A</v>
      </c>
      <c r="AJ763" s="30" t="e">
        <f>HLOOKUP(AJ$13,$Y763:$AF$1016,ROWS($Y763:$AF$1016),FALSE)</f>
        <v>#N/A</v>
      </c>
      <c r="AK763" s="30" t="e">
        <f>HLOOKUP(AK$13,$Y763:$AF$1016,ROWS($Y763:$AF$1016),FALSE)</f>
        <v>#N/A</v>
      </c>
      <c r="AL763" s="30" t="e">
        <f>HLOOKUP(AL$13,$Y763:$AF$1016,ROWS($Y763:$AF$1016),FALSE)</f>
        <v>#N/A</v>
      </c>
      <c r="AM763" s="30" t="e">
        <f>HLOOKUP(AM$13,$Y763:$AF$1016,ROWS($Y763:$AF$1016),FALSE)</f>
        <v>#N/A</v>
      </c>
      <c r="AN763" s="30" t="e">
        <f>HLOOKUP(AN$13,$Y763:$AF$1016,ROWS($Y763:$AF$1016),FALSE)</f>
        <v>#N/A</v>
      </c>
      <c r="AO763" s="35" t="e">
        <f t="shared" si="140"/>
        <v>#N/A</v>
      </c>
      <c r="AP763" s="35" t="e">
        <f t="shared" si="141"/>
        <v>#N/A</v>
      </c>
      <c r="AQ763" s="35" t="e">
        <f t="shared" si="142"/>
        <v>#N/A</v>
      </c>
      <c r="AR763" s="35" t="e">
        <f t="shared" si="143"/>
        <v>#N/A</v>
      </c>
      <c r="AS763" s="35" t="e">
        <f t="shared" si="144"/>
        <v>#N/A</v>
      </c>
      <c r="AT763" s="35" t="e">
        <f t="shared" si="145"/>
        <v>#N/A</v>
      </c>
      <c r="AU763" s="35" t="e">
        <f t="shared" si="146"/>
        <v>#N/A</v>
      </c>
      <c r="AV763" s="35" t="e">
        <f t="shared" si="147"/>
        <v>#N/A</v>
      </c>
      <c r="AW763" s="81" t="e">
        <f t="shared" si="148"/>
        <v>#N/A</v>
      </c>
      <c r="AX763" s="139" t="e">
        <f t="shared" si="149"/>
        <v>#N/A</v>
      </c>
    </row>
    <row r="764" spans="1:50" x14ac:dyDescent="0.25">
      <c r="A764" s="110">
        <f>'Тулуз-Пьерон'!A764</f>
        <v>0</v>
      </c>
      <c r="B764" s="153">
        <f>'Тулуз-Пьерон'!B764</f>
        <v>0</v>
      </c>
      <c r="C764" s="109" t="e">
        <f>'Тулуз-Пьерон'!AB764</f>
        <v>#DIV/0!</v>
      </c>
      <c r="D764" s="132" t="e">
        <f>'Тулуз-Пьерон'!AE764</f>
        <v>#DIV/0!</v>
      </c>
      <c r="E764" s="134">
        <f>Равен!AD756</f>
        <v>0</v>
      </c>
      <c r="F764" s="135">
        <f>Равен!AE756</f>
        <v>0</v>
      </c>
      <c r="G764" s="128"/>
      <c r="H764" s="33"/>
      <c r="I764" s="33"/>
      <c r="J764" s="33"/>
      <c r="K764" s="115"/>
      <c r="L764" s="109">
        <f t="shared" si="138"/>
        <v>0</v>
      </c>
      <c r="M764" s="33"/>
      <c r="N764" s="123"/>
      <c r="O764" s="131"/>
      <c r="P764" s="109">
        <f t="shared" si="139"/>
        <v>0</v>
      </c>
      <c r="Q764" s="33"/>
      <c r="R764" s="33"/>
      <c r="S764" s="123"/>
      <c r="T764" s="128"/>
      <c r="U764" s="33"/>
      <c r="V764" s="33"/>
      <c r="W764" s="33"/>
      <c r="X764" s="115"/>
      <c r="Y764" s="122"/>
      <c r="Z764" s="33"/>
      <c r="AA764" s="33"/>
      <c r="AB764" s="33"/>
      <c r="AC764" s="33"/>
      <c r="AD764" s="33"/>
      <c r="AE764" s="33"/>
      <c r="AF764" s="123"/>
      <c r="AG764" s="119" t="e">
        <f>HLOOKUP(AG$13,$Y764:$AF$1016,ROWS($Y764:$AF$1016),FALSE)</f>
        <v>#N/A</v>
      </c>
      <c r="AH764" s="30" t="e">
        <f>HLOOKUP(AH$13,$Y764:$AF$1016,ROWS($Y764:$AF$1016),FALSE)</f>
        <v>#N/A</v>
      </c>
      <c r="AI764" s="30" t="e">
        <f>HLOOKUP(AI$13,$Y764:$AF$1016,ROWS($Y764:$AF$1016),FALSE)</f>
        <v>#N/A</v>
      </c>
      <c r="AJ764" s="30" t="e">
        <f>HLOOKUP(AJ$13,$Y764:$AF$1016,ROWS($Y764:$AF$1016),FALSE)</f>
        <v>#N/A</v>
      </c>
      <c r="AK764" s="30" t="e">
        <f>HLOOKUP(AK$13,$Y764:$AF$1016,ROWS($Y764:$AF$1016),FALSE)</f>
        <v>#N/A</v>
      </c>
      <c r="AL764" s="30" t="e">
        <f>HLOOKUP(AL$13,$Y764:$AF$1016,ROWS($Y764:$AF$1016),FALSE)</f>
        <v>#N/A</v>
      </c>
      <c r="AM764" s="30" t="e">
        <f>HLOOKUP(AM$13,$Y764:$AF$1016,ROWS($Y764:$AF$1016),FALSE)</f>
        <v>#N/A</v>
      </c>
      <c r="AN764" s="30" t="e">
        <f>HLOOKUP(AN$13,$Y764:$AF$1016,ROWS($Y764:$AF$1016),FALSE)</f>
        <v>#N/A</v>
      </c>
      <c r="AO764" s="35" t="e">
        <f t="shared" si="140"/>
        <v>#N/A</v>
      </c>
      <c r="AP764" s="35" t="e">
        <f t="shared" si="141"/>
        <v>#N/A</v>
      </c>
      <c r="AQ764" s="35" t="e">
        <f t="shared" si="142"/>
        <v>#N/A</v>
      </c>
      <c r="AR764" s="35" t="e">
        <f t="shared" si="143"/>
        <v>#N/A</v>
      </c>
      <c r="AS764" s="35" t="e">
        <f t="shared" si="144"/>
        <v>#N/A</v>
      </c>
      <c r="AT764" s="35" t="e">
        <f t="shared" si="145"/>
        <v>#N/A</v>
      </c>
      <c r="AU764" s="35" t="e">
        <f t="shared" si="146"/>
        <v>#N/A</v>
      </c>
      <c r="AV764" s="35" t="e">
        <f t="shared" si="147"/>
        <v>#N/A</v>
      </c>
      <c r="AW764" s="81" t="e">
        <f t="shared" si="148"/>
        <v>#N/A</v>
      </c>
      <c r="AX764" s="139" t="e">
        <f t="shared" si="149"/>
        <v>#N/A</v>
      </c>
    </row>
    <row r="765" spans="1:50" x14ac:dyDescent="0.25">
      <c r="A765" s="110">
        <f>'Тулуз-Пьерон'!A765</f>
        <v>0</v>
      </c>
      <c r="B765" s="153">
        <f>'Тулуз-Пьерон'!B765</f>
        <v>0</v>
      </c>
      <c r="C765" s="109" t="e">
        <f>'Тулуз-Пьерон'!AB765</f>
        <v>#DIV/0!</v>
      </c>
      <c r="D765" s="132" t="e">
        <f>'Тулуз-Пьерон'!AE765</f>
        <v>#DIV/0!</v>
      </c>
      <c r="E765" s="134">
        <f>Равен!AD757</f>
        <v>0</v>
      </c>
      <c r="F765" s="135">
        <f>Равен!AE757</f>
        <v>0</v>
      </c>
      <c r="G765" s="128"/>
      <c r="H765" s="33"/>
      <c r="I765" s="33"/>
      <c r="J765" s="33"/>
      <c r="K765" s="115"/>
      <c r="L765" s="109">
        <f t="shared" si="138"/>
        <v>0</v>
      </c>
      <c r="M765" s="33"/>
      <c r="N765" s="123"/>
      <c r="O765" s="131"/>
      <c r="P765" s="109">
        <f t="shared" si="139"/>
        <v>0</v>
      </c>
      <c r="Q765" s="33"/>
      <c r="R765" s="33"/>
      <c r="S765" s="123"/>
      <c r="T765" s="128"/>
      <c r="U765" s="33"/>
      <c r="V765" s="33"/>
      <c r="W765" s="33"/>
      <c r="X765" s="115"/>
      <c r="Y765" s="122"/>
      <c r="Z765" s="33"/>
      <c r="AA765" s="33"/>
      <c r="AB765" s="33"/>
      <c r="AC765" s="33"/>
      <c r="AD765" s="33"/>
      <c r="AE765" s="33"/>
      <c r="AF765" s="123"/>
      <c r="AG765" s="119" t="e">
        <f>HLOOKUP(AG$13,$Y765:$AF$1016,ROWS($Y765:$AF$1016),FALSE)</f>
        <v>#N/A</v>
      </c>
      <c r="AH765" s="30" t="e">
        <f>HLOOKUP(AH$13,$Y765:$AF$1016,ROWS($Y765:$AF$1016),FALSE)</f>
        <v>#N/A</v>
      </c>
      <c r="AI765" s="30" t="e">
        <f>HLOOKUP(AI$13,$Y765:$AF$1016,ROWS($Y765:$AF$1016),FALSE)</f>
        <v>#N/A</v>
      </c>
      <c r="AJ765" s="30" t="e">
        <f>HLOOKUP(AJ$13,$Y765:$AF$1016,ROWS($Y765:$AF$1016),FALSE)</f>
        <v>#N/A</v>
      </c>
      <c r="AK765" s="30" t="e">
        <f>HLOOKUP(AK$13,$Y765:$AF$1016,ROWS($Y765:$AF$1016),FALSE)</f>
        <v>#N/A</v>
      </c>
      <c r="AL765" s="30" t="e">
        <f>HLOOKUP(AL$13,$Y765:$AF$1016,ROWS($Y765:$AF$1016),FALSE)</f>
        <v>#N/A</v>
      </c>
      <c r="AM765" s="30" t="e">
        <f>HLOOKUP(AM$13,$Y765:$AF$1016,ROWS($Y765:$AF$1016),FALSE)</f>
        <v>#N/A</v>
      </c>
      <c r="AN765" s="30" t="e">
        <f>HLOOKUP(AN$13,$Y765:$AF$1016,ROWS($Y765:$AF$1016),FALSE)</f>
        <v>#N/A</v>
      </c>
      <c r="AO765" s="35" t="e">
        <f t="shared" si="140"/>
        <v>#N/A</v>
      </c>
      <c r="AP765" s="35" t="e">
        <f t="shared" si="141"/>
        <v>#N/A</v>
      </c>
      <c r="AQ765" s="35" t="e">
        <f t="shared" si="142"/>
        <v>#N/A</v>
      </c>
      <c r="AR765" s="35" t="e">
        <f t="shared" si="143"/>
        <v>#N/A</v>
      </c>
      <c r="AS765" s="35" t="e">
        <f t="shared" si="144"/>
        <v>#N/A</v>
      </c>
      <c r="AT765" s="35" t="e">
        <f t="shared" si="145"/>
        <v>#N/A</v>
      </c>
      <c r="AU765" s="35" t="e">
        <f t="shared" si="146"/>
        <v>#N/A</v>
      </c>
      <c r="AV765" s="35" t="e">
        <f t="shared" si="147"/>
        <v>#N/A</v>
      </c>
      <c r="AW765" s="81" t="e">
        <f t="shared" si="148"/>
        <v>#N/A</v>
      </c>
      <c r="AX765" s="139" t="e">
        <f t="shared" si="149"/>
        <v>#N/A</v>
      </c>
    </row>
    <row r="766" spans="1:50" x14ac:dyDescent="0.25">
      <c r="A766" s="110">
        <f>'Тулуз-Пьерон'!A766</f>
        <v>0</v>
      </c>
      <c r="B766" s="153">
        <f>'Тулуз-Пьерон'!B766</f>
        <v>0</v>
      </c>
      <c r="C766" s="109" t="e">
        <f>'Тулуз-Пьерон'!AB766</f>
        <v>#DIV/0!</v>
      </c>
      <c r="D766" s="132" t="e">
        <f>'Тулуз-Пьерон'!AE766</f>
        <v>#DIV/0!</v>
      </c>
      <c r="E766" s="134">
        <f>Равен!AD758</f>
        <v>0</v>
      </c>
      <c r="F766" s="135">
        <f>Равен!AE758</f>
        <v>0</v>
      </c>
      <c r="G766" s="128"/>
      <c r="H766" s="33"/>
      <c r="I766" s="33"/>
      <c r="J766" s="33"/>
      <c r="K766" s="115"/>
      <c r="L766" s="109">
        <f t="shared" si="138"/>
        <v>0</v>
      </c>
      <c r="M766" s="33"/>
      <c r="N766" s="123"/>
      <c r="O766" s="131"/>
      <c r="P766" s="109">
        <f t="shared" si="139"/>
        <v>0</v>
      </c>
      <c r="Q766" s="33"/>
      <c r="R766" s="33"/>
      <c r="S766" s="123"/>
      <c r="T766" s="128"/>
      <c r="U766" s="33"/>
      <c r="V766" s="33"/>
      <c r="W766" s="33"/>
      <c r="X766" s="115"/>
      <c r="Y766" s="122"/>
      <c r="Z766" s="33"/>
      <c r="AA766" s="33"/>
      <c r="AB766" s="33"/>
      <c r="AC766" s="33"/>
      <c r="AD766" s="33"/>
      <c r="AE766" s="33"/>
      <c r="AF766" s="123"/>
      <c r="AG766" s="119" t="e">
        <f>HLOOKUP(AG$13,$Y766:$AF$1016,ROWS($Y766:$AF$1016),FALSE)</f>
        <v>#N/A</v>
      </c>
      <c r="AH766" s="30" t="e">
        <f>HLOOKUP(AH$13,$Y766:$AF$1016,ROWS($Y766:$AF$1016),FALSE)</f>
        <v>#N/A</v>
      </c>
      <c r="AI766" s="30" t="e">
        <f>HLOOKUP(AI$13,$Y766:$AF$1016,ROWS($Y766:$AF$1016),FALSE)</f>
        <v>#N/A</v>
      </c>
      <c r="AJ766" s="30" t="e">
        <f>HLOOKUP(AJ$13,$Y766:$AF$1016,ROWS($Y766:$AF$1016),FALSE)</f>
        <v>#N/A</v>
      </c>
      <c r="AK766" s="30" t="e">
        <f>HLOOKUP(AK$13,$Y766:$AF$1016,ROWS($Y766:$AF$1016),FALSE)</f>
        <v>#N/A</v>
      </c>
      <c r="AL766" s="30" t="e">
        <f>HLOOKUP(AL$13,$Y766:$AF$1016,ROWS($Y766:$AF$1016),FALSE)</f>
        <v>#N/A</v>
      </c>
      <c r="AM766" s="30" t="e">
        <f>HLOOKUP(AM$13,$Y766:$AF$1016,ROWS($Y766:$AF$1016),FALSE)</f>
        <v>#N/A</v>
      </c>
      <c r="AN766" s="30" t="e">
        <f>HLOOKUP(AN$13,$Y766:$AF$1016,ROWS($Y766:$AF$1016),FALSE)</f>
        <v>#N/A</v>
      </c>
      <c r="AO766" s="35" t="e">
        <f t="shared" si="140"/>
        <v>#N/A</v>
      </c>
      <c r="AP766" s="35" t="e">
        <f t="shared" si="141"/>
        <v>#N/A</v>
      </c>
      <c r="AQ766" s="35" t="e">
        <f t="shared" si="142"/>
        <v>#N/A</v>
      </c>
      <c r="AR766" s="35" t="e">
        <f t="shared" si="143"/>
        <v>#N/A</v>
      </c>
      <c r="AS766" s="35" t="e">
        <f t="shared" si="144"/>
        <v>#N/A</v>
      </c>
      <c r="AT766" s="35" t="e">
        <f t="shared" si="145"/>
        <v>#N/A</v>
      </c>
      <c r="AU766" s="35" t="e">
        <f t="shared" si="146"/>
        <v>#N/A</v>
      </c>
      <c r="AV766" s="35" t="e">
        <f t="shared" si="147"/>
        <v>#N/A</v>
      </c>
      <c r="AW766" s="81" t="e">
        <f t="shared" si="148"/>
        <v>#N/A</v>
      </c>
      <c r="AX766" s="139" t="e">
        <f t="shared" si="149"/>
        <v>#N/A</v>
      </c>
    </row>
    <row r="767" spans="1:50" x14ac:dyDescent="0.25">
      <c r="A767" s="110">
        <f>'Тулуз-Пьерон'!A767</f>
        <v>0</v>
      </c>
      <c r="B767" s="153">
        <f>'Тулуз-Пьерон'!B767</f>
        <v>0</v>
      </c>
      <c r="C767" s="109" t="e">
        <f>'Тулуз-Пьерон'!AB767</f>
        <v>#DIV/0!</v>
      </c>
      <c r="D767" s="132" t="e">
        <f>'Тулуз-Пьерон'!AE767</f>
        <v>#DIV/0!</v>
      </c>
      <c r="E767" s="134">
        <f>Равен!AD759</f>
        <v>0</v>
      </c>
      <c r="F767" s="135">
        <f>Равен!AE759</f>
        <v>0</v>
      </c>
      <c r="G767" s="128"/>
      <c r="H767" s="33"/>
      <c r="I767" s="33"/>
      <c r="J767" s="33"/>
      <c r="K767" s="115"/>
      <c r="L767" s="109">
        <f t="shared" si="138"/>
        <v>0</v>
      </c>
      <c r="M767" s="33"/>
      <c r="N767" s="123"/>
      <c r="O767" s="131"/>
      <c r="P767" s="109">
        <f t="shared" si="139"/>
        <v>0</v>
      </c>
      <c r="Q767" s="33"/>
      <c r="R767" s="33"/>
      <c r="S767" s="123"/>
      <c r="T767" s="128"/>
      <c r="U767" s="33"/>
      <c r="V767" s="33"/>
      <c r="W767" s="33"/>
      <c r="X767" s="115"/>
      <c r="Y767" s="122"/>
      <c r="Z767" s="33"/>
      <c r="AA767" s="33"/>
      <c r="AB767" s="33"/>
      <c r="AC767" s="33"/>
      <c r="AD767" s="33"/>
      <c r="AE767" s="33"/>
      <c r="AF767" s="123"/>
      <c r="AG767" s="119" t="e">
        <f>HLOOKUP(AG$13,$Y767:$AF$1016,ROWS($Y767:$AF$1016),FALSE)</f>
        <v>#N/A</v>
      </c>
      <c r="AH767" s="30" t="e">
        <f>HLOOKUP(AH$13,$Y767:$AF$1016,ROWS($Y767:$AF$1016),FALSE)</f>
        <v>#N/A</v>
      </c>
      <c r="AI767" s="30" t="e">
        <f>HLOOKUP(AI$13,$Y767:$AF$1016,ROWS($Y767:$AF$1016),FALSE)</f>
        <v>#N/A</v>
      </c>
      <c r="AJ767" s="30" t="e">
        <f>HLOOKUP(AJ$13,$Y767:$AF$1016,ROWS($Y767:$AF$1016),FALSE)</f>
        <v>#N/A</v>
      </c>
      <c r="AK767" s="30" t="e">
        <f>HLOOKUP(AK$13,$Y767:$AF$1016,ROWS($Y767:$AF$1016),FALSE)</f>
        <v>#N/A</v>
      </c>
      <c r="AL767" s="30" t="e">
        <f>HLOOKUP(AL$13,$Y767:$AF$1016,ROWS($Y767:$AF$1016),FALSE)</f>
        <v>#N/A</v>
      </c>
      <c r="AM767" s="30" t="e">
        <f>HLOOKUP(AM$13,$Y767:$AF$1016,ROWS($Y767:$AF$1016),FALSE)</f>
        <v>#N/A</v>
      </c>
      <c r="AN767" s="30" t="e">
        <f>HLOOKUP(AN$13,$Y767:$AF$1016,ROWS($Y767:$AF$1016),FALSE)</f>
        <v>#N/A</v>
      </c>
      <c r="AO767" s="35" t="e">
        <f t="shared" si="140"/>
        <v>#N/A</v>
      </c>
      <c r="AP767" s="35" t="e">
        <f t="shared" si="141"/>
        <v>#N/A</v>
      </c>
      <c r="AQ767" s="35" t="e">
        <f t="shared" si="142"/>
        <v>#N/A</v>
      </c>
      <c r="AR767" s="35" t="e">
        <f t="shared" si="143"/>
        <v>#N/A</v>
      </c>
      <c r="AS767" s="35" t="e">
        <f t="shared" si="144"/>
        <v>#N/A</v>
      </c>
      <c r="AT767" s="35" t="e">
        <f t="shared" si="145"/>
        <v>#N/A</v>
      </c>
      <c r="AU767" s="35" t="e">
        <f t="shared" si="146"/>
        <v>#N/A</v>
      </c>
      <c r="AV767" s="35" t="e">
        <f t="shared" si="147"/>
        <v>#N/A</v>
      </c>
      <c r="AW767" s="81" t="e">
        <f t="shared" si="148"/>
        <v>#N/A</v>
      </c>
      <c r="AX767" s="139" t="e">
        <f t="shared" si="149"/>
        <v>#N/A</v>
      </c>
    </row>
    <row r="768" spans="1:50" x14ac:dyDescent="0.25">
      <c r="A768" s="110">
        <f>'Тулуз-Пьерон'!A768</f>
        <v>0</v>
      </c>
      <c r="B768" s="153">
        <f>'Тулуз-Пьерон'!B768</f>
        <v>0</v>
      </c>
      <c r="C768" s="109" t="e">
        <f>'Тулуз-Пьерон'!AB768</f>
        <v>#DIV/0!</v>
      </c>
      <c r="D768" s="132" t="e">
        <f>'Тулуз-Пьерон'!AE768</f>
        <v>#DIV/0!</v>
      </c>
      <c r="E768" s="134">
        <f>Равен!AD760</f>
        <v>0</v>
      </c>
      <c r="F768" s="135">
        <f>Равен!AE760</f>
        <v>0</v>
      </c>
      <c r="G768" s="128"/>
      <c r="H768" s="33"/>
      <c r="I768" s="33"/>
      <c r="J768" s="33"/>
      <c r="K768" s="115"/>
      <c r="L768" s="109">
        <f t="shared" si="138"/>
        <v>0</v>
      </c>
      <c r="M768" s="33"/>
      <c r="N768" s="123"/>
      <c r="O768" s="131"/>
      <c r="P768" s="109">
        <f t="shared" si="139"/>
        <v>0</v>
      </c>
      <c r="Q768" s="33"/>
      <c r="R768" s="33"/>
      <c r="S768" s="123"/>
      <c r="T768" s="128"/>
      <c r="U768" s="33"/>
      <c r="V768" s="33"/>
      <c r="W768" s="33"/>
      <c r="X768" s="115"/>
      <c r="Y768" s="122"/>
      <c r="Z768" s="33"/>
      <c r="AA768" s="33"/>
      <c r="AB768" s="33"/>
      <c r="AC768" s="33"/>
      <c r="AD768" s="33"/>
      <c r="AE768" s="33"/>
      <c r="AF768" s="123"/>
      <c r="AG768" s="119" t="e">
        <f>HLOOKUP(AG$13,$Y768:$AF$1016,ROWS($Y768:$AF$1016),FALSE)</f>
        <v>#N/A</v>
      </c>
      <c r="AH768" s="30" t="e">
        <f>HLOOKUP(AH$13,$Y768:$AF$1016,ROWS($Y768:$AF$1016),FALSE)</f>
        <v>#N/A</v>
      </c>
      <c r="AI768" s="30" t="e">
        <f>HLOOKUP(AI$13,$Y768:$AF$1016,ROWS($Y768:$AF$1016),FALSE)</f>
        <v>#N/A</v>
      </c>
      <c r="AJ768" s="30" t="e">
        <f>HLOOKUP(AJ$13,$Y768:$AF$1016,ROWS($Y768:$AF$1016),FALSE)</f>
        <v>#N/A</v>
      </c>
      <c r="AK768" s="30" t="e">
        <f>HLOOKUP(AK$13,$Y768:$AF$1016,ROWS($Y768:$AF$1016),FALSE)</f>
        <v>#N/A</v>
      </c>
      <c r="AL768" s="30" t="e">
        <f>HLOOKUP(AL$13,$Y768:$AF$1016,ROWS($Y768:$AF$1016),FALSE)</f>
        <v>#N/A</v>
      </c>
      <c r="AM768" s="30" t="e">
        <f>HLOOKUP(AM$13,$Y768:$AF$1016,ROWS($Y768:$AF$1016),FALSE)</f>
        <v>#N/A</v>
      </c>
      <c r="AN768" s="30" t="e">
        <f>HLOOKUP(AN$13,$Y768:$AF$1016,ROWS($Y768:$AF$1016),FALSE)</f>
        <v>#N/A</v>
      </c>
      <c r="AO768" s="35" t="e">
        <f t="shared" si="140"/>
        <v>#N/A</v>
      </c>
      <c r="AP768" s="35" t="e">
        <f t="shared" si="141"/>
        <v>#N/A</v>
      </c>
      <c r="AQ768" s="35" t="e">
        <f t="shared" si="142"/>
        <v>#N/A</v>
      </c>
      <c r="AR768" s="35" t="e">
        <f t="shared" si="143"/>
        <v>#N/A</v>
      </c>
      <c r="AS768" s="35" t="e">
        <f t="shared" si="144"/>
        <v>#N/A</v>
      </c>
      <c r="AT768" s="35" t="e">
        <f t="shared" si="145"/>
        <v>#N/A</v>
      </c>
      <c r="AU768" s="35" t="e">
        <f t="shared" si="146"/>
        <v>#N/A</v>
      </c>
      <c r="AV768" s="35" t="e">
        <f t="shared" si="147"/>
        <v>#N/A</v>
      </c>
      <c r="AW768" s="81" t="e">
        <f t="shared" si="148"/>
        <v>#N/A</v>
      </c>
      <c r="AX768" s="139" t="e">
        <f t="shared" si="149"/>
        <v>#N/A</v>
      </c>
    </row>
    <row r="769" spans="1:50" x14ac:dyDescent="0.25">
      <c r="A769" s="110">
        <f>'Тулуз-Пьерон'!A769</f>
        <v>0</v>
      </c>
      <c r="B769" s="153">
        <f>'Тулуз-Пьерон'!B769</f>
        <v>0</v>
      </c>
      <c r="C769" s="109" t="e">
        <f>'Тулуз-Пьерон'!AB769</f>
        <v>#DIV/0!</v>
      </c>
      <c r="D769" s="132" t="e">
        <f>'Тулуз-Пьерон'!AE769</f>
        <v>#DIV/0!</v>
      </c>
      <c r="E769" s="134">
        <f>Равен!AD761</f>
        <v>0</v>
      </c>
      <c r="F769" s="135">
        <f>Равен!AE761</f>
        <v>0</v>
      </c>
      <c r="G769" s="128"/>
      <c r="H769" s="33"/>
      <c r="I769" s="33"/>
      <c r="J769" s="33"/>
      <c r="K769" s="115"/>
      <c r="L769" s="109">
        <f t="shared" si="138"/>
        <v>0</v>
      </c>
      <c r="M769" s="33"/>
      <c r="N769" s="123"/>
      <c r="O769" s="131"/>
      <c r="P769" s="109">
        <f t="shared" si="139"/>
        <v>0</v>
      </c>
      <c r="Q769" s="33"/>
      <c r="R769" s="33"/>
      <c r="S769" s="123"/>
      <c r="T769" s="128"/>
      <c r="U769" s="33"/>
      <c r="V769" s="33"/>
      <c r="W769" s="33"/>
      <c r="X769" s="115"/>
      <c r="Y769" s="122"/>
      <c r="Z769" s="33"/>
      <c r="AA769" s="33"/>
      <c r="AB769" s="33"/>
      <c r="AC769" s="33"/>
      <c r="AD769" s="33"/>
      <c r="AE769" s="33"/>
      <c r="AF769" s="123"/>
      <c r="AG769" s="119" t="e">
        <f>HLOOKUP(AG$13,$Y769:$AF$1016,ROWS($Y769:$AF$1016),FALSE)</f>
        <v>#N/A</v>
      </c>
      <c r="AH769" s="30" t="e">
        <f>HLOOKUP(AH$13,$Y769:$AF$1016,ROWS($Y769:$AF$1016),FALSE)</f>
        <v>#N/A</v>
      </c>
      <c r="AI769" s="30" t="e">
        <f>HLOOKUP(AI$13,$Y769:$AF$1016,ROWS($Y769:$AF$1016),FALSE)</f>
        <v>#N/A</v>
      </c>
      <c r="AJ769" s="30" t="e">
        <f>HLOOKUP(AJ$13,$Y769:$AF$1016,ROWS($Y769:$AF$1016),FALSE)</f>
        <v>#N/A</v>
      </c>
      <c r="AK769" s="30" t="e">
        <f>HLOOKUP(AK$13,$Y769:$AF$1016,ROWS($Y769:$AF$1016),FALSE)</f>
        <v>#N/A</v>
      </c>
      <c r="AL769" s="30" t="e">
        <f>HLOOKUP(AL$13,$Y769:$AF$1016,ROWS($Y769:$AF$1016),FALSE)</f>
        <v>#N/A</v>
      </c>
      <c r="AM769" s="30" t="e">
        <f>HLOOKUP(AM$13,$Y769:$AF$1016,ROWS($Y769:$AF$1016),FALSE)</f>
        <v>#N/A</v>
      </c>
      <c r="AN769" s="30" t="e">
        <f>HLOOKUP(AN$13,$Y769:$AF$1016,ROWS($Y769:$AF$1016),FALSE)</f>
        <v>#N/A</v>
      </c>
      <c r="AO769" s="35" t="e">
        <f t="shared" si="140"/>
        <v>#N/A</v>
      </c>
      <c r="AP769" s="35" t="e">
        <f t="shared" si="141"/>
        <v>#N/A</v>
      </c>
      <c r="AQ769" s="35" t="e">
        <f t="shared" si="142"/>
        <v>#N/A</v>
      </c>
      <c r="AR769" s="35" t="e">
        <f t="shared" si="143"/>
        <v>#N/A</v>
      </c>
      <c r="AS769" s="35" t="e">
        <f t="shared" si="144"/>
        <v>#N/A</v>
      </c>
      <c r="AT769" s="35" t="e">
        <f t="shared" si="145"/>
        <v>#N/A</v>
      </c>
      <c r="AU769" s="35" t="e">
        <f t="shared" si="146"/>
        <v>#N/A</v>
      </c>
      <c r="AV769" s="35" t="e">
        <f t="shared" si="147"/>
        <v>#N/A</v>
      </c>
      <c r="AW769" s="81" t="e">
        <f t="shared" si="148"/>
        <v>#N/A</v>
      </c>
      <c r="AX769" s="139" t="e">
        <f t="shared" si="149"/>
        <v>#N/A</v>
      </c>
    </row>
    <row r="770" spans="1:50" x14ac:dyDescent="0.25">
      <c r="A770" s="110">
        <f>'Тулуз-Пьерон'!A770</f>
        <v>0</v>
      </c>
      <c r="B770" s="153">
        <f>'Тулуз-Пьерон'!B770</f>
        <v>0</v>
      </c>
      <c r="C770" s="109" t="e">
        <f>'Тулуз-Пьерон'!AB770</f>
        <v>#DIV/0!</v>
      </c>
      <c r="D770" s="132" t="e">
        <f>'Тулуз-Пьерон'!AE770</f>
        <v>#DIV/0!</v>
      </c>
      <c r="E770" s="134">
        <f>Равен!AD762</f>
        <v>0</v>
      </c>
      <c r="F770" s="135">
        <f>Равен!AE762</f>
        <v>0</v>
      </c>
      <c r="G770" s="128"/>
      <c r="H770" s="33"/>
      <c r="I770" s="33"/>
      <c r="J770" s="33"/>
      <c r="K770" s="115"/>
      <c r="L770" s="109">
        <f t="shared" si="138"/>
        <v>0</v>
      </c>
      <c r="M770" s="33"/>
      <c r="N770" s="123"/>
      <c r="O770" s="131"/>
      <c r="P770" s="109">
        <f t="shared" si="139"/>
        <v>0</v>
      </c>
      <c r="Q770" s="33"/>
      <c r="R770" s="33"/>
      <c r="S770" s="123"/>
      <c r="T770" s="128"/>
      <c r="U770" s="33"/>
      <c r="V770" s="33"/>
      <c r="W770" s="33"/>
      <c r="X770" s="115"/>
      <c r="Y770" s="122"/>
      <c r="Z770" s="33"/>
      <c r="AA770" s="33"/>
      <c r="AB770" s="33"/>
      <c r="AC770" s="33"/>
      <c r="AD770" s="33"/>
      <c r="AE770" s="33"/>
      <c r="AF770" s="123"/>
      <c r="AG770" s="119" t="e">
        <f>HLOOKUP(AG$13,$Y770:$AF$1016,ROWS($Y770:$AF$1016),FALSE)</f>
        <v>#N/A</v>
      </c>
      <c r="AH770" s="30" t="e">
        <f>HLOOKUP(AH$13,$Y770:$AF$1016,ROWS($Y770:$AF$1016),FALSE)</f>
        <v>#N/A</v>
      </c>
      <c r="AI770" s="30" t="e">
        <f>HLOOKUP(AI$13,$Y770:$AF$1016,ROWS($Y770:$AF$1016),FALSE)</f>
        <v>#N/A</v>
      </c>
      <c r="AJ770" s="30" t="e">
        <f>HLOOKUP(AJ$13,$Y770:$AF$1016,ROWS($Y770:$AF$1016),FALSE)</f>
        <v>#N/A</v>
      </c>
      <c r="AK770" s="30" t="e">
        <f>HLOOKUP(AK$13,$Y770:$AF$1016,ROWS($Y770:$AF$1016),FALSE)</f>
        <v>#N/A</v>
      </c>
      <c r="AL770" s="30" t="e">
        <f>HLOOKUP(AL$13,$Y770:$AF$1016,ROWS($Y770:$AF$1016),FALSE)</f>
        <v>#N/A</v>
      </c>
      <c r="AM770" s="30" t="e">
        <f>HLOOKUP(AM$13,$Y770:$AF$1016,ROWS($Y770:$AF$1016),FALSE)</f>
        <v>#N/A</v>
      </c>
      <c r="AN770" s="30" t="e">
        <f>HLOOKUP(AN$13,$Y770:$AF$1016,ROWS($Y770:$AF$1016),FALSE)</f>
        <v>#N/A</v>
      </c>
      <c r="AO770" s="35" t="e">
        <f t="shared" si="140"/>
        <v>#N/A</v>
      </c>
      <c r="AP770" s="35" t="e">
        <f t="shared" si="141"/>
        <v>#N/A</v>
      </c>
      <c r="AQ770" s="35" t="e">
        <f t="shared" si="142"/>
        <v>#N/A</v>
      </c>
      <c r="AR770" s="35" t="e">
        <f t="shared" si="143"/>
        <v>#N/A</v>
      </c>
      <c r="AS770" s="35" t="e">
        <f t="shared" si="144"/>
        <v>#N/A</v>
      </c>
      <c r="AT770" s="35" t="e">
        <f t="shared" si="145"/>
        <v>#N/A</v>
      </c>
      <c r="AU770" s="35" t="e">
        <f t="shared" si="146"/>
        <v>#N/A</v>
      </c>
      <c r="AV770" s="35" t="e">
        <f t="shared" si="147"/>
        <v>#N/A</v>
      </c>
      <c r="AW770" s="81" t="e">
        <f t="shared" si="148"/>
        <v>#N/A</v>
      </c>
      <c r="AX770" s="139" t="e">
        <f t="shared" si="149"/>
        <v>#N/A</v>
      </c>
    </row>
    <row r="771" spans="1:50" x14ac:dyDescent="0.25">
      <c r="A771" s="110">
        <f>'Тулуз-Пьерон'!A771</f>
        <v>0</v>
      </c>
      <c r="B771" s="153">
        <f>'Тулуз-Пьерон'!B771</f>
        <v>0</v>
      </c>
      <c r="C771" s="109" t="e">
        <f>'Тулуз-Пьерон'!AB771</f>
        <v>#DIV/0!</v>
      </c>
      <c r="D771" s="132" t="e">
        <f>'Тулуз-Пьерон'!AE771</f>
        <v>#DIV/0!</v>
      </c>
      <c r="E771" s="134">
        <f>Равен!AD763</f>
        <v>0</v>
      </c>
      <c r="F771" s="135">
        <f>Равен!AE763</f>
        <v>0</v>
      </c>
      <c r="G771" s="128"/>
      <c r="H771" s="33"/>
      <c r="I771" s="33"/>
      <c r="J771" s="33"/>
      <c r="K771" s="115"/>
      <c r="L771" s="109">
        <f t="shared" si="138"/>
        <v>0</v>
      </c>
      <c r="M771" s="33"/>
      <c r="N771" s="123"/>
      <c r="O771" s="131"/>
      <c r="P771" s="109">
        <f t="shared" si="139"/>
        <v>0</v>
      </c>
      <c r="Q771" s="33"/>
      <c r="R771" s="33"/>
      <c r="S771" s="123"/>
      <c r="T771" s="128"/>
      <c r="U771" s="33"/>
      <c r="V771" s="33"/>
      <c r="W771" s="33"/>
      <c r="X771" s="115"/>
      <c r="Y771" s="122"/>
      <c r="Z771" s="33"/>
      <c r="AA771" s="33"/>
      <c r="AB771" s="33"/>
      <c r="AC771" s="33"/>
      <c r="AD771" s="33"/>
      <c r="AE771" s="33"/>
      <c r="AF771" s="123"/>
      <c r="AG771" s="119" t="e">
        <f>HLOOKUP(AG$13,$Y771:$AF$1016,ROWS($Y771:$AF$1016),FALSE)</f>
        <v>#N/A</v>
      </c>
      <c r="AH771" s="30" t="e">
        <f>HLOOKUP(AH$13,$Y771:$AF$1016,ROWS($Y771:$AF$1016),FALSE)</f>
        <v>#N/A</v>
      </c>
      <c r="AI771" s="30" t="e">
        <f>HLOOKUP(AI$13,$Y771:$AF$1016,ROWS($Y771:$AF$1016),FALSE)</f>
        <v>#N/A</v>
      </c>
      <c r="AJ771" s="30" t="e">
        <f>HLOOKUP(AJ$13,$Y771:$AF$1016,ROWS($Y771:$AF$1016),FALSE)</f>
        <v>#N/A</v>
      </c>
      <c r="AK771" s="30" t="e">
        <f>HLOOKUP(AK$13,$Y771:$AF$1016,ROWS($Y771:$AF$1016),FALSE)</f>
        <v>#N/A</v>
      </c>
      <c r="AL771" s="30" t="e">
        <f>HLOOKUP(AL$13,$Y771:$AF$1016,ROWS($Y771:$AF$1016),FALSE)</f>
        <v>#N/A</v>
      </c>
      <c r="AM771" s="30" t="e">
        <f>HLOOKUP(AM$13,$Y771:$AF$1016,ROWS($Y771:$AF$1016),FALSE)</f>
        <v>#N/A</v>
      </c>
      <c r="AN771" s="30" t="e">
        <f>HLOOKUP(AN$13,$Y771:$AF$1016,ROWS($Y771:$AF$1016),FALSE)</f>
        <v>#N/A</v>
      </c>
      <c r="AO771" s="35" t="e">
        <f t="shared" si="140"/>
        <v>#N/A</v>
      </c>
      <c r="AP771" s="35" t="e">
        <f t="shared" si="141"/>
        <v>#N/A</v>
      </c>
      <c r="AQ771" s="35" t="e">
        <f t="shared" si="142"/>
        <v>#N/A</v>
      </c>
      <c r="AR771" s="35" t="e">
        <f t="shared" si="143"/>
        <v>#N/A</v>
      </c>
      <c r="AS771" s="35" t="e">
        <f t="shared" si="144"/>
        <v>#N/A</v>
      </c>
      <c r="AT771" s="35" t="e">
        <f t="shared" si="145"/>
        <v>#N/A</v>
      </c>
      <c r="AU771" s="35" t="e">
        <f t="shared" si="146"/>
        <v>#N/A</v>
      </c>
      <c r="AV771" s="35" t="e">
        <f t="shared" si="147"/>
        <v>#N/A</v>
      </c>
      <c r="AW771" s="81" t="e">
        <f t="shared" si="148"/>
        <v>#N/A</v>
      </c>
      <c r="AX771" s="139" t="e">
        <f t="shared" si="149"/>
        <v>#N/A</v>
      </c>
    </row>
    <row r="772" spans="1:50" x14ac:dyDescent="0.25">
      <c r="A772" s="110">
        <f>'Тулуз-Пьерон'!A772</f>
        <v>0</v>
      </c>
      <c r="B772" s="153">
        <f>'Тулуз-Пьерон'!B772</f>
        <v>0</v>
      </c>
      <c r="C772" s="109" t="e">
        <f>'Тулуз-Пьерон'!AB772</f>
        <v>#DIV/0!</v>
      </c>
      <c r="D772" s="132" t="e">
        <f>'Тулуз-Пьерон'!AE772</f>
        <v>#DIV/0!</v>
      </c>
      <c r="E772" s="134">
        <f>Равен!AD764</f>
        <v>0</v>
      </c>
      <c r="F772" s="135">
        <f>Равен!AE764</f>
        <v>0</v>
      </c>
      <c r="G772" s="128"/>
      <c r="H772" s="33"/>
      <c r="I772" s="33"/>
      <c r="J772" s="33"/>
      <c r="K772" s="115"/>
      <c r="L772" s="109">
        <f t="shared" si="138"/>
        <v>0</v>
      </c>
      <c r="M772" s="33"/>
      <c r="N772" s="123"/>
      <c r="O772" s="131"/>
      <c r="P772" s="109">
        <f t="shared" si="139"/>
        <v>0</v>
      </c>
      <c r="Q772" s="33"/>
      <c r="R772" s="33"/>
      <c r="S772" s="123"/>
      <c r="T772" s="128"/>
      <c r="U772" s="33"/>
      <c r="V772" s="33"/>
      <c r="W772" s="33"/>
      <c r="X772" s="115"/>
      <c r="Y772" s="122"/>
      <c r="Z772" s="33"/>
      <c r="AA772" s="33"/>
      <c r="AB772" s="33"/>
      <c r="AC772" s="33"/>
      <c r="AD772" s="33"/>
      <c r="AE772" s="33"/>
      <c r="AF772" s="123"/>
      <c r="AG772" s="119" t="e">
        <f>HLOOKUP(AG$13,$Y772:$AF$1016,ROWS($Y772:$AF$1016),FALSE)</f>
        <v>#N/A</v>
      </c>
      <c r="AH772" s="30" t="e">
        <f>HLOOKUP(AH$13,$Y772:$AF$1016,ROWS($Y772:$AF$1016),FALSE)</f>
        <v>#N/A</v>
      </c>
      <c r="AI772" s="30" t="e">
        <f>HLOOKUP(AI$13,$Y772:$AF$1016,ROWS($Y772:$AF$1016),FALSE)</f>
        <v>#N/A</v>
      </c>
      <c r="AJ772" s="30" t="e">
        <f>HLOOKUP(AJ$13,$Y772:$AF$1016,ROWS($Y772:$AF$1016),FALSE)</f>
        <v>#N/A</v>
      </c>
      <c r="AK772" s="30" t="e">
        <f>HLOOKUP(AK$13,$Y772:$AF$1016,ROWS($Y772:$AF$1016),FALSE)</f>
        <v>#N/A</v>
      </c>
      <c r="AL772" s="30" t="e">
        <f>HLOOKUP(AL$13,$Y772:$AF$1016,ROWS($Y772:$AF$1016),FALSE)</f>
        <v>#N/A</v>
      </c>
      <c r="AM772" s="30" t="e">
        <f>HLOOKUP(AM$13,$Y772:$AF$1016,ROWS($Y772:$AF$1016),FALSE)</f>
        <v>#N/A</v>
      </c>
      <c r="AN772" s="30" t="e">
        <f>HLOOKUP(AN$13,$Y772:$AF$1016,ROWS($Y772:$AF$1016),FALSE)</f>
        <v>#N/A</v>
      </c>
      <c r="AO772" s="35" t="e">
        <f t="shared" si="140"/>
        <v>#N/A</v>
      </c>
      <c r="AP772" s="35" t="e">
        <f t="shared" si="141"/>
        <v>#N/A</v>
      </c>
      <c r="AQ772" s="35" t="e">
        <f t="shared" si="142"/>
        <v>#N/A</v>
      </c>
      <c r="AR772" s="35" t="e">
        <f t="shared" si="143"/>
        <v>#N/A</v>
      </c>
      <c r="AS772" s="35" t="e">
        <f t="shared" si="144"/>
        <v>#N/A</v>
      </c>
      <c r="AT772" s="35" t="e">
        <f t="shared" si="145"/>
        <v>#N/A</v>
      </c>
      <c r="AU772" s="35" t="e">
        <f t="shared" si="146"/>
        <v>#N/A</v>
      </c>
      <c r="AV772" s="35" t="e">
        <f t="shared" si="147"/>
        <v>#N/A</v>
      </c>
      <c r="AW772" s="81" t="e">
        <f t="shared" si="148"/>
        <v>#N/A</v>
      </c>
      <c r="AX772" s="139" t="e">
        <f t="shared" si="149"/>
        <v>#N/A</v>
      </c>
    </row>
    <row r="773" spans="1:50" x14ac:dyDescent="0.25">
      <c r="A773" s="110">
        <f>'Тулуз-Пьерон'!A773</f>
        <v>0</v>
      </c>
      <c r="B773" s="153">
        <f>'Тулуз-Пьерон'!B773</f>
        <v>0</v>
      </c>
      <c r="C773" s="109" t="e">
        <f>'Тулуз-Пьерон'!AB773</f>
        <v>#DIV/0!</v>
      </c>
      <c r="D773" s="132" t="e">
        <f>'Тулуз-Пьерон'!AE773</f>
        <v>#DIV/0!</v>
      </c>
      <c r="E773" s="134">
        <f>Равен!AD765</f>
        <v>0</v>
      </c>
      <c r="F773" s="135">
        <f>Равен!AE765</f>
        <v>0</v>
      </c>
      <c r="G773" s="128"/>
      <c r="H773" s="33"/>
      <c r="I773" s="33"/>
      <c r="J773" s="33"/>
      <c r="K773" s="115"/>
      <c r="L773" s="109">
        <f t="shared" si="138"/>
        <v>0</v>
      </c>
      <c r="M773" s="33"/>
      <c r="N773" s="123"/>
      <c r="O773" s="131"/>
      <c r="P773" s="109">
        <f t="shared" si="139"/>
        <v>0</v>
      </c>
      <c r="Q773" s="33"/>
      <c r="R773" s="33"/>
      <c r="S773" s="123"/>
      <c r="T773" s="128"/>
      <c r="U773" s="33"/>
      <c r="V773" s="33"/>
      <c r="W773" s="33"/>
      <c r="X773" s="115"/>
      <c r="Y773" s="122"/>
      <c r="Z773" s="33"/>
      <c r="AA773" s="33"/>
      <c r="AB773" s="33"/>
      <c r="AC773" s="33"/>
      <c r="AD773" s="33"/>
      <c r="AE773" s="33"/>
      <c r="AF773" s="123"/>
      <c r="AG773" s="119" t="e">
        <f>HLOOKUP(AG$13,$Y773:$AF$1016,ROWS($Y773:$AF$1016),FALSE)</f>
        <v>#N/A</v>
      </c>
      <c r="AH773" s="30" t="e">
        <f>HLOOKUP(AH$13,$Y773:$AF$1016,ROWS($Y773:$AF$1016),FALSE)</f>
        <v>#N/A</v>
      </c>
      <c r="AI773" s="30" t="e">
        <f>HLOOKUP(AI$13,$Y773:$AF$1016,ROWS($Y773:$AF$1016),FALSE)</f>
        <v>#N/A</v>
      </c>
      <c r="AJ773" s="30" t="e">
        <f>HLOOKUP(AJ$13,$Y773:$AF$1016,ROWS($Y773:$AF$1016),FALSE)</f>
        <v>#N/A</v>
      </c>
      <c r="AK773" s="30" t="e">
        <f>HLOOKUP(AK$13,$Y773:$AF$1016,ROWS($Y773:$AF$1016),FALSE)</f>
        <v>#N/A</v>
      </c>
      <c r="AL773" s="30" t="e">
        <f>HLOOKUP(AL$13,$Y773:$AF$1016,ROWS($Y773:$AF$1016),FALSE)</f>
        <v>#N/A</v>
      </c>
      <c r="AM773" s="30" t="e">
        <f>HLOOKUP(AM$13,$Y773:$AF$1016,ROWS($Y773:$AF$1016),FALSE)</f>
        <v>#N/A</v>
      </c>
      <c r="AN773" s="30" t="e">
        <f>HLOOKUP(AN$13,$Y773:$AF$1016,ROWS($Y773:$AF$1016),FALSE)</f>
        <v>#N/A</v>
      </c>
      <c r="AO773" s="35" t="e">
        <f t="shared" si="140"/>
        <v>#N/A</v>
      </c>
      <c r="AP773" s="35" t="e">
        <f t="shared" si="141"/>
        <v>#N/A</v>
      </c>
      <c r="AQ773" s="35" t="e">
        <f t="shared" si="142"/>
        <v>#N/A</v>
      </c>
      <c r="AR773" s="35" t="e">
        <f t="shared" si="143"/>
        <v>#N/A</v>
      </c>
      <c r="AS773" s="35" t="e">
        <f t="shared" si="144"/>
        <v>#N/A</v>
      </c>
      <c r="AT773" s="35" t="e">
        <f t="shared" si="145"/>
        <v>#N/A</v>
      </c>
      <c r="AU773" s="35" t="e">
        <f t="shared" si="146"/>
        <v>#N/A</v>
      </c>
      <c r="AV773" s="35" t="e">
        <f t="shared" si="147"/>
        <v>#N/A</v>
      </c>
      <c r="AW773" s="81" t="e">
        <f t="shared" si="148"/>
        <v>#N/A</v>
      </c>
      <c r="AX773" s="139" t="e">
        <f t="shared" si="149"/>
        <v>#N/A</v>
      </c>
    </row>
    <row r="774" spans="1:50" x14ac:dyDescent="0.25">
      <c r="A774" s="110">
        <f>'Тулуз-Пьерон'!A774</f>
        <v>0</v>
      </c>
      <c r="B774" s="153">
        <f>'Тулуз-Пьерон'!B774</f>
        <v>0</v>
      </c>
      <c r="C774" s="109" t="e">
        <f>'Тулуз-Пьерон'!AB774</f>
        <v>#DIV/0!</v>
      </c>
      <c r="D774" s="132" t="e">
        <f>'Тулуз-Пьерон'!AE774</f>
        <v>#DIV/0!</v>
      </c>
      <c r="E774" s="134">
        <f>Равен!AD766</f>
        <v>0</v>
      </c>
      <c r="F774" s="135">
        <f>Равен!AE766</f>
        <v>0</v>
      </c>
      <c r="G774" s="128"/>
      <c r="H774" s="33"/>
      <c r="I774" s="33"/>
      <c r="J774" s="33"/>
      <c r="K774" s="115"/>
      <c r="L774" s="109">
        <f t="shared" si="138"/>
        <v>0</v>
      </c>
      <c r="M774" s="33"/>
      <c r="N774" s="123"/>
      <c r="O774" s="131"/>
      <c r="P774" s="109">
        <f t="shared" si="139"/>
        <v>0</v>
      </c>
      <c r="Q774" s="33"/>
      <c r="R774" s="33"/>
      <c r="S774" s="123"/>
      <c r="T774" s="128"/>
      <c r="U774" s="33"/>
      <c r="V774" s="33"/>
      <c r="W774" s="33"/>
      <c r="X774" s="115"/>
      <c r="Y774" s="122"/>
      <c r="Z774" s="33"/>
      <c r="AA774" s="33"/>
      <c r="AB774" s="33"/>
      <c r="AC774" s="33"/>
      <c r="AD774" s="33"/>
      <c r="AE774" s="33"/>
      <c r="AF774" s="123"/>
      <c r="AG774" s="119" t="e">
        <f>HLOOKUP(AG$13,$Y774:$AF$1016,ROWS($Y774:$AF$1016),FALSE)</f>
        <v>#N/A</v>
      </c>
      <c r="AH774" s="30" t="e">
        <f>HLOOKUP(AH$13,$Y774:$AF$1016,ROWS($Y774:$AF$1016),FALSE)</f>
        <v>#N/A</v>
      </c>
      <c r="AI774" s="30" t="e">
        <f>HLOOKUP(AI$13,$Y774:$AF$1016,ROWS($Y774:$AF$1016),FALSE)</f>
        <v>#N/A</v>
      </c>
      <c r="AJ774" s="30" t="e">
        <f>HLOOKUP(AJ$13,$Y774:$AF$1016,ROWS($Y774:$AF$1016),FALSE)</f>
        <v>#N/A</v>
      </c>
      <c r="AK774" s="30" t="e">
        <f>HLOOKUP(AK$13,$Y774:$AF$1016,ROWS($Y774:$AF$1016),FALSE)</f>
        <v>#N/A</v>
      </c>
      <c r="AL774" s="30" t="e">
        <f>HLOOKUP(AL$13,$Y774:$AF$1016,ROWS($Y774:$AF$1016),FALSE)</f>
        <v>#N/A</v>
      </c>
      <c r="AM774" s="30" t="e">
        <f>HLOOKUP(AM$13,$Y774:$AF$1016,ROWS($Y774:$AF$1016),FALSE)</f>
        <v>#N/A</v>
      </c>
      <c r="AN774" s="30" t="e">
        <f>HLOOKUP(AN$13,$Y774:$AF$1016,ROWS($Y774:$AF$1016),FALSE)</f>
        <v>#N/A</v>
      </c>
      <c r="AO774" s="35" t="e">
        <f t="shared" si="140"/>
        <v>#N/A</v>
      </c>
      <c r="AP774" s="35" t="e">
        <f t="shared" si="141"/>
        <v>#N/A</v>
      </c>
      <c r="AQ774" s="35" t="e">
        <f t="shared" si="142"/>
        <v>#N/A</v>
      </c>
      <c r="AR774" s="35" t="e">
        <f t="shared" si="143"/>
        <v>#N/A</v>
      </c>
      <c r="AS774" s="35" t="e">
        <f t="shared" si="144"/>
        <v>#N/A</v>
      </c>
      <c r="AT774" s="35" t="e">
        <f t="shared" si="145"/>
        <v>#N/A</v>
      </c>
      <c r="AU774" s="35" t="e">
        <f t="shared" si="146"/>
        <v>#N/A</v>
      </c>
      <c r="AV774" s="35" t="e">
        <f t="shared" si="147"/>
        <v>#N/A</v>
      </c>
      <c r="AW774" s="81" t="e">
        <f t="shared" si="148"/>
        <v>#N/A</v>
      </c>
      <c r="AX774" s="139" t="e">
        <f t="shared" si="149"/>
        <v>#N/A</v>
      </c>
    </row>
    <row r="775" spans="1:50" x14ac:dyDescent="0.25">
      <c r="A775" s="110">
        <f>'Тулуз-Пьерон'!A775</f>
        <v>0</v>
      </c>
      <c r="B775" s="153">
        <f>'Тулуз-Пьерон'!B775</f>
        <v>0</v>
      </c>
      <c r="C775" s="109" t="e">
        <f>'Тулуз-Пьерон'!AB775</f>
        <v>#DIV/0!</v>
      </c>
      <c r="D775" s="132" t="e">
        <f>'Тулуз-Пьерон'!AE775</f>
        <v>#DIV/0!</v>
      </c>
      <c r="E775" s="134">
        <f>Равен!AD767</f>
        <v>0</v>
      </c>
      <c r="F775" s="135">
        <f>Равен!AE767</f>
        <v>0</v>
      </c>
      <c r="G775" s="128"/>
      <c r="H775" s="33"/>
      <c r="I775" s="33"/>
      <c r="J775" s="33"/>
      <c r="K775" s="115"/>
      <c r="L775" s="109">
        <f t="shared" si="138"/>
        <v>0</v>
      </c>
      <c r="M775" s="33"/>
      <c r="N775" s="123"/>
      <c r="O775" s="131"/>
      <c r="P775" s="109">
        <f t="shared" si="139"/>
        <v>0</v>
      </c>
      <c r="Q775" s="33"/>
      <c r="R775" s="33"/>
      <c r="S775" s="123"/>
      <c r="T775" s="128"/>
      <c r="U775" s="33"/>
      <c r="V775" s="33"/>
      <c r="W775" s="33"/>
      <c r="X775" s="115"/>
      <c r="Y775" s="122"/>
      <c r="Z775" s="33"/>
      <c r="AA775" s="33"/>
      <c r="AB775" s="33"/>
      <c r="AC775" s="33"/>
      <c r="AD775" s="33"/>
      <c r="AE775" s="33"/>
      <c r="AF775" s="123"/>
      <c r="AG775" s="119" t="e">
        <f>HLOOKUP(AG$13,$Y775:$AF$1016,ROWS($Y775:$AF$1016),FALSE)</f>
        <v>#N/A</v>
      </c>
      <c r="AH775" s="30" t="e">
        <f>HLOOKUP(AH$13,$Y775:$AF$1016,ROWS($Y775:$AF$1016),FALSE)</f>
        <v>#N/A</v>
      </c>
      <c r="AI775" s="30" t="e">
        <f>HLOOKUP(AI$13,$Y775:$AF$1016,ROWS($Y775:$AF$1016),FALSE)</f>
        <v>#N/A</v>
      </c>
      <c r="AJ775" s="30" t="e">
        <f>HLOOKUP(AJ$13,$Y775:$AF$1016,ROWS($Y775:$AF$1016),FALSE)</f>
        <v>#N/A</v>
      </c>
      <c r="AK775" s="30" t="e">
        <f>HLOOKUP(AK$13,$Y775:$AF$1016,ROWS($Y775:$AF$1016),FALSE)</f>
        <v>#N/A</v>
      </c>
      <c r="AL775" s="30" t="e">
        <f>HLOOKUP(AL$13,$Y775:$AF$1016,ROWS($Y775:$AF$1016),FALSE)</f>
        <v>#N/A</v>
      </c>
      <c r="AM775" s="30" t="e">
        <f>HLOOKUP(AM$13,$Y775:$AF$1016,ROWS($Y775:$AF$1016),FALSE)</f>
        <v>#N/A</v>
      </c>
      <c r="AN775" s="30" t="e">
        <f>HLOOKUP(AN$13,$Y775:$AF$1016,ROWS($Y775:$AF$1016),FALSE)</f>
        <v>#N/A</v>
      </c>
      <c r="AO775" s="35" t="e">
        <f t="shared" si="140"/>
        <v>#N/A</v>
      </c>
      <c r="AP775" s="35" t="e">
        <f t="shared" si="141"/>
        <v>#N/A</v>
      </c>
      <c r="AQ775" s="35" t="e">
        <f t="shared" si="142"/>
        <v>#N/A</v>
      </c>
      <c r="AR775" s="35" t="e">
        <f t="shared" si="143"/>
        <v>#N/A</v>
      </c>
      <c r="AS775" s="35" t="e">
        <f t="shared" si="144"/>
        <v>#N/A</v>
      </c>
      <c r="AT775" s="35" t="e">
        <f t="shared" si="145"/>
        <v>#N/A</v>
      </c>
      <c r="AU775" s="35" t="e">
        <f t="shared" si="146"/>
        <v>#N/A</v>
      </c>
      <c r="AV775" s="35" t="e">
        <f t="shared" si="147"/>
        <v>#N/A</v>
      </c>
      <c r="AW775" s="81" t="e">
        <f t="shared" si="148"/>
        <v>#N/A</v>
      </c>
      <c r="AX775" s="139" t="e">
        <f t="shared" si="149"/>
        <v>#N/A</v>
      </c>
    </row>
    <row r="776" spans="1:50" x14ac:dyDescent="0.25">
      <c r="A776" s="110">
        <f>'Тулуз-Пьерон'!A776</f>
        <v>0</v>
      </c>
      <c r="B776" s="153">
        <f>'Тулуз-Пьерон'!B776</f>
        <v>0</v>
      </c>
      <c r="C776" s="109" t="e">
        <f>'Тулуз-Пьерон'!AB776</f>
        <v>#DIV/0!</v>
      </c>
      <c r="D776" s="132" t="e">
        <f>'Тулуз-Пьерон'!AE776</f>
        <v>#DIV/0!</v>
      </c>
      <c r="E776" s="134">
        <f>Равен!AD768</f>
        <v>0</v>
      </c>
      <c r="F776" s="135">
        <f>Равен!AE768</f>
        <v>0</v>
      </c>
      <c r="G776" s="128"/>
      <c r="H776" s="33"/>
      <c r="I776" s="33"/>
      <c r="J776" s="33"/>
      <c r="K776" s="115"/>
      <c r="L776" s="109">
        <f t="shared" si="138"/>
        <v>0</v>
      </c>
      <c r="M776" s="33"/>
      <c r="N776" s="123"/>
      <c r="O776" s="131"/>
      <c r="P776" s="109">
        <f t="shared" si="139"/>
        <v>0</v>
      </c>
      <c r="Q776" s="33"/>
      <c r="R776" s="33"/>
      <c r="S776" s="123"/>
      <c r="T776" s="128"/>
      <c r="U776" s="33"/>
      <c r="V776" s="33"/>
      <c r="W776" s="33"/>
      <c r="X776" s="115"/>
      <c r="Y776" s="122"/>
      <c r="Z776" s="33"/>
      <c r="AA776" s="33"/>
      <c r="AB776" s="33"/>
      <c r="AC776" s="33"/>
      <c r="AD776" s="33"/>
      <c r="AE776" s="33"/>
      <c r="AF776" s="123"/>
      <c r="AG776" s="119" t="e">
        <f>HLOOKUP(AG$13,$Y776:$AF$1016,ROWS($Y776:$AF$1016),FALSE)</f>
        <v>#N/A</v>
      </c>
      <c r="AH776" s="30" t="e">
        <f>HLOOKUP(AH$13,$Y776:$AF$1016,ROWS($Y776:$AF$1016),FALSE)</f>
        <v>#N/A</v>
      </c>
      <c r="AI776" s="30" t="e">
        <f>HLOOKUP(AI$13,$Y776:$AF$1016,ROWS($Y776:$AF$1016),FALSE)</f>
        <v>#N/A</v>
      </c>
      <c r="AJ776" s="30" t="e">
        <f>HLOOKUP(AJ$13,$Y776:$AF$1016,ROWS($Y776:$AF$1016),FALSE)</f>
        <v>#N/A</v>
      </c>
      <c r="AK776" s="30" t="e">
        <f>HLOOKUP(AK$13,$Y776:$AF$1016,ROWS($Y776:$AF$1016),FALSE)</f>
        <v>#N/A</v>
      </c>
      <c r="AL776" s="30" t="e">
        <f>HLOOKUP(AL$13,$Y776:$AF$1016,ROWS($Y776:$AF$1016),FALSE)</f>
        <v>#N/A</v>
      </c>
      <c r="AM776" s="30" t="e">
        <f>HLOOKUP(AM$13,$Y776:$AF$1016,ROWS($Y776:$AF$1016),FALSE)</f>
        <v>#N/A</v>
      </c>
      <c r="AN776" s="30" t="e">
        <f>HLOOKUP(AN$13,$Y776:$AF$1016,ROWS($Y776:$AF$1016),FALSE)</f>
        <v>#N/A</v>
      </c>
      <c r="AO776" s="35" t="e">
        <f t="shared" si="140"/>
        <v>#N/A</v>
      </c>
      <c r="AP776" s="35" t="e">
        <f t="shared" si="141"/>
        <v>#N/A</v>
      </c>
      <c r="AQ776" s="35" t="e">
        <f t="shared" si="142"/>
        <v>#N/A</v>
      </c>
      <c r="AR776" s="35" t="e">
        <f t="shared" si="143"/>
        <v>#N/A</v>
      </c>
      <c r="AS776" s="35" t="e">
        <f t="shared" si="144"/>
        <v>#N/A</v>
      </c>
      <c r="AT776" s="35" t="e">
        <f t="shared" si="145"/>
        <v>#N/A</v>
      </c>
      <c r="AU776" s="35" t="e">
        <f t="shared" si="146"/>
        <v>#N/A</v>
      </c>
      <c r="AV776" s="35" t="e">
        <f t="shared" si="147"/>
        <v>#N/A</v>
      </c>
      <c r="AW776" s="81" t="e">
        <f t="shared" si="148"/>
        <v>#N/A</v>
      </c>
      <c r="AX776" s="139" t="e">
        <f t="shared" si="149"/>
        <v>#N/A</v>
      </c>
    </row>
    <row r="777" spans="1:50" x14ac:dyDescent="0.25">
      <c r="A777" s="110">
        <f>'Тулуз-Пьерон'!A777</f>
        <v>0</v>
      </c>
      <c r="B777" s="153">
        <f>'Тулуз-Пьерон'!B777</f>
        <v>0</v>
      </c>
      <c r="C777" s="109" t="e">
        <f>'Тулуз-Пьерон'!AB777</f>
        <v>#DIV/0!</v>
      </c>
      <c r="D777" s="132" t="e">
        <f>'Тулуз-Пьерон'!AE777</f>
        <v>#DIV/0!</v>
      </c>
      <c r="E777" s="134">
        <f>Равен!AD769</f>
        <v>0</v>
      </c>
      <c r="F777" s="135">
        <f>Равен!AE769</f>
        <v>0</v>
      </c>
      <c r="G777" s="128"/>
      <c r="H777" s="33"/>
      <c r="I777" s="33"/>
      <c r="J777" s="33"/>
      <c r="K777" s="115"/>
      <c r="L777" s="109">
        <f t="shared" si="138"/>
        <v>0</v>
      </c>
      <c r="M777" s="33"/>
      <c r="N777" s="123"/>
      <c r="O777" s="131"/>
      <c r="P777" s="109">
        <f t="shared" si="139"/>
        <v>0</v>
      </c>
      <c r="Q777" s="33"/>
      <c r="R777" s="33"/>
      <c r="S777" s="123"/>
      <c r="T777" s="128"/>
      <c r="U777" s="33"/>
      <c r="V777" s="33"/>
      <c r="W777" s="33"/>
      <c r="X777" s="115"/>
      <c r="Y777" s="122"/>
      <c r="Z777" s="33"/>
      <c r="AA777" s="33"/>
      <c r="AB777" s="33"/>
      <c r="AC777" s="33"/>
      <c r="AD777" s="33"/>
      <c r="AE777" s="33"/>
      <c r="AF777" s="123"/>
      <c r="AG777" s="119" t="e">
        <f>HLOOKUP(AG$13,$Y777:$AF$1016,ROWS($Y777:$AF$1016),FALSE)</f>
        <v>#N/A</v>
      </c>
      <c r="AH777" s="30" t="e">
        <f>HLOOKUP(AH$13,$Y777:$AF$1016,ROWS($Y777:$AF$1016),FALSE)</f>
        <v>#N/A</v>
      </c>
      <c r="AI777" s="30" t="e">
        <f>HLOOKUP(AI$13,$Y777:$AF$1016,ROWS($Y777:$AF$1016),FALSE)</f>
        <v>#N/A</v>
      </c>
      <c r="AJ777" s="30" t="e">
        <f>HLOOKUP(AJ$13,$Y777:$AF$1016,ROWS($Y777:$AF$1016),FALSE)</f>
        <v>#N/A</v>
      </c>
      <c r="AK777" s="30" t="e">
        <f>HLOOKUP(AK$13,$Y777:$AF$1016,ROWS($Y777:$AF$1016),FALSE)</f>
        <v>#N/A</v>
      </c>
      <c r="AL777" s="30" t="e">
        <f>HLOOKUP(AL$13,$Y777:$AF$1016,ROWS($Y777:$AF$1016),FALSE)</f>
        <v>#N/A</v>
      </c>
      <c r="AM777" s="30" t="e">
        <f>HLOOKUP(AM$13,$Y777:$AF$1016,ROWS($Y777:$AF$1016),FALSE)</f>
        <v>#N/A</v>
      </c>
      <c r="AN777" s="30" t="e">
        <f>HLOOKUP(AN$13,$Y777:$AF$1016,ROWS($Y777:$AF$1016),FALSE)</f>
        <v>#N/A</v>
      </c>
      <c r="AO777" s="35" t="e">
        <f t="shared" si="140"/>
        <v>#N/A</v>
      </c>
      <c r="AP777" s="35" t="e">
        <f t="shared" si="141"/>
        <v>#N/A</v>
      </c>
      <c r="AQ777" s="35" t="e">
        <f t="shared" si="142"/>
        <v>#N/A</v>
      </c>
      <c r="AR777" s="35" t="e">
        <f t="shared" si="143"/>
        <v>#N/A</v>
      </c>
      <c r="AS777" s="35" t="e">
        <f t="shared" si="144"/>
        <v>#N/A</v>
      </c>
      <c r="AT777" s="35" t="e">
        <f t="shared" si="145"/>
        <v>#N/A</v>
      </c>
      <c r="AU777" s="35" t="e">
        <f t="shared" si="146"/>
        <v>#N/A</v>
      </c>
      <c r="AV777" s="35" t="e">
        <f t="shared" si="147"/>
        <v>#N/A</v>
      </c>
      <c r="AW777" s="81" t="e">
        <f t="shared" si="148"/>
        <v>#N/A</v>
      </c>
      <c r="AX777" s="139" t="e">
        <f t="shared" si="149"/>
        <v>#N/A</v>
      </c>
    </row>
    <row r="778" spans="1:50" x14ac:dyDescent="0.25">
      <c r="A778" s="110">
        <f>'Тулуз-Пьерон'!A778</f>
        <v>0</v>
      </c>
      <c r="B778" s="153">
        <f>'Тулуз-Пьерон'!B778</f>
        <v>0</v>
      </c>
      <c r="C778" s="109" t="e">
        <f>'Тулуз-Пьерон'!AB778</f>
        <v>#DIV/0!</v>
      </c>
      <c r="D778" s="132" t="e">
        <f>'Тулуз-Пьерон'!AE778</f>
        <v>#DIV/0!</v>
      </c>
      <c r="E778" s="134">
        <f>Равен!AD770</f>
        <v>0</v>
      </c>
      <c r="F778" s="135">
        <f>Равен!AE770</f>
        <v>0</v>
      </c>
      <c r="G778" s="128"/>
      <c r="H778" s="33"/>
      <c r="I778" s="33"/>
      <c r="J778" s="33"/>
      <c r="K778" s="115"/>
      <c r="L778" s="109">
        <f t="shared" si="138"/>
        <v>0</v>
      </c>
      <c r="M778" s="33"/>
      <c r="N778" s="123"/>
      <c r="O778" s="131"/>
      <c r="P778" s="109">
        <f t="shared" si="139"/>
        <v>0</v>
      </c>
      <c r="Q778" s="33"/>
      <c r="R778" s="33"/>
      <c r="S778" s="123"/>
      <c r="T778" s="128"/>
      <c r="U778" s="33"/>
      <c r="V778" s="33"/>
      <c r="W778" s="33"/>
      <c r="X778" s="115"/>
      <c r="Y778" s="122"/>
      <c r="Z778" s="33"/>
      <c r="AA778" s="33"/>
      <c r="AB778" s="33"/>
      <c r="AC778" s="33"/>
      <c r="AD778" s="33"/>
      <c r="AE778" s="33"/>
      <c r="AF778" s="123"/>
      <c r="AG778" s="119" t="e">
        <f>HLOOKUP(AG$13,$Y778:$AF$1016,ROWS($Y778:$AF$1016),FALSE)</f>
        <v>#N/A</v>
      </c>
      <c r="AH778" s="30" t="e">
        <f>HLOOKUP(AH$13,$Y778:$AF$1016,ROWS($Y778:$AF$1016),FALSE)</f>
        <v>#N/A</v>
      </c>
      <c r="AI778" s="30" t="e">
        <f>HLOOKUP(AI$13,$Y778:$AF$1016,ROWS($Y778:$AF$1016),FALSE)</f>
        <v>#N/A</v>
      </c>
      <c r="AJ778" s="30" t="e">
        <f>HLOOKUP(AJ$13,$Y778:$AF$1016,ROWS($Y778:$AF$1016),FALSE)</f>
        <v>#N/A</v>
      </c>
      <c r="AK778" s="30" t="e">
        <f>HLOOKUP(AK$13,$Y778:$AF$1016,ROWS($Y778:$AF$1016),FALSE)</f>
        <v>#N/A</v>
      </c>
      <c r="AL778" s="30" t="e">
        <f>HLOOKUP(AL$13,$Y778:$AF$1016,ROWS($Y778:$AF$1016),FALSE)</f>
        <v>#N/A</v>
      </c>
      <c r="AM778" s="30" t="e">
        <f>HLOOKUP(AM$13,$Y778:$AF$1016,ROWS($Y778:$AF$1016),FALSE)</f>
        <v>#N/A</v>
      </c>
      <c r="AN778" s="30" t="e">
        <f>HLOOKUP(AN$13,$Y778:$AF$1016,ROWS($Y778:$AF$1016),FALSE)</f>
        <v>#N/A</v>
      </c>
      <c r="AO778" s="35" t="e">
        <f t="shared" si="140"/>
        <v>#N/A</v>
      </c>
      <c r="AP778" s="35" t="e">
        <f t="shared" si="141"/>
        <v>#N/A</v>
      </c>
      <c r="AQ778" s="35" t="e">
        <f t="shared" si="142"/>
        <v>#N/A</v>
      </c>
      <c r="AR778" s="35" t="e">
        <f t="shared" si="143"/>
        <v>#N/A</v>
      </c>
      <c r="AS778" s="35" t="e">
        <f t="shared" si="144"/>
        <v>#N/A</v>
      </c>
      <c r="AT778" s="35" t="e">
        <f t="shared" si="145"/>
        <v>#N/A</v>
      </c>
      <c r="AU778" s="35" t="e">
        <f t="shared" si="146"/>
        <v>#N/A</v>
      </c>
      <c r="AV778" s="35" t="e">
        <f t="shared" si="147"/>
        <v>#N/A</v>
      </c>
      <c r="AW778" s="81" t="e">
        <f t="shared" si="148"/>
        <v>#N/A</v>
      </c>
      <c r="AX778" s="139" t="e">
        <f t="shared" si="149"/>
        <v>#N/A</v>
      </c>
    </row>
    <row r="779" spans="1:50" x14ac:dyDescent="0.25">
      <c r="A779" s="110">
        <f>'Тулуз-Пьерон'!A779</f>
        <v>0</v>
      </c>
      <c r="B779" s="153">
        <f>'Тулуз-Пьерон'!B779</f>
        <v>0</v>
      </c>
      <c r="C779" s="109" t="e">
        <f>'Тулуз-Пьерон'!AB779</f>
        <v>#DIV/0!</v>
      </c>
      <c r="D779" s="132" t="e">
        <f>'Тулуз-Пьерон'!AE779</f>
        <v>#DIV/0!</v>
      </c>
      <c r="E779" s="134">
        <f>Равен!AD771</f>
        <v>0</v>
      </c>
      <c r="F779" s="135">
        <f>Равен!AE771</f>
        <v>0</v>
      </c>
      <c r="G779" s="128"/>
      <c r="H779" s="33"/>
      <c r="I779" s="33"/>
      <c r="J779" s="33"/>
      <c r="K779" s="115"/>
      <c r="L779" s="109">
        <f t="shared" si="138"/>
        <v>0</v>
      </c>
      <c r="M779" s="33"/>
      <c r="N779" s="123"/>
      <c r="O779" s="131"/>
      <c r="P779" s="109">
        <f t="shared" si="139"/>
        <v>0</v>
      </c>
      <c r="Q779" s="33"/>
      <c r="R779" s="33"/>
      <c r="S779" s="123"/>
      <c r="T779" s="128"/>
      <c r="U779" s="33"/>
      <c r="V779" s="33"/>
      <c r="W779" s="33"/>
      <c r="X779" s="115"/>
      <c r="Y779" s="122"/>
      <c r="Z779" s="33"/>
      <c r="AA779" s="33"/>
      <c r="AB779" s="33"/>
      <c r="AC779" s="33"/>
      <c r="AD779" s="33"/>
      <c r="AE779" s="33"/>
      <c r="AF779" s="123"/>
      <c r="AG779" s="119" t="e">
        <f>HLOOKUP(AG$13,$Y779:$AF$1016,ROWS($Y779:$AF$1016),FALSE)</f>
        <v>#N/A</v>
      </c>
      <c r="AH779" s="30" t="e">
        <f>HLOOKUP(AH$13,$Y779:$AF$1016,ROWS($Y779:$AF$1016),FALSE)</f>
        <v>#N/A</v>
      </c>
      <c r="AI779" s="30" t="e">
        <f>HLOOKUP(AI$13,$Y779:$AF$1016,ROWS($Y779:$AF$1016),FALSE)</f>
        <v>#N/A</v>
      </c>
      <c r="AJ779" s="30" t="e">
        <f>HLOOKUP(AJ$13,$Y779:$AF$1016,ROWS($Y779:$AF$1016),FALSE)</f>
        <v>#N/A</v>
      </c>
      <c r="AK779" s="30" t="e">
        <f>HLOOKUP(AK$13,$Y779:$AF$1016,ROWS($Y779:$AF$1016),FALSE)</f>
        <v>#N/A</v>
      </c>
      <c r="AL779" s="30" t="e">
        <f>HLOOKUP(AL$13,$Y779:$AF$1016,ROWS($Y779:$AF$1016),FALSE)</f>
        <v>#N/A</v>
      </c>
      <c r="AM779" s="30" t="e">
        <f>HLOOKUP(AM$13,$Y779:$AF$1016,ROWS($Y779:$AF$1016),FALSE)</f>
        <v>#N/A</v>
      </c>
      <c r="AN779" s="30" t="e">
        <f>HLOOKUP(AN$13,$Y779:$AF$1016,ROWS($Y779:$AF$1016),FALSE)</f>
        <v>#N/A</v>
      </c>
      <c r="AO779" s="35" t="e">
        <f t="shared" si="140"/>
        <v>#N/A</v>
      </c>
      <c r="AP779" s="35" t="e">
        <f t="shared" si="141"/>
        <v>#N/A</v>
      </c>
      <c r="AQ779" s="35" t="e">
        <f t="shared" si="142"/>
        <v>#N/A</v>
      </c>
      <c r="AR779" s="35" t="e">
        <f t="shared" si="143"/>
        <v>#N/A</v>
      </c>
      <c r="AS779" s="35" t="e">
        <f t="shared" si="144"/>
        <v>#N/A</v>
      </c>
      <c r="AT779" s="35" t="e">
        <f t="shared" si="145"/>
        <v>#N/A</v>
      </c>
      <c r="AU779" s="35" t="e">
        <f t="shared" si="146"/>
        <v>#N/A</v>
      </c>
      <c r="AV779" s="35" t="e">
        <f t="shared" si="147"/>
        <v>#N/A</v>
      </c>
      <c r="AW779" s="81" t="e">
        <f t="shared" si="148"/>
        <v>#N/A</v>
      </c>
      <c r="AX779" s="139" t="e">
        <f t="shared" si="149"/>
        <v>#N/A</v>
      </c>
    </row>
    <row r="780" spans="1:50" x14ac:dyDescent="0.25">
      <c r="A780" s="110">
        <f>'Тулуз-Пьерон'!A780</f>
        <v>0</v>
      </c>
      <c r="B780" s="153">
        <f>'Тулуз-Пьерон'!B780</f>
        <v>0</v>
      </c>
      <c r="C780" s="109" t="e">
        <f>'Тулуз-Пьерон'!AB780</f>
        <v>#DIV/0!</v>
      </c>
      <c r="D780" s="132" t="e">
        <f>'Тулуз-Пьерон'!AE780</f>
        <v>#DIV/0!</v>
      </c>
      <c r="E780" s="134">
        <f>Равен!AD772</f>
        <v>0</v>
      </c>
      <c r="F780" s="135">
        <f>Равен!AE772</f>
        <v>0</v>
      </c>
      <c r="G780" s="128"/>
      <c r="H780" s="33"/>
      <c r="I780" s="33"/>
      <c r="J780" s="33"/>
      <c r="K780" s="115"/>
      <c r="L780" s="109">
        <f t="shared" si="138"/>
        <v>0</v>
      </c>
      <c r="M780" s="33"/>
      <c r="N780" s="123"/>
      <c r="O780" s="131"/>
      <c r="P780" s="109">
        <f t="shared" si="139"/>
        <v>0</v>
      </c>
      <c r="Q780" s="33"/>
      <c r="R780" s="33"/>
      <c r="S780" s="123"/>
      <c r="T780" s="128"/>
      <c r="U780" s="33"/>
      <c r="V780" s="33"/>
      <c r="W780" s="33"/>
      <c r="X780" s="115"/>
      <c r="Y780" s="122"/>
      <c r="Z780" s="33"/>
      <c r="AA780" s="33"/>
      <c r="AB780" s="33"/>
      <c r="AC780" s="33"/>
      <c r="AD780" s="33"/>
      <c r="AE780" s="33"/>
      <c r="AF780" s="123"/>
      <c r="AG780" s="119" t="e">
        <f>HLOOKUP(AG$13,$Y780:$AF$1016,ROWS($Y780:$AF$1016),FALSE)</f>
        <v>#N/A</v>
      </c>
      <c r="AH780" s="30" t="e">
        <f>HLOOKUP(AH$13,$Y780:$AF$1016,ROWS($Y780:$AF$1016),FALSE)</f>
        <v>#N/A</v>
      </c>
      <c r="AI780" s="30" t="e">
        <f>HLOOKUP(AI$13,$Y780:$AF$1016,ROWS($Y780:$AF$1016),FALSE)</f>
        <v>#N/A</v>
      </c>
      <c r="AJ780" s="30" t="e">
        <f>HLOOKUP(AJ$13,$Y780:$AF$1016,ROWS($Y780:$AF$1016),FALSE)</f>
        <v>#N/A</v>
      </c>
      <c r="AK780" s="30" t="e">
        <f>HLOOKUP(AK$13,$Y780:$AF$1016,ROWS($Y780:$AF$1016),FALSE)</f>
        <v>#N/A</v>
      </c>
      <c r="AL780" s="30" t="e">
        <f>HLOOKUP(AL$13,$Y780:$AF$1016,ROWS($Y780:$AF$1016),FALSE)</f>
        <v>#N/A</v>
      </c>
      <c r="AM780" s="30" t="e">
        <f>HLOOKUP(AM$13,$Y780:$AF$1016,ROWS($Y780:$AF$1016),FALSE)</f>
        <v>#N/A</v>
      </c>
      <c r="AN780" s="30" t="e">
        <f>HLOOKUP(AN$13,$Y780:$AF$1016,ROWS($Y780:$AF$1016),FALSE)</f>
        <v>#N/A</v>
      </c>
      <c r="AO780" s="35" t="e">
        <f t="shared" si="140"/>
        <v>#N/A</v>
      </c>
      <c r="AP780" s="35" t="e">
        <f t="shared" si="141"/>
        <v>#N/A</v>
      </c>
      <c r="AQ780" s="35" t="e">
        <f t="shared" si="142"/>
        <v>#N/A</v>
      </c>
      <c r="AR780" s="35" t="e">
        <f t="shared" si="143"/>
        <v>#N/A</v>
      </c>
      <c r="AS780" s="35" t="e">
        <f t="shared" si="144"/>
        <v>#N/A</v>
      </c>
      <c r="AT780" s="35" t="e">
        <f t="shared" si="145"/>
        <v>#N/A</v>
      </c>
      <c r="AU780" s="35" t="e">
        <f t="shared" si="146"/>
        <v>#N/A</v>
      </c>
      <c r="AV780" s="35" t="e">
        <f t="shared" si="147"/>
        <v>#N/A</v>
      </c>
      <c r="AW780" s="81" t="e">
        <f t="shared" si="148"/>
        <v>#N/A</v>
      </c>
      <c r="AX780" s="139" t="e">
        <f t="shared" si="149"/>
        <v>#N/A</v>
      </c>
    </row>
    <row r="781" spans="1:50" x14ac:dyDescent="0.25">
      <c r="A781" s="110">
        <f>'Тулуз-Пьерон'!A781</f>
        <v>0</v>
      </c>
      <c r="B781" s="153">
        <f>'Тулуз-Пьерон'!B781</f>
        <v>0</v>
      </c>
      <c r="C781" s="109" t="e">
        <f>'Тулуз-Пьерон'!AB781</f>
        <v>#DIV/0!</v>
      </c>
      <c r="D781" s="132" t="e">
        <f>'Тулуз-Пьерон'!AE781</f>
        <v>#DIV/0!</v>
      </c>
      <c r="E781" s="134">
        <f>Равен!AD773</f>
        <v>0</v>
      </c>
      <c r="F781" s="135">
        <f>Равен!AE773</f>
        <v>0</v>
      </c>
      <c r="G781" s="128"/>
      <c r="H781" s="33"/>
      <c r="I781" s="33"/>
      <c r="J781" s="33"/>
      <c r="K781" s="115"/>
      <c r="L781" s="109">
        <f t="shared" si="138"/>
        <v>0</v>
      </c>
      <c r="M781" s="33"/>
      <c r="N781" s="123"/>
      <c r="O781" s="131"/>
      <c r="P781" s="109">
        <f t="shared" si="139"/>
        <v>0</v>
      </c>
      <c r="Q781" s="33"/>
      <c r="R781" s="33"/>
      <c r="S781" s="123"/>
      <c r="T781" s="128"/>
      <c r="U781" s="33"/>
      <c r="V781" s="33"/>
      <c r="W781" s="33"/>
      <c r="X781" s="115"/>
      <c r="Y781" s="122"/>
      <c r="Z781" s="33"/>
      <c r="AA781" s="33"/>
      <c r="AB781" s="33"/>
      <c r="AC781" s="33"/>
      <c r="AD781" s="33"/>
      <c r="AE781" s="33"/>
      <c r="AF781" s="123"/>
      <c r="AG781" s="119" t="e">
        <f>HLOOKUP(AG$13,$Y781:$AF$1016,ROWS($Y781:$AF$1016),FALSE)</f>
        <v>#N/A</v>
      </c>
      <c r="AH781" s="30" t="e">
        <f>HLOOKUP(AH$13,$Y781:$AF$1016,ROWS($Y781:$AF$1016),FALSE)</f>
        <v>#N/A</v>
      </c>
      <c r="AI781" s="30" t="e">
        <f>HLOOKUP(AI$13,$Y781:$AF$1016,ROWS($Y781:$AF$1016),FALSE)</f>
        <v>#N/A</v>
      </c>
      <c r="AJ781" s="30" t="e">
        <f>HLOOKUP(AJ$13,$Y781:$AF$1016,ROWS($Y781:$AF$1016),FALSE)</f>
        <v>#N/A</v>
      </c>
      <c r="AK781" s="30" t="e">
        <f>HLOOKUP(AK$13,$Y781:$AF$1016,ROWS($Y781:$AF$1016),FALSE)</f>
        <v>#N/A</v>
      </c>
      <c r="AL781" s="30" t="e">
        <f>HLOOKUP(AL$13,$Y781:$AF$1016,ROWS($Y781:$AF$1016),FALSE)</f>
        <v>#N/A</v>
      </c>
      <c r="AM781" s="30" t="e">
        <f>HLOOKUP(AM$13,$Y781:$AF$1016,ROWS($Y781:$AF$1016),FALSE)</f>
        <v>#N/A</v>
      </c>
      <c r="AN781" s="30" t="e">
        <f>HLOOKUP(AN$13,$Y781:$AF$1016,ROWS($Y781:$AF$1016),FALSE)</f>
        <v>#N/A</v>
      </c>
      <c r="AO781" s="35" t="e">
        <f t="shared" si="140"/>
        <v>#N/A</v>
      </c>
      <c r="AP781" s="35" t="e">
        <f t="shared" si="141"/>
        <v>#N/A</v>
      </c>
      <c r="AQ781" s="35" t="e">
        <f t="shared" si="142"/>
        <v>#N/A</v>
      </c>
      <c r="AR781" s="35" t="e">
        <f t="shared" si="143"/>
        <v>#N/A</v>
      </c>
      <c r="AS781" s="35" t="e">
        <f t="shared" si="144"/>
        <v>#N/A</v>
      </c>
      <c r="AT781" s="35" t="e">
        <f t="shared" si="145"/>
        <v>#N/A</v>
      </c>
      <c r="AU781" s="35" t="e">
        <f t="shared" si="146"/>
        <v>#N/A</v>
      </c>
      <c r="AV781" s="35" t="e">
        <f t="shared" si="147"/>
        <v>#N/A</v>
      </c>
      <c r="AW781" s="81" t="e">
        <f t="shared" si="148"/>
        <v>#N/A</v>
      </c>
      <c r="AX781" s="139" t="e">
        <f t="shared" si="149"/>
        <v>#N/A</v>
      </c>
    </row>
    <row r="782" spans="1:50" x14ac:dyDescent="0.25">
      <c r="A782" s="110">
        <f>'Тулуз-Пьерон'!A782</f>
        <v>0</v>
      </c>
      <c r="B782" s="153">
        <f>'Тулуз-Пьерон'!B782</f>
        <v>0</v>
      </c>
      <c r="C782" s="109" t="e">
        <f>'Тулуз-Пьерон'!AB782</f>
        <v>#DIV/0!</v>
      </c>
      <c r="D782" s="132" t="e">
        <f>'Тулуз-Пьерон'!AE782</f>
        <v>#DIV/0!</v>
      </c>
      <c r="E782" s="134">
        <f>Равен!AD774</f>
        <v>0</v>
      </c>
      <c r="F782" s="135">
        <f>Равен!AE774</f>
        <v>0</v>
      </c>
      <c r="G782" s="128"/>
      <c r="H782" s="33"/>
      <c r="I782" s="33"/>
      <c r="J782" s="33"/>
      <c r="K782" s="115"/>
      <c r="L782" s="109">
        <f t="shared" si="138"/>
        <v>0</v>
      </c>
      <c r="M782" s="33"/>
      <c r="N782" s="123"/>
      <c r="O782" s="131"/>
      <c r="P782" s="109">
        <f t="shared" si="139"/>
        <v>0</v>
      </c>
      <c r="Q782" s="33"/>
      <c r="R782" s="33"/>
      <c r="S782" s="123"/>
      <c r="T782" s="128"/>
      <c r="U782" s="33"/>
      <c r="V782" s="33"/>
      <c r="W782" s="33"/>
      <c r="X782" s="115"/>
      <c r="Y782" s="122"/>
      <c r="Z782" s="33"/>
      <c r="AA782" s="33"/>
      <c r="AB782" s="33"/>
      <c r="AC782" s="33"/>
      <c r="AD782" s="33"/>
      <c r="AE782" s="33"/>
      <c r="AF782" s="123"/>
      <c r="AG782" s="119" t="e">
        <f>HLOOKUP(AG$13,$Y782:$AF$1016,ROWS($Y782:$AF$1016),FALSE)</f>
        <v>#N/A</v>
      </c>
      <c r="AH782" s="30" t="e">
        <f>HLOOKUP(AH$13,$Y782:$AF$1016,ROWS($Y782:$AF$1016),FALSE)</f>
        <v>#N/A</v>
      </c>
      <c r="AI782" s="30" t="e">
        <f>HLOOKUP(AI$13,$Y782:$AF$1016,ROWS($Y782:$AF$1016),FALSE)</f>
        <v>#N/A</v>
      </c>
      <c r="AJ782" s="30" t="e">
        <f>HLOOKUP(AJ$13,$Y782:$AF$1016,ROWS($Y782:$AF$1016),FALSE)</f>
        <v>#N/A</v>
      </c>
      <c r="AK782" s="30" t="e">
        <f>HLOOKUP(AK$13,$Y782:$AF$1016,ROWS($Y782:$AF$1016),FALSE)</f>
        <v>#N/A</v>
      </c>
      <c r="AL782" s="30" t="e">
        <f>HLOOKUP(AL$13,$Y782:$AF$1016,ROWS($Y782:$AF$1016),FALSE)</f>
        <v>#N/A</v>
      </c>
      <c r="AM782" s="30" t="e">
        <f>HLOOKUP(AM$13,$Y782:$AF$1016,ROWS($Y782:$AF$1016),FALSE)</f>
        <v>#N/A</v>
      </c>
      <c r="AN782" s="30" t="e">
        <f>HLOOKUP(AN$13,$Y782:$AF$1016,ROWS($Y782:$AF$1016),FALSE)</f>
        <v>#N/A</v>
      </c>
      <c r="AO782" s="35" t="e">
        <f t="shared" si="140"/>
        <v>#N/A</v>
      </c>
      <c r="AP782" s="35" t="e">
        <f t="shared" si="141"/>
        <v>#N/A</v>
      </c>
      <c r="AQ782" s="35" t="e">
        <f t="shared" si="142"/>
        <v>#N/A</v>
      </c>
      <c r="AR782" s="35" t="e">
        <f t="shared" si="143"/>
        <v>#N/A</v>
      </c>
      <c r="AS782" s="35" t="e">
        <f t="shared" si="144"/>
        <v>#N/A</v>
      </c>
      <c r="AT782" s="35" t="e">
        <f t="shared" si="145"/>
        <v>#N/A</v>
      </c>
      <c r="AU782" s="35" t="e">
        <f t="shared" si="146"/>
        <v>#N/A</v>
      </c>
      <c r="AV782" s="35" t="e">
        <f t="shared" si="147"/>
        <v>#N/A</v>
      </c>
      <c r="AW782" s="81" t="e">
        <f t="shared" si="148"/>
        <v>#N/A</v>
      </c>
      <c r="AX782" s="139" t="e">
        <f t="shared" si="149"/>
        <v>#N/A</v>
      </c>
    </row>
    <row r="783" spans="1:50" x14ac:dyDescent="0.25">
      <c r="A783" s="110">
        <f>'Тулуз-Пьерон'!A783</f>
        <v>0</v>
      </c>
      <c r="B783" s="153">
        <f>'Тулуз-Пьерон'!B783</f>
        <v>0</v>
      </c>
      <c r="C783" s="109" t="e">
        <f>'Тулуз-Пьерон'!AB783</f>
        <v>#DIV/0!</v>
      </c>
      <c r="D783" s="132" t="e">
        <f>'Тулуз-Пьерон'!AE783</f>
        <v>#DIV/0!</v>
      </c>
      <c r="E783" s="134">
        <f>Равен!AD775</f>
        <v>0</v>
      </c>
      <c r="F783" s="135">
        <f>Равен!AE775</f>
        <v>0</v>
      </c>
      <c r="G783" s="128"/>
      <c r="H783" s="33"/>
      <c r="I783" s="33"/>
      <c r="J783" s="33"/>
      <c r="K783" s="115"/>
      <c r="L783" s="109">
        <f t="shared" si="138"/>
        <v>0</v>
      </c>
      <c r="M783" s="33"/>
      <c r="N783" s="123"/>
      <c r="O783" s="131"/>
      <c r="P783" s="109">
        <f t="shared" si="139"/>
        <v>0</v>
      </c>
      <c r="Q783" s="33"/>
      <c r="R783" s="33"/>
      <c r="S783" s="123"/>
      <c r="T783" s="128"/>
      <c r="U783" s="33"/>
      <c r="V783" s="33"/>
      <c r="W783" s="33"/>
      <c r="X783" s="115"/>
      <c r="Y783" s="122"/>
      <c r="Z783" s="33"/>
      <c r="AA783" s="33"/>
      <c r="AB783" s="33"/>
      <c r="AC783" s="33"/>
      <c r="AD783" s="33"/>
      <c r="AE783" s="33"/>
      <c r="AF783" s="123"/>
      <c r="AG783" s="119" t="e">
        <f>HLOOKUP(AG$13,$Y783:$AF$1016,ROWS($Y783:$AF$1016),FALSE)</f>
        <v>#N/A</v>
      </c>
      <c r="AH783" s="30" t="e">
        <f>HLOOKUP(AH$13,$Y783:$AF$1016,ROWS($Y783:$AF$1016),FALSE)</f>
        <v>#N/A</v>
      </c>
      <c r="AI783" s="30" t="e">
        <f>HLOOKUP(AI$13,$Y783:$AF$1016,ROWS($Y783:$AF$1016),FALSE)</f>
        <v>#N/A</v>
      </c>
      <c r="AJ783" s="30" t="e">
        <f>HLOOKUP(AJ$13,$Y783:$AF$1016,ROWS($Y783:$AF$1016),FALSE)</f>
        <v>#N/A</v>
      </c>
      <c r="AK783" s="30" t="e">
        <f>HLOOKUP(AK$13,$Y783:$AF$1016,ROWS($Y783:$AF$1016),FALSE)</f>
        <v>#N/A</v>
      </c>
      <c r="AL783" s="30" t="e">
        <f>HLOOKUP(AL$13,$Y783:$AF$1016,ROWS($Y783:$AF$1016),FALSE)</f>
        <v>#N/A</v>
      </c>
      <c r="AM783" s="30" t="e">
        <f>HLOOKUP(AM$13,$Y783:$AF$1016,ROWS($Y783:$AF$1016),FALSE)</f>
        <v>#N/A</v>
      </c>
      <c r="AN783" s="30" t="e">
        <f>HLOOKUP(AN$13,$Y783:$AF$1016,ROWS($Y783:$AF$1016),FALSE)</f>
        <v>#N/A</v>
      </c>
      <c r="AO783" s="35" t="e">
        <f t="shared" si="140"/>
        <v>#N/A</v>
      </c>
      <c r="AP783" s="35" t="e">
        <f t="shared" si="141"/>
        <v>#N/A</v>
      </c>
      <c r="AQ783" s="35" t="e">
        <f t="shared" si="142"/>
        <v>#N/A</v>
      </c>
      <c r="AR783" s="35" t="e">
        <f t="shared" si="143"/>
        <v>#N/A</v>
      </c>
      <c r="AS783" s="35" t="e">
        <f t="shared" si="144"/>
        <v>#N/A</v>
      </c>
      <c r="AT783" s="35" t="e">
        <f t="shared" si="145"/>
        <v>#N/A</v>
      </c>
      <c r="AU783" s="35" t="e">
        <f t="shared" si="146"/>
        <v>#N/A</v>
      </c>
      <c r="AV783" s="35" t="e">
        <f t="shared" si="147"/>
        <v>#N/A</v>
      </c>
      <c r="AW783" s="81" t="e">
        <f t="shared" si="148"/>
        <v>#N/A</v>
      </c>
      <c r="AX783" s="139" t="e">
        <f t="shared" si="149"/>
        <v>#N/A</v>
      </c>
    </row>
    <row r="784" spans="1:50" x14ac:dyDescent="0.25">
      <c r="A784" s="110">
        <f>'Тулуз-Пьерон'!A784</f>
        <v>0</v>
      </c>
      <c r="B784" s="153">
        <f>'Тулуз-Пьерон'!B784</f>
        <v>0</v>
      </c>
      <c r="C784" s="109" t="e">
        <f>'Тулуз-Пьерон'!AB784</f>
        <v>#DIV/0!</v>
      </c>
      <c r="D784" s="132" t="e">
        <f>'Тулуз-Пьерон'!AE784</f>
        <v>#DIV/0!</v>
      </c>
      <c r="E784" s="134">
        <f>Равен!AD776</f>
        <v>0</v>
      </c>
      <c r="F784" s="135">
        <f>Равен!AE776</f>
        <v>0</v>
      </c>
      <c r="G784" s="128"/>
      <c r="H784" s="33"/>
      <c r="I784" s="33"/>
      <c r="J784" s="33"/>
      <c r="K784" s="115"/>
      <c r="L784" s="109">
        <f t="shared" ref="L784:L847" si="150">M784+N784</f>
        <v>0</v>
      </c>
      <c r="M784" s="33"/>
      <c r="N784" s="123"/>
      <c r="O784" s="131"/>
      <c r="P784" s="109">
        <f t="shared" ref="P784:P847" si="151">Q784+R784+S784</f>
        <v>0</v>
      </c>
      <c r="Q784" s="33"/>
      <c r="R784" s="33"/>
      <c r="S784" s="123"/>
      <c r="T784" s="128"/>
      <c r="U784" s="33"/>
      <c r="V784" s="33"/>
      <c r="W784" s="33"/>
      <c r="X784" s="115"/>
      <c r="Y784" s="122"/>
      <c r="Z784" s="33"/>
      <c r="AA784" s="33"/>
      <c r="AB784" s="33"/>
      <c r="AC784" s="33"/>
      <c r="AD784" s="33"/>
      <c r="AE784" s="33"/>
      <c r="AF784" s="123"/>
      <c r="AG784" s="119" t="e">
        <f>HLOOKUP(AG$13,$Y784:$AF$1016,ROWS($Y784:$AF$1016),FALSE)</f>
        <v>#N/A</v>
      </c>
      <c r="AH784" s="30" t="e">
        <f>HLOOKUP(AH$13,$Y784:$AF$1016,ROWS($Y784:$AF$1016),FALSE)</f>
        <v>#N/A</v>
      </c>
      <c r="AI784" s="30" t="e">
        <f>HLOOKUP(AI$13,$Y784:$AF$1016,ROWS($Y784:$AF$1016),FALSE)</f>
        <v>#N/A</v>
      </c>
      <c r="AJ784" s="30" t="e">
        <f>HLOOKUP(AJ$13,$Y784:$AF$1016,ROWS($Y784:$AF$1016),FALSE)</f>
        <v>#N/A</v>
      </c>
      <c r="AK784" s="30" t="e">
        <f>HLOOKUP(AK$13,$Y784:$AF$1016,ROWS($Y784:$AF$1016),FALSE)</f>
        <v>#N/A</v>
      </c>
      <c r="AL784" s="30" t="e">
        <f>HLOOKUP(AL$13,$Y784:$AF$1016,ROWS($Y784:$AF$1016),FALSE)</f>
        <v>#N/A</v>
      </c>
      <c r="AM784" s="30" t="e">
        <f>HLOOKUP(AM$13,$Y784:$AF$1016,ROWS($Y784:$AF$1016),FALSE)</f>
        <v>#N/A</v>
      </c>
      <c r="AN784" s="30" t="e">
        <f>HLOOKUP(AN$13,$Y784:$AF$1016,ROWS($Y784:$AF$1016),FALSE)</f>
        <v>#N/A</v>
      </c>
      <c r="AO784" s="35" t="e">
        <f t="shared" ref="AO784:AO847" si="152">ABS(AG784-$AG$14)</f>
        <v>#N/A</v>
      </c>
      <c r="AP784" s="35" t="e">
        <f t="shared" ref="AP784:AP847" si="153">ABS(AH784-$AH$14)</f>
        <v>#N/A</v>
      </c>
      <c r="AQ784" s="35" t="e">
        <f t="shared" ref="AQ784:AQ847" si="154">ABS(AI784-$AI$14)</f>
        <v>#N/A</v>
      </c>
      <c r="AR784" s="35" t="e">
        <f t="shared" ref="AR784:AR847" si="155">ABS(AJ784-$AJ$14)</f>
        <v>#N/A</v>
      </c>
      <c r="AS784" s="35" t="e">
        <f t="shared" ref="AS784:AS847" si="156">ABS(AK784-$AK$14)</f>
        <v>#N/A</v>
      </c>
      <c r="AT784" s="35" t="e">
        <f t="shared" ref="AT784:AT847" si="157">ABS(AL784-$AL$14)</f>
        <v>#N/A</v>
      </c>
      <c r="AU784" s="35" t="e">
        <f t="shared" ref="AU784:AU847" si="158">ABS(AM784-$AM$14)</f>
        <v>#N/A</v>
      </c>
      <c r="AV784" s="35" t="e">
        <f t="shared" ref="AV784:AV847" si="159">ABS(AN784-$AN$14)</f>
        <v>#N/A</v>
      </c>
      <c r="AW784" s="81" t="e">
        <f t="shared" ref="AW784:AW847" si="160">SUM(AO784:AV784)</f>
        <v>#N/A</v>
      </c>
      <c r="AX784" s="139" t="e">
        <f t="shared" ref="AX784:AX847" si="161">(18-AG784-AH784)/(18-AK784-AI784)</f>
        <v>#N/A</v>
      </c>
    </row>
    <row r="785" spans="1:50" x14ac:dyDescent="0.25">
      <c r="A785" s="110">
        <f>'Тулуз-Пьерон'!A785</f>
        <v>0</v>
      </c>
      <c r="B785" s="153">
        <f>'Тулуз-Пьерон'!B785</f>
        <v>0</v>
      </c>
      <c r="C785" s="109" t="e">
        <f>'Тулуз-Пьерон'!AB785</f>
        <v>#DIV/0!</v>
      </c>
      <c r="D785" s="132" t="e">
        <f>'Тулуз-Пьерон'!AE785</f>
        <v>#DIV/0!</v>
      </c>
      <c r="E785" s="134">
        <f>Равен!AD777</f>
        <v>0</v>
      </c>
      <c r="F785" s="135">
        <f>Равен!AE777</f>
        <v>0</v>
      </c>
      <c r="G785" s="128"/>
      <c r="H785" s="33"/>
      <c r="I785" s="33"/>
      <c r="J785" s="33"/>
      <c r="K785" s="115"/>
      <c r="L785" s="109">
        <f t="shared" si="150"/>
        <v>0</v>
      </c>
      <c r="M785" s="33"/>
      <c r="N785" s="123"/>
      <c r="O785" s="131"/>
      <c r="P785" s="109">
        <f t="shared" si="151"/>
        <v>0</v>
      </c>
      <c r="Q785" s="33"/>
      <c r="R785" s="33"/>
      <c r="S785" s="123"/>
      <c r="T785" s="128"/>
      <c r="U785" s="33"/>
      <c r="V785" s="33"/>
      <c r="W785" s="33"/>
      <c r="X785" s="115"/>
      <c r="Y785" s="122"/>
      <c r="Z785" s="33"/>
      <c r="AA785" s="33"/>
      <c r="AB785" s="33"/>
      <c r="AC785" s="33"/>
      <c r="AD785" s="33"/>
      <c r="AE785" s="33"/>
      <c r="AF785" s="123"/>
      <c r="AG785" s="119" t="e">
        <f>HLOOKUP(AG$13,$Y785:$AF$1016,ROWS($Y785:$AF$1016),FALSE)</f>
        <v>#N/A</v>
      </c>
      <c r="AH785" s="30" t="e">
        <f>HLOOKUP(AH$13,$Y785:$AF$1016,ROWS($Y785:$AF$1016),FALSE)</f>
        <v>#N/A</v>
      </c>
      <c r="AI785" s="30" t="e">
        <f>HLOOKUP(AI$13,$Y785:$AF$1016,ROWS($Y785:$AF$1016),FALSE)</f>
        <v>#N/A</v>
      </c>
      <c r="AJ785" s="30" t="e">
        <f>HLOOKUP(AJ$13,$Y785:$AF$1016,ROWS($Y785:$AF$1016),FALSE)</f>
        <v>#N/A</v>
      </c>
      <c r="AK785" s="30" t="e">
        <f>HLOOKUP(AK$13,$Y785:$AF$1016,ROWS($Y785:$AF$1016),FALSE)</f>
        <v>#N/A</v>
      </c>
      <c r="AL785" s="30" t="e">
        <f>HLOOKUP(AL$13,$Y785:$AF$1016,ROWS($Y785:$AF$1016),FALSE)</f>
        <v>#N/A</v>
      </c>
      <c r="AM785" s="30" t="e">
        <f>HLOOKUP(AM$13,$Y785:$AF$1016,ROWS($Y785:$AF$1016),FALSE)</f>
        <v>#N/A</v>
      </c>
      <c r="AN785" s="30" t="e">
        <f>HLOOKUP(AN$13,$Y785:$AF$1016,ROWS($Y785:$AF$1016),FALSE)</f>
        <v>#N/A</v>
      </c>
      <c r="AO785" s="35" t="e">
        <f t="shared" si="152"/>
        <v>#N/A</v>
      </c>
      <c r="AP785" s="35" t="e">
        <f t="shared" si="153"/>
        <v>#N/A</v>
      </c>
      <c r="AQ785" s="35" t="e">
        <f t="shared" si="154"/>
        <v>#N/A</v>
      </c>
      <c r="AR785" s="35" t="e">
        <f t="shared" si="155"/>
        <v>#N/A</v>
      </c>
      <c r="AS785" s="35" t="e">
        <f t="shared" si="156"/>
        <v>#N/A</v>
      </c>
      <c r="AT785" s="35" t="e">
        <f t="shared" si="157"/>
        <v>#N/A</v>
      </c>
      <c r="AU785" s="35" t="e">
        <f t="shared" si="158"/>
        <v>#N/A</v>
      </c>
      <c r="AV785" s="35" t="e">
        <f t="shared" si="159"/>
        <v>#N/A</v>
      </c>
      <c r="AW785" s="81" t="e">
        <f t="shared" si="160"/>
        <v>#N/A</v>
      </c>
      <c r="AX785" s="139" t="e">
        <f t="shared" si="161"/>
        <v>#N/A</v>
      </c>
    </row>
    <row r="786" spans="1:50" x14ac:dyDescent="0.25">
      <c r="A786" s="110">
        <f>'Тулуз-Пьерон'!A786</f>
        <v>0</v>
      </c>
      <c r="B786" s="153">
        <f>'Тулуз-Пьерон'!B786</f>
        <v>0</v>
      </c>
      <c r="C786" s="109" t="e">
        <f>'Тулуз-Пьерон'!AB786</f>
        <v>#DIV/0!</v>
      </c>
      <c r="D786" s="132" t="e">
        <f>'Тулуз-Пьерон'!AE786</f>
        <v>#DIV/0!</v>
      </c>
      <c r="E786" s="134">
        <f>Равен!AD778</f>
        <v>0</v>
      </c>
      <c r="F786" s="135">
        <f>Равен!AE778</f>
        <v>0</v>
      </c>
      <c r="G786" s="128"/>
      <c r="H786" s="33"/>
      <c r="I786" s="33"/>
      <c r="J786" s="33"/>
      <c r="K786" s="115"/>
      <c r="L786" s="109">
        <f t="shared" si="150"/>
        <v>0</v>
      </c>
      <c r="M786" s="33"/>
      <c r="N786" s="123"/>
      <c r="O786" s="131"/>
      <c r="P786" s="109">
        <f t="shared" si="151"/>
        <v>0</v>
      </c>
      <c r="Q786" s="33"/>
      <c r="R786" s="33"/>
      <c r="S786" s="123"/>
      <c r="T786" s="128"/>
      <c r="U786" s="33"/>
      <c r="V786" s="33"/>
      <c r="W786" s="33"/>
      <c r="X786" s="115"/>
      <c r="Y786" s="122"/>
      <c r="Z786" s="33"/>
      <c r="AA786" s="33"/>
      <c r="AB786" s="33"/>
      <c r="AC786" s="33"/>
      <c r="AD786" s="33"/>
      <c r="AE786" s="33"/>
      <c r="AF786" s="123"/>
      <c r="AG786" s="119" t="e">
        <f>HLOOKUP(AG$13,$Y786:$AF$1016,ROWS($Y786:$AF$1016),FALSE)</f>
        <v>#N/A</v>
      </c>
      <c r="AH786" s="30" t="e">
        <f>HLOOKUP(AH$13,$Y786:$AF$1016,ROWS($Y786:$AF$1016),FALSE)</f>
        <v>#N/A</v>
      </c>
      <c r="AI786" s="30" t="e">
        <f>HLOOKUP(AI$13,$Y786:$AF$1016,ROWS($Y786:$AF$1016),FALSE)</f>
        <v>#N/A</v>
      </c>
      <c r="AJ786" s="30" t="e">
        <f>HLOOKUP(AJ$13,$Y786:$AF$1016,ROWS($Y786:$AF$1016),FALSE)</f>
        <v>#N/A</v>
      </c>
      <c r="AK786" s="30" t="e">
        <f>HLOOKUP(AK$13,$Y786:$AF$1016,ROWS($Y786:$AF$1016),FALSE)</f>
        <v>#N/A</v>
      </c>
      <c r="AL786" s="30" t="e">
        <f>HLOOKUP(AL$13,$Y786:$AF$1016,ROWS($Y786:$AF$1016),FALSE)</f>
        <v>#N/A</v>
      </c>
      <c r="AM786" s="30" t="e">
        <f>HLOOKUP(AM$13,$Y786:$AF$1016,ROWS($Y786:$AF$1016),FALSE)</f>
        <v>#N/A</v>
      </c>
      <c r="AN786" s="30" t="e">
        <f>HLOOKUP(AN$13,$Y786:$AF$1016,ROWS($Y786:$AF$1016),FALSE)</f>
        <v>#N/A</v>
      </c>
      <c r="AO786" s="35" t="e">
        <f t="shared" si="152"/>
        <v>#N/A</v>
      </c>
      <c r="AP786" s="35" t="e">
        <f t="shared" si="153"/>
        <v>#N/A</v>
      </c>
      <c r="AQ786" s="35" t="e">
        <f t="shared" si="154"/>
        <v>#N/A</v>
      </c>
      <c r="AR786" s="35" t="e">
        <f t="shared" si="155"/>
        <v>#N/A</v>
      </c>
      <c r="AS786" s="35" t="e">
        <f t="shared" si="156"/>
        <v>#N/A</v>
      </c>
      <c r="AT786" s="35" t="e">
        <f t="shared" si="157"/>
        <v>#N/A</v>
      </c>
      <c r="AU786" s="35" t="e">
        <f t="shared" si="158"/>
        <v>#N/A</v>
      </c>
      <c r="AV786" s="35" t="e">
        <f t="shared" si="159"/>
        <v>#N/A</v>
      </c>
      <c r="AW786" s="81" t="e">
        <f t="shared" si="160"/>
        <v>#N/A</v>
      </c>
      <c r="AX786" s="139" t="e">
        <f t="shared" si="161"/>
        <v>#N/A</v>
      </c>
    </row>
    <row r="787" spans="1:50" x14ac:dyDescent="0.25">
      <c r="A787" s="110">
        <f>'Тулуз-Пьерон'!A787</f>
        <v>0</v>
      </c>
      <c r="B787" s="153">
        <f>'Тулуз-Пьерон'!B787</f>
        <v>0</v>
      </c>
      <c r="C787" s="109" t="e">
        <f>'Тулуз-Пьерон'!AB787</f>
        <v>#DIV/0!</v>
      </c>
      <c r="D787" s="132" t="e">
        <f>'Тулуз-Пьерон'!AE787</f>
        <v>#DIV/0!</v>
      </c>
      <c r="E787" s="134">
        <f>Равен!AD779</f>
        <v>0</v>
      </c>
      <c r="F787" s="135">
        <f>Равен!AE779</f>
        <v>0</v>
      </c>
      <c r="G787" s="128"/>
      <c r="H787" s="33"/>
      <c r="I787" s="33"/>
      <c r="J787" s="33"/>
      <c r="K787" s="115"/>
      <c r="L787" s="109">
        <f t="shared" si="150"/>
        <v>0</v>
      </c>
      <c r="M787" s="33"/>
      <c r="N787" s="123"/>
      <c r="O787" s="131"/>
      <c r="P787" s="109">
        <f t="shared" si="151"/>
        <v>0</v>
      </c>
      <c r="Q787" s="33"/>
      <c r="R787" s="33"/>
      <c r="S787" s="123"/>
      <c r="T787" s="128"/>
      <c r="U787" s="33"/>
      <c r="V787" s="33"/>
      <c r="W787" s="33"/>
      <c r="X787" s="115"/>
      <c r="Y787" s="122"/>
      <c r="Z787" s="33"/>
      <c r="AA787" s="33"/>
      <c r="AB787" s="33"/>
      <c r="AC787" s="33"/>
      <c r="AD787" s="33"/>
      <c r="AE787" s="33"/>
      <c r="AF787" s="123"/>
      <c r="AG787" s="119" t="e">
        <f>HLOOKUP(AG$13,$Y787:$AF$1016,ROWS($Y787:$AF$1016),FALSE)</f>
        <v>#N/A</v>
      </c>
      <c r="AH787" s="30" t="e">
        <f>HLOOKUP(AH$13,$Y787:$AF$1016,ROWS($Y787:$AF$1016),FALSE)</f>
        <v>#N/A</v>
      </c>
      <c r="AI787" s="30" t="e">
        <f>HLOOKUP(AI$13,$Y787:$AF$1016,ROWS($Y787:$AF$1016),FALSE)</f>
        <v>#N/A</v>
      </c>
      <c r="AJ787" s="30" t="e">
        <f>HLOOKUP(AJ$13,$Y787:$AF$1016,ROWS($Y787:$AF$1016),FALSE)</f>
        <v>#N/A</v>
      </c>
      <c r="AK787" s="30" t="e">
        <f>HLOOKUP(AK$13,$Y787:$AF$1016,ROWS($Y787:$AF$1016),FALSE)</f>
        <v>#N/A</v>
      </c>
      <c r="AL787" s="30" t="e">
        <f>HLOOKUP(AL$13,$Y787:$AF$1016,ROWS($Y787:$AF$1016),FALSE)</f>
        <v>#N/A</v>
      </c>
      <c r="AM787" s="30" t="e">
        <f>HLOOKUP(AM$13,$Y787:$AF$1016,ROWS($Y787:$AF$1016),FALSE)</f>
        <v>#N/A</v>
      </c>
      <c r="AN787" s="30" t="e">
        <f>HLOOKUP(AN$13,$Y787:$AF$1016,ROWS($Y787:$AF$1016),FALSE)</f>
        <v>#N/A</v>
      </c>
      <c r="AO787" s="35" t="e">
        <f t="shared" si="152"/>
        <v>#N/A</v>
      </c>
      <c r="AP787" s="35" t="e">
        <f t="shared" si="153"/>
        <v>#N/A</v>
      </c>
      <c r="AQ787" s="35" t="e">
        <f t="shared" si="154"/>
        <v>#N/A</v>
      </c>
      <c r="AR787" s="35" t="e">
        <f t="shared" si="155"/>
        <v>#N/A</v>
      </c>
      <c r="AS787" s="35" t="e">
        <f t="shared" si="156"/>
        <v>#N/A</v>
      </c>
      <c r="AT787" s="35" t="e">
        <f t="shared" si="157"/>
        <v>#N/A</v>
      </c>
      <c r="AU787" s="35" t="e">
        <f t="shared" si="158"/>
        <v>#N/A</v>
      </c>
      <c r="AV787" s="35" t="e">
        <f t="shared" si="159"/>
        <v>#N/A</v>
      </c>
      <c r="AW787" s="81" t="e">
        <f t="shared" si="160"/>
        <v>#N/A</v>
      </c>
      <c r="AX787" s="139" t="e">
        <f t="shared" si="161"/>
        <v>#N/A</v>
      </c>
    </row>
    <row r="788" spans="1:50" x14ac:dyDescent="0.25">
      <c r="A788" s="110">
        <f>'Тулуз-Пьерон'!A788</f>
        <v>0</v>
      </c>
      <c r="B788" s="153">
        <f>'Тулуз-Пьерон'!B788</f>
        <v>0</v>
      </c>
      <c r="C788" s="109" t="e">
        <f>'Тулуз-Пьерон'!AB788</f>
        <v>#DIV/0!</v>
      </c>
      <c r="D788" s="132" t="e">
        <f>'Тулуз-Пьерон'!AE788</f>
        <v>#DIV/0!</v>
      </c>
      <c r="E788" s="134">
        <f>Равен!AD780</f>
        <v>0</v>
      </c>
      <c r="F788" s="135">
        <f>Равен!AE780</f>
        <v>0</v>
      </c>
      <c r="G788" s="128"/>
      <c r="H788" s="33"/>
      <c r="I788" s="33"/>
      <c r="J788" s="33"/>
      <c r="K788" s="115"/>
      <c r="L788" s="109">
        <f t="shared" si="150"/>
        <v>0</v>
      </c>
      <c r="M788" s="33"/>
      <c r="N788" s="123"/>
      <c r="O788" s="131"/>
      <c r="P788" s="109">
        <f t="shared" si="151"/>
        <v>0</v>
      </c>
      <c r="Q788" s="33"/>
      <c r="R788" s="33"/>
      <c r="S788" s="123"/>
      <c r="T788" s="128"/>
      <c r="U788" s="33"/>
      <c r="V788" s="33"/>
      <c r="W788" s="33"/>
      <c r="X788" s="115"/>
      <c r="Y788" s="122"/>
      <c r="Z788" s="33"/>
      <c r="AA788" s="33"/>
      <c r="AB788" s="33"/>
      <c r="AC788" s="33"/>
      <c r="AD788" s="33"/>
      <c r="AE788" s="33"/>
      <c r="AF788" s="123"/>
      <c r="AG788" s="119" t="e">
        <f>HLOOKUP(AG$13,$Y788:$AF$1016,ROWS($Y788:$AF$1016),FALSE)</f>
        <v>#N/A</v>
      </c>
      <c r="AH788" s="30" t="e">
        <f>HLOOKUP(AH$13,$Y788:$AF$1016,ROWS($Y788:$AF$1016),FALSE)</f>
        <v>#N/A</v>
      </c>
      <c r="AI788" s="30" t="e">
        <f>HLOOKUP(AI$13,$Y788:$AF$1016,ROWS($Y788:$AF$1016),FALSE)</f>
        <v>#N/A</v>
      </c>
      <c r="AJ788" s="30" t="e">
        <f>HLOOKUP(AJ$13,$Y788:$AF$1016,ROWS($Y788:$AF$1016),FALSE)</f>
        <v>#N/A</v>
      </c>
      <c r="AK788" s="30" t="e">
        <f>HLOOKUP(AK$13,$Y788:$AF$1016,ROWS($Y788:$AF$1016),FALSE)</f>
        <v>#N/A</v>
      </c>
      <c r="AL788" s="30" t="e">
        <f>HLOOKUP(AL$13,$Y788:$AF$1016,ROWS($Y788:$AF$1016),FALSE)</f>
        <v>#N/A</v>
      </c>
      <c r="AM788" s="30" t="e">
        <f>HLOOKUP(AM$13,$Y788:$AF$1016,ROWS($Y788:$AF$1016),FALSE)</f>
        <v>#N/A</v>
      </c>
      <c r="AN788" s="30" t="e">
        <f>HLOOKUP(AN$13,$Y788:$AF$1016,ROWS($Y788:$AF$1016),FALSE)</f>
        <v>#N/A</v>
      </c>
      <c r="AO788" s="35" t="e">
        <f t="shared" si="152"/>
        <v>#N/A</v>
      </c>
      <c r="AP788" s="35" t="e">
        <f t="shared" si="153"/>
        <v>#N/A</v>
      </c>
      <c r="AQ788" s="35" t="e">
        <f t="shared" si="154"/>
        <v>#N/A</v>
      </c>
      <c r="AR788" s="35" t="e">
        <f t="shared" si="155"/>
        <v>#N/A</v>
      </c>
      <c r="AS788" s="35" t="e">
        <f t="shared" si="156"/>
        <v>#N/A</v>
      </c>
      <c r="AT788" s="35" t="e">
        <f t="shared" si="157"/>
        <v>#N/A</v>
      </c>
      <c r="AU788" s="35" t="e">
        <f t="shared" si="158"/>
        <v>#N/A</v>
      </c>
      <c r="AV788" s="35" t="e">
        <f t="shared" si="159"/>
        <v>#N/A</v>
      </c>
      <c r="AW788" s="81" t="e">
        <f t="shared" si="160"/>
        <v>#N/A</v>
      </c>
      <c r="AX788" s="139" t="e">
        <f t="shared" si="161"/>
        <v>#N/A</v>
      </c>
    </row>
    <row r="789" spans="1:50" x14ac:dyDescent="0.25">
      <c r="A789" s="110">
        <f>'Тулуз-Пьерон'!A789</f>
        <v>0</v>
      </c>
      <c r="B789" s="153">
        <f>'Тулуз-Пьерон'!B789</f>
        <v>0</v>
      </c>
      <c r="C789" s="109" t="e">
        <f>'Тулуз-Пьерон'!AB789</f>
        <v>#DIV/0!</v>
      </c>
      <c r="D789" s="132" t="e">
        <f>'Тулуз-Пьерон'!AE789</f>
        <v>#DIV/0!</v>
      </c>
      <c r="E789" s="134">
        <f>Равен!AD781</f>
        <v>0</v>
      </c>
      <c r="F789" s="135">
        <f>Равен!AE781</f>
        <v>0</v>
      </c>
      <c r="G789" s="128"/>
      <c r="H789" s="33"/>
      <c r="I789" s="33"/>
      <c r="J789" s="33"/>
      <c r="K789" s="115"/>
      <c r="L789" s="109">
        <f t="shared" si="150"/>
        <v>0</v>
      </c>
      <c r="M789" s="33"/>
      <c r="N789" s="123"/>
      <c r="O789" s="131"/>
      <c r="P789" s="109">
        <f t="shared" si="151"/>
        <v>0</v>
      </c>
      <c r="Q789" s="33"/>
      <c r="R789" s="33"/>
      <c r="S789" s="123"/>
      <c r="T789" s="128"/>
      <c r="U789" s="33"/>
      <c r="V789" s="33"/>
      <c r="W789" s="33"/>
      <c r="X789" s="115"/>
      <c r="Y789" s="122"/>
      <c r="Z789" s="33"/>
      <c r="AA789" s="33"/>
      <c r="AB789" s="33"/>
      <c r="AC789" s="33"/>
      <c r="AD789" s="33"/>
      <c r="AE789" s="33"/>
      <c r="AF789" s="123"/>
      <c r="AG789" s="119" t="e">
        <f>HLOOKUP(AG$13,$Y789:$AF$1016,ROWS($Y789:$AF$1016),FALSE)</f>
        <v>#N/A</v>
      </c>
      <c r="AH789" s="30" t="e">
        <f>HLOOKUP(AH$13,$Y789:$AF$1016,ROWS($Y789:$AF$1016),FALSE)</f>
        <v>#N/A</v>
      </c>
      <c r="AI789" s="30" t="e">
        <f>HLOOKUP(AI$13,$Y789:$AF$1016,ROWS($Y789:$AF$1016),FALSE)</f>
        <v>#N/A</v>
      </c>
      <c r="AJ789" s="30" t="e">
        <f>HLOOKUP(AJ$13,$Y789:$AF$1016,ROWS($Y789:$AF$1016),FALSE)</f>
        <v>#N/A</v>
      </c>
      <c r="AK789" s="30" t="e">
        <f>HLOOKUP(AK$13,$Y789:$AF$1016,ROWS($Y789:$AF$1016),FALSE)</f>
        <v>#N/A</v>
      </c>
      <c r="AL789" s="30" t="e">
        <f>HLOOKUP(AL$13,$Y789:$AF$1016,ROWS($Y789:$AF$1016),FALSE)</f>
        <v>#N/A</v>
      </c>
      <c r="AM789" s="30" t="e">
        <f>HLOOKUP(AM$13,$Y789:$AF$1016,ROWS($Y789:$AF$1016),FALSE)</f>
        <v>#N/A</v>
      </c>
      <c r="AN789" s="30" t="e">
        <f>HLOOKUP(AN$13,$Y789:$AF$1016,ROWS($Y789:$AF$1016),FALSE)</f>
        <v>#N/A</v>
      </c>
      <c r="AO789" s="35" t="e">
        <f t="shared" si="152"/>
        <v>#N/A</v>
      </c>
      <c r="AP789" s="35" t="e">
        <f t="shared" si="153"/>
        <v>#N/A</v>
      </c>
      <c r="AQ789" s="35" t="e">
        <f t="shared" si="154"/>
        <v>#N/A</v>
      </c>
      <c r="AR789" s="35" t="e">
        <f t="shared" si="155"/>
        <v>#N/A</v>
      </c>
      <c r="AS789" s="35" t="e">
        <f t="shared" si="156"/>
        <v>#N/A</v>
      </c>
      <c r="AT789" s="35" t="e">
        <f t="shared" si="157"/>
        <v>#N/A</v>
      </c>
      <c r="AU789" s="35" t="e">
        <f t="shared" si="158"/>
        <v>#N/A</v>
      </c>
      <c r="AV789" s="35" t="e">
        <f t="shared" si="159"/>
        <v>#N/A</v>
      </c>
      <c r="AW789" s="81" t="e">
        <f t="shared" si="160"/>
        <v>#N/A</v>
      </c>
      <c r="AX789" s="139" t="e">
        <f t="shared" si="161"/>
        <v>#N/A</v>
      </c>
    </row>
    <row r="790" spans="1:50" x14ac:dyDescent="0.25">
      <c r="A790" s="110">
        <f>'Тулуз-Пьерон'!A790</f>
        <v>0</v>
      </c>
      <c r="B790" s="153">
        <f>'Тулуз-Пьерон'!B790</f>
        <v>0</v>
      </c>
      <c r="C790" s="109" t="e">
        <f>'Тулуз-Пьерон'!AB790</f>
        <v>#DIV/0!</v>
      </c>
      <c r="D790" s="132" t="e">
        <f>'Тулуз-Пьерон'!AE790</f>
        <v>#DIV/0!</v>
      </c>
      <c r="E790" s="134">
        <f>Равен!AD782</f>
        <v>0</v>
      </c>
      <c r="F790" s="135">
        <f>Равен!AE782</f>
        <v>0</v>
      </c>
      <c r="G790" s="128"/>
      <c r="H790" s="33"/>
      <c r="I790" s="33"/>
      <c r="J790" s="33"/>
      <c r="K790" s="115"/>
      <c r="L790" s="109">
        <f t="shared" si="150"/>
        <v>0</v>
      </c>
      <c r="M790" s="33"/>
      <c r="N790" s="123"/>
      <c r="O790" s="131"/>
      <c r="P790" s="109">
        <f t="shared" si="151"/>
        <v>0</v>
      </c>
      <c r="Q790" s="33"/>
      <c r="R790" s="33"/>
      <c r="S790" s="123"/>
      <c r="T790" s="128"/>
      <c r="U790" s="33"/>
      <c r="V790" s="33"/>
      <c r="W790" s="33"/>
      <c r="X790" s="115"/>
      <c r="Y790" s="122"/>
      <c r="Z790" s="33"/>
      <c r="AA790" s="33"/>
      <c r="AB790" s="33"/>
      <c r="AC790" s="33"/>
      <c r="AD790" s="33"/>
      <c r="AE790" s="33"/>
      <c r="AF790" s="123"/>
      <c r="AG790" s="119" t="e">
        <f>HLOOKUP(AG$13,$Y790:$AF$1016,ROWS($Y790:$AF$1016),FALSE)</f>
        <v>#N/A</v>
      </c>
      <c r="AH790" s="30" t="e">
        <f>HLOOKUP(AH$13,$Y790:$AF$1016,ROWS($Y790:$AF$1016),FALSE)</f>
        <v>#N/A</v>
      </c>
      <c r="AI790" s="30" t="e">
        <f>HLOOKUP(AI$13,$Y790:$AF$1016,ROWS($Y790:$AF$1016),FALSE)</f>
        <v>#N/A</v>
      </c>
      <c r="AJ790" s="30" t="e">
        <f>HLOOKUP(AJ$13,$Y790:$AF$1016,ROWS($Y790:$AF$1016),FALSE)</f>
        <v>#N/A</v>
      </c>
      <c r="AK790" s="30" t="e">
        <f>HLOOKUP(AK$13,$Y790:$AF$1016,ROWS($Y790:$AF$1016),FALSE)</f>
        <v>#N/A</v>
      </c>
      <c r="AL790" s="30" t="e">
        <f>HLOOKUP(AL$13,$Y790:$AF$1016,ROWS($Y790:$AF$1016),FALSE)</f>
        <v>#N/A</v>
      </c>
      <c r="AM790" s="30" t="e">
        <f>HLOOKUP(AM$13,$Y790:$AF$1016,ROWS($Y790:$AF$1016),FALSE)</f>
        <v>#N/A</v>
      </c>
      <c r="AN790" s="30" t="e">
        <f>HLOOKUP(AN$13,$Y790:$AF$1016,ROWS($Y790:$AF$1016),FALSE)</f>
        <v>#N/A</v>
      </c>
      <c r="AO790" s="35" t="e">
        <f t="shared" si="152"/>
        <v>#N/A</v>
      </c>
      <c r="AP790" s="35" t="e">
        <f t="shared" si="153"/>
        <v>#N/A</v>
      </c>
      <c r="AQ790" s="35" t="e">
        <f t="shared" si="154"/>
        <v>#N/A</v>
      </c>
      <c r="AR790" s="35" t="e">
        <f t="shared" si="155"/>
        <v>#N/A</v>
      </c>
      <c r="AS790" s="35" t="e">
        <f t="shared" si="156"/>
        <v>#N/A</v>
      </c>
      <c r="AT790" s="35" t="e">
        <f t="shared" si="157"/>
        <v>#N/A</v>
      </c>
      <c r="AU790" s="35" t="e">
        <f t="shared" si="158"/>
        <v>#N/A</v>
      </c>
      <c r="AV790" s="35" t="e">
        <f t="shared" si="159"/>
        <v>#N/A</v>
      </c>
      <c r="AW790" s="81" t="e">
        <f t="shared" si="160"/>
        <v>#N/A</v>
      </c>
      <c r="AX790" s="139" t="e">
        <f t="shared" si="161"/>
        <v>#N/A</v>
      </c>
    </row>
    <row r="791" spans="1:50" x14ac:dyDescent="0.25">
      <c r="A791" s="110">
        <f>'Тулуз-Пьерон'!A791</f>
        <v>0</v>
      </c>
      <c r="B791" s="153">
        <f>'Тулуз-Пьерон'!B791</f>
        <v>0</v>
      </c>
      <c r="C791" s="109" t="e">
        <f>'Тулуз-Пьерон'!AB791</f>
        <v>#DIV/0!</v>
      </c>
      <c r="D791" s="132" t="e">
        <f>'Тулуз-Пьерон'!AE791</f>
        <v>#DIV/0!</v>
      </c>
      <c r="E791" s="134">
        <f>Равен!AD783</f>
        <v>0</v>
      </c>
      <c r="F791" s="135">
        <f>Равен!AE783</f>
        <v>0</v>
      </c>
      <c r="G791" s="128"/>
      <c r="H791" s="33"/>
      <c r="I791" s="33"/>
      <c r="J791" s="33"/>
      <c r="K791" s="115"/>
      <c r="L791" s="109">
        <f t="shared" si="150"/>
        <v>0</v>
      </c>
      <c r="M791" s="33"/>
      <c r="N791" s="123"/>
      <c r="O791" s="131"/>
      <c r="P791" s="109">
        <f t="shared" si="151"/>
        <v>0</v>
      </c>
      <c r="Q791" s="33"/>
      <c r="R791" s="33"/>
      <c r="S791" s="123"/>
      <c r="T791" s="128"/>
      <c r="U791" s="33"/>
      <c r="V791" s="33"/>
      <c r="W791" s="33"/>
      <c r="X791" s="115"/>
      <c r="Y791" s="122"/>
      <c r="Z791" s="33"/>
      <c r="AA791" s="33"/>
      <c r="AB791" s="33"/>
      <c r="AC791" s="33"/>
      <c r="AD791" s="33"/>
      <c r="AE791" s="33"/>
      <c r="AF791" s="123"/>
      <c r="AG791" s="119" t="e">
        <f>HLOOKUP(AG$13,$Y791:$AF$1016,ROWS($Y791:$AF$1016),FALSE)</f>
        <v>#N/A</v>
      </c>
      <c r="AH791" s="30" t="e">
        <f>HLOOKUP(AH$13,$Y791:$AF$1016,ROWS($Y791:$AF$1016),FALSE)</f>
        <v>#N/A</v>
      </c>
      <c r="AI791" s="30" t="e">
        <f>HLOOKUP(AI$13,$Y791:$AF$1016,ROWS($Y791:$AF$1016),FALSE)</f>
        <v>#N/A</v>
      </c>
      <c r="AJ791" s="30" t="e">
        <f>HLOOKUP(AJ$13,$Y791:$AF$1016,ROWS($Y791:$AF$1016),FALSE)</f>
        <v>#N/A</v>
      </c>
      <c r="AK791" s="30" t="e">
        <f>HLOOKUP(AK$13,$Y791:$AF$1016,ROWS($Y791:$AF$1016),FALSE)</f>
        <v>#N/A</v>
      </c>
      <c r="AL791" s="30" t="e">
        <f>HLOOKUP(AL$13,$Y791:$AF$1016,ROWS($Y791:$AF$1016),FALSE)</f>
        <v>#N/A</v>
      </c>
      <c r="AM791" s="30" t="e">
        <f>HLOOKUP(AM$13,$Y791:$AF$1016,ROWS($Y791:$AF$1016),FALSE)</f>
        <v>#N/A</v>
      </c>
      <c r="AN791" s="30" t="e">
        <f>HLOOKUP(AN$13,$Y791:$AF$1016,ROWS($Y791:$AF$1016),FALSE)</f>
        <v>#N/A</v>
      </c>
      <c r="AO791" s="35" t="e">
        <f t="shared" si="152"/>
        <v>#N/A</v>
      </c>
      <c r="AP791" s="35" t="e">
        <f t="shared" si="153"/>
        <v>#N/A</v>
      </c>
      <c r="AQ791" s="35" t="e">
        <f t="shared" si="154"/>
        <v>#N/A</v>
      </c>
      <c r="AR791" s="35" t="e">
        <f t="shared" si="155"/>
        <v>#N/A</v>
      </c>
      <c r="AS791" s="35" t="e">
        <f t="shared" si="156"/>
        <v>#N/A</v>
      </c>
      <c r="AT791" s="35" t="e">
        <f t="shared" si="157"/>
        <v>#N/A</v>
      </c>
      <c r="AU791" s="35" t="e">
        <f t="shared" si="158"/>
        <v>#N/A</v>
      </c>
      <c r="AV791" s="35" t="e">
        <f t="shared" si="159"/>
        <v>#N/A</v>
      </c>
      <c r="AW791" s="81" t="e">
        <f t="shared" si="160"/>
        <v>#N/A</v>
      </c>
      <c r="AX791" s="139" t="e">
        <f t="shared" si="161"/>
        <v>#N/A</v>
      </c>
    </row>
    <row r="792" spans="1:50" x14ac:dyDescent="0.25">
      <c r="A792" s="110">
        <f>'Тулуз-Пьерон'!A792</f>
        <v>0</v>
      </c>
      <c r="B792" s="153">
        <f>'Тулуз-Пьерон'!B792</f>
        <v>0</v>
      </c>
      <c r="C792" s="109" t="e">
        <f>'Тулуз-Пьерон'!AB792</f>
        <v>#DIV/0!</v>
      </c>
      <c r="D792" s="132" t="e">
        <f>'Тулуз-Пьерон'!AE792</f>
        <v>#DIV/0!</v>
      </c>
      <c r="E792" s="134">
        <f>Равен!AD784</f>
        <v>0</v>
      </c>
      <c r="F792" s="135">
        <f>Равен!AE784</f>
        <v>0</v>
      </c>
      <c r="G792" s="128"/>
      <c r="H792" s="33"/>
      <c r="I792" s="33"/>
      <c r="J792" s="33"/>
      <c r="K792" s="115"/>
      <c r="L792" s="109">
        <f t="shared" si="150"/>
        <v>0</v>
      </c>
      <c r="M792" s="33"/>
      <c r="N792" s="123"/>
      <c r="O792" s="131"/>
      <c r="P792" s="109">
        <f t="shared" si="151"/>
        <v>0</v>
      </c>
      <c r="Q792" s="33"/>
      <c r="R792" s="33"/>
      <c r="S792" s="123"/>
      <c r="T792" s="128"/>
      <c r="U792" s="33"/>
      <c r="V792" s="33"/>
      <c r="W792" s="33"/>
      <c r="X792" s="115"/>
      <c r="Y792" s="122"/>
      <c r="Z792" s="33"/>
      <c r="AA792" s="33"/>
      <c r="AB792" s="33"/>
      <c r="AC792" s="33"/>
      <c r="AD792" s="33"/>
      <c r="AE792" s="33"/>
      <c r="AF792" s="123"/>
      <c r="AG792" s="119" t="e">
        <f>HLOOKUP(AG$13,$Y792:$AF$1016,ROWS($Y792:$AF$1016),FALSE)</f>
        <v>#N/A</v>
      </c>
      <c r="AH792" s="30" t="e">
        <f>HLOOKUP(AH$13,$Y792:$AF$1016,ROWS($Y792:$AF$1016),FALSE)</f>
        <v>#N/A</v>
      </c>
      <c r="AI792" s="30" t="e">
        <f>HLOOKUP(AI$13,$Y792:$AF$1016,ROWS($Y792:$AF$1016),FALSE)</f>
        <v>#N/A</v>
      </c>
      <c r="AJ792" s="30" t="e">
        <f>HLOOKUP(AJ$13,$Y792:$AF$1016,ROWS($Y792:$AF$1016),FALSE)</f>
        <v>#N/A</v>
      </c>
      <c r="AK792" s="30" t="e">
        <f>HLOOKUP(AK$13,$Y792:$AF$1016,ROWS($Y792:$AF$1016),FALSE)</f>
        <v>#N/A</v>
      </c>
      <c r="AL792" s="30" t="e">
        <f>HLOOKUP(AL$13,$Y792:$AF$1016,ROWS($Y792:$AF$1016),FALSE)</f>
        <v>#N/A</v>
      </c>
      <c r="AM792" s="30" t="e">
        <f>HLOOKUP(AM$13,$Y792:$AF$1016,ROWS($Y792:$AF$1016),FALSE)</f>
        <v>#N/A</v>
      </c>
      <c r="AN792" s="30" t="e">
        <f>HLOOKUP(AN$13,$Y792:$AF$1016,ROWS($Y792:$AF$1016),FALSE)</f>
        <v>#N/A</v>
      </c>
      <c r="AO792" s="35" t="e">
        <f t="shared" si="152"/>
        <v>#N/A</v>
      </c>
      <c r="AP792" s="35" t="e">
        <f t="shared" si="153"/>
        <v>#N/A</v>
      </c>
      <c r="AQ792" s="35" t="e">
        <f t="shared" si="154"/>
        <v>#N/A</v>
      </c>
      <c r="AR792" s="35" t="e">
        <f t="shared" si="155"/>
        <v>#N/A</v>
      </c>
      <c r="AS792" s="35" t="e">
        <f t="shared" si="156"/>
        <v>#N/A</v>
      </c>
      <c r="AT792" s="35" t="e">
        <f t="shared" si="157"/>
        <v>#N/A</v>
      </c>
      <c r="AU792" s="35" t="e">
        <f t="shared" si="158"/>
        <v>#N/A</v>
      </c>
      <c r="AV792" s="35" t="e">
        <f t="shared" si="159"/>
        <v>#N/A</v>
      </c>
      <c r="AW792" s="81" t="e">
        <f t="shared" si="160"/>
        <v>#N/A</v>
      </c>
      <c r="AX792" s="139" t="e">
        <f t="shared" si="161"/>
        <v>#N/A</v>
      </c>
    </row>
    <row r="793" spans="1:50" x14ac:dyDescent="0.25">
      <c r="A793" s="110">
        <f>'Тулуз-Пьерон'!A793</f>
        <v>0</v>
      </c>
      <c r="B793" s="153">
        <f>'Тулуз-Пьерон'!B793</f>
        <v>0</v>
      </c>
      <c r="C793" s="109" t="e">
        <f>'Тулуз-Пьерон'!AB793</f>
        <v>#DIV/0!</v>
      </c>
      <c r="D793" s="132" t="e">
        <f>'Тулуз-Пьерон'!AE793</f>
        <v>#DIV/0!</v>
      </c>
      <c r="E793" s="134">
        <f>Равен!AD785</f>
        <v>0</v>
      </c>
      <c r="F793" s="135">
        <f>Равен!AE785</f>
        <v>0</v>
      </c>
      <c r="G793" s="128"/>
      <c r="H793" s="33"/>
      <c r="I793" s="33"/>
      <c r="J793" s="33"/>
      <c r="K793" s="115"/>
      <c r="L793" s="109">
        <f t="shared" si="150"/>
        <v>0</v>
      </c>
      <c r="M793" s="33"/>
      <c r="N793" s="123"/>
      <c r="O793" s="131"/>
      <c r="P793" s="109">
        <f t="shared" si="151"/>
        <v>0</v>
      </c>
      <c r="Q793" s="33"/>
      <c r="R793" s="33"/>
      <c r="S793" s="123"/>
      <c r="T793" s="128"/>
      <c r="U793" s="33"/>
      <c r="V793" s="33"/>
      <c r="W793" s="33"/>
      <c r="X793" s="115"/>
      <c r="Y793" s="122"/>
      <c r="Z793" s="33"/>
      <c r="AA793" s="33"/>
      <c r="AB793" s="33"/>
      <c r="AC793" s="33"/>
      <c r="AD793" s="33"/>
      <c r="AE793" s="33"/>
      <c r="AF793" s="123"/>
      <c r="AG793" s="119" t="e">
        <f>HLOOKUP(AG$13,$Y793:$AF$1016,ROWS($Y793:$AF$1016),FALSE)</f>
        <v>#N/A</v>
      </c>
      <c r="AH793" s="30" t="e">
        <f>HLOOKUP(AH$13,$Y793:$AF$1016,ROWS($Y793:$AF$1016),FALSE)</f>
        <v>#N/A</v>
      </c>
      <c r="AI793" s="30" t="e">
        <f>HLOOKUP(AI$13,$Y793:$AF$1016,ROWS($Y793:$AF$1016),FALSE)</f>
        <v>#N/A</v>
      </c>
      <c r="AJ793" s="30" t="e">
        <f>HLOOKUP(AJ$13,$Y793:$AF$1016,ROWS($Y793:$AF$1016),FALSE)</f>
        <v>#N/A</v>
      </c>
      <c r="AK793" s="30" t="e">
        <f>HLOOKUP(AK$13,$Y793:$AF$1016,ROWS($Y793:$AF$1016),FALSE)</f>
        <v>#N/A</v>
      </c>
      <c r="AL793" s="30" t="e">
        <f>HLOOKUP(AL$13,$Y793:$AF$1016,ROWS($Y793:$AF$1016),FALSE)</f>
        <v>#N/A</v>
      </c>
      <c r="AM793" s="30" t="e">
        <f>HLOOKUP(AM$13,$Y793:$AF$1016,ROWS($Y793:$AF$1016),FALSE)</f>
        <v>#N/A</v>
      </c>
      <c r="AN793" s="30" t="e">
        <f>HLOOKUP(AN$13,$Y793:$AF$1016,ROWS($Y793:$AF$1016),FALSE)</f>
        <v>#N/A</v>
      </c>
      <c r="AO793" s="35" t="e">
        <f t="shared" si="152"/>
        <v>#N/A</v>
      </c>
      <c r="AP793" s="35" t="e">
        <f t="shared" si="153"/>
        <v>#N/A</v>
      </c>
      <c r="AQ793" s="35" t="e">
        <f t="shared" si="154"/>
        <v>#N/A</v>
      </c>
      <c r="AR793" s="35" t="e">
        <f t="shared" si="155"/>
        <v>#N/A</v>
      </c>
      <c r="AS793" s="35" t="e">
        <f t="shared" si="156"/>
        <v>#N/A</v>
      </c>
      <c r="AT793" s="35" t="e">
        <f t="shared" si="157"/>
        <v>#N/A</v>
      </c>
      <c r="AU793" s="35" t="e">
        <f t="shared" si="158"/>
        <v>#N/A</v>
      </c>
      <c r="AV793" s="35" t="e">
        <f t="shared" si="159"/>
        <v>#N/A</v>
      </c>
      <c r="AW793" s="81" t="e">
        <f t="shared" si="160"/>
        <v>#N/A</v>
      </c>
      <c r="AX793" s="139" t="e">
        <f t="shared" si="161"/>
        <v>#N/A</v>
      </c>
    </row>
    <row r="794" spans="1:50" x14ac:dyDescent="0.25">
      <c r="A794" s="110">
        <f>'Тулуз-Пьерон'!A794</f>
        <v>0</v>
      </c>
      <c r="B794" s="153">
        <f>'Тулуз-Пьерон'!B794</f>
        <v>0</v>
      </c>
      <c r="C794" s="109" t="e">
        <f>'Тулуз-Пьерон'!AB794</f>
        <v>#DIV/0!</v>
      </c>
      <c r="D794" s="132" t="e">
        <f>'Тулуз-Пьерон'!AE794</f>
        <v>#DIV/0!</v>
      </c>
      <c r="E794" s="134">
        <f>Равен!AD786</f>
        <v>0</v>
      </c>
      <c r="F794" s="135">
        <f>Равен!AE786</f>
        <v>0</v>
      </c>
      <c r="G794" s="128"/>
      <c r="H794" s="33"/>
      <c r="I794" s="33"/>
      <c r="J794" s="33"/>
      <c r="K794" s="115"/>
      <c r="L794" s="109">
        <f t="shared" si="150"/>
        <v>0</v>
      </c>
      <c r="M794" s="33"/>
      <c r="N794" s="123"/>
      <c r="O794" s="131"/>
      <c r="P794" s="109">
        <f t="shared" si="151"/>
        <v>0</v>
      </c>
      <c r="Q794" s="33"/>
      <c r="R794" s="33"/>
      <c r="S794" s="123"/>
      <c r="T794" s="128"/>
      <c r="U794" s="33"/>
      <c r="V794" s="33"/>
      <c r="W794" s="33"/>
      <c r="X794" s="115"/>
      <c r="Y794" s="122"/>
      <c r="Z794" s="33"/>
      <c r="AA794" s="33"/>
      <c r="AB794" s="33"/>
      <c r="AC794" s="33"/>
      <c r="AD794" s="33"/>
      <c r="AE794" s="33"/>
      <c r="AF794" s="123"/>
      <c r="AG794" s="119" t="e">
        <f>HLOOKUP(AG$13,$Y794:$AF$1016,ROWS($Y794:$AF$1016),FALSE)</f>
        <v>#N/A</v>
      </c>
      <c r="AH794" s="30" t="e">
        <f>HLOOKUP(AH$13,$Y794:$AF$1016,ROWS($Y794:$AF$1016),FALSE)</f>
        <v>#N/A</v>
      </c>
      <c r="AI794" s="30" t="e">
        <f>HLOOKUP(AI$13,$Y794:$AF$1016,ROWS($Y794:$AF$1016),FALSE)</f>
        <v>#N/A</v>
      </c>
      <c r="AJ794" s="30" t="e">
        <f>HLOOKUP(AJ$13,$Y794:$AF$1016,ROWS($Y794:$AF$1016),FALSE)</f>
        <v>#N/A</v>
      </c>
      <c r="AK794" s="30" t="e">
        <f>HLOOKUP(AK$13,$Y794:$AF$1016,ROWS($Y794:$AF$1016),FALSE)</f>
        <v>#N/A</v>
      </c>
      <c r="AL794" s="30" t="e">
        <f>HLOOKUP(AL$13,$Y794:$AF$1016,ROWS($Y794:$AF$1016),FALSE)</f>
        <v>#N/A</v>
      </c>
      <c r="AM794" s="30" t="e">
        <f>HLOOKUP(AM$13,$Y794:$AF$1016,ROWS($Y794:$AF$1016),FALSE)</f>
        <v>#N/A</v>
      </c>
      <c r="AN794" s="30" t="e">
        <f>HLOOKUP(AN$13,$Y794:$AF$1016,ROWS($Y794:$AF$1016),FALSE)</f>
        <v>#N/A</v>
      </c>
      <c r="AO794" s="35" t="e">
        <f t="shared" si="152"/>
        <v>#N/A</v>
      </c>
      <c r="AP794" s="35" t="e">
        <f t="shared" si="153"/>
        <v>#N/A</v>
      </c>
      <c r="AQ794" s="35" t="e">
        <f t="shared" si="154"/>
        <v>#N/A</v>
      </c>
      <c r="AR794" s="35" t="e">
        <f t="shared" si="155"/>
        <v>#N/A</v>
      </c>
      <c r="AS794" s="35" t="e">
        <f t="shared" si="156"/>
        <v>#N/A</v>
      </c>
      <c r="AT794" s="35" t="e">
        <f t="shared" si="157"/>
        <v>#N/A</v>
      </c>
      <c r="AU794" s="35" t="e">
        <f t="shared" si="158"/>
        <v>#N/A</v>
      </c>
      <c r="AV794" s="35" t="e">
        <f t="shared" si="159"/>
        <v>#N/A</v>
      </c>
      <c r="AW794" s="81" t="e">
        <f t="shared" si="160"/>
        <v>#N/A</v>
      </c>
      <c r="AX794" s="139" t="e">
        <f t="shared" si="161"/>
        <v>#N/A</v>
      </c>
    </row>
    <row r="795" spans="1:50" x14ac:dyDescent="0.25">
      <c r="A795" s="110">
        <f>'Тулуз-Пьерон'!A795</f>
        <v>0</v>
      </c>
      <c r="B795" s="153">
        <f>'Тулуз-Пьерон'!B795</f>
        <v>0</v>
      </c>
      <c r="C795" s="109" t="e">
        <f>'Тулуз-Пьерон'!AB795</f>
        <v>#DIV/0!</v>
      </c>
      <c r="D795" s="132" t="e">
        <f>'Тулуз-Пьерон'!AE795</f>
        <v>#DIV/0!</v>
      </c>
      <c r="E795" s="134">
        <f>Равен!AD787</f>
        <v>0</v>
      </c>
      <c r="F795" s="135">
        <f>Равен!AE787</f>
        <v>0</v>
      </c>
      <c r="G795" s="128"/>
      <c r="H795" s="33"/>
      <c r="I795" s="33"/>
      <c r="J795" s="33"/>
      <c r="K795" s="115"/>
      <c r="L795" s="109">
        <f t="shared" si="150"/>
        <v>0</v>
      </c>
      <c r="M795" s="33"/>
      <c r="N795" s="123"/>
      <c r="O795" s="131"/>
      <c r="P795" s="109">
        <f t="shared" si="151"/>
        <v>0</v>
      </c>
      <c r="Q795" s="33"/>
      <c r="R795" s="33"/>
      <c r="S795" s="123"/>
      <c r="T795" s="128"/>
      <c r="U795" s="33"/>
      <c r="V795" s="33"/>
      <c r="W795" s="33"/>
      <c r="X795" s="115"/>
      <c r="Y795" s="122"/>
      <c r="Z795" s="33"/>
      <c r="AA795" s="33"/>
      <c r="AB795" s="33"/>
      <c r="AC795" s="33"/>
      <c r="AD795" s="33"/>
      <c r="AE795" s="33"/>
      <c r="AF795" s="123"/>
      <c r="AG795" s="119" t="e">
        <f>HLOOKUP(AG$13,$Y795:$AF$1016,ROWS($Y795:$AF$1016),FALSE)</f>
        <v>#N/A</v>
      </c>
      <c r="AH795" s="30" t="e">
        <f>HLOOKUP(AH$13,$Y795:$AF$1016,ROWS($Y795:$AF$1016),FALSE)</f>
        <v>#N/A</v>
      </c>
      <c r="AI795" s="30" t="e">
        <f>HLOOKUP(AI$13,$Y795:$AF$1016,ROWS($Y795:$AF$1016),FALSE)</f>
        <v>#N/A</v>
      </c>
      <c r="AJ795" s="30" t="e">
        <f>HLOOKUP(AJ$13,$Y795:$AF$1016,ROWS($Y795:$AF$1016),FALSE)</f>
        <v>#N/A</v>
      </c>
      <c r="AK795" s="30" t="e">
        <f>HLOOKUP(AK$13,$Y795:$AF$1016,ROWS($Y795:$AF$1016),FALSE)</f>
        <v>#N/A</v>
      </c>
      <c r="AL795" s="30" t="e">
        <f>HLOOKUP(AL$13,$Y795:$AF$1016,ROWS($Y795:$AF$1016),FALSE)</f>
        <v>#N/A</v>
      </c>
      <c r="AM795" s="30" t="e">
        <f>HLOOKUP(AM$13,$Y795:$AF$1016,ROWS($Y795:$AF$1016),FALSE)</f>
        <v>#N/A</v>
      </c>
      <c r="AN795" s="30" t="e">
        <f>HLOOKUP(AN$13,$Y795:$AF$1016,ROWS($Y795:$AF$1016),FALSE)</f>
        <v>#N/A</v>
      </c>
      <c r="AO795" s="35" t="e">
        <f t="shared" si="152"/>
        <v>#N/A</v>
      </c>
      <c r="AP795" s="35" t="e">
        <f t="shared" si="153"/>
        <v>#N/A</v>
      </c>
      <c r="AQ795" s="35" t="e">
        <f t="shared" si="154"/>
        <v>#N/A</v>
      </c>
      <c r="AR795" s="35" t="e">
        <f t="shared" si="155"/>
        <v>#N/A</v>
      </c>
      <c r="AS795" s="35" t="e">
        <f t="shared" si="156"/>
        <v>#N/A</v>
      </c>
      <c r="AT795" s="35" t="e">
        <f t="shared" si="157"/>
        <v>#N/A</v>
      </c>
      <c r="AU795" s="35" t="e">
        <f t="shared" si="158"/>
        <v>#N/A</v>
      </c>
      <c r="AV795" s="35" t="e">
        <f t="shared" si="159"/>
        <v>#N/A</v>
      </c>
      <c r="AW795" s="81" t="e">
        <f t="shared" si="160"/>
        <v>#N/A</v>
      </c>
      <c r="AX795" s="139" t="e">
        <f t="shared" si="161"/>
        <v>#N/A</v>
      </c>
    </row>
    <row r="796" spans="1:50" x14ac:dyDescent="0.25">
      <c r="A796" s="110">
        <f>'Тулуз-Пьерон'!A796</f>
        <v>0</v>
      </c>
      <c r="B796" s="153">
        <f>'Тулуз-Пьерон'!B796</f>
        <v>0</v>
      </c>
      <c r="C796" s="109" t="e">
        <f>'Тулуз-Пьерон'!AB796</f>
        <v>#DIV/0!</v>
      </c>
      <c r="D796" s="132" t="e">
        <f>'Тулуз-Пьерон'!AE796</f>
        <v>#DIV/0!</v>
      </c>
      <c r="E796" s="134">
        <f>Равен!AD788</f>
        <v>0</v>
      </c>
      <c r="F796" s="135">
        <f>Равен!AE788</f>
        <v>0</v>
      </c>
      <c r="G796" s="128"/>
      <c r="H796" s="33"/>
      <c r="I796" s="33"/>
      <c r="J796" s="33"/>
      <c r="K796" s="115"/>
      <c r="L796" s="109">
        <f t="shared" si="150"/>
        <v>0</v>
      </c>
      <c r="M796" s="33"/>
      <c r="N796" s="123"/>
      <c r="O796" s="131"/>
      <c r="P796" s="109">
        <f t="shared" si="151"/>
        <v>0</v>
      </c>
      <c r="Q796" s="33"/>
      <c r="R796" s="33"/>
      <c r="S796" s="123"/>
      <c r="T796" s="128"/>
      <c r="U796" s="33"/>
      <c r="V796" s="33"/>
      <c r="W796" s="33"/>
      <c r="X796" s="115"/>
      <c r="Y796" s="122"/>
      <c r="Z796" s="33"/>
      <c r="AA796" s="33"/>
      <c r="AB796" s="33"/>
      <c r="AC796" s="33"/>
      <c r="AD796" s="33"/>
      <c r="AE796" s="33"/>
      <c r="AF796" s="123"/>
      <c r="AG796" s="119" t="e">
        <f>HLOOKUP(AG$13,$Y796:$AF$1016,ROWS($Y796:$AF$1016),FALSE)</f>
        <v>#N/A</v>
      </c>
      <c r="AH796" s="30" t="e">
        <f>HLOOKUP(AH$13,$Y796:$AF$1016,ROWS($Y796:$AF$1016),FALSE)</f>
        <v>#N/A</v>
      </c>
      <c r="AI796" s="30" t="e">
        <f>HLOOKUP(AI$13,$Y796:$AF$1016,ROWS($Y796:$AF$1016),FALSE)</f>
        <v>#N/A</v>
      </c>
      <c r="AJ796" s="30" t="e">
        <f>HLOOKUP(AJ$13,$Y796:$AF$1016,ROWS($Y796:$AF$1016),FALSE)</f>
        <v>#N/A</v>
      </c>
      <c r="AK796" s="30" t="e">
        <f>HLOOKUP(AK$13,$Y796:$AF$1016,ROWS($Y796:$AF$1016),FALSE)</f>
        <v>#N/A</v>
      </c>
      <c r="AL796" s="30" t="e">
        <f>HLOOKUP(AL$13,$Y796:$AF$1016,ROWS($Y796:$AF$1016),FALSE)</f>
        <v>#N/A</v>
      </c>
      <c r="AM796" s="30" t="e">
        <f>HLOOKUP(AM$13,$Y796:$AF$1016,ROWS($Y796:$AF$1016),FALSE)</f>
        <v>#N/A</v>
      </c>
      <c r="AN796" s="30" t="e">
        <f>HLOOKUP(AN$13,$Y796:$AF$1016,ROWS($Y796:$AF$1016),FALSE)</f>
        <v>#N/A</v>
      </c>
      <c r="AO796" s="35" t="e">
        <f t="shared" si="152"/>
        <v>#N/A</v>
      </c>
      <c r="AP796" s="35" t="e">
        <f t="shared" si="153"/>
        <v>#N/A</v>
      </c>
      <c r="AQ796" s="35" t="e">
        <f t="shared" si="154"/>
        <v>#N/A</v>
      </c>
      <c r="AR796" s="35" t="e">
        <f t="shared" si="155"/>
        <v>#N/A</v>
      </c>
      <c r="AS796" s="35" t="e">
        <f t="shared" si="156"/>
        <v>#N/A</v>
      </c>
      <c r="AT796" s="35" t="e">
        <f t="shared" si="157"/>
        <v>#N/A</v>
      </c>
      <c r="AU796" s="35" t="e">
        <f t="shared" si="158"/>
        <v>#N/A</v>
      </c>
      <c r="AV796" s="35" t="e">
        <f t="shared" si="159"/>
        <v>#N/A</v>
      </c>
      <c r="AW796" s="81" t="e">
        <f t="shared" si="160"/>
        <v>#N/A</v>
      </c>
      <c r="AX796" s="139" t="e">
        <f t="shared" si="161"/>
        <v>#N/A</v>
      </c>
    </row>
    <row r="797" spans="1:50" x14ac:dyDescent="0.25">
      <c r="A797" s="110">
        <f>'Тулуз-Пьерон'!A797</f>
        <v>0</v>
      </c>
      <c r="B797" s="153">
        <f>'Тулуз-Пьерон'!B797</f>
        <v>0</v>
      </c>
      <c r="C797" s="109" t="e">
        <f>'Тулуз-Пьерон'!AB797</f>
        <v>#DIV/0!</v>
      </c>
      <c r="D797" s="132" t="e">
        <f>'Тулуз-Пьерон'!AE797</f>
        <v>#DIV/0!</v>
      </c>
      <c r="E797" s="134">
        <f>Равен!AD789</f>
        <v>0</v>
      </c>
      <c r="F797" s="135">
        <f>Равен!AE789</f>
        <v>0</v>
      </c>
      <c r="G797" s="128"/>
      <c r="H797" s="33"/>
      <c r="I797" s="33"/>
      <c r="J797" s="33"/>
      <c r="K797" s="115"/>
      <c r="L797" s="109">
        <f t="shared" si="150"/>
        <v>0</v>
      </c>
      <c r="M797" s="33"/>
      <c r="N797" s="123"/>
      <c r="O797" s="131"/>
      <c r="P797" s="109">
        <f t="shared" si="151"/>
        <v>0</v>
      </c>
      <c r="Q797" s="33"/>
      <c r="R797" s="33"/>
      <c r="S797" s="123"/>
      <c r="T797" s="128"/>
      <c r="U797" s="33"/>
      <c r="V797" s="33"/>
      <c r="W797" s="33"/>
      <c r="X797" s="115"/>
      <c r="Y797" s="122"/>
      <c r="Z797" s="33"/>
      <c r="AA797" s="33"/>
      <c r="AB797" s="33"/>
      <c r="AC797" s="33"/>
      <c r="AD797" s="33"/>
      <c r="AE797" s="33"/>
      <c r="AF797" s="123"/>
      <c r="AG797" s="119" t="e">
        <f>HLOOKUP(AG$13,$Y797:$AF$1016,ROWS($Y797:$AF$1016),FALSE)</f>
        <v>#N/A</v>
      </c>
      <c r="AH797" s="30" t="e">
        <f>HLOOKUP(AH$13,$Y797:$AF$1016,ROWS($Y797:$AF$1016),FALSE)</f>
        <v>#N/A</v>
      </c>
      <c r="AI797" s="30" t="e">
        <f>HLOOKUP(AI$13,$Y797:$AF$1016,ROWS($Y797:$AF$1016),FALSE)</f>
        <v>#N/A</v>
      </c>
      <c r="AJ797" s="30" t="e">
        <f>HLOOKUP(AJ$13,$Y797:$AF$1016,ROWS($Y797:$AF$1016),FALSE)</f>
        <v>#N/A</v>
      </c>
      <c r="AK797" s="30" t="e">
        <f>HLOOKUP(AK$13,$Y797:$AF$1016,ROWS($Y797:$AF$1016),FALSE)</f>
        <v>#N/A</v>
      </c>
      <c r="AL797" s="30" t="e">
        <f>HLOOKUP(AL$13,$Y797:$AF$1016,ROWS($Y797:$AF$1016),FALSE)</f>
        <v>#N/A</v>
      </c>
      <c r="AM797" s="30" t="e">
        <f>HLOOKUP(AM$13,$Y797:$AF$1016,ROWS($Y797:$AF$1016),FALSE)</f>
        <v>#N/A</v>
      </c>
      <c r="AN797" s="30" t="e">
        <f>HLOOKUP(AN$13,$Y797:$AF$1016,ROWS($Y797:$AF$1016),FALSE)</f>
        <v>#N/A</v>
      </c>
      <c r="AO797" s="35" t="e">
        <f t="shared" si="152"/>
        <v>#N/A</v>
      </c>
      <c r="AP797" s="35" t="e">
        <f t="shared" si="153"/>
        <v>#N/A</v>
      </c>
      <c r="AQ797" s="35" t="e">
        <f t="shared" si="154"/>
        <v>#N/A</v>
      </c>
      <c r="AR797" s="35" t="e">
        <f t="shared" si="155"/>
        <v>#N/A</v>
      </c>
      <c r="AS797" s="35" t="e">
        <f t="shared" si="156"/>
        <v>#N/A</v>
      </c>
      <c r="AT797" s="35" t="e">
        <f t="shared" si="157"/>
        <v>#N/A</v>
      </c>
      <c r="AU797" s="35" t="e">
        <f t="shared" si="158"/>
        <v>#N/A</v>
      </c>
      <c r="AV797" s="35" t="e">
        <f t="shared" si="159"/>
        <v>#N/A</v>
      </c>
      <c r="AW797" s="81" t="e">
        <f t="shared" si="160"/>
        <v>#N/A</v>
      </c>
      <c r="AX797" s="139" t="e">
        <f t="shared" si="161"/>
        <v>#N/A</v>
      </c>
    </row>
    <row r="798" spans="1:50" x14ac:dyDescent="0.25">
      <c r="A798" s="110">
        <f>'Тулуз-Пьерон'!A798</f>
        <v>0</v>
      </c>
      <c r="B798" s="153">
        <f>'Тулуз-Пьерон'!B798</f>
        <v>0</v>
      </c>
      <c r="C798" s="109" t="e">
        <f>'Тулуз-Пьерон'!AB798</f>
        <v>#DIV/0!</v>
      </c>
      <c r="D798" s="132" t="e">
        <f>'Тулуз-Пьерон'!AE798</f>
        <v>#DIV/0!</v>
      </c>
      <c r="E798" s="134">
        <f>Равен!AD790</f>
        <v>0</v>
      </c>
      <c r="F798" s="135">
        <f>Равен!AE790</f>
        <v>0</v>
      </c>
      <c r="G798" s="128"/>
      <c r="H798" s="33"/>
      <c r="I798" s="33"/>
      <c r="J798" s="33"/>
      <c r="K798" s="115"/>
      <c r="L798" s="109">
        <f t="shared" si="150"/>
        <v>0</v>
      </c>
      <c r="M798" s="33"/>
      <c r="N798" s="123"/>
      <c r="O798" s="131"/>
      <c r="P798" s="109">
        <f t="shared" si="151"/>
        <v>0</v>
      </c>
      <c r="Q798" s="33"/>
      <c r="R798" s="33"/>
      <c r="S798" s="123"/>
      <c r="T798" s="128"/>
      <c r="U798" s="33"/>
      <c r="V798" s="33"/>
      <c r="W798" s="33"/>
      <c r="X798" s="115"/>
      <c r="Y798" s="122"/>
      <c r="Z798" s="33"/>
      <c r="AA798" s="33"/>
      <c r="AB798" s="33"/>
      <c r="AC798" s="33"/>
      <c r="AD798" s="33"/>
      <c r="AE798" s="33"/>
      <c r="AF798" s="123"/>
      <c r="AG798" s="119" t="e">
        <f>HLOOKUP(AG$13,$Y798:$AF$1016,ROWS($Y798:$AF$1016),FALSE)</f>
        <v>#N/A</v>
      </c>
      <c r="AH798" s="30" t="e">
        <f>HLOOKUP(AH$13,$Y798:$AF$1016,ROWS($Y798:$AF$1016),FALSE)</f>
        <v>#N/A</v>
      </c>
      <c r="AI798" s="30" t="e">
        <f>HLOOKUP(AI$13,$Y798:$AF$1016,ROWS($Y798:$AF$1016),FALSE)</f>
        <v>#N/A</v>
      </c>
      <c r="AJ798" s="30" t="e">
        <f>HLOOKUP(AJ$13,$Y798:$AF$1016,ROWS($Y798:$AF$1016),FALSE)</f>
        <v>#N/A</v>
      </c>
      <c r="AK798" s="30" t="e">
        <f>HLOOKUP(AK$13,$Y798:$AF$1016,ROWS($Y798:$AF$1016),FALSE)</f>
        <v>#N/A</v>
      </c>
      <c r="AL798" s="30" t="e">
        <f>HLOOKUP(AL$13,$Y798:$AF$1016,ROWS($Y798:$AF$1016),FALSE)</f>
        <v>#N/A</v>
      </c>
      <c r="AM798" s="30" t="e">
        <f>HLOOKUP(AM$13,$Y798:$AF$1016,ROWS($Y798:$AF$1016),FALSE)</f>
        <v>#N/A</v>
      </c>
      <c r="AN798" s="30" t="e">
        <f>HLOOKUP(AN$13,$Y798:$AF$1016,ROWS($Y798:$AF$1016),FALSE)</f>
        <v>#N/A</v>
      </c>
      <c r="AO798" s="35" t="e">
        <f t="shared" si="152"/>
        <v>#N/A</v>
      </c>
      <c r="AP798" s="35" t="e">
        <f t="shared" si="153"/>
        <v>#N/A</v>
      </c>
      <c r="AQ798" s="35" t="e">
        <f t="shared" si="154"/>
        <v>#N/A</v>
      </c>
      <c r="AR798" s="35" t="e">
        <f t="shared" si="155"/>
        <v>#N/A</v>
      </c>
      <c r="AS798" s="35" t="e">
        <f t="shared" si="156"/>
        <v>#N/A</v>
      </c>
      <c r="AT798" s="35" t="e">
        <f t="shared" si="157"/>
        <v>#N/A</v>
      </c>
      <c r="AU798" s="35" t="e">
        <f t="shared" si="158"/>
        <v>#N/A</v>
      </c>
      <c r="AV798" s="35" t="e">
        <f t="shared" si="159"/>
        <v>#N/A</v>
      </c>
      <c r="AW798" s="81" t="e">
        <f t="shared" si="160"/>
        <v>#N/A</v>
      </c>
      <c r="AX798" s="139" t="e">
        <f t="shared" si="161"/>
        <v>#N/A</v>
      </c>
    </row>
    <row r="799" spans="1:50" x14ac:dyDescent="0.25">
      <c r="A799" s="110">
        <f>'Тулуз-Пьерон'!A799</f>
        <v>0</v>
      </c>
      <c r="B799" s="153">
        <f>'Тулуз-Пьерон'!B799</f>
        <v>0</v>
      </c>
      <c r="C799" s="109" t="e">
        <f>'Тулуз-Пьерон'!AB799</f>
        <v>#DIV/0!</v>
      </c>
      <c r="D799" s="132" t="e">
        <f>'Тулуз-Пьерон'!AE799</f>
        <v>#DIV/0!</v>
      </c>
      <c r="E799" s="134">
        <f>Равен!AD791</f>
        <v>0</v>
      </c>
      <c r="F799" s="135">
        <f>Равен!AE791</f>
        <v>0</v>
      </c>
      <c r="G799" s="128"/>
      <c r="H799" s="33"/>
      <c r="I799" s="33"/>
      <c r="J799" s="33"/>
      <c r="K799" s="115"/>
      <c r="L799" s="109">
        <f t="shared" si="150"/>
        <v>0</v>
      </c>
      <c r="M799" s="33"/>
      <c r="N799" s="123"/>
      <c r="O799" s="131"/>
      <c r="P799" s="109">
        <f t="shared" si="151"/>
        <v>0</v>
      </c>
      <c r="Q799" s="33"/>
      <c r="R799" s="33"/>
      <c r="S799" s="123"/>
      <c r="T799" s="128"/>
      <c r="U799" s="33"/>
      <c r="V799" s="33"/>
      <c r="W799" s="33"/>
      <c r="X799" s="115"/>
      <c r="Y799" s="122"/>
      <c r="Z799" s="33"/>
      <c r="AA799" s="33"/>
      <c r="AB799" s="33"/>
      <c r="AC799" s="33"/>
      <c r="AD799" s="33"/>
      <c r="AE799" s="33"/>
      <c r="AF799" s="123"/>
      <c r="AG799" s="119" t="e">
        <f>HLOOKUP(AG$13,$Y799:$AF$1016,ROWS($Y799:$AF$1016),FALSE)</f>
        <v>#N/A</v>
      </c>
      <c r="AH799" s="30" t="e">
        <f>HLOOKUP(AH$13,$Y799:$AF$1016,ROWS($Y799:$AF$1016),FALSE)</f>
        <v>#N/A</v>
      </c>
      <c r="AI799" s="30" t="e">
        <f>HLOOKUP(AI$13,$Y799:$AF$1016,ROWS($Y799:$AF$1016),FALSE)</f>
        <v>#N/A</v>
      </c>
      <c r="AJ799" s="30" t="e">
        <f>HLOOKUP(AJ$13,$Y799:$AF$1016,ROWS($Y799:$AF$1016),FALSE)</f>
        <v>#N/A</v>
      </c>
      <c r="AK799" s="30" t="e">
        <f>HLOOKUP(AK$13,$Y799:$AF$1016,ROWS($Y799:$AF$1016),FALSE)</f>
        <v>#N/A</v>
      </c>
      <c r="AL799" s="30" t="e">
        <f>HLOOKUP(AL$13,$Y799:$AF$1016,ROWS($Y799:$AF$1016),FALSE)</f>
        <v>#N/A</v>
      </c>
      <c r="AM799" s="30" t="e">
        <f>HLOOKUP(AM$13,$Y799:$AF$1016,ROWS($Y799:$AF$1016),FALSE)</f>
        <v>#N/A</v>
      </c>
      <c r="AN799" s="30" t="e">
        <f>HLOOKUP(AN$13,$Y799:$AF$1016,ROWS($Y799:$AF$1016),FALSE)</f>
        <v>#N/A</v>
      </c>
      <c r="AO799" s="35" t="e">
        <f t="shared" si="152"/>
        <v>#N/A</v>
      </c>
      <c r="AP799" s="35" t="e">
        <f t="shared" si="153"/>
        <v>#N/A</v>
      </c>
      <c r="AQ799" s="35" t="e">
        <f t="shared" si="154"/>
        <v>#N/A</v>
      </c>
      <c r="AR799" s="35" t="e">
        <f t="shared" si="155"/>
        <v>#N/A</v>
      </c>
      <c r="AS799" s="35" t="e">
        <f t="shared" si="156"/>
        <v>#N/A</v>
      </c>
      <c r="AT799" s="35" t="e">
        <f t="shared" si="157"/>
        <v>#N/A</v>
      </c>
      <c r="AU799" s="35" t="e">
        <f t="shared" si="158"/>
        <v>#N/A</v>
      </c>
      <c r="AV799" s="35" t="e">
        <f t="shared" si="159"/>
        <v>#N/A</v>
      </c>
      <c r="AW799" s="81" t="e">
        <f t="shared" si="160"/>
        <v>#N/A</v>
      </c>
      <c r="AX799" s="139" t="e">
        <f t="shared" si="161"/>
        <v>#N/A</v>
      </c>
    </row>
    <row r="800" spans="1:50" x14ac:dyDescent="0.25">
      <c r="A800" s="110">
        <f>'Тулуз-Пьерон'!A800</f>
        <v>0</v>
      </c>
      <c r="B800" s="153">
        <f>'Тулуз-Пьерон'!B800</f>
        <v>0</v>
      </c>
      <c r="C800" s="109" t="e">
        <f>'Тулуз-Пьерон'!AB800</f>
        <v>#DIV/0!</v>
      </c>
      <c r="D800" s="132" t="e">
        <f>'Тулуз-Пьерон'!AE800</f>
        <v>#DIV/0!</v>
      </c>
      <c r="E800" s="134">
        <f>Равен!AD792</f>
        <v>0</v>
      </c>
      <c r="F800" s="135">
        <f>Равен!AE792</f>
        <v>0</v>
      </c>
      <c r="G800" s="128"/>
      <c r="H800" s="33"/>
      <c r="I800" s="33"/>
      <c r="J800" s="33"/>
      <c r="K800" s="115"/>
      <c r="L800" s="109">
        <f t="shared" si="150"/>
        <v>0</v>
      </c>
      <c r="M800" s="33"/>
      <c r="N800" s="123"/>
      <c r="O800" s="131"/>
      <c r="P800" s="109">
        <f t="shared" si="151"/>
        <v>0</v>
      </c>
      <c r="Q800" s="33"/>
      <c r="R800" s="33"/>
      <c r="S800" s="123"/>
      <c r="T800" s="128"/>
      <c r="U800" s="33"/>
      <c r="V800" s="33"/>
      <c r="W800" s="33"/>
      <c r="X800" s="115"/>
      <c r="Y800" s="122"/>
      <c r="Z800" s="33"/>
      <c r="AA800" s="33"/>
      <c r="AB800" s="33"/>
      <c r="AC800" s="33"/>
      <c r="AD800" s="33"/>
      <c r="AE800" s="33"/>
      <c r="AF800" s="123"/>
      <c r="AG800" s="119" t="e">
        <f>HLOOKUP(AG$13,$Y800:$AF$1016,ROWS($Y800:$AF$1016),FALSE)</f>
        <v>#N/A</v>
      </c>
      <c r="AH800" s="30" t="e">
        <f>HLOOKUP(AH$13,$Y800:$AF$1016,ROWS($Y800:$AF$1016),FALSE)</f>
        <v>#N/A</v>
      </c>
      <c r="AI800" s="30" t="e">
        <f>HLOOKUP(AI$13,$Y800:$AF$1016,ROWS($Y800:$AF$1016),FALSE)</f>
        <v>#N/A</v>
      </c>
      <c r="AJ800" s="30" t="e">
        <f>HLOOKUP(AJ$13,$Y800:$AF$1016,ROWS($Y800:$AF$1016),FALSE)</f>
        <v>#N/A</v>
      </c>
      <c r="AK800" s="30" t="e">
        <f>HLOOKUP(AK$13,$Y800:$AF$1016,ROWS($Y800:$AF$1016),FALSE)</f>
        <v>#N/A</v>
      </c>
      <c r="AL800" s="30" t="e">
        <f>HLOOKUP(AL$13,$Y800:$AF$1016,ROWS($Y800:$AF$1016),FALSE)</f>
        <v>#N/A</v>
      </c>
      <c r="AM800" s="30" t="e">
        <f>HLOOKUP(AM$13,$Y800:$AF$1016,ROWS($Y800:$AF$1016),FALSE)</f>
        <v>#N/A</v>
      </c>
      <c r="AN800" s="30" t="e">
        <f>HLOOKUP(AN$13,$Y800:$AF$1016,ROWS($Y800:$AF$1016),FALSE)</f>
        <v>#N/A</v>
      </c>
      <c r="AO800" s="35" t="e">
        <f t="shared" si="152"/>
        <v>#N/A</v>
      </c>
      <c r="AP800" s="35" t="e">
        <f t="shared" si="153"/>
        <v>#N/A</v>
      </c>
      <c r="AQ800" s="35" t="e">
        <f t="shared" si="154"/>
        <v>#N/A</v>
      </c>
      <c r="AR800" s="35" t="e">
        <f t="shared" si="155"/>
        <v>#N/A</v>
      </c>
      <c r="AS800" s="35" t="e">
        <f t="shared" si="156"/>
        <v>#N/A</v>
      </c>
      <c r="AT800" s="35" t="e">
        <f t="shared" si="157"/>
        <v>#N/A</v>
      </c>
      <c r="AU800" s="35" t="e">
        <f t="shared" si="158"/>
        <v>#N/A</v>
      </c>
      <c r="AV800" s="35" t="e">
        <f t="shared" si="159"/>
        <v>#N/A</v>
      </c>
      <c r="AW800" s="81" t="e">
        <f t="shared" si="160"/>
        <v>#N/A</v>
      </c>
      <c r="AX800" s="139" t="e">
        <f t="shared" si="161"/>
        <v>#N/A</v>
      </c>
    </row>
    <row r="801" spans="1:50" x14ac:dyDescent="0.25">
      <c r="A801" s="110">
        <f>'Тулуз-Пьерон'!A801</f>
        <v>0</v>
      </c>
      <c r="B801" s="153">
        <f>'Тулуз-Пьерон'!B801</f>
        <v>0</v>
      </c>
      <c r="C801" s="109" t="e">
        <f>'Тулуз-Пьерон'!AB801</f>
        <v>#DIV/0!</v>
      </c>
      <c r="D801" s="132" t="e">
        <f>'Тулуз-Пьерон'!AE801</f>
        <v>#DIV/0!</v>
      </c>
      <c r="E801" s="134">
        <f>Равен!AD793</f>
        <v>0</v>
      </c>
      <c r="F801" s="135">
        <f>Равен!AE793</f>
        <v>0</v>
      </c>
      <c r="G801" s="128"/>
      <c r="H801" s="33"/>
      <c r="I801" s="33"/>
      <c r="J801" s="33"/>
      <c r="K801" s="115"/>
      <c r="L801" s="109">
        <f t="shared" si="150"/>
        <v>0</v>
      </c>
      <c r="M801" s="33"/>
      <c r="N801" s="123"/>
      <c r="O801" s="131"/>
      <c r="P801" s="109">
        <f t="shared" si="151"/>
        <v>0</v>
      </c>
      <c r="Q801" s="33"/>
      <c r="R801" s="33"/>
      <c r="S801" s="123"/>
      <c r="T801" s="128"/>
      <c r="U801" s="33"/>
      <c r="V801" s="33"/>
      <c r="W801" s="33"/>
      <c r="X801" s="115"/>
      <c r="Y801" s="122"/>
      <c r="Z801" s="33"/>
      <c r="AA801" s="33"/>
      <c r="AB801" s="33"/>
      <c r="AC801" s="33"/>
      <c r="AD801" s="33"/>
      <c r="AE801" s="33"/>
      <c r="AF801" s="123"/>
      <c r="AG801" s="119" t="e">
        <f>HLOOKUP(AG$13,$Y801:$AF$1016,ROWS($Y801:$AF$1016),FALSE)</f>
        <v>#N/A</v>
      </c>
      <c r="AH801" s="30" t="e">
        <f>HLOOKUP(AH$13,$Y801:$AF$1016,ROWS($Y801:$AF$1016),FALSE)</f>
        <v>#N/A</v>
      </c>
      <c r="AI801" s="30" t="e">
        <f>HLOOKUP(AI$13,$Y801:$AF$1016,ROWS($Y801:$AF$1016),FALSE)</f>
        <v>#N/A</v>
      </c>
      <c r="AJ801" s="30" t="e">
        <f>HLOOKUP(AJ$13,$Y801:$AF$1016,ROWS($Y801:$AF$1016),FALSE)</f>
        <v>#N/A</v>
      </c>
      <c r="AK801" s="30" t="e">
        <f>HLOOKUP(AK$13,$Y801:$AF$1016,ROWS($Y801:$AF$1016),FALSE)</f>
        <v>#N/A</v>
      </c>
      <c r="AL801" s="30" t="e">
        <f>HLOOKUP(AL$13,$Y801:$AF$1016,ROWS($Y801:$AF$1016),FALSE)</f>
        <v>#N/A</v>
      </c>
      <c r="AM801" s="30" t="e">
        <f>HLOOKUP(AM$13,$Y801:$AF$1016,ROWS($Y801:$AF$1016),FALSE)</f>
        <v>#N/A</v>
      </c>
      <c r="AN801" s="30" t="e">
        <f>HLOOKUP(AN$13,$Y801:$AF$1016,ROWS($Y801:$AF$1016),FALSE)</f>
        <v>#N/A</v>
      </c>
      <c r="AO801" s="35" t="e">
        <f t="shared" si="152"/>
        <v>#N/A</v>
      </c>
      <c r="AP801" s="35" t="e">
        <f t="shared" si="153"/>
        <v>#N/A</v>
      </c>
      <c r="AQ801" s="35" t="e">
        <f t="shared" si="154"/>
        <v>#N/A</v>
      </c>
      <c r="AR801" s="35" t="e">
        <f t="shared" si="155"/>
        <v>#N/A</v>
      </c>
      <c r="AS801" s="35" t="e">
        <f t="shared" si="156"/>
        <v>#N/A</v>
      </c>
      <c r="AT801" s="35" t="e">
        <f t="shared" si="157"/>
        <v>#N/A</v>
      </c>
      <c r="AU801" s="35" t="e">
        <f t="shared" si="158"/>
        <v>#N/A</v>
      </c>
      <c r="AV801" s="35" t="e">
        <f t="shared" si="159"/>
        <v>#N/A</v>
      </c>
      <c r="AW801" s="81" t="e">
        <f t="shared" si="160"/>
        <v>#N/A</v>
      </c>
      <c r="AX801" s="139" t="e">
        <f t="shared" si="161"/>
        <v>#N/A</v>
      </c>
    </row>
    <row r="802" spans="1:50" x14ac:dyDescent="0.25">
      <c r="A802" s="110">
        <f>'Тулуз-Пьерон'!A802</f>
        <v>0</v>
      </c>
      <c r="B802" s="153">
        <f>'Тулуз-Пьерон'!B802</f>
        <v>0</v>
      </c>
      <c r="C802" s="109" t="e">
        <f>'Тулуз-Пьерон'!AB802</f>
        <v>#DIV/0!</v>
      </c>
      <c r="D802" s="132" t="e">
        <f>'Тулуз-Пьерон'!AE802</f>
        <v>#DIV/0!</v>
      </c>
      <c r="E802" s="134">
        <f>Равен!AD794</f>
        <v>0</v>
      </c>
      <c r="F802" s="135">
        <f>Равен!AE794</f>
        <v>0</v>
      </c>
      <c r="G802" s="128"/>
      <c r="H802" s="33"/>
      <c r="I802" s="33"/>
      <c r="J802" s="33"/>
      <c r="K802" s="115"/>
      <c r="L802" s="109">
        <f t="shared" si="150"/>
        <v>0</v>
      </c>
      <c r="M802" s="33"/>
      <c r="N802" s="123"/>
      <c r="O802" s="131"/>
      <c r="P802" s="109">
        <f t="shared" si="151"/>
        <v>0</v>
      </c>
      <c r="Q802" s="33"/>
      <c r="R802" s="33"/>
      <c r="S802" s="123"/>
      <c r="T802" s="128"/>
      <c r="U802" s="33"/>
      <c r="V802" s="33"/>
      <c r="W802" s="33"/>
      <c r="X802" s="115"/>
      <c r="Y802" s="122"/>
      <c r="Z802" s="33"/>
      <c r="AA802" s="33"/>
      <c r="AB802" s="33"/>
      <c r="AC802" s="33"/>
      <c r="AD802" s="33"/>
      <c r="AE802" s="33"/>
      <c r="AF802" s="123"/>
      <c r="AG802" s="119" t="e">
        <f>HLOOKUP(AG$13,$Y802:$AF$1016,ROWS($Y802:$AF$1016),FALSE)</f>
        <v>#N/A</v>
      </c>
      <c r="AH802" s="30" t="e">
        <f>HLOOKUP(AH$13,$Y802:$AF$1016,ROWS($Y802:$AF$1016),FALSE)</f>
        <v>#N/A</v>
      </c>
      <c r="AI802" s="30" t="e">
        <f>HLOOKUP(AI$13,$Y802:$AF$1016,ROWS($Y802:$AF$1016),FALSE)</f>
        <v>#N/A</v>
      </c>
      <c r="AJ802" s="30" t="e">
        <f>HLOOKUP(AJ$13,$Y802:$AF$1016,ROWS($Y802:$AF$1016),FALSE)</f>
        <v>#N/A</v>
      </c>
      <c r="AK802" s="30" t="e">
        <f>HLOOKUP(AK$13,$Y802:$AF$1016,ROWS($Y802:$AF$1016),FALSE)</f>
        <v>#N/A</v>
      </c>
      <c r="AL802" s="30" t="e">
        <f>HLOOKUP(AL$13,$Y802:$AF$1016,ROWS($Y802:$AF$1016),FALSE)</f>
        <v>#N/A</v>
      </c>
      <c r="AM802" s="30" t="e">
        <f>HLOOKUP(AM$13,$Y802:$AF$1016,ROWS($Y802:$AF$1016),FALSE)</f>
        <v>#N/A</v>
      </c>
      <c r="AN802" s="30" t="e">
        <f>HLOOKUP(AN$13,$Y802:$AF$1016,ROWS($Y802:$AF$1016),FALSE)</f>
        <v>#N/A</v>
      </c>
      <c r="AO802" s="35" t="e">
        <f t="shared" si="152"/>
        <v>#N/A</v>
      </c>
      <c r="AP802" s="35" t="e">
        <f t="shared" si="153"/>
        <v>#N/A</v>
      </c>
      <c r="AQ802" s="35" t="e">
        <f t="shared" si="154"/>
        <v>#N/A</v>
      </c>
      <c r="AR802" s="35" t="e">
        <f t="shared" si="155"/>
        <v>#N/A</v>
      </c>
      <c r="AS802" s="35" t="e">
        <f t="shared" si="156"/>
        <v>#N/A</v>
      </c>
      <c r="AT802" s="35" t="e">
        <f t="shared" si="157"/>
        <v>#N/A</v>
      </c>
      <c r="AU802" s="35" t="e">
        <f t="shared" si="158"/>
        <v>#N/A</v>
      </c>
      <c r="AV802" s="35" t="e">
        <f t="shared" si="159"/>
        <v>#N/A</v>
      </c>
      <c r="AW802" s="81" t="e">
        <f t="shared" si="160"/>
        <v>#N/A</v>
      </c>
      <c r="AX802" s="139" t="e">
        <f t="shared" si="161"/>
        <v>#N/A</v>
      </c>
    </row>
    <row r="803" spans="1:50" x14ac:dyDescent="0.25">
      <c r="A803" s="110">
        <f>'Тулуз-Пьерон'!A803</f>
        <v>0</v>
      </c>
      <c r="B803" s="153">
        <f>'Тулуз-Пьерон'!B803</f>
        <v>0</v>
      </c>
      <c r="C803" s="109" t="e">
        <f>'Тулуз-Пьерон'!AB803</f>
        <v>#DIV/0!</v>
      </c>
      <c r="D803" s="132" t="e">
        <f>'Тулуз-Пьерон'!AE803</f>
        <v>#DIV/0!</v>
      </c>
      <c r="E803" s="134">
        <f>Равен!AD795</f>
        <v>0</v>
      </c>
      <c r="F803" s="135">
        <f>Равен!AE795</f>
        <v>0</v>
      </c>
      <c r="G803" s="128"/>
      <c r="H803" s="33"/>
      <c r="I803" s="33"/>
      <c r="J803" s="33"/>
      <c r="K803" s="115"/>
      <c r="L803" s="109">
        <f t="shared" si="150"/>
        <v>0</v>
      </c>
      <c r="M803" s="33"/>
      <c r="N803" s="123"/>
      <c r="O803" s="131"/>
      <c r="P803" s="109">
        <f t="shared" si="151"/>
        <v>0</v>
      </c>
      <c r="Q803" s="33"/>
      <c r="R803" s="33"/>
      <c r="S803" s="123"/>
      <c r="T803" s="128"/>
      <c r="U803" s="33"/>
      <c r="V803" s="33"/>
      <c r="W803" s="33"/>
      <c r="X803" s="115"/>
      <c r="Y803" s="122"/>
      <c r="Z803" s="33"/>
      <c r="AA803" s="33"/>
      <c r="AB803" s="33"/>
      <c r="AC803" s="33"/>
      <c r="AD803" s="33"/>
      <c r="AE803" s="33"/>
      <c r="AF803" s="123"/>
      <c r="AG803" s="119" t="e">
        <f>HLOOKUP(AG$13,$Y803:$AF$1016,ROWS($Y803:$AF$1016),FALSE)</f>
        <v>#N/A</v>
      </c>
      <c r="AH803" s="30" t="e">
        <f>HLOOKUP(AH$13,$Y803:$AF$1016,ROWS($Y803:$AF$1016),FALSE)</f>
        <v>#N/A</v>
      </c>
      <c r="AI803" s="30" t="e">
        <f>HLOOKUP(AI$13,$Y803:$AF$1016,ROWS($Y803:$AF$1016),FALSE)</f>
        <v>#N/A</v>
      </c>
      <c r="AJ803" s="30" t="e">
        <f>HLOOKUP(AJ$13,$Y803:$AF$1016,ROWS($Y803:$AF$1016),FALSE)</f>
        <v>#N/A</v>
      </c>
      <c r="AK803" s="30" t="e">
        <f>HLOOKUP(AK$13,$Y803:$AF$1016,ROWS($Y803:$AF$1016),FALSE)</f>
        <v>#N/A</v>
      </c>
      <c r="AL803" s="30" t="e">
        <f>HLOOKUP(AL$13,$Y803:$AF$1016,ROWS($Y803:$AF$1016),FALSE)</f>
        <v>#N/A</v>
      </c>
      <c r="AM803" s="30" t="e">
        <f>HLOOKUP(AM$13,$Y803:$AF$1016,ROWS($Y803:$AF$1016),FALSE)</f>
        <v>#N/A</v>
      </c>
      <c r="AN803" s="30" t="e">
        <f>HLOOKUP(AN$13,$Y803:$AF$1016,ROWS($Y803:$AF$1016),FALSE)</f>
        <v>#N/A</v>
      </c>
      <c r="AO803" s="35" t="e">
        <f t="shared" si="152"/>
        <v>#N/A</v>
      </c>
      <c r="AP803" s="35" t="e">
        <f t="shared" si="153"/>
        <v>#N/A</v>
      </c>
      <c r="AQ803" s="35" t="e">
        <f t="shared" si="154"/>
        <v>#N/A</v>
      </c>
      <c r="AR803" s="35" t="e">
        <f t="shared" si="155"/>
        <v>#N/A</v>
      </c>
      <c r="AS803" s="35" t="e">
        <f t="shared" si="156"/>
        <v>#N/A</v>
      </c>
      <c r="AT803" s="35" t="e">
        <f t="shared" si="157"/>
        <v>#N/A</v>
      </c>
      <c r="AU803" s="35" t="e">
        <f t="shared" si="158"/>
        <v>#N/A</v>
      </c>
      <c r="AV803" s="35" t="e">
        <f t="shared" si="159"/>
        <v>#N/A</v>
      </c>
      <c r="AW803" s="81" t="e">
        <f t="shared" si="160"/>
        <v>#N/A</v>
      </c>
      <c r="AX803" s="139" t="e">
        <f t="shared" si="161"/>
        <v>#N/A</v>
      </c>
    </row>
    <row r="804" spans="1:50" x14ac:dyDescent="0.25">
      <c r="A804" s="110">
        <f>'Тулуз-Пьерон'!A804</f>
        <v>0</v>
      </c>
      <c r="B804" s="153">
        <f>'Тулуз-Пьерон'!B804</f>
        <v>0</v>
      </c>
      <c r="C804" s="109" t="e">
        <f>'Тулуз-Пьерон'!AB804</f>
        <v>#DIV/0!</v>
      </c>
      <c r="D804" s="132" t="e">
        <f>'Тулуз-Пьерон'!AE804</f>
        <v>#DIV/0!</v>
      </c>
      <c r="E804" s="134">
        <f>Равен!AD796</f>
        <v>0</v>
      </c>
      <c r="F804" s="135">
        <f>Равен!AE796</f>
        <v>0</v>
      </c>
      <c r="G804" s="128"/>
      <c r="H804" s="33"/>
      <c r="I804" s="33"/>
      <c r="J804" s="33"/>
      <c r="K804" s="115"/>
      <c r="L804" s="109">
        <f t="shared" si="150"/>
        <v>0</v>
      </c>
      <c r="M804" s="33"/>
      <c r="N804" s="123"/>
      <c r="O804" s="131"/>
      <c r="P804" s="109">
        <f t="shared" si="151"/>
        <v>0</v>
      </c>
      <c r="Q804" s="33"/>
      <c r="R804" s="33"/>
      <c r="S804" s="123"/>
      <c r="T804" s="128"/>
      <c r="U804" s="33"/>
      <c r="V804" s="33"/>
      <c r="W804" s="33"/>
      <c r="X804" s="115"/>
      <c r="Y804" s="122"/>
      <c r="Z804" s="33"/>
      <c r="AA804" s="33"/>
      <c r="AB804" s="33"/>
      <c r="AC804" s="33"/>
      <c r="AD804" s="33"/>
      <c r="AE804" s="33"/>
      <c r="AF804" s="123"/>
      <c r="AG804" s="119" t="e">
        <f>HLOOKUP(AG$13,$Y804:$AF$1016,ROWS($Y804:$AF$1016),FALSE)</f>
        <v>#N/A</v>
      </c>
      <c r="AH804" s="30" t="e">
        <f>HLOOKUP(AH$13,$Y804:$AF$1016,ROWS($Y804:$AF$1016),FALSE)</f>
        <v>#N/A</v>
      </c>
      <c r="AI804" s="30" t="e">
        <f>HLOOKUP(AI$13,$Y804:$AF$1016,ROWS($Y804:$AF$1016),FALSE)</f>
        <v>#N/A</v>
      </c>
      <c r="AJ804" s="30" t="e">
        <f>HLOOKUP(AJ$13,$Y804:$AF$1016,ROWS($Y804:$AF$1016),FALSE)</f>
        <v>#N/A</v>
      </c>
      <c r="AK804" s="30" t="e">
        <f>HLOOKUP(AK$13,$Y804:$AF$1016,ROWS($Y804:$AF$1016),FALSE)</f>
        <v>#N/A</v>
      </c>
      <c r="AL804" s="30" t="e">
        <f>HLOOKUP(AL$13,$Y804:$AF$1016,ROWS($Y804:$AF$1016),FALSE)</f>
        <v>#N/A</v>
      </c>
      <c r="AM804" s="30" t="e">
        <f>HLOOKUP(AM$13,$Y804:$AF$1016,ROWS($Y804:$AF$1016),FALSE)</f>
        <v>#N/A</v>
      </c>
      <c r="AN804" s="30" t="e">
        <f>HLOOKUP(AN$13,$Y804:$AF$1016,ROWS($Y804:$AF$1016),FALSE)</f>
        <v>#N/A</v>
      </c>
      <c r="AO804" s="35" t="e">
        <f t="shared" si="152"/>
        <v>#N/A</v>
      </c>
      <c r="AP804" s="35" t="e">
        <f t="shared" si="153"/>
        <v>#N/A</v>
      </c>
      <c r="AQ804" s="35" t="e">
        <f t="shared" si="154"/>
        <v>#N/A</v>
      </c>
      <c r="AR804" s="35" t="e">
        <f t="shared" si="155"/>
        <v>#N/A</v>
      </c>
      <c r="AS804" s="35" t="e">
        <f t="shared" si="156"/>
        <v>#N/A</v>
      </c>
      <c r="AT804" s="35" t="e">
        <f t="shared" si="157"/>
        <v>#N/A</v>
      </c>
      <c r="AU804" s="35" t="e">
        <f t="shared" si="158"/>
        <v>#N/A</v>
      </c>
      <c r="AV804" s="35" t="e">
        <f t="shared" si="159"/>
        <v>#N/A</v>
      </c>
      <c r="AW804" s="81" t="e">
        <f t="shared" si="160"/>
        <v>#N/A</v>
      </c>
      <c r="AX804" s="139" t="e">
        <f t="shared" si="161"/>
        <v>#N/A</v>
      </c>
    </row>
    <row r="805" spans="1:50" x14ac:dyDescent="0.25">
      <c r="A805" s="110">
        <f>'Тулуз-Пьерон'!A805</f>
        <v>0</v>
      </c>
      <c r="B805" s="153">
        <f>'Тулуз-Пьерон'!B805</f>
        <v>0</v>
      </c>
      <c r="C805" s="109" t="e">
        <f>'Тулуз-Пьерон'!AB805</f>
        <v>#DIV/0!</v>
      </c>
      <c r="D805" s="132" t="e">
        <f>'Тулуз-Пьерон'!AE805</f>
        <v>#DIV/0!</v>
      </c>
      <c r="E805" s="134">
        <f>Равен!AD797</f>
        <v>0</v>
      </c>
      <c r="F805" s="135">
        <f>Равен!AE797</f>
        <v>0</v>
      </c>
      <c r="G805" s="128"/>
      <c r="H805" s="33"/>
      <c r="I805" s="33"/>
      <c r="J805" s="33"/>
      <c r="K805" s="115"/>
      <c r="L805" s="109">
        <f t="shared" si="150"/>
        <v>0</v>
      </c>
      <c r="M805" s="33"/>
      <c r="N805" s="123"/>
      <c r="O805" s="131"/>
      <c r="P805" s="109">
        <f t="shared" si="151"/>
        <v>0</v>
      </c>
      <c r="Q805" s="33"/>
      <c r="R805" s="33"/>
      <c r="S805" s="123"/>
      <c r="T805" s="128"/>
      <c r="U805" s="33"/>
      <c r="V805" s="33"/>
      <c r="W805" s="33"/>
      <c r="X805" s="115"/>
      <c r="Y805" s="122"/>
      <c r="Z805" s="33"/>
      <c r="AA805" s="33"/>
      <c r="AB805" s="33"/>
      <c r="AC805" s="33"/>
      <c r="AD805" s="33"/>
      <c r="AE805" s="33"/>
      <c r="AF805" s="123"/>
      <c r="AG805" s="119" t="e">
        <f>HLOOKUP(AG$13,$Y805:$AF$1016,ROWS($Y805:$AF$1016),FALSE)</f>
        <v>#N/A</v>
      </c>
      <c r="AH805" s="30" t="e">
        <f>HLOOKUP(AH$13,$Y805:$AF$1016,ROWS($Y805:$AF$1016),FALSE)</f>
        <v>#N/A</v>
      </c>
      <c r="AI805" s="30" t="e">
        <f>HLOOKUP(AI$13,$Y805:$AF$1016,ROWS($Y805:$AF$1016),FALSE)</f>
        <v>#N/A</v>
      </c>
      <c r="AJ805" s="30" t="e">
        <f>HLOOKUP(AJ$13,$Y805:$AF$1016,ROWS($Y805:$AF$1016),FALSE)</f>
        <v>#N/A</v>
      </c>
      <c r="AK805" s="30" t="e">
        <f>HLOOKUP(AK$13,$Y805:$AF$1016,ROWS($Y805:$AF$1016),FALSE)</f>
        <v>#N/A</v>
      </c>
      <c r="AL805" s="30" t="e">
        <f>HLOOKUP(AL$13,$Y805:$AF$1016,ROWS($Y805:$AF$1016),FALSE)</f>
        <v>#N/A</v>
      </c>
      <c r="AM805" s="30" t="e">
        <f>HLOOKUP(AM$13,$Y805:$AF$1016,ROWS($Y805:$AF$1016),FALSE)</f>
        <v>#N/A</v>
      </c>
      <c r="AN805" s="30" t="e">
        <f>HLOOKUP(AN$13,$Y805:$AF$1016,ROWS($Y805:$AF$1016),FALSE)</f>
        <v>#N/A</v>
      </c>
      <c r="AO805" s="35" t="e">
        <f t="shared" si="152"/>
        <v>#N/A</v>
      </c>
      <c r="AP805" s="35" t="e">
        <f t="shared" si="153"/>
        <v>#N/A</v>
      </c>
      <c r="AQ805" s="35" t="e">
        <f t="shared" si="154"/>
        <v>#N/A</v>
      </c>
      <c r="AR805" s="35" t="e">
        <f t="shared" si="155"/>
        <v>#N/A</v>
      </c>
      <c r="AS805" s="35" t="e">
        <f t="shared" si="156"/>
        <v>#N/A</v>
      </c>
      <c r="AT805" s="35" t="e">
        <f t="shared" si="157"/>
        <v>#N/A</v>
      </c>
      <c r="AU805" s="35" t="e">
        <f t="shared" si="158"/>
        <v>#N/A</v>
      </c>
      <c r="AV805" s="35" t="e">
        <f t="shared" si="159"/>
        <v>#N/A</v>
      </c>
      <c r="AW805" s="81" t="e">
        <f t="shared" si="160"/>
        <v>#N/A</v>
      </c>
      <c r="AX805" s="139" t="e">
        <f t="shared" si="161"/>
        <v>#N/A</v>
      </c>
    </row>
    <row r="806" spans="1:50" x14ac:dyDescent="0.25">
      <c r="A806" s="110">
        <f>'Тулуз-Пьерон'!A806</f>
        <v>0</v>
      </c>
      <c r="B806" s="153">
        <f>'Тулуз-Пьерон'!B806</f>
        <v>0</v>
      </c>
      <c r="C806" s="109" t="e">
        <f>'Тулуз-Пьерон'!AB806</f>
        <v>#DIV/0!</v>
      </c>
      <c r="D806" s="132" t="e">
        <f>'Тулуз-Пьерон'!AE806</f>
        <v>#DIV/0!</v>
      </c>
      <c r="E806" s="134">
        <f>Равен!AD798</f>
        <v>0</v>
      </c>
      <c r="F806" s="135">
        <f>Равен!AE798</f>
        <v>0</v>
      </c>
      <c r="G806" s="128"/>
      <c r="H806" s="33"/>
      <c r="I806" s="33"/>
      <c r="J806" s="33"/>
      <c r="K806" s="115"/>
      <c r="L806" s="109">
        <f t="shared" si="150"/>
        <v>0</v>
      </c>
      <c r="M806" s="33"/>
      <c r="N806" s="123"/>
      <c r="O806" s="131"/>
      <c r="P806" s="109">
        <f t="shared" si="151"/>
        <v>0</v>
      </c>
      <c r="Q806" s="33"/>
      <c r="R806" s="33"/>
      <c r="S806" s="123"/>
      <c r="T806" s="128"/>
      <c r="U806" s="33"/>
      <c r="V806" s="33"/>
      <c r="W806" s="33"/>
      <c r="X806" s="115"/>
      <c r="Y806" s="122"/>
      <c r="Z806" s="33"/>
      <c r="AA806" s="33"/>
      <c r="AB806" s="33"/>
      <c r="AC806" s="33"/>
      <c r="AD806" s="33"/>
      <c r="AE806" s="33"/>
      <c r="AF806" s="123"/>
      <c r="AG806" s="119" t="e">
        <f>HLOOKUP(AG$13,$Y806:$AF$1016,ROWS($Y806:$AF$1016),FALSE)</f>
        <v>#N/A</v>
      </c>
      <c r="AH806" s="30" t="e">
        <f>HLOOKUP(AH$13,$Y806:$AF$1016,ROWS($Y806:$AF$1016),FALSE)</f>
        <v>#N/A</v>
      </c>
      <c r="AI806" s="30" t="e">
        <f>HLOOKUP(AI$13,$Y806:$AF$1016,ROWS($Y806:$AF$1016),FALSE)</f>
        <v>#N/A</v>
      </c>
      <c r="AJ806" s="30" t="e">
        <f>HLOOKUP(AJ$13,$Y806:$AF$1016,ROWS($Y806:$AF$1016),FALSE)</f>
        <v>#N/A</v>
      </c>
      <c r="AK806" s="30" t="e">
        <f>HLOOKUP(AK$13,$Y806:$AF$1016,ROWS($Y806:$AF$1016),FALSE)</f>
        <v>#N/A</v>
      </c>
      <c r="AL806" s="30" t="e">
        <f>HLOOKUP(AL$13,$Y806:$AF$1016,ROWS($Y806:$AF$1016),FALSE)</f>
        <v>#N/A</v>
      </c>
      <c r="AM806" s="30" t="e">
        <f>HLOOKUP(AM$13,$Y806:$AF$1016,ROWS($Y806:$AF$1016),FALSE)</f>
        <v>#N/A</v>
      </c>
      <c r="AN806" s="30" t="e">
        <f>HLOOKUP(AN$13,$Y806:$AF$1016,ROWS($Y806:$AF$1016),FALSE)</f>
        <v>#N/A</v>
      </c>
      <c r="AO806" s="35" t="e">
        <f t="shared" si="152"/>
        <v>#N/A</v>
      </c>
      <c r="AP806" s="35" t="e">
        <f t="shared" si="153"/>
        <v>#N/A</v>
      </c>
      <c r="AQ806" s="35" t="e">
        <f t="shared" si="154"/>
        <v>#N/A</v>
      </c>
      <c r="AR806" s="35" t="e">
        <f t="shared" si="155"/>
        <v>#N/A</v>
      </c>
      <c r="AS806" s="35" t="e">
        <f t="shared" si="156"/>
        <v>#N/A</v>
      </c>
      <c r="AT806" s="35" t="e">
        <f t="shared" si="157"/>
        <v>#N/A</v>
      </c>
      <c r="AU806" s="35" t="e">
        <f t="shared" si="158"/>
        <v>#N/A</v>
      </c>
      <c r="AV806" s="35" t="e">
        <f t="shared" si="159"/>
        <v>#N/A</v>
      </c>
      <c r="AW806" s="81" t="e">
        <f t="shared" si="160"/>
        <v>#N/A</v>
      </c>
      <c r="AX806" s="139" t="e">
        <f t="shared" si="161"/>
        <v>#N/A</v>
      </c>
    </row>
    <row r="807" spans="1:50" x14ac:dyDescent="0.25">
      <c r="A807" s="110">
        <f>'Тулуз-Пьерон'!A807</f>
        <v>0</v>
      </c>
      <c r="B807" s="153">
        <f>'Тулуз-Пьерон'!B807</f>
        <v>0</v>
      </c>
      <c r="C807" s="109" t="e">
        <f>'Тулуз-Пьерон'!AB807</f>
        <v>#DIV/0!</v>
      </c>
      <c r="D807" s="132" t="e">
        <f>'Тулуз-Пьерон'!AE807</f>
        <v>#DIV/0!</v>
      </c>
      <c r="E807" s="134">
        <f>Равен!AD799</f>
        <v>0</v>
      </c>
      <c r="F807" s="135">
        <f>Равен!AE799</f>
        <v>0</v>
      </c>
      <c r="G807" s="128"/>
      <c r="H807" s="33"/>
      <c r="I807" s="33"/>
      <c r="J807" s="33"/>
      <c r="K807" s="115"/>
      <c r="L807" s="109">
        <f t="shared" si="150"/>
        <v>0</v>
      </c>
      <c r="M807" s="33"/>
      <c r="N807" s="123"/>
      <c r="O807" s="131"/>
      <c r="P807" s="109">
        <f t="shared" si="151"/>
        <v>0</v>
      </c>
      <c r="Q807" s="33"/>
      <c r="R807" s="33"/>
      <c r="S807" s="123"/>
      <c r="T807" s="128"/>
      <c r="U807" s="33"/>
      <c r="V807" s="33"/>
      <c r="W807" s="33"/>
      <c r="X807" s="115"/>
      <c r="Y807" s="122"/>
      <c r="Z807" s="33"/>
      <c r="AA807" s="33"/>
      <c r="AB807" s="33"/>
      <c r="AC807" s="33"/>
      <c r="AD807" s="33"/>
      <c r="AE807" s="33"/>
      <c r="AF807" s="123"/>
      <c r="AG807" s="119" t="e">
        <f>HLOOKUP(AG$13,$Y807:$AF$1016,ROWS($Y807:$AF$1016),FALSE)</f>
        <v>#N/A</v>
      </c>
      <c r="AH807" s="30" t="e">
        <f>HLOOKUP(AH$13,$Y807:$AF$1016,ROWS($Y807:$AF$1016),FALSE)</f>
        <v>#N/A</v>
      </c>
      <c r="AI807" s="30" t="e">
        <f>HLOOKUP(AI$13,$Y807:$AF$1016,ROWS($Y807:$AF$1016),FALSE)</f>
        <v>#N/A</v>
      </c>
      <c r="AJ807" s="30" t="e">
        <f>HLOOKUP(AJ$13,$Y807:$AF$1016,ROWS($Y807:$AF$1016),FALSE)</f>
        <v>#N/A</v>
      </c>
      <c r="AK807" s="30" t="e">
        <f>HLOOKUP(AK$13,$Y807:$AF$1016,ROWS($Y807:$AF$1016),FALSE)</f>
        <v>#N/A</v>
      </c>
      <c r="AL807" s="30" t="e">
        <f>HLOOKUP(AL$13,$Y807:$AF$1016,ROWS($Y807:$AF$1016),FALSE)</f>
        <v>#N/A</v>
      </c>
      <c r="AM807" s="30" t="e">
        <f>HLOOKUP(AM$13,$Y807:$AF$1016,ROWS($Y807:$AF$1016),FALSE)</f>
        <v>#N/A</v>
      </c>
      <c r="AN807" s="30" t="e">
        <f>HLOOKUP(AN$13,$Y807:$AF$1016,ROWS($Y807:$AF$1016),FALSE)</f>
        <v>#N/A</v>
      </c>
      <c r="AO807" s="35" t="e">
        <f t="shared" si="152"/>
        <v>#N/A</v>
      </c>
      <c r="AP807" s="35" t="e">
        <f t="shared" si="153"/>
        <v>#N/A</v>
      </c>
      <c r="AQ807" s="35" t="e">
        <f t="shared" si="154"/>
        <v>#N/A</v>
      </c>
      <c r="AR807" s="35" t="e">
        <f t="shared" si="155"/>
        <v>#N/A</v>
      </c>
      <c r="AS807" s="35" t="e">
        <f t="shared" si="156"/>
        <v>#N/A</v>
      </c>
      <c r="AT807" s="35" t="e">
        <f t="shared" si="157"/>
        <v>#N/A</v>
      </c>
      <c r="AU807" s="35" t="e">
        <f t="shared" si="158"/>
        <v>#N/A</v>
      </c>
      <c r="AV807" s="35" t="e">
        <f t="shared" si="159"/>
        <v>#N/A</v>
      </c>
      <c r="AW807" s="81" t="e">
        <f t="shared" si="160"/>
        <v>#N/A</v>
      </c>
      <c r="AX807" s="139" t="e">
        <f t="shared" si="161"/>
        <v>#N/A</v>
      </c>
    </row>
    <row r="808" spans="1:50" x14ac:dyDescent="0.25">
      <c r="A808" s="110">
        <f>'Тулуз-Пьерон'!A808</f>
        <v>0</v>
      </c>
      <c r="B808" s="153">
        <f>'Тулуз-Пьерон'!B808</f>
        <v>0</v>
      </c>
      <c r="C808" s="109" t="e">
        <f>'Тулуз-Пьерон'!AB808</f>
        <v>#DIV/0!</v>
      </c>
      <c r="D808" s="132" t="e">
        <f>'Тулуз-Пьерон'!AE808</f>
        <v>#DIV/0!</v>
      </c>
      <c r="E808" s="134">
        <f>Равен!AD800</f>
        <v>0</v>
      </c>
      <c r="F808" s="135">
        <f>Равен!AE800</f>
        <v>0</v>
      </c>
      <c r="G808" s="128"/>
      <c r="H808" s="33"/>
      <c r="I808" s="33"/>
      <c r="J808" s="33"/>
      <c r="K808" s="115"/>
      <c r="L808" s="109">
        <f t="shared" si="150"/>
        <v>0</v>
      </c>
      <c r="M808" s="33"/>
      <c r="N808" s="123"/>
      <c r="O808" s="131"/>
      <c r="P808" s="109">
        <f t="shared" si="151"/>
        <v>0</v>
      </c>
      <c r="Q808" s="33"/>
      <c r="R808" s="33"/>
      <c r="S808" s="123"/>
      <c r="T808" s="128"/>
      <c r="U808" s="33"/>
      <c r="V808" s="33"/>
      <c r="W808" s="33"/>
      <c r="X808" s="115"/>
      <c r="Y808" s="122"/>
      <c r="Z808" s="33"/>
      <c r="AA808" s="33"/>
      <c r="AB808" s="33"/>
      <c r="AC808" s="33"/>
      <c r="AD808" s="33"/>
      <c r="AE808" s="33"/>
      <c r="AF808" s="123"/>
      <c r="AG808" s="119" t="e">
        <f>HLOOKUP(AG$13,$Y808:$AF$1016,ROWS($Y808:$AF$1016),FALSE)</f>
        <v>#N/A</v>
      </c>
      <c r="AH808" s="30" t="e">
        <f>HLOOKUP(AH$13,$Y808:$AF$1016,ROWS($Y808:$AF$1016),FALSE)</f>
        <v>#N/A</v>
      </c>
      <c r="AI808" s="30" t="e">
        <f>HLOOKUP(AI$13,$Y808:$AF$1016,ROWS($Y808:$AF$1016),FALSE)</f>
        <v>#N/A</v>
      </c>
      <c r="AJ808" s="30" t="e">
        <f>HLOOKUP(AJ$13,$Y808:$AF$1016,ROWS($Y808:$AF$1016),FALSE)</f>
        <v>#N/A</v>
      </c>
      <c r="AK808" s="30" t="e">
        <f>HLOOKUP(AK$13,$Y808:$AF$1016,ROWS($Y808:$AF$1016),FALSE)</f>
        <v>#N/A</v>
      </c>
      <c r="AL808" s="30" t="e">
        <f>HLOOKUP(AL$13,$Y808:$AF$1016,ROWS($Y808:$AF$1016),FALSE)</f>
        <v>#N/A</v>
      </c>
      <c r="AM808" s="30" t="e">
        <f>HLOOKUP(AM$13,$Y808:$AF$1016,ROWS($Y808:$AF$1016),FALSE)</f>
        <v>#N/A</v>
      </c>
      <c r="AN808" s="30" t="e">
        <f>HLOOKUP(AN$13,$Y808:$AF$1016,ROWS($Y808:$AF$1016),FALSE)</f>
        <v>#N/A</v>
      </c>
      <c r="AO808" s="35" t="e">
        <f t="shared" si="152"/>
        <v>#N/A</v>
      </c>
      <c r="AP808" s="35" t="e">
        <f t="shared" si="153"/>
        <v>#N/A</v>
      </c>
      <c r="AQ808" s="35" t="e">
        <f t="shared" si="154"/>
        <v>#N/A</v>
      </c>
      <c r="AR808" s="35" t="e">
        <f t="shared" si="155"/>
        <v>#N/A</v>
      </c>
      <c r="AS808" s="35" t="e">
        <f t="shared" si="156"/>
        <v>#N/A</v>
      </c>
      <c r="AT808" s="35" t="e">
        <f t="shared" si="157"/>
        <v>#N/A</v>
      </c>
      <c r="AU808" s="35" t="e">
        <f t="shared" si="158"/>
        <v>#N/A</v>
      </c>
      <c r="AV808" s="35" t="e">
        <f t="shared" si="159"/>
        <v>#N/A</v>
      </c>
      <c r="AW808" s="81" t="e">
        <f t="shared" si="160"/>
        <v>#N/A</v>
      </c>
      <c r="AX808" s="139" t="e">
        <f t="shared" si="161"/>
        <v>#N/A</v>
      </c>
    </row>
    <row r="809" spans="1:50" x14ac:dyDescent="0.25">
      <c r="A809" s="110">
        <f>'Тулуз-Пьерон'!A809</f>
        <v>0</v>
      </c>
      <c r="B809" s="153">
        <f>'Тулуз-Пьерон'!B809</f>
        <v>0</v>
      </c>
      <c r="C809" s="109" t="e">
        <f>'Тулуз-Пьерон'!AB809</f>
        <v>#DIV/0!</v>
      </c>
      <c r="D809" s="132" t="e">
        <f>'Тулуз-Пьерон'!AE809</f>
        <v>#DIV/0!</v>
      </c>
      <c r="E809" s="134">
        <f>Равен!AD801</f>
        <v>0</v>
      </c>
      <c r="F809" s="135">
        <f>Равен!AE801</f>
        <v>0</v>
      </c>
      <c r="G809" s="128"/>
      <c r="H809" s="33"/>
      <c r="I809" s="33"/>
      <c r="J809" s="33"/>
      <c r="K809" s="115"/>
      <c r="L809" s="109">
        <f t="shared" si="150"/>
        <v>0</v>
      </c>
      <c r="M809" s="33"/>
      <c r="N809" s="123"/>
      <c r="O809" s="131"/>
      <c r="P809" s="109">
        <f t="shared" si="151"/>
        <v>0</v>
      </c>
      <c r="Q809" s="33"/>
      <c r="R809" s="33"/>
      <c r="S809" s="123"/>
      <c r="T809" s="128"/>
      <c r="U809" s="33"/>
      <c r="V809" s="33"/>
      <c r="W809" s="33"/>
      <c r="X809" s="115"/>
      <c r="Y809" s="122"/>
      <c r="Z809" s="33"/>
      <c r="AA809" s="33"/>
      <c r="AB809" s="33"/>
      <c r="AC809" s="33"/>
      <c r="AD809" s="33"/>
      <c r="AE809" s="33"/>
      <c r="AF809" s="123"/>
      <c r="AG809" s="119" t="e">
        <f>HLOOKUP(AG$13,$Y809:$AF$1016,ROWS($Y809:$AF$1016),FALSE)</f>
        <v>#N/A</v>
      </c>
      <c r="AH809" s="30" t="e">
        <f>HLOOKUP(AH$13,$Y809:$AF$1016,ROWS($Y809:$AF$1016),FALSE)</f>
        <v>#N/A</v>
      </c>
      <c r="AI809" s="30" t="e">
        <f>HLOOKUP(AI$13,$Y809:$AF$1016,ROWS($Y809:$AF$1016),FALSE)</f>
        <v>#N/A</v>
      </c>
      <c r="AJ809" s="30" t="e">
        <f>HLOOKUP(AJ$13,$Y809:$AF$1016,ROWS($Y809:$AF$1016),FALSE)</f>
        <v>#N/A</v>
      </c>
      <c r="AK809" s="30" t="e">
        <f>HLOOKUP(AK$13,$Y809:$AF$1016,ROWS($Y809:$AF$1016),FALSE)</f>
        <v>#N/A</v>
      </c>
      <c r="AL809" s="30" t="e">
        <f>HLOOKUP(AL$13,$Y809:$AF$1016,ROWS($Y809:$AF$1016),FALSE)</f>
        <v>#N/A</v>
      </c>
      <c r="AM809" s="30" t="e">
        <f>HLOOKUP(AM$13,$Y809:$AF$1016,ROWS($Y809:$AF$1016),FALSE)</f>
        <v>#N/A</v>
      </c>
      <c r="AN809" s="30" t="e">
        <f>HLOOKUP(AN$13,$Y809:$AF$1016,ROWS($Y809:$AF$1016),FALSE)</f>
        <v>#N/A</v>
      </c>
      <c r="AO809" s="35" t="e">
        <f t="shared" si="152"/>
        <v>#N/A</v>
      </c>
      <c r="AP809" s="35" t="e">
        <f t="shared" si="153"/>
        <v>#N/A</v>
      </c>
      <c r="AQ809" s="35" t="e">
        <f t="shared" si="154"/>
        <v>#N/A</v>
      </c>
      <c r="AR809" s="35" t="e">
        <f t="shared" si="155"/>
        <v>#N/A</v>
      </c>
      <c r="AS809" s="35" t="e">
        <f t="shared" si="156"/>
        <v>#N/A</v>
      </c>
      <c r="AT809" s="35" t="e">
        <f t="shared" si="157"/>
        <v>#N/A</v>
      </c>
      <c r="AU809" s="35" t="e">
        <f t="shared" si="158"/>
        <v>#N/A</v>
      </c>
      <c r="AV809" s="35" t="e">
        <f t="shared" si="159"/>
        <v>#N/A</v>
      </c>
      <c r="AW809" s="81" t="e">
        <f t="shared" si="160"/>
        <v>#N/A</v>
      </c>
      <c r="AX809" s="139" t="e">
        <f t="shared" si="161"/>
        <v>#N/A</v>
      </c>
    </row>
    <row r="810" spans="1:50" x14ac:dyDescent="0.25">
      <c r="A810" s="110">
        <f>'Тулуз-Пьерон'!A810</f>
        <v>0</v>
      </c>
      <c r="B810" s="153">
        <f>'Тулуз-Пьерон'!B810</f>
        <v>0</v>
      </c>
      <c r="C810" s="109" t="e">
        <f>'Тулуз-Пьерон'!AB810</f>
        <v>#DIV/0!</v>
      </c>
      <c r="D810" s="132" t="e">
        <f>'Тулуз-Пьерон'!AE810</f>
        <v>#DIV/0!</v>
      </c>
      <c r="E810" s="134">
        <f>Равен!AD802</f>
        <v>0</v>
      </c>
      <c r="F810" s="135">
        <f>Равен!AE802</f>
        <v>0</v>
      </c>
      <c r="G810" s="128"/>
      <c r="H810" s="33"/>
      <c r="I810" s="33"/>
      <c r="J810" s="33"/>
      <c r="K810" s="115"/>
      <c r="L810" s="109">
        <f t="shared" si="150"/>
        <v>0</v>
      </c>
      <c r="M810" s="33"/>
      <c r="N810" s="123"/>
      <c r="O810" s="131"/>
      <c r="P810" s="109">
        <f t="shared" si="151"/>
        <v>0</v>
      </c>
      <c r="Q810" s="33"/>
      <c r="R810" s="33"/>
      <c r="S810" s="123"/>
      <c r="T810" s="128"/>
      <c r="U810" s="33"/>
      <c r="V810" s="33"/>
      <c r="W810" s="33"/>
      <c r="X810" s="115"/>
      <c r="Y810" s="122"/>
      <c r="Z810" s="33"/>
      <c r="AA810" s="33"/>
      <c r="AB810" s="33"/>
      <c r="AC810" s="33"/>
      <c r="AD810" s="33"/>
      <c r="AE810" s="33"/>
      <c r="AF810" s="123"/>
      <c r="AG810" s="119" t="e">
        <f>HLOOKUP(AG$13,$Y810:$AF$1016,ROWS($Y810:$AF$1016),FALSE)</f>
        <v>#N/A</v>
      </c>
      <c r="AH810" s="30" t="e">
        <f>HLOOKUP(AH$13,$Y810:$AF$1016,ROWS($Y810:$AF$1016),FALSE)</f>
        <v>#N/A</v>
      </c>
      <c r="AI810" s="30" t="e">
        <f>HLOOKUP(AI$13,$Y810:$AF$1016,ROWS($Y810:$AF$1016),FALSE)</f>
        <v>#N/A</v>
      </c>
      <c r="AJ810" s="30" t="e">
        <f>HLOOKUP(AJ$13,$Y810:$AF$1016,ROWS($Y810:$AF$1016),FALSE)</f>
        <v>#N/A</v>
      </c>
      <c r="AK810" s="30" t="e">
        <f>HLOOKUP(AK$13,$Y810:$AF$1016,ROWS($Y810:$AF$1016),FALSE)</f>
        <v>#N/A</v>
      </c>
      <c r="AL810" s="30" t="e">
        <f>HLOOKUP(AL$13,$Y810:$AF$1016,ROWS($Y810:$AF$1016),FALSE)</f>
        <v>#N/A</v>
      </c>
      <c r="AM810" s="30" t="e">
        <f>HLOOKUP(AM$13,$Y810:$AF$1016,ROWS($Y810:$AF$1016),FALSE)</f>
        <v>#N/A</v>
      </c>
      <c r="AN810" s="30" t="e">
        <f>HLOOKUP(AN$13,$Y810:$AF$1016,ROWS($Y810:$AF$1016),FALSE)</f>
        <v>#N/A</v>
      </c>
      <c r="AO810" s="35" t="e">
        <f t="shared" si="152"/>
        <v>#N/A</v>
      </c>
      <c r="AP810" s="35" t="e">
        <f t="shared" si="153"/>
        <v>#N/A</v>
      </c>
      <c r="AQ810" s="35" t="e">
        <f t="shared" si="154"/>
        <v>#N/A</v>
      </c>
      <c r="AR810" s="35" t="e">
        <f t="shared" si="155"/>
        <v>#N/A</v>
      </c>
      <c r="AS810" s="35" t="e">
        <f t="shared" si="156"/>
        <v>#N/A</v>
      </c>
      <c r="AT810" s="35" t="e">
        <f t="shared" si="157"/>
        <v>#N/A</v>
      </c>
      <c r="AU810" s="35" t="e">
        <f t="shared" si="158"/>
        <v>#N/A</v>
      </c>
      <c r="AV810" s="35" t="e">
        <f t="shared" si="159"/>
        <v>#N/A</v>
      </c>
      <c r="AW810" s="81" t="e">
        <f t="shared" si="160"/>
        <v>#N/A</v>
      </c>
      <c r="AX810" s="139" t="e">
        <f t="shared" si="161"/>
        <v>#N/A</v>
      </c>
    </row>
    <row r="811" spans="1:50" x14ac:dyDescent="0.25">
      <c r="A811" s="110">
        <f>'Тулуз-Пьерон'!A811</f>
        <v>0</v>
      </c>
      <c r="B811" s="153">
        <f>'Тулуз-Пьерон'!B811</f>
        <v>0</v>
      </c>
      <c r="C811" s="109" t="e">
        <f>'Тулуз-Пьерон'!AB811</f>
        <v>#DIV/0!</v>
      </c>
      <c r="D811" s="132" t="e">
        <f>'Тулуз-Пьерон'!AE811</f>
        <v>#DIV/0!</v>
      </c>
      <c r="E811" s="134">
        <f>Равен!AD803</f>
        <v>0</v>
      </c>
      <c r="F811" s="135">
        <f>Равен!AE803</f>
        <v>0</v>
      </c>
      <c r="G811" s="128"/>
      <c r="H811" s="33"/>
      <c r="I811" s="33"/>
      <c r="J811" s="33"/>
      <c r="K811" s="115"/>
      <c r="L811" s="109">
        <f t="shared" si="150"/>
        <v>0</v>
      </c>
      <c r="M811" s="33"/>
      <c r="N811" s="123"/>
      <c r="O811" s="131"/>
      <c r="P811" s="109">
        <f t="shared" si="151"/>
        <v>0</v>
      </c>
      <c r="Q811" s="33"/>
      <c r="R811" s="33"/>
      <c r="S811" s="123"/>
      <c r="T811" s="128"/>
      <c r="U811" s="33"/>
      <c r="V811" s="33"/>
      <c r="W811" s="33"/>
      <c r="X811" s="115"/>
      <c r="Y811" s="122"/>
      <c r="Z811" s="33"/>
      <c r="AA811" s="33"/>
      <c r="AB811" s="33"/>
      <c r="AC811" s="33"/>
      <c r="AD811" s="33"/>
      <c r="AE811" s="33"/>
      <c r="AF811" s="123"/>
      <c r="AG811" s="119" t="e">
        <f>HLOOKUP(AG$13,$Y811:$AF$1016,ROWS($Y811:$AF$1016),FALSE)</f>
        <v>#N/A</v>
      </c>
      <c r="AH811" s="30" t="e">
        <f>HLOOKUP(AH$13,$Y811:$AF$1016,ROWS($Y811:$AF$1016),FALSE)</f>
        <v>#N/A</v>
      </c>
      <c r="AI811" s="30" t="e">
        <f>HLOOKUP(AI$13,$Y811:$AF$1016,ROWS($Y811:$AF$1016),FALSE)</f>
        <v>#N/A</v>
      </c>
      <c r="AJ811" s="30" t="e">
        <f>HLOOKUP(AJ$13,$Y811:$AF$1016,ROWS($Y811:$AF$1016),FALSE)</f>
        <v>#N/A</v>
      </c>
      <c r="AK811" s="30" t="e">
        <f>HLOOKUP(AK$13,$Y811:$AF$1016,ROWS($Y811:$AF$1016),FALSE)</f>
        <v>#N/A</v>
      </c>
      <c r="AL811" s="30" t="e">
        <f>HLOOKUP(AL$13,$Y811:$AF$1016,ROWS($Y811:$AF$1016),FALSE)</f>
        <v>#N/A</v>
      </c>
      <c r="AM811" s="30" t="e">
        <f>HLOOKUP(AM$13,$Y811:$AF$1016,ROWS($Y811:$AF$1016),FALSE)</f>
        <v>#N/A</v>
      </c>
      <c r="AN811" s="30" t="e">
        <f>HLOOKUP(AN$13,$Y811:$AF$1016,ROWS($Y811:$AF$1016),FALSE)</f>
        <v>#N/A</v>
      </c>
      <c r="AO811" s="35" t="e">
        <f t="shared" si="152"/>
        <v>#N/A</v>
      </c>
      <c r="AP811" s="35" t="e">
        <f t="shared" si="153"/>
        <v>#N/A</v>
      </c>
      <c r="AQ811" s="35" t="e">
        <f t="shared" si="154"/>
        <v>#N/A</v>
      </c>
      <c r="AR811" s="35" t="e">
        <f t="shared" si="155"/>
        <v>#N/A</v>
      </c>
      <c r="AS811" s="35" t="e">
        <f t="shared" si="156"/>
        <v>#N/A</v>
      </c>
      <c r="AT811" s="35" t="e">
        <f t="shared" si="157"/>
        <v>#N/A</v>
      </c>
      <c r="AU811" s="35" t="e">
        <f t="shared" si="158"/>
        <v>#N/A</v>
      </c>
      <c r="AV811" s="35" t="e">
        <f t="shared" si="159"/>
        <v>#N/A</v>
      </c>
      <c r="AW811" s="81" t="e">
        <f t="shared" si="160"/>
        <v>#N/A</v>
      </c>
      <c r="AX811" s="139" t="e">
        <f t="shared" si="161"/>
        <v>#N/A</v>
      </c>
    </row>
    <row r="812" spans="1:50" x14ac:dyDescent="0.25">
      <c r="A812" s="110">
        <f>'Тулуз-Пьерон'!A812</f>
        <v>0</v>
      </c>
      <c r="B812" s="153">
        <f>'Тулуз-Пьерон'!B812</f>
        <v>0</v>
      </c>
      <c r="C812" s="109" t="e">
        <f>'Тулуз-Пьерон'!AB812</f>
        <v>#DIV/0!</v>
      </c>
      <c r="D812" s="132" t="e">
        <f>'Тулуз-Пьерон'!AE812</f>
        <v>#DIV/0!</v>
      </c>
      <c r="E812" s="134">
        <f>Равен!AD804</f>
        <v>0</v>
      </c>
      <c r="F812" s="135">
        <f>Равен!AE804</f>
        <v>0</v>
      </c>
      <c r="G812" s="128"/>
      <c r="H812" s="33"/>
      <c r="I812" s="33"/>
      <c r="J812" s="33"/>
      <c r="K812" s="115"/>
      <c r="L812" s="109">
        <f t="shared" si="150"/>
        <v>0</v>
      </c>
      <c r="M812" s="33"/>
      <c r="N812" s="123"/>
      <c r="O812" s="131"/>
      <c r="P812" s="109">
        <f t="shared" si="151"/>
        <v>0</v>
      </c>
      <c r="Q812" s="33"/>
      <c r="R812" s="33"/>
      <c r="S812" s="123"/>
      <c r="T812" s="128"/>
      <c r="U812" s="33"/>
      <c r="V812" s="33"/>
      <c r="W812" s="33"/>
      <c r="X812" s="115"/>
      <c r="Y812" s="122"/>
      <c r="Z812" s="33"/>
      <c r="AA812" s="33"/>
      <c r="AB812" s="33"/>
      <c r="AC812" s="33"/>
      <c r="AD812" s="33"/>
      <c r="AE812" s="33"/>
      <c r="AF812" s="123"/>
      <c r="AG812" s="119" t="e">
        <f>HLOOKUP(AG$13,$Y812:$AF$1016,ROWS($Y812:$AF$1016),FALSE)</f>
        <v>#N/A</v>
      </c>
      <c r="AH812" s="30" t="e">
        <f>HLOOKUP(AH$13,$Y812:$AF$1016,ROWS($Y812:$AF$1016),FALSE)</f>
        <v>#N/A</v>
      </c>
      <c r="AI812" s="30" t="e">
        <f>HLOOKUP(AI$13,$Y812:$AF$1016,ROWS($Y812:$AF$1016),FALSE)</f>
        <v>#N/A</v>
      </c>
      <c r="AJ812" s="30" t="e">
        <f>HLOOKUP(AJ$13,$Y812:$AF$1016,ROWS($Y812:$AF$1016),FALSE)</f>
        <v>#N/A</v>
      </c>
      <c r="AK812" s="30" t="e">
        <f>HLOOKUP(AK$13,$Y812:$AF$1016,ROWS($Y812:$AF$1016),FALSE)</f>
        <v>#N/A</v>
      </c>
      <c r="AL812" s="30" t="e">
        <f>HLOOKUP(AL$13,$Y812:$AF$1016,ROWS($Y812:$AF$1016),FALSE)</f>
        <v>#N/A</v>
      </c>
      <c r="AM812" s="30" t="e">
        <f>HLOOKUP(AM$13,$Y812:$AF$1016,ROWS($Y812:$AF$1016),FALSE)</f>
        <v>#N/A</v>
      </c>
      <c r="AN812" s="30" t="e">
        <f>HLOOKUP(AN$13,$Y812:$AF$1016,ROWS($Y812:$AF$1016),FALSE)</f>
        <v>#N/A</v>
      </c>
      <c r="AO812" s="35" t="e">
        <f t="shared" si="152"/>
        <v>#N/A</v>
      </c>
      <c r="AP812" s="35" t="e">
        <f t="shared" si="153"/>
        <v>#N/A</v>
      </c>
      <c r="AQ812" s="35" t="e">
        <f t="shared" si="154"/>
        <v>#N/A</v>
      </c>
      <c r="AR812" s="35" t="e">
        <f t="shared" si="155"/>
        <v>#N/A</v>
      </c>
      <c r="AS812" s="35" t="e">
        <f t="shared" si="156"/>
        <v>#N/A</v>
      </c>
      <c r="AT812" s="35" t="e">
        <f t="shared" si="157"/>
        <v>#N/A</v>
      </c>
      <c r="AU812" s="35" t="e">
        <f t="shared" si="158"/>
        <v>#N/A</v>
      </c>
      <c r="AV812" s="35" t="e">
        <f t="shared" si="159"/>
        <v>#N/A</v>
      </c>
      <c r="AW812" s="81" t="e">
        <f t="shared" si="160"/>
        <v>#N/A</v>
      </c>
      <c r="AX812" s="139" t="e">
        <f t="shared" si="161"/>
        <v>#N/A</v>
      </c>
    </row>
    <row r="813" spans="1:50" x14ac:dyDescent="0.25">
      <c r="A813" s="110">
        <f>'Тулуз-Пьерон'!A813</f>
        <v>0</v>
      </c>
      <c r="B813" s="153">
        <f>'Тулуз-Пьерон'!B813</f>
        <v>0</v>
      </c>
      <c r="C813" s="109" t="e">
        <f>'Тулуз-Пьерон'!AB813</f>
        <v>#DIV/0!</v>
      </c>
      <c r="D813" s="132" t="e">
        <f>'Тулуз-Пьерон'!AE813</f>
        <v>#DIV/0!</v>
      </c>
      <c r="E813" s="134">
        <f>Равен!AD805</f>
        <v>0</v>
      </c>
      <c r="F813" s="135">
        <f>Равен!AE805</f>
        <v>0</v>
      </c>
      <c r="G813" s="128"/>
      <c r="H813" s="33"/>
      <c r="I813" s="33"/>
      <c r="J813" s="33"/>
      <c r="K813" s="115"/>
      <c r="L813" s="109">
        <f t="shared" si="150"/>
        <v>0</v>
      </c>
      <c r="M813" s="33"/>
      <c r="N813" s="123"/>
      <c r="O813" s="131"/>
      <c r="P813" s="109">
        <f t="shared" si="151"/>
        <v>0</v>
      </c>
      <c r="Q813" s="33"/>
      <c r="R813" s="33"/>
      <c r="S813" s="123"/>
      <c r="T813" s="128"/>
      <c r="U813" s="33"/>
      <c r="V813" s="33"/>
      <c r="W813" s="33"/>
      <c r="X813" s="115"/>
      <c r="Y813" s="122"/>
      <c r="Z813" s="33"/>
      <c r="AA813" s="33"/>
      <c r="AB813" s="33"/>
      <c r="AC813" s="33"/>
      <c r="AD813" s="33"/>
      <c r="AE813" s="33"/>
      <c r="AF813" s="123"/>
      <c r="AG813" s="119" t="e">
        <f>HLOOKUP(AG$13,$Y813:$AF$1016,ROWS($Y813:$AF$1016),FALSE)</f>
        <v>#N/A</v>
      </c>
      <c r="AH813" s="30" t="e">
        <f>HLOOKUP(AH$13,$Y813:$AF$1016,ROWS($Y813:$AF$1016),FALSE)</f>
        <v>#N/A</v>
      </c>
      <c r="AI813" s="30" t="e">
        <f>HLOOKUP(AI$13,$Y813:$AF$1016,ROWS($Y813:$AF$1016),FALSE)</f>
        <v>#N/A</v>
      </c>
      <c r="AJ813" s="30" t="e">
        <f>HLOOKUP(AJ$13,$Y813:$AF$1016,ROWS($Y813:$AF$1016),FALSE)</f>
        <v>#N/A</v>
      </c>
      <c r="AK813" s="30" t="e">
        <f>HLOOKUP(AK$13,$Y813:$AF$1016,ROWS($Y813:$AF$1016),FALSE)</f>
        <v>#N/A</v>
      </c>
      <c r="AL813" s="30" t="e">
        <f>HLOOKUP(AL$13,$Y813:$AF$1016,ROWS($Y813:$AF$1016),FALSE)</f>
        <v>#N/A</v>
      </c>
      <c r="AM813" s="30" t="e">
        <f>HLOOKUP(AM$13,$Y813:$AF$1016,ROWS($Y813:$AF$1016),FALSE)</f>
        <v>#N/A</v>
      </c>
      <c r="AN813" s="30" t="e">
        <f>HLOOKUP(AN$13,$Y813:$AF$1016,ROWS($Y813:$AF$1016),FALSE)</f>
        <v>#N/A</v>
      </c>
      <c r="AO813" s="35" t="e">
        <f t="shared" si="152"/>
        <v>#N/A</v>
      </c>
      <c r="AP813" s="35" t="e">
        <f t="shared" si="153"/>
        <v>#N/A</v>
      </c>
      <c r="AQ813" s="35" t="e">
        <f t="shared" si="154"/>
        <v>#N/A</v>
      </c>
      <c r="AR813" s="35" t="e">
        <f t="shared" si="155"/>
        <v>#N/A</v>
      </c>
      <c r="AS813" s="35" t="e">
        <f t="shared" si="156"/>
        <v>#N/A</v>
      </c>
      <c r="AT813" s="35" t="e">
        <f t="shared" si="157"/>
        <v>#N/A</v>
      </c>
      <c r="AU813" s="35" t="e">
        <f t="shared" si="158"/>
        <v>#N/A</v>
      </c>
      <c r="AV813" s="35" t="e">
        <f t="shared" si="159"/>
        <v>#N/A</v>
      </c>
      <c r="AW813" s="81" t="e">
        <f t="shared" si="160"/>
        <v>#N/A</v>
      </c>
      <c r="AX813" s="139" t="e">
        <f t="shared" si="161"/>
        <v>#N/A</v>
      </c>
    </row>
    <row r="814" spans="1:50" x14ac:dyDescent="0.25">
      <c r="A814" s="110">
        <f>'Тулуз-Пьерон'!A814</f>
        <v>0</v>
      </c>
      <c r="B814" s="153">
        <f>'Тулуз-Пьерон'!B814</f>
        <v>0</v>
      </c>
      <c r="C814" s="109" t="e">
        <f>'Тулуз-Пьерон'!AB814</f>
        <v>#DIV/0!</v>
      </c>
      <c r="D814" s="132" t="e">
        <f>'Тулуз-Пьерон'!AE814</f>
        <v>#DIV/0!</v>
      </c>
      <c r="E814" s="134">
        <f>Равен!AD806</f>
        <v>0</v>
      </c>
      <c r="F814" s="135">
        <f>Равен!AE806</f>
        <v>0</v>
      </c>
      <c r="G814" s="128"/>
      <c r="H814" s="33"/>
      <c r="I814" s="33"/>
      <c r="J814" s="33"/>
      <c r="K814" s="115"/>
      <c r="L814" s="109">
        <f t="shared" si="150"/>
        <v>0</v>
      </c>
      <c r="M814" s="33"/>
      <c r="N814" s="123"/>
      <c r="O814" s="131"/>
      <c r="P814" s="109">
        <f t="shared" si="151"/>
        <v>0</v>
      </c>
      <c r="Q814" s="33"/>
      <c r="R814" s="33"/>
      <c r="S814" s="123"/>
      <c r="T814" s="128"/>
      <c r="U814" s="33"/>
      <c r="V814" s="33"/>
      <c r="W814" s="33"/>
      <c r="X814" s="115"/>
      <c r="Y814" s="122"/>
      <c r="Z814" s="33"/>
      <c r="AA814" s="33"/>
      <c r="AB814" s="33"/>
      <c r="AC814" s="33"/>
      <c r="AD814" s="33"/>
      <c r="AE814" s="33"/>
      <c r="AF814" s="123"/>
      <c r="AG814" s="119" t="e">
        <f>HLOOKUP(AG$13,$Y814:$AF$1016,ROWS($Y814:$AF$1016),FALSE)</f>
        <v>#N/A</v>
      </c>
      <c r="AH814" s="30" t="e">
        <f>HLOOKUP(AH$13,$Y814:$AF$1016,ROWS($Y814:$AF$1016),FALSE)</f>
        <v>#N/A</v>
      </c>
      <c r="AI814" s="30" t="e">
        <f>HLOOKUP(AI$13,$Y814:$AF$1016,ROWS($Y814:$AF$1016),FALSE)</f>
        <v>#N/A</v>
      </c>
      <c r="AJ814" s="30" t="e">
        <f>HLOOKUP(AJ$13,$Y814:$AF$1016,ROWS($Y814:$AF$1016),FALSE)</f>
        <v>#N/A</v>
      </c>
      <c r="AK814" s="30" t="e">
        <f>HLOOKUP(AK$13,$Y814:$AF$1016,ROWS($Y814:$AF$1016),FALSE)</f>
        <v>#N/A</v>
      </c>
      <c r="AL814" s="30" t="e">
        <f>HLOOKUP(AL$13,$Y814:$AF$1016,ROWS($Y814:$AF$1016),FALSE)</f>
        <v>#N/A</v>
      </c>
      <c r="AM814" s="30" t="e">
        <f>HLOOKUP(AM$13,$Y814:$AF$1016,ROWS($Y814:$AF$1016),FALSE)</f>
        <v>#N/A</v>
      </c>
      <c r="AN814" s="30" t="e">
        <f>HLOOKUP(AN$13,$Y814:$AF$1016,ROWS($Y814:$AF$1016),FALSE)</f>
        <v>#N/A</v>
      </c>
      <c r="AO814" s="35" t="e">
        <f t="shared" si="152"/>
        <v>#N/A</v>
      </c>
      <c r="AP814" s="35" t="e">
        <f t="shared" si="153"/>
        <v>#N/A</v>
      </c>
      <c r="AQ814" s="35" t="e">
        <f t="shared" si="154"/>
        <v>#N/A</v>
      </c>
      <c r="AR814" s="35" t="e">
        <f t="shared" si="155"/>
        <v>#N/A</v>
      </c>
      <c r="AS814" s="35" t="e">
        <f t="shared" si="156"/>
        <v>#N/A</v>
      </c>
      <c r="AT814" s="35" t="e">
        <f t="shared" si="157"/>
        <v>#N/A</v>
      </c>
      <c r="AU814" s="35" t="e">
        <f t="shared" si="158"/>
        <v>#N/A</v>
      </c>
      <c r="AV814" s="35" t="e">
        <f t="shared" si="159"/>
        <v>#N/A</v>
      </c>
      <c r="AW814" s="81" t="e">
        <f t="shared" si="160"/>
        <v>#N/A</v>
      </c>
      <c r="AX814" s="139" t="e">
        <f t="shared" si="161"/>
        <v>#N/A</v>
      </c>
    </row>
    <row r="815" spans="1:50" x14ac:dyDescent="0.25">
      <c r="A815" s="110">
        <f>'Тулуз-Пьерон'!A815</f>
        <v>0</v>
      </c>
      <c r="B815" s="153">
        <f>'Тулуз-Пьерон'!B815</f>
        <v>0</v>
      </c>
      <c r="C815" s="109" t="e">
        <f>'Тулуз-Пьерон'!AB815</f>
        <v>#DIV/0!</v>
      </c>
      <c r="D815" s="132" t="e">
        <f>'Тулуз-Пьерон'!AE815</f>
        <v>#DIV/0!</v>
      </c>
      <c r="E815" s="134">
        <f>Равен!AD807</f>
        <v>0</v>
      </c>
      <c r="F815" s="135">
        <f>Равен!AE807</f>
        <v>0</v>
      </c>
      <c r="G815" s="128"/>
      <c r="H815" s="33"/>
      <c r="I815" s="33"/>
      <c r="J815" s="33"/>
      <c r="K815" s="115"/>
      <c r="L815" s="109">
        <f t="shared" si="150"/>
        <v>0</v>
      </c>
      <c r="M815" s="33"/>
      <c r="N815" s="123"/>
      <c r="O815" s="131"/>
      <c r="P815" s="109">
        <f t="shared" si="151"/>
        <v>0</v>
      </c>
      <c r="Q815" s="33"/>
      <c r="R815" s="33"/>
      <c r="S815" s="123"/>
      <c r="T815" s="128"/>
      <c r="U815" s="33"/>
      <c r="V815" s="33"/>
      <c r="W815" s="33"/>
      <c r="X815" s="115"/>
      <c r="Y815" s="122"/>
      <c r="Z815" s="33"/>
      <c r="AA815" s="33"/>
      <c r="AB815" s="33"/>
      <c r="AC815" s="33"/>
      <c r="AD815" s="33"/>
      <c r="AE815" s="33"/>
      <c r="AF815" s="123"/>
      <c r="AG815" s="119" t="e">
        <f>HLOOKUP(AG$13,$Y815:$AF$1016,ROWS($Y815:$AF$1016),FALSE)</f>
        <v>#N/A</v>
      </c>
      <c r="AH815" s="30" t="e">
        <f>HLOOKUP(AH$13,$Y815:$AF$1016,ROWS($Y815:$AF$1016),FALSE)</f>
        <v>#N/A</v>
      </c>
      <c r="AI815" s="30" t="e">
        <f>HLOOKUP(AI$13,$Y815:$AF$1016,ROWS($Y815:$AF$1016),FALSE)</f>
        <v>#N/A</v>
      </c>
      <c r="AJ815" s="30" t="e">
        <f>HLOOKUP(AJ$13,$Y815:$AF$1016,ROWS($Y815:$AF$1016),FALSE)</f>
        <v>#N/A</v>
      </c>
      <c r="AK815" s="30" t="e">
        <f>HLOOKUP(AK$13,$Y815:$AF$1016,ROWS($Y815:$AF$1016),FALSE)</f>
        <v>#N/A</v>
      </c>
      <c r="AL815" s="30" t="e">
        <f>HLOOKUP(AL$13,$Y815:$AF$1016,ROWS($Y815:$AF$1016),FALSE)</f>
        <v>#N/A</v>
      </c>
      <c r="AM815" s="30" t="e">
        <f>HLOOKUP(AM$13,$Y815:$AF$1016,ROWS($Y815:$AF$1016),FALSE)</f>
        <v>#N/A</v>
      </c>
      <c r="AN815" s="30" t="e">
        <f>HLOOKUP(AN$13,$Y815:$AF$1016,ROWS($Y815:$AF$1016),FALSE)</f>
        <v>#N/A</v>
      </c>
      <c r="AO815" s="35" t="e">
        <f t="shared" si="152"/>
        <v>#N/A</v>
      </c>
      <c r="AP815" s="35" t="e">
        <f t="shared" si="153"/>
        <v>#N/A</v>
      </c>
      <c r="AQ815" s="35" t="e">
        <f t="shared" si="154"/>
        <v>#N/A</v>
      </c>
      <c r="AR815" s="35" t="e">
        <f t="shared" si="155"/>
        <v>#N/A</v>
      </c>
      <c r="AS815" s="35" t="e">
        <f t="shared" si="156"/>
        <v>#N/A</v>
      </c>
      <c r="AT815" s="35" t="e">
        <f t="shared" si="157"/>
        <v>#N/A</v>
      </c>
      <c r="AU815" s="35" t="e">
        <f t="shared" si="158"/>
        <v>#N/A</v>
      </c>
      <c r="AV815" s="35" t="e">
        <f t="shared" si="159"/>
        <v>#N/A</v>
      </c>
      <c r="AW815" s="81" t="e">
        <f t="shared" si="160"/>
        <v>#N/A</v>
      </c>
      <c r="AX815" s="139" t="e">
        <f t="shared" si="161"/>
        <v>#N/A</v>
      </c>
    </row>
    <row r="816" spans="1:50" x14ac:dyDescent="0.25">
      <c r="A816" s="110">
        <f>'Тулуз-Пьерон'!A816</f>
        <v>0</v>
      </c>
      <c r="B816" s="153">
        <f>'Тулуз-Пьерон'!B816</f>
        <v>0</v>
      </c>
      <c r="C816" s="109" t="e">
        <f>'Тулуз-Пьерон'!AB816</f>
        <v>#DIV/0!</v>
      </c>
      <c r="D816" s="132" t="e">
        <f>'Тулуз-Пьерон'!AE816</f>
        <v>#DIV/0!</v>
      </c>
      <c r="E816" s="134">
        <f>Равен!AD808</f>
        <v>0</v>
      </c>
      <c r="F816" s="135">
        <f>Равен!AE808</f>
        <v>0</v>
      </c>
      <c r="G816" s="128"/>
      <c r="H816" s="33"/>
      <c r="I816" s="33"/>
      <c r="J816" s="33"/>
      <c r="K816" s="115"/>
      <c r="L816" s="109">
        <f t="shared" si="150"/>
        <v>0</v>
      </c>
      <c r="M816" s="33"/>
      <c r="N816" s="123"/>
      <c r="O816" s="131"/>
      <c r="P816" s="109">
        <f t="shared" si="151"/>
        <v>0</v>
      </c>
      <c r="Q816" s="33"/>
      <c r="R816" s="33"/>
      <c r="S816" s="123"/>
      <c r="T816" s="128"/>
      <c r="U816" s="33"/>
      <c r="V816" s="33"/>
      <c r="W816" s="33"/>
      <c r="X816" s="115"/>
      <c r="Y816" s="122"/>
      <c r="Z816" s="33"/>
      <c r="AA816" s="33"/>
      <c r="AB816" s="33"/>
      <c r="AC816" s="33"/>
      <c r="AD816" s="33"/>
      <c r="AE816" s="33"/>
      <c r="AF816" s="123"/>
      <c r="AG816" s="119" t="e">
        <f>HLOOKUP(AG$13,$Y816:$AF$1016,ROWS($Y816:$AF$1016),FALSE)</f>
        <v>#N/A</v>
      </c>
      <c r="AH816" s="30" t="e">
        <f>HLOOKUP(AH$13,$Y816:$AF$1016,ROWS($Y816:$AF$1016),FALSE)</f>
        <v>#N/A</v>
      </c>
      <c r="AI816" s="30" t="e">
        <f>HLOOKUP(AI$13,$Y816:$AF$1016,ROWS($Y816:$AF$1016),FALSE)</f>
        <v>#N/A</v>
      </c>
      <c r="AJ816" s="30" t="e">
        <f>HLOOKUP(AJ$13,$Y816:$AF$1016,ROWS($Y816:$AF$1016),FALSE)</f>
        <v>#N/A</v>
      </c>
      <c r="AK816" s="30" t="e">
        <f>HLOOKUP(AK$13,$Y816:$AF$1016,ROWS($Y816:$AF$1016),FALSE)</f>
        <v>#N/A</v>
      </c>
      <c r="AL816" s="30" t="e">
        <f>HLOOKUP(AL$13,$Y816:$AF$1016,ROWS($Y816:$AF$1016),FALSE)</f>
        <v>#N/A</v>
      </c>
      <c r="AM816" s="30" t="e">
        <f>HLOOKUP(AM$13,$Y816:$AF$1016,ROWS($Y816:$AF$1016),FALSE)</f>
        <v>#N/A</v>
      </c>
      <c r="AN816" s="30" t="e">
        <f>HLOOKUP(AN$13,$Y816:$AF$1016,ROWS($Y816:$AF$1016),FALSE)</f>
        <v>#N/A</v>
      </c>
      <c r="AO816" s="35" t="e">
        <f t="shared" si="152"/>
        <v>#N/A</v>
      </c>
      <c r="AP816" s="35" t="e">
        <f t="shared" si="153"/>
        <v>#N/A</v>
      </c>
      <c r="AQ816" s="35" t="e">
        <f t="shared" si="154"/>
        <v>#N/A</v>
      </c>
      <c r="AR816" s="35" t="e">
        <f t="shared" si="155"/>
        <v>#N/A</v>
      </c>
      <c r="AS816" s="35" t="e">
        <f t="shared" si="156"/>
        <v>#N/A</v>
      </c>
      <c r="AT816" s="35" t="e">
        <f t="shared" si="157"/>
        <v>#N/A</v>
      </c>
      <c r="AU816" s="35" t="e">
        <f t="shared" si="158"/>
        <v>#N/A</v>
      </c>
      <c r="AV816" s="35" t="e">
        <f t="shared" si="159"/>
        <v>#N/A</v>
      </c>
      <c r="AW816" s="81" t="e">
        <f t="shared" si="160"/>
        <v>#N/A</v>
      </c>
      <c r="AX816" s="139" t="e">
        <f t="shared" si="161"/>
        <v>#N/A</v>
      </c>
    </row>
    <row r="817" spans="1:50" x14ac:dyDescent="0.25">
      <c r="A817" s="110">
        <f>'Тулуз-Пьерон'!A817</f>
        <v>0</v>
      </c>
      <c r="B817" s="153">
        <f>'Тулуз-Пьерон'!B817</f>
        <v>0</v>
      </c>
      <c r="C817" s="109" t="e">
        <f>'Тулуз-Пьерон'!AB817</f>
        <v>#DIV/0!</v>
      </c>
      <c r="D817" s="132" t="e">
        <f>'Тулуз-Пьерон'!AE817</f>
        <v>#DIV/0!</v>
      </c>
      <c r="E817" s="134">
        <f>Равен!AD809</f>
        <v>0</v>
      </c>
      <c r="F817" s="135">
        <f>Равен!AE809</f>
        <v>0</v>
      </c>
      <c r="G817" s="128"/>
      <c r="H817" s="33"/>
      <c r="I817" s="33"/>
      <c r="J817" s="33"/>
      <c r="K817" s="115"/>
      <c r="L817" s="109">
        <f t="shared" si="150"/>
        <v>0</v>
      </c>
      <c r="M817" s="33"/>
      <c r="N817" s="123"/>
      <c r="O817" s="131"/>
      <c r="P817" s="109">
        <f t="shared" si="151"/>
        <v>0</v>
      </c>
      <c r="Q817" s="33"/>
      <c r="R817" s="33"/>
      <c r="S817" s="123"/>
      <c r="T817" s="128"/>
      <c r="U817" s="33"/>
      <c r="V817" s="33"/>
      <c r="W817" s="33"/>
      <c r="X817" s="115"/>
      <c r="Y817" s="122"/>
      <c r="Z817" s="33"/>
      <c r="AA817" s="33"/>
      <c r="AB817" s="33"/>
      <c r="AC817" s="33"/>
      <c r="AD817" s="33"/>
      <c r="AE817" s="33"/>
      <c r="AF817" s="123"/>
      <c r="AG817" s="119" t="e">
        <f>HLOOKUP(AG$13,$Y817:$AF$1016,ROWS($Y817:$AF$1016),FALSE)</f>
        <v>#N/A</v>
      </c>
      <c r="AH817" s="30" t="e">
        <f>HLOOKUP(AH$13,$Y817:$AF$1016,ROWS($Y817:$AF$1016),FALSE)</f>
        <v>#N/A</v>
      </c>
      <c r="AI817" s="30" t="e">
        <f>HLOOKUP(AI$13,$Y817:$AF$1016,ROWS($Y817:$AF$1016),FALSE)</f>
        <v>#N/A</v>
      </c>
      <c r="AJ817" s="30" t="e">
        <f>HLOOKUP(AJ$13,$Y817:$AF$1016,ROWS($Y817:$AF$1016),FALSE)</f>
        <v>#N/A</v>
      </c>
      <c r="AK817" s="30" t="e">
        <f>HLOOKUP(AK$13,$Y817:$AF$1016,ROWS($Y817:$AF$1016),FALSE)</f>
        <v>#N/A</v>
      </c>
      <c r="AL817" s="30" t="e">
        <f>HLOOKUP(AL$13,$Y817:$AF$1016,ROWS($Y817:$AF$1016),FALSE)</f>
        <v>#N/A</v>
      </c>
      <c r="AM817" s="30" t="e">
        <f>HLOOKUP(AM$13,$Y817:$AF$1016,ROWS($Y817:$AF$1016),FALSE)</f>
        <v>#N/A</v>
      </c>
      <c r="AN817" s="30" t="e">
        <f>HLOOKUP(AN$13,$Y817:$AF$1016,ROWS($Y817:$AF$1016),FALSE)</f>
        <v>#N/A</v>
      </c>
      <c r="AO817" s="35" t="e">
        <f t="shared" si="152"/>
        <v>#N/A</v>
      </c>
      <c r="AP817" s="35" t="e">
        <f t="shared" si="153"/>
        <v>#N/A</v>
      </c>
      <c r="AQ817" s="35" t="e">
        <f t="shared" si="154"/>
        <v>#N/A</v>
      </c>
      <c r="AR817" s="35" t="e">
        <f t="shared" si="155"/>
        <v>#N/A</v>
      </c>
      <c r="AS817" s="35" t="e">
        <f t="shared" si="156"/>
        <v>#N/A</v>
      </c>
      <c r="AT817" s="35" t="e">
        <f t="shared" si="157"/>
        <v>#N/A</v>
      </c>
      <c r="AU817" s="35" t="e">
        <f t="shared" si="158"/>
        <v>#N/A</v>
      </c>
      <c r="AV817" s="35" t="e">
        <f t="shared" si="159"/>
        <v>#N/A</v>
      </c>
      <c r="AW817" s="81" t="e">
        <f t="shared" si="160"/>
        <v>#N/A</v>
      </c>
      <c r="AX817" s="139" t="e">
        <f t="shared" si="161"/>
        <v>#N/A</v>
      </c>
    </row>
    <row r="818" spans="1:50" x14ac:dyDescent="0.25">
      <c r="A818" s="110">
        <f>'Тулуз-Пьерон'!A818</f>
        <v>0</v>
      </c>
      <c r="B818" s="153">
        <f>'Тулуз-Пьерон'!B818</f>
        <v>0</v>
      </c>
      <c r="C818" s="109" t="e">
        <f>'Тулуз-Пьерон'!AB818</f>
        <v>#DIV/0!</v>
      </c>
      <c r="D818" s="132" t="e">
        <f>'Тулуз-Пьерон'!AE818</f>
        <v>#DIV/0!</v>
      </c>
      <c r="E818" s="134">
        <f>Равен!AD810</f>
        <v>0</v>
      </c>
      <c r="F818" s="135">
        <f>Равен!AE810</f>
        <v>0</v>
      </c>
      <c r="G818" s="128"/>
      <c r="H818" s="33"/>
      <c r="I818" s="33"/>
      <c r="J818" s="33"/>
      <c r="K818" s="115"/>
      <c r="L818" s="109">
        <f t="shared" si="150"/>
        <v>0</v>
      </c>
      <c r="M818" s="33"/>
      <c r="N818" s="123"/>
      <c r="O818" s="131"/>
      <c r="P818" s="109">
        <f t="shared" si="151"/>
        <v>0</v>
      </c>
      <c r="Q818" s="33"/>
      <c r="R818" s="33"/>
      <c r="S818" s="123"/>
      <c r="T818" s="128"/>
      <c r="U818" s="33"/>
      <c r="V818" s="33"/>
      <c r="W818" s="33"/>
      <c r="X818" s="115"/>
      <c r="Y818" s="122"/>
      <c r="Z818" s="33"/>
      <c r="AA818" s="33"/>
      <c r="AB818" s="33"/>
      <c r="AC818" s="33"/>
      <c r="AD818" s="33"/>
      <c r="AE818" s="33"/>
      <c r="AF818" s="123"/>
      <c r="AG818" s="119" t="e">
        <f>HLOOKUP(AG$13,$Y818:$AF$1016,ROWS($Y818:$AF$1016),FALSE)</f>
        <v>#N/A</v>
      </c>
      <c r="AH818" s="30" t="e">
        <f>HLOOKUP(AH$13,$Y818:$AF$1016,ROWS($Y818:$AF$1016),FALSE)</f>
        <v>#N/A</v>
      </c>
      <c r="AI818" s="30" t="e">
        <f>HLOOKUP(AI$13,$Y818:$AF$1016,ROWS($Y818:$AF$1016),FALSE)</f>
        <v>#N/A</v>
      </c>
      <c r="AJ818" s="30" t="e">
        <f>HLOOKUP(AJ$13,$Y818:$AF$1016,ROWS($Y818:$AF$1016),FALSE)</f>
        <v>#N/A</v>
      </c>
      <c r="AK818" s="30" t="e">
        <f>HLOOKUP(AK$13,$Y818:$AF$1016,ROWS($Y818:$AF$1016),FALSE)</f>
        <v>#N/A</v>
      </c>
      <c r="AL818" s="30" t="e">
        <f>HLOOKUP(AL$13,$Y818:$AF$1016,ROWS($Y818:$AF$1016),FALSE)</f>
        <v>#N/A</v>
      </c>
      <c r="AM818" s="30" t="e">
        <f>HLOOKUP(AM$13,$Y818:$AF$1016,ROWS($Y818:$AF$1016),FALSE)</f>
        <v>#N/A</v>
      </c>
      <c r="AN818" s="30" t="e">
        <f>HLOOKUP(AN$13,$Y818:$AF$1016,ROWS($Y818:$AF$1016),FALSE)</f>
        <v>#N/A</v>
      </c>
      <c r="AO818" s="35" t="e">
        <f t="shared" si="152"/>
        <v>#N/A</v>
      </c>
      <c r="AP818" s="35" t="e">
        <f t="shared" si="153"/>
        <v>#N/A</v>
      </c>
      <c r="AQ818" s="35" t="e">
        <f t="shared" si="154"/>
        <v>#N/A</v>
      </c>
      <c r="AR818" s="35" t="e">
        <f t="shared" si="155"/>
        <v>#N/A</v>
      </c>
      <c r="AS818" s="35" t="e">
        <f t="shared" si="156"/>
        <v>#N/A</v>
      </c>
      <c r="AT818" s="35" t="e">
        <f t="shared" si="157"/>
        <v>#N/A</v>
      </c>
      <c r="AU818" s="35" t="e">
        <f t="shared" si="158"/>
        <v>#N/A</v>
      </c>
      <c r="AV818" s="35" t="e">
        <f t="shared" si="159"/>
        <v>#N/A</v>
      </c>
      <c r="AW818" s="81" t="e">
        <f t="shared" si="160"/>
        <v>#N/A</v>
      </c>
      <c r="AX818" s="139" t="e">
        <f t="shared" si="161"/>
        <v>#N/A</v>
      </c>
    </row>
    <row r="819" spans="1:50" x14ac:dyDescent="0.25">
      <c r="A819" s="110">
        <f>'Тулуз-Пьерон'!A819</f>
        <v>0</v>
      </c>
      <c r="B819" s="153">
        <f>'Тулуз-Пьерон'!B819</f>
        <v>0</v>
      </c>
      <c r="C819" s="109" t="e">
        <f>'Тулуз-Пьерон'!AB819</f>
        <v>#DIV/0!</v>
      </c>
      <c r="D819" s="132" t="e">
        <f>'Тулуз-Пьерон'!AE819</f>
        <v>#DIV/0!</v>
      </c>
      <c r="E819" s="134">
        <f>Равен!AD811</f>
        <v>0</v>
      </c>
      <c r="F819" s="135">
        <f>Равен!AE811</f>
        <v>0</v>
      </c>
      <c r="G819" s="128"/>
      <c r="H819" s="33"/>
      <c r="I819" s="33"/>
      <c r="J819" s="33"/>
      <c r="K819" s="115"/>
      <c r="L819" s="109">
        <f t="shared" si="150"/>
        <v>0</v>
      </c>
      <c r="M819" s="33"/>
      <c r="N819" s="123"/>
      <c r="O819" s="131"/>
      <c r="P819" s="109">
        <f t="shared" si="151"/>
        <v>0</v>
      </c>
      <c r="Q819" s="33"/>
      <c r="R819" s="33"/>
      <c r="S819" s="123"/>
      <c r="T819" s="128"/>
      <c r="U819" s="33"/>
      <c r="V819" s="33"/>
      <c r="W819" s="33"/>
      <c r="X819" s="115"/>
      <c r="Y819" s="122"/>
      <c r="Z819" s="33"/>
      <c r="AA819" s="33"/>
      <c r="AB819" s="33"/>
      <c r="AC819" s="33"/>
      <c r="AD819" s="33"/>
      <c r="AE819" s="33"/>
      <c r="AF819" s="123"/>
      <c r="AG819" s="119" t="e">
        <f>HLOOKUP(AG$13,$Y819:$AF$1016,ROWS($Y819:$AF$1016),FALSE)</f>
        <v>#N/A</v>
      </c>
      <c r="AH819" s="30" t="e">
        <f>HLOOKUP(AH$13,$Y819:$AF$1016,ROWS($Y819:$AF$1016),FALSE)</f>
        <v>#N/A</v>
      </c>
      <c r="AI819" s="30" t="e">
        <f>HLOOKUP(AI$13,$Y819:$AF$1016,ROWS($Y819:$AF$1016),FALSE)</f>
        <v>#N/A</v>
      </c>
      <c r="AJ819" s="30" t="e">
        <f>HLOOKUP(AJ$13,$Y819:$AF$1016,ROWS($Y819:$AF$1016),FALSE)</f>
        <v>#N/A</v>
      </c>
      <c r="AK819" s="30" t="e">
        <f>HLOOKUP(AK$13,$Y819:$AF$1016,ROWS($Y819:$AF$1016),FALSE)</f>
        <v>#N/A</v>
      </c>
      <c r="AL819" s="30" t="e">
        <f>HLOOKUP(AL$13,$Y819:$AF$1016,ROWS($Y819:$AF$1016),FALSE)</f>
        <v>#N/A</v>
      </c>
      <c r="AM819" s="30" t="e">
        <f>HLOOKUP(AM$13,$Y819:$AF$1016,ROWS($Y819:$AF$1016),FALSE)</f>
        <v>#N/A</v>
      </c>
      <c r="AN819" s="30" t="e">
        <f>HLOOKUP(AN$13,$Y819:$AF$1016,ROWS($Y819:$AF$1016),FALSE)</f>
        <v>#N/A</v>
      </c>
      <c r="AO819" s="35" t="e">
        <f t="shared" si="152"/>
        <v>#N/A</v>
      </c>
      <c r="AP819" s="35" t="e">
        <f t="shared" si="153"/>
        <v>#N/A</v>
      </c>
      <c r="AQ819" s="35" t="e">
        <f t="shared" si="154"/>
        <v>#N/A</v>
      </c>
      <c r="AR819" s="35" t="e">
        <f t="shared" si="155"/>
        <v>#N/A</v>
      </c>
      <c r="AS819" s="35" t="e">
        <f t="shared" si="156"/>
        <v>#N/A</v>
      </c>
      <c r="AT819" s="35" t="e">
        <f t="shared" si="157"/>
        <v>#N/A</v>
      </c>
      <c r="AU819" s="35" t="e">
        <f t="shared" si="158"/>
        <v>#N/A</v>
      </c>
      <c r="AV819" s="35" t="e">
        <f t="shared" si="159"/>
        <v>#N/A</v>
      </c>
      <c r="AW819" s="81" t="e">
        <f t="shared" si="160"/>
        <v>#N/A</v>
      </c>
      <c r="AX819" s="139" t="e">
        <f t="shared" si="161"/>
        <v>#N/A</v>
      </c>
    </row>
    <row r="820" spans="1:50" x14ac:dyDescent="0.25">
      <c r="A820" s="110">
        <f>'Тулуз-Пьерон'!A820</f>
        <v>0</v>
      </c>
      <c r="B820" s="153">
        <f>'Тулуз-Пьерон'!B820</f>
        <v>0</v>
      </c>
      <c r="C820" s="109" t="e">
        <f>'Тулуз-Пьерон'!AB820</f>
        <v>#DIV/0!</v>
      </c>
      <c r="D820" s="132" t="e">
        <f>'Тулуз-Пьерон'!AE820</f>
        <v>#DIV/0!</v>
      </c>
      <c r="E820" s="134">
        <f>Равен!AD812</f>
        <v>0</v>
      </c>
      <c r="F820" s="135">
        <f>Равен!AE812</f>
        <v>0</v>
      </c>
      <c r="G820" s="128"/>
      <c r="H820" s="33"/>
      <c r="I820" s="33"/>
      <c r="J820" s="33"/>
      <c r="K820" s="115"/>
      <c r="L820" s="109">
        <f t="shared" si="150"/>
        <v>0</v>
      </c>
      <c r="M820" s="33"/>
      <c r="N820" s="123"/>
      <c r="O820" s="131"/>
      <c r="P820" s="109">
        <f t="shared" si="151"/>
        <v>0</v>
      </c>
      <c r="Q820" s="33"/>
      <c r="R820" s="33"/>
      <c r="S820" s="123"/>
      <c r="T820" s="128"/>
      <c r="U820" s="33"/>
      <c r="V820" s="33"/>
      <c r="W820" s="33"/>
      <c r="X820" s="115"/>
      <c r="Y820" s="122"/>
      <c r="Z820" s="33"/>
      <c r="AA820" s="33"/>
      <c r="AB820" s="33"/>
      <c r="AC820" s="33"/>
      <c r="AD820" s="33"/>
      <c r="AE820" s="33"/>
      <c r="AF820" s="123"/>
      <c r="AG820" s="119" t="e">
        <f>HLOOKUP(AG$13,$Y820:$AF$1016,ROWS($Y820:$AF$1016),FALSE)</f>
        <v>#N/A</v>
      </c>
      <c r="AH820" s="30" t="e">
        <f>HLOOKUP(AH$13,$Y820:$AF$1016,ROWS($Y820:$AF$1016),FALSE)</f>
        <v>#N/A</v>
      </c>
      <c r="AI820" s="30" t="e">
        <f>HLOOKUP(AI$13,$Y820:$AF$1016,ROWS($Y820:$AF$1016),FALSE)</f>
        <v>#N/A</v>
      </c>
      <c r="AJ820" s="30" t="e">
        <f>HLOOKUP(AJ$13,$Y820:$AF$1016,ROWS($Y820:$AF$1016),FALSE)</f>
        <v>#N/A</v>
      </c>
      <c r="AK820" s="30" t="e">
        <f>HLOOKUP(AK$13,$Y820:$AF$1016,ROWS($Y820:$AF$1016),FALSE)</f>
        <v>#N/A</v>
      </c>
      <c r="AL820" s="30" t="e">
        <f>HLOOKUP(AL$13,$Y820:$AF$1016,ROWS($Y820:$AF$1016),FALSE)</f>
        <v>#N/A</v>
      </c>
      <c r="AM820" s="30" t="e">
        <f>HLOOKUP(AM$13,$Y820:$AF$1016,ROWS($Y820:$AF$1016),FALSE)</f>
        <v>#N/A</v>
      </c>
      <c r="AN820" s="30" t="e">
        <f>HLOOKUP(AN$13,$Y820:$AF$1016,ROWS($Y820:$AF$1016),FALSE)</f>
        <v>#N/A</v>
      </c>
      <c r="AO820" s="35" t="e">
        <f t="shared" si="152"/>
        <v>#N/A</v>
      </c>
      <c r="AP820" s="35" t="e">
        <f t="shared" si="153"/>
        <v>#N/A</v>
      </c>
      <c r="AQ820" s="35" t="e">
        <f t="shared" si="154"/>
        <v>#N/A</v>
      </c>
      <c r="AR820" s="35" t="e">
        <f t="shared" si="155"/>
        <v>#N/A</v>
      </c>
      <c r="AS820" s="35" t="e">
        <f t="shared" si="156"/>
        <v>#N/A</v>
      </c>
      <c r="AT820" s="35" t="e">
        <f t="shared" si="157"/>
        <v>#N/A</v>
      </c>
      <c r="AU820" s="35" t="e">
        <f t="shared" si="158"/>
        <v>#N/A</v>
      </c>
      <c r="AV820" s="35" t="e">
        <f t="shared" si="159"/>
        <v>#N/A</v>
      </c>
      <c r="AW820" s="81" t="e">
        <f t="shared" si="160"/>
        <v>#N/A</v>
      </c>
      <c r="AX820" s="139" t="e">
        <f t="shared" si="161"/>
        <v>#N/A</v>
      </c>
    </row>
    <row r="821" spans="1:50" x14ac:dyDescent="0.25">
      <c r="A821" s="110">
        <f>'Тулуз-Пьерон'!A821</f>
        <v>0</v>
      </c>
      <c r="B821" s="153">
        <f>'Тулуз-Пьерон'!B821</f>
        <v>0</v>
      </c>
      <c r="C821" s="109" t="e">
        <f>'Тулуз-Пьерон'!AB821</f>
        <v>#DIV/0!</v>
      </c>
      <c r="D821" s="132" t="e">
        <f>'Тулуз-Пьерон'!AE821</f>
        <v>#DIV/0!</v>
      </c>
      <c r="E821" s="134">
        <f>Равен!AD813</f>
        <v>0</v>
      </c>
      <c r="F821" s="135">
        <f>Равен!AE813</f>
        <v>0</v>
      </c>
      <c r="G821" s="128"/>
      <c r="H821" s="33"/>
      <c r="I821" s="33"/>
      <c r="J821" s="33"/>
      <c r="K821" s="115"/>
      <c r="L821" s="109">
        <f t="shared" si="150"/>
        <v>0</v>
      </c>
      <c r="M821" s="33"/>
      <c r="N821" s="123"/>
      <c r="O821" s="131"/>
      <c r="P821" s="109">
        <f t="shared" si="151"/>
        <v>0</v>
      </c>
      <c r="Q821" s="33"/>
      <c r="R821" s="33"/>
      <c r="S821" s="123"/>
      <c r="T821" s="128"/>
      <c r="U821" s="33"/>
      <c r="V821" s="33"/>
      <c r="W821" s="33"/>
      <c r="X821" s="115"/>
      <c r="Y821" s="122"/>
      <c r="Z821" s="33"/>
      <c r="AA821" s="33"/>
      <c r="AB821" s="33"/>
      <c r="AC821" s="33"/>
      <c r="AD821" s="33"/>
      <c r="AE821" s="33"/>
      <c r="AF821" s="123"/>
      <c r="AG821" s="119" t="e">
        <f>HLOOKUP(AG$13,$Y821:$AF$1016,ROWS($Y821:$AF$1016),FALSE)</f>
        <v>#N/A</v>
      </c>
      <c r="AH821" s="30" t="e">
        <f>HLOOKUP(AH$13,$Y821:$AF$1016,ROWS($Y821:$AF$1016),FALSE)</f>
        <v>#N/A</v>
      </c>
      <c r="AI821" s="30" t="e">
        <f>HLOOKUP(AI$13,$Y821:$AF$1016,ROWS($Y821:$AF$1016),FALSE)</f>
        <v>#N/A</v>
      </c>
      <c r="AJ821" s="30" t="e">
        <f>HLOOKUP(AJ$13,$Y821:$AF$1016,ROWS($Y821:$AF$1016),FALSE)</f>
        <v>#N/A</v>
      </c>
      <c r="AK821" s="30" t="e">
        <f>HLOOKUP(AK$13,$Y821:$AF$1016,ROWS($Y821:$AF$1016),FALSE)</f>
        <v>#N/A</v>
      </c>
      <c r="AL821" s="30" t="e">
        <f>HLOOKUP(AL$13,$Y821:$AF$1016,ROWS($Y821:$AF$1016),FALSE)</f>
        <v>#N/A</v>
      </c>
      <c r="AM821" s="30" t="e">
        <f>HLOOKUP(AM$13,$Y821:$AF$1016,ROWS($Y821:$AF$1016),FALSE)</f>
        <v>#N/A</v>
      </c>
      <c r="AN821" s="30" t="e">
        <f>HLOOKUP(AN$13,$Y821:$AF$1016,ROWS($Y821:$AF$1016),FALSE)</f>
        <v>#N/A</v>
      </c>
      <c r="AO821" s="35" t="e">
        <f t="shared" si="152"/>
        <v>#N/A</v>
      </c>
      <c r="AP821" s="35" t="e">
        <f t="shared" si="153"/>
        <v>#N/A</v>
      </c>
      <c r="AQ821" s="35" t="e">
        <f t="shared" si="154"/>
        <v>#N/A</v>
      </c>
      <c r="AR821" s="35" t="e">
        <f t="shared" si="155"/>
        <v>#N/A</v>
      </c>
      <c r="AS821" s="35" t="e">
        <f t="shared" si="156"/>
        <v>#N/A</v>
      </c>
      <c r="AT821" s="35" t="e">
        <f t="shared" si="157"/>
        <v>#N/A</v>
      </c>
      <c r="AU821" s="35" t="e">
        <f t="shared" si="158"/>
        <v>#N/A</v>
      </c>
      <c r="AV821" s="35" t="e">
        <f t="shared" si="159"/>
        <v>#N/A</v>
      </c>
      <c r="AW821" s="81" t="e">
        <f t="shared" si="160"/>
        <v>#N/A</v>
      </c>
      <c r="AX821" s="139" t="e">
        <f t="shared" si="161"/>
        <v>#N/A</v>
      </c>
    </row>
    <row r="822" spans="1:50" x14ac:dyDescent="0.25">
      <c r="A822" s="110">
        <f>'Тулуз-Пьерон'!A822</f>
        <v>0</v>
      </c>
      <c r="B822" s="153">
        <f>'Тулуз-Пьерон'!B822</f>
        <v>0</v>
      </c>
      <c r="C822" s="109" t="e">
        <f>'Тулуз-Пьерон'!AB822</f>
        <v>#DIV/0!</v>
      </c>
      <c r="D822" s="132" t="e">
        <f>'Тулуз-Пьерон'!AE822</f>
        <v>#DIV/0!</v>
      </c>
      <c r="E822" s="134">
        <f>Равен!AD814</f>
        <v>0</v>
      </c>
      <c r="F822" s="135">
        <f>Равен!AE814</f>
        <v>0</v>
      </c>
      <c r="G822" s="128"/>
      <c r="H822" s="33"/>
      <c r="I822" s="33"/>
      <c r="J822" s="33"/>
      <c r="K822" s="115"/>
      <c r="L822" s="109">
        <f t="shared" si="150"/>
        <v>0</v>
      </c>
      <c r="M822" s="33"/>
      <c r="N822" s="123"/>
      <c r="O822" s="131"/>
      <c r="P822" s="109">
        <f t="shared" si="151"/>
        <v>0</v>
      </c>
      <c r="Q822" s="33"/>
      <c r="R822" s="33"/>
      <c r="S822" s="123"/>
      <c r="T822" s="128"/>
      <c r="U822" s="33"/>
      <c r="V822" s="33"/>
      <c r="W822" s="33"/>
      <c r="X822" s="115"/>
      <c r="Y822" s="122"/>
      <c r="Z822" s="33"/>
      <c r="AA822" s="33"/>
      <c r="AB822" s="33"/>
      <c r="AC822" s="33"/>
      <c r="AD822" s="33"/>
      <c r="AE822" s="33"/>
      <c r="AF822" s="123"/>
      <c r="AG822" s="119" t="e">
        <f>HLOOKUP(AG$13,$Y822:$AF$1016,ROWS($Y822:$AF$1016),FALSE)</f>
        <v>#N/A</v>
      </c>
      <c r="AH822" s="30" t="e">
        <f>HLOOKUP(AH$13,$Y822:$AF$1016,ROWS($Y822:$AF$1016),FALSE)</f>
        <v>#N/A</v>
      </c>
      <c r="AI822" s="30" t="e">
        <f>HLOOKUP(AI$13,$Y822:$AF$1016,ROWS($Y822:$AF$1016),FALSE)</f>
        <v>#N/A</v>
      </c>
      <c r="AJ822" s="30" t="e">
        <f>HLOOKUP(AJ$13,$Y822:$AF$1016,ROWS($Y822:$AF$1016),FALSE)</f>
        <v>#N/A</v>
      </c>
      <c r="AK822" s="30" t="e">
        <f>HLOOKUP(AK$13,$Y822:$AF$1016,ROWS($Y822:$AF$1016),FALSE)</f>
        <v>#N/A</v>
      </c>
      <c r="AL822" s="30" t="e">
        <f>HLOOKUP(AL$13,$Y822:$AF$1016,ROWS($Y822:$AF$1016),FALSE)</f>
        <v>#N/A</v>
      </c>
      <c r="AM822" s="30" t="e">
        <f>HLOOKUP(AM$13,$Y822:$AF$1016,ROWS($Y822:$AF$1016),FALSE)</f>
        <v>#N/A</v>
      </c>
      <c r="AN822" s="30" t="e">
        <f>HLOOKUP(AN$13,$Y822:$AF$1016,ROWS($Y822:$AF$1016),FALSE)</f>
        <v>#N/A</v>
      </c>
      <c r="AO822" s="35" t="e">
        <f t="shared" si="152"/>
        <v>#N/A</v>
      </c>
      <c r="AP822" s="35" t="e">
        <f t="shared" si="153"/>
        <v>#N/A</v>
      </c>
      <c r="AQ822" s="35" t="e">
        <f t="shared" si="154"/>
        <v>#N/A</v>
      </c>
      <c r="AR822" s="35" t="e">
        <f t="shared" si="155"/>
        <v>#N/A</v>
      </c>
      <c r="AS822" s="35" t="e">
        <f t="shared" si="156"/>
        <v>#N/A</v>
      </c>
      <c r="AT822" s="35" t="e">
        <f t="shared" si="157"/>
        <v>#N/A</v>
      </c>
      <c r="AU822" s="35" t="e">
        <f t="shared" si="158"/>
        <v>#N/A</v>
      </c>
      <c r="AV822" s="35" t="e">
        <f t="shared" si="159"/>
        <v>#N/A</v>
      </c>
      <c r="AW822" s="81" t="e">
        <f t="shared" si="160"/>
        <v>#N/A</v>
      </c>
      <c r="AX822" s="139" t="e">
        <f t="shared" si="161"/>
        <v>#N/A</v>
      </c>
    </row>
    <row r="823" spans="1:50" x14ac:dyDescent="0.25">
      <c r="A823" s="110">
        <f>'Тулуз-Пьерон'!A823</f>
        <v>0</v>
      </c>
      <c r="B823" s="153">
        <f>'Тулуз-Пьерон'!B823</f>
        <v>0</v>
      </c>
      <c r="C823" s="109" t="e">
        <f>'Тулуз-Пьерон'!AB823</f>
        <v>#DIV/0!</v>
      </c>
      <c r="D823" s="132" t="e">
        <f>'Тулуз-Пьерон'!AE823</f>
        <v>#DIV/0!</v>
      </c>
      <c r="E823" s="134">
        <f>Равен!AD815</f>
        <v>0</v>
      </c>
      <c r="F823" s="135">
        <f>Равен!AE815</f>
        <v>0</v>
      </c>
      <c r="G823" s="128"/>
      <c r="H823" s="33"/>
      <c r="I823" s="33"/>
      <c r="J823" s="33"/>
      <c r="K823" s="115"/>
      <c r="L823" s="109">
        <f t="shared" si="150"/>
        <v>0</v>
      </c>
      <c r="M823" s="33"/>
      <c r="N823" s="123"/>
      <c r="O823" s="131"/>
      <c r="P823" s="109">
        <f t="shared" si="151"/>
        <v>0</v>
      </c>
      <c r="Q823" s="33"/>
      <c r="R823" s="33"/>
      <c r="S823" s="123"/>
      <c r="T823" s="128"/>
      <c r="U823" s="33"/>
      <c r="V823" s="33"/>
      <c r="W823" s="33"/>
      <c r="X823" s="115"/>
      <c r="Y823" s="122"/>
      <c r="Z823" s="33"/>
      <c r="AA823" s="33"/>
      <c r="AB823" s="33"/>
      <c r="AC823" s="33"/>
      <c r="AD823" s="33"/>
      <c r="AE823" s="33"/>
      <c r="AF823" s="123"/>
      <c r="AG823" s="119" t="e">
        <f>HLOOKUP(AG$13,$Y823:$AF$1016,ROWS($Y823:$AF$1016),FALSE)</f>
        <v>#N/A</v>
      </c>
      <c r="AH823" s="30" t="e">
        <f>HLOOKUP(AH$13,$Y823:$AF$1016,ROWS($Y823:$AF$1016),FALSE)</f>
        <v>#N/A</v>
      </c>
      <c r="AI823" s="30" t="e">
        <f>HLOOKUP(AI$13,$Y823:$AF$1016,ROWS($Y823:$AF$1016),FALSE)</f>
        <v>#N/A</v>
      </c>
      <c r="AJ823" s="30" t="e">
        <f>HLOOKUP(AJ$13,$Y823:$AF$1016,ROWS($Y823:$AF$1016),FALSE)</f>
        <v>#N/A</v>
      </c>
      <c r="AK823" s="30" t="e">
        <f>HLOOKUP(AK$13,$Y823:$AF$1016,ROWS($Y823:$AF$1016),FALSE)</f>
        <v>#N/A</v>
      </c>
      <c r="AL823" s="30" t="e">
        <f>HLOOKUP(AL$13,$Y823:$AF$1016,ROWS($Y823:$AF$1016),FALSE)</f>
        <v>#N/A</v>
      </c>
      <c r="AM823" s="30" t="e">
        <f>HLOOKUP(AM$13,$Y823:$AF$1016,ROWS($Y823:$AF$1016),FALSE)</f>
        <v>#N/A</v>
      </c>
      <c r="AN823" s="30" t="e">
        <f>HLOOKUP(AN$13,$Y823:$AF$1016,ROWS($Y823:$AF$1016),FALSE)</f>
        <v>#N/A</v>
      </c>
      <c r="AO823" s="35" t="e">
        <f t="shared" si="152"/>
        <v>#N/A</v>
      </c>
      <c r="AP823" s="35" t="e">
        <f t="shared" si="153"/>
        <v>#N/A</v>
      </c>
      <c r="AQ823" s="35" t="e">
        <f t="shared" si="154"/>
        <v>#N/A</v>
      </c>
      <c r="AR823" s="35" t="e">
        <f t="shared" si="155"/>
        <v>#N/A</v>
      </c>
      <c r="AS823" s="35" t="e">
        <f t="shared" si="156"/>
        <v>#N/A</v>
      </c>
      <c r="AT823" s="35" t="e">
        <f t="shared" si="157"/>
        <v>#N/A</v>
      </c>
      <c r="AU823" s="35" t="e">
        <f t="shared" si="158"/>
        <v>#N/A</v>
      </c>
      <c r="AV823" s="35" t="e">
        <f t="shared" si="159"/>
        <v>#N/A</v>
      </c>
      <c r="AW823" s="81" t="e">
        <f t="shared" si="160"/>
        <v>#N/A</v>
      </c>
      <c r="AX823" s="139" t="e">
        <f t="shared" si="161"/>
        <v>#N/A</v>
      </c>
    </row>
    <row r="824" spans="1:50" x14ac:dyDescent="0.25">
      <c r="A824" s="110">
        <f>'Тулуз-Пьерон'!A824</f>
        <v>0</v>
      </c>
      <c r="B824" s="153">
        <f>'Тулуз-Пьерон'!B824</f>
        <v>0</v>
      </c>
      <c r="C824" s="109" t="e">
        <f>'Тулуз-Пьерон'!AB824</f>
        <v>#DIV/0!</v>
      </c>
      <c r="D824" s="132" t="e">
        <f>'Тулуз-Пьерон'!AE824</f>
        <v>#DIV/0!</v>
      </c>
      <c r="E824" s="134">
        <f>Равен!AD816</f>
        <v>0</v>
      </c>
      <c r="F824" s="135">
        <f>Равен!AE816</f>
        <v>0</v>
      </c>
      <c r="G824" s="128"/>
      <c r="H824" s="33"/>
      <c r="I824" s="33"/>
      <c r="J824" s="33"/>
      <c r="K824" s="115"/>
      <c r="L824" s="109">
        <f t="shared" si="150"/>
        <v>0</v>
      </c>
      <c r="M824" s="33"/>
      <c r="N824" s="123"/>
      <c r="O824" s="131"/>
      <c r="P824" s="109">
        <f t="shared" si="151"/>
        <v>0</v>
      </c>
      <c r="Q824" s="33"/>
      <c r="R824" s="33"/>
      <c r="S824" s="123"/>
      <c r="T824" s="128"/>
      <c r="U824" s="33"/>
      <c r="V824" s="33"/>
      <c r="W824" s="33"/>
      <c r="X824" s="115"/>
      <c r="Y824" s="122"/>
      <c r="Z824" s="33"/>
      <c r="AA824" s="33"/>
      <c r="AB824" s="33"/>
      <c r="AC824" s="33"/>
      <c r="AD824" s="33"/>
      <c r="AE824" s="33"/>
      <c r="AF824" s="123"/>
      <c r="AG824" s="119" t="e">
        <f>HLOOKUP(AG$13,$Y824:$AF$1016,ROWS($Y824:$AF$1016),FALSE)</f>
        <v>#N/A</v>
      </c>
      <c r="AH824" s="30" t="e">
        <f>HLOOKUP(AH$13,$Y824:$AF$1016,ROWS($Y824:$AF$1016),FALSE)</f>
        <v>#N/A</v>
      </c>
      <c r="AI824" s="30" t="e">
        <f>HLOOKUP(AI$13,$Y824:$AF$1016,ROWS($Y824:$AF$1016),FALSE)</f>
        <v>#N/A</v>
      </c>
      <c r="AJ824" s="30" t="e">
        <f>HLOOKUP(AJ$13,$Y824:$AF$1016,ROWS($Y824:$AF$1016),FALSE)</f>
        <v>#N/A</v>
      </c>
      <c r="AK824" s="30" t="e">
        <f>HLOOKUP(AK$13,$Y824:$AF$1016,ROWS($Y824:$AF$1016),FALSE)</f>
        <v>#N/A</v>
      </c>
      <c r="AL824" s="30" t="e">
        <f>HLOOKUP(AL$13,$Y824:$AF$1016,ROWS($Y824:$AF$1016),FALSE)</f>
        <v>#N/A</v>
      </c>
      <c r="AM824" s="30" t="e">
        <f>HLOOKUP(AM$13,$Y824:$AF$1016,ROWS($Y824:$AF$1016),FALSE)</f>
        <v>#N/A</v>
      </c>
      <c r="AN824" s="30" t="e">
        <f>HLOOKUP(AN$13,$Y824:$AF$1016,ROWS($Y824:$AF$1016),FALSE)</f>
        <v>#N/A</v>
      </c>
      <c r="AO824" s="35" t="e">
        <f t="shared" si="152"/>
        <v>#N/A</v>
      </c>
      <c r="AP824" s="35" t="e">
        <f t="shared" si="153"/>
        <v>#N/A</v>
      </c>
      <c r="AQ824" s="35" t="e">
        <f t="shared" si="154"/>
        <v>#N/A</v>
      </c>
      <c r="AR824" s="35" t="e">
        <f t="shared" si="155"/>
        <v>#N/A</v>
      </c>
      <c r="AS824" s="35" t="e">
        <f t="shared" si="156"/>
        <v>#N/A</v>
      </c>
      <c r="AT824" s="35" t="e">
        <f t="shared" si="157"/>
        <v>#N/A</v>
      </c>
      <c r="AU824" s="35" t="e">
        <f t="shared" si="158"/>
        <v>#N/A</v>
      </c>
      <c r="AV824" s="35" t="e">
        <f t="shared" si="159"/>
        <v>#N/A</v>
      </c>
      <c r="AW824" s="81" t="e">
        <f t="shared" si="160"/>
        <v>#N/A</v>
      </c>
      <c r="AX824" s="139" t="e">
        <f t="shared" si="161"/>
        <v>#N/A</v>
      </c>
    </row>
    <row r="825" spans="1:50" x14ac:dyDescent="0.25">
      <c r="A825" s="110">
        <f>'Тулуз-Пьерон'!A825</f>
        <v>0</v>
      </c>
      <c r="B825" s="153">
        <f>'Тулуз-Пьерон'!B825</f>
        <v>0</v>
      </c>
      <c r="C825" s="109" t="e">
        <f>'Тулуз-Пьерон'!AB825</f>
        <v>#DIV/0!</v>
      </c>
      <c r="D825" s="132" t="e">
        <f>'Тулуз-Пьерон'!AE825</f>
        <v>#DIV/0!</v>
      </c>
      <c r="E825" s="134">
        <f>Равен!AD817</f>
        <v>0</v>
      </c>
      <c r="F825" s="135">
        <f>Равен!AE817</f>
        <v>0</v>
      </c>
      <c r="G825" s="128"/>
      <c r="H825" s="33"/>
      <c r="I825" s="33"/>
      <c r="J825" s="33"/>
      <c r="K825" s="115"/>
      <c r="L825" s="109">
        <f t="shared" si="150"/>
        <v>0</v>
      </c>
      <c r="M825" s="33"/>
      <c r="N825" s="123"/>
      <c r="O825" s="131"/>
      <c r="P825" s="109">
        <f t="shared" si="151"/>
        <v>0</v>
      </c>
      <c r="Q825" s="33"/>
      <c r="R825" s="33"/>
      <c r="S825" s="123"/>
      <c r="T825" s="128"/>
      <c r="U825" s="33"/>
      <c r="V825" s="33"/>
      <c r="W825" s="33"/>
      <c r="X825" s="115"/>
      <c r="Y825" s="122"/>
      <c r="Z825" s="33"/>
      <c r="AA825" s="33"/>
      <c r="AB825" s="33"/>
      <c r="AC825" s="33"/>
      <c r="AD825" s="33"/>
      <c r="AE825" s="33"/>
      <c r="AF825" s="123"/>
      <c r="AG825" s="119" t="e">
        <f>HLOOKUP(AG$13,$Y825:$AF$1016,ROWS($Y825:$AF$1016),FALSE)</f>
        <v>#N/A</v>
      </c>
      <c r="AH825" s="30" t="e">
        <f>HLOOKUP(AH$13,$Y825:$AF$1016,ROWS($Y825:$AF$1016),FALSE)</f>
        <v>#N/A</v>
      </c>
      <c r="AI825" s="30" t="e">
        <f>HLOOKUP(AI$13,$Y825:$AF$1016,ROWS($Y825:$AF$1016),FALSE)</f>
        <v>#N/A</v>
      </c>
      <c r="AJ825" s="30" t="e">
        <f>HLOOKUP(AJ$13,$Y825:$AF$1016,ROWS($Y825:$AF$1016),FALSE)</f>
        <v>#N/A</v>
      </c>
      <c r="AK825" s="30" t="e">
        <f>HLOOKUP(AK$13,$Y825:$AF$1016,ROWS($Y825:$AF$1016),FALSE)</f>
        <v>#N/A</v>
      </c>
      <c r="AL825" s="30" t="e">
        <f>HLOOKUP(AL$13,$Y825:$AF$1016,ROWS($Y825:$AF$1016),FALSE)</f>
        <v>#N/A</v>
      </c>
      <c r="AM825" s="30" t="e">
        <f>HLOOKUP(AM$13,$Y825:$AF$1016,ROWS($Y825:$AF$1016),FALSE)</f>
        <v>#N/A</v>
      </c>
      <c r="AN825" s="30" t="e">
        <f>HLOOKUP(AN$13,$Y825:$AF$1016,ROWS($Y825:$AF$1016),FALSE)</f>
        <v>#N/A</v>
      </c>
      <c r="AO825" s="35" t="e">
        <f t="shared" si="152"/>
        <v>#N/A</v>
      </c>
      <c r="AP825" s="35" t="e">
        <f t="shared" si="153"/>
        <v>#N/A</v>
      </c>
      <c r="AQ825" s="35" t="e">
        <f t="shared" si="154"/>
        <v>#N/A</v>
      </c>
      <c r="AR825" s="35" t="e">
        <f t="shared" si="155"/>
        <v>#N/A</v>
      </c>
      <c r="AS825" s="35" t="e">
        <f t="shared" si="156"/>
        <v>#N/A</v>
      </c>
      <c r="AT825" s="35" t="e">
        <f t="shared" si="157"/>
        <v>#N/A</v>
      </c>
      <c r="AU825" s="35" t="e">
        <f t="shared" si="158"/>
        <v>#N/A</v>
      </c>
      <c r="AV825" s="35" t="e">
        <f t="shared" si="159"/>
        <v>#N/A</v>
      </c>
      <c r="AW825" s="81" t="e">
        <f t="shared" si="160"/>
        <v>#N/A</v>
      </c>
      <c r="AX825" s="139" t="e">
        <f t="shared" si="161"/>
        <v>#N/A</v>
      </c>
    </row>
    <row r="826" spans="1:50" x14ac:dyDescent="0.25">
      <c r="A826" s="110">
        <f>'Тулуз-Пьерон'!A826</f>
        <v>0</v>
      </c>
      <c r="B826" s="153">
        <f>'Тулуз-Пьерон'!B826</f>
        <v>0</v>
      </c>
      <c r="C826" s="109" t="e">
        <f>'Тулуз-Пьерон'!AB826</f>
        <v>#DIV/0!</v>
      </c>
      <c r="D826" s="132" t="e">
        <f>'Тулуз-Пьерон'!AE826</f>
        <v>#DIV/0!</v>
      </c>
      <c r="E826" s="134">
        <f>Равен!AD818</f>
        <v>0</v>
      </c>
      <c r="F826" s="135">
        <f>Равен!AE818</f>
        <v>0</v>
      </c>
      <c r="G826" s="128"/>
      <c r="H826" s="33"/>
      <c r="I826" s="33"/>
      <c r="J826" s="33"/>
      <c r="K826" s="115"/>
      <c r="L826" s="109">
        <f t="shared" si="150"/>
        <v>0</v>
      </c>
      <c r="M826" s="33"/>
      <c r="N826" s="123"/>
      <c r="O826" s="131"/>
      <c r="P826" s="109">
        <f t="shared" si="151"/>
        <v>0</v>
      </c>
      <c r="Q826" s="33"/>
      <c r="R826" s="33"/>
      <c r="S826" s="123"/>
      <c r="T826" s="128"/>
      <c r="U826" s="33"/>
      <c r="V826" s="33"/>
      <c r="W826" s="33"/>
      <c r="X826" s="115"/>
      <c r="Y826" s="122"/>
      <c r="Z826" s="33"/>
      <c r="AA826" s="33"/>
      <c r="AB826" s="33"/>
      <c r="AC826" s="33"/>
      <c r="AD826" s="33"/>
      <c r="AE826" s="33"/>
      <c r="AF826" s="123"/>
      <c r="AG826" s="119" t="e">
        <f>HLOOKUP(AG$13,$Y826:$AF$1016,ROWS($Y826:$AF$1016),FALSE)</f>
        <v>#N/A</v>
      </c>
      <c r="AH826" s="30" t="e">
        <f>HLOOKUP(AH$13,$Y826:$AF$1016,ROWS($Y826:$AF$1016),FALSE)</f>
        <v>#N/A</v>
      </c>
      <c r="AI826" s="30" t="e">
        <f>HLOOKUP(AI$13,$Y826:$AF$1016,ROWS($Y826:$AF$1016),FALSE)</f>
        <v>#N/A</v>
      </c>
      <c r="AJ826" s="30" t="e">
        <f>HLOOKUP(AJ$13,$Y826:$AF$1016,ROWS($Y826:$AF$1016),FALSE)</f>
        <v>#N/A</v>
      </c>
      <c r="AK826" s="30" t="e">
        <f>HLOOKUP(AK$13,$Y826:$AF$1016,ROWS($Y826:$AF$1016),FALSE)</f>
        <v>#N/A</v>
      </c>
      <c r="AL826" s="30" t="e">
        <f>HLOOKUP(AL$13,$Y826:$AF$1016,ROWS($Y826:$AF$1016),FALSE)</f>
        <v>#N/A</v>
      </c>
      <c r="AM826" s="30" t="e">
        <f>HLOOKUP(AM$13,$Y826:$AF$1016,ROWS($Y826:$AF$1016),FALSE)</f>
        <v>#N/A</v>
      </c>
      <c r="AN826" s="30" t="e">
        <f>HLOOKUP(AN$13,$Y826:$AF$1016,ROWS($Y826:$AF$1016),FALSE)</f>
        <v>#N/A</v>
      </c>
      <c r="AO826" s="35" t="e">
        <f t="shared" si="152"/>
        <v>#N/A</v>
      </c>
      <c r="AP826" s="35" t="e">
        <f t="shared" si="153"/>
        <v>#N/A</v>
      </c>
      <c r="AQ826" s="35" t="e">
        <f t="shared" si="154"/>
        <v>#N/A</v>
      </c>
      <c r="AR826" s="35" t="e">
        <f t="shared" si="155"/>
        <v>#N/A</v>
      </c>
      <c r="AS826" s="35" t="e">
        <f t="shared" si="156"/>
        <v>#N/A</v>
      </c>
      <c r="AT826" s="35" t="e">
        <f t="shared" si="157"/>
        <v>#N/A</v>
      </c>
      <c r="AU826" s="35" t="e">
        <f t="shared" si="158"/>
        <v>#N/A</v>
      </c>
      <c r="AV826" s="35" t="e">
        <f t="shared" si="159"/>
        <v>#N/A</v>
      </c>
      <c r="AW826" s="81" t="e">
        <f t="shared" si="160"/>
        <v>#N/A</v>
      </c>
      <c r="AX826" s="139" t="e">
        <f t="shared" si="161"/>
        <v>#N/A</v>
      </c>
    </row>
    <row r="827" spans="1:50" x14ac:dyDescent="0.25">
      <c r="A827" s="110">
        <f>'Тулуз-Пьерон'!A827</f>
        <v>0</v>
      </c>
      <c r="B827" s="153">
        <f>'Тулуз-Пьерон'!B827</f>
        <v>0</v>
      </c>
      <c r="C827" s="109" t="e">
        <f>'Тулуз-Пьерон'!AB827</f>
        <v>#DIV/0!</v>
      </c>
      <c r="D827" s="132" t="e">
        <f>'Тулуз-Пьерон'!AE827</f>
        <v>#DIV/0!</v>
      </c>
      <c r="E827" s="134">
        <f>Равен!AD819</f>
        <v>0</v>
      </c>
      <c r="F827" s="135">
        <f>Равен!AE819</f>
        <v>0</v>
      </c>
      <c r="G827" s="128"/>
      <c r="H827" s="33"/>
      <c r="I827" s="33"/>
      <c r="J827" s="33"/>
      <c r="K827" s="115"/>
      <c r="L827" s="109">
        <f t="shared" si="150"/>
        <v>0</v>
      </c>
      <c r="M827" s="33"/>
      <c r="N827" s="123"/>
      <c r="O827" s="131"/>
      <c r="P827" s="109">
        <f t="shared" si="151"/>
        <v>0</v>
      </c>
      <c r="Q827" s="33"/>
      <c r="R827" s="33"/>
      <c r="S827" s="123"/>
      <c r="T827" s="128"/>
      <c r="U827" s="33"/>
      <c r="V827" s="33"/>
      <c r="W827" s="33"/>
      <c r="X827" s="115"/>
      <c r="Y827" s="122"/>
      <c r="Z827" s="33"/>
      <c r="AA827" s="33"/>
      <c r="AB827" s="33"/>
      <c r="AC827" s="33"/>
      <c r="AD827" s="33"/>
      <c r="AE827" s="33"/>
      <c r="AF827" s="123"/>
      <c r="AG827" s="119" t="e">
        <f>HLOOKUP(AG$13,$Y827:$AF$1016,ROWS($Y827:$AF$1016),FALSE)</f>
        <v>#N/A</v>
      </c>
      <c r="AH827" s="30" t="e">
        <f>HLOOKUP(AH$13,$Y827:$AF$1016,ROWS($Y827:$AF$1016),FALSE)</f>
        <v>#N/A</v>
      </c>
      <c r="AI827" s="30" t="e">
        <f>HLOOKUP(AI$13,$Y827:$AF$1016,ROWS($Y827:$AF$1016),FALSE)</f>
        <v>#N/A</v>
      </c>
      <c r="AJ827" s="30" t="e">
        <f>HLOOKUP(AJ$13,$Y827:$AF$1016,ROWS($Y827:$AF$1016),FALSE)</f>
        <v>#N/A</v>
      </c>
      <c r="AK827" s="30" t="e">
        <f>HLOOKUP(AK$13,$Y827:$AF$1016,ROWS($Y827:$AF$1016),FALSE)</f>
        <v>#N/A</v>
      </c>
      <c r="AL827" s="30" t="e">
        <f>HLOOKUP(AL$13,$Y827:$AF$1016,ROWS($Y827:$AF$1016),FALSE)</f>
        <v>#N/A</v>
      </c>
      <c r="AM827" s="30" t="e">
        <f>HLOOKUP(AM$13,$Y827:$AF$1016,ROWS($Y827:$AF$1016),FALSE)</f>
        <v>#N/A</v>
      </c>
      <c r="AN827" s="30" t="e">
        <f>HLOOKUP(AN$13,$Y827:$AF$1016,ROWS($Y827:$AF$1016),FALSE)</f>
        <v>#N/A</v>
      </c>
      <c r="AO827" s="35" t="e">
        <f t="shared" si="152"/>
        <v>#N/A</v>
      </c>
      <c r="AP827" s="35" t="e">
        <f t="shared" si="153"/>
        <v>#N/A</v>
      </c>
      <c r="AQ827" s="35" t="e">
        <f t="shared" si="154"/>
        <v>#N/A</v>
      </c>
      <c r="AR827" s="35" t="e">
        <f t="shared" si="155"/>
        <v>#N/A</v>
      </c>
      <c r="AS827" s="35" t="e">
        <f t="shared" si="156"/>
        <v>#N/A</v>
      </c>
      <c r="AT827" s="35" t="e">
        <f t="shared" si="157"/>
        <v>#N/A</v>
      </c>
      <c r="AU827" s="35" t="e">
        <f t="shared" si="158"/>
        <v>#N/A</v>
      </c>
      <c r="AV827" s="35" t="e">
        <f t="shared" si="159"/>
        <v>#N/A</v>
      </c>
      <c r="AW827" s="81" t="e">
        <f t="shared" si="160"/>
        <v>#N/A</v>
      </c>
      <c r="AX827" s="139" t="e">
        <f t="shared" si="161"/>
        <v>#N/A</v>
      </c>
    </row>
    <row r="828" spans="1:50" x14ac:dyDescent="0.25">
      <c r="A828" s="110">
        <f>'Тулуз-Пьерон'!A828</f>
        <v>0</v>
      </c>
      <c r="B828" s="153">
        <f>'Тулуз-Пьерон'!B828</f>
        <v>0</v>
      </c>
      <c r="C828" s="109" t="e">
        <f>'Тулуз-Пьерон'!AB828</f>
        <v>#DIV/0!</v>
      </c>
      <c r="D828" s="132" t="e">
        <f>'Тулуз-Пьерон'!AE828</f>
        <v>#DIV/0!</v>
      </c>
      <c r="E828" s="134">
        <f>Равен!AD820</f>
        <v>0</v>
      </c>
      <c r="F828" s="135">
        <f>Равен!AE820</f>
        <v>0</v>
      </c>
      <c r="G828" s="128"/>
      <c r="H828" s="33"/>
      <c r="I828" s="33"/>
      <c r="J828" s="33"/>
      <c r="K828" s="115"/>
      <c r="L828" s="109">
        <f t="shared" si="150"/>
        <v>0</v>
      </c>
      <c r="M828" s="33"/>
      <c r="N828" s="123"/>
      <c r="O828" s="131"/>
      <c r="P828" s="109">
        <f t="shared" si="151"/>
        <v>0</v>
      </c>
      <c r="Q828" s="33"/>
      <c r="R828" s="33"/>
      <c r="S828" s="123"/>
      <c r="T828" s="128"/>
      <c r="U828" s="33"/>
      <c r="V828" s="33"/>
      <c r="W828" s="33"/>
      <c r="X828" s="115"/>
      <c r="Y828" s="122"/>
      <c r="Z828" s="33"/>
      <c r="AA828" s="33"/>
      <c r="AB828" s="33"/>
      <c r="AC828" s="33"/>
      <c r="AD828" s="33"/>
      <c r="AE828" s="33"/>
      <c r="AF828" s="123"/>
      <c r="AG828" s="119" t="e">
        <f>HLOOKUP(AG$13,$Y828:$AF$1016,ROWS($Y828:$AF$1016),FALSE)</f>
        <v>#N/A</v>
      </c>
      <c r="AH828" s="30" t="e">
        <f>HLOOKUP(AH$13,$Y828:$AF$1016,ROWS($Y828:$AF$1016),FALSE)</f>
        <v>#N/A</v>
      </c>
      <c r="AI828" s="30" t="e">
        <f>HLOOKUP(AI$13,$Y828:$AF$1016,ROWS($Y828:$AF$1016),FALSE)</f>
        <v>#N/A</v>
      </c>
      <c r="AJ828" s="30" t="e">
        <f>HLOOKUP(AJ$13,$Y828:$AF$1016,ROWS($Y828:$AF$1016),FALSE)</f>
        <v>#N/A</v>
      </c>
      <c r="AK828" s="30" t="e">
        <f>HLOOKUP(AK$13,$Y828:$AF$1016,ROWS($Y828:$AF$1016),FALSE)</f>
        <v>#N/A</v>
      </c>
      <c r="AL828" s="30" t="e">
        <f>HLOOKUP(AL$13,$Y828:$AF$1016,ROWS($Y828:$AF$1016),FALSE)</f>
        <v>#N/A</v>
      </c>
      <c r="AM828" s="30" t="e">
        <f>HLOOKUP(AM$13,$Y828:$AF$1016,ROWS($Y828:$AF$1016),FALSE)</f>
        <v>#N/A</v>
      </c>
      <c r="AN828" s="30" t="e">
        <f>HLOOKUP(AN$13,$Y828:$AF$1016,ROWS($Y828:$AF$1016),FALSE)</f>
        <v>#N/A</v>
      </c>
      <c r="AO828" s="35" t="e">
        <f t="shared" si="152"/>
        <v>#N/A</v>
      </c>
      <c r="AP828" s="35" t="e">
        <f t="shared" si="153"/>
        <v>#N/A</v>
      </c>
      <c r="AQ828" s="35" t="e">
        <f t="shared" si="154"/>
        <v>#N/A</v>
      </c>
      <c r="AR828" s="35" t="e">
        <f t="shared" si="155"/>
        <v>#N/A</v>
      </c>
      <c r="AS828" s="35" t="e">
        <f t="shared" si="156"/>
        <v>#N/A</v>
      </c>
      <c r="AT828" s="35" t="e">
        <f t="shared" si="157"/>
        <v>#N/A</v>
      </c>
      <c r="AU828" s="35" t="e">
        <f t="shared" si="158"/>
        <v>#N/A</v>
      </c>
      <c r="AV828" s="35" t="e">
        <f t="shared" si="159"/>
        <v>#N/A</v>
      </c>
      <c r="AW828" s="81" t="e">
        <f t="shared" si="160"/>
        <v>#N/A</v>
      </c>
      <c r="AX828" s="139" t="e">
        <f t="shared" si="161"/>
        <v>#N/A</v>
      </c>
    </row>
    <row r="829" spans="1:50" x14ac:dyDescent="0.25">
      <c r="A829" s="110">
        <f>'Тулуз-Пьерон'!A829</f>
        <v>0</v>
      </c>
      <c r="B829" s="153">
        <f>'Тулуз-Пьерон'!B829</f>
        <v>0</v>
      </c>
      <c r="C829" s="109" t="e">
        <f>'Тулуз-Пьерон'!AB829</f>
        <v>#DIV/0!</v>
      </c>
      <c r="D829" s="132" t="e">
        <f>'Тулуз-Пьерон'!AE829</f>
        <v>#DIV/0!</v>
      </c>
      <c r="E829" s="134">
        <f>Равен!AD821</f>
        <v>0</v>
      </c>
      <c r="F829" s="135">
        <f>Равен!AE821</f>
        <v>0</v>
      </c>
      <c r="G829" s="128"/>
      <c r="H829" s="33"/>
      <c r="I829" s="33"/>
      <c r="J829" s="33"/>
      <c r="K829" s="115"/>
      <c r="L829" s="109">
        <f t="shared" si="150"/>
        <v>0</v>
      </c>
      <c r="M829" s="33"/>
      <c r="N829" s="123"/>
      <c r="O829" s="131"/>
      <c r="P829" s="109">
        <f t="shared" si="151"/>
        <v>0</v>
      </c>
      <c r="Q829" s="33"/>
      <c r="R829" s="33"/>
      <c r="S829" s="123"/>
      <c r="T829" s="128"/>
      <c r="U829" s="33"/>
      <c r="V829" s="33"/>
      <c r="W829" s="33"/>
      <c r="X829" s="115"/>
      <c r="Y829" s="122"/>
      <c r="Z829" s="33"/>
      <c r="AA829" s="33"/>
      <c r="AB829" s="33"/>
      <c r="AC829" s="33"/>
      <c r="AD829" s="33"/>
      <c r="AE829" s="33"/>
      <c r="AF829" s="123"/>
      <c r="AG829" s="119" t="e">
        <f>HLOOKUP(AG$13,$Y829:$AF$1016,ROWS($Y829:$AF$1016),FALSE)</f>
        <v>#N/A</v>
      </c>
      <c r="AH829" s="30" t="e">
        <f>HLOOKUP(AH$13,$Y829:$AF$1016,ROWS($Y829:$AF$1016),FALSE)</f>
        <v>#N/A</v>
      </c>
      <c r="AI829" s="30" t="e">
        <f>HLOOKUP(AI$13,$Y829:$AF$1016,ROWS($Y829:$AF$1016),FALSE)</f>
        <v>#N/A</v>
      </c>
      <c r="AJ829" s="30" t="e">
        <f>HLOOKUP(AJ$13,$Y829:$AF$1016,ROWS($Y829:$AF$1016),FALSE)</f>
        <v>#N/A</v>
      </c>
      <c r="AK829" s="30" t="e">
        <f>HLOOKUP(AK$13,$Y829:$AF$1016,ROWS($Y829:$AF$1016),FALSE)</f>
        <v>#N/A</v>
      </c>
      <c r="AL829" s="30" t="e">
        <f>HLOOKUP(AL$13,$Y829:$AF$1016,ROWS($Y829:$AF$1016),FALSE)</f>
        <v>#N/A</v>
      </c>
      <c r="AM829" s="30" t="e">
        <f>HLOOKUP(AM$13,$Y829:$AF$1016,ROWS($Y829:$AF$1016),FALSE)</f>
        <v>#N/A</v>
      </c>
      <c r="AN829" s="30" t="e">
        <f>HLOOKUP(AN$13,$Y829:$AF$1016,ROWS($Y829:$AF$1016),FALSE)</f>
        <v>#N/A</v>
      </c>
      <c r="AO829" s="35" t="e">
        <f t="shared" si="152"/>
        <v>#N/A</v>
      </c>
      <c r="AP829" s="35" t="e">
        <f t="shared" si="153"/>
        <v>#N/A</v>
      </c>
      <c r="AQ829" s="35" t="e">
        <f t="shared" si="154"/>
        <v>#N/A</v>
      </c>
      <c r="AR829" s="35" t="e">
        <f t="shared" si="155"/>
        <v>#N/A</v>
      </c>
      <c r="AS829" s="35" t="e">
        <f t="shared" si="156"/>
        <v>#N/A</v>
      </c>
      <c r="AT829" s="35" t="e">
        <f t="shared" si="157"/>
        <v>#N/A</v>
      </c>
      <c r="AU829" s="35" t="e">
        <f t="shared" si="158"/>
        <v>#N/A</v>
      </c>
      <c r="AV829" s="35" t="e">
        <f t="shared" si="159"/>
        <v>#N/A</v>
      </c>
      <c r="AW829" s="81" t="e">
        <f t="shared" si="160"/>
        <v>#N/A</v>
      </c>
      <c r="AX829" s="139" t="e">
        <f t="shared" si="161"/>
        <v>#N/A</v>
      </c>
    </row>
    <row r="830" spans="1:50" x14ac:dyDescent="0.25">
      <c r="A830" s="110">
        <f>'Тулуз-Пьерон'!A830</f>
        <v>0</v>
      </c>
      <c r="B830" s="153">
        <f>'Тулуз-Пьерон'!B830</f>
        <v>0</v>
      </c>
      <c r="C830" s="109" t="e">
        <f>'Тулуз-Пьерон'!AB830</f>
        <v>#DIV/0!</v>
      </c>
      <c r="D830" s="132" t="e">
        <f>'Тулуз-Пьерон'!AE830</f>
        <v>#DIV/0!</v>
      </c>
      <c r="E830" s="134">
        <f>Равен!AD822</f>
        <v>0</v>
      </c>
      <c r="F830" s="135">
        <f>Равен!AE822</f>
        <v>0</v>
      </c>
      <c r="G830" s="128"/>
      <c r="H830" s="33"/>
      <c r="I830" s="33"/>
      <c r="J830" s="33"/>
      <c r="K830" s="115"/>
      <c r="L830" s="109">
        <f t="shared" si="150"/>
        <v>0</v>
      </c>
      <c r="M830" s="33"/>
      <c r="N830" s="123"/>
      <c r="O830" s="131"/>
      <c r="P830" s="109">
        <f t="shared" si="151"/>
        <v>0</v>
      </c>
      <c r="Q830" s="33"/>
      <c r="R830" s="33"/>
      <c r="S830" s="123"/>
      <c r="T830" s="128"/>
      <c r="U830" s="33"/>
      <c r="V830" s="33"/>
      <c r="W830" s="33"/>
      <c r="X830" s="115"/>
      <c r="Y830" s="122"/>
      <c r="Z830" s="33"/>
      <c r="AA830" s="33"/>
      <c r="AB830" s="33"/>
      <c r="AC830" s="33"/>
      <c r="AD830" s="33"/>
      <c r="AE830" s="33"/>
      <c r="AF830" s="123"/>
      <c r="AG830" s="119" t="e">
        <f>HLOOKUP(AG$13,$Y830:$AF$1016,ROWS($Y830:$AF$1016),FALSE)</f>
        <v>#N/A</v>
      </c>
      <c r="AH830" s="30" t="e">
        <f>HLOOKUP(AH$13,$Y830:$AF$1016,ROWS($Y830:$AF$1016),FALSE)</f>
        <v>#N/A</v>
      </c>
      <c r="AI830" s="30" t="e">
        <f>HLOOKUP(AI$13,$Y830:$AF$1016,ROWS($Y830:$AF$1016),FALSE)</f>
        <v>#N/A</v>
      </c>
      <c r="AJ830" s="30" t="e">
        <f>HLOOKUP(AJ$13,$Y830:$AF$1016,ROWS($Y830:$AF$1016),FALSE)</f>
        <v>#N/A</v>
      </c>
      <c r="AK830" s="30" t="e">
        <f>HLOOKUP(AK$13,$Y830:$AF$1016,ROWS($Y830:$AF$1016),FALSE)</f>
        <v>#N/A</v>
      </c>
      <c r="AL830" s="30" t="e">
        <f>HLOOKUP(AL$13,$Y830:$AF$1016,ROWS($Y830:$AF$1016),FALSE)</f>
        <v>#N/A</v>
      </c>
      <c r="AM830" s="30" t="e">
        <f>HLOOKUP(AM$13,$Y830:$AF$1016,ROWS($Y830:$AF$1016),FALSE)</f>
        <v>#N/A</v>
      </c>
      <c r="AN830" s="30" t="e">
        <f>HLOOKUP(AN$13,$Y830:$AF$1016,ROWS($Y830:$AF$1016),FALSE)</f>
        <v>#N/A</v>
      </c>
      <c r="AO830" s="35" t="e">
        <f t="shared" si="152"/>
        <v>#N/A</v>
      </c>
      <c r="AP830" s="35" t="e">
        <f t="shared" si="153"/>
        <v>#N/A</v>
      </c>
      <c r="AQ830" s="35" t="e">
        <f t="shared" si="154"/>
        <v>#N/A</v>
      </c>
      <c r="AR830" s="35" t="e">
        <f t="shared" si="155"/>
        <v>#N/A</v>
      </c>
      <c r="AS830" s="35" t="e">
        <f t="shared" si="156"/>
        <v>#N/A</v>
      </c>
      <c r="AT830" s="35" t="e">
        <f t="shared" si="157"/>
        <v>#N/A</v>
      </c>
      <c r="AU830" s="35" t="e">
        <f t="shared" si="158"/>
        <v>#N/A</v>
      </c>
      <c r="AV830" s="35" t="e">
        <f t="shared" si="159"/>
        <v>#N/A</v>
      </c>
      <c r="AW830" s="81" t="e">
        <f t="shared" si="160"/>
        <v>#N/A</v>
      </c>
      <c r="AX830" s="139" t="e">
        <f t="shared" si="161"/>
        <v>#N/A</v>
      </c>
    </row>
    <row r="831" spans="1:50" x14ac:dyDescent="0.25">
      <c r="A831" s="110">
        <f>'Тулуз-Пьерон'!A831</f>
        <v>0</v>
      </c>
      <c r="B831" s="153">
        <f>'Тулуз-Пьерон'!B831</f>
        <v>0</v>
      </c>
      <c r="C831" s="109" t="e">
        <f>'Тулуз-Пьерон'!AB831</f>
        <v>#DIV/0!</v>
      </c>
      <c r="D831" s="132" t="e">
        <f>'Тулуз-Пьерон'!AE831</f>
        <v>#DIV/0!</v>
      </c>
      <c r="E831" s="134">
        <f>Равен!AD823</f>
        <v>0</v>
      </c>
      <c r="F831" s="135">
        <f>Равен!AE823</f>
        <v>0</v>
      </c>
      <c r="G831" s="128"/>
      <c r="H831" s="33"/>
      <c r="I831" s="33"/>
      <c r="J831" s="33"/>
      <c r="K831" s="115"/>
      <c r="L831" s="109">
        <f t="shared" si="150"/>
        <v>0</v>
      </c>
      <c r="M831" s="33"/>
      <c r="N831" s="123"/>
      <c r="O831" s="131"/>
      <c r="P831" s="109">
        <f t="shared" si="151"/>
        <v>0</v>
      </c>
      <c r="Q831" s="33"/>
      <c r="R831" s="33"/>
      <c r="S831" s="123"/>
      <c r="T831" s="128"/>
      <c r="U831" s="33"/>
      <c r="V831" s="33"/>
      <c r="W831" s="33"/>
      <c r="X831" s="115"/>
      <c r="Y831" s="122"/>
      <c r="Z831" s="33"/>
      <c r="AA831" s="33"/>
      <c r="AB831" s="33"/>
      <c r="AC831" s="33"/>
      <c r="AD831" s="33"/>
      <c r="AE831" s="33"/>
      <c r="AF831" s="123"/>
      <c r="AG831" s="119" t="e">
        <f>HLOOKUP(AG$13,$Y831:$AF$1016,ROWS($Y831:$AF$1016),FALSE)</f>
        <v>#N/A</v>
      </c>
      <c r="AH831" s="30" t="e">
        <f>HLOOKUP(AH$13,$Y831:$AF$1016,ROWS($Y831:$AF$1016),FALSE)</f>
        <v>#N/A</v>
      </c>
      <c r="AI831" s="30" t="e">
        <f>HLOOKUP(AI$13,$Y831:$AF$1016,ROWS($Y831:$AF$1016),FALSE)</f>
        <v>#N/A</v>
      </c>
      <c r="AJ831" s="30" t="e">
        <f>HLOOKUP(AJ$13,$Y831:$AF$1016,ROWS($Y831:$AF$1016),FALSE)</f>
        <v>#N/A</v>
      </c>
      <c r="AK831" s="30" t="e">
        <f>HLOOKUP(AK$13,$Y831:$AF$1016,ROWS($Y831:$AF$1016),FALSE)</f>
        <v>#N/A</v>
      </c>
      <c r="AL831" s="30" t="e">
        <f>HLOOKUP(AL$13,$Y831:$AF$1016,ROWS($Y831:$AF$1016),FALSE)</f>
        <v>#N/A</v>
      </c>
      <c r="AM831" s="30" t="e">
        <f>HLOOKUP(AM$13,$Y831:$AF$1016,ROWS($Y831:$AF$1016),FALSE)</f>
        <v>#N/A</v>
      </c>
      <c r="AN831" s="30" t="e">
        <f>HLOOKUP(AN$13,$Y831:$AF$1016,ROWS($Y831:$AF$1016),FALSE)</f>
        <v>#N/A</v>
      </c>
      <c r="AO831" s="35" t="e">
        <f t="shared" si="152"/>
        <v>#N/A</v>
      </c>
      <c r="AP831" s="35" t="e">
        <f t="shared" si="153"/>
        <v>#N/A</v>
      </c>
      <c r="AQ831" s="35" t="e">
        <f t="shared" si="154"/>
        <v>#N/A</v>
      </c>
      <c r="AR831" s="35" t="e">
        <f t="shared" si="155"/>
        <v>#N/A</v>
      </c>
      <c r="AS831" s="35" t="e">
        <f t="shared" si="156"/>
        <v>#N/A</v>
      </c>
      <c r="AT831" s="35" t="e">
        <f t="shared" si="157"/>
        <v>#N/A</v>
      </c>
      <c r="AU831" s="35" t="e">
        <f t="shared" si="158"/>
        <v>#N/A</v>
      </c>
      <c r="AV831" s="35" t="e">
        <f t="shared" si="159"/>
        <v>#N/A</v>
      </c>
      <c r="AW831" s="81" t="e">
        <f t="shared" si="160"/>
        <v>#N/A</v>
      </c>
      <c r="AX831" s="139" t="e">
        <f t="shared" si="161"/>
        <v>#N/A</v>
      </c>
    </row>
    <row r="832" spans="1:50" x14ac:dyDescent="0.25">
      <c r="A832" s="110">
        <f>'Тулуз-Пьерон'!A832</f>
        <v>0</v>
      </c>
      <c r="B832" s="153">
        <f>'Тулуз-Пьерон'!B832</f>
        <v>0</v>
      </c>
      <c r="C832" s="109" t="e">
        <f>'Тулуз-Пьерон'!AB832</f>
        <v>#DIV/0!</v>
      </c>
      <c r="D832" s="132" t="e">
        <f>'Тулуз-Пьерон'!AE832</f>
        <v>#DIV/0!</v>
      </c>
      <c r="E832" s="134">
        <f>Равен!AD824</f>
        <v>0</v>
      </c>
      <c r="F832" s="135">
        <f>Равен!AE824</f>
        <v>0</v>
      </c>
      <c r="G832" s="128"/>
      <c r="H832" s="33"/>
      <c r="I832" s="33"/>
      <c r="J832" s="33"/>
      <c r="K832" s="115"/>
      <c r="L832" s="109">
        <f t="shared" si="150"/>
        <v>0</v>
      </c>
      <c r="M832" s="33"/>
      <c r="N832" s="123"/>
      <c r="O832" s="131"/>
      <c r="P832" s="109">
        <f t="shared" si="151"/>
        <v>0</v>
      </c>
      <c r="Q832" s="33"/>
      <c r="R832" s="33"/>
      <c r="S832" s="123"/>
      <c r="T832" s="128"/>
      <c r="U832" s="33"/>
      <c r="V832" s="33"/>
      <c r="W832" s="33"/>
      <c r="X832" s="115"/>
      <c r="Y832" s="122"/>
      <c r="Z832" s="33"/>
      <c r="AA832" s="33"/>
      <c r="AB832" s="33"/>
      <c r="AC832" s="33"/>
      <c r="AD832" s="33"/>
      <c r="AE832" s="33"/>
      <c r="AF832" s="123"/>
      <c r="AG832" s="119" t="e">
        <f>HLOOKUP(AG$13,$Y832:$AF$1016,ROWS($Y832:$AF$1016),FALSE)</f>
        <v>#N/A</v>
      </c>
      <c r="AH832" s="30" t="e">
        <f>HLOOKUP(AH$13,$Y832:$AF$1016,ROWS($Y832:$AF$1016),FALSE)</f>
        <v>#N/A</v>
      </c>
      <c r="AI832" s="30" t="e">
        <f>HLOOKUP(AI$13,$Y832:$AF$1016,ROWS($Y832:$AF$1016),FALSE)</f>
        <v>#N/A</v>
      </c>
      <c r="AJ832" s="30" t="e">
        <f>HLOOKUP(AJ$13,$Y832:$AF$1016,ROWS($Y832:$AF$1016),FALSE)</f>
        <v>#N/A</v>
      </c>
      <c r="AK832" s="30" t="e">
        <f>HLOOKUP(AK$13,$Y832:$AF$1016,ROWS($Y832:$AF$1016),FALSE)</f>
        <v>#N/A</v>
      </c>
      <c r="AL832" s="30" t="e">
        <f>HLOOKUP(AL$13,$Y832:$AF$1016,ROWS($Y832:$AF$1016),FALSE)</f>
        <v>#N/A</v>
      </c>
      <c r="AM832" s="30" t="e">
        <f>HLOOKUP(AM$13,$Y832:$AF$1016,ROWS($Y832:$AF$1016),FALSE)</f>
        <v>#N/A</v>
      </c>
      <c r="AN832" s="30" t="e">
        <f>HLOOKUP(AN$13,$Y832:$AF$1016,ROWS($Y832:$AF$1016),FALSE)</f>
        <v>#N/A</v>
      </c>
      <c r="AO832" s="35" t="e">
        <f t="shared" si="152"/>
        <v>#N/A</v>
      </c>
      <c r="AP832" s="35" t="e">
        <f t="shared" si="153"/>
        <v>#N/A</v>
      </c>
      <c r="AQ832" s="35" t="e">
        <f t="shared" si="154"/>
        <v>#N/A</v>
      </c>
      <c r="AR832" s="35" t="e">
        <f t="shared" si="155"/>
        <v>#N/A</v>
      </c>
      <c r="AS832" s="35" t="e">
        <f t="shared" si="156"/>
        <v>#N/A</v>
      </c>
      <c r="AT832" s="35" t="e">
        <f t="shared" si="157"/>
        <v>#N/A</v>
      </c>
      <c r="AU832" s="35" t="e">
        <f t="shared" si="158"/>
        <v>#N/A</v>
      </c>
      <c r="AV832" s="35" t="e">
        <f t="shared" si="159"/>
        <v>#N/A</v>
      </c>
      <c r="AW832" s="81" t="e">
        <f t="shared" si="160"/>
        <v>#N/A</v>
      </c>
      <c r="AX832" s="139" t="e">
        <f t="shared" si="161"/>
        <v>#N/A</v>
      </c>
    </row>
    <row r="833" spans="1:50" x14ac:dyDescent="0.25">
      <c r="A833" s="110">
        <f>'Тулуз-Пьерон'!A833</f>
        <v>0</v>
      </c>
      <c r="B833" s="153">
        <f>'Тулуз-Пьерон'!B833</f>
        <v>0</v>
      </c>
      <c r="C833" s="109" t="e">
        <f>'Тулуз-Пьерон'!AB833</f>
        <v>#DIV/0!</v>
      </c>
      <c r="D833" s="132" t="e">
        <f>'Тулуз-Пьерон'!AE833</f>
        <v>#DIV/0!</v>
      </c>
      <c r="E833" s="134">
        <f>Равен!AD825</f>
        <v>0</v>
      </c>
      <c r="F833" s="135">
        <f>Равен!AE825</f>
        <v>0</v>
      </c>
      <c r="G833" s="128"/>
      <c r="H833" s="33"/>
      <c r="I833" s="33"/>
      <c r="J833" s="33"/>
      <c r="K833" s="115"/>
      <c r="L833" s="109">
        <f t="shared" si="150"/>
        <v>0</v>
      </c>
      <c r="M833" s="33"/>
      <c r="N833" s="123"/>
      <c r="O833" s="131"/>
      <c r="P833" s="109">
        <f t="shared" si="151"/>
        <v>0</v>
      </c>
      <c r="Q833" s="33"/>
      <c r="R833" s="33"/>
      <c r="S833" s="123"/>
      <c r="T833" s="128"/>
      <c r="U833" s="33"/>
      <c r="V833" s="33"/>
      <c r="W833" s="33"/>
      <c r="X833" s="115"/>
      <c r="Y833" s="122"/>
      <c r="Z833" s="33"/>
      <c r="AA833" s="33"/>
      <c r="AB833" s="33"/>
      <c r="AC833" s="33"/>
      <c r="AD833" s="33"/>
      <c r="AE833" s="33"/>
      <c r="AF833" s="123"/>
      <c r="AG833" s="119" t="e">
        <f>HLOOKUP(AG$13,$Y833:$AF$1016,ROWS($Y833:$AF$1016),FALSE)</f>
        <v>#N/A</v>
      </c>
      <c r="AH833" s="30" t="e">
        <f>HLOOKUP(AH$13,$Y833:$AF$1016,ROWS($Y833:$AF$1016),FALSE)</f>
        <v>#N/A</v>
      </c>
      <c r="AI833" s="30" t="e">
        <f>HLOOKUP(AI$13,$Y833:$AF$1016,ROWS($Y833:$AF$1016),FALSE)</f>
        <v>#N/A</v>
      </c>
      <c r="AJ833" s="30" t="e">
        <f>HLOOKUP(AJ$13,$Y833:$AF$1016,ROWS($Y833:$AF$1016),FALSE)</f>
        <v>#N/A</v>
      </c>
      <c r="AK833" s="30" t="e">
        <f>HLOOKUP(AK$13,$Y833:$AF$1016,ROWS($Y833:$AF$1016),FALSE)</f>
        <v>#N/A</v>
      </c>
      <c r="AL833" s="30" t="e">
        <f>HLOOKUP(AL$13,$Y833:$AF$1016,ROWS($Y833:$AF$1016),FALSE)</f>
        <v>#N/A</v>
      </c>
      <c r="AM833" s="30" t="e">
        <f>HLOOKUP(AM$13,$Y833:$AF$1016,ROWS($Y833:$AF$1016),FALSE)</f>
        <v>#N/A</v>
      </c>
      <c r="AN833" s="30" t="e">
        <f>HLOOKUP(AN$13,$Y833:$AF$1016,ROWS($Y833:$AF$1016),FALSE)</f>
        <v>#N/A</v>
      </c>
      <c r="AO833" s="35" t="e">
        <f t="shared" si="152"/>
        <v>#N/A</v>
      </c>
      <c r="AP833" s="35" t="e">
        <f t="shared" si="153"/>
        <v>#N/A</v>
      </c>
      <c r="AQ833" s="35" t="e">
        <f t="shared" si="154"/>
        <v>#N/A</v>
      </c>
      <c r="AR833" s="35" t="e">
        <f t="shared" si="155"/>
        <v>#N/A</v>
      </c>
      <c r="AS833" s="35" t="e">
        <f t="shared" si="156"/>
        <v>#N/A</v>
      </c>
      <c r="AT833" s="35" t="e">
        <f t="shared" si="157"/>
        <v>#N/A</v>
      </c>
      <c r="AU833" s="35" t="e">
        <f t="shared" si="158"/>
        <v>#N/A</v>
      </c>
      <c r="AV833" s="35" t="e">
        <f t="shared" si="159"/>
        <v>#N/A</v>
      </c>
      <c r="AW833" s="81" t="e">
        <f t="shared" si="160"/>
        <v>#N/A</v>
      </c>
      <c r="AX833" s="139" t="e">
        <f t="shared" si="161"/>
        <v>#N/A</v>
      </c>
    </row>
    <row r="834" spans="1:50" x14ac:dyDescent="0.25">
      <c r="A834" s="110">
        <f>'Тулуз-Пьерон'!A834</f>
        <v>0</v>
      </c>
      <c r="B834" s="153">
        <f>'Тулуз-Пьерон'!B834</f>
        <v>0</v>
      </c>
      <c r="C834" s="109" t="e">
        <f>'Тулуз-Пьерон'!AB834</f>
        <v>#DIV/0!</v>
      </c>
      <c r="D834" s="132" t="e">
        <f>'Тулуз-Пьерон'!AE834</f>
        <v>#DIV/0!</v>
      </c>
      <c r="E834" s="134">
        <f>Равен!AD826</f>
        <v>0</v>
      </c>
      <c r="F834" s="135">
        <f>Равен!AE826</f>
        <v>0</v>
      </c>
      <c r="G834" s="128"/>
      <c r="H834" s="33"/>
      <c r="I834" s="33"/>
      <c r="J834" s="33"/>
      <c r="K834" s="115"/>
      <c r="L834" s="109">
        <f t="shared" si="150"/>
        <v>0</v>
      </c>
      <c r="M834" s="33"/>
      <c r="N834" s="123"/>
      <c r="O834" s="131"/>
      <c r="P834" s="109">
        <f t="shared" si="151"/>
        <v>0</v>
      </c>
      <c r="Q834" s="33"/>
      <c r="R834" s="33"/>
      <c r="S834" s="123"/>
      <c r="T834" s="128"/>
      <c r="U834" s="33"/>
      <c r="V834" s="33"/>
      <c r="W834" s="33"/>
      <c r="X834" s="115"/>
      <c r="Y834" s="122"/>
      <c r="Z834" s="33"/>
      <c r="AA834" s="33"/>
      <c r="AB834" s="33"/>
      <c r="AC834" s="33"/>
      <c r="AD834" s="33"/>
      <c r="AE834" s="33"/>
      <c r="AF834" s="123"/>
      <c r="AG834" s="119" t="e">
        <f>HLOOKUP(AG$13,$Y834:$AF$1016,ROWS($Y834:$AF$1016),FALSE)</f>
        <v>#N/A</v>
      </c>
      <c r="AH834" s="30" t="e">
        <f>HLOOKUP(AH$13,$Y834:$AF$1016,ROWS($Y834:$AF$1016),FALSE)</f>
        <v>#N/A</v>
      </c>
      <c r="AI834" s="30" t="e">
        <f>HLOOKUP(AI$13,$Y834:$AF$1016,ROWS($Y834:$AF$1016),FALSE)</f>
        <v>#N/A</v>
      </c>
      <c r="AJ834" s="30" t="e">
        <f>HLOOKUP(AJ$13,$Y834:$AF$1016,ROWS($Y834:$AF$1016),FALSE)</f>
        <v>#N/A</v>
      </c>
      <c r="AK834" s="30" t="e">
        <f>HLOOKUP(AK$13,$Y834:$AF$1016,ROWS($Y834:$AF$1016),FALSE)</f>
        <v>#N/A</v>
      </c>
      <c r="AL834" s="30" t="e">
        <f>HLOOKUP(AL$13,$Y834:$AF$1016,ROWS($Y834:$AF$1016),FALSE)</f>
        <v>#N/A</v>
      </c>
      <c r="AM834" s="30" t="e">
        <f>HLOOKUP(AM$13,$Y834:$AF$1016,ROWS($Y834:$AF$1016),FALSE)</f>
        <v>#N/A</v>
      </c>
      <c r="AN834" s="30" t="e">
        <f>HLOOKUP(AN$13,$Y834:$AF$1016,ROWS($Y834:$AF$1016),FALSE)</f>
        <v>#N/A</v>
      </c>
      <c r="AO834" s="35" t="e">
        <f t="shared" si="152"/>
        <v>#N/A</v>
      </c>
      <c r="AP834" s="35" t="e">
        <f t="shared" si="153"/>
        <v>#N/A</v>
      </c>
      <c r="AQ834" s="35" t="e">
        <f t="shared" si="154"/>
        <v>#N/A</v>
      </c>
      <c r="AR834" s="35" t="e">
        <f t="shared" si="155"/>
        <v>#N/A</v>
      </c>
      <c r="AS834" s="35" t="e">
        <f t="shared" si="156"/>
        <v>#N/A</v>
      </c>
      <c r="AT834" s="35" t="e">
        <f t="shared" si="157"/>
        <v>#N/A</v>
      </c>
      <c r="AU834" s="35" t="e">
        <f t="shared" si="158"/>
        <v>#N/A</v>
      </c>
      <c r="AV834" s="35" t="e">
        <f t="shared" si="159"/>
        <v>#N/A</v>
      </c>
      <c r="AW834" s="81" t="e">
        <f t="shared" si="160"/>
        <v>#N/A</v>
      </c>
      <c r="AX834" s="139" t="e">
        <f t="shared" si="161"/>
        <v>#N/A</v>
      </c>
    </row>
    <row r="835" spans="1:50" x14ac:dyDescent="0.25">
      <c r="A835" s="110">
        <f>'Тулуз-Пьерон'!A835</f>
        <v>0</v>
      </c>
      <c r="B835" s="153">
        <f>'Тулуз-Пьерон'!B835</f>
        <v>0</v>
      </c>
      <c r="C835" s="109" t="e">
        <f>'Тулуз-Пьерон'!AB835</f>
        <v>#DIV/0!</v>
      </c>
      <c r="D835" s="132" t="e">
        <f>'Тулуз-Пьерон'!AE835</f>
        <v>#DIV/0!</v>
      </c>
      <c r="E835" s="134">
        <f>Равен!AD827</f>
        <v>0</v>
      </c>
      <c r="F835" s="135">
        <f>Равен!AE827</f>
        <v>0</v>
      </c>
      <c r="G835" s="128"/>
      <c r="H835" s="33"/>
      <c r="I835" s="33"/>
      <c r="J835" s="33"/>
      <c r="K835" s="115"/>
      <c r="L835" s="109">
        <f t="shared" si="150"/>
        <v>0</v>
      </c>
      <c r="M835" s="33"/>
      <c r="N835" s="123"/>
      <c r="O835" s="131"/>
      <c r="P835" s="109">
        <f t="shared" si="151"/>
        <v>0</v>
      </c>
      <c r="Q835" s="33"/>
      <c r="R835" s="33"/>
      <c r="S835" s="123"/>
      <c r="T835" s="128"/>
      <c r="U835" s="33"/>
      <c r="V835" s="33"/>
      <c r="W835" s="33"/>
      <c r="X835" s="115"/>
      <c r="Y835" s="122"/>
      <c r="Z835" s="33"/>
      <c r="AA835" s="33"/>
      <c r="AB835" s="33"/>
      <c r="AC835" s="33"/>
      <c r="AD835" s="33"/>
      <c r="AE835" s="33"/>
      <c r="AF835" s="123"/>
      <c r="AG835" s="119" t="e">
        <f>HLOOKUP(AG$13,$Y835:$AF$1016,ROWS($Y835:$AF$1016),FALSE)</f>
        <v>#N/A</v>
      </c>
      <c r="AH835" s="30" t="e">
        <f>HLOOKUP(AH$13,$Y835:$AF$1016,ROWS($Y835:$AF$1016),FALSE)</f>
        <v>#N/A</v>
      </c>
      <c r="AI835" s="30" t="e">
        <f>HLOOKUP(AI$13,$Y835:$AF$1016,ROWS($Y835:$AF$1016),FALSE)</f>
        <v>#N/A</v>
      </c>
      <c r="AJ835" s="30" t="e">
        <f>HLOOKUP(AJ$13,$Y835:$AF$1016,ROWS($Y835:$AF$1016),FALSE)</f>
        <v>#N/A</v>
      </c>
      <c r="AK835" s="30" t="e">
        <f>HLOOKUP(AK$13,$Y835:$AF$1016,ROWS($Y835:$AF$1016),FALSE)</f>
        <v>#N/A</v>
      </c>
      <c r="AL835" s="30" t="e">
        <f>HLOOKUP(AL$13,$Y835:$AF$1016,ROWS($Y835:$AF$1016),FALSE)</f>
        <v>#N/A</v>
      </c>
      <c r="AM835" s="30" t="e">
        <f>HLOOKUP(AM$13,$Y835:$AF$1016,ROWS($Y835:$AF$1016),FALSE)</f>
        <v>#N/A</v>
      </c>
      <c r="AN835" s="30" t="e">
        <f>HLOOKUP(AN$13,$Y835:$AF$1016,ROWS($Y835:$AF$1016),FALSE)</f>
        <v>#N/A</v>
      </c>
      <c r="AO835" s="35" t="e">
        <f t="shared" si="152"/>
        <v>#N/A</v>
      </c>
      <c r="AP835" s="35" t="e">
        <f t="shared" si="153"/>
        <v>#N/A</v>
      </c>
      <c r="AQ835" s="35" t="e">
        <f t="shared" si="154"/>
        <v>#N/A</v>
      </c>
      <c r="AR835" s="35" t="e">
        <f t="shared" si="155"/>
        <v>#N/A</v>
      </c>
      <c r="AS835" s="35" t="e">
        <f t="shared" si="156"/>
        <v>#N/A</v>
      </c>
      <c r="AT835" s="35" t="e">
        <f t="shared" si="157"/>
        <v>#N/A</v>
      </c>
      <c r="AU835" s="35" t="e">
        <f t="shared" si="158"/>
        <v>#N/A</v>
      </c>
      <c r="AV835" s="35" t="e">
        <f t="shared" si="159"/>
        <v>#N/A</v>
      </c>
      <c r="AW835" s="81" t="e">
        <f t="shared" si="160"/>
        <v>#N/A</v>
      </c>
      <c r="AX835" s="139" t="e">
        <f t="shared" si="161"/>
        <v>#N/A</v>
      </c>
    </row>
    <row r="836" spans="1:50" x14ac:dyDescent="0.25">
      <c r="A836" s="110">
        <f>'Тулуз-Пьерон'!A836</f>
        <v>0</v>
      </c>
      <c r="B836" s="153">
        <f>'Тулуз-Пьерон'!B836</f>
        <v>0</v>
      </c>
      <c r="C836" s="109" t="e">
        <f>'Тулуз-Пьерон'!AB836</f>
        <v>#DIV/0!</v>
      </c>
      <c r="D836" s="132" t="e">
        <f>'Тулуз-Пьерон'!AE836</f>
        <v>#DIV/0!</v>
      </c>
      <c r="E836" s="134">
        <f>Равен!AD828</f>
        <v>0</v>
      </c>
      <c r="F836" s="135">
        <f>Равен!AE828</f>
        <v>0</v>
      </c>
      <c r="G836" s="128"/>
      <c r="H836" s="33"/>
      <c r="I836" s="33"/>
      <c r="J836" s="33"/>
      <c r="K836" s="115"/>
      <c r="L836" s="109">
        <f t="shared" si="150"/>
        <v>0</v>
      </c>
      <c r="M836" s="33"/>
      <c r="N836" s="123"/>
      <c r="O836" s="131"/>
      <c r="P836" s="109">
        <f t="shared" si="151"/>
        <v>0</v>
      </c>
      <c r="Q836" s="33"/>
      <c r="R836" s="33"/>
      <c r="S836" s="123"/>
      <c r="T836" s="128"/>
      <c r="U836" s="33"/>
      <c r="V836" s="33"/>
      <c r="W836" s="33"/>
      <c r="X836" s="115"/>
      <c r="Y836" s="122"/>
      <c r="Z836" s="33"/>
      <c r="AA836" s="33"/>
      <c r="AB836" s="33"/>
      <c r="AC836" s="33"/>
      <c r="AD836" s="33"/>
      <c r="AE836" s="33"/>
      <c r="AF836" s="123"/>
      <c r="AG836" s="119" t="e">
        <f>HLOOKUP(AG$13,$Y836:$AF$1016,ROWS($Y836:$AF$1016),FALSE)</f>
        <v>#N/A</v>
      </c>
      <c r="AH836" s="30" t="e">
        <f>HLOOKUP(AH$13,$Y836:$AF$1016,ROWS($Y836:$AF$1016),FALSE)</f>
        <v>#N/A</v>
      </c>
      <c r="AI836" s="30" t="e">
        <f>HLOOKUP(AI$13,$Y836:$AF$1016,ROWS($Y836:$AF$1016),FALSE)</f>
        <v>#N/A</v>
      </c>
      <c r="AJ836" s="30" t="e">
        <f>HLOOKUP(AJ$13,$Y836:$AF$1016,ROWS($Y836:$AF$1016),FALSE)</f>
        <v>#N/A</v>
      </c>
      <c r="AK836" s="30" t="e">
        <f>HLOOKUP(AK$13,$Y836:$AF$1016,ROWS($Y836:$AF$1016),FALSE)</f>
        <v>#N/A</v>
      </c>
      <c r="AL836" s="30" t="e">
        <f>HLOOKUP(AL$13,$Y836:$AF$1016,ROWS($Y836:$AF$1016),FALSE)</f>
        <v>#N/A</v>
      </c>
      <c r="AM836" s="30" t="e">
        <f>HLOOKUP(AM$13,$Y836:$AF$1016,ROWS($Y836:$AF$1016),FALSE)</f>
        <v>#N/A</v>
      </c>
      <c r="AN836" s="30" t="e">
        <f>HLOOKUP(AN$13,$Y836:$AF$1016,ROWS($Y836:$AF$1016),FALSE)</f>
        <v>#N/A</v>
      </c>
      <c r="AO836" s="35" t="e">
        <f t="shared" si="152"/>
        <v>#N/A</v>
      </c>
      <c r="AP836" s="35" t="e">
        <f t="shared" si="153"/>
        <v>#N/A</v>
      </c>
      <c r="AQ836" s="35" t="e">
        <f t="shared" si="154"/>
        <v>#N/A</v>
      </c>
      <c r="AR836" s="35" t="e">
        <f t="shared" si="155"/>
        <v>#N/A</v>
      </c>
      <c r="AS836" s="35" t="e">
        <f t="shared" si="156"/>
        <v>#N/A</v>
      </c>
      <c r="AT836" s="35" t="e">
        <f t="shared" si="157"/>
        <v>#N/A</v>
      </c>
      <c r="AU836" s="35" t="e">
        <f t="shared" si="158"/>
        <v>#N/A</v>
      </c>
      <c r="AV836" s="35" t="e">
        <f t="shared" si="159"/>
        <v>#N/A</v>
      </c>
      <c r="AW836" s="81" t="e">
        <f t="shared" si="160"/>
        <v>#N/A</v>
      </c>
      <c r="AX836" s="139" t="e">
        <f t="shared" si="161"/>
        <v>#N/A</v>
      </c>
    </row>
    <row r="837" spans="1:50" x14ac:dyDescent="0.25">
      <c r="A837" s="110">
        <f>'Тулуз-Пьерон'!A837</f>
        <v>0</v>
      </c>
      <c r="B837" s="153">
        <f>'Тулуз-Пьерон'!B837</f>
        <v>0</v>
      </c>
      <c r="C837" s="109" t="e">
        <f>'Тулуз-Пьерон'!AB837</f>
        <v>#DIV/0!</v>
      </c>
      <c r="D837" s="132" t="e">
        <f>'Тулуз-Пьерон'!AE837</f>
        <v>#DIV/0!</v>
      </c>
      <c r="E837" s="134">
        <f>Равен!AD829</f>
        <v>0</v>
      </c>
      <c r="F837" s="135">
        <f>Равен!AE829</f>
        <v>0</v>
      </c>
      <c r="G837" s="128"/>
      <c r="H837" s="33"/>
      <c r="I837" s="33"/>
      <c r="J837" s="33"/>
      <c r="K837" s="115"/>
      <c r="L837" s="109">
        <f t="shared" si="150"/>
        <v>0</v>
      </c>
      <c r="M837" s="33"/>
      <c r="N837" s="123"/>
      <c r="O837" s="131"/>
      <c r="P837" s="109">
        <f t="shared" si="151"/>
        <v>0</v>
      </c>
      <c r="Q837" s="33"/>
      <c r="R837" s="33"/>
      <c r="S837" s="123"/>
      <c r="T837" s="128"/>
      <c r="U837" s="33"/>
      <c r="V837" s="33"/>
      <c r="W837" s="33"/>
      <c r="X837" s="115"/>
      <c r="Y837" s="122"/>
      <c r="Z837" s="33"/>
      <c r="AA837" s="33"/>
      <c r="AB837" s="33"/>
      <c r="AC837" s="33"/>
      <c r="AD837" s="33"/>
      <c r="AE837" s="33"/>
      <c r="AF837" s="123"/>
      <c r="AG837" s="119" t="e">
        <f>HLOOKUP(AG$13,$Y837:$AF$1016,ROWS($Y837:$AF$1016),FALSE)</f>
        <v>#N/A</v>
      </c>
      <c r="AH837" s="30" t="e">
        <f>HLOOKUP(AH$13,$Y837:$AF$1016,ROWS($Y837:$AF$1016),FALSE)</f>
        <v>#N/A</v>
      </c>
      <c r="AI837" s="30" t="e">
        <f>HLOOKUP(AI$13,$Y837:$AF$1016,ROWS($Y837:$AF$1016),FALSE)</f>
        <v>#N/A</v>
      </c>
      <c r="AJ837" s="30" t="e">
        <f>HLOOKUP(AJ$13,$Y837:$AF$1016,ROWS($Y837:$AF$1016),FALSE)</f>
        <v>#N/A</v>
      </c>
      <c r="AK837" s="30" t="e">
        <f>HLOOKUP(AK$13,$Y837:$AF$1016,ROWS($Y837:$AF$1016),FALSE)</f>
        <v>#N/A</v>
      </c>
      <c r="AL837" s="30" t="e">
        <f>HLOOKUP(AL$13,$Y837:$AF$1016,ROWS($Y837:$AF$1016),FALSE)</f>
        <v>#N/A</v>
      </c>
      <c r="AM837" s="30" t="e">
        <f>HLOOKUP(AM$13,$Y837:$AF$1016,ROWS($Y837:$AF$1016),FALSE)</f>
        <v>#N/A</v>
      </c>
      <c r="AN837" s="30" t="e">
        <f>HLOOKUP(AN$13,$Y837:$AF$1016,ROWS($Y837:$AF$1016),FALSE)</f>
        <v>#N/A</v>
      </c>
      <c r="AO837" s="35" t="e">
        <f t="shared" si="152"/>
        <v>#N/A</v>
      </c>
      <c r="AP837" s="35" t="e">
        <f t="shared" si="153"/>
        <v>#N/A</v>
      </c>
      <c r="AQ837" s="35" t="e">
        <f t="shared" si="154"/>
        <v>#N/A</v>
      </c>
      <c r="AR837" s="35" t="e">
        <f t="shared" si="155"/>
        <v>#N/A</v>
      </c>
      <c r="AS837" s="35" t="e">
        <f t="shared" si="156"/>
        <v>#N/A</v>
      </c>
      <c r="AT837" s="35" t="e">
        <f t="shared" si="157"/>
        <v>#N/A</v>
      </c>
      <c r="AU837" s="35" t="e">
        <f t="shared" si="158"/>
        <v>#N/A</v>
      </c>
      <c r="AV837" s="35" t="e">
        <f t="shared" si="159"/>
        <v>#N/A</v>
      </c>
      <c r="AW837" s="81" t="e">
        <f t="shared" si="160"/>
        <v>#N/A</v>
      </c>
      <c r="AX837" s="139" t="e">
        <f t="shared" si="161"/>
        <v>#N/A</v>
      </c>
    </row>
    <row r="838" spans="1:50" x14ac:dyDescent="0.25">
      <c r="A838" s="110">
        <f>'Тулуз-Пьерон'!A838</f>
        <v>0</v>
      </c>
      <c r="B838" s="153">
        <f>'Тулуз-Пьерон'!B838</f>
        <v>0</v>
      </c>
      <c r="C838" s="109" t="e">
        <f>'Тулуз-Пьерон'!AB838</f>
        <v>#DIV/0!</v>
      </c>
      <c r="D838" s="132" t="e">
        <f>'Тулуз-Пьерон'!AE838</f>
        <v>#DIV/0!</v>
      </c>
      <c r="E838" s="134">
        <f>Равен!AD830</f>
        <v>0</v>
      </c>
      <c r="F838" s="135">
        <f>Равен!AE830</f>
        <v>0</v>
      </c>
      <c r="G838" s="128"/>
      <c r="H838" s="33"/>
      <c r="I838" s="33"/>
      <c r="J838" s="33"/>
      <c r="K838" s="115"/>
      <c r="L838" s="109">
        <f t="shared" si="150"/>
        <v>0</v>
      </c>
      <c r="M838" s="33"/>
      <c r="N838" s="123"/>
      <c r="O838" s="131"/>
      <c r="P838" s="109">
        <f t="shared" si="151"/>
        <v>0</v>
      </c>
      <c r="Q838" s="33"/>
      <c r="R838" s="33"/>
      <c r="S838" s="123"/>
      <c r="T838" s="128"/>
      <c r="U838" s="33"/>
      <c r="V838" s="33"/>
      <c r="W838" s="33"/>
      <c r="X838" s="115"/>
      <c r="Y838" s="122"/>
      <c r="Z838" s="33"/>
      <c r="AA838" s="33"/>
      <c r="AB838" s="33"/>
      <c r="AC838" s="33"/>
      <c r="AD838" s="33"/>
      <c r="AE838" s="33"/>
      <c r="AF838" s="123"/>
      <c r="AG838" s="119" t="e">
        <f>HLOOKUP(AG$13,$Y838:$AF$1016,ROWS($Y838:$AF$1016),FALSE)</f>
        <v>#N/A</v>
      </c>
      <c r="AH838" s="30" t="e">
        <f>HLOOKUP(AH$13,$Y838:$AF$1016,ROWS($Y838:$AF$1016),FALSE)</f>
        <v>#N/A</v>
      </c>
      <c r="AI838" s="30" t="e">
        <f>HLOOKUP(AI$13,$Y838:$AF$1016,ROWS($Y838:$AF$1016),FALSE)</f>
        <v>#N/A</v>
      </c>
      <c r="AJ838" s="30" t="e">
        <f>HLOOKUP(AJ$13,$Y838:$AF$1016,ROWS($Y838:$AF$1016),FALSE)</f>
        <v>#N/A</v>
      </c>
      <c r="AK838" s="30" t="e">
        <f>HLOOKUP(AK$13,$Y838:$AF$1016,ROWS($Y838:$AF$1016),FALSE)</f>
        <v>#N/A</v>
      </c>
      <c r="AL838" s="30" t="e">
        <f>HLOOKUP(AL$13,$Y838:$AF$1016,ROWS($Y838:$AF$1016),FALSE)</f>
        <v>#N/A</v>
      </c>
      <c r="AM838" s="30" t="e">
        <f>HLOOKUP(AM$13,$Y838:$AF$1016,ROWS($Y838:$AF$1016),FALSE)</f>
        <v>#N/A</v>
      </c>
      <c r="AN838" s="30" t="e">
        <f>HLOOKUP(AN$13,$Y838:$AF$1016,ROWS($Y838:$AF$1016),FALSE)</f>
        <v>#N/A</v>
      </c>
      <c r="AO838" s="35" t="e">
        <f t="shared" si="152"/>
        <v>#N/A</v>
      </c>
      <c r="AP838" s="35" t="e">
        <f t="shared" si="153"/>
        <v>#N/A</v>
      </c>
      <c r="AQ838" s="35" t="e">
        <f t="shared" si="154"/>
        <v>#N/A</v>
      </c>
      <c r="AR838" s="35" t="e">
        <f t="shared" si="155"/>
        <v>#N/A</v>
      </c>
      <c r="AS838" s="35" t="e">
        <f t="shared" si="156"/>
        <v>#N/A</v>
      </c>
      <c r="AT838" s="35" t="e">
        <f t="shared" si="157"/>
        <v>#N/A</v>
      </c>
      <c r="AU838" s="35" t="e">
        <f t="shared" si="158"/>
        <v>#N/A</v>
      </c>
      <c r="AV838" s="35" t="e">
        <f t="shared" si="159"/>
        <v>#N/A</v>
      </c>
      <c r="AW838" s="81" t="e">
        <f t="shared" si="160"/>
        <v>#N/A</v>
      </c>
      <c r="AX838" s="139" t="e">
        <f t="shared" si="161"/>
        <v>#N/A</v>
      </c>
    </row>
    <row r="839" spans="1:50" x14ac:dyDescent="0.25">
      <c r="A839" s="110">
        <f>'Тулуз-Пьерон'!A839</f>
        <v>0</v>
      </c>
      <c r="B839" s="153">
        <f>'Тулуз-Пьерон'!B839</f>
        <v>0</v>
      </c>
      <c r="C839" s="109" t="e">
        <f>'Тулуз-Пьерон'!AB839</f>
        <v>#DIV/0!</v>
      </c>
      <c r="D839" s="132" t="e">
        <f>'Тулуз-Пьерон'!AE839</f>
        <v>#DIV/0!</v>
      </c>
      <c r="E839" s="134">
        <f>Равен!AD831</f>
        <v>0</v>
      </c>
      <c r="F839" s="135">
        <f>Равен!AE831</f>
        <v>0</v>
      </c>
      <c r="G839" s="128"/>
      <c r="H839" s="33"/>
      <c r="I839" s="33"/>
      <c r="J839" s="33"/>
      <c r="K839" s="115"/>
      <c r="L839" s="109">
        <f t="shared" si="150"/>
        <v>0</v>
      </c>
      <c r="M839" s="33"/>
      <c r="N839" s="123"/>
      <c r="O839" s="131"/>
      <c r="P839" s="109">
        <f t="shared" si="151"/>
        <v>0</v>
      </c>
      <c r="Q839" s="33"/>
      <c r="R839" s="33"/>
      <c r="S839" s="123"/>
      <c r="T839" s="128"/>
      <c r="U839" s="33"/>
      <c r="V839" s="33"/>
      <c r="W839" s="33"/>
      <c r="X839" s="115"/>
      <c r="Y839" s="122"/>
      <c r="Z839" s="33"/>
      <c r="AA839" s="33"/>
      <c r="AB839" s="33"/>
      <c r="AC839" s="33"/>
      <c r="AD839" s="33"/>
      <c r="AE839" s="33"/>
      <c r="AF839" s="123"/>
      <c r="AG839" s="119" t="e">
        <f>HLOOKUP(AG$13,$Y839:$AF$1016,ROWS($Y839:$AF$1016),FALSE)</f>
        <v>#N/A</v>
      </c>
      <c r="AH839" s="30" t="e">
        <f>HLOOKUP(AH$13,$Y839:$AF$1016,ROWS($Y839:$AF$1016),FALSE)</f>
        <v>#N/A</v>
      </c>
      <c r="AI839" s="30" t="e">
        <f>HLOOKUP(AI$13,$Y839:$AF$1016,ROWS($Y839:$AF$1016),FALSE)</f>
        <v>#N/A</v>
      </c>
      <c r="AJ839" s="30" t="e">
        <f>HLOOKUP(AJ$13,$Y839:$AF$1016,ROWS($Y839:$AF$1016),FALSE)</f>
        <v>#N/A</v>
      </c>
      <c r="AK839" s="30" t="e">
        <f>HLOOKUP(AK$13,$Y839:$AF$1016,ROWS($Y839:$AF$1016),FALSE)</f>
        <v>#N/A</v>
      </c>
      <c r="AL839" s="30" t="e">
        <f>HLOOKUP(AL$13,$Y839:$AF$1016,ROWS($Y839:$AF$1016),FALSE)</f>
        <v>#N/A</v>
      </c>
      <c r="AM839" s="30" t="e">
        <f>HLOOKUP(AM$13,$Y839:$AF$1016,ROWS($Y839:$AF$1016),FALSE)</f>
        <v>#N/A</v>
      </c>
      <c r="AN839" s="30" t="e">
        <f>HLOOKUP(AN$13,$Y839:$AF$1016,ROWS($Y839:$AF$1016),FALSE)</f>
        <v>#N/A</v>
      </c>
      <c r="AO839" s="35" t="e">
        <f t="shared" si="152"/>
        <v>#N/A</v>
      </c>
      <c r="AP839" s="35" t="e">
        <f t="shared" si="153"/>
        <v>#N/A</v>
      </c>
      <c r="AQ839" s="35" t="e">
        <f t="shared" si="154"/>
        <v>#N/A</v>
      </c>
      <c r="AR839" s="35" t="e">
        <f t="shared" si="155"/>
        <v>#N/A</v>
      </c>
      <c r="AS839" s="35" t="e">
        <f t="shared" si="156"/>
        <v>#N/A</v>
      </c>
      <c r="AT839" s="35" t="e">
        <f t="shared" si="157"/>
        <v>#N/A</v>
      </c>
      <c r="AU839" s="35" t="e">
        <f t="shared" si="158"/>
        <v>#N/A</v>
      </c>
      <c r="AV839" s="35" t="e">
        <f t="shared" si="159"/>
        <v>#N/A</v>
      </c>
      <c r="AW839" s="81" t="e">
        <f t="shared" si="160"/>
        <v>#N/A</v>
      </c>
      <c r="AX839" s="139" t="e">
        <f t="shared" si="161"/>
        <v>#N/A</v>
      </c>
    </row>
    <row r="840" spans="1:50" x14ac:dyDescent="0.25">
      <c r="A840" s="110">
        <f>'Тулуз-Пьерон'!A840</f>
        <v>0</v>
      </c>
      <c r="B840" s="153">
        <f>'Тулуз-Пьерон'!B840</f>
        <v>0</v>
      </c>
      <c r="C840" s="109" t="e">
        <f>'Тулуз-Пьерон'!AB840</f>
        <v>#DIV/0!</v>
      </c>
      <c r="D840" s="132" t="e">
        <f>'Тулуз-Пьерон'!AE840</f>
        <v>#DIV/0!</v>
      </c>
      <c r="E840" s="134">
        <f>Равен!AD832</f>
        <v>0</v>
      </c>
      <c r="F840" s="135">
        <f>Равен!AE832</f>
        <v>0</v>
      </c>
      <c r="G840" s="128"/>
      <c r="H840" s="33"/>
      <c r="I840" s="33"/>
      <c r="J840" s="33"/>
      <c r="K840" s="115"/>
      <c r="L840" s="109">
        <f t="shared" si="150"/>
        <v>0</v>
      </c>
      <c r="M840" s="33"/>
      <c r="N840" s="123"/>
      <c r="O840" s="131"/>
      <c r="P840" s="109">
        <f t="shared" si="151"/>
        <v>0</v>
      </c>
      <c r="Q840" s="33"/>
      <c r="R840" s="33"/>
      <c r="S840" s="123"/>
      <c r="T840" s="128"/>
      <c r="U840" s="33"/>
      <c r="V840" s="33"/>
      <c r="W840" s="33"/>
      <c r="X840" s="115"/>
      <c r="Y840" s="122"/>
      <c r="Z840" s="33"/>
      <c r="AA840" s="33"/>
      <c r="AB840" s="33"/>
      <c r="AC840" s="33"/>
      <c r="AD840" s="33"/>
      <c r="AE840" s="33"/>
      <c r="AF840" s="123"/>
      <c r="AG840" s="119" t="e">
        <f>HLOOKUP(AG$13,$Y840:$AF$1016,ROWS($Y840:$AF$1016),FALSE)</f>
        <v>#N/A</v>
      </c>
      <c r="AH840" s="30" t="e">
        <f>HLOOKUP(AH$13,$Y840:$AF$1016,ROWS($Y840:$AF$1016),FALSE)</f>
        <v>#N/A</v>
      </c>
      <c r="AI840" s="30" t="e">
        <f>HLOOKUP(AI$13,$Y840:$AF$1016,ROWS($Y840:$AF$1016),FALSE)</f>
        <v>#N/A</v>
      </c>
      <c r="AJ840" s="30" t="e">
        <f>HLOOKUP(AJ$13,$Y840:$AF$1016,ROWS($Y840:$AF$1016),FALSE)</f>
        <v>#N/A</v>
      </c>
      <c r="AK840" s="30" t="e">
        <f>HLOOKUP(AK$13,$Y840:$AF$1016,ROWS($Y840:$AF$1016),FALSE)</f>
        <v>#N/A</v>
      </c>
      <c r="AL840" s="30" t="e">
        <f>HLOOKUP(AL$13,$Y840:$AF$1016,ROWS($Y840:$AF$1016),FALSE)</f>
        <v>#N/A</v>
      </c>
      <c r="AM840" s="30" t="e">
        <f>HLOOKUP(AM$13,$Y840:$AF$1016,ROWS($Y840:$AF$1016),FALSE)</f>
        <v>#N/A</v>
      </c>
      <c r="AN840" s="30" t="e">
        <f>HLOOKUP(AN$13,$Y840:$AF$1016,ROWS($Y840:$AF$1016),FALSE)</f>
        <v>#N/A</v>
      </c>
      <c r="AO840" s="35" t="e">
        <f t="shared" si="152"/>
        <v>#N/A</v>
      </c>
      <c r="AP840" s="35" t="e">
        <f t="shared" si="153"/>
        <v>#N/A</v>
      </c>
      <c r="AQ840" s="35" t="e">
        <f t="shared" si="154"/>
        <v>#N/A</v>
      </c>
      <c r="AR840" s="35" t="e">
        <f t="shared" si="155"/>
        <v>#N/A</v>
      </c>
      <c r="AS840" s="35" t="e">
        <f t="shared" si="156"/>
        <v>#N/A</v>
      </c>
      <c r="AT840" s="35" t="e">
        <f t="shared" si="157"/>
        <v>#N/A</v>
      </c>
      <c r="AU840" s="35" t="e">
        <f t="shared" si="158"/>
        <v>#N/A</v>
      </c>
      <c r="AV840" s="35" t="e">
        <f t="shared" si="159"/>
        <v>#N/A</v>
      </c>
      <c r="AW840" s="81" t="e">
        <f t="shared" si="160"/>
        <v>#N/A</v>
      </c>
      <c r="AX840" s="139" t="e">
        <f t="shared" si="161"/>
        <v>#N/A</v>
      </c>
    </row>
    <row r="841" spans="1:50" x14ac:dyDescent="0.25">
      <c r="A841" s="110">
        <f>'Тулуз-Пьерон'!A841</f>
        <v>0</v>
      </c>
      <c r="B841" s="153">
        <f>'Тулуз-Пьерон'!B841</f>
        <v>0</v>
      </c>
      <c r="C841" s="109" t="e">
        <f>'Тулуз-Пьерон'!AB841</f>
        <v>#DIV/0!</v>
      </c>
      <c r="D841" s="132" t="e">
        <f>'Тулуз-Пьерон'!AE841</f>
        <v>#DIV/0!</v>
      </c>
      <c r="E841" s="134">
        <f>Равен!AD833</f>
        <v>0</v>
      </c>
      <c r="F841" s="135">
        <f>Равен!AE833</f>
        <v>0</v>
      </c>
      <c r="G841" s="128"/>
      <c r="H841" s="33"/>
      <c r="I841" s="33"/>
      <c r="J841" s="33"/>
      <c r="K841" s="115"/>
      <c r="L841" s="109">
        <f t="shared" si="150"/>
        <v>0</v>
      </c>
      <c r="M841" s="33"/>
      <c r="N841" s="123"/>
      <c r="O841" s="131"/>
      <c r="P841" s="109">
        <f t="shared" si="151"/>
        <v>0</v>
      </c>
      <c r="Q841" s="33"/>
      <c r="R841" s="33"/>
      <c r="S841" s="123"/>
      <c r="T841" s="128"/>
      <c r="U841" s="33"/>
      <c r="V841" s="33"/>
      <c r="W841" s="33"/>
      <c r="X841" s="115"/>
      <c r="Y841" s="122"/>
      <c r="Z841" s="33"/>
      <c r="AA841" s="33"/>
      <c r="AB841" s="33"/>
      <c r="AC841" s="33"/>
      <c r="AD841" s="33"/>
      <c r="AE841" s="33"/>
      <c r="AF841" s="123"/>
      <c r="AG841" s="119" t="e">
        <f>HLOOKUP(AG$13,$Y841:$AF$1016,ROWS($Y841:$AF$1016),FALSE)</f>
        <v>#N/A</v>
      </c>
      <c r="AH841" s="30" t="e">
        <f>HLOOKUP(AH$13,$Y841:$AF$1016,ROWS($Y841:$AF$1016),FALSE)</f>
        <v>#N/A</v>
      </c>
      <c r="AI841" s="30" t="e">
        <f>HLOOKUP(AI$13,$Y841:$AF$1016,ROWS($Y841:$AF$1016),FALSE)</f>
        <v>#N/A</v>
      </c>
      <c r="AJ841" s="30" t="e">
        <f>HLOOKUP(AJ$13,$Y841:$AF$1016,ROWS($Y841:$AF$1016),FALSE)</f>
        <v>#N/A</v>
      </c>
      <c r="AK841" s="30" t="e">
        <f>HLOOKUP(AK$13,$Y841:$AF$1016,ROWS($Y841:$AF$1016),FALSE)</f>
        <v>#N/A</v>
      </c>
      <c r="AL841" s="30" t="e">
        <f>HLOOKUP(AL$13,$Y841:$AF$1016,ROWS($Y841:$AF$1016),FALSE)</f>
        <v>#N/A</v>
      </c>
      <c r="AM841" s="30" t="e">
        <f>HLOOKUP(AM$13,$Y841:$AF$1016,ROWS($Y841:$AF$1016),FALSE)</f>
        <v>#N/A</v>
      </c>
      <c r="AN841" s="30" t="e">
        <f>HLOOKUP(AN$13,$Y841:$AF$1016,ROWS($Y841:$AF$1016),FALSE)</f>
        <v>#N/A</v>
      </c>
      <c r="AO841" s="35" t="e">
        <f t="shared" si="152"/>
        <v>#N/A</v>
      </c>
      <c r="AP841" s="35" t="e">
        <f t="shared" si="153"/>
        <v>#N/A</v>
      </c>
      <c r="AQ841" s="35" t="e">
        <f t="shared" si="154"/>
        <v>#N/A</v>
      </c>
      <c r="AR841" s="35" t="e">
        <f t="shared" si="155"/>
        <v>#N/A</v>
      </c>
      <c r="AS841" s="35" t="e">
        <f t="shared" si="156"/>
        <v>#N/A</v>
      </c>
      <c r="AT841" s="35" t="e">
        <f t="shared" si="157"/>
        <v>#N/A</v>
      </c>
      <c r="AU841" s="35" t="e">
        <f t="shared" si="158"/>
        <v>#N/A</v>
      </c>
      <c r="AV841" s="35" t="e">
        <f t="shared" si="159"/>
        <v>#N/A</v>
      </c>
      <c r="AW841" s="81" t="e">
        <f t="shared" si="160"/>
        <v>#N/A</v>
      </c>
      <c r="AX841" s="139" t="e">
        <f t="shared" si="161"/>
        <v>#N/A</v>
      </c>
    </row>
    <row r="842" spans="1:50" x14ac:dyDescent="0.25">
      <c r="A842" s="110">
        <f>'Тулуз-Пьерон'!A842</f>
        <v>0</v>
      </c>
      <c r="B842" s="153">
        <f>'Тулуз-Пьерон'!B842</f>
        <v>0</v>
      </c>
      <c r="C842" s="109" t="e">
        <f>'Тулуз-Пьерон'!AB842</f>
        <v>#DIV/0!</v>
      </c>
      <c r="D842" s="132" t="e">
        <f>'Тулуз-Пьерон'!AE842</f>
        <v>#DIV/0!</v>
      </c>
      <c r="E842" s="134">
        <f>Равен!AD834</f>
        <v>0</v>
      </c>
      <c r="F842" s="135">
        <f>Равен!AE834</f>
        <v>0</v>
      </c>
      <c r="G842" s="128"/>
      <c r="H842" s="33"/>
      <c r="I842" s="33"/>
      <c r="J842" s="33"/>
      <c r="K842" s="115"/>
      <c r="L842" s="109">
        <f t="shared" si="150"/>
        <v>0</v>
      </c>
      <c r="M842" s="33"/>
      <c r="N842" s="123"/>
      <c r="O842" s="131"/>
      <c r="P842" s="109">
        <f t="shared" si="151"/>
        <v>0</v>
      </c>
      <c r="Q842" s="33"/>
      <c r="R842" s="33"/>
      <c r="S842" s="123"/>
      <c r="T842" s="128"/>
      <c r="U842" s="33"/>
      <c r="V842" s="33"/>
      <c r="W842" s="33"/>
      <c r="X842" s="115"/>
      <c r="Y842" s="122"/>
      <c r="Z842" s="33"/>
      <c r="AA842" s="33"/>
      <c r="AB842" s="33"/>
      <c r="AC842" s="33"/>
      <c r="AD842" s="33"/>
      <c r="AE842" s="33"/>
      <c r="AF842" s="123"/>
      <c r="AG842" s="119" t="e">
        <f>HLOOKUP(AG$13,$Y842:$AF$1016,ROWS($Y842:$AF$1016),FALSE)</f>
        <v>#N/A</v>
      </c>
      <c r="AH842" s="30" t="e">
        <f>HLOOKUP(AH$13,$Y842:$AF$1016,ROWS($Y842:$AF$1016),FALSE)</f>
        <v>#N/A</v>
      </c>
      <c r="AI842" s="30" t="e">
        <f>HLOOKUP(AI$13,$Y842:$AF$1016,ROWS($Y842:$AF$1016),FALSE)</f>
        <v>#N/A</v>
      </c>
      <c r="AJ842" s="30" t="e">
        <f>HLOOKUP(AJ$13,$Y842:$AF$1016,ROWS($Y842:$AF$1016),FALSE)</f>
        <v>#N/A</v>
      </c>
      <c r="AK842" s="30" t="e">
        <f>HLOOKUP(AK$13,$Y842:$AF$1016,ROWS($Y842:$AF$1016),FALSE)</f>
        <v>#N/A</v>
      </c>
      <c r="AL842" s="30" t="e">
        <f>HLOOKUP(AL$13,$Y842:$AF$1016,ROWS($Y842:$AF$1016),FALSE)</f>
        <v>#N/A</v>
      </c>
      <c r="AM842" s="30" t="e">
        <f>HLOOKUP(AM$13,$Y842:$AF$1016,ROWS($Y842:$AF$1016),FALSE)</f>
        <v>#N/A</v>
      </c>
      <c r="AN842" s="30" t="e">
        <f>HLOOKUP(AN$13,$Y842:$AF$1016,ROWS($Y842:$AF$1016),FALSE)</f>
        <v>#N/A</v>
      </c>
      <c r="AO842" s="35" t="e">
        <f t="shared" si="152"/>
        <v>#N/A</v>
      </c>
      <c r="AP842" s="35" t="e">
        <f t="shared" si="153"/>
        <v>#N/A</v>
      </c>
      <c r="AQ842" s="35" t="e">
        <f t="shared" si="154"/>
        <v>#N/A</v>
      </c>
      <c r="AR842" s="35" t="e">
        <f t="shared" si="155"/>
        <v>#N/A</v>
      </c>
      <c r="AS842" s="35" t="e">
        <f t="shared" si="156"/>
        <v>#N/A</v>
      </c>
      <c r="AT842" s="35" t="e">
        <f t="shared" si="157"/>
        <v>#N/A</v>
      </c>
      <c r="AU842" s="35" t="e">
        <f t="shared" si="158"/>
        <v>#N/A</v>
      </c>
      <c r="AV842" s="35" t="e">
        <f t="shared" si="159"/>
        <v>#N/A</v>
      </c>
      <c r="AW842" s="81" t="e">
        <f t="shared" si="160"/>
        <v>#N/A</v>
      </c>
      <c r="AX842" s="139" t="e">
        <f t="shared" si="161"/>
        <v>#N/A</v>
      </c>
    </row>
    <row r="843" spans="1:50" x14ac:dyDescent="0.25">
      <c r="A843" s="110">
        <f>'Тулуз-Пьерон'!A843</f>
        <v>0</v>
      </c>
      <c r="B843" s="153">
        <f>'Тулуз-Пьерон'!B843</f>
        <v>0</v>
      </c>
      <c r="C843" s="109" t="e">
        <f>'Тулуз-Пьерон'!AB843</f>
        <v>#DIV/0!</v>
      </c>
      <c r="D843" s="132" t="e">
        <f>'Тулуз-Пьерон'!AE843</f>
        <v>#DIV/0!</v>
      </c>
      <c r="E843" s="134">
        <f>Равен!AD835</f>
        <v>0</v>
      </c>
      <c r="F843" s="135">
        <f>Равен!AE835</f>
        <v>0</v>
      </c>
      <c r="G843" s="128"/>
      <c r="H843" s="33"/>
      <c r="I843" s="33"/>
      <c r="J843" s="33"/>
      <c r="K843" s="115"/>
      <c r="L843" s="109">
        <f t="shared" si="150"/>
        <v>0</v>
      </c>
      <c r="M843" s="33"/>
      <c r="N843" s="123"/>
      <c r="O843" s="131"/>
      <c r="P843" s="109">
        <f t="shared" si="151"/>
        <v>0</v>
      </c>
      <c r="Q843" s="33"/>
      <c r="R843" s="33"/>
      <c r="S843" s="123"/>
      <c r="T843" s="128"/>
      <c r="U843" s="33"/>
      <c r="V843" s="33"/>
      <c r="W843" s="33"/>
      <c r="X843" s="115"/>
      <c r="Y843" s="122"/>
      <c r="Z843" s="33"/>
      <c r="AA843" s="33"/>
      <c r="AB843" s="33"/>
      <c r="AC843" s="33"/>
      <c r="AD843" s="33"/>
      <c r="AE843" s="33"/>
      <c r="AF843" s="123"/>
      <c r="AG843" s="119" t="e">
        <f>HLOOKUP(AG$13,$Y843:$AF$1016,ROWS($Y843:$AF$1016),FALSE)</f>
        <v>#N/A</v>
      </c>
      <c r="AH843" s="30" t="e">
        <f>HLOOKUP(AH$13,$Y843:$AF$1016,ROWS($Y843:$AF$1016),FALSE)</f>
        <v>#N/A</v>
      </c>
      <c r="AI843" s="30" t="e">
        <f>HLOOKUP(AI$13,$Y843:$AF$1016,ROWS($Y843:$AF$1016),FALSE)</f>
        <v>#N/A</v>
      </c>
      <c r="AJ843" s="30" t="e">
        <f>HLOOKUP(AJ$13,$Y843:$AF$1016,ROWS($Y843:$AF$1016),FALSE)</f>
        <v>#N/A</v>
      </c>
      <c r="AK843" s="30" t="e">
        <f>HLOOKUP(AK$13,$Y843:$AF$1016,ROWS($Y843:$AF$1016),FALSE)</f>
        <v>#N/A</v>
      </c>
      <c r="AL843" s="30" t="e">
        <f>HLOOKUP(AL$13,$Y843:$AF$1016,ROWS($Y843:$AF$1016),FALSE)</f>
        <v>#N/A</v>
      </c>
      <c r="AM843" s="30" t="e">
        <f>HLOOKUP(AM$13,$Y843:$AF$1016,ROWS($Y843:$AF$1016),FALSE)</f>
        <v>#N/A</v>
      </c>
      <c r="AN843" s="30" t="e">
        <f>HLOOKUP(AN$13,$Y843:$AF$1016,ROWS($Y843:$AF$1016),FALSE)</f>
        <v>#N/A</v>
      </c>
      <c r="AO843" s="35" t="e">
        <f t="shared" si="152"/>
        <v>#N/A</v>
      </c>
      <c r="AP843" s="35" t="e">
        <f t="shared" si="153"/>
        <v>#N/A</v>
      </c>
      <c r="AQ843" s="35" t="e">
        <f t="shared" si="154"/>
        <v>#N/A</v>
      </c>
      <c r="AR843" s="35" t="e">
        <f t="shared" si="155"/>
        <v>#N/A</v>
      </c>
      <c r="AS843" s="35" t="e">
        <f t="shared" si="156"/>
        <v>#N/A</v>
      </c>
      <c r="AT843" s="35" t="e">
        <f t="shared" si="157"/>
        <v>#N/A</v>
      </c>
      <c r="AU843" s="35" t="e">
        <f t="shared" si="158"/>
        <v>#N/A</v>
      </c>
      <c r="AV843" s="35" t="e">
        <f t="shared" si="159"/>
        <v>#N/A</v>
      </c>
      <c r="AW843" s="81" t="e">
        <f t="shared" si="160"/>
        <v>#N/A</v>
      </c>
      <c r="AX843" s="139" t="e">
        <f t="shared" si="161"/>
        <v>#N/A</v>
      </c>
    </row>
    <row r="844" spans="1:50" x14ac:dyDescent="0.25">
      <c r="A844" s="110">
        <f>'Тулуз-Пьерон'!A844</f>
        <v>0</v>
      </c>
      <c r="B844" s="153">
        <f>'Тулуз-Пьерон'!B844</f>
        <v>0</v>
      </c>
      <c r="C844" s="109" t="e">
        <f>'Тулуз-Пьерон'!AB844</f>
        <v>#DIV/0!</v>
      </c>
      <c r="D844" s="132" t="e">
        <f>'Тулуз-Пьерон'!AE844</f>
        <v>#DIV/0!</v>
      </c>
      <c r="E844" s="134">
        <f>Равен!AD836</f>
        <v>0</v>
      </c>
      <c r="F844" s="135">
        <f>Равен!AE836</f>
        <v>0</v>
      </c>
      <c r="G844" s="128"/>
      <c r="H844" s="33"/>
      <c r="I844" s="33"/>
      <c r="J844" s="33"/>
      <c r="K844" s="115"/>
      <c r="L844" s="109">
        <f t="shared" si="150"/>
        <v>0</v>
      </c>
      <c r="M844" s="33"/>
      <c r="N844" s="123"/>
      <c r="O844" s="131"/>
      <c r="P844" s="109">
        <f t="shared" si="151"/>
        <v>0</v>
      </c>
      <c r="Q844" s="33"/>
      <c r="R844" s="33"/>
      <c r="S844" s="123"/>
      <c r="T844" s="128"/>
      <c r="U844" s="33"/>
      <c r="V844" s="33"/>
      <c r="W844" s="33"/>
      <c r="X844" s="115"/>
      <c r="Y844" s="122"/>
      <c r="Z844" s="33"/>
      <c r="AA844" s="33"/>
      <c r="AB844" s="33"/>
      <c r="AC844" s="33"/>
      <c r="AD844" s="33"/>
      <c r="AE844" s="33"/>
      <c r="AF844" s="123"/>
      <c r="AG844" s="119" t="e">
        <f>HLOOKUP(AG$13,$Y844:$AF$1016,ROWS($Y844:$AF$1016),FALSE)</f>
        <v>#N/A</v>
      </c>
      <c r="AH844" s="30" t="e">
        <f>HLOOKUP(AH$13,$Y844:$AF$1016,ROWS($Y844:$AF$1016),FALSE)</f>
        <v>#N/A</v>
      </c>
      <c r="AI844" s="30" t="e">
        <f>HLOOKUP(AI$13,$Y844:$AF$1016,ROWS($Y844:$AF$1016),FALSE)</f>
        <v>#N/A</v>
      </c>
      <c r="AJ844" s="30" t="e">
        <f>HLOOKUP(AJ$13,$Y844:$AF$1016,ROWS($Y844:$AF$1016),FALSE)</f>
        <v>#N/A</v>
      </c>
      <c r="AK844" s="30" t="e">
        <f>HLOOKUP(AK$13,$Y844:$AF$1016,ROWS($Y844:$AF$1016),FALSE)</f>
        <v>#N/A</v>
      </c>
      <c r="AL844" s="30" t="e">
        <f>HLOOKUP(AL$13,$Y844:$AF$1016,ROWS($Y844:$AF$1016),FALSE)</f>
        <v>#N/A</v>
      </c>
      <c r="AM844" s="30" t="e">
        <f>HLOOKUP(AM$13,$Y844:$AF$1016,ROWS($Y844:$AF$1016),FALSE)</f>
        <v>#N/A</v>
      </c>
      <c r="AN844" s="30" t="e">
        <f>HLOOKUP(AN$13,$Y844:$AF$1016,ROWS($Y844:$AF$1016),FALSE)</f>
        <v>#N/A</v>
      </c>
      <c r="AO844" s="35" t="e">
        <f t="shared" si="152"/>
        <v>#N/A</v>
      </c>
      <c r="AP844" s="35" t="e">
        <f t="shared" si="153"/>
        <v>#N/A</v>
      </c>
      <c r="AQ844" s="35" t="e">
        <f t="shared" si="154"/>
        <v>#N/A</v>
      </c>
      <c r="AR844" s="35" t="e">
        <f t="shared" si="155"/>
        <v>#N/A</v>
      </c>
      <c r="AS844" s="35" t="e">
        <f t="shared" si="156"/>
        <v>#N/A</v>
      </c>
      <c r="AT844" s="35" t="e">
        <f t="shared" si="157"/>
        <v>#N/A</v>
      </c>
      <c r="AU844" s="35" t="e">
        <f t="shared" si="158"/>
        <v>#N/A</v>
      </c>
      <c r="AV844" s="35" t="e">
        <f t="shared" si="159"/>
        <v>#N/A</v>
      </c>
      <c r="AW844" s="81" t="e">
        <f t="shared" si="160"/>
        <v>#N/A</v>
      </c>
      <c r="AX844" s="139" t="e">
        <f t="shared" si="161"/>
        <v>#N/A</v>
      </c>
    </row>
    <row r="845" spans="1:50" x14ac:dyDescent="0.25">
      <c r="A845" s="110">
        <f>'Тулуз-Пьерон'!A845</f>
        <v>0</v>
      </c>
      <c r="B845" s="153">
        <f>'Тулуз-Пьерон'!B845</f>
        <v>0</v>
      </c>
      <c r="C845" s="109" t="e">
        <f>'Тулуз-Пьерон'!AB845</f>
        <v>#DIV/0!</v>
      </c>
      <c r="D845" s="132" t="e">
        <f>'Тулуз-Пьерон'!AE845</f>
        <v>#DIV/0!</v>
      </c>
      <c r="E845" s="134">
        <f>Равен!AD837</f>
        <v>0</v>
      </c>
      <c r="F845" s="135">
        <f>Равен!AE837</f>
        <v>0</v>
      </c>
      <c r="G845" s="128"/>
      <c r="H845" s="33"/>
      <c r="I845" s="33"/>
      <c r="J845" s="33"/>
      <c r="K845" s="115"/>
      <c r="L845" s="109">
        <f t="shared" si="150"/>
        <v>0</v>
      </c>
      <c r="M845" s="33"/>
      <c r="N845" s="123"/>
      <c r="O845" s="131"/>
      <c r="P845" s="109">
        <f t="shared" si="151"/>
        <v>0</v>
      </c>
      <c r="Q845" s="33"/>
      <c r="R845" s="33"/>
      <c r="S845" s="123"/>
      <c r="T845" s="128"/>
      <c r="U845" s="33"/>
      <c r="V845" s="33"/>
      <c r="W845" s="33"/>
      <c r="X845" s="115"/>
      <c r="Y845" s="122"/>
      <c r="Z845" s="33"/>
      <c r="AA845" s="33"/>
      <c r="AB845" s="33"/>
      <c r="AC845" s="33"/>
      <c r="AD845" s="33"/>
      <c r="AE845" s="33"/>
      <c r="AF845" s="123"/>
      <c r="AG845" s="119" t="e">
        <f>HLOOKUP(AG$13,$Y845:$AF$1016,ROWS($Y845:$AF$1016),FALSE)</f>
        <v>#N/A</v>
      </c>
      <c r="AH845" s="30" t="e">
        <f>HLOOKUP(AH$13,$Y845:$AF$1016,ROWS($Y845:$AF$1016),FALSE)</f>
        <v>#N/A</v>
      </c>
      <c r="AI845" s="30" t="e">
        <f>HLOOKUP(AI$13,$Y845:$AF$1016,ROWS($Y845:$AF$1016),FALSE)</f>
        <v>#N/A</v>
      </c>
      <c r="AJ845" s="30" t="e">
        <f>HLOOKUP(AJ$13,$Y845:$AF$1016,ROWS($Y845:$AF$1016),FALSE)</f>
        <v>#N/A</v>
      </c>
      <c r="AK845" s="30" t="e">
        <f>HLOOKUP(AK$13,$Y845:$AF$1016,ROWS($Y845:$AF$1016),FALSE)</f>
        <v>#N/A</v>
      </c>
      <c r="AL845" s="30" t="e">
        <f>HLOOKUP(AL$13,$Y845:$AF$1016,ROWS($Y845:$AF$1016),FALSE)</f>
        <v>#N/A</v>
      </c>
      <c r="AM845" s="30" t="e">
        <f>HLOOKUP(AM$13,$Y845:$AF$1016,ROWS($Y845:$AF$1016),FALSE)</f>
        <v>#N/A</v>
      </c>
      <c r="AN845" s="30" t="e">
        <f>HLOOKUP(AN$13,$Y845:$AF$1016,ROWS($Y845:$AF$1016),FALSE)</f>
        <v>#N/A</v>
      </c>
      <c r="AO845" s="35" t="e">
        <f t="shared" si="152"/>
        <v>#N/A</v>
      </c>
      <c r="AP845" s="35" t="e">
        <f t="shared" si="153"/>
        <v>#N/A</v>
      </c>
      <c r="AQ845" s="35" t="e">
        <f t="shared" si="154"/>
        <v>#N/A</v>
      </c>
      <c r="AR845" s="35" t="e">
        <f t="shared" si="155"/>
        <v>#N/A</v>
      </c>
      <c r="AS845" s="35" t="e">
        <f t="shared" si="156"/>
        <v>#N/A</v>
      </c>
      <c r="AT845" s="35" t="e">
        <f t="shared" si="157"/>
        <v>#N/A</v>
      </c>
      <c r="AU845" s="35" t="e">
        <f t="shared" si="158"/>
        <v>#N/A</v>
      </c>
      <c r="AV845" s="35" t="e">
        <f t="shared" si="159"/>
        <v>#N/A</v>
      </c>
      <c r="AW845" s="81" t="e">
        <f t="shared" si="160"/>
        <v>#N/A</v>
      </c>
      <c r="AX845" s="139" t="e">
        <f t="shared" si="161"/>
        <v>#N/A</v>
      </c>
    </row>
    <row r="846" spans="1:50" x14ac:dyDescent="0.25">
      <c r="A846" s="110">
        <f>'Тулуз-Пьерон'!A846</f>
        <v>0</v>
      </c>
      <c r="B846" s="153">
        <f>'Тулуз-Пьерон'!B846</f>
        <v>0</v>
      </c>
      <c r="C846" s="109" t="e">
        <f>'Тулуз-Пьерон'!AB846</f>
        <v>#DIV/0!</v>
      </c>
      <c r="D846" s="132" t="e">
        <f>'Тулуз-Пьерон'!AE846</f>
        <v>#DIV/0!</v>
      </c>
      <c r="E846" s="134">
        <f>Равен!AD838</f>
        <v>0</v>
      </c>
      <c r="F846" s="135">
        <f>Равен!AE838</f>
        <v>0</v>
      </c>
      <c r="G846" s="128"/>
      <c r="H846" s="33"/>
      <c r="I846" s="33"/>
      <c r="J846" s="33"/>
      <c r="K846" s="115"/>
      <c r="L846" s="109">
        <f t="shared" si="150"/>
        <v>0</v>
      </c>
      <c r="M846" s="33"/>
      <c r="N846" s="123"/>
      <c r="O846" s="131"/>
      <c r="P846" s="109">
        <f t="shared" si="151"/>
        <v>0</v>
      </c>
      <c r="Q846" s="33"/>
      <c r="R846" s="33"/>
      <c r="S846" s="123"/>
      <c r="T846" s="128"/>
      <c r="U846" s="33"/>
      <c r="V846" s="33"/>
      <c r="W846" s="33"/>
      <c r="X846" s="115"/>
      <c r="Y846" s="122"/>
      <c r="Z846" s="33"/>
      <c r="AA846" s="33"/>
      <c r="AB846" s="33"/>
      <c r="AC846" s="33"/>
      <c r="AD846" s="33"/>
      <c r="AE846" s="33"/>
      <c r="AF846" s="123"/>
      <c r="AG846" s="119" t="e">
        <f>HLOOKUP(AG$13,$Y846:$AF$1016,ROWS($Y846:$AF$1016),FALSE)</f>
        <v>#N/A</v>
      </c>
      <c r="AH846" s="30" t="e">
        <f>HLOOKUP(AH$13,$Y846:$AF$1016,ROWS($Y846:$AF$1016),FALSE)</f>
        <v>#N/A</v>
      </c>
      <c r="AI846" s="30" t="e">
        <f>HLOOKUP(AI$13,$Y846:$AF$1016,ROWS($Y846:$AF$1016),FALSE)</f>
        <v>#N/A</v>
      </c>
      <c r="AJ846" s="30" t="e">
        <f>HLOOKUP(AJ$13,$Y846:$AF$1016,ROWS($Y846:$AF$1016),FALSE)</f>
        <v>#N/A</v>
      </c>
      <c r="AK846" s="30" t="e">
        <f>HLOOKUP(AK$13,$Y846:$AF$1016,ROWS($Y846:$AF$1016),FALSE)</f>
        <v>#N/A</v>
      </c>
      <c r="AL846" s="30" t="e">
        <f>HLOOKUP(AL$13,$Y846:$AF$1016,ROWS($Y846:$AF$1016),FALSE)</f>
        <v>#N/A</v>
      </c>
      <c r="AM846" s="30" t="e">
        <f>HLOOKUP(AM$13,$Y846:$AF$1016,ROWS($Y846:$AF$1016),FALSE)</f>
        <v>#N/A</v>
      </c>
      <c r="AN846" s="30" t="e">
        <f>HLOOKUP(AN$13,$Y846:$AF$1016,ROWS($Y846:$AF$1016),FALSE)</f>
        <v>#N/A</v>
      </c>
      <c r="AO846" s="35" t="e">
        <f t="shared" si="152"/>
        <v>#N/A</v>
      </c>
      <c r="AP846" s="35" t="e">
        <f t="shared" si="153"/>
        <v>#N/A</v>
      </c>
      <c r="AQ846" s="35" t="e">
        <f t="shared" si="154"/>
        <v>#N/A</v>
      </c>
      <c r="AR846" s="35" t="e">
        <f t="shared" si="155"/>
        <v>#N/A</v>
      </c>
      <c r="AS846" s="35" t="e">
        <f t="shared" si="156"/>
        <v>#N/A</v>
      </c>
      <c r="AT846" s="35" t="e">
        <f t="shared" si="157"/>
        <v>#N/A</v>
      </c>
      <c r="AU846" s="35" t="e">
        <f t="shared" si="158"/>
        <v>#N/A</v>
      </c>
      <c r="AV846" s="35" t="e">
        <f t="shared" si="159"/>
        <v>#N/A</v>
      </c>
      <c r="AW846" s="81" t="e">
        <f t="shared" si="160"/>
        <v>#N/A</v>
      </c>
      <c r="AX846" s="139" t="e">
        <f t="shared" si="161"/>
        <v>#N/A</v>
      </c>
    </row>
    <row r="847" spans="1:50" x14ac:dyDescent="0.25">
      <c r="A847" s="110">
        <f>'Тулуз-Пьерон'!A847</f>
        <v>0</v>
      </c>
      <c r="B847" s="153">
        <f>'Тулуз-Пьерон'!B847</f>
        <v>0</v>
      </c>
      <c r="C847" s="109" t="e">
        <f>'Тулуз-Пьерон'!AB847</f>
        <v>#DIV/0!</v>
      </c>
      <c r="D847" s="132" t="e">
        <f>'Тулуз-Пьерон'!AE847</f>
        <v>#DIV/0!</v>
      </c>
      <c r="E847" s="134">
        <f>Равен!AD839</f>
        <v>0</v>
      </c>
      <c r="F847" s="135">
        <f>Равен!AE839</f>
        <v>0</v>
      </c>
      <c r="G847" s="128"/>
      <c r="H847" s="33"/>
      <c r="I847" s="33"/>
      <c r="J847" s="33"/>
      <c r="K847" s="115"/>
      <c r="L847" s="109">
        <f t="shared" si="150"/>
        <v>0</v>
      </c>
      <c r="M847" s="33"/>
      <c r="N847" s="123"/>
      <c r="O847" s="131"/>
      <c r="P847" s="109">
        <f t="shared" si="151"/>
        <v>0</v>
      </c>
      <c r="Q847" s="33"/>
      <c r="R847" s="33"/>
      <c r="S847" s="123"/>
      <c r="T847" s="128"/>
      <c r="U847" s="33"/>
      <c r="V847" s="33"/>
      <c r="W847" s="33"/>
      <c r="X847" s="115"/>
      <c r="Y847" s="122"/>
      <c r="Z847" s="33"/>
      <c r="AA847" s="33"/>
      <c r="AB847" s="33"/>
      <c r="AC847" s="33"/>
      <c r="AD847" s="33"/>
      <c r="AE847" s="33"/>
      <c r="AF847" s="123"/>
      <c r="AG847" s="119" t="e">
        <f>HLOOKUP(AG$13,$Y847:$AF$1016,ROWS($Y847:$AF$1016),FALSE)</f>
        <v>#N/A</v>
      </c>
      <c r="AH847" s="30" t="e">
        <f>HLOOKUP(AH$13,$Y847:$AF$1016,ROWS($Y847:$AF$1016),FALSE)</f>
        <v>#N/A</v>
      </c>
      <c r="AI847" s="30" t="e">
        <f>HLOOKUP(AI$13,$Y847:$AF$1016,ROWS($Y847:$AF$1016),FALSE)</f>
        <v>#N/A</v>
      </c>
      <c r="AJ847" s="30" t="e">
        <f>HLOOKUP(AJ$13,$Y847:$AF$1016,ROWS($Y847:$AF$1016),FALSE)</f>
        <v>#N/A</v>
      </c>
      <c r="AK847" s="30" t="e">
        <f>HLOOKUP(AK$13,$Y847:$AF$1016,ROWS($Y847:$AF$1016),FALSE)</f>
        <v>#N/A</v>
      </c>
      <c r="AL847" s="30" t="e">
        <f>HLOOKUP(AL$13,$Y847:$AF$1016,ROWS($Y847:$AF$1016),FALSE)</f>
        <v>#N/A</v>
      </c>
      <c r="AM847" s="30" t="e">
        <f>HLOOKUP(AM$13,$Y847:$AF$1016,ROWS($Y847:$AF$1016),FALSE)</f>
        <v>#N/A</v>
      </c>
      <c r="AN847" s="30" t="e">
        <f>HLOOKUP(AN$13,$Y847:$AF$1016,ROWS($Y847:$AF$1016),FALSE)</f>
        <v>#N/A</v>
      </c>
      <c r="AO847" s="35" t="e">
        <f t="shared" si="152"/>
        <v>#N/A</v>
      </c>
      <c r="AP847" s="35" t="e">
        <f t="shared" si="153"/>
        <v>#N/A</v>
      </c>
      <c r="AQ847" s="35" t="e">
        <f t="shared" si="154"/>
        <v>#N/A</v>
      </c>
      <c r="AR847" s="35" t="e">
        <f t="shared" si="155"/>
        <v>#N/A</v>
      </c>
      <c r="AS847" s="35" t="e">
        <f t="shared" si="156"/>
        <v>#N/A</v>
      </c>
      <c r="AT847" s="35" t="e">
        <f t="shared" si="157"/>
        <v>#N/A</v>
      </c>
      <c r="AU847" s="35" t="e">
        <f t="shared" si="158"/>
        <v>#N/A</v>
      </c>
      <c r="AV847" s="35" t="e">
        <f t="shared" si="159"/>
        <v>#N/A</v>
      </c>
      <c r="AW847" s="81" t="e">
        <f t="shared" si="160"/>
        <v>#N/A</v>
      </c>
      <c r="AX847" s="139" t="e">
        <f t="shared" si="161"/>
        <v>#N/A</v>
      </c>
    </row>
    <row r="848" spans="1:50" x14ac:dyDescent="0.25">
      <c r="A848" s="110">
        <f>'Тулуз-Пьерон'!A848</f>
        <v>0</v>
      </c>
      <c r="B848" s="153">
        <f>'Тулуз-Пьерон'!B848</f>
        <v>0</v>
      </c>
      <c r="C848" s="109" t="e">
        <f>'Тулуз-Пьерон'!AB848</f>
        <v>#DIV/0!</v>
      </c>
      <c r="D848" s="132" t="e">
        <f>'Тулуз-Пьерон'!AE848</f>
        <v>#DIV/0!</v>
      </c>
      <c r="E848" s="134">
        <f>Равен!AD840</f>
        <v>0</v>
      </c>
      <c r="F848" s="135">
        <f>Равен!AE840</f>
        <v>0</v>
      </c>
      <c r="G848" s="128"/>
      <c r="H848" s="33"/>
      <c r="I848" s="33"/>
      <c r="J848" s="33"/>
      <c r="K848" s="115"/>
      <c r="L848" s="109">
        <f t="shared" ref="L848:L911" si="162">M848+N848</f>
        <v>0</v>
      </c>
      <c r="M848" s="33"/>
      <c r="N848" s="123"/>
      <c r="O848" s="131"/>
      <c r="P848" s="109">
        <f t="shared" ref="P848:P911" si="163">Q848+R848+S848</f>
        <v>0</v>
      </c>
      <c r="Q848" s="33"/>
      <c r="R848" s="33"/>
      <c r="S848" s="123"/>
      <c r="T848" s="128"/>
      <c r="U848" s="33"/>
      <c r="V848" s="33"/>
      <c r="W848" s="33"/>
      <c r="X848" s="115"/>
      <c r="Y848" s="122"/>
      <c r="Z848" s="33"/>
      <c r="AA848" s="33"/>
      <c r="AB848" s="33"/>
      <c r="AC848" s="33"/>
      <c r="AD848" s="33"/>
      <c r="AE848" s="33"/>
      <c r="AF848" s="123"/>
      <c r="AG848" s="119" t="e">
        <f>HLOOKUP(AG$13,$Y848:$AF$1016,ROWS($Y848:$AF$1016),FALSE)</f>
        <v>#N/A</v>
      </c>
      <c r="AH848" s="30" t="e">
        <f>HLOOKUP(AH$13,$Y848:$AF$1016,ROWS($Y848:$AF$1016),FALSE)</f>
        <v>#N/A</v>
      </c>
      <c r="AI848" s="30" t="e">
        <f>HLOOKUP(AI$13,$Y848:$AF$1016,ROWS($Y848:$AF$1016),FALSE)</f>
        <v>#N/A</v>
      </c>
      <c r="AJ848" s="30" t="e">
        <f>HLOOKUP(AJ$13,$Y848:$AF$1016,ROWS($Y848:$AF$1016),FALSE)</f>
        <v>#N/A</v>
      </c>
      <c r="AK848" s="30" t="e">
        <f>HLOOKUP(AK$13,$Y848:$AF$1016,ROWS($Y848:$AF$1016),FALSE)</f>
        <v>#N/A</v>
      </c>
      <c r="AL848" s="30" t="e">
        <f>HLOOKUP(AL$13,$Y848:$AF$1016,ROWS($Y848:$AF$1016),FALSE)</f>
        <v>#N/A</v>
      </c>
      <c r="AM848" s="30" t="e">
        <f>HLOOKUP(AM$13,$Y848:$AF$1016,ROWS($Y848:$AF$1016),FALSE)</f>
        <v>#N/A</v>
      </c>
      <c r="AN848" s="30" t="e">
        <f>HLOOKUP(AN$13,$Y848:$AF$1016,ROWS($Y848:$AF$1016),FALSE)</f>
        <v>#N/A</v>
      </c>
      <c r="AO848" s="35" t="e">
        <f t="shared" ref="AO848:AO911" si="164">ABS(AG848-$AG$14)</f>
        <v>#N/A</v>
      </c>
      <c r="AP848" s="35" t="e">
        <f t="shared" ref="AP848:AP911" si="165">ABS(AH848-$AH$14)</f>
        <v>#N/A</v>
      </c>
      <c r="AQ848" s="35" t="e">
        <f t="shared" ref="AQ848:AQ911" si="166">ABS(AI848-$AI$14)</f>
        <v>#N/A</v>
      </c>
      <c r="AR848" s="35" t="e">
        <f t="shared" ref="AR848:AR911" si="167">ABS(AJ848-$AJ$14)</f>
        <v>#N/A</v>
      </c>
      <c r="AS848" s="35" t="e">
        <f t="shared" ref="AS848:AS911" si="168">ABS(AK848-$AK$14)</f>
        <v>#N/A</v>
      </c>
      <c r="AT848" s="35" t="e">
        <f t="shared" ref="AT848:AT911" si="169">ABS(AL848-$AL$14)</f>
        <v>#N/A</v>
      </c>
      <c r="AU848" s="35" t="e">
        <f t="shared" ref="AU848:AU911" si="170">ABS(AM848-$AM$14)</f>
        <v>#N/A</v>
      </c>
      <c r="AV848" s="35" t="e">
        <f t="shared" ref="AV848:AV911" si="171">ABS(AN848-$AN$14)</f>
        <v>#N/A</v>
      </c>
      <c r="AW848" s="81" t="e">
        <f t="shared" ref="AW848:AW911" si="172">SUM(AO848:AV848)</f>
        <v>#N/A</v>
      </c>
      <c r="AX848" s="139" t="e">
        <f t="shared" ref="AX848:AX911" si="173">(18-AG848-AH848)/(18-AK848-AI848)</f>
        <v>#N/A</v>
      </c>
    </row>
    <row r="849" spans="1:50" x14ac:dyDescent="0.25">
      <c r="A849" s="110">
        <f>'Тулуз-Пьерон'!A849</f>
        <v>0</v>
      </c>
      <c r="B849" s="153">
        <f>'Тулуз-Пьерон'!B849</f>
        <v>0</v>
      </c>
      <c r="C849" s="109" t="e">
        <f>'Тулуз-Пьерон'!AB849</f>
        <v>#DIV/0!</v>
      </c>
      <c r="D849" s="132" t="e">
        <f>'Тулуз-Пьерон'!AE849</f>
        <v>#DIV/0!</v>
      </c>
      <c r="E849" s="134">
        <f>Равен!AD841</f>
        <v>0</v>
      </c>
      <c r="F849" s="135">
        <f>Равен!AE841</f>
        <v>0</v>
      </c>
      <c r="G849" s="128"/>
      <c r="H849" s="33"/>
      <c r="I849" s="33"/>
      <c r="J849" s="33"/>
      <c r="K849" s="115"/>
      <c r="L849" s="109">
        <f t="shared" si="162"/>
        <v>0</v>
      </c>
      <c r="M849" s="33"/>
      <c r="N849" s="123"/>
      <c r="O849" s="131"/>
      <c r="P849" s="109">
        <f t="shared" si="163"/>
        <v>0</v>
      </c>
      <c r="Q849" s="33"/>
      <c r="R849" s="33"/>
      <c r="S849" s="123"/>
      <c r="T849" s="128"/>
      <c r="U849" s="33"/>
      <c r="V849" s="33"/>
      <c r="W849" s="33"/>
      <c r="X849" s="115"/>
      <c r="Y849" s="122"/>
      <c r="Z849" s="33"/>
      <c r="AA849" s="33"/>
      <c r="AB849" s="33"/>
      <c r="AC849" s="33"/>
      <c r="AD849" s="33"/>
      <c r="AE849" s="33"/>
      <c r="AF849" s="123"/>
      <c r="AG849" s="119" t="e">
        <f>HLOOKUP(AG$13,$Y849:$AF$1016,ROWS($Y849:$AF$1016),FALSE)</f>
        <v>#N/A</v>
      </c>
      <c r="AH849" s="30" t="e">
        <f>HLOOKUP(AH$13,$Y849:$AF$1016,ROWS($Y849:$AF$1016),FALSE)</f>
        <v>#N/A</v>
      </c>
      <c r="AI849" s="30" t="e">
        <f>HLOOKUP(AI$13,$Y849:$AF$1016,ROWS($Y849:$AF$1016),FALSE)</f>
        <v>#N/A</v>
      </c>
      <c r="AJ849" s="30" t="e">
        <f>HLOOKUP(AJ$13,$Y849:$AF$1016,ROWS($Y849:$AF$1016),FALSE)</f>
        <v>#N/A</v>
      </c>
      <c r="AK849" s="30" t="e">
        <f>HLOOKUP(AK$13,$Y849:$AF$1016,ROWS($Y849:$AF$1016),FALSE)</f>
        <v>#N/A</v>
      </c>
      <c r="AL849" s="30" t="e">
        <f>HLOOKUP(AL$13,$Y849:$AF$1016,ROWS($Y849:$AF$1016),FALSE)</f>
        <v>#N/A</v>
      </c>
      <c r="AM849" s="30" t="e">
        <f>HLOOKUP(AM$13,$Y849:$AF$1016,ROWS($Y849:$AF$1016),FALSE)</f>
        <v>#N/A</v>
      </c>
      <c r="AN849" s="30" t="e">
        <f>HLOOKUP(AN$13,$Y849:$AF$1016,ROWS($Y849:$AF$1016),FALSE)</f>
        <v>#N/A</v>
      </c>
      <c r="AO849" s="35" t="e">
        <f t="shared" si="164"/>
        <v>#N/A</v>
      </c>
      <c r="AP849" s="35" t="e">
        <f t="shared" si="165"/>
        <v>#N/A</v>
      </c>
      <c r="AQ849" s="35" t="e">
        <f t="shared" si="166"/>
        <v>#N/A</v>
      </c>
      <c r="AR849" s="35" t="e">
        <f t="shared" si="167"/>
        <v>#N/A</v>
      </c>
      <c r="AS849" s="35" t="e">
        <f t="shared" si="168"/>
        <v>#N/A</v>
      </c>
      <c r="AT849" s="35" t="e">
        <f t="shared" si="169"/>
        <v>#N/A</v>
      </c>
      <c r="AU849" s="35" t="e">
        <f t="shared" si="170"/>
        <v>#N/A</v>
      </c>
      <c r="AV849" s="35" t="e">
        <f t="shared" si="171"/>
        <v>#N/A</v>
      </c>
      <c r="AW849" s="81" t="e">
        <f t="shared" si="172"/>
        <v>#N/A</v>
      </c>
      <c r="AX849" s="139" t="e">
        <f t="shared" si="173"/>
        <v>#N/A</v>
      </c>
    </row>
    <row r="850" spans="1:50" x14ac:dyDescent="0.25">
      <c r="A850" s="110">
        <f>'Тулуз-Пьерон'!A850</f>
        <v>0</v>
      </c>
      <c r="B850" s="153">
        <f>'Тулуз-Пьерон'!B850</f>
        <v>0</v>
      </c>
      <c r="C850" s="109" t="e">
        <f>'Тулуз-Пьерон'!AB850</f>
        <v>#DIV/0!</v>
      </c>
      <c r="D850" s="132" t="e">
        <f>'Тулуз-Пьерон'!AE850</f>
        <v>#DIV/0!</v>
      </c>
      <c r="E850" s="134">
        <f>Равен!AD842</f>
        <v>0</v>
      </c>
      <c r="F850" s="135">
        <f>Равен!AE842</f>
        <v>0</v>
      </c>
      <c r="G850" s="128"/>
      <c r="H850" s="33"/>
      <c r="I850" s="33"/>
      <c r="J850" s="33"/>
      <c r="K850" s="115"/>
      <c r="L850" s="109">
        <f t="shared" si="162"/>
        <v>0</v>
      </c>
      <c r="M850" s="33"/>
      <c r="N850" s="123"/>
      <c r="O850" s="131"/>
      <c r="P850" s="109">
        <f t="shared" si="163"/>
        <v>0</v>
      </c>
      <c r="Q850" s="33"/>
      <c r="R850" s="33"/>
      <c r="S850" s="123"/>
      <c r="T850" s="128"/>
      <c r="U850" s="33"/>
      <c r="V850" s="33"/>
      <c r="W850" s="33"/>
      <c r="X850" s="115"/>
      <c r="Y850" s="122"/>
      <c r="Z850" s="33"/>
      <c r="AA850" s="33"/>
      <c r="AB850" s="33"/>
      <c r="AC850" s="33"/>
      <c r="AD850" s="33"/>
      <c r="AE850" s="33"/>
      <c r="AF850" s="123"/>
      <c r="AG850" s="119" t="e">
        <f>HLOOKUP(AG$13,$Y850:$AF$1016,ROWS($Y850:$AF$1016),FALSE)</f>
        <v>#N/A</v>
      </c>
      <c r="AH850" s="30" t="e">
        <f>HLOOKUP(AH$13,$Y850:$AF$1016,ROWS($Y850:$AF$1016),FALSE)</f>
        <v>#N/A</v>
      </c>
      <c r="AI850" s="30" t="e">
        <f>HLOOKUP(AI$13,$Y850:$AF$1016,ROWS($Y850:$AF$1016),FALSE)</f>
        <v>#N/A</v>
      </c>
      <c r="AJ850" s="30" t="e">
        <f>HLOOKUP(AJ$13,$Y850:$AF$1016,ROWS($Y850:$AF$1016),FALSE)</f>
        <v>#N/A</v>
      </c>
      <c r="AK850" s="30" t="e">
        <f>HLOOKUP(AK$13,$Y850:$AF$1016,ROWS($Y850:$AF$1016),FALSE)</f>
        <v>#N/A</v>
      </c>
      <c r="AL850" s="30" t="e">
        <f>HLOOKUP(AL$13,$Y850:$AF$1016,ROWS($Y850:$AF$1016),FALSE)</f>
        <v>#N/A</v>
      </c>
      <c r="AM850" s="30" t="e">
        <f>HLOOKUP(AM$13,$Y850:$AF$1016,ROWS($Y850:$AF$1016),FALSE)</f>
        <v>#N/A</v>
      </c>
      <c r="AN850" s="30" t="e">
        <f>HLOOKUP(AN$13,$Y850:$AF$1016,ROWS($Y850:$AF$1016),FALSE)</f>
        <v>#N/A</v>
      </c>
      <c r="AO850" s="35" t="e">
        <f t="shared" si="164"/>
        <v>#N/A</v>
      </c>
      <c r="AP850" s="35" t="e">
        <f t="shared" si="165"/>
        <v>#N/A</v>
      </c>
      <c r="AQ850" s="35" t="e">
        <f t="shared" si="166"/>
        <v>#N/A</v>
      </c>
      <c r="AR850" s="35" t="e">
        <f t="shared" si="167"/>
        <v>#N/A</v>
      </c>
      <c r="AS850" s="35" t="e">
        <f t="shared" si="168"/>
        <v>#N/A</v>
      </c>
      <c r="AT850" s="35" t="e">
        <f t="shared" si="169"/>
        <v>#N/A</v>
      </c>
      <c r="AU850" s="35" t="e">
        <f t="shared" si="170"/>
        <v>#N/A</v>
      </c>
      <c r="AV850" s="35" t="e">
        <f t="shared" si="171"/>
        <v>#N/A</v>
      </c>
      <c r="AW850" s="81" t="e">
        <f t="shared" si="172"/>
        <v>#N/A</v>
      </c>
      <c r="AX850" s="139" t="e">
        <f t="shared" si="173"/>
        <v>#N/A</v>
      </c>
    </row>
    <row r="851" spans="1:50" x14ac:dyDescent="0.25">
      <c r="A851" s="110">
        <f>'Тулуз-Пьерон'!A851</f>
        <v>0</v>
      </c>
      <c r="B851" s="153">
        <f>'Тулуз-Пьерон'!B851</f>
        <v>0</v>
      </c>
      <c r="C851" s="109" t="e">
        <f>'Тулуз-Пьерон'!AB851</f>
        <v>#DIV/0!</v>
      </c>
      <c r="D851" s="132" t="e">
        <f>'Тулуз-Пьерон'!AE851</f>
        <v>#DIV/0!</v>
      </c>
      <c r="E851" s="134">
        <f>Равен!AD843</f>
        <v>0</v>
      </c>
      <c r="F851" s="135">
        <f>Равен!AE843</f>
        <v>0</v>
      </c>
      <c r="G851" s="128"/>
      <c r="H851" s="33"/>
      <c r="I851" s="33"/>
      <c r="J851" s="33"/>
      <c r="K851" s="115"/>
      <c r="L851" s="109">
        <f t="shared" si="162"/>
        <v>0</v>
      </c>
      <c r="M851" s="33"/>
      <c r="N851" s="123"/>
      <c r="O851" s="131"/>
      <c r="P851" s="109">
        <f t="shared" si="163"/>
        <v>0</v>
      </c>
      <c r="Q851" s="33"/>
      <c r="R851" s="33"/>
      <c r="S851" s="123"/>
      <c r="T851" s="128"/>
      <c r="U851" s="33"/>
      <c r="V851" s="33"/>
      <c r="W851" s="33"/>
      <c r="X851" s="115"/>
      <c r="Y851" s="122"/>
      <c r="Z851" s="33"/>
      <c r="AA851" s="33"/>
      <c r="AB851" s="33"/>
      <c r="AC851" s="33"/>
      <c r="AD851" s="33"/>
      <c r="AE851" s="33"/>
      <c r="AF851" s="123"/>
      <c r="AG851" s="119" t="e">
        <f>HLOOKUP(AG$13,$Y851:$AF$1016,ROWS($Y851:$AF$1016),FALSE)</f>
        <v>#N/A</v>
      </c>
      <c r="AH851" s="30" t="e">
        <f>HLOOKUP(AH$13,$Y851:$AF$1016,ROWS($Y851:$AF$1016),FALSE)</f>
        <v>#N/A</v>
      </c>
      <c r="AI851" s="30" t="e">
        <f>HLOOKUP(AI$13,$Y851:$AF$1016,ROWS($Y851:$AF$1016),FALSE)</f>
        <v>#N/A</v>
      </c>
      <c r="AJ851" s="30" t="e">
        <f>HLOOKUP(AJ$13,$Y851:$AF$1016,ROWS($Y851:$AF$1016),FALSE)</f>
        <v>#N/A</v>
      </c>
      <c r="AK851" s="30" t="e">
        <f>HLOOKUP(AK$13,$Y851:$AF$1016,ROWS($Y851:$AF$1016),FALSE)</f>
        <v>#N/A</v>
      </c>
      <c r="AL851" s="30" t="e">
        <f>HLOOKUP(AL$13,$Y851:$AF$1016,ROWS($Y851:$AF$1016),FALSE)</f>
        <v>#N/A</v>
      </c>
      <c r="AM851" s="30" t="e">
        <f>HLOOKUP(AM$13,$Y851:$AF$1016,ROWS($Y851:$AF$1016),FALSE)</f>
        <v>#N/A</v>
      </c>
      <c r="AN851" s="30" t="e">
        <f>HLOOKUP(AN$13,$Y851:$AF$1016,ROWS($Y851:$AF$1016),FALSE)</f>
        <v>#N/A</v>
      </c>
      <c r="AO851" s="35" t="e">
        <f t="shared" si="164"/>
        <v>#N/A</v>
      </c>
      <c r="AP851" s="35" t="e">
        <f t="shared" si="165"/>
        <v>#N/A</v>
      </c>
      <c r="AQ851" s="35" t="e">
        <f t="shared" si="166"/>
        <v>#N/A</v>
      </c>
      <c r="AR851" s="35" t="e">
        <f t="shared" si="167"/>
        <v>#N/A</v>
      </c>
      <c r="AS851" s="35" t="e">
        <f t="shared" si="168"/>
        <v>#N/A</v>
      </c>
      <c r="AT851" s="35" t="e">
        <f t="shared" si="169"/>
        <v>#N/A</v>
      </c>
      <c r="AU851" s="35" t="e">
        <f t="shared" si="170"/>
        <v>#N/A</v>
      </c>
      <c r="AV851" s="35" t="e">
        <f t="shared" si="171"/>
        <v>#N/A</v>
      </c>
      <c r="AW851" s="81" t="e">
        <f t="shared" si="172"/>
        <v>#N/A</v>
      </c>
      <c r="AX851" s="139" t="e">
        <f t="shared" si="173"/>
        <v>#N/A</v>
      </c>
    </row>
    <row r="852" spans="1:50" x14ac:dyDescent="0.25">
      <c r="A852" s="110">
        <f>'Тулуз-Пьерон'!A852</f>
        <v>0</v>
      </c>
      <c r="B852" s="153">
        <f>'Тулуз-Пьерон'!B852</f>
        <v>0</v>
      </c>
      <c r="C852" s="109" t="e">
        <f>'Тулуз-Пьерон'!AB852</f>
        <v>#DIV/0!</v>
      </c>
      <c r="D852" s="132" t="e">
        <f>'Тулуз-Пьерон'!AE852</f>
        <v>#DIV/0!</v>
      </c>
      <c r="E852" s="134">
        <f>Равен!AD844</f>
        <v>0</v>
      </c>
      <c r="F852" s="135">
        <f>Равен!AE844</f>
        <v>0</v>
      </c>
      <c r="G852" s="128"/>
      <c r="H852" s="33"/>
      <c r="I852" s="33"/>
      <c r="J852" s="33"/>
      <c r="K852" s="115"/>
      <c r="L852" s="109">
        <f t="shared" si="162"/>
        <v>0</v>
      </c>
      <c r="M852" s="33"/>
      <c r="N852" s="123"/>
      <c r="O852" s="131"/>
      <c r="P852" s="109">
        <f t="shared" si="163"/>
        <v>0</v>
      </c>
      <c r="Q852" s="33"/>
      <c r="R852" s="33"/>
      <c r="S852" s="123"/>
      <c r="T852" s="128"/>
      <c r="U852" s="33"/>
      <c r="V852" s="33"/>
      <c r="W852" s="33"/>
      <c r="X852" s="115"/>
      <c r="Y852" s="122"/>
      <c r="Z852" s="33"/>
      <c r="AA852" s="33"/>
      <c r="AB852" s="33"/>
      <c r="AC852" s="33"/>
      <c r="AD852" s="33"/>
      <c r="AE852" s="33"/>
      <c r="AF852" s="123"/>
      <c r="AG852" s="119" t="e">
        <f>HLOOKUP(AG$13,$Y852:$AF$1016,ROWS($Y852:$AF$1016),FALSE)</f>
        <v>#N/A</v>
      </c>
      <c r="AH852" s="30" t="e">
        <f>HLOOKUP(AH$13,$Y852:$AF$1016,ROWS($Y852:$AF$1016),FALSE)</f>
        <v>#N/A</v>
      </c>
      <c r="AI852" s="30" t="e">
        <f>HLOOKUP(AI$13,$Y852:$AF$1016,ROWS($Y852:$AF$1016),FALSE)</f>
        <v>#N/A</v>
      </c>
      <c r="AJ852" s="30" t="e">
        <f>HLOOKUP(AJ$13,$Y852:$AF$1016,ROWS($Y852:$AF$1016),FALSE)</f>
        <v>#N/A</v>
      </c>
      <c r="AK852" s="30" t="e">
        <f>HLOOKUP(AK$13,$Y852:$AF$1016,ROWS($Y852:$AF$1016),FALSE)</f>
        <v>#N/A</v>
      </c>
      <c r="AL852" s="30" t="e">
        <f>HLOOKUP(AL$13,$Y852:$AF$1016,ROWS($Y852:$AF$1016),FALSE)</f>
        <v>#N/A</v>
      </c>
      <c r="AM852" s="30" t="e">
        <f>HLOOKUP(AM$13,$Y852:$AF$1016,ROWS($Y852:$AF$1016),FALSE)</f>
        <v>#N/A</v>
      </c>
      <c r="AN852" s="30" t="e">
        <f>HLOOKUP(AN$13,$Y852:$AF$1016,ROWS($Y852:$AF$1016),FALSE)</f>
        <v>#N/A</v>
      </c>
      <c r="AO852" s="35" t="e">
        <f t="shared" si="164"/>
        <v>#N/A</v>
      </c>
      <c r="AP852" s="35" t="e">
        <f t="shared" si="165"/>
        <v>#N/A</v>
      </c>
      <c r="AQ852" s="35" t="e">
        <f t="shared" si="166"/>
        <v>#N/A</v>
      </c>
      <c r="AR852" s="35" t="e">
        <f t="shared" si="167"/>
        <v>#N/A</v>
      </c>
      <c r="AS852" s="35" t="e">
        <f t="shared" si="168"/>
        <v>#N/A</v>
      </c>
      <c r="AT852" s="35" t="e">
        <f t="shared" si="169"/>
        <v>#N/A</v>
      </c>
      <c r="AU852" s="35" t="e">
        <f t="shared" si="170"/>
        <v>#N/A</v>
      </c>
      <c r="AV852" s="35" t="e">
        <f t="shared" si="171"/>
        <v>#N/A</v>
      </c>
      <c r="AW852" s="81" t="e">
        <f t="shared" si="172"/>
        <v>#N/A</v>
      </c>
      <c r="AX852" s="139" t="e">
        <f t="shared" si="173"/>
        <v>#N/A</v>
      </c>
    </row>
    <row r="853" spans="1:50" x14ac:dyDescent="0.25">
      <c r="A853" s="110">
        <f>'Тулуз-Пьерон'!A853</f>
        <v>0</v>
      </c>
      <c r="B853" s="153">
        <f>'Тулуз-Пьерон'!B853</f>
        <v>0</v>
      </c>
      <c r="C853" s="109" t="e">
        <f>'Тулуз-Пьерон'!AB853</f>
        <v>#DIV/0!</v>
      </c>
      <c r="D853" s="132" t="e">
        <f>'Тулуз-Пьерон'!AE853</f>
        <v>#DIV/0!</v>
      </c>
      <c r="E853" s="134">
        <f>Равен!AD845</f>
        <v>0</v>
      </c>
      <c r="F853" s="135">
        <f>Равен!AE845</f>
        <v>0</v>
      </c>
      <c r="G853" s="128"/>
      <c r="H853" s="33"/>
      <c r="I853" s="33"/>
      <c r="J853" s="33"/>
      <c r="K853" s="115"/>
      <c r="L853" s="109">
        <f t="shared" si="162"/>
        <v>0</v>
      </c>
      <c r="M853" s="33"/>
      <c r="N853" s="123"/>
      <c r="O853" s="131"/>
      <c r="P853" s="109">
        <f t="shared" si="163"/>
        <v>0</v>
      </c>
      <c r="Q853" s="33"/>
      <c r="R853" s="33"/>
      <c r="S853" s="123"/>
      <c r="T853" s="128"/>
      <c r="U853" s="33"/>
      <c r="V853" s="33"/>
      <c r="W853" s="33"/>
      <c r="X853" s="115"/>
      <c r="Y853" s="122"/>
      <c r="Z853" s="33"/>
      <c r="AA853" s="33"/>
      <c r="AB853" s="33"/>
      <c r="AC853" s="33"/>
      <c r="AD853" s="33"/>
      <c r="AE853" s="33"/>
      <c r="AF853" s="123"/>
      <c r="AG853" s="119" t="e">
        <f>HLOOKUP(AG$13,$Y853:$AF$1016,ROWS($Y853:$AF$1016),FALSE)</f>
        <v>#N/A</v>
      </c>
      <c r="AH853" s="30" t="e">
        <f>HLOOKUP(AH$13,$Y853:$AF$1016,ROWS($Y853:$AF$1016),FALSE)</f>
        <v>#N/A</v>
      </c>
      <c r="AI853" s="30" t="e">
        <f>HLOOKUP(AI$13,$Y853:$AF$1016,ROWS($Y853:$AF$1016),FALSE)</f>
        <v>#N/A</v>
      </c>
      <c r="AJ853" s="30" t="e">
        <f>HLOOKUP(AJ$13,$Y853:$AF$1016,ROWS($Y853:$AF$1016),FALSE)</f>
        <v>#N/A</v>
      </c>
      <c r="AK853" s="30" t="e">
        <f>HLOOKUP(AK$13,$Y853:$AF$1016,ROWS($Y853:$AF$1016),FALSE)</f>
        <v>#N/A</v>
      </c>
      <c r="AL853" s="30" t="e">
        <f>HLOOKUP(AL$13,$Y853:$AF$1016,ROWS($Y853:$AF$1016),FALSE)</f>
        <v>#N/A</v>
      </c>
      <c r="AM853" s="30" t="e">
        <f>HLOOKUP(AM$13,$Y853:$AF$1016,ROWS($Y853:$AF$1016),FALSE)</f>
        <v>#N/A</v>
      </c>
      <c r="AN853" s="30" t="e">
        <f>HLOOKUP(AN$13,$Y853:$AF$1016,ROWS($Y853:$AF$1016),FALSE)</f>
        <v>#N/A</v>
      </c>
      <c r="AO853" s="35" t="e">
        <f t="shared" si="164"/>
        <v>#N/A</v>
      </c>
      <c r="AP853" s="35" t="e">
        <f t="shared" si="165"/>
        <v>#N/A</v>
      </c>
      <c r="AQ853" s="35" t="e">
        <f t="shared" si="166"/>
        <v>#N/A</v>
      </c>
      <c r="AR853" s="35" t="e">
        <f t="shared" si="167"/>
        <v>#N/A</v>
      </c>
      <c r="AS853" s="35" t="e">
        <f t="shared" si="168"/>
        <v>#N/A</v>
      </c>
      <c r="AT853" s="35" t="e">
        <f t="shared" si="169"/>
        <v>#N/A</v>
      </c>
      <c r="AU853" s="35" t="e">
        <f t="shared" si="170"/>
        <v>#N/A</v>
      </c>
      <c r="AV853" s="35" t="e">
        <f t="shared" si="171"/>
        <v>#N/A</v>
      </c>
      <c r="AW853" s="81" t="e">
        <f t="shared" si="172"/>
        <v>#N/A</v>
      </c>
      <c r="AX853" s="139" t="e">
        <f t="shared" si="173"/>
        <v>#N/A</v>
      </c>
    </row>
    <row r="854" spans="1:50" x14ac:dyDescent="0.25">
      <c r="A854" s="110">
        <f>'Тулуз-Пьерон'!A854</f>
        <v>0</v>
      </c>
      <c r="B854" s="153">
        <f>'Тулуз-Пьерон'!B854</f>
        <v>0</v>
      </c>
      <c r="C854" s="109" t="e">
        <f>'Тулуз-Пьерон'!AB854</f>
        <v>#DIV/0!</v>
      </c>
      <c r="D854" s="132" t="e">
        <f>'Тулуз-Пьерон'!AE854</f>
        <v>#DIV/0!</v>
      </c>
      <c r="E854" s="134">
        <f>Равен!AD846</f>
        <v>0</v>
      </c>
      <c r="F854" s="135">
        <f>Равен!AE846</f>
        <v>0</v>
      </c>
      <c r="G854" s="128"/>
      <c r="H854" s="33"/>
      <c r="I854" s="33"/>
      <c r="J854" s="33"/>
      <c r="K854" s="115"/>
      <c r="L854" s="109">
        <f t="shared" si="162"/>
        <v>0</v>
      </c>
      <c r="M854" s="33"/>
      <c r="N854" s="123"/>
      <c r="O854" s="131"/>
      <c r="P854" s="109">
        <f t="shared" si="163"/>
        <v>0</v>
      </c>
      <c r="Q854" s="33"/>
      <c r="R854" s="33"/>
      <c r="S854" s="123"/>
      <c r="T854" s="128"/>
      <c r="U854" s="33"/>
      <c r="V854" s="33"/>
      <c r="W854" s="33"/>
      <c r="X854" s="115"/>
      <c r="Y854" s="122"/>
      <c r="Z854" s="33"/>
      <c r="AA854" s="33"/>
      <c r="AB854" s="33"/>
      <c r="AC854" s="33"/>
      <c r="AD854" s="33"/>
      <c r="AE854" s="33"/>
      <c r="AF854" s="123"/>
      <c r="AG854" s="119" t="e">
        <f>HLOOKUP(AG$13,$Y854:$AF$1016,ROWS($Y854:$AF$1016),FALSE)</f>
        <v>#N/A</v>
      </c>
      <c r="AH854" s="30" t="e">
        <f>HLOOKUP(AH$13,$Y854:$AF$1016,ROWS($Y854:$AF$1016),FALSE)</f>
        <v>#N/A</v>
      </c>
      <c r="AI854" s="30" t="e">
        <f>HLOOKUP(AI$13,$Y854:$AF$1016,ROWS($Y854:$AF$1016),FALSE)</f>
        <v>#N/A</v>
      </c>
      <c r="AJ854" s="30" t="e">
        <f>HLOOKUP(AJ$13,$Y854:$AF$1016,ROWS($Y854:$AF$1016),FALSE)</f>
        <v>#N/A</v>
      </c>
      <c r="AK854" s="30" t="e">
        <f>HLOOKUP(AK$13,$Y854:$AF$1016,ROWS($Y854:$AF$1016),FALSE)</f>
        <v>#N/A</v>
      </c>
      <c r="AL854" s="30" t="e">
        <f>HLOOKUP(AL$13,$Y854:$AF$1016,ROWS($Y854:$AF$1016),FALSE)</f>
        <v>#N/A</v>
      </c>
      <c r="AM854" s="30" t="e">
        <f>HLOOKUP(AM$13,$Y854:$AF$1016,ROWS($Y854:$AF$1016),FALSE)</f>
        <v>#N/A</v>
      </c>
      <c r="AN854" s="30" t="e">
        <f>HLOOKUP(AN$13,$Y854:$AF$1016,ROWS($Y854:$AF$1016),FALSE)</f>
        <v>#N/A</v>
      </c>
      <c r="AO854" s="35" t="e">
        <f t="shared" si="164"/>
        <v>#N/A</v>
      </c>
      <c r="AP854" s="35" t="e">
        <f t="shared" si="165"/>
        <v>#N/A</v>
      </c>
      <c r="AQ854" s="35" t="e">
        <f t="shared" si="166"/>
        <v>#N/A</v>
      </c>
      <c r="AR854" s="35" t="e">
        <f t="shared" si="167"/>
        <v>#N/A</v>
      </c>
      <c r="AS854" s="35" t="e">
        <f t="shared" si="168"/>
        <v>#N/A</v>
      </c>
      <c r="AT854" s="35" t="e">
        <f t="shared" si="169"/>
        <v>#N/A</v>
      </c>
      <c r="AU854" s="35" t="e">
        <f t="shared" si="170"/>
        <v>#N/A</v>
      </c>
      <c r="AV854" s="35" t="e">
        <f t="shared" si="171"/>
        <v>#N/A</v>
      </c>
      <c r="AW854" s="81" t="e">
        <f t="shared" si="172"/>
        <v>#N/A</v>
      </c>
      <c r="AX854" s="139" t="e">
        <f t="shared" si="173"/>
        <v>#N/A</v>
      </c>
    </row>
    <row r="855" spans="1:50" x14ac:dyDescent="0.25">
      <c r="A855" s="110">
        <f>'Тулуз-Пьерон'!A855</f>
        <v>0</v>
      </c>
      <c r="B855" s="153">
        <f>'Тулуз-Пьерон'!B855</f>
        <v>0</v>
      </c>
      <c r="C855" s="109" t="e">
        <f>'Тулуз-Пьерон'!AB855</f>
        <v>#DIV/0!</v>
      </c>
      <c r="D855" s="132" t="e">
        <f>'Тулуз-Пьерон'!AE855</f>
        <v>#DIV/0!</v>
      </c>
      <c r="E855" s="134">
        <f>Равен!AD847</f>
        <v>0</v>
      </c>
      <c r="F855" s="135">
        <f>Равен!AE847</f>
        <v>0</v>
      </c>
      <c r="G855" s="128"/>
      <c r="H855" s="33"/>
      <c r="I855" s="33"/>
      <c r="J855" s="33"/>
      <c r="K855" s="115"/>
      <c r="L855" s="109">
        <f t="shared" si="162"/>
        <v>0</v>
      </c>
      <c r="M855" s="33"/>
      <c r="N855" s="123"/>
      <c r="O855" s="131"/>
      <c r="P855" s="109">
        <f t="shared" si="163"/>
        <v>0</v>
      </c>
      <c r="Q855" s="33"/>
      <c r="R855" s="33"/>
      <c r="S855" s="123"/>
      <c r="T855" s="128"/>
      <c r="U855" s="33"/>
      <c r="V855" s="33"/>
      <c r="W855" s="33"/>
      <c r="X855" s="115"/>
      <c r="Y855" s="122"/>
      <c r="Z855" s="33"/>
      <c r="AA855" s="33"/>
      <c r="AB855" s="33"/>
      <c r="AC855" s="33"/>
      <c r="AD855" s="33"/>
      <c r="AE855" s="33"/>
      <c r="AF855" s="123"/>
      <c r="AG855" s="119" t="e">
        <f>HLOOKUP(AG$13,$Y855:$AF$1016,ROWS($Y855:$AF$1016),FALSE)</f>
        <v>#N/A</v>
      </c>
      <c r="AH855" s="30" t="e">
        <f>HLOOKUP(AH$13,$Y855:$AF$1016,ROWS($Y855:$AF$1016),FALSE)</f>
        <v>#N/A</v>
      </c>
      <c r="AI855" s="30" t="e">
        <f>HLOOKUP(AI$13,$Y855:$AF$1016,ROWS($Y855:$AF$1016),FALSE)</f>
        <v>#N/A</v>
      </c>
      <c r="AJ855" s="30" t="e">
        <f>HLOOKUP(AJ$13,$Y855:$AF$1016,ROWS($Y855:$AF$1016),FALSE)</f>
        <v>#N/A</v>
      </c>
      <c r="AK855" s="30" t="e">
        <f>HLOOKUP(AK$13,$Y855:$AF$1016,ROWS($Y855:$AF$1016),FALSE)</f>
        <v>#N/A</v>
      </c>
      <c r="AL855" s="30" t="e">
        <f>HLOOKUP(AL$13,$Y855:$AF$1016,ROWS($Y855:$AF$1016),FALSE)</f>
        <v>#N/A</v>
      </c>
      <c r="AM855" s="30" t="e">
        <f>HLOOKUP(AM$13,$Y855:$AF$1016,ROWS($Y855:$AF$1016),FALSE)</f>
        <v>#N/A</v>
      </c>
      <c r="AN855" s="30" t="e">
        <f>HLOOKUP(AN$13,$Y855:$AF$1016,ROWS($Y855:$AF$1016),FALSE)</f>
        <v>#N/A</v>
      </c>
      <c r="AO855" s="35" t="e">
        <f t="shared" si="164"/>
        <v>#N/A</v>
      </c>
      <c r="AP855" s="35" t="e">
        <f t="shared" si="165"/>
        <v>#N/A</v>
      </c>
      <c r="AQ855" s="35" t="e">
        <f t="shared" si="166"/>
        <v>#N/A</v>
      </c>
      <c r="AR855" s="35" t="e">
        <f t="shared" si="167"/>
        <v>#N/A</v>
      </c>
      <c r="AS855" s="35" t="e">
        <f t="shared" si="168"/>
        <v>#N/A</v>
      </c>
      <c r="AT855" s="35" t="e">
        <f t="shared" si="169"/>
        <v>#N/A</v>
      </c>
      <c r="AU855" s="35" t="e">
        <f t="shared" si="170"/>
        <v>#N/A</v>
      </c>
      <c r="AV855" s="35" t="e">
        <f t="shared" si="171"/>
        <v>#N/A</v>
      </c>
      <c r="AW855" s="81" t="e">
        <f t="shared" si="172"/>
        <v>#N/A</v>
      </c>
      <c r="AX855" s="139" t="e">
        <f t="shared" si="173"/>
        <v>#N/A</v>
      </c>
    </row>
    <row r="856" spans="1:50" x14ac:dyDescent="0.25">
      <c r="A856" s="110">
        <f>'Тулуз-Пьерон'!A856</f>
        <v>0</v>
      </c>
      <c r="B856" s="153">
        <f>'Тулуз-Пьерон'!B856</f>
        <v>0</v>
      </c>
      <c r="C856" s="109" t="e">
        <f>'Тулуз-Пьерон'!AB856</f>
        <v>#DIV/0!</v>
      </c>
      <c r="D856" s="132" t="e">
        <f>'Тулуз-Пьерон'!AE856</f>
        <v>#DIV/0!</v>
      </c>
      <c r="E856" s="134">
        <f>Равен!AD848</f>
        <v>0</v>
      </c>
      <c r="F856" s="135">
        <f>Равен!AE848</f>
        <v>0</v>
      </c>
      <c r="G856" s="128"/>
      <c r="H856" s="33"/>
      <c r="I856" s="33"/>
      <c r="J856" s="33"/>
      <c r="K856" s="115"/>
      <c r="L856" s="109">
        <f t="shared" si="162"/>
        <v>0</v>
      </c>
      <c r="M856" s="33"/>
      <c r="N856" s="123"/>
      <c r="O856" s="131"/>
      <c r="P856" s="109">
        <f t="shared" si="163"/>
        <v>0</v>
      </c>
      <c r="Q856" s="33"/>
      <c r="R856" s="33"/>
      <c r="S856" s="123"/>
      <c r="T856" s="128"/>
      <c r="U856" s="33"/>
      <c r="V856" s="33"/>
      <c r="W856" s="33"/>
      <c r="X856" s="115"/>
      <c r="Y856" s="122"/>
      <c r="Z856" s="33"/>
      <c r="AA856" s="33"/>
      <c r="AB856" s="33"/>
      <c r="AC856" s="33"/>
      <c r="AD856" s="33"/>
      <c r="AE856" s="33"/>
      <c r="AF856" s="123"/>
      <c r="AG856" s="119" t="e">
        <f>HLOOKUP(AG$13,$Y856:$AF$1016,ROWS($Y856:$AF$1016),FALSE)</f>
        <v>#N/A</v>
      </c>
      <c r="AH856" s="30" t="e">
        <f>HLOOKUP(AH$13,$Y856:$AF$1016,ROWS($Y856:$AF$1016),FALSE)</f>
        <v>#N/A</v>
      </c>
      <c r="AI856" s="30" t="e">
        <f>HLOOKUP(AI$13,$Y856:$AF$1016,ROWS($Y856:$AF$1016),FALSE)</f>
        <v>#N/A</v>
      </c>
      <c r="AJ856" s="30" t="e">
        <f>HLOOKUP(AJ$13,$Y856:$AF$1016,ROWS($Y856:$AF$1016),FALSE)</f>
        <v>#N/A</v>
      </c>
      <c r="AK856" s="30" t="e">
        <f>HLOOKUP(AK$13,$Y856:$AF$1016,ROWS($Y856:$AF$1016),FALSE)</f>
        <v>#N/A</v>
      </c>
      <c r="AL856" s="30" t="e">
        <f>HLOOKUP(AL$13,$Y856:$AF$1016,ROWS($Y856:$AF$1016),FALSE)</f>
        <v>#N/A</v>
      </c>
      <c r="AM856" s="30" t="e">
        <f>HLOOKUP(AM$13,$Y856:$AF$1016,ROWS($Y856:$AF$1016),FALSE)</f>
        <v>#N/A</v>
      </c>
      <c r="AN856" s="30" t="e">
        <f>HLOOKUP(AN$13,$Y856:$AF$1016,ROWS($Y856:$AF$1016),FALSE)</f>
        <v>#N/A</v>
      </c>
      <c r="AO856" s="35" t="e">
        <f t="shared" si="164"/>
        <v>#N/A</v>
      </c>
      <c r="AP856" s="35" t="e">
        <f t="shared" si="165"/>
        <v>#N/A</v>
      </c>
      <c r="AQ856" s="35" t="e">
        <f t="shared" si="166"/>
        <v>#N/A</v>
      </c>
      <c r="AR856" s="35" t="e">
        <f t="shared" si="167"/>
        <v>#N/A</v>
      </c>
      <c r="AS856" s="35" t="e">
        <f t="shared" si="168"/>
        <v>#N/A</v>
      </c>
      <c r="AT856" s="35" t="e">
        <f t="shared" si="169"/>
        <v>#N/A</v>
      </c>
      <c r="AU856" s="35" t="e">
        <f t="shared" si="170"/>
        <v>#N/A</v>
      </c>
      <c r="AV856" s="35" t="e">
        <f t="shared" si="171"/>
        <v>#N/A</v>
      </c>
      <c r="AW856" s="81" t="e">
        <f t="shared" si="172"/>
        <v>#N/A</v>
      </c>
      <c r="AX856" s="139" t="e">
        <f t="shared" si="173"/>
        <v>#N/A</v>
      </c>
    </row>
    <row r="857" spans="1:50" x14ac:dyDescent="0.25">
      <c r="A857" s="110">
        <f>'Тулуз-Пьерон'!A857</f>
        <v>0</v>
      </c>
      <c r="B857" s="153">
        <f>'Тулуз-Пьерон'!B857</f>
        <v>0</v>
      </c>
      <c r="C857" s="109" t="e">
        <f>'Тулуз-Пьерон'!AB857</f>
        <v>#DIV/0!</v>
      </c>
      <c r="D857" s="132" t="e">
        <f>'Тулуз-Пьерон'!AE857</f>
        <v>#DIV/0!</v>
      </c>
      <c r="E857" s="134">
        <f>Равен!AD849</f>
        <v>0</v>
      </c>
      <c r="F857" s="135">
        <f>Равен!AE849</f>
        <v>0</v>
      </c>
      <c r="G857" s="128"/>
      <c r="H857" s="33"/>
      <c r="I857" s="33"/>
      <c r="J857" s="33"/>
      <c r="K857" s="115"/>
      <c r="L857" s="109">
        <f t="shared" si="162"/>
        <v>0</v>
      </c>
      <c r="M857" s="33"/>
      <c r="N857" s="123"/>
      <c r="O857" s="131"/>
      <c r="P857" s="109">
        <f t="shared" si="163"/>
        <v>0</v>
      </c>
      <c r="Q857" s="33"/>
      <c r="R857" s="33"/>
      <c r="S857" s="123"/>
      <c r="T857" s="128"/>
      <c r="U857" s="33"/>
      <c r="V857" s="33"/>
      <c r="W857" s="33"/>
      <c r="X857" s="115"/>
      <c r="Y857" s="122"/>
      <c r="Z857" s="33"/>
      <c r="AA857" s="33"/>
      <c r="AB857" s="33"/>
      <c r="AC857" s="33"/>
      <c r="AD857" s="33"/>
      <c r="AE857" s="33"/>
      <c r="AF857" s="123"/>
      <c r="AG857" s="119" t="e">
        <f>HLOOKUP(AG$13,$Y857:$AF$1016,ROWS($Y857:$AF$1016),FALSE)</f>
        <v>#N/A</v>
      </c>
      <c r="AH857" s="30" t="e">
        <f>HLOOKUP(AH$13,$Y857:$AF$1016,ROWS($Y857:$AF$1016),FALSE)</f>
        <v>#N/A</v>
      </c>
      <c r="AI857" s="30" t="e">
        <f>HLOOKUP(AI$13,$Y857:$AF$1016,ROWS($Y857:$AF$1016),FALSE)</f>
        <v>#N/A</v>
      </c>
      <c r="AJ857" s="30" t="e">
        <f>HLOOKUP(AJ$13,$Y857:$AF$1016,ROWS($Y857:$AF$1016),FALSE)</f>
        <v>#N/A</v>
      </c>
      <c r="AK857" s="30" t="e">
        <f>HLOOKUP(AK$13,$Y857:$AF$1016,ROWS($Y857:$AF$1016),FALSE)</f>
        <v>#N/A</v>
      </c>
      <c r="AL857" s="30" t="e">
        <f>HLOOKUP(AL$13,$Y857:$AF$1016,ROWS($Y857:$AF$1016),FALSE)</f>
        <v>#N/A</v>
      </c>
      <c r="AM857" s="30" t="e">
        <f>HLOOKUP(AM$13,$Y857:$AF$1016,ROWS($Y857:$AF$1016),FALSE)</f>
        <v>#N/A</v>
      </c>
      <c r="AN857" s="30" t="e">
        <f>HLOOKUP(AN$13,$Y857:$AF$1016,ROWS($Y857:$AF$1016),FALSE)</f>
        <v>#N/A</v>
      </c>
      <c r="AO857" s="35" t="e">
        <f t="shared" si="164"/>
        <v>#N/A</v>
      </c>
      <c r="AP857" s="35" t="e">
        <f t="shared" si="165"/>
        <v>#N/A</v>
      </c>
      <c r="AQ857" s="35" t="e">
        <f t="shared" si="166"/>
        <v>#N/A</v>
      </c>
      <c r="AR857" s="35" t="e">
        <f t="shared" si="167"/>
        <v>#N/A</v>
      </c>
      <c r="AS857" s="35" t="e">
        <f t="shared" si="168"/>
        <v>#N/A</v>
      </c>
      <c r="AT857" s="35" t="e">
        <f t="shared" si="169"/>
        <v>#N/A</v>
      </c>
      <c r="AU857" s="35" t="e">
        <f t="shared" si="170"/>
        <v>#N/A</v>
      </c>
      <c r="AV857" s="35" t="e">
        <f t="shared" si="171"/>
        <v>#N/A</v>
      </c>
      <c r="AW857" s="81" t="e">
        <f t="shared" si="172"/>
        <v>#N/A</v>
      </c>
      <c r="AX857" s="139" t="e">
        <f t="shared" si="173"/>
        <v>#N/A</v>
      </c>
    </row>
    <row r="858" spans="1:50" x14ac:dyDescent="0.25">
      <c r="A858" s="110">
        <f>'Тулуз-Пьерон'!A858</f>
        <v>0</v>
      </c>
      <c r="B858" s="153">
        <f>'Тулуз-Пьерон'!B858</f>
        <v>0</v>
      </c>
      <c r="C858" s="109" t="e">
        <f>'Тулуз-Пьерон'!AB858</f>
        <v>#DIV/0!</v>
      </c>
      <c r="D858" s="132" t="e">
        <f>'Тулуз-Пьерон'!AE858</f>
        <v>#DIV/0!</v>
      </c>
      <c r="E858" s="134">
        <f>Равен!AD850</f>
        <v>0</v>
      </c>
      <c r="F858" s="135">
        <f>Равен!AE850</f>
        <v>0</v>
      </c>
      <c r="G858" s="128"/>
      <c r="H858" s="33"/>
      <c r="I858" s="33"/>
      <c r="J858" s="33"/>
      <c r="K858" s="115"/>
      <c r="L858" s="109">
        <f t="shared" si="162"/>
        <v>0</v>
      </c>
      <c r="M858" s="33"/>
      <c r="N858" s="123"/>
      <c r="O858" s="131"/>
      <c r="P858" s="109">
        <f t="shared" si="163"/>
        <v>0</v>
      </c>
      <c r="Q858" s="33"/>
      <c r="R858" s="33"/>
      <c r="S858" s="123"/>
      <c r="T858" s="128"/>
      <c r="U858" s="33"/>
      <c r="V858" s="33"/>
      <c r="W858" s="33"/>
      <c r="X858" s="115"/>
      <c r="Y858" s="122"/>
      <c r="Z858" s="33"/>
      <c r="AA858" s="33"/>
      <c r="AB858" s="33"/>
      <c r="AC858" s="33"/>
      <c r="AD858" s="33"/>
      <c r="AE858" s="33"/>
      <c r="AF858" s="123"/>
      <c r="AG858" s="119" t="e">
        <f>HLOOKUP(AG$13,$Y858:$AF$1016,ROWS($Y858:$AF$1016),FALSE)</f>
        <v>#N/A</v>
      </c>
      <c r="AH858" s="30" t="e">
        <f>HLOOKUP(AH$13,$Y858:$AF$1016,ROWS($Y858:$AF$1016),FALSE)</f>
        <v>#N/A</v>
      </c>
      <c r="AI858" s="30" t="e">
        <f>HLOOKUP(AI$13,$Y858:$AF$1016,ROWS($Y858:$AF$1016),FALSE)</f>
        <v>#N/A</v>
      </c>
      <c r="AJ858" s="30" t="e">
        <f>HLOOKUP(AJ$13,$Y858:$AF$1016,ROWS($Y858:$AF$1016),FALSE)</f>
        <v>#N/A</v>
      </c>
      <c r="AK858" s="30" t="e">
        <f>HLOOKUP(AK$13,$Y858:$AF$1016,ROWS($Y858:$AF$1016),FALSE)</f>
        <v>#N/A</v>
      </c>
      <c r="AL858" s="30" t="e">
        <f>HLOOKUP(AL$13,$Y858:$AF$1016,ROWS($Y858:$AF$1016),FALSE)</f>
        <v>#N/A</v>
      </c>
      <c r="AM858" s="30" t="e">
        <f>HLOOKUP(AM$13,$Y858:$AF$1016,ROWS($Y858:$AF$1016),FALSE)</f>
        <v>#N/A</v>
      </c>
      <c r="AN858" s="30" t="e">
        <f>HLOOKUP(AN$13,$Y858:$AF$1016,ROWS($Y858:$AF$1016),FALSE)</f>
        <v>#N/A</v>
      </c>
      <c r="AO858" s="35" t="e">
        <f t="shared" si="164"/>
        <v>#N/A</v>
      </c>
      <c r="AP858" s="35" t="e">
        <f t="shared" si="165"/>
        <v>#N/A</v>
      </c>
      <c r="AQ858" s="35" t="e">
        <f t="shared" si="166"/>
        <v>#N/A</v>
      </c>
      <c r="AR858" s="35" t="e">
        <f t="shared" si="167"/>
        <v>#N/A</v>
      </c>
      <c r="AS858" s="35" t="e">
        <f t="shared" si="168"/>
        <v>#N/A</v>
      </c>
      <c r="AT858" s="35" t="e">
        <f t="shared" si="169"/>
        <v>#N/A</v>
      </c>
      <c r="AU858" s="35" t="e">
        <f t="shared" si="170"/>
        <v>#N/A</v>
      </c>
      <c r="AV858" s="35" t="e">
        <f t="shared" si="171"/>
        <v>#N/A</v>
      </c>
      <c r="AW858" s="81" t="e">
        <f t="shared" si="172"/>
        <v>#N/A</v>
      </c>
      <c r="AX858" s="139" t="e">
        <f t="shared" si="173"/>
        <v>#N/A</v>
      </c>
    </row>
    <row r="859" spans="1:50" x14ac:dyDescent="0.25">
      <c r="A859" s="110">
        <f>'Тулуз-Пьерон'!A859</f>
        <v>0</v>
      </c>
      <c r="B859" s="153">
        <f>'Тулуз-Пьерон'!B859</f>
        <v>0</v>
      </c>
      <c r="C859" s="109" t="e">
        <f>'Тулуз-Пьерон'!AB859</f>
        <v>#DIV/0!</v>
      </c>
      <c r="D859" s="132" t="e">
        <f>'Тулуз-Пьерон'!AE859</f>
        <v>#DIV/0!</v>
      </c>
      <c r="E859" s="134">
        <f>Равен!AD851</f>
        <v>0</v>
      </c>
      <c r="F859" s="135">
        <f>Равен!AE851</f>
        <v>0</v>
      </c>
      <c r="G859" s="128"/>
      <c r="H859" s="33"/>
      <c r="I859" s="33"/>
      <c r="J859" s="33"/>
      <c r="K859" s="115"/>
      <c r="L859" s="109">
        <f t="shared" si="162"/>
        <v>0</v>
      </c>
      <c r="M859" s="33"/>
      <c r="N859" s="123"/>
      <c r="O859" s="131"/>
      <c r="P859" s="109">
        <f t="shared" si="163"/>
        <v>0</v>
      </c>
      <c r="Q859" s="33"/>
      <c r="R859" s="33"/>
      <c r="S859" s="123"/>
      <c r="T859" s="128"/>
      <c r="U859" s="33"/>
      <c r="V859" s="33"/>
      <c r="W859" s="33"/>
      <c r="X859" s="115"/>
      <c r="Y859" s="122"/>
      <c r="Z859" s="33"/>
      <c r="AA859" s="33"/>
      <c r="AB859" s="33"/>
      <c r="AC859" s="33"/>
      <c r="AD859" s="33"/>
      <c r="AE859" s="33"/>
      <c r="AF859" s="123"/>
      <c r="AG859" s="119" t="e">
        <f>HLOOKUP(AG$13,$Y859:$AF$1016,ROWS($Y859:$AF$1016),FALSE)</f>
        <v>#N/A</v>
      </c>
      <c r="AH859" s="30" t="e">
        <f>HLOOKUP(AH$13,$Y859:$AF$1016,ROWS($Y859:$AF$1016),FALSE)</f>
        <v>#N/A</v>
      </c>
      <c r="AI859" s="30" t="e">
        <f>HLOOKUP(AI$13,$Y859:$AF$1016,ROWS($Y859:$AF$1016),FALSE)</f>
        <v>#N/A</v>
      </c>
      <c r="AJ859" s="30" t="e">
        <f>HLOOKUP(AJ$13,$Y859:$AF$1016,ROWS($Y859:$AF$1016),FALSE)</f>
        <v>#N/A</v>
      </c>
      <c r="AK859" s="30" t="e">
        <f>HLOOKUP(AK$13,$Y859:$AF$1016,ROWS($Y859:$AF$1016),FALSE)</f>
        <v>#N/A</v>
      </c>
      <c r="AL859" s="30" t="e">
        <f>HLOOKUP(AL$13,$Y859:$AF$1016,ROWS($Y859:$AF$1016),FALSE)</f>
        <v>#N/A</v>
      </c>
      <c r="AM859" s="30" t="e">
        <f>HLOOKUP(AM$13,$Y859:$AF$1016,ROWS($Y859:$AF$1016),FALSE)</f>
        <v>#N/A</v>
      </c>
      <c r="AN859" s="30" t="e">
        <f>HLOOKUP(AN$13,$Y859:$AF$1016,ROWS($Y859:$AF$1016),FALSE)</f>
        <v>#N/A</v>
      </c>
      <c r="AO859" s="35" t="e">
        <f t="shared" si="164"/>
        <v>#N/A</v>
      </c>
      <c r="AP859" s="35" t="e">
        <f t="shared" si="165"/>
        <v>#N/A</v>
      </c>
      <c r="AQ859" s="35" t="e">
        <f t="shared" si="166"/>
        <v>#N/A</v>
      </c>
      <c r="AR859" s="35" t="e">
        <f t="shared" si="167"/>
        <v>#N/A</v>
      </c>
      <c r="AS859" s="35" t="e">
        <f t="shared" si="168"/>
        <v>#N/A</v>
      </c>
      <c r="AT859" s="35" t="e">
        <f t="shared" si="169"/>
        <v>#N/A</v>
      </c>
      <c r="AU859" s="35" t="e">
        <f t="shared" si="170"/>
        <v>#N/A</v>
      </c>
      <c r="AV859" s="35" t="e">
        <f t="shared" si="171"/>
        <v>#N/A</v>
      </c>
      <c r="AW859" s="81" t="e">
        <f t="shared" si="172"/>
        <v>#N/A</v>
      </c>
      <c r="AX859" s="139" t="e">
        <f t="shared" si="173"/>
        <v>#N/A</v>
      </c>
    </row>
    <row r="860" spans="1:50" x14ac:dyDescent="0.25">
      <c r="A860" s="110">
        <f>'Тулуз-Пьерон'!A860</f>
        <v>0</v>
      </c>
      <c r="B860" s="153">
        <f>'Тулуз-Пьерон'!B860</f>
        <v>0</v>
      </c>
      <c r="C860" s="109" t="e">
        <f>'Тулуз-Пьерон'!AB860</f>
        <v>#DIV/0!</v>
      </c>
      <c r="D860" s="132" t="e">
        <f>'Тулуз-Пьерон'!AE860</f>
        <v>#DIV/0!</v>
      </c>
      <c r="E860" s="134">
        <f>Равен!AD852</f>
        <v>0</v>
      </c>
      <c r="F860" s="135">
        <f>Равен!AE852</f>
        <v>0</v>
      </c>
      <c r="G860" s="128"/>
      <c r="H860" s="33"/>
      <c r="I860" s="33"/>
      <c r="J860" s="33"/>
      <c r="K860" s="115"/>
      <c r="L860" s="109">
        <f t="shared" si="162"/>
        <v>0</v>
      </c>
      <c r="M860" s="33"/>
      <c r="N860" s="123"/>
      <c r="O860" s="131"/>
      <c r="P860" s="109">
        <f t="shared" si="163"/>
        <v>0</v>
      </c>
      <c r="Q860" s="33"/>
      <c r="R860" s="33"/>
      <c r="S860" s="123"/>
      <c r="T860" s="128"/>
      <c r="U860" s="33"/>
      <c r="V860" s="33"/>
      <c r="W860" s="33"/>
      <c r="X860" s="115"/>
      <c r="Y860" s="122"/>
      <c r="Z860" s="33"/>
      <c r="AA860" s="33"/>
      <c r="AB860" s="33"/>
      <c r="AC860" s="33"/>
      <c r="AD860" s="33"/>
      <c r="AE860" s="33"/>
      <c r="AF860" s="123"/>
      <c r="AG860" s="119" t="e">
        <f>HLOOKUP(AG$13,$Y860:$AF$1016,ROWS($Y860:$AF$1016),FALSE)</f>
        <v>#N/A</v>
      </c>
      <c r="AH860" s="30" t="e">
        <f>HLOOKUP(AH$13,$Y860:$AF$1016,ROWS($Y860:$AF$1016),FALSE)</f>
        <v>#N/A</v>
      </c>
      <c r="AI860" s="30" t="e">
        <f>HLOOKUP(AI$13,$Y860:$AF$1016,ROWS($Y860:$AF$1016),FALSE)</f>
        <v>#N/A</v>
      </c>
      <c r="AJ860" s="30" t="e">
        <f>HLOOKUP(AJ$13,$Y860:$AF$1016,ROWS($Y860:$AF$1016),FALSE)</f>
        <v>#N/A</v>
      </c>
      <c r="AK860" s="30" t="e">
        <f>HLOOKUP(AK$13,$Y860:$AF$1016,ROWS($Y860:$AF$1016),FALSE)</f>
        <v>#N/A</v>
      </c>
      <c r="AL860" s="30" t="e">
        <f>HLOOKUP(AL$13,$Y860:$AF$1016,ROWS($Y860:$AF$1016),FALSE)</f>
        <v>#N/A</v>
      </c>
      <c r="AM860" s="30" t="e">
        <f>HLOOKUP(AM$13,$Y860:$AF$1016,ROWS($Y860:$AF$1016),FALSE)</f>
        <v>#N/A</v>
      </c>
      <c r="AN860" s="30" t="e">
        <f>HLOOKUP(AN$13,$Y860:$AF$1016,ROWS($Y860:$AF$1016),FALSE)</f>
        <v>#N/A</v>
      </c>
      <c r="AO860" s="35" t="e">
        <f t="shared" si="164"/>
        <v>#N/A</v>
      </c>
      <c r="AP860" s="35" t="e">
        <f t="shared" si="165"/>
        <v>#N/A</v>
      </c>
      <c r="AQ860" s="35" t="e">
        <f t="shared" si="166"/>
        <v>#N/A</v>
      </c>
      <c r="AR860" s="35" t="e">
        <f t="shared" si="167"/>
        <v>#N/A</v>
      </c>
      <c r="AS860" s="35" t="e">
        <f t="shared" si="168"/>
        <v>#N/A</v>
      </c>
      <c r="AT860" s="35" t="e">
        <f t="shared" si="169"/>
        <v>#N/A</v>
      </c>
      <c r="AU860" s="35" t="e">
        <f t="shared" si="170"/>
        <v>#N/A</v>
      </c>
      <c r="AV860" s="35" t="e">
        <f t="shared" si="171"/>
        <v>#N/A</v>
      </c>
      <c r="AW860" s="81" t="e">
        <f t="shared" si="172"/>
        <v>#N/A</v>
      </c>
      <c r="AX860" s="139" t="e">
        <f t="shared" si="173"/>
        <v>#N/A</v>
      </c>
    </row>
    <row r="861" spans="1:50" x14ac:dyDescent="0.25">
      <c r="A861" s="110">
        <f>'Тулуз-Пьерон'!A861</f>
        <v>0</v>
      </c>
      <c r="B861" s="153">
        <f>'Тулуз-Пьерон'!B861</f>
        <v>0</v>
      </c>
      <c r="C861" s="109" t="e">
        <f>'Тулуз-Пьерон'!AB861</f>
        <v>#DIV/0!</v>
      </c>
      <c r="D861" s="132" t="e">
        <f>'Тулуз-Пьерон'!AE861</f>
        <v>#DIV/0!</v>
      </c>
      <c r="E861" s="134">
        <f>Равен!AD853</f>
        <v>0</v>
      </c>
      <c r="F861" s="135">
        <f>Равен!AE853</f>
        <v>0</v>
      </c>
      <c r="G861" s="128"/>
      <c r="H861" s="33"/>
      <c r="I861" s="33"/>
      <c r="J861" s="33"/>
      <c r="K861" s="115"/>
      <c r="L861" s="109">
        <f t="shared" si="162"/>
        <v>0</v>
      </c>
      <c r="M861" s="33"/>
      <c r="N861" s="123"/>
      <c r="O861" s="131"/>
      <c r="P861" s="109">
        <f t="shared" si="163"/>
        <v>0</v>
      </c>
      <c r="Q861" s="33"/>
      <c r="R861" s="33"/>
      <c r="S861" s="123"/>
      <c r="T861" s="128"/>
      <c r="U861" s="33"/>
      <c r="V861" s="33"/>
      <c r="W861" s="33"/>
      <c r="X861" s="115"/>
      <c r="Y861" s="122"/>
      <c r="Z861" s="33"/>
      <c r="AA861" s="33"/>
      <c r="AB861" s="33"/>
      <c r="AC861" s="33"/>
      <c r="AD861" s="33"/>
      <c r="AE861" s="33"/>
      <c r="AF861" s="123"/>
      <c r="AG861" s="119" t="e">
        <f>HLOOKUP(AG$13,$Y861:$AF$1016,ROWS($Y861:$AF$1016),FALSE)</f>
        <v>#N/A</v>
      </c>
      <c r="AH861" s="30" t="e">
        <f>HLOOKUP(AH$13,$Y861:$AF$1016,ROWS($Y861:$AF$1016),FALSE)</f>
        <v>#N/A</v>
      </c>
      <c r="AI861" s="30" t="e">
        <f>HLOOKUP(AI$13,$Y861:$AF$1016,ROWS($Y861:$AF$1016),FALSE)</f>
        <v>#N/A</v>
      </c>
      <c r="AJ861" s="30" t="e">
        <f>HLOOKUP(AJ$13,$Y861:$AF$1016,ROWS($Y861:$AF$1016),FALSE)</f>
        <v>#N/A</v>
      </c>
      <c r="AK861" s="30" t="e">
        <f>HLOOKUP(AK$13,$Y861:$AF$1016,ROWS($Y861:$AF$1016),FALSE)</f>
        <v>#N/A</v>
      </c>
      <c r="AL861" s="30" t="e">
        <f>HLOOKUP(AL$13,$Y861:$AF$1016,ROWS($Y861:$AF$1016),FALSE)</f>
        <v>#N/A</v>
      </c>
      <c r="AM861" s="30" t="e">
        <f>HLOOKUP(AM$13,$Y861:$AF$1016,ROWS($Y861:$AF$1016),FALSE)</f>
        <v>#N/A</v>
      </c>
      <c r="AN861" s="30" t="e">
        <f>HLOOKUP(AN$13,$Y861:$AF$1016,ROWS($Y861:$AF$1016),FALSE)</f>
        <v>#N/A</v>
      </c>
      <c r="AO861" s="35" t="e">
        <f t="shared" si="164"/>
        <v>#N/A</v>
      </c>
      <c r="AP861" s="35" t="e">
        <f t="shared" si="165"/>
        <v>#N/A</v>
      </c>
      <c r="AQ861" s="35" t="e">
        <f t="shared" si="166"/>
        <v>#N/A</v>
      </c>
      <c r="AR861" s="35" t="e">
        <f t="shared" si="167"/>
        <v>#N/A</v>
      </c>
      <c r="AS861" s="35" t="e">
        <f t="shared" si="168"/>
        <v>#N/A</v>
      </c>
      <c r="AT861" s="35" t="e">
        <f t="shared" si="169"/>
        <v>#N/A</v>
      </c>
      <c r="AU861" s="35" t="e">
        <f t="shared" si="170"/>
        <v>#N/A</v>
      </c>
      <c r="AV861" s="35" t="e">
        <f t="shared" si="171"/>
        <v>#N/A</v>
      </c>
      <c r="AW861" s="81" t="e">
        <f t="shared" si="172"/>
        <v>#N/A</v>
      </c>
      <c r="AX861" s="139" t="e">
        <f t="shared" si="173"/>
        <v>#N/A</v>
      </c>
    </row>
    <row r="862" spans="1:50" x14ac:dyDescent="0.25">
      <c r="A862" s="110">
        <f>'Тулуз-Пьерон'!A862</f>
        <v>0</v>
      </c>
      <c r="B862" s="153">
        <f>'Тулуз-Пьерон'!B862</f>
        <v>0</v>
      </c>
      <c r="C862" s="109" t="e">
        <f>'Тулуз-Пьерон'!AB862</f>
        <v>#DIV/0!</v>
      </c>
      <c r="D862" s="132" t="e">
        <f>'Тулуз-Пьерон'!AE862</f>
        <v>#DIV/0!</v>
      </c>
      <c r="E862" s="134">
        <f>Равен!AD854</f>
        <v>0</v>
      </c>
      <c r="F862" s="135">
        <f>Равен!AE854</f>
        <v>0</v>
      </c>
      <c r="G862" s="128"/>
      <c r="H862" s="33"/>
      <c r="I862" s="33"/>
      <c r="J862" s="33"/>
      <c r="K862" s="115"/>
      <c r="L862" s="109">
        <f t="shared" si="162"/>
        <v>0</v>
      </c>
      <c r="M862" s="33"/>
      <c r="N862" s="123"/>
      <c r="O862" s="131"/>
      <c r="P862" s="109">
        <f t="shared" si="163"/>
        <v>0</v>
      </c>
      <c r="Q862" s="33"/>
      <c r="R862" s="33"/>
      <c r="S862" s="123"/>
      <c r="T862" s="128"/>
      <c r="U862" s="33"/>
      <c r="V862" s="33"/>
      <c r="W862" s="33"/>
      <c r="X862" s="115"/>
      <c r="Y862" s="122"/>
      <c r="Z862" s="33"/>
      <c r="AA862" s="33"/>
      <c r="AB862" s="33"/>
      <c r="AC862" s="33"/>
      <c r="AD862" s="33"/>
      <c r="AE862" s="33"/>
      <c r="AF862" s="123"/>
      <c r="AG862" s="119" t="e">
        <f>HLOOKUP(AG$13,$Y862:$AF$1016,ROWS($Y862:$AF$1016),FALSE)</f>
        <v>#N/A</v>
      </c>
      <c r="AH862" s="30" t="e">
        <f>HLOOKUP(AH$13,$Y862:$AF$1016,ROWS($Y862:$AF$1016),FALSE)</f>
        <v>#N/A</v>
      </c>
      <c r="AI862" s="30" t="e">
        <f>HLOOKUP(AI$13,$Y862:$AF$1016,ROWS($Y862:$AF$1016),FALSE)</f>
        <v>#N/A</v>
      </c>
      <c r="AJ862" s="30" t="e">
        <f>HLOOKUP(AJ$13,$Y862:$AF$1016,ROWS($Y862:$AF$1016),FALSE)</f>
        <v>#N/A</v>
      </c>
      <c r="AK862" s="30" t="e">
        <f>HLOOKUP(AK$13,$Y862:$AF$1016,ROWS($Y862:$AF$1016),FALSE)</f>
        <v>#N/A</v>
      </c>
      <c r="AL862" s="30" t="e">
        <f>HLOOKUP(AL$13,$Y862:$AF$1016,ROWS($Y862:$AF$1016),FALSE)</f>
        <v>#N/A</v>
      </c>
      <c r="AM862" s="30" t="e">
        <f>HLOOKUP(AM$13,$Y862:$AF$1016,ROWS($Y862:$AF$1016),FALSE)</f>
        <v>#N/A</v>
      </c>
      <c r="AN862" s="30" t="e">
        <f>HLOOKUP(AN$13,$Y862:$AF$1016,ROWS($Y862:$AF$1016),FALSE)</f>
        <v>#N/A</v>
      </c>
      <c r="AO862" s="35" t="e">
        <f t="shared" si="164"/>
        <v>#N/A</v>
      </c>
      <c r="AP862" s="35" t="e">
        <f t="shared" si="165"/>
        <v>#N/A</v>
      </c>
      <c r="AQ862" s="35" t="e">
        <f t="shared" si="166"/>
        <v>#N/A</v>
      </c>
      <c r="AR862" s="35" t="e">
        <f t="shared" si="167"/>
        <v>#N/A</v>
      </c>
      <c r="AS862" s="35" t="e">
        <f t="shared" si="168"/>
        <v>#N/A</v>
      </c>
      <c r="AT862" s="35" t="e">
        <f t="shared" si="169"/>
        <v>#N/A</v>
      </c>
      <c r="AU862" s="35" t="e">
        <f t="shared" si="170"/>
        <v>#N/A</v>
      </c>
      <c r="AV862" s="35" t="e">
        <f t="shared" si="171"/>
        <v>#N/A</v>
      </c>
      <c r="AW862" s="81" t="e">
        <f t="shared" si="172"/>
        <v>#N/A</v>
      </c>
      <c r="AX862" s="139" t="e">
        <f t="shared" si="173"/>
        <v>#N/A</v>
      </c>
    </row>
    <row r="863" spans="1:50" x14ac:dyDescent="0.25">
      <c r="A863" s="110">
        <f>'Тулуз-Пьерон'!A863</f>
        <v>0</v>
      </c>
      <c r="B863" s="153">
        <f>'Тулуз-Пьерон'!B863</f>
        <v>0</v>
      </c>
      <c r="C863" s="109" t="e">
        <f>'Тулуз-Пьерон'!AB863</f>
        <v>#DIV/0!</v>
      </c>
      <c r="D863" s="132" t="e">
        <f>'Тулуз-Пьерон'!AE863</f>
        <v>#DIV/0!</v>
      </c>
      <c r="E863" s="134">
        <f>Равен!AD855</f>
        <v>0</v>
      </c>
      <c r="F863" s="135">
        <f>Равен!AE855</f>
        <v>0</v>
      </c>
      <c r="G863" s="128"/>
      <c r="H863" s="33"/>
      <c r="I863" s="33"/>
      <c r="J863" s="33"/>
      <c r="K863" s="115"/>
      <c r="L863" s="109">
        <f t="shared" si="162"/>
        <v>0</v>
      </c>
      <c r="M863" s="33"/>
      <c r="N863" s="123"/>
      <c r="O863" s="131"/>
      <c r="P863" s="109">
        <f t="shared" si="163"/>
        <v>0</v>
      </c>
      <c r="Q863" s="33"/>
      <c r="R863" s="33"/>
      <c r="S863" s="123"/>
      <c r="T863" s="128"/>
      <c r="U863" s="33"/>
      <c r="V863" s="33"/>
      <c r="W863" s="33"/>
      <c r="X863" s="115"/>
      <c r="Y863" s="122"/>
      <c r="Z863" s="33"/>
      <c r="AA863" s="33"/>
      <c r="AB863" s="33"/>
      <c r="AC863" s="33"/>
      <c r="AD863" s="33"/>
      <c r="AE863" s="33"/>
      <c r="AF863" s="123"/>
      <c r="AG863" s="119" t="e">
        <f>HLOOKUP(AG$13,$Y863:$AF$1016,ROWS($Y863:$AF$1016),FALSE)</f>
        <v>#N/A</v>
      </c>
      <c r="AH863" s="30" t="e">
        <f>HLOOKUP(AH$13,$Y863:$AF$1016,ROWS($Y863:$AF$1016),FALSE)</f>
        <v>#N/A</v>
      </c>
      <c r="AI863" s="30" t="e">
        <f>HLOOKUP(AI$13,$Y863:$AF$1016,ROWS($Y863:$AF$1016),FALSE)</f>
        <v>#N/A</v>
      </c>
      <c r="AJ863" s="30" t="e">
        <f>HLOOKUP(AJ$13,$Y863:$AF$1016,ROWS($Y863:$AF$1016),FALSE)</f>
        <v>#N/A</v>
      </c>
      <c r="AK863" s="30" t="e">
        <f>HLOOKUP(AK$13,$Y863:$AF$1016,ROWS($Y863:$AF$1016),FALSE)</f>
        <v>#N/A</v>
      </c>
      <c r="AL863" s="30" t="e">
        <f>HLOOKUP(AL$13,$Y863:$AF$1016,ROWS($Y863:$AF$1016),FALSE)</f>
        <v>#N/A</v>
      </c>
      <c r="AM863" s="30" t="e">
        <f>HLOOKUP(AM$13,$Y863:$AF$1016,ROWS($Y863:$AF$1016),FALSE)</f>
        <v>#N/A</v>
      </c>
      <c r="AN863" s="30" t="e">
        <f>HLOOKUP(AN$13,$Y863:$AF$1016,ROWS($Y863:$AF$1016),FALSE)</f>
        <v>#N/A</v>
      </c>
      <c r="AO863" s="35" t="e">
        <f t="shared" si="164"/>
        <v>#N/A</v>
      </c>
      <c r="AP863" s="35" t="e">
        <f t="shared" si="165"/>
        <v>#N/A</v>
      </c>
      <c r="AQ863" s="35" t="e">
        <f t="shared" si="166"/>
        <v>#N/A</v>
      </c>
      <c r="AR863" s="35" t="e">
        <f t="shared" si="167"/>
        <v>#N/A</v>
      </c>
      <c r="AS863" s="35" t="e">
        <f t="shared" si="168"/>
        <v>#N/A</v>
      </c>
      <c r="AT863" s="35" t="e">
        <f t="shared" si="169"/>
        <v>#N/A</v>
      </c>
      <c r="AU863" s="35" t="e">
        <f t="shared" si="170"/>
        <v>#N/A</v>
      </c>
      <c r="AV863" s="35" t="e">
        <f t="shared" si="171"/>
        <v>#N/A</v>
      </c>
      <c r="AW863" s="81" t="e">
        <f t="shared" si="172"/>
        <v>#N/A</v>
      </c>
      <c r="AX863" s="139" t="e">
        <f t="shared" si="173"/>
        <v>#N/A</v>
      </c>
    </row>
    <row r="864" spans="1:50" x14ac:dyDescent="0.25">
      <c r="A864" s="110">
        <f>'Тулуз-Пьерон'!A864</f>
        <v>0</v>
      </c>
      <c r="B864" s="153">
        <f>'Тулуз-Пьерон'!B864</f>
        <v>0</v>
      </c>
      <c r="C864" s="109" t="e">
        <f>'Тулуз-Пьерон'!AB864</f>
        <v>#DIV/0!</v>
      </c>
      <c r="D864" s="132" t="e">
        <f>'Тулуз-Пьерон'!AE864</f>
        <v>#DIV/0!</v>
      </c>
      <c r="E864" s="134">
        <f>Равен!AD856</f>
        <v>0</v>
      </c>
      <c r="F864" s="135">
        <f>Равен!AE856</f>
        <v>0</v>
      </c>
      <c r="G864" s="128"/>
      <c r="H864" s="33"/>
      <c r="I864" s="33"/>
      <c r="J864" s="33"/>
      <c r="K864" s="115"/>
      <c r="L864" s="109">
        <f t="shared" si="162"/>
        <v>0</v>
      </c>
      <c r="M864" s="33"/>
      <c r="N864" s="123"/>
      <c r="O864" s="131"/>
      <c r="P864" s="109">
        <f t="shared" si="163"/>
        <v>0</v>
      </c>
      <c r="Q864" s="33"/>
      <c r="R864" s="33"/>
      <c r="S864" s="123"/>
      <c r="T864" s="128"/>
      <c r="U864" s="33"/>
      <c r="V864" s="33"/>
      <c r="W864" s="33"/>
      <c r="X864" s="115"/>
      <c r="Y864" s="122"/>
      <c r="Z864" s="33"/>
      <c r="AA864" s="33"/>
      <c r="AB864" s="33"/>
      <c r="AC864" s="33"/>
      <c r="AD864" s="33"/>
      <c r="AE864" s="33"/>
      <c r="AF864" s="123"/>
      <c r="AG864" s="119" t="e">
        <f>HLOOKUP(AG$13,$Y864:$AF$1016,ROWS($Y864:$AF$1016),FALSE)</f>
        <v>#N/A</v>
      </c>
      <c r="AH864" s="30" t="e">
        <f>HLOOKUP(AH$13,$Y864:$AF$1016,ROWS($Y864:$AF$1016),FALSE)</f>
        <v>#N/A</v>
      </c>
      <c r="AI864" s="30" t="e">
        <f>HLOOKUP(AI$13,$Y864:$AF$1016,ROWS($Y864:$AF$1016),FALSE)</f>
        <v>#N/A</v>
      </c>
      <c r="AJ864" s="30" t="e">
        <f>HLOOKUP(AJ$13,$Y864:$AF$1016,ROWS($Y864:$AF$1016),FALSE)</f>
        <v>#N/A</v>
      </c>
      <c r="AK864" s="30" t="e">
        <f>HLOOKUP(AK$13,$Y864:$AF$1016,ROWS($Y864:$AF$1016),FALSE)</f>
        <v>#N/A</v>
      </c>
      <c r="AL864" s="30" t="e">
        <f>HLOOKUP(AL$13,$Y864:$AF$1016,ROWS($Y864:$AF$1016),FALSE)</f>
        <v>#N/A</v>
      </c>
      <c r="AM864" s="30" t="e">
        <f>HLOOKUP(AM$13,$Y864:$AF$1016,ROWS($Y864:$AF$1016),FALSE)</f>
        <v>#N/A</v>
      </c>
      <c r="AN864" s="30" t="e">
        <f>HLOOKUP(AN$13,$Y864:$AF$1016,ROWS($Y864:$AF$1016),FALSE)</f>
        <v>#N/A</v>
      </c>
      <c r="AO864" s="35" t="e">
        <f t="shared" si="164"/>
        <v>#N/A</v>
      </c>
      <c r="AP864" s="35" t="e">
        <f t="shared" si="165"/>
        <v>#N/A</v>
      </c>
      <c r="AQ864" s="35" t="e">
        <f t="shared" si="166"/>
        <v>#N/A</v>
      </c>
      <c r="AR864" s="35" t="e">
        <f t="shared" si="167"/>
        <v>#N/A</v>
      </c>
      <c r="AS864" s="35" t="e">
        <f t="shared" si="168"/>
        <v>#N/A</v>
      </c>
      <c r="AT864" s="35" t="e">
        <f t="shared" si="169"/>
        <v>#N/A</v>
      </c>
      <c r="AU864" s="35" t="e">
        <f t="shared" si="170"/>
        <v>#N/A</v>
      </c>
      <c r="AV864" s="35" t="e">
        <f t="shared" si="171"/>
        <v>#N/A</v>
      </c>
      <c r="AW864" s="81" t="e">
        <f t="shared" si="172"/>
        <v>#N/A</v>
      </c>
      <c r="AX864" s="139" t="e">
        <f t="shared" si="173"/>
        <v>#N/A</v>
      </c>
    </row>
    <row r="865" spans="1:50" x14ac:dyDescent="0.25">
      <c r="A865" s="110">
        <f>'Тулуз-Пьерон'!A865</f>
        <v>0</v>
      </c>
      <c r="B865" s="153">
        <f>'Тулуз-Пьерон'!B865</f>
        <v>0</v>
      </c>
      <c r="C865" s="109" t="e">
        <f>'Тулуз-Пьерон'!AB865</f>
        <v>#DIV/0!</v>
      </c>
      <c r="D865" s="132" t="e">
        <f>'Тулуз-Пьерон'!AE865</f>
        <v>#DIV/0!</v>
      </c>
      <c r="E865" s="134">
        <f>Равен!AD857</f>
        <v>0</v>
      </c>
      <c r="F865" s="135">
        <f>Равен!AE857</f>
        <v>0</v>
      </c>
      <c r="G865" s="128"/>
      <c r="H865" s="33"/>
      <c r="I865" s="33"/>
      <c r="J865" s="33"/>
      <c r="K865" s="115"/>
      <c r="L865" s="109">
        <f t="shared" si="162"/>
        <v>0</v>
      </c>
      <c r="M865" s="33"/>
      <c r="N865" s="123"/>
      <c r="O865" s="131"/>
      <c r="P865" s="109">
        <f t="shared" si="163"/>
        <v>0</v>
      </c>
      <c r="Q865" s="33"/>
      <c r="R865" s="33"/>
      <c r="S865" s="123"/>
      <c r="T865" s="128"/>
      <c r="U865" s="33"/>
      <c r="V865" s="33"/>
      <c r="W865" s="33"/>
      <c r="X865" s="115"/>
      <c r="Y865" s="122"/>
      <c r="Z865" s="33"/>
      <c r="AA865" s="33"/>
      <c r="AB865" s="33"/>
      <c r="AC865" s="33"/>
      <c r="AD865" s="33"/>
      <c r="AE865" s="33"/>
      <c r="AF865" s="123"/>
      <c r="AG865" s="119" t="e">
        <f>HLOOKUP(AG$13,$Y865:$AF$1016,ROWS($Y865:$AF$1016),FALSE)</f>
        <v>#N/A</v>
      </c>
      <c r="AH865" s="30" t="e">
        <f>HLOOKUP(AH$13,$Y865:$AF$1016,ROWS($Y865:$AF$1016),FALSE)</f>
        <v>#N/A</v>
      </c>
      <c r="AI865" s="30" t="e">
        <f>HLOOKUP(AI$13,$Y865:$AF$1016,ROWS($Y865:$AF$1016),FALSE)</f>
        <v>#N/A</v>
      </c>
      <c r="AJ865" s="30" t="e">
        <f>HLOOKUP(AJ$13,$Y865:$AF$1016,ROWS($Y865:$AF$1016),FALSE)</f>
        <v>#N/A</v>
      </c>
      <c r="AK865" s="30" t="e">
        <f>HLOOKUP(AK$13,$Y865:$AF$1016,ROWS($Y865:$AF$1016),FALSE)</f>
        <v>#N/A</v>
      </c>
      <c r="AL865" s="30" t="e">
        <f>HLOOKUP(AL$13,$Y865:$AF$1016,ROWS($Y865:$AF$1016),FALSE)</f>
        <v>#N/A</v>
      </c>
      <c r="AM865" s="30" t="e">
        <f>HLOOKUP(AM$13,$Y865:$AF$1016,ROWS($Y865:$AF$1016),FALSE)</f>
        <v>#N/A</v>
      </c>
      <c r="AN865" s="30" t="e">
        <f>HLOOKUP(AN$13,$Y865:$AF$1016,ROWS($Y865:$AF$1016),FALSE)</f>
        <v>#N/A</v>
      </c>
      <c r="AO865" s="35" t="e">
        <f t="shared" si="164"/>
        <v>#N/A</v>
      </c>
      <c r="AP865" s="35" t="e">
        <f t="shared" si="165"/>
        <v>#N/A</v>
      </c>
      <c r="AQ865" s="35" t="e">
        <f t="shared" si="166"/>
        <v>#N/A</v>
      </c>
      <c r="AR865" s="35" t="e">
        <f t="shared" si="167"/>
        <v>#N/A</v>
      </c>
      <c r="AS865" s="35" t="e">
        <f t="shared" si="168"/>
        <v>#N/A</v>
      </c>
      <c r="AT865" s="35" t="e">
        <f t="shared" si="169"/>
        <v>#N/A</v>
      </c>
      <c r="AU865" s="35" t="e">
        <f t="shared" si="170"/>
        <v>#N/A</v>
      </c>
      <c r="AV865" s="35" t="e">
        <f t="shared" si="171"/>
        <v>#N/A</v>
      </c>
      <c r="AW865" s="81" t="e">
        <f t="shared" si="172"/>
        <v>#N/A</v>
      </c>
      <c r="AX865" s="139" t="e">
        <f t="shared" si="173"/>
        <v>#N/A</v>
      </c>
    </row>
    <row r="866" spans="1:50" x14ac:dyDescent="0.25">
      <c r="A866" s="110">
        <f>'Тулуз-Пьерон'!A866</f>
        <v>0</v>
      </c>
      <c r="B866" s="153">
        <f>'Тулуз-Пьерон'!B866</f>
        <v>0</v>
      </c>
      <c r="C866" s="109" t="e">
        <f>'Тулуз-Пьерон'!AB866</f>
        <v>#DIV/0!</v>
      </c>
      <c r="D866" s="132" t="e">
        <f>'Тулуз-Пьерон'!AE866</f>
        <v>#DIV/0!</v>
      </c>
      <c r="E866" s="134">
        <f>Равен!AD858</f>
        <v>0</v>
      </c>
      <c r="F866" s="135">
        <f>Равен!AE858</f>
        <v>0</v>
      </c>
      <c r="G866" s="128"/>
      <c r="H866" s="33"/>
      <c r="I866" s="33"/>
      <c r="J866" s="33"/>
      <c r="K866" s="115"/>
      <c r="L866" s="109">
        <f t="shared" si="162"/>
        <v>0</v>
      </c>
      <c r="M866" s="33"/>
      <c r="N866" s="123"/>
      <c r="O866" s="131"/>
      <c r="P866" s="109">
        <f t="shared" si="163"/>
        <v>0</v>
      </c>
      <c r="Q866" s="33"/>
      <c r="R866" s="33"/>
      <c r="S866" s="123"/>
      <c r="T866" s="128"/>
      <c r="U866" s="33"/>
      <c r="V866" s="33"/>
      <c r="W866" s="33"/>
      <c r="X866" s="115"/>
      <c r="Y866" s="122"/>
      <c r="Z866" s="33"/>
      <c r="AA866" s="33"/>
      <c r="AB866" s="33"/>
      <c r="AC866" s="33"/>
      <c r="AD866" s="33"/>
      <c r="AE866" s="33"/>
      <c r="AF866" s="123"/>
      <c r="AG866" s="119" t="e">
        <f>HLOOKUP(AG$13,$Y866:$AF$1016,ROWS($Y866:$AF$1016),FALSE)</f>
        <v>#N/A</v>
      </c>
      <c r="AH866" s="30" t="e">
        <f>HLOOKUP(AH$13,$Y866:$AF$1016,ROWS($Y866:$AF$1016),FALSE)</f>
        <v>#N/A</v>
      </c>
      <c r="AI866" s="30" t="e">
        <f>HLOOKUP(AI$13,$Y866:$AF$1016,ROWS($Y866:$AF$1016),FALSE)</f>
        <v>#N/A</v>
      </c>
      <c r="AJ866" s="30" t="e">
        <f>HLOOKUP(AJ$13,$Y866:$AF$1016,ROWS($Y866:$AF$1016),FALSE)</f>
        <v>#N/A</v>
      </c>
      <c r="AK866" s="30" t="e">
        <f>HLOOKUP(AK$13,$Y866:$AF$1016,ROWS($Y866:$AF$1016),FALSE)</f>
        <v>#N/A</v>
      </c>
      <c r="AL866" s="30" t="e">
        <f>HLOOKUP(AL$13,$Y866:$AF$1016,ROWS($Y866:$AF$1016),FALSE)</f>
        <v>#N/A</v>
      </c>
      <c r="AM866" s="30" t="e">
        <f>HLOOKUP(AM$13,$Y866:$AF$1016,ROWS($Y866:$AF$1016),FALSE)</f>
        <v>#N/A</v>
      </c>
      <c r="AN866" s="30" t="e">
        <f>HLOOKUP(AN$13,$Y866:$AF$1016,ROWS($Y866:$AF$1016),FALSE)</f>
        <v>#N/A</v>
      </c>
      <c r="AO866" s="35" t="e">
        <f t="shared" si="164"/>
        <v>#N/A</v>
      </c>
      <c r="AP866" s="35" t="e">
        <f t="shared" si="165"/>
        <v>#N/A</v>
      </c>
      <c r="AQ866" s="35" t="e">
        <f t="shared" si="166"/>
        <v>#N/A</v>
      </c>
      <c r="AR866" s="35" t="e">
        <f t="shared" si="167"/>
        <v>#N/A</v>
      </c>
      <c r="AS866" s="35" t="e">
        <f t="shared" si="168"/>
        <v>#N/A</v>
      </c>
      <c r="AT866" s="35" t="e">
        <f t="shared" si="169"/>
        <v>#N/A</v>
      </c>
      <c r="AU866" s="35" t="e">
        <f t="shared" si="170"/>
        <v>#N/A</v>
      </c>
      <c r="AV866" s="35" t="e">
        <f t="shared" si="171"/>
        <v>#N/A</v>
      </c>
      <c r="AW866" s="81" t="e">
        <f t="shared" si="172"/>
        <v>#N/A</v>
      </c>
      <c r="AX866" s="139" t="e">
        <f t="shared" si="173"/>
        <v>#N/A</v>
      </c>
    </row>
    <row r="867" spans="1:50" x14ac:dyDescent="0.25">
      <c r="A867" s="110">
        <f>'Тулуз-Пьерон'!A867</f>
        <v>0</v>
      </c>
      <c r="B867" s="153">
        <f>'Тулуз-Пьерон'!B867</f>
        <v>0</v>
      </c>
      <c r="C867" s="109" t="e">
        <f>'Тулуз-Пьерон'!AB867</f>
        <v>#DIV/0!</v>
      </c>
      <c r="D867" s="132" t="e">
        <f>'Тулуз-Пьерон'!AE867</f>
        <v>#DIV/0!</v>
      </c>
      <c r="E867" s="134">
        <f>Равен!AD859</f>
        <v>0</v>
      </c>
      <c r="F867" s="135">
        <f>Равен!AE859</f>
        <v>0</v>
      </c>
      <c r="G867" s="128"/>
      <c r="H867" s="33"/>
      <c r="I867" s="33"/>
      <c r="J867" s="33"/>
      <c r="K867" s="115"/>
      <c r="L867" s="109">
        <f t="shared" si="162"/>
        <v>0</v>
      </c>
      <c r="M867" s="33"/>
      <c r="N867" s="123"/>
      <c r="O867" s="131"/>
      <c r="P867" s="109">
        <f t="shared" si="163"/>
        <v>0</v>
      </c>
      <c r="Q867" s="33"/>
      <c r="R867" s="33"/>
      <c r="S867" s="123"/>
      <c r="T867" s="128"/>
      <c r="U867" s="33"/>
      <c r="V867" s="33"/>
      <c r="W867" s="33"/>
      <c r="X867" s="115"/>
      <c r="Y867" s="122"/>
      <c r="Z867" s="33"/>
      <c r="AA867" s="33"/>
      <c r="AB867" s="33"/>
      <c r="AC867" s="33"/>
      <c r="AD867" s="33"/>
      <c r="AE867" s="33"/>
      <c r="AF867" s="123"/>
      <c r="AG867" s="119" t="e">
        <f>HLOOKUP(AG$13,$Y867:$AF$1016,ROWS($Y867:$AF$1016),FALSE)</f>
        <v>#N/A</v>
      </c>
      <c r="AH867" s="30" t="e">
        <f>HLOOKUP(AH$13,$Y867:$AF$1016,ROWS($Y867:$AF$1016),FALSE)</f>
        <v>#N/A</v>
      </c>
      <c r="AI867" s="30" t="e">
        <f>HLOOKUP(AI$13,$Y867:$AF$1016,ROWS($Y867:$AF$1016),FALSE)</f>
        <v>#N/A</v>
      </c>
      <c r="AJ867" s="30" t="e">
        <f>HLOOKUP(AJ$13,$Y867:$AF$1016,ROWS($Y867:$AF$1016),FALSE)</f>
        <v>#N/A</v>
      </c>
      <c r="AK867" s="30" t="e">
        <f>HLOOKUP(AK$13,$Y867:$AF$1016,ROWS($Y867:$AF$1016),FALSE)</f>
        <v>#N/A</v>
      </c>
      <c r="AL867" s="30" t="e">
        <f>HLOOKUP(AL$13,$Y867:$AF$1016,ROWS($Y867:$AF$1016),FALSE)</f>
        <v>#N/A</v>
      </c>
      <c r="AM867" s="30" t="e">
        <f>HLOOKUP(AM$13,$Y867:$AF$1016,ROWS($Y867:$AF$1016),FALSE)</f>
        <v>#N/A</v>
      </c>
      <c r="AN867" s="30" t="e">
        <f>HLOOKUP(AN$13,$Y867:$AF$1016,ROWS($Y867:$AF$1016),FALSE)</f>
        <v>#N/A</v>
      </c>
      <c r="AO867" s="35" t="e">
        <f t="shared" si="164"/>
        <v>#N/A</v>
      </c>
      <c r="AP867" s="35" t="e">
        <f t="shared" si="165"/>
        <v>#N/A</v>
      </c>
      <c r="AQ867" s="35" t="e">
        <f t="shared" si="166"/>
        <v>#N/A</v>
      </c>
      <c r="AR867" s="35" t="e">
        <f t="shared" si="167"/>
        <v>#N/A</v>
      </c>
      <c r="AS867" s="35" t="e">
        <f t="shared" si="168"/>
        <v>#N/A</v>
      </c>
      <c r="AT867" s="35" t="e">
        <f t="shared" si="169"/>
        <v>#N/A</v>
      </c>
      <c r="AU867" s="35" t="e">
        <f t="shared" si="170"/>
        <v>#N/A</v>
      </c>
      <c r="AV867" s="35" t="e">
        <f t="shared" si="171"/>
        <v>#N/A</v>
      </c>
      <c r="AW867" s="81" t="e">
        <f t="shared" si="172"/>
        <v>#N/A</v>
      </c>
      <c r="AX867" s="139" t="e">
        <f t="shared" si="173"/>
        <v>#N/A</v>
      </c>
    </row>
    <row r="868" spans="1:50" x14ac:dyDescent="0.25">
      <c r="A868" s="110">
        <f>'Тулуз-Пьерон'!A868</f>
        <v>0</v>
      </c>
      <c r="B868" s="153">
        <f>'Тулуз-Пьерон'!B868</f>
        <v>0</v>
      </c>
      <c r="C868" s="109" t="e">
        <f>'Тулуз-Пьерон'!AB868</f>
        <v>#DIV/0!</v>
      </c>
      <c r="D868" s="132" t="e">
        <f>'Тулуз-Пьерон'!AE868</f>
        <v>#DIV/0!</v>
      </c>
      <c r="E868" s="134">
        <f>Равен!AD860</f>
        <v>0</v>
      </c>
      <c r="F868" s="135">
        <f>Равен!AE860</f>
        <v>0</v>
      </c>
      <c r="G868" s="128"/>
      <c r="H868" s="33"/>
      <c r="I868" s="33"/>
      <c r="J868" s="33"/>
      <c r="K868" s="115"/>
      <c r="L868" s="109">
        <f t="shared" si="162"/>
        <v>0</v>
      </c>
      <c r="M868" s="33"/>
      <c r="N868" s="123"/>
      <c r="O868" s="131"/>
      <c r="P868" s="109">
        <f t="shared" si="163"/>
        <v>0</v>
      </c>
      <c r="Q868" s="33"/>
      <c r="R868" s="33"/>
      <c r="S868" s="123"/>
      <c r="T868" s="128"/>
      <c r="U868" s="33"/>
      <c r="V868" s="33"/>
      <c r="W868" s="33"/>
      <c r="X868" s="115"/>
      <c r="Y868" s="122"/>
      <c r="Z868" s="33"/>
      <c r="AA868" s="33"/>
      <c r="AB868" s="33"/>
      <c r="AC868" s="33"/>
      <c r="AD868" s="33"/>
      <c r="AE868" s="33"/>
      <c r="AF868" s="123"/>
      <c r="AG868" s="119" t="e">
        <f>HLOOKUP(AG$13,$Y868:$AF$1016,ROWS($Y868:$AF$1016),FALSE)</f>
        <v>#N/A</v>
      </c>
      <c r="AH868" s="30" t="e">
        <f>HLOOKUP(AH$13,$Y868:$AF$1016,ROWS($Y868:$AF$1016),FALSE)</f>
        <v>#N/A</v>
      </c>
      <c r="AI868" s="30" t="e">
        <f>HLOOKUP(AI$13,$Y868:$AF$1016,ROWS($Y868:$AF$1016),FALSE)</f>
        <v>#N/A</v>
      </c>
      <c r="AJ868" s="30" t="e">
        <f>HLOOKUP(AJ$13,$Y868:$AF$1016,ROWS($Y868:$AF$1016),FALSE)</f>
        <v>#N/A</v>
      </c>
      <c r="AK868" s="30" t="e">
        <f>HLOOKUP(AK$13,$Y868:$AF$1016,ROWS($Y868:$AF$1016),FALSE)</f>
        <v>#N/A</v>
      </c>
      <c r="AL868" s="30" t="e">
        <f>HLOOKUP(AL$13,$Y868:$AF$1016,ROWS($Y868:$AF$1016),FALSE)</f>
        <v>#N/A</v>
      </c>
      <c r="AM868" s="30" t="e">
        <f>HLOOKUP(AM$13,$Y868:$AF$1016,ROWS($Y868:$AF$1016),FALSE)</f>
        <v>#N/A</v>
      </c>
      <c r="AN868" s="30" t="e">
        <f>HLOOKUP(AN$13,$Y868:$AF$1016,ROWS($Y868:$AF$1016),FALSE)</f>
        <v>#N/A</v>
      </c>
      <c r="AO868" s="35" t="e">
        <f t="shared" si="164"/>
        <v>#N/A</v>
      </c>
      <c r="AP868" s="35" t="e">
        <f t="shared" si="165"/>
        <v>#N/A</v>
      </c>
      <c r="AQ868" s="35" t="e">
        <f t="shared" si="166"/>
        <v>#N/A</v>
      </c>
      <c r="AR868" s="35" t="e">
        <f t="shared" si="167"/>
        <v>#N/A</v>
      </c>
      <c r="AS868" s="35" t="e">
        <f t="shared" si="168"/>
        <v>#N/A</v>
      </c>
      <c r="AT868" s="35" t="e">
        <f t="shared" si="169"/>
        <v>#N/A</v>
      </c>
      <c r="AU868" s="35" t="e">
        <f t="shared" si="170"/>
        <v>#N/A</v>
      </c>
      <c r="AV868" s="35" t="e">
        <f t="shared" si="171"/>
        <v>#N/A</v>
      </c>
      <c r="AW868" s="81" t="e">
        <f t="shared" si="172"/>
        <v>#N/A</v>
      </c>
      <c r="AX868" s="139" t="e">
        <f t="shared" si="173"/>
        <v>#N/A</v>
      </c>
    </row>
    <row r="869" spans="1:50" x14ac:dyDescent="0.25">
      <c r="A869" s="110">
        <f>'Тулуз-Пьерон'!A869</f>
        <v>0</v>
      </c>
      <c r="B869" s="153">
        <f>'Тулуз-Пьерон'!B869</f>
        <v>0</v>
      </c>
      <c r="C869" s="109" t="e">
        <f>'Тулуз-Пьерон'!AB869</f>
        <v>#DIV/0!</v>
      </c>
      <c r="D869" s="132" t="e">
        <f>'Тулуз-Пьерон'!AE869</f>
        <v>#DIV/0!</v>
      </c>
      <c r="E869" s="134">
        <f>Равен!AD861</f>
        <v>0</v>
      </c>
      <c r="F869" s="135">
        <f>Равен!AE861</f>
        <v>0</v>
      </c>
      <c r="G869" s="128"/>
      <c r="H869" s="33"/>
      <c r="I869" s="33"/>
      <c r="J869" s="33"/>
      <c r="K869" s="115"/>
      <c r="L869" s="109">
        <f t="shared" si="162"/>
        <v>0</v>
      </c>
      <c r="M869" s="33"/>
      <c r="N869" s="123"/>
      <c r="O869" s="131"/>
      <c r="P869" s="109">
        <f t="shared" si="163"/>
        <v>0</v>
      </c>
      <c r="Q869" s="33"/>
      <c r="R869" s="33"/>
      <c r="S869" s="123"/>
      <c r="T869" s="128"/>
      <c r="U869" s="33"/>
      <c r="V869" s="33"/>
      <c r="W869" s="33"/>
      <c r="X869" s="115"/>
      <c r="Y869" s="122"/>
      <c r="Z869" s="33"/>
      <c r="AA869" s="33"/>
      <c r="AB869" s="33"/>
      <c r="AC869" s="33"/>
      <c r="AD869" s="33"/>
      <c r="AE869" s="33"/>
      <c r="AF869" s="123"/>
      <c r="AG869" s="119" t="e">
        <f>HLOOKUP(AG$13,$Y869:$AF$1016,ROWS($Y869:$AF$1016),FALSE)</f>
        <v>#N/A</v>
      </c>
      <c r="AH869" s="30" t="e">
        <f>HLOOKUP(AH$13,$Y869:$AF$1016,ROWS($Y869:$AF$1016),FALSE)</f>
        <v>#N/A</v>
      </c>
      <c r="AI869" s="30" t="e">
        <f>HLOOKUP(AI$13,$Y869:$AF$1016,ROWS($Y869:$AF$1016),FALSE)</f>
        <v>#N/A</v>
      </c>
      <c r="AJ869" s="30" t="e">
        <f>HLOOKUP(AJ$13,$Y869:$AF$1016,ROWS($Y869:$AF$1016),FALSE)</f>
        <v>#N/A</v>
      </c>
      <c r="AK869" s="30" t="e">
        <f>HLOOKUP(AK$13,$Y869:$AF$1016,ROWS($Y869:$AF$1016),FALSE)</f>
        <v>#N/A</v>
      </c>
      <c r="AL869" s="30" t="e">
        <f>HLOOKUP(AL$13,$Y869:$AF$1016,ROWS($Y869:$AF$1016),FALSE)</f>
        <v>#N/A</v>
      </c>
      <c r="AM869" s="30" t="e">
        <f>HLOOKUP(AM$13,$Y869:$AF$1016,ROWS($Y869:$AF$1016),FALSE)</f>
        <v>#N/A</v>
      </c>
      <c r="AN869" s="30" t="e">
        <f>HLOOKUP(AN$13,$Y869:$AF$1016,ROWS($Y869:$AF$1016),FALSE)</f>
        <v>#N/A</v>
      </c>
      <c r="AO869" s="35" t="e">
        <f t="shared" si="164"/>
        <v>#N/A</v>
      </c>
      <c r="AP869" s="35" t="e">
        <f t="shared" si="165"/>
        <v>#N/A</v>
      </c>
      <c r="AQ869" s="35" t="e">
        <f t="shared" si="166"/>
        <v>#N/A</v>
      </c>
      <c r="AR869" s="35" t="e">
        <f t="shared" si="167"/>
        <v>#N/A</v>
      </c>
      <c r="AS869" s="35" t="e">
        <f t="shared" si="168"/>
        <v>#N/A</v>
      </c>
      <c r="AT869" s="35" t="e">
        <f t="shared" si="169"/>
        <v>#N/A</v>
      </c>
      <c r="AU869" s="35" t="e">
        <f t="shared" si="170"/>
        <v>#N/A</v>
      </c>
      <c r="AV869" s="35" t="e">
        <f t="shared" si="171"/>
        <v>#N/A</v>
      </c>
      <c r="AW869" s="81" t="e">
        <f t="shared" si="172"/>
        <v>#N/A</v>
      </c>
      <c r="AX869" s="139" t="e">
        <f t="shared" si="173"/>
        <v>#N/A</v>
      </c>
    </row>
    <row r="870" spans="1:50" x14ac:dyDescent="0.25">
      <c r="A870" s="110">
        <f>'Тулуз-Пьерон'!A870</f>
        <v>0</v>
      </c>
      <c r="B870" s="153">
        <f>'Тулуз-Пьерон'!B870</f>
        <v>0</v>
      </c>
      <c r="C870" s="109" t="e">
        <f>'Тулуз-Пьерон'!AB870</f>
        <v>#DIV/0!</v>
      </c>
      <c r="D870" s="132" t="e">
        <f>'Тулуз-Пьерон'!AE870</f>
        <v>#DIV/0!</v>
      </c>
      <c r="E870" s="134">
        <f>Равен!AD862</f>
        <v>0</v>
      </c>
      <c r="F870" s="135">
        <f>Равен!AE862</f>
        <v>0</v>
      </c>
      <c r="G870" s="128"/>
      <c r="H870" s="33"/>
      <c r="I870" s="33"/>
      <c r="J870" s="33"/>
      <c r="K870" s="115"/>
      <c r="L870" s="109">
        <f t="shared" si="162"/>
        <v>0</v>
      </c>
      <c r="M870" s="33"/>
      <c r="N870" s="123"/>
      <c r="O870" s="131"/>
      <c r="P870" s="109">
        <f t="shared" si="163"/>
        <v>0</v>
      </c>
      <c r="Q870" s="33"/>
      <c r="R870" s="33"/>
      <c r="S870" s="123"/>
      <c r="T870" s="128"/>
      <c r="U870" s="33"/>
      <c r="V870" s="33"/>
      <c r="W870" s="33"/>
      <c r="X870" s="115"/>
      <c r="Y870" s="122"/>
      <c r="Z870" s="33"/>
      <c r="AA870" s="33"/>
      <c r="AB870" s="33"/>
      <c r="AC870" s="33"/>
      <c r="AD870" s="33"/>
      <c r="AE870" s="33"/>
      <c r="AF870" s="123"/>
      <c r="AG870" s="119" t="e">
        <f>HLOOKUP(AG$13,$Y870:$AF$1016,ROWS($Y870:$AF$1016),FALSE)</f>
        <v>#N/A</v>
      </c>
      <c r="AH870" s="30" t="e">
        <f>HLOOKUP(AH$13,$Y870:$AF$1016,ROWS($Y870:$AF$1016),FALSE)</f>
        <v>#N/A</v>
      </c>
      <c r="AI870" s="30" t="e">
        <f>HLOOKUP(AI$13,$Y870:$AF$1016,ROWS($Y870:$AF$1016),FALSE)</f>
        <v>#N/A</v>
      </c>
      <c r="AJ870" s="30" t="e">
        <f>HLOOKUP(AJ$13,$Y870:$AF$1016,ROWS($Y870:$AF$1016),FALSE)</f>
        <v>#N/A</v>
      </c>
      <c r="AK870" s="30" t="e">
        <f>HLOOKUP(AK$13,$Y870:$AF$1016,ROWS($Y870:$AF$1016),FALSE)</f>
        <v>#N/A</v>
      </c>
      <c r="AL870" s="30" t="e">
        <f>HLOOKUP(AL$13,$Y870:$AF$1016,ROWS($Y870:$AF$1016),FALSE)</f>
        <v>#N/A</v>
      </c>
      <c r="AM870" s="30" t="e">
        <f>HLOOKUP(AM$13,$Y870:$AF$1016,ROWS($Y870:$AF$1016),FALSE)</f>
        <v>#N/A</v>
      </c>
      <c r="AN870" s="30" t="e">
        <f>HLOOKUP(AN$13,$Y870:$AF$1016,ROWS($Y870:$AF$1016),FALSE)</f>
        <v>#N/A</v>
      </c>
      <c r="AO870" s="35" t="e">
        <f t="shared" si="164"/>
        <v>#N/A</v>
      </c>
      <c r="AP870" s="35" t="e">
        <f t="shared" si="165"/>
        <v>#N/A</v>
      </c>
      <c r="AQ870" s="35" t="e">
        <f t="shared" si="166"/>
        <v>#N/A</v>
      </c>
      <c r="AR870" s="35" t="e">
        <f t="shared" si="167"/>
        <v>#N/A</v>
      </c>
      <c r="AS870" s="35" t="e">
        <f t="shared" si="168"/>
        <v>#N/A</v>
      </c>
      <c r="AT870" s="35" t="e">
        <f t="shared" si="169"/>
        <v>#N/A</v>
      </c>
      <c r="AU870" s="35" t="e">
        <f t="shared" si="170"/>
        <v>#N/A</v>
      </c>
      <c r="AV870" s="35" t="e">
        <f t="shared" si="171"/>
        <v>#N/A</v>
      </c>
      <c r="AW870" s="81" t="e">
        <f t="shared" si="172"/>
        <v>#N/A</v>
      </c>
      <c r="AX870" s="139" t="e">
        <f t="shared" si="173"/>
        <v>#N/A</v>
      </c>
    </row>
    <row r="871" spans="1:50" x14ac:dyDescent="0.25">
      <c r="A871" s="110">
        <f>'Тулуз-Пьерон'!A871</f>
        <v>0</v>
      </c>
      <c r="B871" s="153">
        <f>'Тулуз-Пьерон'!B871</f>
        <v>0</v>
      </c>
      <c r="C871" s="109" t="e">
        <f>'Тулуз-Пьерон'!AB871</f>
        <v>#DIV/0!</v>
      </c>
      <c r="D871" s="132" t="e">
        <f>'Тулуз-Пьерон'!AE871</f>
        <v>#DIV/0!</v>
      </c>
      <c r="E871" s="134">
        <f>Равен!AD863</f>
        <v>0</v>
      </c>
      <c r="F871" s="135">
        <f>Равен!AE863</f>
        <v>0</v>
      </c>
      <c r="G871" s="128"/>
      <c r="H871" s="33"/>
      <c r="I871" s="33"/>
      <c r="J871" s="33"/>
      <c r="K871" s="115"/>
      <c r="L871" s="109">
        <f t="shared" si="162"/>
        <v>0</v>
      </c>
      <c r="M871" s="33"/>
      <c r="N871" s="123"/>
      <c r="O871" s="131"/>
      <c r="P871" s="109">
        <f t="shared" si="163"/>
        <v>0</v>
      </c>
      <c r="Q871" s="33"/>
      <c r="R871" s="33"/>
      <c r="S871" s="123"/>
      <c r="T871" s="128"/>
      <c r="U871" s="33"/>
      <c r="V871" s="33"/>
      <c r="W871" s="33"/>
      <c r="X871" s="115"/>
      <c r="Y871" s="122"/>
      <c r="Z871" s="33"/>
      <c r="AA871" s="33"/>
      <c r="AB871" s="33"/>
      <c r="AC871" s="33"/>
      <c r="AD871" s="33"/>
      <c r="AE871" s="33"/>
      <c r="AF871" s="123"/>
      <c r="AG871" s="119" t="e">
        <f>HLOOKUP(AG$13,$Y871:$AF$1016,ROWS($Y871:$AF$1016),FALSE)</f>
        <v>#N/A</v>
      </c>
      <c r="AH871" s="30" t="e">
        <f>HLOOKUP(AH$13,$Y871:$AF$1016,ROWS($Y871:$AF$1016),FALSE)</f>
        <v>#N/A</v>
      </c>
      <c r="AI871" s="30" t="e">
        <f>HLOOKUP(AI$13,$Y871:$AF$1016,ROWS($Y871:$AF$1016),FALSE)</f>
        <v>#N/A</v>
      </c>
      <c r="AJ871" s="30" t="e">
        <f>HLOOKUP(AJ$13,$Y871:$AF$1016,ROWS($Y871:$AF$1016),FALSE)</f>
        <v>#N/A</v>
      </c>
      <c r="AK871" s="30" t="e">
        <f>HLOOKUP(AK$13,$Y871:$AF$1016,ROWS($Y871:$AF$1016),FALSE)</f>
        <v>#N/A</v>
      </c>
      <c r="AL871" s="30" t="e">
        <f>HLOOKUP(AL$13,$Y871:$AF$1016,ROWS($Y871:$AF$1016),FALSE)</f>
        <v>#N/A</v>
      </c>
      <c r="AM871" s="30" t="e">
        <f>HLOOKUP(AM$13,$Y871:$AF$1016,ROWS($Y871:$AF$1016),FALSE)</f>
        <v>#N/A</v>
      </c>
      <c r="AN871" s="30" t="e">
        <f>HLOOKUP(AN$13,$Y871:$AF$1016,ROWS($Y871:$AF$1016),FALSE)</f>
        <v>#N/A</v>
      </c>
      <c r="AO871" s="35" t="e">
        <f t="shared" si="164"/>
        <v>#N/A</v>
      </c>
      <c r="AP871" s="35" t="e">
        <f t="shared" si="165"/>
        <v>#N/A</v>
      </c>
      <c r="AQ871" s="35" t="e">
        <f t="shared" si="166"/>
        <v>#N/A</v>
      </c>
      <c r="AR871" s="35" t="e">
        <f t="shared" si="167"/>
        <v>#N/A</v>
      </c>
      <c r="AS871" s="35" t="e">
        <f t="shared" si="168"/>
        <v>#N/A</v>
      </c>
      <c r="AT871" s="35" t="e">
        <f t="shared" si="169"/>
        <v>#N/A</v>
      </c>
      <c r="AU871" s="35" t="e">
        <f t="shared" si="170"/>
        <v>#N/A</v>
      </c>
      <c r="AV871" s="35" t="e">
        <f t="shared" si="171"/>
        <v>#N/A</v>
      </c>
      <c r="AW871" s="81" t="e">
        <f t="shared" si="172"/>
        <v>#N/A</v>
      </c>
      <c r="AX871" s="139" t="e">
        <f t="shared" si="173"/>
        <v>#N/A</v>
      </c>
    </row>
    <row r="872" spans="1:50" x14ac:dyDescent="0.25">
      <c r="A872" s="110">
        <f>'Тулуз-Пьерон'!A872</f>
        <v>0</v>
      </c>
      <c r="B872" s="153">
        <f>'Тулуз-Пьерон'!B872</f>
        <v>0</v>
      </c>
      <c r="C872" s="109" t="e">
        <f>'Тулуз-Пьерон'!AB872</f>
        <v>#DIV/0!</v>
      </c>
      <c r="D872" s="132" t="e">
        <f>'Тулуз-Пьерон'!AE872</f>
        <v>#DIV/0!</v>
      </c>
      <c r="E872" s="134">
        <f>Равен!AD864</f>
        <v>0</v>
      </c>
      <c r="F872" s="135">
        <f>Равен!AE864</f>
        <v>0</v>
      </c>
      <c r="G872" s="128"/>
      <c r="H872" s="33"/>
      <c r="I872" s="33"/>
      <c r="J872" s="33"/>
      <c r="K872" s="115"/>
      <c r="L872" s="109">
        <f t="shared" si="162"/>
        <v>0</v>
      </c>
      <c r="M872" s="33"/>
      <c r="N872" s="123"/>
      <c r="O872" s="131"/>
      <c r="P872" s="109">
        <f t="shared" si="163"/>
        <v>0</v>
      </c>
      <c r="Q872" s="33"/>
      <c r="R872" s="33"/>
      <c r="S872" s="123"/>
      <c r="T872" s="128"/>
      <c r="U872" s="33"/>
      <c r="V872" s="33"/>
      <c r="W872" s="33"/>
      <c r="X872" s="115"/>
      <c r="Y872" s="122"/>
      <c r="Z872" s="33"/>
      <c r="AA872" s="33"/>
      <c r="AB872" s="33"/>
      <c r="AC872" s="33"/>
      <c r="AD872" s="33"/>
      <c r="AE872" s="33"/>
      <c r="AF872" s="123"/>
      <c r="AG872" s="119" t="e">
        <f>HLOOKUP(AG$13,$Y872:$AF$1016,ROWS($Y872:$AF$1016),FALSE)</f>
        <v>#N/A</v>
      </c>
      <c r="AH872" s="30" t="e">
        <f>HLOOKUP(AH$13,$Y872:$AF$1016,ROWS($Y872:$AF$1016),FALSE)</f>
        <v>#N/A</v>
      </c>
      <c r="AI872" s="30" t="e">
        <f>HLOOKUP(AI$13,$Y872:$AF$1016,ROWS($Y872:$AF$1016),FALSE)</f>
        <v>#N/A</v>
      </c>
      <c r="AJ872" s="30" t="e">
        <f>HLOOKUP(AJ$13,$Y872:$AF$1016,ROWS($Y872:$AF$1016),FALSE)</f>
        <v>#N/A</v>
      </c>
      <c r="AK872" s="30" t="e">
        <f>HLOOKUP(AK$13,$Y872:$AF$1016,ROWS($Y872:$AF$1016),FALSE)</f>
        <v>#N/A</v>
      </c>
      <c r="AL872" s="30" t="e">
        <f>HLOOKUP(AL$13,$Y872:$AF$1016,ROWS($Y872:$AF$1016),FALSE)</f>
        <v>#N/A</v>
      </c>
      <c r="AM872" s="30" t="e">
        <f>HLOOKUP(AM$13,$Y872:$AF$1016,ROWS($Y872:$AF$1016),FALSE)</f>
        <v>#N/A</v>
      </c>
      <c r="AN872" s="30" t="e">
        <f>HLOOKUP(AN$13,$Y872:$AF$1016,ROWS($Y872:$AF$1016),FALSE)</f>
        <v>#N/A</v>
      </c>
      <c r="AO872" s="35" t="e">
        <f t="shared" si="164"/>
        <v>#N/A</v>
      </c>
      <c r="AP872" s="35" t="e">
        <f t="shared" si="165"/>
        <v>#N/A</v>
      </c>
      <c r="AQ872" s="35" t="e">
        <f t="shared" si="166"/>
        <v>#N/A</v>
      </c>
      <c r="AR872" s="35" t="e">
        <f t="shared" si="167"/>
        <v>#N/A</v>
      </c>
      <c r="AS872" s="35" t="e">
        <f t="shared" si="168"/>
        <v>#N/A</v>
      </c>
      <c r="AT872" s="35" t="e">
        <f t="shared" si="169"/>
        <v>#N/A</v>
      </c>
      <c r="AU872" s="35" t="e">
        <f t="shared" si="170"/>
        <v>#N/A</v>
      </c>
      <c r="AV872" s="35" t="e">
        <f t="shared" si="171"/>
        <v>#N/A</v>
      </c>
      <c r="AW872" s="81" t="e">
        <f t="shared" si="172"/>
        <v>#N/A</v>
      </c>
      <c r="AX872" s="139" t="e">
        <f t="shared" si="173"/>
        <v>#N/A</v>
      </c>
    </row>
    <row r="873" spans="1:50" x14ac:dyDescent="0.25">
      <c r="A873" s="110">
        <f>'Тулуз-Пьерон'!A873</f>
        <v>0</v>
      </c>
      <c r="B873" s="153">
        <f>'Тулуз-Пьерон'!B873</f>
        <v>0</v>
      </c>
      <c r="C873" s="109" t="e">
        <f>'Тулуз-Пьерон'!AB873</f>
        <v>#DIV/0!</v>
      </c>
      <c r="D873" s="132" t="e">
        <f>'Тулуз-Пьерон'!AE873</f>
        <v>#DIV/0!</v>
      </c>
      <c r="E873" s="134">
        <f>Равен!AD865</f>
        <v>0</v>
      </c>
      <c r="F873" s="135">
        <f>Равен!AE865</f>
        <v>0</v>
      </c>
      <c r="G873" s="128"/>
      <c r="H873" s="33"/>
      <c r="I873" s="33"/>
      <c r="J873" s="33"/>
      <c r="K873" s="115"/>
      <c r="L873" s="109">
        <f t="shared" si="162"/>
        <v>0</v>
      </c>
      <c r="M873" s="33"/>
      <c r="N873" s="123"/>
      <c r="O873" s="131"/>
      <c r="P873" s="109">
        <f t="shared" si="163"/>
        <v>0</v>
      </c>
      <c r="Q873" s="33"/>
      <c r="R873" s="33"/>
      <c r="S873" s="123"/>
      <c r="T873" s="128"/>
      <c r="U873" s="33"/>
      <c r="V873" s="33"/>
      <c r="W873" s="33"/>
      <c r="X873" s="115"/>
      <c r="Y873" s="122"/>
      <c r="Z873" s="33"/>
      <c r="AA873" s="33"/>
      <c r="AB873" s="33"/>
      <c r="AC873" s="33"/>
      <c r="AD873" s="33"/>
      <c r="AE873" s="33"/>
      <c r="AF873" s="123"/>
      <c r="AG873" s="119" t="e">
        <f>HLOOKUP(AG$13,$Y873:$AF$1016,ROWS($Y873:$AF$1016),FALSE)</f>
        <v>#N/A</v>
      </c>
      <c r="AH873" s="30" t="e">
        <f>HLOOKUP(AH$13,$Y873:$AF$1016,ROWS($Y873:$AF$1016),FALSE)</f>
        <v>#N/A</v>
      </c>
      <c r="AI873" s="30" t="e">
        <f>HLOOKUP(AI$13,$Y873:$AF$1016,ROWS($Y873:$AF$1016),FALSE)</f>
        <v>#N/A</v>
      </c>
      <c r="AJ873" s="30" t="e">
        <f>HLOOKUP(AJ$13,$Y873:$AF$1016,ROWS($Y873:$AF$1016),FALSE)</f>
        <v>#N/A</v>
      </c>
      <c r="AK873" s="30" t="e">
        <f>HLOOKUP(AK$13,$Y873:$AF$1016,ROWS($Y873:$AF$1016),FALSE)</f>
        <v>#N/A</v>
      </c>
      <c r="AL873" s="30" t="e">
        <f>HLOOKUP(AL$13,$Y873:$AF$1016,ROWS($Y873:$AF$1016),FALSE)</f>
        <v>#N/A</v>
      </c>
      <c r="AM873" s="30" t="e">
        <f>HLOOKUP(AM$13,$Y873:$AF$1016,ROWS($Y873:$AF$1016),FALSE)</f>
        <v>#N/A</v>
      </c>
      <c r="AN873" s="30" t="e">
        <f>HLOOKUP(AN$13,$Y873:$AF$1016,ROWS($Y873:$AF$1016),FALSE)</f>
        <v>#N/A</v>
      </c>
      <c r="AO873" s="35" t="e">
        <f t="shared" si="164"/>
        <v>#N/A</v>
      </c>
      <c r="AP873" s="35" t="e">
        <f t="shared" si="165"/>
        <v>#N/A</v>
      </c>
      <c r="AQ873" s="35" t="e">
        <f t="shared" si="166"/>
        <v>#N/A</v>
      </c>
      <c r="AR873" s="35" t="e">
        <f t="shared" si="167"/>
        <v>#N/A</v>
      </c>
      <c r="AS873" s="35" t="e">
        <f t="shared" si="168"/>
        <v>#N/A</v>
      </c>
      <c r="AT873" s="35" t="e">
        <f t="shared" si="169"/>
        <v>#N/A</v>
      </c>
      <c r="AU873" s="35" t="e">
        <f t="shared" si="170"/>
        <v>#N/A</v>
      </c>
      <c r="AV873" s="35" t="e">
        <f t="shared" si="171"/>
        <v>#N/A</v>
      </c>
      <c r="AW873" s="81" t="e">
        <f t="shared" si="172"/>
        <v>#N/A</v>
      </c>
      <c r="AX873" s="139" t="e">
        <f t="shared" si="173"/>
        <v>#N/A</v>
      </c>
    </row>
    <row r="874" spans="1:50" x14ac:dyDescent="0.25">
      <c r="A874" s="110">
        <f>'Тулуз-Пьерон'!A874</f>
        <v>0</v>
      </c>
      <c r="B874" s="153">
        <f>'Тулуз-Пьерон'!B874</f>
        <v>0</v>
      </c>
      <c r="C874" s="109" t="e">
        <f>'Тулуз-Пьерон'!AB874</f>
        <v>#DIV/0!</v>
      </c>
      <c r="D874" s="132" t="e">
        <f>'Тулуз-Пьерон'!AE874</f>
        <v>#DIV/0!</v>
      </c>
      <c r="E874" s="134">
        <f>Равен!AD866</f>
        <v>0</v>
      </c>
      <c r="F874" s="135">
        <f>Равен!AE866</f>
        <v>0</v>
      </c>
      <c r="G874" s="128"/>
      <c r="H874" s="33"/>
      <c r="I874" s="33"/>
      <c r="J874" s="33"/>
      <c r="K874" s="115"/>
      <c r="L874" s="109">
        <f t="shared" si="162"/>
        <v>0</v>
      </c>
      <c r="M874" s="33"/>
      <c r="N874" s="123"/>
      <c r="O874" s="131"/>
      <c r="P874" s="109">
        <f t="shared" si="163"/>
        <v>0</v>
      </c>
      <c r="Q874" s="33"/>
      <c r="R874" s="33"/>
      <c r="S874" s="123"/>
      <c r="T874" s="128"/>
      <c r="U874" s="33"/>
      <c r="V874" s="33"/>
      <c r="W874" s="33"/>
      <c r="X874" s="115"/>
      <c r="Y874" s="122"/>
      <c r="Z874" s="33"/>
      <c r="AA874" s="33"/>
      <c r="AB874" s="33"/>
      <c r="AC874" s="33"/>
      <c r="AD874" s="33"/>
      <c r="AE874" s="33"/>
      <c r="AF874" s="123"/>
      <c r="AG874" s="119" t="e">
        <f>HLOOKUP(AG$13,$Y874:$AF$1016,ROWS($Y874:$AF$1016),FALSE)</f>
        <v>#N/A</v>
      </c>
      <c r="AH874" s="30" t="e">
        <f>HLOOKUP(AH$13,$Y874:$AF$1016,ROWS($Y874:$AF$1016),FALSE)</f>
        <v>#N/A</v>
      </c>
      <c r="AI874" s="30" t="e">
        <f>HLOOKUP(AI$13,$Y874:$AF$1016,ROWS($Y874:$AF$1016),FALSE)</f>
        <v>#N/A</v>
      </c>
      <c r="AJ874" s="30" t="e">
        <f>HLOOKUP(AJ$13,$Y874:$AF$1016,ROWS($Y874:$AF$1016),FALSE)</f>
        <v>#N/A</v>
      </c>
      <c r="AK874" s="30" t="e">
        <f>HLOOKUP(AK$13,$Y874:$AF$1016,ROWS($Y874:$AF$1016),FALSE)</f>
        <v>#N/A</v>
      </c>
      <c r="AL874" s="30" t="e">
        <f>HLOOKUP(AL$13,$Y874:$AF$1016,ROWS($Y874:$AF$1016),FALSE)</f>
        <v>#N/A</v>
      </c>
      <c r="AM874" s="30" t="e">
        <f>HLOOKUP(AM$13,$Y874:$AF$1016,ROWS($Y874:$AF$1016),FALSE)</f>
        <v>#N/A</v>
      </c>
      <c r="AN874" s="30" t="e">
        <f>HLOOKUP(AN$13,$Y874:$AF$1016,ROWS($Y874:$AF$1016),FALSE)</f>
        <v>#N/A</v>
      </c>
      <c r="AO874" s="35" t="e">
        <f t="shared" si="164"/>
        <v>#N/A</v>
      </c>
      <c r="AP874" s="35" t="e">
        <f t="shared" si="165"/>
        <v>#N/A</v>
      </c>
      <c r="AQ874" s="35" t="e">
        <f t="shared" si="166"/>
        <v>#N/A</v>
      </c>
      <c r="AR874" s="35" t="e">
        <f t="shared" si="167"/>
        <v>#N/A</v>
      </c>
      <c r="AS874" s="35" t="e">
        <f t="shared" si="168"/>
        <v>#N/A</v>
      </c>
      <c r="AT874" s="35" t="e">
        <f t="shared" si="169"/>
        <v>#N/A</v>
      </c>
      <c r="AU874" s="35" t="e">
        <f t="shared" si="170"/>
        <v>#N/A</v>
      </c>
      <c r="AV874" s="35" t="e">
        <f t="shared" si="171"/>
        <v>#N/A</v>
      </c>
      <c r="AW874" s="81" t="e">
        <f t="shared" si="172"/>
        <v>#N/A</v>
      </c>
      <c r="AX874" s="139" t="e">
        <f t="shared" si="173"/>
        <v>#N/A</v>
      </c>
    </row>
    <row r="875" spans="1:50" x14ac:dyDescent="0.25">
      <c r="A875" s="110">
        <f>'Тулуз-Пьерон'!A875</f>
        <v>0</v>
      </c>
      <c r="B875" s="153">
        <f>'Тулуз-Пьерон'!B875</f>
        <v>0</v>
      </c>
      <c r="C875" s="109" t="e">
        <f>'Тулуз-Пьерон'!AB875</f>
        <v>#DIV/0!</v>
      </c>
      <c r="D875" s="132" t="e">
        <f>'Тулуз-Пьерон'!AE875</f>
        <v>#DIV/0!</v>
      </c>
      <c r="E875" s="134">
        <f>Равен!AD867</f>
        <v>0</v>
      </c>
      <c r="F875" s="135">
        <f>Равен!AE867</f>
        <v>0</v>
      </c>
      <c r="G875" s="128"/>
      <c r="H875" s="33"/>
      <c r="I875" s="33"/>
      <c r="J875" s="33"/>
      <c r="K875" s="115"/>
      <c r="L875" s="109">
        <f t="shared" si="162"/>
        <v>0</v>
      </c>
      <c r="M875" s="33"/>
      <c r="N875" s="123"/>
      <c r="O875" s="131"/>
      <c r="P875" s="109">
        <f t="shared" si="163"/>
        <v>0</v>
      </c>
      <c r="Q875" s="33"/>
      <c r="R875" s="33"/>
      <c r="S875" s="123"/>
      <c r="T875" s="128"/>
      <c r="U875" s="33"/>
      <c r="V875" s="33"/>
      <c r="W875" s="33"/>
      <c r="X875" s="115"/>
      <c r="Y875" s="122"/>
      <c r="Z875" s="33"/>
      <c r="AA875" s="33"/>
      <c r="AB875" s="33"/>
      <c r="AC875" s="33"/>
      <c r="AD875" s="33"/>
      <c r="AE875" s="33"/>
      <c r="AF875" s="123"/>
      <c r="AG875" s="119" t="e">
        <f>HLOOKUP(AG$13,$Y875:$AF$1016,ROWS($Y875:$AF$1016),FALSE)</f>
        <v>#N/A</v>
      </c>
      <c r="AH875" s="30" t="e">
        <f>HLOOKUP(AH$13,$Y875:$AF$1016,ROWS($Y875:$AF$1016),FALSE)</f>
        <v>#N/A</v>
      </c>
      <c r="AI875" s="30" t="e">
        <f>HLOOKUP(AI$13,$Y875:$AF$1016,ROWS($Y875:$AF$1016),FALSE)</f>
        <v>#N/A</v>
      </c>
      <c r="AJ875" s="30" t="e">
        <f>HLOOKUP(AJ$13,$Y875:$AF$1016,ROWS($Y875:$AF$1016),FALSE)</f>
        <v>#N/A</v>
      </c>
      <c r="AK875" s="30" t="e">
        <f>HLOOKUP(AK$13,$Y875:$AF$1016,ROWS($Y875:$AF$1016),FALSE)</f>
        <v>#N/A</v>
      </c>
      <c r="AL875" s="30" t="e">
        <f>HLOOKUP(AL$13,$Y875:$AF$1016,ROWS($Y875:$AF$1016),FALSE)</f>
        <v>#N/A</v>
      </c>
      <c r="AM875" s="30" t="e">
        <f>HLOOKUP(AM$13,$Y875:$AF$1016,ROWS($Y875:$AF$1016),FALSE)</f>
        <v>#N/A</v>
      </c>
      <c r="AN875" s="30" t="e">
        <f>HLOOKUP(AN$13,$Y875:$AF$1016,ROWS($Y875:$AF$1016),FALSE)</f>
        <v>#N/A</v>
      </c>
      <c r="AO875" s="35" t="e">
        <f t="shared" si="164"/>
        <v>#N/A</v>
      </c>
      <c r="AP875" s="35" t="e">
        <f t="shared" si="165"/>
        <v>#N/A</v>
      </c>
      <c r="AQ875" s="35" t="e">
        <f t="shared" si="166"/>
        <v>#N/A</v>
      </c>
      <c r="AR875" s="35" t="e">
        <f t="shared" si="167"/>
        <v>#N/A</v>
      </c>
      <c r="AS875" s="35" t="e">
        <f t="shared" si="168"/>
        <v>#N/A</v>
      </c>
      <c r="AT875" s="35" t="e">
        <f t="shared" si="169"/>
        <v>#N/A</v>
      </c>
      <c r="AU875" s="35" t="e">
        <f t="shared" si="170"/>
        <v>#N/A</v>
      </c>
      <c r="AV875" s="35" t="e">
        <f t="shared" si="171"/>
        <v>#N/A</v>
      </c>
      <c r="AW875" s="81" t="e">
        <f t="shared" si="172"/>
        <v>#N/A</v>
      </c>
      <c r="AX875" s="139" t="e">
        <f t="shared" si="173"/>
        <v>#N/A</v>
      </c>
    </row>
    <row r="876" spans="1:50" x14ac:dyDescent="0.25">
      <c r="A876" s="110">
        <f>'Тулуз-Пьерон'!A876</f>
        <v>0</v>
      </c>
      <c r="B876" s="153">
        <f>'Тулуз-Пьерон'!B876</f>
        <v>0</v>
      </c>
      <c r="C876" s="109" t="e">
        <f>'Тулуз-Пьерон'!AB876</f>
        <v>#DIV/0!</v>
      </c>
      <c r="D876" s="132" t="e">
        <f>'Тулуз-Пьерон'!AE876</f>
        <v>#DIV/0!</v>
      </c>
      <c r="E876" s="134">
        <f>Равен!AD868</f>
        <v>0</v>
      </c>
      <c r="F876" s="135">
        <f>Равен!AE868</f>
        <v>0</v>
      </c>
      <c r="G876" s="128"/>
      <c r="H876" s="33"/>
      <c r="I876" s="33"/>
      <c r="J876" s="33"/>
      <c r="K876" s="115"/>
      <c r="L876" s="109">
        <f t="shared" si="162"/>
        <v>0</v>
      </c>
      <c r="M876" s="33"/>
      <c r="N876" s="123"/>
      <c r="O876" s="131"/>
      <c r="P876" s="109">
        <f t="shared" si="163"/>
        <v>0</v>
      </c>
      <c r="Q876" s="33"/>
      <c r="R876" s="33"/>
      <c r="S876" s="123"/>
      <c r="T876" s="128"/>
      <c r="U876" s="33"/>
      <c r="V876" s="33"/>
      <c r="W876" s="33"/>
      <c r="X876" s="115"/>
      <c r="Y876" s="122"/>
      <c r="Z876" s="33"/>
      <c r="AA876" s="33"/>
      <c r="AB876" s="33"/>
      <c r="AC876" s="33"/>
      <c r="AD876" s="33"/>
      <c r="AE876" s="33"/>
      <c r="AF876" s="123"/>
      <c r="AG876" s="119" t="e">
        <f>HLOOKUP(AG$13,$Y876:$AF$1016,ROWS($Y876:$AF$1016),FALSE)</f>
        <v>#N/A</v>
      </c>
      <c r="AH876" s="30" t="e">
        <f>HLOOKUP(AH$13,$Y876:$AF$1016,ROWS($Y876:$AF$1016),FALSE)</f>
        <v>#N/A</v>
      </c>
      <c r="AI876" s="30" t="e">
        <f>HLOOKUP(AI$13,$Y876:$AF$1016,ROWS($Y876:$AF$1016),FALSE)</f>
        <v>#N/A</v>
      </c>
      <c r="AJ876" s="30" t="e">
        <f>HLOOKUP(AJ$13,$Y876:$AF$1016,ROWS($Y876:$AF$1016),FALSE)</f>
        <v>#N/A</v>
      </c>
      <c r="AK876" s="30" t="e">
        <f>HLOOKUP(AK$13,$Y876:$AF$1016,ROWS($Y876:$AF$1016),FALSE)</f>
        <v>#N/A</v>
      </c>
      <c r="AL876" s="30" t="e">
        <f>HLOOKUP(AL$13,$Y876:$AF$1016,ROWS($Y876:$AF$1016),FALSE)</f>
        <v>#N/A</v>
      </c>
      <c r="AM876" s="30" t="e">
        <f>HLOOKUP(AM$13,$Y876:$AF$1016,ROWS($Y876:$AF$1016),FALSE)</f>
        <v>#N/A</v>
      </c>
      <c r="AN876" s="30" t="e">
        <f>HLOOKUP(AN$13,$Y876:$AF$1016,ROWS($Y876:$AF$1016),FALSE)</f>
        <v>#N/A</v>
      </c>
      <c r="AO876" s="35" t="e">
        <f t="shared" si="164"/>
        <v>#N/A</v>
      </c>
      <c r="AP876" s="35" t="e">
        <f t="shared" si="165"/>
        <v>#N/A</v>
      </c>
      <c r="AQ876" s="35" t="e">
        <f t="shared" si="166"/>
        <v>#N/A</v>
      </c>
      <c r="AR876" s="35" t="e">
        <f t="shared" si="167"/>
        <v>#N/A</v>
      </c>
      <c r="AS876" s="35" t="e">
        <f t="shared" si="168"/>
        <v>#N/A</v>
      </c>
      <c r="AT876" s="35" t="e">
        <f t="shared" si="169"/>
        <v>#N/A</v>
      </c>
      <c r="AU876" s="35" t="e">
        <f t="shared" si="170"/>
        <v>#N/A</v>
      </c>
      <c r="AV876" s="35" t="e">
        <f t="shared" si="171"/>
        <v>#N/A</v>
      </c>
      <c r="AW876" s="81" t="e">
        <f t="shared" si="172"/>
        <v>#N/A</v>
      </c>
      <c r="AX876" s="139" t="e">
        <f t="shared" si="173"/>
        <v>#N/A</v>
      </c>
    </row>
    <row r="877" spans="1:50" x14ac:dyDescent="0.25">
      <c r="A877" s="110">
        <f>'Тулуз-Пьерон'!A877</f>
        <v>0</v>
      </c>
      <c r="B877" s="153">
        <f>'Тулуз-Пьерон'!B877</f>
        <v>0</v>
      </c>
      <c r="C877" s="109" t="e">
        <f>'Тулуз-Пьерон'!AB877</f>
        <v>#DIV/0!</v>
      </c>
      <c r="D877" s="132" t="e">
        <f>'Тулуз-Пьерон'!AE877</f>
        <v>#DIV/0!</v>
      </c>
      <c r="E877" s="134">
        <f>Равен!AD869</f>
        <v>0</v>
      </c>
      <c r="F877" s="135">
        <f>Равен!AE869</f>
        <v>0</v>
      </c>
      <c r="G877" s="128"/>
      <c r="H877" s="33"/>
      <c r="I877" s="33"/>
      <c r="J877" s="33"/>
      <c r="K877" s="115"/>
      <c r="L877" s="109">
        <f t="shared" si="162"/>
        <v>0</v>
      </c>
      <c r="M877" s="33"/>
      <c r="N877" s="123"/>
      <c r="O877" s="131"/>
      <c r="P877" s="109">
        <f t="shared" si="163"/>
        <v>0</v>
      </c>
      <c r="Q877" s="33"/>
      <c r="R877" s="33"/>
      <c r="S877" s="123"/>
      <c r="T877" s="128"/>
      <c r="U877" s="33"/>
      <c r="V877" s="33"/>
      <c r="W877" s="33"/>
      <c r="X877" s="115"/>
      <c r="Y877" s="122"/>
      <c r="Z877" s="33"/>
      <c r="AA877" s="33"/>
      <c r="AB877" s="33"/>
      <c r="AC877" s="33"/>
      <c r="AD877" s="33"/>
      <c r="AE877" s="33"/>
      <c r="AF877" s="123"/>
      <c r="AG877" s="119" t="e">
        <f>HLOOKUP(AG$13,$Y877:$AF$1016,ROWS($Y877:$AF$1016),FALSE)</f>
        <v>#N/A</v>
      </c>
      <c r="AH877" s="30" t="e">
        <f>HLOOKUP(AH$13,$Y877:$AF$1016,ROWS($Y877:$AF$1016),FALSE)</f>
        <v>#N/A</v>
      </c>
      <c r="AI877" s="30" t="e">
        <f>HLOOKUP(AI$13,$Y877:$AF$1016,ROWS($Y877:$AF$1016),FALSE)</f>
        <v>#N/A</v>
      </c>
      <c r="AJ877" s="30" t="e">
        <f>HLOOKUP(AJ$13,$Y877:$AF$1016,ROWS($Y877:$AF$1016),FALSE)</f>
        <v>#N/A</v>
      </c>
      <c r="AK877" s="30" t="e">
        <f>HLOOKUP(AK$13,$Y877:$AF$1016,ROWS($Y877:$AF$1016),FALSE)</f>
        <v>#N/A</v>
      </c>
      <c r="AL877" s="30" t="e">
        <f>HLOOKUP(AL$13,$Y877:$AF$1016,ROWS($Y877:$AF$1016),FALSE)</f>
        <v>#N/A</v>
      </c>
      <c r="AM877" s="30" t="e">
        <f>HLOOKUP(AM$13,$Y877:$AF$1016,ROWS($Y877:$AF$1016),FALSE)</f>
        <v>#N/A</v>
      </c>
      <c r="AN877" s="30" t="e">
        <f>HLOOKUP(AN$13,$Y877:$AF$1016,ROWS($Y877:$AF$1016),FALSE)</f>
        <v>#N/A</v>
      </c>
      <c r="AO877" s="35" t="e">
        <f t="shared" si="164"/>
        <v>#N/A</v>
      </c>
      <c r="AP877" s="35" t="e">
        <f t="shared" si="165"/>
        <v>#N/A</v>
      </c>
      <c r="AQ877" s="35" t="e">
        <f t="shared" si="166"/>
        <v>#N/A</v>
      </c>
      <c r="AR877" s="35" t="e">
        <f t="shared" si="167"/>
        <v>#N/A</v>
      </c>
      <c r="AS877" s="35" t="e">
        <f t="shared" si="168"/>
        <v>#N/A</v>
      </c>
      <c r="AT877" s="35" t="e">
        <f t="shared" si="169"/>
        <v>#N/A</v>
      </c>
      <c r="AU877" s="35" t="e">
        <f t="shared" si="170"/>
        <v>#N/A</v>
      </c>
      <c r="AV877" s="35" t="e">
        <f t="shared" si="171"/>
        <v>#N/A</v>
      </c>
      <c r="AW877" s="81" t="e">
        <f t="shared" si="172"/>
        <v>#N/A</v>
      </c>
      <c r="AX877" s="139" t="e">
        <f t="shared" si="173"/>
        <v>#N/A</v>
      </c>
    </row>
    <row r="878" spans="1:50" x14ac:dyDescent="0.25">
      <c r="A878" s="110">
        <f>'Тулуз-Пьерон'!A878</f>
        <v>0</v>
      </c>
      <c r="B878" s="153">
        <f>'Тулуз-Пьерон'!B878</f>
        <v>0</v>
      </c>
      <c r="C878" s="109" t="e">
        <f>'Тулуз-Пьерон'!AB878</f>
        <v>#DIV/0!</v>
      </c>
      <c r="D878" s="132" t="e">
        <f>'Тулуз-Пьерон'!AE878</f>
        <v>#DIV/0!</v>
      </c>
      <c r="E878" s="134">
        <f>Равен!AD870</f>
        <v>0</v>
      </c>
      <c r="F878" s="135">
        <f>Равен!AE870</f>
        <v>0</v>
      </c>
      <c r="G878" s="128"/>
      <c r="H878" s="33"/>
      <c r="I878" s="33"/>
      <c r="J878" s="33"/>
      <c r="K878" s="115"/>
      <c r="L878" s="109">
        <f t="shared" si="162"/>
        <v>0</v>
      </c>
      <c r="M878" s="33"/>
      <c r="N878" s="123"/>
      <c r="O878" s="131"/>
      <c r="P878" s="109">
        <f t="shared" si="163"/>
        <v>0</v>
      </c>
      <c r="Q878" s="33"/>
      <c r="R878" s="33"/>
      <c r="S878" s="123"/>
      <c r="T878" s="128"/>
      <c r="U878" s="33"/>
      <c r="V878" s="33"/>
      <c r="W878" s="33"/>
      <c r="X878" s="115"/>
      <c r="Y878" s="122"/>
      <c r="Z878" s="33"/>
      <c r="AA878" s="33"/>
      <c r="AB878" s="33"/>
      <c r="AC878" s="33"/>
      <c r="AD878" s="33"/>
      <c r="AE878" s="33"/>
      <c r="AF878" s="123"/>
      <c r="AG878" s="119" t="e">
        <f>HLOOKUP(AG$13,$Y878:$AF$1016,ROWS($Y878:$AF$1016),FALSE)</f>
        <v>#N/A</v>
      </c>
      <c r="AH878" s="30" t="e">
        <f>HLOOKUP(AH$13,$Y878:$AF$1016,ROWS($Y878:$AF$1016),FALSE)</f>
        <v>#N/A</v>
      </c>
      <c r="AI878" s="30" t="e">
        <f>HLOOKUP(AI$13,$Y878:$AF$1016,ROWS($Y878:$AF$1016),FALSE)</f>
        <v>#N/A</v>
      </c>
      <c r="AJ878" s="30" t="e">
        <f>HLOOKUP(AJ$13,$Y878:$AF$1016,ROWS($Y878:$AF$1016),FALSE)</f>
        <v>#N/A</v>
      </c>
      <c r="AK878" s="30" t="e">
        <f>HLOOKUP(AK$13,$Y878:$AF$1016,ROWS($Y878:$AF$1016),FALSE)</f>
        <v>#N/A</v>
      </c>
      <c r="AL878" s="30" t="e">
        <f>HLOOKUP(AL$13,$Y878:$AF$1016,ROWS($Y878:$AF$1016),FALSE)</f>
        <v>#N/A</v>
      </c>
      <c r="AM878" s="30" t="e">
        <f>HLOOKUP(AM$13,$Y878:$AF$1016,ROWS($Y878:$AF$1016),FALSE)</f>
        <v>#N/A</v>
      </c>
      <c r="AN878" s="30" t="e">
        <f>HLOOKUP(AN$13,$Y878:$AF$1016,ROWS($Y878:$AF$1016),FALSE)</f>
        <v>#N/A</v>
      </c>
      <c r="AO878" s="35" t="e">
        <f t="shared" si="164"/>
        <v>#N/A</v>
      </c>
      <c r="AP878" s="35" t="e">
        <f t="shared" si="165"/>
        <v>#N/A</v>
      </c>
      <c r="AQ878" s="35" t="e">
        <f t="shared" si="166"/>
        <v>#N/A</v>
      </c>
      <c r="AR878" s="35" t="e">
        <f t="shared" si="167"/>
        <v>#N/A</v>
      </c>
      <c r="AS878" s="35" t="e">
        <f t="shared" si="168"/>
        <v>#N/A</v>
      </c>
      <c r="AT878" s="35" t="e">
        <f t="shared" si="169"/>
        <v>#N/A</v>
      </c>
      <c r="AU878" s="35" t="e">
        <f t="shared" si="170"/>
        <v>#N/A</v>
      </c>
      <c r="AV878" s="35" t="e">
        <f t="shared" si="171"/>
        <v>#N/A</v>
      </c>
      <c r="AW878" s="81" t="e">
        <f t="shared" si="172"/>
        <v>#N/A</v>
      </c>
      <c r="AX878" s="139" t="e">
        <f t="shared" si="173"/>
        <v>#N/A</v>
      </c>
    </row>
    <row r="879" spans="1:50" x14ac:dyDescent="0.25">
      <c r="A879" s="110">
        <f>'Тулуз-Пьерон'!A879</f>
        <v>0</v>
      </c>
      <c r="B879" s="153">
        <f>'Тулуз-Пьерон'!B879</f>
        <v>0</v>
      </c>
      <c r="C879" s="109" t="e">
        <f>'Тулуз-Пьерон'!AB879</f>
        <v>#DIV/0!</v>
      </c>
      <c r="D879" s="132" t="e">
        <f>'Тулуз-Пьерон'!AE879</f>
        <v>#DIV/0!</v>
      </c>
      <c r="E879" s="134">
        <f>Равен!AD871</f>
        <v>0</v>
      </c>
      <c r="F879" s="135">
        <f>Равен!AE871</f>
        <v>0</v>
      </c>
      <c r="G879" s="128"/>
      <c r="H879" s="33"/>
      <c r="I879" s="33"/>
      <c r="J879" s="33"/>
      <c r="K879" s="115"/>
      <c r="L879" s="109">
        <f t="shared" si="162"/>
        <v>0</v>
      </c>
      <c r="M879" s="33"/>
      <c r="N879" s="123"/>
      <c r="O879" s="131"/>
      <c r="P879" s="109">
        <f t="shared" si="163"/>
        <v>0</v>
      </c>
      <c r="Q879" s="33"/>
      <c r="R879" s="33"/>
      <c r="S879" s="123"/>
      <c r="T879" s="128"/>
      <c r="U879" s="33"/>
      <c r="V879" s="33"/>
      <c r="W879" s="33"/>
      <c r="X879" s="115"/>
      <c r="Y879" s="122"/>
      <c r="Z879" s="33"/>
      <c r="AA879" s="33"/>
      <c r="AB879" s="33"/>
      <c r="AC879" s="33"/>
      <c r="AD879" s="33"/>
      <c r="AE879" s="33"/>
      <c r="AF879" s="123"/>
      <c r="AG879" s="119" t="e">
        <f>HLOOKUP(AG$13,$Y879:$AF$1016,ROWS($Y879:$AF$1016),FALSE)</f>
        <v>#N/A</v>
      </c>
      <c r="AH879" s="30" t="e">
        <f>HLOOKUP(AH$13,$Y879:$AF$1016,ROWS($Y879:$AF$1016),FALSE)</f>
        <v>#N/A</v>
      </c>
      <c r="AI879" s="30" t="e">
        <f>HLOOKUP(AI$13,$Y879:$AF$1016,ROWS($Y879:$AF$1016),FALSE)</f>
        <v>#N/A</v>
      </c>
      <c r="AJ879" s="30" t="e">
        <f>HLOOKUP(AJ$13,$Y879:$AF$1016,ROWS($Y879:$AF$1016),FALSE)</f>
        <v>#N/A</v>
      </c>
      <c r="AK879" s="30" t="e">
        <f>HLOOKUP(AK$13,$Y879:$AF$1016,ROWS($Y879:$AF$1016),FALSE)</f>
        <v>#N/A</v>
      </c>
      <c r="AL879" s="30" t="e">
        <f>HLOOKUP(AL$13,$Y879:$AF$1016,ROWS($Y879:$AF$1016),FALSE)</f>
        <v>#N/A</v>
      </c>
      <c r="AM879" s="30" t="e">
        <f>HLOOKUP(AM$13,$Y879:$AF$1016,ROWS($Y879:$AF$1016),FALSE)</f>
        <v>#N/A</v>
      </c>
      <c r="AN879" s="30" t="e">
        <f>HLOOKUP(AN$13,$Y879:$AF$1016,ROWS($Y879:$AF$1016),FALSE)</f>
        <v>#N/A</v>
      </c>
      <c r="AO879" s="35" t="e">
        <f t="shared" si="164"/>
        <v>#N/A</v>
      </c>
      <c r="AP879" s="35" t="e">
        <f t="shared" si="165"/>
        <v>#N/A</v>
      </c>
      <c r="AQ879" s="35" t="e">
        <f t="shared" si="166"/>
        <v>#N/A</v>
      </c>
      <c r="AR879" s="35" t="e">
        <f t="shared" si="167"/>
        <v>#N/A</v>
      </c>
      <c r="AS879" s="35" t="e">
        <f t="shared" si="168"/>
        <v>#N/A</v>
      </c>
      <c r="AT879" s="35" t="e">
        <f t="shared" si="169"/>
        <v>#N/A</v>
      </c>
      <c r="AU879" s="35" t="e">
        <f t="shared" si="170"/>
        <v>#N/A</v>
      </c>
      <c r="AV879" s="35" t="e">
        <f t="shared" si="171"/>
        <v>#N/A</v>
      </c>
      <c r="AW879" s="81" t="e">
        <f t="shared" si="172"/>
        <v>#N/A</v>
      </c>
      <c r="AX879" s="139" t="e">
        <f t="shared" si="173"/>
        <v>#N/A</v>
      </c>
    </row>
    <row r="880" spans="1:50" x14ac:dyDescent="0.25">
      <c r="A880" s="110">
        <f>'Тулуз-Пьерон'!A880</f>
        <v>0</v>
      </c>
      <c r="B880" s="153">
        <f>'Тулуз-Пьерон'!B880</f>
        <v>0</v>
      </c>
      <c r="C880" s="109" t="e">
        <f>'Тулуз-Пьерон'!AB880</f>
        <v>#DIV/0!</v>
      </c>
      <c r="D880" s="132" t="e">
        <f>'Тулуз-Пьерон'!AE880</f>
        <v>#DIV/0!</v>
      </c>
      <c r="E880" s="134">
        <f>Равен!AD872</f>
        <v>0</v>
      </c>
      <c r="F880" s="135">
        <f>Равен!AE872</f>
        <v>0</v>
      </c>
      <c r="G880" s="128"/>
      <c r="H880" s="33"/>
      <c r="I880" s="33"/>
      <c r="J880" s="33"/>
      <c r="K880" s="115"/>
      <c r="L880" s="109">
        <f t="shared" si="162"/>
        <v>0</v>
      </c>
      <c r="M880" s="33"/>
      <c r="N880" s="123"/>
      <c r="O880" s="131"/>
      <c r="P880" s="109">
        <f t="shared" si="163"/>
        <v>0</v>
      </c>
      <c r="Q880" s="33"/>
      <c r="R880" s="33"/>
      <c r="S880" s="123"/>
      <c r="T880" s="128"/>
      <c r="U880" s="33"/>
      <c r="V880" s="33"/>
      <c r="W880" s="33"/>
      <c r="X880" s="115"/>
      <c r="Y880" s="122"/>
      <c r="Z880" s="33"/>
      <c r="AA880" s="33"/>
      <c r="AB880" s="33"/>
      <c r="AC880" s="33"/>
      <c r="AD880" s="33"/>
      <c r="AE880" s="33"/>
      <c r="AF880" s="123"/>
      <c r="AG880" s="119" t="e">
        <f>HLOOKUP(AG$13,$Y880:$AF$1016,ROWS($Y880:$AF$1016),FALSE)</f>
        <v>#N/A</v>
      </c>
      <c r="AH880" s="30" t="e">
        <f>HLOOKUP(AH$13,$Y880:$AF$1016,ROWS($Y880:$AF$1016),FALSE)</f>
        <v>#N/A</v>
      </c>
      <c r="AI880" s="30" t="e">
        <f>HLOOKUP(AI$13,$Y880:$AF$1016,ROWS($Y880:$AF$1016),FALSE)</f>
        <v>#N/A</v>
      </c>
      <c r="AJ880" s="30" t="e">
        <f>HLOOKUP(AJ$13,$Y880:$AF$1016,ROWS($Y880:$AF$1016),FALSE)</f>
        <v>#N/A</v>
      </c>
      <c r="AK880" s="30" t="e">
        <f>HLOOKUP(AK$13,$Y880:$AF$1016,ROWS($Y880:$AF$1016),FALSE)</f>
        <v>#N/A</v>
      </c>
      <c r="AL880" s="30" t="e">
        <f>HLOOKUP(AL$13,$Y880:$AF$1016,ROWS($Y880:$AF$1016),FALSE)</f>
        <v>#N/A</v>
      </c>
      <c r="AM880" s="30" t="e">
        <f>HLOOKUP(AM$13,$Y880:$AF$1016,ROWS($Y880:$AF$1016),FALSE)</f>
        <v>#N/A</v>
      </c>
      <c r="AN880" s="30" t="e">
        <f>HLOOKUP(AN$13,$Y880:$AF$1016,ROWS($Y880:$AF$1016),FALSE)</f>
        <v>#N/A</v>
      </c>
      <c r="AO880" s="35" t="e">
        <f t="shared" si="164"/>
        <v>#N/A</v>
      </c>
      <c r="AP880" s="35" t="e">
        <f t="shared" si="165"/>
        <v>#N/A</v>
      </c>
      <c r="AQ880" s="35" t="e">
        <f t="shared" si="166"/>
        <v>#N/A</v>
      </c>
      <c r="AR880" s="35" t="e">
        <f t="shared" si="167"/>
        <v>#N/A</v>
      </c>
      <c r="AS880" s="35" t="e">
        <f t="shared" si="168"/>
        <v>#N/A</v>
      </c>
      <c r="AT880" s="35" t="e">
        <f t="shared" si="169"/>
        <v>#N/A</v>
      </c>
      <c r="AU880" s="35" t="e">
        <f t="shared" si="170"/>
        <v>#N/A</v>
      </c>
      <c r="AV880" s="35" t="e">
        <f t="shared" si="171"/>
        <v>#N/A</v>
      </c>
      <c r="AW880" s="81" t="e">
        <f t="shared" si="172"/>
        <v>#N/A</v>
      </c>
      <c r="AX880" s="139" t="e">
        <f t="shared" si="173"/>
        <v>#N/A</v>
      </c>
    </row>
    <row r="881" spans="1:50" x14ac:dyDescent="0.25">
      <c r="A881" s="110">
        <f>'Тулуз-Пьерон'!A881</f>
        <v>0</v>
      </c>
      <c r="B881" s="153">
        <f>'Тулуз-Пьерон'!B881</f>
        <v>0</v>
      </c>
      <c r="C881" s="109" t="e">
        <f>'Тулуз-Пьерон'!AB881</f>
        <v>#DIV/0!</v>
      </c>
      <c r="D881" s="132" t="e">
        <f>'Тулуз-Пьерон'!AE881</f>
        <v>#DIV/0!</v>
      </c>
      <c r="E881" s="134">
        <f>Равен!AD873</f>
        <v>0</v>
      </c>
      <c r="F881" s="135">
        <f>Равен!AE873</f>
        <v>0</v>
      </c>
      <c r="G881" s="128"/>
      <c r="H881" s="33"/>
      <c r="I881" s="33"/>
      <c r="J881" s="33"/>
      <c r="K881" s="115"/>
      <c r="L881" s="109">
        <f t="shared" si="162"/>
        <v>0</v>
      </c>
      <c r="M881" s="33"/>
      <c r="N881" s="123"/>
      <c r="O881" s="131"/>
      <c r="P881" s="109">
        <f t="shared" si="163"/>
        <v>0</v>
      </c>
      <c r="Q881" s="33"/>
      <c r="R881" s="33"/>
      <c r="S881" s="123"/>
      <c r="T881" s="128"/>
      <c r="U881" s="33"/>
      <c r="V881" s="33"/>
      <c r="W881" s="33"/>
      <c r="X881" s="115"/>
      <c r="Y881" s="122"/>
      <c r="Z881" s="33"/>
      <c r="AA881" s="33"/>
      <c r="AB881" s="33"/>
      <c r="AC881" s="33"/>
      <c r="AD881" s="33"/>
      <c r="AE881" s="33"/>
      <c r="AF881" s="123"/>
      <c r="AG881" s="119" t="e">
        <f>HLOOKUP(AG$13,$Y881:$AF$1016,ROWS($Y881:$AF$1016),FALSE)</f>
        <v>#N/A</v>
      </c>
      <c r="AH881" s="30" t="e">
        <f>HLOOKUP(AH$13,$Y881:$AF$1016,ROWS($Y881:$AF$1016),FALSE)</f>
        <v>#N/A</v>
      </c>
      <c r="AI881" s="30" t="e">
        <f>HLOOKUP(AI$13,$Y881:$AF$1016,ROWS($Y881:$AF$1016),FALSE)</f>
        <v>#N/A</v>
      </c>
      <c r="AJ881" s="30" t="e">
        <f>HLOOKUP(AJ$13,$Y881:$AF$1016,ROWS($Y881:$AF$1016),FALSE)</f>
        <v>#N/A</v>
      </c>
      <c r="AK881" s="30" t="e">
        <f>HLOOKUP(AK$13,$Y881:$AF$1016,ROWS($Y881:$AF$1016),FALSE)</f>
        <v>#N/A</v>
      </c>
      <c r="AL881" s="30" t="e">
        <f>HLOOKUP(AL$13,$Y881:$AF$1016,ROWS($Y881:$AF$1016),FALSE)</f>
        <v>#N/A</v>
      </c>
      <c r="AM881" s="30" t="e">
        <f>HLOOKUP(AM$13,$Y881:$AF$1016,ROWS($Y881:$AF$1016),FALSE)</f>
        <v>#N/A</v>
      </c>
      <c r="AN881" s="30" t="e">
        <f>HLOOKUP(AN$13,$Y881:$AF$1016,ROWS($Y881:$AF$1016),FALSE)</f>
        <v>#N/A</v>
      </c>
      <c r="AO881" s="35" t="e">
        <f t="shared" si="164"/>
        <v>#N/A</v>
      </c>
      <c r="AP881" s="35" t="e">
        <f t="shared" si="165"/>
        <v>#N/A</v>
      </c>
      <c r="AQ881" s="35" t="e">
        <f t="shared" si="166"/>
        <v>#N/A</v>
      </c>
      <c r="AR881" s="35" t="e">
        <f t="shared" si="167"/>
        <v>#N/A</v>
      </c>
      <c r="AS881" s="35" t="e">
        <f t="shared" si="168"/>
        <v>#N/A</v>
      </c>
      <c r="AT881" s="35" t="e">
        <f t="shared" si="169"/>
        <v>#N/A</v>
      </c>
      <c r="AU881" s="35" t="e">
        <f t="shared" si="170"/>
        <v>#N/A</v>
      </c>
      <c r="AV881" s="35" t="e">
        <f t="shared" si="171"/>
        <v>#N/A</v>
      </c>
      <c r="AW881" s="81" t="e">
        <f t="shared" si="172"/>
        <v>#N/A</v>
      </c>
      <c r="AX881" s="139" t="e">
        <f t="shared" si="173"/>
        <v>#N/A</v>
      </c>
    </row>
    <row r="882" spans="1:50" x14ac:dyDescent="0.25">
      <c r="A882" s="110">
        <f>'Тулуз-Пьерон'!A882</f>
        <v>0</v>
      </c>
      <c r="B882" s="153">
        <f>'Тулуз-Пьерон'!B882</f>
        <v>0</v>
      </c>
      <c r="C882" s="109" t="e">
        <f>'Тулуз-Пьерон'!AB882</f>
        <v>#DIV/0!</v>
      </c>
      <c r="D882" s="132" t="e">
        <f>'Тулуз-Пьерон'!AE882</f>
        <v>#DIV/0!</v>
      </c>
      <c r="E882" s="134">
        <f>Равен!AD874</f>
        <v>0</v>
      </c>
      <c r="F882" s="135">
        <f>Равен!AE874</f>
        <v>0</v>
      </c>
      <c r="G882" s="128"/>
      <c r="H882" s="33"/>
      <c r="I882" s="33"/>
      <c r="J882" s="33"/>
      <c r="K882" s="115"/>
      <c r="L882" s="109">
        <f t="shared" si="162"/>
        <v>0</v>
      </c>
      <c r="M882" s="33"/>
      <c r="N882" s="123"/>
      <c r="O882" s="131"/>
      <c r="P882" s="109">
        <f t="shared" si="163"/>
        <v>0</v>
      </c>
      <c r="Q882" s="33"/>
      <c r="R882" s="33"/>
      <c r="S882" s="123"/>
      <c r="T882" s="128"/>
      <c r="U882" s="33"/>
      <c r="V882" s="33"/>
      <c r="W882" s="33"/>
      <c r="X882" s="115"/>
      <c r="Y882" s="122"/>
      <c r="Z882" s="33"/>
      <c r="AA882" s="33"/>
      <c r="AB882" s="33"/>
      <c r="AC882" s="33"/>
      <c r="AD882" s="33"/>
      <c r="AE882" s="33"/>
      <c r="AF882" s="123"/>
      <c r="AG882" s="119" t="e">
        <f>HLOOKUP(AG$13,$Y882:$AF$1016,ROWS($Y882:$AF$1016),FALSE)</f>
        <v>#N/A</v>
      </c>
      <c r="AH882" s="30" t="e">
        <f>HLOOKUP(AH$13,$Y882:$AF$1016,ROWS($Y882:$AF$1016),FALSE)</f>
        <v>#N/A</v>
      </c>
      <c r="AI882" s="30" t="e">
        <f>HLOOKUP(AI$13,$Y882:$AF$1016,ROWS($Y882:$AF$1016),FALSE)</f>
        <v>#N/A</v>
      </c>
      <c r="AJ882" s="30" t="e">
        <f>HLOOKUP(AJ$13,$Y882:$AF$1016,ROWS($Y882:$AF$1016),FALSE)</f>
        <v>#N/A</v>
      </c>
      <c r="AK882" s="30" t="e">
        <f>HLOOKUP(AK$13,$Y882:$AF$1016,ROWS($Y882:$AF$1016),FALSE)</f>
        <v>#N/A</v>
      </c>
      <c r="AL882" s="30" t="e">
        <f>HLOOKUP(AL$13,$Y882:$AF$1016,ROWS($Y882:$AF$1016),FALSE)</f>
        <v>#N/A</v>
      </c>
      <c r="AM882" s="30" t="e">
        <f>HLOOKUP(AM$13,$Y882:$AF$1016,ROWS($Y882:$AF$1016),FALSE)</f>
        <v>#N/A</v>
      </c>
      <c r="AN882" s="30" t="e">
        <f>HLOOKUP(AN$13,$Y882:$AF$1016,ROWS($Y882:$AF$1016),FALSE)</f>
        <v>#N/A</v>
      </c>
      <c r="AO882" s="35" t="e">
        <f t="shared" si="164"/>
        <v>#N/A</v>
      </c>
      <c r="AP882" s="35" t="e">
        <f t="shared" si="165"/>
        <v>#N/A</v>
      </c>
      <c r="AQ882" s="35" t="e">
        <f t="shared" si="166"/>
        <v>#N/A</v>
      </c>
      <c r="AR882" s="35" t="e">
        <f t="shared" si="167"/>
        <v>#N/A</v>
      </c>
      <c r="AS882" s="35" t="e">
        <f t="shared" si="168"/>
        <v>#N/A</v>
      </c>
      <c r="AT882" s="35" t="e">
        <f t="shared" si="169"/>
        <v>#N/A</v>
      </c>
      <c r="AU882" s="35" t="e">
        <f t="shared" si="170"/>
        <v>#N/A</v>
      </c>
      <c r="AV882" s="35" t="e">
        <f t="shared" si="171"/>
        <v>#N/A</v>
      </c>
      <c r="AW882" s="81" t="e">
        <f t="shared" si="172"/>
        <v>#N/A</v>
      </c>
      <c r="AX882" s="139" t="e">
        <f t="shared" si="173"/>
        <v>#N/A</v>
      </c>
    </row>
    <row r="883" spans="1:50" x14ac:dyDescent="0.25">
      <c r="A883" s="110">
        <f>'Тулуз-Пьерон'!A883</f>
        <v>0</v>
      </c>
      <c r="B883" s="153">
        <f>'Тулуз-Пьерон'!B883</f>
        <v>0</v>
      </c>
      <c r="C883" s="109" t="e">
        <f>'Тулуз-Пьерон'!AB883</f>
        <v>#DIV/0!</v>
      </c>
      <c r="D883" s="132" t="e">
        <f>'Тулуз-Пьерон'!AE883</f>
        <v>#DIV/0!</v>
      </c>
      <c r="E883" s="134">
        <f>Равен!AD875</f>
        <v>0</v>
      </c>
      <c r="F883" s="135">
        <f>Равен!AE875</f>
        <v>0</v>
      </c>
      <c r="G883" s="128"/>
      <c r="H883" s="33"/>
      <c r="I883" s="33"/>
      <c r="J883" s="33"/>
      <c r="K883" s="115"/>
      <c r="L883" s="109">
        <f t="shared" si="162"/>
        <v>0</v>
      </c>
      <c r="M883" s="33"/>
      <c r="N883" s="123"/>
      <c r="O883" s="131"/>
      <c r="P883" s="109">
        <f t="shared" si="163"/>
        <v>0</v>
      </c>
      <c r="Q883" s="33"/>
      <c r="R883" s="33"/>
      <c r="S883" s="123"/>
      <c r="T883" s="128"/>
      <c r="U883" s="33"/>
      <c r="V883" s="33"/>
      <c r="W883" s="33"/>
      <c r="X883" s="115"/>
      <c r="Y883" s="122"/>
      <c r="Z883" s="33"/>
      <c r="AA883" s="33"/>
      <c r="AB883" s="33"/>
      <c r="AC883" s="33"/>
      <c r="AD883" s="33"/>
      <c r="AE883" s="33"/>
      <c r="AF883" s="123"/>
      <c r="AG883" s="119" t="e">
        <f>HLOOKUP(AG$13,$Y883:$AF$1016,ROWS($Y883:$AF$1016),FALSE)</f>
        <v>#N/A</v>
      </c>
      <c r="AH883" s="30" t="e">
        <f>HLOOKUP(AH$13,$Y883:$AF$1016,ROWS($Y883:$AF$1016),FALSE)</f>
        <v>#N/A</v>
      </c>
      <c r="AI883" s="30" t="e">
        <f>HLOOKUP(AI$13,$Y883:$AF$1016,ROWS($Y883:$AF$1016),FALSE)</f>
        <v>#N/A</v>
      </c>
      <c r="AJ883" s="30" t="e">
        <f>HLOOKUP(AJ$13,$Y883:$AF$1016,ROWS($Y883:$AF$1016),FALSE)</f>
        <v>#N/A</v>
      </c>
      <c r="AK883" s="30" t="e">
        <f>HLOOKUP(AK$13,$Y883:$AF$1016,ROWS($Y883:$AF$1016),FALSE)</f>
        <v>#N/A</v>
      </c>
      <c r="AL883" s="30" t="e">
        <f>HLOOKUP(AL$13,$Y883:$AF$1016,ROWS($Y883:$AF$1016),FALSE)</f>
        <v>#N/A</v>
      </c>
      <c r="AM883" s="30" t="e">
        <f>HLOOKUP(AM$13,$Y883:$AF$1016,ROWS($Y883:$AF$1016),FALSE)</f>
        <v>#N/A</v>
      </c>
      <c r="AN883" s="30" t="e">
        <f>HLOOKUP(AN$13,$Y883:$AF$1016,ROWS($Y883:$AF$1016),FALSE)</f>
        <v>#N/A</v>
      </c>
      <c r="AO883" s="35" t="e">
        <f t="shared" si="164"/>
        <v>#N/A</v>
      </c>
      <c r="AP883" s="35" t="e">
        <f t="shared" si="165"/>
        <v>#N/A</v>
      </c>
      <c r="AQ883" s="35" t="e">
        <f t="shared" si="166"/>
        <v>#N/A</v>
      </c>
      <c r="AR883" s="35" t="e">
        <f t="shared" si="167"/>
        <v>#N/A</v>
      </c>
      <c r="AS883" s="35" t="e">
        <f t="shared" si="168"/>
        <v>#N/A</v>
      </c>
      <c r="AT883" s="35" t="e">
        <f t="shared" si="169"/>
        <v>#N/A</v>
      </c>
      <c r="AU883" s="35" t="e">
        <f t="shared" si="170"/>
        <v>#N/A</v>
      </c>
      <c r="AV883" s="35" t="e">
        <f t="shared" si="171"/>
        <v>#N/A</v>
      </c>
      <c r="AW883" s="81" t="e">
        <f t="shared" si="172"/>
        <v>#N/A</v>
      </c>
      <c r="AX883" s="139" t="e">
        <f t="shared" si="173"/>
        <v>#N/A</v>
      </c>
    </row>
    <row r="884" spans="1:50" x14ac:dyDescent="0.25">
      <c r="A884" s="110">
        <f>'Тулуз-Пьерон'!A884</f>
        <v>0</v>
      </c>
      <c r="B884" s="153">
        <f>'Тулуз-Пьерон'!B884</f>
        <v>0</v>
      </c>
      <c r="C884" s="109" t="e">
        <f>'Тулуз-Пьерон'!AB884</f>
        <v>#DIV/0!</v>
      </c>
      <c r="D884" s="132" t="e">
        <f>'Тулуз-Пьерон'!AE884</f>
        <v>#DIV/0!</v>
      </c>
      <c r="E884" s="134">
        <f>Равен!AD876</f>
        <v>0</v>
      </c>
      <c r="F884" s="135">
        <f>Равен!AE876</f>
        <v>0</v>
      </c>
      <c r="G884" s="128"/>
      <c r="H884" s="33"/>
      <c r="I884" s="33"/>
      <c r="J884" s="33"/>
      <c r="K884" s="115"/>
      <c r="L884" s="109">
        <f t="shared" si="162"/>
        <v>0</v>
      </c>
      <c r="M884" s="33"/>
      <c r="N884" s="123"/>
      <c r="O884" s="131"/>
      <c r="P884" s="109">
        <f t="shared" si="163"/>
        <v>0</v>
      </c>
      <c r="Q884" s="33"/>
      <c r="R884" s="33"/>
      <c r="S884" s="123"/>
      <c r="T884" s="128"/>
      <c r="U884" s="33"/>
      <c r="V884" s="33"/>
      <c r="W884" s="33"/>
      <c r="X884" s="115"/>
      <c r="Y884" s="122"/>
      <c r="Z884" s="33"/>
      <c r="AA884" s="33"/>
      <c r="AB884" s="33"/>
      <c r="AC884" s="33"/>
      <c r="AD884" s="33"/>
      <c r="AE884" s="33"/>
      <c r="AF884" s="123"/>
      <c r="AG884" s="119" t="e">
        <f>HLOOKUP(AG$13,$Y884:$AF$1016,ROWS($Y884:$AF$1016),FALSE)</f>
        <v>#N/A</v>
      </c>
      <c r="AH884" s="30" t="e">
        <f>HLOOKUP(AH$13,$Y884:$AF$1016,ROWS($Y884:$AF$1016),FALSE)</f>
        <v>#N/A</v>
      </c>
      <c r="AI884" s="30" t="e">
        <f>HLOOKUP(AI$13,$Y884:$AF$1016,ROWS($Y884:$AF$1016),FALSE)</f>
        <v>#N/A</v>
      </c>
      <c r="AJ884" s="30" t="e">
        <f>HLOOKUP(AJ$13,$Y884:$AF$1016,ROWS($Y884:$AF$1016),FALSE)</f>
        <v>#N/A</v>
      </c>
      <c r="AK884" s="30" t="e">
        <f>HLOOKUP(AK$13,$Y884:$AF$1016,ROWS($Y884:$AF$1016),FALSE)</f>
        <v>#N/A</v>
      </c>
      <c r="AL884" s="30" t="e">
        <f>HLOOKUP(AL$13,$Y884:$AF$1016,ROWS($Y884:$AF$1016),FALSE)</f>
        <v>#N/A</v>
      </c>
      <c r="AM884" s="30" t="e">
        <f>HLOOKUP(AM$13,$Y884:$AF$1016,ROWS($Y884:$AF$1016),FALSE)</f>
        <v>#N/A</v>
      </c>
      <c r="AN884" s="30" t="e">
        <f>HLOOKUP(AN$13,$Y884:$AF$1016,ROWS($Y884:$AF$1016),FALSE)</f>
        <v>#N/A</v>
      </c>
      <c r="AO884" s="35" t="e">
        <f t="shared" si="164"/>
        <v>#N/A</v>
      </c>
      <c r="AP884" s="35" t="e">
        <f t="shared" si="165"/>
        <v>#N/A</v>
      </c>
      <c r="AQ884" s="35" t="e">
        <f t="shared" si="166"/>
        <v>#N/A</v>
      </c>
      <c r="AR884" s="35" t="e">
        <f t="shared" si="167"/>
        <v>#N/A</v>
      </c>
      <c r="AS884" s="35" t="e">
        <f t="shared" si="168"/>
        <v>#N/A</v>
      </c>
      <c r="AT884" s="35" t="e">
        <f t="shared" si="169"/>
        <v>#N/A</v>
      </c>
      <c r="AU884" s="35" t="e">
        <f t="shared" si="170"/>
        <v>#N/A</v>
      </c>
      <c r="AV884" s="35" t="e">
        <f t="shared" si="171"/>
        <v>#N/A</v>
      </c>
      <c r="AW884" s="81" t="e">
        <f t="shared" si="172"/>
        <v>#N/A</v>
      </c>
      <c r="AX884" s="139" t="e">
        <f t="shared" si="173"/>
        <v>#N/A</v>
      </c>
    </row>
    <row r="885" spans="1:50" x14ac:dyDescent="0.25">
      <c r="A885" s="110">
        <f>'Тулуз-Пьерон'!A885</f>
        <v>0</v>
      </c>
      <c r="B885" s="153">
        <f>'Тулуз-Пьерон'!B885</f>
        <v>0</v>
      </c>
      <c r="C885" s="109" t="e">
        <f>'Тулуз-Пьерон'!AB885</f>
        <v>#DIV/0!</v>
      </c>
      <c r="D885" s="132" t="e">
        <f>'Тулуз-Пьерон'!AE885</f>
        <v>#DIV/0!</v>
      </c>
      <c r="E885" s="134">
        <f>Равен!AD877</f>
        <v>0</v>
      </c>
      <c r="F885" s="135">
        <f>Равен!AE877</f>
        <v>0</v>
      </c>
      <c r="G885" s="128"/>
      <c r="H885" s="33"/>
      <c r="I885" s="33"/>
      <c r="J885" s="33"/>
      <c r="K885" s="115"/>
      <c r="L885" s="109">
        <f t="shared" si="162"/>
        <v>0</v>
      </c>
      <c r="M885" s="33"/>
      <c r="N885" s="123"/>
      <c r="O885" s="131"/>
      <c r="P885" s="109">
        <f t="shared" si="163"/>
        <v>0</v>
      </c>
      <c r="Q885" s="33"/>
      <c r="R885" s="33"/>
      <c r="S885" s="123"/>
      <c r="T885" s="128"/>
      <c r="U885" s="33"/>
      <c r="V885" s="33"/>
      <c r="W885" s="33"/>
      <c r="X885" s="115"/>
      <c r="Y885" s="122"/>
      <c r="Z885" s="33"/>
      <c r="AA885" s="33"/>
      <c r="AB885" s="33"/>
      <c r="AC885" s="33"/>
      <c r="AD885" s="33"/>
      <c r="AE885" s="33"/>
      <c r="AF885" s="123"/>
      <c r="AG885" s="119" t="e">
        <f>HLOOKUP(AG$13,$Y885:$AF$1016,ROWS($Y885:$AF$1016),FALSE)</f>
        <v>#N/A</v>
      </c>
      <c r="AH885" s="30" t="e">
        <f>HLOOKUP(AH$13,$Y885:$AF$1016,ROWS($Y885:$AF$1016),FALSE)</f>
        <v>#N/A</v>
      </c>
      <c r="AI885" s="30" t="e">
        <f>HLOOKUP(AI$13,$Y885:$AF$1016,ROWS($Y885:$AF$1016),FALSE)</f>
        <v>#N/A</v>
      </c>
      <c r="AJ885" s="30" t="e">
        <f>HLOOKUP(AJ$13,$Y885:$AF$1016,ROWS($Y885:$AF$1016),FALSE)</f>
        <v>#N/A</v>
      </c>
      <c r="AK885" s="30" t="e">
        <f>HLOOKUP(AK$13,$Y885:$AF$1016,ROWS($Y885:$AF$1016),FALSE)</f>
        <v>#N/A</v>
      </c>
      <c r="AL885" s="30" t="e">
        <f>HLOOKUP(AL$13,$Y885:$AF$1016,ROWS($Y885:$AF$1016),FALSE)</f>
        <v>#N/A</v>
      </c>
      <c r="AM885" s="30" t="e">
        <f>HLOOKUP(AM$13,$Y885:$AF$1016,ROWS($Y885:$AF$1016),FALSE)</f>
        <v>#N/A</v>
      </c>
      <c r="AN885" s="30" t="e">
        <f>HLOOKUP(AN$13,$Y885:$AF$1016,ROWS($Y885:$AF$1016),FALSE)</f>
        <v>#N/A</v>
      </c>
      <c r="AO885" s="35" t="e">
        <f t="shared" si="164"/>
        <v>#N/A</v>
      </c>
      <c r="AP885" s="35" t="e">
        <f t="shared" si="165"/>
        <v>#N/A</v>
      </c>
      <c r="AQ885" s="35" t="e">
        <f t="shared" si="166"/>
        <v>#N/A</v>
      </c>
      <c r="AR885" s="35" t="e">
        <f t="shared" si="167"/>
        <v>#N/A</v>
      </c>
      <c r="AS885" s="35" t="e">
        <f t="shared" si="168"/>
        <v>#N/A</v>
      </c>
      <c r="AT885" s="35" t="e">
        <f t="shared" si="169"/>
        <v>#N/A</v>
      </c>
      <c r="AU885" s="35" t="e">
        <f t="shared" si="170"/>
        <v>#N/A</v>
      </c>
      <c r="AV885" s="35" t="e">
        <f t="shared" si="171"/>
        <v>#N/A</v>
      </c>
      <c r="AW885" s="81" t="e">
        <f t="shared" si="172"/>
        <v>#N/A</v>
      </c>
      <c r="AX885" s="139" t="e">
        <f t="shared" si="173"/>
        <v>#N/A</v>
      </c>
    </row>
    <row r="886" spans="1:50" x14ac:dyDescent="0.25">
      <c r="A886" s="110">
        <f>'Тулуз-Пьерон'!A886</f>
        <v>0</v>
      </c>
      <c r="B886" s="153">
        <f>'Тулуз-Пьерон'!B886</f>
        <v>0</v>
      </c>
      <c r="C886" s="109" t="e">
        <f>'Тулуз-Пьерон'!AB886</f>
        <v>#DIV/0!</v>
      </c>
      <c r="D886" s="132" t="e">
        <f>'Тулуз-Пьерон'!AE886</f>
        <v>#DIV/0!</v>
      </c>
      <c r="E886" s="134">
        <f>Равен!AD878</f>
        <v>0</v>
      </c>
      <c r="F886" s="135">
        <f>Равен!AE878</f>
        <v>0</v>
      </c>
      <c r="G886" s="128"/>
      <c r="H886" s="33"/>
      <c r="I886" s="33"/>
      <c r="J886" s="33"/>
      <c r="K886" s="115"/>
      <c r="L886" s="109">
        <f t="shared" si="162"/>
        <v>0</v>
      </c>
      <c r="M886" s="33"/>
      <c r="N886" s="123"/>
      <c r="O886" s="131"/>
      <c r="P886" s="109">
        <f t="shared" si="163"/>
        <v>0</v>
      </c>
      <c r="Q886" s="33"/>
      <c r="R886" s="33"/>
      <c r="S886" s="123"/>
      <c r="T886" s="128"/>
      <c r="U886" s="33"/>
      <c r="V886" s="33"/>
      <c r="W886" s="33"/>
      <c r="X886" s="115"/>
      <c r="Y886" s="122"/>
      <c r="Z886" s="33"/>
      <c r="AA886" s="33"/>
      <c r="AB886" s="33"/>
      <c r="AC886" s="33"/>
      <c r="AD886" s="33"/>
      <c r="AE886" s="33"/>
      <c r="AF886" s="123"/>
      <c r="AG886" s="119" t="e">
        <f>HLOOKUP(AG$13,$Y886:$AF$1016,ROWS($Y886:$AF$1016),FALSE)</f>
        <v>#N/A</v>
      </c>
      <c r="AH886" s="30" t="e">
        <f>HLOOKUP(AH$13,$Y886:$AF$1016,ROWS($Y886:$AF$1016),FALSE)</f>
        <v>#N/A</v>
      </c>
      <c r="AI886" s="30" t="e">
        <f>HLOOKUP(AI$13,$Y886:$AF$1016,ROWS($Y886:$AF$1016),FALSE)</f>
        <v>#N/A</v>
      </c>
      <c r="AJ886" s="30" t="e">
        <f>HLOOKUP(AJ$13,$Y886:$AF$1016,ROWS($Y886:$AF$1016),FALSE)</f>
        <v>#N/A</v>
      </c>
      <c r="AK886" s="30" t="e">
        <f>HLOOKUP(AK$13,$Y886:$AF$1016,ROWS($Y886:$AF$1016),FALSE)</f>
        <v>#N/A</v>
      </c>
      <c r="AL886" s="30" t="e">
        <f>HLOOKUP(AL$13,$Y886:$AF$1016,ROWS($Y886:$AF$1016),FALSE)</f>
        <v>#N/A</v>
      </c>
      <c r="AM886" s="30" t="e">
        <f>HLOOKUP(AM$13,$Y886:$AF$1016,ROWS($Y886:$AF$1016),FALSE)</f>
        <v>#N/A</v>
      </c>
      <c r="AN886" s="30" t="e">
        <f>HLOOKUP(AN$13,$Y886:$AF$1016,ROWS($Y886:$AF$1016),FALSE)</f>
        <v>#N/A</v>
      </c>
      <c r="AO886" s="35" t="e">
        <f t="shared" si="164"/>
        <v>#N/A</v>
      </c>
      <c r="AP886" s="35" t="e">
        <f t="shared" si="165"/>
        <v>#N/A</v>
      </c>
      <c r="AQ886" s="35" t="e">
        <f t="shared" si="166"/>
        <v>#N/A</v>
      </c>
      <c r="AR886" s="35" t="e">
        <f t="shared" si="167"/>
        <v>#N/A</v>
      </c>
      <c r="AS886" s="35" t="e">
        <f t="shared" si="168"/>
        <v>#N/A</v>
      </c>
      <c r="AT886" s="35" t="e">
        <f t="shared" si="169"/>
        <v>#N/A</v>
      </c>
      <c r="AU886" s="35" t="e">
        <f t="shared" si="170"/>
        <v>#N/A</v>
      </c>
      <c r="AV886" s="35" t="e">
        <f t="shared" si="171"/>
        <v>#N/A</v>
      </c>
      <c r="AW886" s="81" t="e">
        <f t="shared" si="172"/>
        <v>#N/A</v>
      </c>
      <c r="AX886" s="139" t="e">
        <f t="shared" si="173"/>
        <v>#N/A</v>
      </c>
    </row>
    <row r="887" spans="1:50" x14ac:dyDescent="0.25">
      <c r="A887" s="110">
        <f>'Тулуз-Пьерон'!A887</f>
        <v>0</v>
      </c>
      <c r="B887" s="153">
        <f>'Тулуз-Пьерон'!B887</f>
        <v>0</v>
      </c>
      <c r="C887" s="109" t="e">
        <f>'Тулуз-Пьерон'!AB887</f>
        <v>#DIV/0!</v>
      </c>
      <c r="D887" s="132" t="e">
        <f>'Тулуз-Пьерон'!AE887</f>
        <v>#DIV/0!</v>
      </c>
      <c r="E887" s="134">
        <f>Равен!AD879</f>
        <v>0</v>
      </c>
      <c r="F887" s="135">
        <f>Равен!AE879</f>
        <v>0</v>
      </c>
      <c r="G887" s="128"/>
      <c r="H887" s="33"/>
      <c r="I887" s="33"/>
      <c r="J887" s="33"/>
      <c r="K887" s="115"/>
      <c r="L887" s="109">
        <f t="shared" si="162"/>
        <v>0</v>
      </c>
      <c r="M887" s="33"/>
      <c r="N887" s="123"/>
      <c r="O887" s="131"/>
      <c r="P887" s="109">
        <f t="shared" si="163"/>
        <v>0</v>
      </c>
      <c r="Q887" s="33"/>
      <c r="R887" s="33"/>
      <c r="S887" s="123"/>
      <c r="T887" s="128"/>
      <c r="U887" s="33"/>
      <c r="V887" s="33"/>
      <c r="W887" s="33"/>
      <c r="X887" s="115"/>
      <c r="Y887" s="122"/>
      <c r="Z887" s="33"/>
      <c r="AA887" s="33"/>
      <c r="AB887" s="33"/>
      <c r="AC887" s="33"/>
      <c r="AD887" s="33"/>
      <c r="AE887" s="33"/>
      <c r="AF887" s="123"/>
      <c r="AG887" s="119" t="e">
        <f>HLOOKUP(AG$13,$Y887:$AF$1016,ROWS($Y887:$AF$1016),FALSE)</f>
        <v>#N/A</v>
      </c>
      <c r="AH887" s="30" t="e">
        <f>HLOOKUP(AH$13,$Y887:$AF$1016,ROWS($Y887:$AF$1016),FALSE)</f>
        <v>#N/A</v>
      </c>
      <c r="AI887" s="30" t="e">
        <f>HLOOKUP(AI$13,$Y887:$AF$1016,ROWS($Y887:$AF$1016),FALSE)</f>
        <v>#N/A</v>
      </c>
      <c r="AJ887" s="30" t="e">
        <f>HLOOKUP(AJ$13,$Y887:$AF$1016,ROWS($Y887:$AF$1016),FALSE)</f>
        <v>#N/A</v>
      </c>
      <c r="AK887" s="30" t="e">
        <f>HLOOKUP(AK$13,$Y887:$AF$1016,ROWS($Y887:$AF$1016),FALSE)</f>
        <v>#N/A</v>
      </c>
      <c r="AL887" s="30" t="e">
        <f>HLOOKUP(AL$13,$Y887:$AF$1016,ROWS($Y887:$AF$1016),FALSE)</f>
        <v>#N/A</v>
      </c>
      <c r="AM887" s="30" t="e">
        <f>HLOOKUP(AM$13,$Y887:$AF$1016,ROWS($Y887:$AF$1016),FALSE)</f>
        <v>#N/A</v>
      </c>
      <c r="AN887" s="30" t="e">
        <f>HLOOKUP(AN$13,$Y887:$AF$1016,ROWS($Y887:$AF$1016),FALSE)</f>
        <v>#N/A</v>
      </c>
      <c r="AO887" s="35" t="e">
        <f t="shared" si="164"/>
        <v>#N/A</v>
      </c>
      <c r="AP887" s="35" t="e">
        <f t="shared" si="165"/>
        <v>#N/A</v>
      </c>
      <c r="AQ887" s="35" t="e">
        <f t="shared" si="166"/>
        <v>#N/A</v>
      </c>
      <c r="AR887" s="35" t="e">
        <f t="shared" si="167"/>
        <v>#N/A</v>
      </c>
      <c r="AS887" s="35" t="e">
        <f t="shared" si="168"/>
        <v>#N/A</v>
      </c>
      <c r="AT887" s="35" t="e">
        <f t="shared" si="169"/>
        <v>#N/A</v>
      </c>
      <c r="AU887" s="35" t="e">
        <f t="shared" si="170"/>
        <v>#N/A</v>
      </c>
      <c r="AV887" s="35" t="e">
        <f t="shared" si="171"/>
        <v>#N/A</v>
      </c>
      <c r="AW887" s="81" t="e">
        <f t="shared" si="172"/>
        <v>#N/A</v>
      </c>
      <c r="AX887" s="139" t="e">
        <f t="shared" si="173"/>
        <v>#N/A</v>
      </c>
    </row>
    <row r="888" spans="1:50" x14ac:dyDescent="0.25">
      <c r="A888" s="110">
        <f>'Тулуз-Пьерон'!A888</f>
        <v>0</v>
      </c>
      <c r="B888" s="153">
        <f>'Тулуз-Пьерон'!B888</f>
        <v>0</v>
      </c>
      <c r="C888" s="109" t="e">
        <f>'Тулуз-Пьерон'!AB888</f>
        <v>#DIV/0!</v>
      </c>
      <c r="D888" s="132" t="e">
        <f>'Тулуз-Пьерон'!AE888</f>
        <v>#DIV/0!</v>
      </c>
      <c r="E888" s="134">
        <f>Равен!AD880</f>
        <v>0</v>
      </c>
      <c r="F888" s="135">
        <f>Равен!AE880</f>
        <v>0</v>
      </c>
      <c r="G888" s="128"/>
      <c r="H888" s="33"/>
      <c r="I888" s="33"/>
      <c r="J888" s="33"/>
      <c r="K888" s="115"/>
      <c r="L888" s="109">
        <f t="shared" si="162"/>
        <v>0</v>
      </c>
      <c r="M888" s="33"/>
      <c r="N888" s="123"/>
      <c r="O888" s="131"/>
      <c r="P888" s="109">
        <f t="shared" si="163"/>
        <v>0</v>
      </c>
      <c r="Q888" s="33"/>
      <c r="R888" s="33"/>
      <c r="S888" s="123"/>
      <c r="T888" s="128"/>
      <c r="U888" s="33"/>
      <c r="V888" s="33"/>
      <c r="W888" s="33"/>
      <c r="X888" s="115"/>
      <c r="Y888" s="122"/>
      <c r="Z888" s="33"/>
      <c r="AA888" s="33"/>
      <c r="AB888" s="33"/>
      <c r="AC888" s="33"/>
      <c r="AD888" s="33"/>
      <c r="AE888" s="33"/>
      <c r="AF888" s="123"/>
      <c r="AG888" s="119" t="e">
        <f>HLOOKUP(AG$13,$Y888:$AF$1016,ROWS($Y888:$AF$1016),FALSE)</f>
        <v>#N/A</v>
      </c>
      <c r="AH888" s="30" t="e">
        <f>HLOOKUP(AH$13,$Y888:$AF$1016,ROWS($Y888:$AF$1016),FALSE)</f>
        <v>#N/A</v>
      </c>
      <c r="AI888" s="30" t="e">
        <f>HLOOKUP(AI$13,$Y888:$AF$1016,ROWS($Y888:$AF$1016),FALSE)</f>
        <v>#N/A</v>
      </c>
      <c r="AJ888" s="30" t="e">
        <f>HLOOKUP(AJ$13,$Y888:$AF$1016,ROWS($Y888:$AF$1016),FALSE)</f>
        <v>#N/A</v>
      </c>
      <c r="AK888" s="30" t="e">
        <f>HLOOKUP(AK$13,$Y888:$AF$1016,ROWS($Y888:$AF$1016),FALSE)</f>
        <v>#N/A</v>
      </c>
      <c r="AL888" s="30" t="e">
        <f>HLOOKUP(AL$13,$Y888:$AF$1016,ROWS($Y888:$AF$1016),FALSE)</f>
        <v>#N/A</v>
      </c>
      <c r="AM888" s="30" t="e">
        <f>HLOOKUP(AM$13,$Y888:$AF$1016,ROWS($Y888:$AF$1016),FALSE)</f>
        <v>#N/A</v>
      </c>
      <c r="AN888" s="30" t="e">
        <f>HLOOKUP(AN$13,$Y888:$AF$1016,ROWS($Y888:$AF$1016),FALSE)</f>
        <v>#N/A</v>
      </c>
      <c r="AO888" s="35" t="e">
        <f t="shared" si="164"/>
        <v>#N/A</v>
      </c>
      <c r="AP888" s="35" t="e">
        <f t="shared" si="165"/>
        <v>#N/A</v>
      </c>
      <c r="AQ888" s="35" t="e">
        <f t="shared" si="166"/>
        <v>#N/A</v>
      </c>
      <c r="AR888" s="35" t="e">
        <f t="shared" si="167"/>
        <v>#N/A</v>
      </c>
      <c r="AS888" s="35" t="e">
        <f t="shared" si="168"/>
        <v>#N/A</v>
      </c>
      <c r="AT888" s="35" t="e">
        <f t="shared" si="169"/>
        <v>#N/A</v>
      </c>
      <c r="AU888" s="35" t="e">
        <f t="shared" si="170"/>
        <v>#N/A</v>
      </c>
      <c r="AV888" s="35" t="e">
        <f t="shared" si="171"/>
        <v>#N/A</v>
      </c>
      <c r="AW888" s="81" t="e">
        <f t="shared" si="172"/>
        <v>#N/A</v>
      </c>
      <c r="AX888" s="139" t="e">
        <f t="shared" si="173"/>
        <v>#N/A</v>
      </c>
    </row>
    <row r="889" spans="1:50" x14ac:dyDescent="0.25">
      <c r="A889" s="110">
        <f>'Тулуз-Пьерон'!A889</f>
        <v>0</v>
      </c>
      <c r="B889" s="153">
        <f>'Тулуз-Пьерон'!B889</f>
        <v>0</v>
      </c>
      <c r="C889" s="109" t="e">
        <f>'Тулуз-Пьерон'!AB889</f>
        <v>#DIV/0!</v>
      </c>
      <c r="D889" s="132" t="e">
        <f>'Тулуз-Пьерон'!AE889</f>
        <v>#DIV/0!</v>
      </c>
      <c r="E889" s="134">
        <f>Равен!AD881</f>
        <v>0</v>
      </c>
      <c r="F889" s="135">
        <f>Равен!AE881</f>
        <v>0</v>
      </c>
      <c r="G889" s="128"/>
      <c r="H889" s="33"/>
      <c r="I889" s="33"/>
      <c r="J889" s="33"/>
      <c r="K889" s="115"/>
      <c r="L889" s="109">
        <f t="shared" si="162"/>
        <v>0</v>
      </c>
      <c r="M889" s="33"/>
      <c r="N889" s="123"/>
      <c r="O889" s="131"/>
      <c r="P889" s="109">
        <f t="shared" si="163"/>
        <v>0</v>
      </c>
      <c r="Q889" s="33"/>
      <c r="R889" s="33"/>
      <c r="S889" s="123"/>
      <c r="T889" s="128"/>
      <c r="U889" s="33"/>
      <c r="V889" s="33"/>
      <c r="W889" s="33"/>
      <c r="X889" s="115"/>
      <c r="Y889" s="122"/>
      <c r="Z889" s="33"/>
      <c r="AA889" s="33"/>
      <c r="AB889" s="33"/>
      <c r="AC889" s="33"/>
      <c r="AD889" s="33"/>
      <c r="AE889" s="33"/>
      <c r="AF889" s="123"/>
      <c r="AG889" s="119" t="e">
        <f>HLOOKUP(AG$13,$Y889:$AF$1016,ROWS($Y889:$AF$1016),FALSE)</f>
        <v>#N/A</v>
      </c>
      <c r="AH889" s="30" t="e">
        <f>HLOOKUP(AH$13,$Y889:$AF$1016,ROWS($Y889:$AF$1016),FALSE)</f>
        <v>#N/A</v>
      </c>
      <c r="AI889" s="30" t="e">
        <f>HLOOKUP(AI$13,$Y889:$AF$1016,ROWS($Y889:$AF$1016),FALSE)</f>
        <v>#N/A</v>
      </c>
      <c r="AJ889" s="30" t="e">
        <f>HLOOKUP(AJ$13,$Y889:$AF$1016,ROWS($Y889:$AF$1016),FALSE)</f>
        <v>#N/A</v>
      </c>
      <c r="AK889" s="30" t="e">
        <f>HLOOKUP(AK$13,$Y889:$AF$1016,ROWS($Y889:$AF$1016),FALSE)</f>
        <v>#N/A</v>
      </c>
      <c r="AL889" s="30" t="e">
        <f>HLOOKUP(AL$13,$Y889:$AF$1016,ROWS($Y889:$AF$1016),FALSE)</f>
        <v>#N/A</v>
      </c>
      <c r="AM889" s="30" t="e">
        <f>HLOOKUP(AM$13,$Y889:$AF$1016,ROWS($Y889:$AF$1016),FALSE)</f>
        <v>#N/A</v>
      </c>
      <c r="AN889" s="30" t="e">
        <f>HLOOKUP(AN$13,$Y889:$AF$1016,ROWS($Y889:$AF$1016),FALSE)</f>
        <v>#N/A</v>
      </c>
      <c r="AO889" s="35" t="e">
        <f t="shared" si="164"/>
        <v>#N/A</v>
      </c>
      <c r="AP889" s="35" t="e">
        <f t="shared" si="165"/>
        <v>#N/A</v>
      </c>
      <c r="AQ889" s="35" t="e">
        <f t="shared" si="166"/>
        <v>#N/A</v>
      </c>
      <c r="AR889" s="35" t="e">
        <f t="shared" si="167"/>
        <v>#N/A</v>
      </c>
      <c r="AS889" s="35" t="e">
        <f t="shared" si="168"/>
        <v>#N/A</v>
      </c>
      <c r="AT889" s="35" t="e">
        <f t="shared" si="169"/>
        <v>#N/A</v>
      </c>
      <c r="AU889" s="35" t="e">
        <f t="shared" si="170"/>
        <v>#N/A</v>
      </c>
      <c r="AV889" s="35" t="e">
        <f t="shared" si="171"/>
        <v>#N/A</v>
      </c>
      <c r="AW889" s="81" t="e">
        <f t="shared" si="172"/>
        <v>#N/A</v>
      </c>
      <c r="AX889" s="139" t="e">
        <f t="shared" si="173"/>
        <v>#N/A</v>
      </c>
    </row>
    <row r="890" spans="1:50" x14ac:dyDescent="0.25">
      <c r="A890" s="110">
        <f>'Тулуз-Пьерон'!A890</f>
        <v>0</v>
      </c>
      <c r="B890" s="153">
        <f>'Тулуз-Пьерон'!B890</f>
        <v>0</v>
      </c>
      <c r="C890" s="109" t="e">
        <f>'Тулуз-Пьерон'!AB890</f>
        <v>#DIV/0!</v>
      </c>
      <c r="D890" s="132" t="e">
        <f>'Тулуз-Пьерон'!AE890</f>
        <v>#DIV/0!</v>
      </c>
      <c r="E890" s="134">
        <f>Равен!AD882</f>
        <v>0</v>
      </c>
      <c r="F890" s="135">
        <f>Равен!AE882</f>
        <v>0</v>
      </c>
      <c r="G890" s="128"/>
      <c r="H890" s="33"/>
      <c r="I890" s="33"/>
      <c r="J890" s="33"/>
      <c r="K890" s="115"/>
      <c r="L890" s="109">
        <f t="shared" si="162"/>
        <v>0</v>
      </c>
      <c r="M890" s="33"/>
      <c r="N890" s="123"/>
      <c r="O890" s="131"/>
      <c r="P890" s="109">
        <f t="shared" si="163"/>
        <v>0</v>
      </c>
      <c r="Q890" s="33"/>
      <c r="R890" s="33"/>
      <c r="S890" s="123"/>
      <c r="T890" s="128"/>
      <c r="U890" s="33"/>
      <c r="V890" s="33"/>
      <c r="W890" s="33"/>
      <c r="X890" s="115"/>
      <c r="Y890" s="122"/>
      <c r="Z890" s="33"/>
      <c r="AA890" s="33"/>
      <c r="AB890" s="33"/>
      <c r="AC890" s="33"/>
      <c r="AD890" s="33"/>
      <c r="AE890" s="33"/>
      <c r="AF890" s="123"/>
      <c r="AG890" s="119" t="e">
        <f>HLOOKUP(AG$13,$Y890:$AF$1016,ROWS($Y890:$AF$1016),FALSE)</f>
        <v>#N/A</v>
      </c>
      <c r="AH890" s="30" t="e">
        <f>HLOOKUP(AH$13,$Y890:$AF$1016,ROWS($Y890:$AF$1016),FALSE)</f>
        <v>#N/A</v>
      </c>
      <c r="AI890" s="30" t="e">
        <f>HLOOKUP(AI$13,$Y890:$AF$1016,ROWS($Y890:$AF$1016),FALSE)</f>
        <v>#N/A</v>
      </c>
      <c r="AJ890" s="30" t="e">
        <f>HLOOKUP(AJ$13,$Y890:$AF$1016,ROWS($Y890:$AF$1016),FALSE)</f>
        <v>#N/A</v>
      </c>
      <c r="AK890" s="30" t="e">
        <f>HLOOKUP(AK$13,$Y890:$AF$1016,ROWS($Y890:$AF$1016),FALSE)</f>
        <v>#N/A</v>
      </c>
      <c r="AL890" s="30" t="e">
        <f>HLOOKUP(AL$13,$Y890:$AF$1016,ROWS($Y890:$AF$1016),FALSE)</f>
        <v>#N/A</v>
      </c>
      <c r="AM890" s="30" t="e">
        <f>HLOOKUP(AM$13,$Y890:$AF$1016,ROWS($Y890:$AF$1016),FALSE)</f>
        <v>#N/A</v>
      </c>
      <c r="AN890" s="30" t="e">
        <f>HLOOKUP(AN$13,$Y890:$AF$1016,ROWS($Y890:$AF$1016),FALSE)</f>
        <v>#N/A</v>
      </c>
      <c r="AO890" s="35" t="e">
        <f t="shared" si="164"/>
        <v>#N/A</v>
      </c>
      <c r="AP890" s="35" t="e">
        <f t="shared" si="165"/>
        <v>#N/A</v>
      </c>
      <c r="AQ890" s="35" t="e">
        <f t="shared" si="166"/>
        <v>#N/A</v>
      </c>
      <c r="AR890" s="35" t="e">
        <f t="shared" si="167"/>
        <v>#N/A</v>
      </c>
      <c r="AS890" s="35" t="e">
        <f t="shared" si="168"/>
        <v>#N/A</v>
      </c>
      <c r="AT890" s="35" t="e">
        <f t="shared" si="169"/>
        <v>#N/A</v>
      </c>
      <c r="AU890" s="35" t="e">
        <f t="shared" si="170"/>
        <v>#N/A</v>
      </c>
      <c r="AV890" s="35" t="e">
        <f t="shared" si="171"/>
        <v>#N/A</v>
      </c>
      <c r="AW890" s="81" t="e">
        <f t="shared" si="172"/>
        <v>#N/A</v>
      </c>
      <c r="AX890" s="139" t="e">
        <f t="shared" si="173"/>
        <v>#N/A</v>
      </c>
    </row>
    <row r="891" spans="1:50" x14ac:dyDescent="0.25">
      <c r="A891" s="110">
        <f>'Тулуз-Пьерон'!A891</f>
        <v>0</v>
      </c>
      <c r="B891" s="153">
        <f>'Тулуз-Пьерон'!B891</f>
        <v>0</v>
      </c>
      <c r="C891" s="109" t="e">
        <f>'Тулуз-Пьерон'!AB891</f>
        <v>#DIV/0!</v>
      </c>
      <c r="D891" s="132" t="e">
        <f>'Тулуз-Пьерон'!AE891</f>
        <v>#DIV/0!</v>
      </c>
      <c r="E891" s="134">
        <f>Равен!AD883</f>
        <v>0</v>
      </c>
      <c r="F891" s="135">
        <f>Равен!AE883</f>
        <v>0</v>
      </c>
      <c r="G891" s="128"/>
      <c r="H891" s="33"/>
      <c r="I891" s="33"/>
      <c r="J891" s="33"/>
      <c r="K891" s="115"/>
      <c r="L891" s="109">
        <f t="shared" si="162"/>
        <v>0</v>
      </c>
      <c r="M891" s="33"/>
      <c r="N891" s="123"/>
      <c r="O891" s="131"/>
      <c r="P891" s="109">
        <f t="shared" si="163"/>
        <v>0</v>
      </c>
      <c r="Q891" s="33"/>
      <c r="R891" s="33"/>
      <c r="S891" s="123"/>
      <c r="T891" s="128"/>
      <c r="U891" s="33"/>
      <c r="V891" s="33"/>
      <c r="W891" s="33"/>
      <c r="X891" s="115"/>
      <c r="Y891" s="122"/>
      <c r="Z891" s="33"/>
      <c r="AA891" s="33"/>
      <c r="AB891" s="33"/>
      <c r="AC891" s="33"/>
      <c r="AD891" s="33"/>
      <c r="AE891" s="33"/>
      <c r="AF891" s="123"/>
      <c r="AG891" s="119" t="e">
        <f>HLOOKUP(AG$13,$Y891:$AF$1016,ROWS($Y891:$AF$1016),FALSE)</f>
        <v>#N/A</v>
      </c>
      <c r="AH891" s="30" t="e">
        <f>HLOOKUP(AH$13,$Y891:$AF$1016,ROWS($Y891:$AF$1016),FALSE)</f>
        <v>#N/A</v>
      </c>
      <c r="AI891" s="30" t="e">
        <f>HLOOKUP(AI$13,$Y891:$AF$1016,ROWS($Y891:$AF$1016),FALSE)</f>
        <v>#N/A</v>
      </c>
      <c r="AJ891" s="30" t="e">
        <f>HLOOKUP(AJ$13,$Y891:$AF$1016,ROWS($Y891:$AF$1016),FALSE)</f>
        <v>#N/A</v>
      </c>
      <c r="AK891" s="30" t="e">
        <f>HLOOKUP(AK$13,$Y891:$AF$1016,ROWS($Y891:$AF$1016),FALSE)</f>
        <v>#N/A</v>
      </c>
      <c r="AL891" s="30" t="e">
        <f>HLOOKUP(AL$13,$Y891:$AF$1016,ROWS($Y891:$AF$1016),FALSE)</f>
        <v>#N/A</v>
      </c>
      <c r="AM891" s="30" t="e">
        <f>HLOOKUP(AM$13,$Y891:$AF$1016,ROWS($Y891:$AF$1016),FALSE)</f>
        <v>#N/A</v>
      </c>
      <c r="AN891" s="30" t="e">
        <f>HLOOKUP(AN$13,$Y891:$AF$1016,ROWS($Y891:$AF$1016),FALSE)</f>
        <v>#N/A</v>
      </c>
      <c r="AO891" s="35" t="e">
        <f t="shared" si="164"/>
        <v>#N/A</v>
      </c>
      <c r="AP891" s="35" t="e">
        <f t="shared" si="165"/>
        <v>#N/A</v>
      </c>
      <c r="AQ891" s="35" t="e">
        <f t="shared" si="166"/>
        <v>#N/A</v>
      </c>
      <c r="AR891" s="35" t="e">
        <f t="shared" si="167"/>
        <v>#N/A</v>
      </c>
      <c r="AS891" s="35" t="e">
        <f t="shared" si="168"/>
        <v>#N/A</v>
      </c>
      <c r="AT891" s="35" t="e">
        <f t="shared" si="169"/>
        <v>#N/A</v>
      </c>
      <c r="AU891" s="35" t="e">
        <f t="shared" si="170"/>
        <v>#N/A</v>
      </c>
      <c r="AV891" s="35" t="e">
        <f t="shared" si="171"/>
        <v>#N/A</v>
      </c>
      <c r="AW891" s="81" t="e">
        <f t="shared" si="172"/>
        <v>#N/A</v>
      </c>
      <c r="AX891" s="139" t="e">
        <f t="shared" si="173"/>
        <v>#N/A</v>
      </c>
    </row>
    <row r="892" spans="1:50" x14ac:dyDescent="0.25">
      <c r="A892" s="110">
        <f>'Тулуз-Пьерон'!A892</f>
        <v>0</v>
      </c>
      <c r="B892" s="153">
        <f>'Тулуз-Пьерон'!B892</f>
        <v>0</v>
      </c>
      <c r="C892" s="109" t="e">
        <f>'Тулуз-Пьерон'!AB892</f>
        <v>#DIV/0!</v>
      </c>
      <c r="D892" s="132" t="e">
        <f>'Тулуз-Пьерон'!AE892</f>
        <v>#DIV/0!</v>
      </c>
      <c r="E892" s="134">
        <f>Равен!AD884</f>
        <v>0</v>
      </c>
      <c r="F892" s="135">
        <f>Равен!AE884</f>
        <v>0</v>
      </c>
      <c r="G892" s="128"/>
      <c r="H892" s="33"/>
      <c r="I892" s="33"/>
      <c r="J892" s="33"/>
      <c r="K892" s="115"/>
      <c r="L892" s="109">
        <f t="shared" si="162"/>
        <v>0</v>
      </c>
      <c r="M892" s="33"/>
      <c r="N892" s="123"/>
      <c r="O892" s="131"/>
      <c r="P892" s="109">
        <f t="shared" si="163"/>
        <v>0</v>
      </c>
      <c r="Q892" s="33"/>
      <c r="R892" s="33"/>
      <c r="S892" s="123"/>
      <c r="T892" s="128"/>
      <c r="U892" s="33"/>
      <c r="V892" s="33"/>
      <c r="W892" s="33"/>
      <c r="X892" s="115"/>
      <c r="Y892" s="122"/>
      <c r="Z892" s="33"/>
      <c r="AA892" s="33"/>
      <c r="AB892" s="33"/>
      <c r="AC892" s="33"/>
      <c r="AD892" s="33"/>
      <c r="AE892" s="33"/>
      <c r="AF892" s="123"/>
      <c r="AG892" s="119" t="e">
        <f>HLOOKUP(AG$13,$Y892:$AF$1016,ROWS($Y892:$AF$1016),FALSE)</f>
        <v>#N/A</v>
      </c>
      <c r="AH892" s="30" t="e">
        <f>HLOOKUP(AH$13,$Y892:$AF$1016,ROWS($Y892:$AF$1016),FALSE)</f>
        <v>#N/A</v>
      </c>
      <c r="AI892" s="30" t="e">
        <f>HLOOKUP(AI$13,$Y892:$AF$1016,ROWS($Y892:$AF$1016),FALSE)</f>
        <v>#N/A</v>
      </c>
      <c r="AJ892" s="30" t="e">
        <f>HLOOKUP(AJ$13,$Y892:$AF$1016,ROWS($Y892:$AF$1016),FALSE)</f>
        <v>#N/A</v>
      </c>
      <c r="AK892" s="30" t="e">
        <f>HLOOKUP(AK$13,$Y892:$AF$1016,ROWS($Y892:$AF$1016),FALSE)</f>
        <v>#N/A</v>
      </c>
      <c r="AL892" s="30" t="e">
        <f>HLOOKUP(AL$13,$Y892:$AF$1016,ROWS($Y892:$AF$1016),FALSE)</f>
        <v>#N/A</v>
      </c>
      <c r="AM892" s="30" t="e">
        <f>HLOOKUP(AM$13,$Y892:$AF$1016,ROWS($Y892:$AF$1016),FALSE)</f>
        <v>#N/A</v>
      </c>
      <c r="AN892" s="30" t="e">
        <f>HLOOKUP(AN$13,$Y892:$AF$1016,ROWS($Y892:$AF$1016),FALSE)</f>
        <v>#N/A</v>
      </c>
      <c r="AO892" s="35" t="e">
        <f t="shared" si="164"/>
        <v>#N/A</v>
      </c>
      <c r="AP892" s="35" t="e">
        <f t="shared" si="165"/>
        <v>#N/A</v>
      </c>
      <c r="AQ892" s="35" t="e">
        <f t="shared" si="166"/>
        <v>#N/A</v>
      </c>
      <c r="AR892" s="35" t="e">
        <f t="shared" si="167"/>
        <v>#N/A</v>
      </c>
      <c r="AS892" s="35" t="e">
        <f t="shared" si="168"/>
        <v>#N/A</v>
      </c>
      <c r="AT892" s="35" t="e">
        <f t="shared" si="169"/>
        <v>#N/A</v>
      </c>
      <c r="AU892" s="35" t="e">
        <f t="shared" si="170"/>
        <v>#N/A</v>
      </c>
      <c r="AV892" s="35" t="e">
        <f t="shared" si="171"/>
        <v>#N/A</v>
      </c>
      <c r="AW892" s="81" t="e">
        <f t="shared" si="172"/>
        <v>#N/A</v>
      </c>
      <c r="AX892" s="139" t="e">
        <f t="shared" si="173"/>
        <v>#N/A</v>
      </c>
    </row>
    <row r="893" spans="1:50" x14ac:dyDescent="0.25">
      <c r="A893" s="110">
        <f>'Тулуз-Пьерон'!A893</f>
        <v>0</v>
      </c>
      <c r="B893" s="153">
        <f>'Тулуз-Пьерон'!B893</f>
        <v>0</v>
      </c>
      <c r="C893" s="109" t="e">
        <f>'Тулуз-Пьерон'!AB893</f>
        <v>#DIV/0!</v>
      </c>
      <c r="D893" s="132" t="e">
        <f>'Тулуз-Пьерон'!AE893</f>
        <v>#DIV/0!</v>
      </c>
      <c r="E893" s="134">
        <f>Равен!AD885</f>
        <v>0</v>
      </c>
      <c r="F893" s="135">
        <f>Равен!AE885</f>
        <v>0</v>
      </c>
      <c r="G893" s="128"/>
      <c r="H893" s="33"/>
      <c r="I893" s="33"/>
      <c r="J893" s="33"/>
      <c r="K893" s="115"/>
      <c r="L893" s="109">
        <f t="shared" si="162"/>
        <v>0</v>
      </c>
      <c r="M893" s="33"/>
      <c r="N893" s="123"/>
      <c r="O893" s="131"/>
      <c r="P893" s="109">
        <f t="shared" si="163"/>
        <v>0</v>
      </c>
      <c r="Q893" s="33"/>
      <c r="R893" s="33"/>
      <c r="S893" s="123"/>
      <c r="T893" s="128"/>
      <c r="U893" s="33"/>
      <c r="V893" s="33"/>
      <c r="W893" s="33"/>
      <c r="X893" s="115"/>
      <c r="Y893" s="122"/>
      <c r="Z893" s="33"/>
      <c r="AA893" s="33"/>
      <c r="AB893" s="33"/>
      <c r="AC893" s="33"/>
      <c r="AD893" s="33"/>
      <c r="AE893" s="33"/>
      <c r="AF893" s="123"/>
      <c r="AG893" s="119" t="e">
        <f>HLOOKUP(AG$13,$Y893:$AF$1016,ROWS($Y893:$AF$1016),FALSE)</f>
        <v>#N/A</v>
      </c>
      <c r="AH893" s="30" t="e">
        <f>HLOOKUP(AH$13,$Y893:$AF$1016,ROWS($Y893:$AF$1016),FALSE)</f>
        <v>#N/A</v>
      </c>
      <c r="AI893" s="30" t="e">
        <f>HLOOKUP(AI$13,$Y893:$AF$1016,ROWS($Y893:$AF$1016),FALSE)</f>
        <v>#N/A</v>
      </c>
      <c r="AJ893" s="30" t="e">
        <f>HLOOKUP(AJ$13,$Y893:$AF$1016,ROWS($Y893:$AF$1016),FALSE)</f>
        <v>#N/A</v>
      </c>
      <c r="AK893" s="30" t="e">
        <f>HLOOKUP(AK$13,$Y893:$AF$1016,ROWS($Y893:$AF$1016),FALSE)</f>
        <v>#N/A</v>
      </c>
      <c r="AL893" s="30" t="e">
        <f>HLOOKUP(AL$13,$Y893:$AF$1016,ROWS($Y893:$AF$1016),FALSE)</f>
        <v>#N/A</v>
      </c>
      <c r="AM893" s="30" t="e">
        <f>HLOOKUP(AM$13,$Y893:$AF$1016,ROWS($Y893:$AF$1016),FALSE)</f>
        <v>#N/A</v>
      </c>
      <c r="AN893" s="30" t="e">
        <f>HLOOKUP(AN$13,$Y893:$AF$1016,ROWS($Y893:$AF$1016),FALSE)</f>
        <v>#N/A</v>
      </c>
      <c r="AO893" s="35" t="e">
        <f t="shared" si="164"/>
        <v>#N/A</v>
      </c>
      <c r="AP893" s="35" t="e">
        <f t="shared" si="165"/>
        <v>#N/A</v>
      </c>
      <c r="AQ893" s="35" t="e">
        <f t="shared" si="166"/>
        <v>#N/A</v>
      </c>
      <c r="AR893" s="35" t="e">
        <f t="shared" si="167"/>
        <v>#N/A</v>
      </c>
      <c r="AS893" s="35" t="e">
        <f t="shared" si="168"/>
        <v>#N/A</v>
      </c>
      <c r="AT893" s="35" t="e">
        <f t="shared" si="169"/>
        <v>#N/A</v>
      </c>
      <c r="AU893" s="35" t="e">
        <f t="shared" si="170"/>
        <v>#N/A</v>
      </c>
      <c r="AV893" s="35" t="e">
        <f t="shared" si="171"/>
        <v>#N/A</v>
      </c>
      <c r="AW893" s="81" t="e">
        <f t="shared" si="172"/>
        <v>#N/A</v>
      </c>
      <c r="AX893" s="139" t="e">
        <f t="shared" si="173"/>
        <v>#N/A</v>
      </c>
    </row>
    <row r="894" spans="1:50" x14ac:dyDescent="0.25">
      <c r="A894" s="110">
        <f>'Тулуз-Пьерон'!A894</f>
        <v>0</v>
      </c>
      <c r="B894" s="153">
        <f>'Тулуз-Пьерон'!B894</f>
        <v>0</v>
      </c>
      <c r="C894" s="109" t="e">
        <f>'Тулуз-Пьерон'!AB894</f>
        <v>#DIV/0!</v>
      </c>
      <c r="D894" s="132" t="e">
        <f>'Тулуз-Пьерон'!AE894</f>
        <v>#DIV/0!</v>
      </c>
      <c r="E894" s="134">
        <f>Равен!AD886</f>
        <v>0</v>
      </c>
      <c r="F894" s="135">
        <f>Равен!AE886</f>
        <v>0</v>
      </c>
      <c r="G894" s="128"/>
      <c r="H894" s="33"/>
      <c r="I894" s="33"/>
      <c r="J894" s="33"/>
      <c r="K894" s="115"/>
      <c r="L894" s="109">
        <f t="shared" si="162"/>
        <v>0</v>
      </c>
      <c r="M894" s="33"/>
      <c r="N894" s="123"/>
      <c r="O894" s="131"/>
      <c r="P894" s="109">
        <f t="shared" si="163"/>
        <v>0</v>
      </c>
      <c r="Q894" s="33"/>
      <c r="R894" s="33"/>
      <c r="S894" s="123"/>
      <c r="T894" s="128"/>
      <c r="U894" s="33"/>
      <c r="V894" s="33"/>
      <c r="W894" s="33"/>
      <c r="X894" s="115"/>
      <c r="Y894" s="122"/>
      <c r="Z894" s="33"/>
      <c r="AA894" s="33"/>
      <c r="AB894" s="33"/>
      <c r="AC894" s="33"/>
      <c r="AD894" s="33"/>
      <c r="AE894" s="33"/>
      <c r="AF894" s="123"/>
      <c r="AG894" s="119" t="e">
        <f>HLOOKUP(AG$13,$Y894:$AF$1016,ROWS($Y894:$AF$1016),FALSE)</f>
        <v>#N/A</v>
      </c>
      <c r="AH894" s="30" t="e">
        <f>HLOOKUP(AH$13,$Y894:$AF$1016,ROWS($Y894:$AF$1016),FALSE)</f>
        <v>#N/A</v>
      </c>
      <c r="AI894" s="30" t="e">
        <f>HLOOKUP(AI$13,$Y894:$AF$1016,ROWS($Y894:$AF$1016),FALSE)</f>
        <v>#N/A</v>
      </c>
      <c r="AJ894" s="30" t="e">
        <f>HLOOKUP(AJ$13,$Y894:$AF$1016,ROWS($Y894:$AF$1016),FALSE)</f>
        <v>#N/A</v>
      </c>
      <c r="AK894" s="30" t="e">
        <f>HLOOKUP(AK$13,$Y894:$AF$1016,ROWS($Y894:$AF$1016),FALSE)</f>
        <v>#N/A</v>
      </c>
      <c r="AL894" s="30" t="e">
        <f>HLOOKUP(AL$13,$Y894:$AF$1016,ROWS($Y894:$AF$1016),FALSE)</f>
        <v>#N/A</v>
      </c>
      <c r="AM894" s="30" t="e">
        <f>HLOOKUP(AM$13,$Y894:$AF$1016,ROWS($Y894:$AF$1016),FALSE)</f>
        <v>#N/A</v>
      </c>
      <c r="AN894" s="30" t="e">
        <f>HLOOKUP(AN$13,$Y894:$AF$1016,ROWS($Y894:$AF$1016),FALSE)</f>
        <v>#N/A</v>
      </c>
      <c r="AO894" s="35" t="e">
        <f t="shared" si="164"/>
        <v>#N/A</v>
      </c>
      <c r="AP894" s="35" t="e">
        <f t="shared" si="165"/>
        <v>#N/A</v>
      </c>
      <c r="AQ894" s="35" t="e">
        <f t="shared" si="166"/>
        <v>#N/A</v>
      </c>
      <c r="AR894" s="35" t="e">
        <f t="shared" si="167"/>
        <v>#N/A</v>
      </c>
      <c r="AS894" s="35" t="e">
        <f t="shared" si="168"/>
        <v>#N/A</v>
      </c>
      <c r="AT894" s="35" t="e">
        <f t="shared" si="169"/>
        <v>#N/A</v>
      </c>
      <c r="AU894" s="35" t="e">
        <f t="shared" si="170"/>
        <v>#N/A</v>
      </c>
      <c r="AV894" s="35" t="e">
        <f t="shared" si="171"/>
        <v>#N/A</v>
      </c>
      <c r="AW894" s="81" t="e">
        <f t="shared" si="172"/>
        <v>#N/A</v>
      </c>
      <c r="AX894" s="139" t="e">
        <f t="shared" si="173"/>
        <v>#N/A</v>
      </c>
    </row>
    <row r="895" spans="1:50" x14ac:dyDescent="0.25">
      <c r="A895" s="110">
        <f>'Тулуз-Пьерон'!A895</f>
        <v>0</v>
      </c>
      <c r="B895" s="153">
        <f>'Тулуз-Пьерон'!B895</f>
        <v>0</v>
      </c>
      <c r="C895" s="109" t="e">
        <f>'Тулуз-Пьерон'!AB895</f>
        <v>#DIV/0!</v>
      </c>
      <c r="D895" s="132" t="e">
        <f>'Тулуз-Пьерон'!AE895</f>
        <v>#DIV/0!</v>
      </c>
      <c r="E895" s="134">
        <f>Равен!AD887</f>
        <v>0</v>
      </c>
      <c r="F895" s="135">
        <f>Равен!AE887</f>
        <v>0</v>
      </c>
      <c r="G895" s="128"/>
      <c r="H895" s="33"/>
      <c r="I895" s="33"/>
      <c r="J895" s="33"/>
      <c r="K895" s="115"/>
      <c r="L895" s="109">
        <f t="shared" si="162"/>
        <v>0</v>
      </c>
      <c r="M895" s="33"/>
      <c r="N895" s="123"/>
      <c r="O895" s="131"/>
      <c r="P895" s="109">
        <f t="shared" si="163"/>
        <v>0</v>
      </c>
      <c r="Q895" s="33"/>
      <c r="R895" s="33"/>
      <c r="S895" s="123"/>
      <c r="T895" s="128"/>
      <c r="U895" s="33"/>
      <c r="V895" s="33"/>
      <c r="W895" s="33"/>
      <c r="X895" s="115"/>
      <c r="Y895" s="122"/>
      <c r="Z895" s="33"/>
      <c r="AA895" s="33"/>
      <c r="AB895" s="33"/>
      <c r="AC895" s="33"/>
      <c r="AD895" s="33"/>
      <c r="AE895" s="33"/>
      <c r="AF895" s="123"/>
      <c r="AG895" s="119" t="e">
        <f>HLOOKUP(AG$13,$Y895:$AF$1016,ROWS($Y895:$AF$1016),FALSE)</f>
        <v>#N/A</v>
      </c>
      <c r="AH895" s="30" t="e">
        <f>HLOOKUP(AH$13,$Y895:$AF$1016,ROWS($Y895:$AF$1016),FALSE)</f>
        <v>#N/A</v>
      </c>
      <c r="AI895" s="30" t="e">
        <f>HLOOKUP(AI$13,$Y895:$AF$1016,ROWS($Y895:$AF$1016),FALSE)</f>
        <v>#N/A</v>
      </c>
      <c r="AJ895" s="30" t="e">
        <f>HLOOKUP(AJ$13,$Y895:$AF$1016,ROWS($Y895:$AF$1016),FALSE)</f>
        <v>#N/A</v>
      </c>
      <c r="AK895" s="30" t="e">
        <f>HLOOKUP(AK$13,$Y895:$AF$1016,ROWS($Y895:$AF$1016),FALSE)</f>
        <v>#N/A</v>
      </c>
      <c r="AL895" s="30" t="e">
        <f>HLOOKUP(AL$13,$Y895:$AF$1016,ROWS($Y895:$AF$1016),FALSE)</f>
        <v>#N/A</v>
      </c>
      <c r="AM895" s="30" t="e">
        <f>HLOOKUP(AM$13,$Y895:$AF$1016,ROWS($Y895:$AF$1016),FALSE)</f>
        <v>#N/A</v>
      </c>
      <c r="AN895" s="30" t="e">
        <f>HLOOKUP(AN$13,$Y895:$AF$1016,ROWS($Y895:$AF$1016),FALSE)</f>
        <v>#N/A</v>
      </c>
      <c r="AO895" s="35" t="e">
        <f t="shared" si="164"/>
        <v>#N/A</v>
      </c>
      <c r="AP895" s="35" t="e">
        <f t="shared" si="165"/>
        <v>#N/A</v>
      </c>
      <c r="AQ895" s="35" t="e">
        <f t="shared" si="166"/>
        <v>#N/A</v>
      </c>
      <c r="AR895" s="35" t="e">
        <f t="shared" si="167"/>
        <v>#N/A</v>
      </c>
      <c r="AS895" s="35" t="e">
        <f t="shared" si="168"/>
        <v>#N/A</v>
      </c>
      <c r="AT895" s="35" t="e">
        <f t="shared" si="169"/>
        <v>#N/A</v>
      </c>
      <c r="AU895" s="35" t="e">
        <f t="shared" si="170"/>
        <v>#N/A</v>
      </c>
      <c r="AV895" s="35" t="e">
        <f t="shared" si="171"/>
        <v>#N/A</v>
      </c>
      <c r="AW895" s="81" t="e">
        <f t="shared" si="172"/>
        <v>#N/A</v>
      </c>
      <c r="AX895" s="139" t="e">
        <f t="shared" si="173"/>
        <v>#N/A</v>
      </c>
    </row>
    <row r="896" spans="1:50" x14ac:dyDescent="0.25">
      <c r="A896" s="110">
        <f>'Тулуз-Пьерон'!A896</f>
        <v>0</v>
      </c>
      <c r="B896" s="153">
        <f>'Тулуз-Пьерон'!B896</f>
        <v>0</v>
      </c>
      <c r="C896" s="109" t="e">
        <f>'Тулуз-Пьерон'!AB896</f>
        <v>#DIV/0!</v>
      </c>
      <c r="D896" s="132" t="e">
        <f>'Тулуз-Пьерон'!AE896</f>
        <v>#DIV/0!</v>
      </c>
      <c r="E896" s="134">
        <f>Равен!AD888</f>
        <v>0</v>
      </c>
      <c r="F896" s="135">
        <f>Равен!AE888</f>
        <v>0</v>
      </c>
      <c r="G896" s="128"/>
      <c r="H896" s="33"/>
      <c r="I896" s="33"/>
      <c r="J896" s="33"/>
      <c r="K896" s="115"/>
      <c r="L896" s="109">
        <f t="shared" si="162"/>
        <v>0</v>
      </c>
      <c r="M896" s="33"/>
      <c r="N896" s="123"/>
      <c r="O896" s="131"/>
      <c r="P896" s="109">
        <f t="shared" si="163"/>
        <v>0</v>
      </c>
      <c r="Q896" s="33"/>
      <c r="R896" s="33"/>
      <c r="S896" s="123"/>
      <c r="T896" s="128"/>
      <c r="U896" s="33"/>
      <c r="V896" s="33"/>
      <c r="W896" s="33"/>
      <c r="X896" s="115"/>
      <c r="Y896" s="122"/>
      <c r="Z896" s="33"/>
      <c r="AA896" s="33"/>
      <c r="AB896" s="33"/>
      <c r="AC896" s="33"/>
      <c r="AD896" s="33"/>
      <c r="AE896" s="33"/>
      <c r="AF896" s="123"/>
      <c r="AG896" s="119" t="e">
        <f>HLOOKUP(AG$13,$Y896:$AF$1016,ROWS($Y896:$AF$1016),FALSE)</f>
        <v>#N/A</v>
      </c>
      <c r="AH896" s="30" t="e">
        <f>HLOOKUP(AH$13,$Y896:$AF$1016,ROWS($Y896:$AF$1016),FALSE)</f>
        <v>#N/A</v>
      </c>
      <c r="AI896" s="30" t="e">
        <f>HLOOKUP(AI$13,$Y896:$AF$1016,ROWS($Y896:$AF$1016),FALSE)</f>
        <v>#N/A</v>
      </c>
      <c r="AJ896" s="30" t="e">
        <f>HLOOKUP(AJ$13,$Y896:$AF$1016,ROWS($Y896:$AF$1016),FALSE)</f>
        <v>#N/A</v>
      </c>
      <c r="AK896" s="30" t="e">
        <f>HLOOKUP(AK$13,$Y896:$AF$1016,ROWS($Y896:$AF$1016),FALSE)</f>
        <v>#N/A</v>
      </c>
      <c r="AL896" s="30" t="e">
        <f>HLOOKUP(AL$13,$Y896:$AF$1016,ROWS($Y896:$AF$1016),FALSE)</f>
        <v>#N/A</v>
      </c>
      <c r="AM896" s="30" t="e">
        <f>HLOOKUP(AM$13,$Y896:$AF$1016,ROWS($Y896:$AF$1016),FALSE)</f>
        <v>#N/A</v>
      </c>
      <c r="AN896" s="30" t="e">
        <f>HLOOKUP(AN$13,$Y896:$AF$1016,ROWS($Y896:$AF$1016),FALSE)</f>
        <v>#N/A</v>
      </c>
      <c r="AO896" s="35" t="e">
        <f t="shared" si="164"/>
        <v>#N/A</v>
      </c>
      <c r="AP896" s="35" t="e">
        <f t="shared" si="165"/>
        <v>#N/A</v>
      </c>
      <c r="AQ896" s="35" t="e">
        <f t="shared" si="166"/>
        <v>#N/A</v>
      </c>
      <c r="AR896" s="35" t="e">
        <f t="shared" si="167"/>
        <v>#N/A</v>
      </c>
      <c r="AS896" s="35" t="e">
        <f t="shared" si="168"/>
        <v>#N/A</v>
      </c>
      <c r="AT896" s="35" t="e">
        <f t="shared" si="169"/>
        <v>#N/A</v>
      </c>
      <c r="AU896" s="35" t="e">
        <f t="shared" si="170"/>
        <v>#N/A</v>
      </c>
      <c r="AV896" s="35" t="e">
        <f t="shared" si="171"/>
        <v>#N/A</v>
      </c>
      <c r="AW896" s="81" t="e">
        <f t="shared" si="172"/>
        <v>#N/A</v>
      </c>
      <c r="AX896" s="139" t="e">
        <f t="shared" si="173"/>
        <v>#N/A</v>
      </c>
    </row>
    <row r="897" spans="1:50" x14ac:dyDescent="0.25">
      <c r="A897" s="110">
        <f>'Тулуз-Пьерон'!A897</f>
        <v>0</v>
      </c>
      <c r="B897" s="153">
        <f>'Тулуз-Пьерон'!B897</f>
        <v>0</v>
      </c>
      <c r="C897" s="109" t="e">
        <f>'Тулуз-Пьерон'!AB897</f>
        <v>#DIV/0!</v>
      </c>
      <c r="D897" s="132" t="e">
        <f>'Тулуз-Пьерон'!AE897</f>
        <v>#DIV/0!</v>
      </c>
      <c r="E897" s="134">
        <f>Равен!AD889</f>
        <v>0</v>
      </c>
      <c r="F897" s="135">
        <f>Равен!AE889</f>
        <v>0</v>
      </c>
      <c r="G897" s="128"/>
      <c r="H897" s="33"/>
      <c r="I897" s="33"/>
      <c r="J897" s="33"/>
      <c r="K897" s="115"/>
      <c r="L897" s="109">
        <f t="shared" si="162"/>
        <v>0</v>
      </c>
      <c r="M897" s="33"/>
      <c r="N897" s="123"/>
      <c r="O897" s="131"/>
      <c r="P897" s="109">
        <f t="shared" si="163"/>
        <v>0</v>
      </c>
      <c r="Q897" s="33"/>
      <c r="R897" s="33"/>
      <c r="S897" s="123"/>
      <c r="T897" s="128"/>
      <c r="U897" s="33"/>
      <c r="V897" s="33"/>
      <c r="W897" s="33"/>
      <c r="X897" s="115"/>
      <c r="Y897" s="122"/>
      <c r="Z897" s="33"/>
      <c r="AA897" s="33"/>
      <c r="AB897" s="33"/>
      <c r="AC897" s="33"/>
      <c r="AD897" s="33"/>
      <c r="AE897" s="33"/>
      <c r="AF897" s="123"/>
      <c r="AG897" s="119" t="e">
        <f>HLOOKUP(AG$13,$Y897:$AF$1016,ROWS($Y897:$AF$1016),FALSE)</f>
        <v>#N/A</v>
      </c>
      <c r="AH897" s="30" t="e">
        <f>HLOOKUP(AH$13,$Y897:$AF$1016,ROWS($Y897:$AF$1016),FALSE)</f>
        <v>#N/A</v>
      </c>
      <c r="AI897" s="30" t="e">
        <f>HLOOKUP(AI$13,$Y897:$AF$1016,ROWS($Y897:$AF$1016),FALSE)</f>
        <v>#N/A</v>
      </c>
      <c r="AJ897" s="30" t="e">
        <f>HLOOKUP(AJ$13,$Y897:$AF$1016,ROWS($Y897:$AF$1016),FALSE)</f>
        <v>#N/A</v>
      </c>
      <c r="AK897" s="30" t="e">
        <f>HLOOKUP(AK$13,$Y897:$AF$1016,ROWS($Y897:$AF$1016),FALSE)</f>
        <v>#N/A</v>
      </c>
      <c r="AL897" s="30" t="e">
        <f>HLOOKUP(AL$13,$Y897:$AF$1016,ROWS($Y897:$AF$1016),FALSE)</f>
        <v>#N/A</v>
      </c>
      <c r="AM897" s="30" t="e">
        <f>HLOOKUP(AM$13,$Y897:$AF$1016,ROWS($Y897:$AF$1016),FALSE)</f>
        <v>#N/A</v>
      </c>
      <c r="AN897" s="30" t="e">
        <f>HLOOKUP(AN$13,$Y897:$AF$1016,ROWS($Y897:$AF$1016),FALSE)</f>
        <v>#N/A</v>
      </c>
      <c r="AO897" s="35" t="e">
        <f t="shared" si="164"/>
        <v>#N/A</v>
      </c>
      <c r="AP897" s="35" t="e">
        <f t="shared" si="165"/>
        <v>#N/A</v>
      </c>
      <c r="AQ897" s="35" t="e">
        <f t="shared" si="166"/>
        <v>#N/A</v>
      </c>
      <c r="AR897" s="35" t="e">
        <f t="shared" si="167"/>
        <v>#N/A</v>
      </c>
      <c r="AS897" s="35" t="e">
        <f t="shared" si="168"/>
        <v>#N/A</v>
      </c>
      <c r="AT897" s="35" t="e">
        <f t="shared" si="169"/>
        <v>#N/A</v>
      </c>
      <c r="AU897" s="35" t="e">
        <f t="shared" si="170"/>
        <v>#N/A</v>
      </c>
      <c r="AV897" s="35" t="e">
        <f t="shared" si="171"/>
        <v>#N/A</v>
      </c>
      <c r="AW897" s="81" t="e">
        <f t="shared" si="172"/>
        <v>#N/A</v>
      </c>
      <c r="AX897" s="139" t="e">
        <f t="shared" si="173"/>
        <v>#N/A</v>
      </c>
    </row>
    <row r="898" spans="1:50" x14ac:dyDescent="0.25">
      <c r="A898" s="110">
        <f>'Тулуз-Пьерон'!A898</f>
        <v>0</v>
      </c>
      <c r="B898" s="153">
        <f>'Тулуз-Пьерон'!B898</f>
        <v>0</v>
      </c>
      <c r="C898" s="109" t="e">
        <f>'Тулуз-Пьерон'!AB898</f>
        <v>#DIV/0!</v>
      </c>
      <c r="D898" s="132" t="e">
        <f>'Тулуз-Пьерон'!AE898</f>
        <v>#DIV/0!</v>
      </c>
      <c r="E898" s="134">
        <f>Равен!AD890</f>
        <v>0</v>
      </c>
      <c r="F898" s="135">
        <f>Равен!AE890</f>
        <v>0</v>
      </c>
      <c r="G898" s="128"/>
      <c r="H898" s="33"/>
      <c r="I898" s="33"/>
      <c r="J898" s="33"/>
      <c r="K898" s="115"/>
      <c r="L898" s="109">
        <f t="shared" si="162"/>
        <v>0</v>
      </c>
      <c r="M898" s="33"/>
      <c r="N898" s="123"/>
      <c r="O898" s="131"/>
      <c r="P898" s="109">
        <f t="shared" si="163"/>
        <v>0</v>
      </c>
      <c r="Q898" s="33"/>
      <c r="R898" s="33"/>
      <c r="S898" s="123"/>
      <c r="T898" s="128"/>
      <c r="U898" s="33"/>
      <c r="V898" s="33"/>
      <c r="W898" s="33"/>
      <c r="X898" s="115"/>
      <c r="Y898" s="122"/>
      <c r="Z898" s="33"/>
      <c r="AA898" s="33"/>
      <c r="AB898" s="33"/>
      <c r="AC898" s="33"/>
      <c r="AD898" s="33"/>
      <c r="AE898" s="33"/>
      <c r="AF898" s="123"/>
      <c r="AG898" s="119" t="e">
        <f>HLOOKUP(AG$13,$Y898:$AF$1016,ROWS($Y898:$AF$1016),FALSE)</f>
        <v>#N/A</v>
      </c>
      <c r="AH898" s="30" t="e">
        <f>HLOOKUP(AH$13,$Y898:$AF$1016,ROWS($Y898:$AF$1016),FALSE)</f>
        <v>#N/A</v>
      </c>
      <c r="AI898" s="30" t="e">
        <f>HLOOKUP(AI$13,$Y898:$AF$1016,ROWS($Y898:$AF$1016),FALSE)</f>
        <v>#N/A</v>
      </c>
      <c r="AJ898" s="30" t="e">
        <f>HLOOKUP(AJ$13,$Y898:$AF$1016,ROWS($Y898:$AF$1016),FALSE)</f>
        <v>#N/A</v>
      </c>
      <c r="AK898" s="30" t="e">
        <f>HLOOKUP(AK$13,$Y898:$AF$1016,ROWS($Y898:$AF$1016),FALSE)</f>
        <v>#N/A</v>
      </c>
      <c r="AL898" s="30" t="e">
        <f>HLOOKUP(AL$13,$Y898:$AF$1016,ROWS($Y898:$AF$1016),FALSE)</f>
        <v>#N/A</v>
      </c>
      <c r="AM898" s="30" t="e">
        <f>HLOOKUP(AM$13,$Y898:$AF$1016,ROWS($Y898:$AF$1016),FALSE)</f>
        <v>#N/A</v>
      </c>
      <c r="AN898" s="30" t="e">
        <f>HLOOKUP(AN$13,$Y898:$AF$1016,ROWS($Y898:$AF$1016),FALSE)</f>
        <v>#N/A</v>
      </c>
      <c r="AO898" s="35" t="e">
        <f t="shared" si="164"/>
        <v>#N/A</v>
      </c>
      <c r="AP898" s="35" t="e">
        <f t="shared" si="165"/>
        <v>#N/A</v>
      </c>
      <c r="AQ898" s="35" t="e">
        <f t="shared" si="166"/>
        <v>#N/A</v>
      </c>
      <c r="AR898" s="35" t="e">
        <f t="shared" si="167"/>
        <v>#N/A</v>
      </c>
      <c r="AS898" s="35" t="e">
        <f t="shared" si="168"/>
        <v>#N/A</v>
      </c>
      <c r="AT898" s="35" t="e">
        <f t="shared" si="169"/>
        <v>#N/A</v>
      </c>
      <c r="AU898" s="35" t="e">
        <f t="shared" si="170"/>
        <v>#N/A</v>
      </c>
      <c r="AV898" s="35" t="e">
        <f t="shared" si="171"/>
        <v>#N/A</v>
      </c>
      <c r="AW898" s="81" t="e">
        <f t="shared" si="172"/>
        <v>#N/A</v>
      </c>
      <c r="AX898" s="139" t="e">
        <f t="shared" si="173"/>
        <v>#N/A</v>
      </c>
    </row>
    <row r="899" spans="1:50" x14ac:dyDescent="0.25">
      <c r="A899" s="110">
        <f>'Тулуз-Пьерон'!A899</f>
        <v>0</v>
      </c>
      <c r="B899" s="153">
        <f>'Тулуз-Пьерон'!B899</f>
        <v>0</v>
      </c>
      <c r="C899" s="109" t="e">
        <f>'Тулуз-Пьерон'!AB899</f>
        <v>#DIV/0!</v>
      </c>
      <c r="D899" s="132" t="e">
        <f>'Тулуз-Пьерон'!AE899</f>
        <v>#DIV/0!</v>
      </c>
      <c r="E899" s="134">
        <f>Равен!AD891</f>
        <v>0</v>
      </c>
      <c r="F899" s="135">
        <f>Равен!AE891</f>
        <v>0</v>
      </c>
      <c r="G899" s="128"/>
      <c r="H899" s="33"/>
      <c r="I899" s="33"/>
      <c r="J899" s="33"/>
      <c r="K899" s="115"/>
      <c r="L899" s="109">
        <f t="shared" si="162"/>
        <v>0</v>
      </c>
      <c r="M899" s="33"/>
      <c r="N899" s="123"/>
      <c r="O899" s="131"/>
      <c r="P899" s="109">
        <f t="shared" si="163"/>
        <v>0</v>
      </c>
      <c r="Q899" s="33"/>
      <c r="R899" s="33"/>
      <c r="S899" s="123"/>
      <c r="T899" s="128"/>
      <c r="U899" s="33"/>
      <c r="V899" s="33"/>
      <c r="W899" s="33"/>
      <c r="X899" s="115"/>
      <c r="Y899" s="122"/>
      <c r="Z899" s="33"/>
      <c r="AA899" s="33"/>
      <c r="AB899" s="33"/>
      <c r="AC899" s="33"/>
      <c r="AD899" s="33"/>
      <c r="AE899" s="33"/>
      <c r="AF899" s="123"/>
      <c r="AG899" s="119" t="e">
        <f>HLOOKUP(AG$13,$Y899:$AF$1016,ROWS($Y899:$AF$1016),FALSE)</f>
        <v>#N/A</v>
      </c>
      <c r="AH899" s="30" t="e">
        <f>HLOOKUP(AH$13,$Y899:$AF$1016,ROWS($Y899:$AF$1016),FALSE)</f>
        <v>#N/A</v>
      </c>
      <c r="AI899" s="30" t="e">
        <f>HLOOKUP(AI$13,$Y899:$AF$1016,ROWS($Y899:$AF$1016),FALSE)</f>
        <v>#N/A</v>
      </c>
      <c r="AJ899" s="30" t="e">
        <f>HLOOKUP(AJ$13,$Y899:$AF$1016,ROWS($Y899:$AF$1016),FALSE)</f>
        <v>#N/A</v>
      </c>
      <c r="AK899" s="30" t="e">
        <f>HLOOKUP(AK$13,$Y899:$AF$1016,ROWS($Y899:$AF$1016),FALSE)</f>
        <v>#N/A</v>
      </c>
      <c r="AL899" s="30" t="e">
        <f>HLOOKUP(AL$13,$Y899:$AF$1016,ROWS($Y899:$AF$1016),FALSE)</f>
        <v>#N/A</v>
      </c>
      <c r="AM899" s="30" t="e">
        <f>HLOOKUP(AM$13,$Y899:$AF$1016,ROWS($Y899:$AF$1016),FALSE)</f>
        <v>#N/A</v>
      </c>
      <c r="AN899" s="30" t="e">
        <f>HLOOKUP(AN$13,$Y899:$AF$1016,ROWS($Y899:$AF$1016),FALSE)</f>
        <v>#N/A</v>
      </c>
      <c r="AO899" s="35" t="e">
        <f t="shared" si="164"/>
        <v>#N/A</v>
      </c>
      <c r="AP899" s="35" t="e">
        <f t="shared" si="165"/>
        <v>#N/A</v>
      </c>
      <c r="AQ899" s="35" t="e">
        <f t="shared" si="166"/>
        <v>#N/A</v>
      </c>
      <c r="AR899" s="35" t="e">
        <f t="shared" si="167"/>
        <v>#N/A</v>
      </c>
      <c r="AS899" s="35" t="e">
        <f t="shared" si="168"/>
        <v>#N/A</v>
      </c>
      <c r="AT899" s="35" t="e">
        <f t="shared" si="169"/>
        <v>#N/A</v>
      </c>
      <c r="AU899" s="35" t="e">
        <f t="shared" si="170"/>
        <v>#N/A</v>
      </c>
      <c r="AV899" s="35" t="e">
        <f t="shared" si="171"/>
        <v>#N/A</v>
      </c>
      <c r="AW899" s="81" t="e">
        <f t="shared" si="172"/>
        <v>#N/A</v>
      </c>
      <c r="AX899" s="139" t="e">
        <f t="shared" si="173"/>
        <v>#N/A</v>
      </c>
    </row>
    <row r="900" spans="1:50" x14ac:dyDescent="0.25">
      <c r="A900" s="110">
        <f>'Тулуз-Пьерон'!A900</f>
        <v>0</v>
      </c>
      <c r="B900" s="153">
        <f>'Тулуз-Пьерон'!B900</f>
        <v>0</v>
      </c>
      <c r="C900" s="109" t="e">
        <f>'Тулуз-Пьерон'!AB900</f>
        <v>#DIV/0!</v>
      </c>
      <c r="D900" s="132" t="e">
        <f>'Тулуз-Пьерон'!AE900</f>
        <v>#DIV/0!</v>
      </c>
      <c r="E900" s="134">
        <f>Равен!AD892</f>
        <v>0</v>
      </c>
      <c r="F900" s="135">
        <f>Равен!AE892</f>
        <v>0</v>
      </c>
      <c r="G900" s="128"/>
      <c r="H900" s="33"/>
      <c r="I900" s="33"/>
      <c r="J900" s="33"/>
      <c r="K900" s="115"/>
      <c r="L900" s="109">
        <f t="shared" si="162"/>
        <v>0</v>
      </c>
      <c r="M900" s="33"/>
      <c r="N900" s="123"/>
      <c r="O900" s="131"/>
      <c r="P900" s="109">
        <f t="shared" si="163"/>
        <v>0</v>
      </c>
      <c r="Q900" s="33"/>
      <c r="R900" s="33"/>
      <c r="S900" s="123"/>
      <c r="T900" s="128"/>
      <c r="U900" s="33"/>
      <c r="V900" s="33"/>
      <c r="W900" s="33"/>
      <c r="X900" s="115"/>
      <c r="Y900" s="122"/>
      <c r="Z900" s="33"/>
      <c r="AA900" s="33"/>
      <c r="AB900" s="33"/>
      <c r="AC900" s="33"/>
      <c r="AD900" s="33"/>
      <c r="AE900" s="33"/>
      <c r="AF900" s="123"/>
      <c r="AG900" s="119" t="e">
        <f>HLOOKUP(AG$13,$Y900:$AF$1016,ROWS($Y900:$AF$1016),FALSE)</f>
        <v>#N/A</v>
      </c>
      <c r="AH900" s="30" t="e">
        <f>HLOOKUP(AH$13,$Y900:$AF$1016,ROWS($Y900:$AF$1016),FALSE)</f>
        <v>#N/A</v>
      </c>
      <c r="AI900" s="30" t="e">
        <f>HLOOKUP(AI$13,$Y900:$AF$1016,ROWS($Y900:$AF$1016),FALSE)</f>
        <v>#N/A</v>
      </c>
      <c r="AJ900" s="30" t="e">
        <f>HLOOKUP(AJ$13,$Y900:$AF$1016,ROWS($Y900:$AF$1016),FALSE)</f>
        <v>#N/A</v>
      </c>
      <c r="AK900" s="30" t="e">
        <f>HLOOKUP(AK$13,$Y900:$AF$1016,ROWS($Y900:$AF$1016),FALSE)</f>
        <v>#N/A</v>
      </c>
      <c r="AL900" s="30" t="e">
        <f>HLOOKUP(AL$13,$Y900:$AF$1016,ROWS($Y900:$AF$1016),FALSE)</f>
        <v>#N/A</v>
      </c>
      <c r="AM900" s="30" t="e">
        <f>HLOOKUP(AM$13,$Y900:$AF$1016,ROWS($Y900:$AF$1016),FALSE)</f>
        <v>#N/A</v>
      </c>
      <c r="AN900" s="30" t="e">
        <f>HLOOKUP(AN$13,$Y900:$AF$1016,ROWS($Y900:$AF$1016),FALSE)</f>
        <v>#N/A</v>
      </c>
      <c r="AO900" s="35" t="e">
        <f t="shared" si="164"/>
        <v>#N/A</v>
      </c>
      <c r="AP900" s="35" t="e">
        <f t="shared" si="165"/>
        <v>#N/A</v>
      </c>
      <c r="AQ900" s="35" t="e">
        <f t="shared" si="166"/>
        <v>#N/A</v>
      </c>
      <c r="AR900" s="35" t="e">
        <f t="shared" si="167"/>
        <v>#N/A</v>
      </c>
      <c r="AS900" s="35" t="e">
        <f t="shared" si="168"/>
        <v>#N/A</v>
      </c>
      <c r="AT900" s="35" t="e">
        <f t="shared" si="169"/>
        <v>#N/A</v>
      </c>
      <c r="AU900" s="35" t="e">
        <f t="shared" si="170"/>
        <v>#N/A</v>
      </c>
      <c r="AV900" s="35" t="e">
        <f t="shared" si="171"/>
        <v>#N/A</v>
      </c>
      <c r="AW900" s="81" t="e">
        <f t="shared" si="172"/>
        <v>#N/A</v>
      </c>
      <c r="AX900" s="139" t="e">
        <f t="shared" si="173"/>
        <v>#N/A</v>
      </c>
    </row>
    <row r="901" spans="1:50" x14ac:dyDescent="0.25">
      <c r="A901" s="110">
        <f>'Тулуз-Пьерон'!A901</f>
        <v>0</v>
      </c>
      <c r="B901" s="153">
        <f>'Тулуз-Пьерон'!B901</f>
        <v>0</v>
      </c>
      <c r="C901" s="109" t="e">
        <f>'Тулуз-Пьерон'!AB901</f>
        <v>#DIV/0!</v>
      </c>
      <c r="D901" s="132" t="e">
        <f>'Тулуз-Пьерон'!AE901</f>
        <v>#DIV/0!</v>
      </c>
      <c r="E901" s="134">
        <f>Равен!AD893</f>
        <v>0</v>
      </c>
      <c r="F901" s="135">
        <f>Равен!AE893</f>
        <v>0</v>
      </c>
      <c r="G901" s="128"/>
      <c r="H901" s="33"/>
      <c r="I901" s="33"/>
      <c r="J901" s="33"/>
      <c r="K901" s="115"/>
      <c r="L901" s="109">
        <f t="shared" si="162"/>
        <v>0</v>
      </c>
      <c r="M901" s="33"/>
      <c r="N901" s="123"/>
      <c r="O901" s="131"/>
      <c r="P901" s="109">
        <f t="shared" si="163"/>
        <v>0</v>
      </c>
      <c r="Q901" s="33"/>
      <c r="R901" s="33"/>
      <c r="S901" s="123"/>
      <c r="T901" s="128"/>
      <c r="U901" s="33"/>
      <c r="V901" s="33"/>
      <c r="W901" s="33"/>
      <c r="X901" s="115"/>
      <c r="Y901" s="122"/>
      <c r="Z901" s="33"/>
      <c r="AA901" s="33"/>
      <c r="AB901" s="33"/>
      <c r="AC901" s="33"/>
      <c r="AD901" s="33"/>
      <c r="AE901" s="33"/>
      <c r="AF901" s="123"/>
      <c r="AG901" s="119" t="e">
        <f>HLOOKUP(AG$13,$Y901:$AF$1016,ROWS($Y901:$AF$1016),FALSE)</f>
        <v>#N/A</v>
      </c>
      <c r="AH901" s="30" t="e">
        <f>HLOOKUP(AH$13,$Y901:$AF$1016,ROWS($Y901:$AF$1016),FALSE)</f>
        <v>#N/A</v>
      </c>
      <c r="AI901" s="30" t="e">
        <f>HLOOKUP(AI$13,$Y901:$AF$1016,ROWS($Y901:$AF$1016),FALSE)</f>
        <v>#N/A</v>
      </c>
      <c r="AJ901" s="30" t="e">
        <f>HLOOKUP(AJ$13,$Y901:$AF$1016,ROWS($Y901:$AF$1016),FALSE)</f>
        <v>#N/A</v>
      </c>
      <c r="AK901" s="30" t="e">
        <f>HLOOKUP(AK$13,$Y901:$AF$1016,ROWS($Y901:$AF$1016),FALSE)</f>
        <v>#N/A</v>
      </c>
      <c r="AL901" s="30" t="e">
        <f>HLOOKUP(AL$13,$Y901:$AF$1016,ROWS($Y901:$AF$1016),FALSE)</f>
        <v>#N/A</v>
      </c>
      <c r="AM901" s="30" t="e">
        <f>HLOOKUP(AM$13,$Y901:$AF$1016,ROWS($Y901:$AF$1016),FALSE)</f>
        <v>#N/A</v>
      </c>
      <c r="AN901" s="30" t="e">
        <f>HLOOKUP(AN$13,$Y901:$AF$1016,ROWS($Y901:$AF$1016),FALSE)</f>
        <v>#N/A</v>
      </c>
      <c r="AO901" s="35" t="e">
        <f t="shared" si="164"/>
        <v>#N/A</v>
      </c>
      <c r="AP901" s="35" t="e">
        <f t="shared" si="165"/>
        <v>#N/A</v>
      </c>
      <c r="AQ901" s="35" t="e">
        <f t="shared" si="166"/>
        <v>#N/A</v>
      </c>
      <c r="AR901" s="35" t="e">
        <f t="shared" si="167"/>
        <v>#N/A</v>
      </c>
      <c r="AS901" s="35" t="e">
        <f t="shared" si="168"/>
        <v>#N/A</v>
      </c>
      <c r="AT901" s="35" t="e">
        <f t="shared" si="169"/>
        <v>#N/A</v>
      </c>
      <c r="AU901" s="35" t="e">
        <f t="shared" si="170"/>
        <v>#N/A</v>
      </c>
      <c r="AV901" s="35" t="e">
        <f t="shared" si="171"/>
        <v>#N/A</v>
      </c>
      <c r="AW901" s="81" t="e">
        <f t="shared" si="172"/>
        <v>#N/A</v>
      </c>
      <c r="AX901" s="139" t="e">
        <f t="shared" si="173"/>
        <v>#N/A</v>
      </c>
    </row>
    <row r="902" spans="1:50" x14ac:dyDescent="0.25">
      <c r="A902" s="110">
        <f>'Тулуз-Пьерон'!A902</f>
        <v>0</v>
      </c>
      <c r="B902" s="153">
        <f>'Тулуз-Пьерон'!B902</f>
        <v>0</v>
      </c>
      <c r="C902" s="109" t="e">
        <f>'Тулуз-Пьерон'!AB902</f>
        <v>#DIV/0!</v>
      </c>
      <c r="D902" s="132" t="e">
        <f>'Тулуз-Пьерон'!AE902</f>
        <v>#DIV/0!</v>
      </c>
      <c r="E902" s="134">
        <f>Равен!AD894</f>
        <v>0</v>
      </c>
      <c r="F902" s="135">
        <f>Равен!AE894</f>
        <v>0</v>
      </c>
      <c r="G902" s="128"/>
      <c r="H902" s="33"/>
      <c r="I902" s="33"/>
      <c r="J902" s="33"/>
      <c r="K902" s="115"/>
      <c r="L902" s="109">
        <f t="shared" si="162"/>
        <v>0</v>
      </c>
      <c r="M902" s="33"/>
      <c r="N902" s="123"/>
      <c r="O902" s="131"/>
      <c r="P902" s="109">
        <f t="shared" si="163"/>
        <v>0</v>
      </c>
      <c r="Q902" s="33"/>
      <c r="R902" s="33"/>
      <c r="S902" s="123"/>
      <c r="T902" s="128"/>
      <c r="U902" s="33"/>
      <c r="V902" s="33"/>
      <c r="W902" s="33"/>
      <c r="X902" s="115"/>
      <c r="Y902" s="122"/>
      <c r="Z902" s="33"/>
      <c r="AA902" s="33"/>
      <c r="AB902" s="33"/>
      <c r="AC902" s="33"/>
      <c r="AD902" s="33"/>
      <c r="AE902" s="33"/>
      <c r="AF902" s="123"/>
      <c r="AG902" s="119" t="e">
        <f>HLOOKUP(AG$13,$Y902:$AF$1016,ROWS($Y902:$AF$1016),FALSE)</f>
        <v>#N/A</v>
      </c>
      <c r="AH902" s="30" t="e">
        <f>HLOOKUP(AH$13,$Y902:$AF$1016,ROWS($Y902:$AF$1016),FALSE)</f>
        <v>#N/A</v>
      </c>
      <c r="AI902" s="30" t="e">
        <f>HLOOKUP(AI$13,$Y902:$AF$1016,ROWS($Y902:$AF$1016),FALSE)</f>
        <v>#N/A</v>
      </c>
      <c r="AJ902" s="30" t="e">
        <f>HLOOKUP(AJ$13,$Y902:$AF$1016,ROWS($Y902:$AF$1016),FALSE)</f>
        <v>#N/A</v>
      </c>
      <c r="AK902" s="30" t="e">
        <f>HLOOKUP(AK$13,$Y902:$AF$1016,ROWS($Y902:$AF$1016),FALSE)</f>
        <v>#N/A</v>
      </c>
      <c r="AL902" s="30" t="e">
        <f>HLOOKUP(AL$13,$Y902:$AF$1016,ROWS($Y902:$AF$1016),FALSE)</f>
        <v>#N/A</v>
      </c>
      <c r="AM902" s="30" t="e">
        <f>HLOOKUP(AM$13,$Y902:$AF$1016,ROWS($Y902:$AF$1016),FALSE)</f>
        <v>#N/A</v>
      </c>
      <c r="AN902" s="30" t="e">
        <f>HLOOKUP(AN$13,$Y902:$AF$1016,ROWS($Y902:$AF$1016),FALSE)</f>
        <v>#N/A</v>
      </c>
      <c r="AO902" s="35" t="e">
        <f t="shared" si="164"/>
        <v>#N/A</v>
      </c>
      <c r="AP902" s="35" t="e">
        <f t="shared" si="165"/>
        <v>#N/A</v>
      </c>
      <c r="AQ902" s="35" t="e">
        <f t="shared" si="166"/>
        <v>#N/A</v>
      </c>
      <c r="AR902" s="35" t="e">
        <f t="shared" si="167"/>
        <v>#N/A</v>
      </c>
      <c r="AS902" s="35" t="e">
        <f t="shared" si="168"/>
        <v>#N/A</v>
      </c>
      <c r="AT902" s="35" t="e">
        <f t="shared" si="169"/>
        <v>#N/A</v>
      </c>
      <c r="AU902" s="35" t="e">
        <f t="shared" si="170"/>
        <v>#N/A</v>
      </c>
      <c r="AV902" s="35" t="e">
        <f t="shared" si="171"/>
        <v>#N/A</v>
      </c>
      <c r="AW902" s="81" t="e">
        <f t="shared" si="172"/>
        <v>#N/A</v>
      </c>
      <c r="AX902" s="139" t="e">
        <f t="shared" si="173"/>
        <v>#N/A</v>
      </c>
    </row>
    <row r="903" spans="1:50" x14ac:dyDescent="0.25">
      <c r="A903" s="110">
        <f>'Тулуз-Пьерон'!A903</f>
        <v>0</v>
      </c>
      <c r="B903" s="153">
        <f>'Тулуз-Пьерон'!B903</f>
        <v>0</v>
      </c>
      <c r="C903" s="109" t="e">
        <f>'Тулуз-Пьерон'!AB903</f>
        <v>#DIV/0!</v>
      </c>
      <c r="D903" s="132" t="e">
        <f>'Тулуз-Пьерон'!AE903</f>
        <v>#DIV/0!</v>
      </c>
      <c r="E903" s="134">
        <f>Равен!AD895</f>
        <v>0</v>
      </c>
      <c r="F903" s="135">
        <f>Равен!AE895</f>
        <v>0</v>
      </c>
      <c r="G903" s="128"/>
      <c r="H903" s="33"/>
      <c r="I903" s="33"/>
      <c r="J903" s="33"/>
      <c r="K903" s="115"/>
      <c r="L903" s="109">
        <f t="shared" si="162"/>
        <v>0</v>
      </c>
      <c r="M903" s="33"/>
      <c r="N903" s="123"/>
      <c r="O903" s="131"/>
      <c r="P903" s="109">
        <f t="shared" si="163"/>
        <v>0</v>
      </c>
      <c r="Q903" s="33"/>
      <c r="R903" s="33"/>
      <c r="S903" s="123"/>
      <c r="T903" s="128"/>
      <c r="U903" s="33"/>
      <c r="V903" s="33"/>
      <c r="W903" s="33"/>
      <c r="X903" s="115"/>
      <c r="Y903" s="122"/>
      <c r="Z903" s="33"/>
      <c r="AA903" s="33"/>
      <c r="AB903" s="33"/>
      <c r="AC903" s="33"/>
      <c r="AD903" s="33"/>
      <c r="AE903" s="33"/>
      <c r="AF903" s="123"/>
      <c r="AG903" s="119" t="e">
        <f>HLOOKUP(AG$13,$Y903:$AF$1016,ROWS($Y903:$AF$1016),FALSE)</f>
        <v>#N/A</v>
      </c>
      <c r="AH903" s="30" t="e">
        <f>HLOOKUP(AH$13,$Y903:$AF$1016,ROWS($Y903:$AF$1016),FALSE)</f>
        <v>#N/A</v>
      </c>
      <c r="AI903" s="30" t="e">
        <f>HLOOKUP(AI$13,$Y903:$AF$1016,ROWS($Y903:$AF$1016),FALSE)</f>
        <v>#N/A</v>
      </c>
      <c r="AJ903" s="30" t="e">
        <f>HLOOKUP(AJ$13,$Y903:$AF$1016,ROWS($Y903:$AF$1016),FALSE)</f>
        <v>#N/A</v>
      </c>
      <c r="AK903" s="30" t="e">
        <f>HLOOKUP(AK$13,$Y903:$AF$1016,ROWS($Y903:$AF$1016),FALSE)</f>
        <v>#N/A</v>
      </c>
      <c r="AL903" s="30" t="e">
        <f>HLOOKUP(AL$13,$Y903:$AF$1016,ROWS($Y903:$AF$1016),FALSE)</f>
        <v>#N/A</v>
      </c>
      <c r="AM903" s="30" t="e">
        <f>HLOOKUP(AM$13,$Y903:$AF$1016,ROWS($Y903:$AF$1016),FALSE)</f>
        <v>#N/A</v>
      </c>
      <c r="AN903" s="30" t="e">
        <f>HLOOKUP(AN$13,$Y903:$AF$1016,ROWS($Y903:$AF$1016),FALSE)</f>
        <v>#N/A</v>
      </c>
      <c r="AO903" s="35" t="e">
        <f t="shared" si="164"/>
        <v>#N/A</v>
      </c>
      <c r="AP903" s="35" t="e">
        <f t="shared" si="165"/>
        <v>#N/A</v>
      </c>
      <c r="AQ903" s="35" t="e">
        <f t="shared" si="166"/>
        <v>#N/A</v>
      </c>
      <c r="AR903" s="35" t="e">
        <f t="shared" si="167"/>
        <v>#N/A</v>
      </c>
      <c r="AS903" s="35" t="e">
        <f t="shared" si="168"/>
        <v>#N/A</v>
      </c>
      <c r="AT903" s="35" t="e">
        <f t="shared" si="169"/>
        <v>#N/A</v>
      </c>
      <c r="AU903" s="35" t="e">
        <f t="shared" si="170"/>
        <v>#N/A</v>
      </c>
      <c r="AV903" s="35" t="e">
        <f t="shared" si="171"/>
        <v>#N/A</v>
      </c>
      <c r="AW903" s="81" t="e">
        <f t="shared" si="172"/>
        <v>#N/A</v>
      </c>
      <c r="AX903" s="139" t="e">
        <f t="shared" si="173"/>
        <v>#N/A</v>
      </c>
    </row>
    <row r="904" spans="1:50" x14ac:dyDescent="0.25">
      <c r="A904" s="110">
        <f>'Тулуз-Пьерон'!A904</f>
        <v>0</v>
      </c>
      <c r="B904" s="153">
        <f>'Тулуз-Пьерон'!B904</f>
        <v>0</v>
      </c>
      <c r="C904" s="109" t="e">
        <f>'Тулуз-Пьерон'!AB904</f>
        <v>#DIV/0!</v>
      </c>
      <c r="D904" s="132" t="e">
        <f>'Тулуз-Пьерон'!AE904</f>
        <v>#DIV/0!</v>
      </c>
      <c r="E904" s="134">
        <f>Равен!AD896</f>
        <v>0</v>
      </c>
      <c r="F904" s="135">
        <f>Равен!AE896</f>
        <v>0</v>
      </c>
      <c r="G904" s="128"/>
      <c r="H904" s="33"/>
      <c r="I904" s="33"/>
      <c r="J904" s="33"/>
      <c r="K904" s="115"/>
      <c r="L904" s="109">
        <f t="shared" si="162"/>
        <v>0</v>
      </c>
      <c r="M904" s="33"/>
      <c r="N904" s="123"/>
      <c r="O904" s="131"/>
      <c r="P904" s="109">
        <f t="shared" si="163"/>
        <v>0</v>
      </c>
      <c r="Q904" s="33"/>
      <c r="R904" s="33"/>
      <c r="S904" s="123"/>
      <c r="T904" s="128"/>
      <c r="U904" s="33"/>
      <c r="V904" s="33"/>
      <c r="W904" s="33"/>
      <c r="X904" s="115"/>
      <c r="Y904" s="122"/>
      <c r="Z904" s="33"/>
      <c r="AA904" s="33"/>
      <c r="AB904" s="33"/>
      <c r="AC904" s="33"/>
      <c r="AD904" s="33"/>
      <c r="AE904" s="33"/>
      <c r="AF904" s="123"/>
      <c r="AG904" s="119" t="e">
        <f>HLOOKUP(AG$13,$Y904:$AF$1016,ROWS($Y904:$AF$1016),FALSE)</f>
        <v>#N/A</v>
      </c>
      <c r="AH904" s="30" t="e">
        <f>HLOOKUP(AH$13,$Y904:$AF$1016,ROWS($Y904:$AF$1016),FALSE)</f>
        <v>#N/A</v>
      </c>
      <c r="AI904" s="30" t="e">
        <f>HLOOKUP(AI$13,$Y904:$AF$1016,ROWS($Y904:$AF$1016),FALSE)</f>
        <v>#N/A</v>
      </c>
      <c r="AJ904" s="30" t="e">
        <f>HLOOKUP(AJ$13,$Y904:$AF$1016,ROWS($Y904:$AF$1016),FALSE)</f>
        <v>#N/A</v>
      </c>
      <c r="AK904" s="30" t="e">
        <f>HLOOKUP(AK$13,$Y904:$AF$1016,ROWS($Y904:$AF$1016),FALSE)</f>
        <v>#N/A</v>
      </c>
      <c r="AL904" s="30" t="e">
        <f>HLOOKUP(AL$13,$Y904:$AF$1016,ROWS($Y904:$AF$1016),FALSE)</f>
        <v>#N/A</v>
      </c>
      <c r="AM904" s="30" t="e">
        <f>HLOOKUP(AM$13,$Y904:$AF$1016,ROWS($Y904:$AF$1016),FALSE)</f>
        <v>#N/A</v>
      </c>
      <c r="AN904" s="30" t="e">
        <f>HLOOKUP(AN$13,$Y904:$AF$1016,ROWS($Y904:$AF$1016),FALSE)</f>
        <v>#N/A</v>
      </c>
      <c r="AO904" s="35" t="e">
        <f t="shared" si="164"/>
        <v>#N/A</v>
      </c>
      <c r="AP904" s="35" t="e">
        <f t="shared" si="165"/>
        <v>#N/A</v>
      </c>
      <c r="AQ904" s="35" t="e">
        <f t="shared" si="166"/>
        <v>#N/A</v>
      </c>
      <c r="AR904" s="35" t="e">
        <f t="shared" si="167"/>
        <v>#N/A</v>
      </c>
      <c r="AS904" s="35" t="e">
        <f t="shared" si="168"/>
        <v>#N/A</v>
      </c>
      <c r="AT904" s="35" t="e">
        <f t="shared" si="169"/>
        <v>#N/A</v>
      </c>
      <c r="AU904" s="35" t="e">
        <f t="shared" si="170"/>
        <v>#N/A</v>
      </c>
      <c r="AV904" s="35" t="e">
        <f t="shared" si="171"/>
        <v>#N/A</v>
      </c>
      <c r="AW904" s="81" t="e">
        <f t="shared" si="172"/>
        <v>#N/A</v>
      </c>
      <c r="AX904" s="139" t="e">
        <f t="shared" si="173"/>
        <v>#N/A</v>
      </c>
    </row>
    <row r="905" spans="1:50" x14ac:dyDescent="0.25">
      <c r="A905" s="110">
        <f>'Тулуз-Пьерон'!A905</f>
        <v>0</v>
      </c>
      <c r="B905" s="153">
        <f>'Тулуз-Пьерон'!B905</f>
        <v>0</v>
      </c>
      <c r="C905" s="109" t="e">
        <f>'Тулуз-Пьерон'!AB905</f>
        <v>#DIV/0!</v>
      </c>
      <c r="D905" s="132" t="e">
        <f>'Тулуз-Пьерон'!AE905</f>
        <v>#DIV/0!</v>
      </c>
      <c r="E905" s="134">
        <f>Равен!AD897</f>
        <v>0</v>
      </c>
      <c r="F905" s="135">
        <f>Равен!AE897</f>
        <v>0</v>
      </c>
      <c r="G905" s="128"/>
      <c r="H905" s="33"/>
      <c r="I905" s="33"/>
      <c r="J905" s="33"/>
      <c r="K905" s="115"/>
      <c r="L905" s="109">
        <f t="shared" si="162"/>
        <v>0</v>
      </c>
      <c r="M905" s="33"/>
      <c r="N905" s="123"/>
      <c r="O905" s="131"/>
      <c r="P905" s="109">
        <f t="shared" si="163"/>
        <v>0</v>
      </c>
      <c r="Q905" s="33"/>
      <c r="R905" s="33"/>
      <c r="S905" s="123"/>
      <c r="T905" s="128"/>
      <c r="U905" s="33"/>
      <c r="V905" s="33"/>
      <c r="W905" s="33"/>
      <c r="X905" s="115"/>
      <c r="Y905" s="122"/>
      <c r="Z905" s="33"/>
      <c r="AA905" s="33"/>
      <c r="AB905" s="33"/>
      <c r="AC905" s="33"/>
      <c r="AD905" s="33"/>
      <c r="AE905" s="33"/>
      <c r="AF905" s="123"/>
      <c r="AG905" s="119" t="e">
        <f>HLOOKUP(AG$13,$Y905:$AF$1016,ROWS($Y905:$AF$1016),FALSE)</f>
        <v>#N/A</v>
      </c>
      <c r="AH905" s="30" t="e">
        <f>HLOOKUP(AH$13,$Y905:$AF$1016,ROWS($Y905:$AF$1016),FALSE)</f>
        <v>#N/A</v>
      </c>
      <c r="AI905" s="30" t="e">
        <f>HLOOKUP(AI$13,$Y905:$AF$1016,ROWS($Y905:$AF$1016),FALSE)</f>
        <v>#N/A</v>
      </c>
      <c r="AJ905" s="30" t="e">
        <f>HLOOKUP(AJ$13,$Y905:$AF$1016,ROWS($Y905:$AF$1016),FALSE)</f>
        <v>#N/A</v>
      </c>
      <c r="AK905" s="30" t="e">
        <f>HLOOKUP(AK$13,$Y905:$AF$1016,ROWS($Y905:$AF$1016),FALSE)</f>
        <v>#N/A</v>
      </c>
      <c r="AL905" s="30" t="e">
        <f>HLOOKUP(AL$13,$Y905:$AF$1016,ROWS($Y905:$AF$1016),FALSE)</f>
        <v>#N/A</v>
      </c>
      <c r="AM905" s="30" t="e">
        <f>HLOOKUP(AM$13,$Y905:$AF$1016,ROWS($Y905:$AF$1016),FALSE)</f>
        <v>#N/A</v>
      </c>
      <c r="AN905" s="30" t="e">
        <f>HLOOKUP(AN$13,$Y905:$AF$1016,ROWS($Y905:$AF$1016),FALSE)</f>
        <v>#N/A</v>
      </c>
      <c r="AO905" s="35" t="e">
        <f t="shared" si="164"/>
        <v>#N/A</v>
      </c>
      <c r="AP905" s="35" t="e">
        <f t="shared" si="165"/>
        <v>#N/A</v>
      </c>
      <c r="AQ905" s="35" t="e">
        <f t="shared" si="166"/>
        <v>#N/A</v>
      </c>
      <c r="AR905" s="35" t="e">
        <f t="shared" si="167"/>
        <v>#N/A</v>
      </c>
      <c r="AS905" s="35" t="e">
        <f t="shared" si="168"/>
        <v>#N/A</v>
      </c>
      <c r="AT905" s="35" t="e">
        <f t="shared" si="169"/>
        <v>#N/A</v>
      </c>
      <c r="AU905" s="35" t="e">
        <f t="shared" si="170"/>
        <v>#N/A</v>
      </c>
      <c r="AV905" s="35" t="e">
        <f t="shared" si="171"/>
        <v>#N/A</v>
      </c>
      <c r="AW905" s="81" t="e">
        <f t="shared" si="172"/>
        <v>#N/A</v>
      </c>
      <c r="AX905" s="139" t="e">
        <f t="shared" si="173"/>
        <v>#N/A</v>
      </c>
    </row>
    <row r="906" spans="1:50" x14ac:dyDescent="0.25">
      <c r="A906" s="110">
        <f>'Тулуз-Пьерон'!A906</f>
        <v>0</v>
      </c>
      <c r="B906" s="153">
        <f>'Тулуз-Пьерон'!B906</f>
        <v>0</v>
      </c>
      <c r="C906" s="109" t="e">
        <f>'Тулуз-Пьерон'!AB906</f>
        <v>#DIV/0!</v>
      </c>
      <c r="D906" s="132" t="e">
        <f>'Тулуз-Пьерон'!AE906</f>
        <v>#DIV/0!</v>
      </c>
      <c r="E906" s="134">
        <f>Равен!AD898</f>
        <v>0</v>
      </c>
      <c r="F906" s="135">
        <f>Равен!AE898</f>
        <v>0</v>
      </c>
      <c r="G906" s="128"/>
      <c r="H906" s="33"/>
      <c r="I906" s="33"/>
      <c r="J906" s="33"/>
      <c r="K906" s="115"/>
      <c r="L906" s="109">
        <f t="shared" si="162"/>
        <v>0</v>
      </c>
      <c r="M906" s="33"/>
      <c r="N906" s="123"/>
      <c r="O906" s="131"/>
      <c r="P906" s="109">
        <f t="shared" si="163"/>
        <v>0</v>
      </c>
      <c r="Q906" s="33"/>
      <c r="R906" s="33"/>
      <c r="S906" s="123"/>
      <c r="T906" s="128"/>
      <c r="U906" s="33"/>
      <c r="V906" s="33"/>
      <c r="W906" s="33"/>
      <c r="X906" s="115"/>
      <c r="Y906" s="122"/>
      <c r="Z906" s="33"/>
      <c r="AA906" s="33"/>
      <c r="AB906" s="33"/>
      <c r="AC906" s="33"/>
      <c r="AD906" s="33"/>
      <c r="AE906" s="33"/>
      <c r="AF906" s="123"/>
      <c r="AG906" s="119" t="e">
        <f>HLOOKUP(AG$13,$Y906:$AF$1016,ROWS($Y906:$AF$1016),FALSE)</f>
        <v>#N/A</v>
      </c>
      <c r="AH906" s="30" t="e">
        <f>HLOOKUP(AH$13,$Y906:$AF$1016,ROWS($Y906:$AF$1016),FALSE)</f>
        <v>#N/A</v>
      </c>
      <c r="AI906" s="30" t="e">
        <f>HLOOKUP(AI$13,$Y906:$AF$1016,ROWS($Y906:$AF$1016),FALSE)</f>
        <v>#N/A</v>
      </c>
      <c r="AJ906" s="30" t="e">
        <f>HLOOKUP(AJ$13,$Y906:$AF$1016,ROWS($Y906:$AF$1016),FALSE)</f>
        <v>#N/A</v>
      </c>
      <c r="AK906" s="30" t="e">
        <f>HLOOKUP(AK$13,$Y906:$AF$1016,ROWS($Y906:$AF$1016),FALSE)</f>
        <v>#N/A</v>
      </c>
      <c r="AL906" s="30" t="e">
        <f>HLOOKUP(AL$13,$Y906:$AF$1016,ROWS($Y906:$AF$1016),FALSE)</f>
        <v>#N/A</v>
      </c>
      <c r="AM906" s="30" t="e">
        <f>HLOOKUP(AM$13,$Y906:$AF$1016,ROWS($Y906:$AF$1016),FALSE)</f>
        <v>#N/A</v>
      </c>
      <c r="AN906" s="30" t="e">
        <f>HLOOKUP(AN$13,$Y906:$AF$1016,ROWS($Y906:$AF$1016),FALSE)</f>
        <v>#N/A</v>
      </c>
      <c r="AO906" s="35" t="e">
        <f t="shared" si="164"/>
        <v>#N/A</v>
      </c>
      <c r="AP906" s="35" t="e">
        <f t="shared" si="165"/>
        <v>#N/A</v>
      </c>
      <c r="AQ906" s="35" t="e">
        <f t="shared" si="166"/>
        <v>#N/A</v>
      </c>
      <c r="AR906" s="35" t="e">
        <f t="shared" si="167"/>
        <v>#N/A</v>
      </c>
      <c r="AS906" s="35" t="e">
        <f t="shared" si="168"/>
        <v>#N/A</v>
      </c>
      <c r="AT906" s="35" t="e">
        <f t="shared" si="169"/>
        <v>#N/A</v>
      </c>
      <c r="AU906" s="35" t="e">
        <f t="shared" si="170"/>
        <v>#N/A</v>
      </c>
      <c r="AV906" s="35" t="e">
        <f t="shared" si="171"/>
        <v>#N/A</v>
      </c>
      <c r="AW906" s="81" t="e">
        <f t="shared" si="172"/>
        <v>#N/A</v>
      </c>
      <c r="AX906" s="139" t="e">
        <f t="shared" si="173"/>
        <v>#N/A</v>
      </c>
    </row>
    <row r="907" spans="1:50" x14ac:dyDescent="0.25">
      <c r="A907" s="110">
        <f>'Тулуз-Пьерон'!A907</f>
        <v>0</v>
      </c>
      <c r="B907" s="153">
        <f>'Тулуз-Пьерон'!B907</f>
        <v>0</v>
      </c>
      <c r="C907" s="109" t="e">
        <f>'Тулуз-Пьерон'!AB907</f>
        <v>#DIV/0!</v>
      </c>
      <c r="D907" s="132" t="e">
        <f>'Тулуз-Пьерон'!AE907</f>
        <v>#DIV/0!</v>
      </c>
      <c r="E907" s="134">
        <f>Равен!AD899</f>
        <v>0</v>
      </c>
      <c r="F907" s="135">
        <f>Равен!AE899</f>
        <v>0</v>
      </c>
      <c r="G907" s="128"/>
      <c r="H907" s="33"/>
      <c r="I907" s="33"/>
      <c r="J907" s="33"/>
      <c r="K907" s="115"/>
      <c r="L907" s="109">
        <f t="shared" si="162"/>
        <v>0</v>
      </c>
      <c r="M907" s="33"/>
      <c r="N907" s="123"/>
      <c r="O907" s="131"/>
      <c r="P907" s="109">
        <f t="shared" si="163"/>
        <v>0</v>
      </c>
      <c r="Q907" s="33"/>
      <c r="R907" s="33"/>
      <c r="S907" s="123"/>
      <c r="T907" s="128"/>
      <c r="U907" s="33"/>
      <c r="V907" s="33"/>
      <c r="W907" s="33"/>
      <c r="X907" s="115"/>
      <c r="Y907" s="122"/>
      <c r="Z907" s="33"/>
      <c r="AA907" s="33"/>
      <c r="AB907" s="33"/>
      <c r="AC907" s="33"/>
      <c r="AD907" s="33"/>
      <c r="AE907" s="33"/>
      <c r="AF907" s="123"/>
      <c r="AG907" s="119" t="e">
        <f>HLOOKUP(AG$13,$Y907:$AF$1016,ROWS($Y907:$AF$1016),FALSE)</f>
        <v>#N/A</v>
      </c>
      <c r="AH907" s="30" t="e">
        <f>HLOOKUP(AH$13,$Y907:$AF$1016,ROWS($Y907:$AF$1016),FALSE)</f>
        <v>#N/A</v>
      </c>
      <c r="AI907" s="30" t="e">
        <f>HLOOKUP(AI$13,$Y907:$AF$1016,ROWS($Y907:$AF$1016),FALSE)</f>
        <v>#N/A</v>
      </c>
      <c r="AJ907" s="30" t="e">
        <f>HLOOKUP(AJ$13,$Y907:$AF$1016,ROWS($Y907:$AF$1016),FALSE)</f>
        <v>#N/A</v>
      </c>
      <c r="AK907" s="30" t="e">
        <f>HLOOKUP(AK$13,$Y907:$AF$1016,ROWS($Y907:$AF$1016),FALSE)</f>
        <v>#N/A</v>
      </c>
      <c r="AL907" s="30" t="e">
        <f>HLOOKUP(AL$13,$Y907:$AF$1016,ROWS($Y907:$AF$1016),FALSE)</f>
        <v>#N/A</v>
      </c>
      <c r="AM907" s="30" t="e">
        <f>HLOOKUP(AM$13,$Y907:$AF$1016,ROWS($Y907:$AF$1016),FALSE)</f>
        <v>#N/A</v>
      </c>
      <c r="AN907" s="30" t="e">
        <f>HLOOKUP(AN$13,$Y907:$AF$1016,ROWS($Y907:$AF$1016),FALSE)</f>
        <v>#N/A</v>
      </c>
      <c r="AO907" s="35" t="e">
        <f t="shared" si="164"/>
        <v>#N/A</v>
      </c>
      <c r="AP907" s="35" t="e">
        <f t="shared" si="165"/>
        <v>#N/A</v>
      </c>
      <c r="AQ907" s="35" t="e">
        <f t="shared" si="166"/>
        <v>#N/A</v>
      </c>
      <c r="AR907" s="35" t="e">
        <f t="shared" si="167"/>
        <v>#N/A</v>
      </c>
      <c r="AS907" s="35" t="e">
        <f t="shared" si="168"/>
        <v>#N/A</v>
      </c>
      <c r="AT907" s="35" t="e">
        <f t="shared" si="169"/>
        <v>#N/A</v>
      </c>
      <c r="AU907" s="35" t="e">
        <f t="shared" si="170"/>
        <v>#N/A</v>
      </c>
      <c r="AV907" s="35" t="e">
        <f t="shared" si="171"/>
        <v>#N/A</v>
      </c>
      <c r="AW907" s="81" t="e">
        <f t="shared" si="172"/>
        <v>#N/A</v>
      </c>
      <c r="AX907" s="139" t="e">
        <f t="shared" si="173"/>
        <v>#N/A</v>
      </c>
    </row>
    <row r="908" spans="1:50" x14ac:dyDescent="0.25">
      <c r="A908" s="110">
        <f>'Тулуз-Пьерон'!A908</f>
        <v>0</v>
      </c>
      <c r="B908" s="153">
        <f>'Тулуз-Пьерон'!B908</f>
        <v>0</v>
      </c>
      <c r="C908" s="109" t="e">
        <f>'Тулуз-Пьерон'!AB908</f>
        <v>#DIV/0!</v>
      </c>
      <c r="D908" s="132" t="e">
        <f>'Тулуз-Пьерон'!AE908</f>
        <v>#DIV/0!</v>
      </c>
      <c r="E908" s="134">
        <f>Равен!AD900</f>
        <v>0</v>
      </c>
      <c r="F908" s="135">
        <f>Равен!AE900</f>
        <v>0</v>
      </c>
      <c r="G908" s="128"/>
      <c r="H908" s="33"/>
      <c r="I908" s="33"/>
      <c r="J908" s="33"/>
      <c r="K908" s="115"/>
      <c r="L908" s="109">
        <f t="shared" si="162"/>
        <v>0</v>
      </c>
      <c r="M908" s="33"/>
      <c r="N908" s="123"/>
      <c r="O908" s="131"/>
      <c r="P908" s="109">
        <f t="shared" si="163"/>
        <v>0</v>
      </c>
      <c r="Q908" s="33"/>
      <c r="R908" s="33"/>
      <c r="S908" s="123"/>
      <c r="T908" s="128"/>
      <c r="U908" s="33"/>
      <c r="V908" s="33"/>
      <c r="W908" s="33"/>
      <c r="X908" s="115"/>
      <c r="Y908" s="122"/>
      <c r="Z908" s="33"/>
      <c r="AA908" s="33"/>
      <c r="AB908" s="33"/>
      <c r="AC908" s="33"/>
      <c r="AD908" s="33"/>
      <c r="AE908" s="33"/>
      <c r="AF908" s="123"/>
      <c r="AG908" s="119" t="e">
        <f>HLOOKUP(AG$13,$Y908:$AF$1016,ROWS($Y908:$AF$1016),FALSE)</f>
        <v>#N/A</v>
      </c>
      <c r="AH908" s="30" t="e">
        <f>HLOOKUP(AH$13,$Y908:$AF$1016,ROWS($Y908:$AF$1016),FALSE)</f>
        <v>#N/A</v>
      </c>
      <c r="AI908" s="30" t="e">
        <f>HLOOKUP(AI$13,$Y908:$AF$1016,ROWS($Y908:$AF$1016),FALSE)</f>
        <v>#N/A</v>
      </c>
      <c r="AJ908" s="30" t="e">
        <f>HLOOKUP(AJ$13,$Y908:$AF$1016,ROWS($Y908:$AF$1016),FALSE)</f>
        <v>#N/A</v>
      </c>
      <c r="AK908" s="30" t="e">
        <f>HLOOKUP(AK$13,$Y908:$AF$1016,ROWS($Y908:$AF$1016),FALSE)</f>
        <v>#N/A</v>
      </c>
      <c r="AL908" s="30" t="e">
        <f>HLOOKUP(AL$13,$Y908:$AF$1016,ROWS($Y908:$AF$1016),FALSE)</f>
        <v>#N/A</v>
      </c>
      <c r="AM908" s="30" t="e">
        <f>HLOOKUP(AM$13,$Y908:$AF$1016,ROWS($Y908:$AF$1016),FALSE)</f>
        <v>#N/A</v>
      </c>
      <c r="AN908" s="30" t="e">
        <f>HLOOKUP(AN$13,$Y908:$AF$1016,ROWS($Y908:$AF$1016),FALSE)</f>
        <v>#N/A</v>
      </c>
      <c r="AO908" s="35" t="e">
        <f t="shared" si="164"/>
        <v>#N/A</v>
      </c>
      <c r="AP908" s="35" t="e">
        <f t="shared" si="165"/>
        <v>#N/A</v>
      </c>
      <c r="AQ908" s="35" t="e">
        <f t="shared" si="166"/>
        <v>#N/A</v>
      </c>
      <c r="AR908" s="35" t="e">
        <f t="shared" si="167"/>
        <v>#N/A</v>
      </c>
      <c r="AS908" s="35" t="e">
        <f t="shared" si="168"/>
        <v>#N/A</v>
      </c>
      <c r="AT908" s="35" t="e">
        <f t="shared" si="169"/>
        <v>#N/A</v>
      </c>
      <c r="AU908" s="35" t="e">
        <f t="shared" si="170"/>
        <v>#N/A</v>
      </c>
      <c r="AV908" s="35" t="e">
        <f t="shared" si="171"/>
        <v>#N/A</v>
      </c>
      <c r="AW908" s="81" t="e">
        <f t="shared" si="172"/>
        <v>#N/A</v>
      </c>
      <c r="AX908" s="139" t="e">
        <f t="shared" si="173"/>
        <v>#N/A</v>
      </c>
    </row>
    <row r="909" spans="1:50" x14ac:dyDescent="0.25">
      <c r="A909" s="110">
        <f>'Тулуз-Пьерон'!A909</f>
        <v>0</v>
      </c>
      <c r="B909" s="153">
        <f>'Тулуз-Пьерон'!B909</f>
        <v>0</v>
      </c>
      <c r="C909" s="109" t="e">
        <f>'Тулуз-Пьерон'!AB909</f>
        <v>#DIV/0!</v>
      </c>
      <c r="D909" s="132" t="e">
        <f>'Тулуз-Пьерон'!AE909</f>
        <v>#DIV/0!</v>
      </c>
      <c r="E909" s="134">
        <f>Равен!AD901</f>
        <v>0</v>
      </c>
      <c r="F909" s="135">
        <f>Равен!AE901</f>
        <v>0</v>
      </c>
      <c r="G909" s="128"/>
      <c r="H909" s="33"/>
      <c r="I909" s="33"/>
      <c r="J909" s="33"/>
      <c r="K909" s="115"/>
      <c r="L909" s="109">
        <f t="shared" si="162"/>
        <v>0</v>
      </c>
      <c r="M909" s="33"/>
      <c r="N909" s="123"/>
      <c r="O909" s="131"/>
      <c r="P909" s="109">
        <f t="shared" si="163"/>
        <v>0</v>
      </c>
      <c r="Q909" s="33"/>
      <c r="R909" s="33"/>
      <c r="S909" s="123"/>
      <c r="T909" s="128"/>
      <c r="U909" s="33"/>
      <c r="V909" s="33"/>
      <c r="W909" s="33"/>
      <c r="X909" s="115"/>
      <c r="Y909" s="122"/>
      <c r="Z909" s="33"/>
      <c r="AA909" s="33"/>
      <c r="AB909" s="33"/>
      <c r="AC909" s="33"/>
      <c r="AD909" s="33"/>
      <c r="AE909" s="33"/>
      <c r="AF909" s="123"/>
      <c r="AG909" s="119" t="e">
        <f>HLOOKUP(AG$13,$Y909:$AF$1016,ROWS($Y909:$AF$1016),FALSE)</f>
        <v>#N/A</v>
      </c>
      <c r="AH909" s="30" t="e">
        <f>HLOOKUP(AH$13,$Y909:$AF$1016,ROWS($Y909:$AF$1016),FALSE)</f>
        <v>#N/A</v>
      </c>
      <c r="AI909" s="30" t="e">
        <f>HLOOKUP(AI$13,$Y909:$AF$1016,ROWS($Y909:$AF$1016),FALSE)</f>
        <v>#N/A</v>
      </c>
      <c r="AJ909" s="30" t="e">
        <f>HLOOKUP(AJ$13,$Y909:$AF$1016,ROWS($Y909:$AF$1016),FALSE)</f>
        <v>#N/A</v>
      </c>
      <c r="AK909" s="30" t="e">
        <f>HLOOKUP(AK$13,$Y909:$AF$1016,ROWS($Y909:$AF$1016),FALSE)</f>
        <v>#N/A</v>
      </c>
      <c r="AL909" s="30" t="e">
        <f>HLOOKUP(AL$13,$Y909:$AF$1016,ROWS($Y909:$AF$1016),FALSE)</f>
        <v>#N/A</v>
      </c>
      <c r="AM909" s="30" t="e">
        <f>HLOOKUP(AM$13,$Y909:$AF$1016,ROWS($Y909:$AF$1016),FALSE)</f>
        <v>#N/A</v>
      </c>
      <c r="AN909" s="30" t="e">
        <f>HLOOKUP(AN$13,$Y909:$AF$1016,ROWS($Y909:$AF$1016),FALSE)</f>
        <v>#N/A</v>
      </c>
      <c r="AO909" s="35" t="e">
        <f t="shared" si="164"/>
        <v>#N/A</v>
      </c>
      <c r="AP909" s="35" t="e">
        <f t="shared" si="165"/>
        <v>#N/A</v>
      </c>
      <c r="AQ909" s="35" t="e">
        <f t="shared" si="166"/>
        <v>#N/A</v>
      </c>
      <c r="AR909" s="35" t="e">
        <f t="shared" si="167"/>
        <v>#N/A</v>
      </c>
      <c r="AS909" s="35" t="e">
        <f t="shared" si="168"/>
        <v>#N/A</v>
      </c>
      <c r="AT909" s="35" t="e">
        <f t="shared" si="169"/>
        <v>#N/A</v>
      </c>
      <c r="AU909" s="35" t="e">
        <f t="shared" si="170"/>
        <v>#N/A</v>
      </c>
      <c r="AV909" s="35" t="e">
        <f t="shared" si="171"/>
        <v>#N/A</v>
      </c>
      <c r="AW909" s="81" t="e">
        <f t="shared" si="172"/>
        <v>#N/A</v>
      </c>
      <c r="AX909" s="139" t="e">
        <f t="shared" si="173"/>
        <v>#N/A</v>
      </c>
    </row>
    <row r="910" spans="1:50" x14ac:dyDescent="0.25">
      <c r="A910" s="110">
        <f>'Тулуз-Пьерон'!A910</f>
        <v>0</v>
      </c>
      <c r="B910" s="153">
        <f>'Тулуз-Пьерон'!B910</f>
        <v>0</v>
      </c>
      <c r="C910" s="109" t="e">
        <f>'Тулуз-Пьерон'!AB910</f>
        <v>#DIV/0!</v>
      </c>
      <c r="D910" s="132" t="e">
        <f>'Тулуз-Пьерон'!AE910</f>
        <v>#DIV/0!</v>
      </c>
      <c r="E910" s="134">
        <f>Равен!AD902</f>
        <v>0</v>
      </c>
      <c r="F910" s="135">
        <f>Равен!AE902</f>
        <v>0</v>
      </c>
      <c r="G910" s="128"/>
      <c r="H910" s="33"/>
      <c r="I910" s="33"/>
      <c r="J910" s="33"/>
      <c r="K910" s="115"/>
      <c r="L910" s="109">
        <f t="shared" si="162"/>
        <v>0</v>
      </c>
      <c r="M910" s="33"/>
      <c r="N910" s="123"/>
      <c r="O910" s="131"/>
      <c r="P910" s="109">
        <f t="shared" si="163"/>
        <v>0</v>
      </c>
      <c r="Q910" s="33"/>
      <c r="R910" s="33"/>
      <c r="S910" s="123"/>
      <c r="T910" s="128"/>
      <c r="U910" s="33"/>
      <c r="V910" s="33"/>
      <c r="W910" s="33"/>
      <c r="X910" s="115"/>
      <c r="Y910" s="122"/>
      <c r="Z910" s="33"/>
      <c r="AA910" s="33"/>
      <c r="AB910" s="33"/>
      <c r="AC910" s="33"/>
      <c r="AD910" s="33"/>
      <c r="AE910" s="33"/>
      <c r="AF910" s="123"/>
      <c r="AG910" s="119" t="e">
        <f>HLOOKUP(AG$13,$Y910:$AF$1016,ROWS($Y910:$AF$1016),FALSE)</f>
        <v>#N/A</v>
      </c>
      <c r="AH910" s="30" t="e">
        <f>HLOOKUP(AH$13,$Y910:$AF$1016,ROWS($Y910:$AF$1016),FALSE)</f>
        <v>#N/A</v>
      </c>
      <c r="AI910" s="30" t="e">
        <f>HLOOKUP(AI$13,$Y910:$AF$1016,ROWS($Y910:$AF$1016),FALSE)</f>
        <v>#N/A</v>
      </c>
      <c r="AJ910" s="30" t="e">
        <f>HLOOKUP(AJ$13,$Y910:$AF$1016,ROWS($Y910:$AF$1016),FALSE)</f>
        <v>#N/A</v>
      </c>
      <c r="AK910" s="30" t="e">
        <f>HLOOKUP(AK$13,$Y910:$AF$1016,ROWS($Y910:$AF$1016),FALSE)</f>
        <v>#N/A</v>
      </c>
      <c r="AL910" s="30" t="e">
        <f>HLOOKUP(AL$13,$Y910:$AF$1016,ROWS($Y910:$AF$1016),FALSE)</f>
        <v>#N/A</v>
      </c>
      <c r="AM910" s="30" t="e">
        <f>HLOOKUP(AM$13,$Y910:$AF$1016,ROWS($Y910:$AF$1016),FALSE)</f>
        <v>#N/A</v>
      </c>
      <c r="AN910" s="30" t="e">
        <f>HLOOKUP(AN$13,$Y910:$AF$1016,ROWS($Y910:$AF$1016),FALSE)</f>
        <v>#N/A</v>
      </c>
      <c r="AO910" s="35" t="e">
        <f t="shared" si="164"/>
        <v>#N/A</v>
      </c>
      <c r="AP910" s="35" t="e">
        <f t="shared" si="165"/>
        <v>#N/A</v>
      </c>
      <c r="AQ910" s="35" t="e">
        <f t="shared" si="166"/>
        <v>#N/A</v>
      </c>
      <c r="AR910" s="35" t="e">
        <f t="shared" si="167"/>
        <v>#N/A</v>
      </c>
      <c r="AS910" s="35" t="e">
        <f t="shared" si="168"/>
        <v>#N/A</v>
      </c>
      <c r="AT910" s="35" t="e">
        <f t="shared" si="169"/>
        <v>#N/A</v>
      </c>
      <c r="AU910" s="35" t="e">
        <f t="shared" si="170"/>
        <v>#N/A</v>
      </c>
      <c r="AV910" s="35" t="e">
        <f t="shared" si="171"/>
        <v>#N/A</v>
      </c>
      <c r="AW910" s="81" t="e">
        <f t="shared" si="172"/>
        <v>#N/A</v>
      </c>
      <c r="AX910" s="139" t="e">
        <f t="shared" si="173"/>
        <v>#N/A</v>
      </c>
    </row>
    <row r="911" spans="1:50" x14ac:dyDescent="0.25">
      <c r="A911" s="110">
        <f>'Тулуз-Пьерон'!A911</f>
        <v>0</v>
      </c>
      <c r="B911" s="153">
        <f>'Тулуз-Пьерон'!B911</f>
        <v>0</v>
      </c>
      <c r="C911" s="109" t="e">
        <f>'Тулуз-Пьерон'!AB911</f>
        <v>#DIV/0!</v>
      </c>
      <c r="D911" s="132" t="e">
        <f>'Тулуз-Пьерон'!AE911</f>
        <v>#DIV/0!</v>
      </c>
      <c r="E911" s="134">
        <f>Равен!AD903</f>
        <v>0</v>
      </c>
      <c r="F911" s="135">
        <f>Равен!AE903</f>
        <v>0</v>
      </c>
      <c r="G911" s="128"/>
      <c r="H911" s="33"/>
      <c r="I911" s="33"/>
      <c r="J911" s="33"/>
      <c r="K911" s="115"/>
      <c r="L911" s="109">
        <f t="shared" si="162"/>
        <v>0</v>
      </c>
      <c r="M911" s="33"/>
      <c r="N911" s="123"/>
      <c r="O911" s="131"/>
      <c r="P911" s="109">
        <f t="shared" si="163"/>
        <v>0</v>
      </c>
      <c r="Q911" s="33"/>
      <c r="R911" s="33"/>
      <c r="S911" s="123"/>
      <c r="T911" s="128"/>
      <c r="U911" s="33"/>
      <c r="V911" s="33"/>
      <c r="W911" s="33"/>
      <c r="X911" s="115"/>
      <c r="Y911" s="122"/>
      <c r="Z911" s="33"/>
      <c r="AA911" s="33"/>
      <c r="AB911" s="33"/>
      <c r="AC911" s="33"/>
      <c r="AD911" s="33"/>
      <c r="AE911" s="33"/>
      <c r="AF911" s="123"/>
      <c r="AG911" s="119" t="e">
        <f>HLOOKUP(AG$13,$Y911:$AF$1016,ROWS($Y911:$AF$1016),FALSE)</f>
        <v>#N/A</v>
      </c>
      <c r="AH911" s="30" t="e">
        <f>HLOOKUP(AH$13,$Y911:$AF$1016,ROWS($Y911:$AF$1016),FALSE)</f>
        <v>#N/A</v>
      </c>
      <c r="AI911" s="30" t="e">
        <f>HLOOKUP(AI$13,$Y911:$AF$1016,ROWS($Y911:$AF$1016),FALSE)</f>
        <v>#N/A</v>
      </c>
      <c r="AJ911" s="30" t="e">
        <f>HLOOKUP(AJ$13,$Y911:$AF$1016,ROWS($Y911:$AF$1016),FALSE)</f>
        <v>#N/A</v>
      </c>
      <c r="AK911" s="30" t="e">
        <f>HLOOKUP(AK$13,$Y911:$AF$1016,ROWS($Y911:$AF$1016),FALSE)</f>
        <v>#N/A</v>
      </c>
      <c r="AL911" s="30" t="e">
        <f>HLOOKUP(AL$13,$Y911:$AF$1016,ROWS($Y911:$AF$1016),FALSE)</f>
        <v>#N/A</v>
      </c>
      <c r="AM911" s="30" t="e">
        <f>HLOOKUP(AM$13,$Y911:$AF$1016,ROWS($Y911:$AF$1016),FALSE)</f>
        <v>#N/A</v>
      </c>
      <c r="AN911" s="30" t="e">
        <f>HLOOKUP(AN$13,$Y911:$AF$1016,ROWS($Y911:$AF$1016),FALSE)</f>
        <v>#N/A</v>
      </c>
      <c r="AO911" s="35" t="e">
        <f t="shared" si="164"/>
        <v>#N/A</v>
      </c>
      <c r="AP911" s="35" t="e">
        <f t="shared" si="165"/>
        <v>#N/A</v>
      </c>
      <c r="AQ911" s="35" t="e">
        <f t="shared" si="166"/>
        <v>#N/A</v>
      </c>
      <c r="AR911" s="35" t="e">
        <f t="shared" si="167"/>
        <v>#N/A</v>
      </c>
      <c r="AS911" s="35" t="e">
        <f t="shared" si="168"/>
        <v>#N/A</v>
      </c>
      <c r="AT911" s="35" t="e">
        <f t="shared" si="169"/>
        <v>#N/A</v>
      </c>
      <c r="AU911" s="35" t="e">
        <f t="shared" si="170"/>
        <v>#N/A</v>
      </c>
      <c r="AV911" s="35" t="e">
        <f t="shared" si="171"/>
        <v>#N/A</v>
      </c>
      <c r="AW911" s="81" t="e">
        <f t="shared" si="172"/>
        <v>#N/A</v>
      </c>
      <c r="AX911" s="139" t="e">
        <f t="shared" si="173"/>
        <v>#N/A</v>
      </c>
    </row>
    <row r="912" spans="1:50" x14ac:dyDescent="0.25">
      <c r="A912" s="110">
        <f>'Тулуз-Пьерон'!A912</f>
        <v>0</v>
      </c>
      <c r="B912" s="153">
        <f>'Тулуз-Пьерон'!B912</f>
        <v>0</v>
      </c>
      <c r="C912" s="109" t="e">
        <f>'Тулуз-Пьерон'!AB912</f>
        <v>#DIV/0!</v>
      </c>
      <c r="D912" s="132" t="e">
        <f>'Тулуз-Пьерон'!AE912</f>
        <v>#DIV/0!</v>
      </c>
      <c r="E912" s="134">
        <f>Равен!AD904</f>
        <v>0</v>
      </c>
      <c r="F912" s="135">
        <f>Равен!AE904</f>
        <v>0</v>
      </c>
      <c r="G912" s="128"/>
      <c r="H912" s="33"/>
      <c r="I912" s="33"/>
      <c r="J912" s="33"/>
      <c r="K912" s="115"/>
      <c r="L912" s="109">
        <f t="shared" ref="L912:L975" si="174">M912+N912</f>
        <v>0</v>
      </c>
      <c r="M912" s="33"/>
      <c r="N912" s="123"/>
      <c r="O912" s="131"/>
      <c r="P912" s="109">
        <f t="shared" ref="P912:P975" si="175">Q912+R912+S912</f>
        <v>0</v>
      </c>
      <c r="Q912" s="33"/>
      <c r="R912" s="33"/>
      <c r="S912" s="123"/>
      <c r="T912" s="128"/>
      <c r="U912" s="33"/>
      <c r="V912" s="33"/>
      <c r="W912" s="33"/>
      <c r="X912" s="115"/>
      <c r="Y912" s="122"/>
      <c r="Z912" s="33"/>
      <c r="AA912" s="33"/>
      <c r="AB912" s="33"/>
      <c r="AC912" s="33"/>
      <c r="AD912" s="33"/>
      <c r="AE912" s="33"/>
      <c r="AF912" s="123"/>
      <c r="AG912" s="119" t="e">
        <f>HLOOKUP(AG$13,$Y912:$AF$1016,ROWS($Y912:$AF$1016),FALSE)</f>
        <v>#N/A</v>
      </c>
      <c r="AH912" s="30" t="e">
        <f>HLOOKUP(AH$13,$Y912:$AF$1016,ROWS($Y912:$AF$1016),FALSE)</f>
        <v>#N/A</v>
      </c>
      <c r="AI912" s="30" t="e">
        <f>HLOOKUP(AI$13,$Y912:$AF$1016,ROWS($Y912:$AF$1016),FALSE)</f>
        <v>#N/A</v>
      </c>
      <c r="AJ912" s="30" t="e">
        <f>HLOOKUP(AJ$13,$Y912:$AF$1016,ROWS($Y912:$AF$1016),FALSE)</f>
        <v>#N/A</v>
      </c>
      <c r="AK912" s="30" t="e">
        <f>HLOOKUP(AK$13,$Y912:$AF$1016,ROWS($Y912:$AF$1016),FALSE)</f>
        <v>#N/A</v>
      </c>
      <c r="AL912" s="30" t="e">
        <f>HLOOKUP(AL$13,$Y912:$AF$1016,ROWS($Y912:$AF$1016),FALSE)</f>
        <v>#N/A</v>
      </c>
      <c r="AM912" s="30" t="e">
        <f>HLOOKUP(AM$13,$Y912:$AF$1016,ROWS($Y912:$AF$1016),FALSE)</f>
        <v>#N/A</v>
      </c>
      <c r="AN912" s="30" t="e">
        <f>HLOOKUP(AN$13,$Y912:$AF$1016,ROWS($Y912:$AF$1016),FALSE)</f>
        <v>#N/A</v>
      </c>
      <c r="AO912" s="35" t="e">
        <f t="shared" ref="AO912:AO975" si="176">ABS(AG912-$AG$14)</f>
        <v>#N/A</v>
      </c>
      <c r="AP912" s="35" t="e">
        <f t="shared" ref="AP912:AP975" si="177">ABS(AH912-$AH$14)</f>
        <v>#N/A</v>
      </c>
      <c r="AQ912" s="35" t="e">
        <f t="shared" ref="AQ912:AQ975" si="178">ABS(AI912-$AI$14)</f>
        <v>#N/A</v>
      </c>
      <c r="AR912" s="35" t="e">
        <f t="shared" ref="AR912:AR975" si="179">ABS(AJ912-$AJ$14)</f>
        <v>#N/A</v>
      </c>
      <c r="AS912" s="35" t="e">
        <f t="shared" ref="AS912:AS975" si="180">ABS(AK912-$AK$14)</f>
        <v>#N/A</v>
      </c>
      <c r="AT912" s="35" t="e">
        <f t="shared" ref="AT912:AT975" si="181">ABS(AL912-$AL$14)</f>
        <v>#N/A</v>
      </c>
      <c r="AU912" s="35" t="e">
        <f t="shared" ref="AU912:AU975" si="182">ABS(AM912-$AM$14)</f>
        <v>#N/A</v>
      </c>
      <c r="AV912" s="35" t="e">
        <f t="shared" ref="AV912:AV975" si="183">ABS(AN912-$AN$14)</f>
        <v>#N/A</v>
      </c>
      <c r="AW912" s="81" t="e">
        <f t="shared" ref="AW912:AW975" si="184">SUM(AO912:AV912)</f>
        <v>#N/A</v>
      </c>
      <c r="AX912" s="139" t="e">
        <f t="shared" ref="AX912:AX975" si="185">(18-AG912-AH912)/(18-AK912-AI912)</f>
        <v>#N/A</v>
      </c>
    </row>
    <row r="913" spans="1:50" x14ac:dyDescent="0.25">
      <c r="A913" s="110">
        <f>'Тулуз-Пьерон'!A913</f>
        <v>0</v>
      </c>
      <c r="B913" s="153">
        <f>'Тулуз-Пьерон'!B913</f>
        <v>0</v>
      </c>
      <c r="C913" s="109" t="e">
        <f>'Тулуз-Пьерон'!AB913</f>
        <v>#DIV/0!</v>
      </c>
      <c r="D913" s="132" t="e">
        <f>'Тулуз-Пьерон'!AE913</f>
        <v>#DIV/0!</v>
      </c>
      <c r="E913" s="134">
        <f>Равен!AD905</f>
        <v>0</v>
      </c>
      <c r="F913" s="135">
        <f>Равен!AE905</f>
        <v>0</v>
      </c>
      <c r="G913" s="128"/>
      <c r="H913" s="33"/>
      <c r="I913" s="33"/>
      <c r="J913" s="33"/>
      <c r="K913" s="115"/>
      <c r="L913" s="109">
        <f t="shared" si="174"/>
        <v>0</v>
      </c>
      <c r="M913" s="33"/>
      <c r="N913" s="123"/>
      <c r="O913" s="131"/>
      <c r="P913" s="109">
        <f t="shared" si="175"/>
        <v>0</v>
      </c>
      <c r="Q913" s="33"/>
      <c r="R913" s="33"/>
      <c r="S913" s="123"/>
      <c r="T913" s="128"/>
      <c r="U913" s="33"/>
      <c r="V913" s="33"/>
      <c r="W913" s="33"/>
      <c r="X913" s="115"/>
      <c r="Y913" s="122"/>
      <c r="Z913" s="33"/>
      <c r="AA913" s="33"/>
      <c r="AB913" s="33"/>
      <c r="AC913" s="33"/>
      <c r="AD913" s="33"/>
      <c r="AE913" s="33"/>
      <c r="AF913" s="123"/>
      <c r="AG913" s="119" t="e">
        <f>HLOOKUP(AG$13,$Y913:$AF$1016,ROWS($Y913:$AF$1016),FALSE)</f>
        <v>#N/A</v>
      </c>
      <c r="AH913" s="30" t="e">
        <f>HLOOKUP(AH$13,$Y913:$AF$1016,ROWS($Y913:$AF$1016),FALSE)</f>
        <v>#N/A</v>
      </c>
      <c r="AI913" s="30" t="e">
        <f>HLOOKUP(AI$13,$Y913:$AF$1016,ROWS($Y913:$AF$1016),FALSE)</f>
        <v>#N/A</v>
      </c>
      <c r="AJ913" s="30" t="e">
        <f>HLOOKUP(AJ$13,$Y913:$AF$1016,ROWS($Y913:$AF$1016),FALSE)</f>
        <v>#N/A</v>
      </c>
      <c r="AK913" s="30" t="e">
        <f>HLOOKUP(AK$13,$Y913:$AF$1016,ROWS($Y913:$AF$1016),FALSE)</f>
        <v>#N/A</v>
      </c>
      <c r="AL913" s="30" t="e">
        <f>HLOOKUP(AL$13,$Y913:$AF$1016,ROWS($Y913:$AF$1016),FALSE)</f>
        <v>#N/A</v>
      </c>
      <c r="AM913" s="30" t="e">
        <f>HLOOKUP(AM$13,$Y913:$AF$1016,ROWS($Y913:$AF$1016),FALSE)</f>
        <v>#N/A</v>
      </c>
      <c r="AN913" s="30" t="e">
        <f>HLOOKUP(AN$13,$Y913:$AF$1016,ROWS($Y913:$AF$1016),FALSE)</f>
        <v>#N/A</v>
      </c>
      <c r="AO913" s="35" t="e">
        <f t="shared" si="176"/>
        <v>#N/A</v>
      </c>
      <c r="AP913" s="35" t="e">
        <f t="shared" si="177"/>
        <v>#N/A</v>
      </c>
      <c r="AQ913" s="35" t="e">
        <f t="shared" si="178"/>
        <v>#N/A</v>
      </c>
      <c r="AR913" s="35" t="e">
        <f t="shared" si="179"/>
        <v>#N/A</v>
      </c>
      <c r="AS913" s="35" t="e">
        <f t="shared" si="180"/>
        <v>#N/A</v>
      </c>
      <c r="AT913" s="35" t="e">
        <f t="shared" si="181"/>
        <v>#N/A</v>
      </c>
      <c r="AU913" s="35" t="e">
        <f t="shared" si="182"/>
        <v>#N/A</v>
      </c>
      <c r="AV913" s="35" t="e">
        <f t="shared" si="183"/>
        <v>#N/A</v>
      </c>
      <c r="AW913" s="81" t="e">
        <f t="shared" si="184"/>
        <v>#N/A</v>
      </c>
      <c r="AX913" s="139" t="e">
        <f t="shared" si="185"/>
        <v>#N/A</v>
      </c>
    </row>
    <row r="914" spans="1:50" x14ac:dyDescent="0.25">
      <c r="A914" s="110">
        <f>'Тулуз-Пьерон'!A914</f>
        <v>0</v>
      </c>
      <c r="B914" s="153">
        <f>'Тулуз-Пьерон'!B914</f>
        <v>0</v>
      </c>
      <c r="C914" s="109" t="e">
        <f>'Тулуз-Пьерон'!AB914</f>
        <v>#DIV/0!</v>
      </c>
      <c r="D914" s="132" t="e">
        <f>'Тулуз-Пьерон'!AE914</f>
        <v>#DIV/0!</v>
      </c>
      <c r="E914" s="134">
        <f>Равен!AD906</f>
        <v>0</v>
      </c>
      <c r="F914" s="135">
        <f>Равен!AE906</f>
        <v>0</v>
      </c>
      <c r="G914" s="128"/>
      <c r="H914" s="33"/>
      <c r="I914" s="33"/>
      <c r="J914" s="33"/>
      <c r="K914" s="115"/>
      <c r="L914" s="109">
        <f t="shared" si="174"/>
        <v>0</v>
      </c>
      <c r="M914" s="33"/>
      <c r="N914" s="123"/>
      <c r="O914" s="131"/>
      <c r="P914" s="109">
        <f t="shared" si="175"/>
        <v>0</v>
      </c>
      <c r="Q914" s="33"/>
      <c r="R914" s="33"/>
      <c r="S914" s="123"/>
      <c r="T914" s="128"/>
      <c r="U914" s="33"/>
      <c r="V914" s="33"/>
      <c r="W914" s="33"/>
      <c r="X914" s="115"/>
      <c r="Y914" s="122"/>
      <c r="Z914" s="33"/>
      <c r="AA914" s="33"/>
      <c r="AB914" s="33"/>
      <c r="AC914" s="33"/>
      <c r="AD914" s="33"/>
      <c r="AE914" s="33"/>
      <c r="AF914" s="123"/>
      <c r="AG914" s="119" t="e">
        <f>HLOOKUP(AG$13,$Y914:$AF$1016,ROWS($Y914:$AF$1016),FALSE)</f>
        <v>#N/A</v>
      </c>
      <c r="AH914" s="30" t="e">
        <f>HLOOKUP(AH$13,$Y914:$AF$1016,ROWS($Y914:$AF$1016),FALSE)</f>
        <v>#N/A</v>
      </c>
      <c r="AI914" s="30" t="e">
        <f>HLOOKUP(AI$13,$Y914:$AF$1016,ROWS($Y914:$AF$1016),FALSE)</f>
        <v>#N/A</v>
      </c>
      <c r="AJ914" s="30" t="e">
        <f>HLOOKUP(AJ$13,$Y914:$AF$1016,ROWS($Y914:$AF$1016),FALSE)</f>
        <v>#N/A</v>
      </c>
      <c r="AK914" s="30" t="e">
        <f>HLOOKUP(AK$13,$Y914:$AF$1016,ROWS($Y914:$AF$1016),FALSE)</f>
        <v>#N/A</v>
      </c>
      <c r="AL914" s="30" t="e">
        <f>HLOOKUP(AL$13,$Y914:$AF$1016,ROWS($Y914:$AF$1016),FALSE)</f>
        <v>#N/A</v>
      </c>
      <c r="AM914" s="30" t="e">
        <f>HLOOKUP(AM$13,$Y914:$AF$1016,ROWS($Y914:$AF$1016),FALSE)</f>
        <v>#N/A</v>
      </c>
      <c r="AN914" s="30" t="e">
        <f>HLOOKUP(AN$13,$Y914:$AF$1016,ROWS($Y914:$AF$1016),FALSE)</f>
        <v>#N/A</v>
      </c>
      <c r="AO914" s="35" t="e">
        <f t="shared" si="176"/>
        <v>#N/A</v>
      </c>
      <c r="AP914" s="35" t="e">
        <f t="shared" si="177"/>
        <v>#N/A</v>
      </c>
      <c r="AQ914" s="35" t="e">
        <f t="shared" si="178"/>
        <v>#N/A</v>
      </c>
      <c r="AR914" s="35" t="e">
        <f t="shared" si="179"/>
        <v>#N/A</v>
      </c>
      <c r="AS914" s="35" t="e">
        <f t="shared" si="180"/>
        <v>#N/A</v>
      </c>
      <c r="AT914" s="35" t="e">
        <f t="shared" si="181"/>
        <v>#N/A</v>
      </c>
      <c r="AU914" s="35" t="e">
        <f t="shared" si="182"/>
        <v>#N/A</v>
      </c>
      <c r="AV914" s="35" t="e">
        <f t="shared" si="183"/>
        <v>#N/A</v>
      </c>
      <c r="AW914" s="81" t="e">
        <f t="shared" si="184"/>
        <v>#N/A</v>
      </c>
      <c r="AX914" s="139" t="e">
        <f t="shared" si="185"/>
        <v>#N/A</v>
      </c>
    </row>
    <row r="915" spans="1:50" x14ac:dyDescent="0.25">
      <c r="A915" s="110">
        <f>'Тулуз-Пьерон'!A915</f>
        <v>0</v>
      </c>
      <c r="B915" s="153">
        <f>'Тулуз-Пьерон'!B915</f>
        <v>0</v>
      </c>
      <c r="C915" s="109" t="e">
        <f>'Тулуз-Пьерон'!AB915</f>
        <v>#DIV/0!</v>
      </c>
      <c r="D915" s="132" t="e">
        <f>'Тулуз-Пьерон'!AE915</f>
        <v>#DIV/0!</v>
      </c>
      <c r="E915" s="134">
        <f>Равен!AD907</f>
        <v>0</v>
      </c>
      <c r="F915" s="135">
        <f>Равен!AE907</f>
        <v>0</v>
      </c>
      <c r="G915" s="128"/>
      <c r="H915" s="33"/>
      <c r="I915" s="33"/>
      <c r="J915" s="33"/>
      <c r="K915" s="115"/>
      <c r="L915" s="109">
        <f t="shared" si="174"/>
        <v>0</v>
      </c>
      <c r="M915" s="33"/>
      <c r="N915" s="123"/>
      <c r="O915" s="131"/>
      <c r="P915" s="109">
        <f t="shared" si="175"/>
        <v>0</v>
      </c>
      <c r="Q915" s="33"/>
      <c r="R915" s="33"/>
      <c r="S915" s="123"/>
      <c r="T915" s="128"/>
      <c r="U915" s="33"/>
      <c r="V915" s="33"/>
      <c r="W915" s="33"/>
      <c r="X915" s="115"/>
      <c r="Y915" s="122"/>
      <c r="Z915" s="33"/>
      <c r="AA915" s="33"/>
      <c r="AB915" s="33"/>
      <c r="AC915" s="33"/>
      <c r="AD915" s="33"/>
      <c r="AE915" s="33"/>
      <c r="AF915" s="123"/>
      <c r="AG915" s="119" t="e">
        <f>HLOOKUP(AG$13,$Y915:$AF$1016,ROWS($Y915:$AF$1016),FALSE)</f>
        <v>#N/A</v>
      </c>
      <c r="AH915" s="30" t="e">
        <f>HLOOKUP(AH$13,$Y915:$AF$1016,ROWS($Y915:$AF$1016),FALSE)</f>
        <v>#N/A</v>
      </c>
      <c r="AI915" s="30" t="e">
        <f>HLOOKUP(AI$13,$Y915:$AF$1016,ROWS($Y915:$AF$1016),FALSE)</f>
        <v>#N/A</v>
      </c>
      <c r="AJ915" s="30" t="e">
        <f>HLOOKUP(AJ$13,$Y915:$AF$1016,ROWS($Y915:$AF$1016),FALSE)</f>
        <v>#N/A</v>
      </c>
      <c r="AK915" s="30" t="e">
        <f>HLOOKUP(AK$13,$Y915:$AF$1016,ROWS($Y915:$AF$1016),FALSE)</f>
        <v>#N/A</v>
      </c>
      <c r="AL915" s="30" t="e">
        <f>HLOOKUP(AL$13,$Y915:$AF$1016,ROWS($Y915:$AF$1016),FALSE)</f>
        <v>#N/A</v>
      </c>
      <c r="AM915" s="30" t="e">
        <f>HLOOKUP(AM$13,$Y915:$AF$1016,ROWS($Y915:$AF$1016),FALSE)</f>
        <v>#N/A</v>
      </c>
      <c r="AN915" s="30" t="e">
        <f>HLOOKUP(AN$13,$Y915:$AF$1016,ROWS($Y915:$AF$1016),FALSE)</f>
        <v>#N/A</v>
      </c>
      <c r="AO915" s="35" t="e">
        <f t="shared" si="176"/>
        <v>#N/A</v>
      </c>
      <c r="AP915" s="35" t="e">
        <f t="shared" si="177"/>
        <v>#N/A</v>
      </c>
      <c r="AQ915" s="35" t="e">
        <f t="shared" si="178"/>
        <v>#N/A</v>
      </c>
      <c r="AR915" s="35" t="e">
        <f t="shared" si="179"/>
        <v>#N/A</v>
      </c>
      <c r="AS915" s="35" t="e">
        <f t="shared" si="180"/>
        <v>#N/A</v>
      </c>
      <c r="AT915" s="35" t="e">
        <f t="shared" si="181"/>
        <v>#N/A</v>
      </c>
      <c r="AU915" s="35" t="e">
        <f t="shared" si="182"/>
        <v>#N/A</v>
      </c>
      <c r="AV915" s="35" t="e">
        <f t="shared" si="183"/>
        <v>#N/A</v>
      </c>
      <c r="AW915" s="81" t="e">
        <f t="shared" si="184"/>
        <v>#N/A</v>
      </c>
      <c r="AX915" s="139" t="e">
        <f t="shared" si="185"/>
        <v>#N/A</v>
      </c>
    </row>
    <row r="916" spans="1:50" x14ac:dyDescent="0.25">
      <c r="A916" s="110">
        <f>'Тулуз-Пьерон'!A916</f>
        <v>0</v>
      </c>
      <c r="B916" s="153">
        <f>'Тулуз-Пьерон'!B916</f>
        <v>0</v>
      </c>
      <c r="C916" s="109" t="e">
        <f>'Тулуз-Пьерон'!AB916</f>
        <v>#DIV/0!</v>
      </c>
      <c r="D916" s="132" t="e">
        <f>'Тулуз-Пьерон'!AE916</f>
        <v>#DIV/0!</v>
      </c>
      <c r="E916" s="134">
        <f>Равен!AD908</f>
        <v>0</v>
      </c>
      <c r="F916" s="135">
        <f>Равен!AE908</f>
        <v>0</v>
      </c>
      <c r="G916" s="128"/>
      <c r="H916" s="33"/>
      <c r="I916" s="33"/>
      <c r="J916" s="33"/>
      <c r="K916" s="115"/>
      <c r="L916" s="109">
        <f t="shared" si="174"/>
        <v>0</v>
      </c>
      <c r="M916" s="33"/>
      <c r="N916" s="123"/>
      <c r="O916" s="131"/>
      <c r="P916" s="109">
        <f t="shared" si="175"/>
        <v>0</v>
      </c>
      <c r="Q916" s="33"/>
      <c r="R916" s="33"/>
      <c r="S916" s="123"/>
      <c r="T916" s="128"/>
      <c r="U916" s="33"/>
      <c r="V916" s="33"/>
      <c r="W916" s="33"/>
      <c r="X916" s="115"/>
      <c r="Y916" s="122"/>
      <c r="Z916" s="33"/>
      <c r="AA916" s="33"/>
      <c r="AB916" s="33"/>
      <c r="AC916" s="33"/>
      <c r="AD916" s="33"/>
      <c r="AE916" s="33"/>
      <c r="AF916" s="123"/>
      <c r="AG916" s="119" t="e">
        <f>HLOOKUP(AG$13,$Y916:$AF$1016,ROWS($Y916:$AF$1016),FALSE)</f>
        <v>#N/A</v>
      </c>
      <c r="AH916" s="30" t="e">
        <f>HLOOKUP(AH$13,$Y916:$AF$1016,ROWS($Y916:$AF$1016),FALSE)</f>
        <v>#N/A</v>
      </c>
      <c r="AI916" s="30" t="e">
        <f>HLOOKUP(AI$13,$Y916:$AF$1016,ROWS($Y916:$AF$1016),FALSE)</f>
        <v>#N/A</v>
      </c>
      <c r="AJ916" s="30" t="e">
        <f>HLOOKUP(AJ$13,$Y916:$AF$1016,ROWS($Y916:$AF$1016),FALSE)</f>
        <v>#N/A</v>
      </c>
      <c r="AK916" s="30" t="e">
        <f>HLOOKUP(AK$13,$Y916:$AF$1016,ROWS($Y916:$AF$1016),FALSE)</f>
        <v>#N/A</v>
      </c>
      <c r="AL916" s="30" t="e">
        <f>HLOOKUP(AL$13,$Y916:$AF$1016,ROWS($Y916:$AF$1016),FALSE)</f>
        <v>#N/A</v>
      </c>
      <c r="AM916" s="30" t="e">
        <f>HLOOKUP(AM$13,$Y916:$AF$1016,ROWS($Y916:$AF$1016),FALSE)</f>
        <v>#N/A</v>
      </c>
      <c r="AN916" s="30" t="e">
        <f>HLOOKUP(AN$13,$Y916:$AF$1016,ROWS($Y916:$AF$1016),FALSE)</f>
        <v>#N/A</v>
      </c>
      <c r="AO916" s="35" t="e">
        <f t="shared" si="176"/>
        <v>#N/A</v>
      </c>
      <c r="AP916" s="35" t="e">
        <f t="shared" si="177"/>
        <v>#N/A</v>
      </c>
      <c r="AQ916" s="35" t="e">
        <f t="shared" si="178"/>
        <v>#N/A</v>
      </c>
      <c r="AR916" s="35" t="e">
        <f t="shared" si="179"/>
        <v>#N/A</v>
      </c>
      <c r="AS916" s="35" t="e">
        <f t="shared" si="180"/>
        <v>#N/A</v>
      </c>
      <c r="AT916" s="35" t="e">
        <f t="shared" si="181"/>
        <v>#N/A</v>
      </c>
      <c r="AU916" s="35" t="e">
        <f t="shared" si="182"/>
        <v>#N/A</v>
      </c>
      <c r="AV916" s="35" t="e">
        <f t="shared" si="183"/>
        <v>#N/A</v>
      </c>
      <c r="AW916" s="81" t="e">
        <f t="shared" si="184"/>
        <v>#N/A</v>
      </c>
      <c r="AX916" s="139" t="e">
        <f t="shared" si="185"/>
        <v>#N/A</v>
      </c>
    </row>
    <row r="917" spans="1:50" x14ac:dyDescent="0.25">
      <c r="A917" s="110">
        <f>'Тулуз-Пьерон'!A917</f>
        <v>0</v>
      </c>
      <c r="B917" s="153">
        <f>'Тулуз-Пьерон'!B917</f>
        <v>0</v>
      </c>
      <c r="C917" s="109" t="e">
        <f>'Тулуз-Пьерон'!AB917</f>
        <v>#DIV/0!</v>
      </c>
      <c r="D917" s="132" t="e">
        <f>'Тулуз-Пьерон'!AE917</f>
        <v>#DIV/0!</v>
      </c>
      <c r="E917" s="134">
        <f>Равен!AD909</f>
        <v>0</v>
      </c>
      <c r="F917" s="135">
        <f>Равен!AE909</f>
        <v>0</v>
      </c>
      <c r="G917" s="128"/>
      <c r="H917" s="33"/>
      <c r="I917" s="33"/>
      <c r="J917" s="33"/>
      <c r="K917" s="115"/>
      <c r="L917" s="109">
        <f t="shared" si="174"/>
        <v>0</v>
      </c>
      <c r="M917" s="33"/>
      <c r="N917" s="123"/>
      <c r="O917" s="131"/>
      <c r="P917" s="109">
        <f t="shared" si="175"/>
        <v>0</v>
      </c>
      <c r="Q917" s="33"/>
      <c r="R917" s="33"/>
      <c r="S917" s="123"/>
      <c r="T917" s="128"/>
      <c r="U917" s="33"/>
      <c r="V917" s="33"/>
      <c r="W917" s="33"/>
      <c r="X917" s="115"/>
      <c r="Y917" s="122"/>
      <c r="Z917" s="33"/>
      <c r="AA917" s="33"/>
      <c r="AB917" s="33"/>
      <c r="AC917" s="33"/>
      <c r="AD917" s="33"/>
      <c r="AE917" s="33"/>
      <c r="AF917" s="123"/>
      <c r="AG917" s="119" t="e">
        <f>HLOOKUP(AG$13,$Y917:$AF$1016,ROWS($Y917:$AF$1016),FALSE)</f>
        <v>#N/A</v>
      </c>
      <c r="AH917" s="30" t="e">
        <f>HLOOKUP(AH$13,$Y917:$AF$1016,ROWS($Y917:$AF$1016),FALSE)</f>
        <v>#N/A</v>
      </c>
      <c r="AI917" s="30" t="e">
        <f>HLOOKUP(AI$13,$Y917:$AF$1016,ROWS($Y917:$AF$1016),FALSE)</f>
        <v>#N/A</v>
      </c>
      <c r="AJ917" s="30" t="e">
        <f>HLOOKUP(AJ$13,$Y917:$AF$1016,ROWS($Y917:$AF$1016),FALSE)</f>
        <v>#N/A</v>
      </c>
      <c r="AK917" s="30" t="e">
        <f>HLOOKUP(AK$13,$Y917:$AF$1016,ROWS($Y917:$AF$1016),FALSE)</f>
        <v>#N/A</v>
      </c>
      <c r="AL917" s="30" t="e">
        <f>HLOOKUP(AL$13,$Y917:$AF$1016,ROWS($Y917:$AF$1016),FALSE)</f>
        <v>#N/A</v>
      </c>
      <c r="AM917" s="30" t="e">
        <f>HLOOKUP(AM$13,$Y917:$AF$1016,ROWS($Y917:$AF$1016),FALSE)</f>
        <v>#N/A</v>
      </c>
      <c r="AN917" s="30" t="e">
        <f>HLOOKUP(AN$13,$Y917:$AF$1016,ROWS($Y917:$AF$1016),FALSE)</f>
        <v>#N/A</v>
      </c>
      <c r="AO917" s="35" t="e">
        <f t="shared" si="176"/>
        <v>#N/A</v>
      </c>
      <c r="AP917" s="35" t="e">
        <f t="shared" si="177"/>
        <v>#N/A</v>
      </c>
      <c r="AQ917" s="35" t="e">
        <f t="shared" si="178"/>
        <v>#N/A</v>
      </c>
      <c r="AR917" s="35" t="e">
        <f t="shared" si="179"/>
        <v>#N/A</v>
      </c>
      <c r="AS917" s="35" t="e">
        <f t="shared" si="180"/>
        <v>#N/A</v>
      </c>
      <c r="AT917" s="35" t="e">
        <f t="shared" si="181"/>
        <v>#N/A</v>
      </c>
      <c r="AU917" s="35" t="e">
        <f t="shared" si="182"/>
        <v>#N/A</v>
      </c>
      <c r="AV917" s="35" t="e">
        <f t="shared" si="183"/>
        <v>#N/A</v>
      </c>
      <c r="AW917" s="81" t="e">
        <f t="shared" si="184"/>
        <v>#N/A</v>
      </c>
      <c r="AX917" s="139" t="e">
        <f t="shared" si="185"/>
        <v>#N/A</v>
      </c>
    </row>
    <row r="918" spans="1:50" x14ac:dyDescent="0.25">
      <c r="A918" s="110">
        <f>'Тулуз-Пьерон'!A918</f>
        <v>0</v>
      </c>
      <c r="B918" s="153">
        <f>'Тулуз-Пьерон'!B918</f>
        <v>0</v>
      </c>
      <c r="C918" s="109" t="e">
        <f>'Тулуз-Пьерон'!AB918</f>
        <v>#DIV/0!</v>
      </c>
      <c r="D918" s="132" t="e">
        <f>'Тулуз-Пьерон'!AE918</f>
        <v>#DIV/0!</v>
      </c>
      <c r="E918" s="134">
        <f>Равен!AD910</f>
        <v>0</v>
      </c>
      <c r="F918" s="135">
        <f>Равен!AE910</f>
        <v>0</v>
      </c>
      <c r="G918" s="128"/>
      <c r="H918" s="33"/>
      <c r="I918" s="33"/>
      <c r="J918" s="33"/>
      <c r="K918" s="115"/>
      <c r="L918" s="109">
        <f t="shared" si="174"/>
        <v>0</v>
      </c>
      <c r="M918" s="33"/>
      <c r="N918" s="123"/>
      <c r="O918" s="131"/>
      <c r="P918" s="109">
        <f t="shared" si="175"/>
        <v>0</v>
      </c>
      <c r="Q918" s="33"/>
      <c r="R918" s="33"/>
      <c r="S918" s="123"/>
      <c r="T918" s="128"/>
      <c r="U918" s="33"/>
      <c r="V918" s="33"/>
      <c r="W918" s="33"/>
      <c r="X918" s="115"/>
      <c r="Y918" s="122"/>
      <c r="Z918" s="33"/>
      <c r="AA918" s="33"/>
      <c r="AB918" s="33"/>
      <c r="AC918" s="33"/>
      <c r="AD918" s="33"/>
      <c r="AE918" s="33"/>
      <c r="AF918" s="123"/>
      <c r="AG918" s="119" t="e">
        <f>HLOOKUP(AG$13,$Y918:$AF$1016,ROWS($Y918:$AF$1016),FALSE)</f>
        <v>#N/A</v>
      </c>
      <c r="AH918" s="30" t="e">
        <f>HLOOKUP(AH$13,$Y918:$AF$1016,ROWS($Y918:$AF$1016),FALSE)</f>
        <v>#N/A</v>
      </c>
      <c r="AI918" s="30" t="e">
        <f>HLOOKUP(AI$13,$Y918:$AF$1016,ROWS($Y918:$AF$1016),FALSE)</f>
        <v>#N/A</v>
      </c>
      <c r="AJ918" s="30" t="e">
        <f>HLOOKUP(AJ$13,$Y918:$AF$1016,ROWS($Y918:$AF$1016),FALSE)</f>
        <v>#N/A</v>
      </c>
      <c r="AK918" s="30" t="e">
        <f>HLOOKUP(AK$13,$Y918:$AF$1016,ROWS($Y918:$AF$1016),FALSE)</f>
        <v>#N/A</v>
      </c>
      <c r="AL918" s="30" t="e">
        <f>HLOOKUP(AL$13,$Y918:$AF$1016,ROWS($Y918:$AF$1016),FALSE)</f>
        <v>#N/A</v>
      </c>
      <c r="AM918" s="30" t="e">
        <f>HLOOKUP(AM$13,$Y918:$AF$1016,ROWS($Y918:$AF$1016),FALSE)</f>
        <v>#N/A</v>
      </c>
      <c r="AN918" s="30" t="e">
        <f>HLOOKUP(AN$13,$Y918:$AF$1016,ROWS($Y918:$AF$1016),FALSE)</f>
        <v>#N/A</v>
      </c>
      <c r="AO918" s="35" t="e">
        <f t="shared" si="176"/>
        <v>#N/A</v>
      </c>
      <c r="AP918" s="35" t="e">
        <f t="shared" si="177"/>
        <v>#N/A</v>
      </c>
      <c r="AQ918" s="35" t="e">
        <f t="shared" si="178"/>
        <v>#N/A</v>
      </c>
      <c r="AR918" s="35" t="e">
        <f t="shared" si="179"/>
        <v>#N/A</v>
      </c>
      <c r="AS918" s="35" t="e">
        <f t="shared" si="180"/>
        <v>#N/A</v>
      </c>
      <c r="AT918" s="35" t="e">
        <f t="shared" si="181"/>
        <v>#N/A</v>
      </c>
      <c r="AU918" s="35" t="e">
        <f t="shared" si="182"/>
        <v>#N/A</v>
      </c>
      <c r="AV918" s="35" t="e">
        <f t="shared" si="183"/>
        <v>#N/A</v>
      </c>
      <c r="AW918" s="81" t="e">
        <f t="shared" si="184"/>
        <v>#N/A</v>
      </c>
      <c r="AX918" s="139" t="e">
        <f t="shared" si="185"/>
        <v>#N/A</v>
      </c>
    </row>
    <row r="919" spans="1:50" x14ac:dyDescent="0.25">
      <c r="A919" s="110">
        <f>'Тулуз-Пьерон'!A919</f>
        <v>0</v>
      </c>
      <c r="B919" s="153">
        <f>'Тулуз-Пьерон'!B919</f>
        <v>0</v>
      </c>
      <c r="C919" s="109" t="e">
        <f>'Тулуз-Пьерон'!AB919</f>
        <v>#DIV/0!</v>
      </c>
      <c r="D919" s="132" t="e">
        <f>'Тулуз-Пьерон'!AE919</f>
        <v>#DIV/0!</v>
      </c>
      <c r="E919" s="134">
        <f>Равен!AD911</f>
        <v>0</v>
      </c>
      <c r="F919" s="135">
        <f>Равен!AE911</f>
        <v>0</v>
      </c>
      <c r="G919" s="128"/>
      <c r="H919" s="33"/>
      <c r="I919" s="33"/>
      <c r="J919" s="33"/>
      <c r="K919" s="115"/>
      <c r="L919" s="109">
        <f t="shared" si="174"/>
        <v>0</v>
      </c>
      <c r="M919" s="33"/>
      <c r="N919" s="123"/>
      <c r="O919" s="131"/>
      <c r="P919" s="109">
        <f t="shared" si="175"/>
        <v>0</v>
      </c>
      <c r="Q919" s="33"/>
      <c r="R919" s="33"/>
      <c r="S919" s="123"/>
      <c r="T919" s="128"/>
      <c r="U919" s="33"/>
      <c r="V919" s="33"/>
      <c r="W919" s="33"/>
      <c r="X919" s="115"/>
      <c r="Y919" s="122"/>
      <c r="Z919" s="33"/>
      <c r="AA919" s="33"/>
      <c r="AB919" s="33"/>
      <c r="AC919" s="33"/>
      <c r="AD919" s="33"/>
      <c r="AE919" s="33"/>
      <c r="AF919" s="123"/>
      <c r="AG919" s="119" t="e">
        <f>HLOOKUP(AG$13,$Y919:$AF$1016,ROWS($Y919:$AF$1016),FALSE)</f>
        <v>#N/A</v>
      </c>
      <c r="AH919" s="30" t="e">
        <f>HLOOKUP(AH$13,$Y919:$AF$1016,ROWS($Y919:$AF$1016),FALSE)</f>
        <v>#N/A</v>
      </c>
      <c r="AI919" s="30" t="e">
        <f>HLOOKUP(AI$13,$Y919:$AF$1016,ROWS($Y919:$AF$1016),FALSE)</f>
        <v>#N/A</v>
      </c>
      <c r="AJ919" s="30" t="e">
        <f>HLOOKUP(AJ$13,$Y919:$AF$1016,ROWS($Y919:$AF$1016),FALSE)</f>
        <v>#N/A</v>
      </c>
      <c r="AK919" s="30" t="e">
        <f>HLOOKUP(AK$13,$Y919:$AF$1016,ROWS($Y919:$AF$1016),FALSE)</f>
        <v>#N/A</v>
      </c>
      <c r="AL919" s="30" t="e">
        <f>HLOOKUP(AL$13,$Y919:$AF$1016,ROWS($Y919:$AF$1016),FALSE)</f>
        <v>#N/A</v>
      </c>
      <c r="AM919" s="30" t="e">
        <f>HLOOKUP(AM$13,$Y919:$AF$1016,ROWS($Y919:$AF$1016),FALSE)</f>
        <v>#N/A</v>
      </c>
      <c r="AN919" s="30" t="e">
        <f>HLOOKUP(AN$13,$Y919:$AF$1016,ROWS($Y919:$AF$1016),FALSE)</f>
        <v>#N/A</v>
      </c>
      <c r="AO919" s="35" t="e">
        <f t="shared" si="176"/>
        <v>#N/A</v>
      </c>
      <c r="AP919" s="35" t="e">
        <f t="shared" si="177"/>
        <v>#N/A</v>
      </c>
      <c r="AQ919" s="35" t="e">
        <f t="shared" si="178"/>
        <v>#N/A</v>
      </c>
      <c r="AR919" s="35" t="e">
        <f t="shared" si="179"/>
        <v>#N/A</v>
      </c>
      <c r="AS919" s="35" t="e">
        <f t="shared" si="180"/>
        <v>#N/A</v>
      </c>
      <c r="AT919" s="35" t="e">
        <f t="shared" si="181"/>
        <v>#N/A</v>
      </c>
      <c r="AU919" s="35" t="e">
        <f t="shared" si="182"/>
        <v>#N/A</v>
      </c>
      <c r="AV919" s="35" t="e">
        <f t="shared" si="183"/>
        <v>#N/A</v>
      </c>
      <c r="AW919" s="81" t="e">
        <f t="shared" si="184"/>
        <v>#N/A</v>
      </c>
      <c r="AX919" s="139" t="e">
        <f t="shared" si="185"/>
        <v>#N/A</v>
      </c>
    </row>
    <row r="920" spans="1:50" x14ac:dyDescent="0.25">
      <c r="A920" s="110">
        <f>'Тулуз-Пьерон'!A920</f>
        <v>0</v>
      </c>
      <c r="B920" s="153">
        <f>'Тулуз-Пьерон'!B920</f>
        <v>0</v>
      </c>
      <c r="C920" s="109" t="e">
        <f>'Тулуз-Пьерон'!AB920</f>
        <v>#DIV/0!</v>
      </c>
      <c r="D920" s="132" t="e">
        <f>'Тулуз-Пьерон'!AE920</f>
        <v>#DIV/0!</v>
      </c>
      <c r="E920" s="134">
        <f>Равен!AD912</f>
        <v>0</v>
      </c>
      <c r="F920" s="135">
        <f>Равен!AE912</f>
        <v>0</v>
      </c>
      <c r="G920" s="128"/>
      <c r="H920" s="33"/>
      <c r="I920" s="33"/>
      <c r="J920" s="33"/>
      <c r="K920" s="115"/>
      <c r="L920" s="109">
        <f t="shared" si="174"/>
        <v>0</v>
      </c>
      <c r="M920" s="33"/>
      <c r="N920" s="123"/>
      <c r="O920" s="131"/>
      <c r="P920" s="109">
        <f t="shared" si="175"/>
        <v>0</v>
      </c>
      <c r="Q920" s="33"/>
      <c r="R920" s="33"/>
      <c r="S920" s="123"/>
      <c r="T920" s="128"/>
      <c r="U920" s="33"/>
      <c r="V920" s="33"/>
      <c r="W920" s="33"/>
      <c r="X920" s="115"/>
      <c r="Y920" s="122"/>
      <c r="Z920" s="33"/>
      <c r="AA920" s="33"/>
      <c r="AB920" s="33"/>
      <c r="AC920" s="33"/>
      <c r="AD920" s="33"/>
      <c r="AE920" s="33"/>
      <c r="AF920" s="123"/>
      <c r="AG920" s="119" t="e">
        <f>HLOOKUP(AG$13,$Y920:$AF$1016,ROWS($Y920:$AF$1016),FALSE)</f>
        <v>#N/A</v>
      </c>
      <c r="AH920" s="30" t="e">
        <f>HLOOKUP(AH$13,$Y920:$AF$1016,ROWS($Y920:$AF$1016),FALSE)</f>
        <v>#N/A</v>
      </c>
      <c r="AI920" s="30" t="e">
        <f>HLOOKUP(AI$13,$Y920:$AF$1016,ROWS($Y920:$AF$1016),FALSE)</f>
        <v>#N/A</v>
      </c>
      <c r="AJ920" s="30" t="e">
        <f>HLOOKUP(AJ$13,$Y920:$AF$1016,ROWS($Y920:$AF$1016),FALSE)</f>
        <v>#N/A</v>
      </c>
      <c r="AK920" s="30" t="e">
        <f>HLOOKUP(AK$13,$Y920:$AF$1016,ROWS($Y920:$AF$1016),FALSE)</f>
        <v>#N/A</v>
      </c>
      <c r="AL920" s="30" t="e">
        <f>HLOOKUP(AL$13,$Y920:$AF$1016,ROWS($Y920:$AF$1016),FALSE)</f>
        <v>#N/A</v>
      </c>
      <c r="AM920" s="30" t="e">
        <f>HLOOKUP(AM$13,$Y920:$AF$1016,ROWS($Y920:$AF$1016),FALSE)</f>
        <v>#N/A</v>
      </c>
      <c r="AN920" s="30" t="e">
        <f>HLOOKUP(AN$13,$Y920:$AF$1016,ROWS($Y920:$AF$1016),FALSE)</f>
        <v>#N/A</v>
      </c>
      <c r="AO920" s="35" t="e">
        <f t="shared" si="176"/>
        <v>#N/A</v>
      </c>
      <c r="AP920" s="35" t="e">
        <f t="shared" si="177"/>
        <v>#N/A</v>
      </c>
      <c r="AQ920" s="35" t="e">
        <f t="shared" si="178"/>
        <v>#N/A</v>
      </c>
      <c r="AR920" s="35" t="e">
        <f t="shared" si="179"/>
        <v>#N/A</v>
      </c>
      <c r="AS920" s="35" t="e">
        <f t="shared" si="180"/>
        <v>#N/A</v>
      </c>
      <c r="AT920" s="35" t="e">
        <f t="shared" si="181"/>
        <v>#N/A</v>
      </c>
      <c r="AU920" s="35" t="e">
        <f t="shared" si="182"/>
        <v>#N/A</v>
      </c>
      <c r="AV920" s="35" t="e">
        <f t="shared" si="183"/>
        <v>#N/A</v>
      </c>
      <c r="AW920" s="81" t="e">
        <f t="shared" si="184"/>
        <v>#N/A</v>
      </c>
      <c r="AX920" s="139" t="e">
        <f t="shared" si="185"/>
        <v>#N/A</v>
      </c>
    </row>
    <row r="921" spans="1:50" x14ac:dyDescent="0.25">
      <c r="A921" s="110">
        <f>'Тулуз-Пьерон'!A921</f>
        <v>0</v>
      </c>
      <c r="B921" s="153">
        <f>'Тулуз-Пьерон'!B921</f>
        <v>0</v>
      </c>
      <c r="C921" s="109" t="e">
        <f>'Тулуз-Пьерон'!AB921</f>
        <v>#DIV/0!</v>
      </c>
      <c r="D921" s="132" t="e">
        <f>'Тулуз-Пьерон'!AE921</f>
        <v>#DIV/0!</v>
      </c>
      <c r="E921" s="134">
        <f>Равен!AD913</f>
        <v>0</v>
      </c>
      <c r="F921" s="135">
        <f>Равен!AE913</f>
        <v>0</v>
      </c>
      <c r="G921" s="128"/>
      <c r="H921" s="33"/>
      <c r="I921" s="33"/>
      <c r="J921" s="33"/>
      <c r="K921" s="115"/>
      <c r="L921" s="109">
        <f t="shared" si="174"/>
        <v>0</v>
      </c>
      <c r="M921" s="33"/>
      <c r="N921" s="123"/>
      <c r="O921" s="131"/>
      <c r="P921" s="109">
        <f t="shared" si="175"/>
        <v>0</v>
      </c>
      <c r="Q921" s="33"/>
      <c r="R921" s="33"/>
      <c r="S921" s="123"/>
      <c r="T921" s="128"/>
      <c r="U921" s="33"/>
      <c r="V921" s="33"/>
      <c r="W921" s="33"/>
      <c r="X921" s="115"/>
      <c r="Y921" s="122"/>
      <c r="Z921" s="33"/>
      <c r="AA921" s="33"/>
      <c r="AB921" s="33"/>
      <c r="AC921" s="33"/>
      <c r="AD921" s="33"/>
      <c r="AE921" s="33"/>
      <c r="AF921" s="123"/>
      <c r="AG921" s="119" t="e">
        <f>HLOOKUP(AG$13,$Y921:$AF$1016,ROWS($Y921:$AF$1016),FALSE)</f>
        <v>#N/A</v>
      </c>
      <c r="AH921" s="30" t="e">
        <f>HLOOKUP(AH$13,$Y921:$AF$1016,ROWS($Y921:$AF$1016),FALSE)</f>
        <v>#N/A</v>
      </c>
      <c r="AI921" s="30" t="e">
        <f>HLOOKUP(AI$13,$Y921:$AF$1016,ROWS($Y921:$AF$1016),FALSE)</f>
        <v>#N/A</v>
      </c>
      <c r="AJ921" s="30" t="e">
        <f>HLOOKUP(AJ$13,$Y921:$AF$1016,ROWS($Y921:$AF$1016),FALSE)</f>
        <v>#N/A</v>
      </c>
      <c r="AK921" s="30" t="e">
        <f>HLOOKUP(AK$13,$Y921:$AF$1016,ROWS($Y921:$AF$1016),FALSE)</f>
        <v>#N/A</v>
      </c>
      <c r="AL921" s="30" t="e">
        <f>HLOOKUP(AL$13,$Y921:$AF$1016,ROWS($Y921:$AF$1016),FALSE)</f>
        <v>#N/A</v>
      </c>
      <c r="AM921" s="30" t="e">
        <f>HLOOKUP(AM$13,$Y921:$AF$1016,ROWS($Y921:$AF$1016),FALSE)</f>
        <v>#N/A</v>
      </c>
      <c r="AN921" s="30" t="e">
        <f>HLOOKUP(AN$13,$Y921:$AF$1016,ROWS($Y921:$AF$1016),FALSE)</f>
        <v>#N/A</v>
      </c>
      <c r="AO921" s="35" t="e">
        <f t="shared" si="176"/>
        <v>#N/A</v>
      </c>
      <c r="AP921" s="35" t="e">
        <f t="shared" si="177"/>
        <v>#N/A</v>
      </c>
      <c r="AQ921" s="35" t="e">
        <f t="shared" si="178"/>
        <v>#N/A</v>
      </c>
      <c r="AR921" s="35" t="e">
        <f t="shared" si="179"/>
        <v>#N/A</v>
      </c>
      <c r="AS921" s="35" t="e">
        <f t="shared" si="180"/>
        <v>#N/A</v>
      </c>
      <c r="AT921" s="35" t="e">
        <f t="shared" si="181"/>
        <v>#N/A</v>
      </c>
      <c r="AU921" s="35" t="e">
        <f t="shared" si="182"/>
        <v>#N/A</v>
      </c>
      <c r="AV921" s="35" t="e">
        <f t="shared" si="183"/>
        <v>#N/A</v>
      </c>
      <c r="AW921" s="81" t="e">
        <f t="shared" si="184"/>
        <v>#N/A</v>
      </c>
      <c r="AX921" s="139" t="e">
        <f t="shared" si="185"/>
        <v>#N/A</v>
      </c>
    </row>
    <row r="922" spans="1:50" x14ac:dyDescent="0.25">
      <c r="A922" s="110">
        <f>'Тулуз-Пьерон'!A922</f>
        <v>0</v>
      </c>
      <c r="B922" s="153">
        <f>'Тулуз-Пьерон'!B922</f>
        <v>0</v>
      </c>
      <c r="C922" s="109" t="e">
        <f>'Тулуз-Пьерон'!AB922</f>
        <v>#DIV/0!</v>
      </c>
      <c r="D922" s="132" t="e">
        <f>'Тулуз-Пьерон'!AE922</f>
        <v>#DIV/0!</v>
      </c>
      <c r="E922" s="134">
        <f>Равен!AD914</f>
        <v>0</v>
      </c>
      <c r="F922" s="135">
        <f>Равен!AE914</f>
        <v>0</v>
      </c>
      <c r="G922" s="128"/>
      <c r="H922" s="33"/>
      <c r="I922" s="33"/>
      <c r="J922" s="33"/>
      <c r="K922" s="115"/>
      <c r="L922" s="109">
        <f t="shared" si="174"/>
        <v>0</v>
      </c>
      <c r="M922" s="33"/>
      <c r="N922" s="123"/>
      <c r="O922" s="131"/>
      <c r="P922" s="109">
        <f t="shared" si="175"/>
        <v>0</v>
      </c>
      <c r="Q922" s="33"/>
      <c r="R922" s="33"/>
      <c r="S922" s="123"/>
      <c r="T922" s="128"/>
      <c r="U922" s="33"/>
      <c r="V922" s="33"/>
      <c r="W922" s="33"/>
      <c r="X922" s="115"/>
      <c r="Y922" s="122"/>
      <c r="Z922" s="33"/>
      <c r="AA922" s="33"/>
      <c r="AB922" s="33"/>
      <c r="AC922" s="33"/>
      <c r="AD922" s="33"/>
      <c r="AE922" s="33"/>
      <c r="AF922" s="123"/>
      <c r="AG922" s="119" t="e">
        <f>HLOOKUP(AG$13,$Y922:$AF$1016,ROWS($Y922:$AF$1016),FALSE)</f>
        <v>#N/A</v>
      </c>
      <c r="AH922" s="30" t="e">
        <f>HLOOKUP(AH$13,$Y922:$AF$1016,ROWS($Y922:$AF$1016),FALSE)</f>
        <v>#N/A</v>
      </c>
      <c r="AI922" s="30" t="e">
        <f>HLOOKUP(AI$13,$Y922:$AF$1016,ROWS($Y922:$AF$1016),FALSE)</f>
        <v>#N/A</v>
      </c>
      <c r="AJ922" s="30" t="e">
        <f>HLOOKUP(AJ$13,$Y922:$AF$1016,ROWS($Y922:$AF$1016),FALSE)</f>
        <v>#N/A</v>
      </c>
      <c r="AK922" s="30" t="e">
        <f>HLOOKUP(AK$13,$Y922:$AF$1016,ROWS($Y922:$AF$1016),FALSE)</f>
        <v>#N/A</v>
      </c>
      <c r="AL922" s="30" t="e">
        <f>HLOOKUP(AL$13,$Y922:$AF$1016,ROWS($Y922:$AF$1016),FALSE)</f>
        <v>#N/A</v>
      </c>
      <c r="AM922" s="30" t="e">
        <f>HLOOKUP(AM$13,$Y922:$AF$1016,ROWS($Y922:$AF$1016),FALSE)</f>
        <v>#N/A</v>
      </c>
      <c r="AN922" s="30" t="e">
        <f>HLOOKUP(AN$13,$Y922:$AF$1016,ROWS($Y922:$AF$1016),FALSE)</f>
        <v>#N/A</v>
      </c>
      <c r="AO922" s="35" t="e">
        <f t="shared" si="176"/>
        <v>#N/A</v>
      </c>
      <c r="AP922" s="35" t="e">
        <f t="shared" si="177"/>
        <v>#N/A</v>
      </c>
      <c r="AQ922" s="35" t="e">
        <f t="shared" si="178"/>
        <v>#N/A</v>
      </c>
      <c r="AR922" s="35" t="e">
        <f t="shared" si="179"/>
        <v>#N/A</v>
      </c>
      <c r="AS922" s="35" t="e">
        <f t="shared" si="180"/>
        <v>#N/A</v>
      </c>
      <c r="AT922" s="35" t="e">
        <f t="shared" si="181"/>
        <v>#N/A</v>
      </c>
      <c r="AU922" s="35" t="e">
        <f t="shared" si="182"/>
        <v>#N/A</v>
      </c>
      <c r="AV922" s="35" t="e">
        <f t="shared" si="183"/>
        <v>#N/A</v>
      </c>
      <c r="AW922" s="81" t="e">
        <f t="shared" si="184"/>
        <v>#N/A</v>
      </c>
      <c r="AX922" s="139" t="e">
        <f t="shared" si="185"/>
        <v>#N/A</v>
      </c>
    </row>
    <row r="923" spans="1:50" x14ac:dyDescent="0.25">
      <c r="A923" s="110">
        <f>'Тулуз-Пьерон'!A923</f>
        <v>0</v>
      </c>
      <c r="B923" s="153">
        <f>'Тулуз-Пьерон'!B923</f>
        <v>0</v>
      </c>
      <c r="C923" s="109" t="e">
        <f>'Тулуз-Пьерон'!AB923</f>
        <v>#DIV/0!</v>
      </c>
      <c r="D923" s="132" t="e">
        <f>'Тулуз-Пьерон'!AE923</f>
        <v>#DIV/0!</v>
      </c>
      <c r="E923" s="134">
        <f>Равен!AD915</f>
        <v>0</v>
      </c>
      <c r="F923" s="135">
        <f>Равен!AE915</f>
        <v>0</v>
      </c>
      <c r="G923" s="128"/>
      <c r="H923" s="33"/>
      <c r="I923" s="33"/>
      <c r="J923" s="33"/>
      <c r="K923" s="115"/>
      <c r="L923" s="109">
        <f t="shared" si="174"/>
        <v>0</v>
      </c>
      <c r="M923" s="33"/>
      <c r="N923" s="123"/>
      <c r="O923" s="131"/>
      <c r="P923" s="109">
        <f t="shared" si="175"/>
        <v>0</v>
      </c>
      <c r="Q923" s="33"/>
      <c r="R923" s="33"/>
      <c r="S923" s="123"/>
      <c r="T923" s="128"/>
      <c r="U923" s="33"/>
      <c r="V923" s="33"/>
      <c r="W923" s="33"/>
      <c r="X923" s="115"/>
      <c r="Y923" s="122"/>
      <c r="Z923" s="33"/>
      <c r="AA923" s="33"/>
      <c r="AB923" s="33"/>
      <c r="AC923" s="33"/>
      <c r="AD923" s="33"/>
      <c r="AE923" s="33"/>
      <c r="AF923" s="123"/>
      <c r="AG923" s="119" t="e">
        <f>HLOOKUP(AG$13,$Y923:$AF$1016,ROWS($Y923:$AF$1016),FALSE)</f>
        <v>#N/A</v>
      </c>
      <c r="AH923" s="30" t="e">
        <f>HLOOKUP(AH$13,$Y923:$AF$1016,ROWS($Y923:$AF$1016),FALSE)</f>
        <v>#N/A</v>
      </c>
      <c r="AI923" s="30" t="e">
        <f>HLOOKUP(AI$13,$Y923:$AF$1016,ROWS($Y923:$AF$1016),FALSE)</f>
        <v>#N/A</v>
      </c>
      <c r="AJ923" s="30" t="e">
        <f>HLOOKUP(AJ$13,$Y923:$AF$1016,ROWS($Y923:$AF$1016),FALSE)</f>
        <v>#N/A</v>
      </c>
      <c r="AK923" s="30" t="e">
        <f>HLOOKUP(AK$13,$Y923:$AF$1016,ROWS($Y923:$AF$1016),FALSE)</f>
        <v>#N/A</v>
      </c>
      <c r="AL923" s="30" t="e">
        <f>HLOOKUP(AL$13,$Y923:$AF$1016,ROWS($Y923:$AF$1016),FALSE)</f>
        <v>#N/A</v>
      </c>
      <c r="AM923" s="30" t="e">
        <f>HLOOKUP(AM$13,$Y923:$AF$1016,ROWS($Y923:$AF$1016),FALSE)</f>
        <v>#N/A</v>
      </c>
      <c r="AN923" s="30" t="e">
        <f>HLOOKUP(AN$13,$Y923:$AF$1016,ROWS($Y923:$AF$1016),FALSE)</f>
        <v>#N/A</v>
      </c>
      <c r="AO923" s="35" t="e">
        <f t="shared" si="176"/>
        <v>#N/A</v>
      </c>
      <c r="AP923" s="35" t="e">
        <f t="shared" si="177"/>
        <v>#N/A</v>
      </c>
      <c r="AQ923" s="35" t="e">
        <f t="shared" si="178"/>
        <v>#N/A</v>
      </c>
      <c r="AR923" s="35" t="e">
        <f t="shared" si="179"/>
        <v>#N/A</v>
      </c>
      <c r="AS923" s="35" t="e">
        <f t="shared" si="180"/>
        <v>#N/A</v>
      </c>
      <c r="AT923" s="35" t="e">
        <f t="shared" si="181"/>
        <v>#N/A</v>
      </c>
      <c r="AU923" s="35" t="e">
        <f t="shared" si="182"/>
        <v>#N/A</v>
      </c>
      <c r="AV923" s="35" t="e">
        <f t="shared" si="183"/>
        <v>#N/A</v>
      </c>
      <c r="AW923" s="81" t="e">
        <f t="shared" si="184"/>
        <v>#N/A</v>
      </c>
      <c r="AX923" s="139" t="e">
        <f t="shared" si="185"/>
        <v>#N/A</v>
      </c>
    </row>
    <row r="924" spans="1:50" x14ac:dyDescent="0.25">
      <c r="A924" s="110">
        <f>'Тулуз-Пьерон'!A924</f>
        <v>0</v>
      </c>
      <c r="B924" s="153">
        <f>'Тулуз-Пьерон'!B924</f>
        <v>0</v>
      </c>
      <c r="C924" s="109" t="e">
        <f>'Тулуз-Пьерон'!AB924</f>
        <v>#DIV/0!</v>
      </c>
      <c r="D924" s="132" t="e">
        <f>'Тулуз-Пьерон'!AE924</f>
        <v>#DIV/0!</v>
      </c>
      <c r="E924" s="134">
        <f>Равен!AD916</f>
        <v>0</v>
      </c>
      <c r="F924" s="135">
        <f>Равен!AE916</f>
        <v>0</v>
      </c>
      <c r="G924" s="128"/>
      <c r="H924" s="33"/>
      <c r="I924" s="33"/>
      <c r="J924" s="33"/>
      <c r="K924" s="115"/>
      <c r="L924" s="109">
        <f t="shared" si="174"/>
        <v>0</v>
      </c>
      <c r="M924" s="33"/>
      <c r="N924" s="123"/>
      <c r="O924" s="131"/>
      <c r="P924" s="109">
        <f t="shared" si="175"/>
        <v>0</v>
      </c>
      <c r="Q924" s="33"/>
      <c r="R924" s="33"/>
      <c r="S924" s="123"/>
      <c r="T924" s="128"/>
      <c r="U924" s="33"/>
      <c r="V924" s="33"/>
      <c r="W924" s="33"/>
      <c r="X924" s="115"/>
      <c r="Y924" s="122"/>
      <c r="Z924" s="33"/>
      <c r="AA924" s="33"/>
      <c r="AB924" s="33"/>
      <c r="AC924" s="33"/>
      <c r="AD924" s="33"/>
      <c r="AE924" s="33"/>
      <c r="AF924" s="123"/>
      <c r="AG924" s="119" t="e">
        <f>HLOOKUP(AG$13,$Y924:$AF$1016,ROWS($Y924:$AF$1016),FALSE)</f>
        <v>#N/A</v>
      </c>
      <c r="AH924" s="30" t="e">
        <f>HLOOKUP(AH$13,$Y924:$AF$1016,ROWS($Y924:$AF$1016),FALSE)</f>
        <v>#N/A</v>
      </c>
      <c r="AI924" s="30" t="e">
        <f>HLOOKUP(AI$13,$Y924:$AF$1016,ROWS($Y924:$AF$1016),FALSE)</f>
        <v>#N/A</v>
      </c>
      <c r="AJ924" s="30" t="e">
        <f>HLOOKUP(AJ$13,$Y924:$AF$1016,ROWS($Y924:$AF$1016),FALSE)</f>
        <v>#N/A</v>
      </c>
      <c r="AK924" s="30" t="e">
        <f>HLOOKUP(AK$13,$Y924:$AF$1016,ROWS($Y924:$AF$1016),FALSE)</f>
        <v>#N/A</v>
      </c>
      <c r="AL924" s="30" t="e">
        <f>HLOOKUP(AL$13,$Y924:$AF$1016,ROWS($Y924:$AF$1016),FALSE)</f>
        <v>#N/A</v>
      </c>
      <c r="AM924" s="30" t="e">
        <f>HLOOKUP(AM$13,$Y924:$AF$1016,ROWS($Y924:$AF$1016),FALSE)</f>
        <v>#N/A</v>
      </c>
      <c r="AN924" s="30" t="e">
        <f>HLOOKUP(AN$13,$Y924:$AF$1016,ROWS($Y924:$AF$1016),FALSE)</f>
        <v>#N/A</v>
      </c>
      <c r="AO924" s="35" t="e">
        <f t="shared" si="176"/>
        <v>#N/A</v>
      </c>
      <c r="AP924" s="35" t="e">
        <f t="shared" si="177"/>
        <v>#N/A</v>
      </c>
      <c r="AQ924" s="35" t="e">
        <f t="shared" si="178"/>
        <v>#N/A</v>
      </c>
      <c r="AR924" s="35" t="e">
        <f t="shared" si="179"/>
        <v>#N/A</v>
      </c>
      <c r="AS924" s="35" t="e">
        <f t="shared" si="180"/>
        <v>#N/A</v>
      </c>
      <c r="AT924" s="35" t="e">
        <f t="shared" si="181"/>
        <v>#N/A</v>
      </c>
      <c r="AU924" s="35" t="e">
        <f t="shared" si="182"/>
        <v>#N/A</v>
      </c>
      <c r="AV924" s="35" t="e">
        <f t="shared" si="183"/>
        <v>#N/A</v>
      </c>
      <c r="AW924" s="81" t="e">
        <f t="shared" si="184"/>
        <v>#N/A</v>
      </c>
      <c r="AX924" s="139" t="e">
        <f t="shared" si="185"/>
        <v>#N/A</v>
      </c>
    </row>
    <row r="925" spans="1:50" x14ac:dyDescent="0.25">
      <c r="A925" s="110">
        <f>'Тулуз-Пьерон'!A925</f>
        <v>0</v>
      </c>
      <c r="B925" s="153">
        <f>'Тулуз-Пьерон'!B925</f>
        <v>0</v>
      </c>
      <c r="C925" s="109" t="e">
        <f>'Тулуз-Пьерон'!AB925</f>
        <v>#DIV/0!</v>
      </c>
      <c r="D925" s="132" t="e">
        <f>'Тулуз-Пьерон'!AE925</f>
        <v>#DIV/0!</v>
      </c>
      <c r="E925" s="134">
        <f>Равен!AD917</f>
        <v>0</v>
      </c>
      <c r="F925" s="135">
        <f>Равен!AE917</f>
        <v>0</v>
      </c>
      <c r="G925" s="128"/>
      <c r="H925" s="33"/>
      <c r="I925" s="33"/>
      <c r="J925" s="33"/>
      <c r="K925" s="115"/>
      <c r="L925" s="109">
        <f t="shared" si="174"/>
        <v>0</v>
      </c>
      <c r="M925" s="33"/>
      <c r="N925" s="123"/>
      <c r="O925" s="131"/>
      <c r="P925" s="109">
        <f t="shared" si="175"/>
        <v>0</v>
      </c>
      <c r="Q925" s="33"/>
      <c r="R925" s="33"/>
      <c r="S925" s="123"/>
      <c r="T925" s="128"/>
      <c r="U925" s="33"/>
      <c r="V925" s="33"/>
      <c r="W925" s="33"/>
      <c r="X925" s="115"/>
      <c r="Y925" s="122"/>
      <c r="Z925" s="33"/>
      <c r="AA925" s="33"/>
      <c r="AB925" s="33"/>
      <c r="AC925" s="33"/>
      <c r="AD925" s="33"/>
      <c r="AE925" s="33"/>
      <c r="AF925" s="123"/>
      <c r="AG925" s="119" t="e">
        <f>HLOOKUP(AG$13,$Y925:$AF$1016,ROWS($Y925:$AF$1016),FALSE)</f>
        <v>#N/A</v>
      </c>
      <c r="AH925" s="30" t="e">
        <f>HLOOKUP(AH$13,$Y925:$AF$1016,ROWS($Y925:$AF$1016),FALSE)</f>
        <v>#N/A</v>
      </c>
      <c r="AI925" s="30" t="e">
        <f>HLOOKUP(AI$13,$Y925:$AF$1016,ROWS($Y925:$AF$1016),FALSE)</f>
        <v>#N/A</v>
      </c>
      <c r="AJ925" s="30" t="e">
        <f>HLOOKUP(AJ$13,$Y925:$AF$1016,ROWS($Y925:$AF$1016),FALSE)</f>
        <v>#N/A</v>
      </c>
      <c r="AK925" s="30" t="e">
        <f>HLOOKUP(AK$13,$Y925:$AF$1016,ROWS($Y925:$AF$1016),FALSE)</f>
        <v>#N/A</v>
      </c>
      <c r="AL925" s="30" t="e">
        <f>HLOOKUP(AL$13,$Y925:$AF$1016,ROWS($Y925:$AF$1016),FALSE)</f>
        <v>#N/A</v>
      </c>
      <c r="AM925" s="30" t="e">
        <f>HLOOKUP(AM$13,$Y925:$AF$1016,ROWS($Y925:$AF$1016),FALSE)</f>
        <v>#N/A</v>
      </c>
      <c r="AN925" s="30" t="e">
        <f>HLOOKUP(AN$13,$Y925:$AF$1016,ROWS($Y925:$AF$1016),FALSE)</f>
        <v>#N/A</v>
      </c>
      <c r="AO925" s="35" t="e">
        <f t="shared" si="176"/>
        <v>#N/A</v>
      </c>
      <c r="AP925" s="35" t="e">
        <f t="shared" si="177"/>
        <v>#N/A</v>
      </c>
      <c r="AQ925" s="35" t="e">
        <f t="shared" si="178"/>
        <v>#N/A</v>
      </c>
      <c r="AR925" s="35" t="e">
        <f t="shared" si="179"/>
        <v>#N/A</v>
      </c>
      <c r="AS925" s="35" t="e">
        <f t="shared" si="180"/>
        <v>#N/A</v>
      </c>
      <c r="AT925" s="35" t="e">
        <f t="shared" si="181"/>
        <v>#N/A</v>
      </c>
      <c r="AU925" s="35" t="e">
        <f t="shared" si="182"/>
        <v>#N/A</v>
      </c>
      <c r="AV925" s="35" t="e">
        <f t="shared" si="183"/>
        <v>#N/A</v>
      </c>
      <c r="AW925" s="81" t="e">
        <f t="shared" si="184"/>
        <v>#N/A</v>
      </c>
      <c r="AX925" s="139" t="e">
        <f t="shared" si="185"/>
        <v>#N/A</v>
      </c>
    </row>
    <row r="926" spans="1:50" x14ac:dyDescent="0.25">
      <c r="A926" s="110">
        <f>'Тулуз-Пьерон'!A926</f>
        <v>0</v>
      </c>
      <c r="B926" s="153">
        <f>'Тулуз-Пьерон'!B926</f>
        <v>0</v>
      </c>
      <c r="C926" s="109" t="e">
        <f>'Тулуз-Пьерон'!AB926</f>
        <v>#DIV/0!</v>
      </c>
      <c r="D926" s="132" t="e">
        <f>'Тулуз-Пьерон'!AE926</f>
        <v>#DIV/0!</v>
      </c>
      <c r="E926" s="134">
        <f>Равен!AD918</f>
        <v>0</v>
      </c>
      <c r="F926" s="135">
        <f>Равен!AE918</f>
        <v>0</v>
      </c>
      <c r="G926" s="128"/>
      <c r="H926" s="33"/>
      <c r="I926" s="33"/>
      <c r="J926" s="33"/>
      <c r="K926" s="115"/>
      <c r="L926" s="109">
        <f t="shared" si="174"/>
        <v>0</v>
      </c>
      <c r="M926" s="33"/>
      <c r="N926" s="123"/>
      <c r="O926" s="131"/>
      <c r="P926" s="109">
        <f t="shared" si="175"/>
        <v>0</v>
      </c>
      <c r="Q926" s="33"/>
      <c r="R926" s="33"/>
      <c r="S926" s="123"/>
      <c r="T926" s="128"/>
      <c r="U926" s="33"/>
      <c r="V926" s="33"/>
      <c r="W926" s="33"/>
      <c r="X926" s="115"/>
      <c r="Y926" s="122"/>
      <c r="Z926" s="33"/>
      <c r="AA926" s="33"/>
      <c r="AB926" s="33"/>
      <c r="AC926" s="33"/>
      <c r="AD926" s="33"/>
      <c r="AE926" s="33"/>
      <c r="AF926" s="123"/>
      <c r="AG926" s="119" t="e">
        <f>HLOOKUP(AG$13,$Y926:$AF$1016,ROWS($Y926:$AF$1016),FALSE)</f>
        <v>#N/A</v>
      </c>
      <c r="AH926" s="30" t="e">
        <f>HLOOKUP(AH$13,$Y926:$AF$1016,ROWS($Y926:$AF$1016),FALSE)</f>
        <v>#N/A</v>
      </c>
      <c r="AI926" s="30" t="e">
        <f>HLOOKUP(AI$13,$Y926:$AF$1016,ROWS($Y926:$AF$1016),FALSE)</f>
        <v>#N/A</v>
      </c>
      <c r="AJ926" s="30" t="e">
        <f>HLOOKUP(AJ$13,$Y926:$AF$1016,ROWS($Y926:$AF$1016),FALSE)</f>
        <v>#N/A</v>
      </c>
      <c r="AK926" s="30" t="e">
        <f>HLOOKUP(AK$13,$Y926:$AF$1016,ROWS($Y926:$AF$1016),FALSE)</f>
        <v>#N/A</v>
      </c>
      <c r="AL926" s="30" t="e">
        <f>HLOOKUP(AL$13,$Y926:$AF$1016,ROWS($Y926:$AF$1016),FALSE)</f>
        <v>#N/A</v>
      </c>
      <c r="AM926" s="30" t="e">
        <f>HLOOKUP(AM$13,$Y926:$AF$1016,ROWS($Y926:$AF$1016),FALSE)</f>
        <v>#N/A</v>
      </c>
      <c r="AN926" s="30" t="e">
        <f>HLOOKUP(AN$13,$Y926:$AF$1016,ROWS($Y926:$AF$1016),FALSE)</f>
        <v>#N/A</v>
      </c>
      <c r="AO926" s="35" t="e">
        <f t="shared" si="176"/>
        <v>#N/A</v>
      </c>
      <c r="AP926" s="35" t="e">
        <f t="shared" si="177"/>
        <v>#N/A</v>
      </c>
      <c r="AQ926" s="35" t="e">
        <f t="shared" si="178"/>
        <v>#N/A</v>
      </c>
      <c r="AR926" s="35" t="e">
        <f t="shared" si="179"/>
        <v>#N/A</v>
      </c>
      <c r="AS926" s="35" t="e">
        <f t="shared" si="180"/>
        <v>#N/A</v>
      </c>
      <c r="AT926" s="35" t="e">
        <f t="shared" si="181"/>
        <v>#N/A</v>
      </c>
      <c r="AU926" s="35" t="e">
        <f t="shared" si="182"/>
        <v>#N/A</v>
      </c>
      <c r="AV926" s="35" t="e">
        <f t="shared" si="183"/>
        <v>#N/A</v>
      </c>
      <c r="AW926" s="81" t="e">
        <f t="shared" si="184"/>
        <v>#N/A</v>
      </c>
      <c r="AX926" s="139" t="e">
        <f t="shared" si="185"/>
        <v>#N/A</v>
      </c>
    </row>
    <row r="927" spans="1:50" x14ac:dyDescent="0.25">
      <c r="A927" s="110">
        <f>'Тулуз-Пьерон'!A927</f>
        <v>0</v>
      </c>
      <c r="B927" s="153">
        <f>'Тулуз-Пьерон'!B927</f>
        <v>0</v>
      </c>
      <c r="C927" s="109" t="e">
        <f>'Тулуз-Пьерон'!AB927</f>
        <v>#DIV/0!</v>
      </c>
      <c r="D927" s="132" t="e">
        <f>'Тулуз-Пьерон'!AE927</f>
        <v>#DIV/0!</v>
      </c>
      <c r="E927" s="134">
        <f>Равен!AD919</f>
        <v>0</v>
      </c>
      <c r="F927" s="135">
        <f>Равен!AE919</f>
        <v>0</v>
      </c>
      <c r="G927" s="128"/>
      <c r="H927" s="33"/>
      <c r="I927" s="33"/>
      <c r="J927" s="33"/>
      <c r="K927" s="115"/>
      <c r="L927" s="109">
        <f t="shared" si="174"/>
        <v>0</v>
      </c>
      <c r="M927" s="33"/>
      <c r="N927" s="123"/>
      <c r="O927" s="131"/>
      <c r="P927" s="109">
        <f t="shared" si="175"/>
        <v>0</v>
      </c>
      <c r="Q927" s="33"/>
      <c r="R927" s="33"/>
      <c r="S927" s="123"/>
      <c r="T927" s="128"/>
      <c r="U927" s="33"/>
      <c r="V927" s="33"/>
      <c r="W927" s="33"/>
      <c r="X927" s="115"/>
      <c r="Y927" s="122"/>
      <c r="Z927" s="33"/>
      <c r="AA927" s="33"/>
      <c r="AB927" s="33"/>
      <c r="AC927" s="33"/>
      <c r="AD927" s="33"/>
      <c r="AE927" s="33"/>
      <c r="AF927" s="123"/>
      <c r="AG927" s="119" t="e">
        <f>HLOOKUP(AG$13,$Y927:$AF$1016,ROWS($Y927:$AF$1016),FALSE)</f>
        <v>#N/A</v>
      </c>
      <c r="AH927" s="30" t="e">
        <f>HLOOKUP(AH$13,$Y927:$AF$1016,ROWS($Y927:$AF$1016),FALSE)</f>
        <v>#N/A</v>
      </c>
      <c r="AI927" s="30" t="e">
        <f>HLOOKUP(AI$13,$Y927:$AF$1016,ROWS($Y927:$AF$1016),FALSE)</f>
        <v>#N/A</v>
      </c>
      <c r="AJ927" s="30" t="e">
        <f>HLOOKUP(AJ$13,$Y927:$AF$1016,ROWS($Y927:$AF$1016),FALSE)</f>
        <v>#N/A</v>
      </c>
      <c r="AK927" s="30" t="e">
        <f>HLOOKUP(AK$13,$Y927:$AF$1016,ROWS($Y927:$AF$1016),FALSE)</f>
        <v>#N/A</v>
      </c>
      <c r="AL927" s="30" t="e">
        <f>HLOOKUP(AL$13,$Y927:$AF$1016,ROWS($Y927:$AF$1016),FALSE)</f>
        <v>#N/A</v>
      </c>
      <c r="AM927" s="30" t="e">
        <f>HLOOKUP(AM$13,$Y927:$AF$1016,ROWS($Y927:$AF$1016),FALSE)</f>
        <v>#N/A</v>
      </c>
      <c r="AN927" s="30" t="e">
        <f>HLOOKUP(AN$13,$Y927:$AF$1016,ROWS($Y927:$AF$1016),FALSE)</f>
        <v>#N/A</v>
      </c>
      <c r="AO927" s="35" t="e">
        <f t="shared" si="176"/>
        <v>#N/A</v>
      </c>
      <c r="AP927" s="35" t="e">
        <f t="shared" si="177"/>
        <v>#N/A</v>
      </c>
      <c r="AQ927" s="35" t="e">
        <f t="shared" si="178"/>
        <v>#N/A</v>
      </c>
      <c r="AR927" s="35" t="e">
        <f t="shared" si="179"/>
        <v>#N/A</v>
      </c>
      <c r="AS927" s="35" t="e">
        <f t="shared" si="180"/>
        <v>#N/A</v>
      </c>
      <c r="AT927" s="35" t="e">
        <f t="shared" si="181"/>
        <v>#N/A</v>
      </c>
      <c r="AU927" s="35" t="e">
        <f t="shared" si="182"/>
        <v>#N/A</v>
      </c>
      <c r="AV927" s="35" t="e">
        <f t="shared" si="183"/>
        <v>#N/A</v>
      </c>
      <c r="AW927" s="81" t="e">
        <f t="shared" si="184"/>
        <v>#N/A</v>
      </c>
      <c r="AX927" s="139" t="e">
        <f t="shared" si="185"/>
        <v>#N/A</v>
      </c>
    </row>
    <row r="928" spans="1:50" x14ac:dyDescent="0.25">
      <c r="A928" s="110">
        <f>'Тулуз-Пьерон'!A928</f>
        <v>0</v>
      </c>
      <c r="B928" s="153">
        <f>'Тулуз-Пьерон'!B928</f>
        <v>0</v>
      </c>
      <c r="C928" s="109" t="e">
        <f>'Тулуз-Пьерон'!AB928</f>
        <v>#DIV/0!</v>
      </c>
      <c r="D928" s="132" t="e">
        <f>'Тулуз-Пьерон'!AE928</f>
        <v>#DIV/0!</v>
      </c>
      <c r="E928" s="134">
        <f>Равен!AD920</f>
        <v>0</v>
      </c>
      <c r="F928" s="135">
        <f>Равен!AE920</f>
        <v>0</v>
      </c>
      <c r="G928" s="128"/>
      <c r="H928" s="33"/>
      <c r="I928" s="33"/>
      <c r="J928" s="33"/>
      <c r="K928" s="115"/>
      <c r="L928" s="109">
        <f t="shared" si="174"/>
        <v>0</v>
      </c>
      <c r="M928" s="33"/>
      <c r="N928" s="123"/>
      <c r="O928" s="131"/>
      <c r="P928" s="109">
        <f t="shared" si="175"/>
        <v>0</v>
      </c>
      <c r="Q928" s="33"/>
      <c r="R928" s="33"/>
      <c r="S928" s="123"/>
      <c r="T928" s="128"/>
      <c r="U928" s="33"/>
      <c r="V928" s="33"/>
      <c r="W928" s="33"/>
      <c r="X928" s="115"/>
      <c r="Y928" s="122"/>
      <c r="Z928" s="33"/>
      <c r="AA928" s="33"/>
      <c r="AB928" s="33"/>
      <c r="AC928" s="33"/>
      <c r="AD928" s="33"/>
      <c r="AE928" s="33"/>
      <c r="AF928" s="123"/>
      <c r="AG928" s="119" t="e">
        <f>HLOOKUP(AG$13,$Y928:$AF$1016,ROWS($Y928:$AF$1016),FALSE)</f>
        <v>#N/A</v>
      </c>
      <c r="AH928" s="30" t="e">
        <f>HLOOKUP(AH$13,$Y928:$AF$1016,ROWS($Y928:$AF$1016),FALSE)</f>
        <v>#N/A</v>
      </c>
      <c r="AI928" s="30" t="e">
        <f>HLOOKUP(AI$13,$Y928:$AF$1016,ROWS($Y928:$AF$1016),FALSE)</f>
        <v>#N/A</v>
      </c>
      <c r="AJ928" s="30" t="e">
        <f>HLOOKUP(AJ$13,$Y928:$AF$1016,ROWS($Y928:$AF$1016),FALSE)</f>
        <v>#N/A</v>
      </c>
      <c r="AK928" s="30" t="e">
        <f>HLOOKUP(AK$13,$Y928:$AF$1016,ROWS($Y928:$AF$1016),FALSE)</f>
        <v>#N/A</v>
      </c>
      <c r="AL928" s="30" t="e">
        <f>HLOOKUP(AL$13,$Y928:$AF$1016,ROWS($Y928:$AF$1016),FALSE)</f>
        <v>#N/A</v>
      </c>
      <c r="AM928" s="30" t="e">
        <f>HLOOKUP(AM$13,$Y928:$AF$1016,ROWS($Y928:$AF$1016),FALSE)</f>
        <v>#N/A</v>
      </c>
      <c r="AN928" s="30" t="e">
        <f>HLOOKUP(AN$13,$Y928:$AF$1016,ROWS($Y928:$AF$1016),FALSE)</f>
        <v>#N/A</v>
      </c>
      <c r="AO928" s="35" t="e">
        <f t="shared" si="176"/>
        <v>#N/A</v>
      </c>
      <c r="AP928" s="35" t="e">
        <f t="shared" si="177"/>
        <v>#N/A</v>
      </c>
      <c r="AQ928" s="35" t="e">
        <f t="shared" si="178"/>
        <v>#N/A</v>
      </c>
      <c r="AR928" s="35" t="e">
        <f t="shared" si="179"/>
        <v>#N/A</v>
      </c>
      <c r="AS928" s="35" t="e">
        <f t="shared" si="180"/>
        <v>#N/A</v>
      </c>
      <c r="AT928" s="35" t="e">
        <f t="shared" si="181"/>
        <v>#N/A</v>
      </c>
      <c r="AU928" s="35" t="e">
        <f t="shared" si="182"/>
        <v>#N/A</v>
      </c>
      <c r="AV928" s="35" t="e">
        <f t="shared" si="183"/>
        <v>#N/A</v>
      </c>
      <c r="AW928" s="81" t="e">
        <f t="shared" si="184"/>
        <v>#N/A</v>
      </c>
      <c r="AX928" s="139" t="e">
        <f t="shared" si="185"/>
        <v>#N/A</v>
      </c>
    </row>
    <row r="929" spans="1:50" x14ac:dyDescent="0.25">
      <c r="A929" s="110">
        <f>'Тулуз-Пьерон'!A929</f>
        <v>0</v>
      </c>
      <c r="B929" s="153">
        <f>'Тулуз-Пьерон'!B929</f>
        <v>0</v>
      </c>
      <c r="C929" s="109" t="e">
        <f>'Тулуз-Пьерон'!AB929</f>
        <v>#DIV/0!</v>
      </c>
      <c r="D929" s="132" t="e">
        <f>'Тулуз-Пьерон'!AE929</f>
        <v>#DIV/0!</v>
      </c>
      <c r="E929" s="134">
        <f>Равен!AD921</f>
        <v>0</v>
      </c>
      <c r="F929" s="135">
        <f>Равен!AE921</f>
        <v>0</v>
      </c>
      <c r="G929" s="128"/>
      <c r="H929" s="33"/>
      <c r="I929" s="33"/>
      <c r="J929" s="33"/>
      <c r="K929" s="115"/>
      <c r="L929" s="109">
        <f t="shared" si="174"/>
        <v>0</v>
      </c>
      <c r="M929" s="33"/>
      <c r="N929" s="123"/>
      <c r="O929" s="131"/>
      <c r="P929" s="109">
        <f t="shared" si="175"/>
        <v>0</v>
      </c>
      <c r="Q929" s="33"/>
      <c r="R929" s="33"/>
      <c r="S929" s="123"/>
      <c r="T929" s="128"/>
      <c r="U929" s="33"/>
      <c r="V929" s="33"/>
      <c r="W929" s="33"/>
      <c r="X929" s="115"/>
      <c r="Y929" s="122"/>
      <c r="Z929" s="33"/>
      <c r="AA929" s="33"/>
      <c r="AB929" s="33"/>
      <c r="AC929" s="33"/>
      <c r="AD929" s="33"/>
      <c r="AE929" s="33"/>
      <c r="AF929" s="123"/>
      <c r="AG929" s="119" t="e">
        <f>HLOOKUP(AG$13,$Y929:$AF$1016,ROWS($Y929:$AF$1016),FALSE)</f>
        <v>#N/A</v>
      </c>
      <c r="AH929" s="30" t="e">
        <f>HLOOKUP(AH$13,$Y929:$AF$1016,ROWS($Y929:$AF$1016),FALSE)</f>
        <v>#N/A</v>
      </c>
      <c r="AI929" s="30" t="e">
        <f>HLOOKUP(AI$13,$Y929:$AF$1016,ROWS($Y929:$AF$1016),FALSE)</f>
        <v>#N/A</v>
      </c>
      <c r="AJ929" s="30" t="e">
        <f>HLOOKUP(AJ$13,$Y929:$AF$1016,ROWS($Y929:$AF$1016),FALSE)</f>
        <v>#N/A</v>
      </c>
      <c r="AK929" s="30" t="e">
        <f>HLOOKUP(AK$13,$Y929:$AF$1016,ROWS($Y929:$AF$1016),FALSE)</f>
        <v>#N/A</v>
      </c>
      <c r="AL929" s="30" t="e">
        <f>HLOOKUP(AL$13,$Y929:$AF$1016,ROWS($Y929:$AF$1016),FALSE)</f>
        <v>#N/A</v>
      </c>
      <c r="AM929" s="30" t="e">
        <f>HLOOKUP(AM$13,$Y929:$AF$1016,ROWS($Y929:$AF$1016),FALSE)</f>
        <v>#N/A</v>
      </c>
      <c r="AN929" s="30" t="e">
        <f>HLOOKUP(AN$13,$Y929:$AF$1016,ROWS($Y929:$AF$1016),FALSE)</f>
        <v>#N/A</v>
      </c>
      <c r="AO929" s="35" t="e">
        <f t="shared" si="176"/>
        <v>#N/A</v>
      </c>
      <c r="AP929" s="35" t="e">
        <f t="shared" si="177"/>
        <v>#N/A</v>
      </c>
      <c r="AQ929" s="35" t="e">
        <f t="shared" si="178"/>
        <v>#N/A</v>
      </c>
      <c r="AR929" s="35" t="e">
        <f t="shared" si="179"/>
        <v>#N/A</v>
      </c>
      <c r="AS929" s="35" t="e">
        <f t="shared" si="180"/>
        <v>#N/A</v>
      </c>
      <c r="AT929" s="35" t="e">
        <f t="shared" si="181"/>
        <v>#N/A</v>
      </c>
      <c r="AU929" s="35" t="e">
        <f t="shared" si="182"/>
        <v>#N/A</v>
      </c>
      <c r="AV929" s="35" t="e">
        <f t="shared" si="183"/>
        <v>#N/A</v>
      </c>
      <c r="AW929" s="81" t="e">
        <f t="shared" si="184"/>
        <v>#N/A</v>
      </c>
      <c r="AX929" s="139" t="e">
        <f t="shared" si="185"/>
        <v>#N/A</v>
      </c>
    </row>
    <row r="930" spans="1:50" x14ac:dyDescent="0.25">
      <c r="A930" s="110">
        <f>'Тулуз-Пьерон'!A930</f>
        <v>0</v>
      </c>
      <c r="B930" s="153">
        <f>'Тулуз-Пьерон'!B930</f>
        <v>0</v>
      </c>
      <c r="C930" s="109" t="e">
        <f>'Тулуз-Пьерон'!AB930</f>
        <v>#DIV/0!</v>
      </c>
      <c r="D930" s="132" t="e">
        <f>'Тулуз-Пьерон'!AE930</f>
        <v>#DIV/0!</v>
      </c>
      <c r="E930" s="134">
        <f>Равен!AD922</f>
        <v>0</v>
      </c>
      <c r="F930" s="135">
        <f>Равен!AE922</f>
        <v>0</v>
      </c>
      <c r="G930" s="128"/>
      <c r="H930" s="33"/>
      <c r="I930" s="33"/>
      <c r="J930" s="33"/>
      <c r="K930" s="115"/>
      <c r="L930" s="109">
        <f t="shared" si="174"/>
        <v>0</v>
      </c>
      <c r="M930" s="33"/>
      <c r="N930" s="123"/>
      <c r="O930" s="131"/>
      <c r="P930" s="109">
        <f t="shared" si="175"/>
        <v>0</v>
      </c>
      <c r="Q930" s="33"/>
      <c r="R930" s="33"/>
      <c r="S930" s="123"/>
      <c r="T930" s="128"/>
      <c r="U930" s="33"/>
      <c r="V930" s="33"/>
      <c r="W930" s="33"/>
      <c r="X930" s="115"/>
      <c r="Y930" s="122"/>
      <c r="Z930" s="33"/>
      <c r="AA930" s="33"/>
      <c r="AB930" s="33"/>
      <c r="AC930" s="33"/>
      <c r="AD930" s="33"/>
      <c r="AE930" s="33"/>
      <c r="AF930" s="123"/>
      <c r="AG930" s="119" t="e">
        <f>HLOOKUP(AG$13,$Y930:$AF$1016,ROWS($Y930:$AF$1016),FALSE)</f>
        <v>#N/A</v>
      </c>
      <c r="AH930" s="30" t="e">
        <f>HLOOKUP(AH$13,$Y930:$AF$1016,ROWS($Y930:$AF$1016),FALSE)</f>
        <v>#N/A</v>
      </c>
      <c r="AI930" s="30" t="e">
        <f>HLOOKUP(AI$13,$Y930:$AF$1016,ROWS($Y930:$AF$1016),FALSE)</f>
        <v>#N/A</v>
      </c>
      <c r="AJ930" s="30" t="e">
        <f>HLOOKUP(AJ$13,$Y930:$AF$1016,ROWS($Y930:$AF$1016),FALSE)</f>
        <v>#N/A</v>
      </c>
      <c r="AK930" s="30" t="e">
        <f>HLOOKUP(AK$13,$Y930:$AF$1016,ROWS($Y930:$AF$1016),FALSE)</f>
        <v>#N/A</v>
      </c>
      <c r="AL930" s="30" t="e">
        <f>HLOOKUP(AL$13,$Y930:$AF$1016,ROWS($Y930:$AF$1016),FALSE)</f>
        <v>#N/A</v>
      </c>
      <c r="AM930" s="30" t="e">
        <f>HLOOKUP(AM$13,$Y930:$AF$1016,ROWS($Y930:$AF$1016),FALSE)</f>
        <v>#N/A</v>
      </c>
      <c r="AN930" s="30" t="e">
        <f>HLOOKUP(AN$13,$Y930:$AF$1016,ROWS($Y930:$AF$1016),FALSE)</f>
        <v>#N/A</v>
      </c>
      <c r="AO930" s="35" t="e">
        <f t="shared" si="176"/>
        <v>#N/A</v>
      </c>
      <c r="AP930" s="35" t="e">
        <f t="shared" si="177"/>
        <v>#N/A</v>
      </c>
      <c r="AQ930" s="35" t="e">
        <f t="shared" si="178"/>
        <v>#N/A</v>
      </c>
      <c r="AR930" s="35" t="e">
        <f t="shared" si="179"/>
        <v>#N/A</v>
      </c>
      <c r="AS930" s="35" t="e">
        <f t="shared" si="180"/>
        <v>#N/A</v>
      </c>
      <c r="AT930" s="35" t="e">
        <f t="shared" si="181"/>
        <v>#N/A</v>
      </c>
      <c r="AU930" s="35" t="e">
        <f t="shared" si="182"/>
        <v>#N/A</v>
      </c>
      <c r="AV930" s="35" t="e">
        <f t="shared" si="183"/>
        <v>#N/A</v>
      </c>
      <c r="AW930" s="81" t="e">
        <f t="shared" si="184"/>
        <v>#N/A</v>
      </c>
      <c r="AX930" s="139" t="e">
        <f t="shared" si="185"/>
        <v>#N/A</v>
      </c>
    </row>
    <row r="931" spans="1:50" x14ac:dyDescent="0.25">
      <c r="A931" s="110">
        <f>'Тулуз-Пьерон'!A931</f>
        <v>0</v>
      </c>
      <c r="B931" s="153">
        <f>'Тулуз-Пьерон'!B931</f>
        <v>0</v>
      </c>
      <c r="C931" s="109" t="e">
        <f>'Тулуз-Пьерон'!AB931</f>
        <v>#DIV/0!</v>
      </c>
      <c r="D931" s="132" t="e">
        <f>'Тулуз-Пьерон'!AE931</f>
        <v>#DIV/0!</v>
      </c>
      <c r="E931" s="134">
        <f>Равен!AD923</f>
        <v>0</v>
      </c>
      <c r="F931" s="135">
        <f>Равен!AE923</f>
        <v>0</v>
      </c>
      <c r="G931" s="128"/>
      <c r="H931" s="33"/>
      <c r="I931" s="33"/>
      <c r="J931" s="33"/>
      <c r="K931" s="115"/>
      <c r="L931" s="109">
        <f t="shared" si="174"/>
        <v>0</v>
      </c>
      <c r="M931" s="33"/>
      <c r="N931" s="123"/>
      <c r="O931" s="131"/>
      <c r="P931" s="109">
        <f t="shared" si="175"/>
        <v>0</v>
      </c>
      <c r="Q931" s="33"/>
      <c r="R931" s="33"/>
      <c r="S931" s="123"/>
      <c r="T931" s="128"/>
      <c r="U931" s="33"/>
      <c r="V931" s="33"/>
      <c r="W931" s="33"/>
      <c r="X931" s="115"/>
      <c r="Y931" s="122"/>
      <c r="Z931" s="33"/>
      <c r="AA931" s="33"/>
      <c r="AB931" s="33"/>
      <c r="AC931" s="33"/>
      <c r="AD931" s="33"/>
      <c r="AE931" s="33"/>
      <c r="AF931" s="123"/>
      <c r="AG931" s="119" t="e">
        <f>HLOOKUP(AG$13,$Y931:$AF$1016,ROWS($Y931:$AF$1016),FALSE)</f>
        <v>#N/A</v>
      </c>
      <c r="AH931" s="30" t="e">
        <f>HLOOKUP(AH$13,$Y931:$AF$1016,ROWS($Y931:$AF$1016),FALSE)</f>
        <v>#N/A</v>
      </c>
      <c r="AI931" s="30" t="e">
        <f>HLOOKUP(AI$13,$Y931:$AF$1016,ROWS($Y931:$AF$1016),FALSE)</f>
        <v>#N/A</v>
      </c>
      <c r="AJ931" s="30" t="e">
        <f>HLOOKUP(AJ$13,$Y931:$AF$1016,ROWS($Y931:$AF$1016),FALSE)</f>
        <v>#N/A</v>
      </c>
      <c r="AK931" s="30" t="e">
        <f>HLOOKUP(AK$13,$Y931:$AF$1016,ROWS($Y931:$AF$1016),FALSE)</f>
        <v>#N/A</v>
      </c>
      <c r="AL931" s="30" t="e">
        <f>HLOOKUP(AL$13,$Y931:$AF$1016,ROWS($Y931:$AF$1016),FALSE)</f>
        <v>#N/A</v>
      </c>
      <c r="AM931" s="30" t="e">
        <f>HLOOKUP(AM$13,$Y931:$AF$1016,ROWS($Y931:$AF$1016),FALSE)</f>
        <v>#N/A</v>
      </c>
      <c r="AN931" s="30" t="e">
        <f>HLOOKUP(AN$13,$Y931:$AF$1016,ROWS($Y931:$AF$1016),FALSE)</f>
        <v>#N/A</v>
      </c>
      <c r="AO931" s="35" t="e">
        <f t="shared" si="176"/>
        <v>#N/A</v>
      </c>
      <c r="AP931" s="35" t="e">
        <f t="shared" si="177"/>
        <v>#N/A</v>
      </c>
      <c r="AQ931" s="35" t="e">
        <f t="shared" si="178"/>
        <v>#N/A</v>
      </c>
      <c r="AR931" s="35" t="e">
        <f t="shared" si="179"/>
        <v>#N/A</v>
      </c>
      <c r="AS931" s="35" t="e">
        <f t="shared" si="180"/>
        <v>#N/A</v>
      </c>
      <c r="AT931" s="35" t="e">
        <f t="shared" si="181"/>
        <v>#N/A</v>
      </c>
      <c r="AU931" s="35" t="e">
        <f t="shared" si="182"/>
        <v>#N/A</v>
      </c>
      <c r="AV931" s="35" t="e">
        <f t="shared" si="183"/>
        <v>#N/A</v>
      </c>
      <c r="AW931" s="81" t="e">
        <f t="shared" si="184"/>
        <v>#N/A</v>
      </c>
      <c r="AX931" s="139" t="e">
        <f t="shared" si="185"/>
        <v>#N/A</v>
      </c>
    </row>
    <row r="932" spans="1:50" x14ac:dyDescent="0.25">
      <c r="A932" s="110">
        <f>'Тулуз-Пьерон'!A932</f>
        <v>0</v>
      </c>
      <c r="B932" s="153">
        <f>'Тулуз-Пьерон'!B932</f>
        <v>0</v>
      </c>
      <c r="C932" s="109" t="e">
        <f>'Тулуз-Пьерон'!AB932</f>
        <v>#DIV/0!</v>
      </c>
      <c r="D932" s="132" t="e">
        <f>'Тулуз-Пьерон'!AE932</f>
        <v>#DIV/0!</v>
      </c>
      <c r="E932" s="134">
        <f>Равен!AD924</f>
        <v>0</v>
      </c>
      <c r="F932" s="135">
        <f>Равен!AE924</f>
        <v>0</v>
      </c>
      <c r="G932" s="128"/>
      <c r="H932" s="33"/>
      <c r="I932" s="33"/>
      <c r="J932" s="33"/>
      <c r="K932" s="115"/>
      <c r="L932" s="109">
        <f t="shared" si="174"/>
        <v>0</v>
      </c>
      <c r="M932" s="33"/>
      <c r="N932" s="123"/>
      <c r="O932" s="131"/>
      <c r="P932" s="109">
        <f t="shared" si="175"/>
        <v>0</v>
      </c>
      <c r="Q932" s="33"/>
      <c r="R932" s="33"/>
      <c r="S932" s="123"/>
      <c r="T932" s="128"/>
      <c r="U932" s="33"/>
      <c r="V932" s="33"/>
      <c r="W932" s="33"/>
      <c r="X932" s="115"/>
      <c r="Y932" s="122"/>
      <c r="Z932" s="33"/>
      <c r="AA932" s="33"/>
      <c r="AB932" s="33"/>
      <c r="AC932" s="33"/>
      <c r="AD932" s="33"/>
      <c r="AE932" s="33"/>
      <c r="AF932" s="123"/>
      <c r="AG932" s="119" t="e">
        <f>HLOOKUP(AG$13,$Y932:$AF$1016,ROWS($Y932:$AF$1016),FALSE)</f>
        <v>#N/A</v>
      </c>
      <c r="AH932" s="30" t="e">
        <f>HLOOKUP(AH$13,$Y932:$AF$1016,ROWS($Y932:$AF$1016),FALSE)</f>
        <v>#N/A</v>
      </c>
      <c r="AI932" s="30" t="e">
        <f>HLOOKUP(AI$13,$Y932:$AF$1016,ROWS($Y932:$AF$1016),FALSE)</f>
        <v>#N/A</v>
      </c>
      <c r="AJ932" s="30" t="e">
        <f>HLOOKUP(AJ$13,$Y932:$AF$1016,ROWS($Y932:$AF$1016),FALSE)</f>
        <v>#N/A</v>
      </c>
      <c r="AK932" s="30" t="e">
        <f>HLOOKUP(AK$13,$Y932:$AF$1016,ROWS($Y932:$AF$1016),FALSE)</f>
        <v>#N/A</v>
      </c>
      <c r="AL932" s="30" t="e">
        <f>HLOOKUP(AL$13,$Y932:$AF$1016,ROWS($Y932:$AF$1016),FALSE)</f>
        <v>#N/A</v>
      </c>
      <c r="AM932" s="30" t="e">
        <f>HLOOKUP(AM$13,$Y932:$AF$1016,ROWS($Y932:$AF$1016),FALSE)</f>
        <v>#N/A</v>
      </c>
      <c r="AN932" s="30" t="e">
        <f>HLOOKUP(AN$13,$Y932:$AF$1016,ROWS($Y932:$AF$1016),FALSE)</f>
        <v>#N/A</v>
      </c>
      <c r="AO932" s="35" t="e">
        <f t="shared" si="176"/>
        <v>#N/A</v>
      </c>
      <c r="AP932" s="35" t="e">
        <f t="shared" si="177"/>
        <v>#N/A</v>
      </c>
      <c r="AQ932" s="35" t="e">
        <f t="shared" si="178"/>
        <v>#N/A</v>
      </c>
      <c r="AR932" s="35" t="e">
        <f t="shared" si="179"/>
        <v>#N/A</v>
      </c>
      <c r="AS932" s="35" t="e">
        <f t="shared" si="180"/>
        <v>#N/A</v>
      </c>
      <c r="AT932" s="35" t="e">
        <f t="shared" si="181"/>
        <v>#N/A</v>
      </c>
      <c r="AU932" s="35" t="e">
        <f t="shared" si="182"/>
        <v>#N/A</v>
      </c>
      <c r="AV932" s="35" t="e">
        <f t="shared" si="183"/>
        <v>#N/A</v>
      </c>
      <c r="AW932" s="81" t="e">
        <f t="shared" si="184"/>
        <v>#N/A</v>
      </c>
      <c r="AX932" s="139" t="e">
        <f t="shared" si="185"/>
        <v>#N/A</v>
      </c>
    </row>
    <row r="933" spans="1:50" x14ac:dyDescent="0.25">
      <c r="A933" s="110">
        <f>'Тулуз-Пьерон'!A933</f>
        <v>0</v>
      </c>
      <c r="B933" s="153">
        <f>'Тулуз-Пьерон'!B933</f>
        <v>0</v>
      </c>
      <c r="C933" s="109" t="e">
        <f>'Тулуз-Пьерон'!AB933</f>
        <v>#DIV/0!</v>
      </c>
      <c r="D933" s="132" t="e">
        <f>'Тулуз-Пьерон'!AE933</f>
        <v>#DIV/0!</v>
      </c>
      <c r="E933" s="134">
        <f>Равен!AD925</f>
        <v>0</v>
      </c>
      <c r="F933" s="135">
        <f>Равен!AE925</f>
        <v>0</v>
      </c>
      <c r="G933" s="128"/>
      <c r="H933" s="33"/>
      <c r="I933" s="33"/>
      <c r="J933" s="33"/>
      <c r="K933" s="115"/>
      <c r="L933" s="109">
        <f t="shared" si="174"/>
        <v>0</v>
      </c>
      <c r="M933" s="33"/>
      <c r="N933" s="123"/>
      <c r="O933" s="131"/>
      <c r="P933" s="109">
        <f t="shared" si="175"/>
        <v>0</v>
      </c>
      <c r="Q933" s="33"/>
      <c r="R933" s="33"/>
      <c r="S933" s="123"/>
      <c r="T933" s="128"/>
      <c r="U933" s="33"/>
      <c r="V933" s="33"/>
      <c r="W933" s="33"/>
      <c r="X933" s="115"/>
      <c r="Y933" s="122"/>
      <c r="Z933" s="33"/>
      <c r="AA933" s="33"/>
      <c r="AB933" s="33"/>
      <c r="AC933" s="33"/>
      <c r="AD933" s="33"/>
      <c r="AE933" s="33"/>
      <c r="AF933" s="123"/>
      <c r="AG933" s="119" t="e">
        <f>HLOOKUP(AG$13,$Y933:$AF$1016,ROWS($Y933:$AF$1016),FALSE)</f>
        <v>#N/A</v>
      </c>
      <c r="AH933" s="30" t="e">
        <f>HLOOKUP(AH$13,$Y933:$AF$1016,ROWS($Y933:$AF$1016),FALSE)</f>
        <v>#N/A</v>
      </c>
      <c r="AI933" s="30" t="e">
        <f>HLOOKUP(AI$13,$Y933:$AF$1016,ROWS($Y933:$AF$1016),FALSE)</f>
        <v>#N/A</v>
      </c>
      <c r="AJ933" s="30" t="e">
        <f>HLOOKUP(AJ$13,$Y933:$AF$1016,ROWS($Y933:$AF$1016),FALSE)</f>
        <v>#N/A</v>
      </c>
      <c r="AK933" s="30" t="e">
        <f>HLOOKUP(AK$13,$Y933:$AF$1016,ROWS($Y933:$AF$1016),FALSE)</f>
        <v>#N/A</v>
      </c>
      <c r="AL933" s="30" t="e">
        <f>HLOOKUP(AL$13,$Y933:$AF$1016,ROWS($Y933:$AF$1016),FALSE)</f>
        <v>#N/A</v>
      </c>
      <c r="AM933" s="30" t="e">
        <f>HLOOKUP(AM$13,$Y933:$AF$1016,ROWS($Y933:$AF$1016),FALSE)</f>
        <v>#N/A</v>
      </c>
      <c r="AN933" s="30" t="e">
        <f>HLOOKUP(AN$13,$Y933:$AF$1016,ROWS($Y933:$AF$1016),FALSE)</f>
        <v>#N/A</v>
      </c>
      <c r="AO933" s="35" t="e">
        <f t="shared" si="176"/>
        <v>#N/A</v>
      </c>
      <c r="AP933" s="35" t="e">
        <f t="shared" si="177"/>
        <v>#N/A</v>
      </c>
      <c r="AQ933" s="35" t="e">
        <f t="shared" si="178"/>
        <v>#N/A</v>
      </c>
      <c r="AR933" s="35" t="e">
        <f t="shared" si="179"/>
        <v>#N/A</v>
      </c>
      <c r="AS933" s="35" t="e">
        <f t="shared" si="180"/>
        <v>#N/A</v>
      </c>
      <c r="AT933" s="35" t="e">
        <f t="shared" si="181"/>
        <v>#N/A</v>
      </c>
      <c r="AU933" s="35" t="e">
        <f t="shared" si="182"/>
        <v>#N/A</v>
      </c>
      <c r="AV933" s="35" t="e">
        <f t="shared" si="183"/>
        <v>#N/A</v>
      </c>
      <c r="AW933" s="81" t="e">
        <f t="shared" si="184"/>
        <v>#N/A</v>
      </c>
      <c r="AX933" s="139" t="e">
        <f t="shared" si="185"/>
        <v>#N/A</v>
      </c>
    </row>
    <row r="934" spans="1:50" x14ac:dyDescent="0.25">
      <c r="A934" s="110">
        <f>'Тулуз-Пьерон'!A934</f>
        <v>0</v>
      </c>
      <c r="B934" s="153">
        <f>'Тулуз-Пьерон'!B934</f>
        <v>0</v>
      </c>
      <c r="C934" s="109" t="e">
        <f>'Тулуз-Пьерон'!AB934</f>
        <v>#DIV/0!</v>
      </c>
      <c r="D934" s="132" t="e">
        <f>'Тулуз-Пьерон'!AE934</f>
        <v>#DIV/0!</v>
      </c>
      <c r="E934" s="134">
        <f>Равен!AD926</f>
        <v>0</v>
      </c>
      <c r="F934" s="135">
        <f>Равен!AE926</f>
        <v>0</v>
      </c>
      <c r="G934" s="128"/>
      <c r="H934" s="33"/>
      <c r="I934" s="33"/>
      <c r="J934" s="33"/>
      <c r="K934" s="115"/>
      <c r="L934" s="109">
        <f t="shared" si="174"/>
        <v>0</v>
      </c>
      <c r="M934" s="33"/>
      <c r="N934" s="123"/>
      <c r="O934" s="131"/>
      <c r="P934" s="109">
        <f t="shared" si="175"/>
        <v>0</v>
      </c>
      <c r="Q934" s="33"/>
      <c r="R934" s="33"/>
      <c r="S934" s="123"/>
      <c r="T934" s="128"/>
      <c r="U934" s="33"/>
      <c r="V934" s="33"/>
      <c r="W934" s="33"/>
      <c r="X934" s="115"/>
      <c r="Y934" s="122"/>
      <c r="Z934" s="33"/>
      <c r="AA934" s="33"/>
      <c r="AB934" s="33"/>
      <c r="AC934" s="33"/>
      <c r="AD934" s="33"/>
      <c r="AE934" s="33"/>
      <c r="AF934" s="123"/>
      <c r="AG934" s="119" t="e">
        <f>HLOOKUP(AG$13,$Y934:$AF$1016,ROWS($Y934:$AF$1016),FALSE)</f>
        <v>#N/A</v>
      </c>
      <c r="AH934" s="30" t="e">
        <f>HLOOKUP(AH$13,$Y934:$AF$1016,ROWS($Y934:$AF$1016),FALSE)</f>
        <v>#N/A</v>
      </c>
      <c r="AI934" s="30" t="e">
        <f>HLOOKUP(AI$13,$Y934:$AF$1016,ROWS($Y934:$AF$1016),FALSE)</f>
        <v>#N/A</v>
      </c>
      <c r="AJ934" s="30" t="e">
        <f>HLOOKUP(AJ$13,$Y934:$AF$1016,ROWS($Y934:$AF$1016),FALSE)</f>
        <v>#N/A</v>
      </c>
      <c r="AK934" s="30" t="e">
        <f>HLOOKUP(AK$13,$Y934:$AF$1016,ROWS($Y934:$AF$1016),FALSE)</f>
        <v>#N/A</v>
      </c>
      <c r="AL934" s="30" t="e">
        <f>HLOOKUP(AL$13,$Y934:$AF$1016,ROWS($Y934:$AF$1016),FALSE)</f>
        <v>#N/A</v>
      </c>
      <c r="AM934" s="30" t="e">
        <f>HLOOKUP(AM$13,$Y934:$AF$1016,ROWS($Y934:$AF$1016),FALSE)</f>
        <v>#N/A</v>
      </c>
      <c r="AN934" s="30" t="e">
        <f>HLOOKUP(AN$13,$Y934:$AF$1016,ROWS($Y934:$AF$1016),FALSE)</f>
        <v>#N/A</v>
      </c>
      <c r="AO934" s="35" t="e">
        <f t="shared" si="176"/>
        <v>#N/A</v>
      </c>
      <c r="AP934" s="35" t="e">
        <f t="shared" si="177"/>
        <v>#N/A</v>
      </c>
      <c r="AQ934" s="35" t="e">
        <f t="shared" si="178"/>
        <v>#N/A</v>
      </c>
      <c r="AR934" s="35" t="e">
        <f t="shared" si="179"/>
        <v>#N/A</v>
      </c>
      <c r="AS934" s="35" t="e">
        <f t="shared" si="180"/>
        <v>#N/A</v>
      </c>
      <c r="AT934" s="35" t="e">
        <f t="shared" si="181"/>
        <v>#N/A</v>
      </c>
      <c r="AU934" s="35" t="e">
        <f t="shared" si="182"/>
        <v>#N/A</v>
      </c>
      <c r="AV934" s="35" t="e">
        <f t="shared" si="183"/>
        <v>#N/A</v>
      </c>
      <c r="AW934" s="81" t="e">
        <f t="shared" si="184"/>
        <v>#N/A</v>
      </c>
      <c r="AX934" s="139" t="e">
        <f t="shared" si="185"/>
        <v>#N/A</v>
      </c>
    </row>
    <row r="935" spans="1:50" x14ac:dyDescent="0.25">
      <c r="A935" s="110">
        <f>'Тулуз-Пьерон'!A935</f>
        <v>0</v>
      </c>
      <c r="B935" s="153">
        <f>'Тулуз-Пьерон'!B935</f>
        <v>0</v>
      </c>
      <c r="C935" s="109" t="e">
        <f>'Тулуз-Пьерон'!AB935</f>
        <v>#DIV/0!</v>
      </c>
      <c r="D935" s="132" t="e">
        <f>'Тулуз-Пьерон'!AE935</f>
        <v>#DIV/0!</v>
      </c>
      <c r="E935" s="134">
        <f>Равен!AD927</f>
        <v>0</v>
      </c>
      <c r="F935" s="135">
        <f>Равен!AE927</f>
        <v>0</v>
      </c>
      <c r="G935" s="128"/>
      <c r="H935" s="33"/>
      <c r="I935" s="33"/>
      <c r="J935" s="33"/>
      <c r="K935" s="115"/>
      <c r="L935" s="109">
        <f t="shared" si="174"/>
        <v>0</v>
      </c>
      <c r="M935" s="33"/>
      <c r="N935" s="123"/>
      <c r="O935" s="131"/>
      <c r="P935" s="109">
        <f t="shared" si="175"/>
        <v>0</v>
      </c>
      <c r="Q935" s="33"/>
      <c r="R935" s="33"/>
      <c r="S935" s="123"/>
      <c r="T935" s="128"/>
      <c r="U935" s="33"/>
      <c r="V935" s="33"/>
      <c r="W935" s="33"/>
      <c r="X935" s="115"/>
      <c r="Y935" s="122"/>
      <c r="Z935" s="33"/>
      <c r="AA935" s="33"/>
      <c r="AB935" s="33"/>
      <c r="AC935" s="33"/>
      <c r="AD935" s="33"/>
      <c r="AE935" s="33"/>
      <c r="AF935" s="123"/>
      <c r="AG935" s="119" t="e">
        <f>HLOOKUP(AG$13,$Y935:$AF$1016,ROWS($Y935:$AF$1016),FALSE)</f>
        <v>#N/A</v>
      </c>
      <c r="AH935" s="30" t="e">
        <f>HLOOKUP(AH$13,$Y935:$AF$1016,ROWS($Y935:$AF$1016),FALSE)</f>
        <v>#N/A</v>
      </c>
      <c r="AI935" s="30" t="e">
        <f>HLOOKUP(AI$13,$Y935:$AF$1016,ROWS($Y935:$AF$1016),FALSE)</f>
        <v>#N/A</v>
      </c>
      <c r="AJ935" s="30" t="e">
        <f>HLOOKUP(AJ$13,$Y935:$AF$1016,ROWS($Y935:$AF$1016),FALSE)</f>
        <v>#N/A</v>
      </c>
      <c r="AK935" s="30" t="e">
        <f>HLOOKUP(AK$13,$Y935:$AF$1016,ROWS($Y935:$AF$1016),FALSE)</f>
        <v>#N/A</v>
      </c>
      <c r="AL935" s="30" t="e">
        <f>HLOOKUP(AL$13,$Y935:$AF$1016,ROWS($Y935:$AF$1016),FALSE)</f>
        <v>#N/A</v>
      </c>
      <c r="AM935" s="30" t="e">
        <f>HLOOKUP(AM$13,$Y935:$AF$1016,ROWS($Y935:$AF$1016),FALSE)</f>
        <v>#N/A</v>
      </c>
      <c r="AN935" s="30" t="e">
        <f>HLOOKUP(AN$13,$Y935:$AF$1016,ROWS($Y935:$AF$1016),FALSE)</f>
        <v>#N/A</v>
      </c>
      <c r="AO935" s="35" t="e">
        <f t="shared" si="176"/>
        <v>#N/A</v>
      </c>
      <c r="AP935" s="35" t="e">
        <f t="shared" si="177"/>
        <v>#N/A</v>
      </c>
      <c r="AQ935" s="35" t="e">
        <f t="shared" si="178"/>
        <v>#N/A</v>
      </c>
      <c r="AR935" s="35" t="e">
        <f t="shared" si="179"/>
        <v>#N/A</v>
      </c>
      <c r="AS935" s="35" t="e">
        <f t="shared" si="180"/>
        <v>#N/A</v>
      </c>
      <c r="AT935" s="35" t="e">
        <f t="shared" si="181"/>
        <v>#N/A</v>
      </c>
      <c r="AU935" s="35" t="e">
        <f t="shared" si="182"/>
        <v>#N/A</v>
      </c>
      <c r="AV935" s="35" t="e">
        <f t="shared" si="183"/>
        <v>#N/A</v>
      </c>
      <c r="AW935" s="81" t="e">
        <f t="shared" si="184"/>
        <v>#N/A</v>
      </c>
      <c r="AX935" s="139" t="e">
        <f t="shared" si="185"/>
        <v>#N/A</v>
      </c>
    </row>
    <row r="936" spans="1:50" x14ac:dyDescent="0.25">
      <c r="A936" s="110">
        <f>'Тулуз-Пьерон'!A936</f>
        <v>0</v>
      </c>
      <c r="B936" s="153">
        <f>'Тулуз-Пьерон'!B936</f>
        <v>0</v>
      </c>
      <c r="C936" s="109" t="e">
        <f>'Тулуз-Пьерон'!AB936</f>
        <v>#DIV/0!</v>
      </c>
      <c r="D936" s="132" t="e">
        <f>'Тулуз-Пьерон'!AE936</f>
        <v>#DIV/0!</v>
      </c>
      <c r="E936" s="134">
        <f>Равен!AD928</f>
        <v>0</v>
      </c>
      <c r="F936" s="135">
        <f>Равен!AE928</f>
        <v>0</v>
      </c>
      <c r="G936" s="128"/>
      <c r="H936" s="33"/>
      <c r="I936" s="33"/>
      <c r="J936" s="33"/>
      <c r="K936" s="115"/>
      <c r="L936" s="109">
        <f t="shared" si="174"/>
        <v>0</v>
      </c>
      <c r="M936" s="33"/>
      <c r="N936" s="123"/>
      <c r="O936" s="131"/>
      <c r="P936" s="109">
        <f t="shared" si="175"/>
        <v>0</v>
      </c>
      <c r="Q936" s="33"/>
      <c r="R936" s="33"/>
      <c r="S936" s="123"/>
      <c r="T936" s="128"/>
      <c r="U936" s="33"/>
      <c r="V936" s="33"/>
      <c r="W936" s="33"/>
      <c r="X936" s="115"/>
      <c r="Y936" s="122"/>
      <c r="Z936" s="33"/>
      <c r="AA936" s="33"/>
      <c r="AB936" s="33"/>
      <c r="AC936" s="33"/>
      <c r="AD936" s="33"/>
      <c r="AE936" s="33"/>
      <c r="AF936" s="123"/>
      <c r="AG936" s="119" t="e">
        <f>HLOOKUP(AG$13,$Y936:$AF$1016,ROWS($Y936:$AF$1016),FALSE)</f>
        <v>#N/A</v>
      </c>
      <c r="AH936" s="30" t="e">
        <f>HLOOKUP(AH$13,$Y936:$AF$1016,ROWS($Y936:$AF$1016),FALSE)</f>
        <v>#N/A</v>
      </c>
      <c r="AI936" s="30" t="e">
        <f>HLOOKUP(AI$13,$Y936:$AF$1016,ROWS($Y936:$AF$1016),FALSE)</f>
        <v>#N/A</v>
      </c>
      <c r="AJ936" s="30" t="e">
        <f>HLOOKUP(AJ$13,$Y936:$AF$1016,ROWS($Y936:$AF$1016),FALSE)</f>
        <v>#N/A</v>
      </c>
      <c r="AK936" s="30" t="e">
        <f>HLOOKUP(AK$13,$Y936:$AF$1016,ROWS($Y936:$AF$1016),FALSE)</f>
        <v>#N/A</v>
      </c>
      <c r="AL936" s="30" t="e">
        <f>HLOOKUP(AL$13,$Y936:$AF$1016,ROWS($Y936:$AF$1016),FALSE)</f>
        <v>#N/A</v>
      </c>
      <c r="AM936" s="30" t="e">
        <f>HLOOKUP(AM$13,$Y936:$AF$1016,ROWS($Y936:$AF$1016),FALSE)</f>
        <v>#N/A</v>
      </c>
      <c r="AN936" s="30" t="e">
        <f>HLOOKUP(AN$13,$Y936:$AF$1016,ROWS($Y936:$AF$1016),FALSE)</f>
        <v>#N/A</v>
      </c>
      <c r="AO936" s="35" t="e">
        <f t="shared" si="176"/>
        <v>#N/A</v>
      </c>
      <c r="AP936" s="35" t="e">
        <f t="shared" si="177"/>
        <v>#N/A</v>
      </c>
      <c r="AQ936" s="35" t="e">
        <f t="shared" si="178"/>
        <v>#N/A</v>
      </c>
      <c r="AR936" s="35" t="e">
        <f t="shared" si="179"/>
        <v>#N/A</v>
      </c>
      <c r="AS936" s="35" t="e">
        <f t="shared" si="180"/>
        <v>#N/A</v>
      </c>
      <c r="AT936" s="35" t="e">
        <f t="shared" si="181"/>
        <v>#N/A</v>
      </c>
      <c r="AU936" s="35" t="e">
        <f t="shared" si="182"/>
        <v>#N/A</v>
      </c>
      <c r="AV936" s="35" t="e">
        <f t="shared" si="183"/>
        <v>#N/A</v>
      </c>
      <c r="AW936" s="81" t="e">
        <f t="shared" si="184"/>
        <v>#N/A</v>
      </c>
      <c r="AX936" s="139" t="e">
        <f t="shared" si="185"/>
        <v>#N/A</v>
      </c>
    </row>
    <row r="937" spans="1:50" x14ac:dyDescent="0.25">
      <c r="A937" s="110">
        <f>'Тулуз-Пьерон'!A937</f>
        <v>0</v>
      </c>
      <c r="B937" s="153">
        <f>'Тулуз-Пьерон'!B937</f>
        <v>0</v>
      </c>
      <c r="C937" s="109" t="e">
        <f>'Тулуз-Пьерон'!AB937</f>
        <v>#DIV/0!</v>
      </c>
      <c r="D937" s="132" t="e">
        <f>'Тулуз-Пьерон'!AE937</f>
        <v>#DIV/0!</v>
      </c>
      <c r="E937" s="134">
        <f>Равен!AD929</f>
        <v>0</v>
      </c>
      <c r="F937" s="135">
        <f>Равен!AE929</f>
        <v>0</v>
      </c>
      <c r="G937" s="128"/>
      <c r="H937" s="33"/>
      <c r="I937" s="33"/>
      <c r="J937" s="33"/>
      <c r="K937" s="115"/>
      <c r="L937" s="109">
        <f t="shared" si="174"/>
        <v>0</v>
      </c>
      <c r="M937" s="33"/>
      <c r="N937" s="123"/>
      <c r="O937" s="131"/>
      <c r="P937" s="109">
        <f t="shared" si="175"/>
        <v>0</v>
      </c>
      <c r="Q937" s="33"/>
      <c r="R937" s="33"/>
      <c r="S937" s="123"/>
      <c r="T937" s="128"/>
      <c r="U937" s="33"/>
      <c r="V937" s="33"/>
      <c r="W937" s="33"/>
      <c r="X937" s="115"/>
      <c r="Y937" s="122"/>
      <c r="Z937" s="33"/>
      <c r="AA937" s="33"/>
      <c r="AB937" s="33"/>
      <c r="AC937" s="33"/>
      <c r="AD937" s="33"/>
      <c r="AE937" s="33"/>
      <c r="AF937" s="123"/>
      <c r="AG937" s="119" t="e">
        <f>HLOOKUP(AG$13,$Y937:$AF$1016,ROWS($Y937:$AF$1016),FALSE)</f>
        <v>#N/A</v>
      </c>
      <c r="AH937" s="30" t="e">
        <f>HLOOKUP(AH$13,$Y937:$AF$1016,ROWS($Y937:$AF$1016),FALSE)</f>
        <v>#N/A</v>
      </c>
      <c r="AI937" s="30" t="e">
        <f>HLOOKUP(AI$13,$Y937:$AF$1016,ROWS($Y937:$AF$1016),FALSE)</f>
        <v>#N/A</v>
      </c>
      <c r="AJ937" s="30" t="e">
        <f>HLOOKUP(AJ$13,$Y937:$AF$1016,ROWS($Y937:$AF$1016),FALSE)</f>
        <v>#N/A</v>
      </c>
      <c r="AK937" s="30" t="e">
        <f>HLOOKUP(AK$13,$Y937:$AF$1016,ROWS($Y937:$AF$1016),FALSE)</f>
        <v>#N/A</v>
      </c>
      <c r="AL937" s="30" t="e">
        <f>HLOOKUP(AL$13,$Y937:$AF$1016,ROWS($Y937:$AF$1016),FALSE)</f>
        <v>#N/A</v>
      </c>
      <c r="AM937" s="30" t="e">
        <f>HLOOKUP(AM$13,$Y937:$AF$1016,ROWS($Y937:$AF$1016),FALSE)</f>
        <v>#N/A</v>
      </c>
      <c r="AN937" s="30" t="e">
        <f>HLOOKUP(AN$13,$Y937:$AF$1016,ROWS($Y937:$AF$1016),FALSE)</f>
        <v>#N/A</v>
      </c>
      <c r="AO937" s="35" t="e">
        <f t="shared" si="176"/>
        <v>#N/A</v>
      </c>
      <c r="AP937" s="35" t="e">
        <f t="shared" si="177"/>
        <v>#N/A</v>
      </c>
      <c r="AQ937" s="35" t="e">
        <f t="shared" si="178"/>
        <v>#N/A</v>
      </c>
      <c r="AR937" s="35" t="e">
        <f t="shared" si="179"/>
        <v>#N/A</v>
      </c>
      <c r="AS937" s="35" t="e">
        <f t="shared" si="180"/>
        <v>#N/A</v>
      </c>
      <c r="AT937" s="35" t="e">
        <f t="shared" si="181"/>
        <v>#N/A</v>
      </c>
      <c r="AU937" s="35" t="e">
        <f t="shared" si="182"/>
        <v>#N/A</v>
      </c>
      <c r="AV937" s="35" t="e">
        <f t="shared" si="183"/>
        <v>#N/A</v>
      </c>
      <c r="AW937" s="81" t="e">
        <f t="shared" si="184"/>
        <v>#N/A</v>
      </c>
      <c r="AX937" s="139" t="e">
        <f t="shared" si="185"/>
        <v>#N/A</v>
      </c>
    </row>
    <row r="938" spans="1:50" x14ac:dyDescent="0.25">
      <c r="A938" s="110">
        <f>'Тулуз-Пьерон'!A938</f>
        <v>0</v>
      </c>
      <c r="B938" s="153">
        <f>'Тулуз-Пьерон'!B938</f>
        <v>0</v>
      </c>
      <c r="C938" s="109" t="e">
        <f>'Тулуз-Пьерон'!AB938</f>
        <v>#DIV/0!</v>
      </c>
      <c r="D938" s="132" t="e">
        <f>'Тулуз-Пьерон'!AE938</f>
        <v>#DIV/0!</v>
      </c>
      <c r="E938" s="134">
        <f>Равен!AD930</f>
        <v>0</v>
      </c>
      <c r="F938" s="135">
        <f>Равен!AE930</f>
        <v>0</v>
      </c>
      <c r="G938" s="128"/>
      <c r="H938" s="33"/>
      <c r="I938" s="33"/>
      <c r="J938" s="33"/>
      <c r="K938" s="115"/>
      <c r="L938" s="109">
        <f t="shared" si="174"/>
        <v>0</v>
      </c>
      <c r="M938" s="33"/>
      <c r="N938" s="123"/>
      <c r="O938" s="131"/>
      <c r="P938" s="109">
        <f t="shared" si="175"/>
        <v>0</v>
      </c>
      <c r="Q938" s="33"/>
      <c r="R938" s="33"/>
      <c r="S938" s="123"/>
      <c r="T938" s="128"/>
      <c r="U938" s="33"/>
      <c r="V938" s="33"/>
      <c r="W938" s="33"/>
      <c r="X938" s="115"/>
      <c r="Y938" s="122"/>
      <c r="Z938" s="33"/>
      <c r="AA938" s="33"/>
      <c r="AB938" s="33"/>
      <c r="AC938" s="33"/>
      <c r="AD938" s="33"/>
      <c r="AE938" s="33"/>
      <c r="AF938" s="123"/>
      <c r="AG938" s="119" t="e">
        <f>HLOOKUP(AG$13,$Y938:$AF$1016,ROWS($Y938:$AF$1016),FALSE)</f>
        <v>#N/A</v>
      </c>
      <c r="AH938" s="30" t="e">
        <f>HLOOKUP(AH$13,$Y938:$AF$1016,ROWS($Y938:$AF$1016),FALSE)</f>
        <v>#N/A</v>
      </c>
      <c r="AI938" s="30" t="e">
        <f>HLOOKUP(AI$13,$Y938:$AF$1016,ROWS($Y938:$AF$1016),FALSE)</f>
        <v>#N/A</v>
      </c>
      <c r="AJ938" s="30" t="e">
        <f>HLOOKUP(AJ$13,$Y938:$AF$1016,ROWS($Y938:$AF$1016),FALSE)</f>
        <v>#N/A</v>
      </c>
      <c r="AK938" s="30" t="e">
        <f>HLOOKUP(AK$13,$Y938:$AF$1016,ROWS($Y938:$AF$1016),FALSE)</f>
        <v>#N/A</v>
      </c>
      <c r="AL938" s="30" t="e">
        <f>HLOOKUP(AL$13,$Y938:$AF$1016,ROWS($Y938:$AF$1016),FALSE)</f>
        <v>#N/A</v>
      </c>
      <c r="AM938" s="30" t="e">
        <f>HLOOKUP(AM$13,$Y938:$AF$1016,ROWS($Y938:$AF$1016),FALSE)</f>
        <v>#N/A</v>
      </c>
      <c r="AN938" s="30" t="e">
        <f>HLOOKUP(AN$13,$Y938:$AF$1016,ROWS($Y938:$AF$1016),FALSE)</f>
        <v>#N/A</v>
      </c>
      <c r="AO938" s="35" t="e">
        <f t="shared" si="176"/>
        <v>#N/A</v>
      </c>
      <c r="AP938" s="35" t="e">
        <f t="shared" si="177"/>
        <v>#N/A</v>
      </c>
      <c r="AQ938" s="35" t="e">
        <f t="shared" si="178"/>
        <v>#N/A</v>
      </c>
      <c r="AR938" s="35" t="e">
        <f t="shared" si="179"/>
        <v>#N/A</v>
      </c>
      <c r="AS938" s="35" t="e">
        <f t="shared" si="180"/>
        <v>#N/A</v>
      </c>
      <c r="AT938" s="35" t="e">
        <f t="shared" si="181"/>
        <v>#N/A</v>
      </c>
      <c r="AU938" s="35" t="e">
        <f t="shared" si="182"/>
        <v>#N/A</v>
      </c>
      <c r="AV938" s="35" t="e">
        <f t="shared" si="183"/>
        <v>#N/A</v>
      </c>
      <c r="AW938" s="81" t="e">
        <f t="shared" si="184"/>
        <v>#N/A</v>
      </c>
      <c r="AX938" s="139" t="e">
        <f t="shared" si="185"/>
        <v>#N/A</v>
      </c>
    </row>
    <row r="939" spans="1:50" x14ac:dyDescent="0.25">
      <c r="A939" s="110">
        <f>'Тулуз-Пьерон'!A939</f>
        <v>0</v>
      </c>
      <c r="B939" s="153">
        <f>'Тулуз-Пьерон'!B939</f>
        <v>0</v>
      </c>
      <c r="C939" s="109" t="e">
        <f>'Тулуз-Пьерон'!AB939</f>
        <v>#DIV/0!</v>
      </c>
      <c r="D939" s="132" t="e">
        <f>'Тулуз-Пьерон'!AE939</f>
        <v>#DIV/0!</v>
      </c>
      <c r="E939" s="134">
        <f>Равен!AD931</f>
        <v>0</v>
      </c>
      <c r="F939" s="135">
        <f>Равен!AE931</f>
        <v>0</v>
      </c>
      <c r="G939" s="128"/>
      <c r="H939" s="33"/>
      <c r="I939" s="33"/>
      <c r="J939" s="33"/>
      <c r="K939" s="115"/>
      <c r="L939" s="109">
        <f t="shared" si="174"/>
        <v>0</v>
      </c>
      <c r="M939" s="33"/>
      <c r="N939" s="123"/>
      <c r="O939" s="131"/>
      <c r="P939" s="109">
        <f t="shared" si="175"/>
        <v>0</v>
      </c>
      <c r="Q939" s="33"/>
      <c r="R939" s="33"/>
      <c r="S939" s="123"/>
      <c r="T939" s="128"/>
      <c r="U939" s="33"/>
      <c r="V939" s="33"/>
      <c r="W939" s="33"/>
      <c r="X939" s="115"/>
      <c r="Y939" s="122"/>
      <c r="Z939" s="33"/>
      <c r="AA939" s="33"/>
      <c r="AB939" s="33"/>
      <c r="AC939" s="33"/>
      <c r="AD939" s="33"/>
      <c r="AE939" s="33"/>
      <c r="AF939" s="123"/>
      <c r="AG939" s="119" t="e">
        <f>HLOOKUP(AG$13,$Y939:$AF$1016,ROWS($Y939:$AF$1016),FALSE)</f>
        <v>#N/A</v>
      </c>
      <c r="AH939" s="30" t="e">
        <f>HLOOKUP(AH$13,$Y939:$AF$1016,ROWS($Y939:$AF$1016),FALSE)</f>
        <v>#N/A</v>
      </c>
      <c r="AI939" s="30" t="e">
        <f>HLOOKUP(AI$13,$Y939:$AF$1016,ROWS($Y939:$AF$1016),FALSE)</f>
        <v>#N/A</v>
      </c>
      <c r="AJ939" s="30" t="e">
        <f>HLOOKUP(AJ$13,$Y939:$AF$1016,ROWS($Y939:$AF$1016),FALSE)</f>
        <v>#N/A</v>
      </c>
      <c r="AK939" s="30" t="e">
        <f>HLOOKUP(AK$13,$Y939:$AF$1016,ROWS($Y939:$AF$1016),FALSE)</f>
        <v>#N/A</v>
      </c>
      <c r="AL939" s="30" t="e">
        <f>HLOOKUP(AL$13,$Y939:$AF$1016,ROWS($Y939:$AF$1016),FALSE)</f>
        <v>#N/A</v>
      </c>
      <c r="AM939" s="30" t="e">
        <f>HLOOKUP(AM$13,$Y939:$AF$1016,ROWS($Y939:$AF$1016),FALSE)</f>
        <v>#N/A</v>
      </c>
      <c r="AN939" s="30" t="e">
        <f>HLOOKUP(AN$13,$Y939:$AF$1016,ROWS($Y939:$AF$1016),FALSE)</f>
        <v>#N/A</v>
      </c>
      <c r="AO939" s="35" t="e">
        <f t="shared" si="176"/>
        <v>#N/A</v>
      </c>
      <c r="AP939" s="35" t="e">
        <f t="shared" si="177"/>
        <v>#N/A</v>
      </c>
      <c r="AQ939" s="35" t="e">
        <f t="shared" si="178"/>
        <v>#N/A</v>
      </c>
      <c r="AR939" s="35" t="e">
        <f t="shared" si="179"/>
        <v>#N/A</v>
      </c>
      <c r="AS939" s="35" t="e">
        <f t="shared" si="180"/>
        <v>#N/A</v>
      </c>
      <c r="AT939" s="35" t="e">
        <f t="shared" si="181"/>
        <v>#N/A</v>
      </c>
      <c r="AU939" s="35" t="e">
        <f t="shared" si="182"/>
        <v>#N/A</v>
      </c>
      <c r="AV939" s="35" t="e">
        <f t="shared" si="183"/>
        <v>#N/A</v>
      </c>
      <c r="AW939" s="81" t="e">
        <f t="shared" si="184"/>
        <v>#N/A</v>
      </c>
      <c r="AX939" s="139" t="e">
        <f t="shared" si="185"/>
        <v>#N/A</v>
      </c>
    </row>
    <row r="940" spans="1:50" x14ac:dyDescent="0.25">
      <c r="A940" s="110">
        <f>'Тулуз-Пьерон'!A940</f>
        <v>0</v>
      </c>
      <c r="B940" s="153">
        <f>'Тулуз-Пьерон'!B940</f>
        <v>0</v>
      </c>
      <c r="C940" s="109" t="e">
        <f>'Тулуз-Пьерон'!AB940</f>
        <v>#DIV/0!</v>
      </c>
      <c r="D940" s="132" t="e">
        <f>'Тулуз-Пьерон'!AE940</f>
        <v>#DIV/0!</v>
      </c>
      <c r="E940" s="134">
        <f>Равен!AD932</f>
        <v>0</v>
      </c>
      <c r="F940" s="135">
        <f>Равен!AE932</f>
        <v>0</v>
      </c>
      <c r="G940" s="128"/>
      <c r="H940" s="33"/>
      <c r="I940" s="33"/>
      <c r="J940" s="33"/>
      <c r="K940" s="115"/>
      <c r="L940" s="109">
        <f t="shared" si="174"/>
        <v>0</v>
      </c>
      <c r="M940" s="33"/>
      <c r="N940" s="123"/>
      <c r="O940" s="131"/>
      <c r="P940" s="109">
        <f t="shared" si="175"/>
        <v>0</v>
      </c>
      <c r="Q940" s="33"/>
      <c r="R940" s="33"/>
      <c r="S940" s="123"/>
      <c r="T940" s="128"/>
      <c r="U940" s="33"/>
      <c r="V940" s="33"/>
      <c r="W940" s="33"/>
      <c r="X940" s="115"/>
      <c r="Y940" s="122"/>
      <c r="Z940" s="33"/>
      <c r="AA940" s="33"/>
      <c r="AB940" s="33"/>
      <c r="AC940" s="33"/>
      <c r="AD940" s="33"/>
      <c r="AE940" s="33"/>
      <c r="AF940" s="123"/>
      <c r="AG940" s="119" t="e">
        <f>HLOOKUP(AG$13,$Y940:$AF$1016,ROWS($Y940:$AF$1016),FALSE)</f>
        <v>#N/A</v>
      </c>
      <c r="AH940" s="30" t="e">
        <f>HLOOKUP(AH$13,$Y940:$AF$1016,ROWS($Y940:$AF$1016),FALSE)</f>
        <v>#N/A</v>
      </c>
      <c r="AI940" s="30" t="e">
        <f>HLOOKUP(AI$13,$Y940:$AF$1016,ROWS($Y940:$AF$1016),FALSE)</f>
        <v>#N/A</v>
      </c>
      <c r="AJ940" s="30" t="e">
        <f>HLOOKUP(AJ$13,$Y940:$AF$1016,ROWS($Y940:$AF$1016),FALSE)</f>
        <v>#N/A</v>
      </c>
      <c r="AK940" s="30" t="e">
        <f>HLOOKUP(AK$13,$Y940:$AF$1016,ROWS($Y940:$AF$1016),FALSE)</f>
        <v>#N/A</v>
      </c>
      <c r="AL940" s="30" t="e">
        <f>HLOOKUP(AL$13,$Y940:$AF$1016,ROWS($Y940:$AF$1016),FALSE)</f>
        <v>#N/A</v>
      </c>
      <c r="AM940" s="30" t="e">
        <f>HLOOKUP(AM$13,$Y940:$AF$1016,ROWS($Y940:$AF$1016),FALSE)</f>
        <v>#N/A</v>
      </c>
      <c r="AN940" s="30" t="e">
        <f>HLOOKUP(AN$13,$Y940:$AF$1016,ROWS($Y940:$AF$1016),FALSE)</f>
        <v>#N/A</v>
      </c>
      <c r="AO940" s="35" t="e">
        <f t="shared" si="176"/>
        <v>#N/A</v>
      </c>
      <c r="AP940" s="35" t="e">
        <f t="shared" si="177"/>
        <v>#N/A</v>
      </c>
      <c r="AQ940" s="35" t="e">
        <f t="shared" si="178"/>
        <v>#N/A</v>
      </c>
      <c r="AR940" s="35" t="e">
        <f t="shared" si="179"/>
        <v>#N/A</v>
      </c>
      <c r="AS940" s="35" t="e">
        <f t="shared" si="180"/>
        <v>#N/A</v>
      </c>
      <c r="AT940" s="35" t="e">
        <f t="shared" si="181"/>
        <v>#N/A</v>
      </c>
      <c r="AU940" s="35" t="e">
        <f t="shared" si="182"/>
        <v>#N/A</v>
      </c>
      <c r="AV940" s="35" t="e">
        <f t="shared" si="183"/>
        <v>#N/A</v>
      </c>
      <c r="AW940" s="81" t="e">
        <f t="shared" si="184"/>
        <v>#N/A</v>
      </c>
      <c r="AX940" s="139" t="e">
        <f t="shared" si="185"/>
        <v>#N/A</v>
      </c>
    </row>
    <row r="941" spans="1:50" x14ac:dyDescent="0.25">
      <c r="A941" s="110">
        <f>'Тулуз-Пьерон'!A941</f>
        <v>0</v>
      </c>
      <c r="B941" s="153">
        <f>'Тулуз-Пьерон'!B941</f>
        <v>0</v>
      </c>
      <c r="C941" s="109" t="e">
        <f>'Тулуз-Пьерон'!AB941</f>
        <v>#DIV/0!</v>
      </c>
      <c r="D941" s="132" t="e">
        <f>'Тулуз-Пьерон'!AE941</f>
        <v>#DIV/0!</v>
      </c>
      <c r="E941" s="134">
        <f>Равен!AD933</f>
        <v>0</v>
      </c>
      <c r="F941" s="135">
        <f>Равен!AE933</f>
        <v>0</v>
      </c>
      <c r="G941" s="128"/>
      <c r="H941" s="33"/>
      <c r="I941" s="33"/>
      <c r="J941" s="33"/>
      <c r="K941" s="115"/>
      <c r="L941" s="109">
        <f t="shared" si="174"/>
        <v>0</v>
      </c>
      <c r="M941" s="33"/>
      <c r="N941" s="123"/>
      <c r="O941" s="131"/>
      <c r="P941" s="109">
        <f t="shared" si="175"/>
        <v>0</v>
      </c>
      <c r="Q941" s="33"/>
      <c r="R941" s="33"/>
      <c r="S941" s="123"/>
      <c r="T941" s="128"/>
      <c r="U941" s="33"/>
      <c r="V941" s="33"/>
      <c r="W941" s="33"/>
      <c r="X941" s="115"/>
      <c r="Y941" s="122"/>
      <c r="Z941" s="33"/>
      <c r="AA941" s="33"/>
      <c r="AB941" s="33"/>
      <c r="AC941" s="33"/>
      <c r="AD941" s="33"/>
      <c r="AE941" s="33"/>
      <c r="AF941" s="123"/>
      <c r="AG941" s="119" t="e">
        <f>HLOOKUP(AG$13,$Y941:$AF$1016,ROWS($Y941:$AF$1016),FALSE)</f>
        <v>#N/A</v>
      </c>
      <c r="AH941" s="30" t="e">
        <f>HLOOKUP(AH$13,$Y941:$AF$1016,ROWS($Y941:$AF$1016),FALSE)</f>
        <v>#N/A</v>
      </c>
      <c r="AI941" s="30" t="e">
        <f>HLOOKUP(AI$13,$Y941:$AF$1016,ROWS($Y941:$AF$1016),FALSE)</f>
        <v>#N/A</v>
      </c>
      <c r="AJ941" s="30" t="e">
        <f>HLOOKUP(AJ$13,$Y941:$AF$1016,ROWS($Y941:$AF$1016),FALSE)</f>
        <v>#N/A</v>
      </c>
      <c r="AK941" s="30" t="e">
        <f>HLOOKUP(AK$13,$Y941:$AF$1016,ROWS($Y941:$AF$1016),FALSE)</f>
        <v>#N/A</v>
      </c>
      <c r="AL941" s="30" t="e">
        <f>HLOOKUP(AL$13,$Y941:$AF$1016,ROWS($Y941:$AF$1016),FALSE)</f>
        <v>#N/A</v>
      </c>
      <c r="AM941" s="30" t="e">
        <f>HLOOKUP(AM$13,$Y941:$AF$1016,ROWS($Y941:$AF$1016),FALSE)</f>
        <v>#N/A</v>
      </c>
      <c r="AN941" s="30" t="e">
        <f>HLOOKUP(AN$13,$Y941:$AF$1016,ROWS($Y941:$AF$1016),FALSE)</f>
        <v>#N/A</v>
      </c>
      <c r="AO941" s="35" t="e">
        <f t="shared" si="176"/>
        <v>#N/A</v>
      </c>
      <c r="AP941" s="35" t="e">
        <f t="shared" si="177"/>
        <v>#N/A</v>
      </c>
      <c r="AQ941" s="35" t="e">
        <f t="shared" si="178"/>
        <v>#N/A</v>
      </c>
      <c r="AR941" s="35" t="e">
        <f t="shared" si="179"/>
        <v>#N/A</v>
      </c>
      <c r="AS941" s="35" t="e">
        <f t="shared" si="180"/>
        <v>#N/A</v>
      </c>
      <c r="AT941" s="35" t="e">
        <f t="shared" si="181"/>
        <v>#N/A</v>
      </c>
      <c r="AU941" s="35" t="e">
        <f t="shared" si="182"/>
        <v>#N/A</v>
      </c>
      <c r="AV941" s="35" t="e">
        <f t="shared" si="183"/>
        <v>#N/A</v>
      </c>
      <c r="AW941" s="81" t="e">
        <f t="shared" si="184"/>
        <v>#N/A</v>
      </c>
      <c r="AX941" s="139" t="e">
        <f t="shared" si="185"/>
        <v>#N/A</v>
      </c>
    </row>
    <row r="942" spans="1:50" x14ac:dyDescent="0.25">
      <c r="A942" s="110">
        <f>'Тулуз-Пьерон'!A942</f>
        <v>0</v>
      </c>
      <c r="B942" s="153">
        <f>'Тулуз-Пьерон'!B942</f>
        <v>0</v>
      </c>
      <c r="C942" s="109" t="e">
        <f>'Тулуз-Пьерон'!AB942</f>
        <v>#DIV/0!</v>
      </c>
      <c r="D942" s="132" t="e">
        <f>'Тулуз-Пьерон'!AE942</f>
        <v>#DIV/0!</v>
      </c>
      <c r="E942" s="134">
        <f>Равен!AD934</f>
        <v>0</v>
      </c>
      <c r="F942" s="135">
        <f>Равен!AE934</f>
        <v>0</v>
      </c>
      <c r="G942" s="128"/>
      <c r="H942" s="33"/>
      <c r="I942" s="33"/>
      <c r="J942" s="33"/>
      <c r="K942" s="115"/>
      <c r="L942" s="109">
        <f t="shared" si="174"/>
        <v>0</v>
      </c>
      <c r="M942" s="33"/>
      <c r="N942" s="123"/>
      <c r="O942" s="131"/>
      <c r="P942" s="109">
        <f t="shared" si="175"/>
        <v>0</v>
      </c>
      <c r="Q942" s="33"/>
      <c r="R942" s="33"/>
      <c r="S942" s="123"/>
      <c r="T942" s="128"/>
      <c r="U942" s="33"/>
      <c r="V942" s="33"/>
      <c r="W942" s="33"/>
      <c r="X942" s="115"/>
      <c r="Y942" s="122"/>
      <c r="Z942" s="33"/>
      <c r="AA942" s="33"/>
      <c r="AB942" s="33"/>
      <c r="AC942" s="33"/>
      <c r="AD942" s="33"/>
      <c r="AE942" s="33"/>
      <c r="AF942" s="123"/>
      <c r="AG942" s="119" t="e">
        <f>HLOOKUP(AG$13,$Y942:$AF$1016,ROWS($Y942:$AF$1016),FALSE)</f>
        <v>#N/A</v>
      </c>
      <c r="AH942" s="30" t="e">
        <f>HLOOKUP(AH$13,$Y942:$AF$1016,ROWS($Y942:$AF$1016),FALSE)</f>
        <v>#N/A</v>
      </c>
      <c r="AI942" s="30" t="e">
        <f>HLOOKUP(AI$13,$Y942:$AF$1016,ROWS($Y942:$AF$1016),FALSE)</f>
        <v>#N/A</v>
      </c>
      <c r="AJ942" s="30" t="e">
        <f>HLOOKUP(AJ$13,$Y942:$AF$1016,ROWS($Y942:$AF$1016),FALSE)</f>
        <v>#N/A</v>
      </c>
      <c r="AK942" s="30" t="e">
        <f>HLOOKUP(AK$13,$Y942:$AF$1016,ROWS($Y942:$AF$1016),FALSE)</f>
        <v>#N/A</v>
      </c>
      <c r="AL942" s="30" t="e">
        <f>HLOOKUP(AL$13,$Y942:$AF$1016,ROWS($Y942:$AF$1016),FALSE)</f>
        <v>#N/A</v>
      </c>
      <c r="AM942" s="30" t="e">
        <f>HLOOKUP(AM$13,$Y942:$AF$1016,ROWS($Y942:$AF$1016),FALSE)</f>
        <v>#N/A</v>
      </c>
      <c r="AN942" s="30" t="e">
        <f>HLOOKUP(AN$13,$Y942:$AF$1016,ROWS($Y942:$AF$1016),FALSE)</f>
        <v>#N/A</v>
      </c>
      <c r="AO942" s="35" t="e">
        <f t="shared" si="176"/>
        <v>#N/A</v>
      </c>
      <c r="AP942" s="35" t="e">
        <f t="shared" si="177"/>
        <v>#N/A</v>
      </c>
      <c r="AQ942" s="35" t="e">
        <f t="shared" si="178"/>
        <v>#N/A</v>
      </c>
      <c r="AR942" s="35" t="e">
        <f t="shared" si="179"/>
        <v>#N/A</v>
      </c>
      <c r="AS942" s="35" t="e">
        <f t="shared" si="180"/>
        <v>#N/A</v>
      </c>
      <c r="AT942" s="35" t="e">
        <f t="shared" si="181"/>
        <v>#N/A</v>
      </c>
      <c r="AU942" s="35" t="e">
        <f t="shared" si="182"/>
        <v>#N/A</v>
      </c>
      <c r="AV942" s="35" t="e">
        <f t="shared" si="183"/>
        <v>#N/A</v>
      </c>
      <c r="AW942" s="81" t="e">
        <f t="shared" si="184"/>
        <v>#N/A</v>
      </c>
      <c r="AX942" s="139" t="e">
        <f t="shared" si="185"/>
        <v>#N/A</v>
      </c>
    </row>
    <row r="943" spans="1:50" x14ac:dyDescent="0.25">
      <c r="A943" s="110">
        <f>'Тулуз-Пьерон'!A943</f>
        <v>0</v>
      </c>
      <c r="B943" s="153">
        <f>'Тулуз-Пьерон'!B943</f>
        <v>0</v>
      </c>
      <c r="C943" s="109" t="e">
        <f>'Тулуз-Пьерон'!AB943</f>
        <v>#DIV/0!</v>
      </c>
      <c r="D943" s="132" t="e">
        <f>'Тулуз-Пьерон'!AE943</f>
        <v>#DIV/0!</v>
      </c>
      <c r="E943" s="134">
        <f>Равен!AD935</f>
        <v>0</v>
      </c>
      <c r="F943" s="135">
        <f>Равен!AE935</f>
        <v>0</v>
      </c>
      <c r="G943" s="128"/>
      <c r="H943" s="33"/>
      <c r="I943" s="33"/>
      <c r="J943" s="33"/>
      <c r="K943" s="115"/>
      <c r="L943" s="109">
        <f t="shared" si="174"/>
        <v>0</v>
      </c>
      <c r="M943" s="33"/>
      <c r="N943" s="123"/>
      <c r="O943" s="131"/>
      <c r="P943" s="109">
        <f t="shared" si="175"/>
        <v>0</v>
      </c>
      <c r="Q943" s="33"/>
      <c r="R943" s="33"/>
      <c r="S943" s="123"/>
      <c r="T943" s="128"/>
      <c r="U943" s="33"/>
      <c r="V943" s="33"/>
      <c r="W943" s="33"/>
      <c r="X943" s="115"/>
      <c r="Y943" s="122"/>
      <c r="Z943" s="33"/>
      <c r="AA943" s="33"/>
      <c r="AB943" s="33"/>
      <c r="AC943" s="33"/>
      <c r="AD943" s="33"/>
      <c r="AE943" s="33"/>
      <c r="AF943" s="123"/>
      <c r="AG943" s="119" t="e">
        <f>HLOOKUP(AG$13,$Y943:$AF$1016,ROWS($Y943:$AF$1016),FALSE)</f>
        <v>#N/A</v>
      </c>
      <c r="AH943" s="30" t="e">
        <f>HLOOKUP(AH$13,$Y943:$AF$1016,ROWS($Y943:$AF$1016),FALSE)</f>
        <v>#N/A</v>
      </c>
      <c r="AI943" s="30" t="e">
        <f>HLOOKUP(AI$13,$Y943:$AF$1016,ROWS($Y943:$AF$1016),FALSE)</f>
        <v>#N/A</v>
      </c>
      <c r="AJ943" s="30" t="e">
        <f>HLOOKUP(AJ$13,$Y943:$AF$1016,ROWS($Y943:$AF$1016),FALSE)</f>
        <v>#N/A</v>
      </c>
      <c r="AK943" s="30" t="e">
        <f>HLOOKUP(AK$13,$Y943:$AF$1016,ROWS($Y943:$AF$1016),FALSE)</f>
        <v>#N/A</v>
      </c>
      <c r="AL943" s="30" t="e">
        <f>HLOOKUP(AL$13,$Y943:$AF$1016,ROWS($Y943:$AF$1016),FALSE)</f>
        <v>#N/A</v>
      </c>
      <c r="AM943" s="30" t="e">
        <f>HLOOKUP(AM$13,$Y943:$AF$1016,ROWS($Y943:$AF$1016),FALSE)</f>
        <v>#N/A</v>
      </c>
      <c r="AN943" s="30" t="e">
        <f>HLOOKUP(AN$13,$Y943:$AF$1016,ROWS($Y943:$AF$1016),FALSE)</f>
        <v>#N/A</v>
      </c>
      <c r="AO943" s="35" t="e">
        <f t="shared" si="176"/>
        <v>#N/A</v>
      </c>
      <c r="AP943" s="35" t="e">
        <f t="shared" si="177"/>
        <v>#N/A</v>
      </c>
      <c r="AQ943" s="35" t="e">
        <f t="shared" si="178"/>
        <v>#N/A</v>
      </c>
      <c r="AR943" s="35" t="e">
        <f t="shared" si="179"/>
        <v>#N/A</v>
      </c>
      <c r="AS943" s="35" t="e">
        <f t="shared" si="180"/>
        <v>#N/A</v>
      </c>
      <c r="AT943" s="35" t="e">
        <f t="shared" si="181"/>
        <v>#N/A</v>
      </c>
      <c r="AU943" s="35" t="e">
        <f t="shared" si="182"/>
        <v>#N/A</v>
      </c>
      <c r="AV943" s="35" t="e">
        <f t="shared" si="183"/>
        <v>#N/A</v>
      </c>
      <c r="AW943" s="81" t="e">
        <f t="shared" si="184"/>
        <v>#N/A</v>
      </c>
      <c r="AX943" s="139" t="e">
        <f t="shared" si="185"/>
        <v>#N/A</v>
      </c>
    </row>
    <row r="944" spans="1:50" x14ac:dyDescent="0.25">
      <c r="A944" s="110">
        <f>'Тулуз-Пьерон'!A944</f>
        <v>0</v>
      </c>
      <c r="B944" s="153">
        <f>'Тулуз-Пьерон'!B944</f>
        <v>0</v>
      </c>
      <c r="C944" s="109" t="e">
        <f>'Тулуз-Пьерон'!AB944</f>
        <v>#DIV/0!</v>
      </c>
      <c r="D944" s="132" t="e">
        <f>'Тулуз-Пьерон'!AE944</f>
        <v>#DIV/0!</v>
      </c>
      <c r="E944" s="134">
        <f>Равен!AD936</f>
        <v>0</v>
      </c>
      <c r="F944" s="135">
        <f>Равен!AE936</f>
        <v>0</v>
      </c>
      <c r="G944" s="128"/>
      <c r="H944" s="33"/>
      <c r="I944" s="33"/>
      <c r="J944" s="33"/>
      <c r="K944" s="115"/>
      <c r="L944" s="109">
        <f t="shared" si="174"/>
        <v>0</v>
      </c>
      <c r="M944" s="33"/>
      <c r="N944" s="123"/>
      <c r="O944" s="131"/>
      <c r="P944" s="109">
        <f t="shared" si="175"/>
        <v>0</v>
      </c>
      <c r="Q944" s="33"/>
      <c r="R944" s="33"/>
      <c r="S944" s="123"/>
      <c r="T944" s="128"/>
      <c r="U944" s="33"/>
      <c r="V944" s="33"/>
      <c r="W944" s="33"/>
      <c r="X944" s="115"/>
      <c r="Y944" s="122"/>
      <c r="Z944" s="33"/>
      <c r="AA944" s="33"/>
      <c r="AB944" s="33"/>
      <c r="AC944" s="33"/>
      <c r="AD944" s="33"/>
      <c r="AE944" s="33"/>
      <c r="AF944" s="123"/>
      <c r="AG944" s="119" t="e">
        <f>HLOOKUP(AG$13,$Y944:$AF$1016,ROWS($Y944:$AF$1016),FALSE)</f>
        <v>#N/A</v>
      </c>
      <c r="AH944" s="30" t="e">
        <f>HLOOKUP(AH$13,$Y944:$AF$1016,ROWS($Y944:$AF$1016),FALSE)</f>
        <v>#N/A</v>
      </c>
      <c r="AI944" s="30" t="e">
        <f>HLOOKUP(AI$13,$Y944:$AF$1016,ROWS($Y944:$AF$1016),FALSE)</f>
        <v>#N/A</v>
      </c>
      <c r="AJ944" s="30" t="e">
        <f>HLOOKUP(AJ$13,$Y944:$AF$1016,ROWS($Y944:$AF$1016),FALSE)</f>
        <v>#N/A</v>
      </c>
      <c r="AK944" s="30" t="e">
        <f>HLOOKUP(AK$13,$Y944:$AF$1016,ROWS($Y944:$AF$1016),FALSE)</f>
        <v>#N/A</v>
      </c>
      <c r="AL944" s="30" t="e">
        <f>HLOOKUP(AL$13,$Y944:$AF$1016,ROWS($Y944:$AF$1016),FALSE)</f>
        <v>#N/A</v>
      </c>
      <c r="AM944" s="30" t="e">
        <f>HLOOKUP(AM$13,$Y944:$AF$1016,ROWS($Y944:$AF$1016),FALSE)</f>
        <v>#N/A</v>
      </c>
      <c r="AN944" s="30" t="e">
        <f>HLOOKUP(AN$13,$Y944:$AF$1016,ROWS($Y944:$AF$1016),FALSE)</f>
        <v>#N/A</v>
      </c>
      <c r="AO944" s="35" t="e">
        <f t="shared" si="176"/>
        <v>#N/A</v>
      </c>
      <c r="AP944" s="35" t="e">
        <f t="shared" si="177"/>
        <v>#N/A</v>
      </c>
      <c r="AQ944" s="35" t="e">
        <f t="shared" si="178"/>
        <v>#N/A</v>
      </c>
      <c r="AR944" s="35" t="e">
        <f t="shared" si="179"/>
        <v>#N/A</v>
      </c>
      <c r="AS944" s="35" t="e">
        <f t="shared" si="180"/>
        <v>#N/A</v>
      </c>
      <c r="AT944" s="35" t="e">
        <f t="shared" si="181"/>
        <v>#N/A</v>
      </c>
      <c r="AU944" s="35" t="e">
        <f t="shared" si="182"/>
        <v>#N/A</v>
      </c>
      <c r="AV944" s="35" t="e">
        <f t="shared" si="183"/>
        <v>#N/A</v>
      </c>
      <c r="AW944" s="81" t="e">
        <f t="shared" si="184"/>
        <v>#N/A</v>
      </c>
      <c r="AX944" s="139" t="e">
        <f t="shared" si="185"/>
        <v>#N/A</v>
      </c>
    </row>
    <row r="945" spans="1:50" x14ac:dyDescent="0.25">
      <c r="A945" s="110">
        <f>'Тулуз-Пьерон'!A945</f>
        <v>0</v>
      </c>
      <c r="B945" s="153">
        <f>'Тулуз-Пьерон'!B945</f>
        <v>0</v>
      </c>
      <c r="C945" s="109" t="e">
        <f>'Тулуз-Пьерон'!AB945</f>
        <v>#DIV/0!</v>
      </c>
      <c r="D945" s="132" t="e">
        <f>'Тулуз-Пьерон'!AE945</f>
        <v>#DIV/0!</v>
      </c>
      <c r="E945" s="134">
        <f>Равен!AD937</f>
        <v>0</v>
      </c>
      <c r="F945" s="135">
        <f>Равен!AE937</f>
        <v>0</v>
      </c>
      <c r="G945" s="128"/>
      <c r="H945" s="33"/>
      <c r="I945" s="33"/>
      <c r="J945" s="33"/>
      <c r="K945" s="115"/>
      <c r="L945" s="109">
        <f t="shared" si="174"/>
        <v>0</v>
      </c>
      <c r="M945" s="33"/>
      <c r="N945" s="123"/>
      <c r="O945" s="131"/>
      <c r="P945" s="109">
        <f t="shared" si="175"/>
        <v>0</v>
      </c>
      <c r="Q945" s="33"/>
      <c r="R945" s="33"/>
      <c r="S945" s="123"/>
      <c r="T945" s="128"/>
      <c r="U945" s="33"/>
      <c r="V945" s="33"/>
      <c r="W945" s="33"/>
      <c r="X945" s="115"/>
      <c r="Y945" s="122"/>
      <c r="Z945" s="33"/>
      <c r="AA945" s="33"/>
      <c r="AB945" s="33"/>
      <c r="AC945" s="33"/>
      <c r="AD945" s="33"/>
      <c r="AE945" s="33"/>
      <c r="AF945" s="123"/>
      <c r="AG945" s="119" t="e">
        <f>HLOOKUP(AG$13,$Y945:$AF$1016,ROWS($Y945:$AF$1016),FALSE)</f>
        <v>#N/A</v>
      </c>
      <c r="AH945" s="30" t="e">
        <f>HLOOKUP(AH$13,$Y945:$AF$1016,ROWS($Y945:$AF$1016),FALSE)</f>
        <v>#N/A</v>
      </c>
      <c r="AI945" s="30" t="e">
        <f>HLOOKUP(AI$13,$Y945:$AF$1016,ROWS($Y945:$AF$1016),FALSE)</f>
        <v>#N/A</v>
      </c>
      <c r="AJ945" s="30" t="e">
        <f>HLOOKUP(AJ$13,$Y945:$AF$1016,ROWS($Y945:$AF$1016),FALSE)</f>
        <v>#N/A</v>
      </c>
      <c r="AK945" s="30" t="e">
        <f>HLOOKUP(AK$13,$Y945:$AF$1016,ROWS($Y945:$AF$1016),FALSE)</f>
        <v>#N/A</v>
      </c>
      <c r="AL945" s="30" t="e">
        <f>HLOOKUP(AL$13,$Y945:$AF$1016,ROWS($Y945:$AF$1016),FALSE)</f>
        <v>#N/A</v>
      </c>
      <c r="AM945" s="30" t="e">
        <f>HLOOKUP(AM$13,$Y945:$AF$1016,ROWS($Y945:$AF$1016),FALSE)</f>
        <v>#N/A</v>
      </c>
      <c r="AN945" s="30" t="e">
        <f>HLOOKUP(AN$13,$Y945:$AF$1016,ROWS($Y945:$AF$1016),FALSE)</f>
        <v>#N/A</v>
      </c>
      <c r="AO945" s="35" t="e">
        <f t="shared" si="176"/>
        <v>#N/A</v>
      </c>
      <c r="AP945" s="35" t="e">
        <f t="shared" si="177"/>
        <v>#N/A</v>
      </c>
      <c r="AQ945" s="35" t="e">
        <f t="shared" si="178"/>
        <v>#N/A</v>
      </c>
      <c r="AR945" s="35" t="e">
        <f t="shared" si="179"/>
        <v>#N/A</v>
      </c>
      <c r="AS945" s="35" t="e">
        <f t="shared" si="180"/>
        <v>#N/A</v>
      </c>
      <c r="AT945" s="35" t="e">
        <f t="shared" si="181"/>
        <v>#N/A</v>
      </c>
      <c r="AU945" s="35" t="e">
        <f t="shared" si="182"/>
        <v>#N/A</v>
      </c>
      <c r="AV945" s="35" t="e">
        <f t="shared" si="183"/>
        <v>#N/A</v>
      </c>
      <c r="AW945" s="81" t="e">
        <f t="shared" si="184"/>
        <v>#N/A</v>
      </c>
      <c r="AX945" s="139" t="e">
        <f t="shared" si="185"/>
        <v>#N/A</v>
      </c>
    </row>
    <row r="946" spans="1:50" x14ac:dyDescent="0.25">
      <c r="A946" s="110">
        <f>'Тулуз-Пьерон'!A946</f>
        <v>0</v>
      </c>
      <c r="B946" s="153">
        <f>'Тулуз-Пьерон'!B946</f>
        <v>0</v>
      </c>
      <c r="C946" s="109" t="e">
        <f>'Тулуз-Пьерон'!AB946</f>
        <v>#DIV/0!</v>
      </c>
      <c r="D946" s="132" t="e">
        <f>'Тулуз-Пьерон'!AE946</f>
        <v>#DIV/0!</v>
      </c>
      <c r="E946" s="134">
        <f>Равен!AD938</f>
        <v>0</v>
      </c>
      <c r="F946" s="135">
        <f>Равен!AE938</f>
        <v>0</v>
      </c>
      <c r="G946" s="128"/>
      <c r="H946" s="33"/>
      <c r="I946" s="33"/>
      <c r="J946" s="33"/>
      <c r="K946" s="115"/>
      <c r="L946" s="109">
        <f t="shared" si="174"/>
        <v>0</v>
      </c>
      <c r="M946" s="33"/>
      <c r="N946" s="123"/>
      <c r="O946" s="131"/>
      <c r="P946" s="109">
        <f t="shared" si="175"/>
        <v>0</v>
      </c>
      <c r="Q946" s="33"/>
      <c r="R946" s="33"/>
      <c r="S946" s="123"/>
      <c r="T946" s="128"/>
      <c r="U946" s="33"/>
      <c r="V946" s="33"/>
      <c r="W946" s="33"/>
      <c r="X946" s="115"/>
      <c r="Y946" s="122"/>
      <c r="Z946" s="33"/>
      <c r="AA946" s="33"/>
      <c r="AB946" s="33"/>
      <c r="AC946" s="33"/>
      <c r="AD946" s="33"/>
      <c r="AE946" s="33"/>
      <c r="AF946" s="123"/>
      <c r="AG946" s="119" t="e">
        <f>HLOOKUP(AG$13,$Y946:$AF$1016,ROWS($Y946:$AF$1016),FALSE)</f>
        <v>#N/A</v>
      </c>
      <c r="AH946" s="30" t="e">
        <f>HLOOKUP(AH$13,$Y946:$AF$1016,ROWS($Y946:$AF$1016),FALSE)</f>
        <v>#N/A</v>
      </c>
      <c r="AI946" s="30" t="e">
        <f>HLOOKUP(AI$13,$Y946:$AF$1016,ROWS($Y946:$AF$1016),FALSE)</f>
        <v>#N/A</v>
      </c>
      <c r="AJ946" s="30" t="e">
        <f>HLOOKUP(AJ$13,$Y946:$AF$1016,ROWS($Y946:$AF$1016),FALSE)</f>
        <v>#N/A</v>
      </c>
      <c r="AK946" s="30" t="e">
        <f>HLOOKUP(AK$13,$Y946:$AF$1016,ROWS($Y946:$AF$1016),FALSE)</f>
        <v>#N/A</v>
      </c>
      <c r="AL946" s="30" t="e">
        <f>HLOOKUP(AL$13,$Y946:$AF$1016,ROWS($Y946:$AF$1016),FALSE)</f>
        <v>#N/A</v>
      </c>
      <c r="AM946" s="30" t="e">
        <f>HLOOKUP(AM$13,$Y946:$AF$1016,ROWS($Y946:$AF$1016),FALSE)</f>
        <v>#N/A</v>
      </c>
      <c r="AN946" s="30" t="e">
        <f>HLOOKUP(AN$13,$Y946:$AF$1016,ROWS($Y946:$AF$1016),FALSE)</f>
        <v>#N/A</v>
      </c>
      <c r="AO946" s="35" t="e">
        <f t="shared" si="176"/>
        <v>#N/A</v>
      </c>
      <c r="AP946" s="35" t="e">
        <f t="shared" si="177"/>
        <v>#N/A</v>
      </c>
      <c r="AQ946" s="35" t="e">
        <f t="shared" si="178"/>
        <v>#N/A</v>
      </c>
      <c r="AR946" s="35" t="e">
        <f t="shared" si="179"/>
        <v>#N/A</v>
      </c>
      <c r="AS946" s="35" t="e">
        <f t="shared" si="180"/>
        <v>#N/A</v>
      </c>
      <c r="AT946" s="35" t="e">
        <f t="shared" si="181"/>
        <v>#N/A</v>
      </c>
      <c r="AU946" s="35" t="e">
        <f t="shared" si="182"/>
        <v>#N/A</v>
      </c>
      <c r="AV946" s="35" t="e">
        <f t="shared" si="183"/>
        <v>#N/A</v>
      </c>
      <c r="AW946" s="81" t="e">
        <f t="shared" si="184"/>
        <v>#N/A</v>
      </c>
      <c r="AX946" s="139" t="e">
        <f t="shared" si="185"/>
        <v>#N/A</v>
      </c>
    </row>
    <row r="947" spans="1:50" x14ac:dyDescent="0.25">
      <c r="A947" s="110">
        <f>'Тулуз-Пьерон'!A947</f>
        <v>0</v>
      </c>
      <c r="B947" s="153">
        <f>'Тулуз-Пьерон'!B947</f>
        <v>0</v>
      </c>
      <c r="C947" s="109" t="e">
        <f>'Тулуз-Пьерон'!AB947</f>
        <v>#DIV/0!</v>
      </c>
      <c r="D947" s="132" t="e">
        <f>'Тулуз-Пьерон'!AE947</f>
        <v>#DIV/0!</v>
      </c>
      <c r="E947" s="134">
        <f>Равен!AD939</f>
        <v>0</v>
      </c>
      <c r="F947" s="135">
        <f>Равен!AE939</f>
        <v>0</v>
      </c>
      <c r="G947" s="128"/>
      <c r="H947" s="33"/>
      <c r="I947" s="33"/>
      <c r="J947" s="33"/>
      <c r="K947" s="115"/>
      <c r="L947" s="109">
        <f t="shared" si="174"/>
        <v>0</v>
      </c>
      <c r="M947" s="33"/>
      <c r="N947" s="123"/>
      <c r="O947" s="131"/>
      <c r="P947" s="109">
        <f t="shared" si="175"/>
        <v>0</v>
      </c>
      <c r="Q947" s="33"/>
      <c r="R947" s="33"/>
      <c r="S947" s="123"/>
      <c r="T947" s="128"/>
      <c r="U947" s="33"/>
      <c r="V947" s="33"/>
      <c r="W947" s="33"/>
      <c r="X947" s="115"/>
      <c r="Y947" s="122"/>
      <c r="Z947" s="33"/>
      <c r="AA947" s="33"/>
      <c r="AB947" s="33"/>
      <c r="AC947" s="33"/>
      <c r="AD947" s="33"/>
      <c r="AE947" s="33"/>
      <c r="AF947" s="123"/>
      <c r="AG947" s="119" t="e">
        <f>HLOOKUP(AG$13,$Y947:$AF$1016,ROWS($Y947:$AF$1016),FALSE)</f>
        <v>#N/A</v>
      </c>
      <c r="AH947" s="30" t="e">
        <f>HLOOKUP(AH$13,$Y947:$AF$1016,ROWS($Y947:$AF$1016),FALSE)</f>
        <v>#N/A</v>
      </c>
      <c r="AI947" s="30" t="e">
        <f>HLOOKUP(AI$13,$Y947:$AF$1016,ROWS($Y947:$AF$1016),FALSE)</f>
        <v>#N/A</v>
      </c>
      <c r="AJ947" s="30" t="e">
        <f>HLOOKUP(AJ$13,$Y947:$AF$1016,ROWS($Y947:$AF$1016),FALSE)</f>
        <v>#N/A</v>
      </c>
      <c r="AK947" s="30" t="e">
        <f>HLOOKUP(AK$13,$Y947:$AF$1016,ROWS($Y947:$AF$1016),FALSE)</f>
        <v>#N/A</v>
      </c>
      <c r="AL947" s="30" t="e">
        <f>HLOOKUP(AL$13,$Y947:$AF$1016,ROWS($Y947:$AF$1016),FALSE)</f>
        <v>#N/A</v>
      </c>
      <c r="AM947" s="30" t="e">
        <f>HLOOKUP(AM$13,$Y947:$AF$1016,ROWS($Y947:$AF$1016),FALSE)</f>
        <v>#N/A</v>
      </c>
      <c r="AN947" s="30" t="e">
        <f>HLOOKUP(AN$13,$Y947:$AF$1016,ROWS($Y947:$AF$1016),FALSE)</f>
        <v>#N/A</v>
      </c>
      <c r="AO947" s="35" t="e">
        <f t="shared" si="176"/>
        <v>#N/A</v>
      </c>
      <c r="AP947" s="35" t="e">
        <f t="shared" si="177"/>
        <v>#N/A</v>
      </c>
      <c r="AQ947" s="35" t="e">
        <f t="shared" si="178"/>
        <v>#N/A</v>
      </c>
      <c r="AR947" s="35" t="e">
        <f t="shared" si="179"/>
        <v>#N/A</v>
      </c>
      <c r="AS947" s="35" t="e">
        <f t="shared" si="180"/>
        <v>#N/A</v>
      </c>
      <c r="AT947" s="35" t="e">
        <f t="shared" si="181"/>
        <v>#N/A</v>
      </c>
      <c r="AU947" s="35" t="e">
        <f t="shared" si="182"/>
        <v>#N/A</v>
      </c>
      <c r="AV947" s="35" t="e">
        <f t="shared" si="183"/>
        <v>#N/A</v>
      </c>
      <c r="AW947" s="81" t="e">
        <f t="shared" si="184"/>
        <v>#N/A</v>
      </c>
      <c r="AX947" s="139" t="e">
        <f t="shared" si="185"/>
        <v>#N/A</v>
      </c>
    </row>
    <row r="948" spans="1:50" x14ac:dyDescent="0.25">
      <c r="A948" s="110">
        <f>'Тулуз-Пьерон'!A948</f>
        <v>0</v>
      </c>
      <c r="B948" s="153">
        <f>'Тулуз-Пьерон'!B948</f>
        <v>0</v>
      </c>
      <c r="C948" s="109" t="e">
        <f>'Тулуз-Пьерон'!AB948</f>
        <v>#DIV/0!</v>
      </c>
      <c r="D948" s="132" t="e">
        <f>'Тулуз-Пьерон'!AE948</f>
        <v>#DIV/0!</v>
      </c>
      <c r="E948" s="134">
        <f>Равен!AD940</f>
        <v>0</v>
      </c>
      <c r="F948" s="135">
        <f>Равен!AE940</f>
        <v>0</v>
      </c>
      <c r="G948" s="128"/>
      <c r="H948" s="33"/>
      <c r="I948" s="33"/>
      <c r="J948" s="33"/>
      <c r="K948" s="115"/>
      <c r="L948" s="109">
        <f t="shared" si="174"/>
        <v>0</v>
      </c>
      <c r="M948" s="33"/>
      <c r="N948" s="123"/>
      <c r="O948" s="131"/>
      <c r="P948" s="109">
        <f t="shared" si="175"/>
        <v>0</v>
      </c>
      <c r="Q948" s="33"/>
      <c r="R948" s="33"/>
      <c r="S948" s="123"/>
      <c r="T948" s="128"/>
      <c r="U948" s="33"/>
      <c r="V948" s="33"/>
      <c r="W948" s="33"/>
      <c r="X948" s="115"/>
      <c r="Y948" s="122"/>
      <c r="Z948" s="33"/>
      <c r="AA948" s="33"/>
      <c r="AB948" s="33"/>
      <c r="AC948" s="33"/>
      <c r="AD948" s="33"/>
      <c r="AE948" s="33"/>
      <c r="AF948" s="123"/>
      <c r="AG948" s="119" t="e">
        <f>HLOOKUP(AG$13,$Y948:$AF$1016,ROWS($Y948:$AF$1016),FALSE)</f>
        <v>#N/A</v>
      </c>
      <c r="AH948" s="30" t="e">
        <f>HLOOKUP(AH$13,$Y948:$AF$1016,ROWS($Y948:$AF$1016),FALSE)</f>
        <v>#N/A</v>
      </c>
      <c r="AI948" s="30" t="e">
        <f>HLOOKUP(AI$13,$Y948:$AF$1016,ROWS($Y948:$AF$1016),FALSE)</f>
        <v>#N/A</v>
      </c>
      <c r="AJ948" s="30" t="e">
        <f>HLOOKUP(AJ$13,$Y948:$AF$1016,ROWS($Y948:$AF$1016),FALSE)</f>
        <v>#N/A</v>
      </c>
      <c r="AK948" s="30" t="e">
        <f>HLOOKUP(AK$13,$Y948:$AF$1016,ROWS($Y948:$AF$1016),FALSE)</f>
        <v>#N/A</v>
      </c>
      <c r="AL948" s="30" t="e">
        <f>HLOOKUP(AL$13,$Y948:$AF$1016,ROWS($Y948:$AF$1016),FALSE)</f>
        <v>#N/A</v>
      </c>
      <c r="AM948" s="30" t="e">
        <f>HLOOKUP(AM$13,$Y948:$AF$1016,ROWS($Y948:$AF$1016),FALSE)</f>
        <v>#N/A</v>
      </c>
      <c r="AN948" s="30" t="e">
        <f>HLOOKUP(AN$13,$Y948:$AF$1016,ROWS($Y948:$AF$1016),FALSE)</f>
        <v>#N/A</v>
      </c>
      <c r="AO948" s="35" t="e">
        <f t="shared" si="176"/>
        <v>#N/A</v>
      </c>
      <c r="AP948" s="35" t="e">
        <f t="shared" si="177"/>
        <v>#N/A</v>
      </c>
      <c r="AQ948" s="35" t="e">
        <f t="shared" si="178"/>
        <v>#N/A</v>
      </c>
      <c r="AR948" s="35" t="e">
        <f t="shared" si="179"/>
        <v>#N/A</v>
      </c>
      <c r="AS948" s="35" t="e">
        <f t="shared" si="180"/>
        <v>#N/A</v>
      </c>
      <c r="AT948" s="35" t="e">
        <f t="shared" si="181"/>
        <v>#N/A</v>
      </c>
      <c r="AU948" s="35" t="e">
        <f t="shared" si="182"/>
        <v>#N/A</v>
      </c>
      <c r="AV948" s="35" t="e">
        <f t="shared" si="183"/>
        <v>#N/A</v>
      </c>
      <c r="AW948" s="81" t="e">
        <f t="shared" si="184"/>
        <v>#N/A</v>
      </c>
      <c r="AX948" s="139" t="e">
        <f t="shared" si="185"/>
        <v>#N/A</v>
      </c>
    </row>
    <row r="949" spans="1:50" x14ac:dyDescent="0.25">
      <c r="A949" s="110">
        <f>'Тулуз-Пьерон'!A949</f>
        <v>0</v>
      </c>
      <c r="B949" s="153">
        <f>'Тулуз-Пьерон'!B949</f>
        <v>0</v>
      </c>
      <c r="C949" s="109" t="e">
        <f>'Тулуз-Пьерон'!AB949</f>
        <v>#DIV/0!</v>
      </c>
      <c r="D949" s="132" t="e">
        <f>'Тулуз-Пьерон'!AE949</f>
        <v>#DIV/0!</v>
      </c>
      <c r="E949" s="134">
        <f>Равен!AD941</f>
        <v>0</v>
      </c>
      <c r="F949" s="135">
        <f>Равен!AE941</f>
        <v>0</v>
      </c>
      <c r="G949" s="128"/>
      <c r="H949" s="33"/>
      <c r="I949" s="33"/>
      <c r="J949" s="33"/>
      <c r="K949" s="115"/>
      <c r="L949" s="109">
        <f t="shared" si="174"/>
        <v>0</v>
      </c>
      <c r="M949" s="33"/>
      <c r="N949" s="123"/>
      <c r="O949" s="131"/>
      <c r="P949" s="109">
        <f t="shared" si="175"/>
        <v>0</v>
      </c>
      <c r="Q949" s="33"/>
      <c r="R949" s="33"/>
      <c r="S949" s="123"/>
      <c r="T949" s="128"/>
      <c r="U949" s="33"/>
      <c r="V949" s="33"/>
      <c r="W949" s="33"/>
      <c r="X949" s="115"/>
      <c r="Y949" s="122"/>
      <c r="Z949" s="33"/>
      <c r="AA949" s="33"/>
      <c r="AB949" s="33"/>
      <c r="AC949" s="33"/>
      <c r="AD949" s="33"/>
      <c r="AE949" s="33"/>
      <c r="AF949" s="123"/>
      <c r="AG949" s="119" t="e">
        <f>HLOOKUP(AG$13,$Y949:$AF$1016,ROWS($Y949:$AF$1016),FALSE)</f>
        <v>#N/A</v>
      </c>
      <c r="AH949" s="30" t="e">
        <f>HLOOKUP(AH$13,$Y949:$AF$1016,ROWS($Y949:$AF$1016),FALSE)</f>
        <v>#N/A</v>
      </c>
      <c r="AI949" s="30" t="e">
        <f>HLOOKUP(AI$13,$Y949:$AF$1016,ROWS($Y949:$AF$1016),FALSE)</f>
        <v>#N/A</v>
      </c>
      <c r="AJ949" s="30" t="e">
        <f>HLOOKUP(AJ$13,$Y949:$AF$1016,ROWS($Y949:$AF$1016),FALSE)</f>
        <v>#N/A</v>
      </c>
      <c r="AK949" s="30" t="e">
        <f>HLOOKUP(AK$13,$Y949:$AF$1016,ROWS($Y949:$AF$1016),FALSE)</f>
        <v>#N/A</v>
      </c>
      <c r="AL949" s="30" t="e">
        <f>HLOOKUP(AL$13,$Y949:$AF$1016,ROWS($Y949:$AF$1016),FALSE)</f>
        <v>#N/A</v>
      </c>
      <c r="AM949" s="30" t="e">
        <f>HLOOKUP(AM$13,$Y949:$AF$1016,ROWS($Y949:$AF$1016),FALSE)</f>
        <v>#N/A</v>
      </c>
      <c r="AN949" s="30" t="e">
        <f>HLOOKUP(AN$13,$Y949:$AF$1016,ROWS($Y949:$AF$1016),FALSE)</f>
        <v>#N/A</v>
      </c>
      <c r="AO949" s="35" t="e">
        <f t="shared" si="176"/>
        <v>#N/A</v>
      </c>
      <c r="AP949" s="35" t="e">
        <f t="shared" si="177"/>
        <v>#N/A</v>
      </c>
      <c r="AQ949" s="35" t="e">
        <f t="shared" si="178"/>
        <v>#N/A</v>
      </c>
      <c r="AR949" s="35" t="e">
        <f t="shared" si="179"/>
        <v>#N/A</v>
      </c>
      <c r="AS949" s="35" t="e">
        <f t="shared" si="180"/>
        <v>#N/A</v>
      </c>
      <c r="AT949" s="35" t="e">
        <f t="shared" si="181"/>
        <v>#N/A</v>
      </c>
      <c r="AU949" s="35" t="e">
        <f t="shared" si="182"/>
        <v>#N/A</v>
      </c>
      <c r="AV949" s="35" t="e">
        <f t="shared" si="183"/>
        <v>#N/A</v>
      </c>
      <c r="AW949" s="81" t="e">
        <f t="shared" si="184"/>
        <v>#N/A</v>
      </c>
      <c r="AX949" s="139" t="e">
        <f t="shared" si="185"/>
        <v>#N/A</v>
      </c>
    </row>
    <row r="950" spans="1:50" x14ac:dyDescent="0.25">
      <c r="A950" s="110">
        <f>'Тулуз-Пьерон'!A950</f>
        <v>0</v>
      </c>
      <c r="B950" s="153">
        <f>'Тулуз-Пьерон'!B950</f>
        <v>0</v>
      </c>
      <c r="C950" s="109" t="e">
        <f>'Тулуз-Пьерон'!AB950</f>
        <v>#DIV/0!</v>
      </c>
      <c r="D950" s="132" t="e">
        <f>'Тулуз-Пьерон'!AE950</f>
        <v>#DIV/0!</v>
      </c>
      <c r="E950" s="134">
        <f>Равен!AD942</f>
        <v>0</v>
      </c>
      <c r="F950" s="135">
        <f>Равен!AE942</f>
        <v>0</v>
      </c>
      <c r="G950" s="128"/>
      <c r="H950" s="33"/>
      <c r="I950" s="33"/>
      <c r="J950" s="33"/>
      <c r="K950" s="115"/>
      <c r="L950" s="109">
        <f t="shared" si="174"/>
        <v>0</v>
      </c>
      <c r="M950" s="33"/>
      <c r="N950" s="123"/>
      <c r="O950" s="131"/>
      <c r="P950" s="109">
        <f t="shared" si="175"/>
        <v>0</v>
      </c>
      <c r="Q950" s="33"/>
      <c r="R950" s="33"/>
      <c r="S950" s="123"/>
      <c r="T950" s="128"/>
      <c r="U950" s="33"/>
      <c r="V950" s="33"/>
      <c r="W950" s="33"/>
      <c r="X950" s="115"/>
      <c r="Y950" s="122"/>
      <c r="Z950" s="33"/>
      <c r="AA950" s="33"/>
      <c r="AB950" s="33"/>
      <c r="AC950" s="33"/>
      <c r="AD950" s="33"/>
      <c r="AE950" s="33"/>
      <c r="AF950" s="123"/>
      <c r="AG950" s="119" t="e">
        <f>HLOOKUP(AG$13,$Y950:$AF$1016,ROWS($Y950:$AF$1016),FALSE)</f>
        <v>#N/A</v>
      </c>
      <c r="AH950" s="30" t="e">
        <f>HLOOKUP(AH$13,$Y950:$AF$1016,ROWS($Y950:$AF$1016),FALSE)</f>
        <v>#N/A</v>
      </c>
      <c r="AI950" s="30" t="e">
        <f>HLOOKUP(AI$13,$Y950:$AF$1016,ROWS($Y950:$AF$1016),FALSE)</f>
        <v>#N/A</v>
      </c>
      <c r="AJ950" s="30" t="e">
        <f>HLOOKUP(AJ$13,$Y950:$AF$1016,ROWS($Y950:$AF$1016),FALSE)</f>
        <v>#N/A</v>
      </c>
      <c r="AK950" s="30" t="e">
        <f>HLOOKUP(AK$13,$Y950:$AF$1016,ROWS($Y950:$AF$1016),FALSE)</f>
        <v>#N/A</v>
      </c>
      <c r="AL950" s="30" t="e">
        <f>HLOOKUP(AL$13,$Y950:$AF$1016,ROWS($Y950:$AF$1016),FALSE)</f>
        <v>#N/A</v>
      </c>
      <c r="AM950" s="30" t="e">
        <f>HLOOKUP(AM$13,$Y950:$AF$1016,ROWS($Y950:$AF$1016),FALSE)</f>
        <v>#N/A</v>
      </c>
      <c r="AN950" s="30" t="e">
        <f>HLOOKUP(AN$13,$Y950:$AF$1016,ROWS($Y950:$AF$1016),FALSE)</f>
        <v>#N/A</v>
      </c>
      <c r="AO950" s="35" t="e">
        <f t="shared" si="176"/>
        <v>#N/A</v>
      </c>
      <c r="AP950" s="35" t="e">
        <f t="shared" si="177"/>
        <v>#N/A</v>
      </c>
      <c r="AQ950" s="35" t="e">
        <f t="shared" si="178"/>
        <v>#N/A</v>
      </c>
      <c r="AR950" s="35" t="e">
        <f t="shared" si="179"/>
        <v>#N/A</v>
      </c>
      <c r="AS950" s="35" t="e">
        <f t="shared" si="180"/>
        <v>#N/A</v>
      </c>
      <c r="AT950" s="35" t="e">
        <f t="shared" si="181"/>
        <v>#N/A</v>
      </c>
      <c r="AU950" s="35" t="e">
        <f t="shared" si="182"/>
        <v>#N/A</v>
      </c>
      <c r="AV950" s="35" t="e">
        <f t="shared" si="183"/>
        <v>#N/A</v>
      </c>
      <c r="AW950" s="81" t="e">
        <f t="shared" si="184"/>
        <v>#N/A</v>
      </c>
      <c r="AX950" s="139" t="e">
        <f t="shared" si="185"/>
        <v>#N/A</v>
      </c>
    </row>
    <row r="951" spans="1:50" x14ac:dyDescent="0.25">
      <c r="A951" s="110">
        <f>'Тулуз-Пьерон'!A951</f>
        <v>0</v>
      </c>
      <c r="B951" s="153">
        <f>'Тулуз-Пьерон'!B951</f>
        <v>0</v>
      </c>
      <c r="C951" s="109" t="e">
        <f>'Тулуз-Пьерон'!AB951</f>
        <v>#DIV/0!</v>
      </c>
      <c r="D951" s="132" t="e">
        <f>'Тулуз-Пьерон'!AE951</f>
        <v>#DIV/0!</v>
      </c>
      <c r="E951" s="134">
        <f>Равен!AD943</f>
        <v>0</v>
      </c>
      <c r="F951" s="135">
        <f>Равен!AE943</f>
        <v>0</v>
      </c>
      <c r="G951" s="128"/>
      <c r="H951" s="33"/>
      <c r="I951" s="33"/>
      <c r="J951" s="33"/>
      <c r="K951" s="115"/>
      <c r="L951" s="109">
        <f t="shared" si="174"/>
        <v>0</v>
      </c>
      <c r="M951" s="33"/>
      <c r="N951" s="123"/>
      <c r="O951" s="131"/>
      <c r="P951" s="109">
        <f t="shared" si="175"/>
        <v>0</v>
      </c>
      <c r="Q951" s="33"/>
      <c r="R951" s="33"/>
      <c r="S951" s="123"/>
      <c r="T951" s="128"/>
      <c r="U951" s="33"/>
      <c r="V951" s="33"/>
      <c r="W951" s="33"/>
      <c r="X951" s="115"/>
      <c r="Y951" s="122"/>
      <c r="Z951" s="33"/>
      <c r="AA951" s="33"/>
      <c r="AB951" s="33"/>
      <c r="AC951" s="33"/>
      <c r="AD951" s="33"/>
      <c r="AE951" s="33"/>
      <c r="AF951" s="123"/>
      <c r="AG951" s="119" t="e">
        <f>HLOOKUP(AG$13,$Y951:$AF$1016,ROWS($Y951:$AF$1016),FALSE)</f>
        <v>#N/A</v>
      </c>
      <c r="AH951" s="30" t="e">
        <f>HLOOKUP(AH$13,$Y951:$AF$1016,ROWS($Y951:$AF$1016),FALSE)</f>
        <v>#N/A</v>
      </c>
      <c r="AI951" s="30" t="e">
        <f>HLOOKUP(AI$13,$Y951:$AF$1016,ROWS($Y951:$AF$1016),FALSE)</f>
        <v>#N/A</v>
      </c>
      <c r="AJ951" s="30" t="e">
        <f>HLOOKUP(AJ$13,$Y951:$AF$1016,ROWS($Y951:$AF$1016),FALSE)</f>
        <v>#N/A</v>
      </c>
      <c r="AK951" s="30" t="e">
        <f>HLOOKUP(AK$13,$Y951:$AF$1016,ROWS($Y951:$AF$1016),FALSE)</f>
        <v>#N/A</v>
      </c>
      <c r="AL951" s="30" t="e">
        <f>HLOOKUP(AL$13,$Y951:$AF$1016,ROWS($Y951:$AF$1016),FALSE)</f>
        <v>#N/A</v>
      </c>
      <c r="AM951" s="30" t="e">
        <f>HLOOKUP(AM$13,$Y951:$AF$1016,ROWS($Y951:$AF$1016),FALSE)</f>
        <v>#N/A</v>
      </c>
      <c r="AN951" s="30" t="e">
        <f>HLOOKUP(AN$13,$Y951:$AF$1016,ROWS($Y951:$AF$1016),FALSE)</f>
        <v>#N/A</v>
      </c>
      <c r="AO951" s="35" t="e">
        <f t="shared" si="176"/>
        <v>#N/A</v>
      </c>
      <c r="AP951" s="35" t="e">
        <f t="shared" si="177"/>
        <v>#N/A</v>
      </c>
      <c r="AQ951" s="35" t="e">
        <f t="shared" si="178"/>
        <v>#N/A</v>
      </c>
      <c r="AR951" s="35" t="e">
        <f t="shared" si="179"/>
        <v>#N/A</v>
      </c>
      <c r="AS951" s="35" t="e">
        <f t="shared" si="180"/>
        <v>#N/A</v>
      </c>
      <c r="AT951" s="35" t="e">
        <f t="shared" si="181"/>
        <v>#N/A</v>
      </c>
      <c r="AU951" s="35" t="e">
        <f t="shared" si="182"/>
        <v>#N/A</v>
      </c>
      <c r="AV951" s="35" t="e">
        <f t="shared" si="183"/>
        <v>#N/A</v>
      </c>
      <c r="AW951" s="81" t="e">
        <f t="shared" si="184"/>
        <v>#N/A</v>
      </c>
      <c r="AX951" s="139" t="e">
        <f t="shared" si="185"/>
        <v>#N/A</v>
      </c>
    </row>
    <row r="952" spans="1:50" x14ac:dyDescent="0.25">
      <c r="A952" s="110">
        <f>'Тулуз-Пьерон'!A952</f>
        <v>0</v>
      </c>
      <c r="B952" s="153">
        <f>'Тулуз-Пьерон'!B952</f>
        <v>0</v>
      </c>
      <c r="C952" s="109" t="e">
        <f>'Тулуз-Пьерон'!AB952</f>
        <v>#DIV/0!</v>
      </c>
      <c r="D952" s="132" t="e">
        <f>'Тулуз-Пьерон'!AE952</f>
        <v>#DIV/0!</v>
      </c>
      <c r="E952" s="134">
        <f>Равен!AD944</f>
        <v>0</v>
      </c>
      <c r="F952" s="135">
        <f>Равен!AE944</f>
        <v>0</v>
      </c>
      <c r="G952" s="128"/>
      <c r="H952" s="33"/>
      <c r="I952" s="33"/>
      <c r="J952" s="33"/>
      <c r="K952" s="115"/>
      <c r="L952" s="109">
        <f t="shared" si="174"/>
        <v>0</v>
      </c>
      <c r="M952" s="33"/>
      <c r="N952" s="123"/>
      <c r="O952" s="131"/>
      <c r="P952" s="109">
        <f t="shared" si="175"/>
        <v>0</v>
      </c>
      <c r="Q952" s="33"/>
      <c r="R952" s="33"/>
      <c r="S952" s="123"/>
      <c r="T952" s="128"/>
      <c r="U952" s="33"/>
      <c r="V952" s="33"/>
      <c r="W952" s="33"/>
      <c r="X952" s="115"/>
      <c r="Y952" s="122"/>
      <c r="Z952" s="33"/>
      <c r="AA952" s="33"/>
      <c r="AB952" s="33"/>
      <c r="AC952" s="33"/>
      <c r="AD952" s="33"/>
      <c r="AE952" s="33"/>
      <c r="AF952" s="123"/>
      <c r="AG952" s="119" t="e">
        <f>HLOOKUP(AG$13,$Y952:$AF$1016,ROWS($Y952:$AF$1016),FALSE)</f>
        <v>#N/A</v>
      </c>
      <c r="AH952" s="30" t="e">
        <f>HLOOKUP(AH$13,$Y952:$AF$1016,ROWS($Y952:$AF$1016),FALSE)</f>
        <v>#N/A</v>
      </c>
      <c r="AI952" s="30" t="e">
        <f>HLOOKUP(AI$13,$Y952:$AF$1016,ROWS($Y952:$AF$1016),FALSE)</f>
        <v>#N/A</v>
      </c>
      <c r="AJ952" s="30" t="e">
        <f>HLOOKUP(AJ$13,$Y952:$AF$1016,ROWS($Y952:$AF$1016),FALSE)</f>
        <v>#N/A</v>
      </c>
      <c r="AK952" s="30" t="e">
        <f>HLOOKUP(AK$13,$Y952:$AF$1016,ROWS($Y952:$AF$1016),FALSE)</f>
        <v>#N/A</v>
      </c>
      <c r="AL952" s="30" t="e">
        <f>HLOOKUP(AL$13,$Y952:$AF$1016,ROWS($Y952:$AF$1016),FALSE)</f>
        <v>#N/A</v>
      </c>
      <c r="AM952" s="30" t="e">
        <f>HLOOKUP(AM$13,$Y952:$AF$1016,ROWS($Y952:$AF$1016),FALSE)</f>
        <v>#N/A</v>
      </c>
      <c r="AN952" s="30" t="e">
        <f>HLOOKUP(AN$13,$Y952:$AF$1016,ROWS($Y952:$AF$1016),FALSE)</f>
        <v>#N/A</v>
      </c>
      <c r="AO952" s="35" t="e">
        <f t="shared" si="176"/>
        <v>#N/A</v>
      </c>
      <c r="AP952" s="35" t="e">
        <f t="shared" si="177"/>
        <v>#N/A</v>
      </c>
      <c r="AQ952" s="35" t="e">
        <f t="shared" si="178"/>
        <v>#N/A</v>
      </c>
      <c r="AR952" s="35" t="e">
        <f t="shared" si="179"/>
        <v>#N/A</v>
      </c>
      <c r="AS952" s="35" t="e">
        <f t="shared" si="180"/>
        <v>#N/A</v>
      </c>
      <c r="AT952" s="35" t="e">
        <f t="shared" si="181"/>
        <v>#N/A</v>
      </c>
      <c r="AU952" s="35" t="e">
        <f t="shared" si="182"/>
        <v>#N/A</v>
      </c>
      <c r="AV952" s="35" t="e">
        <f t="shared" si="183"/>
        <v>#N/A</v>
      </c>
      <c r="AW952" s="81" t="e">
        <f t="shared" si="184"/>
        <v>#N/A</v>
      </c>
      <c r="AX952" s="139" t="e">
        <f t="shared" si="185"/>
        <v>#N/A</v>
      </c>
    </row>
    <row r="953" spans="1:50" x14ac:dyDescent="0.25">
      <c r="A953" s="110">
        <f>'Тулуз-Пьерон'!A953</f>
        <v>0</v>
      </c>
      <c r="B953" s="153">
        <f>'Тулуз-Пьерон'!B953</f>
        <v>0</v>
      </c>
      <c r="C953" s="109" t="e">
        <f>'Тулуз-Пьерон'!AB953</f>
        <v>#DIV/0!</v>
      </c>
      <c r="D953" s="132" t="e">
        <f>'Тулуз-Пьерон'!AE953</f>
        <v>#DIV/0!</v>
      </c>
      <c r="E953" s="134">
        <f>Равен!AD945</f>
        <v>0</v>
      </c>
      <c r="F953" s="135">
        <f>Равен!AE945</f>
        <v>0</v>
      </c>
      <c r="G953" s="128"/>
      <c r="H953" s="33"/>
      <c r="I953" s="33"/>
      <c r="J953" s="33"/>
      <c r="K953" s="115"/>
      <c r="L953" s="109">
        <f t="shared" si="174"/>
        <v>0</v>
      </c>
      <c r="M953" s="33"/>
      <c r="N953" s="123"/>
      <c r="O953" s="131"/>
      <c r="P953" s="109">
        <f t="shared" si="175"/>
        <v>0</v>
      </c>
      <c r="Q953" s="33"/>
      <c r="R953" s="33"/>
      <c r="S953" s="123"/>
      <c r="T953" s="128"/>
      <c r="U953" s="33"/>
      <c r="V953" s="33"/>
      <c r="W953" s="33"/>
      <c r="X953" s="115"/>
      <c r="Y953" s="122"/>
      <c r="Z953" s="33"/>
      <c r="AA953" s="33"/>
      <c r="AB953" s="33"/>
      <c r="AC953" s="33"/>
      <c r="AD953" s="33"/>
      <c r="AE953" s="33"/>
      <c r="AF953" s="123"/>
      <c r="AG953" s="119" t="e">
        <f>HLOOKUP(AG$13,$Y953:$AF$1016,ROWS($Y953:$AF$1016),FALSE)</f>
        <v>#N/A</v>
      </c>
      <c r="AH953" s="30" t="e">
        <f>HLOOKUP(AH$13,$Y953:$AF$1016,ROWS($Y953:$AF$1016),FALSE)</f>
        <v>#N/A</v>
      </c>
      <c r="AI953" s="30" t="e">
        <f>HLOOKUP(AI$13,$Y953:$AF$1016,ROWS($Y953:$AF$1016),FALSE)</f>
        <v>#N/A</v>
      </c>
      <c r="AJ953" s="30" t="e">
        <f>HLOOKUP(AJ$13,$Y953:$AF$1016,ROWS($Y953:$AF$1016),FALSE)</f>
        <v>#N/A</v>
      </c>
      <c r="AK953" s="30" t="e">
        <f>HLOOKUP(AK$13,$Y953:$AF$1016,ROWS($Y953:$AF$1016),FALSE)</f>
        <v>#N/A</v>
      </c>
      <c r="AL953" s="30" t="e">
        <f>HLOOKUP(AL$13,$Y953:$AF$1016,ROWS($Y953:$AF$1016),FALSE)</f>
        <v>#N/A</v>
      </c>
      <c r="AM953" s="30" t="e">
        <f>HLOOKUP(AM$13,$Y953:$AF$1016,ROWS($Y953:$AF$1016),FALSE)</f>
        <v>#N/A</v>
      </c>
      <c r="AN953" s="30" t="e">
        <f>HLOOKUP(AN$13,$Y953:$AF$1016,ROWS($Y953:$AF$1016),FALSE)</f>
        <v>#N/A</v>
      </c>
      <c r="AO953" s="35" t="e">
        <f t="shared" si="176"/>
        <v>#N/A</v>
      </c>
      <c r="AP953" s="35" t="e">
        <f t="shared" si="177"/>
        <v>#N/A</v>
      </c>
      <c r="AQ953" s="35" t="e">
        <f t="shared" si="178"/>
        <v>#N/A</v>
      </c>
      <c r="AR953" s="35" t="e">
        <f t="shared" si="179"/>
        <v>#N/A</v>
      </c>
      <c r="AS953" s="35" t="e">
        <f t="shared" si="180"/>
        <v>#N/A</v>
      </c>
      <c r="AT953" s="35" t="e">
        <f t="shared" si="181"/>
        <v>#N/A</v>
      </c>
      <c r="AU953" s="35" t="e">
        <f t="shared" si="182"/>
        <v>#N/A</v>
      </c>
      <c r="AV953" s="35" t="e">
        <f t="shared" si="183"/>
        <v>#N/A</v>
      </c>
      <c r="AW953" s="81" t="e">
        <f t="shared" si="184"/>
        <v>#N/A</v>
      </c>
      <c r="AX953" s="139" t="e">
        <f t="shared" si="185"/>
        <v>#N/A</v>
      </c>
    </row>
    <row r="954" spans="1:50" x14ac:dyDescent="0.25">
      <c r="A954" s="110">
        <f>'Тулуз-Пьерон'!A954</f>
        <v>0</v>
      </c>
      <c r="B954" s="153">
        <f>'Тулуз-Пьерон'!B954</f>
        <v>0</v>
      </c>
      <c r="C954" s="109" t="e">
        <f>'Тулуз-Пьерон'!AB954</f>
        <v>#DIV/0!</v>
      </c>
      <c r="D954" s="132" t="e">
        <f>'Тулуз-Пьерон'!AE954</f>
        <v>#DIV/0!</v>
      </c>
      <c r="E954" s="134">
        <f>Равен!AD946</f>
        <v>0</v>
      </c>
      <c r="F954" s="135">
        <f>Равен!AE946</f>
        <v>0</v>
      </c>
      <c r="G954" s="128"/>
      <c r="H954" s="33"/>
      <c r="I954" s="33"/>
      <c r="J954" s="33"/>
      <c r="K954" s="115"/>
      <c r="L954" s="109">
        <f t="shared" si="174"/>
        <v>0</v>
      </c>
      <c r="M954" s="33"/>
      <c r="N954" s="123"/>
      <c r="O954" s="131"/>
      <c r="P954" s="109">
        <f t="shared" si="175"/>
        <v>0</v>
      </c>
      <c r="Q954" s="33"/>
      <c r="R954" s="33"/>
      <c r="S954" s="123"/>
      <c r="T954" s="128"/>
      <c r="U954" s="33"/>
      <c r="V954" s="33"/>
      <c r="W954" s="33"/>
      <c r="X954" s="115"/>
      <c r="Y954" s="122"/>
      <c r="Z954" s="33"/>
      <c r="AA954" s="33"/>
      <c r="AB954" s="33"/>
      <c r="AC954" s="33"/>
      <c r="AD954" s="33"/>
      <c r="AE954" s="33"/>
      <c r="AF954" s="123"/>
      <c r="AG954" s="119" t="e">
        <f>HLOOKUP(AG$13,$Y954:$AF$1016,ROWS($Y954:$AF$1016),FALSE)</f>
        <v>#N/A</v>
      </c>
      <c r="AH954" s="30" t="e">
        <f>HLOOKUP(AH$13,$Y954:$AF$1016,ROWS($Y954:$AF$1016),FALSE)</f>
        <v>#N/A</v>
      </c>
      <c r="AI954" s="30" t="e">
        <f>HLOOKUP(AI$13,$Y954:$AF$1016,ROWS($Y954:$AF$1016),FALSE)</f>
        <v>#N/A</v>
      </c>
      <c r="AJ954" s="30" t="e">
        <f>HLOOKUP(AJ$13,$Y954:$AF$1016,ROWS($Y954:$AF$1016),FALSE)</f>
        <v>#N/A</v>
      </c>
      <c r="AK954" s="30" t="e">
        <f>HLOOKUP(AK$13,$Y954:$AF$1016,ROWS($Y954:$AF$1016),FALSE)</f>
        <v>#N/A</v>
      </c>
      <c r="AL954" s="30" t="e">
        <f>HLOOKUP(AL$13,$Y954:$AF$1016,ROWS($Y954:$AF$1016),FALSE)</f>
        <v>#N/A</v>
      </c>
      <c r="AM954" s="30" t="e">
        <f>HLOOKUP(AM$13,$Y954:$AF$1016,ROWS($Y954:$AF$1016),FALSE)</f>
        <v>#N/A</v>
      </c>
      <c r="AN954" s="30" t="e">
        <f>HLOOKUP(AN$13,$Y954:$AF$1016,ROWS($Y954:$AF$1016),FALSE)</f>
        <v>#N/A</v>
      </c>
      <c r="AO954" s="35" t="e">
        <f t="shared" si="176"/>
        <v>#N/A</v>
      </c>
      <c r="AP954" s="35" t="e">
        <f t="shared" si="177"/>
        <v>#N/A</v>
      </c>
      <c r="AQ954" s="35" t="e">
        <f t="shared" si="178"/>
        <v>#N/A</v>
      </c>
      <c r="AR954" s="35" t="e">
        <f t="shared" si="179"/>
        <v>#N/A</v>
      </c>
      <c r="AS954" s="35" t="e">
        <f t="shared" si="180"/>
        <v>#N/A</v>
      </c>
      <c r="AT954" s="35" t="e">
        <f t="shared" si="181"/>
        <v>#N/A</v>
      </c>
      <c r="AU954" s="35" t="e">
        <f t="shared" si="182"/>
        <v>#N/A</v>
      </c>
      <c r="AV954" s="35" t="e">
        <f t="shared" si="183"/>
        <v>#N/A</v>
      </c>
      <c r="AW954" s="81" t="e">
        <f t="shared" si="184"/>
        <v>#N/A</v>
      </c>
      <c r="AX954" s="139" t="e">
        <f t="shared" si="185"/>
        <v>#N/A</v>
      </c>
    </row>
    <row r="955" spans="1:50" x14ac:dyDescent="0.25">
      <c r="A955" s="110">
        <f>'Тулуз-Пьерон'!A955</f>
        <v>0</v>
      </c>
      <c r="B955" s="153">
        <f>'Тулуз-Пьерон'!B955</f>
        <v>0</v>
      </c>
      <c r="C955" s="109" t="e">
        <f>'Тулуз-Пьерон'!AB955</f>
        <v>#DIV/0!</v>
      </c>
      <c r="D955" s="132" t="e">
        <f>'Тулуз-Пьерон'!AE955</f>
        <v>#DIV/0!</v>
      </c>
      <c r="E955" s="134">
        <f>Равен!AD947</f>
        <v>0</v>
      </c>
      <c r="F955" s="135">
        <f>Равен!AE947</f>
        <v>0</v>
      </c>
      <c r="G955" s="128"/>
      <c r="H955" s="33"/>
      <c r="I955" s="33"/>
      <c r="J955" s="33"/>
      <c r="K955" s="115"/>
      <c r="L955" s="109">
        <f t="shared" si="174"/>
        <v>0</v>
      </c>
      <c r="M955" s="33"/>
      <c r="N955" s="123"/>
      <c r="O955" s="131"/>
      <c r="P955" s="109">
        <f t="shared" si="175"/>
        <v>0</v>
      </c>
      <c r="Q955" s="33"/>
      <c r="R955" s="33"/>
      <c r="S955" s="123"/>
      <c r="T955" s="128"/>
      <c r="U955" s="33"/>
      <c r="V955" s="33"/>
      <c r="W955" s="33"/>
      <c r="X955" s="115"/>
      <c r="Y955" s="122"/>
      <c r="Z955" s="33"/>
      <c r="AA955" s="33"/>
      <c r="AB955" s="33"/>
      <c r="AC955" s="33"/>
      <c r="AD955" s="33"/>
      <c r="AE955" s="33"/>
      <c r="AF955" s="123"/>
      <c r="AG955" s="119" t="e">
        <f>HLOOKUP(AG$13,$Y955:$AF$1016,ROWS($Y955:$AF$1016),FALSE)</f>
        <v>#N/A</v>
      </c>
      <c r="AH955" s="30" t="e">
        <f>HLOOKUP(AH$13,$Y955:$AF$1016,ROWS($Y955:$AF$1016),FALSE)</f>
        <v>#N/A</v>
      </c>
      <c r="AI955" s="30" t="e">
        <f>HLOOKUP(AI$13,$Y955:$AF$1016,ROWS($Y955:$AF$1016),FALSE)</f>
        <v>#N/A</v>
      </c>
      <c r="AJ955" s="30" t="e">
        <f>HLOOKUP(AJ$13,$Y955:$AF$1016,ROWS($Y955:$AF$1016),FALSE)</f>
        <v>#N/A</v>
      </c>
      <c r="AK955" s="30" t="e">
        <f>HLOOKUP(AK$13,$Y955:$AF$1016,ROWS($Y955:$AF$1016),FALSE)</f>
        <v>#N/A</v>
      </c>
      <c r="AL955" s="30" t="e">
        <f>HLOOKUP(AL$13,$Y955:$AF$1016,ROWS($Y955:$AF$1016),FALSE)</f>
        <v>#N/A</v>
      </c>
      <c r="AM955" s="30" t="e">
        <f>HLOOKUP(AM$13,$Y955:$AF$1016,ROWS($Y955:$AF$1016),FALSE)</f>
        <v>#N/A</v>
      </c>
      <c r="AN955" s="30" t="e">
        <f>HLOOKUP(AN$13,$Y955:$AF$1016,ROWS($Y955:$AF$1016),FALSE)</f>
        <v>#N/A</v>
      </c>
      <c r="AO955" s="35" t="e">
        <f t="shared" si="176"/>
        <v>#N/A</v>
      </c>
      <c r="AP955" s="35" t="e">
        <f t="shared" si="177"/>
        <v>#N/A</v>
      </c>
      <c r="AQ955" s="35" t="e">
        <f t="shared" si="178"/>
        <v>#N/A</v>
      </c>
      <c r="AR955" s="35" t="e">
        <f t="shared" si="179"/>
        <v>#N/A</v>
      </c>
      <c r="AS955" s="35" t="e">
        <f t="shared" si="180"/>
        <v>#N/A</v>
      </c>
      <c r="AT955" s="35" t="e">
        <f t="shared" si="181"/>
        <v>#N/A</v>
      </c>
      <c r="AU955" s="35" t="e">
        <f t="shared" si="182"/>
        <v>#N/A</v>
      </c>
      <c r="AV955" s="35" t="e">
        <f t="shared" si="183"/>
        <v>#N/A</v>
      </c>
      <c r="AW955" s="81" t="e">
        <f t="shared" si="184"/>
        <v>#N/A</v>
      </c>
      <c r="AX955" s="139" t="e">
        <f t="shared" si="185"/>
        <v>#N/A</v>
      </c>
    </row>
    <row r="956" spans="1:50" x14ac:dyDescent="0.25">
      <c r="A956" s="110">
        <f>'Тулуз-Пьерон'!A956</f>
        <v>0</v>
      </c>
      <c r="B956" s="153">
        <f>'Тулуз-Пьерон'!B956</f>
        <v>0</v>
      </c>
      <c r="C956" s="109" t="e">
        <f>'Тулуз-Пьерон'!AB956</f>
        <v>#DIV/0!</v>
      </c>
      <c r="D956" s="132" t="e">
        <f>'Тулуз-Пьерон'!AE956</f>
        <v>#DIV/0!</v>
      </c>
      <c r="E956" s="134">
        <f>Равен!AD948</f>
        <v>0</v>
      </c>
      <c r="F956" s="135">
        <f>Равен!AE948</f>
        <v>0</v>
      </c>
      <c r="G956" s="128"/>
      <c r="H956" s="33"/>
      <c r="I956" s="33"/>
      <c r="J956" s="33"/>
      <c r="K956" s="115"/>
      <c r="L956" s="109">
        <f t="shared" si="174"/>
        <v>0</v>
      </c>
      <c r="M956" s="33"/>
      <c r="N956" s="123"/>
      <c r="O956" s="131"/>
      <c r="P956" s="109">
        <f t="shared" si="175"/>
        <v>0</v>
      </c>
      <c r="Q956" s="33"/>
      <c r="R956" s="33"/>
      <c r="S956" s="123"/>
      <c r="T956" s="128"/>
      <c r="U956" s="33"/>
      <c r="V956" s="33"/>
      <c r="W956" s="33"/>
      <c r="X956" s="115"/>
      <c r="Y956" s="122"/>
      <c r="Z956" s="33"/>
      <c r="AA956" s="33"/>
      <c r="AB956" s="33"/>
      <c r="AC956" s="33"/>
      <c r="AD956" s="33"/>
      <c r="AE956" s="33"/>
      <c r="AF956" s="123"/>
      <c r="AG956" s="119" t="e">
        <f>HLOOKUP(AG$13,$Y956:$AF$1016,ROWS($Y956:$AF$1016),FALSE)</f>
        <v>#N/A</v>
      </c>
      <c r="AH956" s="30" t="e">
        <f>HLOOKUP(AH$13,$Y956:$AF$1016,ROWS($Y956:$AF$1016),FALSE)</f>
        <v>#N/A</v>
      </c>
      <c r="AI956" s="30" t="e">
        <f>HLOOKUP(AI$13,$Y956:$AF$1016,ROWS($Y956:$AF$1016),FALSE)</f>
        <v>#N/A</v>
      </c>
      <c r="AJ956" s="30" t="e">
        <f>HLOOKUP(AJ$13,$Y956:$AF$1016,ROWS($Y956:$AF$1016),FALSE)</f>
        <v>#N/A</v>
      </c>
      <c r="AK956" s="30" t="e">
        <f>HLOOKUP(AK$13,$Y956:$AF$1016,ROWS($Y956:$AF$1016),FALSE)</f>
        <v>#N/A</v>
      </c>
      <c r="AL956" s="30" t="e">
        <f>HLOOKUP(AL$13,$Y956:$AF$1016,ROWS($Y956:$AF$1016),FALSE)</f>
        <v>#N/A</v>
      </c>
      <c r="AM956" s="30" t="e">
        <f>HLOOKUP(AM$13,$Y956:$AF$1016,ROWS($Y956:$AF$1016),FALSE)</f>
        <v>#N/A</v>
      </c>
      <c r="AN956" s="30" t="e">
        <f>HLOOKUP(AN$13,$Y956:$AF$1016,ROWS($Y956:$AF$1016),FALSE)</f>
        <v>#N/A</v>
      </c>
      <c r="AO956" s="35" t="e">
        <f t="shared" si="176"/>
        <v>#N/A</v>
      </c>
      <c r="AP956" s="35" t="e">
        <f t="shared" si="177"/>
        <v>#N/A</v>
      </c>
      <c r="AQ956" s="35" t="e">
        <f t="shared" si="178"/>
        <v>#N/A</v>
      </c>
      <c r="AR956" s="35" t="e">
        <f t="shared" si="179"/>
        <v>#N/A</v>
      </c>
      <c r="AS956" s="35" t="e">
        <f t="shared" si="180"/>
        <v>#N/A</v>
      </c>
      <c r="AT956" s="35" t="e">
        <f t="shared" si="181"/>
        <v>#N/A</v>
      </c>
      <c r="AU956" s="35" t="e">
        <f t="shared" si="182"/>
        <v>#N/A</v>
      </c>
      <c r="AV956" s="35" t="e">
        <f t="shared" si="183"/>
        <v>#N/A</v>
      </c>
      <c r="AW956" s="81" t="e">
        <f t="shared" si="184"/>
        <v>#N/A</v>
      </c>
      <c r="AX956" s="139" t="e">
        <f t="shared" si="185"/>
        <v>#N/A</v>
      </c>
    </row>
    <row r="957" spans="1:50" x14ac:dyDescent="0.25">
      <c r="A957" s="110">
        <f>'Тулуз-Пьерон'!A957</f>
        <v>0</v>
      </c>
      <c r="B957" s="153">
        <f>'Тулуз-Пьерон'!B957</f>
        <v>0</v>
      </c>
      <c r="C957" s="109" t="e">
        <f>'Тулуз-Пьерон'!AB957</f>
        <v>#DIV/0!</v>
      </c>
      <c r="D957" s="132" t="e">
        <f>'Тулуз-Пьерон'!AE957</f>
        <v>#DIV/0!</v>
      </c>
      <c r="E957" s="134">
        <f>Равен!AD949</f>
        <v>0</v>
      </c>
      <c r="F957" s="135">
        <f>Равен!AE949</f>
        <v>0</v>
      </c>
      <c r="G957" s="128"/>
      <c r="H957" s="33"/>
      <c r="I957" s="33"/>
      <c r="J957" s="33"/>
      <c r="K957" s="115"/>
      <c r="L957" s="109">
        <f t="shared" si="174"/>
        <v>0</v>
      </c>
      <c r="M957" s="33"/>
      <c r="N957" s="123"/>
      <c r="O957" s="131"/>
      <c r="P957" s="109">
        <f t="shared" si="175"/>
        <v>0</v>
      </c>
      <c r="Q957" s="33"/>
      <c r="R957" s="33"/>
      <c r="S957" s="123"/>
      <c r="T957" s="128"/>
      <c r="U957" s="33"/>
      <c r="V957" s="33"/>
      <c r="W957" s="33"/>
      <c r="X957" s="115"/>
      <c r="Y957" s="122"/>
      <c r="Z957" s="33"/>
      <c r="AA957" s="33"/>
      <c r="AB957" s="33"/>
      <c r="AC957" s="33"/>
      <c r="AD957" s="33"/>
      <c r="AE957" s="33"/>
      <c r="AF957" s="123"/>
      <c r="AG957" s="119" t="e">
        <f>HLOOKUP(AG$13,$Y957:$AF$1016,ROWS($Y957:$AF$1016),FALSE)</f>
        <v>#N/A</v>
      </c>
      <c r="AH957" s="30" t="e">
        <f>HLOOKUP(AH$13,$Y957:$AF$1016,ROWS($Y957:$AF$1016),FALSE)</f>
        <v>#N/A</v>
      </c>
      <c r="AI957" s="30" t="e">
        <f>HLOOKUP(AI$13,$Y957:$AF$1016,ROWS($Y957:$AF$1016),FALSE)</f>
        <v>#N/A</v>
      </c>
      <c r="AJ957" s="30" t="e">
        <f>HLOOKUP(AJ$13,$Y957:$AF$1016,ROWS($Y957:$AF$1016),FALSE)</f>
        <v>#N/A</v>
      </c>
      <c r="AK957" s="30" t="e">
        <f>HLOOKUP(AK$13,$Y957:$AF$1016,ROWS($Y957:$AF$1016),FALSE)</f>
        <v>#N/A</v>
      </c>
      <c r="AL957" s="30" t="e">
        <f>HLOOKUP(AL$13,$Y957:$AF$1016,ROWS($Y957:$AF$1016),FALSE)</f>
        <v>#N/A</v>
      </c>
      <c r="AM957" s="30" t="e">
        <f>HLOOKUP(AM$13,$Y957:$AF$1016,ROWS($Y957:$AF$1016),FALSE)</f>
        <v>#N/A</v>
      </c>
      <c r="AN957" s="30" t="e">
        <f>HLOOKUP(AN$13,$Y957:$AF$1016,ROWS($Y957:$AF$1016),FALSE)</f>
        <v>#N/A</v>
      </c>
      <c r="AO957" s="35" t="e">
        <f t="shared" si="176"/>
        <v>#N/A</v>
      </c>
      <c r="AP957" s="35" t="e">
        <f t="shared" si="177"/>
        <v>#N/A</v>
      </c>
      <c r="AQ957" s="35" t="e">
        <f t="shared" si="178"/>
        <v>#N/A</v>
      </c>
      <c r="AR957" s="35" t="e">
        <f t="shared" si="179"/>
        <v>#N/A</v>
      </c>
      <c r="AS957" s="35" t="e">
        <f t="shared" si="180"/>
        <v>#N/A</v>
      </c>
      <c r="AT957" s="35" t="e">
        <f t="shared" si="181"/>
        <v>#N/A</v>
      </c>
      <c r="AU957" s="35" t="e">
        <f t="shared" si="182"/>
        <v>#N/A</v>
      </c>
      <c r="AV957" s="35" t="e">
        <f t="shared" si="183"/>
        <v>#N/A</v>
      </c>
      <c r="AW957" s="81" t="e">
        <f t="shared" si="184"/>
        <v>#N/A</v>
      </c>
      <c r="AX957" s="139" t="e">
        <f t="shared" si="185"/>
        <v>#N/A</v>
      </c>
    </row>
    <row r="958" spans="1:50" x14ac:dyDescent="0.25">
      <c r="A958" s="110">
        <f>'Тулуз-Пьерон'!A958</f>
        <v>0</v>
      </c>
      <c r="B958" s="153">
        <f>'Тулуз-Пьерон'!B958</f>
        <v>0</v>
      </c>
      <c r="C958" s="109" t="e">
        <f>'Тулуз-Пьерон'!AB958</f>
        <v>#DIV/0!</v>
      </c>
      <c r="D958" s="132" t="e">
        <f>'Тулуз-Пьерон'!AE958</f>
        <v>#DIV/0!</v>
      </c>
      <c r="E958" s="134">
        <f>Равен!AD950</f>
        <v>0</v>
      </c>
      <c r="F958" s="135">
        <f>Равен!AE950</f>
        <v>0</v>
      </c>
      <c r="G958" s="128"/>
      <c r="H958" s="33"/>
      <c r="I958" s="33"/>
      <c r="J958" s="33"/>
      <c r="K958" s="115"/>
      <c r="L958" s="109">
        <f t="shared" si="174"/>
        <v>0</v>
      </c>
      <c r="M958" s="33"/>
      <c r="N958" s="123"/>
      <c r="O958" s="131"/>
      <c r="P958" s="109">
        <f t="shared" si="175"/>
        <v>0</v>
      </c>
      <c r="Q958" s="33"/>
      <c r="R958" s="33"/>
      <c r="S958" s="123"/>
      <c r="T958" s="128"/>
      <c r="U958" s="33"/>
      <c r="V958" s="33"/>
      <c r="W958" s="33"/>
      <c r="X958" s="115"/>
      <c r="Y958" s="122"/>
      <c r="Z958" s="33"/>
      <c r="AA958" s="33"/>
      <c r="AB958" s="33"/>
      <c r="AC958" s="33"/>
      <c r="AD958" s="33"/>
      <c r="AE958" s="33"/>
      <c r="AF958" s="123"/>
      <c r="AG958" s="119" t="e">
        <f>HLOOKUP(AG$13,$Y958:$AF$1016,ROWS($Y958:$AF$1016),FALSE)</f>
        <v>#N/A</v>
      </c>
      <c r="AH958" s="30" t="e">
        <f>HLOOKUP(AH$13,$Y958:$AF$1016,ROWS($Y958:$AF$1016),FALSE)</f>
        <v>#N/A</v>
      </c>
      <c r="AI958" s="30" t="e">
        <f>HLOOKUP(AI$13,$Y958:$AF$1016,ROWS($Y958:$AF$1016),FALSE)</f>
        <v>#N/A</v>
      </c>
      <c r="AJ958" s="30" t="e">
        <f>HLOOKUP(AJ$13,$Y958:$AF$1016,ROWS($Y958:$AF$1016),FALSE)</f>
        <v>#N/A</v>
      </c>
      <c r="AK958" s="30" t="e">
        <f>HLOOKUP(AK$13,$Y958:$AF$1016,ROWS($Y958:$AF$1016),FALSE)</f>
        <v>#N/A</v>
      </c>
      <c r="AL958" s="30" t="e">
        <f>HLOOKUP(AL$13,$Y958:$AF$1016,ROWS($Y958:$AF$1016),FALSE)</f>
        <v>#N/A</v>
      </c>
      <c r="AM958" s="30" t="e">
        <f>HLOOKUP(AM$13,$Y958:$AF$1016,ROWS($Y958:$AF$1016),FALSE)</f>
        <v>#N/A</v>
      </c>
      <c r="AN958" s="30" t="e">
        <f>HLOOKUP(AN$13,$Y958:$AF$1016,ROWS($Y958:$AF$1016),FALSE)</f>
        <v>#N/A</v>
      </c>
      <c r="AO958" s="35" t="e">
        <f t="shared" si="176"/>
        <v>#N/A</v>
      </c>
      <c r="AP958" s="35" t="e">
        <f t="shared" si="177"/>
        <v>#N/A</v>
      </c>
      <c r="AQ958" s="35" t="e">
        <f t="shared" si="178"/>
        <v>#N/A</v>
      </c>
      <c r="AR958" s="35" t="e">
        <f t="shared" si="179"/>
        <v>#N/A</v>
      </c>
      <c r="AS958" s="35" t="e">
        <f t="shared" si="180"/>
        <v>#N/A</v>
      </c>
      <c r="AT958" s="35" t="e">
        <f t="shared" si="181"/>
        <v>#N/A</v>
      </c>
      <c r="AU958" s="35" t="e">
        <f t="shared" si="182"/>
        <v>#N/A</v>
      </c>
      <c r="AV958" s="35" t="e">
        <f t="shared" si="183"/>
        <v>#N/A</v>
      </c>
      <c r="AW958" s="81" t="e">
        <f t="shared" si="184"/>
        <v>#N/A</v>
      </c>
      <c r="AX958" s="139" t="e">
        <f t="shared" si="185"/>
        <v>#N/A</v>
      </c>
    </row>
    <row r="959" spans="1:50" x14ac:dyDescent="0.25">
      <c r="A959" s="110">
        <f>'Тулуз-Пьерон'!A959</f>
        <v>0</v>
      </c>
      <c r="B959" s="153">
        <f>'Тулуз-Пьерон'!B959</f>
        <v>0</v>
      </c>
      <c r="C959" s="109" t="e">
        <f>'Тулуз-Пьерон'!AB959</f>
        <v>#DIV/0!</v>
      </c>
      <c r="D959" s="132" t="e">
        <f>'Тулуз-Пьерон'!AE959</f>
        <v>#DIV/0!</v>
      </c>
      <c r="E959" s="134">
        <f>Равен!AD951</f>
        <v>0</v>
      </c>
      <c r="F959" s="135">
        <f>Равен!AE951</f>
        <v>0</v>
      </c>
      <c r="G959" s="128"/>
      <c r="H959" s="33"/>
      <c r="I959" s="33"/>
      <c r="J959" s="33"/>
      <c r="K959" s="115"/>
      <c r="L959" s="109">
        <f t="shared" si="174"/>
        <v>0</v>
      </c>
      <c r="M959" s="33"/>
      <c r="N959" s="123"/>
      <c r="O959" s="131"/>
      <c r="P959" s="109">
        <f t="shared" si="175"/>
        <v>0</v>
      </c>
      <c r="Q959" s="33"/>
      <c r="R959" s="33"/>
      <c r="S959" s="123"/>
      <c r="T959" s="128"/>
      <c r="U959" s="33"/>
      <c r="V959" s="33"/>
      <c r="W959" s="33"/>
      <c r="X959" s="115"/>
      <c r="Y959" s="122"/>
      <c r="Z959" s="33"/>
      <c r="AA959" s="33"/>
      <c r="AB959" s="33"/>
      <c r="AC959" s="33"/>
      <c r="AD959" s="33"/>
      <c r="AE959" s="33"/>
      <c r="AF959" s="123"/>
      <c r="AG959" s="119" t="e">
        <f>HLOOKUP(AG$13,$Y959:$AF$1016,ROWS($Y959:$AF$1016),FALSE)</f>
        <v>#N/A</v>
      </c>
      <c r="AH959" s="30" t="e">
        <f>HLOOKUP(AH$13,$Y959:$AF$1016,ROWS($Y959:$AF$1016),FALSE)</f>
        <v>#N/A</v>
      </c>
      <c r="AI959" s="30" t="e">
        <f>HLOOKUP(AI$13,$Y959:$AF$1016,ROWS($Y959:$AF$1016),FALSE)</f>
        <v>#N/A</v>
      </c>
      <c r="AJ959" s="30" t="e">
        <f>HLOOKUP(AJ$13,$Y959:$AF$1016,ROWS($Y959:$AF$1016),FALSE)</f>
        <v>#N/A</v>
      </c>
      <c r="AK959" s="30" t="e">
        <f>HLOOKUP(AK$13,$Y959:$AF$1016,ROWS($Y959:$AF$1016),FALSE)</f>
        <v>#N/A</v>
      </c>
      <c r="AL959" s="30" t="e">
        <f>HLOOKUP(AL$13,$Y959:$AF$1016,ROWS($Y959:$AF$1016),FALSE)</f>
        <v>#N/A</v>
      </c>
      <c r="AM959" s="30" t="e">
        <f>HLOOKUP(AM$13,$Y959:$AF$1016,ROWS($Y959:$AF$1016),FALSE)</f>
        <v>#N/A</v>
      </c>
      <c r="AN959" s="30" t="e">
        <f>HLOOKUP(AN$13,$Y959:$AF$1016,ROWS($Y959:$AF$1016),FALSE)</f>
        <v>#N/A</v>
      </c>
      <c r="AO959" s="35" t="e">
        <f t="shared" si="176"/>
        <v>#N/A</v>
      </c>
      <c r="AP959" s="35" t="e">
        <f t="shared" si="177"/>
        <v>#N/A</v>
      </c>
      <c r="AQ959" s="35" t="e">
        <f t="shared" si="178"/>
        <v>#N/A</v>
      </c>
      <c r="AR959" s="35" t="e">
        <f t="shared" si="179"/>
        <v>#N/A</v>
      </c>
      <c r="AS959" s="35" t="e">
        <f t="shared" si="180"/>
        <v>#N/A</v>
      </c>
      <c r="AT959" s="35" t="e">
        <f t="shared" si="181"/>
        <v>#N/A</v>
      </c>
      <c r="AU959" s="35" t="e">
        <f t="shared" si="182"/>
        <v>#N/A</v>
      </c>
      <c r="AV959" s="35" t="e">
        <f t="shared" si="183"/>
        <v>#N/A</v>
      </c>
      <c r="AW959" s="81" t="e">
        <f t="shared" si="184"/>
        <v>#N/A</v>
      </c>
      <c r="AX959" s="139" t="e">
        <f t="shared" si="185"/>
        <v>#N/A</v>
      </c>
    </row>
    <row r="960" spans="1:50" x14ac:dyDescent="0.25">
      <c r="A960" s="110">
        <f>'Тулуз-Пьерон'!A960</f>
        <v>0</v>
      </c>
      <c r="B960" s="153">
        <f>'Тулуз-Пьерон'!B960</f>
        <v>0</v>
      </c>
      <c r="C960" s="109" t="e">
        <f>'Тулуз-Пьерон'!AB960</f>
        <v>#DIV/0!</v>
      </c>
      <c r="D960" s="132" t="e">
        <f>'Тулуз-Пьерон'!AE960</f>
        <v>#DIV/0!</v>
      </c>
      <c r="E960" s="134">
        <f>Равен!AD952</f>
        <v>0</v>
      </c>
      <c r="F960" s="135">
        <f>Равен!AE952</f>
        <v>0</v>
      </c>
      <c r="G960" s="128"/>
      <c r="H960" s="33"/>
      <c r="I960" s="33"/>
      <c r="J960" s="33"/>
      <c r="K960" s="115"/>
      <c r="L960" s="109">
        <f t="shared" si="174"/>
        <v>0</v>
      </c>
      <c r="M960" s="33"/>
      <c r="N960" s="123"/>
      <c r="O960" s="131"/>
      <c r="P960" s="109">
        <f t="shared" si="175"/>
        <v>0</v>
      </c>
      <c r="Q960" s="33"/>
      <c r="R960" s="33"/>
      <c r="S960" s="123"/>
      <c r="T960" s="128"/>
      <c r="U960" s="33"/>
      <c r="V960" s="33"/>
      <c r="W960" s="33"/>
      <c r="X960" s="115"/>
      <c r="Y960" s="122"/>
      <c r="Z960" s="33"/>
      <c r="AA960" s="33"/>
      <c r="AB960" s="33"/>
      <c r="AC960" s="33"/>
      <c r="AD960" s="33"/>
      <c r="AE960" s="33"/>
      <c r="AF960" s="123"/>
      <c r="AG960" s="119" t="e">
        <f>HLOOKUP(AG$13,$Y960:$AF$1016,ROWS($Y960:$AF$1016),FALSE)</f>
        <v>#N/A</v>
      </c>
      <c r="AH960" s="30" t="e">
        <f>HLOOKUP(AH$13,$Y960:$AF$1016,ROWS($Y960:$AF$1016),FALSE)</f>
        <v>#N/A</v>
      </c>
      <c r="AI960" s="30" t="e">
        <f>HLOOKUP(AI$13,$Y960:$AF$1016,ROWS($Y960:$AF$1016),FALSE)</f>
        <v>#N/A</v>
      </c>
      <c r="AJ960" s="30" t="e">
        <f>HLOOKUP(AJ$13,$Y960:$AF$1016,ROWS($Y960:$AF$1016),FALSE)</f>
        <v>#N/A</v>
      </c>
      <c r="AK960" s="30" t="e">
        <f>HLOOKUP(AK$13,$Y960:$AF$1016,ROWS($Y960:$AF$1016),FALSE)</f>
        <v>#N/A</v>
      </c>
      <c r="AL960" s="30" t="e">
        <f>HLOOKUP(AL$13,$Y960:$AF$1016,ROWS($Y960:$AF$1016),FALSE)</f>
        <v>#N/A</v>
      </c>
      <c r="AM960" s="30" t="e">
        <f>HLOOKUP(AM$13,$Y960:$AF$1016,ROWS($Y960:$AF$1016),FALSE)</f>
        <v>#N/A</v>
      </c>
      <c r="AN960" s="30" t="e">
        <f>HLOOKUP(AN$13,$Y960:$AF$1016,ROWS($Y960:$AF$1016),FALSE)</f>
        <v>#N/A</v>
      </c>
      <c r="AO960" s="35" t="e">
        <f t="shared" si="176"/>
        <v>#N/A</v>
      </c>
      <c r="AP960" s="35" t="e">
        <f t="shared" si="177"/>
        <v>#N/A</v>
      </c>
      <c r="AQ960" s="35" t="e">
        <f t="shared" si="178"/>
        <v>#N/A</v>
      </c>
      <c r="AR960" s="35" t="e">
        <f t="shared" si="179"/>
        <v>#N/A</v>
      </c>
      <c r="AS960" s="35" t="e">
        <f t="shared" si="180"/>
        <v>#N/A</v>
      </c>
      <c r="AT960" s="35" t="e">
        <f t="shared" si="181"/>
        <v>#N/A</v>
      </c>
      <c r="AU960" s="35" t="e">
        <f t="shared" si="182"/>
        <v>#N/A</v>
      </c>
      <c r="AV960" s="35" t="e">
        <f t="shared" si="183"/>
        <v>#N/A</v>
      </c>
      <c r="AW960" s="81" t="e">
        <f t="shared" si="184"/>
        <v>#N/A</v>
      </c>
      <c r="AX960" s="139" t="e">
        <f t="shared" si="185"/>
        <v>#N/A</v>
      </c>
    </row>
    <row r="961" spans="1:50" x14ac:dyDescent="0.25">
      <c r="A961" s="110">
        <f>'Тулуз-Пьерон'!A961</f>
        <v>0</v>
      </c>
      <c r="B961" s="153">
        <f>'Тулуз-Пьерон'!B961</f>
        <v>0</v>
      </c>
      <c r="C961" s="109" t="e">
        <f>'Тулуз-Пьерон'!AB961</f>
        <v>#DIV/0!</v>
      </c>
      <c r="D961" s="132" t="e">
        <f>'Тулуз-Пьерон'!AE961</f>
        <v>#DIV/0!</v>
      </c>
      <c r="E961" s="134">
        <f>Равен!AD953</f>
        <v>0</v>
      </c>
      <c r="F961" s="135">
        <f>Равен!AE953</f>
        <v>0</v>
      </c>
      <c r="G961" s="128"/>
      <c r="H961" s="33"/>
      <c r="I961" s="33"/>
      <c r="J961" s="33"/>
      <c r="K961" s="115"/>
      <c r="L961" s="109">
        <f t="shared" si="174"/>
        <v>0</v>
      </c>
      <c r="M961" s="33"/>
      <c r="N961" s="123"/>
      <c r="O961" s="131"/>
      <c r="P961" s="109">
        <f t="shared" si="175"/>
        <v>0</v>
      </c>
      <c r="Q961" s="33"/>
      <c r="R961" s="33"/>
      <c r="S961" s="123"/>
      <c r="T961" s="128"/>
      <c r="U961" s="33"/>
      <c r="V961" s="33"/>
      <c r="W961" s="33"/>
      <c r="X961" s="115"/>
      <c r="Y961" s="122"/>
      <c r="Z961" s="33"/>
      <c r="AA961" s="33"/>
      <c r="AB961" s="33"/>
      <c r="AC961" s="33"/>
      <c r="AD961" s="33"/>
      <c r="AE961" s="33"/>
      <c r="AF961" s="123"/>
      <c r="AG961" s="119" t="e">
        <f>HLOOKUP(AG$13,$Y961:$AF$1016,ROWS($Y961:$AF$1016),FALSE)</f>
        <v>#N/A</v>
      </c>
      <c r="AH961" s="30" t="e">
        <f>HLOOKUP(AH$13,$Y961:$AF$1016,ROWS($Y961:$AF$1016),FALSE)</f>
        <v>#N/A</v>
      </c>
      <c r="AI961" s="30" t="e">
        <f>HLOOKUP(AI$13,$Y961:$AF$1016,ROWS($Y961:$AF$1016),FALSE)</f>
        <v>#N/A</v>
      </c>
      <c r="AJ961" s="30" t="e">
        <f>HLOOKUP(AJ$13,$Y961:$AF$1016,ROWS($Y961:$AF$1016),FALSE)</f>
        <v>#N/A</v>
      </c>
      <c r="AK961" s="30" t="e">
        <f>HLOOKUP(AK$13,$Y961:$AF$1016,ROWS($Y961:$AF$1016),FALSE)</f>
        <v>#N/A</v>
      </c>
      <c r="AL961" s="30" t="e">
        <f>HLOOKUP(AL$13,$Y961:$AF$1016,ROWS($Y961:$AF$1016),FALSE)</f>
        <v>#N/A</v>
      </c>
      <c r="AM961" s="30" t="e">
        <f>HLOOKUP(AM$13,$Y961:$AF$1016,ROWS($Y961:$AF$1016),FALSE)</f>
        <v>#N/A</v>
      </c>
      <c r="AN961" s="30" t="e">
        <f>HLOOKUP(AN$13,$Y961:$AF$1016,ROWS($Y961:$AF$1016),FALSE)</f>
        <v>#N/A</v>
      </c>
      <c r="AO961" s="35" t="e">
        <f t="shared" si="176"/>
        <v>#N/A</v>
      </c>
      <c r="AP961" s="35" t="e">
        <f t="shared" si="177"/>
        <v>#N/A</v>
      </c>
      <c r="AQ961" s="35" t="e">
        <f t="shared" si="178"/>
        <v>#N/A</v>
      </c>
      <c r="AR961" s="35" t="e">
        <f t="shared" si="179"/>
        <v>#N/A</v>
      </c>
      <c r="AS961" s="35" t="e">
        <f t="shared" si="180"/>
        <v>#N/A</v>
      </c>
      <c r="AT961" s="35" t="e">
        <f t="shared" si="181"/>
        <v>#N/A</v>
      </c>
      <c r="AU961" s="35" t="e">
        <f t="shared" si="182"/>
        <v>#N/A</v>
      </c>
      <c r="AV961" s="35" t="e">
        <f t="shared" si="183"/>
        <v>#N/A</v>
      </c>
      <c r="AW961" s="81" t="e">
        <f t="shared" si="184"/>
        <v>#N/A</v>
      </c>
      <c r="AX961" s="139" t="e">
        <f t="shared" si="185"/>
        <v>#N/A</v>
      </c>
    </row>
    <row r="962" spans="1:50" x14ac:dyDescent="0.25">
      <c r="A962" s="110">
        <f>'Тулуз-Пьерон'!A962</f>
        <v>0</v>
      </c>
      <c r="B962" s="153">
        <f>'Тулуз-Пьерон'!B962</f>
        <v>0</v>
      </c>
      <c r="C962" s="109" t="e">
        <f>'Тулуз-Пьерон'!AB962</f>
        <v>#DIV/0!</v>
      </c>
      <c r="D962" s="132" t="e">
        <f>'Тулуз-Пьерон'!AE962</f>
        <v>#DIV/0!</v>
      </c>
      <c r="E962" s="134">
        <f>Равен!AD954</f>
        <v>0</v>
      </c>
      <c r="F962" s="135">
        <f>Равен!AE954</f>
        <v>0</v>
      </c>
      <c r="G962" s="128"/>
      <c r="H962" s="33"/>
      <c r="I962" s="33"/>
      <c r="J962" s="33"/>
      <c r="K962" s="115"/>
      <c r="L962" s="109">
        <f t="shared" si="174"/>
        <v>0</v>
      </c>
      <c r="M962" s="33"/>
      <c r="N962" s="123"/>
      <c r="O962" s="131"/>
      <c r="P962" s="109">
        <f t="shared" si="175"/>
        <v>0</v>
      </c>
      <c r="Q962" s="33"/>
      <c r="R962" s="33"/>
      <c r="S962" s="123"/>
      <c r="T962" s="128"/>
      <c r="U962" s="33"/>
      <c r="V962" s="33"/>
      <c r="W962" s="33"/>
      <c r="X962" s="115"/>
      <c r="Y962" s="122"/>
      <c r="Z962" s="33"/>
      <c r="AA962" s="33"/>
      <c r="AB962" s="33"/>
      <c r="AC962" s="33"/>
      <c r="AD962" s="33"/>
      <c r="AE962" s="33"/>
      <c r="AF962" s="123"/>
      <c r="AG962" s="119" t="e">
        <f>HLOOKUP(AG$13,$Y962:$AF$1016,ROWS($Y962:$AF$1016),FALSE)</f>
        <v>#N/A</v>
      </c>
      <c r="AH962" s="30" t="e">
        <f>HLOOKUP(AH$13,$Y962:$AF$1016,ROWS($Y962:$AF$1016),FALSE)</f>
        <v>#N/A</v>
      </c>
      <c r="AI962" s="30" t="e">
        <f>HLOOKUP(AI$13,$Y962:$AF$1016,ROWS($Y962:$AF$1016),FALSE)</f>
        <v>#N/A</v>
      </c>
      <c r="AJ962" s="30" t="e">
        <f>HLOOKUP(AJ$13,$Y962:$AF$1016,ROWS($Y962:$AF$1016),FALSE)</f>
        <v>#N/A</v>
      </c>
      <c r="AK962" s="30" t="e">
        <f>HLOOKUP(AK$13,$Y962:$AF$1016,ROWS($Y962:$AF$1016),FALSE)</f>
        <v>#N/A</v>
      </c>
      <c r="AL962" s="30" t="e">
        <f>HLOOKUP(AL$13,$Y962:$AF$1016,ROWS($Y962:$AF$1016),FALSE)</f>
        <v>#N/A</v>
      </c>
      <c r="AM962" s="30" t="e">
        <f>HLOOKUP(AM$13,$Y962:$AF$1016,ROWS($Y962:$AF$1016),FALSE)</f>
        <v>#N/A</v>
      </c>
      <c r="AN962" s="30" t="e">
        <f>HLOOKUP(AN$13,$Y962:$AF$1016,ROWS($Y962:$AF$1016),FALSE)</f>
        <v>#N/A</v>
      </c>
      <c r="AO962" s="35" t="e">
        <f t="shared" si="176"/>
        <v>#N/A</v>
      </c>
      <c r="AP962" s="35" t="e">
        <f t="shared" si="177"/>
        <v>#N/A</v>
      </c>
      <c r="AQ962" s="35" t="e">
        <f t="shared" si="178"/>
        <v>#N/A</v>
      </c>
      <c r="AR962" s="35" t="e">
        <f t="shared" si="179"/>
        <v>#N/A</v>
      </c>
      <c r="AS962" s="35" t="e">
        <f t="shared" si="180"/>
        <v>#N/A</v>
      </c>
      <c r="AT962" s="35" t="e">
        <f t="shared" si="181"/>
        <v>#N/A</v>
      </c>
      <c r="AU962" s="35" t="e">
        <f t="shared" si="182"/>
        <v>#N/A</v>
      </c>
      <c r="AV962" s="35" t="e">
        <f t="shared" si="183"/>
        <v>#N/A</v>
      </c>
      <c r="AW962" s="81" t="e">
        <f t="shared" si="184"/>
        <v>#N/A</v>
      </c>
      <c r="AX962" s="139" t="e">
        <f t="shared" si="185"/>
        <v>#N/A</v>
      </c>
    </row>
    <row r="963" spans="1:50" x14ac:dyDescent="0.25">
      <c r="A963" s="110">
        <f>'Тулуз-Пьерон'!A963</f>
        <v>0</v>
      </c>
      <c r="B963" s="153">
        <f>'Тулуз-Пьерон'!B963</f>
        <v>0</v>
      </c>
      <c r="C963" s="109" t="e">
        <f>'Тулуз-Пьерон'!AB963</f>
        <v>#DIV/0!</v>
      </c>
      <c r="D963" s="132" t="e">
        <f>'Тулуз-Пьерон'!AE963</f>
        <v>#DIV/0!</v>
      </c>
      <c r="E963" s="134">
        <f>Равен!AD955</f>
        <v>0</v>
      </c>
      <c r="F963" s="135">
        <f>Равен!AE955</f>
        <v>0</v>
      </c>
      <c r="G963" s="128"/>
      <c r="H963" s="33"/>
      <c r="I963" s="33"/>
      <c r="J963" s="33"/>
      <c r="K963" s="115"/>
      <c r="L963" s="109">
        <f t="shared" si="174"/>
        <v>0</v>
      </c>
      <c r="M963" s="33"/>
      <c r="N963" s="123"/>
      <c r="O963" s="131"/>
      <c r="P963" s="109">
        <f t="shared" si="175"/>
        <v>0</v>
      </c>
      <c r="Q963" s="33"/>
      <c r="R963" s="33"/>
      <c r="S963" s="123"/>
      <c r="T963" s="128"/>
      <c r="U963" s="33"/>
      <c r="V963" s="33"/>
      <c r="W963" s="33"/>
      <c r="X963" s="115"/>
      <c r="Y963" s="122"/>
      <c r="Z963" s="33"/>
      <c r="AA963" s="33"/>
      <c r="AB963" s="33"/>
      <c r="AC963" s="33"/>
      <c r="AD963" s="33"/>
      <c r="AE963" s="33"/>
      <c r="AF963" s="123"/>
      <c r="AG963" s="119" t="e">
        <f>HLOOKUP(AG$13,$Y963:$AF$1016,ROWS($Y963:$AF$1016),FALSE)</f>
        <v>#N/A</v>
      </c>
      <c r="AH963" s="30" t="e">
        <f>HLOOKUP(AH$13,$Y963:$AF$1016,ROWS($Y963:$AF$1016),FALSE)</f>
        <v>#N/A</v>
      </c>
      <c r="AI963" s="30" t="e">
        <f>HLOOKUP(AI$13,$Y963:$AF$1016,ROWS($Y963:$AF$1016),FALSE)</f>
        <v>#N/A</v>
      </c>
      <c r="AJ963" s="30" t="e">
        <f>HLOOKUP(AJ$13,$Y963:$AF$1016,ROWS($Y963:$AF$1016),FALSE)</f>
        <v>#N/A</v>
      </c>
      <c r="AK963" s="30" t="e">
        <f>HLOOKUP(AK$13,$Y963:$AF$1016,ROWS($Y963:$AF$1016),FALSE)</f>
        <v>#N/A</v>
      </c>
      <c r="AL963" s="30" t="e">
        <f>HLOOKUP(AL$13,$Y963:$AF$1016,ROWS($Y963:$AF$1016),FALSE)</f>
        <v>#N/A</v>
      </c>
      <c r="AM963" s="30" t="e">
        <f>HLOOKUP(AM$13,$Y963:$AF$1016,ROWS($Y963:$AF$1016),FALSE)</f>
        <v>#N/A</v>
      </c>
      <c r="AN963" s="30" t="e">
        <f>HLOOKUP(AN$13,$Y963:$AF$1016,ROWS($Y963:$AF$1016),FALSE)</f>
        <v>#N/A</v>
      </c>
      <c r="AO963" s="35" t="e">
        <f t="shared" si="176"/>
        <v>#N/A</v>
      </c>
      <c r="AP963" s="35" t="e">
        <f t="shared" si="177"/>
        <v>#N/A</v>
      </c>
      <c r="AQ963" s="35" t="e">
        <f t="shared" si="178"/>
        <v>#N/A</v>
      </c>
      <c r="AR963" s="35" t="e">
        <f t="shared" si="179"/>
        <v>#N/A</v>
      </c>
      <c r="AS963" s="35" t="e">
        <f t="shared" si="180"/>
        <v>#N/A</v>
      </c>
      <c r="AT963" s="35" t="e">
        <f t="shared" si="181"/>
        <v>#N/A</v>
      </c>
      <c r="AU963" s="35" t="e">
        <f t="shared" si="182"/>
        <v>#N/A</v>
      </c>
      <c r="AV963" s="35" t="e">
        <f t="shared" si="183"/>
        <v>#N/A</v>
      </c>
      <c r="AW963" s="81" t="e">
        <f t="shared" si="184"/>
        <v>#N/A</v>
      </c>
      <c r="AX963" s="139" t="e">
        <f t="shared" si="185"/>
        <v>#N/A</v>
      </c>
    </row>
    <row r="964" spans="1:50" x14ac:dyDescent="0.25">
      <c r="A964" s="110">
        <f>'Тулуз-Пьерон'!A964</f>
        <v>0</v>
      </c>
      <c r="B964" s="153">
        <f>'Тулуз-Пьерон'!B964</f>
        <v>0</v>
      </c>
      <c r="C964" s="109" t="e">
        <f>'Тулуз-Пьерон'!AB964</f>
        <v>#DIV/0!</v>
      </c>
      <c r="D964" s="132" t="e">
        <f>'Тулуз-Пьерон'!AE964</f>
        <v>#DIV/0!</v>
      </c>
      <c r="E964" s="134">
        <f>Равен!AD956</f>
        <v>0</v>
      </c>
      <c r="F964" s="135">
        <f>Равен!AE956</f>
        <v>0</v>
      </c>
      <c r="G964" s="128"/>
      <c r="H964" s="33"/>
      <c r="I964" s="33"/>
      <c r="J964" s="33"/>
      <c r="K964" s="115"/>
      <c r="L964" s="109">
        <f t="shared" si="174"/>
        <v>0</v>
      </c>
      <c r="M964" s="33"/>
      <c r="N964" s="123"/>
      <c r="O964" s="131"/>
      <c r="P964" s="109">
        <f t="shared" si="175"/>
        <v>0</v>
      </c>
      <c r="Q964" s="33"/>
      <c r="R964" s="33"/>
      <c r="S964" s="123"/>
      <c r="T964" s="128"/>
      <c r="U964" s="33"/>
      <c r="V964" s="33"/>
      <c r="W964" s="33"/>
      <c r="X964" s="115"/>
      <c r="Y964" s="122"/>
      <c r="Z964" s="33"/>
      <c r="AA964" s="33"/>
      <c r="AB964" s="33"/>
      <c r="AC964" s="33"/>
      <c r="AD964" s="33"/>
      <c r="AE964" s="33"/>
      <c r="AF964" s="123"/>
      <c r="AG964" s="119" t="e">
        <f>HLOOKUP(AG$13,$Y964:$AF$1016,ROWS($Y964:$AF$1016),FALSE)</f>
        <v>#N/A</v>
      </c>
      <c r="AH964" s="30" t="e">
        <f>HLOOKUP(AH$13,$Y964:$AF$1016,ROWS($Y964:$AF$1016),FALSE)</f>
        <v>#N/A</v>
      </c>
      <c r="AI964" s="30" t="e">
        <f>HLOOKUP(AI$13,$Y964:$AF$1016,ROWS($Y964:$AF$1016),FALSE)</f>
        <v>#N/A</v>
      </c>
      <c r="AJ964" s="30" t="e">
        <f>HLOOKUP(AJ$13,$Y964:$AF$1016,ROWS($Y964:$AF$1016),FALSE)</f>
        <v>#N/A</v>
      </c>
      <c r="AK964" s="30" t="e">
        <f>HLOOKUP(AK$13,$Y964:$AF$1016,ROWS($Y964:$AF$1016),FALSE)</f>
        <v>#N/A</v>
      </c>
      <c r="AL964" s="30" t="e">
        <f>HLOOKUP(AL$13,$Y964:$AF$1016,ROWS($Y964:$AF$1016),FALSE)</f>
        <v>#N/A</v>
      </c>
      <c r="AM964" s="30" t="e">
        <f>HLOOKUP(AM$13,$Y964:$AF$1016,ROWS($Y964:$AF$1016),FALSE)</f>
        <v>#N/A</v>
      </c>
      <c r="AN964" s="30" t="e">
        <f>HLOOKUP(AN$13,$Y964:$AF$1016,ROWS($Y964:$AF$1016),FALSE)</f>
        <v>#N/A</v>
      </c>
      <c r="AO964" s="35" t="e">
        <f t="shared" si="176"/>
        <v>#N/A</v>
      </c>
      <c r="AP964" s="35" t="e">
        <f t="shared" si="177"/>
        <v>#N/A</v>
      </c>
      <c r="AQ964" s="35" t="e">
        <f t="shared" si="178"/>
        <v>#N/A</v>
      </c>
      <c r="AR964" s="35" t="e">
        <f t="shared" si="179"/>
        <v>#N/A</v>
      </c>
      <c r="AS964" s="35" t="e">
        <f t="shared" si="180"/>
        <v>#N/A</v>
      </c>
      <c r="AT964" s="35" t="e">
        <f t="shared" si="181"/>
        <v>#N/A</v>
      </c>
      <c r="AU964" s="35" t="e">
        <f t="shared" si="182"/>
        <v>#N/A</v>
      </c>
      <c r="AV964" s="35" t="e">
        <f t="shared" si="183"/>
        <v>#N/A</v>
      </c>
      <c r="AW964" s="81" t="e">
        <f t="shared" si="184"/>
        <v>#N/A</v>
      </c>
      <c r="AX964" s="139" t="e">
        <f t="shared" si="185"/>
        <v>#N/A</v>
      </c>
    </row>
    <row r="965" spans="1:50" x14ac:dyDescent="0.25">
      <c r="A965" s="110">
        <f>'Тулуз-Пьерон'!A965</f>
        <v>0</v>
      </c>
      <c r="B965" s="153">
        <f>'Тулуз-Пьерон'!B965</f>
        <v>0</v>
      </c>
      <c r="C965" s="109" t="e">
        <f>'Тулуз-Пьерон'!AB965</f>
        <v>#DIV/0!</v>
      </c>
      <c r="D965" s="132" t="e">
        <f>'Тулуз-Пьерон'!AE965</f>
        <v>#DIV/0!</v>
      </c>
      <c r="E965" s="134">
        <f>Равен!AD957</f>
        <v>0</v>
      </c>
      <c r="F965" s="135">
        <f>Равен!AE957</f>
        <v>0</v>
      </c>
      <c r="G965" s="128"/>
      <c r="H965" s="33"/>
      <c r="I965" s="33"/>
      <c r="J965" s="33"/>
      <c r="K965" s="115"/>
      <c r="L965" s="109">
        <f t="shared" si="174"/>
        <v>0</v>
      </c>
      <c r="M965" s="33"/>
      <c r="N965" s="123"/>
      <c r="O965" s="131"/>
      <c r="P965" s="109">
        <f t="shared" si="175"/>
        <v>0</v>
      </c>
      <c r="Q965" s="33"/>
      <c r="R965" s="33"/>
      <c r="S965" s="123"/>
      <c r="T965" s="128"/>
      <c r="U965" s="33"/>
      <c r="V965" s="33"/>
      <c r="W965" s="33"/>
      <c r="X965" s="115"/>
      <c r="Y965" s="122"/>
      <c r="Z965" s="33"/>
      <c r="AA965" s="33"/>
      <c r="AB965" s="33"/>
      <c r="AC965" s="33"/>
      <c r="AD965" s="33"/>
      <c r="AE965" s="33"/>
      <c r="AF965" s="123"/>
      <c r="AG965" s="119" t="e">
        <f>HLOOKUP(AG$13,$Y965:$AF$1016,ROWS($Y965:$AF$1016),FALSE)</f>
        <v>#N/A</v>
      </c>
      <c r="AH965" s="30" t="e">
        <f>HLOOKUP(AH$13,$Y965:$AF$1016,ROWS($Y965:$AF$1016),FALSE)</f>
        <v>#N/A</v>
      </c>
      <c r="AI965" s="30" t="e">
        <f>HLOOKUP(AI$13,$Y965:$AF$1016,ROWS($Y965:$AF$1016),FALSE)</f>
        <v>#N/A</v>
      </c>
      <c r="AJ965" s="30" t="e">
        <f>HLOOKUP(AJ$13,$Y965:$AF$1016,ROWS($Y965:$AF$1016),FALSE)</f>
        <v>#N/A</v>
      </c>
      <c r="AK965" s="30" t="e">
        <f>HLOOKUP(AK$13,$Y965:$AF$1016,ROWS($Y965:$AF$1016),FALSE)</f>
        <v>#N/A</v>
      </c>
      <c r="AL965" s="30" t="e">
        <f>HLOOKUP(AL$13,$Y965:$AF$1016,ROWS($Y965:$AF$1016),FALSE)</f>
        <v>#N/A</v>
      </c>
      <c r="AM965" s="30" t="e">
        <f>HLOOKUP(AM$13,$Y965:$AF$1016,ROWS($Y965:$AF$1016),FALSE)</f>
        <v>#N/A</v>
      </c>
      <c r="AN965" s="30" t="e">
        <f>HLOOKUP(AN$13,$Y965:$AF$1016,ROWS($Y965:$AF$1016),FALSE)</f>
        <v>#N/A</v>
      </c>
      <c r="AO965" s="35" t="e">
        <f t="shared" si="176"/>
        <v>#N/A</v>
      </c>
      <c r="AP965" s="35" t="e">
        <f t="shared" si="177"/>
        <v>#N/A</v>
      </c>
      <c r="AQ965" s="35" t="e">
        <f t="shared" si="178"/>
        <v>#N/A</v>
      </c>
      <c r="AR965" s="35" t="e">
        <f t="shared" si="179"/>
        <v>#N/A</v>
      </c>
      <c r="AS965" s="35" t="e">
        <f t="shared" si="180"/>
        <v>#N/A</v>
      </c>
      <c r="AT965" s="35" t="e">
        <f t="shared" si="181"/>
        <v>#N/A</v>
      </c>
      <c r="AU965" s="35" t="e">
        <f t="shared" si="182"/>
        <v>#N/A</v>
      </c>
      <c r="AV965" s="35" t="e">
        <f t="shared" si="183"/>
        <v>#N/A</v>
      </c>
      <c r="AW965" s="81" t="e">
        <f t="shared" si="184"/>
        <v>#N/A</v>
      </c>
      <c r="AX965" s="139" t="e">
        <f t="shared" si="185"/>
        <v>#N/A</v>
      </c>
    </row>
    <row r="966" spans="1:50" x14ac:dyDescent="0.25">
      <c r="A966" s="110">
        <f>'Тулуз-Пьерон'!A966</f>
        <v>0</v>
      </c>
      <c r="B966" s="153">
        <f>'Тулуз-Пьерон'!B966</f>
        <v>0</v>
      </c>
      <c r="C966" s="109" t="e">
        <f>'Тулуз-Пьерон'!AB966</f>
        <v>#DIV/0!</v>
      </c>
      <c r="D966" s="132" t="e">
        <f>'Тулуз-Пьерон'!AE966</f>
        <v>#DIV/0!</v>
      </c>
      <c r="E966" s="134">
        <f>Равен!AD958</f>
        <v>0</v>
      </c>
      <c r="F966" s="135">
        <f>Равен!AE958</f>
        <v>0</v>
      </c>
      <c r="G966" s="128"/>
      <c r="H966" s="33"/>
      <c r="I966" s="33"/>
      <c r="J966" s="33"/>
      <c r="K966" s="115"/>
      <c r="L966" s="109">
        <f t="shared" si="174"/>
        <v>0</v>
      </c>
      <c r="M966" s="33"/>
      <c r="N966" s="123"/>
      <c r="O966" s="131"/>
      <c r="P966" s="109">
        <f t="shared" si="175"/>
        <v>0</v>
      </c>
      <c r="Q966" s="33"/>
      <c r="R966" s="33"/>
      <c r="S966" s="123"/>
      <c r="T966" s="128"/>
      <c r="U966" s="33"/>
      <c r="V966" s="33"/>
      <c r="W966" s="33"/>
      <c r="X966" s="115"/>
      <c r="Y966" s="122"/>
      <c r="Z966" s="33"/>
      <c r="AA966" s="33"/>
      <c r="AB966" s="33"/>
      <c r="AC966" s="33"/>
      <c r="AD966" s="33"/>
      <c r="AE966" s="33"/>
      <c r="AF966" s="123"/>
      <c r="AG966" s="119" t="e">
        <f>HLOOKUP(AG$13,$Y966:$AF$1016,ROWS($Y966:$AF$1016),FALSE)</f>
        <v>#N/A</v>
      </c>
      <c r="AH966" s="30" t="e">
        <f>HLOOKUP(AH$13,$Y966:$AF$1016,ROWS($Y966:$AF$1016),FALSE)</f>
        <v>#N/A</v>
      </c>
      <c r="AI966" s="30" t="e">
        <f>HLOOKUP(AI$13,$Y966:$AF$1016,ROWS($Y966:$AF$1016),FALSE)</f>
        <v>#N/A</v>
      </c>
      <c r="AJ966" s="30" t="e">
        <f>HLOOKUP(AJ$13,$Y966:$AF$1016,ROWS($Y966:$AF$1016),FALSE)</f>
        <v>#N/A</v>
      </c>
      <c r="AK966" s="30" t="e">
        <f>HLOOKUP(AK$13,$Y966:$AF$1016,ROWS($Y966:$AF$1016),FALSE)</f>
        <v>#N/A</v>
      </c>
      <c r="AL966" s="30" t="e">
        <f>HLOOKUP(AL$13,$Y966:$AF$1016,ROWS($Y966:$AF$1016),FALSE)</f>
        <v>#N/A</v>
      </c>
      <c r="AM966" s="30" t="e">
        <f>HLOOKUP(AM$13,$Y966:$AF$1016,ROWS($Y966:$AF$1016),FALSE)</f>
        <v>#N/A</v>
      </c>
      <c r="AN966" s="30" t="e">
        <f>HLOOKUP(AN$13,$Y966:$AF$1016,ROWS($Y966:$AF$1016),FALSE)</f>
        <v>#N/A</v>
      </c>
      <c r="AO966" s="35" t="e">
        <f t="shared" si="176"/>
        <v>#N/A</v>
      </c>
      <c r="AP966" s="35" t="e">
        <f t="shared" si="177"/>
        <v>#N/A</v>
      </c>
      <c r="AQ966" s="35" t="e">
        <f t="shared" si="178"/>
        <v>#N/A</v>
      </c>
      <c r="AR966" s="35" t="e">
        <f t="shared" si="179"/>
        <v>#N/A</v>
      </c>
      <c r="AS966" s="35" t="e">
        <f t="shared" si="180"/>
        <v>#N/A</v>
      </c>
      <c r="AT966" s="35" t="e">
        <f t="shared" si="181"/>
        <v>#N/A</v>
      </c>
      <c r="AU966" s="35" t="e">
        <f t="shared" si="182"/>
        <v>#N/A</v>
      </c>
      <c r="AV966" s="35" t="e">
        <f t="shared" si="183"/>
        <v>#N/A</v>
      </c>
      <c r="AW966" s="81" t="e">
        <f t="shared" si="184"/>
        <v>#N/A</v>
      </c>
      <c r="AX966" s="139" t="e">
        <f t="shared" si="185"/>
        <v>#N/A</v>
      </c>
    </row>
    <row r="967" spans="1:50" x14ac:dyDescent="0.25">
      <c r="A967" s="110">
        <f>'Тулуз-Пьерон'!A967</f>
        <v>0</v>
      </c>
      <c r="B967" s="153">
        <f>'Тулуз-Пьерон'!B967</f>
        <v>0</v>
      </c>
      <c r="C967" s="109" t="e">
        <f>'Тулуз-Пьерон'!AB967</f>
        <v>#DIV/0!</v>
      </c>
      <c r="D967" s="132" t="e">
        <f>'Тулуз-Пьерон'!AE967</f>
        <v>#DIV/0!</v>
      </c>
      <c r="E967" s="134">
        <f>Равен!AD959</f>
        <v>0</v>
      </c>
      <c r="F967" s="135">
        <f>Равен!AE959</f>
        <v>0</v>
      </c>
      <c r="G967" s="128"/>
      <c r="H967" s="33"/>
      <c r="I967" s="33"/>
      <c r="J967" s="33"/>
      <c r="K967" s="115"/>
      <c r="L967" s="109">
        <f t="shared" si="174"/>
        <v>0</v>
      </c>
      <c r="M967" s="33"/>
      <c r="N967" s="123"/>
      <c r="O967" s="131"/>
      <c r="P967" s="109">
        <f t="shared" si="175"/>
        <v>0</v>
      </c>
      <c r="Q967" s="33"/>
      <c r="R967" s="33"/>
      <c r="S967" s="123"/>
      <c r="T967" s="128"/>
      <c r="U967" s="33"/>
      <c r="V967" s="33"/>
      <c r="W967" s="33"/>
      <c r="X967" s="115"/>
      <c r="Y967" s="122"/>
      <c r="Z967" s="33"/>
      <c r="AA967" s="33"/>
      <c r="AB967" s="33"/>
      <c r="AC967" s="33"/>
      <c r="AD967" s="33"/>
      <c r="AE967" s="33"/>
      <c r="AF967" s="123"/>
      <c r="AG967" s="119" t="e">
        <f>HLOOKUP(AG$13,$Y967:$AF$1016,ROWS($Y967:$AF$1016),FALSE)</f>
        <v>#N/A</v>
      </c>
      <c r="AH967" s="30" t="e">
        <f>HLOOKUP(AH$13,$Y967:$AF$1016,ROWS($Y967:$AF$1016),FALSE)</f>
        <v>#N/A</v>
      </c>
      <c r="AI967" s="30" t="e">
        <f>HLOOKUP(AI$13,$Y967:$AF$1016,ROWS($Y967:$AF$1016),FALSE)</f>
        <v>#N/A</v>
      </c>
      <c r="AJ967" s="30" t="e">
        <f>HLOOKUP(AJ$13,$Y967:$AF$1016,ROWS($Y967:$AF$1016),FALSE)</f>
        <v>#N/A</v>
      </c>
      <c r="AK967" s="30" t="e">
        <f>HLOOKUP(AK$13,$Y967:$AF$1016,ROWS($Y967:$AF$1016),FALSE)</f>
        <v>#N/A</v>
      </c>
      <c r="AL967" s="30" t="e">
        <f>HLOOKUP(AL$13,$Y967:$AF$1016,ROWS($Y967:$AF$1016),FALSE)</f>
        <v>#N/A</v>
      </c>
      <c r="AM967" s="30" t="e">
        <f>HLOOKUP(AM$13,$Y967:$AF$1016,ROWS($Y967:$AF$1016),FALSE)</f>
        <v>#N/A</v>
      </c>
      <c r="AN967" s="30" t="e">
        <f>HLOOKUP(AN$13,$Y967:$AF$1016,ROWS($Y967:$AF$1016),FALSE)</f>
        <v>#N/A</v>
      </c>
      <c r="AO967" s="35" t="e">
        <f t="shared" si="176"/>
        <v>#N/A</v>
      </c>
      <c r="AP967" s="35" t="e">
        <f t="shared" si="177"/>
        <v>#N/A</v>
      </c>
      <c r="AQ967" s="35" t="e">
        <f t="shared" si="178"/>
        <v>#N/A</v>
      </c>
      <c r="AR967" s="35" t="e">
        <f t="shared" si="179"/>
        <v>#N/A</v>
      </c>
      <c r="AS967" s="35" t="e">
        <f t="shared" si="180"/>
        <v>#N/A</v>
      </c>
      <c r="AT967" s="35" t="e">
        <f t="shared" si="181"/>
        <v>#N/A</v>
      </c>
      <c r="AU967" s="35" t="e">
        <f t="shared" si="182"/>
        <v>#N/A</v>
      </c>
      <c r="AV967" s="35" t="e">
        <f t="shared" si="183"/>
        <v>#N/A</v>
      </c>
      <c r="AW967" s="81" t="e">
        <f t="shared" si="184"/>
        <v>#N/A</v>
      </c>
      <c r="AX967" s="139" t="e">
        <f t="shared" si="185"/>
        <v>#N/A</v>
      </c>
    </row>
    <row r="968" spans="1:50" x14ac:dyDescent="0.25">
      <c r="A968" s="110">
        <f>'Тулуз-Пьерон'!A968</f>
        <v>0</v>
      </c>
      <c r="B968" s="153">
        <f>'Тулуз-Пьерон'!B968</f>
        <v>0</v>
      </c>
      <c r="C968" s="109" t="e">
        <f>'Тулуз-Пьерон'!AB968</f>
        <v>#DIV/0!</v>
      </c>
      <c r="D968" s="132" t="e">
        <f>'Тулуз-Пьерон'!AE968</f>
        <v>#DIV/0!</v>
      </c>
      <c r="E968" s="134">
        <f>Равен!AD960</f>
        <v>0</v>
      </c>
      <c r="F968" s="135">
        <f>Равен!AE960</f>
        <v>0</v>
      </c>
      <c r="G968" s="128"/>
      <c r="H968" s="33"/>
      <c r="I968" s="33"/>
      <c r="J968" s="33"/>
      <c r="K968" s="115"/>
      <c r="L968" s="109">
        <f t="shared" si="174"/>
        <v>0</v>
      </c>
      <c r="M968" s="33"/>
      <c r="N968" s="123"/>
      <c r="O968" s="131"/>
      <c r="P968" s="109">
        <f t="shared" si="175"/>
        <v>0</v>
      </c>
      <c r="Q968" s="33"/>
      <c r="R968" s="33"/>
      <c r="S968" s="123"/>
      <c r="T968" s="128"/>
      <c r="U968" s="33"/>
      <c r="V968" s="33"/>
      <c r="W968" s="33"/>
      <c r="X968" s="115"/>
      <c r="Y968" s="122"/>
      <c r="Z968" s="33"/>
      <c r="AA968" s="33"/>
      <c r="AB968" s="33"/>
      <c r="AC968" s="33"/>
      <c r="AD968" s="33"/>
      <c r="AE968" s="33"/>
      <c r="AF968" s="123"/>
      <c r="AG968" s="119" t="e">
        <f>HLOOKUP(AG$13,$Y968:$AF$1016,ROWS($Y968:$AF$1016),FALSE)</f>
        <v>#N/A</v>
      </c>
      <c r="AH968" s="30" t="e">
        <f>HLOOKUP(AH$13,$Y968:$AF$1016,ROWS($Y968:$AF$1016),FALSE)</f>
        <v>#N/A</v>
      </c>
      <c r="AI968" s="30" t="e">
        <f>HLOOKUP(AI$13,$Y968:$AF$1016,ROWS($Y968:$AF$1016),FALSE)</f>
        <v>#N/A</v>
      </c>
      <c r="AJ968" s="30" t="e">
        <f>HLOOKUP(AJ$13,$Y968:$AF$1016,ROWS($Y968:$AF$1016),FALSE)</f>
        <v>#N/A</v>
      </c>
      <c r="AK968" s="30" t="e">
        <f>HLOOKUP(AK$13,$Y968:$AF$1016,ROWS($Y968:$AF$1016),FALSE)</f>
        <v>#N/A</v>
      </c>
      <c r="AL968" s="30" t="e">
        <f>HLOOKUP(AL$13,$Y968:$AF$1016,ROWS($Y968:$AF$1016),FALSE)</f>
        <v>#N/A</v>
      </c>
      <c r="AM968" s="30" t="e">
        <f>HLOOKUP(AM$13,$Y968:$AF$1016,ROWS($Y968:$AF$1016),FALSE)</f>
        <v>#N/A</v>
      </c>
      <c r="AN968" s="30" t="e">
        <f>HLOOKUP(AN$13,$Y968:$AF$1016,ROWS($Y968:$AF$1016),FALSE)</f>
        <v>#N/A</v>
      </c>
      <c r="AO968" s="35" t="e">
        <f t="shared" si="176"/>
        <v>#N/A</v>
      </c>
      <c r="AP968" s="35" t="e">
        <f t="shared" si="177"/>
        <v>#N/A</v>
      </c>
      <c r="AQ968" s="35" t="e">
        <f t="shared" si="178"/>
        <v>#N/A</v>
      </c>
      <c r="AR968" s="35" t="e">
        <f t="shared" si="179"/>
        <v>#N/A</v>
      </c>
      <c r="AS968" s="35" t="e">
        <f t="shared" si="180"/>
        <v>#N/A</v>
      </c>
      <c r="AT968" s="35" t="e">
        <f t="shared" si="181"/>
        <v>#N/A</v>
      </c>
      <c r="AU968" s="35" t="e">
        <f t="shared" si="182"/>
        <v>#N/A</v>
      </c>
      <c r="AV968" s="35" t="e">
        <f t="shared" si="183"/>
        <v>#N/A</v>
      </c>
      <c r="AW968" s="81" t="e">
        <f t="shared" si="184"/>
        <v>#N/A</v>
      </c>
      <c r="AX968" s="139" t="e">
        <f t="shared" si="185"/>
        <v>#N/A</v>
      </c>
    </row>
    <row r="969" spans="1:50" x14ac:dyDescent="0.25">
      <c r="A969" s="110">
        <f>'Тулуз-Пьерон'!A969</f>
        <v>0</v>
      </c>
      <c r="B969" s="153">
        <f>'Тулуз-Пьерон'!B969</f>
        <v>0</v>
      </c>
      <c r="C969" s="109" t="e">
        <f>'Тулуз-Пьерон'!AB969</f>
        <v>#DIV/0!</v>
      </c>
      <c r="D969" s="132" t="e">
        <f>'Тулуз-Пьерон'!AE969</f>
        <v>#DIV/0!</v>
      </c>
      <c r="E969" s="134">
        <f>Равен!AD961</f>
        <v>0</v>
      </c>
      <c r="F969" s="135">
        <f>Равен!AE961</f>
        <v>0</v>
      </c>
      <c r="G969" s="128"/>
      <c r="H969" s="33"/>
      <c r="I969" s="33"/>
      <c r="J969" s="33"/>
      <c r="K969" s="115"/>
      <c r="L969" s="109">
        <f t="shared" si="174"/>
        <v>0</v>
      </c>
      <c r="M969" s="33"/>
      <c r="N969" s="123"/>
      <c r="O969" s="131"/>
      <c r="P969" s="109">
        <f t="shared" si="175"/>
        <v>0</v>
      </c>
      <c r="Q969" s="33"/>
      <c r="R969" s="33"/>
      <c r="S969" s="123"/>
      <c r="T969" s="128"/>
      <c r="U969" s="33"/>
      <c r="V969" s="33"/>
      <c r="W969" s="33"/>
      <c r="X969" s="115"/>
      <c r="Y969" s="122"/>
      <c r="Z969" s="33"/>
      <c r="AA969" s="33"/>
      <c r="AB969" s="33"/>
      <c r="AC969" s="33"/>
      <c r="AD969" s="33"/>
      <c r="AE969" s="33"/>
      <c r="AF969" s="123"/>
      <c r="AG969" s="119" t="e">
        <f>HLOOKUP(AG$13,$Y969:$AF$1016,ROWS($Y969:$AF$1016),FALSE)</f>
        <v>#N/A</v>
      </c>
      <c r="AH969" s="30" t="e">
        <f>HLOOKUP(AH$13,$Y969:$AF$1016,ROWS($Y969:$AF$1016),FALSE)</f>
        <v>#N/A</v>
      </c>
      <c r="AI969" s="30" t="e">
        <f>HLOOKUP(AI$13,$Y969:$AF$1016,ROWS($Y969:$AF$1016),FALSE)</f>
        <v>#N/A</v>
      </c>
      <c r="AJ969" s="30" t="e">
        <f>HLOOKUP(AJ$13,$Y969:$AF$1016,ROWS($Y969:$AF$1016),FALSE)</f>
        <v>#N/A</v>
      </c>
      <c r="AK969" s="30" t="e">
        <f>HLOOKUP(AK$13,$Y969:$AF$1016,ROWS($Y969:$AF$1016),FALSE)</f>
        <v>#N/A</v>
      </c>
      <c r="AL969" s="30" t="e">
        <f>HLOOKUP(AL$13,$Y969:$AF$1016,ROWS($Y969:$AF$1016),FALSE)</f>
        <v>#N/A</v>
      </c>
      <c r="AM969" s="30" t="e">
        <f>HLOOKUP(AM$13,$Y969:$AF$1016,ROWS($Y969:$AF$1016),FALSE)</f>
        <v>#N/A</v>
      </c>
      <c r="AN969" s="30" t="e">
        <f>HLOOKUP(AN$13,$Y969:$AF$1016,ROWS($Y969:$AF$1016),FALSE)</f>
        <v>#N/A</v>
      </c>
      <c r="AO969" s="35" t="e">
        <f t="shared" si="176"/>
        <v>#N/A</v>
      </c>
      <c r="AP969" s="35" t="e">
        <f t="shared" si="177"/>
        <v>#N/A</v>
      </c>
      <c r="AQ969" s="35" t="e">
        <f t="shared" si="178"/>
        <v>#N/A</v>
      </c>
      <c r="AR969" s="35" t="e">
        <f t="shared" si="179"/>
        <v>#N/A</v>
      </c>
      <c r="AS969" s="35" t="e">
        <f t="shared" si="180"/>
        <v>#N/A</v>
      </c>
      <c r="AT969" s="35" t="e">
        <f t="shared" si="181"/>
        <v>#N/A</v>
      </c>
      <c r="AU969" s="35" t="e">
        <f t="shared" si="182"/>
        <v>#N/A</v>
      </c>
      <c r="AV969" s="35" t="e">
        <f t="shared" si="183"/>
        <v>#N/A</v>
      </c>
      <c r="AW969" s="81" t="e">
        <f t="shared" si="184"/>
        <v>#N/A</v>
      </c>
      <c r="AX969" s="139" t="e">
        <f t="shared" si="185"/>
        <v>#N/A</v>
      </c>
    </row>
    <row r="970" spans="1:50" x14ac:dyDescent="0.25">
      <c r="A970" s="110">
        <f>'Тулуз-Пьерон'!A970</f>
        <v>0</v>
      </c>
      <c r="B970" s="153">
        <f>'Тулуз-Пьерон'!B970</f>
        <v>0</v>
      </c>
      <c r="C970" s="109" t="e">
        <f>'Тулуз-Пьерон'!AB970</f>
        <v>#DIV/0!</v>
      </c>
      <c r="D970" s="132" t="e">
        <f>'Тулуз-Пьерон'!AE970</f>
        <v>#DIV/0!</v>
      </c>
      <c r="E970" s="134">
        <f>Равен!AD962</f>
        <v>0</v>
      </c>
      <c r="F970" s="135">
        <f>Равен!AE962</f>
        <v>0</v>
      </c>
      <c r="G970" s="128"/>
      <c r="H970" s="33"/>
      <c r="I970" s="33"/>
      <c r="J970" s="33"/>
      <c r="K970" s="115"/>
      <c r="L970" s="109">
        <f t="shared" si="174"/>
        <v>0</v>
      </c>
      <c r="M970" s="33"/>
      <c r="N970" s="123"/>
      <c r="O970" s="131"/>
      <c r="P970" s="109">
        <f t="shared" si="175"/>
        <v>0</v>
      </c>
      <c r="Q970" s="33"/>
      <c r="R970" s="33"/>
      <c r="S970" s="123"/>
      <c r="T970" s="128"/>
      <c r="U970" s="33"/>
      <c r="V970" s="33"/>
      <c r="W970" s="33"/>
      <c r="X970" s="115"/>
      <c r="Y970" s="122"/>
      <c r="Z970" s="33"/>
      <c r="AA970" s="33"/>
      <c r="AB970" s="33"/>
      <c r="AC970" s="33"/>
      <c r="AD970" s="33"/>
      <c r="AE970" s="33"/>
      <c r="AF970" s="123"/>
      <c r="AG970" s="119" t="e">
        <f>HLOOKUP(AG$13,$Y970:$AF$1016,ROWS($Y970:$AF$1016),FALSE)</f>
        <v>#N/A</v>
      </c>
      <c r="AH970" s="30" t="e">
        <f>HLOOKUP(AH$13,$Y970:$AF$1016,ROWS($Y970:$AF$1016),FALSE)</f>
        <v>#N/A</v>
      </c>
      <c r="AI970" s="30" t="e">
        <f>HLOOKUP(AI$13,$Y970:$AF$1016,ROWS($Y970:$AF$1016),FALSE)</f>
        <v>#N/A</v>
      </c>
      <c r="AJ970" s="30" t="e">
        <f>HLOOKUP(AJ$13,$Y970:$AF$1016,ROWS($Y970:$AF$1016),FALSE)</f>
        <v>#N/A</v>
      </c>
      <c r="AK970" s="30" t="e">
        <f>HLOOKUP(AK$13,$Y970:$AF$1016,ROWS($Y970:$AF$1016),FALSE)</f>
        <v>#N/A</v>
      </c>
      <c r="AL970" s="30" t="e">
        <f>HLOOKUP(AL$13,$Y970:$AF$1016,ROWS($Y970:$AF$1016),FALSE)</f>
        <v>#N/A</v>
      </c>
      <c r="AM970" s="30" t="e">
        <f>HLOOKUP(AM$13,$Y970:$AF$1016,ROWS($Y970:$AF$1016),FALSE)</f>
        <v>#N/A</v>
      </c>
      <c r="AN970" s="30" t="e">
        <f>HLOOKUP(AN$13,$Y970:$AF$1016,ROWS($Y970:$AF$1016),FALSE)</f>
        <v>#N/A</v>
      </c>
      <c r="AO970" s="35" t="e">
        <f t="shared" si="176"/>
        <v>#N/A</v>
      </c>
      <c r="AP970" s="35" t="e">
        <f t="shared" si="177"/>
        <v>#N/A</v>
      </c>
      <c r="AQ970" s="35" t="e">
        <f t="shared" si="178"/>
        <v>#N/A</v>
      </c>
      <c r="AR970" s="35" t="e">
        <f t="shared" si="179"/>
        <v>#N/A</v>
      </c>
      <c r="AS970" s="35" t="e">
        <f t="shared" si="180"/>
        <v>#N/A</v>
      </c>
      <c r="AT970" s="35" t="e">
        <f t="shared" si="181"/>
        <v>#N/A</v>
      </c>
      <c r="AU970" s="35" t="e">
        <f t="shared" si="182"/>
        <v>#N/A</v>
      </c>
      <c r="AV970" s="35" t="e">
        <f t="shared" si="183"/>
        <v>#N/A</v>
      </c>
      <c r="AW970" s="81" t="e">
        <f t="shared" si="184"/>
        <v>#N/A</v>
      </c>
      <c r="AX970" s="139" t="e">
        <f t="shared" si="185"/>
        <v>#N/A</v>
      </c>
    </row>
    <row r="971" spans="1:50" x14ac:dyDescent="0.25">
      <c r="A971" s="110">
        <f>'Тулуз-Пьерон'!A971</f>
        <v>0</v>
      </c>
      <c r="B971" s="153">
        <f>'Тулуз-Пьерон'!B971</f>
        <v>0</v>
      </c>
      <c r="C971" s="109" t="e">
        <f>'Тулуз-Пьерон'!AB971</f>
        <v>#DIV/0!</v>
      </c>
      <c r="D971" s="132" t="e">
        <f>'Тулуз-Пьерон'!AE971</f>
        <v>#DIV/0!</v>
      </c>
      <c r="E971" s="134">
        <f>Равен!AD963</f>
        <v>0</v>
      </c>
      <c r="F971" s="135">
        <f>Равен!AE963</f>
        <v>0</v>
      </c>
      <c r="G971" s="128"/>
      <c r="H971" s="33"/>
      <c r="I971" s="33"/>
      <c r="J971" s="33"/>
      <c r="K971" s="115"/>
      <c r="L971" s="109">
        <f t="shared" si="174"/>
        <v>0</v>
      </c>
      <c r="M971" s="33"/>
      <c r="N971" s="123"/>
      <c r="O971" s="131"/>
      <c r="P971" s="109">
        <f t="shared" si="175"/>
        <v>0</v>
      </c>
      <c r="Q971" s="33"/>
      <c r="R971" s="33"/>
      <c r="S971" s="123"/>
      <c r="T971" s="128"/>
      <c r="U971" s="33"/>
      <c r="V971" s="33"/>
      <c r="W971" s="33"/>
      <c r="X971" s="115"/>
      <c r="Y971" s="122"/>
      <c r="Z971" s="33"/>
      <c r="AA971" s="33"/>
      <c r="AB971" s="33"/>
      <c r="AC971" s="33"/>
      <c r="AD971" s="33"/>
      <c r="AE971" s="33"/>
      <c r="AF971" s="123"/>
      <c r="AG971" s="119" t="e">
        <f>HLOOKUP(AG$13,$Y971:$AF$1016,ROWS($Y971:$AF$1016),FALSE)</f>
        <v>#N/A</v>
      </c>
      <c r="AH971" s="30" t="e">
        <f>HLOOKUP(AH$13,$Y971:$AF$1016,ROWS($Y971:$AF$1016),FALSE)</f>
        <v>#N/A</v>
      </c>
      <c r="AI971" s="30" t="e">
        <f>HLOOKUP(AI$13,$Y971:$AF$1016,ROWS($Y971:$AF$1016),FALSE)</f>
        <v>#N/A</v>
      </c>
      <c r="AJ971" s="30" t="e">
        <f>HLOOKUP(AJ$13,$Y971:$AF$1016,ROWS($Y971:$AF$1016),FALSE)</f>
        <v>#N/A</v>
      </c>
      <c r="AK971" s="30" t="e">
        <f>HLOOKUP(AK$13,$Y971:$AF$1016,ROWS($Y971:$AF$1016),FALSE)</f>
        <v>#N/A</v>
      </c>
      <c r="AL971" s="30" t="e">
        <f>HLOOKUP(AL$13,$Y971:$AF$1016,ROWS($Y971:$AF$1016),FALSE)</f>
        <v>#N/A</v>
      </c>
      <c r="AM971" s="30" t="e">
        <f>HLOOKUP(AM$13,$Y971:$AF$1016,ROWS($Y971:$AF$1016),FALSE)</f>
        <v>#N/A</v>
      </c>
      <c r="AN971" s="30" t="e">
        <f>HLOOKUP(AN$13,$Y971:$AF$1016,ROWS($Y971:$AF$1016),FALSE)</f>
        <v>#N/A</v>
      </c>
      <c r="AO971" s="35" t="e">
        <f t="shared" si="176"/>
        <v>#N/A</v>
      </c>
      <c r="AP971" s="35" t="e">
        <f t="shared" si="177"/>
        <v>#N/A</v>
      </c>
      <c r="AQ971" s="35" t="e">
        <f t="shared" si="178"/>
        <v>#N/A</v>
      </c>
      <c r="AR971" s="35" t="e">
        <f t="shared" si="179"/>
        <v>#N/A</v>
      </c>
      <c r="AS971" s="35" t="e">
        <f t="shared" si="180"/>
        <v>#N/A</v>
      </c>
      <c r="AT971" s="35" t="e">
        <f t="shared" si="181"/>
        <v>#N/A</v>
      </c>
      <c r="AU971" s="35" t="e">
        <f t="shared" si="182"/>
        <v>#N/A</v>
      </c>
      <c r="AV971" s="35" t="e">
        <f t="shared" si="183"/>
        <v>#N/A</v>
      </c>
      <c r="AW971" s="81" t="e">
        <f t="shared" si="184"/>
        <v>#N/A</v>
      </c>
      <c r="AX971" s="139" t="e">
        <f t="shared" si="185"/>
        <v>#N/A</v>
      </c>
    </row>
    <row r="972" spans="1:50" x14ac:dyDescent="0.25">
      <c r="A972" s="110">
        <f>'Тулуз-Пьерон'!A972</f>
        <v>0</v>
      </c>
      <c r="B972" s="153">
        <f>'Тулуз-Пьерон'!B972</f>
        <v>0</v>
      </c>
      <c r="C972" s="109" t="e">
        <f>'Тулуз-Пьерон'!AB972</f>
        <v>#DIV/0!</v>
      </c>
      <c r="D972" s="132" t="e">
        <f>'Тулуз-Пьерон'!AE972</f>
        <v>#DIV/0!</v>
      </c>
      <c r="E972" s="134">
        <f>Равен!AD964</f>
        <v>0</v>
      </c>
      <c r="F972" s="135">
        <f>Равен!AE964</f>
        <v>0</v>
      </c>
      <c r="G972" s="128"/>
      <c r="H972" s="33"/>
      <c r="I972" s="33"/>
      <c r="J972" s="33"/>
      <c r="K972" s="115"/>
      <c r="L972" s="109">
        <f t="shared" si="174"/>
        <v>0</v>
      </c>
      <c r="M972" s="33"/>
      <c r="N972" s="123"/>
      <c r="O972" s="131"/>
      <c r="P972" s="109">
        <f t="shared" si="175"/>
        <v>0</v>
      </c>
      <c r="Q972" s="33"/>
      <c r="R972" s="33"/>
      <c r="S972" s="123"/>
      <c r="T972" s="128"/>
      <c r="U972" s="33"/>
      <c r="V972" s="33"/>
      <c r="W972" s="33"/>
      <c r="X972" s="115"/>
      <c r="Y972" s="122"/>
      <c r="Z972" s="33"/>
      <c r="AA972" s="33"/>
      <c r="AB972" s="33"/>
      <c r="AC972" s="33"/>
      <c r="AD972" s="33"/>
      <c r="AE972" s="33"/>
      <c r="AF972" s="123"/>
      <c r="AG972" s="119" t="e">
        <f>HLOOKUP(AG$13,$Y972:$AF$1016,ROWS($Y972:$AF$1016),FALSE)</f>
        <v>#N/A</v>
      </c>
      <c r="AH972" s="30" t="e">
        <f>HLOOKUP(AH$13,$Y972:$AF$1016,ROWS($Y972:$AF$1016),FALSE)</f>
        <v>#N/A</v>
      </c>
      <c r="AI972" s="30" t="e">
        <f>HLOOKUP(AI$13,$Y972:$AF$1016,ROWS($Y972:$AF$1016),FALSE)</f>
        <v>#N/A</v>
      </c>
      <c r="AJ972" s="30" t="e">
        <f>HLOOKUP(AJ$13,$Y972:$AF$1016,ROWS($Y972:$AF$1016),FALSE)</f>
        <v>#N/A</v>
      </c>
      <c r="AK972" s="30" t="e">
        <f>HLOOKUP(AK$13,$Y972:$AF$1016,ROWS($Y972:$AF$1016),FALSE)</f>
        <v>#N/A</v>
      </c>
      <c r="AL972" s="30" t="e">
        <f>HLOOKUP(AL$13,$Y972:$AF$1016,ROWS($Y972:$AF$1016),FALSE)</f>
        <v>#N/A</v>
      </c>
      <c r="AM972" s="30" t="e">
        <f>HLOOKUP(AM$13,$Y972:$AF$1016,ROWS($Y972:$AF$1016),FALSE)</f>
        <v>#N/A</v>
      </c>
      <c r="AN972" s="30" t="e">
        <f>HLOOKUP(AN$13,$Y972:$AF$1016,ROWS($Y972:$AF$1016),FALSE)</f>
        <v>#N/A</v>
      </c>
      <c r="AO972" s="35" t="e">
        <f t="shared" si="176"/>
        <v>#N/A</v>
      </c>
      <c r="AP972" s="35" t="e">
        <f t="shared" si="177"/>
        <v>#N/A</v>
      </c>
      <c r="AQ972" s="35" t="e">
        <f t="shared" si="178"/>
        <v>#N/A</v>
      </c>
      <c r="AR972" s="35" t="e">
        <f t="shared" si="179"/>
        <v>#N/A</v>
      </c>
      <c r="AS972" s="35" t="e">
        <f t="shared" si="180"/>
        <v>#N/A</v>
      </c>
      <c r="AT972" s="35" t="e">
        <f t="shared" si="181"/>
        <v>#N/A</v>
      </c>
      <c r="AU972" s="35" t="e">
        <f t="shared" si="182"/>
        <v>#N/A</v>
      </c>
      <c r="AV972" s="35" t="e">
        <f t="shared" si="183"/>
        <v>#N/A</v>
      </c>
      <c r="AW972" s="81" t="e">
        <f t="shared" si="184"/>
        <v>#N/A</v>
      </c>
      <c r="AX972" s="139" t="e">
        <f t="shared" si="185"/>
        <v>#N/A</v>
      </c>
    </row>
    <row r="973" spans="1:50" x14ac:dyDescent="0.25">
      <c r="A973" s="110">
        <f>'Тулуз-Пьерон'!A973</f>
        <v>0</v>
      </c>
      <c r="B973" s="153">
        <f>'Тулуз-Пьерон'!B973</f>
        <v>0</v>
      </c>
      <c r="C973" s="109" t="e">
        <f>'Тулуз-Пьерон'!AB973</f>
        <v>#DIV/0!</v>
      </c>
      <c r="D973" s="132" t="e">
        <f>'Тулуз-Пьерон'!AE973</f>
        <v>#DIV/0!</v>
      </c>
      <c r="E973" s="134">
        <f>Равен!AD965</f>
        <v>0</v>
      </c>
      <c r="F973" s="135">
        <f>Равен!AE965</f>
        <v>0</v>
      </c>
      <c r="G973" s="128"/>
      <c r="H973" s="33"/>
      <c r="I973" s="33"/>
      <c r="J973" s="33"/>
      <c r="K973" s="115"/>
      <c r="L973" s="109">
        <f t="shared" si="174"/>
        <v>0</v>
      </c>
      <c r="M973" s="33"/>
      <c r="N973" s="123"/>
      <c r="O973" s="131"/>
      <c r="P973" s="109">
        <f t="shared" si="175"/>
        <v>0</v>
      </c>
      <c r="Q973" s="33"/>
      <c r="R973" s="33"/>
      <c r="S973" s="123"/>
      <c r="T973" s="128"/>
      <c r="U973" s="33"/>
      <c r="V973" s="33"/>
      <c r="W973" s="33"/>
      <c r="X973" s="115"/>
      <c r="Y973" s="122"/>
      <c r="Z973" s="33"/>
      <c r="AA973" s="33"/>
      <c r="AB973" s="33"/>
      <c r="AC973" s="33"/>
      <c r="AD973" s="33"/>
      <c r="AE973" s="33"/>
      <c r="AF973" s="123"/>
      <c r="AG973" s="119" t="e">
        <f>HLOOKUP(AG$13,$Y973:$AF$1016,ROWS($Y973:$AF$1016),FALSE)</f>
        <v>#N/A</v>
      </c>
      <c r="AH973" s="30" t="e">
        <f>HLOOKUP(AH$13,$Y973:$AF$1016,ROWS($Y973:$AF$1016),FALSE)</f>
        <v>#N/A</v>
      </c>
      <c r="AI973" s="30" t="e">
        <f>HLOOKUP(AI$13,$Y973:$AF$1016,ROWS($Y973:$AF$1016),FALSE)</f>
        <v>#N/A</v>
      </c>
      <c r="AJ973" s="30" t="e">
        <f>HLOOKUP(AJ$13,$Y973:$AF$1016,ROWS($Y973:$AF$1016),FALSE)</f>
        <v>#N/A</v>
      </c>
      <c r="AK973" s="30" t="e">
        <f>HLOOKUP(AK$13,$Y973:$AF$1016,ROWS($Y973:$AF$1016),FALSE)</f>
        <v>#N/A</v>
      </c>
      <c r="AL973" s="30" t="e">
        <f>HLOOKUP(AL$13,$Y973:$AF$1016,ROWS($Y973:$AF$1016),FALSE)</f>
        <v>#N/A</v>
      </c>
      <c r="AM973" s="30" t="e">
        <f>HLOOKUP(AM$13,$Y973:$AF$1016,ROWS($Y973:$AF$1016),FALSE)</f>
        <v>#N/A</v>
      </c>
      <c r="AN973" s="30" t="e">
        <f>HLOOKUP(AN$13,$Y973:$AF$1016,ROWS($Y973:$AF$1016),FALSE)</f>
        <v>#N/A</v>
      </c>
      <c r="AO973" s="35" t="e">
        <f t="shared" si="176"/>
        <v>#N/A</v>
      </c>
      <c r="AP973" s="35" t="e">
        <f t="shared" si="177"/>
        <v>#N/A</v>
      </c>
      <c r="AQ973" s="35" t="e">
        <f t="shared" si="178"/>
        <v>#N/A</v>
      </c>
      <c r="AR973" s="35" t="e">
        <f t="shared" si="179"/>
        <v>#N/A</v>
      </c>
      <c r="AS973" s="35" t="e">
        <f t="shared" si="180"/>
        <v>#N/A</v>
      </c>
      <c r="AT973" s="35" t="e">
        <f t="shared" si="181"/>
        <v>#N/A</v>
      </c>
      <c r="AU973" s="35" t="e">
        <f t="shared" si="182"/>
        <v>#N/A</v>
      </c>
      <c r="AV973" s="35" t="e">
        <f t="shared" si="183"/>
        <v>#N/A</v>
      </c>
      <c r="AW973" s="81" t="e">
        <f t="shared" si="184"/>
        <v>#N/A</v>
      </c>
      <c r="AX973" s="139" t="e">
        <f t="shared" si="185"/>
        <v>#N/A</v>
      </c>
    </row>
    <row r="974" spans="1:50" x14ac:dyDescent="0.25">
      <c r="A974" s="110">
        <f>'Тулуз-Пьерон'!A974</f>
        <v>0</v>
      </c>
      <c r="B974" s="153">
        <f>'Тулуз-Пьерон'!B974</f>
        <v>0</v>
      </c>
      <c r="C974" s="109" t="e">
        <f>'Тулуз-Пьерон'!AB974</f>
        <v>#DIV/0!</v>
      </c>
      <c r="D974" s="132" t="e">
        <f>'Тулуз-Пьерон'!AE974</f>
        <v>#DIV/0!</v>
      </c>
      <c r="E974" s="134">
        <f>Равен!AD966</f>
        <v>0</v>
      </c>
      <c r="F974" s="135">
        <f>Равен!AE966</f>
        <v>0</v>
      </c>
      <c r="G974" s="128"/>
      <c r="H974" s="33"/>
      <c r="I974" s="33"/>
      <c r="J974" s="33"/>
      <c r="K974" s="115"/>
      <c r="L974" s="109">
        <f t="shared" si="174"/>
        <v>0</v>
      </c>
      <c r="M974" s="33"/>
      <c r="N974" s="123"/>
      <c r="O974" s="131"/>
      <c r="P974" s="109">
        <f t="shared" si="175"/>
        <v>0</v>
      </c>
      <c r="Q974" s="33"/>
      <c r="R974" s="33"/>
      <c r="S974" s="123"/>
      <c r="T974" s="128"/>
      <c r="U974" s="33"/>
      <c r="V974" s="33"/>
      <c r="W974" s="33"/>
      <c r="X974" s="115"/>
      <c r="Y974" s="122"/>
      <c r="Z974" s="33"/>
      <c r="AA974" s="33"/>
      <c r="AB974" s="33"/>
      <c r="AC974" s="33"/>
      <c r="AD974" s="33"/>
      <c r="AE974" s="33"/>
      <c r="AF974" s="123"/>
      <c r="AG974" s="119" t="e">
        <f>HLOOKUP(AG$13,$Y974:$AF$1016,ROWS($Y974:$AF$1016),FALSE)</f>
        <v>#N/A</v>
      </c>
      <c r="AH974" s="30" t="e">
        <f>HLOOKUP(AH$13,$Y974:$AF$1016,ROWS($Y974:$AF$1016),FALSE)</f>
        <v>#N/A</v>
      </c>
      <c r="AI974" s="30" t="e">
        <f>HLOOKUP(AI$13,$Y974:$AF$1016,ROWS($Y974:$AF$1016),FALSE)</f>
        <v>#N/A</v>
      </c>
      <c r="AJ974" s="30" t="e">
        <f>HLOOKUP(AJ$13,$Y974:$AF$1016,ROWS($Y974:$AF$1016),FALSE)</f>
        <v>#N/A</v>
      </c>
      <c r="AK974" s="30" t="e">
        <f>HLOOKUP(AK$13,$Y974:$AF$1016,ROWS($Y974:$AF$1016),FALSE)</f>
        <v>#N/A</v>
      </c>
      <c r="AL974" s="30" t="e">
        <f>HLOOKUP(AL$13,$Y974:$AF$1016,ROWS($Y974:$AF$1016),FALSE)</f>
        <v>#N/A</v>
      </c>
      <c r="AM974" s="30" t="e">
        <f>HLOOKUP(AM$13,$Y974:$AF$1016,ROWS($Y974:$AF$1016),FALSE)</f>
        <v>#N/A</v>
      </c>
      <c r="AN974" s="30" t="e">
        <f>HLOOKUP(AN$13,$Y974:$AF$1016,ROWS($Y974:$AF$1016),FALSE)</f>
        <v>#N/A</v>
      </c>
      <c r="AO974" s="35" t="e">
        <f t="shared" si="176"/>
        <v>#N/A</v>
      </c>
      <c r="AP974" s="35" t="e">
        <f t="shared" si="177"/>
        <v>#N/A</v>
      </c>
      <c r="AQ974" s="35" t="e">
        <f t="shared" si="178"/>
        <v>#N/A</v>
      </c>
      <c r="AR974" s="35" t="e">
        <f t="shared" si="179"/>
        <v>#N/A</v>
      </c>
      <c r="AS974" s="35" t="e">
        <f t="shared" si="180"/>
        <v>#N/A</v>
      </c>
      <c r="AT974" s="35" t="e">
        <f t="shared" si="181"/>
        <v>#N/A</v>
      </c>
      <c r="AU974" s="35" t="e">
        <f t="shared" si="182"/>
        <v>#N/A</v>
      </c>
      <c r="AV974" s="35" t="e">
        <f t="shared" si="183"/>
        <v>#N/A</v>
      </c>
      <c r="AW974" s="81" t="e">
        <f t="shared" si="184"/>
        <v>#N/A</v>
      </c>
      <c r="AX974" s="139" t="e">
        <f t="shared" si="185"/>
        <v>#N/A</v>
      </c>
    </row>
    <row r="975" spans="1:50" x14ac:dyDescent="0.25">
      <c r="A975" s="110">
        <f>'Тулуз-Пьерон'!A975</f>
        <v>0</v>
      </c>
      <c r="B975" s="153">
        <f>'Тулуз-Пьерон'!B975</f>
        <v>0</v>
      </c>
      <c r="C975" s="109" t="e">
        <f>'Тулуз-Пьерон'!AB975</f>
        <v>#DIV/0!</v>
      </c>
      <c r="D975" s="132" t="e">
        <f>'Тулуз-Пьерон'!AE975</f>
        <v>#DIV/0!</v>
      </c>
      <c r="E975" s="134">
        <f>Равен!AD967</f>
        <v>0</v>
      </c>
      <c r="F975" s="135">
        <f>Равен!AE967</f>
        <v>0</v>
      </c>
      <c r="G975" s="128"/>
      <c r="H975" s="33"/>
      <c r="I975" s="33"/>
      <c r="J975" s="33"/>
      <c r="K975" s="115"/>
      <c r="L975" s="109">
        <f t="shared" si="174"/>
        <v>0</v>
      </c>
      <c r="M975" s="33"/>
      <c r="N975" s="123"/>
      <c r="O975" s="131"/>
      <c r="P975" s="109">
        <f t="shared" si="175"/>
        <v>0</v>
      </c>
      <c r="Q975" s="33"/>
      <c r="R975" s="33"/>
      <c r="S975" s="123"/>
      <c r="T975" s="128"/>
      <c r="U975" s="33"/>
      <c r="V975" s="33"/>
      <c r="W975" s="33"/>
      <c r="X975" s="115"/>
      <c r="Y975" s="122"/>
      <c r="Z975" s="33"/>
      <c r="AA975" s="33"/>
      <c r="AB975" s="33"/>
      <c r="AC975" s="33"/>
      <c r="AD975" s="33"/>
      <c r="AE975" s="33"/>
      <c r="AF975" s="123"/>
      <c r="AG975" s="119" t="e">
        <f>HLOOKUP(AG$13,$Y975:$AF$1016,ROWS($Y975:$AF$1016),FALSE)</f>
        <v>#N/A</v>
      </c>
      <c r="AH975" s="30" t="e">
        <f>HLOOKUP(AH$13,$Y975:$AF$1016,ROWS($Y975:$AF$1016),FALSE)</f>
        <v>#N/A</v>
      </c>
      <c r="AI975" s="30" t="e">
        <f>HLOOKUP(AI$13,$Y975:$AF$1016,ROWS($Y975:$AF$1016),FALSE)</f>
        <v>#N/A</v>
      </c>
      <c r="AJ975" s="30" t="e">
        <f>HLOOKUP(AJ$13,$Y975:$AF$1016,ROWS($Y975:$AF$1016),FALSE)</f>
        <v>#N/A</v>
      </c>
      <c r="AK975" s="30" t="e">
        <f>HLOOKUP(AK$13,$Y975:$AF$1016,ROWS($Y975:$AF$1016),FALSE)</f>
        <v>#N/A</v>
      </c>
      <c r="AL975" s="30" t="e">
        <f>HLOOKUP(AL$13,$Y975:$AF$1016,ROWS($Y975:$AF$1016),FALSE)</f>
        <v>#N/A</v>
      </c>
      <c r="AM975" s="30" t="e">
        <f>HLOOKUP(AM$13,$Y975:$AF$1016,ROWS($Y975:$AF$1016),FALSE)</f>
        <v>#N/A</v>
      </c>
      <c r="AN975" s="30" t="e">
        <f>HLOOKUP(AN$13,$Y975:$AF$1016,ROWS($Y975:$AF$1016),FALSE)</f>
        <v>#N/A</v>
      </c>
      <c r="AO975" s="35" t="e">
        <f t="shared" si="176"/>
        <v>#N/A</v>
      </c>
      <c r="AP975" s="35" t="e">
        <f t="shared" si="177"/>
        <v>#N/A</v>
      </c>
      <c r="AQ975" s="35" t="e">
        <f t="shared" si="178"/>
        <v>#N/A</v>
      </c>
      <c r="AR975" s="35" t="e">
        <f t="shared" si="179"/>
        <v>#N/A</v>
      </c>
      <c r="AS975" s="35" t="e">
        <f t="shared" si="180"/>
        <v>#N/A</v>
      </c>
      <c r="AT975" s="35" t="e">
        <f t="shared" si="181"/>
        <v>#N/A</v>
      </c>
      <c r="AU975" s="35" t="e">
        <f t="shared" si="182"/>
        <v>#N/A</v>
      </c>
      <c r="AV975" s="35" t="e">
        <f t="shared" si="183"/>
        <v>#N/A</v>
      </c>
      <c r="AW975" s="81" t="e">
        <f t="shared" si="184"/>
        <v>#N/A</v>
      </c>
      <c r="AX975" s="139" t="e">
        <f t="shared" si="185"/>
        <v>#N/A</v>
      </c>
    </row>
    <row r="976" spans="1:50" x14ac:dyDescent="0.25">
      <c r="A976" s="110">
        <f>'Тулуз-Пьерон'!A976</f>
        <v>0</v>
      </c>
      <c r="B976" s="153">
        <f>'Тулуз-Пьерон'!B976</f>
        <v>0</v>
      </c>
      <c r="C976" s="109" t="e">
        <f>'Тулуз-Пьерон'!AB976</f>
        <v>#DIV/0!</v>
      </c>
      <c r="D976" s="132" t="e">
        <f>'Тулуз-Пьерон'!AE976</f>
        <v>#DIV/0!</v>
      </c>
      <c r="E976" s="134">
        <f>Равен!AD968</f>
        <v>0</v>
      </c>
      <c r="F976" s="135">
        <f>Равен!AE968</f>
        <v>0</v>
      </c>
      <c r="G976" s="128"/>
      <c r="H976" s="33"/>
      <c r="I976" s="33"/>
      <c r="J976" s="33"/>
      <c r="K976" s="115"/>
      <c r="L976" s="109">
        <f t="shared" ref="L976:L1015" si="186">M976+N976</f>
        <v>0</v>
      </c>
      <c r="M976" s="33"/>
      <c r="N976" s="123"/>
      <c r="O976" s="131"/>
      <c r="P976" s="109">
        <f t="shared" ref="P976:P1015" si="187">Q976+R976+S976</f>
        <v>0</v>
      </c>
      <c r="Q976" s="33"/>
      <c r="R976" s="33"/>
      <c r="S976" s="123"/>
      <c r="T976" s="128"/>
      <c r="U976" s="33"/>
      <c r="V976" s="33"/>
      <c r="W976" s="33"/>
      <c r="X976" s="115"/>
      <c r="Y976" s="122"/>
      <c r="Z976" s="33"/>
      <c r="AA976" s="33"/>
      <c r="AB976" s="33"/>
      <c r="AC976" s="33"/>
      <c r="AD976" s="33"/>
      <c r="AE976" s="33"/>
      <c r="AF976" s="123"/>
      <c r="AG976" s="119" t="e">
        <f>HLOOKUP(AG$13,$Y976:$AF$1016,ROWS($Y976:$AF$1016),FALSE)</f>
        <v>#N/A</v>
      </c>
      <c r="AH976" s="30" t="e">
        <f>HLOOKUP(AH$13,$Y976:$AF$1016,ROWS($Y976:$AF$1016),FALSE)</f>
        <v>#N/A</v>
      </c>
      <c r="AI976" s="30" t="e">
        <f>HLOOKUP(AI$13,$Y976:$AF$1016,ROWS($Y976:$AF$1016),FALSE)</f>
        <v>#N/A</v>
      </c>
      <c r="AJ976" s="30" t="e">
        <f>HLOOKUP(AJ$13,$Y976:$AF$1016,ROWS($Y976:$AF$1016),FALSE)</f>
        <v>#N/A</v>
      </c>
      <c r="AK976" s="30" t="e">
        <f>HLOOKUP(AK$13,$Y976:$AF$1016,ROWS($Y976:$AF$1016),FALSE)</f>
        <v>#N/A</v>
      </c>
      <c r="AL976" s="30" t="e">
        <f>HLOOKUP(AL$13,$Y976:$AF$1016,ROWS($Y976:$AF$1016),FALSE)</f>
        <v>#N/A</v>
      </c>
      <c r="AM976" s="30" t="e">
        <f>HLOOKUP(AM$13,$Y976:$AF$1016,ROWS($Y976:$AF$1016),FALSE)</f>
        <v>#N/A</v>
      </c>
      <c r="AN976" s="30" t="e">
        <f>HLOOKUP(AN$13,$Y976:$AF$1016,ROWS($Y976:$AF$1016),FALSE)</f>
        <v>#N/A</v>
      </c>
      <c r="AO976" s="35" t="e">
        <f t="shared" ref="AO976:AO1015" si="188">ABS(AG976-$AG$14)</f>
        <v>#N/A</v>
      </c>
      <c r="AP976" s="35" t="e">
        <f t="shared" ref="AP976:AP1015" si="189">ABS(AH976-$AH$14)</f>
        <v>#N/A</v>
      </c>
      <c r="AQ976" s="35" t="e">
        <f t="shared" ref="AQ976:AQ1015" si="190">ABS(AI976-$AI$14)</f>
        <v>#N/A</v>
      </c>
      <c r="AR976" s="35" t="e">
        <f t="shared" ref="AR976:AR1015" si="191">ABS(AJ976-$AJ$14)</f>
        <v>#N/A</v>
      </c>
      <c r="AS976" s="35" t="e">
        <f t="shared" ref="AS976:AS1015" si="192">ABS(AK976-$AK$14)</f>
        <v>#N/A</v>
      </c>
      <c r="AT976" s="35" t="e">
        <f t="shared" ref="AT976:AT1015" si="193">ABS(AL976-$AL$14)</f>
        <v>#N/A</v>
      </c>
      <c r="AU976" s="35" t="e">
        <f t="shared" ref="AU976:AU1015" si="194">ABS(AM976-$AM$14)</f>
        <v>#N/A</v>
      </c>
      <c r="AV976" s="35" t="e">
        <f t="shared" ref="AV976:AV1015" si="195">ABS(AN976-$AN$14)</f>
        <v>#N/A</v>
      </c>
      <c r="AW976" s="81" t="e">
        <f t="shared" ref="AW976:AW1015" si="196">SUM(AO976:AV976)</f>
        <v>#N/A</v>
      </c>
      <c r="AX976" s="139" t="e">
        <f t="shared" ref="AX976:AX1015" si="197">(18-AG976-AH976)/(18-AK976-AI976)</f>
        <v>#N/A</v>
      </c>
    </row>
    <row r="977" spans="1:50" x14ac:dyDescent="0.25">
      <c r="A977" s="110">
        <f>'Тулуз-Пьерон'!A977</f>
        <v>0</v>
      </c>
      <c r="B977" s="153">
        <f>'Тулуз-Пьерон'!B977</f>
        <v>0</v>
      </c>
      <c r="C977" s="109" t="e">
        <f>'Тулуз-Пьерон'!AB977</f>
        <v>#DIV/0!</v>
      </c>
      <c r="D977" s="132" t="e">
        <f>'Тулуз-Пьерон'!AE977</f>
        <v>#DIV/0!</v>
      </c>
      <c r="E977" s="134">
        <f>Равен!AD969</f>
        <v>0</v>
      </c>
      <c r="F977" s="135">
        <f>Равен!AE969</f>
        <v>0</v>
      </c>
      <c r="G977" s="128"/>
      <c r="H977" s="33"/>
      <c r="I977" s="33"/>
      <c r="J977" s="33"/>
      <c r="K977" s="115"/>
      <c r="L977" s="109">
        <f t="shared" si="186"/>
        <v>0</v>
      </c>
      <c r="M977" s="33"/>
      <c r="N977" s="123"/>
      <c r="O977" s="131"/>
      <c r="P977" s="109">
        <f t="shared" si="187"/>
        <v>0</v>
      </c>
      <c r="Q977" s="33"/>
      <c r="R977" s="33"/>
      <c r="S977" s="123"/>
      <c r="T977" s="128"/>
      <c r="U977" s="33"/>
      <c r="V977" s="33"/>
      <c r="W977" s="33"/>
      <c r="X977" s="115"/>
      <c r="Y977" s="122"/>
      <c r="Z977" s="33"/>
      <c r="AA977" s="33"/>
      <c r="AB977" s="33"/>
      <c r="AC977" s="33"/>
      <c r="AD977" s="33"/>
      <c r="AE977" s="33"/>
      <c r="AF977" s="123"/>
      <c r="AG977" s="119" t="e">
        <f>HLOOKUP(AG$13,$Y977:$AF$1016,ROWS($Y977:$AF$1016),FALSE)</f>
        <v>#N/A</v>
      </c>
      <c r="AH977" s="30" t="e">
        <f>HLOOKUP(AH$13,$Y977:$AF$1016,ROWS($Y977:$AF$1016),FALSE)</f>
        <v>#N/A</v>
      </c>
      <c r="AI977" s="30" t="e">
        <f>HLOOKUP(AI$13,$Y977:$AF$1016,ROWS($Y977:$AF$1016),FALSE)</f>
        <v>#N/A</v>
      </c>
      <c r="AJ977" s="30" t="e">
        <f>HLOOKUP(AJ$13,$Y977:$AF$1016,ROWS($Y977:$AF$1016),FALSE)</f>
        <v>#N/A</v>
      </c>
      <c r="AK977" s="30" t="e">
        <f>HLOOKUP(AK$13,$Y977:$AF$1016,ROWS($Y977:$AF$1016),FALSE)</f>
        <v>#N/A</v>
      </c>
      <c r="AL977" s="30" t="e">
        <f>HLOOKUP(AL$13,$Y977:$AF$1016,ROWS($Y977:$AF$1016),FALSE)</f>
        <v>#N/A</v>
      </c>
      <c r="AM977" s="30" t="e">
        <f>HLOOKUP(AM$13,$Y977:$AF$1016,ROWS($Y977:$AF$1016),FALSE)</f>
        <v>#N/A</v>
      </c>
      <c r="AN977" s="30" t="e">
        <f>HLOOKUP(AN$13,$Y977:$AF$1016,ROWS($Y977:$AF$1016),FALSE)</f>
        <v>#N/A</v>
      </c>
      <c r="AO977" s="35" t="e">
        <f t="shared" si="188"/>
        <v>#N/A</v>
      </c>
      <c r="AP977" s="35" t="e">
        <f t="shared" si="189"/>
        <v>#N/A</v>
      </c>
      <c r="AQ977" s="35" t="e">
        <f t="shared" si="190"/>
        <v>#N/A</v>
      </c>
      <c r="AR977" s="35" t="e">
        <f t="shared" si="191"/>
        <v>#N/A</v>
      </c>
      <c r="AS977" s="35" t="e">
        <f t="shared" si="192"/>
        <v>#N/A</v>
      </c>
      <c r="AT977" s="35" t="e">
        <f t="shared" si="193"/>
        <v>#N/A</v>
      </c>
      <c r="AU977" s="35" t="e">
        <f t="shared" si="194"/>
        <v>#N/A</v>
      </c>
      <c r="AV977" s="35" t="e">
        <f t="shared" si="195"/>
        <v>#N/A</v>
      </c>
      <c r="AW977" s="81" t="e">
        <f t="shared" si="196"/>
        <v>#N/A</v>
      </c>
      <c r="AX977" s="139" t="e">
        <f t="shared" si="197"/>
        <v>#N/A</v>
      </c>
    </row>
    <row r="978" spans="1:50" x14ac:dyDescent="0.25">
      <c r="A978" s="110">
        <f>'Тулуз-Пьерон'!A978</f>
        <v>0</v>
      </c>
      <c r="B978" s="153">
        <f>'Тулуз-Пьерон'!B978</f>
        <v>0</v>
      </c>
      <c r="C978" s="109" t="e">
        <f>'Тулуз-Пьерон'!AB978</f>
        <v>#DIV/0!</v>
      </c>
      <c r="D978" s="132" t="e">
        <f>'Тулуз-Пьерон'!AE978</f>
        <v>#DIV/0!</v>
      </c>
      <c r="E978" s="134">
        <f>Равен!AD970</f>
        <v>0</v>
      </c>
      <c r="F978" s="135">
        <f>Равен!AE970</f>
        <v>0</v>
      </c>
      <c r="G978" s="128"/>
      <c r="H978" s="33"/>
      <c r="I978" s="33"/>
      <c r="J978" s="33"/>
      <c r="K978" s="115"/>
      <c r="L978" s="109">
        <f t="shared" si="186"/>
        <v>0</v>
      </c>
      <c r="M978" s="33"/>
      <c r="N978" s="123"/>
      <c r="O978" s="131"/>
      <c r="P978" s="109">
        <f t="shared" si="187"/>
        <v>0</v>
      </c>
      <c r="Q978" s="33"/>
      <c r="R978" s="33"/>
      <c r="S978" s="123"/>
      <c r="T978" s="128"/>
      <c r="U978" s="33"/>
      <c r="V978" s="33"/>
      <c r="W978" s="33"/>
      <c r="X978" s="115"/>
      <c r="Y978" s="122"/>
      <c r="Z978" s="33"/>
      <c r="AA978" s="33"/>
      <c r="AB978" s="33"/>
      <c r="AC978" s="33"/>
      <c r="AD978" s="33"/>
      <c r="AE978" s="33"/>
      <c r="AF978" s="123"/>
      <c r="AG978" s="119" t="e">
        <f>HLOOKUP(AG$13,$Y978:$AF$1016,ROWS($Y978:$AF$1016),FALSE)</f>
        <v>#N/A</v>
      </c>
      <c r="AH978" s="30" t="e">
        <f>HLOOKUP(AH$13,$Y978:$AF$1016,ROWS($Y978:$AF$1016),FALSE)</f>
        <v>#N/A</v>
      </c>
      <c r="AI978" s="30" t="e">
        <f>HLOOKUP(AI$13,$Y978:$AF$1016,ROWS($Y978:$AF$1016),FALSE)</f>
        <v>#N/A</v>
      </c>
      <c r="AJ978" s="30" t="e">
        <f>HLOOKUP(AJ$13,$Y978:$AF$1016,ROWS($Y978:$AF$1016),FALSE)</f>
        <v>#N/A</v>
      </c>
      <c r="AK978" s="30" t="e">
        <f>HLOOKUP(AK$13,$Y978:$AF$1016,ROWS($Y978:$AF$1016),FALSE)</f>
        <v>#N/A</v>
      </c>
      <c r="AL978" s="30" t="e">
        <f>HLOOKUP(AL$13,$Y978:$AF$1016,ROWS($Y978:$AF$1016),FALSE)</f>
        <v>#N/A</v>
      </c>
      <c r="AM978" s="30" t="e">
        <f>HLOOKUP(AM$13,$Y978:$AF$1016,ROWS($Y978:$AF$1016),FALSE)</f>
        <v>#N/A</v>
      </c>
      <c r="AN978" s="30" t="e">
        <f>HLOOKUP(AN$13,$Y978:$AF$1016,ROWS($Y978:$AF$1016),FALSE)</f>
        <v>#N/A</v>
      </c>
      <c r="AO978" s="35" t="e">
        <f t="shared" si="188"/>
        <v>#N/A</v>
      </c>
      <c r="AP978" s="35" t="e">
        <f t="shared" si="189"/>
        <v>#N/A</v>
      </c>
      <c r="AQ978" s="35" t="e">
        <f t="shared" si="190"/>
        <v>#N/A</v>
      </c>
      <c r="AR978" s="35" t="e">
        <f t="shared" si="191"/>
        <v>#N/A</v>
      </c>
      <c r="AS978" s="35" t="e">
        <f t="shared" si="192"/>
        <v>#N/A</v>
      </c>
      <c r="AT978" s="35" t="e">
        <f t="shared" si="193"/>
        <v>#N/A</v>
      </c>
      <c r="AU978" s="35" t="e">
        <f t="shared" si="194"/>
        <v>#N/A</v>
      </c>
      <c r="AV978" s="35" t="e">
        <f t="shared" si="195"/>
        <v>#N/A</v>
      </c>
      <c r="AW978" s="81" t="e">
        <f t="shared" si="196"/>
        <v>#N/A</v>
      </c>
      <c r="AX978" s="139" t="e">
        <f t="shared" si="197"/>
        <v>#N/A</v>
      </c>
    </row>
    <row r="979" spans="1:50" x14ac:dyDescent="0.25">
      <c r="A979" s="110">
        <f>'Тулуз-Пьерон'!A979</f>
        <v>0</v>
      </c>
      <c r="B979" s="153">
        <f>'Тулуз-Пьерон'!B979</f>
        <v>0</v>
      </c>
      <c r="C979" s="109" t="e">
        <f>'Тулуз-Пьерон'!AB979</f>
        <v>#DIV/0!</v>
      </c>
      <c r="D979" s="132" t="e">
        <f>'Тулуз-Пьерон'!AE979</f>
        <v>#DIV/0!</v>
      </c>
      <c r="E979" s="134">
        <f>Равен!AD971</f>
        <v>0</v>
      </c>
      <c r="F979" s="135">
        <f>Равен!AE971</f>
        <v>0</v>
      </c>
      <c r="G979" s="128"/>
      <c r="H979" s="33"/>
      <c r="I979" s="33"/>
      <c r="J979" s="33"/>
      <c r="K979" s="115"/>
      <c r="L979" s="109">
        <f t="shared" si="186"/>
        <v>0</v>
      </c>
      <c r="M979" s="33"/>
      <c r="N979" s="123"/>
      <c r="O979" s="131"/>
      <c r="P979" s="109">
        <f t="shared" si="187"/>
        <v>0</v>
      </c>
      <c r="Q979" s="33"/>
      <c r="R979" s="33"/>
      <c r="S979" s="123"/>
      <c r="T979" s="128"/>
      <c r="U979" s="33"/>
      <c r="V979" s="33"/>
      <c r="W979" s="33"/>
      <c r="X979" s="115"/>
      <c r="Y979" s="122"/>
      <c r="Z979" s="33"/>
      <c r="AA979" s="33"/>
      <c r="AB979" s="33"/>
      <c r="AC979" s="33"/>
      <c r="AD979" s="33"/>
      <c r="AE979" s="33"/>
      <c r="AF979" s="123"/>
      <c r="AG979" s="119" t="e">
        <f>HLOOKUP(AG$13,$Y979:$AF$1016,ROWS($Y979:$AF$1016),FALSE)</f>
        <v>#N/A</v>
      </c>
      <c r="AH979" s="30" t="e">
        <f>HLOOKUP(AH$13,$Y979:$AF$1016,ROWS($Y979:$AF$1016),FALSE)</f>
        <v>#N/A</v>
      </c>
      <c r="AI979" s="30" t="e">
        <f>HLOOKUP(AI$13,$Y979:$AF$1016,ROWS($Y979:$AF$1016),FALSE)</f>
        <v>#N/A</v>
      </c>
      <c r="AJ979" s="30" t="e">
        <f>HLOOKUP(AJ$13,$Y979:$AF$1016,ROWS($Y979:$AF$1016),FALSE)</f>
        <v>#N/A</v>
      </c>
      <c r="AK979" s="30" t="e">
        <f>HLOOKUP(AK$13,$Y979:$AF$1016,ROWS($Y979:$AF$1016),FALSE)</f>
        <v>#N/A</v>
      </c>
      <c r="AL979" s="30" t="e">
        <f>HLOOKUP(AL$13,$Y979:$AF$1016,ROWS($Y979:$AF$1016),FALSE)</f>
        <v>#N/A</v>
      </c>
      <c r="AM979" s="30" t="e">
        <f>HLOOKUP(AM$13,$Y979:$AF$1016,ROWS($Y979:$AF$1016),FALSE)</f>
        <v>#N/A</v>
      </c>
      <c r="AN979" s="30" t="e">
        <f>HLOOKUP(AN$13,$Y979:$AF$1016,ROWS($Y979:$AF$1016),FALSE)</f>
        <v>#N/A</v>
      </c>
      <c r="AO979" s="35" t="e">
        <f t="shared" si="188"/>
        <v>#N/A</v>
      </c>
      <c r="AP979" s="35" t="e">
        <f t="shared" si="189"/>
        <v>#N/A</v>
      </c>
      <c r="AQ979" s="35" t="e">
        <f t="shared" si="190"/>
        <v>#N/A</v>
      </c>
      <c r="AR979" s="35" t="e">
        <f t="shared" si="191"/>
        <v>#N/A</v>
      </c>
      <c r="AS979" s="35" t="e">
        <f t="shared" si="192"/>
        <v>#N/A</v>
      </c>
      <c r="AT979" s="35" t="e">
        <f t="shared" si="193"/>
        <v>#N/A</v>
      </c>
      <c r="AU979" s="35" t="e">
        <f t="shared" si="194"/>
        <v>#N/A</v>
      </c>
      <c r="AV979" s="35" t="e">
        <f t="shared" si="195"/>
        <v>#N/A</v>
      </c>
      <c r="AW979" s="81" t="e">
        <f t="shared" si="196"/>
        <v>#N/A</v>
      </c>
      <c r="AX979" s="139" t="e">
        <f t="shared" si="197"/>
        <v>#N/A</v>
      </c>
    </row>
    <row r="980" spans="1:50" x14ac:dyDescent="0.25">
      <c r="A980" s="110">
        <f>'Тулуз-Пьерон'!A980</f>
        <v>0</v>
      </c>
      <c r="B980" s="153">
        <f>'Тулуз-Пьерон'!B980</f>
        <v>0</v>
      </c>
      <c r="C980" s="109" t="e">
        <f>'Тулуз-Пьерон'!AB980</f>
        <v>#DIV/0!</v>
      </c>
      <c r="D980" s="132" t="e">
        <f>'Тулуз-Пьерон'!AE980</f>
        <v>#DIV/0!</v>
      </c>
      <c r="E980" s="134">
        <f>Равен!AD972</f>
        <v>0</v>
      </c>
      <c r="F980" s="135">
        <f>Равен!AE972</f>
        <v>0</v>
      </c>
      <c r="G980" s="128"/>
      <c r="H980" s="33"/>
      <c r="I980" s="33"/>
      <c r="J980" s="33"/>
      <c r="K980" s="115"/>
      <c r="L980" s="109">
        <f t="shared" si="186"/>
        <v>0</v>
      </c>
      <c r="M980" s="33"/>
      <c r="N980" s="123"/>
      <c r="O980" s="131"/>
      <c r="P980" s="109">
        <f t="shared" si="187"/>
        <v>0</v>
      </c>
      <c r="Q980" s="33"/>
      <c r="R980" s="33"/>
      <c r="S980" s="123"/>
      <c r="T980" s="128"/>
      <c r="U980" s="33"/>
      <c r="V980" s="33"/>
      <c r="W980" s="33"/>
      <c r="X980" s="115"/>
      <c r="Y980" s="122"/>
      <c r="Z980" s="33"/>
      <c r="AA980" s="33"/>
      <c r="AB980" s="33"/>
      <c r="AC980" s="33"/>
      <c r="AD980" s="33"/>
      <c r="AE980" s="33"/>
      <c r="AF980" s="123"/>
      <c r="AG980" s="119" t="e">
        <f>HLOOKUP(AG$13,$Y980:$AF$1016,ROWS($Y980:$AF$1016),FALSE)</f>
        <v>#N/A</v>
      </c>
      <c r="AH980" s="30" t="e">
        <f>HLOOKUP(AH$13,$Y980:$AF$1016,ROWS($Y980:$AF$1016),FALSE)</f>
        <v>#N/A</v>
      </c>
      <c r="AI980" s="30" t="e">
        <f>HLOOKUP(AI$13,$Y980:$AF$1016,ROWS($Y980:$AF$1016),FALSE)</f>
        <v>#N/A</v>
      </c>
      <c r="AJ980" s="30" t="e">
        <f>HLOOKUP(AJ$13,$Y980:$AF$1016,ROWS($Y980:$AF$1016),FALSE)</f>
        <v>#N/A</v>
      </c>
      <c r="AK980" s="30" t="e">
        <f>HLOOKUP(AK$13,$Y980:$AF$1016,ROWS($Y980:$AF$1016),FALSE)</f>
        <v>#N/A</v>
      </c>
      <c r="AL980" s="30" t="e">
        <f>HLOOKUP(AL$13,$Y980:$AF$1016,ROWS($Y980:$AF$1016),FALSE)</f>
        <v>#N/A</v>
      </c>
      <c r="AM980" s="30" t="e">
        <f>HLOOKUP(AM$13,$Y980:$AF$1016,ROWS($Y980:$AF$1016),FALSE)</f>
        <v>#N/A</v>
      </c>
      <c r="AN980" s="30" t="e">
        <f>HLOOKUP(AN$13,$Y980:$AF$1016,ROWS($Y980:$AF$1016),FALSE)</f>
        <v>#N/A</v>
      </c>
      <c r="AO980" s="35" t="e">
        <f t="shared" si="188"/>
        <v>#N/A</v>
      </c>
      <c r="AP980" s="35" t="e">
        <f t="shared" si="189"/>
        <v>#N/A</v>
      </c>
      <c r="AQ980" s="35" t="e">
        <f t="shared" si="190"/>
        <v>#N/A</v>
      </c>
      <c r="AR980" s="35" t="e">
        <f t="shared" si="191"/>
        <v>#N/A</v>
      </c>
      <c r="AS980" s="35" t="e">
        <f t="shared" si="192"/>
        <v>#N/A</v>
      </c>
      <c r="AT980" s="35" t="e">
        <f t="shared" si="193"/>
        <v>#N/A</v>
      </c>
      <c r="AU980" s="35" t="e">
        <f t="shared" si="194"/>
        <v>#N/A</v>
      </c>
      <c r="AV980" s="35" t="e">
        <f t="shared" si="195"/>
        <v>#N/A</v>
      </c>
      <c r="AW980" s="81" t="e">
        <f t="shared" si="196"/>
        <v>#N/A</v>
      </c>
      <c r="AX980" s="139" t="e">
        <f t="shared" si="197"/>
        <v>#N/A</v>
      </c>
    </row>
    <row r="981" spans="1:50" x14ac:dyDescent="0.25">
      <c r="A981" s="110">
        <f>'Тулуз-Пьерон'!A981</f>
        <v>0</v>
      </c>
      <c r="B981" s="153">
        <f>'Тулуз-Пьерон'!B981</f>
        <v>0</v>
      </c>
      <c r="C981" s="109" t="e">
        <f>'Тулуз-Пьерон'!AB981</f>
        <v>#DIV/0!</v>
      </c>
      <c r="D981" s="132" t="e">
        <f>'Тулуз-Пьерон'!AE981</f>
        <v>#DIV/0!</v>
      </c>
      <c r="E981" s="134">
        <f>Равен!AD973</f>
        <v>0</v>
      </c>
      <c r="F981" s="135">
        <f>Равен!AE973</f>
        <v>0</v>
      </c>
      <c r="G981" s="128"/>
      <c r="H981" s="33"/>
      <c r="I981" s="33"/>
      <c r="J981" s="33"/>
      <c r="K981" s="115"/>
      <c r="L981" s="109">
        <f t="shared" si="186"/>
        <v>0</v>
      </c>
      <c r="M981" s="33"/>
      <c r="N981" s="123"/>
      <c r="O981" s="131"/>
      <c r="P981" s="109">
        <f t="shared" si="187"/>
        <v>0</v>
      </c>
      <c r="Q981" s="33"/>
      <c r="R981" s="33"/>
      <c r="S981" s="123"/>
      <c r="T981" s="128"/>
      <c r="U981" s="33"/>
      <c r="V981" s="33"/>
      <c r="W981" s="33"/>
      <c r="X981" s="115"/>
      <c r="Y981" s="122"/>
      <c r="Z981" s="33"/>
      <c r="AA981" s="33"/>
      <c r="AB981" s="33"/>
      <c r="AC981" s="33"/>
      <c r="AD981" s="33"/>
      <c r="AE981" s="33"/>
      <c r="AF981" s="123"/>
      <c r="AG981" s="119" t="e">
        <f>HLOOKUP(AG$13,$Y981:$AF$1016,ROWS($Y981:$AF$1016),FALSE)</f>
        <v>#N/A</v>
      </c>
      <c r="AH981" s="30" t="e">
        <f>HLOOKUP(AH$13,$Y981:$AF$1016,ROWS($Y981:$AF$1016),FALSE)</f>
        <v>#N/A</v>
      </c>
      <c r="AI981" s="30" t="e">
        <f>HLOOKUP(AI$13,$Y981:$AF$1016,ROWS($Y981:$AF$1016),FALSE)</f>
        <v>#N/A</v>
      </c>
      <c r="AJ981" s="30" t="e">
        <f>HLOOKUP(AJ$13,$Y981:$AF$1016,ROWS($Y981:$AF$1016),FALSE)</f>
        <v>#N/A</v>
      </c>
      <c r="AK981" s="30" t="e">
        <f>HLOOKUP(AK$13,$Y981:$AF$1016,ROWS($Y981:$AF$1016),FALSE)</f>
        <v>#N/A</v>
      </c>
      <c r="AL981" s="30" t="e">
        <f>HLOOKUP(AL$13,$Y981:$AF$1016,ROWS($Y981:$AF$1016),FALSE)</f>
        <v>#N/A</v>
      </c>
      <c r="AM981" s="30" t="e">
        <f>HLOOKUP(AM$13,$Y981:$AF$1016,ROWS($Y981:$AF$1016),FALSE)</f>
        <v>#N/A</v>
      </c>
      <c r="AN981" s="30" t="e">
        <f>HLOOKUP(AN$13,$Y981:$AF$1016,ROWS($Y981:$AF$1016),FALSE)</f>
        <v>#N/A</v>
      </c>
      <c r="AO981" s="35" t="e">
        <f t="shared" si="188"/>
        <v>#N/A</v>
      </c>
      <c r="AP981" s="35" t="e">
        <f t="shared" si="189"/>
        <v>#N/A</v>
      </c>
      <c r="AQ981" s="35" t="e">
        <f t="shared" si="190"/>
        <v>#N/A</v>
      </c>
      <c r="AR981" s="35" t="e">
        <f t="shared" si="191"/>
        <v>#N/A</v>
      </c>
      <c r="AS981" s="35" t="e">
        <f t="shared" si="192"/>
        <v>#N/A</v>
      </c>
      <c r="AT981" s="35" t="e">
        <f t="shared" si="193"/>
        <v>#N/A</v>
      </c>
      <c r="AU981" s="35" t="e">
        <f t="shared" si="194"/>
        <v>#N/A</v>
      </c>
      <c r="AV981" s="35" t="e">
        <f t="shared" si="195"/>
        <v>#N/A</v>
      </c>
      <c r="AW981" s="81" t="e">
        <f t="shared" si="196"/>
        <v>#N/A</v>
      </c>
      <c r="AX981" s="139" t="e">
        <f t="shared" si="197"/>
        <v>#N/A</v>
      </c>
    </row>
    <row r="982" spans="1:50" x14ac:dyDescent="0.25">
      <c r="A982" s="110">
        <f>'Тулуз-Пьерон'!A982</f>
        <v>0</v>
      </c>
      <c r="B982" s="153">
        <f>'Тулуз-Пьерон'!B982</f>
        <v>0</v>
      </c>
      <c r="C982" s="109" t="e">
        <f>'Тулуз-Пьерон'!AB982</f>
        <v>#DIV/0!</v>
      </c>
      <c r="D982" s="132" t="e">
        <f>'Тулуз-Пьерон'!AE982</f>
        <v>#DIV/0!</v>
      </c>
      <c r="E982" s="134">
        <f>Равен!AD974</f>
        <v>0</v>
      </c>
      <c r="F982" s="135">
        <f>Равен!AE974</f>
        <v>0</v>
      </c>
      <c r="G982" s="128"/>
      <c r="H982" s="33"/>
      <c r="I982" s="33"/>
      <c r="J982" s="33"/>
      <c r="K982" s="115"/>
      <c r="L982" s="109">
        <f t="shared" si="186"/>
        <v>0</v>
      </c>
      <c r="M982" s="33"/>
      <c r="N982" s="123"/>
      <c r="O982" s="131"/>
      <c r="P982" s="109">
        <f t="shared" si="187"/>
        <v>0</v>
      </c>
      <c r="Q982" s="33"/>
      <c r="R982" s="33"/>
      <c r="S982" s="123"/>
      <c r="T982" s="128"/>
      <c r="U982" s="33"/>
      <c r="V982" s="33"/>
      <c r="W982" s="33"/>
      <c r="X982" s="115"/>
      <c r="Y982" s="122"/>
      <c r="Z982" s="33"/>
      <c r="AA982" s="33"/>
      <c r="AB982" s="33"/>
      <c r="AC982" s="33"/>
      <c r="AD982" s="33"/>
      <c r="AE982" s="33"/>
      <c r="AF982" s="123"/>
      <c r="AG982" s="119" t="e">
        <f>HLOOKUP(AG$13,$Y982:$AF$1016,ROWS($Y982:$AF$1016),FALSE)</f>
        <v>#N/A</v>
      </c>
      <c r="AH982" s="30" t="e">
        <f>HLOOKUP(AH$13,$Y982:$AF$1016,ROWS($Y982:$AF$1016),FALSE)</f>
        <v>#N/A</v>
      </c>
      <c r="AI982" s="30" t="e">
        <f>HLOOKUP(AI$13,$Y982:$AF$1016,ROWS($Y982:$AF$1016),FALSE)</f>
        <v>#N/A</v>
      </c>
      <c r="AJ982" s="30" t="e">
        <f>HLOOKUP(AJ$13,$Y982:$AF$1016,ROWS($Y982:$AF$1016),FALSE)</f>
        <v>#N/A</v>
      </c>
      <c r="AK982" s="30" t="e">
        <f>HLOOKUP(AK$13,$Y982:$AF$1016,ROWS($Y982:$AF$1016),FALSE)</f>
        <v>#N/A</v>
      </c>
      <c r="AL982" s="30" t="e">
        <f>HLOOKUP(AL$13,$Y982:$AF$1016,ROWS($Y982:$AF$1016),FALSE)</f>
        <v>#N/A</v>
      </c>
      <c r="AM982" s="30" t="e">
        <f>HLOOKUP(AM$13,$Y982:$AF$1016,ROWS($Y982:$AF$1016),FALSE)</f>
        <v>#N/A</v>
      </c>
      <c r="AN982" s="30" t="e">
        <f>HLOOKUP(AN$13,$Y982:$AF$1016,ROWS($Y982:$AF$1016),FALSE)</f>
        <v>#N/A</v>
      </c>
      <c r="AO982" s="35" t="e">
        <f t="shared" si="188"/>
        <v>#N/A</v>
      </c>
      <c r="AP982" s="35" t="e">
        <f t="shared" si="189"/>
        <v>#N/A</v>
      </c>
      <c r="AQ982" s="35" t="e">
        <f t="shared" si="190"/>
        <v>#N/A</v>
      </c>
      <c r="AR982" s="35" t="e">
        <f t="shared" si="191"/>
        <v>#N/A</v>
      </c>
      <c r="AS982" s="35" t="e">
        <f t="shared" si="192"/>
        <v>#N/A</v>
      </c>
      <c r="AT982" s="35" t="e">
        <f t="shared" si="193"/>
        <v>#N/A</v>
      </c>
      <c r="AU982" s="35" t="e">
        <f t="shared" si="194"/>
        <v>#N/A</v>
      </c>
      <c r="AV982" s="35" t="e">
        <f t="shared" si="195"/>
        <v>#N/A</v>
      </c>
      <c r="AW982" s="81" t="e">
        <f t="shared" si="196"/>
        <v>#N/A</v>
      </c>
      <c r="AX982" s="139" t="e">
        <f t="shared" si="197"/>
        <v>#N/A</v>
      </c>
    </row>
    <row r="983" spans="1:50" x14ac:dyDescent="0.25">
      <c r="A983" s="110">
        <f>'Тулуз-Пьерон'!A983</f>
        <v>0</v>
      </c>
      <c r="B983" s="153">
        <f>'Тулуз-Пьерон'!B983</f>
        <v>0</v>
      </c>
      <c r="C983" s="109" t="e">
        <f>'Тулуз-Пьерон'!AB983</f>
        <v>#DIV/0!</v>
      </c>
      <c r="D983" s="132" t="e">
        <f>'Тулуз-Пьерон'!AE983</f>
        <v>#DIV/0!</v>
      </c>
      <c r="E983" s="134">
        <f>Равен!AD975</f>
        <v>0</v>
      </c>
      <c r="F983" s="135">
        <f>Равен!AE975</f>
        <v>0</v>
      </c>
      <c r="G983" s="128"/>
      <c r="H983" s="33"/>
      <c r="I983" s="33"/>
      <c r="J983" s="33"/>
      <c r="K983" s="115"/>
      <c r="L983" s="109">
        <f t="shared" si="186"/>
        <v>0</v>
      </c>
      <c r="M983" s="33"/>
      <c r="N983" s="123"/>
      <c r="O983" s="131"/>
      <c r="P983" s="109">
        <f t="shared" si="187"/>
        <v>0</v>
      </c>
      <c r="Q983" s="33"/>
      <c r="R983" s="33"/>
      <c r="S983" s="123"/>
      <c r="T983" s="128"/>
      <c r="U983" s="33"/>
      <c r="V983" s="33"/>
      <c r="W983" s="33"/>
      <c r="X983" s="115"/>
      <c r="Y983" s="122"/>
      <c r="Z983" s="33"/>
      <c r="AA983" s="33"/>
      <c r="AB983" s="33"/>
      <c r="AC983" s="33"/>
      <c r="AD983" s="33"/>
      <c r="AE983" s="33"/>
      <c r="AF983" s="123"/>
      <c r="AG983" s="119" t="e">
        <f>HLOOKUP(AG$13,$Y983:$AF$1016,ROWS($Y983:$AF$1016),FALSE)</f>
        <v>#N/A</v>
      </c>
      <c r="AH983" s="30" t="e">
        <f>HLOOKUP(AH$13,$Y983:$AF$1016,ROWS($Y983:$AF$1016),FALSE)</f>
        <v>#N/A</v>
      </c>
      <c r="AI983" s="30" t="e">
        <f>HLOOKUP(AI$13,$Y983:$AF$1016,ROWS($Y983:$AF$1016),FALSE)</f>
        <v>#N/A</v>
      </c>
      <c r="AJ983" s="30" t="e">
        <f>HLOOKUP(AJ$13,$Y983:$AF$1016,ROWS($Y983:$AF$1016),FALSE)</f>
        <v>#N/A</v>
      </c>
      <c r="AK983" s="30" t="e">
        <f>HLOOKUP(AK$13,$Y983:$AF$1016,ROWS($Y983:$AF$1016),FALSE)</f>
        <v>#N/A</v>
      </c>
      <c r="AL983" s="30" t="e">
        <f>HLOOKUP(AL$13,$Y983:$AF$1016,ROWS($Y983:$AF$1016),FALSE)</f>
        <v>#N/A</v>
      </c>
      <c r="AM983" s="30" t="e">
        <f>HLOOKUP(AM$13,$Y983:$AF$1016,ROWS($Y983:$AF$1016),FALSE)</f>
        <v>#N/A</v>
      </c>
      <c r="AN983" s="30" t="e">
        <f>HLOOKUP(AN$13,$Y983:$AF$1016,ROWS($Y983:$AF$1016),FALSE)</f>
        <v>#N/A</v>
      </c>
      <c r="AO983" s="35" t="e">
        <f t="shared" si="188"/>
        <v>#N/A</v>
      </c>
      <c r="AP983" s="35" t="e">
        <f t="shared" si="189"/>
        <v>#N/A</v>
      </c>
      <c r="AQ983" s="35" t="e">
        <f t="shared" si="190"/>
        <v>#N/A</v>
      </c>
      <c r="AR983" s="35" t="e">
        <f t="shared" si="191"/>
        <v>#N/A</v>
      </c>
      <c r="AS983" s="35" t="e">
        <f t="shared" si="192"/>
        <v>#N/A</v>
      </c>
      <c r="AT983" s="35" t="e">
        <f t="shared" si="193"/>
        <v>#N/A</v>
      </c>
      <c r="AU983" s="35" t="e">
        <f t="shared" si="194"/>
        <v>#N/A</v>
      </c>
      <c r="AV983" s="35" t="e">
        <f t="shared" si="195"/>
        <v>#N/A</v>
      </c>
      <c r="AW983" s="81" t="e">
        <f t="shared" si="196"/>
        <v>#N/A</v>
      </c>
      <c r="AX983" s="139" t="e">
        <f t="shared" si="197"/>
        <v>#N/A</v>
      </c>
    </row>
    <row r="984" spans="1:50" x14ac:dyDescent="0.25">
      <c r="A984" s="110">
        <f>'Тулуз-Пьерон'!A984</f>
        <v>0</v>
      </c>
      <c r="B984" s="153">
        <f>'Тулуз-Пьерон'!B984</f>
        <v>0</v>
      </c>
      <c r="C984" s="109" t="e">
        <f>'Тулуз-Пьерон'!AB984</f>
        <v>#DIV/0!</v>
      </c>
      <c r="D984" s="132" t="e">
        <f>'Тулуз-Пьерон'!AE984</f>
        <v>#DIV/0!</v>
      </c>
      <c r="E984" s="134">
        <f>Равен!AD976</f>
        <v>0</v>
      </c>
      <c r="F984" s="135">
        <f>Равен!AE976</f>
        <v>0</v>
      </c>
      <c r="G984" s="128"/>
      <c r="H984" s="33"/>
      <c r="I984" s="33"/>
      <c r="J984" s="33"/>
      <c r="K984" s="115"/>
      <c r="L984" s="109">
        <f t="shared" si="186"/>
        <v>0</v>
      </c>
      <c r="M984" s="33"/>
      <c r="N984" s="123"/>
      <c r="O984" s="131"/>
      <c r="P984" s="109">
        <f t="shared" si="187"/>
        <v>0</v>
      </c>
      <c r="Q984" s="33"/>
      <c r="R984" s="33"/>
      <c r="S984" s="123"/>
      <c r="T984" s="128"/>
      <c r="U984" s="33"/>
      <c r="V984" s="33"/>
      <c r="W984" s="33"/>
      <c r="X984" s="115"/>
      <c r="Y984" s="122"/>
      <c r="Z984" s="33"/>
      <c r="AA984" s="33"/>
      <c r="AB984" s="33"/>
      <c r="AC984" s="33"/>
      <c r="AD984" s="33"/>
      <c r="AE984" s="33"/>
      <c r="AF984" s="123"/>
      <c r="AG984" s="119" t="e">
        <f>HLOOKUP(AG$13,$Y984:$AF$1016,ROWS($Y984:$AF$1016),FALSE)</f>
        <v>#N/A</v>
      </c>
      <c r="AH984" s="30" t="e">
        <f>HLOOKUP(AH$13,$Y984:$AF$1016,ROWS($Y984:$AF$1016),FALSE)</f>
        <v>#N/A</v>
      </c>
      <c r="AI984" s="30" t="e">
        <f>HLOOKUP(AI$13,$Y984:$AF$1016,ROWS($Y984:$AF$1016),FALSE)</f>
        <v>#N/A</v>
      </c>
      <c r="AJ984" s="30" t="e">
        <f>HLOOKUP(AJ$13,$Y984:$AF$1016,ROWS($Y984:$AF$1016),FALSE)</f>
        <v>#N/A</v>
      </c>
      <c r="AK984" s="30" t="e">
        <f>HLOOKUP(AK$13,$Y984:$AF$1016,ROWS($Y984:$AF$1016),FALSE)</f>
        <v>#N/A</v>
      </c>
      <c r="AL984" s="30" t="e">
        <f>HLOOKUP(AL$13,$Y984:$AF$1016,ROWS($Y984:$AF$1016),FALSE)</f>
        <v>#N/A</v>
      </c>
      <c r="AM984" s="30" t="e">
        <f>HLOOKUP(AM$13,$Y984:$AF$1016,ROWS($Y984:$AF$1016),FALSE)</f>
        <v>#N/A</v>
      </c>
      <c r="AN984" s="30" t="e">
        <f>HLOOKUP(AN$13,$Y984:$AF$1016,ROWS($Y984:$AF$1016),FALSE)</f>
        <v>#N/A</v>
      </c>
      <c r="AO984" s="35" t="e">
        <f t="shared" si="188"/>
        <v>#N/A</v>
      </c>
      <c r="AP984" s="35" t="e">
        <f t="shared" si="189"/>
        <v>#N/A</v>
      </c>
      <c r="AQ984" s="35" t="e">
        <f t="shared" si="190"/>
        <v>#N/A</v>
      </c>
      <c r="AR984" s="35" t="e">
        <f t="shared" si="191"/>
        <v>#N/A</v>
      </c>
      <c r="AS984" s="35" t="e">
        <f t="shared" si="192"/>
        <v>#N/A</v>
      </c>
      <c r="AT984" s="35" t="e">
        <f t="shared" si="193"/>
        <v>#N/A</v>
      </c>
      <c r="AU984" s="35" t="e">
        <f t="shared" si="194"/>
        <v>#N/A</v>
      </c>
      <c r="AV984" s="35" t="e">
        <f t="shared" si="195"/>
        <v>#N/A</v>
      </c>
      <c r="AW984" s="81" t="e">
        <f t="shared" si="196"/>
        <v>#N/A</v>
      </c>
      <c r="AX984" s="139" t="e">
        <f t="shared" si="197"/>
        <v>#N/A</v>
      </c>
    </row>
    <row r="985" spans="1:50" x14ac:dyDescent="0.25">
      <c r="A985" s="110">
        <f>'Тулуз-Пьерон'!A985</f>
        <v>0</v>
      </c>
      <c r="B985" s="153">
        <f>'Тулуз-Пьерон'!B985</f>
        <v>0</v>
      </c>
      <c r="C985" s="109" t="e">
        <f>'Тулуз-Пьерон'!AB985</f>
        <v>#DIV/0!</v>
      </c>
      <c r="D985" s="132" t="e">
        <f>'Тулуз-Пьерон'!AE985</f>
        <v>#DIV/0!</v>
      </c>
      <c r="E985" s="134">
        <f>Равен!AD977</f>
        <v>0</v>
      </c>
      <c r="F985" s="135">
        <f>Равен!AE977</f>
        <v>0</v>
      </c>
      <c r="G985" s="128"/>
      <c r="H985" s="33"/>
      <c r="I985" s="33"/>
      <c r="J985" s="33"/>
      <c r="K985" s="115"/>
      <c r="L985" s="109">
        <f t="shared" si="186"/>
        <v>0</v>
      </c>
      <c r="M985" s="33"/>
      <c r="N985" s="123"/>
      <c r="O985" s="131"/>
      <c r="P985" s="109">
        <f t="shared" si="187"/>
        <v>0</v>
      </c>
      <c r="Q985" s="33"/>
      <c r="R985" s="33"/>
      <c r="S985" s="123"/>
      <c r="T985" s="128"/>
      <c r="U985" s="33"/>
      <c r="V985" s="33"/>
      <c r="W985" s="33"/>
      <c r="X985" s="115"/>
      <c r="Y985" s="122"/>
      <c r="Z985" s="33"/>
      <c r="AA985" s="33"/>
      <c r="AB985" s="33"/>
      <c r="AC985" s="33"/>
      <c r="AD985" s="33"/>
      <c r="AE985" s="33"/>
      <c r="AF985" s="123"/>
      <c r="AG985" s="119" t="e">
        <f>HLOOKUP(AG$13,$Y985:$AF$1016,ROWS($Y985:$AF$1016),FALSE)</f>
        <v>#N/A</v>
      </c>
      <c r="AH985" s="30" t="e">
        <f>HLOOKUP(AH$13,$Y985:$AF$1016,ROWS($Y985:$AF$1016),FALSE)</f>
        <v>#N/A</v>
      </c>
      <c r="AI985" s="30" t="e">
        <f>HLOOKUP(AI$13,$Y985:$AF$1016,ROWS($Y985:$AF$1016),FALSE)</f>
        <v>#N/A</v>
      </c>
      <c r="AJ985" s="30" t="e">
        <f>HLOOKUP(AJ$13,$Y985:$AF$1016,ROWS($Y985:$AF$1016),FALSE)</f>
        <v>#N/A</v>
      </c>
      <c r="AK985" s="30" t="e">
        <f>HLOOKUP(AK$13,$Y985:$AF$1016,ROWS($Y985:$AF$1016),FALSE)</f>
        <v>#N/A</v>
      </c>
      <c r="AL985" s="30" t="e">
        <f>HLOOKUP(AL$13,$Y985:$AF$1016,ROWS($Y985:$AF$1016),FALSE)</f>
        <v>#N/A</v>
      </c>
      <c r="AM985" s="30" t="e">
        <f>HLOOKUP(AM$13,$Y985:$AF$1016,ROWS($Y985:$AF$1016),FALSE)</f>
        <v>#N/A</v>
      </c>
      <c r="AN985" s="30" t="e">
        <f>HLOOKUP(AN$13,$Y985:$AF$1016,ROWS($Y985:$AF$1016),FALSE)</f>
        <v>#N/A</v>
      </c>
      <c r="AO985" s="35" t="e">
        <f t="shared" si="188"/>
        <v>#N/A</v>
      </c>
      <c r="AP985" s="35" t="e">
        <f t="shared" si="189"/>
        <v>#N/A</v>
      </c>
      <c r="AQ985" s="35" t="e">
        <f t="shared" si="190"/>
        <v>#N/A</v>
      </c>
      <c r="AR985" s="35" t="e">
        <f t="shared" si="191"/>
        <v>#N/A</v>
      </c>
      <c r="AS985" s="35" t="e">
        <f t="shared" si="192"/>
        <v>#N/A</v>
      </c>
      <c r="AT985" s="35" t="e">
        <f t="shared" si="193"/>
        <v>#N/A</v>
      </c>
      <c r="AU985" s="35" t="e">
        <f t="shared" si="194"/>
        <v>#N/A</v>
      </c>
      <c r="AV985" s="35" t="e">
        <f t="shared" si="195"/>
        <v>#N/A</v>
      </c>
      <c r="AW985" s="81" t="e">
        <f t="shared" si="196"/>
        <v>#N/A</v>
      </c>
      <c r="AX985" s="139" t="e">
        <f t="shared" si="197"/>
        <v>#N/A</v>
      </c>
    </row>
    <row r="986" spans="1:50" x14ac:dyDescent="0.25">
      <c r="A986" s="110">
        <f>'Тулуз-Пьерон'!A986</f>
        <v>0</v>
      </c>
      <c r="B986" s="153">
        <f>'Тулуз-Пьерон'!B986</f>
        <v>0</v>
      </c>
      <c r="C986" s="109" t="e">
        <f>'Тулуз-Пьерон'!AB986</f>
        <v>#DIV/0!</v>
      </c>
      <c r="D986" s="132" t="e">
        <f>'Тулуз-Пьерон'!AE986</f>
        <v>#DIV/0!</v>
      </c>
      <c r="E986" s="134">
        <f>Равен!AD978</f>
        <v>0</v>
      </c>
      <c r="F986" s="135">
        <f>Равен!AE978</f>
        <v>0</v>
      </c>
      <c r="G986" s="128"/>
      <c r="H986" s="33"/>
      <c r="I986" s="33"/>
      <c r="J986" s="33"/>
      <c r="K986" s="115"/>
      <c r="L986" s="109">
        <f t="shared" si="186"/>
        <v>0</v>
      </c>
      <c r="M986" s="33"/>
      <c r="N986" s="123"/>
      <c r="O986" s="131"/>
      <c r="P986" s="109">
        <f t="shared" si="187"/>
        <v>0</v>
      </c>
      <c r="Q986" s="33"/>
      <c r="R986" s="33"/>
      <c r="S986" s="123"/>
      <c r="T986" s="128"/>
      <c r="U986" s="33"/>
      <c r="V986" s="33"/>
      <c r="W986" s="33"/>
      <c r="X986" s="115"/>
      <c r="Y986" s="122"/>
      <c r="Z986" s="33"/>
      <c r="AA986" s="33"/>
      <c r="AB986" s="33"/>
      <c r="AC986" s="33"/>
      <c r="AD986" s="33"/>
      <c r="AE986" s="33"/>
      <c r="AF986" s="123"/>
      <c r="AG986" s="119" t="e">
        <f>HLOOKUP(AG$13,$Y986:$AF$1016,ROWS($Y986:$AF$1016),FALSE)</f>
        <v>#N/A</v>
      </c>
      <c r="AH986" s="30" t="e">
        <f>HLOOKUP(AH$13,$Y986:$AF$1016,ROWS($Y986:$AF$1016),FALSE)</f>
        <v>#N/A</v>
      </c>
      <c r="AI986" s="30" t="e">
        <f>HLOOKUP(AI$13,$Y986:$AF$1016,ROWS($Y986:$AF$1016),FALSE)</f>
        <v>#N/A</v>
      </c>
      <c r="AJ986" s="30" t="e">
        <f>HLOOKUP(AJ$13,$Y986:$AF$1016,ROWS($Y986:$AF$1016),FALSE)</f>
        <v>#N/A</v>
      </c>
      <c r="AK986" s="30" t="e">
        <f>HLOOKUP(AK$13,$Y986:$AF$1016,ROWS($Y986:$AF$1016),FALSE)</f>
        <v>#N/A</v>
      </c>
      <c r="AL986" s="30" t="e">
        <f>HLOOKUP(AL$13,$Y986:$AF$1016,ROWS($Y986:$AF$1016),FALSE)</f>
        <v>#N/A</v>
      </c>
      <c r="AM986" s="30" t="e">
        <f>HLOOKUP(AM$13,$Y986:$AF$1016,ROWS($Y986:$AF$1016),FALSE)</f>
        <v>#N/A</v>
      </c>
      <c r="AN986" s="30" t="e">
        <f>HLOOKUP(AN$13,$Y986:$AF$1016,ROWS($Y986:$AF$1016),FALSE)</f>
        <v>#N/A</v>
      </c>
      <c r="AO986" s="35" t="e">
        <f t="shared" si="188"/>
        <v>#N/A</v>
      </c>
      <c r="AP986" s="35" t="e">
        <f t="shared" si="189"/>
        <v>#N/A</v>
      </c>
      <c r="AQ986" s="35" t="e">
        <f t="shared" si="190"/>
        <v>#N/A</v>
      </c>
      <c r="AR986" s="35" t="e">
        <f t="shared" si="191"/>
        <v>#N/A</v>
      </c>
      <c r="AS986" s="35" t="e">
        <f t="shared" si="192"/>
        <v>#N/A</v>
      </c>
      <c r="AT986" s="35" t="e">
        <f t="shared" si="193"/>
        <v>#N/A</v>
      </c>
      <c r="AU986" s="35" t="e">
        <f t="shared" si="194"/>
        <v>#N/A</v>
      </c>
      <c r="AV986" s="35" t="e">
        <f t="shared" si="195"/>
        <v>#N/A</v>
      </c>
      <c r="AW986" s="81" t="e">
        <f t="shared" si="196"/>
        <v>#N/A</v>
      </c>
      <c r="AX986" s="139" t="e">
        <f t="shared" si="197"/>
        <v>#N/A</v>
      </c>
    </row>
    <row r="987" spans="1:50" x14ac:dyDescent="0.25">
      <c r="A987" s="110">
        <f>'Тулуз-Пьерон'!A987</f>
        <v>0</v>
      </c>
      <c r="B987" s="153">
        <f>'Тулуз-Пьерон'!B987</f>
        <v>0</v>
      </c>
      <c r="C987" s="109" t="e">
        <f>'Тулуз-Пьерон'!AB987</f>
        <v>#DIV/0!</v>
      </c>
      <c r="D987" s="132" t="e">
        <f>'Тулуз-Пьерон'!AE987</f>
        <v>#DIV/0!</v>
      </c>
      <c r="E987" s="134">
        <f>Равен!AD979</f>
        <v>0</v>
      </c>
      <c r="F987" s="135">
        <f>Равен!AE979</f>
        <v>0</v>
      </c>
      <c r="G987" s="128"/>
      <c r="H987" s="33"/>
      <c r="I987" s="33"/>
      <c r="J987" s="33"/>
      <c r="K987" s="115"/>
      <c r="L987" s="109">
        <f t="shared" si="186"/>
        <v>0</v>
      </c>
      <c r="M987" s="33"/>
      <c r="N987" s="123"/>
      <c r="O987" s="131"/>
      <c r="P987" s="109">
        <f t="shared" si="187"/>
        <v>0</v>
      </c>
      <c r="Q987" s="33"/>
      <c r="R987" s="33"/>
      <c r="S987" s="123"/>
      <c r="T987" s="128"/>
      <c r="U987" s="33"/>
      <c r="V987" s="33"/>
      <c r="W987" s="33"/>
      <c r="X987" s="115"/>
      <c r="Y987" s="122"/>
      <c r="Z987" s="33"/>
      <c r="AA987" s="33"/>
      <c r="AB987" s="33"/>
      <c r="AC987" s="33"/>
      <c r="AD987" s="33"/>
      <c r="AE987" s="33"/>
      <c r="AF987" s="123"/>
      <c r="AG987" s="119" t="e">
        <f>HLOOKUP(AG$13,$Y987:$AF$1016,ROWS($Y987:$AF$1016),FALSE)</f>
        <v>#N/A</v>
      </c>
      <c r="AH987" s="30" t="e">
        <f>HLOOKUP(AH$13,$Y987:$AF$1016,ROWS($Y987:$AF$1016),FALSE)</f>
        <v>#N/A</v>
      </c>
      <c r="AI987" s="30" t="e">
        <f>HLOOKUP(AI$13,$Y987:$AF$1016,ROWS($Y987:$AF$1016),FALSE)</f>
        <v>#N/A</v>
      </c>
      <c r="AJ987" s="30" t="e">
        <f>HLOOKUP(AJ$13,$Y987:$AF$1016,ROWS($Y987:$AF$1016),FALSE)</f>
        <v>#N/A</v>
      </c>
      <c r="AK987" s="30" t="e">
        <f>HLOOKUP(AK$13,$Y987:$AF$1016,ROWS($Y987:$AF$1016),FALSE)</f>
        <v>#N/A</v>
      </c>
      <c r="AL987" s="30" t="e">
        <f>HLOOKUP(AL$13,$Y987:$AF$1016,ROWS($Y987:$AF$1016),FALSE)</f>
        <v>#N/A</v>
      </c>
      <c r="AM987" s="30" t="e">
        <f>HLOOKUP(AM$13,$Y987:$AF$1016,ROWS($Y987:$AF$1016),FALSE)</f>
        <v>#N/A</v>
      </c>
      <c r="AN987" s="30" t="e">
        <f>HLOOKUP(AN$13,$Y987:$AF$1016,ROWS($Y987:$AF$1016),FALSE)</f>
        <v>#N/A</v>
      </c>
      <c r="AO987" s="35" t="e">
        <f t="shared" si="188"/>
        <v>#N/A</v>
      </c>
      <c r="AP987" s="35" t="e">
        <f t="shared" si="189"/>
        <v>#N/A</v>
      </c>
      <c r="AQ987" s="35" t="e">
        <f t="shared" si="190"/>
        <v>#N/A</v>
      </c>
      <c r="AR987" s="35" t="e">
        <f t="shared" si="191"/>
        <v>#N/A</v>
      </c>
      <c r="AS987" s="35" t="e">
        <f t="shared" si="192"/>
        <v>#N/A</v>
      </c>
      <c r="AT987" s="35" t="e">
        <f t="shared" si="193"/>
        <v>#N/A</v>
      </c>
      <c r="AU987" s="35" t="e">
        <f t="shared" si="194"/>
        <v>#N/A</v>
      </c>
      <c r="AV987" s="35" t="e">
        <f t="shared" si="195"/>
        <v>#N/A</v>
      </c>
      <c r="AW987" s="81" t="e">
        <f t="shared" si="196"/>
        <v>#N/A</v>
      </c>
      <c r="AX987" s="139" t="e">
        <f t="shared" si="197"/>
        <v>#N/A</v>
      </c>
    </row>
    <row r="988" spans="1:50" x14ac:dyDescent="0.25">
      <c r="A988" s="110">
        <f>'Тулуз-Пьерон'!A988</f>
        <v>0</v>
      </c>
      <c r="B988" s="153">
        <f>'Тулуз-Пьерон'!B988</f>
        <v>0</v>
      </c>
      <c r="C988" s="109" t="e">
        <f>'Тулуз-Пьерон'!AB988</f>
        <v>#DIV/0!</v>
      </c>
      <c r="D988" s="132" t="e">
        <f>'Тулуз-Пьерон'!AE988</f>
        <v>#DIV/0!</v>
      </c>
      <c r="E988" s="134">
        <f>Равен!AD980</f>
        <v>0</v>
      </c>
      <c r="F988" s="135">
        <f>Равен!AE980</f>
        <v>0</v>
      </c>
      <c r="G988" s="128"/>
      <c r="H988" s="33"/>
      <c r="I988" s="33"/>
      <c r="J988" s="33"/>
      <c r="K988" s="115"/>
      <c r="L988" s="109">
        <f t="shared" si="186"/>
        <v>0</v>
      </c>
      <c r="M988" s="33"/>
      <c r="N988" s="123"/>
      <c r="O988" s="131"/>
      <c r="P988" s="109">
        <f t="shared" si="187"/>
        <v>0</v>
      </c>
      <c r="Q988" s="33"/>
      <c r="R988" s="33"/>
      <c r="S988" s="123"/>
      <c r="T988" s="128"/>
      <c r="U988" s="33"/>
      <c r="V988" s="33"/>
      <c r="W988" s="33"/>
      <c r="X988" s="115"/>
      <c r="Y988" s="122"/>
      <c r="Z988" s="33"/>
      <c r="AA988" s="33"/>
      <c r="AB988" s="33"/>
      <c r="AC988" s="33"/>
      <c r="AD988" s="33"/>
      <c r="AE988" s="33"/>
      <c r="AF988" s="123"/>
      <c r="AG988" s="119" t="e">
        <f>HLOOKUP(AG$13,$Y988:$AF$1016,ROWS($Y988:$AF$1016),FALSE)</f>
        <v>#N/A</v>
      </c>
      <c r="AH988" s="30" t="e">
        <f>HLOOKUP(AH$13,$Y988:$AF$1016,ROWS($Y988:$AF$1016),FALSE)</f>
        <v>#N/A</v>
      </c>
      <c r="AI988" s="30" t="e">
        <f>HLOOKUP(AI$13,$Y988:$AF$1016,ROWS($Y988:$AF$1016),FALSE)</f>
        <v>#N/A</v>
      </c>
      <c r="AJ988" s="30" t="e">
        <f>HLOOKUP(AJ$13,$Y988:$AF$1016,ROWS($Y988:$AF$1016),FALSE)</f>
        <v>#N/A</v>
      </c>
      <c r="AK988" s="30" t="e">
        <f>HLOOKUP(AK$13,$Y988:$AF$1016,ROWS($Y988:$AF$1016),FALSE)</f>
        <v>#N/A</v>
      </c>
      <c r="AL988" s="30" t="e">
        <f>HLOOKUP(AL$13,$Y988:$AF$1016,ROWS($Y988:$AF$1016),FALSE)</f>
        <v>#N/A</v>
      </c>
      <c r="AM988" s="30" t="e">
        <f>HLOOKUP(AM$13,$Y988:$AF$1016,ROWS($Y988:$AF$1016),FALSE)</f>
        <v>#N/A</v>
      </c>
      <c r="AN988" s="30" t="e">
        <f>HLOOKUP(AN$13,$Y988:$AF$1016,ROWS($Y988:$AF$1016),FALSE)</f>
        <v>#N/A</v>
      </c>
      <c r="AO988" s="35" t="e">
        <f t="shared" si="188"/>
        <v>#N/A</v>
      </c>
      <c r="AP988" s="35" t="e">
        <f t="shared" si="189"/>
        <v>#N/A</v>
      </c>
      <c r="AQ988" s="35" t="e">
        <f t="shared" si="190"/>
        <v>#N/A</v>
      </c>
      <c r="AR988" s="35" t="e">
        <f t="shared" si="191"/>
        <v>#N/A</v>
      </c>
      <c r="AS988" s="35" t="e">
        <f t="shared" si="192"/>
        <v>#N/A</v>
      </c>
      <c r="AT988" s="35" t="e">
        <f t="shared" si="193"/>
        <v>#N/A</v>
      </c>
      <c r="AU988" s="35" t="e">
        <f t="shared" si="194"/>
        <v>#N/A</v>
      </c>
      <c r="AV988" s="35" t="e">
        <f t="shared" si="195"/>
        <v>#N/A</v>
      </c>
      <c r="AW988" s="81" t="e">
        <f t="shared" si="196"/>
        <v>#N/A</v>
      </c>
      <c r="AX988" s="139" t="e">
        <f t="shared" si="197"/>
        <v>#N/A</v>
      </c>
    </row>
    <row r="989" spans="1:50" x14ac:dyDescent="0.25">
      <c r="A989" s="110">
        <f>'Тулуз-Пьерон'!A989</f>
        <v>0</v>
      </c>
      <c r="B989" s="153">
        <f>'Тулуз-Пьерон'!B989</f>
        <v>0</v>
      </c>
      <c r="C989" s="109" t="e">
        <f>'Тулуз-Пьерон'!AB989</f>
        <v>#DIV/0!</v>
      </c>
      <c r="D989" s="132" t="e">
        <f>'Тулуз-Пьерон'!AE989</f>
        <v>#DIV/0!</v>
      </c>
      <c r="E989" s="134">
        <f>Равен!AD981</f>
        <v>0</v>
      </c>
      <c r="F989" s="135">
        <f>Равен!AE981</f>
        <v>0</v>
      </c>
      <c r="G989" s="128"/>
      <c r="H989" s="33"/>
      <c r="I989" s="33"/>
      <c r="J989" s="33"/>
      <c r="K989" s="115"/>
      <c r="L989" s="109">
        <f t="shared" si="186"/>
        <v>0</v>
      </c>
      <c r="M989" s="33"/>
      <c r="N989" s="123"/>
      <c r="O989" s="131"/>
      <c r="P989" s="109">
        <f t="shared" si="187"/>
        <v>0</v>
      </c>
      <c r="Q989" s="33"/>
      <c r="R989" s="33"/>
      <c r="S989" s="123"/>
      <c r="T989" s="128"/>
      <c r="U989" s="33"/>
      <c r="V989" s="33"/>
      <c r="W989" s="33"/>
      <c r="X989" s="115"/>
      <c r="Y989" s="122"/>
      <c r="Z989" s="33"/>
      <c r="AA989" s="33"/>
      <c r="AB989" s="33"/>
      <c r="AC989" s="33"/>
      <c r="AD989" s="33"/>
      <c r="AE989" s="33"/>
      <c r="AF989" s="123"/>
      <c r="AG989" s="119" t="e">
        <f>HLOOKUP(AG$13,$Y989:$AF$1016,ROWS($Y989:$AF$1016),FALSE)</f>
        <v>#N/A</v>
      </c>
      <c r="AH989" s="30" t="e">
        <f>HLOOKUP(AH$13,$Y989:$AF$1016,ROWS($Y989:$AF$1016),FALSE)</f>
        <v>#N/A</v>
      </c>
      <c r="AI989" s="30" t="e">
        <f>HLOOKUP(AI$13,$Y989:$AF$1016,ROWS($Y989:$AF$1016),FALSE)</f>
        <v>#N/A</v>
      </c>
      <c r="AJ989" s="30" t="e">
        <f>HLOOKUP(AJ$13,$Y989:$AF$1016,ROWS($Y989:$AF$1016),FALSE)</f>
        <v>#N/A</v>
      </c>
      <c r="AK989" s="30" t="e">
        <f>HLOOKUP(AK$13,$Y989:$AF$1016,ROWS($Y989:$AF$1016),FALSE)</f>
        <v>#N/A</v>
      </c>
      <c r="AL989" s="30" t="e">
        <f>HLOOKUP(AL$13,$Y989:$AF$1016,ROWS($Y989:$AF$1016),FALSE)</f>
        <v>#N/A</v>
      </c>
      <c r="AM989" s="30" t="e">
        <f>HLOOKUP(AM$13,$Y989:$AF$1016,ROWS($Y989:$AF$1016),FALSE)</f>
        <v>#N/A</v>
      </c>
      <c r="AN989" s="30" t="e">
        <f>HLOOKUP(AN$13,$Y989:$AF$1016,ROWS($Y989:$AF$1016),FALSE)</f>
        <v>#N/A</v>
      </c>
      <c r="AO989" s="35" t="e">
        <f t="shared" si="188"/>
        <v>#N/A</v>
      </c>
      <c r="AP989" s="35" t="e">
        <f t="shared" si="189"/>
        <v>#N/A</v>
      </c>
      <c r="AQ989" s="35" t="e">
        <f t="shared" si="190"/>
        <v>#N/A</v>
      </c>
      <c r="AR989" s="35" t="e">
        <f t="shared" si="191"/>
        <v>#N/A</v>
      </c>
      <c r="AS989" s="35" t="e">
        <f t="shared" si="192"/>
        <v>#N/A</v>
      </c>
      <c r="AT989" s="35" t="e">
        <f t="shared" si="193"/>
        <v>#N/A</v>
      </c>
      <c r="AU989" s="35" t="e">
        <f t="shared" si="194"/>
        <v>#N/A</v>
      </c>
      <c r="AV989" s="35" t="e">
        <f t="shared" si="195"/>
        <v>#N/A</v>
      </c>
      <c r="AW989" s="81" t="e">
        <f t="shared" si="196"/>
        <v>#N/A</v>
      </c>
      <c r="AX989" s="139" t="e">
        <f t="shared" si="197"/>
        <v>#N/A</v>
      </c>
    </row>
    <row r="990" spans="1:50" x14ac:dyDescent="0.25">
      <c r="A990" s="110">
        <f>'Тулуз-Пьерон'!A990</f>
        <v>0</v>
      </c>
      <c r="B990" s="153">
        <f>'Тулуз-Пьерон'!B990</f>
        <v>0</v>
      </c>
      <c r="C990" s="109" t="e">
        <f>'Тулуз-Пьерон'!AB990</f>
        <v>#DIV/0!</v>
      </c>
      <c r="D990" s="132" t="e">
        <f>'Тулуз-Пьерон'!AE990</f>
        <v>#DIV/0!</v>
      </c>
      <c r="E990" s="134">
        <f>Равен!AD982</f>
        <v>0</v>
      </c>
      <c r="F990" s="135">
        <f>Равен!AE982</f>
        <v>0</v>
      </c>
      <c r="G990" s="128"/>
      <c r="H990" s="33"/>
      <c r="I990" s="33"/>
      <c r="J990" s="33"/>
      <c r="K990" s="115"/>
      <c r="L990" s="109">
        <f t="shared" si="186"/>
        <v>0</v>
      </c>
      <c r="M990" s="33"/>
      <c r="N990" s="123"/>
      <c r="O990" s="131"/>
      <c r="P990" s="109">
        <f t="shared" si="187"/>
        <v>0</v>
      </c>
      <c r="Q990" s="33"/>
      <c r="R990" s="33"/>
      <c r="S990" s="123"/>
      <c r="T990" s="128"/>
      <c r="U990" s="33"/>
      <c r="V990" s="33"/>
      <c r="W990" s="33"/>
      <c r="X990" s="115"/>
      <c r="Y990" s="122"/>
      <c r="Z990" s="33"/>
      <c r="AA990" s="33"/>
      <c r="AB990" s="33"/>
      <c r="AC990" s="33"/>
      <c r="AD990" s="33"/>
      <c r="AE990" s="33"/>
      <c r="AF990" s="123"/>
      <c r="AG990" s="119" t="e">
        <f>HLOOKUP(AG$13,$Y990:$AF$1016,ROWS($Y990:$AF$1016),FALSE)</f>
        <v>#N/A</v>
      </c>
      <c r="AH990" s="30" t="e">
        <f>HLOOKUP(AH$13,$Y990:$AF$1016,ROWS($Y990:$AF$1016),FALSE)</f>
        <v>#N/A</v>
      </c>
      <c r="AI990" s="30" t="e">
        <f>HLOOKUP(AI$13,$Y990:$AF$1016,ROWS($Y990:$AF$1016),FALSE)</f>
        <v>#N/A</v>
      </c>
      <c r="AJ990" s="30" t="e">
        <f>HLOOKUP(AJ$13,$Y990:$AF$1016,ROWS($Y990:$AF$1016),FALSE)</f>
        <v>#N/A</v>
      </c>
      <c r="AK990" s="30" t="e">
        <f>HLOOKUP(AK$13,$Y990:$AF$1016,ROWS($Y990:$AF$1016),FALSE)</f>
        <v>#N/A</v>
      </c>
      <c r="AL990" s="30" t="e">
        <f>HLOOKUP(AL$13,$Y990:$AF$1016,ROWS($Y990:$AF$1016),FALSE)</f>
        <v>#N/A</v>
      </c>
      <c r="AM990" s="30" t="e">
        <f>HLOOKUP(AM$13,$Y990:$AF$1016,ROWS($Y990:$AF$1016),FALSE)</f>
        <v>#N/A</v>
      </c>
      <c r="AN990" s="30" t="e">
        <f>HLOOKUP(AN$13,$Y990:$AF$1016,ROWS($Y990:$AF$1016),FALSE)</f>
        <v>#N/A</v>
      </c>
      <c r="AO990" s="35" t="e">
        <f t="shared" si="188"/>
        <v>#N/A</v>
      </c>
      <c r="AP990" s="35" t="e">
        <f t="shared" si="189"/>
        <v>#N/A</v>
      </c>
      <c r="AQ990" s="35" t="e">
        <f t="shared" si="190"/>
        <v>#N/A</v>
      </c>
      <c r="AR990" s="35" t="e">
        <f t="shared" si="191"/>
        <v>#N/A</v>
      </c>
      <c r="AS990" s="35" t="e">
        <f t="shared" si="192"/>
        <v>#N/A</v>
      </c>
      <c r="AT990" s="35" t="e">
        <f t="shared" si="193"/>
        <v>#N/A</v>
      </c>
      <c r="AU990" s="35" t="e">
        <f t="shared" si="194"/>
        <v>#N/A</v>
      </c>
      <c r="AV990" s="35" t="e">
        <f t="shared" si="195"/>
        <v>#N/A</v>
      </c>
      <c r="AW990" s="81" t="e">
        <f t="shared" si="196"/>
        <v>#N/A</v>
      </c>
      <c r="AX990" s="139" t="e">
        <f t="shared" si="197"/>
        <v>#N/A</v>
      </c>
    </row>
    <row r="991" spans="1:50" x14ac:dyDescent="0.25">
      <c r="A991" s="110">
        <f>'Тулуз-Пьерон'!A991</f>
        <v>0</v>
      </c>
      <c r="B991" s="153">
        <f>'Тулуз-Пьерон'!B991</f>
        <v>0</v>
      </c>
      <c r="C991" s="109" t="e">
        <f>'Тулуз-Пьерон'!AB991</f>
        <v>#DIV/0!</v>
      </c>
      <c r="D991" s="132" t="e">
        <f>'Тулуз-Пьерон'!AE991</f>
        <v>#DIV/0!</v>
      </c>
      <c r="E991" s="134">
        <f>Равен!AD983</f>
        <v>0</v>
      </c>
      <c r="F991" s="135">
        <f>Равен!AE983</f>
        <v>0</v>
      </c>
      <c r="G991" s="128"/>
      <c r="H991" s="33"/>
      <c r="I991" s="33"/>
      <c r="J991" s="33"/>
      <c r="K991" s="115"/>
      <c r="L991" s="109">
        <f t="shared" si="186"/>
        <v>0</v>
      </c>
      <c r="M991" s="33"/>
      <c r="N991" s="123"/>
      <c r="O991" s="131"/>
      <c r="P991" s="109">
        <f t="shared" si="187"/>
        <v>0</v>
      </c>
      <c r="Q991" s="33"/>
      <c r="R991" s="33"/>
      <c r="S991" s="123"/>
      <c r="T991" s="128"/>
      <c r="U991" s="33"/>
      <c r="V991" s="33"/>
      <c r="W991" s="33"/>
      <c r="X991" s="115"/>
      <c r="Y991" s="122"/>
      <c r="Z991" s="33"/>
      <c r="AA991" s="33"/>
      <c r="AB991" s="33"/>
      <c r="AC991" s="33"/>
      <c r="AD991" s="33"/>
      <c r="AE991" s="33"/>
      <c r="AF991" s="123"/>
      <c r="AG991" s="119" t="e">
        <f>HLOOKUP(AG$13,$Y991:$AF$1016,ROWS($Y991:$AF$1016),FALSE)</f>
        <v>#N/A</v>
      </c>
      <c r="AH991" s="30" t="e">
        <f>HLOOKUP(AH$13,$Y991:$AF$1016,ROWS($Y991:$AF$1016),FALSE)</f>
        <v>#N/A</v>
      </c>
      <c r="AI991" s="30" t="e">
        <f>HLOOKUP(AI$13,$Y991:$AF$1016,ROWS($Y991:$AF$1016),FALSE)</f>
        <v>#N/A</v>
      </c>
      <c r="AJ991" s="30" t="e">
        <f>HLOOKUP(AJ$13,$Y991:$AF$1016,ROWS($Y991:$AF$1016),FALSE)</f>
        <v>#N/A</v>
      </c>
      <c r="AK991" s="30" t="e">
        <f>HLOOKUP(AK$13,$Y991:$AF$1016,ROWS($Y991:$AF$1016),FALSE)</f>
        <v>#N/A</v>
      </c>
      <c r="AL991" s="30" t="e">
        <f>HLOOKUP(AL$13,$Y991:$AF$1016,ROWS($Y991:$AF$1016),FALSE)</f>
        <v>#N/A</v>
      </c>
      <c r="AM991" s="30" t="e">
        <f>HLOOKUP(AM$13,$Y991:$AF$1016,ROWS($Y991:$AF$1016),FALSE)</f>
        <v>#N/A</v>
      </c>
      <c r="AN991" s="30" t="e">
        <f>HLOOKUP(AN$13,$Y991:$AF$1016,ROWS($Y991:$AF$1016),FALSE)</f>
        <v>#N/A</v>
      </c>
      <c r="AO991" s="35" t="e">
        <f t="shared" si="188"/>
        <v>#N/A</v>
      </c>
      <c r="AP991" s="35" t="e">
        <f t="shared" si="189"/>
        <v>#N/A</v>
      </c>
      <c r="AQ991" s="35" t="e">
        <f t="shared" si="190"/>
        <v>#N/A</v>
      </c>
      <c r="AR991" s="35" t="e">
        <f t="shared" si="191"/>
        <v>#N/A</v>
      </c>
      <c r="AS991" s="35" t="e">
        <f t="shared" si="192"/>
        <v>#N/A</v>
      </c>
      <c r="AT991" s="35" t="e">
        <f t="shared" si="193"/>
        <v>#N/A</v>
      </c>
      <c r="AU991" s="35" t="e">
        <f t="shared" si="194"/>
        <v>#N/A</v>
      </c>
      <c r="AV991" s="35" t="e">
        <f t="shared" si="195"/>
        <v>#N/A</v>
      </c>
      <c r="AW991" s="81" t="e">
        <f t="shared" si="196"/>
        <v>#N/A</v>
      </c>
      <c r="AX991" s="139" t="e">
        <f t="shared" si="197"/>
        <v>#N/A</v>
      </c>
    </row>
    <row r="992" spans="1:50" x14ac:dyDescent="0.25">
      <c r="A992" s="110">
        <f>'Тулуз-Пьерон'!A992</f>
        <v>0</v>
      </c>
      <c r="B992" s="153">
        <f>'Тулуз-Пьерон'!B992</f>
        <v>0</v>
      </c>
      <c r="C992" s="109" t="e">
        <f>'Тулуз-Пьерон'!AB992</f>
        <v>#DIV/0!</v>
      </c>
      <c r="D992" s="132" t="e">
        <f>'Тулуз-Пьерон'!AE992</f>
        <v>#DIV/0!</v>
      </c>
      <c r="E992" s="134">
        <f>Равен!AD984</f>
        <v>0</v>
      </c>
      <c r="F992" s="135">
        <f>Равен!AE984</f>
        <v>0</v>
      </c>
      <c r="G992" s="128"/>
      <c r="H992" s="33"/>
      <c r="I992" s="33"/>
      <c r="J992" s="33"/>
      <c r="K992" s="115"/>
      <c r="L992" s="109">
        <f t="shared" si="186"/>
        <v>0</v>
      </c>
      <c r="M992" s="33"/>
      <c r="N992" s="123"/>
      <c r="O992" s="131"/>
      <c r="P992" s="109">
        <f t="shared" si="187"/>
        <v>0</v>
      </c>
      <c r="Q992" s="33"/>
      <c r="R992" s="33"/>
      <c r="S992" s="123"/>
      <c r="T992" s="128"/>
      <c r="U992" s="33"/>
      <c r="V992" s="33"/>
      <c r="W992" s="33"/>
      <c r="X992" s="115"/>
      <c r="Y992" s="122"/>
      <c r="Z992" s="33"/>
      <c r="AA992" s="33"/>
      <c r="AB992" s="33"/>
      <c r="AC992" s="33"/>
      <c r="AD992" s="33"/>
      <c r="AE992" s="33"/>
      <c r="AF992" s="123"/>
      <c r="AG992" s="119" t="e">
        <f>HLOOKUP(AG$13,$Y992:$AF$1016,ROWS($Y992:$AF$1016),FALSE)</f>
        <v>#N/A</v>
      </c>
      <c r="AH992" s="30" t="e">
        <f>HLOOKUP(AH$13,$Y992:$AF$1016,ROWS($Y992:$AF$1016),FALSE)</f>
        <v>#N/A</v>
      </c>
      <c r="AI992" s="30" t="e">
        <f>HLOOKUP(AI$13,$Y992:$AF$1016,ROWS($Y992:$AF$1016),FALSE)</f>
        <v>#N/A</v>
      </c>
      <c r="AJ992" s="30" t="e">
        <f>HLOOKUP(AJ$13,$Y992:$AF$1016,ROWS($Y992:$AF$1016),FALSE)</f>
        <v>#N/A</v>
      </c>
      <c r="AK992" s="30" t="e">
        <f>HLOOKUP(AK$13,$Y992:$AF$1016,ROWS($Y992:$AF$1016),FALSE)</f>
        <v>#N/A</v>
      </c>
      <c r="AL992" s="30" t="e">
        <f>HLOOKUP(AL$13,$Y992:$AF$1016,ROWS($Y992:$AF$1016),FALSE)</f>
        <v>#N/A</v>
      </c>
      <c r="AM992" s="30" t="e">
        <f>HLOOKUP(AM$13,$Y992:$AF$1016,ROWS($Y992:$AF$1016),FALSE)</f>
        <v>#N/A</v>
      </c>
      <c r="AN992" s="30" t="e">
        <f>HLOOKUP(AN$13,$Y992:$AF$1016,ROWS($Y992:$AF$1016),FALSE)</f>
        <v>#N/A</v>
      </c>
      <c r="AO992" s="35" t="e">
        <f t="shared" si="188"/>
        <v>#N/A</v>
      </c>
      <c r="AP992" s="35" t="e">
        <f t="shared" si="189"/>
        <v>#N/A</v>
      </c>
      <c r="AQ992" s="35" t="e">
        <f t="shared" si="190"/>
        <v>#N/A</v>
      </c>
      <c r="AR992" s="35" t="e">
        <f t="shared" si="191"/>
        <v>#N/A</v>
      </c>
      <c r="AS992" s="35" t="e">
        <f t="shared" si="192"/>
        <v>#N/A</v>
      </c>
      <c r="AT992" s="35" t="e">
        <f t="shared" si="193"/>
        <v>#N/A</v>
      </c>
      <c r="AU992" s="35" t="e">
        <f t="shared" si="194"/>
        <v>#N/A</v>
      </c>
      <c r="AV992" s="35" t="e">
        <f t="shared" si="195"/>
        <v>#N/A</v>
      </c>
      <c r="AW992" s="81" t="e">
        <f t="shared" si="196"/>
        <v>#N/A</v>
      </c>
      <c r="AX992" s="139" t="e">
        <f t="shared" si="197"/>
        <v>#N/A</v>
      </c>
    </row>
    <row r="993" spans="1:50" x14ac:dyDescent="0.25">
      <c r="A993" s="110">
        <f>'Тулуз-Пьерон'!A993</f>
        <v>0</v>
      </c>
      <c r="B993" s="153">
        <f>'Тулуз-Пьерон'!B993</f>
        <v>0</v>
      </c>
      <c r="C993" s="109" t="e">
        <f>'Тулуз-Пьерон'!AB993</f>
        <v>#DIV/0!</v>
      </c>
      <c r="D993" s="132" t="e">
        <f>'Тулуз-Пьерон'!AE993</f>
        <v>#DIV/0!</v>
      </c>
      <c r="E993" s="134">
        <f>Равен!AD985</f>
        <v>0</v>
      </c>
      <c r="F993" s="135">
        <f>Равен!AE985</f>
        <v>0</v>
      </c>
      <c r="G993" s="128"/>
      <c r="H993" s="33"/>
      <c r="I993" s="33"/>
      <c r="J993" s="33"/>
      <c r="K993" s="115"/>
      <c r="L993" s="109">
        <f t="shared" si="186"/>
        <v>0</v>
      </c>
      <c r="M993" s="33"/>
      <c r="N993" s="123"/>
      <c r="O993" s="131"/>
      <c r="P993" s="109">
        <f t="shared" si="187"/>
        <v>0</v>
      </c>
      <c r="Q993" s="33"/>
      <c r="R993" s="33"/>
      <c r="S993" s="123"/>
      <c r="T993" s="128"/>
      <c r="U993" s="33"/>
      <c r="V993" s="33"/>
      <c r="W993" s="33"/>
      <c r="X993" s="115"/>
      <c r="Y993" s="122"/>
      <c r="Z993" s="33"/>
      <c r="AA993" s="33"/>
      <c r="AB993" s="33"/>
      <c r="AC993" s="33"/>
      <c r="AD993" s="33"/>
      <c r="AE993" s="33"/>
      <c r="AF993" s="123"/>
      <c r="AG993" s="119" t="e">
        <f>HLOOKUP(AG$13,$Y993:$AF$1016,ROWS($Y993:$AF$1016),FALSE)</f>
        <v>#N/A</v>
      </c>
      <c r="AH993" s="30" t="e">
        <f>HLOOKUP(AH$13,$Y993:$AF$1016,ROWS($Y993:$AF$1016),FALSE)</f>
        <v>#N/A</v>
      </c>
      <c r="AI993" s="30" t="e">
        <f>HLOOKUP(AI$13,$Y993:$AF$1016,ROWS($Y993:$AF$1016),FALSE)</f>
        <v>#N/A</v>
      </c>
      <c r="AJ993" s="30" t="e">
        <f>HLOOKUP(AJ$13,$Y993:$AF$1016,ROWS($Y993:$AF$1016),FALSE)</f>
        <v>#N/A</v>
      </c>
      <c r="AK993" s="30" t="e">
        <f>HLOOKUP(AK$13,$Y993:$AF$1016,ROWS($Y993:$AF$1016),FALSE)</f>
        <v>#N/A</v>
      </c>
      <c r="AL993" s="30" t="e">
        <f>HLOOKUP(AL$13,$Y993:$AF$1016,ROWS($Y993:$AF$1016),FALSE)</f>
        <v>#N/A</v>
      </c>
      <c r="AM993" s="30" t="e">
        <f>HLOOKUP(AM$13,$Y993:$AF$1016,ROWS($Y993:$AF$1016),FALSE)</f>
        <v>#N/A</v>
      </c>
      <c r="AN993" s="30" t="e">
        <f>HLOOKUP(AN$13,$Y993:$AF$1016,ROWS($Y993:$AF$1016),FALSE)</f>
        <v>#N/A</v>
      </c>
      <c r="AO993" s="35" t="e">
        <f t="shared" si="188"/>
        <v>#N/A</v>
      </c>
      <c r="AP993" s="35" t="e">
        <f t="shared" si="189"/>
        <v>#N/A</v>
      </c>
      <c r="AQ993" s="35" t="e">
        <f t="shared" si="190"/>
        <v>#N/A</v>
      </c>
      <c r="AR993" s="35" t="e">
        <f t="shared" si="191"/>
        <v>#N/A</v>
      </c>
      <c r="AS993" s="35" t="e">
        <f t="shared" si="192"/>
        <v>#N/A</v>
      </c>
      <c r="AT993" s="35" t="e">
        <f t="shared" si="193"/>
        <v>#N/A</v>
      </c>
      <c r="AU993" s="35" t="e">
        <f t="shared" si="194"/>
        <v>#N/A</v>
      </c>
      <c r="AV993" s="35" t="e">
        <f t="shared" si="195"/>
        <v>#N/A</v>
      </c>
      <c r="AW993" s="81" t="e">
        <f t="shared" si="196"/>
        <v>#N/A</v>
      </c>
      <c r="AX993" s="139" t="e">
        <f t="shared" si="197"/>
        <v>#N/A</v>
      </c>
    </row>
    <row r="994" spans="1:50" x14ac:dyDescent="0.25">
      <c r="A994" s="110">
        <f>'Тулуз-Пьерон'!A994</f>
        <v>0</v>
      </c>
      <c r="B994" s="153">
        <f>'Тулуз-Пьерон'!B994</f>
        <v>0</v>
      </c>
      <c r="C994" s="109" t="e">
        <f>'Тулуз-Пьерон'!AB994</f>
        <v>#DIV/0!</v>
      </c>
      <c r="D994" s="132" t="e">
        <f>'Тулуз-Пьерон'!AE994</f>
        <v>#DIV/0!</v>
      </c>
      <c r="E994" s="134">
        <f>Равен!AD986</f>
        <v>0</v>
      </c>
      <c r="F994" s="135">
        <f>Равен!AE986</f>
        <v>0</v>
      </c>
      <c r="G994" s="128"/>
      <c r="H994" s="33"/>
      <c r="I994" s="33"/>
      <c r="J994" s="33"/>
      <c r="K994" s="115"/>
      <c r="L994" s="109">
        <f t="shared" si="186"/>
        <v>0</v>
      </c>
      <c r="M994" s="33"/>
      <c r="N994" s="123"/>
      <c r="O994" s="131"/>
      <c r="P994" s="109">
        <f t="shared" si="187"/>
        <v>0</v>
      </c>
      <c r="Q994" s="33"/>
      <c r="R994" s="33"/>
      <c r="S994" s="123"/>
      <c r="T994" s="128"/>
      <c r="U994" s="33"/>
      <c r="V994" s="33"/>
      <c r="W994" s="33"/>
      <c r="X994" s="115"/>
      <c r="Y994" s="122"/>
      <c r="Z994" s="33"/>
      <c r="AA994" s="33"/>
      <c r="AB994" s="33"/>
      <c r="AC994" s="33"/>
      <c r="AD994" s="33"/>
      <c r="AE994" s="33"/>
      <c r="AF994" s="123"/>
      <c r="AG994" s="119" t="e">
        <f>HLOOKUP(AG$13,$Y994:$AF$1016,ROWS($Y994:$AF$1016),FALSE)</f>
        <v>#N/A</v>
      </c>
      <c r="AH994" s="30" t="e">
        <f>HLOOKUP(AH$13,$Y994:$AF$1016,ROWS($Y994:$AF$1016),FALSE)</f>
        <v>#N/A</v>
      </c>
      <c r="AI994" s="30" t="e">
        <f>HLOOKUP(AI$13,$Y994:$AF$1016,ROWS($Y994:$AF$1016),FALSE)</f>
        <v>#N/A</v>
      </c>
      <c r="AJ994" s="30" t="e">
        <f>HLOOKUP(AJ$13,$Y994:$AF$1016,ROWS($Y994:$AF$1016),FALSE)</f>
        <v>#N/A</v>
      </c>
      <c r="AK994" s="30" t="e">
        <f>HLOOKUP(AK$13,$Y994:$AF$1016,ROWS($Y994:$AF$1016),FALSE)</f>
        <v>#N/A</v>
      </c>
      <c r="AL994" s="30" t="e">
        <f>HLOOKUP(AL$13,$Y994:$AF$1016,ROWS($Y994:$AF$1016),FALSE)</f>
        <v>#N/A</v>
      </c>
      <c r="AM994" s="30" t="e">
        <f>HLOOKUP(AM$13,$Y994:$AF$1016,ROWS($Y994:$AF$1016),FALSE)</f>
        <v>#N/A</v>
      </c>
      <c r="AN994" s="30" t="e">
        <f>HLOOKUP(AN$13,$Y994:$AF$1016,ROWS($Y994:$AF$1016),FALSE)</f>
        <v>#N/A</v>
      </c>
      <c r="AO994" s="35" t="e">
        <f t="shared" si="188"/>
        <v>#N/A</v>
      </c>
      <c r="AP994" s="35" t="e">
        <f t="shared" si="189"/>
        <v>#N/A</v>
      </c>
      <c r="AQ994" s="35" t="e">
        <f t="shared" si="190"/>
        <v>#N/A</v>
      </c>
      <c r="AR994" s="35" t="e">
        <f t="shared" si="191"/>
        <v>#N/A</v>
      </c>
      <c r="AS994" s="35" t="e">
        <f t="shared" si="192"/>
        <v>#N/A</v>
      </c>
      <c r="AT994" s="35" t="e">
        <f t="shared" si="193"/>
        <v>#N/A</v>
      </c>
      <c r="AU994" s="35" t="e">
        <f t="shared" si="194"/>
        <v>#N/A</v>
      </c>
      <c r="AV994" s="35" t="e">
        <f t="shared" si="195"/>
        <v>#N/A</v>
      </c>
      <c r="AW994" s="81" t="e">
        <f t="shared" si="196"/>
        <v>#N/A</v>
      </c>
      <c r="AX994" s="139" t="e">
        <f t="shared" si="197"/>
        <v>#N/A</v>
      </c>
    </row>
    <row r="995" spans="1:50" x14ac:dyDescent="0.25">
      <c r="A995" s="110">
        <f>'Тулуз-Пьерон'!A995</f>
        <v>0</v>
      </c>
      <c r="B995" s="153">
        <f>'Тулуз-Пьерон'!B995</f>
        <v>0</v>
      </c>
      <c r="C995" s="109" t="e">
        <f>'Тулуз-Пьерон'!AB995</f>
        <v>#DIV/0!</v>
      </c>
      <c r="D995" s="132" t="e">
        <f>'Тулуз-Пьерон'!AE995</f>
        <v>#DIV/0!</v>
      </c>
      <c r="E995" s="134">
        <f>Равен!AD987</f>
        <v>0</v>
      </c>
      <c r="F995" s="135">
        <f>Равен!AE987</f>
        <v>0</v>
      </c>
      <c r="G995" s="128"/>
      <c r="H995" s="33"/>
      <c r="I995" s="33"/>
      <c r="J995" s="33"/>
      <c r="K995" s="115"/>
      <c r="L995" s="109">
        <f t="shared" si="186"/>
        <v>0</v>
      </c>
      <c r="M995" s="33"/>
      <c r="N995" s="123"/>
      <c r="O995" s="131"/>
      <c r="P995" s="109">
        <f t="shared" si="187"/>
        <v>0</v>
      </c>
      <c r="Q995" s="33"/>
      <c r="R995" s="33"/>
      <c r="S995" s="123"/>
      <c r="T995" s="128"/>
      <c r="U995" s="33"/>
      <c r="V995" s="33"/>
      <c r="W995" s="33"/>
      <c r="X995" s="115"/>
      <c r="Y995" s="122"/>
      <c r="Z995" s="33"/>
      <c r="AA995" s="33"/>
      <c r="AB995" s="33"/>
      <c r="AC995" s="33"/>
      <c r="AD995" s="33"/>
      <c r="AE995" s="33"/>
      <c r="AF995" s="123"/>
      <c r="AG995" s="119" t="e">
        <f>HLOOKUP(AG$13,$Y995:$AF$1016,ROWS($Y995:$AF$1016),FALSE)</f>
        <v>#N/A</v>
      </c>
      <c r="AH995" s="30" t="e">
        <f>HLOOKUP(AH$13,$Y995:$AF$1016,ROWS($Y995:$AF$1016),FALSE)</f>
        <v>#N/A</v>
      </c>
      <c r="AI995" s="30" t="e">
        <f>HLOOKUP(AI$13,$Y995:$AF$1016,ROWS($Y995:$AF$1016),FALSE)</f>
        <v>#N/A</v>
      </c>
      <c r="AJ995" s="30" t="e">
        <f>HLOOKUP(AJ$13,$Y995:$AF$1016,ROWS($Y995:$AF$1016),FALSE)</f>
        <v>#N/A</v>
      </c>
      <c r="AK995" s="30" t="e">
        <f>HLOOKUP(AK$13,$Y995:$AF$1016,ROWS($Y995:$AF$1016),FALSE)</f>
        <v>#N/A</v>
      </c>
      <c r="AL995" s="30" t="e">
        <f>HLOOKUP(AL$13,$Y995:$AF$1016,ROWS($Y995:$AF$1016),FALSE)</f>
        <v>#N/A</v>
      </c>
      <c r="AM995" s="30" t="e">
        <f>HLOOKUP(AM$13,$Y995:$AF$1016,ROWS($Y995:$AF$1016),FALSE)</f>
        <v>#N/A</v>
      </c>
      <c r="AN995" s="30" t="e">
        <f>HLOOKUP(AN$13,$Y995:$AF$1016,ROWS($Y995:$AF$1016),FALSE)</f>
        <v>#N/A</v>
      </c>
      <c r="AO995" s="35" t="e">
        <f t="shared" si="188"/>
        <v>#N/A</v>
      </c>
      <c r="AP995" s="35" t="e">
        <f t="shared" si="189"/>
        <v>#N/A</v>
      </c>
      <c r="AQ995" s="35" t="e">
        <f t="shared" si="190"/>
        <v>#N/A</v>
      </c>
      <c r="AR995" s="35" t="e">
        <f t="shared" si="191"/>
        <v>#N/A</v>
      </c>
      <c r="AS995" s="35" t="e">
        <f t="shared" si="192"/>
        <v>#N/A</v>
      </c>
      <c r="AT995" s="35" t="e">
        <f t="shared" si="193"/>
        <v>#N/A</v>
      </c>
      <c r="AU995" s="35" t="e">
        <f t="shared" si="194"/>
        <v>#N/A</v>
      </c>
      <c r="AV995" s="35" t="e">
        <f t="shared" si="195"/>
        <v>#N/A</v>
      </c>
      <c r="AW995" s="81" t="e">
        <f t="shared" si="196"/>
        <v>#N/A</v>
      </c>
      <c r="AX995" s="139" t="e">
        <f t="shared" si="197"/>
        <v>#N/A</v>
      </c>
    </row>
    <row r="996" spans="1:50" x14ac:dyDescent="0.25">
      <c r="A996" s="110">
        <f>'Тулуз-Пьерон'!A996</f>
        <v>0</v>
      </c>
      <c r="B996" s="153">
        <f>'Тулуз-Пьерон'!B996</f>
        <v>0</v>
      </c>
      <c r="C996" s="109" t="e">
        <f>'Тулуз-Пьерон'!AB996</f>
        <v>#DIV/0!</v>
      </c>
      <c r="D996" s="132" t="e">
        <f>'Тулуз-Пьерон'!AE996</f>
        <v>#DIV/0!</v>
      </c>
      <c r="E996" s="134">
        <f>Равен!AD988</f>
        <v>0</v>
      </c>
      <c r="F996" s="135">
        <f>Равен!AE988</f>
        <v>0</v>
      </c>
      <c r="G996" s="128"/>
      <c r="H996" s="33"/>
      <c r="I996" s="33"/>
      <c r="J996" s="33"/>
      <c r="K996" s="115"/>
      <c r="L996" s="109">
        <f t="shared" si="186"/>
        <v>0</v>
      </c>
      <c r="M996" s="33"/>
      <c r="N996" s="123"/>
      <c r="O996" s="131"/>
      <c r="P996" s="109">
        <f t="shared" si="187"/>
        <v>0</v>
      </c>
      <c r="Q996" s="33"/>
      <c r="R996" s="33"/>
      <c r="S996" s="123"/>
      <c r="T996" s="128"/>
      <c r="U996" s="33"/>
      <c r="V996" s="33"/>
      <c r="W996" s="33"/>
      <c r="X996" s="115"/>
      <c r="Y996" s="122"/>
      <c r="Z996" s="33"/>
      <c r="AA996" s="33"/>
      <c r="AB996" s="33"/>
      <c r="AC996" s="33"/>
      <c r="AD996" s="33"/>
      <c r="AE996" s="33"/>
      <c r="AF996" s="123"/>
      <c r="AG996" s="119" t="e">
        <f>HLOOKUP(AG$13,$Y996:$AF$1016,ROWS($Y996:$AF$1016),FALSE)</f>
        <v>#N/A</v>
      </c>
      <c r="AH996" s="30" t="e">
        <f>HLOOKUP(AH$13,$Y996:$AF$1016,ROWS($Y996:$AF$1016),FALSE)</f>
        <v>#N/A</v>
      </c>
      <c r="AI996" s="30" t="e">
        <f>HLOOKUP(AI$13,$Y996:$AF$1016,ROWS($Y996:$AF$1016),FALSE)</f>
        <v>#N/A</v>
      </c>
      <c r="AJ996" s="30" t="e">
        <f>HLOOKUP(AJ$13,$Y996:$AF$1016,ROWS($Y996:$AF$1016),FALSE)</f>
        <v>#N/A</v>
      </c>
      <c r="AK996" s="30" t="e">
        <f>HLOOKUP(AK$13,$Y996:$AF$1016,ROWS($Y996:$AF$1016),FALSE)</f>
        <v>#N/A</v>
      </c>
      <c r="AL996" s="30" t="e">
        <f>HLOOKUP(AL$13,$Y996:$AF$1016,ROWS($Y996:$AF$1016),FALSE)</f>
        <v>#N/A</v>
      </c>
      <c r="AM996" s="30" t="e">
        <f>HLOOKUP(AM$13,$Y996:$AF$1016,ROWS($Y996:$AF$1016),FALSE)</f>
        <v>#N/A</v>
      </c>
      <c r="AN996" s="30" t="e">
        <f>HLOOKUP(AN$13,$Y996:$AF$1016,ROWS($Y996:$AF$1016),FALSE)</f>
        <v>#N/A</v>
      </c>
      <c r="AO996" s="35" t="e">
        <f t="shared" si="188"/>
        <v>#N/A</v>
      </c>
      <c r="AP996" s="35" t="e">
        <f t="shared" si="189"/>
        <v>#N/A</v>
      </c>
      <c r="AQ996" s="35" t="e">
        <f t="shared" si="190"/>
        <v>#N/A</v>
      </c>
      <c r="AR996" s="35" t="e">
        <f t="shared" si="191"/>
        <v>#N/A</v>
      </c>
      <c r="AS996" s="35" t="e">
        <f t="shared" si="192"/>
        <v>#N/A</v>
      </c>
      <c r="AT996" s="35" t="e">
        <f t="shared" si="193"/>
        <v>#N/A</v>
      </c>
      <c r="AU996" s="35" t="e">
        <f t="shared" si="194"/>
        <v>#N/A</v>
      </c>
      <c r="AV996" s="35" t="e">
        <f t="shared" si="195"/>
        <v>#N/A</v>
      </c>
      <c r="AW996" s="81" t="e">
        <f t="shared" si="196"/>
        <v>#N/A</v>
      </c>
      <c r="AX996" s="139" t="e">
        <f t="shared" si="197"/>
        <v>#N/A</v>
      </c>
    </row>
    <row r="997" spans="1:50" x14ac:dyDescent="0.25">
      <c r="A997" s="110">
        <f>'Тулуз-Пьерон'!A997</f>
        <v>0</v>
      </c>
      <c r="B997" s="153">
        <f>'Тулуз-Пьерон'!B997</f>
        <v>0</v>
      </c>
      <c r="C997" s="109" t="e">
        <f>'Тулуз-Пьерон'!AB997</f>
        <v>#DIV/0!</v>
      </c>
      <c r="D997" s="132" t="e">
        <f>'Тулуз-Пьерон'!AE997</f>
        <v>#DIV/0!</v>
      </c>
      <c r="E997" s="134">
        <f>Равен!AD989</f>
        <v>0</v>
      </c>
      <c r="F997" s="135">
        <f>Равен!AE989</f>
        <v>0</v>
      </c>
      <c r="G997" s="128"/>
      <c r="H997" s="33"/>
      <c r="I997" s="33"/>
      <c r="J997" s="33"/>
      <c r="K997" s="115"/>
      <c r="L997" s="109">
        <f t="shared" si="186"/>
        <v>0</v>
      </c>
      <c r="M997" s="33"/>
      <c r="N997" s="123"/>
      <c r="O997" s="131"/>
      <c r="P997" s="109">
        <f t="shared" si="187"/>
        <v>0</v>
      </c>
      <c r="Q997" s="33"/>
      <c r="R997" s="33"/>
      <c r="S997" s="123"/>
      <c r="T997" s="128"/>
      <c r="U997" s="33"/>
      <c r="V997" s="33"/>
      <c r="W997" s="33"/>
      <c r="X997" s="115"/>
      <c r="Y997" s="122"/>
      <c r="Z997" s="33"/>
      <c r="AA997" s="33"/>
      <c r="AB997" s="33"/>
      <c r="AC997" s="33"/>
      <c r="AD997" s="33"/>
      <c r="AE997" s="33"/>
      <c r="AF997" s="123"/>
      <c r="AG997" s="119" t="e">
        <f>HLOOKUP(AG$13,$Y997:$AF$1016,ROWS($Y997:$AF$1016),FALSE)</f>
        <v>#N/A</v>
      </c>
      <c r="AH997" s="30" t="e">
        <f>HLOOKUP(AH$13,$Y997:$AF$1016,ROWS($Y997:$AF$1016),FALSE)</f>
        <v>#N/A</v>
      </c>
      <c r="AI997" s="30" t="e">
        <f>HLOOKUP(AI$13,$Y997:$AF$1016,ROWS($Y997:$AF$1016),FALSE)</f>
        <v>#N/A</v>
      </c>
      <c r="AJ997" s="30" t="e">
        <f>HLOOKUP(AJ$13,$Y997:$AF$1016,ROWS($Y997:$AF$1016),FALSE)</f>
        <v>#N/A</v>
      </c>
      <c r="AK997" s="30" t="e">
        <f>HLOOKUP(AK$13,$Y997:$AF$1016,ROWS($Y997:$AF$1016),FALSE)</f>
        <v>#N/A</v>
      </c>
      <c r="AL997" s="30" t="e">
        <f>HLOOKUP(AL$13,$Y997:$AF$1016,ROWS($Y997:$AF$1016),FALSE)</f>
        <v>#N/A</v>
      </c>
      <c r="AM997" s="30" t="e">
        <f>HLOOKUP(AM$13,$Y997:$AF$1016,ROWS($Y997:$AF$1016),FALSE)</f>
        <v>#N/A</v>
      </c>
      <c r="AN997" s="30" t="e">
        <f>HLOOKUP(AN$13,$Y997:$AF$1016,ROWS($Y997:$AF$1016),FALSE)</f>
        <v>#N/A</v>
      </c>
      <c r="AO997" s="35" t="e">
        <f t="shared" si="188"/>
        <v>#N/A</v>
      </c>
      <c r="AP997" s="35" t="e">
        <f t="shared" si="189"/>
        <v>#N/A</v>
      </c>
      <c r="AQ997" s="35" t="e">
        <f t="shared" si="190"/>
        <v>#N/A</v>
      </c>
      <c r="AR997" s="35" t="e">
        <f t="shared" si="191"/>
        <v>#N/A</v>
      </c>
      <c r="AS997" s="35" t="e">
        <f t="shared" si="192"/>
        <v>#N/A</v>
      </c>
      <c r="AT997" s="35" t="e">
        <f t="shared" si="193"/>
        <v>#N/A</v>
      </c>
      <c r="AU997" s="35" t="e">
        <f t="shared" si="194"/>
        <v>#N/A</v>
      </c>
      <c r="AV997" s="35" t="e">
        <f t="shared" si="195"/>
        <v>#N/A</v>
      </c>
      <c r="AW997" s="81" t="e">
        <f t="shared" si="196"/>
        <v>#N/A</v>
      </c>
      <c r="AX997" s="139" t="e">
        <f t="shared" si="197"/>
        <v>#N/A</v>
      </c>
    </row>
    <row r="998" spans="1:50" x14ac:dyDescent="0.25">
      <c r="A998" s="110">
        <f>'Тулуз-Пьерон'!A998</f>
        <v>0</v>
      </c>
      <c r="B998" s="153">
        <f>'Тулуз-Пьерон'!B998</f>
        <v>0</v>
      </c>
      <c r="C998" s="109" t="e">
        <f>'Тулуз-Пьерон'!AB998</f>
        <v>#DIV/0!</v>
      </c>
      <c r="D998" s="132" t="e">
        <f>'Тулуз-Пьерон'!AE998</f>
        <v>#DIV/0!</v>
      </c>
      <c r="E998" s="134">
        <f>Равен!AD990</f>
        <v>0</v>
      </c>
      <c r="F998" s="135">
        <f>Равен!AE990</f>
        <v>0</v>
      </c>
      <c r="G998" s="128"/>
      <c r="H998" s="33"/>
      <c r="I998" s="33"/>
      <c r="J998" s="33"/>
      <c r="K998" s="115"/>
      <c r="L998" s="109">
        <f t="shared" si="186"/>
        <v>0</v>
      </c>
      <c r="M998" s="33"/>
      <c r="N998" s="123"/>
      <c r="O998" s="131"/>
      <c r="P998" s="109">
        <f t="shared" si="187"/>
        <v>0</v>
      </c>
      <c r="Q998" s="33"/>
      <c r="R998" s="33"/>
      <c r="S998" s="123"/>
      <c r="T998" s="128"/>
      <c r="U998" s="33"/>
      <c r="V998" s="33"/>
      <c r="W998" s="33"/>
      <c r="X998" s="115"/>
      <c r="Y998" s="122"/>
      <c r="Z998" s="33"/>
      <c r="AA998" s="33"/>
      <c r="AB998" s="33"/>
      <c r="AC998" s="33"/>
      <c r="AD998" s="33"/>
      <c r="AE998" s="33"/>
      <c r="AF998" s="123"/>
      <c r="AG998" s="119" t="e">
        <f>HLOOKUP(AG$13,$Y998:$AF$1016,ROWS($Y998:$AF$1016),FALSE)</f>
        <v>#N/A</v>
      </c>
      <c r="AH998" s="30" t="e">
        <f>HLOOKUP(AH$13,$Y998:$AF$1016,ROWS($Y998:$AF$1016),FALSE)</f>
        <v>#N/A</v>
      </c>
      <c r="AI998" s="30" t="e">
        <f>HLOOKUP(AI$13,$Y998:$AF$1016,ROWS($Y998:$AF$1016),FALSE)</f>
        <v>#N/A</v>
      </c>
      <c r="AJ998" s="30" t="e">
        <f>HLOOKUP(AJ$13,$Y998:$AF$1016,ROWS($Y998:$AF$1016),FALSE)</f>
        <v>#N/A</v>
      </c>
      <c r="AK998" s="30" t="e">
        <f>HLOOKUP(AK$13,$Y998:$AF$1016,ROWS($Y998:$AF$1016),FALSE)</f>
        <v>#N/A</v>
      </c>
      <c r="AL998" s="30" t="e">
        <f>HLOOKUP(AL$13,$Y998:$AF$1016,ROWS($Y998:$AF$1016),FALSE)</f>
        <v>#N/A</v>
      </c>
      <c r="AM998" s="30" t="e">
        <f>HLOOKUP(AM$13,$Y998:$AF$1016,ROWS($Y998:$AF$1016),FALSE)</f>
        <v>#N/A</v>
      </c>
      <c r="AN998" s="30" t="e">
        <f>HLOOKUP(AN$13,$Y998:$AF$1016,ROWS($Y998:$AF$1016),FALSE)</f>
        <v>#N/A</v>
      </c>
      <c r="AO998" s="35" t="e">
        <f t="shared" si="188"/>
        <v>#N/A</v>
      </c>
      <c r="AP998" s="35" t="e">
        <f t="shared" si="189"/>
        <v>#N/A</v>
      </c>
      <c r="AQ998" s="35" t="e">
        <f t="shared" si="190"/>
        <v>#N/A</v>
      </c>
      <c r="AR998" s="35" t="e">
        <f t="shared" si="191"/>
        <v>#N/A</v>
      </c>
      <c r="AS998" s="35" t="e">
        <f t="shared" si="192"/>
        <v>#N/A</v>
      </c>
      <c r="AT998" s="35" t="e">
        <f t="shared" si="193"/>
        <v>#N/A</v>
      </c>
      <c r="AU998" s="35" t="e">
        <f t="shared" si="194"/>
        <v>#N/A</v>
      </c>
      <c r="AV998" s="35" t="e">
        <f t="shared" si="195"/>
        <v>#N/A</v>
      </c>
      <c r="AW998" s="81" t="e">
        <f t="shared" si="196"/>
        <v>#N/A</v>
      </c>
      <c r="AX998" s="139" t="e">
        <f t="shared" si="197"/>
        <v>#N/A</v>
      </c>
    </row>
    <row r="999" spans="1:50" x14ac:dyDescent="0.25">
      <c r="A999" s="110">
        <f>'Тулуз-Пьерон'!A999</f>
        <v>0</v>
      </c>
      <c r="B999" s="153">
        <f>'Тулуз-Пьерон'!B999</f>
        <v>0</v>
      </c>
      <c r="C999" s="109" t="e">
        <f>'Тулуз-Пьерон'!AB999</f>
        <v>#DIV/0!</v>
      </c>
      <c r="D999" s="132" t="e">
        <f>'Тулуз-Пьерон'!AE999</f>
        <v>#DIV/0!</v>
      </c>
      <c r="E999" s="134">
        <f>Равен!AD991</f>
        <v>0</v>
      </c>
      <c r="F999" s="135">
        <f>Равен!AE991</f>
        <v>0</v>
      </c>
      <c r="G999" s="128"/>
      <c r="H999" s="33"/>
      <c r="I999" s="33"/>
      <c r="J999" s="33"/>
      <c r="K999" s="115"/>
      <c r="L999" s="109">
        <f t="shared" si="186"/>
        <v>0</v>
      </c>
      <c r="M999" s="33"/>
      <c r="N999" s="123"/>
      <c r="O999" s="131"/>
      <c r="P999" s="109">
        <f t="shared" si="187"/>
        <v>0</v>
      </c>
      <c r="Q999" s="33"/>
      <c r="R999" s="33"/>
      <c r="S999" s="123"/>
      <c r="T999" s="128"/>
      <c r="U999" s="33"/>
      <c r="V999" s="33"/>
      <c r="W999" s="33"/>
      <c r="X999" s="115"/>
      <c r="Y999" s="122"/>
      <c r="Z999" s="33"/>
      <c r="AA999" s="33"/>
      <c r="AB999" s="33"/>
      <c r="AC999" s="33"/>
      <c r="AD999" s="33"/>
      <c r="AE999" s="33"/>
      <c r="AF999" s="123"/>
      <c r="AG999" s="119" t="e">
        <f>HLOOKUP(AG$13,$Y999:$AF$1016,ROWS($Y999:$AF$1016),FALSE)</f>
        <v>#N/A</v>
      </c>
      <c r="AH999" s="30" t="e">
        <f>HLOOKUP(AH$13,$Y999:$AF$1016,ROWS($Y999:$AF$1016),FALSE)</f>
        <v>#N/A</v>
      </c>
      <c r="AI999" s="30" t="e">
        <f>HLOOKUP(AI$13,$Y999:$AF$1016,ROWS($Y999:$AF$1016),FALSE)</f>
        <v>#N/A</v>
      </c>
      <c r="AJ999" s="30" t="e">
        <f>HLOOKUP(AJ$13,$Y999:$AF$1016,ROWS($Y999:$AF$1016),FALSE)</f>
        <v>#N/A</v>
      </c>
      <c r="AK999" s="30" t="e">
        <f>HLOOKUP(AK$13,$Y999:$AF$1016,ROWS($Y999:$AF$1016),FALSE)</f>
        <v>#N/A</v>
      </c>
      <c r="AL999" s="30" t="e">
        <f>HLOOKUP(AL$13,$Y999:$AF$1016,ROWS($Y999:$AF$1016),FALSE)</f>
        <v>#N/A</v>
      </c>
      <c r="AM999" s="30" t="e">
        <f>HLOOKUP(AM$13,$Y999:$AF$1016,ROWS($Y999:$AF$1016),FALSE)</f>
        <v>#N/A</v>
      </c>
      <c r="AN999" s="30" t="e">
        <f>HLOOKUP(AN$13,$Y999:$AF$1016,ROWS($Y999:$AF$1016),FALSE)</f>
        <v>#N/A</v>
      </c>
      <c r="AO999" s="35" t="e">
        <f t="shared" si="188"/>
        <v>#N/A</v>
      </c>
      <c r="AP999" s="35" t="e">
        <f t="shared" si="189"/>
        <v>#N/A</v>
      </c>
      <c r="AQ999" s="35" t="e">
        <f t="shared" si="190"/>
        <v>#N/A</v>
      </c>
      <c r="AR999" s="35" t="e">
        <f t="shared" si="191"/>
        <v>#N/A</v>
      </c>
      <c r="AS999" s="35" t="e">
        <f t="shared" si="192"/>
        <v>#N/A</v>
      </c>
      <c r="AT999" s="35" t="e">
        <f t="shared" si="193"/>
        <v>#N/A</v>
      </c>
      <c r="AU999" s="35" t="e">
        <f t="shared" si="194"/>
        <v>#N/A</v>
      </c>
      <c r="AV999" s="35" t="e">
        <f t="shared" si="195"/>
        <v>#N/A</v>
      </c>
      <c r="AW999" s="81" t="e">
        <f t="shared" si="196"/>
        <v>#N/A</v>
      </c>
      <c r="AX999" s="139" t="e">
        <f t="shared" si="197"/>
        <v>#N/A</v>
      </c>
    </row>
    <row r="1000" spans="1:50" x14ac:dyDescent="0.25">
      <c r="A1000" s="110">
        <f>'Тулуз-Пьерон'!A1000</f>
        <v>0</v>
      </c>
      <c r="B1000" s="153">
        <f>'Тулуз-Пьерон'!B1000</f>
        <v>0</v>
      </c>
      <c r="C1000" s="109" t="e">
        <f>'Тулуз-Пьерон'!AB1000</f>
        <v>#DIV/0!</v>
      </c>
      <c r="D1000" s="132" t="e">
        <f>'Тулуз-Пьерон'!AE1000</f>
        <v>#DIV/0!</v>
      </c>
      <c r="E1000" s="134">
        <f>Равен!AD992</f>
        <v>0</v>
      </c>
      <c r="F1000" s="135">
        <f>Равен!AE992</f>
        <v>0</v>
      </c>
      <c r="G1000" s="128"/>
      <c r="H1000" s="33"/>
      <c r="I1000" s="33"/>
      <c r="J1000" s="33"/>
      <c r="K1000" s="115"/>
      <c r="L1000" s="109">
        <f t="shared" si="186"/>
        <v>0</v>
      </c>
      <c r="M1000" s="33"/>
      <c r="N1000" s="123"/>
      <c r="O1000" s="131"/>
      <c r="P1000" s="109">
        <f t="shared" si="187"/>
        <v>0</v>
      </c>
      <c r="Q1000" s="33"/>
      <c r="R1000" s="33"/>
      <c r="S1000" s="123"/>
      <c r="T1000" s="128"/>
      <c r="U1000" s="33"/>
      <c r="V1000" s="33"/>
      <c r="W1000" s="33"/>
      <c r="X1000" s="115"/>
      <c r="Y1000" s="122"/>
      <c r="Z1000" s="33"/>
      <c r="AA1000" s="33"/>
      <c r="AB1000" s="33"/>
      <c r="AC1000" s="33"/>
      <c r="AD1000" s="33"/>
      <c r="AE1000" s="33"/>
      <c r="AF1000" s="123"/>
      <c r="AG1000" s="119" t="e">
        <f>HLOOKUP(AG$13,$Y1000:$AF$1016,ROWS($Y1000:$AF$1016),FALSE)</f>
        <v>#N/A</v>
      </c>
      <c r="AH1000" s="30" t="e">
        <f>HLOOKUP(AH$13,$Y1000:$AF$1016,ROWS($Y1000:$AF$1016),FALSE)</f>
        <v>#N/A</v>
      </c>
      <c r="AI1000" s="30" t="e">
        <f>HLOOKUP(AI$13,$Y1000:$AF$1016,ROWS($Y1000:$AF$1016),FALSE)</f>
        <v>#N/A</v>
      </c>
      <c r="AJ1000" s="30" t="e">
        <f>HLOOKUP(AJ$13,$Y1000:$AF$1016,ROWS($Y1000:$AF$1016),FALSE)</f>
        <v>#N/A</v>
      </c>
      <c r="AK1000" s="30" t="e">
        <f>HLOOKUP(AK$13,$Y1000:$AF$1016,ROWS($Y1000:$AF$1016),FALSE)</f>
        <v>#N/A</v>
      </c>
      <c r="AL1000" s="30" t="e">
        <f>HLOOKUP(AL$13,$Y1000:$AF$1016,ROWS($Y1000:$AF$1016),FALSE)</f>
        <v>#N/A</v>
      </c>
      <c r="AM1000" s="30" t="e">
        <f>HLOOKUP(AM$13,$Y1000:$AF$1016,ROWS($Y1000:$AF$1016),FALSE)</f>
        <v>#N/A</v>
      </c>
      <c r="AN1000" s="30" t="e">
        <f>HLOOKUP(AN$13,$Y1000:$AF$1016,ROWS($Y1000:$AF$1016),FALSE)</f>
        <v>#N/A</v>
      </c>
      <c r="AO1000" s="35" t="e">
        <f t="shared" si="188"/>
        <v>#N/A</v>
      </c>
      <c r="AP1000" s="35" t="e">
        <f t="shared" si="189"/>
        <v>#N/A</v>
      </c>
      <c r="AQ1000" s="35" t="e">
        <f t="shared" si="190"/>
        <v>#N/A</v>
      </c>
      <c r="AR1000" s="35" t="e">
        <f t="shared" si="191"/>
        <v>#N/A</v>
      </c>
      <c r="AS1000" s="35" t="e">
        <f t="shared" si="192"/>
        <v>#N/A</v>
      </c>
      <c r="AT1000" s="35" t="e">
        <f t="shared" si="193"/>
        <v>#N/A</v>
      </c>
      <c r="AU1000" s="35" t="e">
        <f t="shared" si="194"/>
        <v>#N/A</v>
      </c>
      <c r="AV1000" s="35" t="e">
        <f t="shared" si="195"/>
        <v>#N/A</v>
      </c>
      <c r="AW1000" s="81" t="e">
        <f t="shared" si="196"/>
        <v>#N/A</v>
      </c>
      <c r="AX1000" s="139" t="e">
        <f t="shared" si="197"/>
        <v>#N/A</v>
      </c>
    </row>
    <row r="1001" spans="1:50" x14ac:dyDescent="0.25">
      <c r="A1001" s="110">
        <f>'Тулуз-Пьерон'!A1001</f>
        <v>0</v>
      </c>
      <c r="B1001" s="153">
        <f>'Тулуз-Пьерон'!B1001</f>
        <v>0</v>
      </c>
      <c r="C1001" s="109" t="e">
        <f>'Тулуз-Пьерон'!AB1001</f>
        <v>#DIV/0!</v>
      </c>
      <c r="D1001" s="132" t="e">
        <f>'Тулуз-Пьерон'!AE1001</f>
        <v>#DIV/0!</v>
      </c>
      <c r="E1001" s="134">
        <f>Равен!AD993</f>
        <v>0</v>
      </c>
      <c r="F1001" s="135">
        <f>Равен!AE993</f>
        <v>0</v>
      </c>
      <c r="G1001" s="128"/>
      <c r="H1001" s="33"/>
      <c r="I1001" s="33"/>
      <c r="J1001" s="33"/>
      <c r="K1001" s="115"/>
      <c r="L1001" s="109">
        <f t="shared" si="186"/>
        <v>0</v>
      </c>
      <c r="M1001" s="33"/>
      <c r="N1001" s="123"/>
      <c r="O1001" s="131"/>
      <c r="P1001" s="109">
        <f t="shared" si="187"/>
        <v>0</v>
      </c>
      <c r="Q1001" s="33"/>
      <c r="R1001" s="33"/>
      <c r="S1001" s="123"/>
      <c r="T1001" s="128"/>
      <c r="U1001" s="33"/>
      <c r="V1001" s="33"/>
      <c r="W1001" s="33"/>
      <c r="X1001" s="115"/>
      <c r="Y1001" s="122"/>
      <c r="Z1001" s="33"/>
      <c r="AA1001" s="33"/>
      <c r="AB1001" s="33"/>
      <c r="AC1001" s="33"/>
      <c r="AD1001" s="33"/>
      <c r="AE1001" s="33"/>
      <c r="AF1001" s="123"/>
      <c r="AG1001" s="119" t="e">
        <f>HLOOKUP(AG$13,$Y1001:$AF$1016,ROWS($Y1001:$AF$1016),FALSE)</f>
        <v>#N/A</v>
      </c>
      <c r="AH1001" s="30" t="e">
        <f>HLOOKUP(AH$13,$Y1001:$AF$1016,ROWS($Y1001:$AF$1016),FALSE)</f>
        <v>#N/A</v>
      </c>
      <c r="AI1001" s="30" t="e">
        <f>HLOOKUP(AI$13,$Y1001:$AF$1016,ROWS($Y1001:$AF$1016),FALSE)</f>
        <v>#N/A</v>
      </c>
      <c r="AJ1001" s="30" t="e">
        <f>HLOOKUP(AJ$13,$Y1001:$AF$1016,ROWS($Y1001:$AF$1016),FALSE)</f>
        <v>#N/A</v>
      </c>
      <c r="AK1001" s="30" t="e">
        <f>HLOOKUP(AK$13,$Y1001:$AF$1016,ROWS($Y1001:$AF$1016),FALSE)</f>
        <v>#N/A</v>
      </c>
      <c r="AL1001" s="30" t="e">
        <f>HLOOKUP(AL$13,$Y1001:$AF$1016,ROWS($Y1001:$AF$1016),FALSE)</f>
        <v>#N/A</v>
      </c>
      <c r="AM1001" s="30" t="e">
        <f>HLOOKUP(AM$13,$Y1001:$AF$1016,ROWS($Y1001:$AF$1016),FALSE)</f>
        <v>#N/A</v>
      </c>
      <c r="AN1001" s="30" t="e">
        <f>HLOOKUP(AN$13,$Y1001:$AF$1016,ROWS($Y1001:$AF$1016),FALSE)</f>
        <v>#N/A</v>
      </c>
      <c r="AO1001" s="35" t="e">
        <f t="shared" si="188"/>
        <v>#N/A</v>
      </c>
      <c r="AP1001" s="35" t="e">
        <f t="shared" si="189"/>
        <v>#N/A</v>
      </c>
      <c r="AQ1001" s="35" t="e">
        <f t="shared" si="190"/>
        <v>#N/A</v>
      </c>
      <c r="AR1001" s="35" t="e">
        <f t="shared" si="191"/>
        <v>#N/A</v>
      </c>
      <c r="AS1001" s="35" t="e">
        <f t="shared" si="192"/>
        <v>#N/A</v>
      </c>
      <c r="AT1001" s="35" t="e">
        <f t="shared" si="193"/>
        <v>#N/A</v>
      </c>
      <c r="AU1001" s="35" t="e">
        <f t="shared" si="194"/>
        <v>#N/A</v>
      </c>
      <c r="AV1001" s="35" t="e">
        <f t="shared" si="195"/>
        <v>#N/A</v>
      </c>
      <c r="AW1001" s="81" t="e">
        <f t="shared" si="196"/>
        <v>#N/A</v>
      </c>
      <c r="AX1001" s="139" t="e">
        <f t="shared" si="197"/>
        <v>#N/A</v>
      </c>
    </row>
    <row r="1002" spans="1:50" x14ac:dyDescent="0.25">
      <c r="A1002" s="110">
        <f>'Тулуз-Пьерон'!A1002</f>
        <v>0</v>
      </c>
      <c r="B1002" s="153">
        <f>'Тулуз-Пьерон'!B1002</f>
        <v>0</v>
      </c>
      <c r="C1002" s="109" t="e">
        <f>'Тулуз-Пьерон'!AB1002</f>
        <v>#DIV/0!</v>
      </c>
      <c r="D1002" s="132" t="e">
        <f>'Тулуз-Пьерон'!AE1002</f>
        <v>#DIV/0!</v>
      </c>
      <c r="E1002" s="134">
        <f>Равен!AD994</f>
        <v>0</v>
      </c>
      <c r="F1002" s="135">
        <f>Равен!AE994</f>
        <v>0</v>
      </c>
      <c r="G1002" s="128"/>
      <c r="H1002" s="33"/>
      <c r="I1002" s="33"/>
      <c r="J1002" s="33"/>
      <c r="K1002" s="115"/>
      <c r="L1002" s="109">
        <f t="shared" si="186"/>
        <v>0</v>
      </c>
      <c r="M1002" s="33"/>
      <c r="N1002" s="123"/>
      <c r="O1002" s="131"/>
      <c r="P1002" s="109">
        <f t="shared" si="187"/>
        <v>0</v>
      </c>
      <c r="Q1002" s="33"/>
      <c r="R1002" s="33"/>
      <c r="S1002" s="123"/>
      <c r="T1002" s="128"/>
      <c r="U1002" s="33"/>
      <c r="V1002" s="33"/>
      <c r="W1002" s="33"/>
      <c r="X1002" s="115"/>
      <c r="Y1002" s="122"/>
      <c r="Z1002" s="33"/>
      <c r="AA1002" s="33"/>
      <c r="AB1002" s="33"/>
      <c r="AC1002" s="33"/>
      <c r="AD1002" s="33"/>
      <c r="AE1002" s="33"/>
      <c r="AF1002" s="123"/>
      <c r="AG1002" s="119" t="e">
        <f>HLOOKUP(AG$13,$Y1002:$AF$1016,ROWS($Y1002:$AF$1016),FALSE)</f>
        <v>#N/A</v>
      </c>
      <c r="AH1002" s="30" t="e">
        <f>HLOOKUP(AH$13,$Y1002:$AF$1016,ROWS($Y1002:$AF$1016),FALSE)</f>
        <v>#N/A</v>
      </c>
      <c r="AI1002" s="30" t="e">
        <f>HLOOKUP(AI$13,$Y1002:$AF$1016,ROWS($Y1002:$AF$1016),FALSE)</f>
        <v>#N/A</v>
      </c>
      <c r="AJ1002" s="30" t="e">
        <f>HLOOKUP(AJ$13,$Y1002:$AF$1016,ROWS($Y1002:$AF$1016),FALSE)</f>
        <v>#N/A</v>
      </c>
      <c r="AK1002" s="30" t="e">
        <f>HLOOKUP(AK$13,$Y1002:$AF$1016,ROWS($Y1002:$AF$1016),FALSE)</f>
        <v>#N/A</v>
      </c>
      <c r="AL1002" s="30" t="e">
        <f>HLOOKUP(AL$13,$Y1002:$AF$1016,ROWS($Y1002:$AF$1016),FALSE)</f>
        <v>#N/A</v>
      </c>
      <c r="AM1002" s="30" t="e">
        <f>HLOOKUP(AM$13,$Y1002:$AF$1016,ROWS($Y1002:$AF$1016),FALSE)</f>
        <v>#N/A</v>
      </c>
      <c r="AN1002" s="30" t="e">
        <f>HLOOKUP(AN$13,$Y1002:$AF$1016,ROWS($Y1002:$AF$1016),FALSE)</f>
        <v>#N/A</v>
      </c>
      <c r="AO1002" s="35" t="e">
        <f t="shared" si="188"/>
        <v>#N/A</v>
      </c>
      <c r="AP1002" s="35" t="e">
        <f t="shared" si="189"/>
        <v>#N/A</v>
      </c>
      <c r="AQ1002" s="35" t="e">
        <f t="shared" si="190"/>
        <v>#N/A</v>
      </c>
      <c r="AR1002" s="35" t="e">
        <f t="shared" si="191"/>
        <v>#N/A</v>
      </c>
      <c r="AS1002" s="35" t="e">
        <f t="shared" si="192"/>
        <v>#N/A</v>
      </c>
      <c r="AT1002" s="35" t="e">
        <f t="shared" si="193"/>
        <v>#N/A</v>
      </c>
      <c r="AU1002" s="35" t="e">
        <f t="shared" si="194"/>
        <v>#N/A</v>
      </c>
      <c r="AV1002" s="35" t="e">
        <f t="shared" si="195"/>
        <v>#N/A</v>
      </c>
      <c r="AW1002" s="81" t="e">
        <f t="shared" si="196"/>
        <v>#N/A</v>
      </c>
      <c r="AX1002" s="139" t="e">
        <f t="shared" si="197"/>
        <v>#N/A</v>
      </c>
    </row>
    <row r="1003" spans="1:50" x14ac:dyDescent="0.25">
      <c r="A1003" s="110">
        <f>'Тулуз-Пьерон'!A1003</f>
        <v>0</v>
      </c>
      <c r="B1003" s="153">
        <f>'Тулуз-Пьерон'!B1003</f>
        <v>0</v>
      </c>
      <c r="C1003" s="109" t="e">
        <f>'Тулуз-Пьерон'!AB1003</f>
        <v>#DIV/0!</v>
      </c>
      <c r="D1003" s="132" t="e">
        <f>'Тулуз-Пьерон'!AE1003</f>
        <v>#DIV/0!</v>
      </c>
      <c r="E1003" s="134">
        <f>Равен!AD995</f>
        <v>0</v>
      </c>
      <c r="F1003" s="135">
        <f>Равен!AE995</f>
        <v>0</v>
      </c>
      <c r="G1003" s="128"/>
      <c r="H1003" s="33"/>
      <c r="I1003" s="33"/>
      <c r="J1003" s="33"/>
      <c r="K1003" s="115"/>
      <c r="L1003" s="109">
        <f t="shared" si="186"/>
        <v>0</v>
      </c>
      <c r="M1003" s="33"/>
      <c r="N1003" s="123"/>
      <c r="O1003" s="131"/>
      <c r="P1003" s="109">
        <f t="shared" si="187"/>
        <v>0</v>
      </c>
      <c r="Q1003" s="33"/>
      <c r="R1003" s="33"/>
      <c r="S1003" s="123"/>
      <c r="T1003" s="128"/>
      <c r="U1003" s="33"/>
      <c r="V1003" s="33"/>
      <c r="W1003" s="33"/>
      <c r="X1003" s="115"/>
      <c r="Y1003" s="122"/>
      <c r="Z1003" s="33"/>
      <c r="AA1003" s="33"/>
      <c r="AB1003" s="33"/>
      <c r="AC1003" s="33"/>
      <c r="AD1003" s="33"/>
      <c r="AE1003" s="33"/>
      <c r="AF1003" s="123"/>
      <c r="AG1003" s="119" t="e">
        <f>HLOOKUP(AG$13,$Y1003:$AF$1016,ROWS($Y1003:$AF$1016),FALSE)</f>
        <v>#N/A</v>
      </c>
      <c r="AH1003" s="30" t="e">
        <f>HLOOKUP(AH$13,$Y1003:$AF$1016,ROWS($Y1003:$AF$1016),FALSE)</f>
        <v>#N/A</v>
      </c>
      <c r="AI1003" s="30" t="e">
        <f>HLOOKUP(AI$13,$Y1003:$AF$1016,ROWS($Y1003:$AF$1016),FALSE)</f>
        <v>#N/A</v>
      </c>
      <c r="AJ1003" s="30" t="e">
        <f>HLOOKUP(AJ$13,$Y1003:$AF$1016,ROWS($Y1003:$AF$1016),FALSE)</f>
        <v>#N/A</v>
      </c>
      <c r="AK1003" s="30" t="e">
        <f>HLOOKUP(AK$13,$Y1003:$AF$1016,ROWS($Y1003:$AF$1016),FALSE)</f>
        <v>#N/A</v>
      </c>
      <c r="AL1003" s="30" t="e">
        <f>HLOOKUP(AL$13,$Y1003:$AF$1016,ROWS($Y1003:$AF$1016),FALSE)</f>
        <v>#N/A</v>
      </c>
      <c r="AM1003" s="30" t="e">
        <f>HLOOKUP(AM$13,$Y1003:$AF$1016,ROWS($Y1003:$AF$1016),FALSE)</f>
        <v>#N/A</v>
      </c>
      <c r="AN1003" s="30" t="e">
        <f>HLOOKUP(AN$13,$Y1003:$AF$1016,ROWS($Y1003:$AF$1016),FALSE)</f>
        <v>#N/A</v>
      </c>
      <c r="AO1003" s="35" t="e">
        <f t="shared" si="188"/>
        <v>#N/A</v>
      </c>
      <c r="AP1003" s="35" t="e">
        <f t="shared" si="189"/>
        <v>#N/A</v>
      </c>
      <c r="AQ1003" s="35" t="e">
        <f t="shared" si="190"/>
        <v>#N/A</v>
      </c>
      <c r="AR1003" s="35" t="e">
        <f t="shared" si="191"/>
        <v>#N/A</v>
      </c>
      <c r="AS1003" s="35" t="e">
        <f t="shared" si="192"/>
        <v>#N/A</v>
      </c>
      <c r="AT1003" s="35" t="e">
        <f t="shared" si="193"/>
        <v>#N/A</v>
      </c>
      <c r="AU1003" s="35" t="e">
        <f t="shared" si="194"/>
        <v>#N/A</v>
      </c>
      <c r="AV1003" s="35" t="e">
        <f t="shared" si="195"/>
        <v>#N/A</v>
      </c>
      <c r="AW1003" s="81" t="e">
        <f t="shared" si="196"/>
        <v>#N/A</v>
      </c>
      <c r="AX1003" s="139" t="e">
        <f t="shared" si="197"/>
        <v>#N/A</v>
      </c>
    </row>
    <row r="1004" spans="1:50" x14ac:dyDescent="0.25">
      <c r="A1004" s="110">
        <f>'Тулуз-Пьерон'!A1004</f>
        <v>0</v>
      </c>
      <c r="B1004" s="153">
        <f>'Тулуз-Пьерон'!B1004</f>
        <v>0</v>
      </c>
      <c r="C1004" s="109" t="e">
        <f>'Тулуз-Пьерон'!AB1004</f>
        <v>#DIV/0!</v>
      </c>
      <c r="D1004" s="132" t="e">
        <f>'Тулуз-Пьерон'!AE1004</f>
        <v>#DIV/0!</v>
      </c>
      <c r="E1004" s="134">
        <f>Равен!AD996</f>
        <v>0</v>
      </c>
      <c r="F1004" s="135">
        <f>Равен!AE996</f>
        <v>0</v>
      </c>
      <c r="G1004" s="128"/>
      <c r="H1004" s="33"/>
      <c r="I1004" s="33"/>
      <c r="J1004" s="33"/>
      <c r="K1004" s="115"/>
      <c r="L1004" s="109">
        <f t="shared" si="186"/>
        <v>0</v>
      </c>
      <c r="M1004" s="33"/>
      <c r="N1004" s="123"/>
      <c r="O1004" s="131"/>
      <c r="P1004" s="109">
        <f t="shared" si="187"/>
        <v>0</v>
      </c>
      <c r="Q1004" s="33"/>
      <c r="R1004" s="33"/>
      <c r="S1004" s="123"/>
      <c r="T1004" s="128"/>
      <c r="U1004" s="33"/>
      <c r="V1004" s="33"/>
      <c r="W1004" s="33"/>
      <c r="X1004" s="115"/>
      <c r="Y1004" s="122"/>
      <c r="Z1004" s="33"/>
      <c r="AA1004" s="33"/>
      <c r="AB1004" s="33"/>
      <c r="AC1004" s="33"/>
      <c r="AD1004" s="33"/>
      <c r="AE1004" s="33"/>
      <c r="AF1004" s="123"/>
      <c r="AG1004" s="119" t="e">
        <f>HLOOKUP(AG$13,$Y1004:$AF$1016,ROWS($Y1004:$AF$1016),FALSE)</f>
        <v>#N/A</v>
      </c>
      <c r="AH1004" s="30" t="e">
        <f>HLOOKUP(AH$13,$Y1004:$AF$1016,ROWS($Y1004:$AF$1016),FALSE)</f>
        <v>#N/A</v>
      </c>
      <c r="AI1004" s="30" t="e">
        <f>HLOOKUP(AI$13,$Y1004:$AF$1016,ROWS($Y1004:$AF$1016),FALSE)</f>
        <v>#N/A</v>
      </c>
      <c r="AJ1004" s="30" t="e">
        <f>HLOOKUP(AJ$13,$Y1004:$AF$1016,ROWS($Y1004:$AF$1016),FALSE)</f>
        <v>#N/A</v>
      </c>
      <c r="AK1004" s="30" t="e">
        <f>HLOOKUP(AK$13,$Y1004:$AF$1016,ROWS($Y1004:$AF$1016),FALSE)</f>
        <v>#N/A</v>
      </c>
      <c r="AL1004" s="30" t="e">
        <f>HLOOKUP(AL$13,$Y1004:$AF$1016,ROWS($Y1004:$AF$1016),FALSE)</f>
        <v>#N/A</v>
      </c>
      <c r="AM1004" s="30" t="e">
        <f>HLOOKUP(AM$13,$Y1004:$AF$1016,ROWS($Y1004:$AF$1016),FALSE)</f>
        <v>#N/A</v>
      </c>
      <c r="AN1004" s="30" t="e">
        <f>HLOOKUP(AN$13,$Y1004:$AF$1016,ROWS($Y1004:$AF$1016),FALSE)</f>
        <v>#N/A</v>
      </c>
      <c r="AO1004" s="35" t="e">
        <f t="shared" si="188"/>
        <v>#N/A</v>
      </c>
      <c r="AP1004" s="35" t="e">
        <f t="shared" si="189"/>
        <v>#N/A</v>
      </c>
      <c r="AQ1004" s="35" t="e">
        <f t="shared" si="190"/>
        <v>#N/A</v>
      </c>
      <c r="AR1004" s="35" t="e">
        <f t="shared" si="191"/>
        <v>#N/A</v>
      </c>
      <c r="AS1004" s="35" t="e">
        <f t="shared" si="192"/>
        <v>#N/A</v>
      </c>
      <c r="AT1004" s="35" t="e">
        <f t="shared" si="193"/>
        <v>#N/A</v>
      </c>
      <c r="AU1004" s="35" t="e">
        <f t="shared" si="194"/>
        <v>#N/A</v>
      </c>
      <c r="AV1004" s="35" t="e">
        <f t="shared" si="195"/>
        <v>#N/A</v>
      </c>
      <c r="AW1004" s="81" t="e">
        <f t="shared" si="196"/>
        <v>#N/A</v>
      </c>
      <c r="AX1004" s="139" t="e">
        <f t="shared" si="197"/>
        <v>#N/A</v>
      </c>
    </row>
    <row r="1005" spans="1:50" x14ac:dyDescent="0.25">
      <c r="A1005" s="110">
        <f>'Тулуз-Пьерон'!A1005</f>
        <v>0</v>
      </c>
      <c r="B1005" s="153">
        <f>'Тулуз-Пьерон'!B1005</f>
        <v>0</v>
      </c>
      <c r="C1005" s="109" t="e">
        <f>'Тулуз-Пьерон'!AB1005</f>
        <v>#DIV/0!</v>
      </c>
      <c r="D1005" s="132" t="e">
        <f>'Тулуз-Пьерон'!AE1005</f>
        <v>#DIV/0!</v>
      </c>
      <c r="E1005" s="134">
        <f>Равен!AD997</f>
        <v>0</v>
      </c>
      <c r="F1005" s="135">
        <f>Равен!AE997</f>
        <v>0</v>
      </c>
      <c r="G1005" s="128"/>
      <c r="H1005" s="33"/>
      <c r="I1005" s="33"/>
      <c r="J1005" s="33"/>
      <c r="K1005" s="115"/>
      <c r="L1005" s="109">
        <f t="shared" si="186"/>
        <v>0</v>
      </c>
      <c r="M1005" s="33"/>
      <c r="N1005" s="123"/>
      <c r="O1005" s="131"/>
      <c r="P1005" s="109">
        <f t="shared" si="187"/>
        <v>0</v>
      </c>
      <c r="Q1005" s="33"/>
      <c r="R1005" s="33"/>
      <c r="S1005" s="123"/>
      <c r="T1005" s="128"/>
      <c r="U1005" s="33"/>
      <c r="V1005" s="33"/>
      <c r="W1005" s="33"/>
      <c r="X1005" s="115"/>
      <c r="Y1005" s="122"/>
      <c r="Z1005" s="33"/>
      <c r="AA1005" s="33"/>
      <c r="AB1005" s="33"/>
      <c r="AC1005" s="33"/>
      <c r="AD1005" s="33"/>
      <c r="AE1005" s="33"/>
      <c r="AF1005" s="123"/>
      <c r="AG1005" s="119" t="e">
        <f>HLOOKUP(AG$13,$Y1005:$AF$1016,ROWS($Y1005:$AF$1016),FALSE)</f>
        <v>#N/A</v>
      </c>
      <c r="AH1005" s="30" t="e">
        <f>HLOOKUP(AH$13,$Y1005:$AF$1016,ROWS($Y1005:$AF$1016),FALSE)</f>
        <v>#N/A</v>
      </c>
      <c r="AI1005" s="30" t="e">
        <f>HLOOKUP(AI$13,$Y1005:$AF$1016,ROWS($Y1005:$AF$1016),FALSE)</f>
        <v>#N/A</v>
      </c>
      <c r="AJ1005" s="30" t="e">
        <f>HLOOKUP(AJ$13,$Y1005:$AF$1016,ROWS($Y1005:$AF$1016),FALSE)</f>
        <v>#N/A</v>
      </c>
      <c r="AK1005" s="30" t="e">
        <f>HLOOKUP(AK$13,$Y1005:$AF$1016,ROWS($Y1005:$AF$1016),FALSE)</f>
        <v>#N/A</v>
      </c>
      <c r="AL1005" s="30" t="e">
        <f>HLOOKUP(AL$13,$Y1005:$AF$1016,ROWS($Y1005:$AF$1016),FALSE)</f>
        <v>#N/A</v>
      </c>
      <c r="AM1005" s="30" t="e">
        <f>HLOOKUP(AM$13,$Y1005:$AF$1016,ROWS($Y1005:$AF$1016),FALSE)</f>
        <v>#N/A</v>
      </c>
      <c r="AN1005" s="30" t="e">
        <f>HLOOKUP(AN$13,$Y1005:$AF$1016,ROWS($Y1005:$AF$1016),FALSE)</f>
        <v>#N/A</v>
      </c>
      <c r="AO1005" s="35" t="e">
        <f t="shared" si="188"/>
        <v>#N/A</v>
      </c>
      <c r="AP1005" s="35" t="e">
        <f t="shared" si="189"/>
        <v>#N/A</v>
      </c>
      <c r="AQ1005" s="35" t="e">
        <f t="shared" si="190"/>
        <v>#N/A</v>
      </c>
      <c r="AR1005" s="35" t="e">
        <f t="shared" si="191"/>
        <v>#N/A</v>
      </c>
      <c r="AS1005" s="35" t="e">
        <f t="shared" si="192"/>
        <v>#N/A</v>
      </c>
      <c r="AT1005" s="35" t="e">
        <f t="shared" si="193"/>
        <v>#N/A</v>
      </c>
      <c r="AU1005" s="35" t="e">
        <f t="shared" si="194"/>
        <v>#N/A</v>
      </c>
      <c r="AV1005" s="35" t="e">
        <f t="shared" si="195"/>
        <v>#N/A</v>
      </c>
      <c r="AW1005" s="81" t="e">
        <f t="shared" si="196"/>
        <v>#N/A</v>
      </c>
      <c r="AX1005" s="139" t="e">
        <f t="shared" si="197"/>
        <v>#N/A</v>
      </c>
    </row>
    <row r="1006" spans="1:50" x14ac:dyDescent="0.25">
      <c r="A1006" s="110">
        <f>'Тулуз-Пьерон'!A1006</f>
        <v>0</v>
      </c>
      <c r="B1006" s="153">
        <f>'Тулуз-Пьерон'!B1006</f>
        <v>0</v>
      </c>
      <c r="C1006" s="109" t="e">
        <f>'Тулуз-Пьерон'!AB1006</f>
        <v>#DIV/0!</v>
      </c>
      <c r="D1006" s="132" t="e">
        <f>'Тулуз-Пьерон'!AE1006</f>
        <v>#DIV/0!</v>
      </c>
      <c r="E1006" s="134">
        <f>Равен!AD998</f>
        <v>0</v>
      </c>
      <c r="F1006" s="135">
        <f>Равен!AE998</f>
        <v>0</v>
      </c>
      <c r="G1006" s="128"/>
      <c r="H1006" s="33"/>
      <c r="I1006" s="33"/>
      <c r="J1006" s="33"/>
      <c r="K1006" s="115"/>
      <c r="L1006" s="109">
        <f t="shared" si="186"/>
        <v>0</v>
      </c>
      <c r="M1006" s="33"/>
      <c r="N1006" s="123"/>
      <c r="O1006" s="131"/>
      <c r="P1006" s="109">
        <f t="shared" si="187"/>
        <v>0</v>
      </c>
      <c r="Q1006" s="33"/>
      <c r="R1006" s="33"/>
      <c r="S1006" s="123"/>
      <c r="T1006" s="128"/>
      <c r="U1006" s="33"/>
      <c r="V1006" s="33"/>
      <c r="W1006" s="33"/>
      <c r="X1006" s="115"/>
      <c r="Y1006" s="122"/>
      <c r="Z1006" s="33"/>
      <c r="AA1006" s="33"/>
      <c r="AB1006" s="33"/>
      <c r="AC1006" s="33"/>
      <c r="AD1006" s="33"/>
      <c r="AE1006" s="33"/>
      <c r="AF1006" s="123"/>
      <c r="AG1006" s="119" t="e">
        <f>HLOOKUP(AG$13,$Y1006:$AF$1016,ROWS($Y1006:$AF$1016),FALSE)</f>
        <v>#N/A</v>
      </c>
      <c r="AH1006" s="30" t="e">
        <f>HLOOKUP(AH$13,$Y1006:$AF$1016,ROWS($Y1006:$AF$1016),FALSE)</f>
        <v>#N/A</v>
      </c>
      <c r="AI1006" s="30" t="e">
        <f>HLOOKUP(AI$13,$Y1006:$AF$1016,ROWS($Y1006:$AF$1016),FALSE)</f>
        <v>#N/A</v>
      </c>
      <c r="AJ1006" s="30" t="e">
        <f>HLOOKUP(AJ$13,$Y1006:$AF$1016,ROWS($Y1006:$AF$1016),FALSE)</f>
        <v>#N/A</v>
      </c>
      <c r="AK1006" s="30" t="e">
        <f>HLOOKUP(AK$13,$Y1006:$AF$1016,ROWS($Y1006:$AF$1016),FALSE)</f>
        <v>#N/A</v>
      </c>
      <c r="AL1006" s="30" t="e">
        <f>HLOOKUP(AL$13,$Y1006:$AF$1016,ROWS($Y1006:$AF$1016),FALSE)</f>
        <v>#N/A</v>
      </c>
      <c r="AM1006" s="30" t="e">
        <f>HLOOKUP(AM$13,$Y1006:$AF$1016,ROWS($Y1006:$AF$1016),FALSE)</f>
        <v>#N/A</v>
      </c>
      <c r="AN1006" s="30" t="e">
        <f>HLOOKUP(AN$13,$Y1006:$AF$1016,ROWS($Y1006:$AF$1016),FALSE)</f>
        <v>#N/A</v>
      </c>
      <c r="AO1006" s="35" t="e">
        <f t="shared" si="188"/>
        <v>#N/A</v>
      </c>
      <c r="AP1006" s="35" t="e">
        <f t="shared" si="189"/>
        <v>#N/A</v>
      </c>
      <c r="AQ1006" s="35" t="e">
        <f t="shared" si="190"/>
        <v>#N/A</v>
      </c>
      <c r="AR1006" s="35" t="e">
        <f t="shared" si="191"/>
        <v>#N/A</v>
      </c>
      <c r="AS1006" s="35" t="e">
        <f t="shared" si="192"/>
        <v>#N/A</v>
      </c>
      <c r="AT1006" s="35" t="e">
        <f t="shared" si="193"/>
        <v>#N/A</v>
      </c>
      <c r="AU1006" s="35" t="e">
        <f t="shared" si="194"/>
        <v>#N/A</v>
      </c>
      <c r="AV1006" s="35" t="e">
        <f t="shared" si="195"/>
        <v>#N/A</v>
      </c>
      <c r="AW1006" s="81" t="e">
        <f t="shared" si="196"/>
        <v>#N/A</v>
      </c>
      <c r="AX1006" s="139" t="e">
        <f t="shared" si="197"/>
        <v>#N/A</v>
      </c>
    </row>
    <row r="1007" spans="1:50" x14ac:dyDescent="0.25">
      <c r="A1007" s="110">
        <f>'Тулуз-Пьерон'!A1007</f>
        <v>0</v>
      </c>
      <c r="B1007" s="153">
        <f>'Тулуз-Пьерон'!B1007</f>
        <v>0</v>
      </c>
      <c r="C1007" s="109" t="e">
        <f>'Тулуз-Пьерон'!AB1007</f>
        <v>#DIV/0!</v>
      </c>
      <c r="D1007" s="132" t="e">
        <f>'Тулуз-Пьерон'!AE1007</f>
        <v>#DIV/0!</v>
      </c>
      <c r="E1007" s="134">
        <f>Равен!AD999</f>
        <v>0</v>
      </c>
      <c r="F1007" s="135">
        <f>Равен!AE999</f>
        <v>0</v>
      </c>
      <c r="G1007" s="128"/>
      <c r="H1007" s="33"/>
      <c r="I1007" s="33"/>
      <c r="J1007" s="33"/>
      <c r="K1007" s="115"/>
      <c r="L1007" s="109">
        <f t="shared" si="186"/>
        <v>0</v>
      </c>
      <c r="M1007" s="33"/>
      <c r="N1007" s="123"/>
      <c r="O1007" s="131"/>
      <c r="P1007" s="109">
        <f t="shared" si="187"/>
        <v>0</v>
      </c>
      <c r="Q1007" s="33"/>
      <c r="R1007" s="33"/>
      <c r="S1007" s="123"/>
      <c r="T1007" s="128"/>
      <c r="U1007" s="33"/>
      <c r="V1007" s="33"/>
      <c r="W1007" s="33"/>
      <c r="X1007" s="115"/>
      <c r="Y1007" s="122"/>
      <c r="Z1007" s="33"/>
      <c r="AA1007" s="33"/>
      <c r="AB1007" s="33"/>
      <c r="AC1007" s="33"/>
      <c r="AD1007" s="33"/>
      <c r="AE1007" s="33"/>
      <c r="AF1007" s="123"/>
      <c r="AG1007" s="119" t="e">
        <f>HLOOKUP(AG$13,$Y1007:$AF$1016,ROWS($Y1007:$AF$1016),FALSE)</f>
        <v>#N/A</v>
      </c>
      <c r="AH1007" s="30" t="e">
        <f>HLOOKUP(AH$13,$Y1007:$AF$1016,ROWS($Y1007:$AF$1016),FALSE)</f>
        <v>#N/A</v>
      </c>
      <c r="AI1007" s="30" t="e">
        <f>HLOOKUP(AI$13,$Y1007:$AF$1016,ROWS($Y1007:$AF$1016),FALSE)</f>
        <v>#N/A</v>
      </c>
      <c r="AJ1007" s="30" t="e">
        <f>HLOOKUP(AJ$13,$Y1007:$AF$1016,ROWS($Y1007:$AF$1016),FALSE)</f>
        <v>#N/A</v>
      </c>
      <c r="AK1007" s="30" t="e">
        <f>HLOOKUP(AK$13,$Y1007:$AF$1016,ROWS($Y1007:$AF$1016),FALSE)</f>
        <v>#N/A</v>
      </c>
      <c r="AL1007" s="30" t="e">
        <f>HLOOKUP(AL$13,$Y1007:$AF$1016,ROWS($Y1007:$AF$1016),FALSE)</f>
        <v>#N/A</v>
      </c>
      <c r="AM1007" s="30" t="e">
        <f>HLOOKUP(AM$13,$Y1007:$AF$1016,ROWS($Y1007:$AF$1016),FALSE)</f>
        <v>#N/A</v>
      </c>
      <c r="AN1007" s="30" t="e">
        <f>HLOOKUP(AN$13,$Y1007:$AF$1016,ROWS($Y1007:$AF$1016),FALSE)</f>
        <v>#N/A</v>
      </c>
      <c r="AO1007" s="35" t="e">
        <f t="shared" si="188"/>
        <v>#N/A</v>
      </c>
      <c r="AP1007" s="35" t="e">
        <f t="shared" si="189"/>
        <v>#N/A</v>
      </c>
      <c r="AQ1007" s="35" t="e">
        <f t="shared" si="190"/>
        <v>#N/A</v>
      </c>
      <c r="AR1007" s="35" t="e">
        <f t="shared" si="191"/>
        <v>#N/A</v>
      </c>
      <c r="AS1007" s="35" t="e">
        <f t="shared" si="192"/>
        <v>#N/A</v>
      </c>
      <c r="AT1007" s="35" t="e">
        <f t="shared" si="193"/>
        <v>#N/A</v>
      </c>
      <c r="AU1007" s="35" t="e">
        <f t="shared" si="194"/>
        <v>#N/A</v>
      </c>
      <c r="AV1007" s="35" t="e">
        <f t="shared" si="195"/>
        <v>#N/A</v>
      </c>
      <c r="AW1007" s="81" t="e">
        <f t="shared" si="196"/>
        <v>#N/A</v>
      </c>
      <c r="AX1007" s="139" t="e">
        <f t="shared" si="197"/>
        <v>#N/A</v>
      </c>
    </row>
    <row r="1008" spans="1:50" x14ac:dyDescent="0.25">
      <c r="A1008" s="110">
        <f>'Тулуз-Пьерон'!A1008</f>
        <v>0</v>
      </c>
      <c r="B1008" s="153">
        <f>'Тулуз-Пьерон'!B1008</f>
        <v>0</v>
      </c>
      <c r="C1008" s="109" t="e">
        <f>'Тулуз-Пьерон'!AB1008</f>
        <v>#DIV/0!</v>
      </c>
      <c r="D1008" s="132" t="e">
        <f>'Тулуз-Пьерон'!AE1008</f>
        <v>#DIV/0!</v>
      </c>
      <c r="E1008" s="134">
        <f>Равен!AD1000</f>
        <v>0</v>
      </c>
      <c r="F1008" s="135">
        <f>Равен!AE1000</f>
        <v>0</v>
      </c>
      <c r="G1008" s="128"/>
      <c r="H1008" s="33"/>
      <c r="I1008" s="33"/>
      <c r="J1008" s="33"/>
      <c r="K1008" s="115"/>
      <c r="L1008" s="109">
        <f t="shared" si="186"/>
        <v>0</v>
      </c>
      <c r="M1008" s="33"/>
      <c r="N1008" s="123"/>
      <c r="O1008" s="131"/>
      <c r="P1008" s="109">
        <f t="shared" si="187"/>
        <v>0</v>
      </c>
      <c r="Q1008" s="33"/>
      <c r="R1008" s="33"/>
      <c r="S1008" s="123"/>
      <c r="T1008" s="128"/>
      <c r="U1008" s="33"/>
      <c r="V1008" s="33"/>
      <c r="W1008" s="33"/>
      <c r="X1008" s="115"/>
      <c r="Y1008" s="122"/>
      <c r="Z1008" s="33"/>
      <c r="AA1008" s="33"/>
      <c r="AB1008" s="33"/>
      <c r="AC1008" s="33"/>
      <c r="AD1008" s="33"/>
      <c r="AE1008" s="33"/>
      <c r="AF1008" s="123"/>
      <c r="AG1008" s="119" t="e">
        <f>HLOOKUP(AG$13,$Y1008:$AF$1016,ROWS($Y1008:$AF$1016),FALSE)</f>
        <v>#N/A</v>
      </c>
      <c r="AH1008" s="30" t="e">
        <f>HLOOKUP(AH$13,$Y1008:$AF$1016,ROWS($Y1008:$AF$1016),FALSE)</f>
        <v>#N/A</v>
      </c>
      <c r="AI1008" s="30" t="e">
        <f>HLOOKUP(AI$13,$Y1008:$AF$1016,ROWS($Y1008:$AF$1016),FALSE)</f>
        <v>#N/A</v>
      </c>
      <c r="AJ1008" s="30" t="e">
        <f>HLOOKUP(AJ$13,$Y1008:$AF$1016,ROWS($Y1008:$AF$1016),FALSE)</f>
        <v>#N/A</v>
      </c>
      <c r="AK1008" s="30" t="e">
        <f>HLOOKUP(AK$13,$Y1008:$AF$1016,ROWS($Y1008:$AF$1016),FALSE)</f>
        <v>#N/A</v>
      </c>
      <c r="AL1008" s="30" t="e">
        <f>HLOOKUP(AL$13,$Y1008:$AF$1016,ROWS($Y1008:$AF$1016),FALSE)</f>
        <v>#N/A</v>
      </c>
      <c r="AM1008" s="30" t="e">
        <f>HLOOKUP(AM$13,$Y1008:$AF$1016,ROWS($Y1008:$AF$1016),FALSE)</f>
        <v>#N/A</v>
      </c>
      <c r="AN1008" s="30" t="e">
        <f>HLOOKUP(AN$13,$Y1008:$AF$1016,ROWS($Y1008:$AF$1016),FALSE)</f>
        <v>#N/A</v>
      </c>
      <c r="AO1008" s="35" t="e">
        <f t="shared" si="188"/>
        <v>#N/A</v>
      </c>
      <c r="AP1008" s="35" t="e">
        <f t="shared" si="189"/>
        <v>#N/A</v>
      </c>
      <c r="AQ1008" s="35" t="e">
        <f t="shared" si="190"/>
        <v>#N/A</v>
      </c>
      <c r="AR1008" s="35" t="e">
        <f t="shared" si="191"/>
        <v>#N/A</v>
      </c>
      <c r="AS1008" s="35" t="e">
        <f t="shared" si="192"/>
        <v>#N/A</v>
      </c>
      <c r="AT1008" s="35" t="e">
        <f t="shared" si="193"/>
        <v>#N/A</v>
      </c>
      <c r="AU1008" s="35" t="e">
        <f t="shared" si="194"/>
        <v>#N/A</v>
      </c>
      <c r="AV1008" s="35" t="e">
        <f t="shared" si="195"/>
        <v>#N/A</v>
      </c>
      <c r="AW1008" s="81" t="e">
        <f t="shared" si="196"/>
        <v>#N/A</v>
      </c>
      <c r="AX1008" s="139" t="e">
        <f t="shared" si="197"/>
        <v>#N/A</v>
      </c>
    </row>
    <row r="1009" spans="1:50" x14ac:dyDescent="0.25">
      <c r="A1009" s="110">
        <f>'Тулуз-Пьерон'!A1009</f>
        <v>0</v>
      </c>
      <c r="B1009" s="153">
        <f>'Тулуз-Пьерон'!B1009</f>
        <v>0</v>
      </c>
      <c r="C1009" s="109" t="e">
        <f>'Тулуз-Пьерон'!AB1009</f>
        <v>#DIV/0!</v>
      </c>
      <c r="D1009" s="132" t="e">
        <f>'Тулуз-Пьерон'!AE1009</f>
        <v>#DIV/0!</v>
      </c>
      <c r="E1009" s="134">
        <f>Равен!AD1001</f>
        <v>0</v>
      </c>
      <c r="F1009" s="135">
        <f>Равен!AE1001</f>
        <v>0</v>
      </c>
      <c r="G1009" s="128"/>
      <c r="H1009" s="33"/>
      <c r="I1009" s="33"/>
      <c r="J1009" s="33"/>
      <c r="K1009" s="115"/>
      <c r="L1009" s="109">
        <f t="shared" si="186"/>
        <v>0</v>
      </c>
      <c r="M1009" s="33"/>
      <c r="N1009" s="123"/>
      <c r="O1009" s="131"/>
      <c r="P1009" s="109">
        <f t="shared" si="187"/>
        <v>0</v>
      </c>
      <c r="Q1009" s="33"/>
      <c r="R1009" s="33"/>
      <c r="S1009" s="123"/>
      <c r="T1009" s="128"/>
      <c r="U1009" s="33"/>
      <c r="V1009" s="33"/>
      <c r="W1009" s="33"/>
      <c r="X1009" s="115"/>
      <c r="Y1009" s="122"/>
      <c r="Z1009" s="33"/>
      <c r="AA1009" s="33"/>
      <c r="AB1009" s="33"/>
      <c r="AC1009" s="33"/>
      <c r="AD1009" s="33"/>
      <c r="AE1009" s="33"/>
      <c r="AF1009" s="123"/>
      <c r="AG1009" s="119" t="e">
        <f>HLOOKUP(AG$13,$Y1009:$AF$1016,ROWS($Y1009:$AF$1016),FALSE)</f>
        <v>#N/A</v>
      </c>
      <c r="AH1009" s="30" t="e">
        <f>HLOOKUP(AH$13,$Y1009:$AF$1016,ROWS($Y1009:$AF$1016),FALSE)</f>
        <v>#N/A</v>
      </c>
      <c r="AI1009" s="30" t="e">
        <f>HLOOKUP(AI$13,$Y1009:$AF$1016,ROWS($Y1009:$AF$1016),FALSE)</f>
        <v>#N/A</v>
      </c>
      <c r="AJ1009" s="30" t="e">
        <f>HLOOKUP(AJ$13,$Y1009:$AF$1016,ROWS($Y1009:$AF$1016),FALSE)</f>
        <v>#N/A</v>
      </c>
      <c r="AK1009" s="30" t="e">
        <f>HLOOKUP(AK$13,$Y1009:$AF$1016,ROWS($Y1009:$AF$1016),FALSE)</f>
        <v>#N/A</v>
      </c>
      <c r="AL1009" s="30" t="e">
        <f>HLOOKUP(AL$13,$Y1009:$AF$1016,ROWS($Y1009:$AF$1016),FALSE)</f>
        <v>#N/A</v>
      </c>
      <c r="AM1009" s="30" t="e">
        <f>HLOOKUP(AM$13,$Y1009:$AF$1016,ROWS($Y1009:$AF$1016),FALSE)</f>
        <v>#N/A</v>
      </c>
      <c r="AN1009" s="30" t="e">
        <f>HLOOKUP(AN$13,$Y1009:$AF$1016,ROWS($Y1009:$AF$1016),FALSE)</f>
        <v>#N/A</v>
      </c>
      <c r="AO1009" s="35" t="e">
        <f t="shared" si="188"/>
        <v>#N/A</v>
      </c>
      <c r="AP1009" s="35" t="e">
        <f t="shared" si="189"/>
        <v>#N/A</v>
      </c>
      <c r="AQ1009" s="35" t="e">
        <f t="shared" si="190"/>
        <v>#N/A</v>
      </c>
      <c r="AR1009" s="35" t="e">
        <f t="shared" si="191"/>
        <v>#N/A</v>
      </c>
      <c r="AS1009" s="35" t="e">
        <f t="shared" si="192"/>
        <v>#N/A</v>
      </c>
      <c r="AT1009" s="35" t="e">
        <f t="shared" si="193"/>
        <v>#N/A</v>
      </c>
      <c r="AU1009" s="35" t="e">
        <f t="shared" si="194"/>
        <v>#N/A</v>
      </c>
      <c r="AV1009" s="35" t="e">
        <f t="shared" si="195"/>
        <v>#N/A</v>
      </c>
      <c r="AW1009" s="81" t="e">
        <f t="shared" si="196"/>
        <v>#N/A</v>
      </c>
      <c r="AX1009" s="139" t="e">
        <f t="shared" si="197"/>
        <v>#N/A</v>
      </c>
    </row>
    <row r="1010" spans="1:50" x14ac:dyDescent="0.25">
      <c r="A1010" s="110">
        <f>'Тулуз-Пьерон'!A1010</f>
        <v>0</v>
      </c>
      <c r="B1010" s="153">
        <f>'Тулуз-Пьерон'!B1010</f>
        <v>0</v>
      </c>
      <c r="C1010" s="109" t="e">
        <f>'Тулуз-Пьерон'!AB1010</f>
        <v>#DIV/0!</v>
      </c>
      <c r="D1010" s="132" t="e">
        <f>'Тулуз-Пьерон'!AE1010</f>
        <v>#DIV/0!</v>
      </c>
      <c r="E1010" s="134">
        <f>Равен!AD1002</f>
        <v>0</v>
      </c>
      <c r="F1010" s="135">
        <f>Равен!AE1002</f>
        <v>0</v>
      </c>
      <c r="G1010" s="128"/>
      <c r="H1010" s="33"/>
      <c r="I1010" s="33"/>
      <c r="J1010" s="33"/>
      <c r="K1010" s="115"/>
      <c r="L1010" s="109">
        <f t="shared" si="186"/>
        <v>0</v>
      </c>
      <c r="M1010" s="33"/>
      <c r="N1010" s="123"/>
      <c r="O1010" s="131"/>
      <c r="P1010" s="109">
        <f t="shared" si="187"/>
        <v>0</v>
      </c>
      <c r="Q1010" s="33"/>
      <c r="R1010" s="33"/>
      <c r="S1010" s="123"/>
      <c r="T1010" s="128"/>
      <c r="U1010" s="33"/>
      <c r="V1010" s="33"/>
      <c r="W1010" s="33"/>
      <c r="X1010" s="115"/>
      <c r="Y1010" s="122"/>
      <c r="Z1010" s="33"/>
      <c r="AA1010" s="33"/>
      <c r="AB1010" s="33"/>
      <c r="AC1010" s="33"/>
      <c r="AD1010" s="33"/>
      <c r="AE1010" s="33"/>
      <c r="AF1010" s="123"/>
      <c r="AG1010" s="119" t="e">
        <f>HLOOKUP(AG$13,$Y1010:$AF$1016,ROWS($Y1010:$AF$1016),FALSE)</f>
        <v>#N/A</v>
      </c>
      <c r="AH1010" s="30" t="e">
        <f>HLOOKUP(AH$13,$Y1010:$AF$1016,ROWS($Y1010:$AF$1016),FALSE)</f>
        <v>#N/A</v>
      </c>
      <c r="AI1010" s="30" t="e">
        <f>HLOOKUP(AI$13,$Y1010:$AF$1016,ROWS($Y1010:$AF$1016),FALSE)</f>
        <v>#N/A</v>
      </c>
      <c r="AJ1010" s="30" t="e">
        <f>HLOOKUP(AJ$13,$Y1010:$AF$1016,ROWS($Y1010:$AF$1016),FALSE)</f>
        <v>#N/A</v>
      </c>
      <c r="AK1010" s="30" t="e">
        <f>HLOOKUP(AK$13,$Y1010:$AF$1016,ROWS($Y1010:$AF$1016),FALSE)</f>
        <v>#N/A</v>
      </c>
      <c r="AL1010" s="30" t="e">
        <f>HLOOKUP(AL$13,$Y1010:$AF$1016,ROWS($Y1010:$AF$1016),FALSE)</f>
        <v>#N/A</v>
      </c>
      <c r="AM1010" s="30" t="e">
        <f>HLOOKUP(AM$13,$Y1010:$AF$1016,ROWS($Y1010:$AF$1016),FALSE)</f>
        <v>#N/A</v>
      </c>
      <c r="AN1010" s="30" t="e">
        <f>HLOOKUP(AN$13,$Y1010:$AF$1016,ROWS($Y1010:$AF$1016),FALSE)</f>
        <v>#N/A</v>
      </c>
      <c r="AO1010" s="35" t="e">
        <f t="shared" si="188"/>
        <v>#N/A</v>
      </c>
      <c r="AP1010" s="35" t="e">
        <f t="shared" si="189"/>
        <v>#N/A</v>
      </c>
      <c r="AQ1010" s="35" t="e">
        <f t="shared" si="190"/>
        <v>#N/A</v>
      </c>
      <c r="AR1010" s="35" t="e">
        <f t="shared" si="191"/>
        <v>#N/A</v>
      </c>
      <c r="AS1010" s="35" t="e">
        <f t="shared" si="192"/>
        <v>#N/A</v>
      </c>
      <c r="AT1010" s="35" t="e">
        <f t="shared" si="193"/>
        <v>#N/A</v>
      </c>
      <c r="AU1010" s="35" t="e">
        <f t="shared" si="194"/>
        <v>#N/A</v>
      </c>
      <c r="AV1010" s="35" t="e">
        <f t="shared" si="195"/>
        <v>#N/A</v>
      </c>
      <c r="AW1010" s="81" t="e">
        <f t="shared" si="196"/>
        <v>#N/A</v>
      </c>
      <c r="AX1010" s="139" t="e">
        <f t="shared" si="197"/>
        <v>#N/A</v>
      </c>
    </row>
    <row r="1011" spans="1:50" x14ac:dyDescent="0.25">
      <c r="A1011" s="110">
        <f>'Тулуз-Пьерон'!A1011</f>
        <v>0</v>
      </c>
      <c r="B1011" s="153">
        <f>'Тулуз-Пьерон'!B1011</f>
        <v>0</v>
      </c>
      <c r="C1011" s="109" t="e">
        <f>'Тулуз-Пьерон'!AB1011</f>
        <v>#DIV/0!</v>
      </c>
      <c r="D1011" s="132" t="e">
        <f>'Тулуз-Пьерон'!AE1011</f>
        <v>#DIV/0!</v>
      </c>
      <c r="E1011" s="134">
        <f>Равен!AD1003</f>
        <v>0</v>
      </c>
      <c r="F1011" s="135">
        <f>Равен!AE1003</f>
        <v>0</v>
      </c>
      <c r="G1011" s="128"/>
      <c r="H1011" s="33"/>
      <c r="I1011" s="33"/>
      <c r="J1011" s="33"/>
      <c r="K1011" s="115"/>
      <c r="L1011" s="109">
        <f t="shared" si="186"/>
        <v>0</v>
      </c>
      <c r="M1011" s="33"/>
      <c r="N1011" s="123"/>
      <c r="O1011" s="131"/>
      <c r="P1011" s="109">
        <f t="shared" si="187"/>
        <v>0</v>
      </c>
      <c r="Q1011" s="33"/>
      <c r="R1011" s="33"/>
      <c r="S1011" s="123"/>
      <c r="T1011" s="128"/>
      <c r="U1011" s="33"/>
      <c r="V1011" s="33"/>
      <c r="W1011" s="33"/>
      <c r="X1011" s="115"/>
      <c r="Y1011" s="122"/>
      <c r="Z1011" s="33"/>
      <c r="AA1011" s="33"/>
      <c r="AB1011" s="33"/>
      <c r="AC1011" s="33"/>
      <c r="AD1011" s="33"/>
      <c r="AE1011" s="33"/>
      <c r="AF1011" s="123"/>
      <c r="AG1011" s="119" t="e">
        <f>HLOOKUP(AG$13,$Y1011:$AF$1016,ROWS($Y1011:$AF$1016),FALSE)</f>
        <v>#N/A</v>
      </c>
      <c r="AH1011" s="30" t="e">
        <f>HLOOKUP(AH$13,$Y1011:$AF$1016,ROWS($Y1011:$AF$1016),FALSE)</f>
        <v>#N/A</v>
      </c>
      <c r="AI1011" s="30" t="e">
        <f>HLOOKUP(AI$13,$Y1011:$AF$1016,ROWS($Y1011:$AF$1016),FALSE)</f>
        <v>#N/A</v>
      </c>
      <c r="AJ1011" s="30" t="e">
        <f>HLOOKUP(AJ$13,$Y1011:$AF$1016,ROWS($Y1011:$AF$1016),FALSE)</f>
        <v>#N/A</v>
      </c>
      <c r="AK1011" s="30" t="e">
        <f>HLOOKUP(AK$13,$Y1011:$AF$1016,ROWS($Y1011:$AF$1016),FALSE)</f>
        <v>#N/A</v>
      </c>
      <c r="AL1011" s="30" t="e">
        <f>HLOOKUP(AL$13,$Y1011:$AF$1016,ROWS($Y1011:$AF$1016),FALSE)</f>
        <v>#N/A</v>
      </c>
      <c r="AM1011" s="30" t="e">
        <f>HLOOKUP(AM$13,$Y1011:$AF$1016,ROWS($Y1011:$AF$1016),FALSE)</f>
        <v>#N/A</v>
      </c>
      <c r="AN1011" s="30" t="e">
        <f>HLOOKUP(AN$13,$Y1011:$AF$1016,ROWS($Y1011:$AF$1016),FALSE)</f>
        <v>#N/A</v>
      </c>
      <c r="AO1011" s="35" t="e">
        <f t="shared" si="188"/>
        <v>#N/A</v>
      </c>
      <c r="AP1011" s="35" t="e">
        <f t="shared" si="189"/>
        <v>#N/A</v>
      </c>
      <c r="AQ1011" s="35" t="e">
        <f t="shared" si="190"/>
        <v>#N/A</v>
      </c>
      <c r="AR1011" s="35" t="e">
        <f t="shared" si="191"/>
        <v>#N/A</v>
      </c>
      <c r="AS1011" s="35" t="e">
        <f t="shared" si="192"/>
        <v>#N/A</v>
      </c>
      <c r="AT1011" s="35" t="e">
        <f t="shared" si="193"/>
        <v>#N/A</v>
      </c>
      <c r="AU1011" s="35" t="e">
        <f t="shared" si="194"/>
        <v>#N/A</v>
      </c>
      <c r="AV1011" s="35" t="e">
        <f t="shared" si="195"/>
        <v>#N/A</v>
      </c>
      <c r="AW1011" s="81" t="e">
        <f t="shared" si="196"/>
        <v>#N/A</v>
      </c>
      <c r="AX1011" s="139" t="e">
        <f t="shared" si="197"/>
        <v>#N/A</v>
      </c>
    </row>
    <row r="1012" spans="1:50" x14ac:dyDescent="0.25">
      <c r="A1012" s="110">
        <f>'Тулуз-Пьерон'!A1012</f>
        <v>0</v>
      </c>
      <c r="B1012" s="153">
        <f>'Тулуз-Пьерон'!B1012</f>
        <v>0</v>
      </c>
      <c r="C1012" s="109" t="e">
        <f>'Тулуз-Пьерон'!AB1012</f>
        <v>#DIV/0!</v>
      </c>
      <c r="D1012" s="132" t="e">
        <f>'Тулуз-Пьерон'!AE1012</f>
        <v>#DIV/0!</v>
      </c>
      <c r="E1012" s="134">
        <f>Равен!AD1004</f>
        <v>0</v>
      </c>
      <c r="F1012" s="135">
        <f>Равен!AE1004</f>
        <v>0</v>
      </c>
      <c r="G1012" s="128"/>
      <c r="H1012" s="33"/>
      <c r="I1012" s="33"/>
      <c r="J1012" s="33"/>
      <c r="K1012" s="115"/>
      <c r="L1012" s="109">
        <f t="shared" si="186"/>
        <v>0</v>
      </c>
      <c r="M1012" s="33"/>
      <c r="N1012" s="123"/>
      <c r="O1012" s="131"/>
      <c r="P1012" s="109">
        <f t="shared" si="187"/>
        <v>0</v>
      </c>
      <c r="Q1012" s="33"/>
      <c r="R1012" s="33"/>
      <c r="S1012" s="123"/>
      <c r="T1012" s="128"/>
      <c r="U1012" s="33"/>
      <c r="V1012" s="33"/>
      <c r="W1012" s="33"/>
      <c r="X1012" s="115"/>
      <c r="Y1012" s="122"/>
      <c r="Z1012" s="33"/>
      <c r="AA1012" s="33"/>
      <c r="AB1012" s="33"/>
      <c r="AC1012" s="33"/>
      <c r="AD1012" s="33"/>
      <c r="AE1012" s="33"/>
      <c r="AF1012" s="123"/>
      <c r="AG1012" s="119" t="e">
        <f>HLOOKUP(AG$13,$Y1012:$AF$1016,ROWS($Y1012:$AF$1016),FALSE)</f>
        <v>#N/A</v>
      </c>
      <c r="AH1012" s="30" t="e">
        <f>HLOOKUP(AH$13,$Y1012:$AF$1016,ROWS($Y1012:$AF$1016),FALSE)</f>
        <v>#N/A</v>
      </c>
      <c r="AI1012" s="30" t="e">
        <f>HLOOKUP(AI$13,$Y1012:$AF$1016,ROWS($Y1012:$AF$1016),FALSE)</f>
        <v>#N/A</v>
      </c>
      <c r="AJ1012" s="30" t="e">
        <f>HLOOKUP(AJ$13,$Y1012:$AF$1016,ROWS($Y1012:$AF$1016),FALSE)</f>
        <v>#N/A</v>
      </c>
      <c r="AK1012" s="30" t="e">
        <f>HLOOKUP(AK$13,$Y1012:$AF$1016,ROWS($Y1012:$AF$1016),FALSE)</f>
        <v>#N/A</v>
      </c>
      <c r="AL1012" s="30" t="e">
        <f>HLOOKUP(AL$13,$Y1012:$AF$1016,ROWS($Y1012:$AF$1016),FALSE)</f>
        <v>#N/A</v>
      </c>
      <c r="AM1012" s="30" t="e">
        <f>HLOOKUP(AM$13,$Y1012:$AF$1016,ROWS($Y1012:$AF$1016),FALSE)</f>
        <v>#N/A</v>
      </c>
      <c r="AN1012" s="30" t="e">
        <f>HLOOKUP(AN$13,$Y1012:$AF$1016,ROWS($Y1012:$AF$1016),FALSE)</f>
        <v>#N/A</v>
      </c>
      <c r="AO1012" s="35" t="e">
        <f t="shared" si="188"/>
        <v>#N/A</v>
      </c>
      <c r="AP1012" s="35" t="e">
        <f t="shared" si="189"/>
        <v>#N/A</v>
      </c>
      <c r="AQ1012" s="35" t="e">
        <f t="shared" si="190"/>
        <v>#N/A</v>
      </c>
      <c r="AR1012" s="35" t="e">
        <f t="shared" si="191"/>
        <v>#N/A</v>
      </c>
      <c r="AS1012" s="35" t="e">
        <f t="shared" si="192"/>
        <v>#N/A</v>
      </c>
      <c r="AT1012" s="35" t="e">
        <f t="shared" si="193"/>
        <v>#N/A</v>
      </c>
      <c r="AU1012" s="35" t="e">
        <f t="shared" si="194"/>
        <v>#N/A</v>
      </c>
      <c r="AV1012" s="35" t="e">
        <f t="shared" si="195"/>
        <v>#N/A</v>
      </c>
      <c r="AW1012" s="81" t="e">
        <f t="shared" si="196"/>
        <v>#N/A</v>
      </c>
      <c r="AX1012" s="139" t="e">
        <f t="shared" si="197"/>
        <v>#N/A</v>
      </c>
    </row>
    <row r="1013" spans="1:50" x14ac:dyDescent="0.25">
      <c r="A1013" s="110">
        <f>'Тулуз-Пьерон'!A1013</f>
        <v>0</v>
      </c>
      <c r="B1013" s="153">
        <f>'Тулуз-Пьерон'!B1013</f>
        <v>0</v>
      </c>
      <c r="C1013" s="109" t="e">
        <f>'Тулуз-Пьерон'!AB1013</f>
        <v>#DIV/0!</v>
      </c>
      <c r="D1013" s="132" t="e">
        <f>'Тулуз-Пьерон'!AE1013</f>
        <v>#DIV/0!</v>
      </c>
      <c r="E1013" s="134">
        <f>Равен!AD1005</f>
        <v>0</v>
      </c>
      <c r="F1013" s="135">
        <f>Равен!AE1005</f>
        <v>0</v>
      </c>
      <c r="G1013" s="128"/>
      <c r="H1013" s="33"/>
      <c r="I1013" s="33"/>
      <c r="J1013" s="33"/>
      <c r="K1013" s="115"/>
      <c r="L1013" s="109">
        <f t="shared" si="186"/>
        <v>0</v>
      </c>
      <c r="M1013" s="33"/>
      <c r="N1013" s="123"/>
      <c r="O1013" s="131"/>
      <c r="P1013" s="109">
        <f t="shared" si="187"/>
        <v>0</v>
      </c>
      <c r="Q1013" s="33"/>
      <c r="R1013" s="33"/>
      <c r="S1013" s="123"/>
      <c r="T1013" s="128"/>
      <c r="U1013" s="33"/>
      <c r="V1013" s="33"/>
      <c r="W1013" s="33"/>
      <c r="X1013" s="115"/>
      <c r="Y1013" s="122"/>
      <c r="Z1013" s="33"/>
      <c r="AA1013" s="33"/>
      <c r="AB1013" s="33"/>
      <c r="AC1013" s="33"/>
      <c r="AD1013" s="33"/>
      <c r="AE1013" s="33"/>
      <c r="AF1013" s="123"/>
      <c r="AG1013" s="119" t="e">
        <f>HLOOKUP(AG$13,$Y1013:$AF$1016,ROWS($Y1013:$AF$1016),FALSE)</f>
        <v>#N/A</v>
      </c>
      <c r="AH1013" s="30" t="e">
        <f>HLOOKUP(AH$13,$Y1013:$AF$1016,ROWS($Y1013:$AF$1016),FALSE)</f>
        <v>#N/A</v>
      </c>
      <c r="AI1013" s="30" t="e">
        <f>HLOOKUP(AI$13,$Y1013:$AF$1016,ROWS($Y1013:$AF$1016),FALSE)</f>
        <v>#N/A</v>
      </c>
      <c r="AJ1013" s="30" t="e">
        <f>HLOOKUP(AJ$13,$Y1013:$AF$1016,ROWS($Y1013:$AF$1016),FALSE)</f>
        <v>#N/A</v>
      </c>
      <c r="AK1013" s="30" t="e">
        <f>HLOOKUP(AK$13,$Y1013:$AF$1016,ROWS($Y1013:$AF$1016),FALSE)</f>
        <v>#N/A</v>
      </c>
      <c r="AL1013" s="30" t="e">
        <f>HLOOKUP(AL$13,$Y1013:$AF$1016,ROWS($Y1013:$AF$1016),FALSE)</f>
        <v>#N/A</v>
      </c>
      <c r="AM1013" s="30" t="e">
        <f>HLOOKUP(AM$13,$Y1013:$AF$1016,ROWS($Y1013:$AF$1016),FALSE)</f>
        <v>#N/A</v>
      </c>
      <c r="AN1013" s="30" t="e">
        <f>HLOOKUP(AN$13,$Y1013:$AF$1016,ROWS($Y1013:$AF$1016),FALSE)</f>
        <v>#N/A</v>
      </c>
      <c r="AO1013" s="35" t="e">
        <f t="shared" si="188"/>
        <v>#N/A</v>
      </c>
      <c r="AP1013" s="35" t="e">
        <f t="shared" si="189"/>
        <v>#N/A</v>
      </c>
      <c r="AQ1013" s="35" t="e">
        <f t="shared" si="190"/>
        <v>#N/A</v>
      </c>
      <c r="AR1013" s="35" t="e">
        <f t="shared" si="191"/>
        <v>#N/A</v>
      </c>
      <c r="AS1013" s="35" t="e">
        <f t="shared" si="192"/>
        <v>#N/A</v>
      </c>
      <c r="AT1013" s="35" t="e">
        <f t="shared" si="193"/>
        <v>#N/A</v>
      </c>
      <c r="AU1013" s="35" t="e">
        <f t="shared" si="194"/>
        <v>#N/A</v>
      </c>
      <c r="AV1013" s="35" t="e">
        <f t="shared" si="195"/>
        <v>#N/A</v>
      </c>
      <c r="AW1013" s="81" t="e">
        <f t="shared" si="196"/>
        <v>#N/A</v>
      </c>
      <c r="AX1013" s="139" t="e">
        <f t="shared" si="197"/>
        <v>#N/A</v>
      </c>
    </row>
    <row r="1014" spans="1:50" x14ac:dyDescent="0.25">
      <c r="A1014" s="110">
        <f>'Тулуз-Пьерон'!A1014</f>
        <v>0</v>
      </c>
      <c r="B1014" s="153">
        <f>'Тулуз-Пьерон'!B1014</f>
        <v>0</v>
      </c>
      <c r="C1014" s="109" t="e">
        <f>'Тулуз-Пьерон'!AB1014</f>
        <v>#DIV/0!</v>
      </c>
      <c r="D1014" s="132" t="e">
        <f>'Тулуз-Пьерон'!AE1014</f>
        <v>#DIV/0!</v>
      </c>
      <c r="E1014" s="134">
        <f>Равен!AD1006</f>
        <v>0</v>
      </c>
      <c r="F1014" s="135">
        <f>Равен!AE1006</f>
        <v>0</v>
      </c>
      <c r="G1014" s="128"/>
      <c r="H1014" s="33"/>
      <c r="I1014" s="33"/>
      <c r="J1014" s="33"/>
      <c r="K1014" s="115"/>
      <c r="L1014" s="109">
        <f t="shared" si="186"/>
        <v>0</v>
      </c>
      <c r="M1014" s="33"/>
      <c r="N1014" s="123"/>
      <c r="O1014" s="131"/>
      <c r="P1014" s="109">
        <f t="shared" si="187"/>
        <v>0</v>
      </c>
      <c r="Q1014" s="33"/>
      <c r="R1014" s="33"/>
      <c r="S1014" s="123"/>
      <c r="T1014" s="128"/>
      <c r="U1014" s="33"/>
      <c r="V1014" s="33"/>
      <c r="W1014" s="33"/>
      <c r="X1014" s="115"/>
      <c r="Y1014" s="122"/>
      <c r="Z1014" s="33"/>
      <c r="AA1014" s="33"/>
      <c r="AB1014" s="33"/>
      <c r="AC1014" s="33"/>
      <c r="AD1014" s="33"/>
      <c r="AE1014" s="33"/>
      <c r="AF1014" s="123"/>
      <c r="AG1014" s="119" t="e">
        <f>HLOOKUP(AG$13,$Y1014:$AF$1016,ROWS($Y1014:$AF$1016),FALSE)</f>
        <v>#N/A</v>
      </c>
      <c r="AH1014" s="30" t="e">
        <f>HLOOKUP(AH$13,$Y1014:$AF$1016,ROWS($Y1014:$AF$1016),FALSE)</f>
        <v>#N/A</v>
      </c>
      <c r="AI1014" s="30" t="e">
        <f>HLOOKUP(AI$13,$Y1014:$AF$1016,ROWS($Y1014:$AF$1016),FALSE)</f>
        <v>#N/A</v>
      </c>
      <c r="AJ1014" s="30" t="e">
        <f>HLOOKUP(AJ$13,$Y1014:$AF$1016,ROWS($Y1014:$AF$1016),FALSE)</f>
        <v>#N/A</v>
      </c>
      <c r="AK1014" s="30" t="e">
        <f>HLOOKUP(AK$13,$Y1014:$AF$1016,ROWS($Y1014:$AF$1016),FALSE)</f>
        <v>#N/A</v>
      </c>
      <c r="AL1014" s="30" t="e">
        <f>HLOOKUP(AL$13,$Y1014:$AF$1016,ROWS($Y1014:$AF$1016),FALSE)</f>
        <v>#N/A</v>
      </c>
      <c r="AM1014" s="30" t="e">
        <f>HLOOKUP(AM$13,$Y1014:$AF$1016,ROWS($Y1014:$AF$1016),FALSE)</f>
        <v>#N/A</v>
      </c>
      <c r="AN1014" s="30" t="e">
        <f>HLOOKUP(AN$13,$Y1014:$AF$1016,ROWS($Y1014:$AF$1016),FALSE)</f>
        <v>#N/A</v>
      </c>
      <c r="AO1014" s="35" t="e">
        <f t="shared" si="188"/>
        <v>#N/A</v>
      </c>
      <c r="AP1014" s="35" t="e">
        <f t="shared" si="189"/>
        <v>#N/A</v>
      </c>
      <c r="AQ1014" s="35" t="e">
        <f t="shared" si="190"/>
        <v>#N/A</v>
      </c>
      <c r="AR1014" s="35" t="e">
        <f t="shared" si="191"/>
        <v>#N/A</v>
      </c>
      <c r="AS1014" s="35" t="e">
        <f t="shared" si="192"/>
        <v>#N/A</v>
      </c>
      <c r="AT1014" s="35" t="e">
        <f t="shared" si="193"/>
        <v>#N/A</v>
      </c>
      <c r="AU1014" s="35" t="e">
        <f t="shared" si="194"/>
        <v>#N/A</v>
      </c>
      <c r="AV1014" s="35" t="e">
        <f t="shared" si="195"/>
        <v>#N/A</v>
      </c>
      <c r="AW1014" s="81" t="e">
        <f t="shared" si="196"/>
        <v>#N/A</v>
      </c>
      <c r="AX1014" s="139" t="e">
        <f t="shared" si="197"/>
        <v>#N/A</v>
      </c>
    </row>
    <row r="1015" spans="1:50" ht="15.75" thickBot="1" x14ac:dyDescent="0.3">
      <c r="A1015" s="92">
        <f>'Тулуз-Пьерон'!A1015</f>
        <v>0</v>
      </c>
      <c r="B1015" s="154">
        <f>'Тулуз-Пьерон'!B1015</f>
        <v>0</v>
      </c>
      <c r="C1015" s="129" t="e">
        <f>'Тулуз-Пьерон'!AB1015</f>
        <v>#DIV/0!</v>
      </c>
      <c r="D1015" s="133" t="e">
        <f>'Тулуз-Пьерон'!AE1015</f>
        <v>#DIV/0!</v>
      </c>
      <c r="E1015" s="136">
        <f>Равен!AD1007</f>
        <v>0</v>
      </c>
      <c r="F1015" s="137">
        <f>Равен!AE1007</f>
        <v>0</v>
      </c>
      <c r="G1015" s="140"/>
      <c r="H1015" s="125"/>
      <c r="I1015" s="125"/>
      <c r="J1015" s="125"/>
      <c r="K1015" s="141"/>
      <c r="L1015" s="129">
        <f t="shared" si="186"/>
        <v>0</v>
      </c>
      <c r="M1015" s="125"/>
      <c r="N1015" s="126"/>
      <c r="O1015" s="142"/>
      <c r="P1015" s="129">
        <f t="shared" si="187"/>
        <v>0</v>
      </c>
      <c r="Q1015" s="125"/>
      <c r="R1015" s="125"/>
      <c r="S1015" s="126"/>
      <c r="T1015" s="140"/>
      <c r="U1015" s="125"/>
      <c r="V1015" s="125"/>
      <c r="W1015" s="125"/>
      <c r="X1015" s="141"/>
      <c r="Y1015" s="124"/>
      <c r="Z1015" s="125"/>
      <c r="AA1015" s="125"/>
      <c r="AB1015" s="125"/>
      <c r="AC1015" s="125"/>
      <c r="AD1015" s="125"/>
      <c r="AE1015" s="125"/>
      <c r="AF1015" s="126"/>
      <c r="AG1015" s="143" t="e">
        <f>HLOOKUP(AG$13,$Y1015:$AF$1016,ROWS($Y1015:$AF$1016),FALSE)</f>
        <v>#N/A</v>
      </c>
      <c r="AH1015" s="144" t="e">
        <f>HLOOKUP(AH$13,$Y1015:$AF$1016,ROWS($Y1015:$AF$1016),FALSE)</f>
        <v>#N/A</v>
      </c>
      <c r="AI1015" s="144" t="e">
        <f>HLOOKUP(AI$13,$Y1015:$AF$1016,ROWS($Y1015:$AF$1016),FALSE)</f>
        <v>#N/A</v>
      </c>
      <c r="AJ1015" s="144" t="e">
        <f>HLOOKUP(AJ$13,$Y1015:$AF$1016,ROWS($Y1015:$AF$1016),FALSE)</f>
        <v>#N/A</v>
      </c>
      <c r="AK1015" s="144" t="e">
        <f>HLOOKUP(AK$13,$Y1015:$AF$1016,ROWS($Y1015:$AF$1016),FALSE)</f>
        <v>#N/A</v>
      </c>
      <c r="AL1015" s="144" t="e">
        <f>HLOOKUP(AL$13,$Y1015:$AF$1016,ROWS($Y1015:$AF$1016),FALSE)</f>
        <v>#N/A</v>
      </c>
      <c r="AM1015" s="144" t="e">
        <f>HLOOKUP(AM$13,$Y1015:$AF$1016,ROWS($Y1015:$AF$1016),FALSE)</f>
        <v>#N/A</v>
      </c>
      <c r="AN1015" s="144" t="e">
        <f>HLOOKUP(AN$13,$Y1015:$AF$1016,ROWS($Y1015:$AF$1016),FALSE)</f>
        <v>#N/A</v>
      </c>
      <c r="AO1015" s="35" t="e">
        <f t="shared" si="188"/>
        <v>#N/A</v>
      </c>
      <c r="AP1015" s="35" t="e">
        <f t="shared" si="189"/>
        <v>#N/A</v>
      </c>
      <c r="AQ1015" s="35" t="e">
        <f t="shared" si="190"/>
        <v>#N/A</v>
      </c>
      <c r="AR1015" s="35" t="e">
        <f t="shared" si="191"/>
        <v>#N/A</v>
      </c>
      <c r="AS1015" s="35" t="e">
        <f t="shared" si="192"/>
        <v>#N/A</v>
      </c>
      <c r="AT1015" s="35" t="e">
        <f t="shared" si="193"/>
        <v>#N/A</v>
      </c>
      <c r="AU1015" s="35" t="e">
        <f t="shared" si="194"/>
        <v>#N/A</v>
      </c>
      <c r="AV1015" s="35" t="e">
        <f t="shared" si="195"/>
        <v>#N/A</v>
      </c>
      <c r="AW1015" s="89" t="e">
        <f t="shared" si="196"/>
        <v>#N/A</v>
      </c>
      <c r="AX1015" s="145" t="e">
        <f t="shared" si="197"/>
        <v>#N/A</v>
      </c>
    </row>
    <row r="1016" spans="1:50" x14ac:dyDescent="0.25">
      <c r="Y1016" s="32">
        <v>1</v>
      </c>
      <c r="Z1016" s="32">
        <v>2</v>
      </c>
      <c r="AA1016" s="32">
        <v>3</v>
      </c>
      <c r="AB1016" s="32">
        <v>4</v>
      </c>
      <c r="AC1016" s="32">
        <v>5</v>
      </c>
      <c r="AD1016" s="32">
        <v>6</v>
      </c>
      <c r="AE1016" s="32">
        <v>7</v>
      </c>
      <c r="AF1016" s="32">
        <v>8</v>
      </c>
    </row>
  </sheetData>
  <mergeCells count="35">
    <mergeCell ref="AG11:AV11"/>
    <mergeCell ref="Y12:AF14"/>
    <mergeCell ref="AO12:AV14"/>
    <mergeCell ref="P12:P14"/>
    <mergeCell ref="Q12:Q14"/>
    <mergeCell ref="R12:R14"/>
    <mergeCell ref="S12:S14"/>
    <mergeCell ref="Y11:AF11"/>
    <mergeCell ref="P11:S11"/>
    <mergeCell ref="T12:T14"/>
    <mergeCell ref="L11:N11"/>
    <mergeCell ref="O12:O14"/>
    <mergeCell ref="A11:A14"/>
    <mergeCell ref="B11:B14"/>
    <mergeCell ref="G12:G14"/>
    <mergeCell ref="H12:H14"/>
    <mergeCell ref="I12:I14"/>
    <mergeCell ref="J12:J14"/>
    <mergeCell ref="C12:C14"/>
    <mergeCell ref="D12:D14"/>
    <mergeCell ref="E12:E14"/>
    <mergeCell ref="F12:F14"/>
    <mergeCell ref="C11:D11"/>
    <mergeCell ref="E11:F11"/>
    <mergeCell ref="AX12:AX14"/>
    <mergeCell ref="K12:K14"/>
    <mergeCell ref="L12:L14"/>
    <mergeCell ref="M12:M14"/>
    <mergeCell ref="N12:N14"/>
    <mergeCell ref="AG12:AN12"/>
    <mergeCell ref="U12:U14"/>
    <mergeCell ref="V12:V14"/>
    <mergeCell ref="W12:W14"/>
    <mergeCell ref="X12:X14"/>
    <mergeCell ref="AW12:AW14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10"/>
  <sheetViews>
    <sheetView topLeftCell="A7" zoomScale="149" zoomScaleNormal="149" workbookViewId="0">
      <pane ySplit="2" topLeftCell="A9" activePane="bottomLeft" state="frozen"/>
      <selection activeCell="A7" sqref="A7"/>
      <selection pane="bottomLeft" activeCell="B17" sqref="B17"/>
    </sheetView>
  </sheetViews>
  <sheetFormatPr defaultRowHeight="15" x14ac:dyDescent="0.25"/>
  <cols>
    <col min="1" max="1" width="9.140625" style="65"/>
    <col min="2" max="2" width="26.7109375" style="64" customWidth="1"/>
    <col min="3" max="18" width="8.85546875" style="53" customWidth="1"/>
    <col min="19" max="16384" width="9.140625" style="51"/>
  </cols>
  <sheetData>
    <row r="1" spans="1:22" ht="19.5" x14ac:dyDescent="0.25">
      <c r="A1" s="61" t="s">
        <v>154</v>
      </c>
      <c r="B1" s="62"/>
    </row>
    <row r="2" spans="1:22" ht="19.5" x14ac:dyDescent="0.25">
      <c r="A2" s="63" t="s">
        <v>155</v>
      </c>
    </row>
    <row r="6" spans="1:22" ht="15.75" thickBot="1" x14ac:dyDescent="0.3"/>
    <row r="7" spans="1:22" ht="31.5" customHeight="1" x14ac:dyDescent="0.25">
      <c r="A7" s="296" t="s">
        <v>96</v>
      </c>
      <c r="B7" s="66" t="s">
        <v>2</v>
      </c>
      <c r="C7" s="302" t="s">
        <v>9</v>
      </c>
      <c r="D7" s="300" t="s">
        <v>10</v>
      </c>
      <c r="E7" s="301"/>
      <c r="F7" s="298" t="s">
        <v>13</v>
      </c>
      <c r="G7" s="298" t="s">
        <v>14</v>
      </c>
      <c r="H7" s="298" t="s">
        <v>15</v>
      </c>
      <c r="I7" s="298" t="s">
        <v>16</v>
      </c>
      <c r="J7" s="298" t="s">
        <v>17</v>
      </c>
      <c r="K7" s="298" t="s">
        <v>18</v>
      </c>
      <c r="L7" s="298" t="s">
        <v>20</v>
      </c>
      <c r="M7" s="298" t="s">
        <v>21</v>
      </c>
      <c r="N7" s="298" t="s">
        <v>22</v>
      </c>
      <c r="O7" s="298" t="s">
        <v>23</v>
      </c>
      <c r="P7" s="298" t="s">
        <v>24</v>
      </c>
      <c r="Q7" s="298" t="s">
        <v>25</v>
      </c>
      <c r="R7" s="294" t="s">
        <v>64</v>
      </c>
      <c r="S7" s="52"/>
      <c r="T7" s="52"/>
      <c r="U7" s="52"/>
      <c r="V7" s="52"/>
    </row>
    <row r="8" spans="1:22" ht="110.25" customHeight="1" thickBot="1" x14ac:dyDescent="0.3">
      <c r="A8" s="297"/>
      <c r="B8" s="67" t="s">
        <v>148</v>
      </c>
      <c r="C8" s="303"/>
      <c r="D8" s="58" t="s">
        <v>11</v>
      </c>
      <c r="E8" s="58" t="s">
        <v>12</v>
      </c>
      <c r="F8" s="299"/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5"/>
    </row>
    <row r="9" spans="1:22" x14ac:dyDescent="0.25">
      <c r="A9" s="68">
        <f>'Тулуз-Пьерон'!A15</f>
        <v>1</v>
      </c>
      <c r="B9" s="69" t="str">
        <f>'Тулуз-Пьерон'!B15</f>
        <v>ФАМИЛИЯ ИМЯ 1</v>
      </c>
      <c r="C9" s="59">
        <f>Ясюкова!K15+Ясюкова!L15+Ясюкова!P15</f>
        <v>10.5</v>
      </c>
      <c r="D9" s="56">
        <f>Ясюкова!E15</f>
        <v>8</v>
      </c>
      <c r="E9" s="56">
        <f>Ясюкова!F15</f>
        <v>6</v>
      </c>
      <c r="F9" s="56">
        <f>Ясюкова!J15+Ясюкова!T15</f>
        <v>5</v>
      </c>
      <c r="G9" s="56">
        <f>Ясюкова!O15+Ясюкова!V15</f>
        <v>2</v>
      </c>
      <c r="H9" s="56">
        <f>Ясюкова!J15+Ясюкова!N15+Ясюкова!O15</f>
        <v>5</v>
      </c>
      <c r="I9" s="56">
        <f>Ясюкова!T15+Ясюкова!U15+Ясюкова!V15</f>
        <v>8</v>
      </c>
      <c r="J9" s="56">
        <f>Ясюкова!W15</f>
        <v>2</v>
      </c>
      <c r="K9" s="56">
        <f>Ясюкова!C15</f>
        <v>41.1</v>
      </c>
      <c r="L9" s="56">
        <f>Ясюкова!D15</f>
        <v>0.94890510948905105</v>
      </c>
      <c r="M9" s="56">
        <f>Ясюкова!G15</f>
        <v>3</v>
      </c>
      <c r="N9" s="56">
        <f>Ясюкова!H15</f>
        <v>5</v>
      </c>
      <c r="O9" s="56">
        <f>Ясюкова!I15</f>
        <v>11</v>
      </c>
      <c r="P9" s="56">
        <f>Ясюкова!X15</f>
        <v>4</v>
      </c>
      <c r="Q9" s="57">
        <f>Ясюкова!AX15</f>
        <v>0.90909090909090906</v>
      </c>
      <c r="R9" s="56">
        <f>Ясюкова!AW15</f>
        <v>12</v>
      </c>
    </row>
    <row r="10" spans="1:22" x14ac:dyDescent="0.25">
      <c r="A10" s="70">
        <f>'Тулуз-Пьерон'!A16</f>
        <v>2</v>
      </c>
      <c r="B10" s="71" t="str">
        <f>'Тулуз-Пьерон'!B16</f>
        <v>ФАМИЛИЯ ИМЯ 2</v>
      </c>
      <c r="C10" s="60">
        <f>Ясюкова!K16+Ясюкова!L16+Ясюкова!P16</f>
        <v>9</v>
      </c>
      <c r="D10" s="54">
        <f>Ясюкова!E16</f>
        <v>8</v>
      </c>
      <c r="E10" s="54">
        <f>Ясюкова!F16</f>
        <v>5</v>
      </c>
      <c r="F10" s="54">
        <f>Ясюкова!J16+Ясюкова!T16</f>
        <v>3</v>
      </c>
      <c r="G10" s="54">
        <f>Ясюкова!O16+Ясюкова!V16</f>
        <v>5</v>
      </c>
      <c r="H10" s="54">
        <f>Ясюкова!J16+Ясюкова!N16+Ясюкова!O16</f>
        <v>6</v>
      </c>
      <c r="I10" s="54">
        <f>Ясюкова!T16+Ясюкова!U16+Ясюкова!V16</f>
        <v>5</v>
      </c>
      <c r="J10" s="54">
        <f>Ясюкова!W16</f>
        <v>0</v>
      </c>
      <c r="K10" s="54">
        <f>Ясюкова!C16</f>
        <v>26.9</v>
      </c>
      <c r="L10" s="54">
        <f>Ясюкова!D16</f>
        <v>0.98141263940520451</v>
      </c>
      <c r="M10" s="54">
        <f>Ясюкова!G16</f>
        <v>2</v>
      </c>
      <c r="N10" s="54">
        <f>Ясюкова!H16</f>
        <v>4</v>
      </c>
      <c r="O10" s="54">
        <f>Ясюкова!I16</f>
        <v>5</v>
      </c>
      <c r="P10" s="54">
        <f>Ясюкова!X16</f>
        <v>6</v>
      </c>
      <c r="Q10" s="55">
        <f>Ясюкова!AX16</f>
        <v>1.2</v>
      </c>
      <c r="R10" s="54">
        <f>Ясюкова!AW16</f>
        <v>12</v>
      </c>
    </row>
    <row r="11" spans="1:22" x14ac:dyDescent="0.25">
      <c r="A11" s="70">
        <f>'Тулуз-Пьерон'!A17</f>
        <v>3</v>
      </c>
      <c r="B11" s="71" t="str">
        <f>'Тулуз-Пьерон'!B17</f>
        <v>ФАМИЛИЯ ИМЯ 3</v>
      </c>
      <c r="C11" s="60">
        <f>Ясюкова!K17+Ясюкова!L17+Ясюкова!P17</f>
        <v>7</v>
      </c>
      <c r="D11" s="54">
        <f>Ясюкова!E17</f>
        <v>6</v>
      </c>
      <c r="E11" s="54">
        <f>Ясюкова!F17</f>
        <v>2</v>
      </c>
      <c r="F11" s="54">
        <f>Ясюкова!J17+Ясюкова!T17</f>
        <v>0</v>
      </c>
      <c r="G11" s="54">
        <f>Ясюкова!O17+Ясюкова!V17</f>
        <v>5</v>
      </c>
      <c r="H11" s="54">
        <f>Ясюкова!J17+Ясюкова!N17+Ясюкова!O17</f>
        <v>2</v>
      </c>
      <c r="I11" s="54">
        <f>Ясюкова!T17+Ясюкова!U17+Ясюкова!V17</f>
        <v>5</v>
      </c>
      <c r="J11" s="54">
        <f>Ясюкова!W17</f>
        <v>2</v>
      </c>
      <c r="K11" s="54">
        <f>Ясюкова!C17</f>
        <v>23.4</v>
      </c>
      <c r="L11" s="54">
        <f>Ясюкова!D17</f>
        <v>0.81623931623931623</v>
      </c>
      <c r="M11" s="54">
        <f>Ясюкова!G17</f>
        <v>1</v>
      </c>
      <c r="N11" s="54">
        <f>Ясюкова!H17</f>
        <v>5</v>
      </c>
      <c r="O11" s="54">
        <f>Ясюкова!I17</f>
        <v>5</v>
      </c>
      <c r="P11" s="54">
        <f>Ясюкова!X17</f>
        <v>5</v>
      </c>
      <c r="Q11" s="55">
        <f>Ясюкова!AX17</f>
        <v>2.8</v>
      </c>
      <c r="R11" s="54">
        <f>Ясюкова!AW17</f>
        <v>12</v>
      </c>
    </row>
    <row r="12" spans="1:22" x14ac:dyDescent="0.25">
      <c r="A12" s="70">
        <f>'Тулуз-Пьерон'!A18</f>
        <v>4</v>
      </c>
      <c r="B12" s="71" t="str">
        <f>'Тулуз-Пьерон'!B18</f>
        <v>ФАМИЛИЯ ИМЯ 4</v>
      </c>
      <c r="C12" s="60">
        <f>Ясюкова!K18+Ясюкова!L18+Ясюкова!P18</f>
        <v>3</v>
      </c>
      <c r="D12" s="54">
        <f>Ясюкова!E18</f>
        <v>6</v>
      </c>
      <c r="E12" s="54">
        <f>Ясюкова!F18</f>
        <v>1</v>
      </c>
      <c r="F12" s="54">
        <f>Ясюкова!J18+Ясюкова!T18</f>
        <v>3</v>
      </c>
      <c r="G12" s="54">
        <f>Ясюкова!O18+Ясюкова!V18</f>
        <v>1</v>
      </c>
      <c r="H12" s="54">
        <f>Ясюкова!J18+Ясюкова!N18+Ясюкова!O18</f>
        <v>1</v>
      </c>
      <c r="I12" s="54">
        <f>Ясюкова!T18+Ясюкова!U18+Ясюкова!V18</f>
        <v>5</v>
      </c>
      <c r="J12" s="54">
        <f>Ясюкова!W18</f>
        <v>1</v>
      </c>
      <c r="K12" s="54">
        <f>Ясюкова!C18</f>
        <v>0.1</v>
      </c>
      <c r="L12" s="54">
        <f>Ясюкова!D18</f>
        <v>0</v>
      </c>
      <c r="M12" s="54">
        <f>Ясюкова!G18</f>
        <v>1</v>
      </c>
      <c r="N12" s="54">
        <f>Ясюкова!H18</f>
        <v>3</v>
      </c>
      <c r="O12" s="54">
        <f>Ясюкова!I18</f>
        <v>7</v>
      </c>
      <c r="P12" s="54">
        <f>Ясюкова!X18</f>
        <v>0</v>
      </c>
      <c r="Q12" s="55">
        <f>Ясюкова!AX18</f>
        <v>2.3333333333333335</v>
      </c>
      <c r="R12" s="54">
        <f>Ясюкова!AW18</f>
        <v>18</v>
      </c>
    </row>
    <row r="13" spans="1:22" x14ac:dyDescent="0.25">
      <c r="A13" s="70">
        <f>'Тулуз-Пьерон'!A19</f>
        <v>5</v>
      </c>
      <c r="B13" s="71" t="str">
        <f>'Тулуз-Пьерон'!B19</f>
        <v>ФАМИЛИЯ ИМЯ 5</v>
      </c>
      <c r="C13" s="60">
        <f>Ясюкова!K19+Ясюкова!L19+Ясюкова!P19</f>
        <v>11</v>
      </c>
      <c r="D13" s="54">
        <f>Ясюкова!E19</f>
        <v>11</v>
      </c>
      <c r="E13" s="54">
        <f>Ясюкова!F19</f>
        <v>12</v>
      </c>
      <c r="F13" s="54">
        <f>Ясюкова!J19+Ясюкова!T19</f>
        <v>1</v>
      </c>
      <c r="G13" s="54">
        <f>Ясюкова!O19+Ясюкова!V19</f>
        <v>3</v>
      </c>
      <c r="H13" s="54">
        <f>Ясюкова!J19+Ясюкова!N19+Ясюкова!O19</f>
        <v>4</v>
      </c>
      <c r="I13" s="54">
        <f>Ясюкова!T19+Ясюкова!U19+Ясюкова!V19</f>
        <v>4</v>
      </c>
      <c r="J13" s="54">
        <f>Ясюкова!W19</f>
        <v>2</v>
      </c>
      <c r="K13" s="54">
        <f>Ясюкова!C19</f>
        <v>26.8</v>
      </c>
      <c r="L13" s="54">
        <f>Ясюкова!D19</f>
        <v>0.98880597014925375</v>
      </c>
      <c r="M13" s="54">
        <f>Ясюкова!G19</f>
        <v>4</v>
      </c>
      <c r="N13" s="54">
        <f>Ясюкова!H19</f>
        <v>3</v>
      </c>
      <c r="O13" s="54">
        <f>Ясюкова!I19</f>
        <v>1</v>
      </c>
      <c r="P13" s="54">
        <f>Ясюкова!X19</f>
        <v>4</v>
      </c>
      <c r="Q13" s="55">
        <f>Ясюкова!AX19</f>
        <v>2.1666666666666665</v>
      </c>
      <c r="R13" s="54">
        <f>Ясюкова!AW19</f>
        <v>16</v>
      </c>
    </row>
    <row r="14" spans="1:22" x14ac:dyDescent="0.25">
      <c r="A14" s="70">
        <f>'Тулуз-Пьерон'!A20</f>
        <v>6</v>
      </c>
      <c r="B14" s="71" t="str">
        <f>'Тулуз-Пьерон'!B20</f>
        <v>ФАМИЛИЯ ИМЯ 6</v>
      </c>
      <c r="C14" s="60">
        <f>Ясюкова!K20+Ясюкова!L20+Ясюкова!P20</f>
        <v>12</v>
      </c>
      <c r="D14" s="54">
        <f>Ясюкова!E20</f>
        <v>9</v>
      </c>
      <c r="E14" s="54">
        <f>Ясюкова!F20</f>
        <v>8</v>
      </c>
      <c r="F14" s="54">
        <f>Ясюкова!J20+Ясюкова!T20</f>
        <v>2</v>
      </c>
      <c r="G14" s="54">
        <f>Ясюкова!O20+Ясюкова!V20</f>
        <v>5</v>
      </c>
      <c r="H14" s="54">
        <f>Ясюкова!J20+Ясюкова!N20+Ясюкова!O20</f>
        <v>6</v>
      </c>
      <c r="I14" s="54">
        <f>Ясюкова!T20+Ясюкова!U20+Ясюкова!V20</f>
        <v>5</v>
      </c>
      <c r="J14" s="54">
        <f>Ясюкова!W20</f>
        <v>1</v>
      </c>
      <c r="K14" s="54">
        <f>Ясюкова!C20</f>
        <v>33.4</v>
      </c>
      <c r="L14" s="54">
        <f>Ясюкова!D20</f>
        <v>0.95209580838323349</v>
      </c>
      <c r="M14" s="54">
        <f>Ясюкова!G20</f>
        <v>3</v>
      </c>
      <c r="N14" s="54">
        <f>Ясюкова!H20</f>
        <v>5</v>
      </c>
      <c r="O14" s="54">
        <f>Ясюкова!I20</f>
        <v>6</v>
      </c>
      <c r="P14" s="54">
        <f>Ясюкова!X20</f>
        <v>9</v>
      </c>
      <c r="Q14" s="55">
        <f>Ясюкова!AX20</f>
        <v>0.76923076923076927</v>
      </c>
      <c r="R14" s="54">
        <f>Ясюкова!AW20</f>
        <v>12</v>
      </c>
    </row>
    <row r="15" spans="1:22" x14ac:dyDescent="0.25">
      <c r="A15" s="70">
        <f>'Тулуз-Пьерон'!A21</f>
        <v>7</v>
      </c>
      <c r="B15" s="71" t="str">
        <f>'Тулуз-Пьерон'!B21</f>
        <v>ФАМИЛИЯ ИМЯ 7</v>
      </c>
      <c r="C15" s="60">
        <f>Ясюкова!K21+Ясюкова!L21+Ясюкова!P21</f>
        <v>10</v>
      </c>
      <c r="D15" s="54">
        <f>Ясюкова!E21</f>
        <v>11</v>
      </c>
      <c r="E15" s="54">
        <f>Ясюкова!F21</f>
        <v>6</v>
      </c>
      <c r="F15" s="54">
        <f>Ясюкова!J21+Ясюкова!T21</f>
        <v>2</v>
      </c>
      <c r="G15" s="54">
        <f>Ясюкова!O21+Ясюкова!V21</f>
        <v>3</v>
      </c>
      <c r="H15" s="54">
        <f>Ясюкова!J21+Ясюкова!N21+Ясюкова!O21</f>
        <v>4</v>
      </c>
      <c r="I15" s="54">
        <f>Ясюкова!T21+Ясюкова!U21+Ясюкова!V21</f>
        <v>5</v>
      </c>
      <c r="J15" s="54">
        <f>Ясюкова!W21</f>
        <v>2</v>
      </c>
      <c r="K15" s="54">
        <f>Ясюкова!C21</f>
        <v>36.5</v>
      </c>
      <c r="L15" s="54">
        <f>Ясюкова!D21</f>
        <v>0.96986301369863015</v>
      </c>
      <c r="M15" s="54">
        <f>Ясюкова!G21</f>
        <v>3</v>
      </c>
      <c r="N15" s="54">
        <f>Ясюкова!H21</f>
        <v>6</v>
      </c>
      <c r="O15" s="54">
        <f>Ясюкова!I21</f>
        <v>6</v>
      </c>
      <c r="P15" s="54">
        <f>Ясюкова!X21</f>
        <v>9</v>
      </c>
      <c r="Q15" s="55">
        <f>Ясюкова!AX21</f>
        <v>1.875</v>
      </c>
      <c r="R15" s="54">
        <f>Ясюкова!AW21</f>
        <v>6</v>
      </c>
    </row>
    <row r="16" spans="1:22" x14ac:dyDescent="0.25">
      <c r="A16" s="70">
        <f>'Тулуз-Пьерон'!A22</f>
        <v>8</v>
      </c>
      <c r="B16" s="71" t="str">
        <f>'Тулуз-Пьерон'!B22</f>
        <v>ФАМИЛИЯ ИМЯ 8</v>
      </c>
      <c r="C16" s="60">
        <f>Ясюкова!K22+Ясюкова!L22+Ясюкова!P22</f>
        <v>2</v>
      </c>
      <c r="D16" s="54">
        <f>Ясюкова!E22</f>
        <v>9</v>
      </c>
      <c r="E16" s="54">
        <f>Ясюкова!F22</f>
        <v>6</v>
      </c>
      <c r="F16" s="54">
        <f>Ясюкова!J22+Ясюкова!T22</f>
        <v>4</v>
      </c>
      <c r="G16" s="54">
        <f>Ясюкова!O22+Ясюкова!V22</f>
        <v>0</v>
      </c>
      <c r="H16" s="54">
        <f>Ясюкова!J22+Ясюкова!N22+Ясюкова!O22</f>
        <v>3</v>
      </c>
      <c r="I16" s="54">
        <f>Ясюкова!T22+Ясюкова!U22+Ясюкова!V22</f>
        <v>2</v>
      </c>
      <c r="J16" s="54">
        <f>Ясюкова!W22</f>
        <v>0</v>
      </c>
      <c r="K16" s="54">
        <f>Ясюкова!C22</f>
        <v>3.8</v>
      </c>
      <c r="L16" s="54">
        <f>Ясюкова!D22</f>
        <v>0.78947368421052633</v>
      </c>
      <c r="M16" s="54">
        <f>Ясюкова!G22</f>
        <v>3</v>
      </c>
      <c r="N16" s="54">
        <f>Ясюкова!H22</f>
        <v>1</v>
      </c>
      <c r="O16" s="54">
        <f>Ясюкова!I22</f>
        <v>0</v>
      </c>
      <c r="P16" s="54">
        <f>Ясюкова!X22</f>
        <v>6</v>
      </c>
      <c r="Q16" s="55">
        <f>Ясюкова!AX22</f>
        <v>1</v>
      </c>
      <c r="R16" s="54">
        <f>Ясюкова!AW22</f>
        <v>12</v>
      </c>
    </row>
    <row r="17" spans="1:18" x14ac:dyDescent="0.25">
      <c r="A17" s="70">
        <f>'Тулуз-Пьерон'!A23</f>
        <v>9</v>
      </c>
      <c r="B17" s="71" t="str">
        <f>'Тулуз-Пьерон'!B23</f>
        <v>ФАМИЛИЯ ИМЯ 9</v>
      </c>
      <c r="C17" s="60">
        <f>Ясюкова!K23+Ясюкова!L23+Ясюкова!P23</f>
        <v>10</v>
      </c>
      <c r="D17" s="54">
        <f>Ясюкова!E23</f>
        <v>8</v>
      </c>
      <c r="E17" s="54">
        <f>Ясюкова!F23</f>
        <v>5</v>
      </c>
      <c r="F17" s="54">
        <f>Ясюкова!J23+Ясюкова!T23</f>
        <v>2</v>
      </c>
      <c r="G17" s="54">
        <f>Ясюкова!O23+Ясюкова!V23</f>
        <v>5</v>
      </c>
      <c r="H17" s="54">
        <f>Ясюкова!J23+Ясюкова!N23+Ясюкова!O23</f>
        <v>3</v>
      </c>
      <c r="I17" s="54">
        <f>Ясюкова!T23+Ясюкова!U23+Ясюкова!V23</f>
        <v>8</v>
      </c>
      <c r="J17" s="54">
        <f>Ясюкова!W23</f>
        <v>1</v>
      </c>
      <c r="K17" s="54">
        <f>Ясюкова!C23</f>
        <v>33.4</v>
      </c>
      <c r="L17" s="54">
        <f>Ясюкова!D23</f>
        <v>0.91916167664670656</v>
      </c>
      <c r="M17" s="54">
        <f>Ясюкова!G23</f>
        <v>2</v>
      </c>
      <c r="N17" s="54">
        <f>Ясюкова!H23</f>
        <v>5</v>
      </c>
      <c r="O17" s="54">
        <f>Ясюкова!I23</f>
        <v>6</v>
      </c>
      <c r="P17" s="54">
        <f>Ясюкова!X23</f>
        <v>8</v>
      </c>
      <c r="Q17" s="55">
        <f>Ясюкова!AX23</f>
        <v>0.90909090909090906</v>
      </c>
      <c r="R17" s="54">
        <f>Ясюкова!AW23</f>
        <v>22</v>
      </c>
    </row>
    <row r="18" spans="1:18" x14ac:dyDescent="0.25">
      <c r="A18" s="70">
        <f>'Тулуз-Пьерон'!A24</f>
        <v>10</v>
      </c>
      <c r="B18" s="71" t="str">
        <f>'Тулуз-Пьерон'!B24</f>
        <v>ФАМИЛИЯ ИМЯ 10</v>
      </c>
      <c r="C18" s="60">
        <f>Ясюкова!K24+Ясюкова!L24+Ясюкова!P24</f>
        <v>13</v>
      </c>
      <c r="D18" s="54">
        <f>Ясюкова!E24</f>
        <v>8</v>
      </c>
      <c r="E18" s="54">
        <f>Ясюкова!F24</f>
        <v>5</v>
      </c>
      <c r="F18" s="54">
        <f>Ясюкова!J24+Ясюкова!T24</f>
        <v>6</v>
      </c>
      <c r="G18" s="54">
        <f>Ясюкова!O24+Ясюкова!V24</f>
        <v>5</v>
      </c>
      <c r="H18" s="54">
        <f>Ясюкова!J24+Ясюкова!N24+Ясюкова!O24</f>
        <v>10</v>
      </c>
      <c r="I18" s="54">
        <f>Ясюкова!T24+Ясюкова!U24+Ясюкова!V24</f>
        <v>7</v>
      </c>
      <c r="J18" s="54">
        <f>Ясюкова!W24</f>
        <v>2</v>
      </c>
      <c r="K18" s="54">
        <f>Ясюкова!C24</f>
        <v>13.2</v>
      </c>
      <c r="L18" s="54">
        <f>Ясюкова!D24</f>
        <v>0.96212121212121215</v>
      </c>
      <c r="M18" s="54">
        <f>Ясюкова!G24</f>
        <v>1</v>
      </c>
      <c r="N18" s="54">
        <f>Ясюкова!H24</f>
        <v>7</v>
      </c>
      <c r="O18" s="54">
        <f>Ясюкова!I24</f>
        <v>7</v>
      </c>
      <c r="P18" s="54">
        <f>Ясюкова!X24</f>
        <v>7</v>
      </c>
      <c r="Q18" s="55">
        <f>Ясюкова!AX24</f>
        <v>1</v>
      </c>
      <c r="R18" s="54">
        <f>Ясюкова!AW24</f>
        <v>12</v>
      </c>
    </row>
    <row r="19" spans="1:18" x14ac:dyDescent="0.25">
      <c r="A19" s="70">
        <f>'Тулуз-Пьерон'!A25</f>
        <v>11</v>
      </c>
      <c r="B19" s="71" t="str">
        <f>'Тулуз-Пьерон'!B25</f>
        <v>ФАМИЛИЯ ИМЯ 11</v>
      </c>
      <c r="C19" s="60">
        <f>Ясюкова!K25+Ясюкова!L25+Ясюкова!P25</f>
        <v>14</v>
      </c>
      <c r="D19" s="54">
        <f>Ясюкова!E25</f>
        <v>8</v>
      </c>
      <c r="E19" s="54">
        <f>Ясюкова!F25</f>
        <v>1</v>
      </c>
      <c r="F19" s="54">
        <f>Ясюкова!J25+Ясюкова!T25</f>
        <v>6</v>
      </c>
      <c r="G19" s="54">
        <f>Ясюкова!O25+Ясюкова!V25</f>
        <v>3</v>
      </c>
      <c r="H19" s="54">
        <f>Ясюкова!J25+Ясюкова!N25+Ясюкова!O25</f>
        <v>9</v>
      </c>
      <c r="I19" s="54">
        <f>Ясюкова!T25+Ясюкова!U25+Ясюкова!V25</f>
        <v>4</v>
      </c>
      <c r="J19" s="54">
        <f>Ясюкова!W25</f>
        <v>1</v>
      </c>
      <c r="K19" s="54">
        <f>Ясюкова!C25</f>
        <v>7</v>
      </c>
      <c r="L19" s="54">
        <f>Ясюкова!D25</f>
        <v>0.91428571428571437</v>
      </c>
      <c r="M19" s="54">
        <f>Ясюкова!G25</f>
        <v>2</v>
      </c>
      <c r="N19" s="54">
        <f>Ясюкова!H25</f>
        <v>5</v>
      </c>
      <c r="O19" s="54">
        <f>Ясюкова!I25</f>
        <v>5</v>
      </c>
      <c r="P19" s="54">
        <f>Ясюкова!X25</f>
        <v>4</v>
      </c>
      <c r="Q19" s="55">
        <f>Ясюкова!AX25</f>
        <v>0.77777777777777779</v>
      </c>
      <c r="R19" s="54">
        <f>Ясюкова!AW25</f>
        <v>24</v>
      </c>
    </row>
    <row r="20" spans="1:18" x14ac:dyDescent="0.25">
      <c r="A20" s="70">
        <f>'Тулуз-Пьерон'!A26</f>
        <v>12</v>
      </c>
      <c r="B20" s="71" t="str">
        <f>'Тулуз-Пьерон'!B26</f>
        <v>ФАМИЛИЯ ИМЯ 12</v>
      </c>
      <c r="C20" s="60">
        <f>Ясюкова!K26+Ясюкова!L26+Ясюкова!P26</f>
        <v>12.5</v>
      </c>
      <c r="D20" s="54">
        <f>Ясюкова!E26</f>
        <v>9</v>
      </c>
      <c r="E20" s="54">
        <f>Ясюкова!F26</f>
        <v>6</v>
      </c>
      <c r="F20" s="54">
        <f>Ясюкова!J26+Ясюкова!T26</f>
        <v>4</v>
      </c>
      <c r="G20" s="54">
        <f>Ясюкова!O26+Ясюкова!V26</f>
        <v>4</v>
      </c>
      <c r="H20" s="54">
        <f>Ясюкова!J26+Ясюкова!N26+Ясюкова!O26</f>
        <v>8</v>
      </c>
      <c r="I20" s="54">
        <f>Ясюкова!T26+Ясюкова!U26+Ясюкова!V26</f>
        <v>6</v>
      </c>
      <c r="J20" s="54">
        <f>Ясюкова!W26</f>
        <v>2</v>
      </c>
      <c r="K20" s="54">
        <f>Ясюкова!C26</f>
        <v>21.5</v>
      </c>
      <c r="L20" s="54">
        <f>Ясюкова!D26</f>
        <v>0.87906976744186038</v>
      </c>
      <c r="M20" s="54">
        <f>Ясюкова!G26</f>
        <v>3</v>
      </c>
      <c r="N20" s="54">
        <f>Ясюкова!H26</f>
        <v>4</v>
      </c>
      <c r="O20" s="54">
        <f>Ясюкова!I26</f>
        <v>8</v>
      </c>
      <c r="P20" s="54">
        <f>Ясюкова!X26</f>
        <v>5</v>
      </c>
      <c r="Q20" s="55">
        <f>Ясюкова!AX26</f>
        <v>0.83333333333333337</v>
      </c>
      <c r="R20" s="54">
        <f>Ясюкова!AW26</f>
        <v>20</v>
      </c>
    </row>
    <row r="21" spans="1:18" x14ac:dyDescent="0.25">
      <c r="A21" s="70">
        <f>'Тулуз-Пьерон'!A27</f>
        <v>13</v>
      </c>
      <c r="B21" s="71" t="str">
        <f>'Тулуз-Пьерон'!B27</f>
        <v>ФАМИЛИЯ ИМЯ 13</v>
      </c>
      <c r="C21" s="60">
        <f>Ясюкова!K27+Ясюкова!L27+Ясюкова!P27</f>
        <v>11</v>
      </c>
      <c r="D21" s="54">
        <f>Ясюкова!E27</f>
        <v>7</v>
      </c>
      <c r="E21" s="54">
        <f>Ясюкова!F27</f>
        <v>4</v>
      </c>
      <c r="F21" s="54">
        <f>Ясюкова!J27+Ясюкова!T27</f>
        <v>2</v>
      </c>
      <c r="G21" s="54">
        <f>Ясюкова!O27+Ясюкова!V27</f>
        <v>5</v>
      </c>
      <c r="H21" s="54">
        <f>Ясюкова!J27+Ясюкова!N27+Ясюкова!O27</f>
        <v>4</v>
      </c>
      <c r="I21" s="54">
        <f>Ясюкова!T27+Ясюкова!U27+Ясюкова!V27</f>
        <v>8</v>
      </c>
      <c r="J21" s="54">
        <f>Ясюкова!W27</f>
        <v>2</v>
      </c>
      <c r="K21" s="54">
        <f>Ясюкова!C27</f>
        <v>12.2</v>
      </c>
      <c r="L21" s="54">
        <f>Ясюкова!D27</f>
        <v>0.95901639344262291</v>
      </c>
      <c r="M21" s="54">
        <f>Ясюкова!G27</f>
        <v>3</v>
      </c>
      <c r="N21" s="54">
        <f>Ясюкова!H27</f>
        <v>5</v>
      </c>
      <c r="O21" s="54">
        <f>Ясюкова!I27</f>
        <v>5</v>
      </c>
      <c r="P21" s="54">
        <f>Ясюкова!X27</f>
        <v>6</v>
      </c>
      <c r="Q21" s="55">
        <f>Ясюкова!AX27</f>
        <v>1.1666666666666667</v>
      </c>
      <c r="R21" s="54">
        <f>Ясюкова!AW27</f>
        <v>6</v>
      </c>
    </row>
    <row r="22" spans="1:18" x14ac:dyDescent="0.25">
      <c r="A22" s="70">
        <f>'Тулуз-Пьерон'!A28</f>
        <v>14</v>
      </c>
      <c r="B22" s="71" t="str">
        <f>'Тулуз-Пьерон'!B28</f>
        <v>ФАМИЛИЯ ИМЯ 14</v>
      </c>
      <c r="C22" s="60">
        <f>Ясюкова!K28+Ясюкова!L28+Ясюкова!P28</f>
        <v>12</v>
      </c>
      <c r="D22" s="54">
        <f>Ясюкова!E28</f>
        <v>9</v>
      </c>
      <c r="E22" s="54">
        <f>Ясюкова!F28</f>
        <v>4</v>
      </c>
      <c r="F22" s="54">
        <f>Ясюкова!J28+Ясюкова!T28</f>
        <v>4</v>
      </c>
      <c r="G22" s="54">
        <f>Ясюкова!O28+Ясюкова!V28</f>
        <v>2</v>
      </c>
      <c r="H22" s="54">
        <f>Ясюкова!J28+Ясюкова!N28+Ясюкова!O28</f>
        <v>7</v>
      </c>
      <c r="I22" s="54">
        <f>Ясюкова!T28+Ясюкова!U28+Ясюкова!V28</f>
        <v>6</v>
      </c>
      <c r="J22" s="54">
        <f>Ясюкова!W28</f>
        <v>3</v>
      </c>
      <c r="K22" s="54">
        <f>Ясюкова!C28</f>
        <v>23.6</v>
      </c>
      <c r="L22" s="54">
        <f>Ясюкова!D28</f>
        <v>0.9576271186440678</v>
      </c>
      <c r="M22" s="54">
        <f>Ясюкова!G28</f>
        <v>3</v>
      </c>
      <c r="N22" s="54">
        <f>Ясюкова!H28</f>
        <v>4</v>
      </c>
      <c r="O22" s="54">
        <f>Ясюкова!I28</f>
        <v>6</v>
      </c>
      <c r="P22" s="54">
        <f>Ясюкова!X28</f>
        <v>4</v>
      </c>
      <c r="Q22" s="55">
        <f>Ясюкова!AX28</f>
        <v>1.4444444444444444</v>
      </c>
      <c r="R22" s="54">
        <f>Ясюкова!AW28</f>
        <v>6</v>
      </c>
    </row>
    <row r="23" spans="1:18" x14ac:dyDescent="0.25">
      <c r="A23" s="70">
        <f>'Тулуз-Пьерон'!A29</f>
        <v>15</v>
      </c>
      <c r="B23" s="71" t="str">
        <f>'Тулуз-Пьерон'!B29</f>
        <v>ФАМИЛИЯ ИМЯ 15</v>
      </c>
      <c r="C23" s="60">
        <f>Ясюкова!K29+Ясюкова!L29+Ясюкова!P29</f>
        <v>12</v>
      </c>
      <c r="D23" s="54">
        <f>Ясюкова!E29</f>
        <v>8</v>
      </c>
      <c r="E23" s="54">
        <f>Ясюкова!F29</f>
        <v>6</v>
      </c>
      <c r="F23" s="54">
        <f>Ясюкова!J29+Ясюкова!T29</f>
        <v>4</v>
      </c>
      <c r="G23" s="54">
        <f>Ясюкова!O29+Ясюкова!V29</f>
        <v>2</v>
      </c>
      <c r="H23" s="54">
        <f>Ясюкова!J29+Ясюкова!N29+Ясюкова!O29</f>
        <v>7</v>
      </c>
      <c r="I23" s="54">
        <f>Ясюкова!T29+Ясюкова!U29+Ясюкова!V29</f>
        <v>6</v>
      </c>
      <c r="J23" s="54">
        <f>Ясюкова!W29</f>
        <v>3</v>
      </c>
      <c r="K23" s="54">
        <f>Ясюкова!C29</f>
        <v>26.7</v>
      </c>
      <c r="L23" s="54">
        <f>Ясюкова!D29</f>
        <v>0.98501872659176037</v>
      </c>
      <c r="M23" s="54">
        <f>Ясюкова!G29</f>
        <v>3</v>
      </c>
      <c r="N23" s="54">
        <f>Ясюкова!H29</f>
        <v>4</v>
      </c>
      <c r="O23" s="54">
        <f>Ясюкова!I29</f>
        <v>6</v>
      </c>
      <c r="P23" s="54">
        <f>Ясюкова!X29</f>
        <v>4</v>
      </c>
      <c r="Q23" s="55">
        <f>Ясюкова!AX29</f>
        <v>1.4444444444444444</v>
      </c>
      <c r="R23" s="54">
        <f>Ясюкова!AW29</f>
        <v>6</v>
      </c>
    </row>
    <row r="24" spans="1:18" x14ac:dyDescent="0.25">
      <c r="A24" s="70">
        <f>'Тулуз-Пьерон'!A30</f>
        <v>16</v>
      </c>
      <c r="B24" s="71" t="str">
        <f>'Тулуз-Пьерон'!B30</f>
        <v>ФАМИЛИЯ ИМЯ 16</v>
      </c>
      <c r="C24" s="60">
        <f>Ясюкова!K30+Ясюкова!L30+Ясюкова!P30</f>
        <v>14</v>
      </c>
      <c r="D24" s="54">
        <f>Ясюкова!E30</f>
        <v>10</v>
      </c>
      <c r="E24" s="54">
        <f>Ясюкова!F30</f>
        <v>10</v>
      </c>
      <c r="F24" s="54">
        <f>Ясюкова!J30+Ясюкова!T30</f>
        <v>4</v>
      </c>
      <c r="G24" s="54">
        <f>Ясюкова!O30+Ясюкова!V30</f>
        <v>7</v>
      </c>
      <c r="H24" s="54">
        <f>Ясюкова!J30+Ясюкова!N30+Ясюкова!O30</f>
        <v>11</v>
      </c>
      <c r="I24" s="54">
        <f>Ясюкова!T30+Ясюкова!U30+Ясюкова!V30</f>
        <v>7</v>
      </c>
      <c r="J24" s="54">
        <f>Ясюкова!W30</f>
        <v>2</v>
      </c>
      <c r="K24" s="54">
        <f>Ясюкова!C30</f>
        <v>22.4</v>
      </c>
      <c r="L24" s="54">
        <f>Ясюкова!D30</f>
        <v>1</v>
      </c>
      <c r="M24" s="54">
        <f>Ясюкова!G30</f>
        <v>4</v>
      </c>
      <c r="N24" s="54">
        <f>Ясюкова!H30</f>
        <v>6</v>
      </c>
      <c r="O24" s="54">
        <f>Ясюкова!I30</f>
        <v>7</v>
      </c>
      <c r="P24" s="54">
        <f>Ясюкова!X30</f>
        <v>4</v>
      </c>
      <c r="Q24" s="55">
        <f>Ясюкова!AX30</f>
        <v>0.30769230769230771</v>
      </c>
      <c r="R24" s="54">
        <f>Ясюкова!AW30</f>
        <v>26</v>
      </c>
    </row>
    <row r="25" spans="1:18" x14ac:dyDescent="0.25">
      <c r="A25" s="70">
        <f>'Тулуз-Пьерон'!A31</f>
        <v>17</v>
      </c>
      <c r="B25" s="71" t="str">
        <f>'Тулуз-Пьерон'!B31</f>
        <v>ФАМИЛИЯ ИМЯ 17</v>
      </c>
      <c r="C25" s="60">
        <f>Ясюкова!K31+Ясюкова!L31+Ясюкова!P31</f>
        <v>2.5</v>
      </c>
      <c r="D25" s="54">
        <f>Ясюкова!E31</f>
        <v>7</v>
      </c>
      <c r="E25" s="54">
        <f>Ясюкова!F31</f>
        <v>3</v>
      </c>
      <c r="F25" s="54">
        <f>Ясюкова!J31+Ясюкова!T31</f>
        <v>2</v>
      </c>
      <c r="G25" s="54">
        <f>Ясюкова!O31+Ясюкова!V31</f>
        <v>4</v>
      </c>
      <c r="H25" s="54">
        <f>Ясюкова!J31+Ясюкова!N31+Ясюкова!O31</f>
        <v>0</v>
      </c>
      <c r="I25" s="54">
        <f>Ясюкова!T31+Ясюкова!U31+Ясюкова!V31</f>
        <v>7</v>
      </c>
      <c r="J25" s="54">
        <f>Ясюкова!W31</f>
        <v>2</v>
      </c>
      <c r="K25" s="54">
        <f>Ясюкова!C31</f>
        <v>17.899999999999999</v>
      </c>
      <c r="L25" s="54">
        <f>Ясюкова!D31</f>
        <v>0.98882681564245811</v>
      </c>
      <c r="M25" s="54">
        <f>Ясюкова!G31</f>
        <v>2</v>
      </c>
      <c r="N25" s="54">
        <f>Ясюкова!H31</f>
        <v>4</v>
      </c>
      <c r="O25" s="54">
        <f>Ясюкова!I31</f>
        <v>6</v>
      </c>
      <c r="P25" s="54">
        <f>Ясюкова!X31</f>
        <v>2</v>
      </c>
      <c r="Q25" s="55">
        <f>Ясюкова!AX31</f>
        <v>1.875</v>
      </c>
      <c r="R25" s="54">
        <f>Ясюкова!AW31</f>
        <v>12</v>
      </c>
    </row>
    <row r="26" spans="1:18" x14ac:dyDescent="0.25">
      <c r="A26" s="70">
        <f>'Тулуз-Пьерон'!A32</f>
        <v>18</v>
      </c>
      <c r="B26" s="71" t="str">
        <f>'Тулуз-Пьерон'!B32</f>
        <v>ФАМИЛИЯ ИМЯ 18</v>
      </c>
      <c r="C26" s="60">
        <f>Ясюкова!K32+Ясюкова!L32+Ясюкова!P32</f>
        <v>11</v>
      </c>
      <c r="D26" s="54">
        <f>Ясюкова!E32</f>
        <v>9</v>
      </c>
      <c r="E26" s="54">
        <f>Ясюкова!F32</f>
        <v>4</v>
      </c>
      <c r="F26" s="54">
        <f>Ясюкова!J32+Ясюкова!T32</f>
        <v>6</v>
      </c>
      <c r="G26" s="54">
        <f>Ясюкова!O32+Ясюкова!V32</f>
        <v>4</v>
      </c>
      <c r="H26" s="54">
        <f>Ясюкова!J32+Ясюкова!N32+Ясюкова!O32</f>
        <v>8</v>
      </c>
      <c r="I26" s="54">
        <f>Ясюкова!T32+Ясюкова!U32+Ясюкова!V32</f>
        <v>7</v>
      </c>
      <c r="J26" s="54">
        <f>Ясюкова!W32</f>
        <v>0</v>
      </c>
      <c r="K26" s="54">
        <f>Ясюкова!C32</f>
        <v>15.8</v>
      </c>
      <c r="L26" s="54">
        <f>Ясюкова!D32</f>
        <v>0.98734177215189878</v>
      </c>
      <c r="M26" s="54">
        <f>Ясюкова!G32</f>
        <v>2</v>
      </c>
      <c r="N26" s="54">
        <f>Ясюкова!H32</f>
        <v>4</v>
      </c>
      <c r="O26" s="54">
        <f>Ясюкова!I32</f>
        <v>6</v>
      </c>
      <c r="P26" s="54">
        <f>Ясюкова!X32</f>
        <v>6</v>
      </c>
      <c r="Q26" s="55">
        <f>Ясюкова!AX32</f>
        <v>0.91666666666666663</v>
      </c>
      <c r="R26" s="54">
        <f>Ясюкова!AW32</f>
        <v>8</v>
      </c>
    </row>
    <row r="27" spans="1:18" x14ac:dyDescent="0.25">
      <c r="A27" s="70">
        <f>'Тулуз-Пьерон'!A33</f>
        <v>19</v>
      </c>
      <c r="B27" s="71" t="str">
        <f>'Тулуз-Пьерон'!B33</f>
        <v>ФАМИЛИЯ ИМЯ 19</v>
      </c>
      <c r="C27" s="60">
        <f>Ясюкова!K33+Ясюкова!L33+Ясюкова!P33</f>
        <v>5.5</v>
      </c>
      <c r="D27" s="54">
        <f>Ясюкова!E33</f>
        <v>8</v>
      </c>
      <c r="E27" s="54">
        <f>Ясюкова!F33</f>
        <v>4</v>
      </c>
      <c r="F27" s="54">
        <f>Ясюкова!J33+Ясюкова!T33</f>
        <v>5</v>
      </c>
      <c r="G27" s="54">
        <f>Ясюкова!O33+Ясюкова!V33</f>
        <v>3</v>
      </c>
      <c r="H27" s="54">
        <f>Ясюкова!J33+Ясюкова!N33+Ясюкова!O33</f>
        <v>4</v>
      </c>
      <c r="I27" s="54">
        <f>Ясюкова!T33+Ясюкова!U33+Ясюкова!V33</f>
        <v>7</v>
      </c>
      <c r="J27" s="54">
        <f>Ясюкова!W33</f>
        <v>0</v>
      </c>
      <c r="K27" s="54">
        <f>Ясюкова!C33</f>
        <v>3.7</v>
      </c>
      <c r="L27" s="54">
        <f>Ясюкова!D33</f>
        <v>0.94594594594594594</v>
      </c>
      <c r="M27" s="54">
        <f>Ясюкова!G33</f>
        <v>2</v>
      </c>
      <c r="N27" s="54">
        <f>Ясюкова!H33</f>
        <v>3</v>
      </c>
      <c r="O27" s="54">
        <f>Ясюкова!I33</f>
        <v>4</v>
      </c>
      <c r="P27" s="54">
        <f>Ясюкова!X33</f>
        <v>6</v>
      </c>
      <c r="Q27" s="55">
        <f>Ясюкова!AX33</f>
        <v>1.75</v>
      </c>
      <c r="R27" s="54">
        <f>Ясюкова!AW33</f>
        <v>12</v>
      </c>
    </row>
    <row r="28" spans="1:18" x14ac:dyDescent="0.25">
      <c r="A28" s="70">
        <f>'Тулуз-Пьерон'!A34</f>
        <v>20</v>
      </c>
      <c r="B28" s="71" t="str">
        <f>'Тулуз-Пьерон'!B34</f>
        <v>ФАМИЛИЯ ИМЯ 20</v>
      </c>
      <c r="C28" s="60">
        <f>Ясюкова!K34+Ясюкова!L34+Ясюкова!P34</f>
        <v>12</v>
      </c>
      <c r="D28" s="54">
        <f>Ясюкова!E34</f>
        <v>7</v>
      </c>
      <c r="E28" s="54">
        <f>Ясюкова!F34</f>
        <v>7</v>
      </c>
      <c r="F28" s="54">
        <f>Ясюкова!J34+Ясюкова!T34</f>
        <v>6</v>
      </c>
      <c r="G28" s="54">
        <f>Ясюкова!O34+Ясюкова!V34</f>
        <v>7</v>
      </c>
      <c r="H28" s="54">
        <f>Ясюкова!J34+Ясюкова!N34+Ясюкова!O34</f>
        <v>9</v>
      </c>
      <c r="I28" s="54">
        <f>Ясюкова!T34+Ясюкова!U34+Ясюкова!V34</f>
        <v>10</v>
      </c>
      <c r="J28" s="54">
        <f>Ясюкова!W34</f>
        <v>2</v>
      </c>
      <c r="K28" s="54">
        <f>Ясюкова!C34</f>
        <v>23</v>
      </c>
      <c r="L28" s="54">
        <f>Ясюкова!D34</f>
        <v>0.97826086956521741</v>
      </c>
      <c r="M28" s="54">
        <f>Ясюкова!G34</f>
        <v>3</v>
      </c>
      <c r="N28" s="54">
        <f>Ясюкова!H34</f>
        <v>3</v>
      </c>
      <c r="O28" s="54">
        <f>Ясюкова!I34</f>
        <v>5</v>
      </c>
      <c r="P28" s="54">
        <f>Ясюкова!X34</f>
        <v>3</v>
      </c>
      <c r="Q28" s="55">
        <f>Ясюкова!AX34</f>
        <v>4.333333333333333</v>
      </c>
      <c r="R28" s="54">
        <f>Ясюкова!AW34</f>
        <v>22</v>
      </c>
    </row>
    <row r="29" spans="1:18" x14ac:dyDescent="0.25">
      <c r="A29" s="70">
        <f>'Тулуз-Пьерон'!A35</f>
        <v>21</v>
      </c>
      <c r="B29" s="71" t="str">
        <f>'Тулуз-Пьерон'!B35</f>
        <v>ФАМИЛИЯ ИМЯ 21</v>
      </c>
      <c r="C29" s="60">
        <f>Ясюкова!K35+Ясюкова!L35+Ясюкова!P35</f>
        <v>17</v>
      </c>
      <c r="D29" s="54">
        <f>Ясюкова!E35</f>
        <v>8</v>
      </c>
      <c r="E29" s="54">
        <f>Ясюкова!F35</f>
        <v>6</v>
      </c>
      <c r="F29" s="54">
        <f>Ясюкова!J35+Ясюкова!T35</f>
        <v>4</v>
      </c>
      <c r="G29" s="54">
        <f>Ясюкова!O35+Ясюкова!V35</f>
        <v>4</v>
      </c>
      <c r="H29" s="54">
        <f>Ясюкова!J35+Ясюкова!N35+Ясюкова!O35</f>
        <v>9</v>
      </c>
      <c r="I29" s="54">
        <f>Ясюкова!T35+Ясюкова!U35+Ясюкова!V35</f>
        <v>4</v>
      </c>
      <c r="J29" s="54">
        <f>Ясюкова!W35</f>
        <v>1</v>
      </c>
      <c r="K29" s="54">
        <f>Ясюкова!C35</f>
        <v>17.7</v>
      </c>
      <c r="L29" s="54">
        <f>Ясюкова!D35</f>
        <v>0.99435028248587565</v>
      </c>
      <c r="M29" s="54">
        <f>Ясюкова!G35</f>
        <v>3</v>
      </c>
      <c r="N29" s="54">
        <f>Ясюкова!H35</f>
        <v>6</v>
      </c>
      <c r="O29" s="54">
        <f>Ясюкова!I35</f>
        <v>8</v>
      </c>
      <c r="P29" s="54">
        <f>Ясюкова!X35</f>
        <v>5</v>
      </c>
      <c r="Q29" s="55">
        <f>Ясюкова!AX35</f>
        <v>3.75</v>
      </c>
      <c r="R29" s="54">
        <f>Ясюкова!AW35</f>
        <v>20</v>
      </c>
    </row>
    <row r="30" spans="1:18" x14ac:dyDescent="0.25">
      <c r="A30" s="70">
        <f>'Тулуз-Пьерон'!A36</f>
        <v>22</v>
      </c>
      <c r="B30" s="71" t="str">
        <f>'Тулуз-Пьерон'!B36</f>
        <v>ФАМИЛИЯ ИМЯ 22</v>
      </c>
      <c r="C30" s="60">
        <f>Ясюкова!K36+Ясюкова!L36+Ясюкова!P36</f>
        <v>13</v>
      </c>
      <c r="D30" s="54">
        <f>Ясюкова!E36</f>
        <v>6</v>
      </c>
      <c r="E30" s="54">
        <f>Ясюкова!F36</f>
        <v>4</v>
      </c>
      <c r="F30" s="54">
        <f>Ясюкова!J36+Ясюкова!T36</f>
        <v>4</v>
      </c>
      <c r="G30" s="54">
        <f>Ясюкова!O36+Ясюкова!V36</f>
        <v>6</v>
      </c>
      <c r="H30" s="54">
        <f>Ясюкова!J36+Ясюкова!N36+Ясюкова!O36</f>
        <v>8</v>
      </c>
      <c r="I30" s="54">
        <f>Ясюкова!T36+Ясюкова!U36+Ясюкова!V36</f>
        <v>6</v>
      </c>
      <c r="J30" s="54">
        <f>Ясюкова!W36</f>
        <v>1</v>
      </c>
      <c r="K30" s="54">
        <f>Ясюкова!C36</f>
        <v>18.7</v>
      </c>
      <c r="L30" s="54">
        <f>Ясюкова!D36</f>
        <v>0.88770053475935817</v>
      </c>
      <c r="M30" s="54">
        <f>Ясюкова!G36</f>
        <v>2</v>
      </c>
      <c r="N30" s="54">
        <f>Ясюкова!H36</f>
        <v>4</v>
      </c>
      <c r="O30" s="54">
        <f>Ясюкова!I36</f>
        <v>8</v>
      </c>
      <c r="P30" s="54">
        <f>Ясюкова!X36</f>
        <v>2</v>
      </c>
      <c r="Q30" s="55">
        <f>Ясюкова!AX36</f>
        <v>0.81818181818181823</v>
      </c>
      <c r="R30" s="54">
        <f>Ясюкова!AW36</f>
        <v>18</v>
      </c>
    </row>
    <row r="31" spans="1:18" x14ac:dyDescent="0.25">
      <c r="A31" s="70">
        <f>'Тулуз-Пьерон'!A37</f>
        <v>23</v>
      </c>
      <c r="B31" s="71" t="str">
        <f>'Тулуз-Пьерон'!B37</f>
        <v>ФАМИЛИЯ ИМЯ 23</v>
      </c>
      <c r="C31" s="60">
        <f>Ясюкова!K37+Ясюкова!L37+Ясюкова!P37</f>
        <v>10</v>
      </c>
      <c r="D31" s="54">
        <f>Ясюкова!E37</f>
        <v>5</v>
      </c>
      <c r="E31" s="54">
        <f>Ясюкова!F37</f>
        <v>3</v>
      </c>
      <c r="F31" s="54">
        <f>Ясюкова!J37+Ясюкова!T37</f>
        <v>1</v>
      </c>
      <c r="G31" s="54">
        <f>Ясюкова!O37+Ясюкова!V37</f>
        <v>2</v>
      </c>
      <c r="H31" s="54">
        <f>Ясюкова!J37+Ясюкова!N37+Ясюкова!O37</f>
        <v>3</v>
      </c>
      <c r="I31" s="54">
        <f>Ясюкова!T37+Ясюкова!U37+Ясюкова!V37</f>
        <v>2</v>
      </c>
      <c r="J31" s="54">
        <f>Ясюкова!W37</f>
        <v>1</v>
      </c>
      <c r="K31" s="54">
        <f>Ясюкова!C37</f>
        <v>18.399999999999999</v>
      </c>
      <c r="L31" s="54">
        <f>Ясюкова!D37</f>
        <v>0.82608695652173914</v>
      </c>
      <c r="M31" s="54">
        <f>Ясюкова!G37</f>
        <v>1</v>
      </c>
      <c r="N31" s="54">
        <f>Ясюкова!H37</f>
        <v>6</v>
      </c>
      <c r="O31" s="54">
        <f>Ясюкова!I37</f>
        <v>7</v>
      </c>
      <c r="P31" s="54">
        <f>Ясюкова!X37</f>
        <v>6</v>
      </c>
      <c r="Q31" s="55">
        <f>Ясюкова!AX37</f>
        <v>4.666666666666667</v>
      </c>
      <c r="R31" s="54">
        <f>Ясюкова!AW37</f>
        <v>20</v>
      </c>
    </row>
    <row r="32" spans="1:18" x14ac:dyDescent="0.25">
      <c r="A32" s="70">
        <f>'Тулуз-Пьерон'!A38</f>
        <v>24</v>
      </c>
      <c r="B32" s="71" t="str">
        <f>'Тулуз-Пьерон'!B38</f>
        <v>ФАМИЛИЯ ИМЯ 24</v>
      </c>
      <c r="C32" s="60">
        <f>Ясюкова!K38+Ясюкова!L38+Ясюкова!P38</f>
        <v>7</v>
      </c>
      <c r="D32" s="54">
        <f>Ясюкова!E38</f>
        <v>8</v>
      </c>
      <c r="E32" s="54">
        <f>Ясюкова!F38</f>
        <v>6</v>
      </c>
      <c r="F32" s="54">
        <f>Ясюкова!J38+Ясюкова!T38</f>
        <v>2</v>
      </c>
      <c r="G32" s="54">
        <f>Ясюкова!O38+Ясюкова!V38</f>
        <v>2</v>
      </c>
      <c r="H32" s="54">
        <f>Ясюкова!J38+Ясюкова!N38+Ясюкова!O38</f>
        <v>2</v>
      </c>
      <c r="I32" s="54">
        <f>Ясюкова!T38+Ясюкова!U38+Ясюкова!V38</f>
        <v>4</v>
      </c>
      <c r="J32" s="54">
        <f>Ясюкова!W38</f>
        <v>0</v>
      </c>
      <c r="K32" s="54">
        <f>Ясюкова!C38</f>
        <v>14.3</v>
      </c>
      <c r="L32" s="54">
        <f>Ясюкова!D38</f>
        <v>0.95104895104895115</v>
      </c>
      <c r="M32" s="54">
        <f>Ясюкова!G38</f>
        <v>2</v>
      </c>
      <c r="N32" s="54">
        <f>Ясюкова!H38</f>
        <v>2</v>
      </c>
      <c r="O32" s="54">
        <f>Ясюкова!I38</f>
        <v>6</v>
      </c>
      <c r="P32" s="54">
        <f>Ясюкова!X38</f>
        <v>4</v>
      </c>
      <c r="Q32" s="55">
        <f>Ясюкова!AX38</f>
        <v>0.38461538461538464</v>
      </c>
      <c r="R32" s="54">
        <f>Ясюкова!AW38</f>
        <v>26</v>
      </c>
    </row>
    <row r="33" spans="1:18" x14ac:dyDescent="0.25">
      <c r="A33" s="70">
        <f>'Тулуз-Пьерон'!A39</f>
        <v>25</v>
      </c>
      <c r="B33" s="71" t="str">
        <f>'Тулуз-Пьерон'!B39</f>
        <v>ФАМИЛИЯ ИМЯ 25</v>
      </c>
      <c r="C33" s="60">
        <f>Ясюкова!K39+Ясюкова!L39+Ясюкова!P39</f>
        <v>11.5</v>
      </c>
      <c r="D33" s="54">
        <f>Ясюкова!E39</f>
        <v>9</v>
      </c>
      <c r="E33" s="54">
        <f>Ясюкова!F39</f>
        <v>4</v>
      </c>
      <c r="F33" s="54">
        <f>Ясюкова!J39+Ясюкова!T39</f>
        <v>1</v>
      </c>
      <c r="G33" s="54">
        <f>Ясюкова!O39+Ясюкова!V39</f>
        <v>5</v>
      </c>
      <c r="H33" s="54">
        <f>Ясюкова!J39+Ясюкова!N39+Ясюкова!O39</f>
        <v>6</v>
      </c>
      <c r="I33" s="54">
        <f>Ясюкова!T39+Ясюкова!U39+Ясюкова!V39</f>
        <v>7</v>
      </c>
      <c r="J33" s="54">
        <f>Ясюкова!W39</f>
        <v>2</v>
      </c>
      <c r="K33" s="54">
        <f>Ясюкова!C39</f>
        <v>24.8</v>
      </c>
      <c r="L33" s="54">
        <f>Ясюкова!D39</f>
        <v>0.97177419354838712</v>
      </c>
      <c r="M33" s="54">
        <f>Ясюкова!G39</f>
        <v>2</v>
      </c>
      <c r="N33" s="54">
        <f>Ясюкова!H39</f>
        <v>4</v>
      </c>
      <c r="O33" s="54">
        <f>Ясюкова!I39</f>
        <v>5</v>
      </c>
      <c r="P33" s="54">
        <f>Ясюкова!X39</f>
        <v>6</v>
      </c>
      <c r="Q33" s="55">
        <f>Ясюкова!AX39</f>
        <v>1.875</v>
      </c>
      <c r="R33" s="54">
        <f>Ясюкова!AW39</f>
        <v>14</v>
      </c>
    </row>
    <row r="34" spans="1:18" x14ac:dyDescent="0.25">
      <c r="A34" s="70">
        <f>'Тулуз-Пьерон'!A40</f>
        <v>26</v>
      </c>
      <c r="B34" s="71" t="str">
        <f>'Тулуз-Пьерон'!B40</f>
        <v>ФАМИЛИЯ ИМЯ 26</v>
      </c>
      <c r="C34" s="60">
        <f>Ясюкова!K40+Ясюкова!L40+Ясюкова!P40</f>
        <v>2</v>
      </c>
      <c r="D34" s="54">
        <f>Ясюкова!E40</f>
        <v>8</v>
      </c>
      <c r="E34" s="54">
        <f>Ясюкова!F40</f>
        <v>3</v>
      </c>
      <c r="F34" s="54">
        <f>Ясюкова!J40+Ясюкова!T40</f>
        <v>3</v>
      </c>
      <c r="G34" s="54">
        <f>Ясюкова!O40+Ясюкова!V40</f>
        <v>0</v>
      </c>
      <c r="H34" s="54">
        <f>Ясюкова!J40+Ясюкова!N40+Ясюкова!O40</f>
        <v>1</v>
      </c>
      <c r="I34" s="54">
        <f>Ясюкова!T40+Ясюкова!U40+Ясюкова!V40</f>
        <v>3</v>
      </c>
      <c r="J34" s="54">
        <f>Ясюкова!W40</f>
        <v>2</v>
      </c>
      <c r="K34" s="54">
        <f>Ясюкова!C40</f>
        <v>18.100000000000001</v>
      </c>
      <c r="L34" s="54">
        <f>Ясюкова!D40</f>
        <v>0.79005524861878451</v>
      </c>
      <c r="M34" s="54">
        <f>Ясюкова!G40</f>
        <v>1</v>
      </c>
      <c r="N34" s="54">
        <f>Ясюкова!H40</f>
        <v>6</v>
      </c>
      <c r="O34" s="54">
        <f>Ясюкова!I40</f>
        <v>10</v>
      </c>
      <c r="P34" s="54">
        <f>Ясюкова!X40</f>
        <v>7</v>
      </c>
      <c r="Q34" s="55">
        <f>Ясюкова!AX40</f>
        <v>3</v>
      </c>
      <c r="R34" s="54">
        <f>Ясюкова!AW40</f>
        <v>12</v>
      </c>
    </row>
    <row r="35" spans="1:18" x14ac:dyDescent="0.25">
      <c r="A35" s="70">
        <f>'Тулуз-Пьерон'!A41</f>
        <v>27</v>
      </c>
      <c r="B35" s="71" t="str">
        <f>'Тулуз-Пьерон'!B41</f>
        <v>ФАМИЛИЯ ИМЯ 27</v>
      </c>
      <c r="C35" s="60">
        <f>Ясюкова!K41+Ясюкова!L41+Ясюкова!P41</f>
        <v>8</v>
      </c>
      <c r="D35" s="54">
        <f>Ясюкова!E41</f>
        <v>9</v>
      </c>
      <c r="E35" s="54">
        <f>Ясюкова!F41</f>
        <v>7</v>
      </c>
      <c r="F35" s="54">
        <f>Ясюкова!J41+Ясюкова!T41</f>
        <v>1</v>
      </c>
      <c r="G35" s="54">
        <f>Ясюкова!O41+Ясюкова!V41</f>
        <v>4</v>
      </c>
      <c r="H35" s="54">
        <f>Ясюкова!J41+Ясюкова!N41+Ясюкова!O41</f>
        <v>5</v>
      </c>
      <c r="I35" s="54">
        <f>Ясюкова!T41+Ясюкова!U41+Ясюкова!V41</f>
        <v>7</v>
      </c>
      <c r="J35" s="54">
        <f>Ясюкова!W41</f>
        <v>3</v>
      </c>
      <c r="K35" s="54">
        <f>Ясюкова!C41</f>
        <v>27.8</v>
      </c>
      <c r="L35" s="54">
        <f>Ясюкова!D41</f>
        <v>0.84172661870503585</v>
      </c>
      <c r="M35" s="54">
        <f>Ясюкова!G41</f>
        <v>1</v>
      </c>
      <c r="N35" s="54">
        <f>Ясюкова!H41</f>
        <v>5</v>
      </c>
      <c r="O35" s="54">
        <f>Ясюкова!I41</f>
        <v>7</v>
      </c>
      <c r="P35" s="54">
        <f>Ясюкова!X41</f>
        <v>7</v>
      </c>
      <c r="Q35" s="55">
        <f>Ясюкова!AX41</f>
        <v>1</v>
      </c>
      <c r="R35" s="54">
        <f>Ясюкова!AW41</f>
        <v>14</v>
      </c>
    </row>
    <row r="36" spans="1:18" x14ac:dyDescent="0.25">
      <c r="A36" s="70">
        <f>'Тулуз-Пьерон'!A42</f>
        <v>28</v>
      </c>
      <c r="B36" s="71" t="str">
        <f>'Тулуз-Пьерон'!B42</f>
        <v>ФАМИЛИЯ ИМЯ 28</v>
      </c>
      <c r="C36" s="60">
        <f>Ясюкова!K42+Ясюкова!L42+Ясюкова!P42</f>
        <v>8</v>
      </c>
      <c r="D36" s="54">
        <f>Ясюкова!E42</f>
        <v>9</v>
      </c>
      <c r="E36" s="54">
        <f>Ясюкова!F42</f>
        <v>4</v>
      </c>
      <c r="F36" s="54">
        <f>Ясюкова!J42+Ясюкова!T42</f>
        <v>4</v>
      </c>
      <c r="G36" s="54">
        <f>Ясюкова!O42+Ясюкова!V42</f>
        <v>5</v>
      </c>
      <c r="H36" s="54">
        <f>Ясюкова!J42+Ясюкова!N42+Ясюкова!O42</f>
        <v>7</v>
      </c>
      <c r="I36" s="54">
        <f>Ясюкова!T42+Ясюкова!U42+Ясюкова!V42</f>
        <v>5</v>
      </c>
      <c r="J36" s="54">
        <f>Ясюкова!W42</f>
        <v>1</v>
      </c>
      <c r="K36" s="54">
        <f>Ясюкова!C42</f>
        <v>30.8</v>
      </c>
      <c r="L36" s="54">
        <f>Ясюкова!D42</f>
        <v>0.96103896103896103</v>
      </c>
      <c r="M36" s="54">
        <f>Ясюкова!G42</f>
        <v>2</v>
      </c>
      <c r="N36" s="54">
        <f>Ясюкова!H42</f>
        <v>5</v>
      </c>
      <c r="O36" s="54">
        <f>Ясюкова!I42</f>
        <v>4</v>
      </c>
      <c r="P36" s="54">
        <f>Ясюкова!X42</f>
        <v>10</v>
      </c>
      <c r="Q36" s="55">
        <f>Ясюкова!AX42</f>
        <v>1.5</v>
      </c>
      <c r="R36" s="54">
        <f>Ясюкова!AW42</f>
        <v>28</v>
      </c>
    </row>
    <row r="37" spans="1:18" x14ac:dyDescent="0.25">
      <c r="A37" s="70">
        <f>'Тулуз-Пьерон'!A43</f>
        <v>29</v>
      </c>
      <c r="B37" s="71" t="str">
        <f>'Тулуз-Пьерон'!B43</f>
        <v>ФАМИЛИЯ ИМЯ 29</v>
      </c>
      <c r="C37" s="60">
        <f>Ясюкова!K43+Ясюкова!L43+Ясюкова!P43</f>
        <v>8</v>
      </c>
      <c r="D37" s="54">
        <f>Ясюкова!E43</f>
        <v>10</v>
      </c>
      <c r="E37" s="54">
        <f>Ясюкова!F43</f>
        <v>11</v>
      </c>
      <c r="F37" s="54">
        <f>Ясюкова!J43+Ясюкова!T43</f>
        <v>2</v>
      </c>
      <c r="G37" s="54">
        <f>Ясюкова!O43+Ясюкова!V43</f>
        <v>3</v>
      </c>
      <c r="H37" s="54">
        <f>Ясюкова!J43+Ясюкова!N43+Ясюкова!O43</f>
        <v>4</v>
      </c>
      <c r="I37" s="54">
        <f>Ясюкова!T43+Ясюкова!U43+Ясюкова!V43</f>
        <v>8</v>
      </c>
      <c r="J37" s="54">
        <f>Ясюкова!W43</f>
        <v>2</v>
      </c>
      <c r="K37" s="54">
        <f>Ясюкова!C43</f>
        <v>33.799999999999997</v>
      </c>
      <c r="L37" s="54">
        <f>Ясюкова!D43</f>
        <v>0.8875739644970414</v>
      </c>
      <c r="M37" s="54">
        <f>Ясюкова!G43</f>
        <v>4</v>
      </c>
      <c r="N37" s="54">
        <f>Ясюкова!H43</f>
        <v>3</v>
      </c>
      <c r="O37" s="54">
        <f>Ясюкова!I43</f>
        <v>11</v>
      </c>
      <c r="P37" s="54">
        <f>Ясюкова!X43</f>
        <v>4</v>
      </c>
      <c r="Q37" s="55">
        <f>Ясюкова!AX43</f>
        <v>1.0909090909090908</v>
      </c>
      <c r="R37" s="54">
        <f>Ясюкова!AW43</f>
        <v>14</v>
      </c>
    </row>
    <row r="38" spans="1:18" x14ac:dyDescent="0.25">
      <c r="A38" s="70">
        <f>'Тулуз-Пьерон'!A44</f>
        <v>30</v>
      </c>
      <c r="B38" s="71" t="str">
        <f>'Тулуз-Пьерон'!B44</f>
        <v>ФАМИЛИЯ ИМЯ 30</v>
      </c>
      <c r="C38" s="60">
        <f>Ясюкова!K44+Ясюкова!L44+Ясюкова!P44</f>
        <v>10</v>
      </c>
      <c r="D38" s="54">
        <f>Ясюкова!E44</f>
        <v>11</v>
      </c>
      <c r="E38" s="54">
        <f>Ясюкова!F44</f>
        <v>6</v>
      </c>
      <c r="F38" s="54">
        <f>Ясюкова!J44+Ясюкова!T44</f>
        <v>2</v>
      </c>
      <c r="G38" s="54">
        <f>Ясюкова!O44+Ясюкова!V44</f>
        <v>3</v>
      </c>
      <c r="H38" s="54">
        <f>Ясюкова!J44+Ясюкова!N44+Ясюкова!O44</f>
        <v>4</v>
      </c>
      <c r="I38" s="54">
        <f>Ясюкова!T44+Ясюкова!U44+Ясюкова!V44</f>
        <v>5</v>
      </c>
      <c r="J38" s="54">
        <f>Ясюкова!W44</f>
        <v>2</v>
      </c>
      <c r="K38" s="54">
        <f>Ясюкова!C44</f>
        <v>33.4</v>
      </c>
      <c r="L38" s="54">
        <f>Ясюкова!D44</f>
        <v>0.95209580838323349</v>
      </c>
      <c r="M38" s="54">
        <f>Ясюкова!G44</f>
        <v>3</v>
      </c>
      <c r="N38" s="54">
        <f>Ясюкова!H44</f>
        <v>6</v>
      </c>
      <c r="O38" s="54">
        <f>Ясюкова!I44</f>
        <v>6</v>
      </c>
      <c r="P38" s="54">
        <f>Ясюкова!X44</f>
        <v>9</v>
      </c>
      <c r="Q38" s="55">
        <f>Ясюкова!AX44</f>
        <v>1.875</v>
      </c>
      <c r="R38" s="54">
        <f>Ясюкова!AW44</f>
        <v>6</v>
      </c>
    </row>
    <row r="39" spans="1:18" x14ac:dyDescent="0.25">
      <c r="A39" s="70">
        <f>'Тулуз-Пьерон'!A45</f>
        <v>31</v>
      </c>
      <c r="B39" s="71" t="str">
        <f>'Тулуз-Пьерон'!B45</f>
        <v>ФАМИЛИЯ ИМЯ 31</v>
      </c>
      <c r="C39" s="60">
        <f>Ясюкова!K45+Ясюкова!L45+Ясюкова!P45</f>
        <v>10</v>
      </c>
      <c r="D39" s="54">
        <f>Ясюкова!E45</f>
        <v>7</v>
      </c>
      <c r="E39" s="54">
        <f>Ясюкова!F45</f>
        <v>4</v>
      </c>
      <c r="F39" s="54">
        <f>Ясюкова!J45+Ясюкова!T45</f>
        <v>4</v>
      </c>
      <c r="G39" s="54">
        <f>Ясюкова!O45+Ясюкова!V45</f>
        <v>2</v>
      </c>
      <c r="H39" s="54">
        <f>Ясюкова!J45+Ясюкова!N45+Ясюкова!O45</f>
        <v>4</v>
      </c>
      <c r="I39" s="54">
        <f>Ясюкова!T45+Ясюкова!U45+Ясюкова!V45</f>
        <v>4</v>
      </c>
      <c r="J39" s="54">
        <f>Ясюкова!W45</f>
        <v>0</v>
      </c>
      <c r="K39" s="54">
        <f>Ясюкова!C45</f>
        <v>13.6</v>
      </c>
      <c r="L39" s="54">
        <f>Ясюкова!D45</f>
        <v>0.94117647058823528</v>
      </c>
      <c r="M39" s="54">
        <f>Ясюкова!G45</f>
        <v>2</v>
      </c>
      <c r="N39" s="54">
        <f>Ясюкова!H45</f>
        <v>4</v>
      </c>
      <c r="O39" s="54">
        <f>Ясюкова!I45</f>
        <v>1</v>
      </c>
      <c r="P39" s="54">
        <f>Ясюкова!X45</f>
        <v>7</v>
      </c>
      <c r="Q39" s="55">
        <f>Ясюкова!AX45</f>
        <v>1.1818181818181819</v>
      </c>
      <c r="R39" s="54">
        <f>Ясюкова!AW45</f>
        <v>8</v>
      </c>
    </row>
    <row r="40" spans="1:18" x14ac:dyDescent="0.25">
      <c r="A40" s="70">
        <f>'Тулуз-Пьерон'!A46</f>
        <v>32</v>
      </c>
      <c r="B40" s="71" t="str">
        <f>'Тулуз-Пьерон'!B46</f>
        <v>ФАМИЛИЯ ИМЯ 32</v>
      </c>
      <c r="C40" s="60">
        <f>Ясюкова!K46+Ясюкова!L46+Ясюкова!P46</f>
        <v>3</v>
      </c>
      <c r="D40" s="54">
        <f>Ясюкова!E46</f>
        <v>6</v>
      </c>
      <c r="E40" s="54">
        <f>Ясюкова!F46</f>
        <v>8</v>
      </c>
      <c r="F40" s="54">
        <f>Ясюкова!J46+Ясюкова!T46</f>
        <v>3</v>
      </c>
      <c r="G40" s="54">
        <f>Ясюкова!O46+Ясюкова!V46</f>
        <v>1</v>
      </c>
      <c r="H40" s="54">
        <f>Ясюкова!J46+Ясюкова!N46+Ясюкова!O46</f>
        <v>1</v>
      </c>
      <c r="I40" s="54">
        <f>Ясюкова!T46+Ясюкова!U46+Ясюкова!V46</f>
        <v>5</v>
      </c>
      <c r="J40" s="54">
        <f>Ясюкова!W46</f>
        <v>1</v>
      </c>
      <c r="K40" s="54">
        <f>Ясюкова!C46</f>
        <v>0.1</v>
      </c>
      <c r="L40" s="54">
        <f>Ясюкова!D46</f>
        <v>0</v>
      </c>
      <c r="M40" s="54">
        <f>Ясюкова!G46</f>
        <v>1</v>
      </c>
      <c r="N40" s="54">
        <f>Ясюкова!H46</f>
        <v>3</v>
      </c>
      <c r="O40" s="54">
        <f>Ясюкова!I46</f>
        <v>7</v>
      </c>
      <c r="P40" s="54">
        <f>Ясюкова!X46</f>
        <v>0</v>
      </c>
      <c r="Q40" s="55">
        <f>Ясюкова!AX46</f>
        <v>2.3333333333333335</v>
      </c>
      <c r="R40" s="54">
        <f>Ясюкова!AW46</f>
        <v>18</v>
      </c>
    </row>
    <row r="41" spans="1:18" x14ac:dyDescent="0.25">
      <c r="A41" s="70">
        <f>'Тулуз-Пьерон'!A47</f>
        <v>33</v>
      </c>
      <c r="B41" s="71" t="str">
        <f>'Тулуз-Пьерон'!B47</f>
        <v>ФАМИЛИЯ ИМЯ 33</v>
      </c>
      <c r="C41" s="60">
        <f>Ясюкова!K47+Ясюкова!L47+Ясюкова!P47</f>
        <v>6.5</v>
      </c>
      <c r="D41" s="54">
        <f>Ясюкова!E47</f>
        <v>10</v>
      </c>
      <c r="E41" s="54">
        <f>Ясюкова!F47</f>
        <v>4</v>
      </c>
      <c r="F41" s="54">
        <f>Ясюкова!J47+Ясюкова!T47</f>
        <v>2</v>
      </c>
      <c r="G41" s="54">
        <f>Ясюкова!O47+Ясюкова!V47</f>
        <v>6</v>
      </c>
      <c r="H41" s="54">
        <f>Ясюкова!J47+Ясюкова!N47+Ясюкова!O47</f>
        <v>4</v>
      </c>
      <c r="I41" s="54">
        <f>Ясюкова!T47+Ясюкова!U47+Ясюкова!V47</f>
        <v>7</v>
      </c>
      <c r="J41" s="54">
        <f>Ясюкова!W47</f>
        <v>2</v>
      </c>
      <c r="K41" s="54">
        <f>Ясюкова!C47</f>
        <v>18</v>
      </c>
      <c r="L41" s="54">
        <f>Ясюкова!D47</f>
        <v>0.97222222222222221</v>
      </c>
      <c r="M41" s="54">
        <f>Ясюкова!G47</f>
        <v>4</v>
      </c>
      <c r="N41" s="54">
        <f>Ясюкова!H47</f>
        <v>5</v>
      </c>
      <c r="O41" s="54">
        <f>Ясюкова!I47</f>
        <v>7</v>
      </c>
      <c r="P41" s="54">
        <f>Ясюкова!X47</f>
        <v>9</v>
      </c>
      <c r="Q41" s="55">
        <f>Ясюкова!AX47</f>
        <v>1.1666666666666667</v>
      </c>
      <c r="R41" s="54">
        <f>Ясюкова!AW47</f>
        <v>10</v>
      </c>
    </row>
    <row r="42" spans="1:18" x14ac:dyDescent="0.25">
      <c r="A42" s="70">
        <f>'Тулуз-Пьерон'!A48</f>
        <v>34</v>
      </c>
      <c r="B42" s="71" t="str">
        <f>'Тулуз-Пьерон'!B48</f>
        <v>ФАМИЛИЯ ИМЯ 34</v>
      </c>
      <c r="C42" s="60">
        <f>Ясюкова!K48+Ясюкова!L48+Ясюкова!P48</f>
        <v>2.5</v>
      </c>
      <c r="D42" s="54">
        <f>Ясюкова!E48</f>
        <v>7</v>
      </c>
      <c r="E42" s="54">
        <f>Ясюкова!F48</f>
        <v>3</v>
      </c>
      <c r="F42" s="54">
        <f>Ясюкова!J48+Ясюкова!T48</f>
        <v>2</v>
      </c>
      <c r="G42" s="54">
        <f>Ясюкова!O48+Ясюкова!V48</f>
        <v>4</v>
      </c>
      <c r="H42" s="54">
        <f>Ясюкова!J48+Ясюкова!N48+Ясюкова!O48</f>
        <v>0</v>
      </c>
      <c r="I42" s="54">
        <f>Ясюкова!T48+Ясюкова!U48+Ясюкова!V48</f>
        <v>7</v>
      </c>
      <c r="J42" s="54">
        <f>Ясюкова!W48</f>
        <v>2</v>
      </c>
      <c r="K42" s="54">
        <f>Ясюкова!C48</f>
        <v>17.899999999999999</v>
      </c>
      <c r="L42" s="54">
        <f>Ясюкова!D48</f>
        <v>0.98882681564245811</v>
      </c>
      <c r="M42" s="54">
        <f>Ясюкова!G48</f>
        <v>2</v>
      </c>
      <c r="N42" s="54">
        <f>Ясюкова!H48</f>
        <v>4</v>
      </c>
      <c r="O42" s="54">
        <f>Ясюкова!I48</f>
        <v>6</v>
      </c>
      <c r="P42" s="54">
        <f>Ясюкова!X48</f>
        <v>2</v>
      </c>
      <c r="Q42" s="55">
        <f>Ясюкова!AX48</f>
        <v>1.875</v>
      </c>
      <c r="R42" s="54">
        <f>Ясюкова!AW48</f>
        <v>12</v>
      </c>
    </row>
    <row r="43" spans="1:18" x14ac:dyDescent="0.25">
      <c r="A43" s="70">
        <f>'Тулуз-Пьерон'!A49</f>
        <v>35</v>
      </c>
      <c r="B43" s="71" t="str">
        <f>'Тулуз-Пьерон'!B49</f>
        <v>ФАМИЛИЯ ИМЯ 35</v>
      </c>
      <c r="C43" s="60">
        <f>Ясюкова!K49+Ясюкова!L49+Ясюкова!P49</f>
        <v>9</v>
      </c>
      <c r="D43" s="54">
        <f>Ясюкова!E49</f>
        <v>7</v>
      </c>
      <c r="E43" s="54">
        <f>Ясюкова!F49</f>
        <v>8</v>
      </c>
      <c r="F43" s="54">
        <f>Ясюкова!J49+Ясюкова!T49</f>
        <v>2</v>
      </c>
      <c r="G43" s="54">
        <f>Ясюкова!O49+Ясюкова!V49</f>
        <v>3</v>
      </c>
      <c r="H43" s="54">
        <f>Ясюкова!J49+Ясюкова!N49+Ясюкова!O49</f>
        <v>4</v>
      </c>
      <c r="I43" s="54">
        <f>Ясюкова!T49+Ясюкова!U49+Ясюкова!V49</f>
        <v>7</v>
      </c>
      <c r="J43" s="54">
        <f>Ясюкова!W49</f>
        <v>2</v>
      </c>
      <c r="K43" s="54">
        <f>Ясюкова!C49</f>
        <v>28.4</v>
      </c>
      <c r="L43" s="54">
        <f>Ясюкова!D49</f>
        <v>0.96126760563380276</v>
      </c>
      <c r="M43" s="54">
        <f>Ясюкова!G49</f>
        <v>3</v>
      </c>
      <c r="N43" s="54">
        <f>Ясюкова!H49</f>
        <v>1</v>
      </c>
      <c r="O43" s="54">
        <f>Ясюкова!I49</f>
        <v>3</v>
      </c>
      <c r="P43" s="54">
        <f>Ясюкова!X49</f>
        <v>7</v>
      </c>
      <c r="Q43" s="55">
        <f>Ясюкова!AX49</f>
        <v>1.2222222222222223</v>
      </c>
      <c r="R43" s="54">
        <f>Ясюкова!AW49</f>
        <v>14</v>
      </c>
    </row>
    <row r="44" spans="1:18" x14ac:dyDescent="0.25">
      <c r="A44" s="70">
        <f>'Тулуз-Пьерон'!A50</f>
        <v>36</v>
      </c>
      <c r="B44" s="71" t="str">
        <f>'Тулуз-Пьерон'!B50</f>
        <v>ФАМИЛИЯ ИМЯ 36</v>
      </c>
      <c r="C44" s="60">
        <f>Ясюкова!K50+Ясюкова!L50+Ясюкова!P50</f>
        <v>5.5</v>
      </c>
      <c r="D44" s="54">
        <f>Ясюкова!E50</f>
        <v>8</v>
      </c>
      <c r="E44" s="54">
        <f>Ясюкова!F50</f>
        <v>5</v>
      </c>
      <c r="F44" s="54">
        <f>Ясюкова!J50+Ясюкова!T50</f>
        <v>3</v>
      </c>
      <c r="G44" s="54">
        <f>Ясюкова!O50+Ясюкова!V50</f>
        <v>3</v>
      </c>
      <c r="H44" s="54">
        <f>Ясюкова!J50+Ясюкова!N50+Ясюкова!O50</f>
        <v>3</v>
      </c>
      <c r="I44" s="54">
        <f>Ясюкова!T50+Ясюкова!U50+Ясюкова!V50</f>
        <v>6</v>
      </c>
      <c r="J44" s="54">
        <f>Ясюкова!W50</f>
        <v>1</v>
      </c>
      <c r="K44" s="54">
        <f>Ясюкова!C50</f>
        <v>19.399999999999999</v>
      </c>
      <c r="L44" s="54">
        <f>Ясюкова!D50</f>
        <v>0.90721649484536082</v>
      </c>
      <c r="M44" s="54">
        <f>Ясюкова!G50</f>
        <v>2</v>
      </c>
      <c r="N44" s="54">
        <f>Ясюкова!H50</f>
        <v>5</v>
      </c>
      <c r="O44" s="54">
        <f>Ясюкова!I50</f>
        <v>6</v>
      </c>
      <c r="P44" s="54">
        <f>Ясюкова!X50</f>
        <v>0</v>
      </c>
      <c r="Q44" s="55">
        <f>Ясюкова!AX50</f>
        <v>0.72727272727272729</v>
      </c>
      <c r="R44" s="54">
        <f>Ясюкова!AW50</f>
        <v>24</v>
      </c>
    </row>
    <row r="45" spans="1:18" x14ac:dyDescent="0.25">
      <c r="A45" s="70">
        <f>'Тулуз-Пьерон'!A51</f>
        <v>37</v>
      </c>
      <c r="B45" s="71" t="str">
        <f>'Тулуз-Пьерон'!B51</f>
        <v>ФАМИЛИЯ ИМЯ 37</v>
      </c>
      <c r="C45" s="60">
        <f>Ясюкова!K51+Ясюкова!L51+Ясюкова!P51</f>
        <v>10</v>
      </c>
      <c r="D45" s="54">
        <f>Ясюкова!E51</f>
        <v>11</v>
      </c>
      <c r="E45" s="54">
        <f>Ясюкова!F51</f>
        <v>6</v>
      </c>
      <c r="F45" s="54">
        <f>Ясюкова!J51+Ясюкова!T51</f>
        <v>2</v>
      </c>
      <c r="G45" s="54">
        <f>Ясюкова!O51+Ясюкова!V51</f>
        <v>3</v>
      </c>
      <c r="H45" s="54">
        <f>Ясюкова!J51+Ясюкова!N51+Ясюкова!O51</f>
        <v>4</v>
      </c>
      <c r="I45" s="54">
        <f>Ясюкова!T51+Ясюкова!U51+Ясюкова!V51</f>
        <v>5</v>
      </c>
      <c r="J45" s="54">
        <f>Ясюкова!W51</f>
        <v>2</v>
      </c>
      <c r="K45" s="54">
        <f>Ясюкова!C51</f>
        <v>33.4</v>
      </c>
      <c r="L45" s="54">
        <f>Ясюкова!D51</f>
        <v>0.95209580838323349</v>
      </c>
      <c r="M45" s="54">
        <f>Ясюкова!G51</f>
        <v>3</v>
      </c>
      <c r="N45" s="54">
        <f>Ясюкова!H51</f>
        <v>6</v>
      </c>
      <c r="O45" s="54">
        <f>Ясюкова!I51</f>
        <v>6</v>
      </c>
      <c r="P45" s="54">
        <f>Ясюкова!X51</f>
        <v>9</v>
      </c>
      <c r="Q45" s="55">
        <f>Ясюкова!AX51</f>
        <v>1.875</v>
      </c>
      <c r="R45" s="54">
        <f>Ясюкова!AW51</f>
        <v>6</v>
      </c>
    </row>
    <row r="46" spans="1:18" x14ac:dyDescent="0.25">
      <c r="A46" s="70">
        <f>'Тулуз-Пьерон'!A52</f>
        <v>38</v>
      </c>
      <c r="B46" s="71" t="str">
        <f>'Тулуз-Пьерон'!B52</f>
        <v>ФАМИЛИЯ ИМЯ 38</v>
      </c>
      <c r="C46" s="60">
        <f>Ясюкова!K52+Ясюкова!L52+Ясюкова!P52</f>
        <v>6.5</v>
      </c>
      <c r="D46" s="54">
        <f>Ясюкова!E52</f>
        <v>7</v>
      </c>
      <c r="E46" s="54">
        <f>Ясюкова!F52</f>
        <v>6</v>
      </c>
      <c r="F46" s="54">
        <f>Ясюкова!J52+Ясюкова!T52</f>
        <v>3</v>
      </c>
      <c r="G46" s="54">
        <f>Ясюкова!O52+Ясюкова!V52</f>
        <v>2</v>
      </c>
      <c r="H46" s="54">
        <f>Ясюкова!J52+Ясюкова!N52+Ясюкова!O52</f>
        <v>5</v>
      </c>
      <c r="I46" s="54">
        <f>Ясюкова!T52+Ясюкова!U52+Ясюкова!V52</f>
        <v>5</v>
      </c>
      <c r="J46" s="54">
        <f>Ясюкова!W52</f>
        <v>1</v>
      </c>
      <c r="K46" s="54">
        <f>Ясюкова!C52</f>
        <v>19.600000000000001</v>
      </c>
      <c r="L46" s="54">
        <f>Ясюкова!D52</f>
        <v>0.98979591836734693</v>
      </c>
      <c r="M46" s="54">
        <f>Ясюкова!G52</f>
        <v>3</v>
      </c>
      <c r="N46" s="54">
        <f>Ясюкова!H52</f>
        <v>4</v>
      </c>
      <c r="O46" s="54">
        <f>Ясюкова!I52</f>
        <v>7</v>
      </c>
      <c r="P46" s="54">
        <f>Ясюкова!X52</f>
        <v>2</v>
      </c>
      <c r="Q46" s="55">
        <f>Ясюкова!AX52</f>
        <v>2</v>
      </c>
      <c r="R46" s="54">
        <f>Ясюкова!AW52</f>
        <v>10</v>
      </c>
    </row>
    <row r="47" spans="1:18" x14ac:dyDescent="0.25">
      <c r="A47" s="70">
        <f>'Тулуз-Пьерон'!A53</f>
        <v>39</v>
      </c>
      <c r="B47" s="71" t="str">
        <f>'Тулуз-Пьерон'!B53</f>
        <v>ФАМИЛИЯ ИМЯ 39</v>
      </c>
      <c r="C47" s="60">
        <f>Ясюкова!K53+Ясюкова!L53+Ясюкова!P53</f>
        <v>5.5</v>
      </c>
      <c r="D47" s="54">
        <f>Ясюкова!E53</f>
        <v>8</v>
      </c>
      <c r="E47" s="54">
        <f>Ясюкова!F53</f>
        <v>4</v>
      </c>
      <c r="F47" s="54">
        <f>Ясюкова!J53+Ясюкова!T53</f>
        <v>3</v>
      </c>
      <c r="G47" s="54">
        <f>Ясюкова!O53+Ясюкова!V53</f>
        <v>4</v>
      </c>
      <c r="H47" s="54">
        <f>Ясюкова!J53+Ясюкова!N53+Ясюкова!O53</f>
        <v>4</v>
      </c>
      <c r="I47" s="54">
        <f>Ясюкова!T53+Ясюкова!U53+Ясюкова!V53</f>
        <v>6</v>
      </c>
      <c r="J47" s="54">
        <f>Ясюкова!W53</f>
        <v>1</v>
      </c>
      <c r="K47" s="54">
        <f>Ясюкова!C53</f>
        <v>27.2</v>
      </c>
      <c r="L47" s="54">
        <f>Ясюкова!D53</f>
        <v>0.76102941176470584</v>
      </c>
      <c r="M47" s="54">
        <f>Ясюкова!G53</f>
        <v>3</v>
      </c>
      <c r="N47" s="54">
        <f>Ясюкова!H53</f>
        <v>5</v>
      </c>
      <c r="O47" s="54">
        <f>Ясюкова!I53</f>
        <v>8</v>
      </c>
      <c r="P47" s="54">
        <f>Ясюкова!X53</f>
        <v>5</v>
      </c>
      <c r="Q47" s="55">
        <f>Ясюкова!AX53</f>
        <v>1.4444444444444444</v>
      </c>
      <c r="R47" s="54">
        <f>Ясюкова!AW53</f>
        <v>8</v>
      </c>
    </row>
    <row r="48" spans="1:18" x14ac:dyDescent="0.25">
      <c r="A48" s="70">
        <f>'Тулуз-Пьерон'!A54</f>
        <v>40</v>
      </c>
      <c r="B48" s="71" t="str">
        <f>'Тулуз-Пьерон'!B54</f>
        <v>ФАМИЛИЯ ИМЯ 40</v>
      </c>
      <c r="C48" s="60">
        <f>Ясюкова!K54+Ясюкова!L54+Ясюкова!P54</f>
        <v>9</v>
      </c>
      <c r="D48" s="54">
        <f>Ясюкова!E54</f>
        <v>7</v>
      </c>
      <c r="E48" s="54">
        <f>Ясюкова!F54</f>
        <v>4</v>
      </c>
      <c r="F48" s="54">
        <f>Ясюкова!J54+Ясюкова!T54</f>
        <v>2</v>
      </c>
      <c r="G48" s="54">
        <f>Ясюкова!O54+Ясюкова!V54</f>
        <v>2</v>
      </c>
      <c r="H48" s="54">
        <f>Ясюкова!J54+Ясюкова!N54+Ясюкова!O54</f>
        <v>3</v>
      </c>
      <c r="I48" s="54">
        <f>Ясюкова!T54+Ясюкова!U54+Ясюкова!V54</f>
        <v>5</v>
      </c>
      <c r="J48" s="54">
        <f>Ясюкова!W54</f>
        <v>1</v>
      </c>
      <c r="K48" s="54">
        <f>Ясюкова!C54</f>
        <v>27</v>
      </c>
      <c r="L48" s="54">
        <f>Ясюкова!D54</f>
        <v>0.96296296296296291</v>
      </c>
      <c r="M48" s="54">
        <f>Ясюкова!G54</f>
        <v>3</v>
      </c>
      <c r="N48" s="54">
        <f>Ясюкова!H54</f>
        <v>2</v>
      </c>
      <c r="O48" s="54">
        <f>Ясюкова!I54</f>
        <v>9</v>
      </c>
      <c r="P48" s="54">
        <f>Ясюкова!X54</f>
        <v>9</v>
      </c>
      <c r="Q48" s="55">
        <f>Ясюкова!AX54</f>
        <v>3</v>
      </c>
      <c r="R48" s="54">
        <f>Ясюкова!AW54</f>
        <v>26</v>
      </c>
    </row>
    <row r="49" spans="1:18" x14ac:dyDescent="0.25">
      <c r="A49" s="70">
        <f>'Тулуз-Пьерон'!A55</f>
        <v>41</v>
      </c>
      <c r="B49" s="71" t="str">
        <f>'Тулуз-Пьерон'!B55</f>
        <v>ФАМИЛИЯ ИМЯ 41</v>
      </c>
      <c r="C49" s="60">
        <f>Ясюкова!K55+Ясюкова!L55+Ясюкова!P55</f>
        <v>15</v>
      </c>
      <c r="D49" s="54">
        <f>Ясюкова!E55</f>
        <v>10</v>
      </c>
      <c r="E49" s="54">
        <f>Ясюкова!F55</f>
        <v>5</v>
      </c>
      <c r="F49" s="54">
        <f>Ясюкова!J55+Ясюкова!T55</f>
        <v>4</v>
      </c>
      <c r="G49" s="54">
        <f>Ясюкова!O55+Ясюкова!V55</f>
        <v>6</v>
      </c>
      <c r="H49" s="54">
        <f>Ясюкова!J55+Ясюкова!N55+Ясюкова!O55</f>
        <v>9</v>
      </c>
      <c r="I49" s="54">
        <f>Ясюкова!T55+Ясюкова!U55+Ясюкова!V55</f>
        <v>6</v>
      </c>
      <c r="J49" s="54">
        <f>Ясюкова!W55</f>
        <v>3</v>
      </c>
      <c r="K49" s="54">
        <f>Ясюкова!C55</f>
        <v>15.7</v>
      </c>
      <c r="L49" s="54">
        <f>Ясюкова!D55</f>
        <v>0.98089171974522293</v>
      </c>
      <c r="M49" s="54">
        <f>Ясюкова!G55</f>
        <v>3</v>
      </c>
      <c r="N49" s="54">
        <f>Ясюкова!H55</f>
        <v>7</v>
      </c>
      <c r="O49" s="54">
        <f>Ясюкова!I55</f>
        <v>10</v>
      </c>
      <c r="P49" s="54">
        <f>Ясюкова!X55</f>
        <v>2</v>
      </c>
      <c r="Q49" s="55">
        <f>Ясюкова!AX55</f>
        <v>1.5</v>
      </c>
      <c r="R49" s="54">
        <f>Ясюкова!AW55</f>
        <v>12</v>
      </c>
    </row>
    <row r="50" spans="1:18" x14ac:dyDescent="0.25">
      <c r="A50" s="70">
        <f>'Тулуз-Пьерон'!A56</f>
        <v>42</v>
      </c>
      <c r="B50" s="71" t="str">
        <f>'Тулуз-Пьерон'!B56</f>
        <v>ФАМИЛИЯ ИМЯ 42</v>
      </c>
      <c r="C50" s="60">
        <f>Ясюкова!K56+Ясюкова!L56+Ясюкова!P56</f>
        <v>7</v>
      </c>
      <c r="D50" s="54">
        <f>Ясюкова!E56</f>
        <v>7</v>
      </c>
      <c r="E50" s="54">
        <f>Ясюкова!F56</f>
        <v>3</v>
      </c>
      <c r="F50" s="54">
        <f>Ясюкова!J56+Ясюкова!T56</f>
        <v>1</v>
      </c>
      <c r="G50" s="54">
        <f>Ясюкова!O56+Ясюкова!V56</f>
        <v>4</v>
      </c>
      <c r="H50" s="54">
        <f>Ясюкова!J56+Ясюкова!N56+Ясюкова!O56</f>
        <v>2</v>
      </c>
      <c r="I50" s="54">
        <f>Ясюкова!T56+Ясюкова!U56+Ясюкова!V56</f>
        <v>6</v>
      </c>
      <c r="J50" s="54">
        <f>Ясюкова!W56</f>
        <v>2</v>
      </c>
      <c r="K50" s="54">
        <f>Ясюкова!C56</f>
        <v>25.2</v>
      </c>
      <c r="L50" s="54">
        <f>Ясюкова!D56</f>
        <v>0.73412698412698418</v>
      </c>
      <c r="M50" s="54">
        <f>Ясюкова!G56</f>
        <v>2</v>
      </c>
      <c r="N50" s="54">
        <f>Ясюкова!H56</f>
        <v>6</v>
      </c>
      <c r="O50" s="54">
        <f>Ясюкова!I56</f>
        <v>7</v>
      </c>
      <c r="P50" s="54">
        <f>Ясюкова!X56</f>
        <v>5</v>
      </c>
      <c r="Q50" s="55">
        <f>Ясюкова!AX56</f>
        <v>0.66666666666666663</v>
      </c>
      <c r="R50" s="54">
        <f>Ясюкова!AW56</f>
        <v>14</v>
      </c>
    </row>
    <row r="51" spans="1:18" x14ac:dyDescent="0.25">
      <c r="A51" s="70">
        <f>'Тулуз-Пьерон'!A57</f>
        <v>43</v>
      </c>
      <c r="B51" s="71" t="str">
        <f>'Тулуз-Пьерон'!B57</f>
        <v>ФАМИЛИЯ ИМЯ 43</v>
      </c>
      <c r="C51" s="60">
        <f>Ясюкова!K57+Ясюкова!L57+Ясюкова!P57</f>
        <v>14</v>
      </c>
      <c r="D51" s="54">
        <f>Ясюкова!E57</f>
        <v>8</v>
      </c>
      <c r="E51" s="54">
        <f>Ясюкова!F57</f>
        <v>5</v>
      </c>
      <c r="F51" s="54">
        <f>Ясюкова!J57+Ясюкова!T57</f>
        <v>3</v>
      </c>
      <c r="G51" s="54">
        <f>Ясюкова!O57+Ясюкова!V57</f>
        <v>5</v>
      </c>
      <c r="H51" s="54">
        <f>Ясюкова!J57+Ясюкова!N57+Ясюкова!O57</f>
        <v>7</v>
      </c>
      <c r="I51" s="54">
        <f>Ясюкова!T57+Ясюкова!U57+Ясюкова!V57</f>
        <v>7</v>
      </c>
      <c r="J51" s="54">
        <f>Ясюкова!W57</f>
        <v>3</v>
      </c>
      <c r="K51" s="54">
        <f>Ясюкова!C57</f>
        <v>24.1</v>
      </c>
      <c r="L51" s="54">
        <f>Ясюкова!D57</f>
        <v>0.93775933609958506</v>
      </c>
      <c r="M51" s="54">
        <f>Ясюкова!G57</f>
        <v>3</v>
      </c>
      <c r="N51" s="54">
        <f>Ясюкова!H57</f>
        <v>6</v>
      </c>
      <c r="O51" s="54">
        <f>Ясюкова!I57</f>
        <v>7</v>
      </c>
      <c r="P51" s="54">
        <f>Ясюкова!X57</f>
        <v>5</v>
      </c>
      <c r="Q51" s="55">
        <f>Ясюкова!AX57</f>
        <v>0.66666666666666663</v>
      </c>
      <c r="R51" s="54">
        <f>Ясюкова!AW57</f>
        <v>14</v>
      </c>
    </row>
    <row r="52" spans="1:18" x14ac:dyDescent="0.25">
      <c r="A52" s="70">
        <f>'Тулуз-Пьерон'!A58</f>
        <v>44</v>
      </c>
      <c r="B52" s="71" t="str">
        <f>'Тулуз-Пьерон'!B58</f>
        <v>ФАМИЛИЯ ИМЯ 44</v>
      </c>
      <c r="C52" s="60">
        <f>Ясюкова!K58+Ясюкова!L58+Ясюкова!P58</f>
        <v>10</v>
      </c>
      <c r="D52" s="54">
        <f>Ясюкова!E58</f>
        <v>8</v>
      </c>
      <c r="E52" s="54">
        <f>Ясюкова!F58</f>
        <v>9</v>
      </c>
      <c r="F52" s="54">
        <f>Ясюкова!J58+Ясюкова!T58</f>
        <v>5</v>
      </c>
      <c r="G52" s="54">
        <f>Ясюкова!O58+Ясюкова!V58</f>
        <v>5</v>
      </c>
      <c r="H52" s="54">
        <f>Ясюкова!J58+Ясюкова!N58+Ясюкова!O58</f>
        <v>9</v>
      </c>
      <c r="I52" s="54">
        <f>Ясюкова!T58+Ясюкова!U58+Ясюкова!V58</f>
        <v>6</v>
      </c>
      <c r="J52" s="54">
        <f>Ясюкова!W58</f>
        <v>2</v>
      </c>
      <c r="K52" s="54">
        <f>Ясюкова!C58</f>
        <v>19.399999999999999</v>
      </c>
      <c r="L52" s="54">
        <f>Ясюкова!D58</f>
        <v>0.90721649484536082</v>
      </c>
      <c r="M52" s="54">
        <f>Ясюкова!G58</f>
        <v>3</v>
      </c>
      <c r="N52" s="54">
        <f>Ясюкова!H58</f>
        <v>4</v>
      </c>
      <c r="O52" s="54">
        <f>Ясюкова!I58</f>
        <v>6</v>
      </c>
      <c r="P52" s="54">
        <f>Ясюкова!X58</f>
        <v>9</v>
      </c>
      <c r="Q52" s="55">
        <f>Ясюкова!AX58</f>
        <v>3</v>
      </c>
      <c r="R52" s="54">
        <f>Ясюкова!AW58</f>
        <v>12</v>
      </c>
    </row>
    <row r="53" spans="1:18" x14ac:dyDescent="0.25">
      <c r="A53" s="70">
        <f>'Тулуз-Пьерон'!A59</f>
        <v>45</v>
      </c>
      <c r="B53" s="71" t="str">
        <f>'Тулуз-Пьерон'!B59</f>
        <v>ФАМИЛИЯ ИМЯ 45</v>
      </c>
      <c r="C53" s="60">
        <f>Ясюкова!K59+Ясюкова!L59+Ясюкова!P59</f>
        <v>12</v>
      </c>
      <c r="D53" s="54">
        <f>Ясюкова!E59</f>
        <v>8</v>
      </c>
      <c r="E53" s="54">
        <f>Ясюкова!F59</f>
        <v>6</v>
      </c>
      <c r="F53" s="54">
        <f>Ясюкова!J59+Ясюкова!T59</f>
        <v>5</v>
      </c>
      <c r="G53" s="54">
        <f>Ясюкова!O59+Ясюкова!V59</f>
        <v>4</v>
      </c>
      <c r="H53" s="54">
        <f>Ясюкова!J59+Ясюкова!N59+Ясюкова!O59</f>
        <v>8</v>
      </c>
      <c r="I53" s="54">
        <f>Ясюкова!T59+Ясюкова!U59+Ясюкова!V59</f>
        <v>6</v>
      </c>
      <c r="J53" s="54">
        <f>Ясюкова!W59</f>
        <v>1</v>
      </c>
      <c r="K53" s="54">
        <f>Ясюкова!C59</f>
        <v>22.6</v>
      </c>
      <c r="L53" s="54">
        <f>Ясюкова!D59</f>
        <v>0.90265486725663724</v>
      </c>
      <c r="M53" s="54">
        <f>Ясюкова!G59</f>
        <v>2</v>
      </c>
      <c r="N53" s="54">
        <f>Ясюкова!H59</f>
        <v>3</v>
      </c>
      <c r="O53" s="54">
        <f>Ясюкова!I59</f>
        <v>4</v>
      </c>
      <c r="P53" s="54">
        <f>Ясюкова!X59</f>
        <v>5</v>
      </c>
      <c r="Q53" s="55">
        <f>Ясюкова!AX59</f>
        <v>1.6666666666666667</v>
      </c>
      <c r="R53" s="54">
        <f>Ясюкова!AW59</f>
        <v>6</v>
      </c>
    </row>
    <row r="54" spans="1:18" x14ac:dyDescent="0.25">
      <c r="A54" s="70">
        <f>'Тулуз-Пьерон'!A60</f>
        <v>46</v>
      </c>
      <c r="B54" s="71" t="str">
        <f>'Тулуз-Пьерон'!B60</f>
        <v>ФАМИЛИЯ ИМЯ 46</v>
      </c>
      <c r="C54" s="60">
        <f>Ясюкова!K60+Ясюкова!L60+Ясюкова!P60</f>
        <v>9</v>
      </c>
      <c r="D54" s="54">
        <f>Ясюкова!E60</f>
        <v>8</v>
      </c>
      <c r="E54" s="54">
        <f>Ясюкова!F60</f>
        <v>5</v>
      </c>
      <c r="F54" s="54">
        <f>Ясюкова!J60+Ясюкова!T60</f>
        <v>3</v>
      </c>
      <c r="G54" s="54">
        <f>Ясюкова!O60+Ясюкова!V60</f>
        <v>5</v>
      </c>
      <c r="H54" s="54">
        <f>Ясюкова!J60+Ясюкова!N60+Ясюкова!O60</f>
        <v>6</v>
      </c>
      <c r="I54" s="54">
        <f>Ясюкова!T60+Ясюкова!U60+Ясюкова!V60</f>
        <v>5</v>
      </c>
      <c r="J54" s="54">
        <f>Ясюкова!W60</f>
        <v>0</v>
      </c>
      <c r="K54" s="54">
        <f>Ясюкова!C60</f>
        <v>26.9</v>
      </c>
      <c r="L54" s="54">
        <f>Ясюкова!D60</f>
        <v>0.98141263940520451</v>
      </c>
      <c r="M54" s="54">
        <f>Ясюкова!G60</f>
        <v>2</v>
      </c>
      <c r="N54" s="54">
        <f>Ясюкова!H60</f>
        <v>4</v>
      </c>
      <c r="O54" s="54">
        <f>Ясюкова!I60</f>
        <v>5</v>
      </c>
      <c r="P54" s="54">
        <f>Ясюкова!X60</f>
        <v>6</v>
      </c>
      <c r="Q54" s="55">
        <f>Ясюкова!AX60</f>
        <v>1.2</v>
      </c>
      <c r="R54" s="54">
        <f>Ясюкова!AW60</f>
        <v>12</v>
      </c>
    </row>
    <row r="55" spans="1:18" x14ac:dyDescent="0.25">
      <c r="A55" s="70">
        <f>'Тулуз-Пьерон'!A61</f>
        <v>47</v>
      </c>
      <c r="B55" s="71" t="str">
        <f>'Тулуз-Пьерон'!B61</f>
        <v>ФАМИЛИЯ ИМЯ 47</v>
      </c>
      <c r="C55" s="60">
        <f>Ясюкова!K61+Ясюкова!L61+Ясюкова!P61</f>
        <v>13</v>
      </c>
      <c r="D55" s="54">
        <f>Ясюкова!E61</f>
        <v>10</v>
      </c>
      <c r="E55" s="54">
        <f>Ясюкова!F61</f>
        <v>3</v>
      </c>
      <c r="F55" s="54">
        <f>Ясюкова!J61+Ясюкова!T61</f>
        <v>6</v>
      </c>
      <c r="G55" s="54">
        <f>Ясюкова!O61+Ясюкова!V61</f>
        <v>1</v>
      </c>
      <c r="H55" s="54">
        <f>Ясюкова!J61+Ясюкова!N61+Ясюкова!O61</f>
        <v>8</v>
      </c>
      <c r="I55" s="54">
        <f>Ясюкова!T61+Ясюкова!U61+Ясюкова!V61</f>
        <v>4</v>
      </c>
      <c r="J55" s="54">
        <f>Ясюкова!W61</f>
        <v>1</v>
      </c>
      <c r="K55" s="54">
        <f>Ясюкова!C61</f>
        <v>13.4</v>
      </c>
      <c r="L55" s="54">
        <f>Ясюкова!D61</f>
        <v>0.88059701492537312</v>
      </c>
      <c r="M55" s="54">
        <f>Ясюкова!G61</f>
        <v>2</v>
      </c>
      <c r="N55" s="54">
        <f>Ясюкова!H61</f>
        <v>4</v>
      </c>
      <c r="O55" s="54">
        <f>Ясюкова!I61</f>
        <v>6</v>
      </c>
      <c r="P55" s="54">
        <f>Ясюкова!X61</f>
        <v>6</v>
      </c>
      <c r="Q55" s="55">
        <f>Ясюкова!AX61</f>
        <v>0.88888888888888884</v>
      </c>
      <c r="R55" s="54">
        <f>Ясюкова!AW61</f>
        <v>24</v>
      </c>
    </row>
    <row r="56" spans="1:18" x14ac:dyDescent="0.25">
      <c r="A56" s="70">
        <f>'Тулуз-Пьерон'!A62</f>
        <v>48</v>
      </c>
      <c r="B56" s="71" t="str">
        <f>'Тулуз-Пьерон'!B62</f>
        <v>ФАМИЛИЯ ИМЯ 48</v>
      </c>
      <c r="C56" s="60">
        <f>Ясюкова!K62+Ясюкова!L62+Ясюкова!P62</f>
        <v>10</v>
      </c>
      <c r="D56" s="54">
        <f>Ясюкова!E62</f>
        <v>7</v>
      </c>
      <c r="E56" s="54">
        <f>Ясюкова!F62</f>
        <v>5</v>
      </c>
      <c r="F56" s="54">
        <f>Ясюкова!J62+Ясюкова!T62</f>
        <v>4</v>
      </c>
      <c r="G56" s="54">
        <f>Ясюкова!O62+Ясюкова!V62</f>
        <v>4</v>
      </c>
      <c r="H56" s="54">
        <f>Ясюкова!J62+Ясюкова!N62+Ясюкова!O62</f>
        <v>5</v>
      </c>
      <c r="I56" s="54">
        <f>Ясюкова!T62+Ясюкова!U62+Ясюкова!V62</f>
        <v>9</v>
      </c>
      <c r="J56" s="54">
        <f>Ясюкова!W62</f>
        <v>1</v>
      </c>
      <c r="K56" s="54">
        <f>Ясюкова!C62</f>
        <v>17.3</v>
      </c>
      <c r="L56" s="54">
        <f>Ясюкова!D62</f>
        <v>0.98843930635838151</v>
      </c>
      <c r="M56" s="54">
        <f>Ясюкова!G62</f>
        <v>4</v>
      </c>
      <c r="N56" s="54">
        <f>Ясюкова!H62</f>
        <v>1</v>
      </c>
      <c r="O56" s="54">
        <f>Ясюкова!I62</f>
        <v>9</v>
      </c>
      <c r="P56" s="54">
        <f>Ясюкова!X62</f>
        <v>4</v>
      </c>
      <c r="Q56" s="55">
        <f>Ясюкова!AX62</f>
        <v>1.4444444444444444</v>
      </c>
      <c r="R56" s="54">
        <f>Ясюкова!AW62</f>
        <v>10</v>
      </c>
    </row>
    <row r="57" spans="1:18" x14ac:dyDescent="0.25">
      <c r="A57" s="70">
        <f>'Тулуз-Пьерон'!A63</f>
        <v>49</v>
      </c>
      <c r="B57" s="71" t="str">
        <f>'Тулуз-Пьерон'!B63</f>
        <v>ФАМИЛИЯ ИМЯ 49</v>
      </c>
      <c r="C57" s="60">
        <f>Ясюкова!K63+Ясюкова!L63+Ясюкова!P63</f>
        <v>9</v>
      </c>
      <c r="D57" s="54">
        <f>Ясюкова!E63</f>
        <v>8</v>
      </c>
      <c r="E57" s="54">
        <f>Ясюкова!F63</f>
        <v>4</v>
      </c>
      <c r="F57" s="54">
        <f>Ясюкова!J63+Ясюкова!T63</f>
        <v>3</v>
      </c>
      <c r="G57" s="54">
        <f>Ясюкова!O63+Ясюкова!V63</f>
        <v>5</v>
      </c>
      <c r="H57" s="54">
        <f>Ясюкова!J63+Ясюкова!N63+Ясюкова!O63</f>
        <v>4</v>
      </c>
      <c r="I57" s="54">
        <f>Ясюкова!T63+Ясюкова!U63+Ясюкова!V63</f>
        <v>7</v>
      </c>
      <c r="J57" s="54">
        <f>Ясюкова!W63</f>
        <v>2</v>
      </c>
      <c r="K57" s="54">
        <f>Ясюкова!C63</f>
        <v>23.6</v>
      </c>
      <c r="L57" s="54">
        <f>Ясюкова!D63</f>
        <v>0.96610169491525422</v>
      </c>
      <c r="M57" s="54">
        <f>Ясюкова!G63</f>
        <v>2</v>
      </c>
      <c r="N57" s="54">
        <f>Ясюкова!H63</f>
        <v>3</v>
      </c>
      <c r="O57" s="54">
        <f>Ясюкова!I63</f>
        <v>7</v>
      </c>
      <c r="P57" s="54">
        <f>Ясюкова!X63</f>
        <v>5</v>
      </c>
      <c r="Q57" s="55">
        <f>Ясюкова!AX63</f>
        <v>3</v>
      </c>
      <c r="R57" s="54">
        <f>Ясюкова!AW63</f>
        <v>16</v>
      </c>
    </row>
    <row r="58" spans="1:18" x14ac:dyDescent="0.25">
      <c r="A58" s="70">
        <f>'Тулуз-Пьерон'!A64</f>
        <v>50</v>
      </c>
      <c r="B58" s="71" t="str">
        <f>'Тулуз-Пьерон'!B64</f>
        <v>ФАМИЛИЯ ИМЯ 50</v>
      </c>
      <c r="C58" s="60">
        <f>Ясюкова!K64+Ясюкова!L64+Ясюкова!P64</f>
        <v>9</v>
      </c>
      <c r="D58" s="54">
        <f>Ясюкова!E64</f>
        <v>9</v>
      </c>
      <c r="E58" s="54">
        <f>Ясюкова!F64</f>
        <v>4</v>
      </c>
      <c r="F58" s="54">
        <f>Ясюкова!J64+Ясюкова!T64</f>
        <v>2</v>
      </c>
      <c r="G58" s="54">
        <f>Ясюкова!O64+Ясюкова!V64</f>
        <v>3</v>
      </c>
      <c r="H58" s="54">
        <f>Ясюкова!J64+Ясюкова!N64+Ясюкова!O64</f>
        <v>4</v>
      </c>
      <c r="I58" s="54">
        <f>Ясюкова!T64+Ясюкова!U64+Ясюкова!V64</f>
        <v>7</v>
      </c>
      <c r="J58" s="54">
        <f>Ясюкова!W64</f>
        <v>2</v>
      </c>
      <c r="K58" s="54">
        <f>Ясюкова!C64</f>
        <v>19.899999999999999</v>
      </c>
      <c r="L58" s="54">
        <f>Ясюкова!D64</f>
        <v>0.96482412060301515</v>
      </c>
      <c r="M58" s="54">
        <f>Ясюкова!G64</f>
        <v>3</v>
      </c>
      <c r="N58" s="54">
        <f>Ясюкова!H64</f>
        <v>1</v>
      </c>
      <c r="O58" s="54">
        <f>Ясюкова!I64</f>
        <v>3</v>
      </c>
      <c r="P58" s="54">
        <f>Ясюкова!X64</f>
        <v>7</v>
      </c>
      <c r="Q58" s="55">
        <f>Ясюкова!AX64</f>
        <v>1.2222222222222223</v>
      </c>
      <c r="R58" s="54">
        <f>Ясюкова!AW64</f>
        <v>14</v>
      </c>
    </row>
    <row r="59" spans="1:18" x14ac:dyDescent="0.25">
      <c r="A59" s="70">
        <f>'Тулуз-Пьерон'!A65</f>
        <v>51</v>
      </c>
      <c r="B59" s="71" t="str">
        <f>'Тулуз-Пьерон'!B65</f>
        <v>ФАМИЛИЯ ИМЯ 51</v>
      </c>
      <c r="C59" s="60">
        <f>Ясюкова!K65+Ясюкова!L65+Ясюкова!P65</f>
        <v>9</v>
      </c>
      <c r="D59" s="54">
        <f>Ясюкова!E65</f>
        <v>11</v>
      </c>
      <c r="E59" s="54">
        <f>Ясюкова!F65</f>
        <v>6</v>
      </c>
      <c r="F59" s="54">
        <f>Ясюкова!J65+Ясюкова!T65</f>
        <v>3</v>
      </c>
      <c r="G59" s="54">
        <f>Ясюкова!O65+Ясюкова!V65</f>
        <v>3</v>
      </c>
      <c r="H59" s="54">
        <f>Ясюкова!J65+Ясюкова!N65+Ясюкова!O65</f>
        <v>3</v>
      </c>
      <c r="I59" s="54">
        <f>Ясюкова!T65+Ясюкова!U65+Ясюкова!V65</f>
        <v>9</v>
      </c>
      <c r="J59" s="54">
        <f>Ясюкова!W65</f>
        <v>0</v>
      </c>
      <c r="K59" s="54">
        <f>Ясюкова!C65</f>
        <v>22.4</v>
      </c>
      <c r="L59" s="54">
        <f>Ясюкова!D65</f>
        <v>0.92857142857142849</v>
      </c>
      <c r="M59" s="54">
        <f>Ясюкова!G65</f>
        <v>3</v>
      </c>
      <c r="N59" s="54">
        <f>Ясюкова!H65</f>
        <v>3</v>
      </c>
      <c r="O59" s="54">
        <f>Ясюкова!I65</f>
        <v>8</v>
      </c>
      <c r="P59" s="54">
        <f>Ясюкова!X65</f>
        <v>6</v>
      </c>
      <c r="Q59" s="55">
        <f>Ясюкова!AX65</f>
        <v>1.1111111111111112</v>
      </c>
      <c r="R59" s="54">
        <f>Ясюкова!AW65</f>
        <v>26</v>
      </c>
    </row>
    <row r="60" spans="1:18" x14ac:dyDescent="0.25">
      <c r="A60" s="70">
        <f>'Тулуз-Пьерон'!A66</f>
        <v>52</v>
      </c>
      <c r="B60" s="71" t="str">
        <f>'Тулуз-Пьерон'!B66</f>
        <v>ФАМИЛИЯ ИМЯ 52</v>
      </c>
      <c r="C60" s="60">
        <f>Ясюкова!K66+Ясюкова!L66+Ясюкова!P66</f>
        <v>2</v>
      </c>
      <c r="D60" s="54">
        <f>Ясюкова!E66</f>
        <v>8</v>
      </c>
      <c r="E60" s="54">
        <f>Ясюкова!F66</f>
        <v>4</v>
      </c>
      <c r="F60" s="54">
        <f>Ясюкова!J66+Ясюкова!T66</f>
        <v>1</v>
      </c>
      <c r="G60" s="54">
        <f>Ясюкова!O66+Ясюкова!V66</f>
        <v>1</v>
      </c>
      <c r="H60" s="54">
        <f>Ясюкова!J66+Ясюкова!N66+Ясюкова!O66</f>
        <v>1</v>
      </c>
      <c r="I60" s="54">
        <f>Ясюкова!T66+Ясюкова!U66+Ясюкова!V66</f>
        <v>1</v>
      </c>
      <c r="J60" s="54">
        <f>Ясюкова!W66</f>
        <v>0</v>
      </c>
      <c r="K60" s="54">
        <f>Ясюкова!C66</f>
        <v>8.4</v>
      </c>
      <c r="L60" s="54">
        <f>Ясюкова!D66</f>
        <v>0.95238095238095233</v>
      </c>
      <c r="M60" s="54">
        <f>Ясюкова!G66</f>
        <v>2</v>
      </c>
      <c r="N60" s="54">
        <f>Ясюкова!H66</f>
        <v>2</v>
      </c>
      <c r="O60" s="54">
        <f>Ясюкова!I66</f>
        <v>4</v>
      </c>
      <c r="P60" s="54">
        <f>Ясюкова!X66</f>
        <v>11</v>
      </c>
      <c r="Q60" s="55">
        <f>Ясюкова!AX66</f>
        <v>1.625</v>
      </c>
      <c r="R60" s="54">
        <f>Ясюкова!AW66</f>
        <v>12</v>
      </c>
    </row>
    <row r="61" spans="1:18" x14ac:dyDescent="0.25">
      <c r="A61" s="70">
        <f>'Тулуз-Пьерон'!A67</f>
        <v>53</v>
      </c>
      <c r="B61" s="71" t="str">
        <f>'Тулуз-Пьерон'!B67</f>
        <v>ФАМИЛИЯ ИМЯ 53</v>
      </c>
      <c r="C61" s="60">
        <f>Ясюкова!K67+Ясюкова!L67+Ясюкова!P67</f>
        <v>12</v>
      </c>
      <c r="D61" s="54">
        <f>Ясюкова!E67</f>
        <v>10</v>
      </c>
      <c r="E61" s="54">
        <f>Ясюкова!F67</f>
        <v>5</v>
      </c>
      <c r="F61" s="54">
        <f>Ясюкова!J67+Ясюкова!T67</f>
        <v>4</v>
      </c>
      <c r="G61" s="54">
        <f>Ясюкова!O67+Ясюкова!V67</f>
        <v>3</v>
      </c>
      <c r="H61" s="54">
        <f>Ясюкова!J67+Ясюкова!N67+Ясюкова!O67</f>
        <v>5</v>
      </c>
      <c r="I61" s="54">
        <f>Ясюкова!T67+Ясюкова!U67+Ясюкова!V67</f>
        <v>8</v>
      </c>
      <c r="J61" s="54">
        <f>Ясюкова!W67</f>
        <v>1</v>
      </c>
      <c r="K61" s="54">
        <f>Ясюкова!C67</f>
        <v>15.9</v>
      </c>
      <c r="L61" s="54">
        <f>Ясюкова!D67</f>
        <v>0.92452830188679247</v>
      </c>
      <c r="M61" s="54">
        <f>Ясюкова!G67</f>
        <v>3</v>
      </c>
      <c r="N61" s="54">
        <f>Ясюкова!H67</f>
        <v>6</v>
      </c>
      <c r="O61" s="54">
        <f>Ясюкова!I67</f>
        <v>4</v>
      </c>
      <c r="P61" s="54">
        <f>Ясюкова!X67</f>
        <v>8</v>
      </c>
      <c r="Q61" s="55">
        <f>Ясюкова!AX67</f>
        <v>0.36363636363636365</v>
      </c>
      <c r="R61" s="54">
        <f>Ясюкова!AW67</f>
        <v>28</v>
      </c>
    </row>
    <row r="62" spans="1:18" x14ac:dyDescent="0.25">
      <c r="A62" s="70">
        <f>'Тулуз-Пьерон'!A68</f>
        <v>54</v>
      </c>
      <c r="B62" s="71" t="str">
        <f>'Тулуз-Пьерон'!B68</f>
        <v>ФАМИЛИЯ ИМЯ 54</v>
      </c>
      <c r="C62" s="60">
        <f>Ясюкова!K68+Ясюкова!L68+Ясюкова!P68</f>
        <v>6</v>
      </c>
      <c r="D62" s="54">
        <f>Ясюкова!E68</f>
        <v>8</v>
      </c>
      <c r="E62" s="54">
        <f>Ясюкова!F68</f>
        <v>3</v>
      </c>
      <c r="F62" s="54">
        <f>Ясюкова!J68+Ясюкова!T68</f>
        <v>3</v>
      </c>
      <c r="G62" s="54">
        <f>Ясюкова!O68+Ясюкова!V68</f>
        <v>3</v>
      </c>
      <c r="H62" s="54">
        <f>Ясюкова!J68+Ясюкова!N68+Ясюкова!O68</f>
        <v>2</v>
      </c>
      <c r="I62" s="54">
        <f>Ясюкова!T68+Ясюкова!U68+Ясюкова!V68</f>
        <v>5</v>
      </c>
      <c r="J62" s="54">
        <f>Ясюкова!W68</f>
        <v>3</v>
      </c>
      <c r="K62" s="54">
        <f>Ясюкова!C68</f>
        <v>32</v>
      </c>
      <c r="L62" s="54">
        <f>Ясюкова!D68</f>
        <v>0.828125</v>
      </c>
      <c r="M62" s="54">
        <f>Ясюкова!G68</f>
        <v>3</v>
      </c>
      <c r="N62" s="54">
        <f>Ясюкова!H68</f>
        <v>3</v>
      </c>
      <c r="O62" s="54">
        <f>Ясюкова!I68</f>
        <v>5</v>
      </c>
      <c r="P62" s="54">
        <f>Ясюкова!X68</f>
        <v>13</v>
      </c>
      <c r="Q62" s="55">
        <f>Ясюкова!AX68</f>
        <v>2.5</v>
      </c>
      <c r="R62" s="54">
        <f>Ясюкова!AW68</f>
        <v>10</v>
      </c>
    </row>
    <row r="63" spans="1:18" x14ac:dyDescent="0.25">
      <c r="A63" s="70">
        <f>'Тулуз-Пьерон'!A69</f>
        <v>55</v>
      </c>
      <c r="B63" s="71" t="str">
        <f>'Тулуз-Пьерон'!B69</f>
        <v>ФАМИЛИЯ ИМЯ 55</v>
      </c>
      <c r="C63" s="60">
        <f>Ясюкова!K69+Ясюкова!L69+Ясюкова!P69</f>
        <v>8.5</v>
      </c>
      <c r="D63" s="54">
        <f>Ясюкова!E69</f>
        <v>7</v>
      </c>
      <c r="E63" s="54">
        <f>Ясюкова!F69</f>
        <v>3</v>
      </c>
      <c r="F63" s="54">
        <f>Ясюкова!J69+Ясюкова!T69</f>
        <v>2</v>
      </c>
      <c r="G63" s="54">
        <f>Ясюкова!O69+Ясюкова!V69</f>
        <v>4</v>
      </c>
      <c r="H63" s="54">
        <f>Ясюкова!J69+Ясюкова!N69+Ясюкова!O69</f>
        <v>2</v>
      </c>
      <c r="I63" s="54">
        <f>Ясюкова!T69+Ясюкова!U69+Ясюкова!V69</f>
        <v>7</v>
      </c>
      <c r="J63" s="54">
        <f>Ясюкова!W69</f>
        <v>1</v>
      </c>
      <c r="K63" s="54">
        <f>Ясюкова!C69</f>
        <v>18.899999999999999</v>
      </c>
      <c r="L63" s="54">
        <f>Ясюкова!D69</f>
        <v>0.91534391534391524</v>
      </c>
      <c r="M63" s="54">
        <f>Ясюкова!G69</f>
        <v>2</v>
      </c>
      <c r="N63" s="54">
        <f>Ясюкова!H69</f>
        <v>4</v>
      </c>
      <c r="O63" s="54">
        <f>Ясюкова!I69</f>
        <v>6</v>
      </c>
      <c r="P63" s="54">
        <f>Ясюкова!X69</f>
        <v>4</v>
      </c>
      <c r="Q63" s="55">
        <f>Ясюкова!AX69</f>
        <v>1.875</v>
      </c>
      <c r="R63" s="54">
        <f>Ясюкова!AW69</f>
        <v>12</v>
      </c>
    </row>
    <row r="64" spans="1:18" x14ac:dyDescent="0.25">
      <c r="A64" s="70">
        <f>'Тулуз-Пьерон'!A70</f>
        <v>56</v>
      </c>
      <c r="B64" s="71" t="str">
        <f>'Тулуз-Пьерон'!B70</f>
        <v>ФАМИЛИЯ ИМЯ 56</v>
      </c>
      <c r="C64" s="60">
        <f>Ясюкова!K70+Ясюкова!L70+Ясюкова!P70</f>
        <v>5</v>
      </c>
      <c r="D64" s="54">
        <f>Ясюкова!E70</f>
        <v>7</v>
      </c>
      <c r="E64" s="54">
        <f>Ясюкова!F70</f>
        <v>2</v>
      </c>
      <c r="F64" s="54">
        <f>Ясюкова!J70+Ясюкова!T70</f>
        <v>2</v>
      </c>
      <c r="G64" s="54">
        <f>Ясюкова!O70+Ясюкова!V70</f>
        <v>0</v>
      </c>
      <c r="H64" s="54">
        <f>Ясюкова!J70+Ясюкова!N70+Ясюкова!O70</f>
        <v>1</v>
      </c>
      <c r="I64" s="54">
        <f>Ясюкова!T70+Ясюкова!U70+Ясюкова!V70</f>
        <v>3</v>
      </c>
      <c r="J64" s="54">
        <f>Ясюкова!W70</f>
        <v>1</v>
      </c>
      <c r="K64" s="54">
        <f>Ясюкова!C70</f>
        <v>13.3</v>
      </c>
      <c r="L64" s="54">
        <f>Ясюкова!D70</f>
        <v>0.89473684210526316</v>
      </c>
      <c r="M64" s="54">
        <f>Ясюкова!G70</f>
        <v>1</v>
      </c>
      <c r="N64" s="54">
        <f>Ясюкова!H70</f>
        <v>6</v>
      </c>
      <c r="O64" s="54">
        <f>Ясюкова!I70</f>
        <v>9</v>
      </c>
      <c r="P64" s="54">
        <f>Ясюкова!X70</f>
        <v>3</v>
      </c>
      <c r="Q64" s="55">
        <f>Ясюкова!AX70</f>
        <v>1.4</v>
      </c>
      <c r="R64" s="54">
        <f>Ясюкова!AW70</f>
        <v>6</v>
      </c>
    </row>
    <row r="65" spans="1:18" x14ac:dyDescent="0.25">
      <c r="A65" s="70">
        <f>'Тулуз-Пьерон'!A71</f>
        <v>57</v>
      </c>
      <c r="B65" s="71" t="str">
        <f>'Тулуз-Пьерон'!B71</f>
        <v>ФАМИЛИЯ ИМЯ 57</v>
      </c>
      <c r="C65" s="60">
        <f>Ясюкова!K71+Ясюкова!L71+Ясюкова!P71</f>
        <v>10</v>
      </c>
      <c r="D65" s="54">
        <f>Ясюкова!E71</f>
        <v>9</v>
      </c>
      <c r="E65" s="54">
        <f>Ясюкова!F71</f>
        <v>4</v>
      </c>
      <c r="F65" s="54">
        <f>Ясюкова!J71+Ясюкова!T71</f>
        <v>5</v>
      </c>
      <c r="G65" s="54">
        <f>Ясюкова!O71+Ясюкова!V71</f>
        <v>5</v>
      </c>
      <c r="H65" s="54">
        <f>Ясюкова!J71+Ясюкова!N71+Ясюкова!O71</f>
        <v>9</v>
      </c>
      <c r="I65" s="54">
        <f>Ясюкова!T71+Ясюкова!U71+Ясюкова!V71</f>
        <v>6</v>
      </c>
      <c r="J65" s="54">
        <f>Ясюкова!W71</f>
        <v>2</v>
      </c>
      <c r="K65" s="54">
        <f>Ясюкова!C71</f>
        <v>15.8</v>
      </c>
      <c r="L65" s="54">
        <f>Ясюкова!D71</f>
        <v>0.98734177215189878</v>
      </c>
      <c r="M65" s="54">
        <f>Ясюкова!G71</f>
        <v>3</v>
      </c>
      <c r="N65" s="54">
        <f>Ясюкова!H71</f>
        <v>4</v>
      </c>
      <c r="O65" s="54">
        <f>Ясюкова!I71</f>
        <v>6</v>
      </c>
      <c r="P65" s="54">
        <f>Ясюкова!X71</f>
        <v>9</v>
      </c>
      <c r="Q65" s="55">
        <f>Ясюкова!AX71</f>
        <v>3</v>
      </c>
      <c r="R65" s="54">
        <f>Ясюкова!AW71</f>
        <v>12</v>
      </c>
    </row>
    <row r="66" spans="1:18" x14ac:dyDescent="0.25">
      <c r="A66" s="70">
        <f>'Тулуз-Пьерон'!A72</f>
        <v>0</v>
      </c>
      <c r="B66" s="71">
        <f>'Тулуз-Пьерон'!B72</f>
        <v>0</v>
      </c>
      <c r="C66" s="60">
        <f>Ясюкова!K72+Ясюкова!L72+Ясюкова!P72</f>
        <v>0</v>
      </c>
      <c r="D66" s="54">
        <f>Ясюкова!E72</f>
        <v>0</v>
      </c>
      <c r="E66" s="54">
        <f>Ясюкова!F72</f>
        <v>0</v>
      </c>
      <c r="F66" s="54">
        <f>Ясюкова!J72+Ясюкова!T72</f>
        <v>0</v>
      </c>
      <c r="G66" s="54">
        <f>Ясюкова!O72+Ясюкова!V72</f>
        <v>0</v>
      </c>
      <c r="H66" s="54">
        <f>Ясюкова!J72+Ясюкова!N72+Ясюкова!O72</f>
        <v>0</v>
      </c>
      <c r="I66" s="54">
        <f>Ясюкова!T72+Ясюкова!U72+Ясюкова!V72</f>
        <v>0</v>
      </c>
      <c r="J66" s="54">
        <f>Ясюкова!W72</f>
        <v>0</v>
      </c>
      <c r="K66" s="54" t="e">
        <f>Ясюкова!C72</f>
        <v>#DIV/0!</v>
      </c>
      <c r="L66" s="54" t="e">
        <f>Ясюкова!D72</f>
        <v>#DIV/0!</v>
      </c>
      <c r="M66" s="54">
        <f>Ясюкова!G72</f>
        <v>0</v>
      </c>
      <c r="N66" s="54">
        <f>Ясюкова!H72</f>
        <v>0</v>
      </c>
      <c r="O66" s="54">
        <f>Ясюкова!I72</f>
        <v>0</v>
      </c>
      <c r="P66" s="54">
        <f>Ясюкова!X72</f>
        <v>0</v>
      </c>
      <c r="Q66" s="55" t="e">
        <f>Ясюкова!AX72</f>
        <v>#N/A</v>
      </c>
      <c r="R66" s="54" t="e">
        <f>Ясюкова!AW72</f>
        <v>#N/A</v>
      </c>
    </row>
    <row r="67" spans="1:18" x14ac:dyDescent="0.25">
      <c r="A67" s="70">
        <f>'Тулуз-Пьерон'!A73</f>
        <v>0</v>
      </c>
      <c r="B67" s="71">
        <f>'Тулуз-Пьерон'!B73</f>
        <v>0</v>
      </c>
      <c r="C67" s="60">
        <f>Ясюкова!K73+Ясюкова!L73+Ясюкова!P73</f>
        <v>0</v>
      </c>
      <c r="D67" s="54">
        <f>Ясюкова!E73</f>
        <v>0</v>
      </c>
      <c r="E67" s="54">
        <f>Ясюкова!F73</f>
        <v>0</v>
      </c>
      <c r="F67" s="54">
        <f>Ясюкова!J73+Ясюкова!T73</f>
        <v>0</v>
      </c>
      <c r="G67" s="54">
        <f>Ясюкова!O73+Ясюкова!V73</f>
        <v>0</v>
      </c>
      <c r="H67" s="54">
        <f>Ясюкова!J73+Ясюкова!N73+Ясюкова!O73</f>
        <v>0</v>
      </c>
      <c r="I67" s="54">
        <f>Ясюкова!T73+Ясюкова!U73+Ясюкова!V73</f>
        <v>0</v>
      </c>
      <c r="J67" s="54">
        <f>Ясюкова!W73</f>
        <v>0</v>
      </c>
      <c r="K67" s="54" t="e">
        <f>Ясюкова!C73</f>
        <v>#DIV/0!</v>
      </c>
      <c r="L67" s="54" t="e">
        <f>Ясюкова!D73</f>
        <v>#DIV/0!</v>
      </c>
      <c r="M67" s="54">
        <f>Ясюкова!G73</f>
        <v>0</v>
      </c>
      <c r="N67" s="54">
        <f>Ясюкова!H73</f>
        <v>0</v>
      </c>
      <c r="O67" s="54">
        <f>Ясюкова!I73</f>
        <v>0</v>
      </c>
      <c r="P67" s="54">
        <f>Ясюкова!X73</f>
        <v>0</v>
      </c>
      <c r="Q67" s="55" t="e">
        <f>Ясюкова!AX73</f>
        <v>#N/A</v>
      </c>
      <c r="R67" s="54" t="e">
        <f>Ясюкова!AW73</f>
        <v>#N/A</v>
      </c>
    </row>
    <row r="68" spans="1:18" x14ac:dyDescent="0.25">
      <c r="A68" s="70">
        <f>'Тулуз-Пьерон'!A74</f>
        <v>0</v>
      </c>
      <c r="B68" s="71">
        <f>'Тулуз-Пьерон'!B74</f>
        <v>0</v>
      </c>
      <c r="C68" s="60">
        <f>Ясюкова!K74+Ясюкова!L74+Ясюкова!P74</f>
        <v>0</v>
      </c>
      <c r="D68" s="54">
        <f>Ясюкова!E74</f>
        <v>0</v>
      </c>
      <c r="E68" s="54">
        <f>Ясюкова!F74</f>
        <v>0</v>
      </c>
      <c r="F68" s="54">
        <f>Ясюкова!J74+Ясюкова!T74</f>
        <v>0</v>
      </c>
      <c r="G68" s="54">
        <f>Ясюкова!O74+Ясюкова!V74</f>
        <v>0</v>
      </c>
      <c r="H68" s="54">
        <f>Ясюкова!J74+Ясюкова!N74+Ясюкова!O74</f>
        <v>0</v>
      </c>
      <c r="I68" s="54">
        <f>Ясюкова!T74+Ясюкова!U74+Ясюкова!V74</f>
        <v>0</v>
      </c>
      <c r="J68" s="54">
        <f>Ясюкова!W74</f>
        <v>0</v>
      </c>
      <c r="K68" s="54" t="e">
        <f>Ясюкова!C74</f>
        <v>#DIV/0!</v>
      </c>
      <c r="L68" s="54" t="e">
        <f>Ясюкова!D74</f>
        <v>#DIV/0!</v>
      </c>
      <c r="M68" s="54">
        <f>Ясюкова!G74</f>
        <v>0</v>
      </c>
      <c r="N68" s="54">
        <f>Ясюкова!H74</f>
        <v>0</v>
      </c>
      <c r="O68" s="54">
        <f>Ясюкова!I74</f>
        <v>0</v>
      </c>
      <c r="P68" s="54">
        <f>Ясюкова!X74</f>
        <v>0</v>
      </c>
      <c r="Q68" s="55" t="e">
        <f>Ясюкова!AX74</f>
        <v>#N/A</v>
      </c>
      <c r="R68" s="54" t="e">
        <f>Ясюкова!AW74</f>
        <v>#N/A</v>
      </c>
    </row>
    <row r="69" spans="1:18" x14ac:dyDescent="0.25">
      <c r="A69" s="70">
        <f>'Тулуз-Пьерон'!A75</f>
        <v>0</v>
      </c>
      <c r="B69" s="71">
        <f>'Тулуз-Пьерон'!B75</f>
        <v>0</v>
      </c>
      <c r="C69" s="60">
        <f>Ясюкова!K75+Ясюкова!L75+Ясюкова!P75</f>
        <v>0</v>
      </c>
      <c r="D69" s="54">
        <f>Ясюкова!E75</f>
        <v>0</v>
      </c>
      <c r="E69" s="54">
        <f>Ясюкова!F75</f>
        <v>0</v>
      </c>
      <c r="F69" s="54">
        <f>Ясюкова!J75+Ясюкова!T75</f>
        <v>0</v>
      </c>
      <c r="G69" s="54">
        <f>Ясюкова!O75+Ясюкова!V75</f>
        <v>0</v>
      </c>
      <c r="H69" s="54">
        <f>Ясюкова!J75+Ясюкова!N75+Ясюкова!O75</f>
        <v>0</v>
      </c>
      <c r="I69" s="54">
        <f>Ясюкова!T75+Ясюкова!U75+Ясюкова!V75</f>
        <v>0</v>
      </c>
      <c r="J69" s="54">
        <f>Ясюкова!W75</f>
        <v>0</v>
      </c>
      <c r="K69" s="54" t="e">
        <f>Ясюкова!C75</f>
        <v>#DIV/0!</v>
      </c>
      <c r="L69" s="54" t="e">
        <f>Ясюкова!D75</f>
        <v>#DIV/0!</v>
      </c>
      <c r="M69" s="54">
        <f>Ясюкова!G75</f>
        <v>0</v>
      </c>
      <c r="N69" s="54">
        <f>Ясюкова!H75</f>
        <v>0</v>
      </c>
      <c r="O69" s="54">
        <f>Ясюкова!I75</f>
        <v>0</v>
      </c>
      <c r="P69" s="54">
        <f>Ясюкова!X75</f>
        <v>0</v>
      </c>
      <c r="Q69" s="55" t="e">
        <f>Ясюкова!AX75</f>
        <v>#N/A</v>
      </c>
      <c r="R69" s="54" t="e">
        <f>Ясюкова!AW75</f>
        <v>#N/A</v>
      </c>
    </row>
    <row r="70" spans="1:18" x14ac:dyDescent="0.25">
      <c r="A70" s="70">
        <f>'Тулуз-Пьерон'!A76</f>
        <v>0</v>
      </c>
      <c r="B70" s="71">
        <f>'Тулуз-Пьерон'!B76</f>
        <v>0</v>
      </c>
      <c r="C70" s="60">
        <f>Ясюкова!K76+Ясюкова!L76+Ясюкова!P76</f>
        <v>0</v>
      </c>
      <c r="D70" s="54">
        <f>Ясюкова!E76</f>
        <v>0</v>
      </c>
      <c r="E70" s="54">
        <f>Ясюкова!F76</f>
        <v>0</v>
      </c>
      <c r="F70" s="54">
        <f>Ясюкова!J76+Ясюкова!T76</f>
        <v>0</v>
      </c>
      <c r="G70" s="54">
        <f>Ясюкова!O76+Ясюкова!V76</f>
        <v>0</v>
      </c>
      <c r="H70" s="54">
        <f>Ясюкова!J76+Ясюкова!N76+Ясюкова!O76</f>
        <v>0</v>
      </c>
      <c r="I70" s="54">
        <f>Ясюкова!T76+Ясюкова!U76+Ясюкова!V76</f>
        <v>0</v>
      </c>
      <c r="J70" s="54">
        <f>Ясюкова!W76</f>
        <v>0</v>
      </c>
      <c r="K70" s="54" t="e">
        <f>Ясюкова!C76</f>
        <v>#DIV/0!</v>
      </c>
      <c r="L70" s="54" t="e">
        <f>Ясюкова!D76</f>
        <v>#DIV/0!</v>
      </c>
      <c r="M70" s="54">
        <f>Ясюкова!G76</f>
        <v>0</v>
      </c>
      <c r="N70" s="54">
        <f>Ясюкова!H76</f>
        <v>0</v>
      </c>
      <c r="O70" s="54">
        <f>Ясюкова!I76</f>
        <v>0</v>
      </c>
      <c r="P70" s="54">
        <f>Ясюкова!X76</f>
        <v>0</v>
      </c>
      <c r="Q70" s="55" t="e">
        <f>Ясюкова!AX76</f>
        <v>#N/A</v>
      </c>
      <c r="R70" s="54" t="e">
        <f>Ясюкова!AW76</f>
        <v>#N/A</v>
      </c>
    </row>
    <row r="71" spans="1:18" x14ac:dyDescent="0.25">
      <c r="A71" s="70">
        <f>'Тулуз-Пьерон'!A77</f>
        <v>0</v>
      </c>
      <c r="B71" s="71">
        <f>'Тулуз-Пьерон'!B77</f>
        <v>0</v>
      </c>
      <c r="C71" s="60">
        <f>Ясюкова!K77+Ясюкова!L77+Ясюкова!P77</f>
        <v>0</v>
      </c>
      <c r="D71" s="54">
        <f>Ясюкова!E77</f>
        <v>0</v>
      </c>
      <c r="E71" s="54">
        <f>Ясюкова!F77</f>
        <v>0</v>
      </c>
      <c r="F71" s="54">
        <f>Ясюкова!J77+Ясюкова!T77</f>
        <v>0</v>
      </c>
      <c r="G71" s="54">
        <f>Ясюкова!O77+Ясюкова!V77</f>
        <v>0</v>
      </c>
      <c r="H71" s="54">
        <f>Ясюкова!J77+Ясюкова!N77+Ясюкова!O77</f>
        <v>0</v>
      </c>
      <c r="I71" s="54">
        <f>Ясюкова!T77+Ясюкова!U77+Ясюкова!V77</f>
        <v>0</v>
      </c>
      <c r="J71" s="54">
        <f>Ясюкова!W77</f>
        <v>0</v>
      </c>
      <c r="K71" s="54" t="e">
        <f>Ясюкова!C77</f>
        <v>#DIV/0!</v>
      </c>
      <c r="L71" s="54" t="e">
        <f>Ясюкова!D77</f>
        <v>#DIV/0!</v>
      </c>
      <c r="M71" s="54">
        <f>Ясюкова!G77</f>
        <v>0</v>
      </c>
      <c r="N71" s="54">
        <f>Ясюкова!H77</f>
        <v>0</v>
      </c>
      <c r="O71" s="54">
        <f>Ясюкова!I77</f>
        <v>0</v>
      </c>
      <c r="P71" s="54">
        <f>Ясюкова!X77</f>
        <v>0</v>
      </c>
      <c r="Q71" s="55" t="e">
        <f>Ясюкова!AX77</f>
        <v>#N/A</v>
      </c>
      <c r="R71" s="54" t="e">
        <f>Ясюкова!AW77</f>
        <v>#N/A</v>
      </c>
    </row>
    <row r="72" spans="1:18" x14ac:dyDescent="0.25">
      <c r="A72" s="70">
        <f>'Тулуз-Пьерон'!A78</f>
        <v>0</v>
      </c>
      <c r="B72" s="71">
        <f>'Тулуз-Пьерон'!B78</f>
        <v>0</v>
      </c>
      <c r="C72" s="60">
        <f>Ясюкова!K78+Ясюкова!L78+Ясюкова!P78</f>
        <v>0</v>
      </c>
      <c r="D72" s="54">
        <f>Ясюкова!E78</f>
        <v>0</v>
      </c>
      <c r="E72" s="54">
        <f>Ясюкова!F78</f>
        <v>0</v>
      </c>
      <c r="F72" s="54">
        <f>Ясюкова!J78+Ясюкова!T78</f>
        <v>0</v>
      </c>
      <c r="G72" s="54">
        <f>Ясюкова!O78+Ясюкова!V78</f>
        <v>0</v>
      </c>
      <c r="H72" s="54">
        <f>Ясюкова!J78+Ясюкова!N78+Ясюкова!O78</f>
        <v>0</v>
      </c>
      <c r="I72" s="54">
        <f>Ясюкова!T78+Ясюкова!U78+Ясюкова!V78</f>
        <v>0</v>
      </c>
      <c r="J72" s="54">
        <f>Ясюкова!W78</f>
        <v>0</v>
      </c>
      <c r="K72" s="54" t="e">
        <f>Ясюкова!C78</f>
        <v>#DIV/0!</v>
      </c>
      <c r="L72" s="54" t="e">
        <f>Ясюкова!D78</f>
        <v>#DIV/0!</v>
      </c>
      <c r="M72" s="54">
        <f>Ясюкова!G78</f>
        <v>0</v>
      </c>
      <c r="N72" s="54">
        <f>Ясюкова!H78</f>
        <v>0</v>
      </c>
      <c r="O72" s="54">
        <f>Ясюкова!I78</f>
        <v>0</v>
      </c>
      <c r="P72" s="54">
        <f>Ясюкова!X78</f>
        <v>0</v>
      </c>
      <c r="Q72" s="55" t="e">
        <f>Ясюкова!AX78</f>
        <v>#N/A</v>
      </c>
      <c r="R72" s="54" t="e">
        <f>Ясюкова!AW78</f>
        <v>#N/A</v>
      </c>
    </row>
    <row r="73" spans="1:18" x14ac:dyDescent="0.25">
      <c r="A73" s="70">
        <f>'Тулуз-Пьерон'!A79</f>
        <v>0</v>
      </c>
      <c r="B73" s="71">
        <f>'Тулуз-Пьерон'!B79</f>
        <v>0</v>
      </c>
      <c r="C73" s="60">
        <f>Ясюкова!K79+Ясюкова!L79+Ясюкова!P79</f>
        <v>0</v>
      </c>
      <c r="D73" s="54">
        <f>Ясюкова!E79</f>
        <v>0</v>
      </c>
      <c r="E73" s="54">
        <f>Ясюкова!F79</f>
        <v>0</v>
      </c>
      <c r="F73" s="54">
        <f>Ясюкова!J79+Ясюкова!T79</f>
        <v>0</v>
      </c>
      <c r="G73" s="54">
        <f>Ясюкова!O79+Ясюкова!V79</f>
        <v>0</v>
      </c>
      <c r="H73" s="54">
        <f>Ясюкова!J79+Ясюкова!N79+Ясюкова!O79</f>
        <v>0</v>
      </c>
      <c r="I73" s="54">
        <f>Ясюкова!T79+Ясюкова!U79+Ясюкова!V79</f>
        <v>0</v>
      </c>
      <c r="J73" s="54">
        <f>Ясюкова!W79</f>
        <v>0</v>
      </c>
      <c r="K73" s="54" t="e">
        <f>Ясюкова!C79</f>
        <v>#DIV/0!</v>
      </c>
      <c r="L73" s="54" t="e">
        <f>Ясюкова!D79</f>
        <v>#DIV/0!</v>
      </c>
      <c r="M73" s="54">
        <f>Ясюкова!G79</f>
        <v>0</v>
      </c>
      <c r="N73" s="54">
        <f>Ясюкова!H79</f>
        <v>0</v>
      </c>
      <c r="O73" s="54">
        <f>Ясюкова!I79</f>
        <v>0</v>
      </c>
      <c r="P73" s="54">
        <f>Ясюкова!X79</f>
        <v>0</v>
      </c>
      <c r="Q73" s="55" t="e">
        <f>Ясюкова!AX79</f>
        <v>#N/A</v>
      </c>
      <c r="R73" s="54" t="e">
        <f>Ясюкова!AW79</f>
        <v>#N/A</v>
      </c>
    </row>
    <row r="74" spans="1:18" x14ac:dyDescent="0.25">
      <c r="A74" s="70">
        <f>'Тулуз-Пьерон'!A80</f>
        <v>0</v>
      </c>
      <c r="B74" s="71">
        <f>'Тулуз-Пьерон'!B80</f>
        <v>0</v>
      </c>
      <c r="C74" s="60">
        <f>Ясюкова!K80+Ясюкова!L80+Ясюкова!P80</f>
        <v>0</v>
      </c>
      <c r="D74" s="54">
        <f>Ясюкова!E80</f>
        <v>0</v>
      </c>
      <c r="E74" s="54">
        <f>Ясюкова!F80</f>
        <v>0</v>
      </c>
      <c r="F74" s="54">
        <f>Ясюкова!J80+Ясюкова!T80</f>
        <v>0</v>
      </c>
      <c r="G74" s="54">
        <f>Ясюкова!O80+Ясюкова!V80</f>
        <v>0</v>
      </c>
      <c r="H74" s="54">
        <f>Ясюкова!J80+Ясюкова!N80+Ясюкова!O80</f>
        <v>0</v>
      </c>
      <c r="I74" s="54">
        <f>Ясюкова!T80+Ясюкова!U80+Ясюкова!V80</f>
        <v>0</v>
      </c>
      <c r="J74" s="54">
        <f>Ясюкова!W80</f>
        <v>0</v>
      </c>
      <c r="K74" s="54" t="e">
        <f>Ясюкова!C80</f>
        <v>#DIV/0!</v>
      </c>
      <c r="L74" s="54" t="e">
        <f>Ясюкова!D80</f>
        <v>#DIV/0!</v>
      </c>
      <c r="M74" s="54">
        <f>Ясюкова!G80</f>
        <v>0</v>
      </c>
      <c r="N74" s="54">
        <f>Ясюкова!H80</f>
        <v>0</v>
      </c>
      <c r="O74" s="54">
        <f>Ясюкова!I80</f>
        <v>0</v>
      </c>
      <c r="P74" s="54">
        <f>Ясюкова!X80</f>
        <v>0</v>
      </c>
      <c r="Q74" s="55" t="e">
        <f>Ясюкова!AX80</f>
        <v>#N/A</v>
      </c>
      <c r="R74" s="54" t="e">
        <f>Ясюкова!AW80</f>
        <v>#N/A</v>
      </c>
    </row>
    <row r="75" spans="1:18" x14ac:dyDescent="0.25">
      <c r="A75" s="70">
        <f>'Тулуз-Пьерон'!A81</f>
        <v>0</v>
      </c>
      <c r="B75" s="71">
        <f>'Тулуз-Пьерон'!B81</f>
        <v>0</v>
      </c>
      <c r="C75" s="60">
        <f>Ясюкова!K81+Ясюкова!L81+Ясюкова!P81</f>
        <v>0</v>
      </c>
      <c r="D75" s="54">
        <f>Ясюкова!E81</f>
        <v>0</v>
      </c>
      <c r="E75" s="54">
        <f>Ясюкова!F81</f>
        <v>0</v>
      </c>
      <c r="F75" s="54">
        <f>Ясюкова!J81+Ясюкова!T81</f>
        <v>0</v>
      </c>
      <c r="G75" s="54">
        <f>Ясюкова!O81+Ясюкова!V81</f>
        <v>0</v>
      </c>
      <c r="H75" s="54">
        <f>Ясюкова!J81+Ясюкова!N81+Ясюкова!O81</f>
        <v>0</v>
      </c>
      <c r="I75" s="54">
        <f>Ясюкова!T81+Ясюкова!U81+Ясюкова!V81</f>
        <v>0</v>
      </c>
      <c r="J75" s="54">
        <f>Ясюкова!W81</f>
        <v>0</v>
      </c>
      <c r="K75" s="54" t="e">
        <f>Ясюкова!C81</f>
        <v>#DIV/0!</v>
      </c>
      <c r="L75" s="54" t="e">
        <f>Ясюкова!D81</f>
        <v>#DIV/0!</v>
      </c>
      <c r="M75" s="54">
        <f>Ясюкова!G81</f>
        <v>0</v>
      </c>
      <c r="N75" s="54">
        <f>Ясюкова!H81</f>
        <v>0</v>
      </c>
      <c r="O75" s="54">
        <f>Ясюкова!I81</f>
        <v>0</v>
      </c>
      <c r="P75" s="54">
        <f>Ясюкова!X81</f>
        <v>0</v>
      </c>
      <c r="Q75" s="55" t="e">
        <f>Ясюкова!AX81</f>
        <v>#N/A</v>
      </c>
      <c r="R75" s="54" t="e">
        <f>Ясюкова!AW81</f>
        <v>#N/A</v>
      </c>
    </row>
    <row r="76" spans="1:18" x14ac:dyDescent="0.25">
      <c r="A76" s="70">
        <f>'Тулуз-Пьерон'!A82</f>
        <v>0</v>
      </c>
      <c r="B76" s="71">
        <f>'Тулуз-Пьерон'!B82</f>
        <v>0</v>
      </c>
      <c r="C76" s="60">
        <f>Ясюкова!K82+Ясюкова!L82+Ясюкова!P82</f>
        <v>0</v>
      </c>
      <c r="D76" s="54">
        <f>Ясюкова!E82</f>
        <v>0</v>
      </c>
      <c r="E76" s="54">
        <f>Ясюкова!F82</f>
        <v>0</v>
      </c>
      <c r="F76" s="54">
        <f>Ясюкова!J82+Ясюкова!T82</f>
        <v>0</v>
      </c>
      <c r="G76" s="54">
        <f>Ясюкова!O82+Ясюкова!V82</f>
        <v>0</v>
      </c>
      <c r="H76" s="54">
        <f>Ясюкова!J82+Ясюкова!N82+Ясюкова!O82</f>
        <v>0</v>
      </c>
      <c r="I76" s="54">
        <f>Ясюкова!T82+Ясюкова!U82+Ясюкова!V82</f>
        <v>0</v>
      </c>
      <c r="J76" s="54">
        <f>Ясюкова!W82</f>
        <v>0</v>
      </c>
      <c r="K76" s="54" t="e">
        <f>Ясюкова!C82</f>
        <v>#DIV/0!</v>
      </c>
      <c r="L76" s="54" t="e">
        <f>Ясюкова!D82</f>
        <v>#DIV/0!</v>
      </c>
      <c r="M76" s="54">
        <f>Ясюкова!G82</f>
        <v>0</v>
      </c>
      <c r="N76" s="54">
        <f>Ясюкова!H82</f>
        <v>0</v>
      </c>
      <c r="O76" s="54">
        <f>Ясюкова!I82</f>
        <v>0</v>
      </c>
      <c r="P76" s="54">
        <f>Ясюкова!X82</f>
        <v>0</v>
      </c>
      <c r="Q76" s="55" t="e">
        <f>Ясюкова!AX82</f>
        <v>#N/A</v>
      </c>
      <c r="R76" s="54" t="e">
        <f>Ясюкова!AW82</f>
        <v>#N/A</v>
      </c>
    </row>
    <row r="77" spans="1:18" x14ac:dyDescent="0.25">
      <c r="A77" s="70">
        <f>'Тулуз-Пьерон'!A83</f>
        <v>0</v>
      </c>
      <c r="B77" s="71">
        <f>'Тулуз-Пьерон'!B83</f>
        <v>0</v>
      </c>
      <c r="C77" s="60">
        <f>Ясюкова!K83+Ясюкова!L83+Ясюкова!P83</f>
        <v>0</v>
      </c>
      <c r="D77" s="54">
        <f>Ясюкова!E83</f>
        <v>0</v>
      </c>
      <c r="E77" s="54">
        <f>Ясюкова!F83</f>
        <v>0</v>
      </c>
      <c r="F77" s="54">
        <f>Ясюкова!J83+Ясюкова!T83</f>
        <v>0</v>
      </c>
      <c r="G77" s="54">
        <f>Ясюкова!O83+Ясюкова!V83</f>
        <v>0</v>
      </c>
      <c r="H77" s="54">
        <f>Ясюкова!J83+Ясюкова!N83+Ясюкова!O83</f>
        <v>0</v>
      </c>
      <c r="I77" s="54">
        <f>Ясюкова!T83+Ясюкова!U83+Ясюкова!V83</f>
        <v>0</v>
      </c>
      <c r="J77" s="54">
        <f>Ясюкова!W83</f>
        <v>0</v>
      </c>
      <c r="K77" s="54" t="e">
        <f>Ясюкова!C83</f>
        <v>#DIV/0!</v>
      </c>
      <c r="L77" s="54" t="e">
        <f>Ясюкова!D83</f>
        <v>#DIV/0!</v>
      </c>
      <c r="M77" s="54">
        <f>Ясюкова!G83</f>
        <v>0</v>
      </c>
      <c r="N77" s="54">
        <f>Ясюкова!H83</f>
        <v>0</v>
      </c>
      <c r="O77" s="54">
        <f>Ясюкова!I83</f>
        <v>0</v>
      </c>
      <c r="P77" s="54">
        <f>Ясюкова!X83</f>
        <v>0</v>
      </c>
      <c r="Q77" s="55" t="e">
        <f>Ясюкова!AX83</f>
        <v>#N/A</v>
      </c>
      <c r="R77" s="54" t="e">
        <f>Ясюкова!AW83</f>
        <v>#N/A</v>
      </c>
    </row>
    <row r="78" spans="1:18" x14ac:dyDescent="0.25">
      <c r="A78" s="70">
        <f>'Тулуз-Пьерон'!A84</f>
        <v>0</v>
      </c>
      <c r="B78" s="71">
        <f>'Тулуз-Пьерон'!B84</f>
        <v>0</v>
      </c>
      <c r="C78" s="60">
        <f>Ясюкова!K84+Ясюкова!L84+Ясюкова!P84</f>
        <v>0</v>
      </c>
      <c r="D78" s="54">
        <f>Ясюкова!E84</f>
        <v>0</v>
      </c>
      <c r="E78" s="54">
        <f>Ясюкова!F84</f>
        <v>0</v>
      </c>
      <c r="F78" s="54">
        <f>Ясюкова!J84+Ясюкова!T84</f>
        <v>0</v>
      </c>
      <c r="G78" s="54">
        <f>Ясюкова!O84+Ясюкова!V84</f>
        <v>0</v>
      </c>
      <c r="H78" s="54">
        <f>Ясюкова!J84+Ясюкова!N84+Ясюкова!O84</f>
        <v>0</v>
      </c>
      <c r="I78" s="54">
        <f>Ясюкова!T84+Ясюкова!U84+Ясюкова!V84</f>
        <v>0</v>
      </c>
      <c r="J78" s="54">
        <f>Ясюкова!W84</f>
        <v>0</v>
      </c>
      <c r="K78" s="54" t="e">
        <f>Ясюкова!C84</f>
        <v>#DIV/0!</v>
      </c>
      <c r="L78" s="54" t="e">
        <f>Ясюкова!D84</f>
        <v>#DIV/0!</v>
      </c>
      <c r="M78" s="54">
        <f>Ясюкова!G84</f>
        <v>0</v>
      </c>
      <c r="N78" s="54">
        <f>Ясюкова!H84</f>
        <v>0</v>
      </c>
      <c r="O78" s="54">
        <f>Ясюкова!I84</f>
        <v>0</v>
      </c>
      <c r="P78" s="54">
        <f>Ясюкова!X84</f>
        <v>0</v>
      </c>
      <c r="Q78" s="55" t="e">
        <f>Ясюкова!AX84</f>
        <v>#N/A</v>
      </c>
      <c r="R78" s="54" t="e">
        <f>Ясюкова!AW84</f>
        <v>#N/A</v>
      </c>
    </row>
    <row r="79" spans="1:18" x14ac:dyDescent="0.25">
      <c r="A79" s="70">
        <f>'Тулуз-Пьерон'!A85</f>
        <v>0</v>
      </c>
      <c r="B79" s="71">
        <f>'Тулуз-Пьерон'!B85</f>
        <v>0</v>
      </c>
      <c r="C79" s="60">
        <f>Ясюкова!K85+Ясюкова!L85+Ясюкова!P85</f>
        <v>0</v>
      </c>
      <c r="D79" s="54">
        <f>Ясюкова!E85</f>
        <v>0</v>
      </c>
      <c r="E79" s="54">
        <f>Ясюкова!F85</f>
        <v>0</v>
      </c>
      <c r="F79" s="54">
        <f>Ясюкова!J85+Ясюкова!T85</f>
        <v>0</v>
      </c>
      <c r="G79" s="54">
        <f>Ясюкова!O85+Ясюкова!V85</f>
        <v>0</v>
      </c>
      <c r="H79" s="54">
        <f>Ясюкова!J85+Ясюкова!N85+Ясюкова!O85</f>
        <v>0</v>
      </c>
      <c r="I79" s="54">
        <f>Ясюкова!T85+Ясюкова!U85+Ясюкова!V85</f>
        <v>0</v>
      </c>
      <c r="J79" s="54">
        <f>Ясюкова!W85</f>
        <v>0</v>
      </c>
      <c r="K79" s="54" t="e">
        <f>Ясюкова!C85</f>
        <v>#DIV/0!</v>
      </c>
      <c r="L79" s="54" t="e">
        <f>Ясюкова!D85</f>
        <v>#DIV/0!</v>
      </c>
      <c r="M79" s="54">
        <f>Ясюкова!G85</f>
        <v>0</v>
      </c>
      <c r="N79" s="54">
        <f>Ясюкова!H85</f>
        <v>0</v>
      </c>
      <c r="O79" s="54">
        <f>Ясюкова!I85</f>
        <v>0</v>
      </c>
      <c r="P79" s="54">
        <f>Ясюкова!X85</f>
        <v>0</v>
      </c>
      <c r="Q79" s="55" t="e">
        <f>Ясюкова!AX85</f>
        <v>#N/A</v>
      </c>
      <c r="R79" s="54" t="e">
        <f>Ясюкова!AW85</f>
        <v>#N/A</v>
      </c>
    </row>
    <row r="80" spans="1:18" x14ac:dyDescent="0.25">
      <c r="A80" s="70">
        <f>'Тулуз-Пьерон'!A86</f>
        <v>0</v>
      </c>
      <c r="B80" s="71">
        <f>'Тулуз-Пьерон'!B86</f>
        <v>0</v>
      </c>
      <c r="C80" s="60">
        <f>Ясюкова!K86+Ясюкова!L86+Ясюкова!P86</f>
        <v>0</v>
      </c>
      <c r="D80" s="54">
        <f>Ясюкова!E86</f>
        <v>0</v>
      </c>
      <c r="E80" s="54">
        <f>Ясюкова!F86</f>
        <v>0</v>
      </c>
      <c r="F80" s="54">
        <f>Ясюкова!J86+Ясюкова!T86</f>
        <v>0</v>
      </c>
      <c r="G80" s="54">
        <f>Ясюкова!O86+Ясюкова!V86</f>
        <v>0</v>
      </c>
      <c r="H80" s="54">
        <f>Ясюкова!J86+Ясюкова!N86+Ясюкова!O86</f>
        <v>0</v>
      </c>
      <c r="I80" s="54">
        <f>Ясюкова!T86+Ясюкова!U86+Ясюкова!V86</f>
        <v>0</v>
      </c>
      <c r="J80" s="54">
        <f>Ясюкова!W86</f>
        <v>0</v>
      </c>
      <c r="K80" s="54" t="e">
        <f>Ясюкова!C86</f>
        <v>#DIV/0!</v>
      </c>
      <c r="L80" s="54" t="e">
        <f>Ясюкова!D86</f>
        <v>#DIV/0!</v>
      </c>
      <c r="M80" s="54">
        <f>Ясюкова!G86</f>
        <v>0</v>
      </c>
      <c r="N80" s="54">
        <f>Ясюкова!H86</f>
        <v>0</v>
      </c>
      <c r="O80" s="54">
        <f>Ясюкова!I86</f>
        <v>0</v>
      </c>
      <c r="P80" s="54">
        <f>Ясюкова!X86</f>
        <v>0</v>
      </c>
      <c r="Q80" s="55" t="e">
        <f>Ясюкова!AX86</f>
        <v>#N/A</v>
      </c>
      <c r="R80" s="54" t="e">
        <f>Ясюкова!AW86</f>
        <v>#N/A</v>
      </c>
    </row>
    <row r="81" spans="1:18" x14ac:dyDescent="0.25">
      <c r="A81" s="70">
        <f>'Тулуз-Пьерон'!A87</f>
        <v>0</v>
      </c>
      <c r="B81" s="71">
        <f>'Тулуз-Пьерон'!B87</f>
        <v>0</v>
      </c>
      <c r="C81" s="60">
        <f>Ясюкова!K87+Ясюкова!L87+Ясюкова!P87</f>
        <v>0</v>
      </c>
      <c r="D81" s="54">
        <f>Ясюкова!E87</f>
        <v>0</v>
      </c>
      <c r="E81" s="54">
        <f>Ясюкова!F87</f>
        <v>0</v>
      </c>
      <c r="F81" s="54">
        <f>Ясюкова!J87+Ясюкова!T87</f>
        <v>0</v>
      </c>
      <c r="G81" s="54">
        <f>Ясюкова!O87+Ясюкова!V87</f>
        <v>0</v>
      </c>
      <c r="H81" s="54">
        <f>Ясюкова!J87+Ясюкова!N87+Ясюкова!O87</f>
        <v>0</v>
      </c>
      <c r="I81" s="54">
        <f>Ясюкова!T87+Ясюкова!U87+Ясюкова!V87</f>
        <v>0</v>
      </c>
      <c r="J81" s="54">
        <f>Ясюкова!W87</f>
        <v>0</v>
      </c>
      <c r="K81" s="54" t="e">
        <f>Ясюкова!C87</f>
        <v>#DIV/0!</v>
      </c>
      <c r="L81" s="54" t="e">
        <f>Ясюкова!D87</f>
        <v>#DIV/0!</v>
      </c>
      <c r="M81" s="54">
        <f>Ясюкова!G87</f>
        <v>0</v>
      </c>
      <c r="N81" s="54">
        <f>Ясюкова!H87</f>
        <v>0</v>
      </c>
      <c r="O81" s="54">
        <f>Ясюкова!I87</f>
        <v>0</v>
      </c>
      <c r="P81" s="54">
        <f>Ясюкова!X87</f>
        <v>0</v>
      </c>
      <c r="Q81" s="55" t="e">
        <f>Ясюкова!AX87</f>
        <v>#N/A</v>
      </c>
      <c r="R81" s="54" t="e">
        <f>Ясюкова!AW87</f>
        <v>#N/A</v>
      </c>
    </row>
    <row r="82" spans="1:18" x14ac:dyDescent="0.25">
      <c r="A82" s="70">
        <f>'Тулуз-Пьерон'!A88</f>
        <v>0</v>
      </c>
      <c r="B82" s="71">
        <f>'Тулуз-Пьерон'!B88</f>
        <v>0</v>
      </c>
      <c r="C82" s="60">
        <f>Ясюкова!K88+Ясюкова!L88+Ясюкова!P88</f>
        <v>0</v>
      </c>
      <c r="D82" s="54">
        <f>Ясюкова!E88</f>
        <v>0</v>
      </c>
      <c r="E82" s="54">
        <f>Ясюкова!F88</f>
        <v>0</v>
      </c>
      <c r="F82" s="54">
        <f>Ясюкова!J88+Ясюкова!T88</f>
        <v>0</v>
      </c>
      <c r="G82" s="54">
        <f>Ясюкова!O88+Ясюкова!V88</f>
        <v>0</v>
      </c>
      <c r="H82" s="54">
        <f>Ясюкова!J88+Ясюкова!N88+Ясюкова!O88</f>
        <v>0</v>
      </c>
      <c r="I82" s="54">
        <f>Ясюкова!T88+Ясюкова!U88+Ясюкова!V88</f>
        <v>0</v>
      </c>
      <c r="J82" s="54">
        <f>Ясюкова!W88</f>
        <v>0</v>
      </c>
      <c r="K82" s="54" t="e">
        <f>Ясюкова!C88</f>
        <v>#DIV/0!</v>
      </c>
      <c r="L82" s="54" t="e">
        <f>Ясюкова!D88</f>
        <v>#DIV/0!</v>
      </c>
      <c r="M82" s="54">
        <f>Ясюкова!G88</f>
        <v>0</v>
      </c>
      <c r="N82" s="54">
        <f>Ясюкова!H88</f>
        <v>0</v>
      </c>
      <c r="O82" s="54">
        <f>Ясюкова!I88</f>
        <v>0</v>
      </c>
      <c r="P82" s="54">
        <f>Ясюкова!X88</f>
        <v>0</v>
      </c>
      <c r="Q82" s="55" t="e">
        <f>Ясюкова!AX88</f>
        <v>#N/A</v>
      </c>
      <c r="R82" s="54" t="e">
        <f>Ясюкова!AW88</f>
        <v>#N/A</v>
      </c>
    </row>
    <row r="83" spans="1:18" x14ac:dyDescent="0.25">
      <c r="A83" s="70">
        <f>'Тулуз-Пьерон'!A89</f>
        <v>0</v>
      </c>
      <c r="B83" s="71">
        <f>'Тулуз-Пьерон'!B89</f>
        <v>0</v>
      </c>
      <c r="C83" s="60">
        <f>Ясюкова!K89+Ясюкова!L89+Ясюкова!P89</f>
        <v>0</v>
      </c>
      <c r="D83" s="54">
        <f>Ясюкова!E89</f>
        <v>0</v>
      </c>
      <c r="E83" s="54">
        <f>Ясюкова!F89</f>
        <v>0</v>
      </c>
      <c r="F83" s="54">
        <f>Ясюкова!J89+Ясюкова!T89</f>
        <v>0</v>
      </c>
      <c r="G83" s="54">
        <f>Ясюкова!O89+Ясюкова!V89</f>
        <v>0</v>
      </c>
      <c r="H83" s="54">
        <f>Ясюкова!J89+Ясюкова!N89+Ясюкова!O89</f>
        <v>0</v>
      </c>
      <c r="I83" s="54">
        <f>Ясюкова!T89+Ясюкова!U89+Ясюкова!V89</f>
        <v>0</v>
      </c>
      <c r="J83" s="54">
        <f>Ясюкова!W89</f>
        <v>0</v>
      </c>
      <c r="K83" s="54" t="e">
        <f>Ясюкова!C89</f>
        <v>#DIV/0!</v>
      </c>
      <c r="L83" s="54" t="e">
        <f>Ясюкова!D89</f>
        <v>#DIV/0!</v>
      </c>
      <c r="M83" s="54">
        <f>Ясюкова!G89</f>
        <v>0</v>
      </c>
      <c r="N83" s="54">
        <f>Ясюкова!H89</f>
        <v>0</v>
      </c>
      <c r="O83" s="54">
        <f>Ясюкова!I89</f>
        <v>0</v>
      </c>
      <c r="P83" s="54">
        <f>Ясюкова!X89</f>
        <v>0</v>
      </c>
      <c r="Q83" s="55" t="e">
        <f>Ясюкова!AX89</f>
        <v>#N/A</v>
      </c>
      <c r="R83" s="54" t="e">
        <f>Ясюкова!AW89</f>
        <v>#N/A</v>
      </c>
    </row>
    <row r="84" spans="1:18" x14ac:dyDescent="0.25">
      <c r="A84" s="70">
        <f>'Тулуз-Пьерон'!A90</f>
        <v>0</v>
      </c>
      <c r="B84" s="71">
        <f>'Тулуз-Пьерон'!B90</f>
        <v>0</v>
      </c>
      <c r="C84" s="60">
        <f>Ясюкова!K90+Ясюкова!L90+Ясюкова!P90</f>
        <v>0</v>
      </c>
      <c r="D84" s="54">
        <f>Ясюкова!E90</f>
        <v>0</v>
      </c>
      <c r="E84" s="54">
        <f>Ясюкова!F90</f>
        <v>0</v>
      </c>
      <c r="F84" s="54">
        <f>Ясюкова!J90+Ясюкова!T90</f>
        <v>0</v>
      </c>
      <c r="G84" s="54">
        <f>Ясюкова!O90+Ясюкова!V90</f>
        <v>0</v>
      </c>
      <c r="H84" s="54">
        <f>Ясюкова!J90+Ясюкова!N90+Ясюкова!O90</f>
        <v>0</v>
      </c>
      <c r="I84" s="54">
        <f>Ясюкова!T90+Ясюкова!U90+Ясюкова!V90</f>
        <v>0</v>
      </c>
      <c r="J84" s="54">
        <f>Ясюкова!W90</f>
        <v>0</v>
      </c>
      <c r="K84" s="54" t="e">
        <f>Ясюкова!C90</f>
        <v>#DIV/0!</v>
      </c>
      <c r="L84" s="54" t="e">
        <f>Ясюкова!D90</f>
        <v>#DIV/0!</v>
      </c>
      <c r="M84" s="54">
        <f>Ясюкова!G90</f>
        <v>0</v>
      </c>
      <c r="N84" s="54">
        <f>Ясюкова!H90</f>
        <v>0</v>
      </c>
      <c r="O84" s="54">
        <f>Ясюкова!I90</f>
        <v>0</v>
      </c>
      <c r="P84" s="54">
        <f>Ясюкова!X90</f>
        <v>0</v>
      </c>
      <c r="Q84" s="55" t="e">
        <f>Ясюкова!AX90</f>
        <v>#N/A</v>
      </c>
      <c r="R84" s="54" t="e">
        <f>Ясюкова!AW90</f>
        <v>#N/A</v>
      </c>
    </row>
    <row r="85" spans="1:18" x14ac:dyDescent="0.25">
      <c r="A85" s="70">
        <f>'Тулуз-Пьерон'!A91</f>
        <v>0</v>
      </c>
      <c r="B85" s="71">
        <f>'Тулуз-Пьерон'!B91</f>
        <v>0</v>
      </c>
      <c r="C85" s="60">
        <f>Ясюкова!K91+Ясюкова!L91+Ясюкова!P91</f>
        <v>0</v>
      </c>
      <c r="D85" s="54">
        <f>Ясюкова!E91</f>
        <v>0</v>
      </c>
      <c r="E85" s="54">
        <f>Ясюкова!F91</f>
        <v>0</v>
      </c>
      <c r="F85" s="54">
        <f>Ясюкова!J91+Ясюкова!T91</f>
        <v>0</v>
      </c>
      <c r="G85" s="54">
        <f>Ясюкова!O91+Ясюкова!V91</f>
        <v>0</v>
      </c>
      <c r="H85" s="54">
        <f>Ясюкова!J91+Ясюкова!N91+Ясюкова!O91</f>
        <v>0</v>
      </c>
      <c r="I85" s="54">
        <f>Ясюкова!T91+Ясюкова!U91+Ясюкова!V91</f>
        <v>0</v>
      </c>
      <c r="J85" s="54">
        <f>Ясюкова!W91</f>
        <v>0</v>
      </c>
      <c r="K85" s="54" t="e">
        <f>Ясюкова!C91</f>
        <v>#DIV/0!</v>
      </c>
      <c r="L85" s="54" t="e">
        <f>Ясюкова!D91</f>
        <v>#DIV/0!</v>
      </c>
      <c r="M85" s="54">
        <f>Ясюкова!G91</f>
        <v>0</v>
      </c>
      <c r="N85" s="54">
        <f>Ясюкова!H91</f>
        <v>0</v>
      </c>
      <c r="O85" s="54">
        <f>Ясюкова!I91</f>
        <v>0</v>
      </c>
      <c r="P85" s="54">
        <f>Ясюкова!X91</f>
        <v>0</v>
      </c>
      <c r="Q85" s="55" t="e">
        <f>Ясюкова!AX91</f>
        <v>#N/A</v>
      </c>
      <c r="R85" s="54" t="e">
        <f>Ясюкова!AW91</f>
        <v>#N/A</v>
      </c>
    </row>
    <row r="86" spans="1:18" x14ac:dyDescent="0.25">
      <c r="A86" s="70">
        <f>'Тулуз-Пьерон'!A92</f>
        <v>0</v>
      </c>
      <c r="B86" s="71">
        <f>'Тулуз-Пьерон'!B92</f>
        <v>0</v>
      </c>
      <c r="C86" s="60">
        <f>Ясюкова!K92+Ясюкова!L92+Ясюкова!P92</f>
        <v>0</v>
      </c>
      <c r="D86" s="54">
        <f>Ясюкова!E92</f>
        <v>0</v>
      </c>
      <c r="E86" s="54">
        <f>Ясюкова!F92</f>
        <v>0</v>
      </c>
      <c r="F86" s="54">
        <f>Ясюкова!J92+Ясюкова!T92</f>
        <v>0</v>
      </c>
      <c r="G86" s="54">
        <f>Ясюкова!O92+Ясюкова!V92</f>
        <v>0</v>
      </c>
      <c r="H86" s="54">
        <f>Ясюкова!J92+Ясюкова!N92+Ясюкова!O92</f>
        <v>0</v>
      </c>
      <c r="I86" s="54">
        <f>Ясюкова!T92+Ясюкова!U92+Ясюкова!V92</f>
        <v>0</v>
      </c>
      <c r="J86" s="54">
        <f>Ясюкова!W92</f>
        <v>0</v>
      </c>
      <c r="K86" s="54" t="e">
        <f>Ясюкова!C92</f>
        <v>#DIV/0!</v>
      </c>
      <c r="L86" s="54" t="e">
        <f>Ясюкова!D92</f>
        <v>#DIV/0!</v>
      </c>
      <c r="M86" s="54">
        <f>Ясюкова!G92</f>
        <v>0</v>
      </c>
      <c r="N86" s="54">
        <f>Ясюкова!H92</f>
        <v>0</v>
      </c>
      <c r="O86" s="54">
        <f>Ясюкова!I92</f>
        <v>0</v>
      </c>
      <c r="P86" s="54">
        <f>Ясюкова!X92</f>
        <v>0</v>
      </c>
      <c r="Q86" s="55" t="e">
        <f>Ясюкова!AX92</f>
        <v>#N/A</v>
      </c>
      <c r="R86" s="54" t="e">
        <f>Ясюкова!AW92</f>
        <v>#N/A</v>
      </c>
    </row>
    <row r="87" spans="1:18" x14ac:dyDescent="0.25">
      <c r="A87" s="70">
        <f>'Тулуз-Пьерон'!A93</f>
        <v>0</v>
      </c>
      <c r="B87" s="71">
        <f>'Тулуз-Пьерон'!B93</f>
        <v>0</v>
      </c>
      <c r="C87" s="60">
        <f>Ясюкова!K93+Ясюкова!L93+Ясюкова!P93</f>
        <v>0</v>
      </c>
      <c r="D87" s="54">
        <f>Ясюкова!E93</f>
        <v>0</v>
      </c>
      <c r="E87" s="54">
        <f>Ясюкова!F93</f>
        <v>0</v>
      </c>
      <c r="F87" s="54">
        <f>Ясюкова!J93+Ясюкова!T93</f>
        <v>0</v>
      </c>
      <c r="G87" s="54">
        <f>Ясюкова!O93+Ясюкова!V93</f>
        <v>0</v>
      </c>
      <c r="H87" s="54">
        <f>Ясюкова!J93+Ясюкова!N93+Ясюкова!O93</f>
        <v>0</v>
      </c>
      <c r="I87" s="54">
        <f>Ясюкова!T93+Ясюкова!U93+Ясюкова!V93</f>
        <v>0</v>
      </c>
      <c r="J87" s="54">
        <f>Ясюкова!W93</f>
        <v>0</v>
      </c>
      <c r="K87" s="54" t="e">
        <f>Ясюкова!C93</f>
        <v>#DIV/0!</v>
      </c>
      <c r="L87" s="54" t="e">
        <f>Ясюкова!D93</f>
        <v>#DIV/0!</v>
      </c>
      <c r="M87" s="54">
        <f>Ясюкова!G93</f>
        <v>0</v>
      </c>
      <c r="N87" s="54">
        <f>Ясюкова!H93</f>
        <v>0</v>
      </c>
      <c r="O87" s="54">
        <f>Ясюкова!I93</f>
        <v>0</v>
      </c>
      <c r="P87" s="54">
        <f>Ясюкова!X93</f>
        <v>0</v>
      </c>
      <c r="Q87" s="55" t="e">
        <f>Ясюкова!AX93</f>
        <v>#N/A</v>
      </c>
      <c r="R87" s="54" t="e">
        <f>Ясюкова!AW93</f>
        <v>#N/A</v>
      </c>
    </row>
    <row r="88" spans="1:18" x14ac:dyDescent="0.25">
      <c r="A88" s="70">
        <f>'Тулуз-Пьерон'!A94</f>
        <v>0</v>
      </c>
      <c r="B88" s="71">
        <f>'Тулуз-Пьерон'!B94</f>
        <v>0</v>
      </c>
      <c r="C88" s="60">
        <f>Ясюкова!K94+Ясюкова!L94+Ясюкова!P94</f>
        <v>0</v>
      </c>
      <c r="D88" s="54">
        <f>Ясюкова!E94</f>
        <v>0</v>
      </c>
      <c r="E88" s="54">
        <f>Ясюкова!F94</f>
        <v>0</v>
      </c>
      <c r="F88" s="54">
        <f>Ясюкова!J94+Ясюкова!T94</f>
        <v>0</v>
      </c>
      <c r="G88" s="54">
        <f>Ясюкова!O94+Ясюкова!V94</f>
        <v>0</v>
      </c>
      <c r="H88" s="54">
        <f>Ясюкова!J94+Ясюкова!N94+Ясюкова!O94</f>
        <v>0</v>
      </c>
      <c r="I88" s="54">
        <f>Ясюкова!T94+Ясюкова!U94+Ясюкова!V94</f>
        <v>0</v>
      </c>
      <c r="J88" s="54">
        <f>Ясюкова!W94</f>
        <v>0</v>
      </c>
      <c r="K88" s="54" t="e">
        <f>Ясюкова!C94</f>
        <v>#DIV/0!</v>
      </c>
      <c r="L88" s="54" t="e">
        <f>Ясюкова!D94</f>
        <v>#DIV/0!</v>
      </c>
      <c r="M88" s="54">
        <f>Ясюкова!G94</f>
        <v>0</v>
      </c>
      <c r="N88" s="54">
        <f>Ясюкова!H94</f>
        <v>0</v>
      </c>
      <c r="O88" s="54">
        <f>Ясюкова!I94</f>
        <v>0</v>
      </c>
      <c r="P88" s="54">
        <f>Ясюкова!X94</f>
        <v>0</v>
      </c>
      <c r="Q88" s="55" t="e">
        <f>Ясюкова!AX94</f>
        <v>#N/A</v>
      </c>
      <c r="R88" s="54" t="e">
        <f>Ясюкова!AW94</f>
        <v>#N/A</v>
      </c>
    </row>
    <row r="89" spans="1:18" x14ac:dyDescent="0.25">
      <c r="A89" s="70">
        <f>'Тулуз-Пьерон'!A95</f>
        <v>0</v>
      </c>
      <c r="B89" s="71">
        <f>'Тулуз-Пьерон'!B95</f>
        <v>0</v>
      </c>
      <c r="C89" s="60">
        <f>Ясюкова!K95+Ясюкова!L95+Ясюкова!P95</f>
        <v>0</v>
      </c>
      <c r="D89" s="54">
        <f>Ясюкова!E95</f>
        <v>0</v>
      </c>
      <c r="E89" s="54">
        <f>Ясюкова!F95</f>
        <v>0</v>
      </c>
      <c r="F89" s="54">
        <f>Ясюкова!J95+Ясюкова!T95</f>
        <v>0</v>
      </c>
      <c r="G89" s="54">
        <f>Ясюкова!O95+Ясюкова!V95</f>
        <v>0</v>
      </c>
      <c r="H89" s="54">
        <f>Ясюкова!J95+Ясюкова!N95+Ясюкова!O95</f>
        <v>0</v>
      </c>
      <c r="I89" s="54">
        <f>Ясюкова!T95+Ясюкова!U95+Ясюкова!V95</f>
        <v>0</v>
      </c>
      <c r="J89" s="54">
        <f>Ясюкова!W95</f>
        <v>0</v>
      </c>
      <c r="K89" s="54" t="e">
        <f>Ясюкова!C95</f>
        <v>#DIV/0!</v>
      </c>
      <c r="L89" s="54" t="e">
        <f>Ясюкова!D95</f>
        <v>#DIV/0!</v>
      </c>
      <c r="M89" s="54">
        <f>Ясюкова!G95</f>
        <v>0</v>
      </c>
      <c r="N89" s="54">
        <f>Ясюкова!H95</f>
        <v>0</v>
      </c>
      <c r="O89" s="54">
        <f>Ясюкова!I95</f>
        <v>0</v>
      </c>
      <c r="P89" s="54">
        <f>Ясюкова!X95</f>
        <v>0</v>
      </c>
      <c r="Q89" s="55" t="e">
        <f>Ясюкова!AX95</f>
        <v>#N/A</v>
      </c>
      <c r="R89" s="54" t="e">
        <f>Ясюкова!AW95</f>
        <v>#N/A</v>
      </c>
    </row>
    <row r="90" spans="1:18" x14ac:dyDescent="0.25">
      <c r="A90" s="70">
        <f>'Тулуз-Пьерон'!A96</f>
        <v>0</v>
      </c>
      <c r="B90" s="71">
        <f>'Тулуз-Пьерон'!B96</f>
        <v>0</v>
      </c>
      <c r="C90" s="60">
        <f>Ясюкова!K96+Ясюкова!L96+Ясюкова!P96</f>
        <v>0</v>
      </c>
      <c r="D90" s="54">
        <f>Ясюкова!E96</f>
        <v>0</v>
      </c>
      <c r="E90" s="54">
        <f>Ясюкова!F96</f>
        <v>0</v>
      </c>
      <c r="F90" s="54">
        <f>Ясюкова!J96+Ясюкова!T96</f>
        <v>0</v>
      </c>
      <c r="G90" s="54">
        <f>Ясюкова!O96+Ясюкова!V96</f>
        <v>0</v>
      </c>
      <c r="H90" s="54">
        <f>Ясюкова!J96+Ясюкова!N96+Ясюкова!O96</f>
        <v>0</v>
      </c>
      <c r="I90" s="54">
        <f>Ясюкова!T96+Ясюкова!U96+Ясюкова!V96</f>
        <v>0</v>
      </c>
      <c r="J90" s="54">
        <f>Ясюкова!W96</f>
        <v>0</v>
      </c>
      <c r="K90" s="54" t="e">
        <f>Ясюкова!C96</f>
        <v>#DIV/0!</v>
      </c>
      <c r="L90" s="54" t="e">
        <f>Ясюкова!D96</f>
        <v>#DIV/0!</v>
      </c>
      <c r="M90" s="54">
        <f>Ясюкова!G96</f>
        <v>0</v>
      </c>
      <c r="N90" s="54">
        <f>Ясюкова!H96</f>
        <v>0</v>
      </c>
      <c r="O90" s="54">
        <f>Ясюкова!I96</f>
        <v>0</v>
      </c>
      <c r="P90" s="54">
        <f>Ясюкова!X96</f>
        <v>0</v>
      </c>
      <c r="Q90" s="55" t="e">
        <f>Ясюкова!AX96</f>
        <v>#N/A</v>
      </c>
      <c r="R90" s="54" t="e">
        <f>Ясюкова!AW96</f>
        <v>#N/A</v>
      </c>
    </row>
    <row r="91" spans="1:18" x14ac:dyDescent="0.25">
      <c r="A91" s="70">
        <f>'Тулуз-Пьерон'!A97</f>
        <v>0</v>
      </c>
      <c r="B91" s="71">
        <f>'Тулуз-Пьерон'!B97</f>
        <v>0</v>
      </c>
      <c r="C91" s="60">
        <f>Ясюкова!K97+Ясюкова!L97+Ясюкова!P97</f>
        <v>0</v>
      </c>
      <c r="D91" s="54">
        <f>Ясюкова!E97</f>
        <v>0</v>
      </c>
      <c r="E91" s="54">
        <f>Ясюкова!F97</f>
        <v>0</v>
      </c>
      <c r="F91" s="54">
        <f>Ясюкова!J97+Ясюкова!T97</f>
        <v>0</v>
      </c>
      <c r="G91" s="54">
        <f>Ясюкова!O97+Ясюкова!V97</f>
        <v>0</v>
      </c>
      <c r="H91" s="54">
        <f>Ясюкова!J97+Ясюкова!N97+Ясюкова!O97</f>
        <v>0</v>
      </c>
      <c r="I91" s="54">
        <f>Ясюкова!T97+Ясюкова!U97+Ясюкова!V97</f>
        <v>0</v>
      </c>
      <c r="J91" s="54">
        <f>Ясюкова!W97</f>
        <v>0</v>
      </c>
      <c r="K91" s="54" t="e">
        <f>Ясюкова!C97</f>
        <v>#DIV/0!</v>
      </c>
      <c r="L91" s="54" t="e">
        <f>Ясюкова!D97</f>
        <v>#DIV/0!</v>
      </c>
      <c r="M91" s="54">
        <f>Ясюкова!G97</f>
        <v>0</v>
      </c>
      <c r="N91" s="54">
        <f>Ясюкова!H97</f>
        <v>0</v>
      </c>
      <c r="O91" s="54">
        <f>Ясюкова!I97</f>
        <v>0</v>
      </c>
      <c r="P91" s="54">
        <f>Ясюкова!X97</f>
        <v>0</v>
      </c>
      <c r="Q91" s="55" t="e">
        <f>Ясюкова!AX97</f>
        <v>#N/A</v>
      </c>
      <c r="R91" s="54" t="e">
        <f>Ясюкова!AW97</f>
        <v>#N/A</v>
      </c>
    </row>
    <row r="92" spans="1:18" x14ac:dyDescent="0.25">
      <c r="A92" s="70">
        <f>'Тулуз-Пьерон'!A98</f>
        <v>0</v>
      </c>
      <c r="B92" s="71">
        <f>'Тулуз-Пьерон'!B98</f>
        <v>0</v>
      </c>
      <c r="C92" s="60">
        <f>Ясюкова!K98+Ясюкова!L98+Ясюкова!P98</f>
        <v>0</v>
      </c>
      <c r="D92" s="54">
        <f>Ясюкова!E98</f>
        <v>0</v>
      </c>
      <c r="E92" s="54">
        <f>Ясюкова!F98</f>
        <v>0</v>
      </c>
      <c r="F92" s="54">
        <f>Ясюкова!J98+Ясюкова!T98</f>
        <v>0</v>
      </c>
      <c r="G92" s="54">
        <f>Ясюкова!O98+Ясюкова!V98</f>
        <v>0</v>
      </c>
      <c r="H92" s="54">
        <f>Ясюкова!J98+Ясюкова!N98+Ясюкова!O98</f>
        <v>0</v>
      </c>
      <c r="I92" s="54">
        <f>Ясюкова!T98+Ясюкова!U98+Ясюкова!V98</f>
        <v>0</v>
      </c>
      <c r="J92" s="54">
        <f>Ясюкова!W98</f>
        <v>0</v>
      </c>
      <c r="K92" s="54" t="e">
        <f>Ясюкова!C98</f>
        <v>#DIV/0!</v>
      </c>
      <c r="L92" s="54" t="e">
        <f>Ясюкова!D98</f>
        <v>#DIV/0!</v>
      </c>
      <c r="M92" s="54">
        <f>Ясюкова!G98</f>
        <v>0</v>
      </c>
      <c r="N92" s="54">
        <f>Ясюкова!H98</f>
        <v>0</v>
      </c>
      <c r="O92" s="54">
        <f>Ясюкова!I98</f>
        <v>0</v>
      </c>
      <c r="P92" s="54">
        <f>Ясюкова!X98</f>
        <v>0</v>
      </c>
      <c r="Q92" s="55" t="e">
        <f>Ясюкова!AX98</f>
        <v>#N/A</v>
      </c>
      <c r="R92" s="54" t="e">
        <f>Ясюкова!AW98</f>
        <v>#N/A</v>
      </c>
    </row>
    <row r="93" spans="1:18" x14ac:dyDescent="0.25">
      <c r="A93" s="70">
        <f>'Тулуз-Пьерон'!A99</f>
        <v>0</v>
      </c>
      <c r="B93" s="71">
        <f>'Тулуз-Пьерон'!B99</f>
        <v>0</v>
      </c>
      <c r="C93" s="60">
        <f>Ясюкова!K99+Ясюкова!L99+Ясюкова!P99</f>
        <v>0</v>
      </c>
      <c r="D93" s="54">
        <f>Ясюкова!E99</f>
        <v>0</v>
      </c>
      <c r="E93" s="54">
        <f>Ясюкова!F99</f>
        <v>0</v>
      </c>
      <c r="F93" s="54">
        <f>Ясюкова!J99+Ясюкова!T99</f>
        <v>0</v>
      </c>
      <c r="G93" s="54">
        <f>Ясюкова!O99+Ясюкова!V99</f>
        <v>0</v>
      </c>
      <c r="H93" s="54">
        <f>Ясюкова!J99+Ясюкова!N99+Ясюкова!O99</f>
        <v>0</v>
      </c>
      <c r="I93" s="54">
        <f>Ясюкова!T99+Ясюкова!U99+Ясюкова!V99</f>
        <v>0</v>
      </c>
      <c r="J93" s="54">
        <f>Ясюкова!W99</f>
        <v>0</v>
      </c>
      <c r="K93" s="54" t="e">
        <f>Ясюкова!C99</f>
        <v>#DIV/0!</v>
      </c>
      <c r="L93" s="54" t="e">
        <f>Ясюкова!D99</f>
        <v>#DIV/0!</v>
      </c>
      <c r="M93" s="54">
        <f>Ясюкова!G99</f>
        <v>0</v>
      </c>
      <c r="N93" s="54">
        <f>Ясюкова!H99</f>
        <v>0</v>
      </c>
      <c r="O93" s="54">
        <f>Ясюкова!I99</f>
        <v>0</v>
      </c>
      <c r="P93" s="54">
        <f>Ясюкова!X99</f>
        <v>0</v>
      </c>
      <c r="Q93" s="55" t="e">
        <f>Ясюкова!AX99</f>
        <v>#N/A</v>
      </c>
      <c r="R93" s="54" t="e">
        <f>Ясюкова!AW99</f>
        <v>#N/A</v>
      </c>
    </row>
    <row r="94" spans="1:18" x14ac:dyDescent="0.25">
      <c r="A94" s="70">
        <f>'Тулуз-Пьерон'!A100</f>
        <v>0</v>
      </c>
      <c r="B94" s="71">
        <f>'Тулуз-Пьерон'!B100</f>
        <v>0</v>
      </c>
      <c r="C94" s="60">
        <f>Ясюкова!K100+Ясюкова!L100+Ясюкова!P100</f>
        <v>0</v>
      </c>
      <c r="D94" s="54">
        <f>Ясюкова!E100</f>
        <v>0</v>
      </c>
      <c r="E94" s="54">
        <f>Ясюкова!F100</f>
        <v>0</v>
      </c>
      <c r="F94" s="54">
        <f>Ясюкова!J100+Ясюкова!T100</f>
        <v>0</v>
      </c>
      <c r="G94" s="54">
        <f>Ясюкова!O100+Ясюкова!V100</f>
        <v>0</v>
      </c>
      <c r="H94" s="54">
        <f>Ясюкова!J100+Ясюкова!N100+Ясюкова!O100</f>
        <v>0</v>
      </c>
      <c r="I94" s="54">
        <f>Ясюкова!T100+Ясюкова!U100+Ясюкова!V100</f>
        <v>0</v>
      </c>
      <c r="J94" s="54">
        <f>Ясюкова!W100</f>
        <v>0</v>
      </c>
      <c r="K94" s="54" t="e">
        <f>Ясюкова!C100</f>
        <v>#DIV/0!</v>
      </c>
      <c r="L94" s="54" t="e">
        <f>Ясюкова!D100</f>
        <v>#DIV/0!</v>
      </c>
      <c r="M94" s="54">
        <f>Ясюкова!G100</f>
        <v>0</v>
      </c>
      <c r="N94" s="54">
        <f>Ясюкова!H100</f>
        <v>0</v>
      </c>
      <c r="O94" s="54">
        <f>Ясюкова!I100</f>
        <v>0</v>
      </c>
      <c r="P94" s="54">
        <f>Ясюкова!X100</f>
        <v>0</v>
      </c>
      <c r="Q94" s="55" t="e">
        <f>Ясюкова!AX100</f>
        <v>#N/A</v>
      </c>
      <c r="R94" s="54" t="e">
        <f>Ясюкова!AW100</f>
        <v>#N/A</v>
      </c>
    </row>
    <row r="95" spans="1:18" x14ac:dyDescent="0.25">
      <c r="A95" s="70">
        <f>'Тулуз-Пьерон'!A101</f>
        <v>0</v>
      </c>
      <c r="B95" s="71">
        <f>'Тулуз-Пьерон'!B101</f>
        <v>0</v>
      </c>
      <c r="C95" s="60">
        <f>Ясюкова!K101+Ясюкова!L101+Ясюкова!P101</f>
        <v>0</v>
      </c>
      <c r="D95" s="54">
        <f>Ясюкова!E101</f>
        <v>0</v>
      </c>
      <c r="E95" s="54">
        <f>Ясюкова!F101</f>
        <v>0</v>
      </c>
      <c r="F95" s="54">
        <f>Ясюкова!J101+Ясюкова!T101</f>
        <v>0</v>
      </c>
      <c r="G95" s="54">
        <f>Ясюкова!O101+Ясюкова!V101</f>
        <v>0</v>
      </c>
      <c r="H95" s="54">
        <f>Ясюкова!J101+Ясюкова!N101+Ясюкова!O101</f>
        <v>0</v>
      </c>
      <c r="I95" s="54">
        <f>Ясюкова!T101+Ясюкова!U101+Ясюкова!V101</f>
        <v>0</v>
      </c>
      <c r="J95" s="54">
        <f>Ясюкова!W101</f>
        <v>0</v>
      </c>
      <c r="K95" s="54" t="e">
        <f>Ясюкова!C101</f>
        <v>#DIV/0!</v>
      </c>
      <c r="L95" s="54" t="e">
        <f>Ясюкова!D101</f>
        <v>#DIV/0!</v>
      </c>
      <c r="M95" s="54">
        <f>Ясюкова!G101</f>
        <v>0</v>
      </c>
      <c r="N95" s="54">
        <f>Ясюкова!H101</f>
        <v>0</v>
      </c>
      <c r="O95" s="54">
        <f>Ясюкова!I101</f>
        <v>0</v>
      </c>
      <c r="P95" s="54">
        <f>Ясюкова!X101</f>
        <v>0</v>
      </c>
      <c r="Q95" s="55" t="e">
        <f>Ясюкова!AX101</f>
        <v>#N/A</v>
      </c>
      <c r="R95" s="54" t="e">
        <f>Ясюкова!AW101</f>
        <v>#N/A</v>
      </c>
    </row>
    <row r="96" spans="1:18" x14ac:dyDescent="0.25">
      <c r="A96" s="70">
        <f>'Тулуз-Пьерон'!A102</f>
        <v>0</v>
      </c>
      <c r="B96" s="71">
        <f>'Тулуз-Пьерон'!B102</f>
        <v>0</v>
      </c>
      <c r="C96" s="60">
        <f>Ясюкова!K102+Ясюкова!L102+Ясюкова!P102</f>
        <v>0</v>
      </c>
      <c r="D96" s="54">
        <f>Ясюкова!E102</f>
        <v>0</v>
      </c>
      <c r="E96" s="54">
        <f>Ясюкова!F102</f>
        <v>0</v>
      </c>
      <c r="F96" s="54">
        <f>Ясюкова!J102+Ясюкова!T102</f>
        <v>0</v>
      </c>
      <c r="G96" s="54">
        <f>Ясюкова!O102+Ясюкова!V102</f>
        <v>0</v>
      </c>
      <c r="H96" s="54">
        <f>Ясюкова!J102+Ясюкова!N102+Ясюкова!O102</f>
        <v>0</v>
      </c>
      <c r="I96" s="54">
        <f>Ясюкова!T102+Ясюкова!U102+Ясюкова!V102</f>
        <v>0</v>
      </c>
      <c r="J96" s="54">
        <f>Ясюкова!W102</f>
        <v>0</v>
      </c>
      <c r="K96" s="54" t="e">
        <f>Ясюкова!C102</f>
        <v>#DIV/0!</v>
      </c>
      <c r="L96" s="54" t="e">
        <f>Ясюкова!D102</f>
        <v>#DIV/0!</v>
      </c>
      <c r="M96" s="54">
        <f>Ясюкова!G102</f>
        <v>0</v>
      </c>
      <c r="N96" s="54">
        <f>Ясюкова!H102</f>
        <v>0</v>
      </c>
      <c r="O96" s="54">
        <f>Ясюкова!I102</f>
        <v>0</v>
      </c>
      <c r="P96" s="54">
        <f>Ясюкова!X102</f>
        <v>0</v>
      </c>
      <c r="Q96" s="55" t="e">
        <f>Ясюкова!AX102</f>
        <v>#N/A</v>
      </c>
      <c r="R96" s="54" t="e">
        <f>Ясюкова!AW102</f>
        <v>#N/A</v>
      </c>
    </row>
    <row r="97" spans="1:18" x14ac:dyDescent="0.25">
      <c r="A97" s="70">
        <f>'Тулуз-Пьерон'!A103</f>
        <v>0</v>
      </c>
      <c r="B97" s="71">
        <f>'Тулуз-Пьерон'!B103</f>
        <v>0</v>
      </c>
      <c r="C97" s="60">
        <f>Ясюкова!K103+Ясюкова!L103+Ясюкова!P103</f>
        <v>0</v>
      </c>
      <c r="D97" s="54">
        <f>Ясюкова!E103</f>
        <v>0</v>
      </c>
      <c r="E97" s="54">
        <f>Ясюкова!F103</f>
        <v>0</v>
      </c>
      <c r="F97" s="54">
        <f>Ясюкова!J103+Ясюкова!T103</f>
        <v>0</v>
      </c>
      <c r="G97" s="54">
        <f>Ясюкова!O103+Ясюкова!V103</f>
        <v>0</v>
      </c>
      <c r="H97" s="54">
        <f>Ясюкова!J103+Ясюкова!N103+Ясюкова!O103</f>
        <v>0</v>
      </c>
      <c r="I97" s="54">
        <f>Ясюкова!T103+Ясюкова!U103+Ясюкова!V103</f>
        <v>0</v>
      </c>
      <c r="J97" s="54">
        <f>Ясюкова!W103</f>
        <v>0</v>
      </c>
      <c r="K97" s="54" t="e">
        <f>Ясюкова!C103</f>
        <v>#DIV/0!</v>
      </c>
      <c r="L97" s="54" t="e">
        <f>Ясюкова!D103</f>
        <v>#DIV/0!</v>
      </c>
      <c r="M97" s="54">
        <f>Ясюкова!G103</f>
        <v>0</v>
      </c>
      <c r="N97" s="54">
        <f>Ясюкова!H103</f>
        <v>0</v>
      </c>
      <c r="O97" s="54">
        <f>Ясюкова!I103</f>
        <v>0</v>
      </c>
      <c r="P97" s="54">
        <f>Ясюкова!X103</f>
        <v>0</v>
      </c>
      <c r="Q97" s="55" t="e">
        <f>Ясюкова!AX103</f>
        <v>#N/A</v>
      </c>
      <c r="R97" s="54" t="e">
        <f>Ясюкова!AW103</f>
        <v>#N/A</v>
      </c>
    </row>
    <row r="98" spans="1:18" x14ac:dyDescent="0.25">
      <c r="A98" s="70">
        <f>'Тулуз-Пьерон'!A104</f>
        <v>0</v>
      </c>
      <c r="B98" s="71">
        <f>'Тулуз-Пьерон'!B104</f>
        <v>0</v>
      </c>
      <c r="C98" s="60">
        <f>Ясюкова!K104+Ясюкова!L104+Ясюкова!P104</f>
        <v>0</v>
      </c>
      <c r="D98" s="54">
        <f>Ясюкова!E104</f>
        <v>0</v>
      </c>
      <c r="E98" s="54">
        <f>Ясюкова!F104</f>
        <v>0</v>
      </c>
      <c r="F98" s="54">
        <f>Ясюкова!J104+Ясюкова!T104</f>
        <v>0</v>
      </c>
      <c r="G98" s="54">
        <f>Ясюкова!O104+Ясюкова!V104</f>
        <v>0</v>
      </c>
      <c r="H98" s="54">
        <f>Ясюкова!J104+Ясюкова!N104+Ясюкова!O104</f>
        <v>0</v>
      </c>
      <c r="I98" s="54">
        <f>Ясюкова!T104+Ясюкова!U104+Ясюкова!V104</f>
        <v>0</v>
      </c>
      <c r="J98" s="54">
        <f>Ясюкова!W104</f>
        <v>0</v>
      </c>
      <c r="K98" s="54" t="e">
        <f>Ясюкова!C104</f>
        <v>#DIV/0!</v>
      </c>
      <c r="L98" s="54" t="e">
        <f>Ясюкова!D104</f>
        <v>#DIV/0!</v>
      </c>
      <c r="M98" s="54">
        <f>Ясюкова!G104</f>
        <v>0</v>
      </c>
      <c r="N98" s="54">
        <f>Ясюкова!H104</f>
        <v>0</v>
      </c>
      <c r="O98" s="54">
        <f>Ясюкова!I104</f>
        <v>0</v>
      </c>
      <c r="P98" s="54">
        <f>Ясюкова!X104</f>
        <v>0</v>
      </c>
      <c r="Q98" s="55" t="e">
        <f>Ясюкова!AX104</f>
        <v>#N/A</v>
      </c>
      <c r="R98" s="54" t="e">
        <f>Ясюкова!AW104</f>
        <v>#N/A</v>
      </c>
    </row>
    <row r="99" spans="1:18" x14ac:dyDescent="0.25">
      <c r="A99" s="70">
        <f>'Тулуз-Пьерон'!A105</f>
        <v>0</v>
      </c>
      <c r="B99" s="71">
        <f>'Тулуз-Пьерон'!B105</f>
        <v>0</v>
      </c>
      <c r="C99" s="60">
        <f>Ясюкова!K105+Ясюкова!L105+Ясюкова!P105</f>
        <v>0</v>
      </c>
      <c r="D99" s="54">
        <f>Ясюкова!E105</f>
        <v>0</v>
      </c>
      <c r="E99" s="54">
        <f>Ясюкова!F105</f>
        <v>0</v>
      </c>
      <c r="F99" s="54">
        <f>Ясюкова!J105+Ясюкова!T105</f>
        <v>0</v>
      </c>
      <c r="G99" s="54">
        <f>Ясюкова!O105+Ясюкова!V105</f>
        <v>0</v>
      </c>
      <c r="H99" s="54">
        <f>Ясюкова!J105+Ясюкова!N105+Ясюкова!O105</f>
        <v>0</v>
      </c>
      <c r="I99" s="54">
        <f>Ясюкова!T105+Ясюкова!U105+Ясюкова!V105</f>
        <v>0</v>
      </c>
      <c r="J99" s="54">
        <f>Ясюкова!W105</f>
        <v>0</v>
      </c>
      <c r="K99" s="54" t="e">
        <f>Ясюкова!C105</f>
        <v>#DIV/0!</v>
      </c>
      <c r="L99" s="54" t="e">
        <f>Ясюкова!D105</f>
        <v>#DIV/0!</v>
      </c>
      <c r="M99" s="54">
        <f>Ясюкова!G105</f>
        <v>0</v>
      </c>
      <c r="N99" s="54">
        <f>Ясюкова!H105</f>
        <v>0</v>
      </c>
      <c r="O99" s="54">
        <f>Ясюкова!I105</f>
        <v>0</v>
      </c>
      <c r="P99" s="54">
        <f>Ясюкова!X105</f>
        <v>0</v>
      </c>
      <c r="Q99" s="55" t="e">
        <f>Ясюкова!AX105</f>
        <v>#N/A</v>
      </c>
      <c r="R99" s="54" t="e">
        <f>Ясюкова!AW105</f>
        <v>#N/A</v>
      </c>
    </row>
    <row r="100" spans="1:18" x14ac:dyDescent="0.25">
      <c r="A100" s="70">
        <f>'Тулуз-Пьерон'!A106</f>
        <v>0</v>
      </c>
      <c r="B100" s="71">
        <f>'Тулуз-Пьерон'!B106</f>
        <v>0</v>
      </c>
      <c r="C100" s="60">
        <f>Ясюкова!K106+Ясюкова!L106+Ясюкова!P106</f>
        <v>0</v>
      </c>
      <c r="D100" s="54">
        <f>Ясюкова!E106</f>
        <v>0</v>
      </c>
      <c r="E100" s="54">
        <f>Ясюкова!F106</f>
        <v>0</v>
      </c>
      <c r="F100" s="54">
        <f>Ясюкова!J106+Ясюкова!T106</f>
        <v>0</v>
      </c>
      <c r="G100" s="54">
        <f>Ясюкова!O106+Ясюкова!V106</f>
        <v>0</v>
      </c>
      <c r="H100" s="54">
        <f>Ясюкова!J106+Ясюкова!N106+Ясюкова!O106</f>
        <v>0</v>
      </c>
      <c r="I100" s="54">
        <f>Ясюкова!T106+Ясюкова!U106+Ясюкова!V106</f>
        <v>0</v>
      </c>
      <c r="J100" s="54">
        <f>Ясюкова!W106</f>
        <v>0</v>
      </c>
      <c r="K100" s="54" t="e">
        <f>Ясюкова!C106</f>
        <v>#DIV/0!</v>
      </c>
      <c r="L100" s="54" t="e">
        <f>Ясюкова!D106</f>
        <v>#DIV/0!</v>
      </c>
      <c r="M100" s="54">
        <f>Ясюкова!G106</f>
        <v>0</v>
      </c>
      <c r="N100" s="54">
        <f>Ясюкова!H106</f>
        <v>0</v>
      </c>
      <c r="O100" s="54">
        <f>Ясюкова!I106</f>
        <v>0</v>
      </c>
      <c r="P100" s="54">
        <f>Ясюкова!X106</f>
        <v>0</v>
      </c>
      <c r="Q100" s="55" t="e">
        <f>Ясюкова!AX106</f>
        <v>#N/A</v>
      </c>
      <c r="R100" s="54" t="e">
        <f>Ясюкова!AW106</f>
        <v>#N/A</v>
      </c>
    </row>
    <row r="101" spans="1:18" x14ac:dyDescent="0.25">
      <c r="A101" s="70">
        <f>'Тулуз-Пьерон'!A107</f>
        <v>0</v>
      </c>
      <c r="B101" s="71">
        <f>'Тулуз-Пьерон'!B107</f>
        <v>0</v>
      </c>
      <c r="C101" s="60">
        <f>Ясюкова!K107+Ясюкова!L107+Ясюкова!P107</f>
        <v>0</v>
      </c>
      <c r="D101" s="54">
        <f>Ясюкова!E107</f>
        <v>0</v>
      </c>
      <c r="E101" s="54">
        <f>Ясюкова!F107</f>
        <v>0</v>
      </c>
      <c r="F101" s="54">
        <f>Ясюкова!J107+Ясюкова!T107</f>
        <v>0</v>
      </c>
      <c r="G101" s="54">
        <f>Ясюкова!O107+Ясюкова!V107</f>
        <v>0</v>
      </c>
      <c r="H101" s="54">
        <f>Ясюкова!J107+Ясюкова!N107+Ясюкова!O107</f>
        <v>0</v>
      </c>
      <c r="I101" s="54">
        <f>Ясюкова!T107+Ясюкова!U107+Ясюкова!V107</f>
        <v>0</v>
      </c>
      <c r="J101" s="54">
        <f>Ясюкова!W107</f>
        <v>0</v>
      </c>
      <c r="K101" s="54" t="e">
        <f>Ясюкова!C107</f>
        <v>#DIV/0!</v>
      </c>
      <c r="L101" s="54" t="e">
        <f>Ясюкова!D107</f>
        <v>#DIV/0!</v>
      </c>
      <c r="M101" s="54">
        <f>Ясюкова!G107</f>
        <v>0</v>
      </c>
      <c r="N101" s="54">
        <f>Ясюкова!H107</f>
        <v>0</v>
      </c>
      <c r="O101" s="54">
        <f>Ясюкова!I107</f>
        <v>0</v>
      </c>
      <c r="P101" s="54">
        <f>Ясюкова!X107</f>
        <v>0</v>
      </c>
      <c r="Q101" s="55" t="e">
        <f>Ясюкова!AX107</f>
        <v>#N/A</v>
      </c>
      <c r="R101" s="54" t="e">
        <f>Ясюкова!AW107</f>
        <v>#N/A</v>
      </c>
    </row>
    <row r="102" spans="1:18" x14ac:dyDescent="0.25">
      <c r="A102" s="70">
        <f>'Тулуз-Пьерон'!A108</f>
        <v>0</v>
      </c>
      <c r="B102" s="71">
        <f>'Тулуз-Пьерон'!B108</f>
        <v>0</v>
      </c>
      <c r="C102" s="60">
        <f>Ясюкова!K108+Ясюкова!L108+Ясюкова!P108</f>
        <v>0</v>
      </c>
      <c r="D102" s="54">
        <f>Ясюкова!E108</f>
        <v>0</v>
      </c>
      <c r="E102" s="54">
        <f>Ясюкова!F108</f>
        <v>0</v>
      </c>
      <c r="F102" s="54">
        <f>Ясюкова!J108+Ясюкова!T108</f>
        <v>0</v>
      </c>
      <c r="G102" s="54">
        <f>Ясюкова!O108+Ясюкова!V108</f>
        <v>0</v>
      </c>
      <c r="H102" s="54">
        <f>Ясюкова!J108+Ясюкова!N108+Ясюкова!O108</f>
        <v>0</v>
      </c>
      <c r="I102" s="54">
        <f>Ясюкова!T108+Ясюкова!U108+Ясюкова!V108</f>
        <v>0</v>
      </c>
      <c r="J102" s="54">
        <f>Ясюкова!W108</f>
        <v>0</v>
      </c>
      <c r="K102" s="54" t="e">
        <f>Ясюкова!C108</f>
        <v>#DIV/0!</v>
      </c>
      <c r="L102" s="54" t="e">
        <f>Ясюкова!D108</f>
        <v>#DIV/0!</v>
      </c>
      <c r="M102" s="54">
        <f>Ясюкова!G108</f>
        <v>0</v>
      </c>
      <c r="N102" s="54">
        <f>Ясюкова!H108</f>
        <v>0</v>
      </c>
      <c r="O102" s="54">
        <f>Ясюкова!I108</f>
        <v>0</v>
      </c>
      <c r="P102" s="54">
        <f>Ясюкова!X108</f>
        <v>0</v>
      </c>
      <c r="Q102" s="55" t="e">
        <f>Ясюкова!AX108</f>
        <v>#N/A</v>
      </c>
      <c r="R102" s="54" t="e">
        <f>Ясюкова!AW108</f>
        <v>#N/A</v>
      </c>
    </row>
    <row r="103" spans="1:18" x14ac:dyDescent="0.25">
      <c r="A103" s="70">
        <f>'Тулуз-Пьерон'!A109</f>
        <v>0</v>
      </c>
      <c r="B103" s="71">
        <f>'Тулуз-Пьерон'!B109</f>
        <v>0</v>
      </c>
      <c r="C103" s="60">
        <f>Ясюкова!K109+Ясюкова!L109+Ясюкова!P109</f>
        <v>0</v>
      </c>
      <c r="D103" s="54">
        <f>Ясюкова!E109</f>
        <v>0</v>
      </c>
      <c r="E103" s="54">
        <f>Ясюкова!F109</f>
        <v>0</v>
      </c>
      <c r="F103" s="54">
        <f>Ясюкова!J109+Ясюкова!T109</f>
        <v>0</v>
      </c>
      <c r="G103" s="54">
        <f>Ясюкова!O109+Ясюкова!V109</f>
        <v>0</v>
      </c>
      <c r="H103" s="54">
        <f>Ясюкова!J109+Ясюкова!N109+Ясюкова!O109</f>
        <v>0</v>
      </c>
      <c r="I103" s="54">
        <f>Ясюкова!T109+Ясюкова!U109+Ясюкова!V109</f>
        <v>0</v>
      </c>
      <c r="J103" s="54">
        <f>Ясюкова!W109</f>
        <v>0</v>
      </c>
      <c r="K103" s="54" t="e">
        <f>Ясюкова!C109</f>
        <v>#DIV/0!</v>
      </c>
      <c r="L103" s="54" t="e">
        <f>Ясюкова!D109</f>
        <v>#DIV/0!</v>
      </c>
      <c r="M103" s="54">
        <f>Ясюкова!G109</f>
        <v>0</v>
      </c>
      <c r="N103" s="54">
        <f>Ясюкова!H109</f>
        <v>0</v>
      </c>
      <c r="O103" s="54">
        <f>Ясюкова!I109</f>
        <v>0</v>
      </c>
      <c r="P103" s="54">
        <f>Ясюкова!X109</f>
        <v>0</v>
      </c>
      <c r="Q103" s="55" t="e">
        <f>Ясюкова!AX109</f>
        <v>#N/A</v>
      </c>
      <c r="R103" s="54" t="e">
        <f>Ясюкова!AW109</f>
        <v>#N/A</v>
      </c>
    </row>
    <row r="104" spans="1:18" x14ac:dyDescent="0.25">
      <c r="A104" s="70">
        <f>'Тулуз-Пьерон'!A110</f>
        <v>0</v>
      </c>
      <c r="B104" s="71">
        <f>'Тулуз-Пьерон'!B110</f>
        <v>0</v>
      </c>
      <c r="C104" s="60">
        <f>Ясюкова!K110+Ясюкова!L110+Ясюкова!P110</f>
        <v>0</v>
      </c>
      <c r="D104" s="54">
        <f>Ясюкова!E110</f>
        <v>0</v>
      </c>
      <c r="E104" s="54">
        <f>Ясюкова!F110</f>
        <v>0</v>
      </c>
      <c r="F104" s="54">
        <f>Ясюкова!J110+Ясюкова!T110</f>
        <v>0</v>
      </c>
      <c r="G104" s="54">
        <f>Ясюкова!O110+Ясюкова!V110</f>
        <v>0</v>
      </c>
      <c r="H104" s="54">
        <f>Ясюкова!J110+Ясюкова!N110+Ясюкова!O110</f>
        <v>0</v>
      </c>
      <c r="I104" s="54">
        <f>Ясюкова!T110+Ясюкова!U110+Ясюкова!V110</f>
        <v>0</v>
      </c>
      <c r="J104" s="54">
        <f>Ясюкова!W110</f>
        <v>0</v>
      </c>
      <c r="K104" s="54" t="e">
        <f>Ясюкова!C110</f>
        <v>#DIV/0!</v>
      </c>
      <c r="L104" s="54" t="e">
        <f>Ясюкова!D110</f>
        <v>#DIV/0!</v>
      </c>
      <c r="M104" s="54">
        <f>Ясюкова!G110</f>
        <v>0</v>
      </c>
      <c r="N104" s="54">
        <f>Ясюкова!H110</f>
        <v>0</v>
      </c>
      <c r="O104" s="54">
        <f>Ясюкова!I110</f>
        <v>0</v>
      </c>
      <c r="P104" s="54">
        <f>Ясюкова!X110</f>
        <v>0</v>
      </c>
      <c r="Q104" s="55" t="e">
        <f>Ясюкова!AX110</f>
        <v>#N/A</v>
      </c>
      <c r="R104" s="54" t="e">
        <f>Ясюкова!AW110</f>
        <v>#N/A</v>
      </c>
    </row>
    <row r="105" spans="1:18" x14ac:dyDescent="0.25">
      <c r="A105" s="70">
        <f>'Тулуз-Пьерон'!A111</f>
        <v>0</v>
      </c>
      <c r="B105" s="71">
        <f>'Тулуз-Пьерон'!B111</f>
        <v>0</v>
      </c>
      <c r="C105" s="60">
        <f>Ясюкова!K111+Ясюкова!L111+Ясюкова!P111</f>
        <v>0</v>
      </c>
      <c r="D105" s="54">
        <f>Ясюкова!E111</f>
        <v>0</v>
      </c>
      <c r="E105" s="54">
        <f>Ясюкова!F111</f>
        <v>0</v>
      </c>
      <c r="F105" s="54">
        <f>Ясюкова!J111+Ясюкова!T111</f>
        <v>0</v>
      </c>
      <c r="G105" s="54">
        <f>Ясюкова!O111+Ясюкова!V111</f>
        <v>0</v>
      </c>
      <c r="H105" s="54">
        <f>Ясюкова!J111+Ясюкова!N111+Ясюкова!O111</f>
        <v>0</v>
      </c>
      <c r="I105" s="54">
        <f>Ясюкова!T111+Ясюкова!U111+Ясюкова!V111</f>
        <v>0</v>
      </c>
      <c r="J105" s="54">
        <f>Ясюкова!W111</f>
        <v>0</v>
      </c>
      <c r="K105" s="54" t="e">
        <f>Ясюкова!C111</f>
        <v>#DIV/0!</v>
      </c>
      <c r="L105" s="54" t="e">
        <f>Ясюкова!D111</f>
        <v>#DIV/0!</v>
      </c>
      <c r="M105" s="54">
        <f>Ясюкова!G111</f>
        <v>0</v>
      </c>
      <c r="N105" s="54">
        <f>Ясюкова!H111</f>
        <v>0</v>
      </c>
      <c r="O105" s="54">
        <f>Ясюкова!I111</f>
        <v>0</v>
      </c>
      <c r="P105" s="54">
        <f>Ясюкова!X111</f>
        <v>0</v>
      </c>
      <c r="Q105" s="55" t="e">
        <f>Ясюкова!AX111</f>
        <v>#N/A</v>
      </c>
      <c r="R105" s="54" t="e">
        <f>Ясюкова!AW111</f>
        <v>#N/A</v>
      </c>
    </row>
    <row r="106" spans="1:18" x14ac:dyDescent="0.25">
      <c r="A106" s="70">
        <f>'Тулуз-Пьерон'!A112</f>
        <v>0</v>
      </c>
      <c r="B106" s="71">
        <f>'Тулуз-Пьерон'!B112</f>
        <v>0</v>
      </c>
      <c r="C106" s="60">
        <f>Ясюкова!K112+Ясюкова!L112+Ясюкова!P112</f>
        <v>0</v>
      </c>
      <c r="D106" s="54">
        <f>Ясюкова!E112</f>
        <v>0</v>
      </c>
      <c r="E106" s="54">
        <f>Ясюкова!F112</f>
        <v>0</v>
      </c>
      <c r="F106" s="54">
        <f>Ясюкова!J112+Ясюкова!T112</f>
        <v>0</v>
      </c>
      <c r="G106" s="54">
        <f>Ясюкова!O112+Ясюкова!V112</f>
        <v>0</v>
      </c>
      <c r="H106" s="54">
        <f>Ясюкова!J112+Ясюкова!N112+Ясюкова!O112</f>
        <v>0</v>
      </c>
      <c r="I106" s="54">
        <f>Ясюкова!T112+Ясюкова!U112+Ясюкова!V112</f>
        <v>0</v>
      </c>
      <c r="J106" s="54">
        <f>Ясюкова!W112</f>
        <v>0</v>
      </c>
      <c r="K106" s="54" t="e">
        <f>Ясюкова!C112</f>
        <v>#DIV/0!</v>
      </c>
      <c r="L106" s="54" t="e">
        <f>Ясюкова!D112</f>
        <v>#DIV/0!</v>
      </c>
      <c r="M106" s="54">
        <f>Ясюкова!G112</f>
        <v>0</v>
      </c>
      <c r="N106" s="54">
        <f>Ясюкова!H112</f>
        <v>0</v>
      </c>
      <c r="O106" s="54">
        <f>Ясюкова!I112</f>
        <v>0</v>
      </c>
      <c r="P106" s="54">
        <f>Ясюкова!X112</f>
        <v>0</v>
      </c>
      <c r="Q106" s="55" t="e">
        <f>Ясюкова!AX112</f>
        <v>#N/A</v>
      </c>
      <c r="R106" s="54" t="e">
        <f>Ясюкова!AW112</f>
        <v>#N/A</v>
      </c>
    </row>
    <row r="107" spans="1:18" x14ac:dyDescent="0.25">
      <c r="A107" s="70">
        <f>'Тулуз-Пьерон'!A113</f>
        <v>0</v>
      </c>
      <c r="B107" s="71">
        <f>'Тулуз-Пьерон'!B113</f>
        <v>0</v>
      </c>
      <c r="C107" s="60">
        <f>Ясюкова!K113+Ясюкова!L113+Ясюкова!P113</f>
        <v>0</v>
      </c>
      <c r="D107" s="54">
        <f>Ясюкова!E113</f>
        <v>0</v>
      </c>
      <c r="E107" s="54">
        <f>Ясюкова!F113</f>
        <v>0</v>
      </c>
      <c r="F107" s="54">
        <f>Ясюкова!J113+Ясюкова!T113</f>
        <v>0</v>
      </c>
      <c r="G107" s="54">
        <f>Ясюкова!O113+Ясюкова!V113</f>
        <v>0</v>
      </c>
      <c r="H107" s="54">
        <f>Ясюкова!J113+Ясюкова!N113+Ясюкова!O113</f>
        <v>0</v>
      </c>
      <c r="I107" s="54">
        <f>Ясюкова!T113+Ясюкова!U113+Ясюкова!V113</f>
        <v>0</v>
      </c>
      <c r="J107" s="54">
        <f>Ясюкова!W113</f>
        <v>0</v>
      </c>
      <c r="K107" s="54" t="e">
        <f>Ясюкова!C113</f>
        <v>#DIV/0!</v>
      </c>
      <c r="L107" s="54" t="e">
        <f>Ясюкова!D113</f>
        <v>#DIV/0!</v>
      </c>
      <c r="M107" s="54">
        <f>Ясюкова!G113</f>
        <v>0</v>
      </c>
      <c r="N107" s="54">
        <f>Ясюкова!H113</f>
        <v>0</v>
      </c>
      <c r="O107" s="54">
        <f>Ясюкова!I113</f>
        <v>0</v>
      </c>
      <c r="P107" s="54">
        <f>Ясюкова!X113</f>
        <v>0</v>
      </c>
      <c r="Q107" s="55" t="e">
        <f>Ясюкова!AX113</f>
        <v>#N/A</v>
      </c>
      <c r="R107" s="54" t="e">
        <f>Ясюкова!AW113</f>
        <v>#N/A</v>
      </c>
    </row>
    <row r="108" spans="1:18" x14ac:dyDescent="0.25">
      <c r="A108" s="70">
        <f>'Тулуз-Пьерон'!A114</f>
        <v>0</v>
      </c>
      <c r="B108" s="71">
        <f>'Тулуз-Пьерон'!B114</f>
        <v>0</v>
      </c>
      <c r="C108" s="60">
        <f>Ясюкова!K114+Ясюкова!L114+Ясюкова!P114</f>
        <v>0</v>
      </c>
      <c r="D108" s="54">
        <f>Ясюкова!E114</f>
        <v>0</v>
      </c>
      <c r="E108" s="54">
        <f>Ясюкова!F114</f>
        <v>0</v>
      </c>
      <c r="F108" s="54">
        <f>Ясюкова!J114+Ясюкова!T114</f>
        <v>0</v>
      </c>
      <c r="G108" s="54">
        <f>Ясюкова!O114+Ясюкова!V114</f>
        <v>0</v>
      </c>
      <c r="H108" s="54">
        <f>Ясюкова!J114+Ясюкова!N114+Ясюкова!O114</f>
        <v>0</v>
      </c>
      <c r="I108" s="54">
        <f>Ясюкова!T114+Ясюкова!U114+Ясюкова!V114</f>
        <v>0</v>
      </c>
      <c r="J108" s="54">
        <f>Ясюкова!W114</f>
        <v>0</v>
      </c>
      <c r="K108" s="54" t="e">
        <f>Ясюкова!C114</f>
        <v>#DIV/0!</v>
      </c>
      <c r="L108" s="54" t="e">
        <f>Ясюкова!D114</f>
        <v>#DIV/0!</v>
      </c>
      <c r="M108" s="54">
        <f>Ясюкова!G114</f>
        <v>0</v>
      </c>
      <c r="N108" s="54">
        <f>Ясюкова!H114</f>
        <v>0</v>
      </c>
      <c r="O108" s="54">
        <f>Ясюкова!I114</f>
        <v>0</v>
      </c>
      <c r="P108" s="54">
        <f>Ясюкова!X114</f>
        <v>0</v>
      </c>
      <c r="Q108" s="55" t="e">
        <f>Ясюкова!AX114</f>
        <v>#N/A</v>
      </c>
      <c r="R108" s="54" t="e">
        <f>Ясюкова!AW114</f>
        <v>#N/A</v>
      </c>
    </row>
    <row r="109" spans="1:18" x14ac:dyDescent="0.25">
      <c r="A109" s="70">
        <f>'Тулуз-Пьерон'!A115</f>
        <v>0</v>
      </c>
      <c r="B109" s="71">
        <f>'Тулуз-Пьерон'!B115</f>
        <v>0</v>
      </c>
      <c r="C109" s="60">
        <f>Ясюкова!K115+Ясюкова!L115+Ясюкова!P115</f>
        <v>0</v>
      </c>
      <c r="D109" s="54">
        <f>Ясюкова!E115</f>
        <v>0</v>
      </c>
      <c r="E109" s="54">
        <f>Ясюкова!F115</f>
        <v>0</v>
      </c>
      <c r="F109" s="54">
        <f>Ясюкова!J115+Ясюкова!T115</f>
        <v>0</v>
      </c>
      <c r="G109" s="54">
        <f>Ясюкова!O115+Ясюкова!V115</f>
        <v>0</v>
      </c>
      <c r="H109" s="54">
        <f>Ясюкова!J115+Ясюкова!N115+Ясюкова!O115</f>
        <v>0</v>
      </c>
      <c r="I109" s="54">
        <f>Ясюкова!T115+Ясюкова!U115+Ясюкова!V115</f>
        <v>0</v>
      </c>
      <c r="J109" s="54">
        <f>Ясюкова!W115</f>
        <v>0</v>
      </c>
      <c r="K109" s="54" t="e">
        <f>Ясюкова!C115</f>
        <v>#DIV/0!</v>
      </c>
      <c r="L109" s="54" t="e">
        <f>Ясюкова!D115</f>
        <v>#DIV/0!</v>
      </c>
      <c r="M109" s="54">
        <f>Ясюкова!G115</f>
        <v>0</v>
      </c>
      <c r="N109" s="54">
        <f>Ясюкова!H115</f>
        <v>0</v>
      </c>
      <c r="O109" s="54">
        <f>Ясюкова!I115</f>
        <v>0</v>
      </c>
      <c r="P109" s="54">
        <f>Ясюкова!X115</f>
        <v>0</v>
      </c>
      <c r="Q109" s="55" t="e">
        <f>Ясюкова!AX115</f>
        <v>#N/A</v>
      </c>
      <c r="R109" s="54" t="e">
        <f>Ясюкова!AW115</f>
        <v>#N/A</v>
      </c>
    </row>
    <row r="110" spans="1:18" x14ac:dyDescent="0.25">
      <c r="A110" s="70">
        <f>'Тулуз-Пьерон'!A116</f>
        <v>0</v>
      </c>
      <c r="B110" s="71">
        <f>'Тулуз-Пьерон'!B116</f>
        <v>0</v>
      </c>
      <c r="C110" s="60">
        <f>Ясюкова!K116+Ясюкова!L116+Ясюкова!P116</f>
        <v>0</v>
      </c>
      <c r="D110" s="54">
        <f>Ясюкова!E116</f>
        <v>0</v>
      </c>
      <c r="E110" s="54">
        <f>Ясюкова!F116</f>
        <v>0</v>
      </c>
      <c r="F110" s="54">
        <f>Ясюкова!J116+Ясюкова!T116</f>
        <v>0</v>
      </c>
      <c r="G110" s="54">
        <f>Ясюкова!O116+Ясюкова!V116</f>
        <v>0</v>
      </c>
      <c r="H110" s="54">
        <f>Ясюкова!J116+Ясюкова!N116+Ясюкова!O116</f>
        <v>0</v>
      </c>
      <c r="I110" s="54">
        <f>Ясюкова!T116+Ясюкова!U116+Ясюкова!V116</f>
        <v>0</v>
      </c>
      <c r="J110" s="54">
        <f>Ясюкова!W116</f>
        <v>0</v>
      </c>
      <c r="K110" s="54" t="e">
        <f>Ясюкова!C116</f>
        <v>#DIV/0!</v>
      </c>
      <c r="L110" s="54" t="e">
        <f>Ясюкова!D116</f>
        <v>#DIV/0!</v>
      </c>
      <c r="M110" s="54">
        <f>Ясюкова!G116</f>
        <v>0</v>
      </c>
      <c r="N110" s="54">
        <f>Ясюкова!H116</f>
        <v>0</v>
      </c>
      <c r="O110" s="54">
        <f>Ясюкова!I116</f>
        <v>0</v>
      </c>
      <c r="P110" s="54">
        <f>Ясюкова!X116</f>
        <v>0</v>
      </c>
      <c r="Q110" s="55" t="e">
        <f>Ясюкова!AX116</f>
        <v>#N/A</v>
      </c>
      <c r="R110" s="54" t="e">
        <f>Ясюкова!AW116</f>
        <v>#N/A</v>
      </c>
    </row>
    <row r="111" spans="1:18" x14ac:dyDescent="0.25">
      <c r="A111" s="70">
        <f>'Тулуз-Пьерон'!A117</f>
        <v>0</v>
      </c>
      <c r="B111" s="71">
        <f>'Тулуз-Пьерон'!B117</f>
        <v>0</v>
      </c>
      <c r="C111" s="60">
        <f>Ясюкова!K117+Ясюкова!L117+Ясюкова!P117</f>
        <v>0</v>
      </c>
      <c r="D111" s="54">
        <f>Ясюкова!E117</f>
        <v>0</v>
      </c>
      <c r="E111" s="54">
        <f>Ясюкова!F117</f>
        <v>0</v>
      </c>
      <c r="F111" s="54">
        <f>Ясюкова!J117+Ясюкова!T117</f>
        <v>0</v>
      </c>
      <c r="G111" s="54">
        <f>Ясюкова!O117+Ясюкова!V117</f>
        <v>0</v>
      </c>
      <c r="H111" s="54">
        <f>Ясюкова!J117+Ясюкова!N117+Ясюкова!O117</f>
        <v>0</v>
      </c>
      <c r="I111" s="54">
        <f>Ясюкова!T117+Ясюкова!U117+Ясюкова!V117</f>
        <v>0</v>
      </c>
      <c r="J111" s="54">
        <f>Ясюкова!W117</f>
        <v>0</v>
      </c>
      <c r="K111" s="54" t="e">
        <f>Ясюкова!C117</f>
        <v>#DIV/0!</v>
      </c>
      <c r="L111" s="54" t="e">
        <f>Ясюкова!D117</f>
        <v>#DIV/0!</v>
      </c>
      <c r="M111" s="54">
        <f>Ясюкова!G117</f>
        <v>0</v>
      </c>
      <c r="N111" s="54">
        <f>Ясюкова!H117</f>
        <v>0</v>
      </c>
      <c r="O111" s="54">
        <f>Ясюкова!I117</f>
        <v>0</v>
      </c>
      <c r="P111" s="54">
        <f>Ясюкова!X117</f>
        <v>0</v>
      </c>
      <c r="Q111" s="55" t="e">
        <f>Ясюкова!AX117</f>
        <v>#N/A</v>
      </c>
      <c r="R111" s="54" t="e">
        <f>Ясюкова!AW117</f>
        <v>#N/A</v>
      </c>
    </row>
    <row r="112" spans="1:18" x14ac:dyDescent="0.25">
      <c r="A112" s="70">
        <f>'Тулуз-Пьерон'!A118</f>
        <v>0</v>
      </c>
      <c r="B112" s="71">
        <f>'Тулуз-Пьерон'!B118</f>
        <v>0</v>
      </c>
      <c r="C112" s="60">
        <f>Ясюкова!K118+Ясюкова!L118+Ясюкова!P118</f>
        <v>0</v>
      </c>
      <c r="D112" s="54">
        <f>Ясюкова!E118</f>
        <v>0</v>
      </c>
      <c r="E112" s="54">
        <f>Ясюкова!F118</f>
        <v>0</v>
      </c>
      <c r="F112" s="54">
        <f>Ясюкова!J118+Ясюкова!T118</f>
        <v>0</v>
      </c>
      <c r="G112" s="54">
        <f>Ясюкова!O118+Ясюкова!V118</f>
        <v>0</v>
      </c>
      <c r="H112" s="54">
        <f>Ясюкова!J118+Ясюкова!N118+Ясюкова!O118</f>
        <v>0</v>
      </c>
      <c r="I112" s="54">
        <f>Ясюкова!T118+Ясюкова!U118+Ясюкова!V118</f>
        <v>0</v>
      </c>
      <c r="J112" s="54">
        <f>Ясюкова!W118</f>
        <v>0</v>
      </c>
      <c r="K112" s="54" t="e">
        <f>Ясюкова!C118</f>
        <v>#DIV/0!</v>
      </c>
      <c r="L112" s="54" t="e">
        <f>Ясюкова!D118</f>
        <v>#DIV/0!</v>
      </c>
      <c r="M112" s="54">
        <f>Ясюкова!G118</f>
        <v>0</v>
      </c>
      <c r="N112" s="54">
        <f>Ясюкова!H118</f>
        <v>0</v>
      </c>
      <c r="O112" s="54">
        <f>Ясюкова!I118</f>
        <v>0</v>
      </c>
      <c r="P112" s="54">
        <f>Ясюкова!X118</f>
        <v>0</v>
      </c>
      <c r="Q112" s="55" t="e">
        <f>Ясюкова!AX118</f>
        <v>#N/A</v>
      </c>
      <c r="R112" s="54" t="e">
        <f>Ясюкова!AW118</f>
        <v>#N/A</v>
      </c>
    </row>
    <row r="113" spans="1:18" x14ac:dyDescent="0.25">
      <c r="A113" s="70">
        <f>'Тулуз-Пьерон'!A119</f>
        <v>0</v>
      </c>
      <c r="B113" s="71">
        <f>'Тулуз-Пьерон'!B119</f>
        <v>0</v>
      </c>
      <c r="C113" s="60">
        <f>Ясюкова!K119+Ясюкова!L119+Ясюкова!P119</f>
        <v>0</v>
      </c>
      <c r="D113" s="54">
        <f>Ясюкова!E119</f>
        <v>0</v>
      </c>
      <c r="E113" s="54">
        <f>Ясюкова!F119</f>
        <v>0</v>
      </c>
      <c r="F113" s="54">
        <f>Ясюкова!J119+Ясюкова!T119</f>
        <v>0</v>
      </c>
      <c r="G113" s="54">
        <f>Ясюкова!O119+Ясюкова!V119</f>
        <v>0</v>
      </c>
      <c r="H113" s="54">
        <f>Ясюкова!J119+Ясюкова!N119+Ясюкова!O119</f>
        <v>0</v>
      </c>
      <c r="I113" s="54">
        <f>Ясюкова!T119+Ясюкова!U119+Ясюкова!V119</f>
        <v>0</v>
      </c>
      <c r="J113" s="54">
        <f>Ясюкова!W119</f>
        <v>0</v>
      </c>
      <c r="K113" s="54" t="e">
        <f>Ясюкова!C119</f>
        <v>#DIV/0!</v>
      </c>
      <c r="L113" s="54" t="e">
        <f>Ясюкова!D119</f>
        <v>#DIV/0!</v>
      </c>
      <c r="M113" s="54">
        <f>Ясюкова!G119</f>
        <v>0</v>
      </c>
      <c r="N113" s="54">
        <f>Ясюкова!H119</f>
        <v>0</v>
      </c>
      <c r="O113" s="54">
        <f>Ясюкова!I119</f>
        <v>0</v>
      </c>
      <c r="P113" s="54">
        <f>Ясюкова!X119</f>
        <v>0</v>
      </c>
      <c r="Q113" s="55" t="e">
        <f>Ясюкова!AX119</f>
        <v>#N/A</v>
      </c>
      <c r="R113" s="54" t="e">
        <f>Ясюкова!AW119</f>
        <v>#N/A</v>
      </c>
    </row>
    <row r="114" spans="1:18" x14ac:dyDescent="0.25">
      <c r="A114" s="70">
        <f>'Тулуз-Пьерон'!A120</f>
        <v>0</v>
      </c>
      <c r="B114" s="71">
        <f>'Тулуз-Пьерон'!B120</f>
        <v>0</v>
      </c>
      <c r="C114" s="60">
        <f>Ясюкова!K120+Ясюкова!L120+Ясюкова!P120</f>
        <v>0</v>
      </c>
      <c r="D114" s="54">
        <f>Ясюкова!E120</f>
        <v>0</v>
      </c>
      <c r="E114" s="54">
        <f>Ясюкова!F120</f>
        <v>0</v>
      </c>
      <c r="F114" s="54">
        <f>Ясюкова!J120+Ясюкова!T120</f>
        <v>0</v>
      </c>
      <c r="G114" s="54">
        <f>Ясюкова!O120+Ясюкова!V120</f>
        <v>0</v>
      </c>
      <c r="H114" s="54">
        <f>Ясюкова!J120+Ясюкова!N120+Ясюкова!O120</f>
        <v>0</v>
      </c>
      <c r="I114" s="54">
        <f>Ясюкова!T120+Ясюкова!U120+Ясюкова!V120</f>
        <v>0</v>
      </c>
      <c r="J114" s="54">
        <f>Ясюкова!W120</f>
        <v>0</v>
      </c>
      <c r="K114" s="54" t="e">
        <f>Ясюкова!C120</f>
        <v>#DIV/0!</v>
      </c>
      <c r="L114" s="54" t="e">
        <f>Ясюкова!D120</f>
        <v>#DIV/0!</v>
      </c>
      <c r="M114" s="54">
        <f>Ясюкова!G120</f>
        <v>0</v>
      </c>
      <c r="N114" s="54">
        <f>Ясюкова!H120</f>
        <v>0</v>
      </c>
      <c r="O114" s="54">
        <f>Ясюкова!I120</f>
        <v>0</v>
      </c>
      <c r="P114" s="54">
        <f>Ясюкова!X120</f>
        <v>0</v>
      </c>
      <c r="Q114" s="55" t="e">
        <f>Ясюкова!AX120</f>
        <v>#N/A</v>
      </c>
      <c r="R114" s="54" t="e">
        <f>Ясюкова!AW120</f>
        <v>#N/A</v>
      </c>
    </row>
    <row r="115" spans="1:18" x14ac:dyDescent="0.25">
      <c r="A115" s="70">
        <f>'Тулуз-Пьерон'!A121</f>
        <v>0</v>
      </c>
      <c r="B115" s="71">
        <f>'Тулуз-Пьерон'!B121</f>
        <v>0</v>
      </c>
      <c r="C115" s="60">
        <f>Ясюкова!K121+Ясюкова!L121+Ясюкова!P121</f>
        <v>0</v>
      </c>
      <c r="D115" s="54">
        <f>Ясюкова!E121</f>
        <v>0</v>
      </c>
      <c r="E115" s="54">
        <f>Ясюкова!F121</f>
        <v>0</v>
      </c>
      <c r="F115" s="54">
        <f>Ясюкова!J121+Ясюкова!T121</f>
        <v>0</v>
      </c>
      <c r="G115" s="54">
        <f>Ясюкова!O121+Ясюкова!V121</f>
        <v>0</v>
      </c>
      <c r="H115" s="54">
        <f>Ясюкова!J121+Ясюкова!N121+Ясюкова!O121</f>
        <v>0</v>
      </c>
      <c r="I115" s="54">
        <f>Ясюкова!T121+Ясюкова!U121+Ясюкова!V121</f>
        <v>0</v>
      </c>
      <c r="J115" s="54">
        <f>Ясюкова!W121</f>
        <v>0</v>
      </c>
      <c r="K115" s="54" t="e">
        <f>Ясюкова!C121</f>
        <v>#DIV/0!</v>
      </c>
      <c r="L115" s="54" t="e">
        <f>Ясюкова!D121</f>
        <v>#DIV/0!</v>
      </c>
      <c r="M115" s="54">
        <f>Ясюкова!G121</f>
        <v>0</v>
      </c>
      <c r="N115" s="54">
        <f>Ясюкова!H121</f>
        <v>0</v>
      </c>
      <c r="O115" s="54">
        <f>Ясюкова!I121</f>
        <v>0</v>
      </c>
      <c r="P115" s="54">
        <f>Ясюкова!X121</f>
        <v>0</v>
      </c>
      <c r="Q115" s="55" t="e">
        <f>Ясюкова!AX121</f>
        <v>#N/A</v>
      </c>
      <c r="R115" s="54" t="e">
        <f>Ясюкова!AW121</f>
        <v>#N/A</v>
      </c>
    </row>
    <row r="116" spans="1:18" x14ac:dyDescent="0.25">
      <c r="A116" s="70">
        <f>'Тулуз-Пьерон'!A122</f>
        <v>0</v>
      </c>
      <c r="B116" s="71">
        <f>'Тулуз-Пьерон'!B122</f>
        <v>0</v>
      </c>
      <c r="C116" s="60">
        <f>Ясюкова!K122+Ясюкова!L122+Ясюкова!P122</f>
        <v>0</v>
      </c>
      <c r="D116" s="54">
        <f>Ясюкова!E122</f>
        <v>0</v>
      </c>
      <c r="E116" s="54">
        <f>Ясюкова!F122</f>
        <v>0</v>
      </c>
      <c r="F116" s="54">
        <f>Ясюкова!J122+Ясюкова!T122</f>
        <v>0</v>
      </c>
      <c r="G116" s="54">
        <f>Ясюкова!O122+Ясюкова!V122</f>
        <v>0</v>
      </c>
      <c r="H116" s="54">
        <f>Ясюкова!J122+Ясюкова!N122+Ясюкова!O122</f>
        <v>0</v>
      </c>
      <c r="I116" s="54">
        <f>Ясюкова!T122+Ясюкова!U122+Ясюкова!V122</f>
        <v>0</v>
      </c>
      <c r="J116" s="54">
        <f>Ясюкова!W122</f>
        <v>0</v>
      </c>
      <c r="K116" s="54" t="e">
        <f>Ясюкова!C122</f>
        <v>#DIV/0!</v>
      </c>
      <c r="L116" s="54" t="e">
        <f>Ясюкова!D122</f>
        <v>#DIV/0!</v>
      </c>
      <c r="M116" s="54">
        <f>Ясюкова!G122</f>
        <v>0</v>
      </c>
      <c r="N116" s="54">
        <f>Ясюкова!H122</f>
        <v>0</v>
      </c>
      <c r="O116" s="54">
        <f>Ясюкова!I122</f>
        <v>0</v>
      </c>
      <c r="P116" s="54">
        <f>Ясюкова!X122</f>
        <v>0</v>
      </c>
      <c r="Q116" s="55" t="e">
        <f>Ясюкова!AX122</f>
        <v>#N/A</v>
      </c>
      <c r="R116" s="54" t="e">
        <f>Ясюкова!AW122</f>
        <v>#N/A</v>
      </c>
    </row>
    <row r="117" spans="1:18" x14ac:dyDescent="0.25">
      <c r="A117" s="70">
        <f>'Тулуз-Пьерон'!A123</f>
        <v>0</v>
      </c>
      <c r="B117" s="71">
        <f>'Тулуз-Пьерон'!B123</f>
        <v>0</v>
      </c>
      <c r="C117" s="60">
        <f>Ясюкова!K123+Ясюкова!L123+Ясюкова!P123</f>
        <v>0</v>
      </c>
      <c r="D117" s="54">
        <f>Ясюкова!E123</f>
        <v>0</v>
      </c>
      <c r="E117" s="54">
        <f>Ясюкова!F123</f>
        <v>0</v>
      </c>
      <c r="F117" s="54">
        <f>Ясюкова!J123+Ясюкова!T123</f>
        <v>0</v>
      </c>
      <c r="G117" s="54">
        <f>Ясюкова!O123+Ясюкова!V123</f>
        <v>0</v>
      </c>
      <c r="H117" s="54">
        <f>Ясюкова!J123+Ясюкова!N123+Ясюкова!O123</f>
        <v>0</v>
      </c>
      <c r="I117" s="54">
        <f>Ясюкова!T123+Ясюкова!U123+Ясюкова!V123</f>
        <v>0</v>
      </c>
      <c r="J117" s="54">
        <f>Ясюкова!W123</f>
        <v>0</v>
      </c>
      <c r="K117" s="54" t="e">
        <f>Ясюкова!C123</f>
        <v>#DIV/0!</v>
      </c>
      <c r="L117" s="54" t="e">
        <f>Ясюкова!D123</f>
        <v>#DIV/0!</v>
      </c>
      <c r="M117" s="54">
        <f>Ясюкова!G123</f>
        <v>0</v>
      </c>
      <c r="N117" s="54">
        <f>Ясюкова!H123</f>
        <v>0</v>
      </c>
      <c r="O117" s="54">
        <f>Ясюкова!I123</f>
        <v>0</v>
      </c>
      <c r="P117" s="54">
        <f>Ясюкова!X123</f>
        <v>0</v>
      </c>
      <c r="Q117" s="55" t="e">
        <f>Ясюкова!AX123</f>
        <v>#N/A</v>
      </c>
      <c r="R117" s="54" t="e">
        <f>Ясюкова!AW123</f>
        <v>#N/A</v>
      </c>
    </row>
    <row r="118" spans="1:18" x14ac:dyDescent="0.25">
      <c r="A118" s="70">
        <f>'Тулуз-Пьерон'!A124</f>
        <v>0</v>
      </c>
      <c r="B118" s="71">
        <f>'Тулуз-Пьерон'!B124</f>
        <v>0</v>
      </c>
      <c r="C118" s="60">
        <f>Ясюкова!K124+Ясюкова!L124+Ясюкова!P124</f>
        <v>0</v>
      </c>
      <c r="D118" s="54">
        <f>Ясюкова!E124</f>
        <v>0</v>
      </c>
      <c r="E118" s="54">
        <f>Ясюкова!F124</f>
        <v>0</v>
      </c>
      <c r="F118" s="54">
        <f>Ясюкова!J124+Ясюкова!T124</f>
        <v>0</v>
      </c>
      <c r="G118" s="54">
        <f>Ясюкова!O124+Ясюкова!V124</f>
        <v>0</v>
      </c>
      <c r="H118" s="54">
        <f>Ясюкова!J124+Ясюкова!N124+Ясюкова!O124</f>
        <v>0</v>
      </c>
      <c r="I118" s="54">
        <f>Ясюкова!T124+Ясюкова!U124+Ясюкова!V124</f>
        <v>0</v>
      </c>
      <c r="J118" s="54">
        <f>Ясюкова!W124</f>
        <v>0</v>
      </c>
      <c r="K118" s="54" t="e">
        <f>Ясюкова!C124</f>
        <v>#DIV/0!</v>
      </c>
      <c r="L118" s="54" t="e">
        <f>Ясюкова!D124</f>
        <v>#DIV/0!</v>
      </c>
      <c r="M118" s="54">
        <f>Ясюкова!G124</f>
        <v>0</v>
      </c>
      <c r="N118" s="54">
        <f>Ясюкова!H124</f>
        <v>0</v>
      </c>
      <c r="O118" s="54">
        <f>Ясюкова!I124</f>
        <v>0</v>
      </c>
      <c r="P118" s="54">
        <f>Ясюкова!X124</f>
        <v>0</v>
      </c>
      <c r="Q118" s="55" t="e">
        <f>Ясюкова!AX124</f>
        <v>#N/A</v>
      </c>
      <c r="R118" s="54" t="e">
        <f>Ясюкова!AW124</f>
        <v>#N/A</v>
      </c>
    </row>
    <row r="119" spans="1:18" x14ac:dyDescent="0.25">
      <c r="A119" s="70">
        <f>'Тулуз-Пьерон'!A125</f>
        <v>0</v>
      </c>
      <c r="B119" s="71">
        <f>'Тулуз-Пьерон'!B125</f>
        <v>0</v>
      </c>
      <c r="C119" s="60">
        <f>Ясюкова!K125+Ясюкова!L125+Ясюкова!P125</f>
        <v>0</v>
      </c>
      <c r="D119" s="54">
        <f>Ясюкова!E125</f>
        <v>0</v>
      </c>
      <c r="E119" s="54">
        <f>Ясюкова!F125</f>
        <v>0</v>
      </c>
      <c r="F119" s="54">
        <f>Ясюкова!J125+Ясюкова!T125</f>
        <v>0</v>
      </c>
      <c r="G119" s="54">
        <f>Ясюкова!O125+Ясюкова!V125</f>
        <v>0</v>
      </c>
      <c r="H119" s="54">
        <f>Ясюкова!J125+Ясюкова!N125+Ясюкова!O125</f>
        <v>0</v>
      </c>
      <c r="I119" s="54">
        <f>Ясюкова!T125+Ясюкова!U125+Ясюкова!V125</f>
        <v>0</v>
      </c>
      <c r="J119" s="54">
        <f>Ясюкова!W125</f>
        <v>0</v>
      </c>
      <c r="K119" s="54" t="e">
        <f>Ясюкова!C125</f>
        <v>#DIV/0!</v>
      </c>
      <c r="L119" s="54" t="e">
        <f>Ясюкова!D125</f>
        <v>#DIV/0!</v>
      </c>
      <c r="M119" s="54">
        <f>Ясюкова!G125</f>
        <v>0</v>
      </c>
      <c r="N119" s="54">
        <f>Ясюкова!H125</f>
        <v>0</v>
      </c>
      <c r="O119" s="54">
        <f>Ясюкова!I125</f>
        <v>0</v>
      </c>
      <c r="P119" s="54">
        <f>Ясюкова!X125</f>
        <v>0</v>
      </c>
      <c r="Q119" s="55" t="e">
        <f>Ясюкова!AX125</f>
        <v>#N/A</v>
      </c>
      <c r="R119" s="54" t="e">
        <f>Ясюкова!AW125</f>
        <v>#N/A</v>
      </c>
    </row>
    <row r="120" spans="1:18" x14ac:dyDescent="0.25">
      <c r="A120" s="70">
        <f>'Тулуз-Пьерон'!A126</f>
        <v>0</v>
      </c>
      <c r="B120" s="71">
        <f>'Тулуз-Пьерон'!B126</f>
        <v>0</v>
      </c>
      <c r="C120" s="60">
        <f>Ясюкова!K126+Ясюкова!L126+Ясюкова!P126</f>
        <v>0</v>
      </c>
      <c r="D120" s="54">
        <f>Ясюкова!E126</f>
        <v>0</v>
      </c>
      <c r="E120" s="54">
        <f>Ясюкова!F126</f>
        <v>0</v>
      </c>
      <c r="F120" s="54">
        <f>Ясюкова!J126+Ясюкова!T126</f>
        <v>0</v>
      </c>
      <c r="G120" s="54">
        <f>Ясюкова!O126+Ясюкова!V126</f>
        <v>0</v>
      </c>
      <c r="H120" s="54">
        <f>Ясюкова!J126+Ясюкова!N126+Ясюкова!O126</f>
        <v>0</v>
      </c>
      <c r="I120" s="54">
        <f>Ясюкова!T126+Ясюкова!U126+Ясюкова!V126</f>
        <v>0</v>
      </c>
      <c r="J120" s="54">
        <f>Ясюкова!W126</f>
        <v>0</v>
      </c>
      <c r="K120" s="54" t="e">
        <f>Ясюкова!C126</f>
        <v>#DIV/0!</v>
      </c>
      <c r="L120" s="54" t="e">
        <f>Ясюкова!D126</f>
        <v>#DIV/0!</v>
      </c>
      <c r="M120" s="54">
        <f>Ясюкова!G126</f>
        <v>0</v>
      </c>
      <c r="N120" s="54">
        <f>Ясюкова!H126</f>
        <v>0</v>
      </c>
      <c r="O120" s="54">
        <f>Ясюкова!I126</f>
        <v>0</v>
      </c>
      <c r="P120" s="54">
        <f>Ясюкова!X126</f>
        <v>0</v>
      </c>
      <c r="Q120" s="55" t="e">
        <f>Ясюкова!AX126</f>
        <v>#N/A</v>
      </c>
      <c r="R120" s="54" t="e">
        <f>Ясюкова!AW126</f>
        <v>#N/A</v>
      </c>
    </row>
    <row r="121" spans="1:18" x14ac:dyDescent="0.25">
      <c r="A121" s="70">
        <f>'Тулуз-Пьерон'!A127</f>
        <v>0</v>
      </c>
      <c r="B121" s="71">
        <f>'Тулуз-Пьерон'!B127</f>
        <v>0</v>
      </c>
      <c r="C121" s="60">
        <f>Ясюкова!K127+Ясюкова!L127+Ясюкова!P127</f>
        <v>0</v>
      </c>
      <c r="D121" s="54">
        <f>Ясюкова!E127</f>
        <v>0</v>
      </c>
      <c r="E121" s="54">
        <f>Ясюкова!F127</f>
        <v>0</v>
      </c>
      <c r="F121" s="54">
        <f>Ясюкова!J127+Ясюкова!T127</f>
        <v>0</v>
      </c>
      <c r="G121" s="54">
        <f>Ясюкова!O127+Ясюкова!V127</f>
        <v>0</v>
      </c>
      <c r="H121" s="54">
        <f>Ясюкова!J127+Ясюкова!N127+Ясюкова!O127</f>
        <v>0</v>
      </c>
      <c r="I121" s="54">
        <f>Ясюкова!T127+Ясюкова!U127+Ясюкова!V127</f>
        <v>0</v>
      </c>
      <c r="J121" s="54">
        <f>Ясюкова!W127</f>
        <v>0</v>
      </c>
      <c r="K121" s="54" t="e">
        <f>Ясюкова!C127</f>
        <v>#DIV/0!</v>
      </c>
      <c r="L121" s="54" t="e">
        <f>Ясюкова!D127</f>
        <v>#DIV/0!</v>
      </c>
      <c r="M121" s="54">
        <f>Ясюкова!G127</f>
        <v>0</v>
      </c>
      <c r="N121" s="54">
        <f>Ясюкова!H127</f>
        <v>0</v>
      </c>
      <c r="O121" s="54">
        <f>Ясюкова!I127</f>
        <v>0</v>
      </c>
      <c r="P121" s="54">
        <f>Ясюкова!X127</f>
        <v>0</v>
      </c>
      <c r="Q121" s="55" t="e">
        <f>Ясюкова!AX127</f>
        <v>#N/A</v>
      </c>
      <c r="R121" s="54" t="e">
        <f>Ясюкова!AW127</f>
        <v>#N/A</v>
      </c>
    </row>
    <row r="122" spans="1:18" x14ac:dyDescent="0.25">
      <c r="A122" s="70">
        <f>'Тулуз-Пьерон'!A128</f>
        <v>0</v>
      </c>
      <c r="B122" s="71">
        <f>'Тулуз-Пьерон'!B128</f>
        <v>0</v>
      </c>
      <c r="C122" s="60">
        <f>Ясюкова!K128+Ясюкова!L128+Ясюкова!P128</f>
        <v>0</v>
      </c>
      <c r="D122" s="54">
        <f>Ясюкова!E128</f>
        <v>0</v>
      </c>
      <c r="E122" s="54">
        <f>Ясюкова!F128</f>
        <v>0</v>
      </c>
      <c r="F122" s="54">
        <f>Ясюкова!J128+Ясюкова!T128</f>
        <v>0</v>
      </c>
      <c r="G122" s="54">
        <f>Ясюкова!O128+Ясюкова!V128</f>
        <v>0</v>
      </c>
      <c r="H122" s="54">
        <f>Ясюкова!J128+Ясюкова!N128+Ясюкова!O128</f>
        <v>0</v>
      </c>
      <c r="I122" s="54">
        <f>Ясюкова!T128+Ясюкова!U128+Ясюкова!V128</f>
        <v>0</v>
      </c>
      <c r="J122" s="54">
        <f>Ясюкова!W128</f>
        <v>0</v>
      </c>
      <c r="K122" s="54" t="e">
        <f>Ясюкова!C128</f>
        <v>#DIV/0!</v>
      </c>
      <c r="L122" s="54" t="e">
        <f>Ясюкова!D128</f>
        <v>#DIV/0!</v>
      </c>
      <c r="M122" s="54">
        <f>Ясюкова!G128</f>
        <v>0</v>
      </c>
      <c r="N122" s="54">
        <f>Ясюкова!H128</f>
        <v>0</v>
      </c>
      <c r="O122" s="54">
        <f>Ясюкова!I128</f>
        <v>0</v>
      </c>
      <c r="P122" s="54">
        <f>Ясюкова!X128</f>
        <v>0</v>
      </c>
      <c r="Q122" s="55" t="e">
        <f>Ясюкова!AX128</f>
        <v>#N/A</v>
      </c>
      <c r="R122" s="54" t="e">
        <f>Ясюкова!AW128</f>
        <v>#N/A</v>
      </c>
    </row>
    <row r="123" spans="1:18" x14ac:dyDescent="0.25">
      <c r="A123" s="70">
        <f>'Тулуз-Пьерон'!A129</f>
        <v>0</v>
      </c>
      <c r="B123" s="71">
        <f>'Тулуз-Пьерон'!B129</f>
        <v>0</v>
      </c>
      <c r="C123" s="60">
        <f>Ясюкова!K129+Ясюкова!L129+Ясюкова!P129</f>
        <v>0</v>
      </c>
      <c r="D123" s="54">
        <f>Ясюкова!E129</f>
        <v>0</v>
      </c>
      <c r="E123" s="54">
        <f>Ясюкова!F129</f>
        <v>0</v>
      </c>
      <c r="F123" s="54">
        <f>Ясюкова!J129+Ясюкова!T129</f>
        <v>0</v>
      </c>
      <c r="G123" s="54">
        <f>Ясюкова!O129+Ясюкова!V129</f>
        <v>0</v>
      </c>
      <c r="H123" s="54">
        <f>Ясюкова!J129+Ясюкова!N129+Ясюкова!O129</f>
        <v>0</v>
      </c>
      <c r="I123" s="54">
        <f>Ясюкова!T129+Ясюкова!U129+Ясюкова!V129</f>
        <v>0</v>
      </c>
      <c r="J123" s="54">
        <f>Ясюкова!W129</f>
        <v>0</v>
      </c>
      <c r="K123" s="54" t="e">
        <f>Ясюкова!C129</f>
        <v>#DIV/0!</v>
      </c>
      <c r="L123" s="54" t="e">
        <f>Ясюкова!D129</f>
        <v>#DIV/0!</v>
      </c>
      <c r="M123" s="54">
        <f>Ясюкова!G129</f>
        <v>0</v>
      </c>
      <c r="N123" s="54">
        <f>Ясюкова!H129</f>
        <v>0</v>
      </c>
      <c r="O123" s="54">
        <f>Ясюкова!I129</f>
        <v>0</v>
      </c>
      <c r="P123" s="54">
        <f>Ясюкова!X129</f>
        <v>0</v>
      </c>
      <c r="Q123" s="55" t="e">
        <f>Ясюкова!AX129</f>
        <v>#N/A</v>
      </c>
      <c r="R123" s="54" t="e">
        <f>Ясюкова!AW129</f>
        <v>#N/A</v>
      </c>
    </row>
    <row r="124" spans="1:18" x14ac:dyDescent="0.25">
      <c r="A124" s="70">
        <f>'Тулуз-Пьерон'!A130</f>
        <v>0</v>
      </c>
      <c r="B124" s="71">
        <f>'Тулуз-Пьерон'!B130</f>
        <v>0</v>
      </c>
      <c r="C124" s="60">
        <f>Ясюкова!K130+Ясюкова!L130+Ясюкова!P130</f>
        <v>0</v>
      </c>
      <c r="D124" s="54">
        <f>Ясюкова!E130</f>
        <v>0</v>
      </c>
      <c r="E124" s="54">
        <f>Ясюкова!F130</f>
        <v>0</v>
      </c>
      <c r="F124" s="54">
        <f>Ясюкова!J130+Ясюкова!T130</f>
        <v>0</v>
      </c>
      <c r="G124" s="54">
        <f>Ясюкова!O130+Ясюкова!V130</f>
        <v>0</v>
      </c>
      <c r="H124" s="54">
        <f>Ясюкова!J130+Ясюкова!N130+Ясюкова!O130</f>
        <v>0</v>
      </c>
      <c r="I124" s="54">
        <f>Ясюкова!T130+Ясюкова!U130+Ясюкова!V130</f>
        <v>0</v>
      </c>
      <c r="J124" s="54">
        <f>Ясюкова!W130</f>
        <v>0</v>
      </c>
      <c r="K124" s="54" t="e">
        <f>Ясюкова!C130</f>
        <v>#DIV/0!</v>
      </c>
      <c r="L124" s="54" t="e">
        <f>Ясюкова!D130</f>
        <v>#DIV/0!</v>
      </c>
      <c r="M124" s="54">
        <f>Ясюкова!G130</f>
        <v>0</v>
      </c>
      <c r="N124" s="54">
        <f>Ясюкова!H130</f>
        <v>0</v>
      </c>
      <c r="O124" s="54">
        <f>Ясюкова!I130</f>
        <v>0</v>
      </c>
      <c r="P124" s="54">
        <f>Ясюкова!X130</f>
        <v>0</v>
      </c>
      <c r="Q124" s="55" t="e">
        <f>Ясюкова!AX130</f>
        <v>#N/A</v>
      </c>
      <c r="R124" s="54" t="e">
        <f>Ясюкова!AW130</f>
        <v>#N/A</v>
      </c>
    </row>
    <row r="125" spans="1:18" x14ac:dyDescent="0.25">
      <c r="A125" s="70">
        <f>'Тулуз-Пьерон'!A131</f>
        <v>0</v>
      </c>
      <c r="B125" s="71">
        <f>'Тулуз-Пьерон'!B131</f>
        <v>0</v>
      </c>
      <c r="C125" s="60">
        <f>Ясюкова!K131+Ясюкова!L131+Ясюкова!P131</f>
        <v>0</v>
      </c>
      <c r="D125" s="54">
        <f>Ясюкова!E131</f>
        <v>0</v>
      </c>
      <c r="E125" s="54">
        <f>Ясюкова!F131</f>
        <v>0</v>
      </c>
      <c r="F125" s="54">
        <f>Ясюкова!J131+Ясюкова!T131</f>
        <v>0</v>
      </c>
      <c r="G125" s="54">
        <f>Ясюкова!O131+Ясюкова!V131</f>
        <v>0</v>
      </c>
      <c r="H125" s="54">
        <f>Ясюкова!J131+Ясюкова!N131+Ясюкова!O131</f>
        <v>0</v>
      </c>
      <c r="I125" s="54">
        <f>Ясюкова!T131+Ясюкова!U131+Ясюкова!V131</f>
        <v>0</v>
      </c>
      <c r="J125" s="54">
        <f>Ясюкова!W131</f>
        <v>0</v>
      </c>
      <c r="K125" s="54" t="e">
        <f>Ясюкова!C131</f>
        <v>#DIV/0!</v>
      </c>
      <c r="L125" s="54" t="e">
        <f>Ясюкова!D131</f>
        <v>#DIV/0!</v>
      </c>
      <c r="M125" s="54">
        <f>Ясюкова!G131</f>
        <v>0</v>
      </c>
      <c r="N125" s="54">
        <f>Ясюкова!H131</f>
        <v>0</v>
      </c>
      <c r="O125" s="54">
        <f>Ясюкова!I131</f>
        <v>0</v>
      </c>
      <c r="P125" s="54">
        <f>Ясюкова!X131</f>
        <v>0</v>
      </c>
      <c r="Q125" s="55" t="e">
        <f>Ясюкова!AX131</f>
        <v>#N/A</v>
      </c>
      <c r="R125" s="54" t="e">
        <f>Ясюкова!AW131</f>
        <v>#N/A</v>
      </c>
    </row>
    <row r="126" spans="1:18" x14ac:dyDescent="0.25">
      <c r="A126" s="70">
        <f>'Тулуз-Пьерон'!A132</f>
        <v>0</v>
      </c>
      <c r="B126" s="71">
        <f>'Тулуз-Пьерон'!B132</f>
        <v>0</v>
      </c>
      <c r="C126" s="60">
        <f>Ясюкова!K132+Ясюкова!L132+Ясюкова!P132</f>
        <v>0</v>
      </c>
      <c r="D126" s="54">
        <f>Ясюкова!E132</f>
        <v>0</v>
      </c>
      <c r="E126" s="54">
        <f>Ясюкова!F132</f>
        <v>0</v>
      </c>
      <c r="F126" s="54">
        <f>Ясюкова!J132+Ясюкова!T132</f>
        <v>0</v>
      </c>
      <c r="G126" s="54">
        <f>Ясюкова!O132+Ясюкова!V132</f>
        <v>0</v>
      </c>
      <c r="H126" s="54">
        <f>Ясюкова!J132+Ясюкова!N132+Ясюкова!O132</f>
        <v>0</v>
      </c>
      <c r="I126" s="54">
        <f>Ясюкова!T132+Ясюкова!U132+Ясюкова!V132</f>
        <v>0</v>
      </c>
      <c r="J126" s="54">
        <f>Ясюкова!W132</f>
        <v>0</v>
      </c>
      <c r="K126" s="54" t="e">
        <f>Ясюкова!C132</f>
        <v>#DIV/0!</v>
      </c>
      <c r="L126" s="54" t="e">
        <f>Ясюкова!D132</f>
        <v>#DIV/0!</v>
      </c>
      <c r="M126" s="54">
        <f>Ясюкова!G132</f>
        <v>0</v>
      </c>
      <c r="N126" s="54">
        <f>Ясюкова!H132</f>
        <v>0</v>
      </c>
      <c r="O126" s="54">
        <f>Ясюкова!I132</f>
        <v>0</v>
      </c>
      <c r="P126" s="54">
        <f>Ясюкова!X132</f>
        <v>0</v>
      </c>
      <c r="Q126" s="55" t="e">
        <f>Ясюкова!AX132</f>
        <v>#N/A</v>
      </c>
      <c r="R126" s="54" t="e">
        <f>Ясюкова!AW132</f>
        <v>#N/A</v>
      </c>
    </row>
    <row r="127" spans="1:18" x14ac:dyDescent="0.25">
      <c r="A127" s="70">
        <f>'Тулуз-Пьерон'!A133</f>
        <v>0</v>
      </c>
      <c r="B127" s="71">
        <f>'Тулуз-Пьерон'!B133</f>
        <v>0</v>
      </c>
      <c r="C127" s="60">
        <f>Ясюкова!K133+Ясюкова!L133+Ясюкова!P133</f>
        <v>0</v>
      </c>
      <c r="D127" s="54">
        <f>Ясюкова!E133</f>
        <v>0</v>
      </c>
      <c r="E127" s="54">
        <f>Ясюкова!F133</f>
        <v>0</v>
      </c>
      <c r="F127" s="54">
        <f>Ясюкова!J133+Ясюкова!T133</f>
        <v>0</v>
      </c>
      <c r="G127" s="54">
        <f>Ясюкова!O133+Ясюкова!V133</f>
        <v>0</v>
      </c>
      <c r="H127" s="54">
        <f>Ясюкова!J133+Ясюкова!N133+Ясюкова!O133</f>
        <v>0</v>
      </c>
      <c r="I127" s="54">
        <f>Ясюкова!T133+Ясюкова!U133+Ясюкова!V133</f>
        <v>0</v>
      </c>
      <c r="J127" s="54">
        <f>Ясюкова!W133</f>
        <v>0</v>
      </c>
      <c r="K127" s="54" t="e">
        <f>Ясюкова!C133</f>
        <v>#DIV/0!</v>
      </c>
      <c r="L127" s="54" t="e">
        <f>Ясюкова!D133</f>
        <v>#DIV/0!</v>
      </c>
      <c r="M127" s="54">
        <f>Ясюкова!G133</f>
        <v>0</v>
      </c>
      <c r="N127" s="54">
        <f>Ясюкова!H133</f>
        <v>0</v>
      </c>
      <c r="O127" s="54">
        <f>Ясюкова!I133</f>
        <v>0</v>
      </c>
      <c r="P127" s="54">
        <f>Ясюкова!X133</f>
        <v>0</v>
      </c>
      <c r="Q127" s="55" t="e">
        <f>Ясюкова!AX133</f>
        <v>#N/A</v>
      </c>
      <c r="R127" s="54" t="e">
        <f>Ясюкова!AW133</f>
        <v>#N/A</v>
      </c>
    </row>
    <row r="128" spans="1:18" x14ac:dyDescent="0.25">
      <c r="A128" s="70">
        <f>'Тулуз-Пьерон'!A134</f>
        <v>0</v>
      </c>
      <c r="B128" s="71">
        <f>'Тулуз-Пьерон'!B134</f>
        <v>0</v>
      </c>
      <c r="C128" s="60">
        <f>Ясюкова!K134+Ясюкова!L134+Ясюкова!P134</f>
        <v>0</v>
      </c>
      <c r="D128" s="54">
        <f>Ясюкова!E134</f>
        <v>0</v>
      </c>
      <c r="E128" s="54">
        <f>Ясюкова!F134</f>
        <v>0</v>
      </c>
      <c r="F128" s="54">
        <f>Ясюкова!J134+Ясюкова!T134</f>
        <v>0</v>
      </c>
      <c r="G128" s="54">
        <f>Ясюкова!O134+Ясюкова!V134</f>
        <v>0</v>
      </c>
      <c r="H128" s="54">
        <f>Ясюкова!J134+Ясюкова!N134+Ясюкова!O134</f>
        <v>0</v>
      </c>
      <c r="I128" s="54">
        <f>Ясюкова!T134+Ясюкова!U134+Ясюкова!V134</f>
        <v>0</v>
      </c>
      <c r="J128" s="54">
        <f>Ясюкова!W134</f>
        <v>0</v>
      </c>
      <c r="K128" s="54" t="e">
        <f>Ясюкова!C134</f>
        <v>#DIV/0!</v>
      </c>
      <c r="L128" s="54" t="e">
        <f>Ясюкова!D134</f>
        <v>#DIV/0!</v>
      </c>
      <c r="M128" s="54">
        <f>Ясюкова!G134</f>
        <v>0</v>
      </c>
      <c r="N128" s="54">
        <f>Ясюкова!H134</f>
        <v>0</v>
      </c>
      <c r="O128" s="54">
        <f>Ясюкова!I134</f>
        <v>0</v>
      </c>
      <c r="P128" s="54">
        <f>Ясюкова!X134</f>
        <v>0</v>
      </c>
      <c r="Q128" s="55" t="e">
        <f>Ясюкова!AX134</f>
        <v>#N/A</v>
      </c>
      <c r="R128" s="54" t="e">
        <f>Ясюкова!AW134</f>
        <v>#N/A</v>
      </c>
    </row>
    <row r="129" spans="1:18" x14ac:dyDescent="0.25">
      <c r="A129" s="70">
        <f>'Тулуз-Пьерон'!A135</f>
        <v>0</v>
      </c>
      <c r="B129" s="71">
        <f>'Тулуз-Пьерон'!B135</f>
        <v>0</v>
      </c>
      <c r="C129" s="60">
        <f>Ясюкова!K135+Ясюкова!L135+Ясюкова!P135</f>
        <v>0</v>
      </c>
      <c r="D129" s="54">
        <f>Ясюкова!E135</f>
        <v>0</v>
      </c>
      <c r="E129" s="54">
        <f>Ясюкова!F135</f>
        <v>0</v>
      </c>
      <c r="F129" s="54">
        <f>Ясюкова!J135+Ясюкова!T135</f>
        <v>0</v>
      </c>
      <c r="G129" s="54">
        <f>Ясюкова!O135+Ясюкова!V135</f>
        <v>0</v>
      </c>
      <c r="H129" s="54">
        <f>Ясюкова!J135+Ясюкова!N135+Ясюкова!O135</f>
        <v>0</v>
      </c>
      <c r="I129" s="54">
        <f>Ясюкова!T135+Ясюкова!U135+Ясюкова!V135</f>
        <v>0</v>
      </c>
      <c r="J129" s="54">
        <f>Ясюкова!W135</f>
        <v>0</v>
      </c>
      <c r="K129" s="54" t="e">
        <f>Ясюкова!C135</f>
        <v>#DIV/0!</v>
      </c>
      <c r="L129" s="54" t="e">
        <f>Ясюкова!D135</f>
        <v>#DIV/0!</v>
      </c>
      <c r="M129" s="54">
        <f>Ясюкова!G135</f>
        <v>0</v>
      </c>
      <c r="N129" s="54">
        <f>Ясюкова!H135</f>
        <v>0</v>
      </c>
      <c r="O129" s="54">
        <f>Ясюкова!I135</f>
        <v>0</v>
      </c>
      <c r="P129" s="54">
        <f>Ясюкова!X135</f>
        <v>0</v>
      </c>
      <c r="Q129" s="55" t="e">
        <f>Ясюкова!AX135</f>
        <v>#N/A</v>
      </c>
      <c r="R129" s="54" t="e">
        <f>Ясюкова!AW135</f>
        <v>#N/A</v>
      </c>
    </row>
    <row r="130" spans="1:18" x14ac:dyDescent="0.25">
      <c r="A130" s="70">
        <f>'Тулуз-Пьерон'!A136</f>
        <v>0</v>
      </c>
      <c r="B130" s="71">
        <f>'Тулуз-Пьерон'!B136</f>
        <v>0</v>
      </c>
      <c r="C130" s="60">
        <f>Ясюкова!K136+Ясюкова!L136+Ясюкова!P136</f>
        <v>0</v>
      </c>
      <c r="D130" s="54">
        <f>Ясюкова!E136</f>
        <v>0</v>
      </c>
      <c r="E130" s="54">
        <f>Ясюкова!F136</f>
        <v>0</v>
      </c>
      <c r="F130" s="54">
        <f>Ясюкова!J136+Ясюкова!T136</f>
        <v>0</v>
      </c>
      <c r="G130" s="54">
        <f>Ясюкова!O136+Ясюкова!V136</f>
        <v>0</v>
      </c>
      <c r="H130" s="54">
        <f>Ясюкова!J136+Ясюкова!N136+Ясюкова!O136</f>
        <v>0</v>
      </c>
      <c r="I130" s="54">
        <f>Ясюкова!T136+Ясюкова!U136+Ясюкова!V136</f>
        <v>0</v>
      </c>
      <c r="J130" s="54">
        <f>Ясюкова!W136</f>
        <v>0</v>
      </c>
      <c r="K130" s="54" t="e">
        <f>Ясюкова!C136</f>
        <v>#DIV/0!</v>
      </c>
      <c r="L130" s="54" t="e">
        <f>Ясюкова!D136</f>
        <v>#DIV/0!</v>
      </c>
      <c r="M130" s="54">
        <f>Ясюкова!G136</f>
        <v>0</v>
      </c>
      <c r="N130" s="54">
        <f>Ясюкова!H136</f>
        <v>0</v>
      </c>
      <c r="O130" s="54">
        <f>Ясюкова!I136</f>
        <v>0</v>
      </c>
      <c r="P130" s="54">
        <f>Ясюкова!X136</f>
        <v>0</v>
      </c>
      <c r="Q130" s="55" t="e">
        <f>Ясюкова!AX136</f>
        <v>#N/A</v>
      </c>
      <c r="R130" s="54" t="e">
        <f>Ясюкова!AW136</f>
        <v>#N/A</v>
      </c>
    </row>
    <row r="131" spans="1:18" x14ac:dyDescent="0.25">
      <c r="A131" s="70">
        <f>'Тулуз-Пьерон'!A137</f>
        <v>0</v>
      </c>
      <c r="B131" s="71">
        <f>'Тулуз-Пьерон'!B137</f>
        <v>0</v>
      </c>
      <c r="C131" s="60">
        <f>Ясюкова!K137+Ясюкова!L137+Ясюкова!P137</f>
        <v>0</v>
      </c>
      <c r="D131" s="54">
        <f>Ясюкова!E137</f>
        <v>0</v>
      </c>
      <c r="E131" s="54">
        <f>Ясюкова!F137</f>
        <v>0</v>
      </c>
      <c r="F131" s="54">
        <f>Ясюкова!J137+Ясюкова!T137</f>
        <v>0</v>
      </c>
      <c r="G131" s="54">
        <f>Ясюкова!O137+Ясюкова!V137</f>
        <v>0</v>
      </c>
      <c r="H131" s="54">
        <f>Ясюкова!J137+Ясюкова!N137+Ясюкова!O137</f>
        <v>0</v>
      </c>
      <c r="I131" s="54">
        <f>Ясюкова!T137+Ясюкова!U137+Ясюкова!V137</f>
        <v>0</v>
      </c>
      <c r="J131" s="54">
        <f>Ясюкова!W137</f>
        <v>0</v>
      </c>
      <c r="K131" s="54" t="e">
        <f>Ясюкова!C137</f>
        <v>#DIV/0!</v>
      </c>
      <c r="L131" s="54" t="e">
        <f>Ясюкова!D137</f>
        <v>#DIV/0!</v>
      </c>
      <c r="M131" s="54">
        <f>Ясюкова!G137</f>
        <v>0</v>
      </c>
      <c r="N131" s="54">
        <f>Ясюкова!H137</f>
        <v>0</v>
      </c>
      <c r="O131" s="54">
        <f>Ясюкова!I137</f>
        <v>0</v>
      </c>
      <c r="P131" s="54">
        <f>Ясюкова!X137</f>
        <v>0</v>
      </c>
      <c r="Q131" s="55" t="e">
        <f>Ясюкова!AX137</f>
        <v>#N/A</v>
      </c>
      <c r="R131" s="54" t="e">
        <f>Ясюкова!AW137</f>
        <v>#N/A</v>
      </c>
    </row>
    <row r="132" spans="1:18" x14ac:dyDescent="0.25">
      <c r="A132" s="70">
        <f>'Тулуз-Пьерон'!A138</f>
        <v>0</v>
      </c>
      <c r="B132" s="71">
        <f>'Тулуз-Пьерон'!B138</f>
        <v>0</v>
      </c>
      <c r="C132" s="60">
        <f>Ясюкова!K138+Ясюкова!L138+Ясюкова!P138</f>
        <v>0</v>
      </c>
      <c r="D132" s="54">
        <f>Ясюкова!E138</f>
        <v>0</v>
      </c>
      <c r="E132" s="54">
        <f>Ясюкова!F138</f>
        <v>0</v>
      </c>
      <c r="F132" s="54">
        <f>Ясюкова!J138+Ясюкова!T138</f>
        <v>0</v>
      </c>
      <c r="G132" s="54">
        <f>Ясюкова!O138+Ясюкова!V138</f>
        <v>0</v>
      </c>
      <c r="H132" s="54">
        <f>Ясюкова!J138+Ясюкова!N138+Ясюкова!O138</f>
        <v>0</v>
      </c>
      <c r="I132" s="54">
        <f>Ясюкова!T138+Ясюкова!U138+Ясюкова!V138</f>
        <v>0</v>
      </c>
      <c r="J132" s="54">
        <f>Ясюкова!W138</f>
        <v>0</v>
      </c>
      <c r="K132" s="54" t="e">
        <f>Ясюкова!C138</f>
        <v>#DIV/0!</v>
      </c>
      <c r="L132" s="54" t="e">
        <f>Ясюкова!D138</f>
        <v>#DIV/0!</v>
      </c>
      <c r="M132" s="54">
        <f>Ясюкова!G138</f>
        <v>0</v>
      </c>
      <c r="N132" s="54">
        <f>Ясюкова!H138</f>
        <v>0</v>
      </c>
      <c r="O132" s="54">
        <f>Ясюкова!I138</f>
        <v>0</v>
      </c>
      <c r="P132" s="54">
        <f>Ясюкова!X138</f>
        <v>0</v>
      </c>
      <c r="Q132" s="55" t="e">
        <f>Ясюкова!AX138</f>
        <v>#N/A</v>
      </c>
      <c r="R132" s="54" t="e">
        <f>Ясюкова!AW138</f>
        <v>#N/A</v>
      </c>
    </row>
    <row r="133" spans="1:18" x14ac:dyDescent="0.25">
      <c r="A133" s="70">
        <f>'Тулуз-Пьерон'!A139</f>
        <v>0</v>
      </c>
      <c r="B133" s="71">
        <f>'Тулуз-Пьерон'!B139</f>
        <v>0</v>
      </c>
      <c r="C133" s="60">
        <f>Ясюкова!K139+Ясюкова!L139+Ясюкова!P139</f>
        <v>0</v>
      </c>
      <c r="D133" s="54">
        <f>Ясюкова!E139</f>
        <v>0</v>
      </c>
      <c r="E133" s="54">
        <f>Ясюкова!F139</f>
        <v>0</v>
      </c>
      <c r="F133" s="54">
        <f>Ясюкова!J139+Ясюкова!T139</f>
        <v>0</v>
      </c>
      <c r="G133" s="54">
        <f>Ясюкова!O139+Ясюкова!V139</f>
        <v>0</v>
      </c>
      <c r="H133" s="54">
        <f>Ясюкова!J139+Ясюкова!N139+Ясюкова!O139</f>
        <v>0</v>
      </c>
      <c r="I133" s="54">
        <f>Ясюкова!T139+Ясюкова!U139+Ясюкова!V139</f>
        <v>0</v>
      </c>
      <c r="J133" s="54">
        <f>Ясюкова!W139</f>
        <v>0</v>
      </c>
      <c r="K133" s="54" t="e">
        <f>Ясюкова!C139</f>
        <v>#DIV/0!</v>
      </c>
      <c r="L133" s="54" t="e">
        <f>Ясюкова!D139</f>
        <v>#DIV/0!</v>
      </c>
      <c r="M133" s="54">
        <f>Ясюкова!G139</f>
        <v>0</v>
      </c>
      <c r="N133" s="54">
        <f>Ясюкова!H139</f>
        <v>0</v>
      </c>
      <c r="O133" s="54">
        <f>Ясюкова!I139</f>
        <v>0</v>
      </c>
      <c r="P133" s="54">
        <f>Ясюкова!X139</f>
        <v>0</v>
      </c>
      <c r="Q133" s="55" t="e">
        <f>Ясюкова!AX139</f>
        <v>#N/A</v>
      </c>
      <c r="R133" s="54" t="e">
        <f>Ясюкова!AW139</f>
        <v>#N/A</v>
      </c>
    </row>
    <row r="134" spans="1:18" x14ac:dyDescent="0.25">
      <c r="A134" s="70">
        <f>'Тулуз-Пьерон'!A140</f>
        <v>0</v>
      </c>
      <c r="B134" s="71">
        <f>'Тулуз-Пьерон'!B140</f>
        <v>0</v>
      </c>
      <c r="C134" s="60">
        <f>Ясюкова!K140+Ясюкова!L140+Ясюкова!P140</f>
        <v>0</v>
      </c>
      <c r="D134" s="54">
        <f>Ясюкова!E140</f>
        <v>0</v>
      </c>
      <c r="E134" s="54">
        <f>Ясюкова!F140</f>
        <v>0</v>
      </c>
      <c r="F134" s="54">
        <f>Ясюкова!J140+Ясюкова!T140</f>
        <v>0</v>
      </c>
      <c r="G134" s="54">
        <f>Ясюкова!O140+Ясюкова!V140</f>
        <v>0</v>
      </c>
      <c r="H134" s="54">
        <f>Ясюкова!J140+Ясюкова!N140+Ясюкова!O140</f>
        <v>0</v>
      </c>
      <c r="I134" s="54">
        <f>Ясюкова!T140+Ясюкова!U140+Ясюкова!V140</f>
        <v>0</v>
      </c>
      <c r="J134" s="54">
        <f>Ясюкова!W140</f>
        <v>0</v>
      </c>
      <c r="K134" s="54" t="e">
        <f>Ясюкова!C140</f>
        <v>#DIV/0!</v>
      </c>
      <c r="L134" s="54" t="e">
        <f>Ясюкова!D140</f>
        <v>#DIV/0!</v>
      </c>
      <c r="M134" s="54">
        <f>Ясюкова!G140</f>
        <v>0</v>
      </c>
      <c r="N134" s="54">
        <f>Ясюкова!H140</f>
        <v>0</v>
      </c>
      <c r="O134" s="54">
        <f>Ясюкова!I140</f>
        <v>0</v>
      </c>
      <c r="P134" s="54">
        <f>Ясюкова!X140</f>
        <v>0</v>
      </c>
      <c r="Q134" s="55" t="e">
        <f>Ясюкова!AX140</f>
        <v>#N/A</v>
      </c>
      <c r="R134" s="54" t="e">
        <f>Ясюкова!AW140</f>
        <v>#N/A</v>
      </c>
    </row>
    <row r="135" spans="1:18" x14ac:dyDescent="0.25">
      <c r="A135" s="70">
        <f>'Тулуз-Пьерон'!A141</f>
        <v>0</v>
      </c>
      <c r="B135" s="71">
        <f>'Тулуз-Пьерон'!B141</f>
        <v>0</v>
      </c>
      <c r="C135" s="60">
        <f>Ясюкова!K141+Ясюкова!L141+Ясюкова!P141</f>
        <v>0</v>
      </c>
      <c r="D135" s="54">
        <f>Ясюкова!E141</f>
        <v>0</v>
      </c>
      <c r="E135" s="54">
        <f>Ясюкова!F141</f>
        <v>0</v>
      </c>
      <c r="F135" s="54">
        <f>Ясюкова!J141+Ясюкова!T141</f>
        <v>0</v>
      </c>
      <c r="G135" s="54">
        <f>Ясюкова!O141+Ясюкова!V141</f>
        <v>0</v>
      </c>
      <c r="H135" s="54">
        <f>Ясюкова!J141+Ясюкова!N141+Ясюкова!O141</f>
        <v>0</v>
      </c>
      <c r="I135" s="54">
        <f>Ясюкова!T141+Ясюкова!U141+Ясюкова!V141</f>
        <v>0</v>
      </c>
      <c r="J135" s="54">
        <f>Ясюкова!W141</f>
        <v>0</v>
      </c>
      <c r="K135" s="54" t="e">
        <f>Ясюкова!C141</f>
        <v>#DIV/0!</v>
      </c>
      <c r="L135" s="54" t="e">
        <f>Ясюкова!D141</f>
        <v>#DIV/0!</v>
      </c>
      <c r="M135" s="54">
        <f>Ясюкова!G141</f>
        <v>0</v>
      </c>
      <c r="N135" s="54">
        <f>Ясюкова!H141</f>
        <v>0</v>
      </c>
      <c r="O135" s="54">
        <f>Ясюкова!I141</f>
        <v>0</v>
      </c>
      <c r="P135" s="54">
        <f>Ясюкова!X141</f>
        <v>0</v>
      </c>
      <c r="Q135" s="55" t="e">
        <f>Ясюкова!AX141</f>
        <v>#N/A</v>
      </c>
      <c r="R135" s="54" t="e">
        <f>Ясюкова!AW141</f>
        <v>#N/A</v>
      </c>
    </row>
    <row r="136" spans="1:18" x14ac:dyDescent="0.25">
      <c r="A136" s="70">
        <f>'Тулуз-Пьерон'!A142</f>
        <v>0</v>
      </c>
      <c r="B136" s="71">
        <f>'Тулуз-Пьерон'!B142</f>
        <v>0</v>
      </c>
      <c r="C136" s="60">
        <f>Ясюкова!K142+Ясюкова!L142+Ясюкова!P142</f>
        <v>0</v>
      </c>
      <c r="D136" s="54">
        <f>Ясюкова!E142</f>
        <v>0</v>
      </c>
      <c r="E136" s="54">
        <f>Ясюкова!F142</f>
        <v>0</v>
      </c>
      <c r="F136" s="54">
        <f>Ясюкова!J142+Ясюкова!T142</f>
        <v>0</v>
      </c>
      <c r="G136" s="54">
        <f>Ясюкова!O142+Ясюкова!V142</f>
        <v>0</v>
      </c>
      <c r="H136" s="54">
        <f>Ясюкова!J142+Ясюкова!N142+Ясюкова!O142</f>
        <v>0</v>
      </c>
      <c r="I136" s="54">
        <f>Ясюкова!T142+Ясюкова!U142+Ясюкова!V142</f>
        <v>0</v>
      </c>
      <c r="J136" s="54">
        <f>Ясюкова!W142</f>
        <v>0</v>
      </c>
      <c r="K136" s="54" t="e">
        <f>Ясюкова!C142</f>
        <v>#DIV/0!</v>
      </c>
      <c r="L136" s="54" t="e">
        <f>Ясюкова!D142</f>
        <v>#DIV/0!</v>
      </c>
      <c r="M136" s="54">
        <f>Ясюкова!G142</f>
        <v>0</v>
      </c>
      <c r="N136" s="54">
        <f>Ясюкова!H142</f>
        <v>0</v>
      </c>
      <c r="O136" s="54">
        <f>Ясюкова!I142</f>
        <v>0</v>
      </c>
      <c r="P136" s="54">
        <f>Ясюкова!X142</f>
        <v>0</v>
      </c>
      <c r="Q136" s="55" t="e">
        <f>Ясюкова!AX142</f>
        <v>#N/A</v>
      </c>
      <c r="R136" s="54" t="e">
        <f>Ясюкова!AW142</f>
        <v>#N/A</v>
      </c>
    </row>
    <row r="137" spans="1:18" x14ac:dyDescent="0.25">
      <c r="A137" s="70">
        <f>'Тулуз-Пьерон'!A143</f>
        <v>0</v>
      </c>
      <c r="B137" s="71">
        <f>'Тулуз-Пьерон'!B143</f>
        <v>0</v>
      </c>
      <c r="C137" s="60">
        <f>Ясюкова!K143+Ясюкова!L143+Ясюкова!P143</f>
        <v>0</v>
      </c>
      <c r="D137" s="54">
        <f>Ясюкова!E143</f>
        <v>0</v>
      </c>
      <c r="E137" s="54">
        <f>Ясюкова!F143</f>
        <v>0</v>
      </c>
      <c r="F137" s="54">
        <f>Ясюкова!J143+Ясюкова!T143</f>
        <v>0</v>
      </c>
      <c r="G137" s="54">
        <f>Ясюкова!O143+Ясюкова!V143</f>
        <v>0</v>
      </c>
      <c r="H137" s="54">
        <f>Ясюкова!J143+Ясюкова!N143+Ясюкова!O143</f>
        <v>0</v>
      </c>
      <c r="I137" s="54">
        <f>Ясюкова!T143+Ясюкова!U143+Ясюкова!V143</f>
        <v>0</v>
      </c>
      <c r="J137" s="54">
        <f>Ясюкова!W143</f>
        <v>0</v>
      </c>
      <c r="K137" s="54" t="e">
        <f>Ясюкова!C143</f>
        <v>#DIV/0!</v>
      </c>
      <c r="L137" s="54" t="e">
        <f>Ясюкова!D143</f>
        <v>#DIV/0!</v>
      </c>
      <c r="M137" s="54">
        <f>Ясюкова!G143</f>
        <v>0</v>
      </c>
      <c r="N137" s="54">
        <f>Ясюкова!H143</f>
        <v>0</v>
      </c>
      <c r="O137" s="54">
        <f>Ясюкова!I143</f>
        <v>0</v>
      </c>
      <c r="P137" s="54">
        <f>Ясюкова!X143</f>
        <v>0</v>
      </c>
      <c r="Q137" s="55" t="e">
        <f>Ясюкова!AX143</f>
        <v>#N/A</v>
      </c>
      <c r="R137" s="54" t="e">
        <f>Ясюкова!AW143</f>
        <v>#N/A</v>
      </c>
    </row>
    <row r="138" spans="1:18" x14ac:dyDescent="0.25">
      <c r="A138" s="70">
        <f>'Тулуз-Пьерон'!A144</f>
        <v>0</v>
      </c>
      <c r="B138" s="71">
        <f>'Тулуз-Пьерон'!B144</f>
        <v>0</v>
      </c>
      <c r="C138" s="60">
        <f>Ясюкова!K144+Ясюкова!L144+Ясюкова!P144</f>
        <v>0</v>
      </c>
      <c r="D138" s="54">
        <f>Ясюкова!E144</f>
        <v>0</v>
      </c>
      <c r="E138" s="54">
        <f>Ясюкова!F144</f>
        <v>0</v>
      </c>
      <c r="F138" s="54">
        <f>Ясюкова!J144+Ясюкова!T144</f>
        <v>0</v>
      </c>
      <c r="G138" s="54">
        <f>Ясюкова!O144+Ясюкова!V144</f>
        <v>0</v>
      </c>
      <c r="H138" s="54">
        <f>Ясюкова!J144+Ясюкова!N144+Ясюкова!O144</f>
        <v>0</v>
      </c>
      <c r="I138" s="54">
        <f>Ясюкова!T144+Ясюкова!U144+Ясюкова!V144</f>
        <v>0</v>
      </c>
      <c r="J138" s="54">
        <f>Ясюкова!W144</f>
        <v>0</v>
      </c>
      <c r="K138" s="54" t="e">
        <f>Ясюкова!C144</f>
        <v>#DIV/0!</v>
      </c>
      <c r="L138" s="54" t="e">
        <f>Ясюкова!D144</f>
        <v>#DIV/0!</v>
      </c>
      <c r="M138" s="54">
        <f>Ясюкова!G144</f>
        <v>0</v>
      </c>
      <c r="N138" s="54">
        <f>Ясюкова!H144</f>
        <v>0</v>
      </c>
      <c r="O138" s="54">
        <f>Ясюкова!I144</f>
        <v>0</v>
      </c>
      <c r="P138" s="54">
        <f>Ясюкова!X144</f>
        <v>0</v>
      </c>
      <c r="Q138" s="55" t="e">
        <f>Ясюкова!AX144</f>
        <v>#N/A</v>
      </c>
      <c r="R138" s="54" t="e">
        <f>Ясюкова!AW144</f>
        <v>#N/A</v>
      </c>
    </row>
    <row r="139" spans="1:18" x14ac:dyDescent="0.25">
      <c r="A139" s="70">
        <f>'Тулуз-Пьерон'!A145</f>
        <v>0</v>
      </c>
      <c r="B139" s="71">
        <f>'Тулуз-Пьерон'!B145</f>
        <v>0</v>
      </c>
      <c r="C139" s="60">
        <f>Ясюкова!K145+Ясюкова!L145+Ясюкова!P145</f>
        <v>0</v>
      </c>
      <c r="D139" s="54">
        <f>Ясюкова!E145</f>
        <v>0</v>
      </c>
      <c r="E139" s="54">
        <f>Ясюкова!F145</f>
        <v>0</v>
      </c>
      <c r="F139" s="54">
        <f>Ясюкова!J145+Ясюкова!T145</f>
        <v>0</v>
      </c>
      <c r="G139" s="54">
        <f>Ясюкова!O145+Ясюкова!V145</f>
        <v>0</v>
      </c>
      <c r="H139" s="54">
        <f>Ясюкова!J145+Ясюкова!N145+Ясюкова!O145</f>
        <v>0</v>
      </c>
      <c r="I139" s="54">
        <f>Ясюкова!T145+Ясюкова!U145+Ясюкова!V145</f>
        <v>0</v>
      </c>
      <c r="J139" s="54">
        <f>Ясюкова!W145</f>
        <v>0</v>
      </c>
      <c r="K139" s="54" t="e">
        <f>Ясюкова!C145</f>
        <v>#DIV/0!</v>
      </c>
      <c r="L139" s="54" t="e">
        <f>Ясюкова!D145</f>
        <v>#DIV/0!</v>
      </c>
      <c r="M139" s="54">
        <f>Ясюкова!G145</f>
        <v>0</v>
      </c>
      <c r="N139" s="54">
        <f>Ясюкова!H145</f>
        <v>0</v>
      </c>
      <c r="O139" s="54">
        <f>Ясюкова!I145</f>
        <v>0</v>
      </c>
      <c r="P139" s="54">
        <f>Ясюкова!X145</f>
        <v>0</v>
      </c>
      <c r="Q139" s="55" t="e">
        <f>Ясюкова!AX145</f>
        <v>#N/A</v>
      </c>
      <c r="R139" s="54" t="e">
        <f>Ясюкова!AW145</f>
        <v>#N/A</v>
      </c>
    </row>
    <row r="140" spans="1:18" x14ac:dyDescent="0.25">
      <c r="A140" s="70">
        <f>'Тулуз-Пьерон'!A146</f>
        <v>0</v>
      </c>
      <c r="B140" s="71">
        <f>'Тулуз-Пьерон'!B146</f>
        <v>0</v>
      </c>
      <c r="C140" s="60">
        <f>Ясюкова!K146+Ясюкова!L146+Ясюкова!P146</f>
        <v>0</v>
      </c>
      <c r="D140" s="54">
        <f>Ясюкова!E146</f>
        <v>0</v>
      </c>
      <c r="E140" s="54">
        <f>Ясюкова!F146</f>
        <v>0</v>
      </c>
      <c r="F140" s="54">
        <f>Ясюкова!J146+Ясюкова!T146</f>
        <v>0</v>
      </c>
      <c r="G140" s="54">
        <f>Ясюкова!O146+Ясюкова!V146</f>
        <v>0</v>
      </c>
      <c r="H140" s="54">
        <f>Ясюкова!J146+Ясюкова!N146+Ясюкова!O146</f>
        <v>0</v>
      </c>
      <c r="I140" s="54">
        <f>Ясюкова!T146+Ясюкова!U146+Ясюкова!V146</f>
        <v>0</v>
      </c>
      <c r="J140" s="54">
        <f>Ясюкова!W146</f>
        <v>0</v>
      </c>
      <c r="K140" s="54" t="e">
        <f>Ясюкова!C146</f>
        <v>#DIV/0!</v>
      </c>
      <c r="L140" s="54" t="e">
        <f>Ясюкова!D146</f>
        <v>#DIV/0!</v>
      </c>
      <c r="M140" s="54">
        <f>Ясюкова!G146</f>
        <v>0</v>
      </c>
      <c r="N140" s="54">
        <f>Ясюкова!H146</f>
        <v>0</v>
      </c>
      <c r="O140" s="54">
        <f>Ясюкова!I146</f>
        <v>0</v>
      </c>
      <c r="P140" s="54">
        <f>Ясюкова!X146</f>
        <v>0</v>
      </c>
      <c r="Q140" s="55" t="e">
        <f>Ясюкова!AX146</f>
        <v>#N/A</v>
      </c>
      <c r="R140" s="54" t="e">
        <f>Ясюкова!AW146</f>
        <v>#N/A</v>
      </c>
    </row>
    <row r="141" spans="1:18" x14ac:dyDescent="0.25">
      <c r="A141" s="70">
        <f>'Тулуз-Пьерон'!A147</f>
        <v>0</v>
      </c>
      <c r="B141" s="71">
        <f>'Тулуз-Пьерон'!B147</f>
        <v>0</v>
      </c>
      <c r="C141" s="60">
        <f>Ясюкова!K147+Ясюкова!L147+Ясюкова!P147</f>
        <v>0</v>
      </c>
      <c r="D141" s="54">
        <f>Ясюкова!E147</f>
        <v>0</v>
      </c>
      <c r="E141" s="54">
        <f>Ясюкова!F147</f>
        <v>0</v>
      </c>
      <c r="F141" s="54">
        <f>Ясюкова!J147+Ясюкова!T147</f>
        <v>0</v>
      </c>
      <c r="G141" s="54">
        <f>Ясюкова!O147+Ясюкова!V147</f>
        <v>0</v>
      </c>
      <c r="H141" s="54">
        <f>Ясюкова!J147+Ясюкова!N147+Ясюкова!O147</f>
        <v>0</v>
      </c>
      <c r="I141" s="54">
        <f>Ясюкова!T147+Ясюкова!U147+Ясюкова!V147</f>
        <v>0</v>
      </c>
      <c r="J141" s="54">
        <f>Ясюкова!W147</f>
        <v>0</v>
      </c>
      <c r="K141" s="54" t="e">
        <f>Ясюкова!C147</f>
        <v>#DIV/0!</v>
      </c>
      <c r="L141" s="54" t="e">
        <f>Ясюкова!D147</f>
        <v>#DIV/0!</v>
      </c>
      <c r="M141" s="54">
        <f>Ясюкова!G147</f>
        <v>0</v>
      </c>
      <c r="N141" s="54">
        <f>Ясюкова!H147</f>
        <v>0</v>
      </c>
      <c r="O141" s="54">
        <f>Ясюкова!I147</f>
        <v>0</v>
      </c>
      <c r="P141" s="54">
        <f>Ясюкова!X147</f>
        <v>0</v>
      </c>
      <c r="Q141" s="55" t="e">
        <f>Ясюкова!AX147</f>
        <v>#N/A</v>
      </c>
      <c r="R141" s="54" t="e">
        <f>Ясюкова!AW147</f>
        <v>#N/A</v>
      </c>
    </row>
    <row r="142" spans="1:18" x14ac:dyDescent="0.25">
      <c r="A142" s="70">
        <f>'Тулуз-Пьерон'!A148</f>
        <v>0</v>
      </c>
      <c r="B142" s="71">
        <f>'Тулуз-Пьерон'!B148</f>
        <v>0</v>
      </c>
      <c r="C142" s="60">
        <f>Ясюкова!K148+Ясюкова!L148+Ясюкова!P148</f>
        <v>0</v>
      </c>
      <c r="D142" s="54">
        <f>Ясюкова!E148</f>
        <v>0</v>
      </c>
      <c r="E142" s="54">
        <f>Ясюкова!F148</f>
        <v>0</v>
      </c>
      <c r="F142" s="54">
        <f>Ясюкова!J148+Ясюкова!T148</f>
        <v>0</v>
      </c>
      <c r="G142" s="54">
        <f>Ясюкова!O148+Ясюкова!V148</f>
        <v>0</v>
      </c>
      <c r="H142" s="54">
        <f>Ясюкова!J148+Ясюкова!N148+Ясюкова!O148</f>
        <v>0</v>
      </c>
      <c r="I142" s="54">
        <f>Ясюкова!T148+Ясюкова!U148+Ясюкова!V148</f>
        <v>0</v>
      </c>
      <c r="J142" s="54">
        <f>Ясюкова!W148</f>
        <v>0</v>
      </c>
      <c r="K142" s="54" t="e">
        <f>Ясюкова!C148</f>
        <v>#DIV/0!</v>
      </c>
      <c r="L142" s="54" t="e">
        <f>Ясюкова!D148</f>
        <v>#DIV/0!</v>
      </c>
      <c r="M142" s="54">
        <f>Ясюкова!G148</f>
        <v>0</v>
      </c>
      <c r="N142" s="54">
        <f>Ясюкова!H148</f>
        <v>0</v>
      </c>
      <c r="O142" s="54">
        <f>Ясюкова!I148</f>
        <v>0</v>
      </c>
      <c r="P142" s="54">
        <f>Ясюкова!X148</f>
        <v>0</v>
      </c>
      <c r="Q142" s="55" t="e">
        <f>Ясюкова!AX148</f>
        <v>#N/A</v>
      </c>
      <c r="R142" s="54" t="e">
        <f>Ясюкова!AW148</f>
        <v>#N/A</v>
      </c>
    </row>
    <row r="143" spans="1:18" x14ac:dyDescent="0.25">
      <c r="A143" s="70">
        <f>'Тулуз-Пьерон'!A149</f>
        <v>0</v>
      </c>
      <c r="B143" s="71">
        <f>'Тулуз-Пьерон'!B149</f>
        <v>0</v>
      </c>
      <c r="C143" s="60">
        <f>Ясюкова!K149+Ясюкова!L149+Ясюкова!P149</f>
        <v>0</v>
      </c>
      <c r="D143" s="54">
        <f>Ясюкова!E149</f>
        <v>0</v>
      </c>
      <c r="E143" s="54">
        <f>Ясюкова!F149</f>
        <v>0</v>
      </c>
      <c r="F143" s="54">
        <f>Ясюкова!J149+Ясюкова!T149</f>
        <v>0</v>
      </c>
      <c r="G143" s="54">
        <f>Ясюкова!O149+Ясюкова!V149</f>
        <v>0</v>
      </c>
      <c r="H143" s="54">
        <f>Ясюкова!J149+Ясюкова!N149+Ясюкова!O149</f>
        <v>0</v>
      </c>
      <c r="I143" s="54">
        <f>Ясюкова!T149+Ясюкова!U149+Ясюкова!V149</f>
        <v>0</v>
      </c>
      <c r="J143" s="54">
        <f>Ясюкова!W149</f>
        <v>0</v>
      </c>
      <c r="K143" s="54" t="e">
        <f>Ясюкова!C149</f>
        <v>#DIV/0!</v>
      </c>
      <c r="L143" s="54" t="e">
        <f>Ясюкова!D149</f>
        <v>#DIV/0!</v>
      </c>
      <c r="M143" s="54">
        <f>Ясюкова!G149</f>
        <v>0</v>
      </c>
      <c r="N143" s="54">
        <f>Ясюкова!H149</f>
        <v>0</v>
      </c>
      <c r="O143" s="54">
        <f>Ясюкова!I149</f>
        <v>0</v>
      </c>
      <c r="P143" s="54">
        <f>Ясюкова!X149</f>
        <v>0</v>
      </c>
      <c r="Q143" s="55" t="e">
        <f>Ясюкова!AX149</f>
        <v>#N/A</v>
      </c>
      <c r="R143" s="54" t="e">
        <f>Ясюкова!AW149</f>
        <v>#N/A</v>
      </c>
    </row>
    <row r="144" spans="1:18" x14ac:dyDescent="0.25">
      <c r="A144" s="70">
        <f>'Тулуз-Пьерон'!A150</f>
        <v>0</v>
      </c>
      <c r="B144" s="71">
        <f>'Тулуз-Пьерон'!B150</f>
        <v>0</v>
      </c>
      <c r="C144" s="60">
        <f>Ясюкова!K150+Ясюкова!L150+Ясюкова!P150</f>
        <v>0</v>
      </c>
      <c r="D144" s="54">
        <f>Ясюкова!E150</f>
        <v>0</v>
      </c>
      <c r="E144" s="54">
        <f>Ясюкова!F150</f>
        <v>0</v>
      </c>
      <c r="F144" s="54">
        <f>Ясюкова!J150+Ясюкова!T150</f>
        <v>0</v>
      </c>
      <c r="G144" s="54">
        <f>Ясюкова!O150+Ясюкова!V150</f>
        <v>0</v>
      </c>
      <c r="H144" s="54">
        <f>Ясюкова!J150+Ясюкова!N150+Ясюкова!O150</f>
        <v>0</v>
      </c>
      <c r="I144" s="54">
        <f>Ясюкова!T150+Ясюкова!U150+Ясюкова!V150</f>
        <v>0</v>
      </c>
      <c r="J144" s="54">
        <f>Ясюкова!W150</f>
        <v>0</v>
      </c>
      <c r="K144" s="54" t="e">
        <f>Ясюкова!C150</f>
        <v>#DIV/0!</v>
      </c>
      <c r="L144" s="54" t="e">
        <f>Ясюкова!D150</f>
        <v>#DIV/0!</v>
      </c>
      <c r="M144" s="54">
        <f>Ясюкова!G150</f>
        <v>0</v>
      </c>
      <c r="N144" s="54">
        <f>Ясюкова!H150</f>
        <v>0</v>
      </c>
      <c r="O144" s="54">
        <f>Ясюкова!I150</f>
        <v>0</v>
      </c>
      <c r="P144" s="54">
        <f>Ясюкова!X150</f>
        <v>0</v>
      </c>
      <c r="Q144" s="55" t="e">
        <f>Ясюкова!AX150</f>
        <v>#N/A</v>
      </c>
      <c r="R144" s="54" t="e">
        <f>Ясюкова!AW150</f>
        <v>#N/A</v>
      </c>
    </row>
    <row r="145" spans="1:18" x14ac:dyDescent="0.25">
      <c r="A145" s="70">
        <f>'Тулуз-Пьерон'!A151</f>
        <v>0</v>
      </c>
      <c r="B145" s="71">
        <f>'Тулуз-Пьерон'!B151</f>
        <v>0</v>
      </c>
      <c r="C145" s="60">
        <f>Ясюкова!K151+Ясюкова!L151+Ясюкова!P151</f>
        <v>0</v>
      </c>
      <c r="D145" s="54">
        <f>Ясюкова!E151</f>
        <v>0</v>
      </c>
      <c r="E145" s="54">
        <f>Ясюкова!F151</f>
        <v>0</v>
      </c>
      <c r="F145" s="54">
        <f>Ясюкова!J151+Ясюкова!T151</f>
        <v>0</v>
      </c>
      <c r="G145" s="54">
        <f>Ясюкова!O151+Ясюкова!V151</f>
        <v>0</v>
      </c>
      <c r="H145" s="54">
        <f>Ясюкова!J151+Ясюкова!N151+Ясюкова!O151</f>
        <v>0</v>
      </c>
      <c r="I145" s="54">
        <f>Ясюкова!T151+Ясюкова!U151+Ясюкова!V151</f>
        <v>0</v>
      </c>
      <c r="J145" s="54">
        <f>Ясюкова!W151</f>
        <v>0</v>
      </c>
      <c r="K145" s="54" t="e">
        <f>Ясюкова!C151</f>
        <v>#DIV/0!</v>
      </c>
      <c r="L145" s="54" t="e">
        <f>Ясюкова!D151</f>
        <v>#DIV/0!</v>
      </c>
      <c r="M145" s="54">
        <f>Ясюкова!G151</f>
        <v>0</v>
      </c>
      <c r="N145" s="54">
        <f>Ясюкова!H151</f>
        <v>0</v>
      </c>
      <c r="O145" s="54">
        <f>Ясюкова!I151</f>
        <v>0</v>
      </c>
      <c r="P145" s="54">
        <f>Ясюкова!X151</f>
        <v>0</v>
      </c>
      <c r="Q145" s="55" t="e">
        <f>Ясюкова!AX151</f>
        <v>#N/A</v>
      </c>
      <c r="R145" s="54" t="e">
        <f>Ясюкова!AW151</f>
        <v>#N/A</v>
      </c>
    </row>
    <row r="146" spans="1:18" x14ac:dyDescent="0.25">
      <c r="A146" s="70">
        <f>'Тулуз-Пьерон'!A152</f>
        <v>0</v>
      </c>
      <c r="B146" s="71">
        <f>'Тулуз-Пьерон'!B152</f>
        <v>0</v>
      </c>
      <c r="C146" s="60">
        <f>Ясюкова!K152+Ясюкова!L152+Ясюкова!P152</f>
        <v>0</v>
      </c>
      <c r="D146" s="54">
        <f>Ясюкова!E152</f>
        <v>0</v>
      </c>
      <c r="E146" s="54">
        <f>Ясюкова!F152</f>
        <v>0</v>
      </c>
      <c r="F146" s="54">
        <f>Ясюкова!J152+Ясюкова!T152</f>
        <v>0</v>
      </c>
      <c r="G146" s="54">
        <f>Ясюкова!O152+Ясюкова!V152</f>
        <v>0</v>
      </c>
      <c r="H146" s="54">
        <f>Ясюкова!J152+Ясюкова!N152+Ясюкова!O152</f>
        <v>0</v>
      </c>
      <c r="I146" s="54">
        <f>Ясюкова!T152+Ясюкова!U152+Ясюкова!V152</f>
        <v>0</v>
      </c>
      <c r="J146" s="54">
        <f>Ясюкова!W152</f>
        <v>0</v>
      </c>
      <c r="K146" s="54" t="e">
        <f>Ясюкова!C152</f>
        <v>#DIV/0!</v>
      </c>
      <c r="L146" s="54" t="e">
        <f>Ясюкова!D152</f>
        <v>#DIV/0!</v>
      </c>
      <c r="M146" s="54">
        <f>Ясюкова!G152</f>
        <v>0</v>
      </c>
      <c r="N146" s="54">
        <f>Ясюкова!H152</f>
        <v>0</v>
      </c>
      <c r="O146" s="54">
        <f>Ясюкова!I152</f>
        <v>0</v>
      </c>
      <c r="P146" s="54">
        <f>Ясюкова!X152</f>
        <v>0</v>
      </c>
      <c r="Q146" s="55" t="e">
        <f>Ясюкова!AX152</f>
        <v>#N/A</v>
      </c>
      <c r="R146" s="54" t="e">
        <f>Ясюкова!AW152</f>
        <v>#N/A</v>
      </c>
    </row>
    <row r="147" spans="1:18" x14ac:dyDescent="0.25">
      <c r="A147" s="70">
        <f>'Тулуз-Пьерон'!A153</f>
        <v>0</v>
      </c>
      <c r="B147" s="71">
        <f>'Тулуз-Пьерон'!B153</f>
        <v>0</v>
      </c>
      <c r="C147" s="60">
        <f>Ясюкова!K153+Ясюкова!L153+Ясюкова!P153</f>
        <v>0</v>
      </c>
      <c r="D147" s="54">
        <f>Ясюкова!E153</f>
        <v>0</v>
      </c>
      <c r="E147" s="54">
        <f>Ясюкова!F153</f>
        <v>0</v>
      </c>
      <c r="F147" s="54">
        <f>Ясюкова!J153+Ясюкова!T153</f>
        <v>0</v>
      </c>
      <c r="G147" s="54">
        <f>Ясюкова!O153+Ясюкова!V153</f>
        <v>0</v>
      </c>
      <c r="H147" s="54">
        <f>Ясюкова!J153+Ясюкова!N153+Ясюкова!O153</f>
        <v>0</v>
      </c>
      <c r="I147" s="54">
        <f>Ясюкова!T153+Ясюкова!U153+Ясюкова!V153</f>
        <v>0</v>
      </c>
      <c r="J147" s="54">
        <f>Ясюкова!W153</f>
        <v>0</v>
      </c>
      <c r="K147" s="54" t="e">
        <f>Ясюкова!C153</f>
        <v>#DIV/0!</v>
      </c>
      <c r="L147" s="54" t="e">
        <f>Ясюкова!D153</f>
        <v>#DIV/0!</v>
      </c>
      <c r="M147" s="54">
        <f>Ясюкова!G153</f>
        <v>0</v>
      </c>
      <c r="N147" s="54">
        <f>Ясюкова!H153</f>
        <v>0</v>
      </c>
      <c r="O147" s="54">
        <f>Ясюкова!I153</f>
        <v>0</v>
      </c>
      <c r="P147" s="54">
        <f>Ясюкова!X153</f>
        <v>0</v>
      </c>
      <c r="Q147" s="55" t="e">
        <f>Ясюкова!AX153</f>
        <v>#N/A</v>
      </c>
      <c r="R147" s="54" t="e">
        <f>Ясюкова!AW153</f>
        <v>#N/A</v>
      </c>
    </row>
    <row r="148" spans="1:18" x14ac:dyDescent="0.25">
      <c r="A148" s="70">
        <f>'Тулуз-Пьерон'!A154</f>
        <v>0</v>
      </c>
      <c r="B148" s="71">
        <f>'Тулуз-Пьерон'!B154</f>
        <v>0</v>
      </c>
      <c r="C148" s="60">
        <f>Ясюкова!K154+Ясюкова!L154+Ясюкова!P154</f>
        <v>0</v>
      </c>
      <c r="D148" s="54">
        <f>Ясюкова!E154</f>
        <v>0</v>
      </c>
      <c r="E148" s="54">
        <f>Ясюкова!F154</f>
        <v>0</v>
      </c>
      <c r="F148" s="54">
        <f>Ясюкова!J154+Ясюкова!T154</f>
        <v>0</v>
      </c>
      <c r="G148" s="54">
        <f>Ясюкова!O154+Ясюкова!V154</f>
        <v>0</v>
      </c>
      <c r="H148" s="54">
        <f>Ясюкова!J154+Ясюкова!N154+Ясюкова!O154</f>
        <v>0</v>
      </c>
      <c r="I148" s="54">
        <f>Ясюкова!T154+Ясюкова!U154+Ясюкова!V154</f>
        <v>0</v>
      </c>
      <c r="J148" s="54">
        <f>Ясюкова!W154</f>
        <v>0</v>
      </c>
      <c r="K148" s="54" t="e">
        <f>Ясюкова!C154</f>
        <v>#DIV/0!</v>
      </c>
      <c r="L148" s="54" t="e">
        <f>Ясюкова!D154</f>
        <v>#DIV/0!</v>
      </c>
      <c r="M148" s="54">
        <f>Ясюкова!G154</f>
        <v>0</v>
      </c>
      <c r="N148" s="54">
        <f>Ясюкова!H154</f>
        <v>0</v>
      </c>
      <c r="O148" s="54">
        <f>Ясюкова!I154</f>
        <v>0</v>
      </c>
      <c r="P148" s="54">
        <f>Ясюкова!X154</f>
        <v>0</v>
      </c>
      <c r="Q148" s="55" t="e">
        <f>Ясюкова!AX154</f>
        <v>#N/A</v>
      </c>
      <c r="R148" s="54" t="e">
        <f>Ясюкова!AW154</f>
        <v>#N/A</v>
      </c>
    </row>
    <row r="149" spans="1:18" x14ac:dyDescent="0.25">
      <c r="A149" s="70">
        <f>'Тулуз-Пьерон'!A155</f>
        <v>0</v>
      </c>
      <c r="B149" s="71">
        <f>'Тулуз-Пьерон'!B155</f>
        <v>0</v>
      </c>
      <c r="C149" s="60">
        <f>Ясюкова!K155+Ясюкова!L155+Ясюкова!P155</f>
        <v>0</v>
      </c>
      <c r="D149" s="54">
        <f>Ясюкова!E155</f>
        <v>0</v>
      </c>
      <c r="E149" s="54">
        <f>Ясюкова!F155</f>
        <v>0</v>
      </c>
      <c r="F149" s="54">
        <f>Ясюкова!J155+Ясюкова!T155</f>
        <v>0</v>
      </c>
      <c r="G149" s="54">
        <f>Ясюкова!O155+Ясюкова!V155</f>
        <v>0</v>
      </c>
      <c r="H149" s="54">
        <f>Ясюкова!J155+Ясюкова!N155+Ясюкова!O155</f>
        <v>0</v>
      </c>
      <c r="I149" s="54">
        <f>Ясюкова!T155+Ясюкова!U155+Ясюкова!V155</f>
        <v>0</v>
      </c>
      <c r="J149" s="54">
        <f>Ясюкова!W155</f>
        <v>0</v>
      </c>
      <c r="K149" s="54" t="e">
        <f>Ясюкова!C155</f>
        <v>#DIV/0!</v>
      </c>
      <c r="L149" s="54" t="e">
        <f>Ясюкова!D155</f>
        <v>#DIV/0!</v>
      </c>
      <c r="M149" s="54">
        <f>Ясюкова!G155</f>
        <v>0</v>
      </c>
      <c r="N149" s="54">
        <f>Ясюкова!H155</f>
        <v>0</v>
      </c>
      <c r="O149" s="54">
        <f>Ясюкова!I155</f>
        <v>0</v>
      </c>
      <c r="P149" s="54">
        <f>Ясюкова!X155</f>
        <v>0</v>
      </c>
      <c r="Q149" s="55" t="e">
        <f>Ясюкова!AX155</f>
        <v>#N/A</v>
      </c>
      <c r="R149" s="54" t="e">
        <f>Ясюкова!AW155</f>
        <v>#N/A</v>
      </c>
    </row>
    <row r="150" spans="1:18" x14ac:dyDescent="0.25">
      <c r="A150" s="70">
        <f>'Тулуз-Пьерон'!A156</f>
        <v>0</v>
      </c>
      <c r="B150" s="71">
        <f>'Тулуз-Пьерон'!B156</f>
        <v>0</v>
      </c>
      <c r="C150" s="60">
        <f>Ясюкова!K156+Ясюкова!L156+Ясюкова!P156</f>
        <v>0</v>
      </c>
      <c r="D150" s="54">
        <f>Ясюкова!E156</f>
        <v>0</v>
      </c>
      <c r="E150" s="54">
        <f>Ясюкова!F156</f>
        <v>0</v>
      </c>
      <c r="F150" s="54">
        <f>Ясюкова!J156+Ясюкова!T156</f>
        <v>0</v>
      </c>
      <c r="G150" s="54">
        <f>Ясюкова!O156+Ясюкова!V156</f>
        <v>0</v>
      </c>
      <c r="H150" s="54">
        <f>Ясюкова!J156+Ясюкова!N156+Ясюкова!O156</f>
        <v>0</v>
      </c>
      <c r="I150" s="54">
        <f>Ясюкова!T156+Ясюкова!U156+Ясюкова!V156</f>
        <v>0</v>
      </c>
      <c r="J150" s="54">
        <f>Ясюкова!W156</f>
        <v>0</v>
      </c>
      <c r="K150" s="54" t="e">
        <f>Ясюкова!C156</f>
        <v>#DIV/0!</v>
      </c>
      <c r="L150" s="54" t="e">
        <f>Ясюкова!D156</f>
        <v>#DIV/0!</v>
      </c>
      <c r="M150" s="54">
        <f>Ясюкова!G156</f>
        <v>0</v>
      </c>
      <c r="N150" s="54">
        <f>Ясюкова!H156</f>
        <v>0</v>
      </c>
      <c r="O150" s="54">
        <f>Ясюкова!I156</f>
        <v>0</v>
      </c>
      <c r="P150" s="54">
        <f>Ясюкова!X156</f>
        <v>0</v>
      </c>
      <c r="Q150" s="55" t="e">
        <f>Ясюкова!AX156</f>
        <v>#N/A</v>
      </c>
      <c r="R150" s="54" t="e">
        <f>Ясюкова!AW156</f>
        <v>#N/A</v>
      </c>
    </row>
    <row r="151" spans="1:18" x14ac:dyDescent="0.25">
      <c r="A151" s="70">
        <f>'Тулуз-Пьерон'!A157</f>
        <v>0</v>
      </c>
      <c r="B151" s="71">
        <f>'Тулуз-Пьерон'!B157</f>
        <v>0</v>
      </c>
      <c r="C151" s="60">
        <f>Ясюкова!K157+Ясюкова!L157+Ясюкова!P157</f>
        <v>0</v>
      </c>
      <c r="D151" s="54">
        <f>Ясюкова!E157</f>
        <v>0</v>
      </c>
      <c r="E151" s="54">
        <f>Ясюкова!F157</f>
        <v>0</v>
      </c>
      <c r="F151" s="54">
        <f>Ясюкова!J157+Ясюкова!T157</f>
        <v>0</v>
      </c>
      <c r="G151" s="54">
        <f>Ясюкова!O157+Ясюкова!V157</f>
        <v>0</v>
      </c>
      <c r="H151" s="54">
        <f>Ясюкова!J157+Ясюкова!N157+Ясюкова!O157</f>
        <v>0</v>
      </c>
      <c r="I151" s="54">
        <f>Ясюкова!T157+Ясюкова!U157+Ясюкова!V157</f>
        <v>0</v>
      </c>
      <c r="J151" s="54">
        <f>Ясюкова!W157</f>
        <v>0</v>
      </c>
      <c r="K151" s="54" t="e">
        <f>Ясюкова!C157</f>
        <v>#DIV/0!</v>
      </c>
      <c r="L151" s="54" t="e">
        <f>Ясюкова!D157</f>
        <v>#DIV/0!</v>
      </c>
      <c r="M151" s="54">
        <f>Ясюкова!G157</f>
        <v>0</v>
      </c>
      <c r="N151" s="54">
        <f>Ясюкова!H157</f>
        <v>0</v>
      </c>
      <c r="O151" s="54">
        <f>Ясюкова!I157</f>
        <v>0</v>
      </c>
      <c r="P151" s="54">
        <f>Ясюкова!X157</f>
        <v>0</v>
      </c>
      <c r="Q151" s="55" t="e">
        <f>Ясюкова!AX157</f>
        <v>#N/A</v>
      </c>
      <c r="R151" s="54" t="e">
        <f>Ясюкова!AW157</f>
        <v>#N/A</v>
      </c>
    </row>
    <row r="152" spans="1:18" x14ac:dyDescent="0.25">
      <c r="A152" s="70">
        <f>'Тулуз-Пьерон'!A158</f>
        <v>0</v>
      </c>
      <c r="B152" s="71">
        <f>'Тулуз-Пьерон'!B158</f>
        <v>0</v>
      </c>
      <c r="C152" s="60">
        <f>Ясюкова!K158+Ясюкова!L158+Ясюкова!P158</f>
        <v>0</v>
      </c>
      <c r="D152" s="54">
        <f>Ясюкова!E158</f>
        <v>0</v>
      </c>
      <c r="E152" s="54">
        <f>Ясюкова!F158</f>
        <v>0</v>
      </c>
      <c r="F152" s="54">
        <f>Ясюкова!J158+Ясюкова!T158</f>
        <v>0</v>
      </c>
      <c r="G152" s="54">
        <f>Ясюкова!O158+Ясюкова!V158</f>
        <v>0</v>
      </c>
      <c r="H152" s="54">
        <f>Ясюкова!J158+Ясюкова!N158+Ясюкова!O158</f>
        <v>0</v>
      </c>
      <c r="I152" s="54">
        <f>Ясюкова!T158+Ясюкова!U158+Ясюкова!V158</f>
        <v>0</v>
      </c>
      <c r="J152" s="54">
        <f>Ясюкова!W158</f>
        <v>0</v>
      </c>
      <c r="K152" s="54" t="e">
        <f>Ясюкова!C158</f>
        <v>#DIV/0!</v>
      </c>
      <c r="L152" s="54" t="e">
        <f>Ясюкова!D158</f>
        <v>#DIV/0!</v>
      </c>
      <c r="M152" s="54">
        <f>Ясюкова!G158</f>
        <v>0</v>
      </c>
      <c r="N152" s="54">
        <f>Ясюкова!H158</f>
        <v>0</v>
      </c>
      <c r="O152" s="54">
        <f>Ясюкова!I158</f>
        <v>0</v>
      </c>
      <c r="P152" s="54">
        <f>Ясюкова!X158</f>
        <v>0</v>
      </c>
      <c r="Q152" s="55" t="e">
        <f>Ясюкова!AX158</f>
        <v>#N/A</v>
      </c>
      <c r="R152" s="54" t="e">
        <f>Ясюкова!AW158</f>
        <v>#N/A</v>
      </c>
    </row>
    <row r="153" spans="1:18" x14ac:dyDescent="0.25">
      <c r="A153" s="70">
        <f>'Тулуз-Пьерон'!A159</f>
        <v>0</v>
      </c>
      <c r="B153" s="71">
        <f>'Тулуз-Пьерон'!B159</f>
        <v>0</v>
      </c>
      <c r="C153" s="60">
        <f>Ясюкова!K159+Ясюкова!L159+Ясюкова!P159</f>
        <v>0</v>
      </c>
      <c r="D153" s="54">
        <f>Ясюкова!E159</f>
        <v>0</v>
      </c>
      <c r="E153" s="54">
        <f>Ясюкова!F159</f>
        <v>0</v>
      </c>
      <c r="F153" s="54">
        <f>Ясюкова!J159+Ясюкова!T159</f>
        <v>0</v>
      </c>
      <c r="G153" s="54">
        <f>Ясюкова!O159+Ясюкова!V159</f>
        <v>0</v>
      </c>
      <c r="H153" s="54">
        <f>Ясюкова!J159+Ясюкова!N159+Ясюкова!O159</f>
        <v>0</v>
      </c>
      <c r="I153" s="54">
        <f>Ясюкова!T159+Ясюкова!U159+Ясюкова!V159</f>
        <v>0</v>
      </c>
      <c r="J153" s="54">
        <f>Ясюкова!W159</f>
        <v>0</v>
      </c>
      <c r="K153" s="54" t="e">
        <f>Ясюкова!C159</f>
        <v>#DIV/0!</v>
      </c>
      <c r="L153" s="54" t="e">
        <f>Ясюкова!D159</f>
        <v>#DIV/0!</v>
      </c>
      <c r="M153" s="54">
        <f>Ясюкова!G159</f>
        <v>0</v>
      </c>
      <c r="N153" s="54">
        <f>Ясюкова!H159</f>
        <v>0</v>
      </c>
      <c r="O153" s="54">
        <f>Ясюкова!I159</f>
        <v>0</v>
      </c>
      <c r="P153" s="54">
        <f>Ясюкова!X159</f>
        <v>0</v>
      </c>
      <c r="Q153" s="55" t="e">
        <f>Ясюкова!AX159</f>
        <v>#N/A</v>
      </c>
      <c r="R153" s="54" t="e">
        <f>Ясюкова!AW159</f>
        <v>#N/A</v>
      </c>
    </row>
    <row r="154" spans="1:18" x14ac:dyDescent="0.25">
      <c r="A154" s="70">
        <f>'Тулуз-Пьерон'!A160</f>
        <v>0</v>
      </c>
      <c r="B154" s="71">
        <f>'Тулуз-Пьерон'!B160</f>
        <v>0</v>
      </c>
      <c r="C154" s="60">
        <f>Ясюкова!K160+Ясюкова!L160+Ясюкова!P160</f>
        <v>0</v>
      </c>
      <c r="D154" s="54">
        <f>Ясюкова!E160</f>
        <v>0</v>
      </c>
      <c r="E154" s="54">
        <f>Ясюкова!F160</f>
        <v>0</v>
      </c>
      <c r="F154" s="54">
        <f>Ясюкова!J160+Ясюкова!T160</f>
        <v>0</v>
      </c>
      <c r="G154" s="54">
        <f>Ясюкова!O160+Ясюкова!V160</f>
        <v>0</v>
      </c>
      <c r="H154" s="54">
        <f>Ясюкова!J160+Ясюкова!N160+Ясюкова!O160</f>
        <v>0</v>
      </c>
      <c r="I154" s="54">
        <f>Ясюкова!T160+Ясюкова!U160+Ясюкова!V160</f>
        <v>0</v>
      </c>
      <c r="J154" s="54">
        <f>Ясюкова!W160</f>
        <v>0</v>
      </c>
      <c r="K154" s="54" t="e">
        <f>Ясюкова!C160</f>
        <v>#DIV/0!</v>
      </c>
      <c r="L154" s="54" t="e">
        <f>Ясюкова!D160</f>
        <v>#DIV/0!</v>
      </c>
      <c r="M154" s="54">
        <f>Ясюкова!G160</f>
        <v>0</v>
      </c>
      <c r="N154" s="54">
        <f>Ясюкова!H160</f>
        <v>0</v>
      </c>
      <c r="O154" s="54">
        <f>Ясюкова!I160</f>
        <v>0</v>
      </c>
      <c r="P154" s="54">
        <f>Ясюкова!X160</f>
        <v>0</v>
      </c>
      <c r="Q154" s="55" t="e">
        <f>Ясюкова!AX160</f>
        <v>#N/A</v>
      </c>
      <c r="R154" s="54" t="e">
        <f>Ясюкова!AW160</f>
        <v>#N/A</v>
      </c>
    </row>
    <row r="155" spans="1:18" x14ac:dyDescent="0.25">
      <c r="A155" s="70">
        <f>'Тулуз-Пьерон'!A161</f>
        <v>0</v>
      </c>
      <c r="B155" s="71">
        <f>'Тулуз-Пьерон'!B161</f>
        <v>0</v>
      </c>
      <c r="C155" s="60">
        <f>Ясюкова!K161+Ясюкова!L161+Ясюкова!P161</f>
        <v>0</v>
      </c>
      <c r="D155" s="54">
        <f>Ясюкова!E161</f>
        <v>0</v>
      </c>
      <c r="E155" s="54">
        <f>Ясюкова!F161</f>
        <v>0</v>
      </c>
      <c r="F155" s="54">
        <f>Ясюкова!J161+Ясюкова!T161</f>
        <v>0</v>
      </c>
      <c r="G155" s="54">
        <f>Ясюкова!O161+Ясюкова!V161</f>
        <v>0</v>
      </c>
      <c r="H155" s="54">
        <f>Ясюкова!J161+Ясюкова!N161+Ясюкова!O161</f>
        <v>0</v>
      </c>
      <c r="I155" s="54">
        <f>Ясюкова!T161+Ясюкова!U161+Ясюкова!V161</f>
        <v>0</v>
      </c>
      <c r="J155" s="54">
        <f>Ясюкова!W161</f>
        <v>0</v>
      </c>
      <c r="K155" s="54" t="e">
        <f>Ясюкова!C161</f>
        <v>#DIV/0!</v>
      </c>
      <c r="L155" s="54" t="e">
        <f>Ясюкова!D161</f>
        <v>#DIV/0!</v>
      </c>
      <c r="M155" s="54">
        <f>Ясюкова!G161</f>
        <v>0</v>
      </c>
      <c r="N155" s="54">
        <f>Ясюкова!H161</f>
        <v>0</v>
      </c>
      <c r="O155" s="54">
        <f>Ясюкова!I161</f>
        <v>0</v>
      </c>
      <c r="P155" s="54">
        <f>Ясюкова!X161</f>
        <v>0</v>
      </c>
      <c r="Q155" s="55" t="e">
        <f>Ясюкова!AX161</f>
        <v>#N/A</v>
      </c>
      <c r="R155" s="54" t="e">
        <f>Ясюкова!AW161</f>
        <v>#N/A</v>
      </c>
    </row>
    <row r="156" spans="1:18" x14ac:dyDescent="0.25">
      <c r="A156" s="70">
        <f>'Тулуз-Пьерон'!A162</f>
        <v>0</v>
      </c>
      <c r="B156" s="71">
        <f>'Тулуз-Пьерон'!B162</f>
        <v>0</v>
      </c>
      <c r="C156" s="60">
        <f>Ясюкова!K162+Ясюкова!L162+Ясюкова!P162</f>
        <v>0</v>
      </c>
      <c r="D156" s="54">
        <f>Ясюкова!E162</f>
        <v>0</v>
      </c>
      <c r="E156" s="54">
        <f>Ясюкова!F162</f>
        <v>0</v>
      </c>
      <c r="F156" s="54">
        <f>Ясюкова!J162+Ясюкова!T162</f>
        <v>0</v>
      </c>
      <c r="G156" s="54">
        <f>Ясюкова!O162+Ясюкова!V162</f>
        <v>0</v>
      </c>
      <c r="H156" s="54">
        <f>Ясюкова!J162+Ясюкова!N162+Ясюкова!O162</f>
        <v>0</v>
      </c>
      <c r="I156" s="54">
        <f>Ясюкова!T162+Ясюкова!U162+Ясюкова!V162</f>
        <v>0</v>
      </c>
      <c r="J156" s="54">
        <f>Ясюкова!W162</f>
        <v>0</v>
      </c>
      <c r="K156" s="54" t="e">
        <f>Ясюкова!C162</f>
        <v>#DIV/0!</v>
      </c>
      <c r="L156" s="54" t="e">
        <f>Ясюкова!D162</f>
        <v>#DIV/0!</v>
      </c>
      <c r="M156" s="54">
        <f>Ясюкова!G162</f>
        <v>0</v>
      </c>
      <c r="N156" s="54">
        <f>Ясюкова!H162</f>
        <v>0</v>
      </c>
      <c r="O156" s="54">
        <f>Ясюкова!I162</f>
        <v>0</v>
      </c>
      <c r="P156" s="54">
        <f>Ясюкова!X162</f>
        <v>0</v>
      </c>
      <c r="Q156" s="55" t="e">
        <f>Ясюкова!AX162</f>
        <v>#N/A</v>
      </c>
      <c r="R156" s="54" t="e">
        <f>Ясюкова!AW162</f>
        <v>#N/A</v>
      </c>
    </row>
    <row r="157" spans="1:18" x14ac:dyDescent="0.25">
      <c r="A157" s="70">
        <f>'Тулуз-Пьерон'!A163</f>
        <v>0</v>
      </c>
      <c r="B157" s="71">
        <f>'Тулуз-Пьерон'!B163</f>
        <v>0</v>
      </c>
      <c r="C157" s="60">
        <f>Ясюкова!K163+Ясюкова!L163+Ясюкова!P163</f>
        <v>0</v>
      </c>
      <c r="D157" s="54">
        <f>Ясюкова!E163</f>
        <v>0</v>
      </c>
      <c r="E157" s="54">
        <f>Ясюкова!F163</f>
        <v>0</v>
      </c>
      <c r="F157" s="54">
        <f>Ясюкова!J163+Ясюкова!T163</f>
        <v>0</v>
      </c>
      <c r="G157" s="54">
        <f>Ясюкова!O163+Ясюкова!V163</f>
        <v>0</v>
      </c>
      <c r="H157" s="54">
        <f>Ясюкова!J163+Ясюкова!N163+Ясюкова!O163</f>
        <v>0</v>
      </c>
      <c r="I157" s="54">
        <f>Ясюкова!T163+Ясюкова!U163+Ясюкова!V163</f>
        <v>0</v>
      </c>
      <c r="J157" s="54">
        <f>Ясюкова!W163</f>
        <v>0</v>
      </c>
      <c r="K157" s="54" t="e">
        <f>Ясюкова!C163</f>
        <v>#DIV/0!</v>
      </c>
      <c r="L157" s="54" t="e">
        <f>Ясюкова!D163</f>
        <v>#DIV/0!</v>
      </c>
      <c r="M157" s="54">
        <f>Ясюкова!G163</f>
        <v>0</v>
      </c>
      <c r="N157" s="54">
        <f>Ясюкова!H163</f>
        <v>0</v>
      </c>
      <c r="O157" s="54">
        <f>Ясюкова!I163</f>
        <v>0</v>
      </c>
      <c r="P157" s="54">
        <f>Ясюкова!X163</f>
        <v>0</v>
      </c>
      <c r="Q157" s="55" t="e">
        <f>Ясюкова!AX163</f>
        <v>#N/A</v>
      </c>
      <c r="R157" s="54" t="e">
        <f>Ясюкова!AW163</f>
        <v>#N/A</v>
      </c>
    </row>
    <row r="158" spans="1:18" x14ac:dyDescent="0.25">
      <c r="A158" s="70">
        <f>'Тулуз-Пьерон'!A164</f>
        <v>0</v>
      </c>
      <c r="B158" s="71">
        <f>'Тулуз-Пьерон'!B164</f>
        <v>0</v>
      </c>
      <c r="C158" s="60">
        <f>Ясюкова!K164+Ясюкова!L164+Ясюкова!P164</f>
        <v>0</v>
      </c>
      <c r="D158" s="54">
        <f>Ясюкова!E164</f>
        <v>0</v>
      </c>
      <c r="E158" s="54">
        <f>Ясюкова!F164</f>
        <v>0</v>
      </c>
      <c r="F158" s="54">
        <f>Ясюкова!J164+Ясюкова!T164</f>
        <v>0</v>
      </c>
      <c r="G158" s="54">
        <f>Ясюкова!O164+Ясюкова!V164</f>
        <v>0</v>
      </c>
      <c r="H158" s="54">
        <f>Ясюкова!J164+Ясюкова!N164+Ясюкова!O164</f>
        <v>0</v>
      </c>
      <c r="I158" s="54">
        <f>Ясюкова!T164+Ясюкова!U164+Ясюкова!V164</f>
        <v>0</v>
      </c>
      <c r="J158" s="54">
        <f>Ясюкова!W164</f>
        <v>0</v>
      </c>
      <c r="K158" s="54" t="e">
        <f>Ясюкова!C164</f>
        <v>#DIV/0!</v>
      </c>
      <c r="L158" s="54" t="e">
        <f>Ясюкова!D164</f>
        <v>#DIV/0!</v>
      </c>
      <c r="M158" s="54">
        <f>Ясюкова!G164</f>
        <v>0</v>
      </c>
      <c r="N158" s="54">
        <f>Ясюкова!H164</f>
        <v>0</v>
      </c>
      <c r="O158" s="54">
        <f>Ясюкова!I164</f>
        <v>0</v>
      </c>
      <c r="P158" s="54">
        <f>Ясюкова!X164</f>
        <v>0</v>
      </c>
      <c r="Q158" s="55" t="e">
        <f>Ясюкова!AX164</f>
        <v>#N/A</v>
      </c>
      <c r="R158" s="54" t="e">
        <f>Ясюкова!AW164</f>
        <v>#N/A</v>
      </c>
    </row>
    <row r="159" spans="1:18" x14ac:dyDescent="0.25">
      <c r="A159" s="70">
        <f>'Тулуз-Пьерон'!A165</f>
        <v>0</v>
      </c>
      <c r="B159" s="71">
        <f>'Тулуз-Пьерон'!B165</f>
        <v>0</v>
      </c>
      <c r="C159" s="60">
        <f>Ясюкова!K165+Ясюкова!L165+Ясюкова!P165</f>
        <v>0</v>
      </c>
      <c r="D159" s="54">
        <f>Ясюкова!E165</f>
        <v>0</v>
      </c>
      <c r="E159" s="54">
        <f>Ясюкова!F165</f>
        <v>0</v>
      </c>
      <c r="F159" s="54">
        <f>Ясюкова!J165+Ясюкова!T165</f>
        <v>0</v>
      </c>
      <c r="G159" s="54">
        <f>Ясюкова!O165+Ясюкова!V165</f>
        <v>0</v>
      </c>
      <c r="H159" s="54">
        <f>Ясюкова!J165+Ясюкова!N165+Ясюкова!O165</f>
        <v>0</v>
      </c>
      <c r="I159" s="54">
        <f>Ясюкова!T165+Ясюкова!U165+Ясюкова!V165</f>
        <v>0</v>
      </c>
      <c r="J159" s="54">
        <f>Ясюкова!W165</f>
        <v>0</v>
      </c>
      <c r="K159" s="54" t="e">
        <f>Ясюкова!C165</f>
        <v>#DIV/0!</v>
      </c>
      <c r="L159" s="54" t="e">
        <f>Ясюкова!D165</f>
        <v>#DIV/0!</v>
      </c>
      <c r="M159" s="54">
        <f>Ясюкова!G165</f>
        <v>0</v>
      </c>
      <c r="N159" s="54">
        <f>Ясюкова!H165</f>
        <v>0</v>
      </c>
      <c r="O159" s="54">
        <f>Ясюкова!I165</f>
        <v>0</v>
      </c>
      <c r="P159" s="54">
        <f>Ясюкова!X165</f>
        <v>0</v>
      </c>
      <c r="Q159" s="55" t="e">
        <f>Ясюкова!AX165</f>
        <v>#N/A</v>
      </c>
      <c r="R159" s="54" t="e">
        <f>Ясюкова!AW165</f>
        <v>#N/A</v>
      </c>
    </row>
    <row r="160" spans="1:18" x14ac:dyDescent="0.25">
      <c r="A160" s="70">
        <f>'Тулуз-Пьерон'!A166</f>
        <v>0</v>
      </c>
      <c r="B160" s="71">
        <f>'Тулуз-Пьерон'!B166</f>
        <v>0</v>
      </c>
      <c r="C160" s="60">
        <f>Ясюкова!K166+Ясюкова!L166+Ясюкова!P166</f>
        <v>0</v>
      </c>
      <c r="D160" s="54">
        <f>Ясюкова!E166</f>
        <v>0</v>
      </c>
      <c r="E160" s="54">
        <f>Ясюкова!F166</f>
        <v>0</v>
      </c>
      <c r="F160" s="54">
        <f>Ясюкова!J166+Ясюкова!T166</f>
        <v>0</v>
      </c>
      <c r="G160" s="54">
        <f>Ясюкова!O166+Ясюкова!V166</f>
        <v>0</v>
      </c>
      <c r="H160" s="54">
        <f>Ясюкова!J166+Ясюкова!N166+Ясюкова!O166</f>
        <v>0</v>
      </c>
      <c r="I160" s="54">
        <f>Ясюкова!T166+Ясюкова!U166+Ясюкова!V166</f>
        <v>0</v>
      </c>
      <c r="J160" s="54">
        <f>Ясюкова!W166</f>
        <v>0</v>
      </c>
      <c r="K160" s="54" t="e">
        <f>Ясюкова!C166</f>
        <v>#DIV/0!</v>
      </c>
      <c r="L160" s="54" t="e">
        <f>Ясюкова!D166</f>
        <v>#DIV/0!</v>
      </c>
      <c r="M160" s="54">
        <f>Ясюкова!G166</f>
        <v>0</v>
      </c>
      <c r="N160" s="54">
        <f>Ясюкова!H166</f>
        <v>0</v>
      </c>
      <c r="O160" s="54">
        <f>Ясюкова!I166</f>
        <v>0</v>
      </c>
      <c r="P160" s="54">
        <f>Ясюкова!X166</f>
        <v>0</v>
      </c>
      <c r="Q160" s="55" t="e">
        <f>Ясюкова!AX166</f>
        <v>#N/A</v>
      </c>
      <c r="R160" s="54" t="e">
        <f>Ясюкова!AW166</f>
        <v>#N/A</v>
      </c>
    </row>
    <row r="161" spans="1:18" x14ac:dyDescent="0.25">
      <c r="A161" s="70">
        <f>'Тулуз-Пьерон'!A167</f>
        <v>0</v>
      </c>
      <c r="B161" s="71">
        <f>'Тулуз-Пьерон'!B167</f>
        <v>0</v>
      </c>
      <c r="C161" s="60">
        <f>Ясюкова!K167+Ясюкова!L167+Ясюкова!P167</f>
        <v>0</v>
      </c>
      <c r="D161" s="54">
        <f>Ясюкова!E167</f>
        <v>0</v>
      </c>
      <c r="E161" s="54">
        <f>Ясюкова!F167</f>
        <v>0</v>
      </c>
      <c r="F161" s="54">
        <f>Ясюкова!J167+Ясюкова!T167</f>
        <v>0</v>
      </c>
      <c r="G161" s="54">
        <f>Ясюкова!O167+Ясюкова!V167</f>
        <v>0</v>
      </c>
      <c r="H161" s="54">
        <f>Ясюкова!J167+Ясюкова!N167+Ясюкова!O167</f>
        <v>0</v>
      </c>
      <c r="I161" s="54">
        <f>Ясюкова!T167+Ясюкова!U167+Ясюкова!V167</f>
        <v>0</v>
      </c>
      <c r="J161" s="54">
        <f>Ясюкова!W167</f>
        <v>0</v>
      </c>
      <c r="K161" s="54" t="e">
        <f>Ясюкова!C167</f>
        <v>#DIV/0!</v>
      </c>
      <c r="L161" s="54" t="e">
        <f>Ясюкова!D167</f>
        <v>#DIV/0!</v>
      </c>
      <c r="M161" s="54">
        <f>Ясюкова!G167</f>
        <v>0</v>
      </c>
      <c r="N161" s="54">
        <f>Ясюкова!H167</f>
        <v>0</v>
      </c>
      <c r="O161" s="54">
        <f>Ясюкова!I167</f>
        <v>0</v>
      </c>
      <c r="P161" s="54">
        <f>Ясюкова!X167</f>
        <v>0</v>
      </c>
      <c r="Q161" s="55" t="e">
        <f>Ясюкова!AX167</f>
        <v>#N/A</v>
      </c>
      <c r="R161" s="54" t="e">
        <f>Ясюкова!AW167</f>
        <v>#N/A</v>
      </c>
    </row>
    <row r="162" spans="1:18" x14ac:dyDescent="0.25">
      <c r="A162" s="70">
        <f>'Тулуз-Пьерон'!A168</f>
        <v>0</v>
      </c>
      <c r="B162" s="71">
        <f>'Тулуз-Пьерон'!B168</f>
        <v>0</v>
      </c>
      <c r="C162" s="60">
        <f>Ясюкова!K168+Ясюкова!L168+Ясюкова!P168</f>
        <v>0</v>
      </c>
      <c r="D162" s="54">
        <f>Ясюкова!E168</f>
        <v>0</v>
      </c>
      <c r="E162" s="54">
        <f>Ясюкова!F168</f>
        <v>0</v>
      </c>
      <c r="F162" s="54">
        <f>Ясюкова!J168+Ясюкова!T168</f>
        <v>0</v>
      </c>
      <c r="G162" s="54">
        <f>Ясюкова!O168+Ясюкова!V168</f>
        <v>0</v>
      </c>
      <c r="H162" s="54">
        <f>Ясюкова!J168+Ясюкова!N168+Ясюкова!O168</f>
        <v>0</v>
      </c>
      <c r="I162" s="54">
        <f>Ясюкова!T168+Ясюкова!U168+Ясюкова!V168</f>
        <v>0</v>
      </c>
      <c r="J162" s="54">
        <f>Ясюкова!W168</f>
        <v>0</v>
      </c>
      <c r="K162" s="54" t="e">
        <f>Ясюкова!C168</f>
        <v>#DIV/0!</v>
      </c>
      <c r="L162" s="54" t="e">
        <f>Ясюкова!D168</f>
        <v>#DIV/0!</v>
      </c>
      <c r="M162" s="54">
        <f>Ясюкова!G168</f>
        <v>0</v>
      </c>
      <c r="N162" s="54">
        <f>Ясюкова!H168</f>
        <v>0</v>
      </c>
      <c r="O162" s="54">
        <f>Ясюкова!I168</f>
        <v>0</v>
      </c>
      <c r="P162" s="54">
        <f>Ясюкова!X168</f>
        <v>0</v>
      </c>
      <c r="Q162" s="55" t="e">
        <f>Ясюкова!AX168</f>
        <v>#N/A</v>
      </c>
      <c r="R162" s="54" t="e">
        <f>Ясюкова!AW168</f>
        <v>#N/A</v>
      </c>
    </row>
    <row r="163" spans="1:18" x14ac:dyDescent="0.25">
      <c r="A163" s="70">
        <f>'Тулуз-Пьерон'!A169</f>
        <v>0</v>
      </c>
      <c r="B163" s="71">
        <f>'Тулуз-Пьерон'!B169</f>
        <v>0</v>
      </c>
      <c r="C163" s="60">
        <f>Ясюкова!K169+Ясюкова!L169+Ясюкова!P169</f>
        <v>0</v>
      </c>
      <c r="D163" s="54">
        <f>Ясюкова!E169</f>
        <v>0</v>
      </c>
      <c r="E163" s="54">
        <f>Ясюкова!F169</f>
        <v>0</v>
      </c>
      <c r="F163" s="54">
        <f>Ясюкова!J169+Ясюкова!T169</f>
        <v>0</v>
      </c>
      <c r="G163" s="54">
        <f>Ясюкова!O169+Ясюкова!V169</f>
        <v>0</v>
      </c>
      <c r="H163" s="54">
        <f>Ясюкова!J169+Ясюкова!N169+Ясюкова!O169</f>
        <v>0</v>
      </c>
      <c r="I163" s="54">
        <f>Ясюкова!T169+Ясюкова!U169+Ясюкова!V169</f>
        <v>0</v>
      </c>
      <c r="J163" s="54">
        <f>Ясюкова!W169</f>
        <v>0</v>
      </c>
      <c r="K163" s="54" t="e">
        <f>Ясюкова!C169</f>
        <v>#DIV/0!</v>
      </c>
      <c r="L163" s="54" t="e">
        <f>Ясюкова!D169</f>
        <v>#DIV/0!</v>
      </c>
      <c r="M163" s="54">
        <f>Ясюкова!G169</f>
        <v>0</v>
      </c>
      <c r="N163" s="54">
        <f>Ясюкова!H169</f>
        <v>0</v>
      </c>
      <c r="O163" s="54">
        <f>Ясюкова!I169</f>
        <v>0</v>
      </c>
      <c r="P163" s="54">
        <f>Ясюкова!X169</f>
        <v>0</v>
      </c>
      <c r="Q163" s="55" t="e">
        <f>Ясюкова!AX169</f>
        <v>#N/A</v>
      </c>
      <c r="R163" s="54" t="e">
        <f>Ясюкова!AW169</f>
        <v>#N/A</v>
      </c>
    </row>
    <row r="164" spans="1:18" x14ac:dyDescent="0.25">
      <c r="A164" s="70">
        <f>'Тулуз-Пьерон'!A170</f>
        <v>0</v>
      </c>
      <c r="B164" s="71">
        <f>'Тулуз-Пьерон'!B170</f>
        <v>0</v>
      </c>
      <c r="C164" s="60">
        <f>Ясюкова!K170+Ясюкова!L170+Ясюкова!P170</f>
        <v>0</v>
      </c>
      <c r="D164" s="54">
        <f>Ясюкова!E170</f>
        <v>0</v>
      </c>
      <c r="E164" s="54">
        <f>Ясюкова!F170</f>
        <v>0</v>
      </c>
      <c r="F164" s="54">
        <f>Ясюкова!J170+Ясюкова!T170</f>
        <v>0</v>
      </c>
      <c r="G164" s="54">
        <f>Ясюкова!O170+Ясюкова!V170</f>
        <v>0</v>
      </c>
      <c r="H164" s="54">
        <f>Ясюкова!J170+Ясюкова!N170+Ясюкова!O170</f>
        <v>0</v>
      </c>
      <c r="I164" s="54">
        <f>Ясюкова!T170+Ясюкова!U170+Ясюкова!V170</f>
        <v>0</v>
      </c>
      <c r="J164" s="54">
        <f>Ясюкова!W170</f>
        <v>0</v>
      </c>
      <c r="K164" s="54" t="e">
        <f>Ясюкова!C170</f>
        <v>#DIV/0!</v>
      </c>
      <c r="L164" s="54" t="e">
        <f>Ясюкова!D170</f>
        <v>#DIV/0!</v>
      </c>
      <c r="M164" s="54">
        <f>Ясюкова!G170</f>
        <v>0</v>
      </c>
      <c r="N164" s="54">
        <f>Ясюкова!H170</f>
        <v>0</v>
      </c>
      <c r="O164" s="54">
        <f>Ясюкова!I170</f>
        <v>0</v>
      </c>
      <c r="P164" s="54">
        <f>Ясюкова!X170</f>
        <v>0</v>
      </c>
      <c r="Q164" s="55" t="e">
        <f>Ясюкова!AX170</f>
        <v>#N/A</v>
      </c>
      <c r="R164" s="54" t="e">
        <f>Ясюкова!AW170</f>
        <v>#N/A</v>
      </c>
    </row>
    <row r="165" spans="1:18" x14ac:dyDescent="0.25">
      <c r="A165" s="70">
        <f>'Тулуз-Пьерон'!A171</f>
        <v>0</v>
      </c>
      <c r="B165" s="71">
        <f>'Тулуз-Пьерон'!B171</f>
        <v>0</v>
      </c>
      <c r="C165" s="60">
        <f>Ясюкова!K171+Ясюкова!L171+Ясюкова!P171</f>
        <v>0</v>
      </c>
      <c r="D165" s="54">
        <f>Ясюкова!E171</f>
        <v>0</v>
      </c>
      <c r="E165" s="54">
        <f>Ясюкова!F171</f>
        <v>0</v>
      </c>
      <c r="F165" s="54">
        <f>Ясюкова!J171+Ясюкова!T171</f>
        <v>0</v>
      </c>
      <c r="G165" s="54">
        <f>Ясюкова!O171+Ясюкова!V171</f>
        <v>0</v>
      </c>
      <c r="H165" s="54">
        <f>Ясюкова!J171+Ясюкова!N171+Ясюкова!O171</f>
        <v>0</v>
      </c>
      <c r="I165" s="54">
        <f>Ясюкова!T171+Ясюкова!U171+Ясюкова!V171</f>
        <v>0</v>
      </c>
      <c r="J165" s="54">
        <f>Ясюкова!W171</f>
        <v>0</v>
      </c>
      <c r="K165" s="54" t="e">
        <f>Ясюкова!C171</f>
        <v>#DIV/0!</v>
      </c>
      <c r="L165" s="54" t="e">
        <f>Ясюкова!D171</f>
        <v>#DIV/0!</v>
      </c>
      <c r="M165" s="54">
        <f>Ясюкова!G171</f>
        <v>0</v>
      </c>
      <c r="N165" s="54">
        <f>Ясюкова!H171</f>
        <v>0</v>
      </c>
      <c r="O165" s="54">
        <f>Ясюкова!I171</f>
        <v>0</v>
      </c>
      <c r="P165" s="54">
        <f>Ясюкова!X171</f>
        <v>0</v>
      </c>
      <c r="Q165" s="55" t="e">
        <f>Ясюкова!AX171</f>
        <v>#N/A</v>
      </c>
      <c r="R165" s="54" t="e">
        <f>Ясюкова!AW171</f>
        <v>#N/A</v>
      </c>
    </row>
    <row r="166" spans="1:18" x14ac:dyDescent="0.25">
      <c r="A166" s="70">
        <f>'Тулуз-Пьерон'!A172</f>
        <v>0</v>
      </c>
      <c r="B166" s="71">
        <f>'Тулуз-Пьерон'!B172</f>
        <v>0</v>
      </c>
      <c r="C166" s="60">
        <f>Ясюкова!K172+Ясюкова!L172+Ясюкова!P172</f>
        <v>0</v>
      </c>
      <c r="D166" s="54">
        <f>Ясюкова!E172</f>
        <v>0</v>
      </c>
      <c r="E166" s="54">
        <f>Ясюкова!F172</f>
        <v>0</v>
      </c>
      <c r="F166" s="54">
        <f>Ясюкова!J172+Ясюкова!T172</f>
        <v>0</v>
      </c>
      <c r="G166" s="54">
        <f>Ясюкова!O172+Ясюкова!V172</f>
        <v>0</v>
      </c>
      <c r="H166" s="54">
        <f>Ясюкова!J172+Ясюкова!N172+Ясюкова!O172</f>
        <v>0</v>
      </c>
      <c r="I166" s="54">
        <f>Ясюкова!T172+Ясюкова!U172+Ясюкова!V172</f>
        <v>0</v>
      </c>
      <c r="J166" s="54">
        <f>Ясюкова!W172</f>
        <v>0</v>
      </c>
      <c r="K166" s="54" t="e">
        <f>Ясюкова!C172</f>
        <v>#DIV/0!</v>
      </c>
      <c r="L166" s="54" t="e">
        <f>Ясюкова!D172</f>
        <v>#DIV/0!</v>
      </c>
      <c r="M166" s="54">
        <f>Ясюкова!G172</f>
        <v>0</v>
      </c>
      <c r="N166" s="54">
        <f>Ясюкова!H172</f>
        <v>0</v>
      </c>
      <c r="O166" s="54">
        <f>Ясюкова!I172</f>
        <v>0</v>
      </c>
      <c r="P166" s="54">
        <f>Ясюкова!X172</f>
        <v>0</v>
      </c>
      <c r="Q166" s="55" t="e">
        <f>Ясюкова!AX172</f>
        <v>#N/A</v>
      </c>
      <c r="R166" s="54" t="e">
        <f>Ясюкова!AW172</f>
        <v>#N/A</v>
      </c>
    </row>
    <row r="167" spans="1:18" x14ac:dyDescent="0.25">
      <c r="A167" s="70">
        <f>'Тулуз-Пьерон'!A173</f>
        <v>0</v>
      </c>
      <c r="B167" s="71">
        <f>'Тулуз-Пьерон'!B173</f>
        <v>0</v>
      </c>
      <c r="C167" s="60">
        <f>Ясюкова!K173+Ясюкова!L173+Ясюкова!P173</f>
        <v>0</v>
      </c>
      <c r="D167" s="54">
        <f>Ясюкова!E173</f>
        <v>0</v>
      </c>
      <c r="E167" s="54">
        <f>Ясюкова!F173</f>
        <v>0</v>
      </c>
      <c r="F167" s="54">
        <f>Ясюкова!J173+Ясюкова!T173</f>
        <v>0</v>
      </c>
      <c r="G167" s="54">
        <f>Ясюкова!O173+Ясюкова!V173</f>
        <v>0</v>
      </c>
      <c r="H167" s="54">
        <f>Ясюкова!J173+Ясюкова!N173+Ясюкова!O173</f>
        <v>0</v>
      </c>
      <c r="I167" s="54">
        <f>Ясюкова!T173+Ясюкова!U173+Ясюкова!V173</f>
        <v>0</v>
      </c>
      <c r="J167" s="54">
        <f>Ясюкова!W173</f>
        <v>0</v>
      </c>
      <c r="K167" s="54" t="e">
        <f>Ясюкова!C173</f>
        <v>#DIV/0!</v>
      </c>
      <c r="L167" s="54" t="e">
        <f>Ясюкова!D173</f>
        <v>#DIV/0!</v>
      </c>
      <c r="M167" s="54">
        <f>Ясюкова!G173</f>
        <v>0</v>
      </c>
      <c r="N167" s="54">
        <f>Ясюкова!H173</f>
        <v>0</v>
      </c>
      <c r="O167" s="54">
        <f>Ясюкова!I173</f>
        <v>0</v>
      </c>
      <c r="P167" s="54">
        <f>Ясюкова!X173</f>
        <v>0</v>
      </c>
      <c r="Q167" s="55" t="e">
        <f>Ясюкова!AX173</f>
        <v>#N/A</v>
      </c>
      <c r="R167" s="54" t="e">
        <f>Ясюкова!AW173</f>
        <v>#N/A</v>
      </c>
    </row>
    <row r="168" spans="1:18" x14ac:dyDescent="0.25">
      <c r="A168" s="70">
        <f>'Тулуз-Пьерон'!A174</f>
        <v>0</v>
      </c>
      <c r="B168" s="71">
        <f>'Тулуз-Пьерон'!B174</f>
        <v>0</v>
      </c>
      <c r="C168" s="60">
        <f>Ясюкова!K174+Ясюкова!L174+Ясюкова!P174</f>
        <v>0</v>
      </c>
      <c r="D168" s="54">
        <f>Ясюкова!E174</f>
        <v>0</v>
      </c>
      <c r="E168" s="54">
        <f>Ясюкова!F174</f>
        <v>0</v>
      </c>
      <c r="F168" s="54">
        <f>Ясюкова!J174+Ясюкова!T174</f>
        <v>0</v>
      </c>
      <c r="G168" s="54">
        <f>Ясюкова!O174+Ясюкова!V174</f>
        <v>0</v>
      </c>
      <c r="H168" s="54">
        <f>Ясюкова!J174+Ясюкова!N174+Ясюкова!O174</f>
        <v>0</v>
      </c>
      <c r="I168" s="54">
        <f>Ясюкова!T174+Ясюкова!U174+Ясюкова!V174</f>
        <v>0</v>
      </c>
      <c r="J168" s="54">
        <f>Ясюкова!W174</f>
        <v>0</v>
      </c>
      <c r="K168" s="54" t="e">
        <f>Ясюкова!C174</f>
        <v>#DIV/0!</v>
      </c>
      <c r="L168" s="54" t="e">
        <f>Ясюкова!D174</f>
        <v>#DIV/0!</v>
      </c>
      <c r="M168" s="54">
        <f>Ясюкова!G174</f>
        <v>0</v>
      </c>
      <c r="N168" s="54">
        <f>Ясюкова!H174</f>
        <v>0</v>
      </c>
      <c r="O168" s="54">
        <f>Ясюкова!I174</f>
        <v>0</v>
      </c>
      <c r="P168" s="54">
        <f>Ясюкова!X174</f>
        <v>0</v>
      </c>
      <c r="Q168" s="55" t="e">
        <f>Ясюкова!AX174</f>
        <v>#N/A</v>
      </c>
      <c r="R168" s="54" t="e">
        <f>Ясюкова!AW174</f>
        <v>#N/A</v>
      </c>
    </row>
    <row r="169" spans="1:18" x14ac:dyDescent="0.25">
      <c r="A169" s="70">
        <f>'Тулуз-Пьерон'!A175</f>
        <v>0</v>
      </c>
      <c r="B169" s="71">
        <f>'Тулуз-Пьерон'!B175</f>
        <v>0</v>
      </c>
      <c r="C169" s="60">
        <f>Ясюкова!K175+Ясюкова!L175+Ясюкова!P175</f>
        <v>0</v>
      </c>
      <c r="D169" s="54">
        <f>Ясюкова!E175</f>
        <v>0</v>
      </c>
      <c r="E169" s="54">
        <f>Ясюкова!F175</f>
        <v>0</v>
      </c>
      <c r="F169" s="54">
        <f>Ясюкова!J175+Ясюкова!T175</f>
        <v>0</v>
      </c>
      <c r="G169" s="54">
        <f>Ясюкова!O175+Ясюкова!V175</f>
        <v>0</v>
      </c>
      <c r="H169" s="54">
        <f>Ясюкова!J175+Ясюкова!N175+Ясюкова!O175</f>
        <v>0</v>
      </c>
      <c r="I169" s="54">
        <f>Ясюкова!T175+Ясюкова!U175+Ясюкова!V175</f>
        <v>0</v>
      </c>
      <c r="J169" s="54">
        <f>Ясюкова!W175</f>
        <v>0</v>
      </c>
      <c r="K169" s="54" t="e">
        <f>Ясюкова!C175</f>
        <v>#DIV/0!</v>
      </c>
      <c r="L169" s="54" t="e">
        <f>Ясюкова!D175</f>
        <v>#DIV/0!</v>
      </c>
      <c r="M169" s="54">
        <f>Ясюкова!G175</f>
        <v>0</v>
      </c>
      <c r="N169" s="54">
        <f>Ясюкова!H175</f>
        <v>0</v>
      </c>
      <c r="O169" s="54">
        <f>Ясюкова!I175</f>
        <v>0</v>
      </c>
      <c r="P169" s="54">
        <f>Ясюкова!X175</f>
        <v>0</v>
      </c>
      <c r="Q169" s="55" t="e">
        <f>Ясюкова!AX175</f>
        <v>#N/A</v>
      </c>
      <c r="R169" s="54" t="e">
        <f>Ясюкова!AW175</f>
        <v>#N/A</v>
      </c>
    </row>
    <row r="170" spans="1:18" x14ac:dyDescent="0.25">
      <c r="A170" s="70">
        <f>'Тулуз-Пьерон'!A176</f>
        <v>0</v>
      </c>
      <c r="B170" s="71">
        <f>'Тулуз-Пьерон'!B176</f>
        <v>0</v>
      </c>
      <c r="C170" s="60">
        <f>Ясюкова!K176+Ясюкова!L176+Ясюкова!P176</f>
        <v>0</v>
      </c>
      <c r="D170" s="54">
        <f>Ясюкова!E176</f>
        <v>0</v>
      </c>
      <c r="E170" s="54">
        <f>Ясюкова!F176</f>
        <v>0</v>
      </c>
      <c r="F170" s="54">
        <f>Ясюкова!J176+Ясюкова!T176</f>
        <v>0</v>
      </c>
      <c r="G170" s="54">
        <f>Ясюкова!O176+Ясюкова!V176</f>
        <v>0</v>
      </c>
      <c r="H170" s="54">
        <f>Ясюкова!J176+Ясюкова!N176+Ясюкова!O176</f>
        <v>0</v>
      </c>
      <c r="I170" s="54">
        <f>Ясюкова!T176+Ясюкова!U176+Ясюкова!V176</f>
        <v>0</v>
      </c>
      <c r="J170" s="54">
        <f>Ясюкова!W176</f>
        <v>0</v>
      </c>
      <c r="K170" s="54" t="e">
        <f>Ясюкова!C176</f>
        <v>#DIV/0!</v>
      </c>
      <c r="L170" s="54" t="e">
        <f>Ясюкова!D176</f>
        <v>#DIV/0!</v>
      </c>
      <c r="M170" s="54">
        <f>Ясюкова!G176</f>
        <v>0</v>
      </c>
      <c r="N170" s="54">
        <f>Ясюкова!H176</f>
        <v>0</v>
      </c>
      <c r="O170" s="54">
        <f>Ясюкова!I176</f>
        <v>0</v>
      </c>
      <c r="P170" s="54">
        <f>Ясюкова!X176</f>
        <v>0</v>
      </c>
      <c r="Q170" s="55" t="e">
        <f>Ясюкова!AX176</f>
        <v>#N/A</v>
      </c>
      <c r="R170" s="54" t="e">
        <f>Ясюкова!AW176</f>
        <v>#N/A</v>
      </c>
    </row>
    <row r="171" spans="1:18" x14ac:dyDescent="0.25">
      <c r="A171" s="70">
        <f>'Тулуз-Пьерон'!A177</f>
        <v>0</v>
      </c>
      <c r="B171" s="71">
        <f>'Тулуз-Пьерон'!B177</f>
        <v>0</v>
      </c>
      <c r="C171" s="60">
        <f>Ясюкова!K177+Ясюкова!L177+Ясюкова!P177</f>
        <v>0</v>
      </c>
      <c r="D171" s="54">
        <f>Ясюкова!E177</f>
        <v>0</v>
      </c>
      <c r="E171" s="54">
        <f>Ясюкова!F177</f>
        <v>0</v>
      </c>
      <c r="F171" s="54">
        <f>Ясюкова!J177+Ясюкова!T177</f>
        <v>0</v>
      </c>
      <c r="G171" s="54">
        <f>Ясюкова!O177+Ясюкова!V177</f>
        <v>0</v>
      </c>
      <c r="H171" s="54">
        <f>Ясюкова!J177+Ясюкова!N177+Ясюкова!O177</f>
        <v>0</v>
      </c>
      <c r="I171" s="54">
        <f>Ясюкова!T177+Ясюкова!U177+Ясюкова!V177</f>
        <v>0</v>
      </c>
      <c r="J171" s="54">
        <f>Ясюкова!W177</f>
        <v>0</v>
      </c>
      <c r="K171" s="54" t="e">
        <f>Ясюкова!C177</f>
        <v>#DIV/0!</v>
      </c>
      <c r="L171" s="54" t="e">
        <f>Ясюкова!D177</f>
        <v>#DIV/0!</v>
      </c>
      <c r="M171" s="54">
        <f>Ясюкова!G177</f>
        <v>0</v>
      </c>
      <c r="N171" s="54">
        <f>Ясюкова!H177</f>
        <v>0</v>
      </c>
      <c r="O171" s="54">
        <f>Ясюкова!I177</f>
        <v>0</v>
      </c>
      <c r="P171" s="54">
        <f>Ясюкова!X177</f>
        <v>0</v>
      </c>
      <c r="Q171" s="55" t="e">
        <f>Ясюкова!AX177</f>
        <v>#N/A</v>
      </c>
      <c r="R171" s="54" t="e">
        <f>Ясюкова!AW177</f>
        <v>#N/A</v>
      </c>
    </row>
    <row r="172" spans="1:18" x14ac:dyDescent="0.25">
      <c r="A172" s="70">
        <f>'Тулуз-Пьерон'!A178</f>
        <v>0</v>
      </c>
      <c r="B172" s="71">
        <f>'Тулуз-Пьерон'!B178</f>
        <v>0</v>
      </c>
      <c r="C172" s="60">
        <f>Ясюкова!K178+Ясюкова!L178+Ясюкова!P178</f>
        <v>0</v>
      </c>
      <c r="D172" s="54">
        <f>Ясюкова!E178</f>
        <v>0</v>
      </c>
      <c r="E172" s="54">
        <f>Ясюкова!F178</f>
        <v>0</v>
      </c>
      <c r="F172" s="54">
        <f>Ясюкова!J178+Ясюкова!T178</f>
        <v>0</v>
      </c>
      <c r="G172" s="54">
        <f>Ясюкова!O178+Ясюкова!V178</f>
        <v>0</v>
      </c>
      <c r="H172" s="54">
        <f>Ясюкова!J178+Ясюкова!N178+Ясюкова!O178</f>
        <v>0</v>
      </c>
      <c r="I172" s="54">
        <f>Ясюкова!T178+Ясюкова!U178+Ясюкова!V178</f>
        <v>0</v>
      </c>
      <c r="J172" s="54">
        <f>Ясюкова!W178</f>
        <v>0</v>
      </c>
      <c r="K172" s="54" t="e">
        <f>Ясюкова!C178</f>
        <v>#DIV/0!</v>
      </c>
      <c r="L172" s="54" t="e">
        <f>Ясюкова!D178</f>
        <v>#DIV/0!</v>
      </c>
      <c r="M172" s="54">
        <f>Ясюкова!G178</f>
        <v>0</v>
      </c>
      <c r="N172" s="54">
        <f>Ясюкова!H178</f>
        <v>0</v>
      </c>
      <c r="O172" s="54">
        <f>Ясюкова!I178</f>
        <v>0</v>
      </c>
      <c r="P172" s="54">
        <f>Ясюкова!X178</f>
        <v>0</v>
      </c>
      <c r="Q172" s="55" t="e">
        <f>Ясюкова!AX178</f>
        <v>#N/A</v>
      </c>
      <c r="R172" s="54" t="e">
        <f>Ясюкова!AW178</f>
        <v>#N/A</v>
      </c>
    </row>
    <row r="173" spans="1:18" x14ac:dyDescent="0.25">
      <c r="A173" s="70">
        <f>'Тулуз-Пьерон'!A179</f>
        <v>0</v>
      </c>
      <c r="B173" s="71">
        <f>'Тулуз-Пьерон'!B179</f>
        <v>0</v>
      </c>
      <c r="C173" s="60">
        <f>Ясюкова!K179+Ясюкова!L179+Ясюкова!P179</f>
        <v>0</v>
      </c>
      <c r="D173" s="54">
        <f>Ясюкова!E179</f>
        <v>0</v>
      </c>
      <c r="E173" s="54">
        <f>Ясюкова!F179</f>
        <v>0</v>
      </c>
      <c r="F173" s="54">
        <f>Ясюкова!J179+Ясюкова!T179</f>
        <v>0</v>
      </c>
      <c r="G173" s="54">
        <f>Ясюкова!O179+Ясюкова!V179</f>
        <v>0</v>
      </c>
      <c r="H173" s="54">
        <f>Ясюкова!J179+Ясюкова!N179+Ясюкова!O179</f>
        <v>0</v>
      </c>
      <c r="I173" s="54">
        <f>Ясюкова!T179+Ясюкова!U179+Ясюкова!V179</f>
        <v>0</v>
      </c>
      <c r="J173" s="54">
        <f>Ясюкова!W179</f>
        <v>0</v>
      </c>
      <c r="K173" s="54" t="e">
        <f>Ясюкова!C179</f>
        <v>#DIV/0!</v>
      </c>
      <c r="L173" s="54" t="e">
        <f>Ясюкова!D179</f>
        <v>#DIV/0!</v>
      </c>
      <c r="M173" s="54">
        <f>Ясюкова!G179</f>
        <v>0</v>
      </c>
      <c r="N173" s="54">
        <f>Ясюкова!H179</f>
        <v>0</v>
      </c>
      <c r="O173" s="54">
        <f>Ясюкова!I179</f>
        <v>0</v>
      </c>
      <c r="P173" s="54">
        <f>Ясюкова!X179</f>
        <v>0</v>
      </c>
      <c r="Q173" s="55" t="e">
        <f>Ясюкова!AX179</f>
        <v>#N/A</v>
      </c>
      <c r="R173" s="54" t="e">
        <f>Ясюкова!AW179</f>
        <v>#N/A</v>
      </c>
    </row>
    <row r="174" spans="1:18" x14ac:dyDescent="0.25">
      <c r="A174" s="70">
        <f>'Тулуз-Пьерон'!A180</f>
        <v>0</v>
      </c>
      <c r="B174" s="71">
        <f>'Тулуз-Пьерон'!B180</f>
        <v>0</v>
      </c>
      <c r="C174" s="60">
        <f>Ясюкова!K180+Ясюкова!L180+Ясюкова!P180</f>
        <v>0</v>
      </c>
      <c r="D174" s="54">
        <f>Ясюкова!E180</f>
        <v>0</v>
      </c>
      <c r="E174" s="54">
        <f>Ясюкова!F180</f>
        <v>0</v>
      </c>
      <c r="F174" s="54">
        <f>Ясюкова!J180+Ясюкова!T180</f>
        <v>0</v>
      </c>
      <c r="G174" s="54">
        <f>Ясюкова!O180+Ясюкова!V180</f>
        <v>0</v>
      </c>
      <c r="H174" s="54">
        <f>Ясюкова!J180+Ясюкова!N180+Ясюкова!O180</f>
        <v>0</v>
      </c>
      <c r="I174" s="54">
        <f>Ясюкова!T180+Ясюкова!U180+Ясюкова!V180</f>
        <v>0</v>
      </c>
      <c r="J174" s="54">
        <f>Ясюкова!W180</f>
        <v>0</v>
      </c>
      <c r="K174" s="54" t="e">
        <f>Ясюкова!C180</f>
        <v>#DIV/0!</v>
      </c>
      <c r="L174" s="54" t="e">
        <f>Ясюкова!D180</f>
        <v>#DIV/0!</v>
      </c>
      <c r="M174" s="54">
        <f>Ясюкова!G180</f>
        <v>0</v>
      </c>
      <c r="N174" s="54">
        <f>Ясюкова!H180</f>
        <v>0</v>
      </c>
      <c r="O174" s="54">
        <f>Ясюкова!I180</f>
        <v>0</v>
      </c>
      <c r="P174" s="54">
        <f>Ясюкова!X180</f>
        <v>0</v>
      </c>
      <c r="Q174" s="55" t="e">
        <f>Ясюкова!AX180</f>
        <v>#N/A</v>
      </c>
      <c r="R174" s="54" t="e">
        <f>Ясюкова!AW180</f>
        <v>#N/A</v>
      </c>
    </row>
    <row r="175" spans="1:18" x14ac:dyDescent="0.25">
      <c r="A175" s="70">
        <f>'Тулуз-Пьерон'!A181</f>
        <v>0</v>
      </c>
      <c r="B175" s="71">
        <f>'Тулуз-Пьерон'!B181</f>
        <v>0</v>
      </c>
      <c r="C175" s="60">
        <f>Ясюкова!K181+Ясюкова!L181+Ясюкова!P181</f>
        <v>0</v>
      </c>
      <c r="D175" s="54">
        <f>Ясюкова!E181</f>
        <v>0</v>
      </c>
      <c r="E175" s="54">
        <f>Ясюкова!F181</f>
        <v>0</v>
      </c>
      <c r="F175" s="54">
        <f>Ясюкова!J181+Ясюкова!T181</f>
        <v>0</v>
      </c>
      <c r="G175" s="54">
        <f>Ясюкова!O181+Ясюкова!V181</f>
        <v>0</v>
      </c>
      <c r="H175" s="54">
        <f>Ясюкова!J181+Ясюкова!N181+Ясюкова!O181</f>
        <v>0</v>
      </c>
      <c r="I175" s="54">
        <f>Ясюкова!T181+Ясюкова!U181+Ясюкова!V181</f>
        <v>0</v>
      </c>
      <c r="J175" s="54">
        <f>Ясюкова!W181</f>
        <v>0</v>
      </c>
      <c r="K175" s="54" t="e">
        <f>Ясюкова!C181</f>
        <v>#DIV/0!</v>
      </c>
      <c r="L175" s="54" t="e">
        <f>Ясюкова!D181</f>
        <v>#DIV/0!</v>
      </c>
      <c r="M175" s="54">
        <f>Ясюкова!G181</f>
        <v>0</v>
      </c>
      <c r="N175" s="54">
        <f>Ясюкова!H181</f>
        <v>0</v>
      </c>
      <c r="O175" s="54">
        <f>Ясюкова!I181</f>
        <v>0</v>
      </c>
      <c r="P175" s="54">
        <f>Ясюкова!X181</f>
        <v>0</v>
      </c>
      <c r="Q175" s="55" t="e">
        <f>Ясюкова!AX181</f>
        <v>#N/A</v>
      </c>
      <c r="R175" s="54" t="e">
        <f>Ясюкова!AW181</f>
        <v>#N/A</v>
      </c>
    </row>
    <row r="176" spans="1:18" x14ac:dyDescent="0.25">
      <c r="A176" s="70">
        <f>'Тулуз-Пьерон'!A182</f>
        <v>0</v>
      </c>
      <c r="B176" s="71">
        <f>'Тулуз-Пьерон'!B182</f>
        <v>0</v>
      </c>
      <c r="C176" s="60">
        <f>Ясюкова!K182+Ясюкова!L182+Ясюкова!P182</f>
        <v>0</v>
      </c>
      <c r="D176" s="54">
        <f>Ясюкова!E182</f>
        <v>0</v>
      </c>
      <c r="E176" s="54">
        <f>Ясюкова!F182</f>
        <v>0</v>
      </c>
      <c r="F176" s="54">
        <f>Ясюкова!J182+Ясюкова!T182</f>
        <v>0</v>
      </c>
      <c r="G176" s="54">
        <f>Ясюкова!O182+Ясюкова!V182</f>
        <v>0</v>
      </c>
      <c r="H176" s="54">
        <f>Ясюкова!J182+Ясюкова!N182+Ясюкова!O182</f>
        <v>0</v>
      </c>
      <c r="I176" s="54">
        <f>Ясюкова!T182+Ясюкова!U182+Ясюкова!V182</f>
        <v>0</v>
      </c>
      <c r="J176" s="54">
        <f>Ясюкова!W182</f>
        <v>0</v>
      </c>
      <c r="K176" s="54" t="e">
        <f>Ясюкова!C182</f>
        <v>#DIV/0!</v>
      </c>
      <c r="L176" s="54" t="e">
        <f>Ясюкова!D182</f>
        <v>#DIV/0!</v>
      </c>
      <c r="M176" s="54">
        <f>Ясюкова!G182</f>
        <v>0</v>
      </c>
      <c r="N176" s="54">
        <f>Ясюкова!H182</f>
        <v>0</v>
      </c>
      <c r="O176" s="54">
        <f>Ясюкова!I182</f>
        <v>0</v>
      </c>
      <c r="P176" s="54">
        <f>Ясюкова!X182</f>
        <v>0</v>
      </c>
      <c r="Q176" s="55" t="e">
        <f>Ясюкова!AX182</f>
        <v>#N/A</v>
      </c>
      <c r="R176" s="54" t="e">
        <f>Ясюкова!AW182</f>
        <v>#N/A</v>
      </c>
    </row>
    <row r="177" spans="1:18" x14ac:dyDescent="0.25">
      <c r="A177" s="70">
        <f>'Тулуз-Пьерон'!A183</f>
        <v>0</v>
      </c>
      <c r="B177" s="71">
        <f>'Тулуз-Пьерон'!B183</f>
        <v>0</v>
      </c>
      <c r="C177" s="60">
        <f>Ясюкова!K183+Ясюкова!L183+Ясюкова!P183</f>
        <v>0</v>
      </c>
      <c r="D177" s="54">
        <f>Ясюкова!E183</f>
        <v>0</v>
      </c>
      <c r="E177" s="54">
        <f>Ясюкова!F183</f>
        <v>0</v>
      </c>
      <c r="F177" s="54">
        <f>Ясюкова!J183+Ясюкова!T183</f>
        <v>0</v>
      </c>
      <c r="G177" s="54">
        <f>Ясюкова!O183+Ясюкова!V183</f>
        <v>0</v>
      </c>
      <c r="H177" s="54">
        <f>Ясюкова!J183+Ясюкова!N183+Ясюкова!O183</f>
        <v>0</v>
      </c>
      <c r="I177" s="54">
        <f>Ясюкова!T183+Ясюкова!U183+Ясюкова!V183</f>
        <v>0</v>
      </c>
      <c r="J177" s="54">
        <f>Ясюкова!W183</f>
        <v>0</v>
      </c>
      <c r="K177" s="54" t="e">
        <f>Ясюкова!C183</f>
        <v>#DIV/0!</v>
      </c>
      <c r="L177" s="54" t="e">
        <f>Ясюкова!D183</f>
        <v>#DIV/0!</v>
      </c>
      <c r="M177" s="54">
        <f>Ясюкова!G183</f>
        <v>0</v>
      </c>
      <c r="N177" s="54">
        <f>Ясюкова!H183</f>
        <v>0</v>
      </c>
      <c r="O177" s="54">
        <f>Ясюкова!I183</f>
        <v>0</v>
      </c>
      <c r="P177" s="54">
        <f>Ясюкова!X183</f>
        <v>0</v>
      </c>
      <c r="Q177" s="55" t="e">
        <f>Ясюкова!AX183</f>
        <v>#N/A</v>
      </c>
      <c r="R177" s="54" t="e">
        <f>Ясюкова!AW183</f>
        <v>#N/A</v>
      </c>
    </row>
    <row r="178" spans="1:18" x14ac:dyDescent="0.25">
      <c r="A178" s="70">
        <f>'Тулуз-Пьерон'!A184</f>
        <v>0</v>
      </c>
      <c r="B178" s="71">
        <f>'Тулуз-Пьерон'!B184</f>
        <v>0</v>
      </c>
      <c r="C178" s="60">
        <f>Ясюкова!K184+Ясюкова!L184+Ясюкова!P184</f>
        <v>0</v>
      </c>
      <c r="D178" s="54">
        <f>Ясюкова!E184</f>
        <v>0</v>
      </c>
      <c r="E178" s="54">
        <f>Ясюкова!F184</f>
        <v>0</v>
      </c>
      <c r="F178" s="54">
        <f>Ясюкова!J184+Ясюкова!T184</f>
        <v>0</v>
      </c>
      <c r="G178" s="54">
        <f>Ясюкова!O184+Ясюкова!V184</f>
        <v>0</v>
      </c>
      <c r="H178" s="54">
        <f>Ясюкова!J184+Ясюкова!N184+Ясюкова!O184</f>
        <v>0</v>
      </c>
      <c r="I178" s="54">
        <f>Ясюкова!T184+Ясюкова!U184+Ясюкова!V184</f>
        <v>0</v>
      </c>
      <c r="J178" s="54">
        <f>Ясюкова!W184</f>
        <v>0</v>
      </c>
      <c r="K178" s="54" t="e">
        <f>Ясюкова!C184</f>
        <v>#DIV/0!</v>
      </c>
      <c r="L178" s="54" t="e">
        <f>Ясюкова!D184</f>
        <v>#DIV/0!</v>
      </c>
      <c r="M178" s="54">
        <f>Ясюкова!G184</f>
        <v>0</v>
      </c>
      <c r="N178" s="54">
        <f>Ясюкова!H184</f>
        <v>0</v>
      </c>
      <c r="O178" s="54">
        <f>Ясюкова!I184</f>
        <v>0</v>
      </c>
      <c r="P178" s="54">
        <f>Ясюкова!X184</f>
        <v>0</v>
      </c>
      <c r="Q178" s="55" t="e">
        <f>Ясюкова!AX184</f>
        <v>#N/A</v>
      </c>
      <c r="R178" s="54" t="e">
        <f>Ясюкова!AW184</f>
        <v>#N/A</v>
      </c>
    </row>
    <row r="179" spans="1:18" x14ac:dyDescent="0.25">
      <c r="A179" s="70">
        <f>'Тулуз-Пьерон'!A185</f>
        <v>0</v>
      </c>
      <c r="B179" s="71">
        <f>'Тулуз-Пьерон'!B185</f>
        <v>0</v>
      </c>
      <c r="C179" s="60">
        <f>Ясюкова!K185+Ясюкова!L185+Ясюкова!P185</f>
        <v>0</v>
      </c>
      <c r="D179" s="54">
        <f>Ясюкова!E185</f>
        <v>0</v>
      </c>
      <c r="E179" s="54">
        <f>Ясюкова!F185</f>
        <v>0</v>
      </c>
      <c r="F179" s="54">
        <f>Ясюкова!J185+Ясюкова!T185</f>
        <v>0</v>
      </c>
      <c r="G179" s="54">
        <f>Ясюкова!O185+Ясюкова!V185</f>
        <v>0</v>
      </c>
      <c r="H179" s="54">
        <f>Ясюкова!J185+Ясюкова!N185+Ясюкова!O185</f>
        <v>0</v>
      </c>
      <c r="I179" s="54">
        <f>Ясюкова!T185+Ясюкова!U185+Ясюкова!V185</f>
        <v>0</v>
      </c>
      <c r="J179" s="54">
        <f>Ясюкова!W185</f>
        <v>0</v>
      </c>
      <c r="K179" s="54" t="e">
        <f>Ясюкова!C185</f>
        <v>#DIV/0!</v>
      </c>
      <c r="L179" s="54" t="e">
        <f>Ясюкова!D185</f>
        <v>#DIV/0!</v>
      </c>
      <c r="M179" s="54">
        <f>Ясюкова!G185</f>
        <v>0</v>
      </c>
      <c r="N179" s="54">
        <f>Ясюкова!H185</f>
        <v>0</v>
      </c>
      <c r="O179" s="54">
        <f>Ясюкова!I185</f>
        <v>0</v>
      </c>
      <c r="P179" s="54">
        <f>Ясюкова!X185</f>
        <v>0</v>
      </c>
      <c r="Q179" s="55" t="e">
        <f>Ясюкова!AX185</f>
        <v>#N/A</v>
      </c>
      <c r="R179" s="54" t="e">
        <f>Ясюкова!AW185</f>
        <v>#N/A</v>
      </c>
    </row>
    <row r="180" spans="1:18" x14ac:dyDescent="0.25">
      <c r="A180" s="70">
        <f>'Тулуз-Пьерон'!A186</f>
        <v>0</v>
      </c>
      <c r="B180" s="71">
        <f>'Тулуз-Пьерон'!B186</f>
        <v>0</v>
      </c>
      <c r="C180" s="60">
        <f>Ясюкова!K186+Ясюкова!L186+Ясюкова!P186</f>
        <v>0</v>
      </c>
      <c r="D180" s="54">
        <f>Ясюкова!E186</f>
        <v>0</v>
      </c>
      <c r="E180" s="54">
        <f>Ясюкова!F186</f>
        <v>0</v>
      </c>
      <c r="F180" s="54">
        <f>Ясюкова!J186+Ясюкова!T186</f>
        <v>0</v>
      </c>
      <c r="G180" s="54">
        <f>Ясюкова!O186+Ясюкова!V186</f>
        <v>0</v>
      </c>
      <c r="H180" s="54">
        <f>Ясюкова!J186+Ясюкова!N186+Ясюкова!O186</f>
        <v>0</v>
      </c>
      <c r="I180" s="54">
        <f>Ясюкова!T186+Ясюкова!U186+Ясюкова!V186</f>
        <v>0</v>
      </c>
      <c r="J180" s="54">
        <f>Ясюкова!W186</f>
        <v>0</v>
      </c>
      <c r="K180" s="54" t="e">
        <f>Ясюкова!C186</f>
        <v>#DIV/0!</v>
      </c>
      <c r="L180" s="54" t="e">
        <f>Ясюкова!D186</f>
        <v>#DIV/0!</v>
      </c>
      <c r="M180" s="54">
        <f>Ясюкова!G186</f>
        <v>0</v>
      </c>
      <c r="N180" s="54">
        <f>Ясюкова!H186</f>
        <v>0</v>
      </c>
      <c r="O180" s="54">
        <f>Ясюкова!I186</f>
        <v>0</v>
      </c>
      <c r="P180" s="54">
        <f>Ясюкова!X186</f>
        <v>0</v>
      </c>
      <c r="Q180" s="55" t="e">
        <f>Ясюкова!AX186</f>
        <v>#N/A</v>
      </c>
      <c r="R180" s="54" t="e">
        <f>Ясюкова!AW186</f>
        <v>#N/A</v>
      </c>
    </row>
    <row r="181" spans="1:18" x14ac:dyDescent="0.25">
      <c r="A181" s="70">
        <f>'Тулуз-Пьерон'!A187</f>
        <v>0</v>
      </c>
      <c r="B181" s="71">
        <f>'Тулуз-Пьерон'!B187</f>
        <v>0</v>
      </c>
      <c r="C181" s="60">
        <f>Ясюкова!K187+Ясюкова!L187+Ясюкова!P187</f>
        <v>0</v>
      </c>
      <c r="D181" s="54">
        <f>Ясюкова!E187</f>
        <v>0</v>
      </c>
      <c r="E181" s="54">
        <f>Ясюкова!F187</f>
        <v>0</v>
      </c>
      <c r="F181" s="54">
        <f>Ясюкова!J187+Ясюкова!T187</f>
        <v>0</v>
      </c>
      <c r="G181" s="54">
        <f>Ясюкова!O187+Ясюкова!V187</f>
        <v>0</v>
      </c>
      <c r="H181" s="54">
        <f>Ясюкова!J187+Ясюкова!N187+Ясюкова!O187</f>
        <v>0</v>
      </c>
      <c r="I181" s="54">
        <f>Ясюкова!T187+Ясюкова!U187+Ясюкова!V187</f>
        <v>0</v>
      </c>
      <c r="J181" s="54">
        <f>Ясюкова!W187</f>
        <v>0</v>
      </c>
      <c r="K181" s="54" t="e">
        <f>Ясюкова!C187</f>
        <v>#DIV/0!</v>
      </c>
      <c r="L181" s="54" t="e">
        <f>Ясюкова!D187</f>
        <v>#DIV/0!</v>
      </c>
      <c r="M181" s="54">
        <f>Ясюкова!G187</f>
        <v>0</v>
      </c>
      <c r="N181" s="54">
        <f>Ясюкова!H187</f>
        <v>0</v>
      </c>
      <c r="O181" s="54">
        <f>Ясюкова!I187</f>
        <v>0</v>
      </c>
      <c r="P181" s="54">
        <f>Ясюкова!X187</f>
        <v>0</v>
      </c>
      <c r="Q181" s="55" t="e">
        <f>Ясюкова!AX187</f>
        <v>#N/A</v>
      </c>
      <c r="R181" s="54" t="e">
        <f>Ясюкова!AW187</f>
        <v>#N/A</v>
      </c>
    </row>
    <row r="182" spans="1:18" x14ac:dyDescent="0.25">
      <c r="A182" s="70">
        <f>'Тулуз-Пьерон'!A188</f>
        <v>0</v>
      </c>
      <c r="B182" s="71">
        <f>'Тулуз-Пьерон'!B188</f>
        <v>0</v>
      </c>
      <c r="C182" s="60">
        <f>Ясюкова!K188+Ясюкова!L188+Ясюкова!P188</f>
        <v>0</v>
      </c>
      <c r="D182" s="54">
        <f>Ясюкова!E188</f>
        <v>0</v>
      </c>
      <c r="E182" s="54">
        <f>Ясюкова!F188</f>
        <v>0</v>
      </c>
      <c r="F182" s="54">
        <f>Ясюкова!J188+Ясюкова!T188</f>
        <v>0</v>
      </c>
      <c r="G182" s="54">
        <f>Ясюкова!O188+Ясюкова!V188</f>
        <v>0</v>
      </c>
      <c r="H182" s="54">
        <f>Ясюкова!J188+Ясюкова!N188+Ясюкова!O188</f>
        <v>0</v>
      </c>
      <c r="I182" s="54">
        <f>Ясюкова!T188+Ясюкова!U188+Ясюкова!V188</f>
        <v>0</v>
      </c>
      <c r="J182" s="54">
        <f>Ясюкова!W188</f>
        <v>0</v>
      </c>
      <c r="K182" s="54" t="e">
        <f>Ясюкова!C188</f>
        <v>#DIV/0!</v>
      </c>
      <c r="L182" s="54" t="e">
        <f>Ясюкова!D188</f>
        <v>#DIV/0!</v>
      </c>
      <c r="M182" s="54">
        <f>Ясюкова!G188</f>
        <v>0</v>
      </c>
      <c r="N182" s="54">
        <f>Ясюкова!H188</f>
        <v>0</v>
      </c>
      <c r="O182" s="54">
        <f>Ясюкова!I188</f>
        <v>0</v>
      </c>
      <c r="P182" s="54">
        <f>Ясюкова!X188</f>
        <v>0</v>
      </c>
      <c r="Q182" s="55" t="e">
        <f>Ясюкова!AX188</f>
        <v>#N/A</v>
      </c>
      <c r="R182" s="54" t="e">
        <f>Ясюкова!AW188</f>
        <v>#N/A</v>
      </c>
    </row>
    <row r="183" spans="1:18" x14ac:dyDescent="0.25">
      <c r="A183" s="70">
        <f>'Тулуз-Пьерон'!A189</f>
        <v>0</v>
      </c>
      <c r="B183" s="71">
        <f>'Тулуз-Пьерон'!B189</f>
        <v>0</v>
      </c>
      <c r="C183" s="60">
        <f>Ясюкова!K189+Ясюкова!L189+Ясюкова!P189</f>
        <v>0</v>
      </c>
      <c r="D183" s="54">
        <f>Ясюкова!E189</f>
        <v>0</v>
      </c>
      <c r="E183" s="54">
        <f>Ясюкова!F189</f>
        <v>0</v>
      </c>
      <c r="F183" s="54">
        <f>Ясюкова!J189+Ясюкова!T189</f>
        <v>0</v>
      </c>
      <c r="G183" s="54">
        <f>Ясюкова!O189+Ясюкова!V189</f>
        <v>0</v>
      </c>
      <c r="H183" s="54">
        <f>Ясюкова!J189+Ясюкова!N189+Ясюкова!O189</f>
        <v>0</v>
      </c>
      <c r="I183" s="54">
        <f>Ясюкова!T189+Ясюкова!U189+Ясюкова!V189</f>
        <v>0</v>
      </c>
      <c r="J183" s="54">
        <f>Ясюкова!W189</f>
        <v>0</v>
      </c>
      <c r="K183" s="54" t="e">
        <f>Ясюкова!C189</f>
        <v>#DIV/0!</v>
      </c>
      <c r="L183" s="54" t="e">
        <f>Ясюкова!D189</f>
        <v>#DIV/0!</v>
      </c>
      <c r="M183" s="54">
        <f>Ясюкова!G189</f>
        <v>0</v>
      </c>
      <c r="N183" s="54">
        <f>Ясюкова!H189</f>
        <v>0</v>
      </c>
      <c r="O183" s="54">
        <f>Ясюкова!I189</f>
        <v>0</v>
      </c>
      <c r="P183" s="54">
        <f>Ясюкова!X189</f>
        <v>0</v>
      </c>
      <c r="Q183" s="55" t="e">
        <f>Ясюкова!AX189</f>
        <v>#N/A</v>
      </c>
      <c r="R183" s="54" t="e">
        <f>Ясюкова!AW189</f>
        <v>#N/A</v>
      </c>
    </row>
    <row r="184" spans="1:18" x14ac:dyDescent="0.25">
      <c r="A184" s="70">
        <f>'Тулуз-Пьерон'!A190</f>
        <v>0</v>
      </c>
      <c r="B184" s="71">
        <f>'Тулуз-Пьерон'!B190</f>
        <v>0</v>
      </c>
      <c r="C184" s="60">
        <f>Ясюкова!K190+Ясюкова!L190+Ясюкова!P190</f>
        <v>0</v>
      </c>
      <c r="D184" s="54">
        <f>Ясюкова!E190</f>
        <v>0</v>
      </c>
      <c r="E184" s="54">
        <f>Ясюкова!F190</f>
        <v>0</v>
      </c>
      <c r="F184" s="54">
        <f>Ясюкова!J190+Ясюкова!T190</f>
        <v>0</v>
      </c>
      <c r="G184" s="54">
        <f>Ясюкова!O190+Ясюкова!V190</f>
        <v>0</v>
      </c>
      <c r="H184" s="54">
        <f>Ясюкова!J190+Ясюкова!N190+Ясюкова!O190</f>
        <v>0</v>
      </c>
      <c r="I184" s="54">
        <f>Ясюкова!T190+Ясюкова!U190+Ясюкова!V190</f>
        <v>0</v>
      </c>
      <c r="J184" s="54">
        <f>Ясюкова!W190</f>
        <v>0</v>
      </c>
      <c r="K184" s="54" t="e">
        <f>Ясюкова!C190</f>
        <v>#DIV/0!</v>
      </c>
      <c r="L184" s="54" t="e">
        <f>Ясюкова!D190</f>
        <v>#DIV/0!</v>
      </c>
      <c r="M184" s="54">
        <f>Ясюкова!G190</f>
        <v>0</v>
      </c>
      <c r="N184" s="54">
        <f>Ясюкова!H190</f>
        <v>0</v>
      </c>
      <c r="O184" s="54">
        <f>Ясюкова!I190</f>
        <v>0</v>
      </c>
      <c r="P184" s="54">
        <f>Ясюкова!X190</f>
        <v>0</v>
      </c>
      <c r="Q184" s="55" t="e">
        <f>Ясюкова!AX190</f>
        <v>#N/A</v>
      </c>
      <c r="R184" s="54" t="e">
        <f>Ясюкова!AW190</f>
        <v>#N/A</v>
      </c>
    </row>
    <row r="185" spans="1:18" x14ac:dyDescent="0.25">
      <c r="A185" s="70">
        <f>'Тулуз-Пьерон'!A191</f>
        <v>0</v>
      </c>
      <c r="B185" s="71">
        <f>'Тулуз-Пьерон'!B191</f>
        <v>0</v>
      </c>
      <c r="C185" s="60">
        <f>Ясюкова!K191+Ясюкова!L191+Ясюкова!P191</f>
        <v>0</v>
      </c>
      <c r="D185" s="54">
        <f>Ясюкова!E191</f>
        <v>0</v>
      </c>
      <c r="E185" s="54">
        <f>Ясюкова!F191</f>
        <v>0</v>
      </c>
      <c r="F185" s="54">
        <f>Ясюкова!J191+Ясюкова!T191</f>
        <v>0</v>
      </c>
      <c r="G185" s="54">
        <f>Ясюкова!O191+Ясюкова!V191</f>
        <v>0</v>
      </c>
      <c r="H185" s="54">
        <f>Ясюкова!J191+Ясюкова!N191+Ясюкова!O191</f>
        <v>0</v>
      </c>
      <c r="I185" s="54">
        <f>Ясюкова!T191+Ясюкова!U191+Ясюкова!V191</f>
        <v>0</v>
      </c>
      <c r="J185" s="54">
        <f>Ясюкова!W191</f>
        <v>0</v>
      </c>
      <c r="K185" s="54" t="e">
        <f>Ясюкова!C191</f>
        <v>#DIV/0!</v>
      </c>
      <c r="L185" s="54" t="e">
        <f>Ясюкова!D191</f>
        <v>#DIV/0!</v>
      </c>
      <c r="M185" s="54">
        <f>Ясюкова!G191</f>
        <v>0</v>
      </c>
      <c r="N185" s="54">
        <f>Ясюкова!H191</f>
        <v>0</v>
      </c>
      <c r="O185" s="54">
        <f>Ясюкова!I191</f>
        <v>0</v>
      </c>
      <c r="P185" s="54">
        <f>Ясюкова!X191</f>
        <v>0</v>
      </c>
      <c r="Q185" s="55" t="e">
        <f>Ясюкова!AX191</f>
        <v>#N/A</v>
      </c>
      <c r="R185" s="54" t="e">
        <f>Ясюкова!AW191</f>
        <v>#N/A</v>
      </c>
    </row>
    <row r="186" spans="1:18" x14ac:dyDescent="0.25">
      <c r="A186" s="70">
        <f>'Тулуз-Пьерон'!A192</f>
        <v>0</v>
      </c>
      <c r="B186" s="71">
        <f>'Тулуз-Пьерон'!B192</f>
        <v>0</v>
      </c>
      <c r="C186" s="60">
        <f>Ясюкова!K192+Ясюкова!L192+Ясюкова!P192</f>
        <v>0</v>
      </c>
      <c r="D186" s="54">
        <f>Ясюкова!E192</f>
        <v>0</v>
      </c>
      <c r="E186" s="54">
        <f>Ясюкова!F192</f>
        <v>0</v>
      </c>
      <c r="F186" s="54">
        <f>Ясюкова!J192+Ясюкова!T192</f>
        <v>0</v>
      </c>
      <c r="G186" s="54">
        <f>Ясюкова!O192+Ясюкова!V192</f>
        <v>0</v>
      </c>
      <c r="H186" s="54">
        <f>Ясюкова!J192+Ясюкова!N192+Ясюкова!O192</f>
        <v>0</v>
      </c>
      <c r="I186" s="54">
        <f>Ясюкова!T192+Ясюкова!U192+Ясюкова!V192</f>
        <v>0</v>
      </c>
      <c r="J186" s="54">
        <f>Ясюкова!W192</f>
        <v>0</v>
      </c>
      <c r="K186" s="54" t="e">
        <f>Ясюкова!C192</f>
        <v>#DIV/0!</v>
      </c>
      <c r="L186" s="54" t="e">
        <f>Ясюкова!D192</f>
        <v>#DIV/0!</v>
      </c>
      <c r="M186" s="54">
        <f>Ясюкова!G192</f>
        <v>0</v>
      </c>
      <c r="N186" s="54">
        <f>Ясюкова!H192</f>
        <v>0</v>
      </c>
      <c r="O186" s="54">
        <f>Ясюкова!I192</f>
        <v>0</v>
      </c>
      <c r="P186" s="54">
        <f>Ясюкова!X192</f>
        <v>0</v>
      </c>
      <c r="Q186" s="55" t="e">
        <f>Ясюкова!AX192</f>
        <v>#N/A</v>
      </c>
      <c r="R186" s="54" t="e">
        <f>Ясюкова!AW192</f>
        <v>#N/A</v>
      </c>
    </row>
    <row r="187" spans="1:18" x14ac:dyDescent="0.25">
      <c r="A187" s="70">
        <f>'Тулуз-Пьерон'!A193</f>
        <v>0</v>
      </c>
      <c r="B187" s="71">
        <f>'Тулуз-Пьерон'!B193</f>
        <v>0</v>
      </c>
      <c r="C187" s="60">
        <f>Ясюкова!K193+Ясюкова!L193+Ясюкова!P193</f>
        <v>0</v>
      </c>
      <c r="D187" s="54">
        <f>Ясюкова!E193</f>
        <v>0</v>
      </c>
      <c r="E187" s="54">
        <f>Ясюкова!F193</f>
        <v>0</v>
      </c>
      <c r="F187" s="54">
        <f>Ясюкова!J193+Ясюкова!T193</f>
        <v>0</v>
      </c>
      <c r="G187" s="54">
        <f>Ясюкова!O193+Ясюкова!V193</f>
        <v>0</v>
      </c>
      <c r="H187" s="54">
        <f>Ясюкова!J193+Ясюкова!N193+Ясюкова!O193</f>
        <v>0</v>
      </c>
      <c r="I187" s="54">
        <f>Ясюкова!T193+Ясюкова!U193+Ясюкова!V193</f>
        <v>0</v>
      </c>
      <c r="J187" s="54">
        <f>Ясюкова!W193</f>
        <v>0</v>
      </c>
      <c r="K187" s="54" t="e">
        <f>Ясюкова!C193</f>
        <v>#DIV/0!</v>
      </c>
      <c r="L187" s="54" t="e">
        <f>Ясюкова!D193</f>
        <v>#DIV/0!</v>
      </c>
      <c r="M187" s="54">
        <f>Ясюкова!G193</f>
        <v>0</v>
      </c>
      <c r="N187" s="54">
        <f>Ясюкова!H193</f>
        <v>0</v>
      </c>
      <c r="O187" s="54">
        <f>Ясюкова!I193</f>
        <v>0</v>
      </c>
      <c r="P187" s="54">
        <f>Ясюкова!X193</f>
        <v>0</v>
      </c>
      <c r="Q187" s="55" t="e">
        <f>Ясюкова!AX193</f>
        <v>#N/A</v>
      </c>
      <c r="R187" s="54" t="e">
        <f>Ясюкова!AW193</f>
        <v>#N/A</v>
      </c>
    </row>
    <row r="188" spans="1:18" x14ac:dyDescent="0.25">
      <c r="A188" s="70">
        <f>'Тулуз-Пьерон'!A194</f>
        <v>0</v>
      </c>
      <c r="B188" s="71">
        <f>'Тулуз-Пьерон'!B194</f>
        <v>0</v>
      </c>
      <c r="C188" s="60">
        <f>Ясюкова!K194+Ясюкова!L194+Ясюкова!P194</f>
        <v>0</v>
      </c>
      <c r="D188" s="54">
        <f>Ясюкова!E194</f>
        <v>0</v>
      </c>
      <c r="E188" s="54">
        <f>Ясюкова!F194</f>
        <v>0</v>
      </c>
      <c r="F188" s="54">
        <f>Ясюкова!J194+Ясюкова!T194</f>
        <v>0</v>
      </c>
      <c r="G188" s="54">
        <f>Ясюкова!O194+Ясюкова!V194</f>
        <v>0</v>
      </c>
      <c r="H188" s="54">
        <f>Ясюкова!J194+Ясюкова!N194+Ясюкова!O194</f>
        <v>0</v>
      </c>
      <c r="I188" s="54">
        <f>Ясюкова!T194+Ясюкова!U194+Ясюкова!V194</f>
        <v>0</v>
      </c>
      <c r="J188" s="54">
        <f>Ясюкова!W194</f>
        <v>0</v>
      </c>
      <c r="K188" s="54" t="e">
        <f>Ясюкова!C194</f>
        <v>#DIV/0!</v>
      </c>
      <c r="L188" s="54" t="e">
        <f>Ясюкова!D194</f>
        <v>#DIV/0!</v>
      </c>
      <c r="M188" s="54">
        <f>Ясюкова!G194</f>
        <v>0</v>
      </c>
      <c r="N188" s="54">
        <f>Ясюкова!H194</f>
        <v>0</v>
      </c>
      <c r="O188" s="54">
        <f>Ясюкова!I194</f>
        <v>0</v>
      </c>
      <c r="P188" s="54">
        <f>Ясюкова!X194</f>
        <v>0</v>
      </c>
      <c r="Q188" s="55" t="e">
        <f>Ясюкова!AX194</f>
        <v>#N/A</v>
      </c>
      <c r="R188" s="54" t="e">
        <f>Ясюкова!AW194</f>
        <v>#N/A</v>
      </c>
    </row>
    <row r="189" spans="1:18" x14ac:dyDescent="0.25">
      <c r="A189" s="70">
        <f>'Тулуз-Пьерон'!A195</f>
        <v>0</v>
      </c>
      <c r="B189" s="71">
        <f>'Тулуз-Пьерон'!B195</f>
        <v>0</v>
      </c>
      <c r="C189" s="60">
        <f>Ясюкова!K195+Ясюкова!L195+Ясюкова!P195</f>
        <v>0</v>
      </c>
      <c r="D189" s="54">
        <f>Ясюкова!E195</f>
        <v>0</v>
      </c>
      <c r="E189" s="54">
        <f>Ясюкова!F195</f>
        <v>0</v>
      </c>
      <c r="F189" s="54">
        <f>Ясюкова!J195+Ясюкова!T195</f>
        <v>0</v>
      </c>
      <c r="G189" s="54">
        <f>Ясюкова!O195+Ясюкова!V195</f>
        <v>0</v>
      </c>
      <c r="H189" s="54">
        <f>Ясюкова!J195+Ясюкова!N195+Ясюкова!O195</f>
        <v>0</v>
      </c>
      <c r="I189" s="54">
        <f>Ясюкова!T195+Ясюкова!U195+Ясюкова!V195</f>
        <v>0</v>
      </c>
      <c r="J189" s="54">
        <f>Ясюкова!W195</f>
        <v>0</v>
      </c>
      <c r="K189" s="54" t="e">
        <f>Ясюкова!C195</f>
        <v>#DIV/0!</v>
      </c>
      <c r="L189" s="54" t="e">
        <f>Ясюкова!D195</f>
        <v>#DIV/0!</v>
      </c>
      <c r="M189" s="54">
        <f>Ясюкова!G195</f>
        <v>0</v>
      </c>
      <c r="N189" s="54">
        <f>Ясюкова!H195</f>
        <v>0</v>
      </c>
      <c r="O189" s="54">
        <f>Ясюкова!I195</f>
        <v>0</v>
      </c>
      <c r="P189" s="54">
        <f>Ясюкова!X195</f>
        <v>0</v>
      </c>
      <c r="Q189" s="55" t="e">
        <f>Ясюкова!AX195</f>
        <v>#N/A</v>
      </c>
      <c r="R189" s="54" t="e">
        <f>Ясюкова!AW195</f>
        <v>#N/A</v>
      </c>
    </row>
    <row r="190" spans="1:18" x14ac:dyDescent="0.25">
      <c r="A190" s="70">
        <f>'Тулуз-Пьерон'!A196</f>
        <v>0</v>
      </c>
      <c r="B190" s="71">
        <f>'Тулуз-Пьерон'!B196</f>
        <v>0</v>
      </c>
      <c r="C190" s="60">
        <f>Ясюкова!K196+Ясюкова!L196+Ясюкова!P196</f>
        <v>0</v>
      </c>
      <c r="D190" s="54">
        <f>Ясюкова!E196</f>
        <v>0</v>
      </c>
      <c r="E190" s="54">
        <f>Ясюкова!F196</f>
        <v>0</v>
      </c>
      <c r="F190" s="54">
        <f>Ясюкова!J196+Ясюкова!T196</f>
        <v>0</v>
      </c>
      <c r="G190" s="54">
        <f>Ясюкова!O196+Ясюкова!V196</f>
        <v>0</v>
      </c>
      <c r="H190" s="54">
        <f>Ясюкова!J196+Ясюкова!N196+Ясюкова!O196</f>
        <v>0</v>
      </c>
      <c r="I190" s="54">
        <f>Ясюкова!T196+Ясюкова!U196+Ясюкова!V196</f>
        <v>0</v>
      </c>
      <c r="J190" s="54">
        <f>Ясюкова!W196</f>
        <v>0</v>
      </c>
      <c r="K190" s="54" t="e">
        <f>Ясюкова!C196</f>
        <v>#DIV/0!</v>
      </c>
      <c r="L190" s="54" t="e">
        <f>Ясюкова!D196</f>
        <v>#DIV/0!</v>
      </c>
      <c r="M190" s="54">
        <f>Ясюкова!G196</f>
        <v>0</v>
      </c>
      <c r="N190" s="54">
        <f>Ясюкова!H196</f>
        <v>0</v>
      </c>
      <c r="O190" s="54">
        <f>Ясюкова!I196</f>
        <v>0</v>
      </c>
      <c r="P190" s="54">
        <f>Ясюкова!X196</f>
        <v>0</v>
      </c>
      <c r="Q190" s="55" t="e">
        <f>Ясюкова!AX196</f>
        <v>#N/A</v>
      </c>
      <c r="R190" s="54" t="e">
        <f>Ясюкова!AW196</f>
        <v>#N/A</v>
      </c>
    </row>
    <row r="191" spans="1:18" x14ac:dyDescent="0.25">
      <c r="A191" s="70">
        <f>'Тулуз-Пьерон'!A197</f>
        <v>0</v>
      </c>
      <c r="B191" s="71">
        <f>'Тулуз-Пьерон'!B197</f>
        <v>0</v>
      </c>
      <c r="C191" s="60">
        <f>Ясюкова!K197+Ясюкова!L197+Ясюкова!P197</f>
        <v>0</v>
      </c>
      <c r="D191" s="54">
        <f>Ясюкова!E197</f>
        <v>0</v>
      </c>
      <c r="E191" s="54">
        <f>Ясюкова!F197</f>
        <v>0</v>
      </c>
      <c r="F191" s="54">
        <f>Ясюкова!J197+Ясюкова!T197</f>
        <v>0</v>
      </c>
      <c r="G191" s="54">
        <f>Ясюкова!O197+Ясюкова!V197</f>
        <v>0</v>
      </c>
      <c r="H191" s="54">
        <f>Ясюкова!J197+Ясюкова!N197+Ясюкова!O197</f>
        <v>0</v>
      </c>
      <c r="I191" s="54">
        <f>Ясюкова!T197+Ясюкова!U197+Ясюкова!V197</f>
        <v>0</v>
      </c>
      <c r="J191" s="54">
        <f>Ясюкова!W197</f>
        <v>0</v>
      </c>
      <c r="K191" s="54" t="e">
        <f>Ясюкова!C197</f>
        <v>#DIV/0!</v>
      </c>
      <c r="L191" s="54" t="e">
        <f>Ясюкова!D197</f>
        <v>#DIV/0!</v>
      </c>
      <c r="M191" s="54">
        <f>Ясюкова!G197</f>
        <v>0</v>
      </c>
      <c r="N191" s="54">
        <f>Ясюкова!H197</f>
        <v>0</v>
      </c>
      <c r="O191" s="54">
        <f>Ясюкова!I197</f>
        <v>0</v>
      </c>
      <c r="P191" s="54">
        <f>Ясюкова!X197</f>
        <v>0</v>
      </c>
      <c r="Q191" s="55" t="e">
        <f>Ясюкова!AX197</f>
        <v>#N/A</v>
      </c>
      <c r="R191" s="54" t="e">
        <f>Ясюкова!AW197</f>
        <v>#N/A</v>
      </c>
    </row>
    <row r="192" spans="1:18" x14ac:dyDescent="0.25">
      <c r="A192" s="70">
        <f>'Тулуз-Пьерон'!A198</f>
        <v>0</v>
      </c>
      <c r="B192" s="71">
        <f>'Тулуз-Пьерон'!B198</f>
        <v>0</v>
      </c>
      <c r="C192" s="60">
        <f>Ясюкова!K198+Ясюкова!L198+Ясюкова!P198</f>
        <v>0</v>
      </c>
      <c r="D192" s="54">
        <f>Ясюкова!E198</f>
        <v>0</v>
      </c>
      <c r="E192" s="54">
        <f>Ясюкова!F198</f>
        <v>0</v>
      </c>
      <c r="F192" s="54">
        <f>Ясюкова!J198+Ясюкова!T198</f>
        <v>0</v>
      </c>
      <c r="G192" s="54">
        <f>Ясюкова!O198+Ясюкова!V198</f>
        <v>0</v>
      </c>
      <c r="H192" s="54">
        <f>Ясюкова!J198+Ясюкова!N198+Ясюкова!O198</f>
        <v>0</v>
      </c>
      <c r="I192" s="54">
        <f>Ясюкова!T198+Ясюкова!U198+Ясюкова!V198</f>
        <v>0</v>
      </c>
      <c r="J192" s="54">
        <f>Ясюкова!W198</f>
        <v>0</v>
      </c>
      <c r="K192" s="54" t="e">
        <f>Ясюкова!C198</f>
        <v>#DIV/0!</v>
      </c>
      <c r="L192" s="54" t="e">
        <f>Ясюкова!D198</f>
        <v>#DIV/0!</v>
      </c>
      <c r="M192" s="54">
        <f>Ясюкова!G198</f>
        <v>0</v>
      </c>
      <c r="N192" s="54">
        <f>Ясюкова!H198</f>
        <v>0</v>
      </c>
      <c r="O192" s="54">
        <f>Ясюкова!I198</f>
        <v>0</v>
      </c>
      <c r="P192" s="54">
        <f>Ясюкова!X198</f>
        <v>0</v>
      </c>
      <c r="Q192" s="55" t="e">
        <f>Ясюкова!AX198</f>
        <v>#N/A</v>
      </c>
      <c r="R192" s="54" t="e">
        <f>Ясюкова!AW198</f>
        <v>#N/A</v>
      </c>
    </row>
    <row r="193" spans="1:18" x14ac:dyDescent="0.25">
      <c r="A193" s="70">
        <f>'Тулуз-Пьерон'!A199</f>
        <v>0</v>
      </c>
      <c r="B193" s="71">
        <f>'Тулуз-Пьерон'!B199</f>
        <v>0</v>
      </c>
      <c r="C193" s="60">
        <f>Ясюкова!K199+Ясюкова!L199+Ясюкова!P199</f>
        <v>0</v>
      </c>
      <c r="D193" s="54">
        <f>Ясюкова!E199</f>
        <v>0</v>
      </c>
      <c r="E193" s="54">
        <f>Ясюкова!F199</f>
        <v>0</v>
      </c>
      <c r="F193" s="54">
        <f>Ясюкова!J199+Ясюкова!T199</f>
        <v>0</v>
      </c>
      <c r="G193" s="54">
        <f>Ясюкова!O199+Ясюкова!V199</f>
        <v>0</v>
      </c>
      <c r="H193" s="54">
        <f>Ясюкова!J199+Ясюкова!N199+Ясюкова!O199</f>
        <v>0</v>
      </c>
      <c r="I193" s="54">
        <f>Ясюкова!T199+Ясюкова!U199+Ясюкова!V199</f>
        <v>0</v>
      </c>
      <c r="J193" s="54">
        <f>Ясюкова!W199</f>
        <v>0</v>
      </c>
      <c r="K193" s="54" t="e">
        <f>Ясюкова!C199</f>
        <v>#DIV/0!</v>
      </c>
      <c r="L193" s="54" t="e">
        <f>Ясюкова!D199</f>
        <v>#DIV/0!</v>
      </c>
      <c r="M193" s="54">
        <f>Ясюкова!G199</f>
        <v>0</v>
      </c>
      <c r="N193" s="54">
        <f>Ясюкова!H199</f>
        <v>0</v>
      </c>
      <c r="O193" s="54">
        <f>Ясюкова!I199</f>
        <v>0</v>
      </c>
      <c r="P193" s="54">
        <f>Ясюкова!X199</f>
        <v>0</v>
      </c>
      <c r="Q193" s="55" t="e">
        <f>Ясюкова!AX199</f>
        <v>#N/A</v>
      </c>
      <c r="R193" s="54" t="e">
        <f>Ясюкова!AW199</f>
        <v>#N/A</v>
      </c>
    </row>
    <row r="194" spans="1:18" x14ac:dyDescent="0.25">
      <c r="A194" s="70">
        <f>'Тулуз-Пьерон'!A200</f>
        <v>0</v>
      </c>
      <c r="B194" s="71">
        <f>'Тулуз-Пьерон'!B200</f>
        <v>0</v>
      </c>
      <c r="C194" s="60">
        <f>Ясюкова!K200+Ясюкова!L200+Ясюкова!P200</f>
        <v>0</v>
      </c>
      <c r="D194" s="54">
        <f>Ясюкова!E200</f>
        <v>0</v>
      </c>
      <c r="E194" s="54">
        <f>Ясюкова!F200</f>
        <v>0</v>
      </c>
      <c r="F194" s="54">
        <f>Ясюкова!J200+Ясюкова!T200</f>
        <v>0</v>
      </c>
      <c r="G194" s="54">
        <f>Ясюкова!O200+Ясюкова!V200</f>
        <v>0</v>
      </c>
      <c r="H194" s="54">
        <f>Ясюкова!J200+Ясюкова!N200+Ясюкова!O200</f>
        <v>0</v>
      </c>
      <c r="I194" s="54">
        <f>Ясюкова!T200+Ясюкова!U200+Ясюкова!V200</f>
        <v>0</v>
      </c>
      <c r="J194" s="54">
        <f>Ясюкова!W200</f>
        <v>0</v>
      </c>
      <c r="K194" s="54" t="e">
        <f>Ясюкова!C200</f>
        <v>#DIV/0!</v>
      </c>
      <c r="L194" s="54" t="e">
        <f>Ясюкова!D200</f>
        <v>#DIV/0!</v>
      </c>
      <c r="M194" s="54">
        <f>Ясюкова!G200</f>
        <v>0</v>
      </c>
      <c r="N194" s="54">
        <f>Ясюкова!H200</f>
        <v>0</v>
      </c>
      <c r="O194" s="54">
        <f>Ясюкова!I200</f>
        <v>0</v>
      </c>
      <c r="P194" s="54">
        <f>Ясюкова!X200</f>
        <v>0</v>
      </c>
      <c r="Q194" s="55" t="e">
        <f>Ясюкова!AX200</f>
        <v>#N/A</v>
      </c>
      <c r="R194" s="54" t="e">
        <f>Ясюкова!AW200</f>
        <v>#N/A</v>
      </c>
    </row>
    <row r="195" spans="1:18" x14ac:dyDescent="0.25">
      <c r="A195" s="70">
        <f>'Тулуз-Пьерон'!A201</f>
        <v>0</v>
      </c>
      <c r="B195" s="71">
        <f>'Тулуз-Пьерон'!B201</f>
        <v>0</v>
      </c>
      <c r="C195" s="60">
        <f>Ясюкова!K201+Ясюкова!L201+Ясюкова!P201</f>
        <v>0</v>
      </c>
      <c r="D195" s="54">
        <f>Ясюкова!E201</f>
        <v>0</v>
      </c>
      <c r="E195" s="54">
        <f>Ясюкова!F201</f>
        <v>0</v>
      </c>
      <c r="F195" s="54">
        <f>Ясюкова!J201+Ясюкова!T201</f>
        <v>0</v>
      </c>
      <c r="G195" s="54">
        <f>Ясюкова!O201+Ясюкова!V201</f>
        <v>0</v>
      </c>
      <c r="H195" s="54">
        <f>Ясюкова!J201+Ясюкова!N201+Ясюкова!O201</f>
        <v>0</v>
      </c>
      <c r="I195" s="54">
        <f>Ясюкова!T201+Ясюкова!U201+Ясюкова!V201</f>
        <v>0</v>
      </c>
      <c r="J195" s="54">
        <f>Ясюкова!W201</f>
        <v>0</v>
      </c>
      <c r="K195" s="54" t="e">
        <f>Ясюкова!C201</f>
        <v>#DIV/0!</v>
      </c>
      <c r="L195" s="54" t="e">
        <f>Ясюкова!D201</f>
        <v>#DIV/0!</v>
      </c>
      <c r="M195" s="54">
        <f>Ясюкова!G201</f>
        <v>0</v>
      </c>
      <c r="N195" s="54">
        <f>Ясюкова!H201</f>
        <v>0</v>
      </c>
      <c r="O195" s="54">
        <f>Ясюкова!I201</f>
        <v>0</v>
      </c>
      <c r="P195" s="54">
        <f>Ясюкова!X201</f>
        <v>0</v>
      </c>
      <c r="Q195" s="55" t="e">
        <f>Ясюкова!AX201</f>
        <v>#N/A</v>
      </c>
      <c r="R195" s="54" t="e">
        <f>Ясюкова!AW201</f>
        <v>#N/A</v>
      </c>
    </row>
    <row r="196" spans="1:18" x14ac:dyDescent="0.25">
      <c r="A196" s="70">
        <f>'Тулуз-Пьерон'!A202</f>
        <v>0</v>
      </c>
      <c r="B196" s="71">
        <f>'Тулуз-Пьерон'!B202</f>
        <v>0</v>
      </c>
      <c r="C196" s="60">
        <f>Ясюкова!K202+Ясюкова!L202+Ясюкова!P202</f>
        <v>0</v>
      </c>
      <c r="D196" s="54">
        <f>Ясюкова!E202</f>
        <v>0</v>
      </c>
      <c r="E196" s="54">
        <f>Ясюкова!F202</f>
        <v>0</v>
      </c>
      <c r="F196" s="54">
        <f>Ясюкова!J202+Ясюкова!T202</f>
        <v>0</v>
      </c>
      <c r="G196" s="54">
        <f>Ясюкова!O202+Ясюкова!V202</f>
        <v>0</v>
      </c>
      <c r="H196" s="54">
        <f>Ясюкова!J202+Ясюкова!N202+Ясюкова!O202</f>
        <v>0</v>
      </c>
      <c r="I196" s="54">
        <f>Ясюкова!T202+Ясюкова!U202+Ясюкова!V202</f>
        <v>0</v>
      </c>
      <c r="J196" s="54">
        <f>Ясюкова!W202</f>
        <v>0</v>
      </c>
      <c r="K196" s="54" t="e">
        <f>Ясюкова!C202</f>
        <v>#DIV/0!</v>
      </c>
      <c r="L196" s="54" t="e">
        <f>Ясюкова!D202</f>
        <v>#DIV/0!</v>
      </c>
      <c r="M196" s="54">
        <f>Ясюкова!G202</f>
        <v>0</v>
      </c>
      <c r="N196" s="54">
        <f>Ясюкова!H202</f>
        <v>0</v>
      </c>
      <c r="O196" s="54">
        <f>Ясюкова!I202</f>
        <v>0</v>
      </c>
      <c r="P196" s="54">
        <f>Ясюкова!X202</f>
        <v>0</v>
      </c>
      <c r="Q196" s="55" t="e">
        <f>Ясюкова!AX202</f>
        <v>#N/A</v>
      </c>
      <c r="R196" s="54" t="e">
        <f>Ясюкова!AW202</f>
        <v>#N/A</v>
      </c>
    </row>
    <row r="197" spans="1:18" x14ac:dyDescent="0.25">
      <c r="A197" s="70">
        <f>'Тулуз-Пьерон'!A203</f>
        <v>0</v>
      </c>
      <c r="B197" s="71">
        <f>'Тулуз-Пьерон'!B203</f>
        <v>0</v>
      </c>
      <c r="C197" s="60">
        <f>Ясюкова!K203+Ясюкова!L203+Ясюкова!P203</f>
        <v>0</v>
      </c>
      <c r="D197" s="54">
        <f>Ясюкова!E203</f>
        <v>0</v>
      </c>
      <c r="E197" s="54">
        <f>Ясюкова!F203</f>
        <v>0</v>
      </c>
      <c r="F197" s="54">
        <f>Ясюкова!J203+Ясюкова!T203</f>
        <v>0</v>
      </c>
      <c r="G197" s="54">
        <f>Ясюкова!O203+Ясюкова!V203</f>
        <v>0</v>
      </c>
      <c r="H197" s="54">
        <f>Ясюкова!J203+Ясюкова!N203+Ясюкова!O203</f>
        <v>0</v>
      </c>
      <c r="I197" s="54">
        <f>Ясюкова!T203+Ясюкова!U203+Ясюкова!V203</f>
        <v>0</v>
      </c>
      <c r="J197" s="54">
        <f>Ясюкова!W203</f>
        <v>0</v>
      </c>
      <c r="K197" s="54" t="e">
        <f>Ясюкова!C203</f>
        <v>#DIV/0!</v>
      </c>
      <c r="L197" s="54" t="e">
        <f>Ясюкова!D203</f>
        <v>#DIV/0!</v>
      </c>
      <c r="M197" s="54">
        <f>Ясюкова!G203</f>
        <v>0</v>
      </c>
      <c r="N197" s="54">
        <f>Ясюкова!H203</f>
        <v>0</v>
      </c>
      <c r="O197" s="54">
        <f>Ясюкова!I203</f>
        <v>0</v>
      </c>
      <c r="P197" s="54">
        <f>Ясюкова!X203</f>
        <v>0</v>
      </c>
      <c r="Q197" s="55" t="e">
        <f>Ясюкова!AX203</f>
        <v>#N/A</v>
      </c>
      <c r="R197" s="54" t="e">
        <f>Ясюкова!AW203</f>
        <v>#N/A</v>
      </c>
    </row>
    <row r="198" spans="1:18" x14ac:dyDescent="0.25">
      <c r="A198" s="70">
        <f>'Тулуз-Пьерон'!A204</f>
        <v>0</v>
      </c>
      <c r="B198" s="71">
        <f>'Тулуз-Пьерон'!B204</f>
        <v>0</v>
      </c>
      <c r="C198" s="60">
        <f>Ясюкова!K204+Ясюкова!L204+Ясюкова!P204</f>
        <v>0</v>
      </c>
      <c r="D198" s="54">
        <f>Ясюкова!E204</f>
        <v>0</v>
      </c>
      <c r="E198" s="54">
        <f>Ясюкова!F204</f>
        <v>0</v>
      </c>
      <c r="F198" s="54">
        <f>Ясюкова!J204+Ясюкова!T204</f>
        <v>0</v>
      </c>
      <c r="G198" s="54">
        <f>Ясюкова!O204+Ясюкова!V204</f>
        <v>0</v>
      </c>
      <c r="H198" s="54">
        <f>Ясюкова!J204+Ясюкова!N204+Ясюкова!O204</f>
        <v>0</v>
      </c>
      <c r="I198" s="54">
        <f>Ясюкова!T204+Ясюкова!U204+Ясюкова!V204</f>
        <v>0</v>
      </c>
      <c r="J198" s="54">
        <f>Ясюкова!W204</f>
        <v>0</v>
      </c>
      <c r="K198" s="54" t="e">
        <f>Ясюкова!C204</f>
        <v>#DIV/0!</v>
      </c>
      <c r="L198" s="54" t="e">
        <f>Ясюкова!D204</f>
        <v>#DIV/0!</v>
      </c>
      <c r="M198" s="54">
        <f>Ясюкова!G204</f>
        <v>0</v>
      </c>
      <c r="N198" s="54">
        <f>Ясюкова!H204</f>
        <v>0</v>
      </c>
      <c r="O198" s="54">
        <f>Ясюкова!I204</f>
        <v>0</v>
      </c>
      <c r="P198" s="54">
        <f>Ясюкова!X204</f>
        <v>0</v>
      </c>
      <c r="Q198" s="55" t="e">
        <f>Ясюкова!AX204</f>
        <v>#N/A</v>
      </c>
      <c r="R198" s="54" t="e">
        <f>Ясюкова!AW204</f>
        <v>#N/A</v>
      </c>
    </row>
    <row r="199" spans="1:18" x14ac:dyDescent="0.25">
      <c r="A199" s="70">
        <f>'Тулуз-Пьерон'!A205</f>
        <v>0</v>
      </c>
      <c r="B199" s="71">
        <f>'Тулуз-Пьерон'!B205</f>
        <v>0</v>
      </c>
      <c r="C199" s="60">
        <f>Ясюкова!K205+Ясюкова!L205+Ясюкова!P205</f>
        <v>0</v>
      </c>
      <c r="D199" s="54">
        <f>Ясюкова!E205</f>
        <v>0</v>
      </c>
      <c r="E199" s="54">
        <f>Ясюкова!F205</f>
        <v>0</v>
      </c>
      <c r="F199" s="54">
        <f>Ясюкова!J205+Ясюкова!T205</f>
        <v>0</v>
      </c>
      <c r="G199" s="54">
        <f>Ясюкова!O205+Ясюкова!V205</f>
        <v>0</v>
      </c>
      <c r="H199" s="54">
        <f>Ясюкова!J205+Ясюкова!N205+Ясюкова!O205</f>
        <v>0</v>
      </c>
      <c r="I199" s="54">
        <f>Ясюкова!T205+Ясюкова!U205+Ясюкова!V205</f>
        <v>0</v>
      </c>
      <c r="J199" s="54">
        <f>Ясюкова!W205</f>
        <v>0</v>
      </c>
      <c r="K199" s="54" t="e">
        <f>Ясюкова!C205</f>
        <v>#DIV/0!</v>
      </c>
      <c r="L199" s="54" t="e">
        <f>Ясюкова!D205</f>
        <v>#DIV/0!</v>
      </c>
      <c r="M199" s="54">
        <f>Ясюкова!G205</f>
        <v>0</v>
      </c>
      <c r="N199" s="54">
        <f>Ясюкова!H205</f>
        <v>0</v>
      </c>
      <c r="O199" s="54">
        <f>Ясюкова!I205</f>
        <v>0</v>
      </c>
      <c r="P199" s="54">
        <f>Ясюкова!X205</f>
        <v>0</v>
      </c>
      <c r="Q199" s="55" t="e">
        <f>Ясюкова!AX205</f>
        <v>#N/A</v>
      </c>
      <c r="R199" s="54" t="e">
        <f>Ясюкова!AW205</f>
        <v>#N/A</v>
      </c>
    </row>
    <row r="200" spans="1:18" x14ac:dyDescent="0.25">
      <c r="A200" s="70">
        <f>'Тулуз-Пьерон'!A206</f>
        <v>0</v>
      </c>
      <c r="B200" s="71">
        <f>'Тулуз-Пьерон'!B206</f>
        <v>0</v>
      </c>
      <c r="C200" s="60">
        <f>Ясюкова!K206+Ясюкова!L206+Ясюкова!P206</f>
        <v>0</v>
      </c>
      <c r="D200" s="54">
        <f>Ясюкова!E206</f>
        <v>0</v>
      </c>
      <c r="E200" s="54">
        <f>Ясюкова!F206</f>
        <v>0</v>
      </c>
      <c r="F200" s="54">
        <f>Ясюкова!J206+Ясюкова!T206</f>
        <v>0</v>
      </c>
      <c r="G200" s="54">
        <f>Ясюкова!O206+Ясюкова!V206</f>
        <v>0</v>
      </c>
      <c r="H200" s="54">
        <f>Ясюкова!J206+Ясюкова!N206+Ясюкова!O206</f>
        <v>0</v>
      </c>
      <c r="I200" s="54">
        <f>Ясюкова!T206+Ясюкова!U206+Ясюкова!V206</f>
        <v>0</v>
      </c>
      <c r="J200" s="54">
        <f>Ясюкова!W206</f>
        <v>0</v>
      </c>
      <c r="K200" s="54" t="e">
        <f>Ясюкова!C206</f>
        <v>#DIV/0!</v>
      </c>
      <c r="L200" s="54" t="e">
        <f>Ясюкова!D206</f>
        <v>#DIV/0!</v>
      </c>
      <c r="M200" s="54">
        <f>Ясюкова!G206</f>
        <v>0</v>
      </c>
      <c r="N200" s="54">
        <f>Ясюкова!H206</f>
        <v>0</v>
      </c>
      <c r="O200" s="54">
        <f>Ясюкова!I206</f>
        <v>0</v>
      </c>
      <c r="P200" s="54">
        <f>Ясюкова!X206</f>
        <v>0</v>
      </c>
      <c r="Q200" s="55" t="e">
        <f>Ясюкова!AX206</f>
        <v>#N/A</v>
      </c>
      <c r="R200" s="54" t="e">
        <f>Ясюкова!AW206</f>
        <v>#N/A</v>
      </c>
    </row>
    <row r="201" spans="1:18" x14ac:dyDescent="0.25">
      <c r="A201" s="70">
        <f>'Тулуз-Пьерон'!A207</f>
        <v>0</v>
      </c>
      <c r="B201" s="71">
        <f>'Тулуз-Пьерон'!B207</f>
        <v>0</v>
      </c>
      <c r="C201" s="60">
        <f>Ясюкова!K207+Ясюкова!L207+Ясюкова!P207</f>
        <v>0</v>
      </c>
      <c r="D201" s="54">
        <f>Ясюкова!E207</f>
        <v>0</v>
      </c>
      <c r="E201" s="54">
        <f>Ясюкова!F207</f>
        <v>0</v>
      </c>
      <c r="F201" s="54">
        <f>Ясюкова!J207+Ясюкова!T207</f>
        <v>0</v>
      </c>
      <c r="G201" s="54">
        <f>Ясюкова!O207+Ясюкова!V207</f>
        <v>0</v>
      </c>
      <c r="H201" s="54">
        <f>Ясюкова!J207+Ясюкова!N207+Ясюкова!O207</f>
        <v>0</v>
      </c>
      <c r="I201" s="54">
        <f>Ясюкова!T207+Ясюкова!U207+Ясюкова!V207</f>
        <v>0</v>
      </c>
      <c r="J201" s="54">
        <f>Ясюкова!W207</f>
        <v>0</v>
      </c>
      <c r="K201" s="54" t="e">
        <f>Ясюкова!C207</f>
        <v>#DIV/0!</v>
      </c>
      <c r="L201" s="54" t="e">
        <f>Ясюкова!D207</f>
        <v>#DIV/0!</v>
      </c>
      <c r="M201" s="54">
        <f>Ясюкова!G207</f>
        <v>0</v>
      </c>
      <c r="N201" s="54">
        <f>Ясюкова!H207</f>
        <v>0</v>
      </c>
      <c r="O201" s="54">
        <f>Ясюкова!I207</f>
        <v>0</v>
      </c>
      <c r="P201" s="54">
        <f>Ясюкова!X207</f>
        <v>0</v>
      </c>
      <c r="Q201" s="55" t="e">
        <f>Ясюкова!AX207</f>
        <v>#N/A</v>
      </c>
      <c r="R201" s="54" t="e">
        <f>Ясюкова!AW207</f>
        <v>#N/A</v>
      </c>
    </row>
    <row r="202" spans="1:18" x14ac:dyDescent="0.25">
      <c r="A202" s="70">
        <f>'Тулуз-Пьерон'!A208</f>
        <v>0</v>
      </c>
      <c r="B202" s="71">
        <f>'Тулуз-Пьерон'!B208</f>
        <v>0</v>
      </c>
      <c r="C202" s="60">
        <f>Ясюкова!K208+Ясюкова!L208+Ясюкова!P208</f>
        <v>0</v>
      </c>
      <c r="D202" s="54">
        <f>Ясюкова!E208</f>
        <v>0</v>
      </c>
      <c r="E202" s="54">
        <f>Ясюкова!F208</f>
        <v>0</v>
      </c>
      <c r="F202" s="54">
        <f>Ясюкова!J208+Ясюкова!T208</f>
        <v>0</v>
      </c>
      <c r="G202" s="54">
        <f>Ясюкова!O208+Ясюкова!V208</f>
        <v>0</v>
      </c>
      <c r="H202" s="54">
        <f>Ясюкова!J208+Ясюкова!N208+Ясюкова!O208</f>
        <v>0</v>
      </c>
      <c r="I202" s="54">
        <f>Ясюкова!T208+Ясюкова!U208+Ясюкова!V208</f>
        <v>0</v>
      </c>
      <c r="J202" s="54">
        <f>Ясюкова!W208</f>
        <v>0</v>
      </c>
      <c r="K202" s="54" t="e">
        <f>Ясюкова!C208</f>
        <v>#DIV/0!</v>
      </c>
      <c r="L202" s="54" t="e">
        <f>Ясюкова!D208</f>
        <v>#DIV/0!</v>
      </c>
      <c r="M202" s="54">
        <f>Ясюкова!G208</f>
        <v>0</v>
      </c>
      <c r="N202" s="54">
        <f>Ясюкова!H208</f>
        <v>0</v>
      </c>
      <c r="O202" s="54">
        <f>Ясюкова!I208</f>
        <v>0</v>
      </c>
      <c r="P202" s="54">
        <f>Ясюкова!X208</f>
        <v>0</v>
      </c>
      <c r="Q202" s="55" t="e">
        <f>Ясюкова!AX208</f>
        <v>#N/A</v>
      </c>
      <c r="R202" s="54" t="e">
        <f>Ясюкова!AW208</f>
        <v>#N/A</v>
      </c>
    </row>
    <row r="203" spans="1:18" x14ac:dyDescent="0.25">
      <c r="A203" s="70">
        <f>'Тулуз-Пьерон'!A209</f>
        <v>0</v>
      </c>
      <c r="B203" s="71">
        <f>'Тулуз-Пьерон'!B209</f>
        <v>0</v>
      </c>
      <c r="C203" s="60">
        <f>Ясюкова!K209+Ясюкова!L209+Ясюкова!P209</f>
        <v>0</v>
      </c>
      <c r="D203" s="54">
        <f>Ясюкова!E209</f>
        <v>0</v>
      </c>
      <c r="E203" s="54">
        <f>Ясюкова!F209</f>
        <v>0</v>
      </c>
      <c r="F203" s="54">
        <f>Ясюкова!J209+Ясюкова!T209</f>
        <v>0</v>
      </c>
      <c r="G203" s="54">
        <f>Ясюкова!O209+Ясюкова!V209</f>
        <v>0</v>
      </c>
      <c r="H203" s="54">
        <f>Ясюкова!J209+Ясюкова!N209+Ясюкова!O209</f>
        <v>0</v>
      </c>
      <c r="I203" s="54">
        <f>Ясюкова!T209+Ясюкова!U209+Ясюкова!V209</f>
        <v>0</v>
      </c>
      <c r="J203" s="54">
        <f>Ясюкова!W209</f>
        <v>0</v>
      </c>
      <c r="K203" s="54" t="e">
        <f>Ясюкова!C209</f>
        <v>#DIV/0!</v>
      </c>
      <c r="L203" s="54" t="e">
        <f>Ясюкова!D209</f>
        <v>#DIV/0!</v>
      </c>
      <c r="M203" s="54">
        <f>Ясюкова!G209</f>
        <v>0</v>
      </c>
      <c r="N203" s="54">
        <f>Ясюкова!H209</f>
        <v>0</v>
      </c>
      <c r="O203" s="54">
        <f>Ясюкова!I209</f>
        <v>0</v>
      </c>
      <c r="P203" s="54">
        <f>Ясюкова!X209</f>
        <v>0</v>
      </c>
      <c r="Q203" s="55" t="e">
        <f>Ясюкова!AX209</f>
        <v>#N/A</v>
      </c>
      <c r="R203" s="54" t="e">
        <f>Ясюкова!AW209</f>
        <v>#N/A</v>
      </c>
    </row>
    <row r="204" spans="1:18" x14ac:dyDescent="0.25">
      <c r="A204" s="70">
        <f>'Тулуз-Пьерон'!A210</f>
        <v>0</v>
      </c>
      <c r="B204" s="71">
        <f>'Тулуз-Пьерон'!B210</f>
        <v>0</v>
      </c>
      <c r="C204" s="60">
        <f>Ясюкова!K210+Ясюкова!L210+Ясюкова!P210</f>
        <v>0</v>
      </c>
      <c r="D204" s="54">
        <f>Ясюкова!E210</f>
        <v>0</v>
      </c>
      <c r="E204" s="54">
        <f>Ясюкова!F210</f>
        <v>0</v>
      </c>
      <c r="F204" s="54">
        <f>Ясюкова!J210+Ясюкова!T210</f>
        <v>0</v>
      </c>
      <c r="G204" s="54">
        <f>Ясюкова!O210+Ясюкова!V210</f>
        <v>0</v>
      </c>
      <c r="H204" s="54">
        <f>Ясюкова!J210+Ясюкова!N210+Ясюкова!O210</f>
        <v>0</v>
      </c>
      <c r="I204" s="54">
        <f>Ясюкова!T210+Ясюкова!U210+Ясюкова!V210</f>
        <v>0</v>
      </c>
      <c r="J204" s="54">
        <f>Ясюкова!W210</f>
        <v>0</v>
      </c>
      <c r="K204" s="54" t="e">
        <f>Ясюкова!C210</f>
        <v>#DIV/0!</v>
      </c>
      <c r="L204" s="54" t="e">
        <f>Ясюкова!D210</f>
        <v>#DIV/0!</v>
      </c>
      <c r="M204" s="54">
        <f>Ясюкова!G210</f>
        <v>0</v>
      </c>
      <c r="N204" s="54">
        <f>Ясюкова!H210</f>
        <v>0</v>
      </c>
      <c r="O204" s="54">
        <f>Ясюкова!I210</f>
        <v>0</v>
      </c>
      <c r="P204" s="54">
        <f>Ясюкова!X210</f>
        <v>0</v>
      </c>
      <c r="Q204" s="55" t="e">
        <f>Ясюкова!AX210</f>
        <v>#N/A</v>
      </c>
      <c r="R204" s="54" t="e">
        <f>Ясюкова!AW210</f>
        <v>#N/A</v>
      </c>
    </row>
    <row r="205" spans="1:18" x14ac:dyDescent="0.25">
      <c r="A205" s="70">
        <f>'Тулуз-Пьерон'!A211</f>
        <v>0</v>
      </c>
      <c r="B205" s="71">
        <f>'Тулуз-Пьерон'!B211</f>
        <v>0</v>
      </c>
      <c r="C205" s="60">
        <f>Ясюкова!K211+Ясюкова!L211+Ясюкова!P211</f>
        <v>0</v>
      </c>
      <c r="D205" s="54">
        <f>Ясюкова!E211</f>
        <v>0</v>
      </c>
      <c r="E205" s="54">
        <f>Ясюкова!F211</f>
        <v>0</v>
      </c>
      <c r="F205" s="54">
        <f>Ясюкова!J211+Ясюкова!T211</f>
        <v>0</v>
      </c>
      <c r="G205" s="54">
        <f>Ясюкова!O211+Ясюкова!V211</f>
        <v>0</v>
      </c>
      <c r="H205" s="54">
        <f>Ясюкова!J211+Ясюкова!N211+Ясюкова!O211</f>
        <v>0</v>
      </c>
      <c r="I205" s="54">
        <f>Ясюкова!T211+Ясюкова!U211+Ясюкова!V211</f>
        <v>0</v>
      </c>
      <c r="J205" s="54">
        <f>Ясюкова!W211</f>
        <v>0</v>
      </c>
      <c r="K205" s="54" t="e">
        <f>Ясюкова!C211</f>
        <v>#DIV/0!</v>
      </c>
      <c r="L205" s="54" t="e">
        <f>Ясюкова!D211</f>
        <v>#DIV/0!</v>
      </c>
      <c r="M205" s="54">
        <f>Ясюкова!G211</f>
        <v>0</v>
      </c>
      <c r="N205" s="54">
        <f>Ясюкова!H211</f>
        <v>0</v>
      </c>
      <c r="O205" s="54">
        <f>Ясюкова!I211</f>
        <v>0</v>
      </c>
      <c r="P205" s="54">
        <f>Ясюкова!X211</f>
        <v>0</v>
      </c>
      <c r="Q205" s="55" t="e">
        <f>Ясюкова!AX211</f>
        <v>#N/A</v>
      </c>
      <c r="R205" s="54" t="e">
        <f>Ясюкова!AW211</f>
        <v>#N/A</v>
      </c>
    </row>
    <row r="206" spans="1:18" x14ac:dyDescent="0.25">
      <c r="A206" s="70">
        <f>'Тулуз-Пьерон'!A212</f>
        <v>0</v>
      </c>
      <c r="B206" s="71">
        <f>'Тулуз-Пьерон'!B212</f>
        <v>0</v>
      </c>
      <c r="C206" s="60">
        <f>Ясюкова!K212+Ясюкова!L212+Ясюкова!P212</f>
        <v>0</v>
      </c>
      <c r="D206" s="54">
        <f>Ясюкова!E212</f>
        <v>0</v>
      </c>
      <c r="E206" s="54">
        <f>Ясюкова!F212</f>
        <v>0</v>
      </c>
      <c r="F206" s="54">
        <f>Ясюкова!J212+Ясюкова!T212</f>
        <v>0</v>
      </c>
      <c r="G206" s="54">
        <f>Ясюкова!O212+Ясюкова!V212</f>
        <v>0</v>
      </c>
      <c r="H206" s="54">
        <f>Ясюкова!J212+Ясюкова!N212+Ясюкова!O212</f>
        <v>0</v>
      </c>
      <c r="I206" s="54">
        <f>Ясюкова!T212+Ясюкова!U212+Ясюкова!V212</f>
        <v>0</v>
      </c>
      <c r="J206" s="54">
        <f>Ясюкова!W212</f>
        <v>0</v>
      </c>
      <c r="K206" s="54" t="e">
        <f>Ясюкова!C212</f>
        <v>#DIV/0!</v>
      </c>
      <c r="L206" s="54" t="e">
        <f>Ясюкова!D212</f>
        <v>#DIV/0!</v>
      </c>
      <c r="M206" s="54">
        <f>Ясюкова!G212</f>
        <v>0</v>
      </c>
      <c r="N206" s="54">
        <f>Ясюкова!H212</f>
        <v>0</v>
      </c>
      <c r="O206" s="54">
        <f>Ясюкова!I212</f>
        <v>0</v>
      </c>
      <c r="P206" s="54">
        <f>Ясюкова!X212</f>
        <v>0</v>
      </c>
      <c r="Q206" s="55" t="e">
        <f>Ясюкова!AX212</f>
        <v>#N/A</v>
      </c>
      <c r="R206" s="54" t="e">
        <f>Ясюкова!AW212</f>
        <v>#N/A</v>
      </c>
    </row>
    <row r="207" spans="1:18" x14ac:dyDescent="0.25">
      <c r="A207" s="70">
        <f>'Тулуз-Пьерон'!A213</f>
        <v>0</v>
      </c>
      <c r="B207" s="71">
        <f>'Тулуз-Пьерон'!B213</f>
        <v>0</v>
      </c>
      <c r="C207" s="60">
        <f>Ясюкова!K213+Ясюкова!L213+Ясюкова!P213</f>
        <v>0</v>
      </c>
      <c r="D207" s="54">
        <f>Ясюкова!E213</f>
        <v>0</v>
      </c>
      <c r="E207" s="54">
        <f>Ясюкова!F213</f>
        <v>0</v>
      </c>
      <c r="F207" s="54">
        <f>Ясюкова!J213+Ясюкова!T213</f>
        <v>0</v>
      </c>
      <c r="G207" s="54">
        <f>Ясюкова!O213+Ясюкова!V213</f>
        <v>0</v>
      </c>
      <c r="H207" s="54">
        <f>Ясюкова!J213+Ясюкова!N213+Ясюкова!O213</f>
        <v>0</v>
      </c>
      <c r="I207" s="54">
        <f>Ясюкова!T213+Ясюкова!U213+Ясюкова!V213</f>
        <v>0</v>
      </c>
      <c r="J207" s="54">
        <f>Ясюкова!W213</f>
        <v>0</v>
      </c>
      <c r="K207" s="54" t="e">
        <f>Ясюкова!C213</f>
        <v>#DIV/0!</v>
      </c>
      <c r="L207" s="54" t="e">
        <f>Ясюкова!D213</f>
        <v>#DIV/0!</v>
      </c>
      <c r="M207" s="54">
        <f>Ясюкова!G213</f>
        <v>0</v>
      </c>
      <c r="N207" s="54">
        <f>Ясюкова!H213</f>
        <v>0</v>
      </c>
      <c r="O207" s="54">
        <f>Ясюкова!I213</f>
        <v>0</v>
      </c>
      <c r="P207" s="54">
        <f>Ясюкова!X213</f>
        <v>0</v>
      </c>
      <c r="Q207" s="55" t="e">
        <f>Ясюкова!AX213</f>
        <v>#N/A</v>
      </c>
      <c r="R207" s="54" t="e">
        <f>Ясюкова!AW213</f>
        <v>#N/A</v>
      </c>
    </row>
    <row r="208" spans="1:18" x14ac:dyDescent="0.25">
      <c r="A208" s="70">
        <f>'Тулуз-Пьерон'!A214</f>
        <v>0</v>
      </c>
      <c r="B208" s="71">
        <f>'Тулуз-Пьерон'!B214</f>
        <v>0</v>
      </c>
      <c r="C208" s="60">
        <f>Ясюкова!K214+Ясюкова!L214+Ясюкова!P214</f>
        <v>0</v>
      </c>
      <c r="D208" s="54">
        <f>Ясюкова!E214</f>
        <v>0</v>
      </c>
      <c r="E208" s="54">
        <f>Ясюкова!F214</f>
        <v>0</v>
      </c>
      <c r="F208" s="54">
        <f>Ясюкова!J214+Ясюкова!T214</f>
        <v>0</v>
      </c>
      <c r="G208" s="54">
        <f>Ясюкова!O214+Ясюкова!V214</f>
        <v>0</v>
      </c>
      <c r="H208" s="54">
        <f>Ясюкова!J214+Ясюкова!N214+Ясюкова!O214</f>
        <v>0</v>
      </c>
      <c r="I208" s="54">
        <f>Ясюкова!T214+Ясюкова!U214+Ясюкова!V214</f>
        <v>0</v>
      </c>
      <c r="J208" s="54">
        <f>Ясюкова!W214</f>
        <v>0</v>
      </c>
      <c r="K208" s="54" t="e">
        <f>Ясюкова!C214</f>
        <v>#DIV/0!</v>
      </c>
      <c r="L208" s="54" t="e">
        <f>Ясюкова!D214</f>
        <v>#DIV/0!</v>
      </c>
      <c r="M208" s="54">
        <f>Ясюкова!G214</f>
        <v>0</v>
      </c>
      <c r="N208" s="54">
        <f>Ясюкова!H214</f>
        <v>0</v>
      </c>
      <c r="O208" s="54">
        <f>Ясюкова!I214</f>
        <v>0</v>
      </c>
      <c r="P208" s="54">
        <f>Ясюкова!X214</f>
        <v>0</v>
      </c>
      <c r="Q208" s="55" t="e">
        <f>Ясюкова!AX214</f>
        <v>#N/A</v>
      </c>
      <c r="R208" s="54" t="e">
        <f>Ясюкова!AW214</f>
        <v>#N/A</v>
      </c>
    </row>
    <row r="209" spans="1:18" x14ac:dyDescent="0.25">
      <c r="A209" s="70">
        <f>'Тулуз-Пьерон'!A215</f>
        <v>0</v>
      </c>
      <c r="B209" s="71">
        <f>'Тулуз-Пьерон'!B215</f>
        <v>0</v>
      </c>
      <c r="C209" s="60">
        <f>Ясюкова!K215+Ясюкова!L215+Ясюкова!P215</f>
        <v>0</v>
      </c>
      <c r="D209" s="54">
        <f>Ясюкова!E215</f>
        <v>0</v>
      </c>
      <c r="E209" s="54">
        <f>Ясюкова!F215</f>
        <v>0</v>
      </c>
      <c r="F209" s="54">
        <f>Ясюкова!J215+Ясюкова!T215</f>
        <v>0</v>
      </c>
      <c r="G209" s="54">
        <f>Ясюкова!O215+Ясюкова!V215</f>
        <v>0</v>
      </c>
      <c r="H209" s="54">
        <f>Ясюкова!J215+Ясюкова!N215+Ясюкова!O215</f>
        <v>0</v>
      </c>
      <c r="I209" s="54">
        <f>Ясюкова!T215+Ясюкова!U215+Ясюкова!V215</f>
        <v>0</v>
      </c>
      <c r="J209" s="54">
        <f>Ясюкова!W215</f>
        <v>0</v>
      </c>
      <c r="K209" s="54" t="e">
        <f>Ясюкова!C215</f>
        <v>#DIV/0!</v>
      </c>
      <c r="L209" s="54" t="e">
        <f>Ясюкова!D215</f>
        <v>#DIV/0!</v>
      </c>
      <c r="M209" s="54">
        <f>Ясюкова!G215</f>
        <v>0</v>
      </c>
      <c r="N209" s="54">
        <f>Ясюкова!H215</f>
        <v>0</v>
      </c>
      <c r="O209" s="54">
        <f>Ясюкова!I215</f>
        <v>0</v>
      </c>
      <c r="P209" s="54">
        <f>Ясюкова!X215</f>
        <v>0</v>
      </c>
      <c r="Q209" s="55" t="e">
        <f>Ясюкова!AX215</f>
        <v>#N/A</v>
      </c>
      <c r="R209" s="54" t="e">
        <f>Ясюкова!AW215</f>
        <v>#N/A</v>
      </c>
    </row>
    <row r="210" spans="1:18" x14ac:dyDescent="0.25">
      <c r="A210" s="70">
        <f>'Тулуз-Пьерон'!A216</f>
        <v>0</v>
      </c>
      <c r="B210" s="71">
        <f>'Тулуз-Пьерон'!B216</f>
        <v>0</v>
      </c>
      <c r="C210" s="60">
        <f>Ясюкова!K216+Ясюкова!L216+Ясюкова!P216</f>
        <v>0</v>
      </c>
      <c r="D210" s="54">
        <f>Ясюкова!E216</f>
        <v>0</v>
      </c>
      <c r="E210" s="54">
        <f>Ясюкова!F216</f>
        <v>0</v>
      </c>
      <c r="F210" s="54">
        <f>Ясюкова!J216+Ясюкова!T216</f>
        <v>0</v>
      </c>
      <c r="G210" s="54">
        <f>Ясюкова!O216+Ясюкова!V216</f>
        <v>0</v>
      </c>
      <c r="H210" s="54">
        <f>Ясюкова!J216+Ясюкова!N216+Ясюкова!O216</f>
        <v>0</v>
      </c>
      <c r="I210" s="54">
        <f>Ясюкова!T216+Ясюкова!U216+Ясюкова!V216</f>
        <v>0</v>
      </c>
      <c r="J210" s="54">
        <f>Ясюкова!W216</f>
        <v>0</v>
      </c>
      <c r="K210" s="54" t="e">
        <f>Ясюкова!C216</f>
        <v>#DIV/0!</v>
      </c>
      <c r="L210" s="54" t="e">
        <f>Ясюкова!D216</f>
        <v>#DIV/0!</v>
      </c>
      <c r="M210" s="54">
        <f>Ясюкова!G216</f>
        <v>0</v>
      </c>
      <c r="N210" s="54">
        <f>Ясюкова!H216</f>
        <v>0</v>
      </c>
      <c r="O210" s="54">
        <f>Ясюкова!I216</f>
        <v>0</v>
      </c>
      <c r="P210" s="54">
        <f>Ясюкова!X216</f>
        <v>0</v>
      </c>
      <c r="Q210" s="55" t="e">
        <f>Ясюкова!AX216</f>
        <v>#N/A</v>
      </c>
      <c r="R210" s="54" t="e">
        <f>Ясюкова!AW216</f>
        <v>#N/A</v>
      </c>
    </row>
    <row r="211" spans="1:18" x14ac:dyDescent="0.25">
      <c r="A211" s="70">
        <f>'Тулуз-Пьерон'!A217</f>
        <v>0</v>
      </c>
      <c r="B211" s="71">
        <f>'Тулуз-Пьерон'!B217</f>
        <v>0</v>
      </c>
      <c r="C211" s="60">
        <f>Ясюкова!K217+Ясюкова!L217+Ясюкова!P217</f>
        <v>0</v>
      </c>
      <c r="D211" s="54">
        <f>Ясюкова!E217</f>
        <v>0</v>
      </c>
      <c r="E211" s="54">
        <f>Ясюкова!F217</f>
        <v>0</v>
      </c>
      <c r="F211" s="54">
        <f>Ясюкова!J217+Ясюкова!T217</f>
        <v>0</v>
      </c>
      <c r="G211" s="54">
        <f>Ясюкова!O217+Ясюкова!V217</f>
        <v>0</v>
      </c>
      <c r="H211" s="54">
        <f>Ясюкова!J217+Ясюкова!N217+Ясюкова!O217</f>
        <v>0</v>
      </c>
      <c r="I211" s="54">
        <f>Ясюкова!T217+Ясюкова!U217+Ясюкова!V217</f>
        <v>0</v>
      </c>
      <c r="J211" s="54">
        <f>Ясюкова!W217</f>
        <v>0</v>
      </c>
      <c r="K211" s="54" t="e">
        <f>Ясюкова!C217</f>
        <v>#DIV/0!</v>
      </c>
      <c r="L211" s="54" t="e">
        <f>Ясюкова!D217</f>
        <v>#DIV/0!</v>
      </c>
      <c r="M211" s="54">
        <f>Ясюкова!G217</f>
        <v>0</v>
      </c>
      <c r="N211" s="54">
        <f>Ясюкова!H217</f>
        <v>0</v>
      </c>
      <c r="O211" s="54">
        <f>Ясюкова!I217</f>
        <v>0</v>
      </c>
      <c r="P211" s="54">
        <f>Ясюкова!X217</f>
        <v>0</v>
      </c>
      <c r="Q211" s="55" t="e">
        <f>Ясюкова!AX217</f>
        <v>#N/A</v>
      </c>
      <c r="R211" s="54" t="e">
        <f>Ясюкова!AW217</f>
        <v>#N/A</v>
      </c>
    </row>
    <row r="212" spans="1:18" x14ac:dyDescent="0.25">
      <c r="A212" s="70">
        <f>'Тулуз-Пьерон'!A218</f>
        <v>0</v>
      </c>
      <c r="B212" s="71">
        <f>'Тулуз-Пьерон'!B218</f>
        <v>0</v>
      </c>
      <c r="C212" s="60">
        <f>Ясюкова!K218+Ясюкова!L218+Ясюкова!P218</f>
        <v>0</v>
      </c>
      <c r="D212" s="54">
        <f>Ясюкова!E218</f>
        <v>0</v>
      </c>
      <c r="E212" s="54">
        <f>Ясюкова!F218</f>
        <v>0</v>
      </c>
      <c r="F212" s="54">
        <f>Ясюкова!J218+Ясюкова!T218</f>
        <v>0</v>
      </c>
      <c r="G212" s="54">
        <f>Ясюкова!O218+Ясюкова!V218</f>
        <v>0</v>
      </c>
      <c r="H212" s="54">
        <f>Ясюкова!J218+Ясюкова!N218+Ясюкова!O218</f>
        <v>0</v>
      </c>
      <c r="I212" s="54">
        <f>Ясюкова!T218+Ясюкова!U218+Ясюкова!V218</f>
        <v>0</v>
      </c>
      <c r="J212" s="54">
        <f>Ясюкова!W218</f>
        <v>0</v>
      </c>
      <c r="K212" s="54" t="e">
        <f>Ясюкова!C218</f>
        <v>#DIV/0!</v>
      </c>
      <c r="L212" s="54" t="e">
        <f>Ясюкова!D218</f>
        <v>#DIV/0!</v>
      </c>
      <c r="M212" s="54">
        <f>Ясюкова!G218</f>
        <v>0</v>
      </c>
      <c r="N212" s="54">
        <f>Ясюкова!H218</f>
        <v>0</v>
      </c>
      <c r="O212" s="54">
        <f>Ясюкова!I218</f>
        <v>0</v>
      </c>
      <c r="P212" s="54">
        <f>Ясюкова!X218</f>
        <v>0</v>
      </c>
      <c r="Q212" s="55" t="e">
        <f>Ясюкова!AX218</f>
        <v>#N/A</v>
      </c>
      <c r="R212" s="54" t="e">
        <f>Ясюкова!AW218</f>
        <v>#N/A</v>
      </c>
    </row>
    <row r="213" spans="1:18" x14ac:dyDescent="0.25">
      <c r="A213" s="70">
        <f>'Тулуз-Пьерон'!A219</f>
        <v>0</v>
      </c>
      <c r="B213" s="71">
        <f>'Тулуз-Пьерон'!B219</f>
        <v>0</v>
      </c>
      <c r="C213" s="60">
        <f>Ясюкова!K219+Ясюкова!L219+Ясюкова!P219</f>
        <v>0</v>
      </c>
      <c r="D213" s="54">
        <f>Ясюкова!E219</f>
        <v>0</v>
      </c>
      <c r="E213" s="54">
        <f>Ясюкова!F219</f>
        <v>0</v>
      </c>
      <c r="F213" s="54">
        <f>Ясюкова!J219+Ясюкова!T219</f>
        <v>0</v>
      </c>
      <c r="G213" s="54">
        <f>Ясюкова!O219+Ясюкова!V219</f>
        <v>0</v>
      </c>
      <c r="H213" s="54">
        <f>Ясюкова!J219+Ясюкова!N219+Ясюкова!O219</f>
        <v>0</v>
      </c>
      <c r="I213" s="54">
        <f>Ясюкова!T219+Ясюкова!U219+Ясюкова!V219</f>
        <v>0</v>
      </c>
      <c r="J213" s="54">
        <f>Ясюкова!W219</f>
        <v>0</v>
      </c>
      <c r="K213" s="54" t="e">
        <f>Ясюкова!C219</f>
        <v>#DIV/0!</v>
      </c>
      <c r="L213" s="54" t="e">
        <f>Ясюкова!D219</f>
        <v>#DIV/0!</v>
      </c>
      <c r="M213" s="54">
        <f>Ясюкова!G219</f>
        <v>0</v>
      </c>
      <c r="N213" s="54">
        <f>Ясюкова!H219</f>
        <v>0</v>
      </c>
      <c r="O213" s="54">
        <f>Ясюкова!I219</f>
        <v>0</v>
      </c>
      <c r="P213" s="54">
        <f>Ясюкова!X219</f>
        <v>0</v>
      </c>
      <c r="Q213" s="55" t="e">
        <f>Ясюкова!AX219</f>
        <v>#N/A</v>
      </c>
      <c r="R213" s="54" t="e">
        <f>Ясюкова!AW219</f>
        <v>#N/A</v>
      </c>
    </row>
    <row r="214" spans="1:18" x14ac:dyDescent="0.25">
      <c r="A214" s="70">
        <f>'Тулуз-Пьерон'!A220</f>
        <v>0</v>
      </c>
      <c r="B214" s="71">
        <f>'Тулуз-Пьерон'!B220</f>
        <v>0</v>
      </c>
      <c r="C214" s="60">
        <f>Ясюкова!K220+Ясюкова!L220+Ясюкова!P220</f>
        <v>0</v>
      </c>
      <c r="D214" s="54">
        <f>Ясюкова!E220</f>
        <v>0</v>
      </c>
      <c r="E214" s="54">
        <f>Ясюкова!F220</f>
        <v>0</v>
      </c>
      <c r="F214" s="54">
        <f>Ясюкова!J220+Ясюкова!T220</f>
        <v>0</v>
      </c>
      <c r="G214" s="54">
        <f>Ясюкова!O220+Ясюкова!V220</f>
        <v>0</v>
      </c>
      <c r="H214" s="54">
        <f>Ясюкова!J220+Ясюкова!N220+Ясюкова!O220</f>
        <v>0</v>
      </c>
      <c r="I214" s="54">
        <f>Ясюкова!T220+Ясюкова!U220+Ясюкова!V220</f>
        <v>0</v>
      </c>
      <c r="J214" s="54">
        <f>Ясюкова!W220</f>
        <v>0</v>
      </c>
      <c r="K214" s="54" t="e">
        <f>Ясюкова!C220</f>
        <v>#DIV/0!</v>
      </c>
      <c r="L214" s="54" t="e">
        <f>Ясюкова!D220</f>
        <v>#DIV/0!</v>
      </c>
      <c r="M214" s="54">
        <f>Ясюкова!G220</f>
        <v>0</v>
      </c>
      <c r="N214" s="54">
        <f>Ясюкова!H220</f>
        <v>0</v>
      </c>
      <c r="O214" s="54">
        <f>Ясюкова!I220</f>
        <v>0</v>
      </c>
      <c r="P214" s="54">
        <f>Ясюкова!X220</f>
        <v>0</v>
      </c>
      <c r="Q214" s="55" t="e">
        <f>Ясюкова!AX220</f>
        <v>#N/A</v>
      </c>
      <c r="R214" s="54" t="e">
        <f>Ясюкова!AW220</f>
        <v>#N/A</v>
      </c>
    </row>
    <row r="215" spans="1:18" x14ac:dyDescent="0.25">
      <c r="A215" s="70">
        <f>'Тулуз-Пьерон'!A221</f>
        <v>0</v>
      </c>
      <c r="B215" s="71">
        <f>'Тулуз-Пьерон'!B221</f>
        <v>0</v>
      </c>
      <c r="C215" s="60">
        <f>Ясюкова!K221+Ясюкова!L221+Ясюкова!P221</f>
        <v>0</v>
      </c>
      <c r="D215" s="54">
        <f>Ясюкова!E221</f>
        <v>0</v>
      </c>
      <c r="E215" s="54">
        <f>Ясюкова!F221</f>
        <v>0</v>
      </c>
      <c r="F215" s="54">
        <f>Ясюкова!J221+Ясюкова!T221</f>
        <v>0</v>
      </c>
      <c r="G215" s="54">
        <f>Ясюкова!O221+Ясюкова!V221</f>
        <v>0</v>
      </c>
      <c r="H215" s="54">
        <f>Ясюкова!J221+Ясюкова!N221+Ясюкова!O221</f>
        <v>0</v>
      </c>
      <c r="I215" s="54">
        <f>Ясюкова!T221+Ясюкова!U221+Ясюкова!V221</f>
        <v>0</v>
      </c>
      <c r="J215" s="54">
        <f>Ясюкова!W221</f>
        <v>0</v>
      </c>
      <c r="K215" s="54" t="e">
        <f>Ясюкова!C221</f>
        <v>#DIV/0!</v>
      </c>
      <c r="L215" s="54" t="e">
        <f>Ясюкова!D221</f>
        <v>#DIV/0!</v>
      </c>
      <c r="M215" s="54">
        <f>Ясюкова!G221</f>
        <v>0</v>
      </c>
      <c r="N215" s="54">
        <f>Ясюкова!H221</f>
        <v>0</v>
      </c>
      <c r="O215" s="54">
        <f>Ясюкова!I221</f>
        <v>0</v>
      </c>
      <c r="P215" s="54">
        <f>Ясюкова!X221</f>
        <v>0</v>
      </c>
      <c r="Q215" s="55" t="e">
        <f>Ясюкова!AX221</f>
        <v>#N/A</v>
      </c>
      <c r="R215" s="54" t="e">
        <f>Ясюкова!AW221</f>
        <v>#N/A</v>
      </c>
    </row>
    <row r="216" spans="1:18" x14ac:dyDescent="0.25">
      <c r="A216" s="70">
        <f>'Тулуз-Пьерон'!A222</f>
        <v>0</v>
      </c>
      <c r="B216" s="71">
        <f>'Тулуз-Пьерон'!B222</f>
        <v>0</v>
      </c>
      <c r="C216" s="60">
        <f>Ясюкова!K222+Ясюкова!L222+Ясюкова!P222</f>
        <v>0</v>
      </c>
      <c r="D216" s="54">
        <f>Ясюкова!E222</f>
        <v>0</v>
      </c>
      <c r="E216" s="54">
        <f>Ясюкова!F222</f>
        <v>0</v>
      </c>
      <c r="F216" s="54">
        <f>Ясюкова!J222+Ясюкова!T222</f>
        <v>0</v>
      </c>
      <c r="G216" s="54">
        <f>Ясюкова!O222+Ясюкова!V222</f>
        <v>0</v>
      </c>
      <c r="H216" s="54">
        <f>Ясюкова!J222+Ясюкова!N222+Ясюкова!O222</f>
        <v>0</v>
      </c>
      <c r="I216" s="54">
        <f>Ясюкова!T222+Ясюкова!U222+Ясюкова!V222</f>
        <v>0</v>
      </c>
      <c r="J216" s="54">
        <f>Ясюкова!W222</f>
        <v>0</v>
      </c>
      <c r="K216" s="54" t="e">
        <f>Ясюкова!C222</f>
        <v>#DIV/0!</v>
      </c>
      <c r="L216" s="54" t="e">
        <f>Ясюкова!D222</f>
        <v>#DIV/0!</v>
      </c>
      <c r="M216" s="54">
        <f>Ясюкова!G222</f>
        <v>0</v>
      </c>
      <c r="N216" s="54">
        <f>Ясюкова!H222</f>
        <v>0</v>
      </c>
      <c r="O216" s="54">
        <f>Ясюкова!I222</f>
        <v>0</v>
      </c>
      <c r="P216" s="54">
        <f>Ясюкова!X222</f>
        <v>0</v>
      </c>
      <c r="Q216" s="55" t="e">
        <f>Ясюкова!AX222</f>
        <v>#N/A</v>
      </c>
      <c r="R216" s="54" t="e">
        <f>Ясюкова!AW222</f>
        <v>#N/A</v>
      </c>
    </row>
    <row r="217" spans="1:18" x14ac:dyDescent="0.25">
      <c r="A217" s="70">
        <f>'Тулуз-Пьерон'!A223</f>
        <v>0</v>
      </c>
      <c r="B217" s="71">
        <f>'Тулуз-Пьерон'!B223</f>
        <v>0</v>
      </c>
      <c r="C217" s="60">
        <f>Ясюкова!K223+Ясюкова!L223+Ясюкова!P223</f>
        <v>0</v>
      </c>
      <c r="D217" s="54">
        <f>Ясюкова!E223</f>
        <v>0</v>
      </c>
      <c r="E217" s="54">
        <f>Ясюкова!F223</f>
        <v>0</v>
      </c>
      <c r="F217" s="54">
        <f>Ясюкова!J223+Ясюкова!T223</f>
        <v>0</v>
      </c>
      <c r="G217" s="54">
        <f>Ясюкова!O223+Ясюкова!V223</f>
        <v>0</v>
      </c>
      <c r="H217" s="54">
        <f>Ясюкова!J223+Ясюкова!N223+Ясюкова!O223</f>
        <v>0</v>
      </c>
      <c r="I217" s="54">
        <f>Ясюкова!T223+Ясюкова!U223+Ясюкова!V223</f>
        <v>0</v>
      </c>
      <c r="J217" s="54">
        <f>Ясюкова!W223</f>
        <v>0</v>
      </c>
      <c r="K217" s="54" t="e">
        <f>Ясюкова!C223</f>
        <v>#DIV/0!</v>
      </c>
      <c r="L217" s="54" t="e">
        <f>Ясюкова!D223</f>
        <v>#DIV/0!</v>
      </c>
      <c r="M217" s="54">
        <f>Ясюкова!G223</f>
        <v>0</v>
      </c>
      <c r="N217" s="54">
        <f>Ясюкова!H223</f>
        <v>0</v>
      </c>
      <c r="O217" s="54">
        <f>Ясюкова!I223</f>
        <v>0</v>
      </c>
      <c r="P217" s="54">
        <f>Ясюкова!X223</f>
        <v>0</v>
      </c>
      <c r="Q217" s="55" t="e">
        <f>Ясюкова!AX223</f>
        <v>#N/A</v>
      </c>
      <c r="R217" s="54" t="e">
        <f>Ясюкова!AW223</f>
        <v>#N/A</v>
      </c>
    </row>
    <row r="218" spans="1:18" x14ac:dyDescent="0.25">
      <c r="A218" s="70">
        <f>'Тулуз-Пьерон'!A224</f>
        <v>0</v>
      </c>
      <c r="B218" s="71">
        <f>'Тулуз-Пьерон'!B224</f>
        <v>0</v>
      </c>
      <c r="C218" s="60">
        <f>Ясюкова!K224+Ясюкова!L224+Ясюкова!P224</f>
        <v>0</v>
      </c>
      <c r="D218" s="54">
        <f>Ясюкова!E224</f>
        <v>0</v>
      </c>
      <c r="E218" s="54">
        <f>Ясюкова!F224</f>
        <v>0</v>
      </c>
      <c r="F218" s="54">
        <f>Ясюкова!J224+Ясюкова!T224</f>
        <v>0</v>
      </c>
      <c r="G218" s="54">
        <f>Ясюкова!O224+Ясюкова!V224</f>
        <v>0</v>
      </c>
      <c r="H218" s="54">
        <f>Ясюкова!J224+Ясюкова!N224+Ясюкова!O224</f>
        <v>0</v>
      </c>
      <c r="I218" s="54">
        <f>Ясюкова!T224+Ясюкова!U224+Ясюкова!V224</f>
        <v>0</v>
      </c>
      <c r="J218" s="54">
        <f>Ясюкова!W224</f>
        <v>0</v>
      </c>
      <c r="K218" s="54" t="e">
        <f>Ясюкова!C224</f>
        <v>#DIV/0!</v>
      </c>
      <c r="L218" s="54" t="e">
        <f>Ясюкова!D224</f>
        <v>#DIV/0!</v>
      </c>
      <c r="M218" s="54">
        <f>Ясюкова!G224</f>
        <v>0</v>
      </c>
      <c r="N218" s="54">
        <f>Ясюкова!H224</f>
        <v>0</v>
      </c>
      <c r="O218" s="54">
        <f>Ясюкова!I224</f>
        <v>0</v>
      </c>
      <c r="P218" s="54">
        <f>Ясюкова!X224</f>
        <v>0</v>
      </c>
      <c r="Q218" s="55" t="e">
        <f>Ясюкова!AX224</f>
        <v>#N/A</v>
      </c>
      <c r="R218" s="54" t="e">
        <f>Ясюкова!AW224</f>
        <v>#N/A</v>
      </c>
    </row>
    <row r="219" spans="1:18" x14ac:dyDescent="0.25">
      <c r="A219" s="70">
        <f>'Тулуз-Пьерон'!A225</f>
        <v>0</v>
      </c>
      <c r="B219" s="71">
        <f>'Тулуз-Пьерон'!B225</f>
        <v>0</v>
      </c>
      <c r="C219" s="60">
        <f>Ясюкова!K225+Ясюкова!L225+Ясюкова!P225</f>
        <v>0</v>
      </c>
      <c r="D219" s="54">
        <f>Ясюкова!E225</f>
        <v>0</v>
      </c>
      <c r="E219" s="54">
        <f>Ясюкова!F225</f>
        <v>0</v>
      </c>
      <c r="F219" s="54">
        <f>Ясюкова!J225+Ясюкова!T225</f>
        <v>0</v>
      </c>
      <c r="G219" s="54">
        <f>Ясюкова!O225+Ясюкова!V225</f>
        <v>0</v>
      </c>
      <c r="H219" s="54">
        <f>Ясюкова!J225+Ясюкова!N225+Ясюкова!O225</f>
        <v>0</v>
      </c>
      <c r="I219" s="54">
        <f>Ясюкова!T225+Ясюкова!U225+Ясюкова!V225</f>
        <v>0</v>
      </c>
      <c r="J219" s="54">
        <f>Ясюкова!W225</f>
        <v>0</v>
      </c>
      <c r="K219" s="54" t="e">
        <f>Ясюкова!C225</f>
        <v>#DIV/0!</v>
      </c>
      <c r="L219" s="54" t="e">
        <f>Ясюкова!D225</f>
        <v>#DIV/0!</v>
      </c>
      <c r="M219" s="54">
        <f>Ясюкова!G225</f>
        <v>0</v>
      </c>
      <c r="N219" s="54">
        <f>Ясюкова!H225</f>
        <v>0</v>
      </c>
      <c r="O219" s="54">
        <f>Ясюкова!I225</f>
        <v>0</v>
      </c>
      <c r="P219" s="54">
        <f>Ясюкова!X225</f>
        <v>0</v>
      </c>
      <c r="Q219" s="55" t="e">
        <f>Ясюкова!AX225</f>
        <v>#N/A</v>
      </c>
      <c r="R219" s="54" t="e">
        <f>Ясюкова!AW225</f>
        <v>#N/A</v>
      </c>
    </row>
    <row r="220" spans="1:18" x14ac:dyDescent="0.25">
      <c r="A220" s="70">
        <f>'Тулуз-Пьерон'!A226</f>
        <v>0</v>
      </c>
      <c r="B220" s="71">
        <f>'Тулуз-Пьерон'!B226</f>
        <v>0</v>
      </c>
      <c r="C220" s="60">
        <f>Ясюкова!K226+Ясюкова!L226+Ясюкова!P226</f>
        <v>0</v>
      </c>
      <c r="D220" s="54">
        <f>Ясюкова!E226</f>
        <v>0</v>
      </c>
      <c r="E220" s="54">
        <f>Ясюкова!F226</f>
        <v>0</v>
      </c>
      <c r="F220" s="54">
        <f>Ясюкова!J226+Ясюкова!T226</f>
        <v>0</v>
      </c>
      <c r="G220" s="54">
        <f>Ясюкова!O226+Ясюкова!V226</f>
        <v>0</v>
      </c>
      <c r="H220" s="54">
        <f>Ясюкова!J226+Ясюкова!N226+Ясюкова!O226</f>
        <v>0</v>
      </c>
      <c r="I220" s="54">
        <f>Ясюкова!T226+Ясюкова!U226+Ясюкова!V226</f>
        <v>0</v>
      </c>
      <c r="J220" s="54">
        <f>Ясюкова!W226</f>
        <v>0</v>
      </c>
      <c r="K220" s="54" t="e">
        <f>Ясюкова!C226</f>
        <v>#DIV/0!</v>
      </c>
      <c r="L220" s="54" t="e">
        <f>Ясюкова!D226</f>
        <v>#DIV/0!</v>
      </c>
      <c r="M220" s="54">
        <f>Ясюкова!G226</f>
        <v>0</v>
      </c>
      <c r="N220" s="54">
        <f>Ясюкова!H226</f>
        <v>0</v>
      </c>
      <c r="O220" s="54">
        <f>Ясюкова!I226</f>
        <v>0</v>
      </c>
      <c r="P220" s="54">
        <f>Ясюкова!X226</f>
        <v>0</v>
      </c>
      <c r="Q220" s="55" t="e">
        <f>Ясюкова!AX226</f>
        <v>#N/A</v>
      </c>
      <c r="R220" s="54" t="e">
        <f>Ясюкова!AW226</f>
        <v>#N/A</v>
      </c>
    </row>
    <row r="221" spans="1:18" x14ac:dyDescent="0.25">
      <c r="A221" s="70">
        <f>'Тулуз-Пьерон'!A227</f>
        <v>0</v>
      </c>
      <c r="B221" s="71">
        <f>'Тулуз-Пьерон'!B227</f>
        <v>0</v>
      </c>
      <c r="C221" s="60">
        <f>Ясюкова!K227+Ясюкова!L227+Ясюкова!P227</f>
        <v>0</v>
      </c>
      <c r="D221" s="54">
        <f>Ясюкова!E227</f>
        <v>0</v>
      </c>
      <c r="E221" s="54">
        <f>Ясюкова!F227</f>
        <v>0</v>
      </c>
      <c r="F221" s="54">
        <f>Ясюкова!J227+Ясюкова!T227</f>
        <v>0</v>
      </c>
      <c r="G221" s="54">
        <f>Ясюкова!O227+Ясюкова!V227</f>
        <v>0</v>
      </c>
      <c r="H221" s="54">
        <f>Ясюкова!J227+Ясюкова!N227+Ясюкова!O227</f>
        <v>0</v>
      </c>
      <c r="I221" s="54">
        <f>Ясюкова!T227+Ясюкова!U227+Ясюкова!V227</f>
        <v>0</v>
      </c>
      <c r="J221" s="54">
        <f>Ясюкова!W227</f>
        <v>0</v>
      </c>
      <c r="K221" s="54" t="e">
        <f>Ясюкова!C227</f>
        <v>#DIV/0!</v>
      </c>
      <c r="L221" s="54" t="e">
        <f>Ясюкова!D227</f>
        <v>#DIV/0!</v>
      </c>
      <c r="M221" s="54">
        <f>Ясюкова!G227</f>
        <v>0</v>
      </c>
      <c r="N221" s="54">
        <f>Ясюкова!H227</f>
        <v>0</v>
      </c>
      <c r="O221" s="54">
        <f>Ясюкова!I227</f>
        <v>0</v>
      </c>
      <c r="P221" s="54">
        <f>Ясюкова!X227</f>
        <v>0</v>
      </c>
      <c r="Q221" s="55" t="e">
        <f>Ясюкова!AX227</f>
        <v>#N/A</v>
      </c>
      <c r="R221" s="54" t="e">
        <f>Ясюкова!AW227</f>
        <v>#N/A</v>
      </c>
    </row>
    <row r="222" spans="1:18" x14ac:dyDescent="0.25">
      <c r="A222" s="70">
        <f>'Тулуз-Пьерон'!A228</f>
        <v>0</v>
      </c>
      <c r="B222" s="71">
        <f>'Тулуз-Пьерон'!B228</f>
        <v>0</v>
      </c>
      <c r="C222" s="60">
        <f>Ясюкова!K228+Ясюкова!L228+Ясюкова!P228</f>
        <v>0</v>
      </c>
      <c r="D222" s="54">
        <f>Ясюкова!E228</f>
        <v>0</v>
      </c>
      <c r="E222" s="54">
        <f>Ясюкова!F228</f>
        <v>0</v>
      </c>
      <c r="F222" s="54">
        <f>Ясюкова!J228+Ясюкова!T228</f>
        <v>0</v>
      </c>
      <c r="G222" s="54">
        <f>Ясюкова!O228+Ясюкова!V228</f>
        <v>0</v>
      </c>
      <c r="H222" s="54">
        <f>Ясюкова!J228+Ясюкова!N228+Ясюкова!O228</f>
        <v>0</v>
      </c>
      <c r="I222" s="54">
        <f>Ясюкова!T228+Ясюкова!U228+Ясюкова!V228</f>
        <v>0</v>
      </c>
      <c r="J222" s="54">
        <f>Ясюкова!W228</f>
        <v>0</v>
      </c>
      <c r="K222" s="54" t="e">
        <f>Ясюкова!C228</f>
        <v>#DIV/0!</v>
      </c>
      <c r="L222" s="54" t="e">
        <f>Ясюкова!D228</f>
        <v>#DIV/0!</v>
      </c>
      <c r="M222" s="54">
        <f>Ясюкова!G228</f>
        <v>0</v>
      </c>
      <c r="N222" s="54">
        <f>Ясюкова!H228</f>
        <v>0</v>
      </c>
      <c r="O222" s="54">
        <f>Ясюкова!I228</f>
        <v>0</v>
      </c>
      <c r="P222" s="54">
        <f>Ясюкова!X228</f>
        <v>0</v>
      </c>
      <c r="Q222" s="55" t="e">
        <f>Ясюкова!AX228</f>
        <v>#N/A</v>
      </c>
      <c r="R222" s="54" t="e">
        <f>Ясюкова!AW228</f>
        <v>#N/A</v>
      </c>
    </row>
    <row r="223" spans="1:18" x14ac:dyDescent="0.25">
      <c r="A223" s="70">
        <f>'Тулуз-Пьерон'!A229</f>
        <v>0</v>
      </c>
      <c r="B223" s="71">
        <f>'Тулуз-Пьерон'!B229</f>
        <v>0</v>
      </c>
      <c r="C223" s="60">
        <f>Ясюкова!K229+Ясюкова!L229+Ясюкова!P229</f>
        <v>0</v>
      </c>
      <c r="D223" s="54">
        <f>Ясюкова!E229</f>
        <v>0</v>
      </c>
      <c r="E223" s="54">
        <f>Ясюкова!F229</f>
        <v>0</v>
      </c>
      <c r="F223" s="54">
        <f>Ясюкова!J229+Ясюкова!T229</f>
        <v>0</v>
      </c>
      <c r="G223" s="54">
        <f>Ясюкова!O229+Ясюкова!V229</f>
        <v>0</v>
      </c>
      <c r="H223" s="54">
        <f>Ясюкова!J229+Ясюкова!N229+Ясюкова!O229</f>
        <v>0</v>
      </c>
      <c r="I223" s="54">
        <f>Ясюкова!T229+Ясюкова!U229+Ясюкова!V229</f>
        <v>0</v>
      </c>
      <c r="J223" s="54">
        <f>Ясюкова!W229</f>
        <v>0</v>
      </c>
      <c r="K223" s="54" t="e">
        <f>Ясюкова!C229</f>
        <v>#DIV/0!</v>
      </c>
      <c r="L223" s="54" t="e">
        <f>Ясюкова!D229</f>
        <v>#DIV/0!</v>
      </c>
      <c r="M223" s="54">
        <f>Ясюкова!G229</f>
        <v>0</v>
      </c>
      <c r="N223" s="54">
        <f>Ясюкова!H229</f>
        <v>0</v>
      </c>
      <c r="O223" s="54">
        <f>Ясюкова!I229</f>
        <v>0</v>
      </c>
      <c r="P223" s="54">
        <f>Ясюкова!X229</f>
        <v>0</v>
      </c>
      <c r="Q223" s="55" t="e">
        <f>Ясюкова!AX229</f>
        <v>#N/A</v>
      </c>
      <c r="R223" s="54" t="e">
        <f>Ясюкова!AW229</f>
        <v>#N/A</v>
      </c>
    </row>
    <row r="224" spans="1:18" x14ac:dyDescent="0.25">
      <c r="A224" s="70">
        <f>'Тулуз-Пьерон'!A230</f>
        <v>0</v>
      </c>
      <c r="B224" s="71">
        <f>'Тулуз-Пьерон'!B230</f>
        <v>0</v>
      </c>
      <c r="C224" s="60">
        <f>Ясюкова!K230+Ясюкова!L230+Ясюкова!P230</f>
        <v>0</v>
      </c>
      <c r="D224" s="54">
        <f>Ясюкова!E230</f>
        <v>0</v>
      </c>
      <c r="E224" s="54">
        <f>Ясюкова!F230</f>
        <v>0</v>
      </c>
      <c r="F224" s="54">
        <f>Ясюкова!J230+Ясюкова!T230</f>
        <v>0</v>
      </c>
      <c r="G224" s="54">
        <f>Ясюкова!O230+Ясюкова!V230</f>
        <v>0</v>
      </c>
      <c r="H224" s="54">
        <f>Ясюкова!J230+Ясюкова!N230+Ясюкова!O230</f>
        <v>0</v>
      </c>
      <c r="I224" s="54">
        <f>Ясюкова!T230+Ясюкова!U230+Ясюкова!V230</f>
        <v>0</v>
      </c>
      <c r="J224" s="54">
        <f>Ясюкова!W230</f>
        <v>0</v>
      </c>
      <c r="K224" s="54" t="e">
        <f>Ясюкова!C230</f>
        <v>#DIV/0!</v>
      </c>
      <c r="L224" s="54" t="e">
        <f>Ясюкова!D230</f>
        <v>#DIV/0!</v>
      </c>
      <c r="M224" s="54">
        <f>Ясюкова!G230</f>
        <v>0</v>
      </c>
      <c r="N224" s="54">
        <f>Ясюкова!H230</f>
        <v>0</v>
      </c>
      <c r="O224" s="54">
        <f>Ясюкова!I230</f>
        <v>0</v>
      </c>
      <c r="P224" s="54">
        <f>Ясюкова!X230</f>
        <v>0</v>
      </c>
      <c r="Q224" s="55" t="e">
        <f>Ясюкова!AX230</f>
        <v>#N/A</v>
      </c>
      <c r="R224" s="54" t="e">
        <f>Ясюкова!AW230</f>
        <v>#N/A</v>
      </c>
    </row>
    <row r="225" spans="1:18" x14ac:dyDescent="0.25">
      <c r="A225" s="70">
        <f>'Тулуз-Пьерон'!A231</f>
        <v>0</v>
      </c>
      <c r="B225" s="71">
        <f>'Тулуз-Пьерон'!B231</f>
        <v>0</v>
      </c>
      <c r="C225" s="60">
        <f>Ясюкова!K231+Ясюкова!L231+Ясюкова!P231</f>
        <v>0</v>
      </c>
      <c r="D225" s="54">
        <f>Ясюкова!E231</f>
        <v>0</v>
      </c>
      <c r="E225" s="54">
        <f>Ясюкова!F231</f>
        <v>0</v>
      </c>
      <c r="F225" s="54">
        <f>Ясюкова!J231+Ясюкова!T231</f>
        <v>0</v>
      </c>
      <c r="G225" s="54">
        <f>Ясюкова!O231+Ясюкова!V231</f>
        <v>0</v>
      </c>
      <c r="H225" s="54">
        <f>Ясюкова!J231+Ясюкова!N231+Ясюкова!O231</f>
        <v>0</v>
      </c>
      <c r="I225" s="54">
        <f>Ясюкова!T231+Ясюкова!U231+Ясюкова!V231</f>
        <v>0</v>
      </c>
      <c r="J225" s="54">
        <f>Ясюкова!W231</f>
        <v>0</v>
      </c>
      <c r="K225" s="54" t="e">
        <f>Ясюкова!C231</f>
        <v>#DIV/0!</v>
      </c>
      <c r="L225" s="54" t="e">
        <f>Ясюкова!D231</f>
        <v>#DIV/0!</v>
      </c>
      <c r="M225" s="54">
        <f>Ясюкова!G231</f>
        <v>0</v>
      </c>
      <c r="N225" s="54">
        <f>Ясюкова!H231</f>
        <v>0</v>
      </c>
      <c r="O225" s="54">
        <f>Ясюкова!I231</f>
        <v>0</v>
      </c>
      <c r="P225" s="54">
        <f>Ясюкова!X231</f>
        <v>0</v>
      </c>
      <c r="Q225" s="55" t="e">
        <f>Ясюкова!AX231</f>
        <v>#N/A</v>
      </c>
      <c r="R225" s="54" t="e">
        <f>Ясюкова!AW231</f>
        <v>#N/A</v>
      </c>
    </row>
    <row r="226" spans="1:18" x14ac:dyDescent="0.25">
      <c r="A226" s="70">
        <f>'Тулуз-Пьерон'!A232</f>
        <v>0</v>
      </c>
      <c r="B226" s="71">
        <f>'Тулуз-Пьерон'!B232</f>
        <v>0</v>
      </c>
      <c r="C226" s="60">
        <f>Ясюкова!K232+Ясюкова!L232+Ясюкова!P232</f>
        <v>0</v>
      </c>
      <c r="D226" s="54">
        <f>Ясюкова!E232</f>
        <v>0</v>
      </c>
      <c r="E226" s="54">
        <f>Ясюкова!F232</f>
        <v>0</v>
      </c>
      <c r="F226" s="54">
        <f>Ясюкова!J232+Ясюкова!T232</f>
        <v>0</v>
      </c>
      <c r="G226" s="54">
        <f>Ясюкова!O232+Ясюкова!V232</f>
        <v>0</v>
      </c>
      <c r="H226" s="54">
        <f>Ясюкова!J232+Ясюкова!N232+Ясюкова!O232</f>
        <v>0</v>
      </c>
      <c r="I226" s="54">
        <f>Ясюкова!T232+Ясюкова!U232+Ясюкова!V232</f>
        <v>0</v>
      </c>
      <c r="J226" s="54">
        <f>Ясюкова!W232</f>
        <v>0</v>
      </c>
      <c r="K226" s="54" t="e">
        <f>Ясюкова!C232</f>
        <v>#DIV/0!</v>
      </c>
      <c r="L226" s="54" t="e">
        <f>Ясюкова!D232</f>
        <v>#DIV/0!</v>
      </c>
      <c r="M226" s="54">
        <f>Ясюкова!G232</f>
        <v>0</v>
      </c>
      <c r="N226" s="54">
        <f>Ясюкова!H232</f>
        <v>0</v>
      </c>
      <c r="O226" s="54">
        <f>Ясюкова!I232</f>
        <v>0</v>
      </c>
      <c r="P226" s="54">
        <f>Ясюкова!X232</f>
        <v>0</v>
      </c>
      <c r="Q226" s="55" t="e">
        <f>Ясюкова!AX232</f>
        <v>#N/A</v>
      </c>
      <c r="R226" s="54" t="e">
        <f>Ясюкова!AW232</f>
        <v>#N/A</v>
      </c>
    </row>
    <row r="227" spans="1:18" x14ac:dyDescent="0.25">
      <c r="A227" s="70">
        <f>'Тулуз-Пьерон'!A233</f>
        <v>0</v>
      </c>
      <c r="B227" s="71">
        <f>'Тулуз-Пьерон'!B233</f>
        <v>0</v>
      </c>
      <c r="C227" s="60">
        <f>Ясюкова!K233+Ясюкова!L233+Ясюкова!P233</f>
        <v>0</v>
      </c>
      <c r="D227" s="54">
        <f>Ясюкова!E233</f>
        <v>0</v>
      </c>
      <c r="E227" s="54">
        <f>Ясюкова!F233</f>
        <v>0</v>
      </c>
      <c r="F227" s="54">
        <f>Ясюкова!J233+Ясюкова!T233</f>
        <v>0</v>
      </c>
      <c r="G227" s="54">
        <f>Ясюкова!O233+Ясюкова!V233</f>
        <v>0</v>
      </c>
      <c r="H227" s="54">
        <f>Ясюкова!J233+Ясюкова!N233+Ясюкова!O233</f>
        <v>0</v>
      </c>
      <c r="I227" s="54">
        <f>Ясюкова!T233+Ясюкова!U233+Ясюкова!V233</f>
        <v>0</v>
      </c>
      <c r="J227" s="54">
        <f>Ясюкова!W233</f>
        <v>0</v>
      </c>
      <c r="K227" s="54" t="e">
        <f>Ясюкова!C233</f>
        <v>#DIV/0!</v>
      </c>
      <c r="L227" s="54" t="e">
        <f>Ясюкова!D233</f>
        <v>#DIV/0!</v>
      </c>
      <c r="M227" s="54">
        <f>Ясюкова!G233</f>
        <v>0</v>
      </c>
      <c r="N227" s="54">
        <f>Ясюкова!H233</f>
        <v>0</v>
      </c>
      <c r="O227" s="54">
        <f>Ясюкова!I233</f>
        <v>0</v>
      </c>
      <c r="P227" s="54">
        <f>Ясюкова!X233</f>
        <v>0</v>
      </c>
      <c r="Q227" s="55" t="e">
        <f>Ясюкова!AX233</f>
        <v>#N/A</v>
      </c>
      <c r="R227" s="54" t="e">
        <f>Ясюкова!AW233</f>
        <v>#N/A</v>
      </c>
    </row>
    <row r="228" spans="1:18" x14ac:dyDescent="0.25">
      <c r="A228" s="70">
        <f>'Тулуз-Пьерон'!A234</f>
        <v>0</v>
      </c>
      <c r="B228" s="71">
        <f>'Тулуз-Пьерон'!B234</f>
        <v>0</v>
      </c>
      <c r="C228" s="60">
        <f>Ясюкова!K234+Ясюкова!L234+Ясюкова!P234</f>
        <v>0</v>
      </c>
      <c r="D228" s="54">
        <f>Ясюкова!E234</f>
        <v>0</v>
      </c>
      <c r="E228" s="54">
        <f>Ясюкова!F234</f>
        <v>0</v>
      </c>
      <c r="F228" s="54">
        <f>Ясюкова!J234+Ясюкова!T234</f>
        <v>0</v>
      </c>
      <c r="G228" s="54">
        <f>Ясюкова!O234+Ясюкова!V234</f>
        <v>0</v>
      </c>
      <c r="H228" s="54">
        <f>Ясюкова!J234+Ясюкова!N234+Ясюкова!O234</f>
        <v>0</v>
      </c>
      <c r="I228" s="54">
        <f>Ясюкова!T234+Ясюкова!U234+Ясюкова!V234</f>
        <v>0</v>
      </c>
      <c r="J228" s="54">
        <f>Ясюкова!W234</f>
        <v>0</v>
      </c>
      <c r="K228" s="54" t="e">
        <f>Ясюкова!C234</f>
        <v>#DIV/0!</v>
      </c>
      <c r="L228" s="54" t="e">
        <f>Ясюкова!D234</f>
        <v>#DIV/0!</v>
      </c>
      <c r="M228" s="54">
        <f>Ясюкова!G234</f>
        <v>0</v>
      </c>
      <c r="N228" s="54">
        <f>Ясюкова!H234</f>
        <v>0</v>
      </c>
      <c r="O228" s="54">
        <f>Ясюкова!I234</f>
        <v>0</v>
      </c>
      <c r="P228" s="54">
        <f>Ясюкова!X234</f>
        <v>0</v>
      </c>
      <c r="Q228" s="55" t="e">
        <f>Ясюкова!AX234</f>
        <v>#N/A</v>
      </c>
      <c r="R228" s="54" t="e">
        <f>Ясюкова!AW234</f>
        <v>#N/A</v>
      </c>
    </row>
    <row r="229" spans="1:18" x14ac:dyDescent="0.25">
      <c r="A229" s="70">
        <f>'Тулуз-Пьерон'!A235</f>
        <v>0</v>
      </c>
      <c r="B229" s="71">
        <f>'Тулуз-Пьерон'!B235</f>
        <v>0</v>
      </c>
      <c r="C229" s="60">
        <f>Ясюкова!K235+Ясюкова!L235+Ясюкова!P235</f>
        <v>0</v>
      </c>
      <c r="D229" s="54">
        <f>Ясюкова!E235</f>
        <v>0</v>
      </c>
      <c r="E229" s="54">
        <f>Ясюкова!F235</f>
        <v>0</v>
      </c>
      <c r="F229" s="54">
        <f>Ясюкова!J235+Ясюкова!T235</f>
        <v>0</v>
      </c>
      <c r="G229" s="54">
        <f>Ясюкова!O235+Ясюкова!V235</f>
        <v>0</v>
      </c>
      <c r="H229" s="54">
        <f>Ясюкова!J235+Ясюкова!N235+Ясюкова!O235</f>
        <v>0</v>
      </c>
      <c r="I229" s="54">
        <f>Ясюкова!T235+Ясюкова!U235+Ясюкова!V235</f>
        <v>0</v>
      </c>
      <c r="J229" s="54">
        <f>Ясюкова!W235</f>
        <v>0</v>
      </c>
      <c r="K229" s="54" t="e">
        <f>Ясюкова!C235</f>
        <v>#DIV/0!</v>
      </c>
      <c r="L229" s="54" t="e">
        <f>Ясюкова!D235</f>
        <v>#DIV/0!</v>
      </c>
      <c r="M229" s="54">
        <f>Ясюкова!G235</f>
        <v>0</v>
      </c>
      <c r="N229" s="54">
        <f>Ясюкова!H235</f>
        <v>0</v>
      </c>
      <c r="O229" s="54">
        <f>Ясюкова!I235</f>
        <v>0</v>
      </c>
      <c r="P229" s="54">
        <f>Ясюкова!X235</f>
        <v>0</v>
      </c>
      <c r="Q229" s="55" t="e">
        <f>Ясюкова!AX235</f>
        <v>#N/A</v>
      </c>
      <c r="R229" s="54" t="e">
        <f>Ясюкова!AW235</f>
        <v>#N/A</v>
      </c>
    </row>
    <row r="230" spans="1:18" x14ac:dyDescent="0.25">
      <c r="A230" s="70">
        <f>'Тулуз-Пьерон'!A236</f>
        <v>0</v>
      </c>
      <c r="B230" s="71">
        <f>'Тулуз-Пьерон'!B236</f>
        <v>0</v>
      </c>
      <c r="C230" s="60">
        <f>Ясюкова!K236+Ясюкова!L236+Ясюкова!P236</f>
        <v>0</v>
      </c>
      <c r="D230" s="54">
        <f>Ясюкова!E236</f>
        <v>0</v>
      </c>
      <c r="E230" s="54">
        <f>Ясюкова!F236</f>
        <v>0</v>
      </c>
      <c r="F230" s="54">
        <f>Ясюкова!J236+Ясюкова!T236</f>
        <v>0</v>
      </c>
      <c r="G230" s="54">
        <f>Ясюкова!O236+Ясюкова!V236</f>
        <v>0</v>
      </c>
      <c r="H230" s="54">
        <f>Ясюкова!J236+Ясюкова!N236+Ясюкова!O236</f>
        <v>0</v>
      </c>
      <c r="I230" s="54">
        <f>Ясюкова!T236+Ясюкова!U236+Ясюкова!V236</f>
        <v>0</v>
      </c>
      <c r="J230" s="54">
        <f>Ясюкова!W236</f>
        <v>0</v>
      </c>
      <c r="K230" s="54" t="e">
        <f>Ясюкова!C236</f>
        <v>#DIV/0!</v>
      </c>
      <c r="L230" s="54" t="e">
        <f>Ясюкова!D236</f>
        <v>#DIV/0!</v>
      </c>
      <c r="M230" s="54">
        <f>Ясюкова!G236</f>
        <v>0</v>
      </c>
      <c r="N230" s="54">
        <f>Ясюкова!H236</f>
        <v>0</v>
      </c>
      <c r="O230" s="54">
        <f>Ясюкова!I236</f>
        <v>0</v>
      </c>
      <c r="P230" s="54">
        <f>Ясюкова!X236</f>
        <v>0</v>
      </c>
      <c r="Q230" s="55" t="e">
        <f>Ясюкова!AX236</f>
        <v>#N/A</v>
      </c>
      <c r="R230" s="54" t="e">
        <f>Ясюкова!AW236</f>
        <v>#N/A</v>
      </c>
    </row>
    <row r="231" spans="1:18" x14ac:dyDescent="0.25">
      <c r="A231" s="70">
        <f>'Тулуз-Пьерон'!A237</f>
        <v>0</v>
      </c>
      <c r="B231" s="71">
        <f>'Тулуз-Пьерон'!B237</f>
        <v>0</v>
      </c>
      <c r="C231" s="60">
        <f>Ясюкова!K237+Ясюкова!L237+Ясюкова!P237</f>
        <v>0</v>
      </c>
      <c r="D231" s="54">
        <f>Ясюкова!E237</f>
        <v>0</v>
      </c>
      <c r="E231" s="54">
        <f>Ясюкова!F237</f>
        <v>0</v>
      </c>
      <c r="F231" s="54">
        <f>Ясюкова!J237+Ясюкова!T237</f>
        <v>0</v>
      </c>
      <c r="G231" s="54">
        <f>Ясюкова!O237+Ясюкова!V237</f>
        <v>0</v>
      </c>
      <c r="H231" s="54">
        <f>Ясюкова!J237+Ясюкова!N237+Ясюкова!O237</f>
        <v>0</v>
      </c>
      <c r="I231" s="54">
        <f>Ясюкова!T237+Ясюкова!U237+Ясюкова!V237</f>
        <v>0</v>
      </c>
      <c r="J231" s="54">
        <f>Ясюкова!W237</f>
        <v>0</v>
      </c>
      <c r="K231" s="54" t="e">
        <f>Ясюкова!C237</f>
        <v>#DIV/0!</v>
      </c>
      <c r="L231" s="54" t="e">
        <f>Ясюкова!D237</f>
        <v>#DIV/0!</v>
      </c>
      <c r="M231" s="54">
        <f>Ясюкова!G237</f>
        <v>0</v>
      </c>
      <c r="N231" s="54">
        <f>Ясюкова!H237</f>
        <v>0</v>
      </c>
      <c r="O231" s="54">
        <f>Ясюкова!I237</f>
        <v>0</v>
      </c>
      <c r="P231" s="54">
        <f>Ясюкова!X237</f>
        <v>0</v>
      </c>
      <c r="Q231" s="55" t="e">
        <f>Ясюкова!AX237</f>
        <v>#N/A</v>
      </c>
      <c r="R231" s="54" t="e">
        <f>Ясюкова!AW237</f>
        <v>#N/A</v>
      </c>
    </row>
    <row r="232" spans="1:18" x14ac:dyDescent="0.25">
      <c r="A232" s="70">
        <f>'Тулуз-Пьерон'!A238</f>
        <v>0</v>
      </c>
      <c r="B232" s="71">
        <f>'Тулуз-Пьерон'!B238</f>
        <v>0</v>
      </c>
      <c r="C232" s="60">
        <f>Ясюкова!K238+Ясюкова!L238+Ясюкова!P238</f>
        <v>0</v>
      </c>
      <c r="D232" s="54">
        <f>Ясюкова!E238</f>
        <v>0</v>
      </c>
      <c r="E232" s="54">
        <f>Ясюкова!F238</f>
        <v>0</v>
      </c>
      <c r="F232" s="54">
        <f>Ясюкова!J238+Ясюкова!T238</f>
        <v>0</v>
      </c>
      <c r="G232" s="54">
        <f>Ясюкова!O238+Ясюкова!V238</f>
        <v>0</v>
      </c>
      <c r="H232" s="54">
        <f>Ясюкова!J238+Ясюкова!N238+Ясюкова!O238</f>
        <v>0</v>
      </c>
      <c r="I232" s="54">
        <f>Ясюкова!T238+Ясюкова!U238+Ясюкова!V238</f>
        <v>0</v>
      </c>
      <c r="J232" s="54">
        <f>Ясюкова!W238</f>
        <v>0</v>
      </c>
      <c r="K232" s="54" t="e">
        <f>Ясюкова!C238</f>
        <v>#DIV/0!</v>
      </c>
      <c r="L232" s="54" t="e">
        <f>Ясюкова!D238</f>
        <v>#DIV/0!</v>
      </c>
      <c r="M232" s="54">
        <f>Ясюкова!G238</f>
        <v>0</v>
      </c>
      <c r="N232" s="54">
        <f>Ясюкова!H238</f>
        <v>0</v>
      </c>
      <c r="O232" s="54">
        <f>Ясюкова!I238</f>
        <v>0</v>
      </c>
      <c r="P232" s="54">
        <f>Ясюкова!X238</f>
        <v>0</v>
      </c>
      <c r="Q232" s="55" t="e">
        <f>Ясюкова!AX238</f>
        <v>#N/A</v>
      </c>
      <c r="R232" s="54" t="e">
        <f>Ясюкова!AW238</f>
        <v>#N/A</v>
      </c>
    </row>
    <row r="233" spans="1:18" x14ac:dyDescent="0.25">
      <c r="A233" s="70">
        <f>'Тулуз-Пьерон'!A239</f>
        <v>0</v>
      </c>
      <c r="B233" s="71">
        <f>'Тулуз-Пьерон'!B239</f>
        <v>0</v>
      </c>
      <c r="C233" s="60">
        <f>Ясюкова!K239+Ясюкова!L239+Ясюкова!P239</f>
        <v>0</v>
      </c>
      <c r="D233" s="54">
        <f>Ясюкова!E239</f>
        <v>0</v>
      </c>
      <c r="E233" s="54">
        <f>Ясюкова!F239</f>
        <v>0</v>
      </c>
      <c r="F233" s="54">
        <f>Ясюкова!J239+Ясюкова!T239</f>
        <v>0</v>
      </c>
      <c r="G233" s="54">
        <f>Ясюкова!O239+Ясюкова!V239</f>
        <v>0</v>
      </c>
      <c r="H233" s="54">
        <f>Ясюкова!J239+Ясюкова!N239+Ясюкова!O239</f>
        <v>0</v>
      </c>
      <c r="I233" s="54">
        <f>Ясюкова!T239+Ясюкова!U239+Ясюкова!V239</f>
        <v>0</v>
      </c>
      <c r="J233" s="54">
        <f>Ясюкова!W239</f>
        <v>0</v>
      </c>
      <c r="K233" s="54" t="e">
        <f>Ясюкова!C239</f>
        <v>#DIV/0!</v>
      </c>
      <c r="L233" s="54" t="e">
        <f>Ясюкова!D239</f>
        <v>#DIV/0!</v>
      </c>
      <c r="M233" s="54">
        <f>Ясюкова!G239</f>
        <v>0</v>
      </c>
      <c r="N233" s="54">
        <f>Ясюкова!H239</f>
        <v>0</v>
      </c>
      <c r="O233" s="54">
        <f>Ясюкова!I239</f>
        <v>0</v>
      </c>
      <c r="P233" s="54">
        <f>Ясюкова!X239</f>
        <v>0</v>
      </c>
      <c r="Q233" s="55" t="e">
        <f>Ясюкова!AX239</f>
        <v>#N/A</v>
      </c>
      <c r="R233" s="54" t="e">
        <f>Ясюкова!AW239</f>
        <v>#N/A</v>
      </c>
    </row>
    <row r="234" spans="1:18" x14ac:dyDescent="0.25">
      <c r="A234" s="70">
        <f>'Тулуз-Пьерон'!A240</f>
        <v>0</v>
      </c>
      <c r="B234" s="71">
        <f>'Тулуз-Пьерон'!B240</f>
        <v>0</v>
      </c>
      <c r="C234" s="60">
        <f>Ясюкова!K240+Ясюкова!L240+Ясюкова!P240</f>
        <v>0</v>
      </c>
      <c r="D234" s="54">
        <f>Ясюкова!E240</f>
        <v>0</v>
      </c>
      <c r="E234" s="54">
        <f>Ясюкова!F240</f>
        <v>0</v>
      </c>
      <c r="F234" s="54">
        <f>Ясюкова!J240+Ясюкова!T240</f>
        <v>0</v>
      </c>
      <c r="G234" s="54">
        <f>Ясюкова!O240+Ясюкова!V240</f>
        <v>0</v>
      </c>
      <c r="H234" s="54">
        <f>Ясюкова!J240+Ясюкова!N240+Ясюкова!O240</f>
        <v>0</v>
      </c>
      <c r="I234" s="54">
        <f>Ясюкова!T240+Ясюкова!U240+Ясюкова!V240</f>
        <v>0</v>
      </c>
      <c r="J234" s="54">
        <f>Ясюкова!W240</f>
        <v>0</v>
      </c>
      <c r="K234" s="54" t="e">
        <f>Ясюкова!C240</f>
        <v>#DIV/0!</v>
      </c>
      <c r="L234" s="54" t="e">
        <f>Ясюкова!D240</f>
        <v>#DIV/0!</v>
      </c>
      <c r="M234" s="54">
        <f>Ясюкова!G240</f>
        <v>0</v>
      </c>
      <c r="N234" s="54">
        <f>Ясюкова!H240</f>
        <v>0</v>
      </c>
      <c r="O234" s="54">
        <f>Ясюкова!I240</f>
        <v>0</v>
      </c>
      <c r="P234" s="54">
        <f>Ясюкова!X240</f>
        <v>0</v>
      </c>
      <c r="Q234" s="55" t="e">
        <f>Ясюкова!AX240</f>
        <v>#N/A</v>
      </c>
      <c r="R234" s="54" t="e">
        <f>Ясюкова!AW240</f>
        <v>#N/A</v>
      </c>
    </row>
    <row r="235" spans="1:18" x14ac:dyDescent="0.25">
      <c r="A235" s="70">
        <f>'Тулуз-Пьерон'!A241</f>
        <v>0</v>
      </c>
      <c r="B235" s="71">
        <f>'Тулуз-Пьерон'!B241</f>
        <v>0</v>
      </c>
      <c r="C235" s="60">
        <f>Ясюкова!K241+Ясюкова!L241+Ясюкова!P241</f>
        <v>0</v>
      </c>
      <c r="D235" s="54">
        <f>Ясюкова!E241</f>
        <v>0</v>
      </c>
      <c r="E235" s="54">
        <f>Ясюкова!F241</f>
        <v>0</v>
      </c>
      <c r="F235" s="54">
        <f>Ясюкова!J241+Ясюкова!T241</f>
        <v>0</v>
      </c>
      <c r="G235" s="54">
        <f>Ясюкова!O241+Ясюкова!V241</f>
        <v>0</v>
      </c>
      <c r="H235" s="54">
        <f>Ясюкова!J241+Ясюкова!N241+Ясюкова!O241</f>
        <v>0</v>
      </c>
      <c r="I235" s="54">
        <f>Ясюкова!T241+Ясюкова!U241+Ясюкова!V241</f>
        <v>0</v>
      </c>
      <c r="J235" s="54">
        <f>Ясюкова!W241</f>
        <v>0</v>
      </c>
      <c r="K235" s="54" t="e">
        <f>Ясюкова!C241</f>
        <v>#DIV/0!</v>
      </c>
      <c r="L235" s="54" t="e">
        <f>Ясюкова!D241</f>
        <v>#DIV/0!</v>
      </c>
      <c r="M235" s="54">
        <f>Ясюкова!G241</f>
        <v>0</v>
      </c>
      <c r="N235" s="54">
        <f>Ясюкова!H241</f>
        <v>0</v>
      </c>
      <c r="O235" s="54">
        <f>Ясюкова!I241</f>
        <v>0</v>
      </c>
      <c r="P235" s="54">
        <f>Ясюкова!X241</f>
        <v>0</v>
      </c>
      <c r="Q235" s="55" t="e">
        <f>Ясюкова!AX241</f>
        <v>#N/A</v>
      </c>
      <c r="R235" s="54" t="e">
        <f>Ясюкова!AW241</f>
        <v>#N/A</v>
      </c>
    </row>
    <row r="236" spans="1:18" x14ac:dyDescent="0.25">
      <c r="A236" s="70">
        <f>'Тулуз-Пьерон'!A242</f>
        <v>0</v>
      </c>
      <c r="B236" s="71">
        <f>'Тулуз-Пьерон'!B242</f>
        <v>0</v>
      </c>
      <c r="C236" s="60">
        <f>Ясюкова!K242+Ясюкова!L242+Ясюкова!P242</f>
        <v>0</v>
      </c>
      <c r="D236" s="54">
        <f>Ясюкова!E242</f>
        <v>0</v>
      </c>
      <c r="E236" s="54">
        <f>Ясюкова!F242</f>
        <v>0</v>
      </c>
      <c r="F236" s="54">
        <f>Ясюкова!J242+Ясюкова!T242</f>
        <v>0</v>
      </c>
      <c r="G236" s="54">
        <f>Ясюкова!O242+Ясюкова!V242</f>
        <v>0</v>
      </c>
      <c r="H236" s="54">
        <f>Ясюкова!J242+Ясюкова!N242+Ясюкова!O242</f>
        <v>0</v>
      </c>
      <c r="I236" s="54">
        <f>Ясюкова!T242+Ясюкова!U242+Ясюкова!V242</f>
        <v>0</v>
      </c>
      <c r="J236" s="54">
        <f>Ясюкова!W242</f>
        <v>0</v>
      </c>
      <c r="K236" s="54" t="e">
        <f>Ясюкова!C242</f>
        <v>#DIV/0!</v>
      </c>
      <c r="L236" s="54" t="e">
        <f>Ясюкова!D242</f>
        <v>#DIV/0!</v>
      </c>
      <c r="M236" s="54">
        <f>Ясюкова!G242</f>
        <v>0</v>
      </c>
      <c r="N236" s="54">
        <f>Ясюкова!H242</f>
        <v>0</v>
      </c>
      <c r="O236" s="54">
        <f>Ясюкова!I242</f>
        <v>0</v>
      </c>
      <c r="P236" s="54">
        <f>Ясюкова!X242</f>
        <v>0</v>
      </c>
      <c r="Q236" s="55" t="e">
        <f>Ясюкова!AX242</f>
        <v>#N/A</v>
      </c>
      <c r="R236" s="54" t="e">
        <f>Ясюкова!AW242</f>
        <v>#N/A</v>
      </c>
    </row>
    <row r="237" spans="1:18" x14ac:dyDescent="0.25">
      <c r="A237" s="70">
        <f>'Тулуз-Пьерон'!A243</f>
        <v>0</v>
      </c>
      <c r="B237" s="71">
        <f>'Тулуз-Пьерон'!B243</f>
        <v>0</v>
      </c>
      <c r="C237" s="60">
        <f>Ясюкова!K243+Ясюкова!L243+Ясюкова!P243</f>
        <v>0</v>
      </c>
      <c r="D237" s="54">
        <f>Ясюкова!E243</f>
        <v>0</v>
      </c>
      <c r="E237" s="54">
        <f>Ясюкова!F243</f>
        <v>0</v>
      </c>
      <c r="F237" s="54">
        <f>Ясюкова!J243+Ясюкова!T243</f>
        <v>0</v>
      </c>
      <c r="G237" s="54">
        <f>Ясюкова!O243+Ясюкова!V243</f>
        <v>0</v>
      </c>
      <c r="H237" s="54">
        <f>Ясюкова!J243+Ясюкова!N243+Ясюкова!O243</f>
        <v>0</v>
      </c>
      <c r="I237" s="54">
        <f>Ясюкова!T243+Ясюкова!U243+Ясюкова!V243</f>
        <v>0</v>
      </c>
      <c r="J237" s="54">
        <f>Ясюкова!W243</f>
        <v>0</v>
      </c>
      <c r="K237" s="54" t="e">
        <f>Ясюкова!C243</f>
        <v>#DIV/0!</v>
      </c>
      <c r="L237" s="54" t="e">
        <f>Ясюкова!D243</f>
        <v>#DIV/0!</v>
      </c>
      <c r="M237" s="54">
        <f>Ясюкова!G243</f>
        <v>0</v>
      </c>
      <c r="N237" s="54">
        <f>Ясюкова!H243</f>
        <v>0</v>
      </c>
      <c r="O237" s="54">
        <f>Ясюкова!I243</f>
        <v>0</v>
      </c>
      <c r="P237" s="54">
        <f>Ясюкова!X243</f>
        <v>0</v>
      </c>
      <c r="Q237" s="55" t="e">
        <f>Ясюкова!AX243</f>
        <v>#N/A</v>
      </c>
      <c r="R237" s="54" t="e">
        <f>Ясюкова!AW243</f>
        <v>#N/A</v>
      </c>
    </row>
    <row r="238" spans="1:18" x14ac:dyDescent="0.25">
      <c r="A238" s="70">
        <f>'Тулуз-Пьерон'!A244</f>
        <v>0</v>
      </c>
      <c r="B238" s="71">
        <f>'Тулуз-Пьерон'!B244</f>
        <v>0</v>
      </c>
      <c r="C238" s="60">
        <f>Ясюкова!K244+Ясюкова!L244+Ясюкова!P244</f>
        <v>0</v>
      </c>
      <c r="D238" s="54">
        <f>Ясюкова!E244</f>
        <v>0</v>
      </c>
      <c r="E238" s="54">
        <f>Ясюкова!F244</f>
        <v>0</v>
      </c>
      <c r="F238" s="54">
        <f>Ясюкова!J244+Ясюкова!T244</f>
        <v>0</v>
      </c>
      <c r="G238" s="54">
        <f>Ясюкова!O244+Ясюкова!V244</f>
        <v>0</v>
      </c>
      <c r="H238" s="54">
        <f>Ясюкова!J244+Ясюкова!N244+Ясюкова!O244</f>
        <v>0</v>
      </c>
      <c r="I238" s="54">
        <f>Ясюкова!T244+Ясюкова!U244+Ясюкова!V244</f>
        <v>0</v>
      </c>
      <c r="J238" s="54">
        <f>Ясюкова!W244</f>
        <v>0</v>
      </c>
      <c r="K238" s="54" t="e">
        <f>Ясюкова!C244</f>
        <v>#DIV/0!</v>
      </c>
      <c r="L238" s="54" t="e">
        <f>Ясюкова!D244</f>
        <v>#DIV/0!</v>
      </c>
      <c r="M238" s="54">
        <f>Ясюкова!G244</f>
        <v>0</v>
      </c>
      <c r="N238" s="54">
        <f>Ясюкова!H244</f>
        <v>0</v>
      </c>
      <c r="O238" s="54">
        <f>Ясюкова!I244</f>
        <v>0</v>
      </c>
      <c r="P238" s="54">
        <f>Ясюкова!X244</f>
        <v>0</v>
      </c>
      <c r="Q238" s="55" t="e">
        <f>Ясюкова!AX244</f>
        <v>#N/A</v>
      </c>
      <c r="R238" s="54" t="e">
        <f>Ясюкова!AW244</f>
        <v>#N/A</v>
      </c>
    </row>
    <row r="239" spans="1:18" x14ac:dyDescent="0.25">
      <c r="A239" s="70">
        <f>'Тулуз-Пьерон'!A245</f>
        <v>0</v>
      </c>
      <c r="B239" s="71">
        <f>'Тулуз-Пьерон'!B245</f>
        <v>0</v>
      </c>
      <c r="C239" s="60">
        <f>Ясюкова!K245+Ясюкова!L245+Ясюкова!P245</f>
        <v>0</v>
      </c>
      <c r="D239" s="54">
        <f>Ясюкова!E245</f>
        <v>0</v>
      </c>
      <c r="E239" s="54">
        <f>Ясюкова!F245</f>
        <v>0</v>
      </c>
      <c r="F239" s="54">
        <f>Ясюкова!J245+Ясюкова!T245</f>
        <v>0</v>
      </c>
      <c r="G239" s="54">
        <f>Ясюкова!O245+Ясюкова!V245</f>
        <v>0</v>
      </c>
      <c r="H239" s="54">
        <f>Ясюкова!J245+Ясюкова!N245+Ясюкова!O245</f>
        <v>0</v>
      </c>
      <c r="I239" s="54">
        <f>Ясюкова!T245+Ясюкова!U245+Ясюкова!V245</f>
        <v>0</v>
      </c>
      <c r="J239" s="54">
        <f>Ясюкова!W245</f>
        <v>0</v>
      </c>
      <c r="K239" s="54" t="e">
        <f>Ясюкова!C245</f>
        <v>#DIV/0!</v>
      </c>
      <c r="L239" s="54" t="e">
        <f>Ясюкова!D245</f>
        <v>#DIV/0!</v>
      </c>
      <c r="M239" s="54">
        <f>Ясюкова!G245</f>
        <v>0</v>
      </c>
      <c r="N239" s="54">
        <f>Ясюкова!H245</f>
        <v>0</v>
      </c>
      <c r="O239" s="54">
        <f>Ясюкова!I245</f>
        <v>0</v>
      </c>
      <c r="P239" s="54">
        <f>Ясюкова!X245</f>
        <v>0</v>
      </c>
      <c r="Q239" s="55" t="e">
        <f>Ясюкова!AX245</f>
        <v>#N/A</v>
      </c>
      <c r="R239" s="54" t="e">
        <f>Ясюкова!AW245</f>
        <v>#N/A</v>
      </c>
    </row>
    <row r="240" spans="1:18" x14ac:dyDescent="0.25">
      <c r="A240" s="70">
        <f>'Тулуз-Пьерон'!A246</f>
        <v>0</v>
      </c>
      <c r="B240" s="71">
        <f>'Тулуз-Пьерон'!B246</f>
        <v>0</v>
      </c>
      <c r="C240" s="60">
        <f>Ясюкова!K246+Ясюкова!L246+Ясюкова!P246</f>
        <v>0</v>
      </c>
      <c r="D240" s="54">
        <f>Ясюкова!E246</f>
        <v>0</v>
      </c>
      <c r="E240" s="54">
        <f>Ясюкова!F246</f>
        <v>0</v>
      </c>
      <c r="F240" s="54">
        <f>Ясюкова!J246+Ясюкова!T246</f>
        <v>0</v>
      </c>
      <c r="G240" s="54">
        <f>Ясюкова!O246+Ясюкова!V246</f>
        <v>0</v>
      </c>
      <c r="H240" s="54">
        <f>Ясюкова!J246+Ясюкова!N246+Ясюкова!O246</f>
        <v>0</v>
      </c>
      <c r="I240" s="54">
        <f>Ясюкова!T246+Ясюкова!U246+Ясюкова!V246</f>
        <v>0</v>
      </c>
      <c r="J240" s="54">
        <f>Ясюкова!W246</f>
        <v>0</v>
      </c>
      <c r="K240" s="54" t="e">
        <f>Ясюкова!C246</f>
        <v>#DIV/0!</v>
      </c>
      <c r="L240" s="54" t="e">
        <f>Ясюкова!D246</f>
        <v>#DIV/0!</v>
      </c>
      <c r="M240" s="54">
        <f>Ясюкова!G246</f>
        <v>0</v>
      </c>
      <c r="N240" s="54">
        <f>Ясюкова!H246</f>
        <v>0</v>
      </c>
      <c r="O240" s="54">
        <f>Ясюкова!I246</f>
        <v>0</v>
      </c>
      <c r="P240" s="54">
        <f>Ясюкова!X246</f>
        <v>0</v>
      </c>
      <c r="Q240" s="55" t="e">
        <f>Ясюкова!AX246</f>
        <v>#N/A</v>
      </c>
      <c r="R240" s="54" t="e">
        <f>Ясюкова!AW246</f>
        <v>#N/A</v>
      </c>
    </row>
    <row r="241" spans="1:18" x14ac:dyDescent="0.25">
      <c r="A241" s="70">
        <f>'Тулуз-Пьерон'!A247</f>
        <v>0</v>
      </c>
      <c r="B241" s="71">
        <f>'Тулуз-Пьерон'!B247</f>
        <v>0</v>
      </c>
      <c r="C241" s="60">
        <f>Ясюкова!K247+Ясюкова!L247+Ясюкова!P247</f>
        <v>0</v>
      </c>
      <c r="D241" s="54">
        <f>Ясюкова!E247</f>
        <v>0</v>
      </c>
      <c r="E241" s="54">
        <f>Ясюкова!F247</f>
        <v>0</v>
      </c>
      <c r="F241" s="54">
        <f>Ясюкова!J247+Ясюкова!T247</f>
        <v>0</v>
      </c>
      <c r="G241" s="54">
        <f>Ясюкова!O247+Ясюкова!V247</f>
        <v>0</v>
      </c>
      <c r="H241" s="54">
        <f>Ясюкова!J247+Ясюкова!N247+Ясюкова!O247</f>
        <v>0</v>
      </c>
      <c r="I241" s="54">
        <f>Ясюкова!T247+Ясюкова!U247+Ясюкова!V247</f>
        <v>0</v>
      </c>
      <c r="J241" s="54">
        <f>Ясюкова!W247</f>
        <v>0</v>
      </c>
      <c r="K241" s="54" t="e">
        <f>Ясюкова!C247</f>
        <v>#DIV/0!</v>
      </c>
      <c r="L241" s="54" t="e">
        <f>Ясюкова!D247</f>
        <v>#DIV/0!</v>
      </c>
      <c r="M241" s="54">
        <f>Ясюкова!G247</f>
        <v>0</v>
      </c>
      <c r="N241" s="54">
        <f>Ясюкова!H247</f>
        <v>0</v>
      </c>
      <c r="O241" s="54">
        <f>Ясюкова!I247</f>
        <v>0</v>
      </c>
      <c r="P241" s="54">
        <f>Ясюкова!X247</f>
        <v>0</v>
      </c>
      <c r="Q241" s="55" t="e">
        <f>Ясюкова!AX247</f>
        <v>#N/A</v>
      </c>
      <c r="R241" s="54" t="e">
        <f>Ясюкова!AW247</f>
        <v>#N/A</v>
      </c>
    </row>
    <row r="242" spans="1:18" x14ac:dyDescent="0.25">
      <c r="A242" s="70">
        <f>'Тулуз-Пьерон'!A248</f>
        <v>0</v>
      </c>
      <c r="B242" s="71">
        <f>'Тулуз-Пьерон'!B248</f>
        <v>0</v>
      </c>
      <c r="C242" s="60">
        <f>Ясюкова!K248+Ясюкова!L248+Ясюкова!P248</f>
        <v>0</v>
      </c>
      <c r="D242" s="54">
        <f>Ясюкова!E248</f>
        <v>0</v>
      </c>
      <c r="E242" s="54">
        <f>Ясюкова!F248</f>
        <v>0</v>
      </c>
      <c r="F242" s="54">
        <f>Ясюкова!J248+Ясюкова!T248</f>
        <v>0</v>
      </c>
      <c r="G242" s="54">
        <f>Ясюкова!O248+Ясюкова!V248</f>
        <v>0</v>
      </c>
      <c r="H242" s="54">
        <f>Ясюкова!J248+Ясюкова!N248+Ясюкова!O248</f>
        <v>0</v>
      </c>
      <c r="I242" s="54">
        <f>Ясюкова!T248+Ясюкова!U248+Ясюкова!V248</f>
        <v>0</v>
      </c>
      <c r="J242" s="54">
        <f>Ясюкова!W248</f>
        <v>0</v>
      </c>
      <c r="K242" s="54" t="e">
        <f>Ясюкова!C248</f>
        <v>#DIV/0!</v>
      </c>
      <c r="L242" s="54" t="e">
        <f>Ясюкова!D248</f>
        <v>#DIV/0!</v>
      </c>
      <c r="M242" s="54">
        <f>Ясюкова!G248</f>
        <v>0</v>
      </c>
      <c r="N242" s="54">
        <f>Ясюкова!H248</f>
        <v>0</v>
      </c>
      <c r="O242" s="54">
        <f>Ясюкова!I248</f>
        <v>0</v>
      </c>
      <c r="P242" s="54">
        <f>Ясюкова!X248</f>
        <v>0</v>
      </c>
      <c r="Q242" s="55" t="e">
        <f>Ясюкова!AX248</f>
        <v>#N/A</v>
      </c>
      <c r="R242" s="54" t="e">
        <f>Ясюкова!AW248</f>
        <v>#N/A</v>
      </c>
    </row>
    <row r="243" spans="1:18" x14ac:dyDescent="0.25">
      <c r="A243" s="70">
        <f>'Тулуз-Пьерон'!A249</f>
        <v>0</v>
      </c>
      <c r="B243" s="71">
        <f>'Тулуз-Пьерон'!B249</f>
        <v>0</v>
      </c>
      <c r="C243" s="60">
        <f>Ясюкова!K249+Ясюкова!L249+Ясюкова!P249</f>
        <v>0</v>
      </c>
      <c r="D243" s="54">
        <f>Ясюкова!E249</f>
        <v>0</v>
      </c>
      <c r="E243" s="54">
        <f>Ясюкова!F249</f>
        <v>0</v>
      </c>
      <c r="F243" s="54">
        <f>Ясюкова!J249+Ясюкова!T249</f>
        <v>0</v>
      </c>
      <c r="G243" s="54">
        <f>Ясюкова!O249+Ясюкова!V249</f>
        <v>0</v>
      </c>
      <c r="H243" s="54">
        <f>Ясюкова!J249+Ясюкова!N249+Ясюкова!O249</f>
        <v>0</v>
      </c>
      <c r="I243" s="54">
        <f>Ясюкова!T249+Ясюкова!U249+Ясюкова!V249</f>
        <v>0</v>
      </c>
      <c r="J243" s="54">
        <f>Ясюкова!W249</f>
        <v>0</v>
      </c>
      <c r="K243" s="54" t="e">
        <f>Ясюкова!C249</f>
        <v>#DIV/0!</v>
      </c>
      <c r="L243" s="54" t="e">
        <f>Ясюкова!D249</f>
        <v>#DIV/0!</v>
      </c>
      <c r="M243" s="54">
        <f>Ясюкова!G249</f>
        <v>0</v>
      </c>
      <c r="N243" s="54">
        <f>Ясюкова!H249</f>
        <v>0</v>
      </c>
      <c r="O243" s="54">
        <f>Ясюкова!I249</f>
        <v>0</v>
      </c>
      <c r="P243" s="54">
        <f>Ясюкова!X249</f>
        <v>0</v>
      </c>
      <c r="Q243" s="55" t="e">
        <f>Ясюкова!AX249</f>
        <v>#N/A</v>
      </c>
      <c r="R243" s="54" t="e">
        <f>Ясюкова!AW249</f>
        <v>#N/A</v>
      </c>
    </row>
    <row r="244" spans="1:18" x14ac:dyDescent="0.25">
      <c r="A244" s="70">
        <f>'Тулуз-Пьерон'!A250</f>
        <v>0</v>
      </c>
      <c r="B244" s="71">
        <f>'Тулуз-Пьерон'!B250</f>
        <v>0</v>
      </c>
      <c r="C244" s="60">
        <f>Ясюкова!K250+Ясюкова!L250+Ясюкова!P250</f>
        <v>0</v>
      </c>
      <c r="D244" s="54">
        <f>Ясюкова!E250</f>
        <v>0</v>
      </c>
      <c r="E244" s="54">
        <f>Ясюкова!F250</f>
        <v>0</v>
      </c>
      <c r="F244" s="54">
        <f>Ясюкова!J250+Ясюкова!T250</f>
        <v>0</v>
      </c>
      <c r="G244" s="54">
        <f>Ясюкова!O250+Ясюкова!V250</f>
        <v>0</v>
      </c>
      <c r="H244" s="54">
        <f>Ясюкова!J250+Ясюкова!N250+Ясюкова!O250</f>
        <v>0</v>
      </c>
      <c r="I244" s="54">
        <f>Ясюкова!T250+Ясюкова!U250+Ясюкова!V250</f>
        <v>0</v>
      </c>
      <c r="J244" s="54">
        <f>Ясюкова!W250</f>
        <v>0</v>
      </c>
      <c r="K244" s="54" t="e">
        <f>Ясюкова!C250</f>
        <v>#DIV/0!</v>
      </c>
      <c r="L244" s="54" t="e">
        <f>Ясюкова!D250</f>
        <v>#DIV/0!</v>
      </c>
      <c r="M244" s="54">
        <f>Ясюкова!G250</f>
        <v>0</v>
      </c>
      <c r="N244" s="54">
        <f>Ясюкова!H250</f>
        <v>0</v>
      </c>
      <c r="O244" s="54">
        <f>Ясюкова!I250</f>
        <v>0</v>
      </c>
      <c r="P244" s="54">
        <f>Ясюкова!X250</f>
        <v>0</v>
      </c>
      <c r="Q244" s="55" t="e">
        <f>Ясюкова!AX250</f>
        <v>#N/A</v>
      </c>
      <c r="R244" s="54" t="e">
        <f>Ясюкова!AW250</f>
        <v>#N/A</v>
      </c>
    </row>
    <row r="245" spans="1:18" x14ac:dyDescent="0.25">
      <c r="A245" s="70">
        <f>'Тулуз-Пьерон'!A251</f>
        <v>0</v>
      </c>
      <c r="B245" s="71">
        <f>'Тулуз-Пьерон'!B251</f>
        <v>0</v>
      </c>
      <c r="C245" s="60">
        <f>Ясюкова!K251+Ясюкова!L251+Ясюкова!P251</f>
        <v>0</v>
      </c>
      <c r="D245" s="54">
        <f>Ясюкова!E251</f>
        <v>0</v>
      </c>
      <c r="E245" s="54">
        <f>Ясюкова!F251</f>
        <v>0</v>
      </c>
      <c r="F245" s="54">
        <f>Ясюкова!J251+Ясюкова!T251</f>
        <v>0</v>
      </c>
      <c r="G245" s="54">
        <f>Ясюкова!O251+Ясюкова!V251</f>
        <v>0</v>
      </c>
      <c r="H245" s="54">
        <f>Ясюкова!J251+Ясюкова!N251+Ясюкова!O251</f>
        <v>0</v>
      </c>
      <c r="I245" s="54">
        <f>Ясюкова!T251+Ясюкова!U251+Ясюкова!V251</f>
        <v>0</v>
      </c>
      <c r="J245" s="54">
        <f>Ясюкова!W251</f>
        <v>0</v>
      </c>
      <c r="K245" s="54" t="e">
        <f>Ясюкова!C251</f>
        <v>#DIV/0!</v>
      </c>
      <c r="L245" s="54" t="e">
        <f>Ясюкова!D251</f>
        <v>#DIV/0!</v>
      </c>
      <c r="M245" s="54">
        <f>Ясюкова!G251</f>
        <v>0</v>
      </c>
      <c r="N245" s="54">
        <f>Ясюкова!H251</f>
        <v>0</v>
      </c>
      <c r="O245" s="54">
        <f>Ясюкова!I251</f>
        <v>0</v>
      </c>
      <c r="P245" s="54">
        <f>Ясюкова!X251</f>
        <v>0</v>
      </c>
      <c r="Q245" s="55" t="e">
        <f>Ясюкова!AX251</f>
        <v>#N/A</v>
      </c>
      <c r="R245" s="54" t="e">
        <f>Ясюкова!AW251</f>
        <v>#N/A</v>
      </c>
    </row>
    <row r="246" spans="1:18" x14ac:dyDescent="0.25">
      <c r="A246" s="70">
        <f>'Тулуз-Пьерон'!A252</f>
        <v>0</v>
      </c>
      <c r="B246" s="71">
        <f>'Тулуз-Пьерон'!B252</f>
        <v>0</v>
      </c>
      <c r="C246" s="60">
        <f>Ясюкова!K252+Ясюкова!L252+Ясюкова!P252</f>
        <v>0</v>
      </c>
      <c r="D246" s="54">
        <f>Ясюкова!E252</f>
        <v>0</v>
      </c>
      <c r="E246" s="54">
        <f>Ясюкова!F252</f>
        <v>0</v>
      </c>
      <c r="F246" s="54">
        <f>Ясюкова!J252+Ясюкова!T252</f>
        <v>0</v>
      </c>
      <c r="G246" s="54">
        <f>Ясюкова!O252+Ясюкова!V252</f>
        <v>0</v>
      </c>
      <c r="H246" s="54">
        <f>Ясюкова!J252+Ясюкова!N252+Ясюкова!O252</f>
        <v>0</v>
      </c>
      <c r="I246" s="54">
        <f>Ясюкова!T252+Ясюкова!U252+Ясюкова!V252</f>
        <v>0</v>
      </c>
      <c r="J246" s="54">
        <f>Ясюкова!W252</f>
        <v>0</v>
      </c>
      <c r="K246" s="54" t="e">
        <f>Ясюкова!C252</f>
        <v>#DIV/0!</v>
      </c>
      <c r="L246" s="54" t="e">
        <f>Ясюкова!D252</f>
        <v>#DIV/0!</v>
      </c>
      <c r="M246" s="54">
        <f>Ясюкова!G252</f>
        <v>0</v>
      </c>
      <c r="N246" s="54">
        <f>Ясюкова!H252</f>
        <v>0</v>
      </c>
      <c r="O246" s="54">
        <f>Ясюкова!I252</f>
        <v>0</v>
      </c>
      <c r="P246" s="54">
        <f>Ясюкова!X252</f>
        <v>0</v>
      </c>
      <c r="Q246" s="55" t="e">
        <f>Ясюкова!AX252</f>
        <v>#N/A</v>
      </c>
      <c r="R246" s="54" t="e">
        <f>Ясюкова!AW252</f>
        <v>#N/A</v>
      </c>
    </row>
    <row r="247" spans="1:18" x14ac:dyDescent="0.25">
      <c r="A247" s="70">
        <f>'Тулуз-Пьерон'!A253</f>
        <v>0</v>
      </c>
      <c r="B247" s="71">
        <f>'Тулуз-Пьерон'!B253</f>
        <v>0</v>
      </c>
      <c r="C247" s="60">
        <f>Ясюкова!K253+Ясюкова!L253+Ясюкова!P253</f>
        <v>0</v>
      </c>
      <c r="D247" s="54">
        <f>Ясюкова!E253</f>
        <v>0</v>
      </c>
      <c r="E247" s="54">
        <f>Ясюкова!F253</f>
        <v>0</v>
      </c>
      <c r="F247" s="54">
        <f>Ясюкова!J253+Ясюкова!T253</f>
        <v>0</v>
      </c>
      <c r="G247" s="54">
        <f>Ясюкова!O253+Ясюкова!V253</f>
        <v>0</v>
      </c>
      <c r="H247" s="54">
        <f>Ясюкова!J253+Ясюкова!N253+Ясюкова!O253</f>
        <v>0</v>
      </c>
      <c r="I247" s="54">
        <f>Ясюкова!T253+Ясюкова!U253+Ясюкова!V253</f>
        <v>0</v>
      </c>
      <c r="J247" s="54">
        <f>Ясюкова!W253</f>
        <v>0</v>
      </c>
      <c r="K247" s="54" t="e">
        <f>Ясюкова!C253</f>
        <v>#DIV/0!</v>
      </c>
      <c r="L247" s="54" t="e">
        <f>Ясюкова!D253</f>
        <v>#DIV/0!</v>
      </c>
      <c r="M247" s="54">
        <f>Ясюкова!G253</f>
        <v>0</v>
      </c>
      <c r="N247" s="54">
        <f>Ясюкова!H253</f>
        <v>0</v>
      </c>
      <c r="O247" s="54">
        <f>Ясюкова!I253</f>
        <v>0</v>
      </c>
      <c r="P247" s="54">
        <f>Ясюкова!X253</f>
        <v>0</v>
      </c>
      <c r="Q247" s="55" t="e">
        <f>Ясюкова!AX253</f>
        <v>#N/A</v>
      </c>
      <c r="R247" s="54" t="e">
        <f>Ясюкова!AW253</f>
        <v>#N/A</v>
      </c>
    </row>
    <row r="248" spans="1:18" x14ac:dyDescent="0.25">
      <c r="A248" s="70">
        <f>'Тулуз-Пьерон'!A254</f>
        <v>0</v>
      </c>
      <c r="B248" s="71">
        <f>'Тулуз-Пьерон'!B254</f>
        <v>0</v>
      </c>
      <c r="C248" s="60">
        <f>Ясюкова!K254+Ясюкова!L254+Ясюкова!P254</f>
        <v>0</v>
      </c>
      <c r="D248" s="54">
        <f>Ясюкова!E254</f>
        <v>0</v>
      </c>
      <c r="E248" s="54">
        <f>Ясюкова!F254</f>
        <v>0</v>
      </c>
      <c r="F248" s="54">
        <f>Ясюкова!J254+Ясюкова!T254</f>
        <v>0</v>
      </c>
      <c r="G248" s="54">
        <f>Ясюкова!O254+Ясюкова!V254</f>
        <v>0</v>
      </c>
      <c r="H248" s="54">
        <f>Ясюкова!J254+Ясюкова!N254+Ясюкова!O254</f>
        <v>0</v>
      </c>
      <c r="I248" s="54">
        <f>Ясюкова!T254+Ясюкова!U254+Ясюкова!V254</f>
        <v>0</v>
      </c>
      <c r="J248" s="54">
        <f>Ясюкова!W254</f>
        <v>0</v>
      </c>
      <c r="K248" s="54" t="e">
        <f>Ясюкова!C254</f>
        <v>#DIV/0!</v>
      </c>
      <c r="L248" s="54" t="e">
        <f>Ясюкова!D254</f>
        <v>#DIV/0!</v>
      </c>
      <c r="M248" s="54">
        <f>Ясюкова!G254</f>
        <v>0</v>
      </c>
      <c r="N248" s="54">
        <f>Ясюкова!H254</f>
        <v>0</v>
      </c>
      <c r="O248" s="54">
        <f>Ясюкова!I254</f>
        <v>0</v>
      </c>
      <c r="P248" s="54">
        <f>Ясюкова!X254</f>
        <v>0</v>
      </c>
      <c r="Q248" s="55" t="e">
        <f>Ясюкова!AX254</f>
        <v>#N/A</v>
      </c>
      <c r="R248" s="54" t="e">
        <f>Ясюкова!AW254</f>
        <v>#N/A</v>
      </c>
    </row>
    <row r="249" spans="1:18" x14ac:dyDescent="0.25">
      <c r="A249" s="70">
        <f>'Тулуз-Пьерон'!A255</f>
        <v>0</v>
      </c>
      <c r="B249" s="71">
        <f>'Тулуз-Пьерон'!B255</f>
        <v>0</v>
      </c>
      <c r="C249" s="60">
        <f>Ясюкова!K255+Ясюкова!L255+Ясюкова!P255</f>
        <v>0</v>
      </c>
      <c r="D249" s="54">
        <f>Ясюкова!E255</f>
        <v>0</v>
      </c>
      <c r="E249" s="54">
        <f>Ясюкова!F255</f>
        <v>0</v>
      </c>
      <c r="F249" s="54">
        <f>Ясюкова!J255+Ясюкова!T255</f>
        <v>0</v>
      </c>
      <c r="G249" s="54">
        <f>Ясюкова!O255+Ясюкова!V255</f>
        <v>0</v>
      </c>
      <c r="H249" s="54">
        <f>Ясюкова!J255+Ясюкова!N255+Ясюкова!O255</f>
        <v>0</v>
      </c>
      <c r="I249" s="54">
        <f>Ясюкова!T255+Ясюкова!U255+Ясюкова!V255</f>
        <v>0</v>
      </c>
      <c r="J249" s="54">
        <f>Ясюкова!W255</f>
        <v>0</v>
      </c>
      <c r="K249" s="54" t="e">
        <f>Ясюкова!C255</f>
        <v>#DIV/0!</v>
      </c>
      <c r="L249" s="54" t="e">
        <f>Ясюкова!D255</f>
        <v>#DIV/0!</v>
      </c>
      <c r="M249" s="54">
        <f>Ясюкова!G255</f>
        <v>0</v>
      </c>
      <c r="N249" s="54">
        <f>Ясюкова!H255</f>
        <v>0</v>
      </c>
      <c r="O249" s="54">
        <f>Ясюкова!I255</f>
        <v>0</v>
      </c>
      <c r="P249" s="54">
        <f>Ясюкова!X255</f>
        <v>0</v>
      </c>
      <c r="Q249" s="55" t="e">
        <f>Ясюкова!AX255</f>
        <v>#N/A</v>
      </c>
      <c r="R249" s="54" t="e">
        <f>Ясюкова!AW255</f>
        <v>#N/A</v>
      </c>
    </row>
    <row r="250" spans="1:18" x14ac:dyDescent="0.25">
      <c r="A250" s="70">
        <f>'Тулуз-Пьерон'!A256</f>
        <v>0</v>
      </c>
      <c r="B250" s="71">
        <f>'Тулуз-Пьерон'!B256</f>
        <v>0</v>
      </c>
      <c r="C250" s="60">
        <f>Ясюкова!K256+Ясюкова!L256+Ясюкова!P256</f>
        <v>0</v>
      </c>
      <c r="D250" s="54">
        <f>Ясюкова!E256</f>
        <v>0</v>
      </c>
      <c r="E250" s="54">
        <f>Ясюкова!F256</f>
        <v>0</v>
      </c>
      <c r="F250" s="54">
        <f>Ясюкова!J256+Ясюкова!T256</f>
        <v>0</v>
      </c>
      <c r="G250" s="54">
        <f>Ясюкова!O256+Ясюкова!V256</f>
        <v>0</v>
      </c>
      <c r="H250" s="54">
        <f>Ясюкова!J256+Ясюкова!N256+Ясюкова!O256</f>
        <v>0</v>
      </c>
      <c r="I250" s="54">
        <f>Ясюкова!T256+Ясюкова!U256+Ясюкова!V256</f>
        <v>0</v>
      </c>
      <c r="J250" s="54">
        <f>Ясюкова!W256</f>
        <v>0</v>
      </c>
      <c r="K250" s="54" t="e">
        <f>Ясюкова!C256</f>
        <v>#DIV/0!</v>
      </c>
      <c r="L250" s="54" t="e">
        <f>Ясюкова!D256</f>
        <v>#DIV/0!</v>
      </c>
      <c r="M250" s="54">
        <f>Ясюкова!G256</f>
        <v>0</v>
      </c>
      <c r="N250" s="54">
        <f>Ясюкова!H256</f>
        <v>0</v>
      </c>
      <c r="O250" s="54">
        <f>Ясюкова!I256</f>
        <v>0</v>
      </c>
      <c r="P250" s="54">
        <f>Ясюкова!X256</f>
        <v>0</v>
      </c>
      <c r="Q250" s="55" t="e">
        <f>Ясюкова!AX256</f>
        <v>#N/A</v>
      </c>
      <c r="R250" s="54" t="e">
        <f>Ясюкова!AW256</f>
        <v>#N/A</v>
      </c>
    </row>
    <row r="251" spans="1:18" x14ac:dyDescent="0.25">
      <c r="A251" s="70">
        <f>'Тулуз-Пьерон'!A257</f>
        <v>0</v>
      </c>
      <c r="B251" s="71">
        <f>'Тулуз-Пьерон'!B257</f>
        <v>0</v>
      </c>
      <c r="C251" s="60">
        <f>Ясюкова!K257+Ясюкова!L257+Ясюкова!P257</f>
        <v>0</v>
      </c>
      <c r="D251" s="54">
        <f>Ясюкова!E257</f>
        <v>0</v>
      </c>
      <c r="E251" s="54">
        <f>Ясюкова!F257</f>
        <v>0</v>
      </c>
      <c r="F251" s="54">
        <f>Ясюкова!J257+Ясюкова!T257</f>
        <v>0</v>
      </c>
      <c r="G251" s="54">
        <f>Ясюкова!O257+Ясюкова!V257</f>
        <v>0</v>
      </c>
      <c r="H251" s="54">
        <f>Ясюкова!J257+Ясюкова!N257+Ясюкова!O257</f>
        <v>0</v>
      </c>
      <c r="I251" s="54">
        <f>Ясюкова!T257+Ясюкова!U257+Ясюкова!V257</f>
        <v>0</v>
      </c>
      <c r="J251" s="54">
        <f>Ясюкова!W257</f>
        <v>0</v>
      </c>
      <c r="K251" s="54" t="e">
        <f>Ясюкова!C257</f>
        <v>#DIV/0!</v>
      </c>
      <c r="L251" s="54" t="e">
        <f>Ясюкова!D257</f>
        <v>#DIV/0!</v>
      </c>
      <c r="M251" s="54">
        <f>Ясюкова!G257</f>
        <v>0</v>
      </c>
      <c r="N251" s="54">
        <f>Ясюкова!H257</f>
        <v>0</v>
      </c>
      <c r="O251" s="54">
        <f>Ясюкова!I257</f>
        <v>0</v>
      </c>
      <c r="P251" s="54">
        <f>Ясюкова!X257</f>
        <v>0</v>
      </c>
      <c r="Q251" s="55" t="e">
        <f>Ясюкова!AX257</f>
        <v>#N/A</v>
      </c>
      <c r="R251" s="54" t="e">
        <f>Ясюкова!AW257</f>
        <v>#N/A</v>
      </c>
    </row>
    <row r="252" spans="1:18" x14ac:dyDescent="0.25">
      <c r="A252" s="70">
        <f>'Тулуз-Пьерон'!A258</f>
        <v>0</v>
      </c>
      <c r="B252" s="71">
        <f>'Тулуз-Пьерон'!B258</f>
        <v>0</v>
      </c>
      <c r="C252" s="60">
        <f>Ясюкова!K258+Ясюкова!L258+Ясюкова!P258</f>
        <v>0</v>
      </c>
      <c r="D252" s="54">
        <f>Ясюкова!E258</f>
        <v>0</v>
      </c>
      <c r="E252" s="54">
        <f>Ясюкова!F258</f>
        <v>0</v>
      </c>
      <c r="F252" s="54">
        <f>Ясюкова!J258+Ясюкова!T258</f>
        <v>0</v>
      </c>
      <c r="G252" s="54">
        <f>Ясюкова!O258+Ясюкова!V258</f>
        <v>0</v>
      </c>
      <c r="H252" s="54">
        <f>Ясюкова!J258+Ясюкова!N258+Ясюкова!O258</f>
        <v>0</v>
      </c>
      <c r="I252" s="54">
        <f>Ясюкова!T258+Ясюкова!U258+Ясюкова!V258</f>
        <v>0</v>
      </c>
      <c r="J252" s="54">
        <f>Ясюкова!W258</f>
        <v>0</v>
      </c>
      <c r="K252" s="54" t="e">
        <f>Ясюкова!C258</f>
        <v>#DIV/0!</v>
      </c>
      <c r="L252" s="54" t="e">
        <f>Ясюкова!D258</f>
        <v>#DIV/0!</v>
      </c>
      <c r="M252" s="54">
        <f>Ясюкова!G258</f>
        <v>0</v>
      </c>
      <c r="N252" s="54">
        <f>Ясюкова!H258</f>
        <v>0</v>
      </c>
      <c r="O252" s="54">
        <f>Ясюкова!I258</f>
        <v>0</v>
      </c>
      <c r="P252" s="54">
        <f>Ясюкова!X258</f>
        <v>0</v>
      </c>
      <c r="Q252" s="55" t="e">
        <f>Ясюкова!AX258</f>
        <v>#N/A</v>
      </c>
      <c r="R252" s="54" t="e">
        <f>Ясюкова!AW258</f>
        <v>#N/A</v>
      </c>
    </row>
    <row r="253" spans="1:18" x14ac:dyDescent="0.25">
      <c r="A253" s="70">
        <f>'Тулуз-Пьерон'!A259</f>
        <v>0</v>
      </c>
      <c r="B253" s="71">
        <f>'Тулуз-Пьерон'!B259</f>
        <v>0</v>
      </c>
      <c r="C253" s="60">
        <f>Ясюкова!K259+Ясюкова!L259+Ясюкова!P259</f>
        <v>0</v>
      </c>
      <c r="D253" s="54">
        <f>Ясюкова!E259</f>
        <v>0</v>
      </c>
      <c r="E253" s="54">
        <f>Ясюкова!F259</f>
        <v>0</v>
      </c>
      <c r="F253" s="54">
        <f>Ясюкова!J259+Ясюкова!T259</f>
        <v>0</v>
      </c>
      <c r="G253" s="54">
        <f>Ясюкова!O259+Ясюкова!V259</f>
        <v>0</v>
      </c>
      <c r="H253" s="54">
        <f>Ясюкова!J259+Ясюкова!N259+Ясюкова!O259</f>
        <v>0</v>
      </c>
      <c r="I253" s="54">
        <f>Ясюкова!T259+Ясюкова!U259+Ясюкова!V259</f>
        <v>0</v>
      </c>
      <c r="J253" s="54">
        <f>Ясюкова!W259</f>
        <v>0</v>
      </c>
      <c r="K253" s="54" t="e">
        <f>Ясюкова!C259</f>
        <v>#DIV/0!</v>
      </c>
      <c r="L253" s="54" t="e">
        <f>Ясюкова!D259</f>
        <v>#DIV/0!</v>
      </c>
      <c r="M253" s="54">
        <f>Ясюкова!G259</f>
        <v>0</v>
      </c>
      <c r="N253" s="54">
        <f>Ясюкова!H259</f>
        <v>0</v>
      </c>
      <c r="O253" s="54">
        <f>Ясюкова!I259</f>
        <v>0</v>
      </c>
      <c r="P253" s="54">
        <f>Ясюкова!X259</f>
        <v>0</v>
      </c>
      <c r="Q253" s="55" t="e">
        <f>Ясюкова!AX259</f>
        <v>#N/A</v>
      </c>
      <c r="R253" s="54" t="e">
        <f>Ясюкова!AW259</f>
        <v>#N/A</v>
      </c>
    </row>
    <row r="254" spans="1:18" x14ac:dyDescent="0.25">
      <c r="A254" s="70">
        <f>'Тулуз-Пьерон'!A260</f>
        <v>0</v>
      </c>
      <c r="B254" s="71">
        <f>'Тулуз-Пьерон'!B260</f>
        <v>0</v>
      </c>
      <c r="C254" s="60">
        <f>Ясюкова!K260+Ясюкова!L260+Ясюкова!P260</f>
        <v>0</v>
      </c>
      <c r="D254" s="54">
        <f>Ясюкова!E260</f>
        <v>0</v>
      </c>
      <c r="E254" s="54">
        <f>Ясюкова!F260</f>
        <v>0</v>
      </c>
      <c r="F254" s="54">
        <f>Ясюкова!J260+Ясюкова!T260</f>
        <v>0</v>
      </c>
      <c r="G254" s="54">
        <f>Ясюкова!O260+Ясюкова!V260</f>
        <v>0</v>
      </c>
      <c r="H254" s="54">
        <f>Ясюкова!J260+Ясюкова!N260+Ясюкова!O260</f>
        <v>0</v>
      </c>
      <c r="I254" s="54">
        <f>Ясюкова!T260+Ясюкова!U260+Ясюкова!V260</f>
        <v>0</v>
      </c>
      <c r="J254" s="54">
        <f>Ясюкова!W260</f>
        <v>0</v>
      </c>
      <c r="K254" s="54" t="e">
        <f>Ясюкова!C260</f>
        <v>#DIV/0!</v>
      </c>
      <c r="L254" s="54" t="e">
        <f>Ясюкова!D260</f>
        <v>#DIV/0!</v>
      </c>
      <c r="M254" s="54">
        <f>Ясюкова!G260</f>
        <v>0</v>
      </c>
      <c r="N254" s="54">
        <f>Ясюкова!H260</f>
        <v>0</v>
      </c>
      <c r="O254" s="54">
        <f>Ясюкова!I260</f>
        <v>0</v>
      </c>
      <c r="P254" s="54">
        <f>Ясюкова!X260</f>
        <v>0</v>
      </c>
      <c r="Q254" s="55" t="e">
        <f>Ясюкова!AX260</f>
        <v>#N/A</v>
      </c>
      <c r="R254" s="54" t="e">
        <f>Ясюкова!AW260</f>
        <v>#N/A</v>
      </c>
    </row>
    <row r="255" spans="1:18" x14ac:dyDescent="0.25">
      <c r="A255" s="70">
        <f>'Тулуз-Пьерон'!A261</f>
        <v>0</v>
      </c>
      <c r="B255" s="71">
        <f>'Тулуз-Пьерон'!B261</f>
        <v>0</v>
      </c>
      <c r="C255" s="60">
        <f>Ясюкова!K261+Ясюкова!L261+Ясюкова!P261</f>
        <v>0</v>
      </c>
      <c r="D255" s="54">
        <f>Ясюкова!E261</f>
        <v>0</v>
      </c>
      <c r="E255" s="54">
        <f>Ясюкова!F261</f>
        <v>0</v>
      </c>
      <c r="F255" s="54">
        <f>Ясюкова!J261+Ясюкова!T261</f>
        <v>0</v>
      </c>
      <c r="G255" s="54">
        <f>Ясюкова!O261+Ясюкова!V261</f>
        <v>0</v>
      </c>
      <c r="H255" s="54">
        <f>Ясюкова!J261+Ясюкова!N261+Ясюкова!O261</f>
        <v>0</v>
      </c>
      <c r="I255" s="54">
        <f>Ясюкова!T261+Ясюкова!U261+Ясюкова!V261</f>
        <v>0</v>
      </c>
      <c r="J255" s="54">
        <f>Ясюкова!W261</f>
        <v>0</v>
      </c>
      <c r="K255" s="54" t="e">
        <f>Ясюкова!C261</f>
        <v>#DIV/0!</v>
      </c>
      <c r="L255" s="54" t="e">
        <f>Ясюкова!D261</f>
        <v>#DIV/0!</v>
      </c>
      <c r="M255" s="54">
        <f>Ясюкова!G261</f>
        <v>0</v>
      </c>
      <c r="N255" s="54">
        <f>Ясюкова!H261</f>
        <v>0</v>
      </c>
      <c r="O255" s="54">
        <f>Ясюкова!I261</f>
        <v>0</v>
      </c>
      <c r="P255" s="54">
        <f>Ясюкова!X261</f>
        <v>0</v>
      </c>
      <c r="Q255" s="55" t="e">
        <f>Ясюкова!AX261</f>
        <v>#N/A</v>
      </c>
      <c r="R255" s="54" t="e">
        <f>Ясюкова!AW261</f>
        <v>#N/A</v>
      </c>
    </row>
    <row r="256" spans="1:18" x14ac:dyDescent="0.25">
      <c r="A256" s="70">
        <f>'Тулуз-Пьерон'!A262</f>
        <v>0</v>
      </c>
      <c r="B256" s="71">
        <f>'Тулуз-Пьерон'!B262</f>
        <v>0</v>
      </c>
      <c r="C256" s="60">
        <f>Ясюкова!K262+Ясюкова!L262+Ясюкова!P262</f>
        <v>0</v>
      </c>
      <c r="D256" s="54">
        <f>Ясюкова!E262</f>
        <v>0</v>
      </c>
      <c r="E256" s="54">
        <f>Ясюкова!F262</f>
        <v>0</v>
      </c>
      <c r="F256" s="54">
        <f>Ясюкова!J262+Ясюкова!T262</f>
        <v>0</v>
      </c>
      <c r="G256" s="54">
        <f>Ясюкова!O262+Ясюкова!V262</f>
        <v>0</v>
      </c>
      <c r="H256" s="54">
        <f>Ясюкова!J262+Ясюкова!N262+Ясюкова!O262</f>
        <v>0</v>
      </c>
      <c r="I256" s="54">
        <f>Ясюкова!T262+Ясюкова!U262+Ясюкова!V262</f>
        <v>0</v>
      </c>
      <c r="J256" s="54">
        <f>Ясюкова!W262</f>
        <v>0</v>
      </c>
      <c r="K256" s="54" t="e">
        <f>Ясюкова!C262</f>
        <v>#DIV/0!</v>
      </c>
      <c r="L256" s="54" t="e">
        <f>Ясюкова!D262</f>
        <v>#DIV/0!</v>
      </c>
      <c r="M256" s="54">
        <f>Ясюкова!G262</f>
        <v>0</v>
      </c>
      <c r="N256" s="54">
        <f>Ясюкова!H262</f>
        <v>0</v>
      </c>
      <c r="O256" s="54">
        <f>Ясюкова!I262</f>
        <v>0</v>
      </c>
      <c r="P256" s="54">
        <f>Ясюкова!X262</f>
        <v>0</v>
      </c>
      <c r="Q256" s="55" t="e">
        <f>Ясюкова!AX262</f>
        <v>#N/A</v>
      </c>
      <c r="R256" s="54" t="e">
        <f>Ясюкова!AW262</f>
        <v>#N/A</v>
      </c>
    </row>
    <row r="257" spans="1:18" x14ac:dyDescent="0.25">
      <c r="A257" s="70">
        <f>'Тулуз-Пьерон'!A263</f>
        <v>0</v>
      </c>
      <c r="B257" s="71">
        <f>'Тулуз-Пьерон'!B263</f>
        <v>0</v>
      </c>
      <c r="C257" s="60">
        <f>Ясюкова!K263+Ясюкова!L263+Ясюкова!P263</f>
        <v>0</v>
      </c>
      <c r="D257" s="54">
        <f>Ясюкова!E263</f>
        <v>0</v>
      </c>
      <c r="E257" s="54">
        <f>Ясюкова!F263</f>
        <v>0</v>
      </c>
      <c r="F257" s="54">
        <f>Ясюкова!J263+Ясюкова!T263</f>
        <v>0</v>
      </c>
      <c r="G257" s="54">
        <f>Ясюкова!O263+Ясюкова!V263</f>
        <v>0</v>
      </c>
      <c r="H257" s="54">
        <f>Ясюкова!J263+Ясюкова!N263+Ясюкова!O263</f>
        <v>0</v>
      </c>
      <c r="I257" s="54">
        <f>Ясюкова!T263+Ясюкова!U263+Ясюкова!V263</f>
        <v>0</v>
      </c>
      <c r="J257" s="54">
        <f>Ясюкова!W263</f>
        <v>0</v>
      </c>
      <c r="K257" s="54" t="e">
        <f>Ясюкова!C263</f>
        <v>#DIV/0!</v>
      </c>
      <c r="L257" s="54" t="e">
        <f>Ясюкова!D263</f>
        <v>#DIV/0!</v>
      </c>
      <c r="M257" s="54">
        <f>Ясюкова!G263</f>
        <v>0</v>
      </c>
      <c r="N257" s="54">
        <f>Ясюкова!H263</f>
        <v>0</v>
      </c>
      <c r="O257" s="54">
        <f>Ясюкова!I263</f>
        <v>0</v>
      </c>
      <c r="P257" s="54">
        <f>Ясюкова!X263</f>
        <v>0</v>
      </c>
      <c r="Q257" s="55" t="e">
        <f>Ясюкова!AX263</f>
        <v>#N/A</v>
      </c>
      <c r="R257" s="54" t="e">
        <f>Ясюкова!AW263</f>
        <v>#N/A</v>
      </c>
    </row>
    <row r="258" spans="1:18" x14ac:dyDescent="0.25">
      <c r="A258" s="70">
        <f>'Тулуз-Пьерон'!A264</f>
        <v>0</v>
      </c>
      <c r="B258" s="71">
        <f>'Тулуз-Пьерон'!B264</f>
        <v>0</v>
      </c>
      <c r="C258" s="60">
        <f>Ясюкова!K264+Ясюкова!L264+Ясюкова!P264</f>
        <v>0</v>
      </c>
      <c r="D258" s="54">
        <f>Ясюкова!E264</f>
        <v>0</v>
      </c>
      <c r="E258" s="54">
        <f>Ясюкова!F264</f>
        <v>0</v>
      </c>
      <c r="F258" s="54">
        <f>Ясюкова!J264+Ясюкова!T264</f>
        <v>0</v>
      </c>
      <c r="G258" s="54">
        <f>Ясюкова!O264+Ясюкова!V264</f>
        <v>0</v>
      </c>
      <c r="H258" s="54">
        <f>Ясюкова!J264+Ясюкова!N264+Ясюкова!O264</f>
        <v>0</v>
      </c>
      <c r="I258" s="54">
        <f>Ясюкова!T264+Ясюкова!U264+Ясюкова!V264</f>
        <v>0</v>
      </c>
      <c r="J258" s="54">
        <f>Ясюкова!W264</f>
        <v>0</v>
      </c>
      <c r="K258" s="54" t="e">
        <f>Ясюкова!C264</f>
        <v>#DIV/0!</v>
      </c>
      <c r="L258" s="54" t="e">
        <f>Ясюкова!D264</f>
        <v>#DIV/0!</v>
      </c>
      <c r="M258" s="54">
        <f>Ясюкова!G264</f>
        <v>0</v>
      </c>
      <c r="N258" s="54">
        <f>Ясюкова!H264</f>
        <v>0</v>
      </c>
      <c r="O258" s="54">
        <f>Ясюкова!I264</f>
        <v>0</v>
      </c>
      <c r="P258" s="54">
        <f>Ясюкова!X264</f>
        <v>0</v>
      </c>
      <c r="Q258" s="55" t="e">
        <f>Ясюкова!AX264</f>
        <v>#N/A</v>
      </c>
      <c r="R258" s="54" t="e">
        <f>Ясюкова!AW264</f>
        <v>#N/A</v>
      </c>
    </row>
    <row r="259" spans="1:18" x14ac:dyDescent="0.25">
      <c r="A259" s="70">
        <f>'Тулуз-Пьерон'!A265</f>
        <v>0</v>
      </c>
      <c r="B259" s="71">
        <f>'Тулуз-Пьерон'!B265</f>
        <v>0</v>
      </c>
      <c r="C259" s="60">
        <f>Ясюкова!K265+Ясюкова!L265+Ясюкова!P265</f>
        <v>0</v>
      </c>
      <c r="D259" s="54">
        <f>Ясюкова!E265</f>
        <v>0</v>
      </c>
      <c r="E259" s="54">
        <f>Ясюкова!F265</f>
        <v>0</v>
      </c>
      <c r="F259" s="54">
        <f>Ясюкова!J265+Ясюкова!T265</f>
        <v>0</v>
      </c>
      <c r="G259" s="54">
        <f>Ясюкова!O265+Ясюкова!V265</f>
        <v>0</v>
      </c>
      <c r="H259" s="54">
        <f>Ясюкова!J265+Ясюкова!N265+Ясюкова!O265</f>
        <v>0</v>
      </c>
      <c r="I259" s="54">
        <f>Ясюкова!T265+Ясюкова!U265+Ясюкова!V265</f>
        <v>0</v>
      </c>
      <c r="J259" s="54">
        <f>Ясюкова!W265</f>
        <v>0</v>
      </c>
      <c r="K259" s="54" t="e">
        <f>Ясюкова!C265</f>
        <v>#DIV/0!</v>
      </c>
      <c r="L259" s="54" t="e">
        <f>Ясюкова!D265</f>
        <v>#DIV/0!</v>
      </c>
      <c r="M259" s="54">
        <f>Ясюкова!G265</f>
        <v>0</v>
      </c>
      <c r="N259" s="54">
        <f>Ясюкова!H265</f>
        <v>0</v>
      </c>
      <c r="O259" s="54">
        <f>Ясюкова!I265</f>
        <v>0</v>
      </c>
      <c r="P259" s="54">
        <f>Ясюкова!X265</f>
        <v>0</v>
      </c>
      <c r="Q259" s="55" t="e">
        <f>Ясюкова!AX265</f>
        <v>#N/A</v>
      </c>
      <c r="R259" s="54" t="e">
        <f>Ясюкова!AW265</f>
        <v>#N/A</v>
      </c>
    </row>
    <row r="260" spans="1:18" x14ac:dyDescent="0.25">
      <c r="A260" s="70">
        <f>'Тулуз-Пьерон'!A266</f>
        <v>0</v>
      </c>
      <c r="B260" s="71">
        <f>'Тулуз-Пьерон'!B266</f>
        <v>0</v>
      </c>
      <c r="C260" s="60">
        <f>Ясюкова!K266+Ясюкова!L266+Ясюкова!P266</f>
        <v>0</v>
      </c>
      <c r="D260" s="54">
        <f>Ясюкова!E266</f>
        <v>0</v>
      </c>
      <c r="E260" s="54">
        <f>Ясюкова!F266</f>
        <v>0</v>
      </c>
      <c r="F260" s="54">
        <f>Ясюкова!J266+Ясюкова!T266</f>
        <v>0</v>
      </c>
      <c r="G260" s="54">
        <f>Ясюкова!O266+Ясюкова!V266</f>
        <v>0</v>
      </c>
      <c r="H260" s="54">
        <f>Ясюкова!J266+Ясюкова!N266+Ясюкова!O266</f>
        <v>0</v>
      </c>
      <c r="I260" s="54">
        <f>Ясюкова!T266+Ясюкова!U266+Ясюкова!V266</f>
        <v>0</v>
      </c>
      <c r="J260" s="54">
        <f>Ясюкова!W266</f>
        <v>0</v>
      </c>
      <c r="K260" s="54" t="e">
        <f>Ясюкова!C266</f>
        <v>#DIV/0!</v>
      </c>
      <c r="L260" s="54" t="e">
        <f>Ясюкова!D266</f>
        <v>#DIV/0!</v>
      </c>
      <c r="M260" s="54">
        <f>Ясюкова!G266</f>
        <v>0</v>
      </c>
      <c r="N260" s="54">
        <f>Ясюкова!H266</f>
        <v>0</v>
      </c>
      <c r="O260" s="54">
        <f>Ясюкова!I266</f>
        <v>0</v>
      </c>
      <c r="P260" s="54">
        <f>Ясюкова!X266</f>
        <v>0</v>
      </c>
      <c r="Q260" s="55" t="e">
        <f>Ясюкова!AX266</f>
        <v>#N/A</v>
      </c>
      <c r="R260" s="54" t="e">
        <f>Ясюкова!AW266</f>
        <v>#N/A</v>
      </c>
    </row>
    <row r="261" spans="1:18" x14ac:dyDescent="0.25">
      <c r="A261" s="70">
        <f>'Тулуз-Пьерон'!A267</f>
        <v>0</v>
      </c>
      <c r="B261" s="71">
        <f>'Тулуз-Пьерон'!B267</f>
        <v>0</v>
      </c>
      <c r="C261" s="60">
        <f>Ясюкова!K267+Ясюкова!L267+Ясюкова!P267</f>
        <v>0</v>
      </c>
      <c r="D261" s="54">
        <f>Ясюкова!E267</f>
        <v>0</v>
      </c>
      <c r="E261" s="54">
        <f>Ясюкова!F267</f>
        <v>0</v>
      </c>
      <c r="F261" s="54">
        <f>Ясюкова!J267+Ясюкова!T267</f>
        <v>0</v>
      </c>
      <c r="G261" s="54">
        <f>Ясюкова!O267+Ясюкова!V267</f>
        <v>0</v>
      </c>
      <c r="H261" s="54">
        <f>Ясюкова!J267+Ясюкова!N267+Ясюкова!O267</f>
        <v>0</v>
      </c>
      <c r="I261" s="54">
        <f>Ясюкова!T267+Ясюкова!U267+Ясюкова!V267</f>
        <v>0</v>
      </c>
      <c r="J261" s="54">
        <f>Ясюкова!W267</f>
        <v>0</v>
      </c>
      <c r="K261" s="54" t="e">
        <f>Ясюкова!C267</f>
        <v>#DIV/0!</v>
      </c>
      <c r="L261" s="54" t="e">
        <f>Ясюкова!D267</f>
        <v>#DIV/0!</v>
      </c>
      <c r="M261" s="54">
        <f>Ясюкова!G267</f>
        <v>0</v>
      </c>
      <c r="N261" s="54">
        <f>Ясюкова!H267</f>
        <v>0</v>
      </c>
      <c r="O261" s="54">
        <f>Ясюкова!I267</f>
        <v>0</v>
      </c>
      <c r="P261" s="54">
        <f>Ясюкова!X267</f>
        <v>0</v>
      </c>
      <c r="Q261" s="55" t="e">
        <f>Ясюкова!AX267</f>
        <v>#N/A</v>
      </c>
      <c r="R261" s="54" t="e">
        <f>Ясюкова!AW267</f>
        <v>#N/A</v>
      </c>
    </row>
    <row r="262" spans="1:18" x14ac:dyDescent="0.25">
      <c r="A262" s="70">
        <f>'Тулуз-Пьерон'!A268</f>
        <v>0</v>
      </c>
      <c r="B262" s="71">
        <f>'Тулуз-Пьерон'!B268</f>
        <v>0</v>
      </c>
      <c r="C262" s="60">
        <f>Ясюкова!K268+Ясюкова!L268+Ясюкова!P268</f>
        <v>0</v>
      </c>
      <c r="D262" s="54">
        <f>Ясюкова!E268</f>
        <v>0</v>
      </c>
      <c r="E262" s="54">
        <f>Ясюкова!F268</f>
        <v>0</v>
      </c>
      <c r="F262" s="54">
        <f>Ясюкова!J268+Ясюкова!T268</f>
        <v>0</v>
      </c>
      <c r="G262" s="54">
        <f>Ясюкова!O268+Ясюкова!V268</f>
        <v>0</v>
      </c>
      <c r="H262" s="54">
        <f>Ясюкова!J268+Ясюкова!N268+Ясюкова!O268</f>
        <v>0</v>
      </c>
      <c r="I262" s="54">
        <f>Ясюкова!T268+Ясюкова!U268+Ясюкова!V268</f>
        <v>0</v>
      </c>
      <c r="J262" s="54">
        <f>Ясюкова!W268</f>
        <v>0</v>
      </c>
      <c r="K262" s="54" t="e">
        <f>Ясюкова!C268</f>
        <v>#DIV/0!</v>
      </c>
      <c r="L262" s="54" t="e">
        <f>Ясюкова!D268</f>
        <v>#DIV/0!</v>
      </c>
      <c r="M262" s="54">
        <f>Ясюкова!G268</f>
        <v>0</v>
      </c>
      <c r="N262" s="54">
        <f>Ясюкова!H268</f>
        <v>0</v>
      </c>
      <c r="O262" s="54">
        <f>Ясюкова!I268</f>
        <v>0</v>
      </c>
      <c r="P262" s="54">
        <f>Ясюкова!X268</f>
        <v>0</v>
      </c>
      <c r="Q262" s="55" t="e">
        <f>Ясюкова!AX268</f>
        <v>#N/A</v>
      </c>
      <c r="R262" s="54" t="e">
        <f>Ясюкова!AW268</f>
        <v>#N/A</v>
      </c>
    </row>
    <row r="263" spans="1:18" x14ac:dyDescent="0.25">
      <c r="A263" s="70">
        <f>'Тулуз-Пьерон'!A269</f>
        <v>0</v>
      </c>
      <c r="B263" s="71">
        <f>'Тулуз-Пьерон'!B269</f>
        <v>0</v>
      </c>
      <c r="C263" s="60">
        <f>Ясюкова!K269+Ясюкова!L269+Ясюкова!P269</f>
        <v>0</v>
      </c>
      <c r="D263" s="54">
        <f>Ясюкова!E269</f>
        <v>0</v>
      </c>
      <c r="E263" s="54">
        <f>Ясюкова!F269</f>
        <v>0</v>
      </c>
      <c r="F263" s="54">
        <f>Ясюкова!J269+Ясюкова!T269</f>
        <v>0</v>
      </c>
      <c r="G263" s="54">
        <f>Ясюкова!O269+Ясюкова!V269</f>
        <v>0</v>
      </c>
      <c r="H263" s="54">
        <f>Ясюкова!J269+Ясюкова!N269+Ясюкова!O269</f>
        <v>0</v>
      </c>
      <c r="I263" s="54">
        <f>Ясюкова!T269+Ясюкова!U269+Ясюкова!V269</f>
        <v>0</v>
      </c>
      <c r="J263" s="54">
        <f>Ясюкова!W269</f>
        <v>0</v>
      </c>
      <c r="K263" s="54" t="e">
        <f>Ясюкова!C269</f>
        <v>#DIV/0!</v>
      </c>
      <c r="L263" s="54" t="e">
        <f>Ясюкова!D269</f>
        <v>#DIV/0!</v>
      </c>
      <c r="M263" s="54">
        <f>Ясюкова!G269</f>
        <v>0</v>
      </c>
      <c r="N263" s="54">
        <f>Ясюкова!H269</f>
        <v>0</v>
      </c>
      <c r="O263" s="54">
        <f>Ясюкова!I269</f>
        <v>0</v>
      </c>
      <c r="P263" s="54">
        <f>Ясюкова!X269</f>
        <v>0</v>
      </c>
      <c r="Q263" s="55" t="e">
        <f>Ясюкова!AX269</f>
        <v>#N/A</v>
      </c>
      <c r="R263" s="54" t="e">
        <f>Ясюкова!AW269</f>
        <v>#N/A</v>
      </c>
    </row>
    <row r="264" spans="1:18" x14ac:dyDescent="0.25">
      <c r="A264" s="70">
        <f>'Тулуз-Пьерон'!A270</f>
        <v>0</v>
      </c>
      <c r="B264" s="71">
        <f>'Тулуз-Пьерон'!B270</f>
        <v>0</v>
      </c>
      <c r="C264" s="60">
        <f>Ясюкова!K270+Ясюкова!L270+Ясюкова!P270</f>
        <v>0</v>
      </c>
      <c r="D264" s="54">
        <f>Ясюкова!E270</f>
        <v>0</v>
      </c>
      <c r="E264" s="54">
        <f>Ясюкова!F270</f>
        <v>0</v>
      </c>
      <c r="F264" s="54">
        <f>Ясюкова!J270+Ясюкова!T270</f>
        <v>0</v>
      </c>
      <c r="G264" s="54">
        <f>Ясюкова!O270+Ясюкова!V270</f>
        <v>0</v>
      </c>
      <c r="H264" s="54">
        <f>Ясюкова!J270+Ясюкова!N270+Ясюкова!O270</f>
        <v>0</v>
      </c>
      <c r="I264" s="54">
        <f>Ясюкова!T270+Ясюкова!U270+Ясюкова!V270</f>
        <v>0</v>
      </c>
      <c r="J264" s="54">
        <f>Ясюкова!W270</f>
        <v>0</v>
      </c>
      <c r="K264" s="54" t="e">
        <f>Ясюкова!C270</f>
        <v>#DIV/0!</v>
      </c>
      <c r="L264" s="54" t="e">
        <f>Ясюкова!D270</f>
        <v>#DIV/0!</v>
      </c>
      <c r="M264" s="54">
        <f>Ясюкова!G270</f>
        <v>0</v>
      </c>
      <c r="N264" s="54">
        <f>Ясюкова!H270</f>
        <v>0</v>
      </c>
      <c r="O264" s="54">
        <f>Ясюкова!I270</f>
        <v>0</v>
      </c>
      <c r="P264" s="54">
        <f>Ясюкова!X270</f>
        <v>0</v>
      </c>
      <c r="Q264" s="55" t="e">
        <f>Ясюкова!AX270</f>
        <v>#N/A</v>
      </c>
      <c r="R264" s="54" t="e">
        <f>Ясюкова!AW270</f>
        <v>#N/A</v>
      </c>
    </row>
    <row r="265" spans="1:18" x14ac:dyDescent="0.25">
      <c r="A265" s="70">
        <f>'Тулуз-Пьерон'!A271</f>
        <v>0</v>
      </c>
      <c r="B265" s="71">
        <f>'Тулуз-Пьерон'!B271</f>
        <v>0</v>
      </c>
      <c r="C265" s="60">
        <f>Ясюкова!K271+Ясюкова!L271+Ясюкова!P271</f>
        <v>0</v>
      </c>
      <c r="D265" s="54">
        <f>Ясюкова!E271</f>
        <v>0</v>
      </c>
      <c r="E265" s="54">
        <f>Ясюкова!F271</f>
        <v>0</v>
      </c>
      <c r="F265" s="54">
        <f>Ясюкова!J271+Ясюкова!T271</f>
        <v>0</v>
      </c>
      <c r="G265" s="54">
        <f>Ясюкова!O271+Ясюкова!V271</f>
        <v>0</v>
      </c>
      <c r="H265" s="54">
        <f>Ясюкова!J271+Ясюкова!N271+Ясюкова!O271</f>
        <v>0</v>
      </c>
      <c r="I265" s="54">
        <f>Ясюкова!T271+Ясюкова!U271+Ясюкова!V271</f>
        <v>0</v>
      </c>
      <c r="J265" s="54">
        <f>Ясюкова!W271</f>
        <v>0</v>
      </c>
      <c r="K265" s="54" t="e">
        <f>Ясюкова!C271</f>
        <v>#DIV/0!</v>
      </c>
      <c r="L265" s="54" t="e">
        <f>Ясюкова!D271</f>
        <v>#DIV/0!</v>
      </c>
      <c r="M265" s="54">
        <f>Ясюкова!G271</f>
        <v>0</v>
      </c>
      <c r="N265" s="54">
        <f>Ясюкова!H271</f>
        <v>0</v>
      </c>
      <c r="O265" s="54">
        <f>Ясюкова!I271</f>
        <v>0</v>
      </c>
      <c r="P265" s="54">
        <f>Ясюкова!X271</f>
        <v>0</v>
      </c>
      <c r="Q265" s="55" t="e">
        <f>Ясюкова!AX271</f>
        <v>#N/A</v>
      </c>
      <c r="R265" s="54" t="e">
        <f>Ясюкова!AW271</f>
        <v>#N/A</v>
      </c>
    </row>
    <row r="266" spans="1:18" x14ac:dyDescent="0.25">
      <c r="A266" s="70">
        <f>'Тулуз-Пьерон'!A272</f>
        <v>0</v>
      </c>
      <c r="B266" s="71">
        <f>'Тулуз-Пьерон'!B272</f>
        <v>0</v>
      </c>
      <c r="C266" s="60">
        <f>Ясюкова!K272+Ясюкова!L272+Ясюкова!P272</f>
        <v>0</v>
      </c>
      <c r="D266" s="54">
        <f>Ясюкова!E272</f>
        <v>0</v>
      </c>
      <c r="E266" s="54">
        <f>Ясюкова!F272</f>
        <v>0</v>
      </c>
      <c r="F266" s="54">
        <f>Ясюкова!J272+Ясюкова!T272</f>
        <v>0</v>
      </c>
      <c r="G266" s="54">
        <f>Ясюкова!O272+Ясюкова!V272</f>
        <v>0</v>
      </c>
      <c r="H266" s="54">
        <f>Ясюкова!J272+Ясюкова!N272+Ясюкова!O272</f>
        <v>0</v>
      </c>
      <c r="I266" s="54">
        <f>Ясюкова!T272+Ясюкова!U272+Ясюкова!V272</f>
        <v>0</v>
      </c>
      <c r="J266" s="54">
        <f>Ясюкова!W272</f>
        <v>0</v>
      </c>
      <c r="K266" s="54" t="e">
        <f>Ясюкова!C272</f>
        <v>#DIV/0!</v>
      </c>
      <c r="L266" s="54" t="e">
        <f>Ясюкова!D272</f>
        <v>#DIV/0!</v>
      </c>
      <c r="M266" s="54">
        <f>Ясюкова!G272</f>
        <v>0</v>
      </c>
      <c r="N266" s="54">
        <f>Ясюкова!H272</f>
        <v>0</v>
      </c>
      <c r="O266" s="54">
        <f>Ясюкова!I272</f>
        <v>0</v>
      </c>
      <c r="P266" s="54">
        <f>Ясюкова!X272</f>
        <v>0</v>
      </c>
      <c r="Q266" s="55" t="e">
        <f>Ясюкова!AX272</f>
        <v>#N/A</v>
      </c>
      <c r="R266" s="54" t="e">
        <f>Ясюкова!AW272</f>
        <v>#N/A</v>
      </c>
    </row>
    <row r="267" spans="1:18" x14ac:dyDescent="0.25">
      <c r="A267" s="70">
        <f>'Тулуз-Пьерон'!A273</f>
        <v>0</v>
      </c>
      <c r="B267" s="71">
        <f>'Тулуз-Пьерон'!B273</f>
        <v>0</v>
      </c>
      <c r="C267" s="60">
        <f>Ясюкова!K273+Ясюкова!L273+Ясюкова!P273</f>
        <v>0</v>
      </c>
      <c r="D267" s="54">
        <f>Ясюкова!E273</f>
        <v>0</v>
      </c>
      <c r="E267" s="54">
        <f>Ясюкова!F273</f>
        <v>0</v>
      </c>
      <c r="F267" s="54">
        <f>Ясюкова!J273+Ясюкова!T273</f>
        <v>0</v>
      </c>
      <c r="G267" s="54">
        <f>Ясюкова!O273+Ясюкова!V273</f>
        <v>0</v>
      </c>
      <c r="H267" s="54">
        <f>Ясюкова!J273+Ясюкова!N273+Ясюкова!O273</f>
        <v>0</v>
      </c>
      <c r="I267" s="54">
        <f>Ясюкова!T273+Ясюкова!U273+Ясюкова!V273</f>
        <v>0</v>
      </c>
      <c r="J267" s="54">
        <f>Ясюкова!W273</f>
        <v>0</v>
      </c>
      <c r="K267" s="54" t="e">
        <f>Ясюкова!C273</f>
        <v>#DIV/0!</v>
      </c>
      <c r="L267" s="54" t="e">
        <f>Ясюкова!D273</f>
        <v>#DIV/0!</v>
      </c>
      <c r="M267" s="54">
        <f>Ясюкова!G273</f>
        <v>0</v>
      </c>
      <c r="N267" s="54">
        <f>Ясюкова!H273</f>
        <v>0</v>
      </c>
      <c r="O267" s="54">
        <f>Ясюкова!I273</f>
        <v>0</v>
      </c>
      <c r="P267" s="54">
        <f>Ясюкова!X273</f>
        <v>0</v>
      </c>
      <c r="Q267" s="55" t="e">
        <f>Ясюкова!AX273</f>
        <v>#N/A</v>
      </c>
      <c r="R267" s="54" t="e">
        <f>Ясюкова!AW273</f>
        <v>#N/A</v>
      </c>
    </row>
    <row r="268" spans="1:18" x14ac:dyDescent="0.25">
      <c r="A268" s="70">
        <f>'Тулуз-Пьерон'!A274</f>
        <v>0</v>
      </c>
      <c r="B268" s="71">
        <f>'Тулуз-Пьерон'!B274</f>
        <v>0</v>
      </c>
      <c r="C268" s="60">
        <f>Ясюкова!K274+Ясюкова!L274+Ясюкова!P274</f>
        <v>0</v>
      </c>
      <c r="D268" s="54">
        <f>Ясюкова!E274</f>
        <v>0</v>
      </c>
      <c r="E268" s="54">
        <f>Ясюкова!F274</f>
        <v>0</v>
      </c>
      <c r="F268" s="54">
        <f>Ясюкова!J274+Ясюкова!T274</f>
        <v>0</v>
      </c>
      <c r="G268" s="54">
        <f>Ясюкова!O274+Ясюкова!V274</f>
        <v>0</v>
      </c>
      <c r="H268" s="54">
        <f>Ясюкова!J274+Ясюкова!N274+Ясюкова!O274</f>
        <v>0</v>
      </c>
      <c r="I268" s="54">
        <f>Ясюкова!T274+Ясюкова!U274+Ясюкова!V274</f>
        <v>0</v>
      </c>
      <c r="J268" s="54">
        <f>Ясюкова!W274</f>
        <v>0</v>
      </c>
      <c r="K268" s="54" t="e">
        <f>Ясюкова!C274</f>
        <v>#DIV/0!</v>
      </c>
      <c r="L268" s="54" t="e">
        <f>Ясюкова!D274</f>
        <v>#DIV/0!</v>
      </c>
      <c r="M268" s="54">
        <f>Ясюкова!G274</f>
        <v>0</v>
      </c>
      <c r="N268" s="54">
        <f>Ясюкова!H274</f>
        <v>0</v>
      </c>
      <c r="O268" s="54">
        <f>Ясюкова!I274</f>
        <v>0</v>
      </c>
      <c r="P268" s="54">
        <f>Ясюкова!X274</f>
        <v>0</v>
      </c>
      <c r="Q268" s="55" t="e">
        <f>Ясюкова!AX274</f>
        <v>#N/A</v>
      </c>
      <c r="R268" s="54" t="e">
        <f>Ясюкова!AW274</f>
        <v>#N/A</v>
      </c>
    </row>
    <row r="269" spans="1:18" x14ac:dyDescent="0.25">
      <c r="A269" s="70">
        <f>'Тулуз-Пьерон'!A275</f>
        <v>0</v>
      </c>
      <c r="B269" s="71">
        <f>'Тулуз-Пьерон'!B275</f>
        <v>0</v>
      </c>
      <c r="C269" s="60">
        <f>Ясюкова!K275+Ясюкова!L275+Ясюкова!P275</f>
        <v>0</v>
      </c>
      <c r="D269" s="54">
        <f>Ясюкова!E275</f>
        <v>0</v>
      </c>
      <c r="E269" s="54">
        <f>Ясюкова!F275</f>
        <v>0</v>
      </c>
      <c r="F269" s="54">
        <f>Ясюкова!J275+Ясюкова!T275</f>
        <v>0</v>
      </c>
      <c r="G269" s="54">
        <f>Ясюкова!O275+Ясюкова!V275</f>
        <v>0</v>
      </c>
      <c r="H269" s="54">
        <f>Ясюкова!J275+Ясюкова!N275+Ясюкова!O275</f>
        <v>0</v>
      </c>
      <c r="I269" s="54">
        <f>Ясюкова!T275+Ясюкова!U275+Ясюкова!V275</f>
        <v>0</v>
      </c>
      <c r="J269" s="54">
        <f>Ясюкова!W275</f>
        <v>0</v>
      </c>
      <c r="K269" s="54" t="e">
        <f>Ясюкова!C275</f>
        <v>#DIV/0!</v>
      </c>
      <c r="L269" s="54" t="e">
        <f>Ясюкова!D275</f>
        <v>#DIV/0!</v>
      </c>
      <c r="M269" s="54">
        <f>Ясюкова!G275</f>
        <v>0</v>
      </c>
      <c r="N269" s="54">
        <f>Ясюкова!H275</f>
        <v>0</v>
      </c>
      <c r="O269" s="54">
        <f>Ясюкова!I275</f>
        <v>0</v>
      </c>
      <c r="P269" s="54">
        <f>Ясюкова!X275</f>
        <v>0</v>
      </c>
      <c r="Q269" s="55" t="e">
        <f>Ясюкова!AX275</f>
        <v>#N/A</v>
      </c>
      <c r="R269" s="54" t="e">
        <f>Ясюкова!AW275</f>
        <v>#N/A</v>
      </c>
    </row>
    <row r="270" spans="1:18" x14ac:dyDescent="0.25">
      <c r="A270" s="70">
        <f>'Тулуз-Пьерон'!A276</f>
        <v>0</v>
      </c>
      <c r="B270" s="71">
        <f>'Тулуз-Пьерон'!B276</f>
        <v>0</v>
      </c>
      <c r="C270" s="60">
        <f>Ясюкова!K276+Ясюкова!L276+Ясюкова!P276</f>
        <v>0</v>
      </c>
      <c r="D270" s="54">
        <f>Ясюкова!E276</f>
        <v>0</v>
      </c>
      <c r="E270" s="54">
        <f>Ясюкова!F276</f>
        <v>0</v>
      </c>
      <c r="F270" s="54">
        <f>Ясюкова!J276+Ясюкова!T276</f>
        <v>0</v>
      </c>
      <c r="G270" s="54">
        <f>Ясюкова!O276+Ясюкова!V276</f>
        <v>0</v>
      </c>
      <c r="H270" s="54">
        <f>Ясюкова!J276+Ясюкова!N276+Ясюкова!O276</f>
        <v>0</v>
      </c>
      <c r="I270" s="54">
        <f>Ясюкова!T276+Ясюкова!U276+Ясюкова!V276</f>
        <v>0</v>
      </c>
      <c r="J270" s="54">
        <f>Ясюкова!W276</f>
        <v>0</v>
      </c>
      <c r="K270" s="54" t="e">
        <f>Ясюкова!C276</f>
        <v>#DIV/0!</v>
      </c>
      <c r="L270" s="54" t="e">
        <f>Ясюкова!D276</f>
        <v>#DIV/0!</v>
      </c>
      <c r="M270" s="54">
        <f>Ясюкова!G276</f>
        <v>0</v>
      </c>
      <c r="N270" s="54">
        <f>Ясюкова!H276</f>
        <v>0</v>
      </c>
      <c r="O270" s="54">
        <f>Ясюкова!I276</f>
        <v>0</v>
      </c>
      <c r="P270" s="54">
        <f>Ясюкова!X276</f>
        <v>0</v>
      </c>
      <c r="Q270" s="55" t="e">
        <f>Ясюкова!AX276</f>
        <v>#N/A</v>
      </c>
      <c r="R270" s="54" t="e">
        <f>Ясюкова!AW276</f>
        <v>#N/A</v>
      </c>
    </row>
    <row r="271" spans="1:18" x14ac:dyDescent="0.25">
      <c r="A271" s="70">
        <f>'Тулуз-Пьерон'!A277</f>
        <v>0</v>
      </c>
      <c r="B271" s="71">
        <f>'Тулуз-Пьерон'!B277</f>
        <v>0</v>
      </c>
      <c r="C271" s="60">
        <f>Ясюкова!K277+Ясюкова!L277+Ясюкова!P277</f>
        <v>0</v>
      </c>
      <c r="D271" s="54">
        <f>Ясюкова!E277</f>
        <v>0</v>
      </c>
      <c r="E271" s="54">
        <f>Ясюкова!F277</f>
        <v>0</v>
      </c>
      <c r="F271" s="54">
        <f>Ясюкова!J277+Ясюкова!T277</f>
        <v>0</v>
      </c>
      <c r="G271" s="54">
        <f>Ясюкова!O277+Ясюкова!V277</f>
        <v>0</v>
      </c>
      <c r="H271" s="54">
        <f>Ясюкова!J277+Ясюкова!N277+Ясюкова!O277</f>
        <v>0</v>
      </c>
      <c r="I271" s="54">
        <f>Ясюкова!T277+Ясюкова!U277+Ясюкова!V277</f>
        <v>0</v>
      </c>
      <c r="J271" s="54">
        <f>Ясюкова!W277</f>
        <v>0</v>
      </c>
      <c r="K271" s="54" t="e">
        <f>Ясюкова!C277</f>
        <v>#DIV/0!</v>
      </c>
      <c r="L271" s="54" t="e">
        <f>Ясюкова!D277</f>
        <v>#DIV/0!</v>
      </c>
      <c r="M271" s="54">
        <f>Ясюкова!G277</f>
        <v>0</v>
      </c>
      <c r="N271" s="54">
        <f>Ясюкова!H277</f>
        <v>0</v>
      </c>
      <c r="O271" s="54">
        <f>Ясюкова!I277</f>
        <v>0</v>
      </c>
      <c r="P271" s="54">
        <f>Ясюкова!X277</f>
        <v>0</v>
      </c>
      <c r="Q271" s="55" t="e">
        <f>Ясюкова!AX277</f>
        <v>#N/A</v>
      </c>
      <c r="R271" s="54" t="e">
        <f>Ясюкова!AW277</f>
        <v>#N/A</v>
      </c>
    </row>
    <row r="272" spans="1:18" x14ac:dyDescent="0.25">
      <c r="A272" s="70">
        <f>'Тулуз-Пьерон'!A278</f>
        <v>0</v>
      </c>
      <c r="B272" s="71">
        <f>'Тулуз-Пьерон'!B278</f>
        <v>0</v>
      </c>
      <c r="C272" s="60">
        <f>Ясюкова!K278+Ясюкова!L278+Ясюкова!P278</f>
        <v>0</v>
      </c>
      <c r="D272" s="54">
        <f>Ясюкова!E278</f>
        <v>0</v>
      </c>
      <c r="E272" s="54">
        <f>Ясюкова!F278</f>
        <v>0</v>
      </c>
      <c r="F272" s="54">
        <f>Ясюкова!J278+Ясюкова!T278</f>
        <v>0</v>
      </c>
      <c r="G272" s="54">
        <f>Ясюкова!O278+Ясюкова!V278</f>
        <v>0</v>
      </c>
      <c r="H272" s="54">
        <f>Ясюкова!J278+Ясюкова!N278+Ясюкова!O278</f>
        <v>0</v>
      </c>
      <c r="I272" s="54">
        <f>Ясюкова!T278+Ясюкова!U278+Ясюкова!V278</f>
        <v>0</v>
      </c>
      <c r="J272" s="54">
        <f>Ясюкова!W278</f>
        <v>0</v>
      </c>
      <c r="K272" s="54" t="e">
        <f>Ясюкова!C278</f>
        <v>#DIV/0!</v>
      </c>
      <c r="L272" s="54" t="e">
        <f>Ясюкова!D278</f>
        <v>#DIV/0!</v>
      </c>
      <c r="M272" s="54">
        <f>Ясюкова!G278</f>
        <v>0</v>
      </c>
      <c r="N272" s="54">
        <f>Ясюкова!H278</f>
        <v>0</v>
      </c>
      <c r="O272" s="54">
        <f>Ясюкова!I278</f>
        <v>0</v>
      </c>
      <c r="P272" s="54">
        <f>Ясюкова!X278</f>
        <v>0</v>
      </c>
      <c r="Q272" s="55" t="e">
        <f>Ясюкова!AX278</f>
        <v>#N/A</v>
      </c>
      <c r="R272" s="54" t="e">
        <f>Ясюкова!AW278</f>
        <v>#N/A</v>
      </c>
    </row>
    <row r="273" spans="1:18" x14ac:dyDescent="0.25">
      <c r="A273" s="70">
        <f>'Тулуз-Пьерон'!A279</f>
        <v>0</v>
      </c>
      <c r="B273" s="71">
        <f>'Тулуз-Пьерон'!B279</f>
        <v>0</v>
      </c>
      <c r="C273" s="60">
        <f>Ясюкова!K279+Ясюкова!L279+Ясюкова!P279</f>
        <v>0</v>
      </c>
      <c r="D273" s="54">
        <f>Ясюкова!E279</f>
        <v>0</v>
      </c>
      <c r="E273" s="54">
        <f>Ясюкова!F279</f>
        <v>0</v>
      </c>
      <c r="F273" s="54">
        <f>Ясюкова!J279+Ясюкова!T279</f>
        <v>0</v>
      </c>
      <c r="G273" s="54">
        <f>Ясюкова!O279+Ясюкова!V279</f>
        <v>0</v>
      </c>
      <c r="H273" s="54">
        <f>Ясюкова!J279+Ясюкова!N279+Ясюкова!O279</f>
        <v>0</v>
      </c>
      <c r="I273" s="54">
        <f>Ясюкова!T279+Ясюкова!U279+Ясюкова!V279</f>
        <v>0</v>
      </c>
      <c r="J273" s="54">
        <f>Ясюкова!W279</f>
        <v>0</v>
      </c>
      <c r="K273" s="54" t="e">
        <f>Ясюкова!C279</f>
        <v>#DIV/0!</v>
      </c>
      <c r="L273" s="54" t="e">
        <f>Ясюкова!D279</f>
        <v>#DIV/0!</v>
      </c>
      <c r="M273" s="54">
        <f>Ясюкова!G279</f>
        <v>0</v>
      </c>
      <c r="N273" s="54">
        <f>Ясюкова!H279</f>
        <v>0</v>
      </c>
      <c r="O273" s="54">
        <f>Ясюкова!I279</f>
        <v>0</v>
      </c>
      <c r="P273" s="54">
        <f>Ясюкова!X279</f>
        <v>0</v>
      </c>
      <c r="Q273" s="55" t="e">
        <f>Ясюкова!AX279</f>
        <v>#N/A</v>
      </c>
      <c r="R273" s="54" t="e">
        <f>Ясюкова!AW279</f>
        <v>#N/A</v>
      </c>
    </row>
    <row r="274" spans="1:18" x14ac:dyDescent="0.25">
      <c r="A274" s="70">
        <f>'Тулуз-Пьерон'!A280</f>
        <v>0</v>
      </c>
      <c r="B274" s="71">
        <f>'Тулуз-Пьерон'!B280</f>
        <v>0</v>
      </c>
      <c r="C274" s="60">
        <f>Ясюкова!K280+Ясюкова!L280+Ясюкова!P280</f>
        <v>0</v>
      </c>
      <c r="D274" s="54">
        <f>Ясюкова!E280</f>
        <v>0</v>
      </c>
      <c r="E274" s="54">
        <f>Ясюкова!F280</f>
        <v>0</v>
      </c>
      <c r="F274" s="54">
        <f>Ясюкова!J280+Ясюкова!T280</f>
        <v>0</v>
      </c>
      <c r="G274" s="54">
        <f>Ясюкова!O280+Ясюкова!V280</f>
        <v>0</v>
      </c>
      <c r="H274" s="54">
        <f>Ясюкова!J280+Ясюкова!N280+Ясюкова!O280</f>
        <v>0</v>
      </c>
      <c r="I274" s="54">
        <f>Ясюкова!T280+Ясюкова!U280+Ясюкова!V280</f>
        <v>0</v>
      </c>
      <c r="J274" s="54">
        <f>Ясюкова!W280</f>
        <v>0</v>
      </c>
      <c r="K274" s="54" t="e">
        <f>Ясюкова!C280</f>
        <v>#DIV/0!</v>
      </c>
      <c r="L274" s="54" t="e">
        <f>Ясюкова!D280</f>
        <v>#DIV/0!</v>
      </c>
      <c r="M274" s="54">
        <f>Ясюкова!G280</f>
        <v>0</v>
      </c>
      <c r="N274" s="54">
        <f>Ясюкова!H280</f>
        <v>0</v>
      </c>
      <c r="O274" s="54">
        <f>Ясюкова!I280</f>
        <v>0</v>
      </c>
      <c r="P274" s="54">
        <f>Ясюкова!X280</f>
        <v>0</v>
      </c>
      <c r="Q274" s="55" t="e">
        <f>Ясюкова!AX280</f>
        <v>#N/A</v>
      </c>
      <c r="R274" s="54" t="e">
        <f>Ясюкова!AW280</f>
        <v>#N/A</v>
      </c>
    </row>
    <row r="275" spans="1:18" x14ac:dyDescent="0.25">
      <c r="A275" s="70">
        <f>'Тулуз-Пьерон'!A281</f>
        <v>0</v>
      </c>
      <c r="B275" s="71">
        <f>'Тулуз-Пьерон'!B281</f>
        <v>0</v>
      </c>
      <c r="C275" s="60">
        <f>Ясюкова!K281+Ясюкова!L281+Ясюкова!P281</f>
        <v>0</v>
      </c>
      <c r="D275" s="54">
        <f>Ясюкова!E281</f>
        <v>0</v>
      </c>
      <c r="E275" s="54">
        <f>Ясюкова!F281</f>
        <v>0</v>
      </c>
      <c r="F275" s="54">
        <f>Ясюкова!J281+Ясюкова!T281</f>
        <v>0</v>
      </c>
      <c r="G275" s="54">
        <f>Ясюкова!O281+Ясюкова!V281</f>
        <v>0</v>
      </c>
      <c r="H275" s="54">
        <f>Ясюкова!J281+Ясюкова!N281+Ясюкова!O281</f>
        <v>0</v>
      </c>
      <c r="I275" s="54">
        <f>Ясюкова!T281+Ясюкова!U281+Ясюкова!V281</f>
        <v>0</v>
      </c>
      <c r="J275" s="54">
        <f>Ясюкова!W281</f>
        <v>0</v>
      </c>
      <c r="K275" s="54" t="e">
        <f>Ясюкова!C281</f>
        <v>#DIV/0!</v>
      </c>
      <c r="L275" s="54" t="e">
        <f>Ясюкова!D281</f>
        <v>#DIV/0!</v>
      </c>
      <c r="M275" s="54">
        <f>Ясюкова!G281</f>
        <v>0</v>
      </c>
      <c r="N275" s="54">
        <f>Ясюкова!H281</f>
        <v>0</v>
      </c>
      <c r="O275" s="54">
        <f>Ясюкова!I281</f>
        <v>0</v>
      </c>
      <c r="P275" s="54">
        <f>Ясюкова!X281</f>
        <v>0</v>
      </c>
      <c r="Q275" s="55" t="e">
        <f>Ясюкова!AX281</f>
        <v>#N/A</v>
      </c>
      <c r="R275" s="54" t="e">
        <f>Ясюкова!AW281</f>
        <v>#N/A</v>
      </c>
    </row>
    <row r="276" spans="1:18" x14ac:dyDescent="0.25">
      <c r="A276" s="70">
        <f>'Тулуз-Пьерон'!A282</f>
        <v>0</v>
      </c>
      <c r="B276" s="71">
        <f>'Тулуз-Пьерон'!B282</f>
        <v>0</v>
      </c>
      <c r="C276" s="60">
        <f>Ясюкова!K282+Ясюкова!L282+Ясюкова!P282</f>
        <v>0</v>
      </c>
      <c r="D276" s="54">
        <f>Ясюкова!E282</f>
        <v>0</v>
      </c>
      <c r="E276" s="54">
        <f>Ясюкова!F282</f>
        <v>0</v>
      </c>
      <c r="F276" s="54">
        <f>Ясюкова!J282+Ясюкова!T282</f>
        <v>0</v>
      </c>
      <c r="G276" s="54">
        <f>Ясюкова!O282+Ясюкова!V282</f>
        <v>0</v>
      </c>
      <c r="H276" s="54">
        <f>Ясюкова!J282+Ясюкова!N282+Ясюкова!O282</f>
        <v>0</v>
      </c>
      <c r="I276" s="54">
        <f>Ясюкова!T282+Ясюкова!U282+Ясюкова!V282</f>
        <v>0</v>
      </c>
      <c r="J276" s="54">
        <f>Ясюкова!W282</f>
        <v>0</v>
      </c>
      <c r="K276" s="54" t="e">
        <f>Ясюкова!C282</f>
        <v>#DIV/0!</v>
      </c>
      <c r="L276" s="54" t="e">
        <f>Ясюкова!D282</f>
        <v>#DIV/0!</v>
      </c>
      <c r="M276" s="54">
        <f>Ясюкова!G282</f>
        <v>0</v>
      </c>
      <c r="N276" s="54">
        <f>Ясюкова!H282</f>
        <v>0</v>
      </c>
      <c r="O276" s="54">
        <f>Ясюкова!I282</f>
        <v>0</v>
      </c>
      <c r="P276" s="54">
        <f>Ясюкова!X282</f>
        <v>0</v>
      </c>
      <c r="Q276" s="55" t="e">
        <f>Ясюкова!AX282</f>
        <v>#N/A</v>
      </c>
      <c r="R276" s="54" t="e">
        <f>Ясюкова!AW282</f>
        <v>#N/A</v>
      </c>
    </row>
    <row r="277" spans="1:18" x14ac:dyDescent="0.25">
      <c r="A277" s="70">
        <f>'Тулуз-Пьерон'!A283</f>
        <v>0</v>
      </c>
      <c r="B277" s="71">
        <f>'Тулуз-Пьерон'!B283</f>
        <v>0</v>
      </c>
      <c r="C277" s="60">
        <f>Ясюкова!K283+Ясюкова!L283+Ясюкова!P283</f>
        <v>0</v>
      </c>
      <c r="D277" s="54">
        <f>Ясюкова!E283</f>
        <v>0</v>
      </c>
      <c r="E277" s="54">
        <f>Ясюкова!F283</f>
        <v>0</v>
      </c>
      <c r="F277" s="54">
        <f>Ясюкова!J283+Ясюкова!T283</f>
        <v>0</v>
      </c>
      <c r="G277" s="54">
        <f>Ясюкова!O283+Ясюкова!V283</f>
        <v>0</v>
      </c>
      <c r="H277" s="54">
        <f>Ясюкова!J283+Ясюкова!N283+Ясюкова!O283</f>
        <v>0</v>
      </c>
      <c r="I277" s="54">
        <f>Ясюкова!T283+Ясюкова!U283+Ясюкова!V283</f>
        <v>0</v>
      </c>
      <c r="J277" s="54">
        <f>Ясюкова!W283</f>
        <v>0</v>
      </c>
      <c r="K277" s="54" t="e">
        <f>Ясюкова!C283</f>
        <v>#DIV/0!</v>
      </c>
      <c r="L277" s="54" t="e">
        <f>Ясюкова!D283</f>
        <v>#DIV/0!</v>
      </c>
      <c r="M277" s="54">
        <f>Ясюкова!G283</f>
        <v>0</v>
      </c>
      <c r="N277" s="54">
        <f>Ясюкова!H283</f>
        <v>0</v>
      </c>
      <c r="O277" s="54">
        <f>Ясюкова!I283</f>
        <v>0</v>
      </c>
      <c r="P277" s="54">
        <f>Ясюкова!X283</f>
        <v>0</v>
      </c>
      <c r="Q277" s="55" t="e">
        <f>Ясюкова!AX283</f>
        <v>#N/A</v>
      </c>
      <c r="R277" s="54" t="e">
        <f>Ясюкова!AW283</f>
        <v>#N/A</v>
      </c>
    </row>
    <row r="278" spans="1:18" x14ac:dyDescent="0.25">
      <c r="A278" s="70">
        <f>'Тулуз-Пьерон'!A284</f>
        <v>0</v>
      </c>
      <c r="B278" s="71">
        <f>'Тулуз-Пьерон'!B284</f>
        <v>0</v>
      </c>
      <c r="C278" s="60">
        <f>Ясюкова!K284+Ясюкова!L284+Ясюкова!P284</f>
        <v>0</v>
      </c>
      <c r="D278" s="54">
        <f>Ясюкова!E284</f>
        <v>0</v>
      </c>
      <c r="E278" s="54">
        <f>Ясюкова!F284</f>
        <v>0</v>
      </c>
      <c r="F278" s="54">
        <f>Ясюкова!J284+Ясюкова!T284</f>
        <v>0</v>
      </c>
      <c r="G278" s="54">
        <f>Ясюкова!O284+Ясюкова!V284</f>
        <v>0</v>
      </c>
      <c r="H278" s="54">
        <f>Ясюкова!J284+Ясюкова!N284+Ясюкова!O284</f>
        <v>0</v>
      </c>
      <c r="I278" s="54">
        <f>Ясюкова!T284+Ясюкова!U284+Ясюкова!V284</f>
        <v>0</v>
      </c>
      <c r="J278" s="54">
        <f>Ясюкова!W284</f>
        <v>0</v>
      </c>
      <c r="K278" s="54" t="e">
        <f>Ясюкова!C284</f>
        <v>#DIV/0!</v>
      </c>
      <c r="L278" s="54" t="e">
        <f>Ясюкова!D284</f>
        <v>#DIV/0!</v>
      </c>
      <c r="M278" s="54">
        <f>Ясюкова!G284</f>
        <v>0</v>
      </c>
      <c r="N278" s="54">
        <f>Ясюкова!H284</f>
        <v>0</v>
      </c>
      <c r="O278" s="54">
        <f>Ясюкова!I284</f>
        <v>0</v>
      </c>
      <c r="P278" s="54">
        <f>Ясюкова!X284</f>
        <v>0</v>
      </c>
      <c r="Q278" s="55" t="e">
        <f>Ясюкова!AX284</f>
        <v>#N/A</v>
      </c>
      <c r="R278" s="54" t="e">
        <f>Ясюкова!AW284</f>
        <v>#N/A</v>
      </c>
    </row>
    <row r="279" spans="1:18" x14ac:dyDescent="0.25">
      <c r="A279" s="70">
        <f>'Тулуз-Пьерон'!A285</f>
        <v>0</v>
      </c>
      <c r="B279" s="71">
        <f>'Тулуз-Пьерон'!B285</f>
        <v>0</v>
      </c>
      <c r="C279" s="60">
        <f>Ясюкова!K285+Ясюкова!L285+Ясюкова!P285</f>
        <v>0</v>
      </c>
      <c r="D279" s="54">
        <f>Ясюкова!E285</f>
        <v>0</v>
      </c>
      <c r="E279" s="54">
        <f>Ясюкова!F285</f>
        <v>0</v>
      </c>
      <c r="F279" s="54">
        <f>Ясюкова!J285+Ясюкова!T285</f>
        <v>0</v>
      </c>
      <c r="G279" s="54">
        <f>Ясюкова!O285+Ясюкова!V285</f>
        <v>0</v>
      </c>
      <c r="H279" s="54">
        <f>Ясюкова!J285+Ясюкова!N285+Ясюкова!O285</f>
        <v>0</v>
      </c>
      <c r="I279" s="54">
        <f>Ясюкова!T285+Ясюкова!U285+Ясюкова!V285</f>
        <v>0</v>
      </c>
      <c r="J279" s="54">
        <f>Ясюкова!W285</f>
        <v>0</v>
      </c>
      <c r="K279" s="54" t="e">
        <f>Ясюкова!C285</f>
        <v>#DIV/0!</v>
      </c>
      <c r="L279" s="54" t="e">
        <f>Ясюкова!D285</f>
        <v>#DIV/0!</v>
      </c>
      <c r="M279" s="54">
        <f>Ясюкова!G285</f>
        <v>0</v>
      </c>
      <c r="N279" s="54">
        <f>Ясюкова!H285</f>
        <v>0</v>
      </c>
      <c r="O279" s="54">
        <f>Ясюкова!I285</f>
        <v>0</v>
      </c>
      <c r="P279" s="54">
        <f>Ясюкова!X285</f>
        <v>0</v>
      </c>
      <c r="Q279" s="55" t="e">
        <f>Ясюкова!AX285</f>
        <v>#N/A</v>
      </c>
      <c r="R279" s="54" t="e">
        <f>Ясюкова!AW285</f>
        <v>#N/A</v>
      </c>
    </row>
    <row r="280" spans="1:18" x14ac:dyDescent="0.25">
      <c r="A280" s="70">
        <f>'Тулуз-Пьерон'!A286</f>
        <v>0</v>
      </c>
      <c r="B280" s="71">
        <f>'Тулуз-Пьерон'!B286</f>
        <v>0</v>
      </c>
      <c r="C280" s="60">
        <f>Ясюкова!K286+Ясюкова!L286+Ясюкова!P286</f>
        <v>0</v>
      </c>
      <c r="D280" s="54">
        <f>Ясюкова!E286</f>
        <v>0</v>
      </c>
      <c r="E280" s="54">
        <f>Ясюкова!F286</f>
        <v>0</v>
      </c>
      <c r="F280" s="54">
        <f>Ясюкова!J286+Ясюкова!T286</f>
        <v>0</v>
      </c>
      <c r="G280" s="54">
        <f>Ясюкова!O286+Ясюкова!V286</f>
        <v>0</v>
      </c>
      <c r="H280" s="54">
        <f>Ясюкова!J286+Ясюкова!N286+Ясюкова!O286</f>
        <v>0</v>
      </c>
      <c r="I280" s="54">
        <f>Ясюкова!T286+Ясюкова!U286+Ясюкова!V286</f>
        <v>0</v>
      </c>
      <c r="J280" s="54">
        <f>Ясюкова!W286</f>
        <v>0</v>
      </c>
      <c r="K280" s="54" t="e">
        <f>Ясюкова!C286</f>
        <v>#DIV/0!</v>
      </c>
      <c r="L280" s="54" t="e">
        <f>Ясюкова!D286</f>
        <v>#DIV/0!</v>
      </c>
      <c r="M280" s="54">
        <f>Ясюкова!G286</f>
        <v>0</v>
      </c>
      <c r="N280" s="54">
        <f>Ясюкова!H286</f>
        <v>0</v>
      </c>
      <c r="O280" s="54">
        <f>Ясюкова!I286</f>
        <v>0</v>
      </c>
      <c r="P280" s="54">
        <f>Ясюкова!X286</f>
        <v>0</v>
      </c>
      <c r="Q280" s="55" t="e">
        <f>Ясюкова!AX286</f>
        <v>#N/A</v>
      </c>
      <c r="R280" s="54" t="e">
        <f>Ясюкова!AW286</f>
        <v>#N/A</v>
      </c>
    </row>
    <row r="281" spans="1:18" x14ac:dyDescent="0.25">
      <c r="A281" s="70">
        <f>'Тулуз-Пьерон'!A287</f>
        <v>0</v>
      </c>
      <c r="B281" s="71">
        <f>'Тулуз-Пьерон'!B287</f>
        <v>0</v>
      </c>
      <c r="C281" s="60">
        <f>Ясюкова!K287+Ясюкова!L287+Ясюкова!P287</f>
        <v>0</v>
      </c>
      <c r="D281" s="54">
        <f>Ясюкова!E287</f>
        <v>0</v>
      </c>
      <c r="E281" s="54">
        <f>Ясюкова!F287</f>
        <v>0</v>
      </c>
      <c r="F281" s="54">
        <f>Ясюкова!J287+Ясюкова!T287</f>
        <v>0</v>
      </c>
      <c r="G281" s="54">
        <f>Ясюкова!O287+Ясюкова!V287</f>
        <v>0</v>
      </c>
      <c r="H281" s="54">
        <f>Ясюкова!J287+Ясюкова!N287+Ясюкова!O287</f>
        <v>0</v>
      </c>
      <c r="I281" s="54">
        <f>Ясюкова!T287+Ясюкова!U287+Ясюкова!V287</f>
        <v>0</v>
      </c>
      <c r="J281" s="54">
        <f>Ясюкова!W287</f>
        <v>0</v>
      </c>
      <c r="K281" s="54" t="e">
        <f>Ясюкова!C287</f>
        <v>#DIV/0!</v>
      </c>
      <c r="L281" s="54" t="e">
        <f>Ясюкова!D287</f>
        <v>#DIV/0!</v>
      </c>
      <c r="M281" s="54">
        <f>Ясюкова!G287</f>
        <v>0</v>
      </c>
      <c r="N281" s="54">
        <f>Ясюкова!H287</f>
        <v>0</v>
      </c>
      <c r="O281" s="54">
        <f>Ясюкова!I287</f>
        <v>0</v>
      </c>
      <c r="P281" s="54">
        <f>Ясюкова!X287</f>
        <v>0</v>
      </c>
      <c r="Q281" s="55" t="e">
        <f>Ясюкова!AX287</f>
        <v>#N/A</v>
      </c>
      <c r="R281" s="54" t="e">
        <f>Ясюкова!AW287</f>
        <v>#N/A</v>
      </c>
    </row>
    <row r="282" spans="1:18" x14ac:dyDescent="0.25">
      <c r="A282" s="70">
        <f>'Тулуз-Пьерон'!A288</f>
        <v>0</v>
      </c>
      <c r="B282" s="71">
        <f>'Тулуз-Пьерон'!B288</f>
        <v>0</v>
      </c>
      <c r="C282" s="60">
        <f>Ясюкова!K288+Ясюкова!L288+Ясюкова!P288</f>
        <v>0</v>
      </c>
      <c r="D282" s="54">
        <f>Ясюкова!E288</f>
        <v>0</v>
      </c>
      <c r="E282" s="54">
        <f>Ясюкова!F288</f>
        <v>0</v>
      </c>
      <c r="F282" s="54">
        <f>Ясюкова!J288+Ясюкова!T288</f>
        <v>0</v>
      </c>
      <c r="G282" s="54">
        <f>Ясюкова!O288+Ясюкова!V288</f>
        <v>0</v>
      </c>
      <c r="H282" s="54">
        <f>Ясюкова!J288+Ясюкова!N288+Ясюкова!O288</f>
        <v>0</v>
      </c>
      <c r="I282" s="54">
        <f>Ясюкова!T288+Ясюкова!U288+Ясюкова!V288</f>
        <v>0</v>
      </c>
      <c r="J282" s="54">
        <f>Ясюкова!W288</f>
        <v>0</v>
      </c>
      <c r="K282" s="54" t="e">
        <f>Ясюкова!C288</f>
        <v>#DIV/0!</v>
      </c>
      <c r="L282" s="54" t="e">
        <f>Ясюкова!D288</f>
        <v>#DIV/0!</v>
      </c>
      <c r="M282" s="54">
        <f>Ясюкова!G288</f>
        <v>0</v>
      </c>
      <c r="N282" s="54">
        <f>Ясюкова!H288</f>
        <v>0</v>
      </c>
      <c r="O282" s="54">
        <f>Ясюкова!I288</f>
        <v>0</v>
      </c>
      <c r="P282" s="54">
        <f>Ясюкова!X288</f>
        <v>0</v>
      </c>
      <c r="Q282" s="55" t="e">
        <f>Ясюкова!AX288</f>
        <v>#N/A</v>
      </c>
      <c r="R282" s="54" t="e">
        <f>Ясюкова!AW288</f>
        <v>#N/A</v>
      </c>
    </row>
    <row r="283" spans="1:18" x14ac:dyDescent="0.25">
      <c r="A283" s="70">
        <f>'Тулуз-Пьерон'!A289</f>
        <v>0</v>
      </c>
      <c r="B283" s="71">
        <f>'Тулуз-Пьерон'!B289</f>
        <v>0</v>
      </c>
      <c r="C283" s="60">
        <f>Ясюкова!K289+Ясюкова!L289+Ясюкова!P289</f>
        <v>0</v>
      </c>
      <c r="D283" s="54">
        <f>Ясюкова!E289</f>
        <v>0</v>
      </c>
      <c r="E283" s="54">
        <f>Ясюкова!F289</f>
        <v>0</v>
      </c>
      <c r="F283" s="54">
        <f>Ясюкова!J289+Ясюкова!T289</f>
        <v>0</v>
      </c>
      <c r="G283" s="54">
        <f>Ясюкова!O289+Ясюкова!V289</f>
        <v>0</v>
      </c>
      <c r="H283" s="54">
        <f>Ясюкова!J289+Ясюкова!N289+Ясюкова!O289</f>
        <v>0</v>
      </c>
      <c r="I283" s="54">
        <f>Ясюкова!T289+Ясюкова!U289+Ясюкова!V289</f>
        <v>0</v>
      </c>
      <c r="J283" s="54">
        <f>Ясюкова!W289</f>
        <v>0</v>
      </c>
      <c r="K283" s="54" t="e">
        <f>Ясюкова!C289</f>
        <v>#DIV/0!</v>
      </c>
      <c r="L283" s="54" t="e">
        <f>Ясюкова!D289</f>
        <v>#DIV/0!</v>
      </c>
      <c r="M283" s="54">
        <f>Ясюкова!G289</f>
        <v>0</v>
      </c>
      <c r="N283" s="54">
        <f>Ясюкова!H289</f>
        <v>0</v>
      </c>
      <c r="O283" s="54">
        <f>Ясюкова!I289</f>
        <v>0</v>
      </c>
      <c r="P283" s="54">
        <f>Ясюкова!X289</f>
        <v>0</v>
      </c>
      <c r="Q283" s="55" t="e">
        <f>Ясюкова!AX289</f>
        <v>#N/A</v>
      </c>
      <c r="R283" s="54" t="e">
        <f>Ясюкова!AW289</f>
        <v>#N/A</v>
      </c>
    </row>
    <row r="284" spans="1:18" x14ac:dyDescent="0.25">
      <c r="A284" s="70">
        <f>'Тулуз-Пьерон'!A290</f>
        <v>0</v>
      </c>
      <c r="B284" s="71">
        <f>'Тулуз-Пьерон'!B290</f>
        <v>0</v>
      </c>
      <c r="C284" s="60">
        <f>Ясюкова!K290+Ясюкова!L290+Ясюкова!P290</f>
        <v>0</v>
      </c>
      <c r="D284" s="54">
        <f>Ясюкова!E290</f>
        <v>0</v>
      </c>
      <c r="E284" s="54">
        <f>Ясюкова!F290</f>
        <v>0</v>
      </c>
      <c r="F284" s="54">
        <f>Ясюкова!J290+Ясюкова!T290</f>
        <v>0</v>
      </c>
      <c r="G284" s="54">
        <f>Ясюкова!O290+Ясюкова!V290</f>
        <v>0</v>
      </c>
      <c r="H284" s="54">
        <f>Ясюкова!J290+Ясюкова!N290+Ясюкова!O290</f>
        <v>0</v>
      </c>
      <c r="I284" s="54">
        <f>Ясюкова!T290+Ясюкова!U290+Ясюкова!V290</f>
        <v>0</v>
      </c>
      <c r="J284" s="54">
        <f>Ясюкова!W290</f>
        <v>0</v>
      </c>
      <c r="K284" s="54" t="e">
        <f>Ясюкова!C290</f>
        <v>#DIV/0!</v>
      </c>
      <c r="L284" s="54" t="e">
        <f>Ясюкова!D290</f>
        <v>#DIV/0!</v>
      </c>
      <c r="M284" s="54">
        <f>Ясюкова!G290</f>
        <v>0</v>
      </c>
      <c r="N284" s="54">
        <f>Ясюкова!H290</f>
        <v>0</v>
      </c>
      <c r="O284" s="54">
        <f>Ясюкова!I290</f>
        <v>0</v>
      </c>
      <c r="P284" s="54">
        <f>Ясюкова!X290</f>
        <v>0</v>
      </c>
      <c r="Q284" s="55" t="e">
        <f>Ясюкова!AX290</f>
        <v>#N/A</v>
      </c>
      <c r="R284" s="54" t="e">
        <f>Ясюкова!AW290</f>
        <v>#N/A</v>
      </c>
    </row>
    <row r="285" spans="1:18" x14ac:dyDescent="0.25">
      <c r="A285" s="70">
        <f>'Тулуз-Пьерон'!A291</f>
        <v>0</v>
      </c>
      <c r="B285" s="71">
        <f>'Тулуз-Пьерон'!B291</f>
        <v>0</v>
      </c>
      <c r="C285" s="60">
        <f>Ясюкова!K291+Ясюкова!L291+Ясюкова!P291</f>
        <v>0</v>
      </c>
      <c r="D285" s="54">
        <f>Ясюкова!E291</f>
        <v>0</v>
      </c>
      <c r="E285" s="54">
        <f>Ясюкова!F291</f>
        <v>0</v>
      </c>
      <c r="F285" s="54">
        <f>Ясюкова!J291+Ясюкова!T291</f>
        <v>0</v>
      </c>
      <c r="G285" s="54">
        <f>Ясюкова!O291+Ясюкова!V291</f>
        <v>0</v>
      </c>
      <c r="H285" s="54">
        <f>Ясюкова!J291+Ясюкова!N291+Ясюкова!O291</f>
        <v>0</v>
      </c>
      <c r="I285" s="54">
        <f>Ясюкова!T291+Ясюкова!U291+Ясюкова!V291</f>
        <v>0</v>
      </c>
      <c r="J285" s="54">
        <f>Ясюкова!W291</f>
        <v>0</v>
      </c>
      <c r="K285" s="54" t="e">
        <f>Ясюкова!C291</f>
        <v>#DIV/0!</v>
      </c>
      <c r="L285" s="54" t="e">
        <f>Ясюкова!D291</f>
        <v>#DIV/0!</v>
      </c>
      <c r="M285" s="54">
        <f>Ясюкова!G291</f>
        <v>0</v>
      </c>
      <c r="N285" s="54">
        <f>Ясюкова!H291</f>
        <v>0</v>
      </c>
      <c r="O285" s="54">
        <f>Ясюкова!I291</f>
        <v>0</v>
      </c>
      <c r="P285" s="54">
        <f>Ясюкова!X291</f>
        <v>0</v>
      </c>
      <c r="Q285" s="55" t="e">
        <f>Ясюкова!AX291</f>
        <v>#N/A</v>
      </c>
      <c r="R285" s="54" t="e">
        <f>Ясюкова!AW291</f>
        <v>#N/A</v>
      </c>
    </row>
    <row r="286" spans="1:18" x14ac:dyDescent="0.25">
      <c r="A286" s="70">
        <f>'Тулуз-Пьерон'!A292</f>
        <v>0</v>
      </c>
      <c r="B286" s="71">
        <f>'Тулуз-Пьерон'!B292</f>
        <v>0</v>
      </c>
      <c r="C286" s="60">
        <f>Ясюкова!K292+Ясюкова!L292+Ясюкова!P292</f>
        <v>0</v>
      </c>
      <c r="D286" s="54">
        <f>Ясюкова!E292</f>
        <v>0</v>
      </c>
      <c r="E286" s="54">
        <f>Ясюкова!F292</f>
        <v>0</v>
      </c>
      <c r="F286" s="54">
        <f>Ясюкова!J292+Ясюкова!T292</f>
        <v>0</v>
      </c>
      <c r="G286" s="54">
        <f>Ясюкова!O292+Ясюкова!V292</f>
        <v>0</v>
      </c>
      <c r="H286" s="54">
        <f>Ясюкова!J292+Ясюкова!N292+Ясюкова!O292</f>
        <v>0</v>
      </c>
      <c r="I286" s="54">
        <f>Ясюкова!T292+Ясюкова!U292+Ясюкова!V292</f>
        <v>0</v>
      </c>
      <c r="J286" s="54">
        <f>Ясюкова!W292</f>
        <v>0</v>
      </c>
      <c r="K286" s="54" t="e">
        <f>Ясюкова!C292</f>
        <v>#DIV/0!</v>
      </c>
      <c r="L286" s="54" t="e">
        <f>Ясюкова!D292</f>
        <v>#DIV/0!</v>
      </c>
      <c r="M286" s="54">
        <f>Ясюкова!G292</f>
        <v>0</v>
      </c>
      <c r="N286" s="54">
        <f>Ясюкова!H292</f>
        <v>0</v>
      </c>
      <c r="O286" s="54">
        <f>Ясюкова!I292</f>
        <v>0</v>
      </c>
      <c r="P286" s="54">
        <f>Ясюкова!X292</f>
        <v>0</v>
      </c>
      <c r="Q286" s="55" t="e">
        <f>Ясюкова!AX292</f>
        <v>#N/A</v>
      </c>
      <c r="R286" s="54" t="e">
        <f>Ясюкова!AW292</f>
        <v>#N/A</v>
      </c>
    </row>
    <row r="287" spans="1:18" x14ac:dyDescent="0.25">
      <c r="A287" s="70">
        <f>'Тулуз-Пьерон'!A293</f>
        <v>0</v>
      </c>
      <c r="B287" s="71">
        <f>'Тулуз-Пьерон'!B293</f>
        <v>0</v>
      </c>
      <c r="C287" s="60">
        <f>Ясюкова!K293+Ясюкова!L293+Ясюкова!P293</f>
        <v>0</v>
      </c>
      <c r="D287" s="54">
        <f>Ясюкова!E293</f>
        <v>0</v>
      </c>
      <c r="E287" s="54">
        <f>Ясюкова!F293</f>
        <v>0</v>
      </c>
      <c r="F287" s="54">
        <f>Ясюкова!J293+Ясюкова!T293</f>
        <v>0</v>
      </c>
      <c r="G287" s="54">
        <f>Ясюкова!O293+Ясюкова!V293</f>
        <v>0</v>
      </c>
      <c r="H287" s="54">
        <f>Ясюкова!J293+Ясюкова!N293+Ясюкова!O293</f>
        <v>0</v>
      </c>
      <c r="I287" s="54">
        <f>Ясюкова!T293+Ясюкова!U293+Ясюкова!V293</f>
        <v>0</v>
      </c>
      <c r="J287" s="54">
        <f>Ясюкова!W293</f>
        <v>0</v>
      </c>
      <c r="K287" s="54" t="e">
        <f>Ясюкова!C293</f>
        <v>#DIV/0!</v>
      </c>
      <c r="L287" s="54" t="e">
        <f>Ясюкова!D293</f>
        <v>#DIV/0!</v>
      </c>
      <c r="M287" s="54">
        <f>Ясюкова!G293</f>
        <v>0</v>
      </c>
      <c r="N287" s="54">
        <f>Ясюкова!H293</f>
        <v>0</v>
      </c>
      <c r="O287" s="54">
        <f>Ясюкова!I293</f>
        <v>0</v>
      </c>
      <c r="P287" s="54">
        <f>Ясюкова!X293</f>
        <v>0</v>
      </c>
      <c r="Q287" s="55" t="e">
        <f>Ясюкова!AX293</f>
        <v>#N/A</v>
      </c>
      <c r="R287" s="54" t="e">
        <f>Ясюкова!AW293</f>
        <v>#N/A</v>
      </c>
    </row>
    <row r="288" spans="1:18" x14ac:dyDescent="0.25">
      <c r="A288" s="70">
        <f>'Тулуз-Пьерон'!A294</f>
        <v>0</v>
      </c>
      <c r="B288" s="71">
        <f>'Тулуз-Пьерон'!B294</f>
        <v>0</v>
      </c>
      <c r="C288" s="60">
        <f>Ясюкова!K294+Ясюкова!L294+Ясюкова!P294</f>
        <v>0</v>
      </c>
      <c r="D288" s="54">
        <f>Ясюкова!E294</f>
        <v>0</v>
      </c>
      <c r="E288" s="54">
        <f>Ясюкова!F294</f>
        <v>0</v>
      </c>
      <c r="F288" s="54">
        <f>Ясюкова!J294+Ясюкова!T294</f>
        <v>0</v>
      </c>
      <c r="G288" s="54">
        <f>Ясюкова!O294+Ясюкова!V294</f>
        <v>0</v>
      </c>
      <c r="H288" s="54">
        <f>Ясюкова!J294+Ясюкова!N294+Ясюкова!O294</f>
        <v>0</v>
      </c>
      <c r="I288" s="54">
        <f>Ясюкова!T294+Ясюкова!U294+Ясюкова!V294</f>
        <v>0</v>
      </c>
      <c r="J288" s="54">
        <f>Ясюкова!W294</f>
        <v>0</v>
      </c>
      <c r="K288" s="54" t="e">
        <f>Ясюкова!C294</f>
        <v>#DIV/0!</v>
      </c>
      <c r="L288" s="54" t="e">
        <f>Ясюкова!D294</f>
        <v>#DIV/0!</v>
      </c>
      <c r="M288" s="54">
        <f>Ясюкова!G294</f>
        <v>0</v>
      </c>
      <c r="N288" s="54">
        <f>Ясюкова!H294</f>
        <v>0</v>
      </c>
      <c r="O288" s="54">
        <f>Ясюкова!I294</f>
        <v>0</v>
      </c>
      <c r="P288" s="54">
        <f>Ясюкова!X294</f>
        <v>0</v>
      </c>
      <c r="Q288" s="55" t="e">
        <f>Ясюкова!AX294</f>
        <v>#N/A</v>
      </c>
      <c r="R288" s="54" t="e">
        <f>Ясюкова!AW294</f>
        <v>#N/A</v>
      </c>
    </row>
    <row r="289" spans="1:18" x14ac:dyDescent="0.25">
      <c r="A289" s="70">
        <f>'Тулуз-Пьерон'!A295</f>
        <v>0</v>
      </c>
      <c r="B289" s="71">
        <f>'Тулуз-Пьерон'!B295</f>
        <v>0</v>
      </c>
      <c r="C289" s="60">
        <f>Ясюкова!K295+Ясюкова!L295+Ясюкова!P295</f>
        <v>0</v>
      </c>
      <c r="D289" s="54">
        <f>Ясюкова!E295</f>
        <v>0</v>
      </c>
      <c r="E289" s="54">
        <f>Ясюкова!F295</f>
        <v>0</v>
      </c>
      <c r="F289" s="54">
        <f>Ясюкова!J295+Ясюкова!T295</f>
        <v>0</v>
      </c>
      <c r="G289" s="54">
        <f>Ясюкова!O295+Ясюкова!V295</f>
        <v>0</v>
      </c>
      <c r="H289" s="54">
        <f>Ясюкова!J295+Ясюкова!N295+Ясюкова!O295</f>
        <v>0</v>
      </c>
      <c r="I289" s="54">
        <f>Ясюкова!T295+Ясюкова!U295+Ясюкова!V295</f>
        <v>0</v>
      </c>
      <c r="J289" s="54">
        <f>Ясюкова!W295</f>
        <v>0</v>
      </c>
      <c r="K289" s="54" t="e">
        <f>Ясюкова!C295</f>
        <v>#DIV/0!</v>
      </c>
      <c r="L289" s="54" t="e">
        <f>Ясюкова!D295</f>
        <v>#DIV/0!</v>
      </c>
      <c r="M289" s="54">
        <f>Ясюкова!G295</f>
        <v>0</v>
      </c>
      <c r="N289" s="54">
        <f>Ясюкова!H295</f>
        <v>0</v>
      </c>
      <c r="O289" s="54">
        <f>Ясюкова!I295</f>
        <v>0</v>
      </c>
      <c r="P289" s="54">
        <f>Ясюкова!X295</f>
        <v>0</v>
      </c>
      <c r="Q289" s="55" t="e">
        <f>Ясюкова!AX295</f>
        <v>#N/A</v>
      </c>
      <c r="R289" s="54" t="e">
        <f>Ясюкова!AW295</f>
        <v>#N/A</v>
      </c>
    </row>
    <row r="290" spans="1:18" x14ac:dyDescent="0.25">
      <c r="A290" s="70">
        <f>'Тулуз-Пьерон'!A296</f>
        <v>0</v>
      </c>
      <c r="B290" s="71">
        <f>'Тулуз-Пьерон'!B296</f>
        <v>0</v>
      </c>
      <c r="C290" s="60">
        <f>Ясюкова!K296+Ясюкова!L296+Ясюкова!P296</f>
        <v>0</v>
      </c>
      <c r="D290" s="54">
        <f>Ясюкова!E296</f>
        <v>0</v>
      </c>
      <c r="E290" s="54">
        <f>Ясюкова!F296</f>
        <v>0</v>
      </c>
      <c r="F290" s="54">
        <f>Ясюкова!J296+Ясюкова!T296</f>
        <v>0</v>
      </c>
      <c r="G290" s="54">
        <f>Ясюкова!O296+Ясюкова!V296</f>
        <v>0</v>
      </c>
      <c r="H290" s="54">
        <f>Ясюкова!J296+Ясюкова!N296+Ясюкова!O296</f>
        <v>0</v>
      </c>
      <c r="I290" s="54">
        <f>Ясюкова!T296+Ясюкова!U296+Ясюкова!V296</f>
        <v>0</v>
      </c>
      <c r="J290" s="54">
        <f>Ясюкова!W296</f>
        <v>0</v>
      </c>
      <c r="K290" s="54" t="e">
        <f>Ясюкова!C296</f>
        <v>#DIV/0!</v>
      </c>
      <c r="L290" s="54" t="e">
        <f>Ясюкова!D296</f>
        <v>#DIV/0!</v>
      </c>
      <c r="M290" s="54">
        <f>Ясюкова!G296</f>
        <v>0</v>
      </c>
      <c r="N290" s="54">
        <f>Ясюкова!H296</f>
        <v>0</v>
      </c>
      <c r="O290" s="54">
        <f>Ясюкова!I296</f>
        <v>0</v>
      </c>
      <c r="P290" s="54">
        <f>Ясюкова!X296</f>
        <v>0</v>
      </c>
      <c r="Q290" s="55" t="e">
        <f>Ясюкова!AX296</f>
        <v>#N/A</v>
      </c>
      <c r="R290" s="54" t="e">
        <f>Ясюкова!AW296</f>
        <v>#N/A</v>
      </c>
    </row>
    <row r="291" spans="1:18" x14ac:dyDescent="0.25">
      <c r="A291" s="70">
        <f>'Тулуз-Пьерон'!A297</f>
        <v>0</v>
      </c>
      <c r="B291" s="71">
        <f>'Тулуз-Пьерон'!B297</f>
        <v>0</v>
      </c>
      <c r="C291" s="60">
        <f>Ясюкова!K297+Ясюкова!L297+Ясюкова!P297</f>
        <v>0</v>
      </c>
      <c r="D291" s="54">
        <f>Ясюкова!E297</f>
        <v>0</v>
      </c>
      <c r="E291" s="54">
        <f>Ясюкова!F297</f>
        <v>0</v>
      </c>
      <c r="F291" s="54">
        <f>Ясюкова!J297+Ясюкова!T297</f>
        <v>0</v>
      </c>
      <c r="G291" s="54">
        <f>Ясюкова!O297+Ясюкова!V297</f>
        <v>0</v>
      </c>
      <c r="H291" s="54">
        <f>Ясюкова!J297+Ясюкова!N297+Ясюкова!O297</f>
        <v>0</v>
      </c>
      <c r="I291" s="54">
        <f>Ясюкова!T297+Ясюкова!U297+Ясюкова!V297</f>
        <v>0</v>
      </c>
      <c r="J291" s="54">
        <f>Ясюкова!W297</f>
        <v>0</v>
      </c>
      <c r="K291" s="54" t="e">
        <f>Ясюкова!C297</f>
        <v>#DIV/0!</v>
      </c>
      <c r="L291" s="54" t="e">
        <f>Ясюкова!D297</f>
        <v>#DIV/0!</v>
      </c>
      <c r="M291" s="54">
        <f>Ясюкова!G297</f>
        <v>0</v>
      </c>
      <c r="N291" s="54">
        <f>Ясюкова!H297</f>
        <v>0</v>
      </c>
      <c r="O291" s="54">
        <f>Ясюкова!I297</f>
        <v>0</v>
      </c>
      <c r="P291" s="54">
        <f>Ясюкова!X297</f>
        <v>0</v>
      </c>
      <c r="Q291" s="55" t="e">
        <f>Ясюкова!AX297</f>
        <v>#N/A</v>
      </c>
      <c r="R291" s="54" t="e">
        <f>Ясюкова!AW297</f>
        <v>#N/A</v>
      </c>
    </row>
    <row r="292" spans="1:18" x14ac:dyDescent="0.25">
      <c r="A292" s="70">
        <f>'Тулуз-Пьерон'!A298</f>
        <v>0</v>
      </c>
      <c r="B292" s="71">
        <f>'Тулуз-Пьерон'!B298</f>
        <v>0</v>
      </c>
      <c r="C292" s="60">
        <f>Ясюкова!K298+Ясюкова!L298+Ясюкова!P298</f>
        <v>0</v>
      </c>
      <c r="D292" s="54">
        <f>Ясюкова!E298</f>
        <v>0</v>
      </c>
      <c r="E292" s="54">
        <f>Ясюкова!F298</f>
        <v>0</v>
      </c>
      <c r="F292" s="54">
        <f>Ясюкова!J298+Ясюкова!T298</f>
        <v>0</v>
      </c>
      <c r="G292" s="54">
        <f>Ясюкова!O298+Ясюкова!V298</f>
        <v>0</v>
      </c>
      <c r="H292" s="54">
        <f>Ясюкова!J298+Ясюкова!N298+Ясюкова!O298</f>
        <v>0</v>
      </c>
      <c r="I292" s="54">
        <f>Ясюкова!T298+Ясюкова!U298+Ясюкова!V298</f>
        <v>0</v>
      </c>
      <c r="J292" s="54">
        <f>Ясюкова!W298</f>
        <v>0</v>
      </c>
      <c r="K292" s="54" t="e">
        <f>Ясюкова!C298</f>
        <v>#DIV/0!</v>
      </c>
      <c r="L292" s="54" t="e">
        <f>Ясюкова!D298</f>
        <v>#DIV/0!</v>
      </c>
      <c r="M292" s="54">
        <f>Ясюкова!G298</f>
        <v>0</v>
      </c>
      <c r="N292" s="54">
        <f>Ясюкова!H298</f>
        <v>0</v>
      </c>
      <c r="O292" s="54">
        <f>Ясюкова!I298</f>
        <v>0</v>
      </c>
      <c r="P292" s="54">
        <f>Ясюкова!X298</f>
        <v>0</v>
      </c>
      <c r="Q292" s="55" t="e">
        <f>Ясюкова!AX298</f>
        <v>#N/A</v>
      </c>
      <c r="R292" s="54" t="e">
        <f>Ясюкова!AW298</f>
        <v>#N/A</v>
      </c>
    </row>
    <row r="293" spans="1:18" x14ac:dyDescent="0.25">
      <c r="A293" s="70">
        <f>'Тулуз-Пьерон'!A299</f>
        <v>0</v>
      </c>
      <c r="B293" s="71">
        <f>'Тулуз-Пьерон'!B299</f>
        <v>0</v>
      </c>
      <c r="C293" s="60">
        <f>Ясюкова!K299+Ясюкова!L299+Ясюкова!P299</f>
        <v>0</v>
      </c>
      <c r="D293" s="54">
        <f>Ясюкова!E299</f>
        <v>0</v>
      </c>
      <c r="E293" s="54">
        <f>Ясюкова!F299</f>
        <v>0</v>
      </c>
      <c r="F293" s="54">
        <f>Ясюкова!J299+Ясюкова!T299</f>
        <v>0</v>
      </c>
      <c r="G293" s="54">
        <f>Ясюкова!O299+Ясюкова!V299</f>
        <v>0</v>
      </c>
      <c r="H293" s="54">
        <f>Ясюкова!J299+Ясюкова!N299+Ясюкова!O299</f>
        <v>0</v>
      </c>
      <c r="I293" s="54">
        <f>Ясюкова!T299+Ясюкова!U299+Ясюкова!V299</f>
        <v>0</v>
      </c>
      <c r="J293" s="54">
        <f>Ясюкова!W299</f>
        <v>0</v>
      </c>
      <c r="K293" s="54" t="e">
        <f>Ясюкова!C299</f>
        <v>#DIV/0!</v>
      </c>
      <c r="L293" s="54" t="e">
        <f>Ясюкова!D299</f>
        <v>#DIV/0!</v>
      </c>
      <c r="M293" s="54">
        <f>Ясюкова!G299</f>
        <v>0</v>
      </c>
      <c r="N293" s="54">
        <f>Ясюкова!H299</f>
        <v>0</v>
      </c>
      <c r="O293" s="54">
        <f>Ясюкова!I299</f>
        <v>0</v>
      </c>
      <c r="P293" s="54">
        <f>Ясюкова!X299</f>
        <v>0</v>
      </c>
      <c r="Q293" s="55" t="e">
        <f>Ясюкова!AX299</f>
        <v>#N/A</v>
      </c>
      <c r="R293" s="54" t="e">
        <f>Ясюкова!AW299</f>
        <v>#N/A</v>
      </c>
    </row>
    <row r="294" spans="1:18" x14ac:dyDescent="0.25">
      <c r="A294" s="70">
        <f>'Тулуз-Пьерон'!A300</f>
        <v>0</v>
      </c>
      <c r="B294" s="71">
        <f>'Тулуз-Пьерон'!B300</f>
        <v>0</v>
      </c>
      <c r="C294" s="60">
        <f>Ясюкова!K300+Ясюкова!L300+Ясюкова!P300</f>
        <v>0</v>
      </c>
      <c r="D294" s="54">
        <f>Ясюкова!E300</f>
        <v>0</v>
      </c>
      <c r="E294" s="54">
        <f>Ясюкова!F300</f>
        <v>0</v>
      </c>
      <c r="F294" s="54">
        <f>Ясюкова!J300+Ясюкова!T300</f>
        <v>0</v>
      </c>
      <c r="G294" s="54">
        <f>Ясюкова!O300+Ясюкова!V300</f>
        <v>0</v>
      </c>
      <c r="H294" s="54">
        <f>Ясюкова!J300+Ясюкова!N300+Ясюкова!O300</f>
        <v>0</v>
      </c>
      <c r="I294" s="54">
        <f>Ясюкова!T300+Ясюкова!U300+Ясюкова!V300</f>
        <v>0</v>
      </c>
      <c r="J294" s="54">
        <f>Ясюкова!W300</f>
        <v>0</v>
      </c>
      <c r="K294" s="54" t="e">
        <f>Ясюкова!C300</f>
        <v>#DIV/0!</v>
      </c>
      <c r="L294" s="54" t="e">
        <f>Ясюкова!D300</f>
        <v>#DIV/0!</v>
      </c>
      <c r="M294" s="54">
        <f>Ясюкова!G300</f>
        <v>0</v>
      </c>
      <c r="N294" s="54">
        <f>Ясюкова!H300</f>
        <v>0</v>
      </c>
      <c r="O294" s="54">
        <f>Ясюкова!I300</f>
        <v>0</v>
      </c>
      <c r="P294" s="54">
        <f>Ясюкова!X300</f>
        <v>0</v>
      </c>
      <c r="Q294" s="55" t="e">
        <f>Ясюкова!AX300</f>
        <v>#N/A</v>
      </c>
      <c r="R294" s="54" t="e">
        <f>Ясюкова!AW300</f>
        <v>#N/A</v>
      </c>
    </row>
    <row r="295" spans="1:18" x14ac:dyDescent="0.25">
      <c r="A295" s="70">
        <f>'Тулуз-Пьерон'!A301</f>
        <v>0</v>
      </c>
      <c r="B295" s="71">
        <f>'Тулуз-Пьерон'!B301</f>
        <v>0</v>
      </c>
      <c r="C295" s="60">
        <f>Ясюкова!K301+Ясюкова!L301+Ясюкова!P301</f>
        <v>0</v>
      </c>
      <c r="D295" s="54">
        <f>Ясюкова!E301</f>
        <v>0</v>
      </c>
      <c r="E295" s="54">
        <f>Ясюкова!F301</f>
        <v>0</v>
      </c>
      <c r="F295" s="54">
        <f>Ясюкова!J301+Ясюкова!T301</f>
        <v>0</v>
      </c>
      <c r="G295" s="54">
        <f>Ясюкова!O301+Ясюкова!V301</f>
        <v>0</v>
      </c>
      <c r="H295" s="54">
        <f>Ясюкова!J301+Ясюкова!N301+Ясюкова!O301</f>
        <v>0</v>
      </c>
      <c r="I295" s="54">
        <f>Ясюкова!T301+Ясюкова!U301+Ясюкова!V301</f>
        <v>0</v>
      </c>
      <c r="J295" s="54">
        <f>Ясюкова!W301</f>
        <v>0</v>
      </c>
      <c r="K295" s="54" t="e">
        <f>Ясюкова!C301</f>
        <v>#DIV/0!</v>
      </c>
      <c r="L295" s="54" t="e">
        <f>Ясюкова!D301</f>
        <v>#DIV/0!</v>
      </c>
      <c r="M295" s="54">
        <f>Ясюкова!G301</f>
        <v>0</v>
      </c>
      <c r="N295" s="54">
        <f>Ясюкова!H301</f>
        <v>0</v>
      </c>
      <c r="O295" s="54">
        <f>Ясюкова!I301</f>
        <v>0</v>
      </c>
      <c r="P295" s="54">
        <f>Ясюкова!X301</f>
        <v>0</v>
      </c>
      <c r="Q295" s="55" t="e">
        <f>Ясюкова!AX301</f>
        <v>#N/A</v>
      </c>
      <c r="R295" s="54" t="e">
        <f>Ясюкова!AW301</f>
        <v>#N/A</v>
      </c>
    </row>
    <row r="296" spans="1:18" x14ac:dyDescent="0.25">
      <c r="A296" s="70">
        <f>'Тулуз-Пьерон'!A302</f>
        <v>0</v>
      </c>
      <c r="B296" s="71">
        <f>'Тулуз-Пьерон'!B302</f>
        <v>0</v>
      </c>
      <c r="C296" s="60">
        <f>Ясюкова!K302+Ясюкова!L302+Ясюкова!P302</f>
        <v>0</v>
      </c>
      <c r="D296" s="54">
        <f>Ясюкова!E302</f>
        <v>0</v>
      </c>
      <c r="E296" s="54">
        <f>Ясюкова!F302</f>
        <v>0</v>
      </c>
      <c r="F296" s="54">
        <f>Ясюкова!J302+Ясюкова!T302</f>
        <v>0</v>
      </c>
      <c r="G296" s="54">
        <f>Ясюкова!O302+Ясюкова!V302</f>
        <v>0</v>
      </c>
      <c r="H296" s="54">
        <f>Ясюкова!J302+Ясюкова!N302+Ясюкова!O302</f>
        <v>0</v>
      </c>
      <c r="I296" s="54">
        <f>Ясюкова!T302+Ясюкова!U302+Ясюкова!V302</f>
        <v>0</v>
      </c>
      <c r="J296" s="54">
        <f>Ясюкова!W302</f>
        <v>0</v>
      </c>
      <c r="K296" s="54" t="e">
        <f>Ясюкова!C302</f>
        <v>#DIV/0!</v>
      </c>
      <c r="L296" s="54" t="e">
        <f>Ясюкова!D302</f>
        <v>#DIV/0!</v>
      </c>
      <c r="M296" s="54">
        <f>Ясюкова!G302</f>
        <v>0</v>
      </c>
      <c r="N296" s="54">
        <f>Ясюкова!H302</f>
        <v>0</v>
      </c>
      <c r="O296" s="54">
        <f>Ясюкова!I302</f>
        <v>0</v>
      </c>
      <c r="P296" s="54">
        <f>Ясюкова!X302</f>
        <v>0</v>
      </c>
      <c r="Q296" s="55" t="e">
        <f>Ясюкова!AX302</f>
        <v>#N/A</v>
      </c>
      <c r="R296" s="54" t="e">
        <f>Ясюкова!AW302</f>
        <v>#N/A</v>
      </c>
    </row>
    <row r="297" spans="1:18" x14ac:dyDescent="0.25">
      <c r="A297" s="70">
        <f>'Тулуз-Пьерон'!A303</f>
        <v>0</v>
      </c>
      <c r="B297" s="71">
        <f>'Тулуз-Пьерон'!B303</f>
        <v>0</v>
      </c>
      <c r="C297" s="60">
        <f>Ясюкова!K303+Ясюкова!L303+Ясюкова!P303</f>
        <v>0</v>
      </c>
      <c r="D297" s="54">
        <f>Ясюкова!E303</f>
        <v>0</v>
      </c>
      <c r="E297" s="54">
        <f>Ясюкова!F303</f>
        <v>0</v>
      </c>
      <c r="F297" s="54">
        <f>Ясюкова!J303+Ясюкова!T303</f>
        <v>0</v>
      </c>
      <c r="G297" s="54">
        <f>Ясюкова!O303+Ясюкова!V303</f>
        <v>0</v>
      </c>
      <c r="H297" s="54">
        <f>Ясюкова!J303+Ясюкова!N303+Ясюкова!O303</f>
        <v>0</v>
      </c>
      <c r="I297" s="54">
        <f>Ясюкова!T303+Ясюкова!U303+Ясюкова!V303</f>
        <v>0</v>
      </c>
      <c r="J297" s="54">
        <f>Ясюкова!W303</f>
        <v>0</v>
      </c>
      <c r="K297" s="54" t="e">
        <f>Ясюкова!C303</f>
        <v>#DIV/0!</v>
      </c>
      <c r="L297" s="54" t="e">
        <f>Ясюкова!D303</f>
        <v>#DIV/0!</v>
      </c>
      <c r="M297" s="54">
        <f>Ясюкова!G303</f>
        <v>0</v>
      </c>
      <c r="N297" s="54">
        <f>Ясюкова!H303</f>
        <v>0</v>
      </c>
      <c r="O297" s="54">
        <f>Ясюкова!I303</f>
        <v>0</v>
      </c>
      <c r="P297" s="54">
        <f>Ясюкова!X303</f>
        <v>0</v>
      </c>
      <c r="Q297" s="55" t="e">
        <f>Ясюкова!AX303</f>
        <v>#N/A</v>
      </c>
      <c r="R297" s="54" t="e">
        <f>Ясюкова!AW303</f>
        <v>#N/A</v>
      </c>
    </row>
    <row r="298" spans="1:18" x14ac:dyDescent="0.25">
      <c r="A298" s="70">
        <f>'Тулуз-Пьерон'!A304</f>
        <v>0</v>
      </c>
      <c r="B298" s="71">
        <f>'Тулуз-Пьерон'!B304</f>
        <v>0</v>
      </c>
      <c r="C298" s="60">
        <f>Ясюкова!K304+Ясюкова!L304+Ясюкова!P304</f>
        <v>0</v>
      </c>
      <c r="D298" s="54">
        <f>Ясюкова!E304</f>
        <v>0</v>
      </c>
      <c r="E298" s="54">
        <f>Ясюкова!F304</f>
        <v>0</v>
      </c>
      <c r="F298" s="54">
        <f>Ясюкова!J304+Ясюкова!T304</f>
        <v>0</v>
      </c>
      <c r="G298" s="54">
        <f>Ясюкова!O304+Ясюкова!V304</f>
        <v>0</v>
      </c>
      <c r="H298" s="54">
        <f>Ясюкова!J304+Ясюкова!N304+Ясюкова!O304</f>
        <v>0</v>
      </c>
      <c r="I298" s="54">
        <f>Ясюкова!T304+Ясюкова!U304+Ясюкова!V304</f>
        <v>0</v>
      </c>
      <c r="J298" s="54">
        <f>Ясюкова!W304</f>
        <v>0</v>
      </c>
      <c r="K298" s="54" t="e">
        <f>Ясюкова!C304</f>
        <v>#DIV/0!</v>
      </c>
      <c r="L298" s="54" t="e">
        <f>Ясюкова!D304</f>
        <v>#DIV/0!</v>
      </c>
      <c r="M298" s="54">
        <f>Ясюкова!G304</f>
        <v>0</v>
      </c>
      <c r="N298" s="54">
        <f>Ясюкова!H304</f>
        <v>0</v>
      </c>
      <c r="O298" s="54">
        <f>Ясюкова!I304</f>
        <v>0</v>
      </c>
      <c r="P298" s="54">
        <f>Ясюкова!X304</f>
        <v>0</v>
      </c>
      <c r="Q298" s="55" t="e">
        <f>Ясюкова!AX304</f>
        <v>#N/A</v>
      </c>
      <c r="R298" s="54" t="e">
        <f>Ясюкова!AW304</f>
        <v>#N/A</v>
      </c>
    </row>
    <row r="299" spans="1:18" x14ac:dyDescent="0.25">
      <c r="A299" s="70">
        <f>'Тулуз-Пьерон'!A305</f>
        <v>0</v>
      </c>
      <c r="B299" s="71">
        <f>'Тулуз-Пьерон'!B305</f>
        <v>0</v>
      </c>
      <c r="C299" s="60">
        <f>Ясюкова!K305+Ясюкова!L305+Ясюкова!P305</f>
        <v>0</v>
      </c>
      <c r="D299" s="54">
        <f>Ясюкова!E305</f>
        <v>0</v>
      </c>
      <c r="E299" s="54">
        <f>Ясюкова!F305</f>
        <v>0</v>
      </c>
      <c r="F299" s="54">
        <f>Ясюкова!J305+Ясюкова!T305</f>
        <v>0</v>
      </c>
      <c r="G299" s="54">
        <f>Ясюкова!O305+Ясюкова!V305</f>
        <v>0</v>
      </c>
      <c r="H299" s="54">
        <f>Ясюкова!J305+Ясюкова!N305+Ясюкова!O305</f>
        <v>0</v>
      </c>
      <c r="I299" s="54">
        <f>Ясюкова!T305+Ясюкова!U305+Ясюкова!V305</f>
        <v>0</v>
      </c>
      <c r="J299" s="54">
        <f>Ясюкова!W305</f>
        <v>0</v>
      </c>
      <c r="K299" s="54" t="e">
        <f>Ясюкова!C305</f>
        <v>#DIV/0!</v>
      </c>
      <c r="L299" s="54" t="e">
        <f>Ясюкова!D305</f>
        <v>#DIV/0!</v>
      </c>
      <c r="M299" s="54">
        <f>Ясюкова!G305</f>
        <v>0</v>
      </c>
      <c r="N299" s="54">
        <f>Ясюкова!H305</f>
        <v>0</v>
      </c>
      <c r="O299" s="54">
        <f>Ясюкова!I305</f>
        <v>0</v>
      </c>
      <c r="P299" s="54">
        <f>Ясюкова!X305</f>
        <v>0</v>
      </c>
      <c r="Q299" s="55" t="e">
        <f>Ясюкова!AX305</f>
        <v>#N/A</v>
      </c>
      <c r="R299" s="54" t="e">
        <f>Ясюкова!AW305</f>
        <v>#N/A</v>
      </c>
    </row>
    <row r="300" spans="1:18" x14ac:dyDescent="0.25">
      <c r="A300" s="70">
        <f>'Тулуз-Пьерон'!A306</f>
        <v>0</v>
      </c>
      <c r="B300" s="71">
        <f>'Тулуз-Пьерон'!B306</f>
        <v>0</v>
      </c>
      <c r="C300" s="60">
        <f>Ясюкова!K306+Ясюкова!L306+Ясюкова!P306</f>
        <v>0</v>
      </c>
      <c r="D300" s="54">
        <f>Ясюкова!E306</f>
        <v>0</v>
      </c>
      <c r="E300" s="54">
        <f>Ясюкова!F306</f>
        <v>0</v>
      </c>
      <c r="F300" s="54">
        <f>Ясюкова!J306+Ясюкова!T306</f>
        <v>0</v>
      </c>
      <c r="G300" s="54">
        <f>Ясюкова!O306+Ясюкова!V306</f>
        <v>0</v>
      </c>
      <c r="H300" s="54">
        <f>Ясюкова!J306+Ясюкова!N306+Ясюкова!O306</f>
        <v>0</v>
      </c>
      <c r="I300" s="54">
        <f>Ясюкова!T306+Ясюкова!U306+Ясюкова!V306</f>
        <v>0</v>
      </c>
      <c r="J300" s="54">
        <f>Ясюкова!W306</f>
        <v>0</v>
      </c>
      <c r="K300" s="54" t="e">
        <f>Ясюкова!C306</f>
        <v>#DIV/0!</v>
      </c>
      <c r="L300" s="54" t="e">
        <f>Ясюкова!D306</f>
        <v>#DIV/0!</v>
      </c>
      <c r="M300" s="54">
        <f>Ясюкова!G306</f>
        <v>0</v>
      </c>
      <c r="N300" s="54">
        <f>Ясюкова!H306</f>
        <v>0</v>
      </c>
      <c r="O300" s="54">
        <f>Ясюкова!I306</f>
        <v>0</v>
      </c>
      <c r="P300" s="54">
        <f>Ясюкова!X306</f>
        <v>0</v>
      </c>
      <c r="Q300" s="55" t="e">
        <f>Ясюкова!AX306</f>
        <v>#N/A</v>
      </c>
      <c r="R300" s="54" t="e">
        <f>Ясюкова!AW306</f>
        <v>#N/A</v>
      </c>
    </row>
    <row r="301" spans="1:18" x14ac:dyDescent="0.25">
      <c r="A301" s="70">
        <f>'Тулуз-Пьерон'!A307</f>
        <v>0</v>
      </c>
      <c r="B301" s="71">
        <f>'Тулуз-Пьерон'!B307</f>
        <v>0</v>
      </c>
      <c r="C301" s="60">
        <f>Ясюкова!K307+Ясюкова!L307+Ясюкова!P307</f>
        <v>0</v>
      </c>
      <c r="D301" s="54">
        <f>Ясюкова!E307</f>
        <v>0</v>
      </c>
      <c r="E301" s="54">
        <f>Ясюкова!F307</f>
        <v>0</v>
      </c>
      <c r="F301" s="54">
        <f>Ясюкова!J307+Ясюкова!T307</f>
        <v>0</v>
      </c>
      <c r="G301" s="54">
        <f>Ясюкова!O307+Ясюкова!V307</f>
        <v>0</v>
      </c>
      <c r="H301" s="54">
        <f>Ясюкова!J307+Ясюкова!N307+Ясюкова!O307</f>
        <v>0</v>
      </c>
      <c r="I301" s="54">
        <f>Ясюкова!T307+Ясюкова!U307+Ясюкова!V307</f>
        <v>0</v>
      </c>
      <c r="J301" s="54">
        <f>Ясюкова!W307</f>
        <v>0</v>
      </c>
      <c r="K301" s="54" t="e">
        <f>Ясюкова!C307</f>
        <v>#DIV/0!</v>
      </c>
      <c r="L301" s="54" t="e">
        <f>Ясюкова!D307</f>
        <v>#DIV/0!</v>
      </c>
      <c r="M301" s="54">
        <f>Ясюкова!G307</f>
        <v>0</v>
      </c>
      <c r="N301" s="54">
        <f>Ясюкова!H307</f>
        <v>0</v>
      </c>
      <c r="O301" s="54">
        <f>Ясюкова!I307</f>
        <v>0</v>
      </c>
      <c r="P301" s="54">
        <f>Ясюкова!X307</f>
        <v>0</v>
      </c>
      <c r="Q301" s="55" t="e">
        <f>Ясюкова!AX307</f>
        <v>#N/A</v>
      </c>
      <c r="R301" s="54" t="e">
        <f>Ясюкова!AW307</f>
        <v>#N/A</v>
      </c>
    </row>
    <row r="302" spans="1:18" x14ac:dyDescent="0.25">
      <c r="A302" s="70">
        <f>'Тулуз-Пьерон'!A308</f>
        <v>0</v>
      </c>
      <c r="B302" s="71">
        <f>'Тулуз-Пьерон'!B308</f>
        <v>0</v>
      </c>
      <c r="C302" s="60">
        <f>Ясюкова!K308+Ясюкова!L308+Ясюкова!P308</f>
        <v>0</v>
      </c>
      <c r="D302" s="54">
        <f>Ясюкова!E308</f>
        <v>0</v>
      </c>
      <c r="E302" s="54">
        <f>Ясюкова!F308</f>
        <v>0</v>
      </c>
      <c r="F302" s="54">
        <f>Ясюкова!J308+Ясюкова!T308</f>
        <v>0</v>
      </c>
      <c r="G302" s="54">
        <f>Ясюкова!O308+Ясюкова!V308</f>
        <v>0</v>
      </c>
      <c r="H302" s="54">
        <f>Ясюкова!J308+Ясюкова!N308+Ясюкова!O308</f>
        <v>0</v>
      </c>
      <c r="I302" s="54">
        <f>Ясюкова!T308+Ясюкова!U308+Ясюкова!V308</f>
        <v>0</v>
      </c>
      <c r="J302" s="54">
        <f>Ясюкова!W308</f>
        <v>0</v>
      </c>
      <c r="K302" s="54" t="e">
        <f>Ясюкова!C308</f>
        <v>#DIV/0!</v>
      </c>
      <c r="L302" s="54" t="e">
        <f>Ясюкова!D308</f>
        <v>#DIV/0!</v>
      </c>
      <c r="M302" s="54">
        <f>Ясюкова!G308</f>
        <v>0</v>
      </c>
      <c r="N302" s="54">
        <f>Ясюкова!H308</f>
        <v>0</v>
      </c>
      <c r="O302" s="54">
        <f>Ясюкова!I308</f>
        <v>0</v>
      </c>
      <c r="P302" s="54">
        <f>Ясюкова!X308</f>
        <v>0</v>
      </c>
      <c r="Q302" s="55" t="e">
        <f>Ясюкова!AX308</f>
        <v>#N/A</v>
      </c>
      <c r="R302" s="54" t="e">
        <f>Ясюкова!AW308</f>
        <v>#N/A</v>
      </c>
    </row>
    <row r="303" spans="1:18" x14ac:dyDescent="0.25">
      <c r="A303" s="70">
        <f>'Тулуз-Пьерон'!A309</f>
        <v>0</v>
      </c>
      <c r="B303" s="71">
        <f>'Тулуз-Пьерон'!B309</f>
        <v>0</v>
      </c>
      <c r="C303" s="60">
        <f>Ясюкова!K309+Ясюкова!L309+Ясюкова!P309</f>
        <v>0</v>
      </c>
      <c r="D303" s="54">
        <f>Ясюкова!E309</f>
        <v>0</v>
      </c>
      <c r="E303" s="54">
        <f>Ясюкова!F309</f>
        <v>0</v>
      </c>
      <c r="F303" s="54">
        <f>Ясюкова!J309+Ясюкова!T309</f>
        <v>0</v>
      </c>
      <c r="G303" s="54">
        <f>Ясюкова!O309+Ясюкова!V309</f>
        <v>0</v>
      </c>
      <c r="H303" s="54">
        <f>Ясюкова!J309+Ясюкова!N309+Ясюкова!O309</f>
        <v>0</v>
      </c>
      <c r="I303" s="54">
        <f>Ясюкова!T309+Ясюкова!U309+Ясюкова!V309</f>
        <v>0</v>
      </c>
      <c r="J303" s="54">
        <f>Ясюкова!W309</f>
        <v>0</v>
      </c>
      <c r="K303" s="54" t="e">
        <f>Ясюкова!C309</f>
        <v>#DIV/0!</v>
      </c>
      <c r="L303" s="54" t="e">
        <f>Ясюкова!D309</f>
        <v>#DIV/0!</v>
      </c>
      <c r="M303" s="54">
        <f>Ясюкова!G309</f>
        <v>0</v>
      </c>
      <c r="N303" s="54">
        <f>Ясюкова!H309</f>
        <v>0</v>
      </c>
      <c r="O303" s="54">
        <f>Ясюкова!I309</f>
        <v>0</v>
      </c>
      <c r="P303" s="54">
        <f>Ясюкова!X309</f>
        <v>0</v>
      </c>
      <c r="Q303" s="55" t="e">
        <f>Ясюкова!AX309</f>
        <v>#N/A</v>
      </c>
      <c r="R303" s="54" t="e">
        <f>Ясюкова!AW309</f>
        <v>#N/A</v>
      </c>
    </row>
    <row r="304" spans="1:18" x14ac:dyDescent="0.25">
      <c r="A304" s="70">
        <f>'Тулуз-Пьерон'!A310</f>
        <v>0</v>
      </c>
      <c r="B304" s="71">
        <f>'Тулуз-Пьерон'!B310</f>
        <v>0</v>
      </c>
      <c r="C304" s="60">
        <f>Ясюкова!K310+Ясюкова!L310+Ясюкова!P310</f>
        <v>0</v>
      </c>
      <c r="D304" s="54">
        <f>Ясюкова!E310</f>
        <v>0</v>
      </c>
      <c r="E304" s="54">
        <f>Ясюкова!F310</f>
        <v>0</v>
      </c>
      <c r="F304" s="54">
        <f>Ясюкова!J310+Ясюкова!T310</f>
        <v>0</v>
      </c>
      <c r="G304" s="54">
        <f>Ясюкова!O310+Ясюкова!V310</f>
        <v>0</v>
      </c>
      <c r="H304" s="54">
        <f>Ясюкова!J310+Ясюкова!N310+Ясюкова!O310</f>
        <v>0</v>
      </c>
      <c r="I304" s="54">
        <f>Ясюкова!T310+Ясюкова!U310+Ясюкова!V310</f>
        <v>0</v>
      </c>
      <c r="J304" s="54">
        <f>Ясюкова!W310</f>
        <v>0</v>
      </c>
      <c r="K304" s="54" t="e">
        <f>Ясюкова!C310</f>
        <v>#DIV/0!</v>
      </c>
      <c r="L304" s="54" t="e">
        <f>Ясюкова!D310</f>
        <v>#DIV/0!</v>
      </c>
      <c r="M304" s="54">
        <f>Ясюкова!G310</f>
        <v>0</v>
      </c>
      <c r="N304" s="54">
        <f>Ясюкова!H310</f>
        <v>0</v>
      </c>
      <c r="O304" s="54">
        <f>Ясюкова!I310</f>
        <v>0</v>
      </c>
      <c r="P304" s="54">
        <f>Ясюкова!X310</f>
        <v>0</v>
      </c>
      <c r="Q304" s="55" t="e">
        <f>Ясюкова!AX310</f>
        <v>#N/A</v>
      </c>
      <c r="R304" s="54" t="e">
        <f>Ясюкова!AW310</f>
        <v>#N/A</v>
      </c>
    </row>
    <row r="305" spans="1:18" x14ac:dyDescent="0.25">
      <c r="A305" s="70">
        <f>'Тулуз-Пьерон'!A311</f>
        <v>0</v>
      </c>
      <c r="B305" s="71">
        <f>'Тулуз-Пьерон'!B311</f>
        <v>0</v>
      </c>
      <c r="C305" s="60">
        <f>Ясюкова!K311+Ясюкова!L311+Ясюкова!P311</f>
        <v>0</v>
      </c>
      <c r="D305" s="54">
        <f>Ясюкова!E311</f>
        <v>0</v>
      </c>
      <c r="E305" s="54">
        <f>Ясюкова!F311</f>
        <v>0</v>
      </c>
      <c r="F305" s="54">
        <f>Ясюкова!J311+Ясюкова!T311</f>
        <v>0</v>
      </c>
      <c r="G305" s="54">
        <f>Ясюкова!O311+Ясюкова!V311</f>
        <v>0</v>
      </c>
      <c r="H305" s="54">
        <f>Ясюкова!J311+Ясюкова!N311+Ясюкова!O311</f>
        <v>0</v>
      </c>
      <c r="I305" s="54">
        <f>Ясюкова!T311+Ясюкова!U311+Ясюкова!V311</f>
        <v>0</v>
      </c>
      <c r="J305" s="54">
        <f>Ясюкова!W311</f>
        <v>0</v>
      </c>
      <c r="K305" s="54" t="e">
        <f>Ясюкова!C311</f>
        <v>#DIV/0!</v>
      </c>
      <c r="L305" s="54" t="e">
        <f>Ясюкова!D311</f>
        <v>#DIV/0!</v>
      </c>
      <c r="M305" s="54">
        <f>Ясюкова!G311</f>
        <v>0</v>
      </c>
      <c r="N305" s="54">
        <f>Ясюкова!H311</f>
        <v>0</v>
      </c>
      <c r="O305" s="54">
        <f>Ясюкова!I311</f>
        <v>0</v>
      </c>
      <c r="P305" s="54">
        <f>Ясюкова!X311</f>
        <v>0</v>
      </c>
      <c r="Q305" s="55" t="e">
        <f>Ясюкова!AX311</f>
        <v>#N/A</v>
      </c>
      <c r="R305" s="54" t="e">
        <f>Ясюкова!AW311</f>
        <v>#N/A</v>
      </c>
    </row>
    <row r="306" spans="1:18" x14ac:dyDescent="0.25">
      <c r="A306" s="70">
        <f>'Тулуз-Пьерон'!A312</f>
        <v>0</v>
      </c>
      <c r="B306" s="71">
        <f>'Тулуз-Пьерон'!B312</f>
        <v>0</v>
      </c>
      <c r="C306" s="60">
        <f>Ясюкова!K312+Ясюкова!L312+Ясюкова!P312</f>
        <v>0</v>
      </c>
      <c r="D306" s="54">
        <f>Ясюкова!E312</f>
        <v>0</v>
      </c>
      <c r="E306" s="54">
        <f>Ясюкова!F312</f>
        <v>0</v>
      </c>
      <c r="F306" s="54">
        <f>Ясюкова!J312+Ясюкова!T312</f>
        <v>0</v>
      </c>
      <c r="G306" s="54">
        <f>Ясюкова!O312+Ясюкова!V312</f>
        <v>0</v>
      </c>
      <c r="H306" s="54">
        <f>Ясюкова!J312+Ясюкова!N312+Ясюкова!O312</f>
        <v>0</v>
      </c>
      <c r="I306" s="54">
        <f>Ясюкова!T312+Ясюкова!U312+Ясюкова!V312</f>
        <v>0</v>
      </c>
      <c r="J306" s="54">
        <f>Ясюкова!W312</f>
        <v>0</v>
      </c>
      <c r="K306" s="54" t="e">
        <f>Ясюкова!C312</f>
        <v>#DIV/0!</v>
      </c>
      <c r="L306" s="54" t="e">
        <f>Ясюкова!D312</f>
        <v>#DIV/0!</v>
      </c>
      <c r="M306" s="54">
        <f>Ясюкова!G312</f>
        <v>0</v>
      </c>
      <c r="N306" s="54">
        <f>Ясюкова!H312</f>
        <v>0</v>
      </c>
      <c r="O306" s="54">
        <f>Ясюкова!I312</f>
        <v>0</v>
      </c>
      <c r="P306" s="54">
        <f>Ясюкова!X312</f>
        <v>0</v>
      </c>
      <c r="Q306" s="55" t="e">
        <f>Ясюкова!AX312</f>
        <v>#N/A</v>
      </c>
      <c r="R306" s="54" t="e">
        <f>Ясюкова!AW312</f>
        <v>#N/A</v>
      </c>
    </row>
    <row r="307" spans="1:18" x14ac:dyDescent="0.25">
      <c r="A307" s="70">
        <f>'Тулуз-Пьерон'!A313</f>
        <v>0</v>
      </c>
      <c r="B307" s="71">
        <f>'Тулуз-Пьерон'!B313</f>
        <v>0</v>
      </c>
      <c r="C307" s="60">
        <f>Ясюкова!K313+Ясюкова!L313+Ясюкова!P313</f>
        <v>0</v>
      </c>
      <c r="D307" s="54">
        <f>Ясюкова!E313</f>
        <v>0</v>
      </c>
      <c r="E307" s="54">
        <f>Ясюкова!F313</f>
        <v>0</v>
      </c>
      <c r="F307" s="54">
        <f>Ясюкова!J313+Ясюкова!T313</f>
        <v>0</v>
      </c>
      <c r="G307" s="54">
        <f>Ясюкова!O313+Ясюкова!V313</f>
        <v>0</v>
      </c>
      <c r="H307" s="54">
        <f>Ясюкова!J313+Ясюкова!N313+Ясюкова!O313</f>
        <v>0</v>
      </c>
      <c r="I307" s="54">
        <f>Ясюкова!T313+Ясюкова!U313+Ясюкова!V313</f>
        <v>0</v>
      </c>
      <c r="J307" s="54">
        <f>Ясюкова!W313</f>
        <v>0</v>
      </c>
      <c r="K307" s="54" t="e">
        <f>Ясюкова!C313</f>
        <v>#DIV/0!</v>
      </c>
      <c r="L307" s="54" t="e">
        <f>Ясюкова!D313</f>
        <v>#DIV/0!</v>
      </c>
      <c r="M307" s="54">
        <f>Ясюкова!G313</f>
        <v>0</v>
      </c>
      <c r="N307" s="54">
        <f>Ясюкова!H313</f>
        <v>0</v>
      </c>
      <c r="O307" s="54">
        <f>Ясюкова!I313</f>
        <v>0</v>
      </c>
      <c r="P307" s="54">
        <f>Ясюкова!X313</f>
        <v>0</v>
      </c>
      <c r="Q307" s="55" t="e">
        <f>Ясюкова!AX313</f>
        <v>#N/A</v>
      </c>
      <c r="R307" s="54" t="e">
        <f>Ясюкова!AW313</f>
        <v>#N/A</v>
      </c>
    </row>
    <row r="308" spans="1:18" x14ac:dyDescent="0.25">
      <c r="A308" s="70">
        <f>'Тулуз-Пьерон'!A314</f>
        <v>0</v>
      </c>
      <c r="B308" s="71">
        <f>'Тулуз-Пьерон'!B314</f>
        <v>0</v>
      </c>
      <c r="C308" s="60">
        <f>Ясюкова!K314+Ясюкова!L314+Ясюкова!P314</f>
        <v>0</v>
      </c>
      <c r="D308" s="54">
        <f>Ясюкова!E314</f>
        <v>0</v>
      </c>
      <c r="E308" s="54">
        <f>Ясюкова!F314</f>
        <v>0</v>
      </c>
      <c r="F308" s="54">
        <f>Ясюкова!J314+Ясюкова!T314</f>
        <v>0</v>
      </c>
      <c r="G308" s="54">
        <f>Ясюкова!O314+Ясюкова!V314</f>
        <v>0</v>
      </c>
      <c r="H308" s="54">
        <f>Ясюкова!J314+Ясюкова!N314+Ясюкова!O314</f>
        <v>0</v>
      </c>
      <c r="I308" s="54">
        <f>Ясюкова!T314+Ясюкова!U314+Ясюкова!V314</f>
        <v>0</v>
      </c>
      <c r="J308" s="54">
        <f>Ясюкова!W314</f>
        <v>0</v>
      </c>
      <c r="K308" s="54" t="e">
        <f>Ясюкова!C314</f>
        <v>#DIV/0!</v>
      </c>
      <c r="L308" s="54" t="e">
        <f>Ясюкова!D314</f>
        <v>#DIV/0!</v>
      </c>
      <c r="M308" s="54">
        <f>Ясюкова!G314</f>
        <v>0</v>
      </c>
      <c r="N308" s="54">
        <f>Ясюкова!H314</f>
        <v>0</v>
      </c>
      <c r="O308" s="54">
        <f>Ясюкова!I314</f>
        <v>0</v>
      </c>
      <c r="P308" s="54">
        <f>Ясюкова!X314</f>
        <v>0</v>
      </c>
      <c r="Q308" s="55" t="e">
        <f>Ясюкова!AX314</f>
        <v>#N/A</v>
      </c>
      <c r="R308" s="54" t="e">
        <f>Ясюкова!AW314</f>
        <v>#N/A</v>
      </c>
    </row>
    <row r="309" spans="1:18" x14ac:dyDescent="0.25">
      <c r="A309" s="70">
        <f>'Тулуз-Пьерон'!A315</f>
        <v>0</v>
      </c>
      <c r="B309" s="71">
        <f>'Тулуз-Пьерон'!B315</f>
        <v>0</v>
      </c>
      <c r="C309" s="60">
        <f>Ясюкова!K315+Ясюкова!L315+Ясюкова!P315</f>
        <v>0</v>
      </c>
      <c r="D309" s="54">
        <f>Ясюкова!E315</f>
        <v>0</v>
      </c>
      <c r="E309" s="54">
        <f>Ясюкова!F315</f>
        <v>0</v>
      </c>
      <c r="F309" s="54">
        <f>Ясюкова!J315+Ясюкова!T315</f>
        <v>0</v>
      </c>
      <c r="G309" s="54">
        <f>Ясюкова!O315+Ясюкова!V315</f>
        <v>0</v>
      </c>
      <c r="H309" s="54">
        <f>Ясюкова!J315+Ясюкова!N315+Ясюкова!O315</f>
        <v>0</v>
      </c>
      <c r="I309" s="54">
        <f>Ясюкова!T315+Ясюкова!U315+Ясюкова!V315</f>
        <v>0</v>
      </c>
      <c r="J309" s="54">
        <f>Ясюкова!W315</f>
        <v>0</v>
      </c>
      <c r="K309" s="54" t="e">
        <f>Ясюкова!C315</f>
        <v>#DIV/0!</v>
      </c>
      <c r="L309" s="54" t="e">
        <f>Ясюкова!D315</f>
        <v>#DIV/0!</v>
      </c>
      <c r="M309" s="54">
        <f>Ясюкова!G315</f>
        <v>0</v>
      </c>
      <c r="N309" s="54">
        <f>Ясюкова!H315</f>
        <v>0</v>
      </c>
      <c r="O309" s="54">
        <f>Ясюкова!I315</f>
        <v>0</v>
      </c>
      <c r="P309" s="54">
        <f>Ясюкова!X315</f>
        <v>0</v>
      </c>
      <c r="Q309" s="55" t="e">
        <f>Ясюкова!AX315</f>
        <v>#N/A</v>
      </c>
      <c r="R309" s="54" t="e">
        <f>Ясюкова!AW315</f>
        <v>#N/A</v>
      </c>
    </row>
    <row r="310" spans="1:18" x14ac:dyDescent="0.25">
      <c r="A310" s="70">
        <f>'Тулуз-Пьерон'!A316</f>
        <v>0</v>
      </c>
      <c r="B310" s="71">
        <f>'Тулуз-Пьерон'!B316</f>
        <v>0</v>
      </c>
      <c r="C310" s="60">
        <f>Ясюкова!K316+Ясюкова!L316+Ясюкова!P316</f>
        <v>0</v>
      </c>
      <c r="D310" s="54">
        <f>Ясюкова!E316</f>
        <v>0</v>
      </c>
      <c r="E310" s="54">
        <f>Ясюкова!F316</f>
        <v>0</v>
      </c>
      <c r="F310" s="54">
        <f>Ясюкова!J316+Ясюкова!T316</f>
        <v>0</v>
      </c>
      <c r="G310" s="54">
        <f>Ясюкова!O316+Ясюкова!V316</f>
        <v>0</v>
      </c>
      <c r="H310" s="54">
        <f>Ясюкова!J316+Ясюкова!N316+Ясюкова!O316</f>
        <v>0</v>
      </c>
      <c r="I310" s="54">
        <f>Ясюкова!T316+Ясюкова!U316+Ясюкова!V316</f>
        <v>0</v>
      </c>
      <c r="J310" s="54">
        <f>Ясюкова!W316</f>
        <v>0</v>
      </c>
      <c r="K310" s="54" t="e">
        <f>Ясюкова!C316</f>
        <v>#DIV/0!</v>
      </c>
      <c r="L310" s="54" t="e">
        <f>Ясюкова!D316</f>
        <v>#DIV/0!</v>
      </c>
      <c r="M310" s="54">
        <f>Ясюкова!G316</f>
        <v>0</v>
      </c>
      <c r="N310" s="54">
        <f>Ясюкова!H316</f>
        <v>0</v>
      </c>
      <c r="O310" s="54">
        <f>Ясюкова!I316</f>
        <v>0</v>
      </c>
      <c r="P310" s="54">
        <f>Ясюкова!X316</f>
        <v>0</v>
      </c>
      <c r="Q310" s="55" t="e">
        <f>Ясюкова!AX316</f>
        <v>#N/A</v>
      </c>
      <c r="R310" s="54" t="e">
        <f>Ясюкова!AW316</f>
        <v>#N/A</v>
      </c>
    </row>
    <row r="311" spans="1:18" x14ac:dyDescent="0.25">
      <c r="A311" s="70">
        <f>'Тулуз-Пьерон'!A317</f>
        <v>0</v>
      </c>
      <c r="B311" s="71">
        <f>'Тулуз-Пьерон'!B317</f>
        <v>0</v>
      </c>
      <c r="C311" s="60">
        <f>Ясюкова!K317+Ясюкова!L317+Ясюкова!P317</f>
        <v>0</v>
      </c>
      <c r="D311" s="54">
        <f>Ясюкова!E317</f>
        <v>0</v>
      </c>
      <c r="E311" s="54">
        <f>Ясюкова!F317</f>
        <v>0</v>
      </c>
      <c r="F311" s="54">
        <f>Ясюкова!J317+Ясюкова!T317</f>
        <v>0</v>
      </c>
      <c r="G311" s="54">
        <f>Ясюкова!O317+Ясюкова!V317</f>
        <v>0</v>
      </c>
      <c r="H311" s="54">
        <f>Ясюкова!J317+Ясюкова!N317+Ясюкова!O317</f>
        <v>0</v>
      </c>
      <c r="I311" s="54">
        <f>Ясюкова!T317+Ясюкова!U317+Ясюкова!V317</f>
        <v>0</v>
      </c>
      <c r="J311" s="54">
        <f>Ясюкова!W317</f>
        <v>0</v>
      </c>
      <c r="K311" s="54" t="e">
        <f>Ясюкова!C317</f>
        <v>#DIV/0!</v>
      </c>
      <c r="L311" s="54" t="e">
        <f>Ясюкова!D317</f>
        <v>#DIV/0!</v>
      </c>
      <c r="M311" s="54">
        <f>Ясюкова!G317</f>
        <v>0</v>
      </c>
      <c r="N311" s="54">
        <f>Ясюкова!H317</f>
        <v>0</v>
      </c>
      <c r="O311" s="54">
        <f>Ясюкова!I317</f>
        <v>0</v>
      </c>
      <c r="P311" s="54">
        <f>Ясюкова!X317</f>
        <v>0</v>
      </c>
      <c r="Q311" s="55" t="e">
        <f>Ясюкова!AX317</f>
        <v>#N/A</v>
      </c>
      <c r="R311" s="54" t="e">
        <f>Ясюкова!AW317</f>
        <v>#N/A</v>
      </c>
    </row>
    <row r="312" spans="1:18" x14ac:dyDescent="0.25">
      <c r="A312" s="70">
        <f>'Тулуз-Пьерон'!A318</f>
        <v>0</v>
      </c>
      <c r="B312" s="71">
        <f>'Тулуз-Пьерон'!B318</f>
        <v>0</v>
      </c>
      <c r="C312" s="60">
        <f>Ясюкова!K318+Ясюкова!L318+Ясюкова!P318</f>
        <v>0</v>
      </c>
      <c r="D312" s="54">
        <f>Ясюкова!E318</f>
        <v>0</v>
      </c>
      <c r="E312" s="54">
        <f>Ясюкова!F318</f>
        <v>0</v>
      </c>
      <c r="F312" s="54">
        <f>Ясюкова!J318+Ясюкова!T318</f>
        <v>0</v>
      </c>
      <c r="G312" s="54">
        <f>Ясюкова!O318+Ясюкова!V318</f>
        <v>0</v>
      </c>
      <c r="H312" s="54">
        <f>Ясюкова!J318+Ясюкова!N318+Ясюкова!O318</f>
        <v>0</v>
      </c>
      <c r="I312" s="54">
        <f>Ясюкова!T318+Ясюкова!U318+Ясюкова!V318</f>
        <v>0</v>
      </c>
      <c r="J312" s="54">
        <f>Ясюкова!W318</f>
        <v>0</v>
      </c>
      <c r="K312" s="54" t="e">
        <f>Ясюкова!C318</f>
        <v>#DIV/0!</v>
      </c>
      <c r="L312" s="54" t="e">
        <f>Ясюкова!D318</f>
        <v>#DIV/0!</v>
      </c>
      <c r="M312" s="54">
        <f>Ясюкова!G318</f>
        <v>0</v>
      </c>
      <c r="N312" s="54">
        <f>Ясюкова!H318</f>
        <v>0</v>
      </c>
      <c r="O312" s="54">
        <f>Ясюкова!I318</f>
        <v>0</v>
      </c>
      <c r="P312" s="54">
        <f>Ясюкова!X318</f>
        <v>0</v>
      </c>
      <c r="Q312" s="55" t="e">
        <f>Ясюкова!AX318</f>
        <v>#N/A</v>
      </c>
      <c r="R312" s="54" t="e">
        <f>Ясюкова!AW318</f>
        <v>#N/A</v>
      </c>
    </row>
    <row r="313" spans="1:18" x14ac:dyDescent="0.25">
      <c r="A313" s="70">
        <f>'Тулуз-Пьерон'!A319</f>
        <v>0</v>
      </c>
      <c r="B313" s="71">
        <f>'Тулуз-Пьерон'!B319</f>
        <v>0</v>
      </c>
      <c r="C313" s="60">
        <f>Ясюкова!K319+Ясюкова!L319+Ясюкова!P319</f>
        <v>0</v>
      </c>
      <c r="D313" s="54">
        <f>Ясюкова!E319</f>
        <v>0</v>
      </c>
      <c r="E313" s="54">
        <f>Ясюкова!F319</f>
        <v>0</v>
      </c>
      <c r="F313" s="54">
        <f>Ясюкова!J319+Ясюкова!T319</f>
        <v>0</v>
      </c>
      <c r="G313" s="54">
        <f>Ясюкова!O319+Ясюкова!V319</f>
        <v>0</v>
      </c>
      <c r="H313" s="54">
        <f>Ясюкова!J319+Ясюкова!N319+Ясюкова!O319</f>
        <v>0</v>
      </c>
      <c r="I313" s="54">
        <f>Ясюкова!T319+Ясюкова!U319+Ясюкова!V319</f>
        <v>0</v>
      </c>
      <c r="J313" s="54">
        <f>Ясюкова!W319</f>
        <v>0</v>
      </c>
      <c r="K313" s="54" t="e">
        <f>Ясюкова!C319</f>
        <v>#DIV/0!</v>
      </c>
      <c r="L313" s="54" t="e">
        <f>Ясюкова!D319</f>
        <v>#DIV/0!</v>
      </c>
      <c r="M313" s="54">
        <f>Ясюкова!G319</f>
        <v>0</v>
      </c>
      <c r="N313" s="54">
        <f>Ясюкова!H319</f>
        <v>0</v>
      </c>
      <c r="O313" s="54">
        <f>Ясюкова!I319</f>
        <v>0</v>
      </c>
      <c r="P313" s="54">
        <f>Ясюкова!X319</f>
        <v>0</v>
      </c>
      <c r="Q313" s="55" t="e">
        <f>Ясюкова!AX319</f>
        <v>#N/A</v>
      </c>
      <c r="R313" s="54" t="e">
        <f>Ясюкова!AW319</f>
        <v>#N/A</v>
      </c>
    </row>
    <row r="314" spans="1:18" x14ac:dyDescent="0.25">
      <c r="A314" s="70">
        <f>'Тулуз-Пьерон'!A320</f>
        <v>0</v>
      </c>
      <c r="B314" s="71">
        <f>'Тулуз-Пьерон'!B320</f>
        <v>0</v>
      </c>
      <c r="C314" s="60">
        <f>Ясюкова!K320+Ясюкова!L320+Ясюкова!P320</f>
        <v>0</v>
      </c>
      <c r="D314" s="54">
        <f>Ясюкова!E320</f>
        <v>0</v>
      </c>
      <c r="E314" s="54">
        <f>Ясюкова!F320</f>
        <v>0</v>
      </c>
      <c r="F314" s="54">
        <f>Ясюкова!J320+Ясюкова!T320</f>
        <v>0</v>
      </c>
      <c r="G314" s="54">
        <f>Ясюкова!O320+Ясюкова!V320</f>
        <v>0</v>
      </c>
      <c r="H314" s="54">
        <f>Ясюкова!J320+Ясюкова!N320+Ясюкова!O320</f>
        <v>0</v>
      </c>
      <c r="I314" s="54">
        <f>Ясюкова!T320+Ясюкова!U320+Ясюкова!V320</f>
        <v>0</v>
      </c>
      <c r="J314" s="54">
        <f>Ясюкова!W320</f>
        <v>0</v>
      </c>
      <c r="K314" s="54" t="e">
        <f>Ясюкова!C320</f>
        <v>#DIV/0!</v>
      </c>
      <c r="L314" s="54" t="e">
        <f>Ясюкова!D320</f>
        <v>#DIV/0!</v>
      </c>
      <c r="M314" s="54">
        <f>Ясюкова!G320</f>
        <v>0</v>
      </c>
      <c r="N314" s="54">
        <f>Ясюкова!H320</f>
        <v>0</v>
      </c>
      <c r="O314" s="54">
        <f>Ясюкова!I320</f>
        <v>0</v>
      </c>
      <c r="P314" s="54">
        <f>Ясюкова!X320</f>
        <v>0</v>
      </c>
      <c r="Q314" s="55" t="e">
        <f>Ясюкова!AX320</f>
        <v>#N/A</v>
      </c>
      <c r="R314" s="54" t="e">
        <f>Ясюкова!AW320</f>
        <v>#N/A</v>
      </c>
    </row>
    <row r="315" spans="1:18" x14ac:dyDescent="0.25">
      <c r="A315" s="70">
        <f>'Тулуз-Пьерон'!A321</f>
        <v>0</v>
      </c>
      <c r="B315" s="71">
        <f>'Тулуз-Пьерон'!B321</f>
        <v>0</v>
      </c>
      <c r="C315" s="60">
        <f>Ясюкова!K321+Ясюкова!L321+Ясюкова!P321</f>
        <v>0</v>
      </c>
      <c r="D315" s="54">
        <f>Ясюкова!E321</f>
        <v>0</v>
      </c>
      <c r="E315" s="54">
        <f>Ясюкова!F321</f>
        <v>0</v>
      </c>
      <c r="F315" s="54">
        <f>Ясюкова!J321+Ясюкова!T321</f>
        <v>0</v>
      </c>
      <c r="G315" s="54">
        <f>Ясюкова!O321+Ясюкова!V321</f>
        <v>0</v>
      </c>
      <c r="H315" s="54">
        <f>Ясюкова!J321+Ясюкова!N321+Ясюкова!O321</f>
        <v>0</v>
      </c>
      <c r="I315" s="54">
        <f>Ясюкова!T321+Ясюкова!U321+Ясюкова!V321</f>
        <v>0</v>
      </c>
      <c r="J315" s="54">
        <f>Ясюкова!W321</f>
        <v>0</v>
      </c>
      <c r="K315" s="54" t="e">
        <f>Ясюкова!C321</f>
        <v>#DIV/0!</v>
      </c>
      <c r="L315" s="54" t="e">
        <f>Ясюкова!D321</f>
        <v>#DIV/0!</v>
      </c>
      <c r="M315" s="54">
        <f>Ясюкова!G321</f>
        <v>0</v>
      </c>
      <c r="N315" s="54">
        <f>Ясюкова!H321</f>
        <v>0</v>
      </c>
      <c r="O315" s="54">
        <f>Ясюкова!I321</f>
        <v>0</v>
      </c>
      <c r="P315" s="54">
        <f>Ясюкова!X321</f>
        <v>0</v>
      </c>
      <c r="Q315" s="55" t="e">
        <f>Ясюкова!AX321</f>
        <v>#N/A</v>
      </c>
      <c r="R315" s="54" t="e">
        <f>Ясюкова!AW321</f>
        <v>#N/A</v>
      </c>
    </row>
    <row r="316" spans="1:18" x14ac:dyDescent="0.25">
      <c r="A316" s="70">
        <f>'Тулуз-Пьерон'!A322</f>
        <v>0</v>
      </c>
      <c r="B316" s="71">
        <f>'Тулуз-Пьерон'!B322</f>
        <v>0</v>
      </c>
      <c r="C316" s="60">
        <f>Ясюкова!K322+Ясюкова!L322+Ясюкова!P322</f>
        <v>0</v>
      </c>
      <c r="D316" s="54">
        <f>Ясюкова!E322</f>
        <v>0</v>
      </c>
      <c r="E316" s="54">
        <f>Ясюкова!F322</f>
        <v>0</v>
      </c>
      <c r="F316" s="54">
        <f>Ясюкова!J322+Ясюкова!T322</f>
        <v>0</v>
      </c>
      <c r="G316" s="54">
        <f>Ясюкова!O322+Ясюкова!V322</f>
        <v>0</v>
      </c>
      <c r="H316" s="54">
        <f>Ясюкова!J322+Ясюкова!N322+Ясюкова!O322</f>
        <v>0</v>
      </c>
      <c r="I316" s="54">
        <f>Ясюкова!T322+Ясюкова!U322+Ясюкова!V322</f>
        <v>0</v>
      </c>
      <c r="J316" s="54">
        <f>Ясюкова!W322</f>
        <v>0</v>
      </c>
      <c r="K316" s="54" t="e">
        <f>Ясюкова!C322</f>
        <v>#DIV/0!</v>
      </c>
      <c r="L316" s="54" t="e">
        <f>Ясюкова!D322</f>
        <v>#DIV/0!</v>
      </c>
      <c r="M316" s="54">
        <f>Ясюкова!G322</f>
        <v>0</v>
      </c>
      <c r="N316" s="54">
        <f>Ясюкова!H322</f>
        <v>0</v>
      </c>
      <c r="O316" s="54">
        <f>Ясюкова!I322</f>
        <v>0</v>
      </c>
      <c r="P316" s="54">
        <f>Ясюкова!X322</f>
        <v>0</v>
      </c>
      <c r="Q316" s="55" t="e">
        <f>Ясюкова!AX322</f>
        <v>#N/A</v>
      </c>
      <c r="R316" s="54" t="e">
        <f>Ясюкова!AW322</f>
        <v>#N/A</v>
      </c>
    </row>
    <row r="317" spans="1:18" x14ac:dyDescent="0.25">
      <c r="A317" s="70">
        <f>'Тулуз-Пьерон'!A323</f>
        <v>0</v>
      </c>
      <c r="B317" s="71">
        <f>'Тулуз-Пьерон'!B323</f>
        <v>0</v>
      </c>
      <c r="C317" s="60">
        <f>Ясюкова!K323+Ясюкова!L323+Ясюкова!P323</f>
        <v>0</v>
      </c>
      <c r="D317" s="54">
        <f>Ясюкова!E323</f>
        <v>0</v>
      </c>
      <c r="E317" s="54">
        <f>Ясюкова!F323</f>
        <v>0</v>
      </c>
      <c r="F317" s="54">
        <f>Ясюкова!J323+Ясюкова!T323</f>
        <v>0</v>
      </c>
      <c r="G317" s="54">
        <f>Ясюкова!O323+Ясюкова!V323</f>
        <v>0</v>
      </c>
      <c r="H317" s="54">
        <f>Ясюкова!J323+Ясюкова!N323+Ясюкова!O323</f>
        <v>0</v>
      </c>
      <c r="I317" s="54">
        <f>Ясюкова!T323+Ясюкова!U323+Ясюкова!V323</f>
        <v>0</v>
      </c>
      <c r="J317" s="54">
        <f>Ясюкова!W323</f>
        <v>0</v>
      </c>
      <c r="K317" s="54" t="e">
        <f>Ясюкова!C323</f>
        <v>#DIV/0!</v>
      </c>
      <c r="L317" s="54" t="e">
        <f>Ясюкова!D323</f>
        <v>#DIV/0!</v>
      </c>
      <c r="M317" s="54">
        <f>Ясюкова!G323</f>
        <v>0</v>
      </c>
      <c r="N317" s="54">
        <f>Ясюкова!H323</f>
        <v>0</v>
      </c>
      <c r="O317" s="54">
        <f>Ясюкова!I323</f>
        <v>0</v>
      </c>
      <c r="P317" s="54">
        <f>Ясюкова!X323</f>
        <v>0</v>
      </c>
      <c r="Q317" s="55" t="e">
        <f>Ясюкова!AX323</f>
        <v>#N/A</v>
      </c>
      <c r="R317" s="54" t="e">
        <f>Ясюкова!AW323</f>
        <v>#N/A</v>
      </c>
    </row>
    <row r="318" spans="1:18" x14ac:dyDescent="0.25">
      <c r="A318" s="70">
        <f>'Тулуз-Пьерон'!A324</f>
        <v>0</v>
      </c>
      <c r="B318" s="71">
        <f>'Тулуз-Пьерон'!B324</f>
        <v>0</v>
      </c>
      <c r="C318" s="60">
        <f>Ясюкова!K324+Ясюкова!L324+Ясюкова!P324</f>
        <v>0</v>
      </c>
      <c r="D318" s="54">
        <f>Ясюкова!E324</f>
        <v>0</v>
      </c>
      <c r="E318" s="54">
        <f>Ясюкова!F324</f>
        <v>0</v>
      </c>
      <c r="F318" s="54">
        <f>Ясюкова!J324+Ясюкова!T324</f>
        <v>0</v>
      </c>
      <c r="G318" s="54">
        <f>Ясюкова!O324+Ясюкова!V324</f>
        <v>0</v>
      </c>
      <c r="H318" s="54">
        <f>Ясюкова!J324+Ясюкова!N324+Ясюкова!O324</f>
        <v>0</v>
      </c>
      <c r="I318" s="54">
        <f>Ясюкова!T324+Ясюкова!U324+Ясюкова!V324</f>
        <v>0</v>
      </c>
      <c r="J318" s="54">
        <f>Ясюкова!W324</f>
        <v>0</v>
      </c>
      <c r="K318" s="54" t="e">
        <f>Ясюкова!C324</f>
        <v>#DIV/0!</v>
      </c>
      <c r="L318" s="54" t="e">
        <f>Ясюкова!D324</f>
        <v>#DIV/0!</v>
      </c>
      <c r="M318" s="54">
        <f>Ясюкова!G324</f>
        <v>0</v>
      </c>
      <c r="N318" s="54">
        <f>Ясюкова!H324</f>
        <v>0</v>
      </c>
      <c r="O318" s="54">
        <f>Ясюкова!I324</f>
        <v>0</v>
      </c>
      <c r="P318" s="54">
        <f>Ясюкова!X324</f>
        <v>0</v>
      </c>
      <c r="Q318" s="55" t="e">
        <f>Ясюкова!AX324</f>
        <v>#N/A</v>
      </c>
      <c r="R318" s="54" t="e">
        <f>Ясюкова!AW324</f>
        <v>#N/A</v>
      </c>
    </row>
    <row r="319" spans="1:18" x14ac:dyDescent="0.25">
      <c r="A319" s="70">
        <f>'Тулуз-Пьерон'!A325</f>
        <v>0</v>
      </c>
      <c r="B319" s="71">
        <f>'Тулуз-Пьерон'!B325</f>
        <v>0</v>
      </c>
      <c r="C319" s="60">
        <f>Ясюкова!K325+Ясюкова!L325+Ясюкова!P325</f>
        <v>0</v>
      </c>
      <c r="D319" s="54">
        <f>Ясюкова!E325</f>
        <v>0</v>
      </c>
      <c r="E319" s="54">
        <f>Ясюкова!F325</f>
        <v>0</v>
      </c>
      <c r="F319" s="54">
        <f>Ясюкова!J325+Ясюкова!T325</f>
        <v>0</v>
      </c>
      <c r="G319" s="54">
        <f>Ясюкова!O325+Ясюкова!V325</f>
        <v>0</v>
      </c>
      <c r="H319" s="54">
        <f>Ясюкова!J325+Ясюкова!N325+Ясюкова!O325</f>
        <v>0</v>
      </c>
      <c r="I319" s="54">
        <f>Ясюкова!T325+Ясюкова!U325+Ясюкова!V325</f>
        <v>0</v>
      </c>
      <c r="J319" s="54">
        <f>Ясюкова!W325</f>
        <v>0</v>
      </c>
      <c r="K319" s="54" t="e">
        <f>Ясюкова!C325</f>
        <v>#DIV/0!</v>
      </c>
      <c r="L319" s="54" t="e">
        <f>Ясюкова!D325</f>
        <v>#DIV/0!</v>
      </c>
      <c r="M319" s="54">
        <f>Ясюкова!G325</f>
        <v>0</v>
      </c>
      <c r="N319" s="54">
        <f>Ясюкова!H325</f>
        <v>0</v>
      </c>
      <c r="O319" s="54">
        <f>Ясюкова!I325</f>
        <v>0</v>
      </c>
      <c r="P319" s="54">
        <f>Ясюкова!X325</f>
        <v>0</v>
      </c>
      <c r="Q319" s="55" t="e">
        <f>Ясюкова!AX325</f>
        <v>#N/A</v>
      </c>
      <c r="R319" s="54" t="e">
        <f>Ясюкова!AW325</f>
        <v>#N/A</v>
      </c>
    </row>
    <row r="320" spans="1:18" x14ac:dyDescent="0.25">
      <c r="A320" s="70">
        <f>'Тулуз-Пьерон'!A326</f>
        <v>0</v>
      </c>
      <c r="B320" s="71">
        <f>'Тулуз-Пьерон'!B326</f>
        <v>0</v>
      </c>
      <c r="C320" s="60">
        <f>Ясюкова!K326+Ясюкова!L326+Ясюкова!P326</f>
        <v>0</v>
      </c>
      <c r="D320" s="54">
        <f>Ясюкова!E326</f>
        <v>0</v>
      </c>
      <c r="E320" s="54">
        <f>Ясюкова!F326</f>
        <v>0</v>
      </c>
      <c r="F320" s="54">
        <f>Ясюкова!J326+Ясюкова!T326</f>
        <v>0</v>
      </c>
      <c r="G320" s="54">
        <f>Ясюкова!O326+Ясюкова!V326</f>
        <v>0</v>
      </c>
      <c r="H320" s="54">
        <f>Ясюкова!J326+Ясюкова!N326+Ясюкова!O326</f>
        <v>0</v>
      </c>
      <c r="I320" s="54">
        <f>Ясюкова!T326+Ясюкова!U326+Ясюкова!V326</f>
        <v>0</v>
      </c>
      <c r="J320" s="54">
        <f>Ясюкова!W326</f>
        <v>0</v>
      </c>
      <c r="K320" s="54" t="e">
        <f>Ясюкова!C326</f>
        <v>#DIV/0!</v>
      </c>
      <c r="L320" s="54" t="e">
        <f>Ясюкова!D326</f>
        <v>#DIV/0!</v>
      </c>
      <c r="M320" s="54">
        <f>Ясюкова!G326</f>
        <v>0</v>
      </c>
      <c r="N320" s="54">
        <f>Ясюкова!H326</f>
        <v>0</v>
      </c>
      <c r="O320" s="54">
        <f>Ясюкова!I326</f>
        <v>0</v>
      </c>
      <c r="P320" s="54">
        <f>Ясюкова!X326</f>
        <v>0</v>
      </c>
      <c r="Q320" s="55" t="e">
        <f>Ясюкова!AX326</f>
        <v>#N/A</v>
      </c>
      <c r="R320" s="54" t="e">
        <f>Ясюкова!AW326</f>
        <v>#N/A</v>
      </c>
    </row>
    <row r="321" spans="1:18" x14ac:dyDescent="0.25">
      <c r="A321" s="70">
        <f>'Тулуз-Пьерон'!A327</f>
        <v>0</v>
      </c>
      <c r="B321" s="71">
        <f>'Тулуз-Пьерон'!B327</f>
        <v>0</v>
      </c>
      <c r="C321" s="60">
        <f>Ясюкова!K327+Ясюкова!L327+Ясюкова!P327</f>
        <v>0</v>
      </c>
      <c r="D321" s="54">
        <f>Ясюкова!E327</f>
        <v>0</v>
      </c>
      <c r="E321" s="54">
        <f>Ясюкова!F327</f>
        <v>0</v>
      </c>
      <c r="F321" s="54">
        <f>Ясюкова!J327+Ясюкова!T327</f>
        <v>0</v>
      </c>
      <c r="G321" s="54">
        <f>Ясюкова!O327+Ясюкова!V327</f>
        <v>0</v>
      </c>
      <c r="H321" s="54">
        <f>Ясюкова!J327+Ясюкова!N327+Ясюкова!O327</f>
        <v>0</v>
      </c>
      <c r="I321" s="54">
        <f>Ясюкова!T327+Ясюкова!U327+Ясюкова!V327</f>
        <v>0</v>
      </c>
      <c r="J321" s="54">
        <f>Ясюкова!W327</f>
        <v>0</v>
      </c>
      <c r="K321" s="54" t="e">
        <f>Ясюкова!C327</f>
        <v>#DIV/0!</v>
      </c>
      <c r="L321" s="54" t="e">
        <f>Ясюкова!D327</f>
        <v>#DIV/0!</v>
      </c>
      <c r="M321" s="54">
        <f>Ясюкова!G327</f>
        <v>0</v>
      </c>
      <c r="N321" s="54">
        <f>Ясюкова!H327</f>
        <v>0</v>
      </c>
      <c r="O321" s="54">
        <f>Ясюкова!I327</f>
        <v>0</v>
      </c>
      <c r="P321" s="54">
        <f>Ясюкова!X327</f>
        <v>0</v>
      </c>
      <c r="Q321" s="55" t="e">
        <f>Ясюкова!AX327</f>
        <v>#N/A</v>
      </c>
      <c r="R321" s="54" t="e">
        <f>Ясюкова!AW327</f>
        <v>#N/A</v>
      </c>
    </row>
    <row r="322" spans="1:18" x14ac:dyDescent="0.25">
      <c r="A322" s="70">
        <f>'Тулуз-Пьерон'!A328</f>
        <v>0</v>
      </c>
      <c r="B322" s="71">
        <f>'Тулуз-Пьерон'!B328</f>
        <v>0</v>
      </c>
      <c r="C322" s="60">
        <f>Ясюкова!K328+Ясюкова!L328+Ясюкова!P328</f>
        <v>0</v>
      </c>
      <c r="D322" s="54">
        <f>Ясюкова!E328</f>
        <v>0</v>
      </c>
      <c r="E322" s="54">
        <f>Ясюкова!F328</f>
        <v>0</v>
      </c>
      <c r="F322" s="54">
        <f>Ясюкова!J328+Ясюкова!T328</f>
        <v>0</v>
      </c>
      <c r="G322" s="54">
        <f>Ясюкова!O328+Ясюкова!V328</f>
        <v>0</v>
      </c>
      <c r="H322" s="54">
        <f>Ясюкова!J328+Ясюкова!N328+Ясюкова!O328</f>
        <v>0</v>
      </c>
      <c r="I322" s="54">
        <f>Ясюкова!T328+Ясюкова!U328+Ясюкова!V328</f>
        <v>0</v>
      </c>
      <c r="J322" s="54">
        <f>Ясюкова!W328</f>
        <v>0</v>
      </c>
      <c r="K322" s="54" t="e">
        <f>Ясюкова!C328</f>
        <v>#DIV/0!</v>
      </c>
      <c r="L322" s="54" t="e">
        <f>Ясюкова!D328</f>
        <v>#DIV/0!</v>
      </c>
      <c r="M322" s="54">
        <f>Ясюкова!G328</f>
        <v>0</v>
      </c>
      <c r="N322" s="54">
        <f>Ясюкова!H328</f>
        <v>0</v>
      </c>
      <c r="O322" s="54">
        <f>Ясюкова!I328</f>
        <v>0</v>
      </c>
      <c r="P322" s="54">
        <f>Ясюкова!X328</f>
        <v>0</v>
      </c>
      <c r="Q322" s="55" t="e">
        <f>Ясюкова!AX328</f>
        <v>#N/A</v>
      </c>
      <c r="R322" s="54" t="e">
        <f>Ясюкова!AW328</f>
        <v>#N/A</v>
      </c>
    </row>
    <row r="323" spans="1:18" x14ac:dyDescent="0.25">
      <c r="A323" s="70">
        <f>'Тулуз-Пьерон'!A329</f>
        <v>0</v>
      </c>
      <c r="B323" s="71">
        <f>'Тулуз-Пьерон'!B329</f>
        <v>0</v>
      </c>
      <c r="C323" s="60">
        <f>Ясюкова!K329+Ясюкова!L329+Ясюкова!P329</f>
        <v>0</v>
      </c>
      <c r="D323" s="54">
        <f>Ясюкова!E329</f>
        <v>0</v>
      </c>
      <c r="E323" s="54">
        <f>Ясюкова!F329</f>
        <v>0</v>
      </c>
      <c r="F323" s="54">
        <f>Ясюкова!J329+Ясюкова!T329</f>
        <v>0</v>
      </c>
      <c r="G323" s="54">
        <f>Ясюкова!O329+Ясюкова!V329</f>
        <v>0</v>
      </c>
      <c r="H323" s="54">
        <f>Ясюкова!J329+Ясюкова!N329+Ясюкова!O329</f>
        <v>0</v>
      </c>
      <c r="I323" s="54">
        <f>Ясюкова!T329+Ясюкова!U329+Ясюкова!V329</f>
        <v>0</v>
      </c>
      <c r="J323" s="54">
        <f>Ясюкова!W329</f>
        <v>0</v>
      </c>
      <c r="K323" s="54" t="e">
        <f>Ясюкова!C329</f>
        <v>#DIV/0!</v>
      </c>
      <c r="L323" s="54" t="e">
        <f>Ясюкова!D329</f>
        <v>#DIV/0!</v>
      </c>
      <c r="M323" s="54">
        <f>Ясюкова!G329</f>
        <v>0</v>
      </c>
      <c r="N323" s="54">
        <f>Ясюкова!H329</f>
        <v>0</v>
      </c>
      <c r="O323" s="54">
        <f>Ясюкова!I329</f>
        <v>0</v>
      </c>
      <c r="P323" s="54">
        <f>Ясюкова!X329</f>
        <v>0</v>
      </c>
      <c r="Q323" s="55" t="e">
        <f>Ясюкова!AX329</f>
        <v>#N/A</v>
      </c>
      <c r="R323" s="54" t="e">
        <f>Ясюкова!AW329</f>
        <v>#N/A</v>
      </c>
    </row>
    <row r="324" spans="1:18" x14ac:dyDescent="0.25">
      <c r="A324" s="70">
        <f>'Тулуз-Пьерон'!A330</f>
        <v>0</v>
      </c>
      <c r="B324" s="71">
        <f>'Тулуз-Пьерон'!B330</f>
        <v>0</v>
      </c>
      <c r="C324" s="60">
        <f>Ясюкова!K330+Ясюкова!L330+Ясюкова!P330</f>
        <v>0</v>
      </c>
      <c r="D324" s="54">
        <f>Ясюкова!E330</f>
        <v>0</v>
      </c>
      <c r="E324" s="54">
        <f>Ясюкова!F330</f>
        <v>0</v>
      </c>
      <c r="F324" s="54">
        <f>Ясюкова!J330+Ясюкова!T330</f>
        <v>0</v>
      </c>
      <c r="G324" s="54">
        <f>Ясюкова!O330+Ясюкова!V330</f>
        <v>0</v>
      </c>
      <c r="H324" s="54">
        <f>Ясюкова!J330+Ясюкова!N330+Ясюкова!O330</f>
        <v>0</v>
      </c>
      <c r="I324" s="54">
        <f>Ясюкова!T330+Ясюкова!U330+Ясюкова!V330</f>
        <v>0</v>
      </c>
      <c r="J324" s="54">
        <f>Ясюкова!W330</f>
        <v>0</v>
      </c>
      <c r="K324" s="54" t="e">
        <f>Ясюкова!C330</f>
        <v>#DIV/0!</v>
      </c>
      <c r="L324" s="54" t="e">
        <f>Ясюкова!D330</f>
        <v>#DIV/0!</v>
      </c>
      <c r="M324" s="54">
        <f>Ясюкова!G330</f>
        <v>0</v>
      </c>
      <c r="N324" s="54">
        <f>Ясюкова!H330</f>
        <v>0</v>
      </c>
      <c r="O324" s="54">
        <f>Ясюкова!I330</f>
        <v>0</v>
      </c>
      <c r="P324" s="54">
        <f>Ясюкова!X330</f>
        <v>0</v>
      </c>
      <c r="Q324" s="55" t="e">
        <f>Ясюкова!AX330</f>
        <v>#N/A</v>
      </c>
      <c r="R324" s="54" t="e">
        <f>Ясюкова!AW330</f>
        <v>#N/A</v>
      </c>
    </row>
    <row r="325" spans="1:18" x14ac:dyDescent="0.25">
      <c r="A325" s="70">
        <f>'Тулуз-Пьерон'!A331</f>
        <v>0</v>
      </c>
      <c r="B325" s="71">
        <f>'Тулуз-Пьерон'!B331</f>
        <v>0</v>
      </c>
      <c r="C325" s="60">
        <f>Ясюкова!K331+Ясюкова!L331+Ясюкова!P331</f>
        <v>0</v>
      </c>
      <c r="D325" s="54">
        <f>Ясюкова!E331</f>
        <v>0</v>
      </c>
      <c r="E325" s="54">
        <f>Ясюкова!F331</f>
        <v>0</v>
      </c>
      <c r="F325" s="54">
        <f>Ясюкова!J331+Ясюкова!T331</f>
        <v>0</v>
      </c>
      <c r="G325" s="54">
        <f>Ясюкова!O331+Ясюкова!V331</f>
        <v>0</v>
      </c>
      <c r="H325" s="54">
        <f>Ясюкова!J331+Ясюкова!N331+Ясюкова!O331</f>
        <v>0</v>
      </c>
      <c r="I325" s="54">
        <f>Ясюкова!T331+Ясюкова!U331+Ясюкова!V331</f>
        <v>0</v>
      </c>
      <c r="J325" s="54">
        <f>Ясюкова!W331</f>
        <v>0</v>
      </c>
      <c r="K325" s="54" t="e">
        <f>Ясюкова!C331</f>
        <v>#DIV/0!</v>
      </c>
      <c r="L325" s="54" t="e">
        <f>Ясюкова!D331</f>
        <v>#DIV/0!</v>
      </c>
      <c r="M325" s="54">
        <f>Ясюкова!G331</f>
        <v>0</v>
      </c>
      <c r="N325" s="54">
        <f>Ясюкова!H331</f>
        <v>0</v>
      </c>
      <c r="O325" s="54">
        <f>Ясюкова!I331</f>
        <v>0</v>
      </c>
      <c r="P325" s="54">
        <f>Ясюкова!X331</f>
        <v>0</v>
      </c>
      <c r="Q325" s="55" t="e">
        <f>Ясюкова!AX331</f>
        <v>#N/A</v>
      </c>
      <c r="R325" s="54" t="e">
        <f>Ясюкова!AW331</f>
        <v>#N/A</v>
      </c>
    </row>
    <row r="326" spans="1:18" x14ac:dyDescent="0.25">
      <c r="A326" s="70">
        <f>'Тулуз-Пьерон'!A332</f>
        <v>0</v>
      </c>
      <c r="B326" s="71">
        <f>'Тулуз-Пьерон'!B332</f>
        <v>0</v>
      </c>
      <c r="C326" s="60">
        <f>Ясюкова!K332+Ясюкова!L332+Ясюкова!P332</f>
        <v>0</v>
      </c>
      <c r="D326" s="54">
        <f>Ясюкова!E332</f>
        <v>0</v>
      </c>
      <c r="E326" s="54">
        <f>Ясюкова!F332</f>
        <v>0</v>
      </c>
      <c r="F326" s="54">
        <f>Ясюкова!J332+Ясюкова!T332</f>
        <v>0</v>
      </c>
      <c r="G326" s="54">
        <f>Ясюкова!O332+Ясюкова!V332</f>
        <v>0</v>
      </c>
      <c r="H326" s="54">
        <f>Ясюкова!J332+Ясюкова!N332+Ясюкова!O332</f>
        <v>0</v>
      </c>
      <c r="I326" s="54">
        <f>Ясюкова!T332+Ясюкова!U332+Ясюкова!V332</f>
        <v>0</v>
      </c>
      <c r="J326" s="54">
        <f>Ясюкова!W332</f>
        <v>0</v>
      </c>
      <c r="K326" s="54" t="e">
        <f>Ясюкова!C332</f>
        <v>#DIV/0!</v>
      </c>
      <c r="L326" s="54" t="e">
        <f>Ясюкова!D332</f>
        <v>#DIV/0!</v>
      </c>
      <c r="M326" s="54">
        <f>Ясюкова!G332</f>
        <v>0</v>
      </c>
      <c r="N326" s="54">
        <f>Ясюкова!H332</f>
        <v>0</v>
      </c>
      <c r="O326" s="54">
        <f>Ясюкова!I332</f>
        <v>0</v>
      </c>
      <c r="P326" s="54">
        <f>Ясюкова!X332</f>
        <v>0</v>
      </c>
      <c r="Q326" s="55" t="e">
        <f>Ясюкова!AX332</f>
        <v>#N/A</v>
      </c>
      <c r="R326" s="54" t="e">
        <f>Ясюкова!AW332</f>
        <v>#N/A</v>
      </c>
    </row>
    <row r="327" spans="1:18" x14ac:dyDescent="0.25">
      <c r="A327" s="70">
        <f>'Тулуз-Пьерон'!A333</f>
        <v>0</v>
      </c>
      <c r="B327" s="71">
        <f>'Тулуз-Пьерон'!B333</f>
        <v>0</v>
      </c>
      <c r="C327" s="60">
        <f>Ясюкова!K333+Ясюкова!L333+Ясюкова!P333</f>
        <v>0</v>
      </c>
      <c r="D327" s="54">
        <f>Ясюкова!E333</f>
        <v>0</v>
      </c>
      <c r="E327" s="54">
        <f>Ясюкова!F333</f>
        <v>0</v>
      </c>
      <c r="F327" s="54">
        <f>Ясюкова!J333+Ясюкова!T333</f>
        <v>0</v>
      </c>
      <c r="G327" s="54">
        <f>Ясюкова!O333+Ясюкова!V333</f>
        <v>0</v>
      </c>
      <c r="H327" s="54">
        <f>Ясюкова!J333+Ясюкова!N333+Ясюкова!O333</f>
        <v>0</v>
      </c>
      <c r="I327" s="54">
        <f>Ясюкова!T333+Ясюкова!U333+Ясюкова!V333</f>
        <v>0</v>
      </c>
      <c r="J327" s="54">
        <f>Ясюкова!W333</f>
        <v>0</v>
      </c>
      <c r="K327" s="54" t="e">
        <f>Ясюкова!C333</f>
        <v>#DIV/0!</v>
      </c>
      <c r="L327" s="54" t="e">
        <f>Ясюкова!D333</f>
        <v>#DIV/0!</v>
      </c>
      <c r="M327" s="54">
        <f>Ясюкова!G333</f>
        <v>0</v>
      </c>
      <c r="N327" s="54">
        <f>Ясюкова!H333</f>
        <v>0</v>
      </c>
      <c r="O327" s="54">
        <f>Ясюкова!I333</f>
        <v>0</v>
      </c>
      <c r="P327" s="54">
        <f>Ясюкова!X333</f>
        <v>0</v>
      </c>
      <c r="Q327" s="55" t="e">
        <f>Ясюкова!AX333</f>
        <v>#N/A</v>
      </c>
      <c r="R327" s="54" t="e">
        <f>Ясюкова!AW333</f>
        <v>#N/A</v>
      </c>
    </row>
    <row r="328" spans="1:18" x14ac:dyDescent="0.25">
      <c r="A328" s="70">
        <f>'Тулуз-Пьерон'!A334</f>
        <v>0</v>
      </c>
      <c r="B328" s="71">
        <f>'Тулуз-Пьерон'!B334</f>
        <v>0</v>
      </c>
      <c r="C328" s="60">
        <f>Ясюкова!K334+Ясюкова!L334+Ясюкова!P334</f>
        <v>0</v>
      </c>
      <c r="D328" s="54">
        <f>Ясюкова!E334</f>
        <v>0</v>
      </c>
      <c r="E328" s="54">
        <f>Ясюкова!F334</f>
        <v>0</v>
      </c>
      <c r="F328" s="54">
        <f>Ясюкова!J334+Ясюкова!T334</f>
        <v>0</v>
      </c>
      <c r="G328" s="54">
        <f>Ясюкова!O334+Ясюкова!V334</f>
        <v>0</v>
      </c>
      <c r="H328" s="54">
        <f>Ясюкова!J334+Ясюкова!N334+Ясюкова!O334</f>
        <v>0</v>
      </c>
      <c r="I328" s="54">
        <f>Ясюкова!T334+Ясюкова!U334+Ясюкова!V334</f>
        <v>0</v>
      </c>
      <c r="J328" s="54">
        <f>Ясюкова!W334</f>
        <v>0</v>
      </c>
      <c r="K328" s="54" t="e">
        <f>Ясюкова!C334</f>
        <v>#DIV/0!</v>
      </c>
      <c r="L328" s="54" t="e">
        <f>Ясюкова!D334</f>
        <v>#DIV/0!</v>
      </c>
      <c r="M328" s="54">
        <f>Ясюкова!G334</f>
        <v>0</v>
      </c>
      <c r="N328" s="54">
        <f>Ясюкова!H334</f>
        <v>0</v>
      </c>
      <c r="O328" s="54">
        <f>Ясюкова!I334</f>
        <v>0</v>
      </c>
      <c r="P328" s="54">
        <f>Ясюкова!X334</f>
        <v>0</v>
      </c>
      <c r="Q328" s="55" t="e">
        <f>Ясюкова!AX334</f>
        <v>#N/A</v>
      </c>
      <c r="R328" s="54" t="e">
        <f>Ясюкова!AW334</f>
        <v>#N/A</v>
      </c>
    </row>
    <row r="329" spans="1:18" x14ac:dyDescent="0.25">
      <c r="A329" s="70">
        <f>'Тулуз-Пьерон'!A335</f>
        <v>0</v>
      </c>
      <c r="B329" s="71">
        <f>'Тулуз-Пьерон'!B335</f>
        <v>0</v>
      </c>
      <c r="C329" s="60">
        <f>Ясюкова!K335+Ясюкова!L335+Ясюкова!P335</f>
        <v>0</v>
      </c>
      <c r="D329" s="54">
        <f>Ясюкова!E335</f>
        <v>0</v>
      </c>
      <c r="E329" s="54">
        <f>Ясюкова!F335</f>
        <v>0</v>
      </c>
      <c r="F329" s="54">
        <f>Ясюкова!J335+Ясюкова!T335</f>
        <v>0</v>
      </c>
      <c r="G329" s="54">
        <f>Ясюкова!O335+Ясюкова!V335</f>
        <v>0</v>
      </c>
      <c r="H329" s="54">
        <f>Ясюкова!J335+Ясюкова!N335+Ясюкова!O335</f>
        <v>0</v>
      </c>
      <c r="I329" s="54">
        <f>Ясюкова!T335+Ясюкова!U335+Ясюкова!V335</f>
        <v>0</v>
      </c>
      <c r="J329" s="54">
        <f>Ясюкова!W335</f>
        <v>0</v>
      </c>
      <c r="K329" s="54" t="e">
        <f>Ясюкова!C335</f>
        <v>#DIV/0!</v>
      </c>
      <c r="L329" s="54" t="e">
        <f>Ясюкова!D335</f>
        <v>#DIV/0!</v>
      </c>
      <c r="M329" s="54">
        <f>Ясюкова!G335</f>
        <v>0</v>
      </c>
      <c r="N329" s="54">
        <f>Ясюкова!H335</f>
        <v>0</v>
      </c>
      <c r="O329" s="54">
        <f>Ясюкова!I335</f>
        <v>0</v>
      </c>
      <c r="P329" s="54">
        <f>Ясюкова!X335</f>
        <v>0</v>
      </c>
      <c r="Q329" s="55" t="e">
        <f>Ясюкова!AX335</f>
        <v>#N/A</v>
      </c>
      <c r="R329" s="54" t="e">
        <f>Ясюкова!AW335</f>
        <v>#N/A</v>
      </c>
    </row>
    <row r="330" spans="1:18" x14ac:dyDescent="0.25">
      <c r="A330" s="70">
        <f>'Тулуз-Пьерон'!A336</f>
        <v>0</v>
      </c>
      <c r="B330" s="71">
        <f>'Тулуз-Пьерон'!B336</f>
        <v>0</v>
      </c>
      <c r="C330" s="60">
        <f>Ясюкова!K336+Ясюкова!L336+Ясюкова!P336</f>
        <v>0</v>
      </c>
      <c r="D330" s="54">
        <f>Ясюкова!E336</f>
        <v>0</v>
      </c>
      <c r="E330" s="54">
        <f>Ясюкова!F336</f>
        <v>0</v>
      </c>
      <c r="F330" s="54">
        <f>Ясюкова!J336+Ясюкова!T336</f>
        <v>0</v>
      </c>
      <c r="G330" s="54">
        <f>Ясюкова!O336+Ясюкова!V336</f>
        <v>0</v>
      </c>
      <c r="H330" s="54">
        <f>Ясюкова!J336+Ясюкова!N336+Ясюкова!O336</f>
        <v>0</v>
      </c>
      <c r="I330" s="54">
        <f>Ясюкова!T336+Ясюкова!U336+Ясюкова!V336</f>
        <v>0</v>
      </c>
      <c r="J330" s="54">
        <f>Ясюкова!W336</f>
        <v>0</v>
      </c>
      <c r="K330" s="54" t="e">
        <f>Ясюкова!C336</f>
        <v>#DIV/0!</v>
      </c>
      <c r="L330" s="54" t="e">
        <f>Ясюкова!D336</f>
        <v>#DIV/0!</v>
      </c>
      <c r="M330" s="54">
        <f>Ясюкова!G336</f>
        <v>0</v>
      </c>
      <c r="N330" s="54">
        <f>Ясюкова!H336</f>
        <v>0</v>
      </c>
      <c r="O330" s="54">
        <f>Ясюкова!I336</f>
        <v>0</v>
      </c>
      <c r="P330" s="54">
        <f>Ясюкова!X336</f>
        <v>0</v>
      </c>
      <c r="Q330" s="55" t="e">
        <f>Ясюкова!AX336</f>
        <v>#N/A</v>
      </c>
      <c r="R330" s="54" t="e">
        <f>Ясюкова!AW336</f>
        <v>#N/A</v>
      </c>
    </row>
    <row r="331" spans="1:18" x14ac:dyDescent="0.25">
      <c r="A331" s="70">
        <f>'Тулуз-Пьерон'!A337</f>
        <v>0</v>
      </c>
      <c r="B331" s="71">
        <f>'Тулуз-Пьерон'!B337</f>
        <v>0</v>
      </c>
      <c r="C331" s="60">
        <f>Ясюкова!K337+Ясюкова!L337+Ясюкова!P337</f>
        <v>0</v>
      </c>
      <c r="D331" s="54">
        <f>Ясюкова!E337</f>
        <v>0</v>
      </c>
      <c r="E331" s="54">
        <f>Ясюкова!F337</f>
        <v>0</v>
      </c>
      <c r="F331" s="54">
        <f>Ясюкова!J337+Ясюкова!T337</f>
        <v>0</v>
      </c>
      <c r="G331" s="54">
        <f>Ясюкова!O337+Ясюкова!V337</f>
        <v>0</v>
      </c>
      <c r="H331" s="54">
        <f>Ясюкова!J337+Ясюкова!N337+Ясюкова!O337</f>
        <v>0</v>
      </c>
      <c r="I331" s="54">
        <f>Ясюкова!T337+Ясюкова!U337+Ясюкова!V337</f>
        <v>0</v>
      </c>
      <c r="J331" s="54">
        <f>Ясюкова!W337</f>
        <v>0</v>
      </c>
      <c r="K331" s="54" t="e">
        <f>Ясюкова!C337</f>
        <v>#DIV/0!</v>
      </c>
      <c r="L331" s="54" t="e">
        <f>Ясюкова!D337</f>
        <v>#DIV/0!</v>
      </c>
      <c r="M331" s="54">
        <f>Ясюкова!G337</f>
        <v>0</v>
      </c>
      <c r="N331" s="54">
        <f>Ясюкова!H337</f>
        <v>0</v>
      </c>
      <c r="O331" s="54">
        <f>Ясюкова!I337</f>
        <v>0</v>
      </c>
      <c r="P331" s="54">
        <f>Ясюкова!X337</f>
        <v>0</v>
      </c>
      <c r="Q331" s="55" t="e">
        <f>Ясюкова!AX337</f>
        <v>#N/A</v>
      </c>
      <c r="R331" s="54" t="e">
        <f>Ясюкова!AW337</f>
        <v>#N/A</v>
      </c>
    </row>
    <row r="332" spans="1:18" x14ac:dyDescent="0.25">
      <c r="A332" s="70">
        <f>'Тулуз-Пьерон'!A338</f>
        <v>0</v>
      </c>
      <c r="B332" s="71">
        <f>'Тулуз-Пьерон'!B338</f>
        <v>0</v>
      </c>
      <c r="C332" s="60">
        <f>Ясюкова!K338+Ясюкова!L338+Ясюкова!P338</f>
        <v>0</v>
      </c>
      <c r="D332" s="54">
        <f>Ясюкова!E338</f>
        <v>0</v>
      </c>
      <c r="E332" s="54">
        <f>Ясюкова!F338</f>
        <v>0</v>
      </c>
      <c r="F332" s="54">
        <f>Ясюкова!J338+Ясюкова!T338</f>
        <v>0</v>
      </c>
      <c r="G332" s="54">
        <f>Ясюкова!O338+Ясюкова!V338</f>
        <v>0</v>
      </c>
      <c r="H332" s="54">
        <f>Ясюкова!J338+Ясюкова!N338+Ясюкова!O338</f>
        <v>0</v>
      </c>
      <c r="I332" s="54">
        <f>Ясюкова!T338+Ясюкова!U338+Ясюкова!V338</f>
        <v>0</v>
      </c>
      <c r="J332" s="54">
        <f>Ясюкова!W338</f>
        <v>0</v>
      </c>
      <c r="K332" s="54" t="e">
        <f>Ясюкова!C338</f>
        <v>#DIV/0!</v>
      </c>
      <c r="L332" s="54" t="e">
        <f>Ясюкова!D338</f>
        <v>#DIV/0!</v>
      </c>
      <c r="M332" s="54">
        <f>Ясюкова!G338</f>
        <v>0</v>
      </c>
      <c r="N332" s="54">
        <f>Ясюкова!H338</f>
        <v>0</v>
      </c>
      <c r="O332" s="54">
        <f>Ясюкова!I338</f>
        <v>0</v>
      </c>
      <c r="P332" s="54">
        <f>Ясюкова!X338</f>
        <v>0</v>
      </c>
      <c r="Q332" s="55" t="e">
        <f>Ясюкова!AX338</f>
        <v>#N/A</v>
      </c>
      <c r="R332" s="54" t="e">
        <f>Ясюкова!AW338</f>
        <v>#N/A</v>
      </c>
    </row>
    <row r="333" spans="1:18" x14ac:dyDescent="0.25">
      <c r="A333" s="70">
        <f>'Тулуз-Пьерон'!A339</f>
        <v>0</v>
      </c>
      <c r="B333" s="71">
        <f>'Тулуз-Пьерон'!B339</f>
        <v>0</v>
      </c>
      <c r="C333" s="60">
        <f>Ясюкова!K339+Ясюкова!L339+Ясюкова!P339</f>
        <v>0</v>
      </c>
      <c r="D333" s="54">
        <f>Ясюкова!E339</f>
        <v>0</v>
      </c>
      <c r="E333" s="54">
        <f>Ясюкова!F339</f>
        <v>0</v>
      </c>
      <c r="F333" s="54">
        <f>Ясюкова!J339+Ясюкова!T339</f>
        <v>0</v>
      </c>
      <c r="G333" s="54">
        <f>Ясюкова!O339+Ясюкова!V339</f>
        <v>0</v>
      </c>
      <c r="H333" s="54">
        <f>Ясюкова!J339+Ясюкова!N339+Ясюкова!O339</f>
        <v>0</v>
      </c>
      <c r="I333" s="54">
        <f>Ясюкова!T339+Ясюкова!U339+Ясюкова!V339</f>
        <v>0</v>
      </c>
      <c r="J333" s="54">
        <f>Ясюкова!W339</f>
        <v>0</v>
      </c>
      <c r="K333" s="54" t="e">
        <f>Ясюкова!C339</f>
        <v>#DIV/0!</v>
      </c>
      <c r="L333" s="54" t="e">
        <f>Ясюкова!D339</f>
        <v>#DIV/0!</v>
      </c>
      <c r="M333" s="54">
        <f>Ясюкова!G339</f>
        <v>0</v>
      </c>
      <c r="N333" s="54">
        <f>Ясюкова!H339</f>
        <v>0</v>
      </c>
      <c r="O333" s="54">
        <f>Ясюкова!I339</f>
        <v>0</v>
      </c>
      <c r="P333" s="54">
        <f>Ясюкова!X339</f>
        <v>0</v>
      </c>
      <c r="Q333" s="55" t="e">
        <f>Ясюкова!AX339</f>
        <v>#N/A</v>
      </c>
      <c r="R333" s="54" t="e">
        <f>Ясюкова!AW339</f>
        <v>#N/A</v>
      </c>
    </row>
    <row r="334" spans="1:18" x14ac:dyDescent="0.25">
      <c r="A334" s="70">
        <f>'Тулуз-Пьерон'!A340</f>
        <v>0</v>
      </c>
      <c r="B334" s="71">
        <f>'Тулуз-Пьерон'!B340</f>
        <v>0</v>
      </c>
      <c r="C334" s="60">
        <f>Ясюкова!K340+Ясюкова!L340+Ясюкова!P340</f>
        <v>0</v>
      </c>
      <c r="D334" s="54">
        <f>Ясюкова!E340</f>
        <v>0</v>
      </c>
      <c r="E334" s="54">
        <f>Ясюкова!F340</f>
        <v>0</v>
      </c>
      <c r="F334" s="54">
        <f>Ясюкова!J340+Ясюкова!T340</f>
        <v>0</v>
      </c>
      <c r="G334" s="54">
        <f>Ясюкова!O340+Ясюкова!V340</f>
        <v>0</v>
      </c>
      <c r="H334" s="54">
        <f>Ясюкова!J340+Ясюкова!N340+Ясюкова!O340</f>
        <v>0</v>
      </c>
      <c r="I334" s="54">
        <f>Ясюкова!T340+Ясюкова!U340+Ясюкова!V340</f>
        <v>0</v>
      </c>
      <c r="J334" s="54">
        <f>Ясюкова!W340</f>
        <v>0</v>
      </c>
      <c r="K334" s="54" t="e">
        <f>Ясюкова!C340</f>
        <v>#DIV/0!</v>
      </c>
      <c r="L334" s="54" t="e">
        <f>Ясюкова!D340</f>
        <v>#DIV/0!</v>
      </c>
      <c r="M334" s="54">
        <f>Ясюкова!G340</f>
        <v>0</v>
      </c>
      <c r="N334" s="54">
        <f>Ясюкова!H340</f>
        <v>0</v>
      </c>
      <c r="O334" s="54">
        <f>Ясюкова!I340</f>
        <v>0</v>
      </c>
      <c r="P334" s="54">
        <f>Ясюкова!X340</f>
        <v>0</v>
      </c>
      <c r="Q334" s="55" t="e">
        <f>Ясюкова!AX340</f>
        <v>#N/A</v>
      </c>
      <c r="R334" s="54" t="e">
        <f>Ясюкова!AW340</f>
        <v>#N/A</v>
      </c>
    </row>
    <row r="335" spans="1:18" x14ac:dyDescent="0.25">
      <c r="A335" s="70">
        <f>'Тулуз-Пьерон'!A341</f>
        <v>0</v>
      </c>
      <c r="B335" s="71">
        <f>'Тулуз-Пьерон'!B341</f>
        <v>0</v>
      </c>
      <c r="C335" s="60">
        <f>Ясюкова!K341+Ясюкова!L341+Ясюкова!P341</f>
        <v>0</v>
      </c>
      <c r="D335" s="54">
        <f>Ясюкова!E341</f>
        <v>0</v>
      </c>
      <c r="E335" s="54">
        <f>Ясюкова!F341</f>
        <v>0</v>
      </c>
      <c r="F335" s="54">
        <f>Ясюкова!J341+Ясюкова!T341</f>
        <v>0</v>
      </c>
      <c r="G335" s="54">
        <f>Ясюкова!O341+Ясюкова!V341</f>
        <v>0</v>
      </c>
      <c r="H335" s="54">
        <f>Ясюкова!J341+Ясюкова!N341+Ясюкова!O341</f>
        <v>0</v>
      </c>
      <c r="I335" s="54">
        <f>Ясюкова!T341+Ясюкова!U341+Ясюкова!V341</f>
        <v>0</v>
      </c>
      <c r="J335" s="54">
        <f>Ясюкова!W341</f>
        <v>0</v>
      </c>
      <c r="K335" s="54" t="e">
        <f>Ясюкова!C341</f>
        <v>#DIV/0!</v>
      </c>
      <c r="L335" s="54" t="e">
        <f>Ясюкова!D341</f>
        <v>#DIV/0!</v>
      </c>
      <c r="M335" s="54">
        <f>Ясюкова!G341</f>
        <v>0</v>
      </c>
      <c r="N335" s="54">
        <f>Ясюкова!H341</f>
        <v>0</v>
      </c>
      <c r="O335" s="54">
        <f>Ясюкова!I341</f>
        <v>0</v>
      </c>
      <c r="P335" s="54">
        <f>Ясюкова!X341</f>
        <v>0</v>
      </c>
      <c r="Q335" s="55" t="e">
        <f>Ясюкова!AX341</f>
        <v>#N/A</v>
      </c>
      <c r="R335" s="54" t="e">
        <f>Ясюкова!AW341</f>
        <v>#N/A</v>
      </c>
    </row>
    <row r="336" spans="1:18" x14ac:dyDescent="0.25">
      <c r="A336" s="70">
        <f>'Тулуз-Пьерон'!A342</f>
        <v>0</v>
      </c>
      <c r="B336" s="71">
        <f>'Тулуз-Пьерон'!B342</f>
        <v>0</v>
      </c>
      <c r="C336" s="60">
        <f>Ясюкова!K342+Ясюкова!L342+Ясюкова!P342</f>
        <v>0</v>
      </c>
      <c r="D336" s="54">
        <f>Ясюкова!E342</f>
        <v>0</v>
      </c>
      <c r="E336" s="54">
        <f>Ясюкова!F342</f>
        <v>0</v>
      </c>
      <c r="F336" s="54">
        <f>Ясюкова!J342+Ясюкова!T342</f>
        <v>0</v>
      </c>
      <c r="G336" s="54">
        <f>Ясюкова!O342+Ясюкова!V342</f>
        <v>0</v>
      </c>
      <c r="H336" s="54">
        <f>Ясюкова!J342+Ясюкова!N342+Ясюкова!O342</f>
        <v>0</v>
      </c>
      <c r="I336" s="54">
        <f>Ясюкова!T342+Ясюкова!U342+Ясюкова!V342</f>
        <v>0</v>
      </c>
      <c r="J336" s="54">
        <f>Ясюкова!W342</f>
        <v>0</v>
      </c>
      <c r="K336" s="54" t="e">
        <f>Ясюкова!C342</f>
        <v>#DIV/0!</v>
      </c>
      <c r="L336" s="54" t="e">
        <f>Ясюкова!D342</f>
        <v>#DIV/0!</v>
      </c>
      <c r="M336" s="54">
        <f>Ясюкова!G342</f>
        <v>0</v>
      </c>
      <c r="N336" s="54">
        <f>Ясюкова!H342</f>
        <v>0</v>
      </c>
      <c r="O336" s="54">
        <f>Ясюкова!I342</f>
        <v>0</v>
      </c>
      <c r="P336" s="54">
        <f>Ясюкова!X342</f>
        <v>0</v>
      </c>
      <c r="Q336" s="55" t="e">
        <f>Ясюкова!AX342</f>
        <v>#N/A</v>
      </c>
      <c r="R336" s="54" t="e">
        <f>Ясюкова!AW342</f>
        <v>#N/A</v>
      </c>
    </row>
    <row r="337" spans="1:18" x14ac:dyDescent="0.25">
      <c r="A337" s="70">
        <f>'Тулуз-Пьерон'!A343</f>
        <v>0</v>
      </c>
      <c r="B337" s="71">
        <f>'Тулуз-Пьерон'!B343</f>
        <v>0</v>
      </c>
      <c r="C337" s="60">
        <f>Ясюкова!K343+Ясюкова!L343+Ясюкова!P343</f>
        <v>0</v>
      </c>
      <c r="D337" s="54">
        <f>Ясюкова!E343</f>
        <v>0</v>
      </c>
      <c r="E337" s="54">
        <f>Ясюкова!F343</f>
        <v>0</v>
      </c>
      <c r="F337" s="54">
        <f>Ясюкова!J343+Ясюкова!T343</f>
        <v>0</v>
      </c>
      <c r="G337" s="54">
        <f>Ясюкова!O343+Ясюкова!V343</f>
        <v>0</v>
      </c>
      <c r="H337" s="54">
        <f>Ясюкова!J343+Ясюкова!N343+Ясюкова!O343</f>
        <v>0</v>
      </c>
      <c r="I337" s="54">
        <f>Ясюкова!T343+Ясюкова!U343+Ясюкова!V343</f>
        <v>0</v>
      </c>
      <c r="J337" s="54">
        <f>Ясюкова!W343</f>
        <v>0</v>
      </c>
      <c r="K337" s="54" t="e">
        <f>Ясюкова!C343</f>
        <v>#DIV/0!</v>
      </c>
      <c r="L337" s="54" t="e">
        <f>Ясюкова!D343</f>
        <v>#DIV/0!</v>
      </c>
      <c r="M337" s="54">
        <f>Ясюкова!G343</f>
        <v>0</v>
      </c>
      <c r="N337" s="54">
        <f>Ясюкова!H343</f>
        <v>0</v>
      </c>
      <c r="O337" s="54">
        <f>Ясюкова!I343</f>
        <v>0</v>
      </c>
      <c r="P337" s="54">
        <f>Ясюкова!X343</f>
        <v>0</v>
      </c>
      <c r="Q337" s="55" t="e">
        <f>Ясюкова!AX343</f>
        <v>#N/A</v>
      </c>
      <c r="R337" s="54" t="e">
        <f>Ясюкова!AW343</f>
        <v>#N/A</v>
      </c>
    </row>
    <row r="338" spans="1:18" x14ac:dyDescent="0.25">
      <c r="A338" s="70">
        <f>'Тулуз-Пьерон'!A344</f>
        <v>0</v>
      </c>
      <c r="B338" s="71">
        <f>'Тулуз-Пьерон'!B344</f>
        <v>0</v>
      </c>
      <c r="C338" s="60">
        <f>Ясюкова!K344+Ясюкова!L344+Ясюкова!P344</f>
        <v>0</v>
      </c>
      <c r="D338" s="54">
        <f>Ясюкова!E344</f>
        <v>0</v>
      </c>
      <c r="E338" s="54">
        <f>Ясюкова!F344</f>
        <v>0</v>
      </c>
      <c r="F338" s="54">
        <f>Ясюкова!J344+Ясюкова!T344</f>
        <v>0</v>
      </c>
      <c r="G338" s="54">
        <f>Ясюкова!O344+Ясюкова!V344</f>
        <v>0</v>
      </c>
      <c r="H338" s="54">
        <f>Ясюкова!J344+Ясюкова!N344+Ясюкова!O344</f>
        <v>0</v>
      </c>
      <c r="I338" s="54">
        <f>Ясюкова!T344+Ясюкова!U344+Ясюкова!V344</f>
        <v>0</v>
      </c>
      <c r="J338" s="54">
        <f>Ясюкова!W344</f>
        <v>0</v>
      </c>
      <c r="K338" s="54" t="e">
        <f>Ясюкова!C344</f>
        <v>#DIV/0!</v>
      </c>
      <c r="L338" s="54" t="e">
        <f>Ясюкова!D344</f>
        <v>#DIV/0!</v>
      </c>
      <c r="M338" s="54">
        <f>Ясюкова!G344</f>
        <v>0</v>
      </c>
      <c r="N338" s="54">
        <f>Ясюкова!H344</f>
        <v>0</v>
      </c>
      <c r="O338" s="54">
        <f>Ясюкова!I344</f>
        <v>0</v>
      </c>
      <c r="P338" s="54">
        <f>Ясюкова!X344</f>
        <v>0</v>
      </c>
      <c r="Q338" s="55" t="e">
        <f>Ясюкова!AX344</f>
        <v>#N/A</v>
      </c>
      <c r="R338" s="54" t="e">
        <f>Ясюкова!AW344</f>
        <v>#N/A</v>
      </c>
    </row>
    <row r="339" spans="1:18" x14ac:dyDescent="0.25">
      <c r="A339" s="70">
        <f>'Тулуз-Пьерон'!A345</f>
        <v>0</v>
      </c>
      <c r="B339" s="71">
        <f>'Тулуз-Пьерон'!B345</f>
        <v>0</v>
      </c>
      <c r="C339" s="60">
        <f>Ясюкова!K345+Ясюкова!L345+Ясюкова!P345</f>
        <v>0</v>
      </c>
      <c r="D339" s="54">
        <f>Ясюкова!E345</f>
        <v>0</v>
      </c>
      <c r="E339" s="54">
        <f>Ясюкова!F345</f>
        <v>0</v>
      </c>
      <c r="F339" s="54">
        <f>Ясюкова!J345+Ясюкова!T345</f>
        <v>0</v>
      </c>
      <c r="G339" s="54">
        <f>Ясюкова!O345+Ясюкова!V345</f>
        <v>0</v>
      </c>
      <c r="H339" s="54">
        <f>Ясюкова!J345+Ясюкова!N345+Ясюкова!O345</f>
        <v>0</v>
      </c>
      <c r="I339" s="54">
        <f>Ясюкова!T345+Ясюкова!U345+Ясюкова!V345</f>
        <v>0</v>
      </c>
      <c r="J339" s="54">
        <f>Ясюкова!W345</f>
        <v>0</v>
      </c>
      <c r="K339" s="54" t="e">
        <f>Ясюкова!C345</f>
        <v>#DIV/0!</v>
      </c>
      <c r="L339" s="54" t="e">
        <f>Ясюкова!D345</f>
        <v>#DIV/0!</v>
      </c>
      <c r="M339" s="54">
        <f>Ясюкова!G345</f>
        <v>0</v>
      </c>
      <c r="N339" s="54">
        <f>Ясюкова!H345</f>
        <v>0</v>
      </c>
      <c r="O339" s="54">
        <f>Ясюкова!I345</f>
        <v>0</v>
      </c>
      <c r="P339" s="54">
        <f>Ясюкова!X345</f>
        <v>0</v>
      </c>
      <c r="Q339" s="55" t="e">
        <f>Ясюкова!AX345</f>
        <v>#N/A</v>
      </c>
      <c r="R339" s="54" t="e">
        <f>Ясюкова!AW345</f>
        <v>#N/A</v>
      </c>
    </row>
    <row r="340" spans="1:18" x14ac:dyDescent="0.25">
      <c r="A340" s="70">
        <f>'Тулуз-Пьерон'!A346</f>
        <v>0</v>
      </c>
      <c r="B340" s="71">
        <f>'Тулуз-Пьерон'!B346</f>
        <v>0</v>
      </c>
      <c r="C340" s="60">
        <f>Ясюкова!K346+Ясюкова!L346+Ясюкова!P346</f>
        <v>0</v>
      </c>
      <c r="D340" s="54">
        <f>Ясюкова!E346</f>
        <v>0</v>
      </c>
      <c r="E340" s="54">
        <f>Ясюкова!F346</f>
        <v>0</v>
      </c>
      <c r="F340" s="54">
        <f>Ясюкова!J346+Ясюкова!T346</f>
        <v>0</v>
      </c>
      <c r="G340" s="54">
        <f>Ясюкова!O346+Ясюкова!V346</f>
        <v>0</v>
      </c>
      <c r="H340" s="54">
        <f>Ясюкова!J346+Ясюкова!N346+Ясюкова!O346</f>
        <v>0</v>
      </c>
      <c r="I340" s="54">
        <f>Ясюкова!T346+Ясюкова!U346+Ясюкова!V346</f>
        <v>0</v>
      </c>
      <c r="J340" s="54">
        <f>Ясюкова!W346</f>
        <v>0</v>
      </c>
      <c r="K340" s="54" t="e">
        <f>Ясюкова!C346</f>
        <v>#DIV/0!</v>
      </c>
      <c r="L340" s="54" t="e">
        <f>Ясюкова!D346</f>
        <v>#DIV/0!</v>
      </c>
      <c r="M340" s="54">
        <f>Ясюкова!G346</f>
        <v>0</v>
      </c>
      <c r="N340" s="54">
        <f>Ясюкова!H346</f>
        <v>0</v>
      </c>
      <c r="O340" s="54">
        <f>Ясюкова!I346</f>
        <v>0</v>
      </c>
      <c r="P340" s="54">
        <f>Ясюкова!X346</f>
        <v>0</v>
      </c>
      <c r="Q340" s="55" t="e">
        <f>Ясюкова!AX346</f>
        <v>#N/A</v>
      </c>
      <c r="R340" s="54" t="e">
        <f>Ясюкова!AW346</f>
        <v>#N/A</v>
      </c>
    </row>
    <row r="341" spans="1:18" x14ac:dyDescent="0.25">
      <c r="A341" s="70">
        <f>'Тулуз-Пьерон'!A347</f>
        <v>0</v>
      </c>
      <c r="B341" s="71">
        <f>'Тулуз-Пьерон'!B347</f>
        <v>0</v>
      </c>
      <c r="C341" s="60">
        <f>Ясюкова!K347+Ясюкова!L347+Ясюкова!P347</f>
        <v>0</v>
      </c>
      <c r="D341" s="54">
        <f>Ясюкова!E347</f>
        <v>0</v>
      </c>
      <c r="E341" s="54">
        <f>Ясюкова!F347</f>
        <v>0</v>
      </c>
      <c r="F341" s="54">
        <f>Ясюкова!J347+Ясюкова!T347</f>
        <v>0</v>
      </c>
      <c r="G341" s="54">
        <f>Ясюкова!O347+Ясюкова!V347</f>
        <v>0</v>
      </c>
      <c r="H341" s="54">
        <f>Ясюкова!J347+Ясюкова!N347+Ясюкова!O347</f>
        <v>0</v>
      </c>
      <c r="I341" s="54">
        <f>Ясюкова!T347+Ясюкова!U347+Ясюкова!V347</f>
        <v>0</v>
      </c>
      <c r="J341" s="54">
        <f>Ясюкова!W347</f>
        <v>0</v>
      </c>
      <c r="K341" s="54" t="e">
        <f>Ясюкова!C347</f>
        <v>#DIV/0!</v>
      </c>
      <c r="L341" s="54" t="e">
        <f>Ясюкова!D347</f>
        <v>#DIV/0!</v>
      </c>
      <c r="M341" s="54">
        <f>Ясюкова!G347</f>
        <v>0</v>
      </c>
      <c r="N341" s="54">
        <f>Ясюкова!H347</f>
        <v>0</v>
      </c>
      <c r="O341" s="54">
        <f>Ясюкова!I347</f>
        <v>0</v>
      </c>
      <c r="P341" s="54">
        <f>Ясюкова!X347</f>
        <v>0</v>
      </c>
      <c r="Q341" s="55" t="e">
        <f>Ясюкова!AX347</f>
        <v>#N/A</v>
      </c>
      <c r="R341" s="54" t="e">
        <f>Ясюкова!AW347</f>
        <v>#N/A</v>
      </c>
    </row>
    <row r="342" spans="1:18" x14ac:dyDescent="0.25">
      <c r="A342" s="70">
        <f>'Тулуз-Пьерон'!A348</f>
        <v>0</v>
      </c>
      <c r="B342" s="71">
        <f>'Тулуз-Пьерон'!B348</f>
        <v>0</v>
      </c>
      <c r="C342" s="60">
        <f>Ясюкова!K348+Ясюкова!L348+Ясюкова!P348</f>
        <v>0</v>
      </c>
      <c r="D342" s="54">
        <f>Ясюкова!E348</f>
        <v>0</v>
      </c>
      <c r="E342" s="54">
        <f>Ясюкова!F348</f>
        <v>0</v>
      </c>
      <c r="F342" s="54">
        <f>Ясюкова!J348+Ясюкова!T348</f>
        <v>0</v>
      </c>
      <c r="G342" s="54">
        <f>Ясюкова!O348+Ясюкова!V348</f>
        <v>0</v>
      </c>
      <c r="H342" s="54">
        <f>Ясюкова!J348+Ясюкова!N348+Ясюкова!O348</f>
        <v>0</v>
      </c>
      <c r="I342" s="54">
        <f>Ясюкова!T348+Ясюкова!U348+Ясюкова!V348</f>
        <v>0</v>
      </c>
      <c r="J342" s="54">
        <f>Ясюкова!W348</f>
        <v>0</v>
      </c>
      <c r="K342" s="54" t="e">
        <f>Ясюкова!C348</f>
        <v>#DIV/0!</v>
      </c>
      <c r="L342" s="54" t="e">
        <f>Ясюкова!D348</f>
        <v>#DIV/0!</v>
      </c>
      <c r="M342" s="54">
        <f>Ясюкова!G348</f>
        <v>0</v>
      </c>
      <c r="N342" s="54">
        <f>Ясюкова!H348</f>
        <v>0</v>
      </c>
      <c r="O342" s="54">
        <f>Ясюкова!I348</f>
        <v>0</v>
      </c>
      <c r="P342" s="54">
        <f>Ясюкова!X348</f>
        <v>0</v>
      </c>
      <c r="Q342" s="55" t="e">
        <f>Ясюкова!AX348</f>
        <v>#N/A</v>
      </c>
      <c r="R342" s="54" t="e">
        <f>Ясюкова!AW348</f>
        <v>#N/A</v>
      </c>
    </row>
    <row r="343" spans="1:18" x14ac:dyDescent="0.25">
      <c r="A343" s="70">
        <f>'Тулуз-Пьерон'!A349</f>
        <v>0</v>
      </c>
      <c r="B343" s="71">
        <f>'Тулуз-Пьерон'!B349</f>
        <v>0</v>
      </c>
      <c r="C343" s="60">
        <f>Ясюкова!K349+Ясюкова!L349+Ясюкова!P349</f>
        <v>0</v>
      </c>
      <c r="D343" s="54">
        <f>Ясюкова!E349</f>
        <v>0</v>
      </c>
      <c r="E343" s="54">
        <f>Ясюкова!F349</f>
        <v>0</v>
      </c>
      <c r="F343" s="54">
        <f>Ясюкова!J349+Ясюкова!T349</f>
        <v>0</v>
      </c>
      <c r="G343" s="54">
        <f>Ясюкова!O349+Ясюкова!V349</f>
        <v>0</v>
      </c>
      <c r="H343" s="54">
        <f>Ясюкова!J349+Ясюкова!N349+Ясюкова!O349</f>
        <v>0</v>
      </c>
      <c r="I343" s="54">
        <f>Ясюкова!T349+Ясюкова!U349+Ясюкова!V349</f>
        <v>0</v>
      </c>
      <c r="J343" s="54">
        <f>Ясюкова!W349</f>
        <v>0</v>
      </c>
      <c r="K343" s="54" t="e">
        <f>Ясюкова!C349</f>
        <v>#DIV/0!</v>
      </c>
      <c r="L343" s="54" t="e">
        <f>Ясюкова!D349</f>
        <v>#DIV/0!</v>
      </c>
      <c r="M343" s="54">
        <f>Ясюкова!G349</f>
        <v>0</v>
      </c>
      <c r="N343" s="54">
        <f>Ясюкова!H349</f>
        <v>0</v>
      </c>
      <c r="O343" s="54">
        <f>Ясюкова!I349</f>
        <v>0</v>
      </c>
      <c r="P343" s="54">
        <f>Ясюкова!X349</f>
        <v>0</v>
      </c>
      <c r="Q343" s="55" t="e">
        <f>Ясюкова!AX349</f>
        <v>#N/A</v>
      </c>
      <c r="R343" s="54" t="e">
        <f>Ясюкова!AW349</f>
        <v>#N/A</v>
      </c>
    </row>
    <row r="344" spans="1:18" x14ac:dyDescent="0.25">
      <c r="A344" s="70">
        <f>'Тулуз-Пьерон'!A350</f>
        <v>0</v>
      </c>
      <c r="B344" s="71">
        <f>'Тулуз-Пьерон'!B350</f>
        <v>0</v>
      </c>
      <c r="C344" s="60">
        <f>Ясюкова!K350+Ясюкова!L350+Ясюкова!P350</f>
        <v>0</v>
      </c>
      <c r="D344" s="54">
        <f>Ясюкова!E350</f>
        <v>0</v>
      </c>
      <c r="E344" s="54">
        <f>Ясюкова!F350</f>
        <v>0</v>
      </c>
      <c r="F344" s="54">
        <f>Ясюкова!J350+Ясюкова!T350</f>
        <v>0</v>
      </c>
      <c r="G344" s="54">
        <f>Ясюкова!O350+Ясюкова!V350</f>
        <v>0</v>
      </c>
      <c r="H344" s="54">
        <f>Ясюкова!J350+Ясюкова!N350+Ясюкова!O350</f>
        <v>0</v>
      </c>
      <c r="I344" s="54">
        <f>Ясюкова!T350+Ясюкова!U350+Ясюкова!V350</f>
        <v>0</v>
      </c>
      <c r="J344" s="54">
        <f>Ясюкова!W350</f>
        <v>0</v>
      </c>
      <c r="K344" s="54" t="e">
        <f>Ясюкова!C350</f>
        <v>#DIV/0!</v>
      </c>
      <c r="L344" s="54" t="e">
        <f>Ясюкова!D350</f>
        <v>#DIV/0!</v>
      </c>
      <c r="M344" s="54">
        <f>Ясюкова!G350</f>
        <v>0</v>
      </c>
      <c r="N344" s="54">
        <f>Ясюкова!H350</f>
        <v>0</v>
      </c>
      <c r="O344" s="54">
        <f>Ясюкова!I350</f>
        <v>0</v>
      </c>
      <c r="P344" s="54">
        <f>Ясюкова!X350</f>
        <v>0</v>
      </c>
      <c r="Q344" s="55" t="e">
        <f>Ясюкова!AX350</f>
        <v>#N/A</v>
      </c>
      <c r="R344" s="54" t="e">
        <f>Ясюкова!AW350</f>
        <v>#N/A</v>
      </c>
    </row>
    <row r="345" spans="1:18" x14ac:dyDescent="0.25">
      <c r="A345" s="70">
        <f>'Тулуз-Пьерон'!A351</f>
        <v>0</v>
      </c>
      <c r="B345" s="71">
        <f>'Тулуз-Пьерон'!B351</f>
        <v>0</v>
      </c>
      <c r="C345" s="60">
        <f>Ясюкова!K351+Ясюкова!L351+Ясюкова!P351</f>
        <v>0</v>
      </c>
      <c r="D345" s="54">
        <f>Ясюкова!E351</f>
        <v>0</v>
      </c>
      <c r="E345" s="54">
        <f>Ясюкова!F351</f>
        <v>0</v>
      </c>
      <c r="F345" s="54">
        <f>Ясюкова!J351+Ясюкова!T351</f>
        <v>0</v>
      </c>
      <c r="G345" s="54">
        <f>Ясюкова!O351+Ясюкова!V351</f>
        <v>0</v>
      </c>
      <c r="H345" s="54">
        <f>Ясюкова!J351+Ясюкова!N351+Ясюкова!O351</f>
        <v>0</v>
      </c>
      <c r="I345" s="54">
        <f>Ясюкова!T351+Ясюкова!U351+Ясюкова!V351</f>
        <v>0</v>
      </c>
      <c r="J345" s="54">
        <f>Ясюкова!W351</f>
        <v>0</v>
      </c>
      <c r="K345" s="54" t="e">
        <f>Ясюкова!C351</f>
        <v>#DIV/0!</v>
      </c>
      <c r="L345" s="54" t="e">
        <f>Ясюкова!D351</f>
        <v>#DIV/0!</v>
      </c>
      <c r="M345" s="54">
        <f>Ясюкова!G351</f>
        <v>0</v>
      </c>
      <c r="N345" s="54">
        <f>Ясюкова!H351</f>
        <v>0</v>
      </c>
      <c r="O345" s="54">
        <f>Ясюкова!I351</f>
        <v>0</v>
      </c>
      <c r="P345" s="54">
        <f>Ясюкова!X351</f>
        <v>0</v>
      </c>
      <c r="Q345" s="55" t="e">
        <f>Ясюкова!AX351</f>
        <v>#N/A</v>
      </c>
      <c r="R345" s="54" t="e">
        <f>Ясюкова!AW351</f>
        <v>#N/A</v>
      </c>
    </row>
    <row r="346" spans="1:18" x14ac:dyDescent="0.25">
      <c r="A346" s="70">
        <f>'Тулуз-Пьерон'!A352</f>
        <v>0</v>
      </c>
      <c r="B346" s="71">
        <f>'Тулуз-Пьерон'!B352</f>
        <v>0</v>
      </c>
      <c r="C346" s="60">
        <f>Ясюкова!K352+Ясюкова!L352+Ясюкова!P352</f>
        <v>0</v>
      </c>
      <c r="D346" s="54">
        <f>Ясюкова!E352</f>
        <v>0</v>
      </c>
      <c r="E346" s="54">
        <f>Ясюкова!F352</f>
        <v>0</v>
      </c>
      <c r="F346" s="54">
        <f>Ясюкова!J352+Ясюкова!T352</f>
        <v>0</v>
      </c>
      <c r="G346" s="54">
        <f>Ясюкова!O352+Ясюкова!V352</f>
        <v>0</v>
      </c>
      <c r="H346" s="54">
        <f>Ясюкова!J352+Ясюкова!N352+Ясюкова!O352</f>
        <v>0</v>
      </c>
      <c r="I346" s="54">
        <f>Ясюкова!T352+Ясюкова!U352+Ясюкова!V352</f>
        <v>0</v>
      </c>
      <c r="J346" s="54">
        <f>Ясюкова!W352</f>
        <v>0</v>
      </c>
      <c r="K346" s="54" t="e">
        <f>Ясюкова!C352</f>
        <v>#DIV/0!</v>
      </c>
      <c r="L346" s="54" t="e">
        <f>Ясюкова!D352</f>
        <v>#DIV/0!</v>
      </c>
      <c r="M346" s="54">
        <f>Ясюкова!G352</f>
        <v>0</v>
      </c>
      <c r="N346" s="54">
        <f>Ясюкова!H352</f>
        <v>0</v>
      </c>
      <c r="O346" s="54">
        <f>Ясюкова!I352</f>
        <v>0</v>
      </c>
      <c r="P346" s="54">
        <f>Ясюкова!X352</f>
        <v>0</v>
      </c>
      <c r="Q346" s="55" t="e">
        <f>Ясюкова!AX352</f>
        <v>#N/A</v>
      </c>
      <c r="R346" s="54" t="e">
        <f>Ясюкова!AW352</f>
        <v>#N/A</v>
      </c>
    </row>
    <row r="347" spans="1:18" x14ac:dyDescent="0.25">
      <c r="A347" s="70">
        <f>'Тулуз-Пьерон'!A353</f>
        <v>0</v>
      </c>
      <c r="B347" s="71">
        <f>'Тулуз-Пьерон'!B353</f>
        <v>0</v>
      </c>
      <c r="C347" s="60">
        <f>Ясюкова!K353+Ясюкова!L353+Ясюкова!P353</f>
        <v>0</v>
      </c>
      <c r="D347" s="54">
        <f>Ясюкова!E353</f>
        <v>0</v>
      </c>
      <c r="E347" s="54">
        <f>Ясюкова!F353</f>
        <v>0</v>
      </c>
      <c r="F347" s="54">
        <f>Ясюкова!J353+Ясюкова!T353</f>
        <v>0</v>
      </c>
      <c r="G347" s="54">
        <f>Ясюкова!O353+Ясюкова!V353</f>
        <v>0</v>
      </c>
      <c r="H347" s="54">
        <f>Ясюкова!J353+Ясюкова!N353+Ясюкова!O353</f>
        <v>0</v>
      </c>
      <c r="I347" s="54">
        <f>Ясюкова!T353+Ясюкова!U353+Ясюкова!V353</f>
        <v>0</v>
      </c>
      <c r="J347" s="54">
        <f>Ясюкова!W353</f>
        <v>0</v>
      </c>
      <c r="K347" s="54" t="e">
        <f>Ясюкова!C353</f>
        <v>#DIV/0!</v>
      </c>
      <c r="L347" s="54" t="e">
        <f>Ясюкова!D353</f>
        <v>#DIV/0!</v>
      </c>
      <c r="M347" s="54">
        <f>Ясюкова!G353</f>
        <v>0</v>
      </c>
      <c r="N347" s="54">
        <f>Ясюкова!H353</f>
        <v>0</v>
      </c>
      <c r="O347" s="54">
        <f>Ясюкова!I353</f>
        <v>0</v>
      </c>
      <c r="P347" s="54">
        <f>Ясюкова!X353</f>
        <v>0</v>
      </c>
      <c r="Q347" s="55" t="e">
        <f>Ясюкова!AX353</f>
        <v>#N/A</v>
      </c>
      <c r="R347" s="54" t="e">
        <f>Ясюкова!AW353</f>
        <v>#N/A</v>
      </c>
    </row>
    <row r="348" spans="1:18" x14ac:dyDescent="0.25">
      <c r="A348" s="70">
        <f>'Тулуз-Пьерон'!A354</f>
        <v>0</v>
      </c>
      <c r="B348" s="71">
        <f>'Тулуз-Пьерон'!B354</f>
        <v>0</v>
      </c>
      <c r="C348" s="60">
        <f>Ясюкова!K354+Ясюкова!L354+Ясюкова!P354</f>
        <v>0</v>
      </c>
      <c r="D348" s="54">
        <f>Ясюкова!E354</f>
        <v>0</v>
      </c>
      <c r="E348" s="54">
        <f>Ясюкова!F354</f>
        <v>0</v>
      </c>
      <c r="F348" s="54">
        <f>Ясюкова!J354+Ясюкова!T354</f>
        <v>0</v>
      </c>
      <c r="G348" s="54">
        <f>Ясюкова!O354+Ясюкова!V354</f>
        <v>0</v>
      </c>
      <c r="H348" s="54">
        <f>Ясюкова!J354+Ясюкова!N354+Ясюкова!O354</f>
        <v>0</v>
      </c>
      <c r="I348" s="54">
        <f>Ясюкова!T354+Ясюкова!U354+Ясюкова!V354</f>
        <v>0</v>
      </c>
      <c r="J348" s="54">
        <f>Ясюкова!W354</f>
        <v>0</v>
      </c>
      <c r="K348" s="54" t="e">
        <f>Ясюкова!C354</f>
        <v>#DIV/0!</v>
      </c>
      <c r="L348" s="54" t="e">
        <f>Ясюкова!D354</f>
        <v>#DIV/0!</v>
      </c>
      <c r="M348" s="54">
        <f>Ясюкова!G354</f>
        <v>0</v>
      </c>
      <c r="N348" s="54">
        <f>Ясюкова!H354</f>
        <v>0</v>
      </c>
      <c r="O348" s="54">
        <f>Ясюкова!I354</f>
        <v>0</v>
      </c>
      <c r="P348" s="54">
        <f>Ясюкова!X354</f>
        <v>0</v>
      </c>
      <c r="Q348" s="55" t="e">
        <f>Ясюкова!AX354</f>
        <v>#N/A</v>
      </c>
      <c r="R348" s="54" t="e">
        <f>Ясюкова!AW354</f>
        <v>#N/A</v>
      </c>
    </row>
    <row r="349" spans="1:18" x14ac:dyDescent="0.25">
      <c r="A349" s="70">
        <f>'Тулуз-Пьерон'!A355</f>
        <v>0</v>
      </c>
      <c r="B349" s="71">
        <f>'Тулуз-Пьерон'!B355</f>
        <v>0</v>
      </c>
      <c r="C349" s="60">
        <f>Ясюкова!K355+Ясюкова!L355+Ясюкова!P355</f>
        <v>0</v>
      </c>
      <c r="D349" s="54">
        <f>Ясюкова!E355</f>
        <v>0</v>
      </c>
      <c r="E349" s="54">
        <f>Ясюкова!F355</f>
        <v>0</v>
      </c>
      <c r="F349" s="54">
        <f>Ясюкова!J355+Ясюкова!T355</f>
        <v>0</v>
      </c>
      <c r="G349" s="54">
        <f>Ясюкова!O355+Ясюкова!V355</f>
        <v>0</v>
      </c>
      <c r="H349" s="54">
        <f>Ясюкова!J355+Ясюкова!N355+Ясюкова!O355</f>
        <v>0</v>
      </c>
      <c r="I349" s="54">
        <f>Ясюкова!T355+Ясюкова!U355+Ясюкова!V355</f>
        <v>0</v>
      </c>
      <c r="J349" s="54">
        <f>Ясюкова!W355</f>
        <v>0</v>
      </c>
      <c r="K349" s="54" t="e">
        <f>Ясюкова!C355</f>
        <v>#DIV/0!</v>
      </c>
      <c r="L349" s="54" t="e">
        <f>Ясюкова!D355</f>
        <v>#DIV/0!</v>
      </c>
      <c r="M349" s="54">
        <f>Ясюкова!G355</f>
        <v>0</v>
      </c>
      <c r="N349" s="54">
        <f>Ясюкова!H355</f>
        <v>0</v>
      </c>
      <c r="O349" s="54">
        <f>Ясюкова!I355</f>
        <v>0</v>
      </c>
      <c r="P349" s="54">
        <f>Ясюкова!X355</f>
        <v>0</v>
      </c>
      <c r="Q349" s="55" t="e">
        <f>Ясюкова!AX355</f>
        <v>#N/A</v>
      </c>
      <c r="R349" s="54" t="e">
        <f>Ясюкова!AW355</f>
        <v>#N/A</v>
      </c>
    </row>
    <row r="350" spans="1:18" x14ac:dyDescent="0.25">
      <c r="A350" s="70">
        <f>'Тулуз-Пьерон'!A356</f>
        <v>0</v>
      </c>
      <c r="B350" s="71">
        <f>'Тулуз-Пьерон'!B356</f>
        <v>0</v>
      </c>
      <c r="C350" s="60">
        <f>Ясюкова!K356+Ясюкова!L356+Ясюкова!P356</f>
        <v>0</v>
      </c>
      <c r="D350" s="54">
        <f>Ясюкова!E356</f>
        <v>0</v>
      </c>
      <c r="E350" s="54">
        <f>Ясюкова!F356</f>
        <v>0</v>
      </c>
      <c r="F350" s="54">
        <f>Ясюкова!J356+Ясюкова!T356</f>
        <v>0</v>
      </c>
      <c r="G350" s="54">
        <f>Ясюкова!O356+Ясюкова!V356</f>
        <v>0</v>
      </c>
      <c r="H350" s="54">
        <f>Ясюкова!J356+Ясюкова!N356+Ясюкова!O356</f>
        <v>0</v>
      </c>
      <c r="I350" s="54">
        <f>Ясюкова!T356+Ясюкова!U356+Ясюкова!V356</f>
        <v>0</v>
      </c>
      <c r="J350" s="54">
        <f>Ясюкова!W356</f>
        <v>0</v>
      </c>
      <c r="K350" s="54" t="e">
        <f>Ясюкова!C356</f>
        <v>#DIV/0!</v>
      </c>
      <c r="L350" s="54" t="e">
        <f>Ясюкова!D356</f>
        <v>#DIV/0!</v>
      </c>
      <c r="M350" s="54">
        <f>Ясюкова!G356</f>
        <v>0</v>
      </c>
      <c r="N350" s="54">
        <f>Ясюкова!H356</f>
        <v>0</v>
      </c>
      <c r="O350" s="54">
        <f>Ясюкова!I356</f>
        <v>0</v>
      </c>
      <c r="P350" s="54">
        <f>Ясюкова!X356</f>
        <v>0</v>
      </c>
      <c r="Q350" s="55" t="e">
        <f>Ясюкова!AX356</f>
        <v>#N/A</v>
      </c>
      <c r="R350" s="54" t="e">
        <f>Ясюкова!AW356</f>
        <v>#N/A</v>
      </c>
    </row>
    <row r="351" spans="1:18" x14ac:dyDescent="0.25">
      <c r="A351" s="70">
        <f>'Тулуз-Пьерон'!A357</f>
        <v>0</v>
      </c>
      <c r="B351" s="71">
        <f>'Тулуз-Пьерон'!B357</f>
        <v>0</v>
      </c>
      <c r="C351" s="60">
        <f>Ясюкова!K357+Ясюкова!L357+Ясюкова!P357</f>
        <v>0</v>
      </c>
      <c r="D351" s="54">
        <f>Ясюкова!E357</f>
        <v>0</v>
      </c>
      <c r="E351" s="54">
        <f>Ясюкова!F357</f>
        <v>0</v>
      </c>
      <c r="F351" s="54">
        <f>Ясюкова!J357+Ясюкова!T357</f>
        <v>0</v>
      </c>
      <c r="G351" s="54">
        <f>Ясюкова!O357+Ясюкова!V357</f>
        <v>0</v>
      </c>
      <c r="H351" s="54">
        <f>Ясюкова!J357+Ясюкова!N357+Ясюкова!O357</f>
        <v>0</v>
      </c>
      <c r="I351" s="54">
        <f>Ясюкова!T357+Ясюкова!U357+Ясюкова!V357</f>
        <v>0</v>
      </c>
      <c r="J351" s="54">
        <f>Ясюкова!W357</f>
        <v>0</v>
      </c>
      <c r="K351" s="54" t="e">
        <f>Ясюкова!C357</f>
        <v>#DIV/0!</v>
      </c>
      <c r="L351" s="54" t="e">
        <f>Ясюкова!D357</f>
        <v>#DIV/0!</v>
      </c>
      <c r="M351" s="54">
        <f>Ясюкова!G357</f>
        <v>0</v>
      </c>
      <c r="N351" s="54">
        <f>Ясюкова!H357</f>
        <v>0</v>
      </c>
      <c r="O351" s="54">
        <f>Ясюкова!I357</f>
        <v>0</v>
      </c>
      <c r="P351" s="54">
        <f>Ясюкова!X357</f>
        <v>0</v>
      </c>
      <c r="Q351" s="55" t="e">
        <f>Ясюкова!AX357</f>
        <v>#N/A</v>
      </c>
      <c r="R351" s="54" t="e">
        <f>Ясюкова!AW357</f>
        <v>#N/A</v>
      </c>
    </row>
    <row r="352" spans="1:18" x14ac:dyDescent="0.25">
      <c r="A352" s="70">
        <f>'Тулуз-Пьерон'!A358</f>
        <v>0</v>
      </c>
      <c r="B352" s="71">
        <f>'Тулуз-Пьерон'!B358</f>
        <v>0</v>
      </c>
      <c r="C352" s="60">
        <f>Ясюкова!K358+Ясюкова!L358+Ясюкова!P358</f>
        <v>0</v>
      </c>
      <c r="D352" s="54">
        <f>Ясюкова!E358</f>
        <v>0</v>
      </c>
      <c r="E352" s="54">
        <f>Ясюкова!F358</f>
        <v>0</v>
      </c>
      <c r="F352" s="54">
        <f>Ясюкова!J358+Ясюкова!T358</f>
        <v>0</v>
      </c>
      <c r="G352" s="54">
        <f>Ясюкова!O358+Ясюкова!V358</f>
        <v>0</v>
      </c>
      <c r="H352" s="54">
        <f>Ясюкова!J358+Ясюкова!N358+Ясюкова!O358</f>
        <v>0</v>
      </c>
      <c r="I352" s="54">
        <f>Ясюкова!T358+Ясюкова!U358+Ясюкова!V358</f>
        <v>0</v>
      </c>
      <c r="J352" s="54">
        <f>Ясюкова!W358</f>
        <v>0</v>
      </c>
      <c r="K352" s="54" t="e">
        <f>Ясюкова!C358</f>
        <v>#DIV/0!</v>
      </c>
      <c r="L352" s="54" t="e">
        <f>Ясюкова!D358</f>
        <v>#DIV/0!</v>
      </c>
      <c r="M352" s="54">
        <f>Ясюкова!G358</f>
        <v>0</v>
      </c>
      <c r="N352" s="54">
        <f>Ясюкова!H358</f>
        <v>0</v>
      </c>
      <c r="O352" s="54">
        <f>Ясюкова!I358</f>
        <v>0</v>
      </c>
      <c r="P352" s="54">
        <f>Ясюкова!X358</f>
        <v>0</v>
      </c>
      <c r="Q352" s="55" t="e">
        <f>Ясюкова!AX358</f>
        <v>#N/A</v>
      </c>
      <c r="R352" s="54" t="e">
        <f>Ясюкова!AW358</f>
        <v>#N/A</v>
      </c>
    </row>
    <row r="353" spans="1:18" x14ac:dyDescent="0.25">
      <c r="A353" s="70">
        <f>'Тулуз-Пьерон'!A359</f>
        <v>0</v>
      </c>
      <c r="B353" s="71">
        <f>'Тулуз-Пьерон'!B359</f>
        <v>0</v>
      </c>
      <c r="C353" s="60">
        <f>Ясюкова!K359+Ясюкова!L359+Ясюкова!P359</f>
        <v>0</v>
      </c>
      <c r="D353" s="54">
        <f>Ясюкова!E359</f>
        <v>0</v>
      </c>
      <c r="E353" s="54">
        <f>Ясюкова!F359</f>
        <v>0</v>
      </c>
      <c r="F353" s="54">
        <f>Ясюкова!J359+Ясюкова!T359</f>
        <v>0</v>
      </c>
      <c r="G353" s="54">
        <f>Ясюкова!O359+Ясюкова!V359</f>
        <v>0</v>
      </c>
      <c r="H353" s="54">
        <f>Ясюкова!J359+Ясюкова!N359+Ясюкова!O359</f>
        <v>0</v>
      </c>
      <c r="I353" s="54">
        <f>Ясюкова!T359+Ясюкова!U359+Ясюкова!V359</f>
        <v>0</v>
      </c>
      <c r="J353" s="54">
        <f>Ясюкова!W359</f>
        <v>0</v>
      </c>
      <c r="K353" s="54" t="e">
        <f>Ясюкова!C359</f>
        <v>#DIV/0!</v>
      </c>
      <c r="L353" s="54" t="e">
        <f>Ясюкова!D359</f>
        <v>#DIV/0!</v>
      </c>
      <c r="M353" s="54">
        <f>Ясюкова!G359</f>
        <v>0</v>
      </c>
      <c r="N353" s="54">
        <f>Ясюкова!H359</f>
        <v>0</v>
      </c>
      <c r="O353" s="54">
        <f>Ясюкова!I359</f>
        <v>0</v>
      </c>
      <c r="P353" s="54">
        <f>Ясюкова!X359</f>
        <v>0</v>
      </c>
      <c r="Q353" s="55" t="e">
        <f>Ясюкова!AX359</f>
        <v>#N/A</v>
      </c>
      <c r="R353" s="54" t="e">
        <f>Ясюкова!AW359</f>
        <v>#N/A</v>
      </c>
    </row>
    <row r="354" spans="1:18" x14ac:dyDescent="0.25">
      <c r="A354" s="70">
        <f>'Тулуз-Пьерон'!A360</f>
        <v>0</v>
      </c>
      <c r="B354" s="71">
        <f>'Тулуз-Пьерон'!B360</f>
        <v>0</v>
      </c>
      <c r="C354" s="60">
        <f>Ясюкова!K360+Ясюкова!L360+Ясюкова!P360</f>
        <v>0</v>
      </c>
      <c r="D354" s="54">
        <f>Ясюкова!E360</f>
        <v>0</v>
      </c>
      <c r="E354" s="54">
        <f>Ясюкова!F360</f>
        <v>0</v>
      </c>
      <c r="F354" s="54">
        <f>Ясюкова!J360+Ясюкова!T360</f>
        <v>0</v>
      </c>
      <c r="G354" s="54">
        <f>Ясюкова!O360+Ясюкова!V360</f>
        <v>0</v>
      </c>
      <c r="H354" s="54">
        <f>Ясюкова!J360+Ясюкова!N360+Ясюкова!O360</f>
        <v>0</v>
      </c>
      <c r="I354" s="54">
        <f>Ясюкова!T360+Ясюкова!U360+Ясюкова!V360</f>
        <v>0</v>
      </c>
      <c r="J354" s="54">
        <f>Ясюкова!W360</f>
        <v>0</v>
      </c>
      <c r="K354" s="54" t="e">
        <f>Ясюкова!C360</f>
        <v>#DIV/0!</v>
      </c>
      <c r="L354" s="54" t="e">
        <f>Ясюкова!D360</f>
        <v>#DIV/0!</v>
      </c>
      <c r="M354" s="54">
        <f>Ясюкова!G360</f>
        <v>0</v>
      </c>
      <c r="N354" s="54">
        <f>Ясюкова!H360</f>
        <v>0</v>
      </c>
      <c r="O354" s="54">
        <f>Ясюкова!I360</f>
        <v>0</v>
      </c>
      <c r="P354" s="54">
        <f>Ясюкова!X360</f>
        <v>0</v>
      </c>
      <c r="Q354" s="55" t="e">
        <f>Ясюкова!AX360</f>
        <v>#N/A</v>
      </c>
      <c r="R354" s="54" t="e">
        <f>Ясюкова!AW360</f>
        <v>#N/A</v>
      </c>
    </row>
    <row r="355" spans="1:18" x14ac:dyDescent="0.25">
      <c r="A355" s="70">
        <f>'Тулуз-Пьерон'!A361</f>
        <v>0</v>
      </c>
      <c r="B355" s="71">
        <f>'Тулуз-Пьерон'!B361</f>
        <v>0</v>
      </c>
      <c r="C355" s="60">
        <f>Ясюкова!K361+Ясюкова!L361+Ясюкова!P361</f>
        <v>0</v>
      </c>
      <c r="D355" s="54">
        <f>Ясюкова!E361</f>
        <v>0</v>
      </c>
      <c r="E355" s="54">
        <f>Ясюкова!F361</f>
        <v>0</v>
      </c>
      <c r="F355" s="54">
        <f>Ясюкова!J361+Ясюкова!T361</f>
        <v>0</v>
      </c>
      <c r="G355" s="54">
        <f>Ясюкова!O361+Ясюкова!V361</f>
        <v>0</v>
      </c>
      <c r="H355" s="54">
        <f>Ясюкова!J361+Ясюкова!N361+Ясюкова!O361</f>
        <v>0</v>
      </c>
      <c r="I355" s="54">
        <f>Ясюкова!T361+Ясюкова!U361+Ясюкова!V361</f>
        <v>0</v>
      </c>
      <c r="J355" s="54">
        <f>Ясюкова!W361</f>
        <v>0</v>
      </c>
      <c r="K355" s="54" t="e">
        <f>Ясюкова!C361</f>
        <v>#DIV/0!</v>
      </c>
      <c r="L355" s="54" t="e">
        <f>Ясюкова!D361</f>
        <v>#DIV/0!</v>
      </c>
      <c r="M355" s="54">
        <f>Ясюкова!G361</f>
        <v>0</v>
      </c>
      <c r="N355" s="54">
        <f>Ясюкова!H361</f>
        <v>0</v>
      </c>
      <c r="O355" s="54">
        <f>Ясюкова!I361</f>
        <v>0</v>
      </c>
      <c r="P355" s="54">
        <f>Ясюкова!X361</f>
        <v>0</v>
      </c>
      <c r="Q355" s="55" t="e">
        <f>Ясюкова!AX361</f>
        <v>#N/A</v>
      </c>
      <c r="R355" s="54" t="e">
        <f>Ясюкова!AW361</f>
        <v>#N/A</v>
      </c>
    </row>
    <row r="356" spans="1:18" x14ac:dyDescent="0.25">
      <c r="A356" s="70">
        <f>'Тулуз-Пьерон'!A362</f>
        <v>0</v>
      </c>
      <c r="B356" s="71">
        <f>'Тулуз-Пьерон'!B362</f>
        <v>0</v>
      </c>
      <c r="C356" s="60">
        <f>Ясюкова!K362+Ясюкова!L362+Ясюкова!P362</f>
        <v>0</v>
      </c>
      <c r="D356" s="54">
        <f>Ясюкова!E362</f>
        <v>0</v>
      </c>
      <c r="E356" s="54">
        <f>Ясюкова!F362</f>
        <v>0</v>
      </c>
      <c r="F356" s="54">
        <f>Ясюкова!J362+Ясюкова!T362</f>
        <v>0</v>
      </c>
      <c r="G356" s="54">
        <f>Ясюкова!O362+Ясюкова!V362</f>
        <v>0</v>
      </c>
      <c r="H356" s="54">
        <f>Ясюкова!J362+Ясюкова!N362+Ясюкова!O362</f>
        <v>0</v>
      </c>
      <c r="I356" s="54">
        <f>Ясюкова!T362+Ясюкова!U362+Ясюкова!V362</f>
        <v>0</v>
      </c>
      <c r="J356" s="54">
        <f>Ясюкова!W362</f>
        <v>0</v>
      </c>
      <c r="K356" s="54" t="e">
        <f>Ясюкова!C362</f>
        <v>#DIV/0!</v>
      </c>
      <c r="L356" s="54" t="e">
        <f>Ясюкова!D362</f>
        <v>#DIV/0!</v>
      </c>
      <c r="M356" s="54">
        <f>Ясюкова!G362</f>
        <v>0</v>
      </c>
      <c r="N356" s="54">
        <f>Ясюкова!H362</f>
        <v>0</v>
      </c>
      <c r="O356" s="54">
        <f>Ясюкова!I362</f>
        <v>0</v>
      </c>
      <c r="P356" s="54">
        <f>Ясюкова!X362</f>
        <v>0</v>
      </c>
      <c r="Q356" s="55" t="e">
        <f>Ясюкова!AX362</f>
        <v>#N/A</v>
      </c>
      <c r="R356" s="54" t="e">
        <f>Ясюкова!AW362</f>
        <v>#N/A</v>
      </c>
    </row>
    <row r="357" spans="1:18" x14ac:dyDescent="0.25">
      <c r="A357" s="70">
        <f>'Тулуз-Пьерон'!A363</f>
        <v>0</v>
      </c>
      <c r="B357" s="71">
        <f>'Тулуз-Пьерон'!B363</f>
        <v>0</v>
      </c>
      <c r="C357" s="60">
        <f>Ясюкова!K363+Ясюкова!L363+Ясюкова!P363</f>
        <v>0</v>
      </c>
      <c r="D357" s="54">
        <f>Ясюкова!E363</f>
        <v>0</v>
      </c>
      <c r="E357" s="54">
        <f>Ясюкова!F363</f>
        <v>0</v>
      </c>
      <c r="F357" s="54">
        <f>Ясюкова!J363+Ясюкова!T363</f>
        <v>0</v>
      </c>
      <c r="G357" s="54">
        <f>Ясюкова!O363+Ясюкова!V363</f>
        <v>0</v>
      </c>
      <c r="H357" s="54">
        <f>Ясюкова!J363+Ясюкова!N363+Ясюкова!O363</f>
        <v>0</v>
      </c>
      <c r="I357" s="54">
        <f>Ясюкова!T363+Ясюкова!U363+Ясюкова!V363</f>
        <v>0</v>
      </c>
      <c r="J357" s="54">
        <f>Ясюкова!W363</f>
        <v>0</v>
      </c>
      <c r="K357" s="54" t="e">
        <f>Ясюкова!C363</f>
        <v>#DIV/0!</v>
      </c>
      <c r="L357" s="54" t="e">
        <f>Ясюкова!D363</f>
        <v>#DIV/0!</v>
      </c>
      <c r="M357" s="54">
        <f>Ясюкова!G363</f>
        <v>0</v>
      </c>
      <c r="N357" s="54">
        <f>Ясюкова!H363</f>
        <v>0</v>
      </c>
      <c r="O357" s="54">
        <f>Ясюкова!I363</f>
        <v>0</v>
      </c>
      <c r="P357" s="54">
        <f>Ясюкова!X363</f>
        <v>0</v>
      </c>
      <c r="Q357" s="55" t="e">
        <f>Ясюкова!AX363</f>
        <v>#N/A</v>
      </c>
      <c r="R357" s="54" t="e">
        <f>Ясюкова!AW363</f>
        <v>#N/A</v>
      </c>
    </row>
    <row r="358" spans="1:18" x14ac:dyDescent="0.25">
      <c r="A358" s="70">
        <f>'Тулуз-Пьерон'!A364</f>
        <v>0</v>
      </c>
      <c r="B358" s="71">
        <f>'Тулуз-Пьерон'!B364</f>
        <v>0</v>
      </c>
      <c r="C358" s="60">
        <f>Ясюкова!K364+Ясюкова!L364+Ясюкова!P364</f>
        <v>0</v>
      </c>
      <c r="D358" s="54">
        <f>Ясюкова!E364</f>
        <v>0</v>
      </c>
      <c r="E358" s="54">
        <f>Ясюкова!F364</f>
        <v>0</v>
      </c>
      <c r="F358" s="54">
        <f>Ясюкова!J364+Ясюкова!T364</f>
        <v>0</v>
      </c>
      <c r="G358" s="54">
        <f>Ясюкова!O364+Ясюкова!V364</f>
        <v>0</v>
      </c>
      <c r="H358" s="54">
        <f>Ясюкова!J364+Ясюкова!N364+Ясюкова!O364</f>
        <v>0</v>
      </c>
      <c r="I358" s="54">
        <f>Ясюкова!T364+Ясюкова!U364+Ясюкова!V364</f>
        <v>0</v>
      </c>
      <c r="J358" s="54">
        <f>Ясюкова!W364</f>
        <v>0</v>
      </c>
      <c r="K358" s="54" t="e">
        <f>Ясюкова!C364</f>
        <v>#DIV/0!</v>
      </c>
      <c r="L358" s="54" t="e">
        <f>Ясюкова!D364</f>
        <v>#DIV/0!</v>
      </c>
      <c r="M358" s="54">
        <f>Ясюкова!G364</f>
        <v>0</v>
      </c>
      <c r="N358" s="54">
        <f>Ясюкова!H364</f>
        <v>0</v>
      </c>
      <c r="O358" s="54">
        <f>Ясюкова!I364</f>
        <v>0</v>
      </c>
      <c r="P358" s="54">
        <f>Ясюкова!X364</f>
        <v>0</v>
      </c>
      <c r="Q358" s="55" t="e">
        <f>Ясюкова!AX364</f>
        <v>#N/A</v>
      </c>
      <c r="R358" s="54" t="e">
        <f>Ясюкова!AW364</f>
        <v>#N/A</v>
      </c>
    </row>
    <row r="359" spans="1:18" x14ac:dyDescent="0.25">
      <c r="A359" s="70">
        <f>'Тулуз-Пьерон'!A365</f>
        <v>0</v>
      </c>
      <c r="B359" s="71">
        <f>'Тулуз-Пьерон'!B365</f>
        <v>0</v>
      </c>
      <c r="C359" s="60">
        <f>Ясюкова!K365+Ясюкова!L365+Ясюкова!P365</f>
        <v>0</v>
      </c>
      <c r="D359" s="54">
        <f>Ясюкова!E365</f>
        <v>0</v>
      </c>
      <c r="E359" s="54">
        <f>Ясюкова!F365</f>
        <v>0</v>
      </c>
      <c r="F359" s="54">
        <f>Ясюкова!J365+Ясюкова!T365</f>
        <v>0</v>
      </c>
      <c r="G359" s="54">
        <f>Ясюкова!O365+Ясюкова!V365</f>
        <v>0</v>
      </c>
      <c r="H359" s="54">
        <f>Ясюкова!J365+Ясюкова!N365+Ясюкова!O365</f>
        <v>0</v>
      </c>
      <c r="I359" s="54">
        <f>Ясюкова!T365+Ясюкова!U365+Ясюкова!V365</f>
        <v>0</v>
      </c>
      <c r="J359" s="54">
        <f>Ясюкова!W365</f>
        <v>0</v>
      </c>
      <c r="K359" s="54" t="e">
        <f>Ясюкова!C365</f>
        <v>#DIV/0!</v>
      </c>
      <c r="L359" s="54" t="e">
        <f>Ясюкова!D365</f>
        <v>#DIV/0!</v>
      </c>
      <c r="M359" s="54">
        <f>Ясюкова!G365</f>
        <v>0</v>
      </c>
      <c r="N359" s="54">
        <f>Ясюкова!H365</f>
        <v>0</v>
      </c>
      <c r="O359" s="54">
        <f>Ясюкова!I365</f>
        <v>0</v>
      </c>
      <c r="P359" s="54">
        <f>Ясюкова!X365</f>
        <v>0</v>
      </c>
      <c r="Q359" s="55" t="e">
        <f>Ясюкова!AX365</f>
        <v>#N/A</v>
      </c>
      <c r="R359" s="54" t="e">
        <f>Ясюкова!AW365</f>
        <v>#N/A</v>
      </c>
    </row>
    <row r="360" spans="1:18" x14ac:dyDescent="0.25">
      <c r="A360" s="70">
        <f>'Тулуз-Пьерон'!A366</f>
        <v>0</v>
      </c>
      <c r="B360" s="71">
        <f>'Тулуз-Пьерон'!B366</f>
        <v>0</v>
      </c>
      <c r="C360" s="60">
        <f>Ясюкова!K366+Ясюкова!L366+Ясюкова!P366</f>
        <v>0</v>
      </c>
      <c r="D360" s="54">
        <f>Ясюкова!E366</f>
        <v>0</v>
      </c>
      <c r="E360" s="54">
        <f>Ясюкова!F366</f>
        <v>0</v>
      </c>
      <c r="F360" s="54">
        <f>Ясюкова!J366+Ясюкова!T366</f>
        <v>0</v>
      </c>
      <c r="G360" s="54">
        <f>Ясюкова!O366+Ясюкова!V366</f>
        <v>0</v>
      </c>
      <c r="H360" s="54">
        <f>Ясюкова!J366+Ясюкова!N366+Ясюкова!O366</f>
        <v>0</v>
      </c>
      <c r="I360" s="54">
        <f>Ясюкова!T366+Ясюкова!U366+Ясюкова!V366</f>
        <v>0</v>
      </c>
      <c r="J360" s="54">
        <f>Ясюкова!W366</f>
        <v>0</v>
      </c>
      <c r="K360" s="54" t="e">
        <f>Ясюкова!C366</f>
        <v>#DIV/0!</v>
      </c>
      <c r="L360" s="54" t="e">
        <f>Ясюкова!D366</f>
        <v>#DIV/0!</v>
      </c>
      <c r="M360" s="54">
        <f>Ясюкова!G366</f>
        <v>0</v>
      </c>
      <c r="N360" s="54">
        <f>Ясюкова!H366</f>
        <v>0</v>
      </c>
      <c r="O360" s="54">
        <f>Ясюкова!I366</f>
        <v>0</v>
      </c>
      <c r="P360" s="54">
        <f>Ясюкова!X366</f>
        <v>0</v>
      </c>
      <c r="Q360" s="55" t="e">
        <f>Ясюкова!AX366</f>
        <v>#N/A</v>
      </c>
      <c r="R360" s="54" t="e">
        <f>Ясюкова!AW366</f>
        <v>#N/A</v>
      </c>
    </row>
    <row r="361" spans="1:18" x14ac:dyDescent="0.25">
      <c r="A361" s="70">
        <f>'Тулуз-Пьерон'!A367</f>
        <v>0</v>
      </c>
      <c r="B361" s="71">
        <f>'Тулуз-Пьерон'!B367</f>
        <v>0</v>
      </c>
      <c r="C361" s="60">
        <f>Ясюкова!K367+Ясюкова!L367+Ясюкова!P367</f>
        <v>0</v>
      </c>
      <c r="D361" s="54">
        <f>Ясюкова!E367</f>
        <v>0</v>
      </c>
      <c r="E361" s="54">
        <f>Ясюкова!F367</f>
        <v>0</v>
      </c>
      <c r="F361" s="54">
        <f>Ясюкова!J367+Ясюкова!T367</f>
        <v>0</v>
      </c>
      <c r="G361" s="54">
        <f>Ясюкова!O367+Ясюкова!V367</f>
        <v>0</v>
      </c>
      <c r="H361" s="54">
        <f>Ясюкова!J367+Ясюкова!N367+Ясюкова!O367</f>
        <v>0</v>
      </c>
      <c r="I361" s="54">
        <f>Ясюкова!T367+Ясюкова!U367+Ясюкова!V367</f>
        <v>0</v>
      </c>
      <c r="J361" s="54">
        <f>Ясюкова!W367</f>
        <v>0</v>
      </c>
      <c r="K361" s="54" t="e">
        <f>Ясюкова!C367</f>
        <v>#DIV/0!</v>
      </c>
      <c r="L361" s="54" t="e">
        <f>Ясюкова!D367</f>
        <v>#DIV/0!</v>
      </c>
      <c r="M361" s="54">
        <f>Ясюкова!G367</f>
        <v>0</v>
      </c>
      <c r="N361" s="54">
        <f>Ясюкова!H367</f>
        <v>0</v>
      </c>
      <c r="O361" s="54">
        <f>Ясюкова!I367</f>
        <v>0</v>
      </c>
      <c r="P361" s="54">
        <f>Ясюкова!X367</f>
        <v>0</v>
      </c>
      <c r="Q361" s="55" t="e">
        <f>Ясюкова!AX367</f>
        <v>#N/A</v>
      </c>
      <c r="R361" s="54" t="e">
        <f>Ясюкова!AW367</f>
        <v>#N/A</v>
      </c>
    </row>
    <row r="362" spans="1:18" x14ac:dyDescent="0.25">
      <c r="A362" s="70">
        <f>'Тулуз-Пьерон'!A368</f>
        <v>0</v>
      </c>
      <c r="B362" s="71">
        <f>'Тулуз-Пьерон'!B368</f>
        <v>0</v>
      </c>
      <c r="C362" s="60">
        <f>Ясюкова!K368+Ясюкова!L368+Ясюкова!P368</f>
        <v>0</v>
      </c>
      <c r="D362" s="54">
        <f>Ясюкова!E368</f>
        <v>0</v>
      </c>
      <c r="E362" s="54">
        <f>Ясюкова!F368</f>
        <v>0</v>
      </c>
      <c r="F362" s="54">
        <f>Ясюкова!J368+Ясюкова!T368</f>
        <v>0</v>
      </c>
      <c r="G362" s="54">
        <f>Ясюкова!O368+Ясюкова!V368</f>
        <v>0</v>
      </c>
      <c r="H362" s="54">
        <f>Ясюкова!J368+Ясюкова!N368+Ясюкова!O368</f>
        <v>0</v>
      </c>
      <c r="I362" s="54">
        <f>Ясюкова!T368+Ясюкова!U368+Ясюкова!V368</f>
        <v>0</v>
      </c>
      <c r="J362" s="54">
        <f>Ясюкова!W368</f>
        <v>0</v>
      </c>
      <c r="K362" s="54" t="e">
        <f>Ясюкова!C368</f>
        <v>#DIV/0!</v>
      </c>
      <c r="L362" s="54" t="e">
        <f>Ясюкова!D368</f>
        <v>#DIV/0!</v>
      </c>
      <c r="M362" s="54">
        <f>Ясюкова!G368</f>
        <v>0</v>
      </c>
      <c r="N362" s="54">
        <f>Ясюкова!H368</f>
        <v>0</v>
      </c>
      <c r="O362" s="54">
        <f>Ясюкова!I368</f>
        <v>0</v>
      </c>
      <c r="P362" s="54">
        <f>Ясюкова!X368</f>
        <v>0</v>
      </c>
      <c r="Q362" s="55" t="e">
        <f>Ясюкова!AX368</f>
        <v>#N/A</v>
      </c>
      <c r="R362" s="54" t="e">
        <f>Ясюкова!AW368</f>
        <v>#N/A</v>
      </c>
    </row>
    <row r="363" spans="1:18" x14ac:dyDescent="0.25">
      <c r="A363" s="70">
        <f>'Тулуз-Пьерон'!A369</f>
        <v>0</v>
      </c>
      <c r="B363" s="71">
        <f>'Тулуз-Пьерон'!B369</f>
        <v>0</v>
      </c>
      <c r="C363" s="60">
        <f>Ясюкова!K369+Ясюкова!L369+Ясюкова!P369</f>
        <v>0</v>
      </c>
      <c r="D363" s="54">
        <f>Ясюкова!E369</f>
        <v>0</v>
      </c>
      <c r="E363" s="54">
        <f>Ясюкова!F369</f>
        <v>0</v>
      </c>
      <c r="F363" s="54">
        <f>Ясюкова!J369+Ясюкова!T369</f>
        <v>0</v>
      </c>
      <c r="G363" s="54">
        <f>Ясюкова!O369+Ясюкова!V369</f>
        <v>0</v>
      </c>
      <c r="H363" s="54">
        <f>Ясюкова!J369+Ясюкова!N369+Ясюкова!O369</f>
        <v>0</v>
      </c>
      <c r="I363" s="54">
        <f>Ясюкова!T369+Ясюкова!U369+Ясюкова!V369</f>
        <v>0</v>
      </c>
      <c r="J363" s="54">
        <f>Ясюкова!W369</f>
        <v>0</v>
      </c>
      <c r="K363" s="54" t="e">
        <f>Ясюкова!C369</f>
        <v>#DIV/0!</v>
      </c>
      <c r="L363" s="54" t="e">
        <f>Ясюкова!D369</f>
        <v>#DIV/0!</v>
      </c>
      <c r="M363" s="54">
        <f>Ясюкова!G369</f>
        <v>0</v>
      </c>
      <c r="N363" s="54">
        <f>Ясюкова!H369</f>
        <v>0</v>
      </c>
      <c r="O363" s="54">
        <f>Ясюкова!I369</f>
        <v>0</v>
      </c>
      <c r="P363" s="54">
        <f>Ясюкова!X369</f>
        <v>0</v>
      </c>
      <c r="Q363" s="55" t="e">
        <f>Ясюкова!AX369</f>
        <v>#N/A</v>
      </c>
      <c r="R363" s="54" t="e">
        <f>Ясюкова!AW369</f>
        <v>#N/A</v>
      </c>
    </row>
    <row r="364" spans="1:18" x14ac:dyDescent="0.25">
      <c r="A364" s="70">
        <f>'Тулуз-Пьерон'!A370</f>
        <v>0</v>
      </c>
      <c r="B364" s="71">
        <f>'Тулуз-Пьерон'!B370</f>
        <v>0</v>
      </c>
      <c r="C364" s="60">
        <f>Ясюкова!K370+Ясюкова!L370+Ясюкова!P370</f>
        <v>0</v>
      </c>
      <c r="D364" s="54">
        <f>Ясюкова!E370</f>
        <v>0</v>
      </c>
      <c r="E364" s="54">
        <f>Ясюкова!F370</f>
        <v>0</v>
      </c>
      <c r="F364" s="54">
        <f>Ясюкова!J370+Ясюкова!T370</f>
        <v>0</v>
      </c>
      <c r="G364" s="54">
        <f>Ясюкова!O370+Ясюкова!V370</f>
        <v>0</v>
      </c>
      <c r="H364" s="54">
        <f>Ясюкова!J370+Ясюкова!N370+Ясюкова!O370</f>
        <v>0</v>
      </c>
      <c r="I364" s="54">
        <f>Ясюкова!T370+Ясюкова!U370+Ясюкова!V370</f>
        <v>0</v>
      </c>
      <c r="J364" s="54">
        <f>Ясюкова!W370</f>
        <v>0</v>
      </c>
      <c r="K364" s="54" t="e">
        <f>Ясюкова!C370</f>
        <v>#DIV/0!</v>
      </c>
      <c r="L364" s="54" t="e">
        <f>Ясюкова!D370</f>
        <v>#DIV/0!</v>
      </c>
      <c r="M364" s="54">
        <f>Ясюкова!G370</f>
        <v>0</v>
      </c>
      <c r="N364" s="54">
        <f>Ясюкова!H370</f>
        <v>0</v>
      </c>
      <c r="O364" s="54">
        <f>Ясюкова!I370</f>
        <v>0</v>
      </c>
      <c r="P364" s="54">
        <f>Ясюкова!X370</f>
        <v>0</v>
      </c>
      <c r="Q364" s="55" t="e">
        <f>Ясюкова!AX370</f>
        <v>#N/A</v>
      </c>
      <c r="R364" s="54" t="e">
        <f>Ясюкова!AW370</f>
        <v>#N/A</v>
      </c>
    </row>
    <row r="365" spans="1:18" x14ac:dyDescent="0.25">
      <c r="A365" s="70">
        <f>'Тулуз-Пьерон'!A371</f>
        <v>0</v>
      </c>
      <c r="B365" s="71">
        <f>'Тулуз-Пьерон'!B371</f>
        <v>0</v>
      </c>
      <c r="C365" s="60">
        <f>Ясюкова!K371+Ясюкова!L371+Ясюкова!P371</f>
        <v>0</v>
      </c>
      <c r="D365" s="54">
        <f>Ясюкова!E371</f>
        <v>0</v>
      </c>
      <c r="E365" s="54">
        <f>Ясюкова!F371</f>
        <v>0</v>
      </c>
      <c r="F365" s="54">
        <f>Ясюкова!J371+Ясюкова!T371</f>
        <v>0</v>
      </c>
      <c r="G365" s="54">
        <f>Ясюкова!O371+Ясюкова!V371</f>
        <v>0</v>
      </c>
      <c r="H365" s="54">
        <f>Ясюкова!J371+Ясюкова!N371+Ясюкова!O371</f>
        <v>0</v>
      </c>
      <c r="I365" s="54">
        <f>Ясюкова!T371+Ясюкова!U371+Ясюкова!V371</f>
        <v>0</v>
      </c>
      <c r="J365" s="54">
        <f>Ясюкова!W371</f>
        <v>0</v>
      </c>
      <c r="K365" s="54" t="e">
        <f>Ясюкова!C371</f>
        <v>#DIV/0!</v>
      </c>
      <c r="L365" s="54" t="e">
        <f>Ясюкова!D371</f>
        <v>#DIV/0!</v>
      </c>
      <c r="M365" s="54">
        <f>Ясюкова!G371</f>
        <v>0</v>
      </c>
      <c r="N365" s="54">
        <f>Ясюкова!H371</f>
        <v>0</v>
      </c>
      <c r="O365" s="54">
        <f>Ясюкова!I371</f>
        <v>0</v>
      </c>
      <c r="P365" s="54">
        <f>Ясюкова!X371</f>
        <v>0</v>
      </c>
      <c r="Q365" s="55" t="e">
        <f>Ясюкова!AX371</f>
        <v>#N/A</v>
      </c>
      <c r="R365" s="54" t="e">
        <f>Ясюкова!AW371</f>
        <v>#N/A</v>
      </c>
    </row>
    <row r="366" spans="1:18" x14ac:dyDescent="0.25">
      <c r="A366" s="70">
        <f>'Тулуз-Пьерон'!A372</f>
        <v>0</v>
      </c>
      <c r="B366" s="71">
        <f>'Тулуз-Пьерон'!B372</f>
        <v>0</v>
      </c>
      <c r="C366" s="60">
        <f>Ясюкова!K372+Ясюкова!L372+Ясюкова!P372</f>
        <v>0</v>
      </c>
      <c r="D366" s="54">
        <f>Ясюкова!E372</f>
        <v>0</v>
      </c>
      <c r="E366" s="54">
        <f>Ясюкова!F372</f>
        <v>0</v>
      </c>
      <c r="F366" s="54">
        <f>Ясюкова!J372+Ясюкова!T372</f>
        <v>0</v>
      </c>
      <c r="G366" s="54">
        <f>Ясюкова!O372+Ясюкова!V372</f>
        <v>0</v>
      </c>
      <c r="H366" s="54">
        <f>Ясюкова!J372+Ясюкова!N372+Ясюкова!O372</f>
        <v>0</v>
      </c>
      <c r="I366" s="54">
        <f>Ясюкова!T372+Ясюкова!U372+Ясюкова!V372</f>
        <v>0</v>
      </c>
      <c r="J366" s="54">
        <f>Ясюкова!W372</f>
        <v>0</v>
      </c>
      <c r="K366" s="54" t="e">
        <f>Ясюкова!C372</f>
        <v>#DIV/0!</v>
      </c>
      <c r="L366" s="54" t="e">
        <f>Ясюкова!D372</f>
        <v>#DIV/0!</v>
      </c>
      <c r="M366" s="54">
        <f>Ясюкова!G372</f>
        <v>0</v>
      </c>
      <c r="N366" s="54">
        <f>Ясюкова!H372</f>
        <v>0</v>
      </c>
      <c r="O366" s="54">
        <f>Ясюкова!I372</f>
        <v>0</v>
      </c>
      <c r="P366" s="54">
        <f>Ясюкова!X372</f>
        <v>0</v>
      </c>
      <c r="Q366" s="55" t="e">
        <f>Ясюкова!AX372</f>
        <v>#N/A</v>
      </c>
      <c r="R366" s="54" t="e">
        <f>Ясюкова!AW372</f>
        <v>#N/A</v>
      </c>
    </row>
    <row r="367" spans="1:18" x14ac:dyDescent="0.25">
      <c r="A367" s="70">
        <f>'Тулуз-Пьерон'!A373</f>
        <v>0</v>
      </c>
      <c r="B367" s="71">
        <f>'Тулуз-Пьерон'!B373</f>
        <v>0</v>
      </c>
      <c r="C367" s="60">
        <f>Ясюкова!K373+Ясюкова!L373+Ясюкова!P373</f>
        <v>0</v>
      </c>
      <c r="D367" s="54">
        <f>Ясюкова!E373</f>
        <v>0</v>
      </c>
      <c r="E367" s="54">
        <f>Ясюкова!F373</f>
        <v>0</v>
      </c>
      <c r="F367" s="54">
        <f>Ясюкова!J373+Ясюкова!T373</f>
        <v>0</v>
      </c>
      <c r="G367" s="54">
        <f>Ясюкова!O373+Ясюкова!V373</f>
        <v>0</v>
      </c>
      <c r="H367" s="54">
        <f>Ясюкова!J373+Ясюкова!N373+Ясюкова!O373</f>
        <v>0</v>
      </c>
      <c r="I367" s="54">
        <f>Ясюкова!T373+Ясюкова!U373+Ясюкова!V373</f>
        <v>0</v>
      </c>
      <c r="J367" s="54">
        <f>Ясюкова!W373</f>
        <v>0</v>
      </c>
      <c r="K367" s="54" t="e">
        <f>Ясюкова!C373</f>
        <v>#DIV/0!</v>
      </c>
      <c r="L367" s="54" t="e">
        <f>Ясюкова!D373</f>
        <v>#DIV/0!</v>
      </c>
      <c r="M367" s="54">
        <f>Ясюкова!G373</f>
        <v>0</v>
      </c>
      <c r="N367" s="54">
        <f>Ясюкова!H373</f>
        <v>0</v>
      </c>
      <c r="O367" s="54">
        <f>Ясюкова!I373</f>
        <v>0</v>
      </c>
      <c r="P367" s="54">
        <f>Ясюкова!X373</f>
        <v>0</v>
      </c>
      <c r="Q367" s="55" t="e">
        <f>Ясюкова!AX373</f>
        <v>#N/A</v>
      </c>
      <c r="R367" s="54" t="e">
        <f>Ясюкова!AW373</f>
        <v>#N/A</v>
      </c>
    </row>
    <row r="368" spans="1:18" x14ac:dyDescent="0.25">
      <c r="A368" s="70">
        <f>'Тулуз-Пьерон'!A374</f>
        <v>0</v>
      </c>
      <c r="B368" s="71">
        <f>'Тулуз-Пьерон'!B374</f>
        <v>0</v>
      </c>
      <c r="C368" s="60">
        <f>Ясюкова!K374+Ясюкова!L374+Ясюкова!P374</f>
        <v>0</v>
      </c>
      <c r="D368" s="54">
        <f>Ясюкова!E374</f>
        <v>0</v>
      </c>
      <c r="E368" s="54">
        <f>Ясюкова!F374</f>
        <v>0</v>
      </c>
      <c r="F368" s="54">
        <f>Ясюкова!J374+Ясюкова!T374</f>
        <v>0</v>
      </c>
      <c r="G368" s="54">
        <f>Ясюкова!O374+Ясюкова!V374</f>
        <v>0</v>
      </c>
      <c r="H368" s="54">
        <f>Ясюкова!J374+Ясюкова!N374+Ясюкова!O374</f>
        <v>0</v>
      </c>
      <c r="I368" s="54">
        <f>Ясюкова!T374+Ясюкова!U374+Ясюкова!V374</f>
        <v>0</v>
      </c>
      <c r="J368" s="54">
        <f>Ясюкова!W374</f>
        <v>0</v>
      </c>
      <c r="K368" s="54" t="e">
        <f>Ясюкова!C374</f>
        <v>#DIV/0!</v>
      </c>
      <c r="L368" s="54" t="e">
        <f>Ясюкова!D374</f>
        <v>#DIV/0!</v>
      </c>
      <c r="M368" s="54">
        <f>Ясюкова!G374</f>
        <v>0</v>
      </c>
      <c r="N368" s="54">
        <f>Ясюкова!H374</f>
        <v>0</v>
      </c>
      <c r="O368" s="54">
        <f>Ясюкова!I374</f>
        <v>0</v>
      </c>
      <c r="P368" s="54">
        <f>Ясюкова!X374</f>
        <v>0</v>
      </c>
      <c r="Q368" s="55" t="e">
        <f>Ясюкова!AX374</f>
        <v>#N/A</v>
      </c>
      <c r="R368" s="54" t="e">
        <f>Ясюкова!AW374</f>
        <v>#N/A</v>
      </c>
    </row>
    <row r="369" spans="1:18" x14ac:dyDescent="0.25">
      <c r="A369" s="70">
        <f>'Тулуз-Пьерон'!A375</f>
        <v>0</v>
      </c>
      <c r="B369" s="71">
        <f>'Тулуз-Пьерон'!B375</f>
        <v>0</v>
      </c>
      <c r="C369" s="60">
        <f>Ясюкова!K375+Ясюкова!L375+Ясюкова!P375</f>
        <v>0</v>
      </c>
      <c r="D369" s="54">
        <f>Ясюкова!E375</f>
        <v>0</v>
      </c>
      <c r="E369" s="54">
        <f>Ясюкова!F375</f>
        <v>0</v>
      </c>
      <c r="F369" s="54">
        <f>Ясюкова!J375+Ясюкова!T375</f>
        <v>0</v>
      </c>
      <c r="G369" s="54">
        <f>Ясюкова!O375+Ясюкова!V375</f>
        <v>0</v>
      </c>
      <c r="H369" s="54">
        <f>Ясюкова!J375+Ясюкова!N375+Ясюкова!O375</f>
        <v>0</v>
      </c>
      <c r="I369" s="54">
        <f>Ясюкова!T375+Ясюкова!U375+Ясюкова!V375</f>
        <v>0</v>
      </c>
      <c r="J369" s="54">
        <f>Ясюкова!W375</f>
        <v>0</v>
      </c>
      <c r="K369" s="54" t="e">
        <f>Ясюкова!C375</f>
        <v>#DIV/0!</v>
      </c>
      <c r="L369" s="54" t="e">
        <f>Ясюкова!D375</f>
        <v>#DIV/0!</v>
      </c>
      <c r="M369" s="54">
        <f>Ясюкова!G375</f>
        <v>0</v>
      </c>
      <c r="N369" s="54">
        <f>Ясюкова!H375</f>
        <v>0</v>
      </c>
      <c r="O369" s="54">
        <f>Ясюкова!I375</f>
        <v>0</v>
      </c>
      <c r="P369" s="54">
        <f>Ясюкова!X375</f>
        <v>0</v>
      </c>
      <c r="Q369" s="55" t="e">
        <f>Ясюкова!AX375</f>
        <v>#N/A</v>
      </c>
      <c r="R369" s="54" t="e">
        <f>Ясюкова!AW375</f>
        <v>#N/A</v>
      </c>
    </row>
    <row r="370" spans="1:18" x14ac:dyDescent="0.25">
      <c r="A370" s="70">
        <f>'Тулуз-Пьерон'!A376</f>
        <v>0</v>
      </c>
      <c r="B370" s="71">
        <f>'Тулуз-Пьерон'!B376</f>
        <v>0</v>
      </c>
      <c r="C370" s="60">
        <f>Ясюкова!K376+Ясюкова!L376+Ясюкова!P376</f>
        <v>0</v>
      </c>
      <c r="D370" s="54">
        <f>Ясюкова!E376</f>
        <v>0</v>
      </c>
      <c r="E370" s="54">
        <f>Ясюкова!F376</f>
        <v>0</v>
      </c>
      <c r="F370" s="54">
        <f>Ясюкова!J376+Ясюкова!T376</f>
        <v>0</v>
      </c>
      <c r="G370" s="54">
        <f>Ясюкова!O376+Ясюкова!V376</f>
        <v>0</v>
      </c>
      <c r="H370" s="54">
        <f>Ясюкова!J376+Ясюкова!N376+Ясюкова!O376</f>
        <v>0</v>
      </c>
      <c r="I370" s="54">
        <f>Ясюкова!T376+Ясюкова!U376+Ясюкова!V376</f>
        <v>0</v>
      </c>
      <c r="J370" s="54">
        <f>Ясюкова!W376</f>
        <v>0</v>
      </c>
      <c r="K370" s="54" t="e">
        <f>Ясюкова!C376</f>
        <v>#DIV/0!</v>
      </c>
      <c r="L370" s="54" t="e">
        <f>Ясюкова!D376</f>
        <v>#DIV/0!</v>
      </c>
      <c r="M370" s="54">
        <f>Ясюкова!G376</f>
        <v>0</v>
      </c>
      <c r="N370" s="54">
        <f>Ясюкова!H376</f>
        <v>0</v>
      </c>
      <c r="O370" s="54">
        <f>Ясюкова!I376</f>
        <v>0</v>
      </c>
      <c r="P370" s="54">
        <f>Ясюкова!X376</f>
        <v>0</v>
      </c>
      <c r="Q370" s="55" t="e">
        <f>Ясюкова!AX376</f>
        <v>#N/A</v>
      </c>
      <c r="R370" s="54" t="e">
        <f>Ясюкова!AW376</f>
        <v>#N/A</v>
      </c>
    </row>
    <row r="371" spans="1:18" x14ac:dyDescent="0.25">
      <c r="A371" s="70">
        <f>'Тулуз-Пьерон'!A377</f>
        <v>0</v>
      </c>
      <c r="B371" s="71">
        <f>'Тулуз-Пьерон'!B377</f>
        <v>0</v>
      </c>
      <c r="C371" s="60">
        <f>Ясюкова!K377+Ясюкова!L377+Ясюкова!P377</f>
        <v>0</v>
      </c>
      <c r="D371" s="54">
        <f>Ясюкова!E377</f>
        <v>0</v>
      </c>
      <c r="E371" s="54">
        <f>Ясюкова!F377</f>
        <v>0</v>
      </c>
      <c r="F371" s="54">
        <f>Ясюкова!J377+Ясюкова!T377</f>
        <v>0</v>
      </c>
      <c r="G371" s="54">
        <f>Ясюкова!O377+Ясюкова!V377</f>
        <v>0</v>
      </c>
      <c r="H371" s="54">
        <f>Ясюкова!J377+Ясюкова!N377+Ясюкова!O377</f>
        <v>0</v>
      </c>
      <c r="I371" s="54">
        <f>Ясюкова!T377+Ясюкова!U377+Ясюкова!V377</f>
        <v>0</v>
      </c>
      <c r="J371" s="54">
        <f>Ясюкова!W377</f>
        <v>0</v>
      </c>
      <c r="K371" s="54" t="e">
        <f>Ясюкова!C377</f>
        <v>#DIV/0!</v>
      </c>
      <c r="L371" s="54" t="e">
        <f>Ясюкова!D377</f>
        <v>#DIV/0!</v>
      </c>
      <c r="M371" s="54">
        <f>Ясюкова!G377</f>
        <v>0</v>
      </c>
      <c r="N371" s="54">
        <f>Ясюкова!H377</f>
        <v>0</v>
      </c>
      <c r="O371" s="54">
        <f>Ясюкова!I377</f>
        <v>0</v>
      </c>
      <c r="P371" s="54">
        <f>Ясюкова!X377</f>
        <v>0</v>
      </c>
      <c r="Q371" s="55" t="e">
        <f>Ясюкова!AX377</f>
        <v>#N/A</v>
      </c>
      <c r="R371" s="54" t="e">
        <f>Ясюкова!AW377</f>
        <v>#N/A</v>
      </c>
    </row>
    <row r="372" spans="1:18" x14ac:dyDescent="0.25">
      <c r="A372" s="70">
        <f>'Тулуз-Пьерон'!A378</f>
        <v>0</v>
      </c>
      <c r="B372" s="71">
        <f>'Тулуз-Пьерон'!B378</f>
        <v>0</v>
      </c>
      <c r="C372" s="60">
        <f>Ясюкова!K378+Ясюкова!L378+Ясюкова!P378</f>
        <v>0</v>
      </c>
      <c r="D372" s="54">
        <f>Ясюкова!E378</f>
        <v>0</v>
      </c>
      <c r="E372" s="54">
        <f>Ясюкова!F378</f>
        <v>0</v>
      </c>
      <c r="F372" s="54">
        <f>Ясюкова!J378+Ясюкова!T378</f>
        <v>0</v>
      </c>
      <c r="G372" s="54">
        <f>Ясюкова!O378+Ясюкова!V378</f>
        <v>0</v>
      </c>
      <c r="H372" s="54">
        <f>Ясюкова!J378+Ясюкова!N378+Ясюкова!O378</f>
        <v>0</v>
      </c>
      <c r="I372" s="54">
        <f>Ясюкова!T378+Ясюкова!U378+Ясюкова!V378</f>
        <v>0</v>
      </c>
      <c r="J372" s="54">
        <f>Ясюкова!W378</f>
        <v>0</v>
      </c>
      <c r="K372" s="54" t="e">
        <f>Ясюкова!C378</f>
        <v>#DIV/0!</v>
      </c>
      <c r="L372" s="54" t="e">
        <f>Ясюкова!D378</f>
        <v>#DIV/0!</v>
      </c>
      <c r="M372" s="54">
        <f>Ясюкова!G378</f>
        <v>0</v>
      </c>
      <c r="N372" s="54">
        <f>Ясюкова!H378</f>
        <v>0</v>
      </c>
      <c r="O372" s="54">
        <f>Ясюкова!I378</f>
        <v>0</v>
      </c>
      <c r="P372" s="54">
        <f>Ясюкова!X378</f>
        <v>0</v>
      </c>
      <c r="Q372" s="55" t="e">
        <f>Ясюкова!AX378</f>
        <v>#N/A</v>
      </c>
      <c r="R372" s="54" t="e">
        <f>Ясюкова!AW378</f>
        <v>#N/A</v>
      </c>
    </row>
    <row r="373" spans="1:18" x14ac:dyDescent="0.25">
      <c r="A373" s="70">
        <f>'Тулуз-Пьерон'!A379</f>
        <v>0</v>
      </c>
      <c r="B373" s="71">
        <f>'Тулуз-Пьерон'!B379</f>
        <v>0</v>
      </c>
      <c r="C373" s="60">
        <f>Ясюкова!K379+Ясюкова!L379+Ясюкова!P379</f>
        <v>0</v>
      </c>
      <c r="D373" s="54">
        <f>Ясюкова!E379</f>
        <v>0</v>
      </c>
      <c r="E373" s="54">
        <f>Ясюкова!F379</f>
        <v>0</v>
      </c>
      <c r="F373" s="54">
        <f>Ясюкова!J379+Ясюкова!T379</f>
        <v>0</v>
      </c>
      <c r="G373" s="54">
        <f>Ясюкова!O379+Ясюкова!V379</f>
        <v>0</v>
      </c>
      <c r="H373" s="54">
        <f>Ясюкова!J379+Ясюкова!N379+Ясюкова!O379</f>
        <v>0</v>
      </c>
      <c r="I373" s="54">
        <f>Ясюкова!T379+Ясюкова!U379+Ясюкова!V379</f>
        <v>0</v>
      </c>
      <c r="J373" s="54">
        <f>Ясюкова!W379</f>
        <v>0</v>
      </c>
      <c r="K373" s="54" t="e">
        <f>Ясюкова!C379</f>
        <v>#DIV/0!</v>
      </c>
      <c r="L373" s="54" t="e">
        <f>Ясюкова!D379</f>
        <v>#DIV/0!</v>
      </c>
      <c r="M373" s="54">
        <f>Ясюкова!G379</f>
        <v>0</v>
      </c>
      <c r="N373" s="54">
        <f>Ясюкова!H379</f>
        <v>0</v>
      </c>
      <c r="O373" s="54">
        <f>Ясюкова!I379</f>
        <v>0</v>
      </c>
      <c r="P373" s="54">
        <f>Ясюкова!X379</f>
        <v>0</v>
      </c>
      <c r="Q373" s="55" t="e">
        <f>Ясюкова!AX379</f>
        <v>#N/A</v>
      </c>
      <c r="R373" s="54" t="e">
        <f>Ясюкова!AW379</f>
        <v>#N/A</v>
      </c>
    </row>
    <row r="374" spans="1:18" x14ac:dyDescent="0.25">
      <c r="A374" s="70">
        <f>'Тулуз-Пьерон'!A380</f>
        <v>0</v>
      </c>
      <c r="B374" s="71">
        <f>'Тулуз-Пьерон'!B380</f>
        <v>0</v>
      </c>
      <c r="C374" s="60">
        <f>Ясюкова!K380+Ясюкова!L380+Ясюкова!P380</f>
        <v>0</v>
      </c>
      <c r="D374" s="54">
        <f>Ясюкова!E380</f>
        <v>0</v>
      </c>
      <c r="E374" s="54">
        <f>Ясюкова!F380</f>
        <v>0</v>
      </c>
      <c r="F374" s="54">
        <f>Ясюкова!J380+Ясюкова!T380</f>
        <v>0</v>
      </c>
      <c r="G374" s="54">
        <f>Ясюкова!O380+Ясюкова!V380</f>
        <v>0</v>
      </c>
      <c r="H374" s="54">
        <f>Ясюкова!J380+Ясюкова!N380+Ясюкова!O380</f>
        <v>0</v>
      </c>
      <c r="I374" s="54">
        <f>Ясюкова!T380+Ясюкова!U380+Ясюкова!V380</f>
        <v>0</v>
      </c>
      <c r="J374" s="54">
        <f>Ясюкова!W380</f>
        <v>0</v>
      </c>
      <c r="K374" s="54" t="e">
        <f>Ясюкова!C380</f>
        <v>#DIV/0!</v>
      </c>
      <c r="L374" s="54" t="e">
        <f>Ясюкова!D380</f>
        <v>#DIV/0!</v>
      </c>
      <c r="M374" s="54">
        <f>Ясюкова!G380</f>
        <v>0</v>
      </c>
      <c r="N374" s="54">
        <f>Ясюкова!H380</f>
        <v>0</v>
      </c>
      <c r="O374" s="54">
        <f>Ясюкова!I380</f>
        <v>0</v>
      </c>
      <c r="P374" s="54">
        <f>Ясюкова!X380</f>
        <v>0</v>
      </c>
      <c r="Q374" s="55" t="e">
        <f>Ясюкова!AX380</f>
        <v>#N/A</v>
      </c>
      <c r="R374" s="54" t="e">
        <f>Ясюкова!AW380</f>
        <v>#N/A</v>
      </c>
    </row>
    <row r="375" spans="1:18" x14ac:dyDescent="0.25">
      <c r="A375" s="70">
        <f>'Тулуз-Пьерон'!A381</f>
        <v>0</v>
      </c>
      <c r="B375" s="71">
        <f>'Тулуз-Пьерон'!B381</f>
        <v>0</v>
      </c>
      <c r="C375" s="60">
        <f>Ясюкова!K381+Ясюкова!L381+Ясюкова!P381</f>
        <v>0</v>
      </c>
      <c r="D375" s="54">
        <f>Ясюкова!E381</f>
        <v>0</v>
      </c>
      <c r="E375" s="54">
        <f>Ясюкова!F381</f>
        <v>0</v>
      </c>
      <c r="F375" s="54">
        <f>Ясюкова!J381+Ясюкова!T381</f>
        <v>0</v>
      </c>
      <c r="G375" s="54">
        <f>Ясюкова!O381+Ясюкова!V381</f>
        <v>0</v>
      </c>
      <c r="H375" s="54">
        <f>Ясюкова!J381+Ясюкова!N381+Ясюкова!O381</f>
        <v>0</v>
      </c>
      <c r="I375" s="54">
        <f>Ясюкова!T381+Ясюкова!U381+Ясюкова!V381</f>
        <v>0</v>
      </c>
      <c r="J375" s="54">
        <f>Ясюкова!W381</f>
        <v>0</v>
      </c>
      <c r="K375" s="54" t="e">
        <f>Ясюкова!C381</f>
        <v>#DIV/0!</v>
      </c>
      <c r="L375" s="54" t="e">
        <f>Ясюкова!D381</f>
        <v>#DIV/0!</v>
      </c>
      <c r="M375" s="54">
        <f>Ясюкова!G381</f>
        <v>0</v>
      </c>
      <c r="N375" s="54">
        <f>Ясюкова!H381</f>
        <v>0</v>
      </c>
      <c r="O375" s="54">
        <f>Ясюкова!I381</f>
        <v>0</v>
      </c>
      <c r="P375" s="54">
        <f>Ясюкова!X381</f>
        <v>0</v>
      </c>
      <c r="Q375" s="55" t="e">
        <f>Ясюкова!AX381</f>
        <v>#N/A</v>
      </c>
      <c r="R375" s="54" t="e">
        <f>Ясюкова!AW381</f>
        <v>#N/A</v>
      </c>
    </row>
    <row r="376" spans="1:18" x14ac:dyDescent="0.25">
      <c r="A376" s="70">
        <f>'Тулуз-Пьерон'!A382</f>
        <v>0</v>
      </c>
      <c r="B376" s="71">
        <f>'Тулуз-Пьерон'!B382</f>
        <v>0</v>
      </c>
      <c r="C376" s="60">
        <f>Ясюкова!K382+Ясюкова!L382+Ясюкова!P382</f>
        <v>0</v>
      </c>
      <c r="D376" s="54">
        <f>Ясюкова!E382</f>
        <v>0</v>
      </c>
      <c r="E376" s="54">
        <f>Ясюкова!F382</f>
        <v>0</v>
      </c>
      <c r="F376" s="54">
        <f>Ясюкова!J382+Ясюкова!T382</f>
        <v>0</v>
      </c>
      <c r="G376" s="54">
        <f>Ясюкова!O382+Ясюкова!V382</f>
        <v>0</v>
      </c>
      <c r="H376" s="54">
        <f>Ясюкова!J382+Ясюкова!N382+Ясюкова!O382</f>
        <v>0</v>
      </c>
      <c r="I376" s="54">
        <f>Ясюкова!T382+Ясюкова!U382+Ясюкова!V382</f>
        <v>0</v>
      </c>
      <c r="J376" s="54">
        <f>Ясюкова!W382</f>
        <v>0</v>
      </c>
      <c r="K376" s="54" t="e">
        <f>Ясюкова!C382</f>
        <v>#DIV/0!</v>
      </c>
      <c r="L376" s="54" t="e">
        <f>Ясюкова!D382</f>
        <v>#DIV/0!</v>
      </c>
      <c r="M376" s="54">
        <f>Ясюкова!G382</f>
        <v>0</v>
      </c>
      <c r="N376" s="54">
        <f>Ясюкова!H382</f>
        <v>0</v>
      </c>
      <c r="O376" s="54">
        <f>Ясюкова!I382</f>
        <v>0</v>
      </c>
      <c r="P376" s="54">
        <f>Ясюкова!X382</f>
        <v>0</v>
      </c>
      <c r="Q376" s="55" t="e">
        <f>Ясюкова!AX382</f>
        <v>#N/A</v>
      </c>
      <c r="R376" s="54" t="e">
        <f>Ясюкова!AW382</f>
        <v>#N/A</v>
      </c>
    </row>
    <row r="377" spans="1:18" x14ac:dyDescent="0.25">
      <c r="A377" s="70">
        <f>'Тулуз-Пьерон'!A383</f>
        <v>0</v>
      </c>
      <c r="B377" s="71">
        <f>'Тулуз-Пьерон'!B383</f>
        <v>0</v>
      </c>
      <c r="C377" s="60">
        <f>Ясюкова!K383+Ясюкова!L383+Ясюкова!P383</f>
        <v>0</v>
      </c>
      <c r="D377" s="54">
        <f>Ясюкова!E383</f>
        <v>0</v>
      </c>
      <c r="E377" s="54">
        <f>Ясюкова!F383</f>
        <v>0</v>
      </c>
      <c r="F377" s="54">
        <f>Ясюкова!J383+Ясюкова!T383</f>
        <v>0</v>
      </c>
      <c r="G377" s="54">
        <f>Ясюкова!O383+Ясюкова!V383</f>
        <v>0</v>
      </c>
      <c r="H377" s="54">
        <f>Ясюкова!J383+Ясюкова!N383+Ясюкова!O383</f>
        <v>0</v>
      </c>
      <c r="I377" s="54">
        <f>Ясюкова!T383+Ясюкова!U383+Ясюкова!V383</f>
        <v>0</v>
      </c>
      <c r="J377" s="54">
        <f>Ясюкова!W383</f>
        <v>0</v>
      </c>
      <c r="K377" s="54" t="e">
        <f>Ясюкова!C383</f>
        <v>#DIV/0!</v>
      </c>
      <c r="L377" s="54" t="e">
        <f>Ясюкова!D383</f>
        <v>#DIV/0!</v>
      </c>
      <c r="M377" s="54">
        <f>Ясюкова!G383</f>
        <v>0</v>
      </c>
      <c r="N377" s="54">
        <f>Ясюкова!H383</f>
        <v>0</v>
      </c>
      <c r="O377" s="54">
        <f>Ясюкова!I383</f>
        <v>0</v>
      </c>
      <c r="P377" s="54">
        <f>Ясюкова!X383</f>
        <v>0</v>
      </c>
      <c r="Q377" s="55" t="e">
        <f>Ясюкова!AX383</f>
        <v>#N/A</v>
      </c>
      <c r="R377" s="54" t="e">
        <f>Ясюкова!AW383</f>
        <v>#N/A</v>
      </c>
    </row>
    <row r="378" spans="1:18" x14ac:dyDescent="0.25">
      <c r="A378" s="70">
        <f>'Тулуз-Пьерон'!A384</f>
        <v>0</v>
      </c>
      <c r="B378" s="71">
        <f>'Тулуз-Пьерон'!B384</f>
        <v>0</v>
      </c>
      <c r="C378" s="60">
        <f>Ясюкова!K384+Ясюкова!L384+Ясюкова!P384</f>
        <v>0</v>
      </c>
      <c r="D378" s="54">
        <f>Ясюкова!E384</f>
        <v>0</v>
      </c>
      <c r="E378" s="54">
        <f>Ясюкова!F384</f>
        <v>0</v>
      </c>
      <c r="F378" s="54">
        <f>Ясюкова!J384+Ясюкова!T384</f>
        <v>0</v>
      </c>
      <c r="G378" s="54">
        <f>Ясюкова!O384+Ясюкова!V384</f>
        <v>0</v>
      </c>
      <c r="H378" s="54">
        <f>Ясюкова!J384+Ясюкова!N384+Ясюкова!O384</f>
        <v>0</v>
      </c>
      <c r="I378" s="54">
        <f>Ясюкова!T384+Ясюкова!U384+Ясюкова!V384</f>
        <v>0</v>
      </c>
      <c r="J378" s="54">
        <f>Ясюкова!W384</f>
        <v>0</v>
      </c>
      <c r="K378" s="54" t="e">
        <f>Ясюкова!C384</f>
        <v>#DIV/0!</v>
      </c>
      <c r="L378" s="54" t="e">
        <f>Ясюкова!D384</f>
        <v>#DIV/0!</v>
      </c>
      <c r="M378" s="54">
        <f>Ясюкова!G384</f>
        <v>0</v>
      </c>
      <c r="N378" s="54">
        <f>Ясюкова!H384</f>
        <v>0</v>
      </c>
      <c r="O378" s="54">
        <f>Ясюкова!I384</f>
        <v>0</v>
      </c>
      <c r="P378" s="54">
        <f>Ясюкова!X384</f>
        <v>0</v>
      </c>
      <c r="Q378" s="55" t="e">
        <f>Ясюкова!AX384</f>
        <v>#N/A</v>
      </c>
      <c r="R378" s="54" t="e">
        <f>Ясюкова!AW384</f>
        <v>#N/A</v>
      </c>
    </row>
    <row r="379" spans="1:18" x14ac:dyDescent="0.25">
      <c r="A379" s="70">
        <f>'Тулуз-Пьерон'!A385</f>
        <v>0</v>
      </c>
      <c r="B379" s="71">
        <f>'Тулуз-Пьерон'!B385</f>
        <v>0</v>
      </c>
      <c r="C379" s="60">
        <f>Ясюкова!K385+Ясюкова!L385+Ясюкова!P385</f>
        <v>0</v>
      </c>
      <c r="D379" s="54">
        <f>Ясюкова!E385</f>
        <v>0</v>
      </c>
      <c r="E379" s="54">
        <f>Ясюкова!F385</f>
        <v>0</v>
      </c>
      <c r="F379" s="54">
        <f>Ясюкова!J385+Ясюкова!T385</f>
        <v>0</v>
      </c>
      <c r="G379" s="54">
        <f>Ясюкова!O385+Ясюкова!V385</f>
        <v>0</v>
      </c>
      <c r="H379" s="54">
        <f>Ясюкова!J385+Ясюкова!N385+Ясюкова!O385</f>
        <v>0</v>
      </c>
      <c r="I379" s="54">
        <f>Ясюкова!T385+Ясюкова!U385+Ясюкова!V385</f>
        <v>0</v>
      </c>
      <c r="J379" s="54">
        <f>Ясюкова!W385</f>
        <v>0</v>
      </c>
      <c r="K379" s="54" t="e">
        <f>Ясюкова!C385</f>
        <v>#DIV/0!</v>
      </c>
      <c r="L379" s="54" t="e">
        <f>Ясюкова!D385</f>
        <v>#DIV/0!</v>
      </c>
      <c r="M379" s="54">
        <f>Ясюкова!G385</f>
        <v>0</v>
      </c>
      <c r="N379" s="54">
        <f>Ясюкова!H385</f>
        <v>0</v>
      </c>
      <c r="O379" s="54">
        <f>Ясюкова!I385</f>
        <v>0</v>
      </c>
      <c r="P379" s="54">
        <f>Ясюкова!X385</f>
        <v>0</v>
      </c>
      <c r="Q379" s="55" t="e">
        <f>Ясюкова!AX385</f>
        <v>#N/A</v>
      </c>
      <c r="R379" s="54" t="e">
        <f>Ясюкова!AW385</f>
        <v>#N/A</v>
      </c>
    </row>
    <row r="380" spans="1:18" x14ac:dyDescent="0.25">
      <c r="A380" s="70">
        <f>'Тулуз-Пьерон'!A386</f>
        <v>0</v>
      </c>
      <c r="B380" s="71">
        <f>'Тулуз-Пьерон'!B386</f>
        <v>0</v>
      </c>
      <c r="C380" s="60">
        <f>Ясюкова!K386+Ясюкова!L386+Ясюкова!P386</f>
        <v>0</v>
      </c>
      <c r="D380" s="54">
        <f>Ясюкова!E386</f>
        <v>0</v>
      </c>
      <c r="E380" s="54">
        <f>Ясюкова!F386</f>
        <v>0</v>
      </c>
      <c r="F380" s="54">
        <f>Ясюкова!J386+Ясюкова!T386</f>
        <v>0</v>
      </c>
      <c r="G380" s="54">
        <f>Ясюкова!O386+Ясюкова!V386</f>
        <v>0</v>
      </c>
      <c r="H380" s="54">
        <f>Ясюкова!J386+Ясюкова!N386+Ясюкова!O386</f>
        <v>0</v>
      </c>
      <c r="I380" s="54">
        <f>Ясюкова!T386+Ясюкова!U386+Ясюкова!V386</f>
        <v>0</v>
      </c>
      <c r="J380" s="54">
        <f>Ясюкова!W386</f>
        <v>0</v>
      </c>
      <c r="K380" s="54" t="e">
        <f>Ясюкова!C386</f>
        <v>#DIV/0!</v>
      </c>
      <c r="L380" s="54" t="e">
        <f>Ясюкова!D386</f>
        <v>#DIV/0!</v>
      </c>
      <c r="M380" s="54">
        <f>Ясюкова!G386</f>
        <v>0</v>
      </c>
      <c r="N380" s="54">
        <f>Ясюкова!H386</f>
        <v>0</v>
      </c>
      <c r="O380" s="54">
        <f>Ясюкова!I386</f>
        <v>0</v>
      </c>
      <c r="P380" s="54">
        <f>Ясюкова!X386</f>
        <v>0</v>
      </c>
      <c r="Q380" s="55" t="e">
        <f>Ясюкова!AX386</f>
        <v>#N/A</v>
      </c>
      <c r="R380" s="54" t="e">
        <f>Ясюкова!AW386</f>
        <v>#N/A</v>
      </c>
    </row>
    <row r="381" spans="1:18" x14ac:dyDescent="0.25">
      <c r="A381" s="70">
        <f>'Тулуз-Пьерон'!A387</f>
        <v>0</v>
      </c>
      <c r="B381" s="71">
        <f>'Тулуз-Пьерон'!B387</f>
        <v>0</v>
      </c>
      <c r="C381" s="60">
        <f>Ясюкова!K387+Ясюкова!L387+Ясюкова!P387</f>
        <v>0</v>
      </c>
      <c r="D381" s="54">
        <f>Ясюкова!E387</f>
        <v>0</v>
      </c>
      <c r="E381" s="54">
        <f>Ясюкова!F387</f>
        <v>0</v>
      </c>
      <c r="F381" s="54">
        <f>Ясюкова!J387+Ясюкова!T387</f>
        <v>0</v>
      </c>
      <c r="G381" s="54">
        <f>Ясюкова!O387+Ясюкова!V387</f>
        <v>0</v>
      </c>
      <c r="H381" s="54">
        <f>Ясюкова!J387+Ясюкова!N387+Ясюкова!O387</f>
        <v>0</v>
      </c>
      <c r="I381" s="54">
        <f>Ясюкова!T387+Ясюкова!U387+Ясюкова!V387</f>
        <v>0</v>
      </c>
      <c r="J381" s="54">
        <f>Ясюкова!W387</f>
        <v>0</v>
      </c>
      <c r="K381" s="54" t="e">
        <f>Ясюкова!C387</f>
        <v>#DIV/0!</v>
      </c>
      <c r="L381" s="54" t="e">
        <f>Ясюкова!D387</f>
        <v>#DIV/0!</v>
      </c>
      <c r="M381" s="54">
        <f>Ясюкова!G387</f>
        <v>0</v>
      </c>
      <c r="N381" s="54">
        <f>Ясюкова!H387</f>
        <v>0</v>
      </c>
      <c r="O381" s="54">
        <f>Ясюкова!I387</f>
        <v>0</v>
      </c>
      <c r="P381" s="54">
        <f>Ясюкова!X387</f>
        <v>0</v>
      </c>
      <c r="Q381" s="55" t="e">
        <f>Ясюкова!AX387</f>
        <v>#N/A</v>
      </c>
      <c r="R381" s="54" t="e">
        <f>Ясюкова!AW387</f>
        <v>#N/A</v>
      </c>
    </row>
    <row r="382" spans="1:18" x14ac:dyDescent="0.25">
      <c r="A382" s="70">
        <f>'Тулуз-Пьерон'!A388</f>
        <v>0</v>
      </c>
      <c r="B382" s="71">
        <f>'Тулуз-Пьерон'!B388</f>
        <v>0</v>
      </c>
      <c r="C382" s="60">
        <f>Ясюкова!K388+Ясюкова!L388+Ясюкова!P388</f>
        <v>0</v>
      </c>
      <c r="D382" s="54">
        <f>Ясюкова!E388</f>
        <v>0</v>
      </c>
      <c r="E382" s="54">
        <f>Ясюкова!F388</f>
        <v>0</v>
      </c>
      <c r="F382" s="54">
        <f>Ясюкова!J388+Ясюкова!T388</f>
        <v>0</v>
      </c>
      <c r="G382" s="54">
        <f>Ясюкова!O388+Ясюкова!V388</f>
        <v>0</v>
      </c>
      <c r="H382" s="54">
        <f>Ясюкова!J388+Ясюкова!N388+Ясюкова!O388</f>
        <v>0</v>
      </c>
      <c r="I382" s="54">
        <f>Ясюкова!T388+Ясюкова!U388+Ясюкова!V388</f>
        <v>0</v>
      </c>
      <c r="J382" s="54">
        <f>Ясюкова!W388</f>
        <v>0</v>
      </c>
      <c r="K382" s="54" t="e">
        <f>Ясюкова!C388</f>
        <v>#DIV/0!</v>
      </c>
      <c r="L382" s="54" t="e">
        <f>Ясюкова!D388</f>
        <v>#DIV/0!</v>
      </c>
      <c r="M382" s="54">
        <f>Ясюкова!G388</f>
        <v>0</v>
      </c>
      <c r="N382" s="54">
        <f>Ясюкова!H388</f>
        <v>0</v>
      </c>
      <c r="O382" s="54">
        <f>Ясюкова!I388</f>
        <v>0</v>
      </c>
      <c r="P382" s="54">
        <f>Ясюкова!X388</f>
        <v>0</v>
      </c>
      <c r="Q382" s="55" t="e">
        <f>Ясюкова!AX388</f>
        <v>#N/A</v>
      </c>
      <c r="R382" s="54" t="e">
        <f>Ясюкова!AW388</f>
        <v>#N/A</v>
      </c>
    </row>
    <row r="383" spans="1:18" x14ac:dyDescent="0.25">
      <c r="A383" s="70">
        <f>'Тулуз-Пьерон'!A389</f>
        <v>0</v>
      </c>
      <c r="B383" s="71">
        <f>'Тулуз-Пьерон'!B389</f>
        <v>0</v>
      </c>
      <c r="C383" s="60">
        <f>Ясюкова!K389+Ясюкова!L389+Ясюкова!P389</f>
        <v>0</v>
      </c>
      <c r="D383" s="54">
        <f>Ясюкова!E389</f>
        <v>0</v>
      </c>
      <c r="E383" s="54">
        <f>Ясюкова!F389</f>
        <v>0</v>
      </c>
      <c r="F383" s="54">
        <f>Ясюкова!J389+Ясюкова!T389</f>
        <v>0</v>
      </c>
      <c r="G383" s="54">
        <f>Ясюкова!O389+Ясюкова!V389</f>
        <v>0</v>
      </c>
      <c r="H383" s="54">
        <f>Ясюкова!J389+Ясюкова!N389+Ясюкова!O389</f>
        <v>0</v>
      </c>
      <c r="I383" s="54">
        <f>Ясюкова!T389+Ясюкова!U389+Ясюкова!V389</f>
        <v>0</v>
      </c>
      <c r="J383" s="54">
        <f>Ясюкова!W389</f>
        <v>0</v>
      </c>
      <c r="K383" s="54" t="e">
        <f>Ясюкова!C389</f>
        <v>#DIV/0!</v>
      </c>
      <c r="L383" s="54" t="e">
        <f>Ясюкова!D389</f>
        <v>#DIV/0!</v>
      </c>
      <c r="M383" s="54">
        <f>Ясюкова!G389</f>
        <v>0</v>
      </c>
      <c r="N383" s="54">
        <f>Ясюкова!H389</f>
        <v>0</v>
      </c>
      <c r="O383" s="54">
        <f>Ясюкова!I389</f>
        <v>0</v>
      </c>
      <c r="P383" s="54">
        <f>Ясюкова!X389</f>
        <v>0</v>
      </c>
      <c r="Q383" s="55" t="e">
        <f>Ясюкова!AX389</f>
        <v>#N/A</v>
      </c>
      <c r="R383" s="54" t="e">
        <f>Ясюкова!AW389</f>
        <v>#N/A</v>
      </c>
    </row>
    <row r="384" spans="1:18" x14ac:dyDescent="0.25">
      <c r="A384" s="70">
        <f>'Тулуз-Пьерон'!A390</f>
        <v>0</v>
      </c>
      <c r="B384" s="71">
        <f>'Тулуз-Пьерон'!B390</f>
        <v>0</v>
      </c>
      <c r="C384" s="60">
        <f>Ясюкова!K390+Ясюкова!L390+Ясюкова!P390</f>
        <v>0</v>
      </c>
      <c r="D384" s="54">
        <f>Ясюкова!E390</f>
        <v>0</v>
      </c>
      <c r="E384" s="54">
        <f>Ясюкова!F390</f>
        <v>0</v>
      </c>
      <c r="F384" s="54">
        <f>Ясюкова!J390+Ясюкова!T390</f>
        <v>0</v>
      </c>
      <c r="G384" s="54">
        <f>Ясюкова!O390+Ясюкова!V390</f>
        <v>0</v>
      </c>
      <c r="H384" s="54">
        <f>Ясюкова!J390+Ясюкова!N390+Ясюкова!O390</f>
        <v>0</v>
      </c>
      <c r="I384" s="54">
        <f>Ясюкова!T390+Ясюкова!U390+Ясюкова!V390</f>
        <v>0</v>
      </c>
      <c r="J384" s="54">
        <f>Ясюкова!W390</f>
        <v>0</v>
      </c>
      <c r="K384" s="54" t="e">
        <f>Ясюкова!C390</f>
        <v>#DIV/0!</v>
      </c>
      <c r="L384" s="54" t="e">
        <f>Ясюкова!D390</f>
        <v>#DIV/0!</v>
      </c>
      <c r="M384" s="54">
        <f>Ясюкова!G390</f>
        <v>0</v>
      </c>
      <c r="N384" s="54">
        <f>Ясюкова!H390</f>
        <v>0</v>
      </c>
      <c r="O384" s="54">
        <f>Ясюкова!I390</f>
        <v>0</v>
      </c>
      <c r="P384" s="54">
        <f>Ясюкова!X390</f>
        <v>0</v>
      </c>
      <c r="Q384" s="55" t="e">
        <f>Ясюкова!AX390</f>
        <v>#N/A</v>
      </c>
      <c r="R384" s="54" t="e">
        <f>Ясюкова!AW390</f>
        <v>#N/A</v>
      </c>
    </row>
    <row r="385" spans="1:18" x14ac:dyDescent="0.25">
      <c r="A385" s="70">
        <f>'Тулуз-Пьерон'!A391</f>
        <v>0</v>
      </c>
      <c r="B385" s="71">
        <f>'Тулуз-Пьерон'!B391</f>
        <v>0</v>
      </c>
      <c r="C385" s="60">
        <f>Ясюкова!K391+Ясюкова!L391+Ясюкова!P391</f>
        <v>0</v>
      </c>
      <c r="D385" s="54">
        <f>Ясюкова!E391</f>
        <v>0</v>
      </c>
      <c r="E385" s="54">
        <f>Ясюкова!F391</f>
        <v>0</v>
      </c>
      <c r="F385" s="54">
        <f>Ясюкова!J391+Ясюкова!T391</f>
        <v>0</v>
      </c>
      <c r="G385" s="54">
        <f>Ясюкова!O391+Ясюкова!V391</f>
        <v>0</v>
      </c>
      <c r="H385" s="54">
        <f>Ясюкова!J391+Ясюкова!N391+Ясюкова!O391</f>
        <v>0</v>
      </c>
      <c r="I385" s="54">
        <f>Ясюкова!T391+Ясюкова!U391+Ясюкова!V391</f>
        <v>0</v>
      </c>
      <c r="J385" s="54">
        <f>Ясюкова!W391</f>
        <v>0</v>
      </c>
      <c r="K385" s="54" t="e">
        <f>Ясюкова!C391</f>
        <v>#DIV/0!</v>
      </c>
      <c r="L385" s="54" t="e">
        <f>Ясюкова!D391</f>
        <v>#DIV/0!</v>
      </c>
      <c r="M385" s="54">
        <f>Ясюкова!G391</f>
        <v>0</v>
      </c>
      <c r="N385" s="54">
        <f>Ясюкова!H391</f>
        <v>0</v>
      </c>
      <c r="O385" s="54">
        <f>Ясюкова!I391</f>
        <v>0</v>
      </c>
      <c r="P385" s="54">
        <f>Ясюкова!X391</f>
        <v>0</v>
      </c>
      <c r="Q385" s="55" t="e">
        <f>Ясюкова!AX391</f>
        <v>#N/A</v>
      </c>
      <c r="R385" s="54" t="e">
        <f>Ясюкова!AW391</f>
        <v>#N/A</v>
      </c>
    </row>
    <row r="386" spans="1:18" x14ac:dyDescent="0.25">
      <c r="A386" s="70">
        <f>'Тулуз-Пьерон'!A392</f>
        <v>0</v>
      </c>
      <c r="B386" s="71">
        <f>'Тулуз-Пьерон'!B392</f>
        <v>0</v>
      </c>
      <c r="C386" s="60">
        <f>Ясюкова!K392+Ясюкова!L392+Ясюкова!P392</f>
        <v>0</v>
      </c>
      <c r="D386" s="54">
        <f>Ясюкова!E392</f>
        <v>0</v>
      </c>
      <c r="E386" s="54">
        <f>Ясюкова!F392</f>
        <v>0</v>
      </c>
      <c r="F386" s="54">
        <f>Ясюкова!J392+Ясюкова!T392</f>
        <v>0</v>
      </c>
      <c r="G386" s="54">
        <f>Ясюкова!O392+Ясюкова!V392</f>
        <v>0</v>
      </c>
      <c r="H386" s="54">
        <f>Ясюкова!J392+Ясюкова!N392+Ясюкова!O392</f>
        <v>0</v>
      </c>
      <c r="I386" s="54">
        <f>Ясюкова!T392+Ясюкова!U392+Ясюкова!V392</f>
        <v>0</v>
      </c>
      <c r="J386" s="54">
        <f>Ясюкова!W392</f>
        <v>0</v>
      </c>
      <c r="K386" s="54" t="e">
        <f>Ясюкова!C392</f>
        <v>#DIV/0!</v>
      </c>
      <c r="L386" s="54" t="e">
        <f>Ясюкова!D392</f>
        <v>#DIV/0!</v>
      </c>
      <c r="M386" s="54">
        <f>Ясюкова!G392</f>
        <v>0</v>
      </c>
      <c r="N386" s="54">
        <f>Ясюкова!H392</f>
        <v>0</v>
      </c>
      <c r="O386" s="54">
        <f>Ясюкова!I392</f>
        <v>0</v>
      </c>
      <c r="P386" s="54">
        <f>Ясюкова!X392</f>
        <v>0</v>
      </c>
      <c r="Q386" s="55" t="e">
        <f>Ясюкова!AX392</f>
        <v>#N/A</v>
      </c>
      <c r="R386" s="54" t="e">
        <f>Ясюкова!AW392</f>
        <v>#N/A</v>
      </c>
    </row>
    <row r="387" spans="1:18" x14ac:dyDescent="0.25">
      <c r="A387" s="70">
        <f>'Тулуз-Пьерон'!A393</f>
        <v>0</v>
      </c>
      <c r="B387" s="71">
        <f>'Тулуз-Пьерон'!B393</f>
        <v>0</v>
      </c>
      <c r="C387" s="60">
        <f>Ясюкова!K393+Ясюкова!L393+Ясюкова!P393</f>
        <v>0</v>
      </c>
      <c r="D387" s="54">
        <f>Ясюкова!E393</f>
        <v>0</v>
      </c>
      <c r="E387" s="54">
        <f>Ясюкова!F393</f>
        <v>0</v>
      </c>
      <c r="F387" s="54">
        <f>Ясюкова!J393+Ясюкова!T393</f>
        <v>0</v>
      </c>
      <c r="G387" s="54">
        <f>Ясюкова!O393+Ясюкова!V393</f>
        <v>0</v>
      </c>
      <c r="H387" s="54">
        <f>Ясюкова!J393+Ясюкова!N393+Ясюкова!O393</f>
        <v>0</v>
      </c>
      <c r="I387" s="54">
        <f>Ясюкова!T393+Ясюкова!U393+Ясюкова!V393</f>
        <v>0</v>
      </c>
      <c r="J387" s="54">
        <f>Ясюкова!W393</f>
        <v>0</v>
      </c>
      <c r="K387" s="54" t="e">
        <f>Ясюкова!C393</f>
        <v>#DIV/0!</v>
      </c>
      <c r="L387" s="54" t="e">
        <f>Ясюкова!D393</f>
        <v>#DIV/0!</v>
      </c>
      <c r="M387" s="54">
        <f>Ясюкова!G393</f>
        <v>0</v>
      </c>
      <c r="N387" s="54">
        <f>Ясюкова!H393</f>
        <v>0</v>
      </c>
      <c r="O387" s="54">
        <f>Ясюкова!I393</f>
        <v>0</v>
      </c>
      <c r="P387" s="54">
        <f>Ясюкова!X393</f>
        <v>0</v>
      </c>
      <c r="Q387" s="55" t="e">
        <f>Ясюкова!AX393</f>
        <v>#N/A</v>
      </c>
      <c r="R387" s="54" t="e">
        <f>Ясюкова!AW393</f>
        <v>#N/A</v>
      </c>
    </row>
    <row r="388" spans="1:18" x14ac:dyDescent="0.25">
      <c r="A388" s="70">
        <f>'Тулуз-Пьерон'!A394</f>
        <v>0</v>
      </c>
      <c r="B388" s="71">
        <f>'Тулуз-Пьерон'!B394</f>
        <v>0</v>
      </c>
      <c r="C388" s="60">
        <f>Ясюкова!K394+Ясюкова!L394+Ясюкова!P394</f>
        <v>0</v>
      </c>
      <c r="D388" s="54">
        <f>Ясюкова!E394</f>
        <v>0</v>
      </c>
      <c r="E388" s="54">
        <f>Ясюкова!F394</f>
        <v>0</v>
      </c>
      <c r="F388" s="54">
        <f>Ясюкова!J394+Ясюкова!T394</f>
        <v>0</v>
      </c>
      <c r="G388" s="54">
        <f>Ясюкова!O394+Ясюкова!V394</f>
        <v>0</v>
      </c>
      <c r="H388" s="54">
        <f>Ясюкова!J394+Ясюкова!N394+Ясюкова!O394</f>
        <v>0</v>
      </c>
      <c r="I388" s="54">
        <f>Ясюкова!T394+Ясюкова!U394+Ясюкова!V394</f>
        <v>0</v>
      </c>
      <c r="J388" s="54">
        <f>Ясюкова!W394</f>
        <v>0</v>
      </c>
      <c r="K388" s="54" t="e">
        <f>Ясюкова!C394</f>
        <v>#DIV/0!</v>
      </c>
      <c r="L388" s="54" t="e">
        <f>Ясюкова!D394</f>
        <v>#DIV/0!</v>
      </c>
      <c r="M388" s="54">
        <f>Ясюкова!G394</f>
        <v>0</v>
      </c>
      <c r="N388" s="54">
        <f>Ясюкова!H394</f>
        <v>0</v>
      </c>
      <c r="O388" s="54">
        <f>Ясюкова!I394</f>
        <v>0</v>
      </c>
      <c r="P388" s="54">
        <f>Ясюкова!X394</f>
        <v>0</v>
      </c>
      <c r="Q388" s="55" t="e">
        <f>Ясюкова!AX394</f>
        <v>#N/A</v>
      </c>
      <c r="R388" s="54" t="e">
        <f>Ясюкова!AW394</f>
        <v>#N/A</v>
      </c>
    </row>
    <row r="389" spans="1:18" x14ac:dyDescent="0.25">
      <c r="A389" s="70">
        <f>'Тулуз-Пьерон'!A395</f>
        <v>0</v>
      </c>
      <c r="B389" s="71">
        <f>'Тулуз-Пьерон'!B395</f>
        <v>0</v>
      </c>
      <c r="C389" s="60">
        <f>Ясюкова!K395+Ясюкова!L395+Ясюкова!P395</f>
        <v>0</v>
      </c>
      <c r="D389" s="54">
        <f>Ясюкова!E395</f>
        <v>0</v>
      </c>
      <c r="E389" s="54">
        <f>Ясюкова!F395</f>
        <v>0</v>
      </c>
      <c r="F389" s="54">
        <f>Ясюкова!J395+Ясюкова!T395</f>
        <v>0</v>
      </c>
      <c r="G389" s="54">
        <f>Ясюкова!O395+Ясюкова!V395</f>
        <v>0</v>
      </c>
      <c r="H389" s="54">
        <f>Ясюкова!J395+Ясюкова!N395+Ясюкова!O395</f>
        <v>0</v>
      </c>
      <c r="I389" s="54">
        <f>Ясюкова!T395+Ясюкова!U395+Ясюкова!V395</f>
        <v>0</v>
      </c>
      <c r="J389" s="54">
        <f>Ясюкова!W395</f>
        <v>0</v>
      </c>
      <c r="K389" s="54" t="e">
        <f>Ясюкова!C395</f>
        <v>#DIV/0!</v>
      </c>
      <c r="L389" s="54" t="e">
        <f>Ясюкова!D395</f>
        <v>#DIV/0!</v>
      </c>
      <c r="M389" s="54">
        <f>Ясюкова!G395</f>
        <v>0</v>
      </c>
      <c r="N389" s="54">
        <f>Ясюкова!H395</f>
        <v>0</v>
      </c>
      <c r="O389" s="54">
        <f>Ясюкова!I395</f>
        <v>0</v>
      </c>
      <c r="P389" s="54">
        <f>Ясюкова!X395</f>
        <v>0</v>
      </c>
      <c r="Q389" s="55" t="e">
        <f>Ясюкова!AX395</f>
        <v>#N/A</v>
      </c>
      <c r="R389" s="54" t="e">
        <f>Ясюкова!AW395</f>
        <v>#N/A</v>
      </c>
    </row>
    <row r="390" spans="1:18" x14ac:dyDescent="0.25">
      <c r="A390" s="70">
        <f>'Тулуз-Пьерон'!A396</f>
        <v>0</v>
      </c>
      <c r="B390" s="71">
        <f>'Тулуз-Пьерон'!B396</f>
        <v>0</v>
      </c>
      <c r="C390" s="60">
        <f>Ясюкова!K396+Ясюкова!L396+Ясюкова!P396</f>
        <v>0</v>
      </c>
      <c r="D390" s="54">
        <f>Ясюкова!E396</f>
        <v>0</v>
      </c>
      <c r="E390" s="54">
        <f>Ясюкова!F396</f>
        <v>0</v>
      </c>
      <c r="F390" s="54">
        <f>Ясюкова!J396+Ясюкова!T396</f>
        <v>0</v>
      </c>
      <c r="G390" s="54">
        <f>Ясюкова!O396+Ясюкова!V396</f>
        <v>0</v>
      </c>
      <c r="H390" s="54">
        <f>Ясюкова!J396+Ясюкова!N396+Ясюкова!O396</f>
        <v>0</v>
      </c>
      <c r="I390" s="54">
        <f>Ясюкова!T396+Ясюкова!U396+Ясюкова!V396</f>
        <v>0</v>
      </c>
      <c r="J390" s="54">
        <f>Ясюкова!W396</f>
        <v>0</v>
      </c>
      <c r="K390" s="54" t="e">
        <f>Ясюкова!C396</f>
        <v>#DIV/0!</v>
      </c>
      <c r="L390" s="54" t="e">
        <f>Ясюкова!D396</f>
        <v>#DIV/0!</v>
      </c>
      <c r="M390" s="54">
        <f>Ясюкова!G396</f>
        <v>0</v>
      </c>
      <c r="N390" s="54">
        <f>Ясюкова!H396</f>
        <v>0</v>
      </c>
      <c r="O390" s="54">
        <f>Ясюкова!I396</f>
        <v>0</v>
      </c>
      <c r="P390" s="54">
        <f>Ясюкова!X396</f>
        <v>0</v>
      </c>
      <c r="Q390" s="55" t="e">
        <f>Ясюкова!AX396</f>
        <v>#N/A</v>
      </c>
      <c r="R390" s="54" t="e">
        <f>Ясюкова!AW396</f>
        <v>#N/A</v>
      </c>
    </row>
    <row r="391" spans="1:18" x14ac:dyDescent="0.25">
      <c r="A391" s="70">
        <f>'Тулуз-Пьерон'!A397</f>
        <v>0</v>
      </c>
      <c r="B391" s="71">
        <f>'Тулуз-Пьерон'!B397</f>
        <v>0</v>
      </c>
      <c r="C391" s="60">
        <f>Ясюкова!K397+Ясюкова!L397+Ясюкова!P397</f>
        <v>0</v>
      </c>
      <c r="D391" s="54">
        <f>Ясюкова!E397</f>
        <v>0</v>
      </c>
      <c r="E391" s="54">
        <f>Ясюкова!F397</f>
        <v>0</v>
      </c>
      <c r="F391" s="54">
        <f>Ясюкова!J397+Ясюкова!T397</f>
        <v>0</v>
      </c>
      <c r="G391" s="54">
        <f>Ясюкова!O397+Ясюкова!V397</f>
        <v>0</v>
      </c>
      <c r="H391" s="54">
        <f>Ясюкова!J397+Ясюкова!N397+Ясюкова!O397</f>
        <v>0</v>
      </c>
      <c r="I391" s="54">
        <f>Ясюкова!T397+Ясюкова!U397+Ясюкова!V397</f>
        <v>0</v>
      </c>
      <c r="J391" s="54">
        <f>Ясюкова!W397</f>
        <v>0</v>
      </c>
      <c r="K391" s="54" t="e">
        <f>Ясюкова!C397</f>
        <v>#DIV/0!</v>
      </c>
      <c r="L391" s="54" t="e">
        <f>Ясюкова!D397</f>
        <v>#DIV/0!</v>
      </c>
      <c r="M391" s="54">
        <f>Ясюкова!G397</f>
        <v>0</v>
      </c>
      <c r="N391" s="54">
        <f>Ясюкова!H397</f>
        <v>0</v>
      </c>
      <c r="O391" s="54">
        <f>Ясюкова!I397</f>
        <v>0</v>
      </c>
      <c r="P391" s="54">
        <f>Ясюкова!X397</f>
        <v>0</v>
      </c>
      <c r="Q391" s="55" t="e">
        <f>Ясюкова!AX397</f>
        <v>#N/A</v>
      </c>
      <c r="R391" s="54" t="e">
        <f>Ясюкова!AW397</f>
        <v>#N/A</v>
      </c>
    </row>
    <row r="392" spans="1:18" x14ac:dyDescent="0.25">
      <c r="A392" s="70">
        <f>'Тулуз-Пьерон'!A398</f>
        <v>0</v>
      </c>
      <c r="B392" s="71">
        <f>'Тулуз-Пьерон'!B398</f>
        <v>0</v>
      </c>
      <c r="C392" s="60">
        <f>Ясюкова!K398+Ясюкова!L398+Ясюкова!P398</f>
        <v>0</v>
      </c>
      <c r="D392" s="54">
        <f>Ясюкова!E398</f>
        <v>0</v>
      </c>
      <c r="E392" s="54">
        <f>Ясюкова!F398</f>
        <v>0</v>
      </c>
      <c r="F392" s="54">
        <f>Ясюкова!J398+Ясюкова!T398</f>
        <v>0</v>
      </c>
      <c r="G392" s="54">
        <f>Ясюкова!O398+Ясюкова!V398</f>
        <v>0</v>
      </c>
      <c r="H392" s="54">
        <f>Ясюкова!J398+Ясюкова!N398+Ясюкова!O398</f>
        <v>0</v>
      </c>
      <c r="I392" s="54">
        <f>Ясюкова!T398+Ясюкова!U398+Ясюкова!V398</f>
        <v>0</v>
      </c>
      <c r="J392" s="54">
        <f>Ясюкова!W398</f>
        <v>0</v>
      </c>
      <c r="K392" s="54" t="e">
        <f>Ясюкова!C398</f>
        <v>#DIV/0!</v>
      </c>
      <c r="L392" s="54" t="e">
        <f>Ясюкова!D398</f>
        <v>#DIV/0!</v>
      </c>
      <c r="M392" s="54">
        <f>Ясюкова!G398</f>
        <v>0</v>
      </c>
      <c r="N392" s="54">
        <f>Ясюкова!H398</f>
        <v>0</v>
      </c>
      <c r="O392" s="54">
        <f>Ясюкова!I398</f>
        <v>0</v>
      </c>
      <c r="P392" s="54">
        <f>Ясюкова!X398</f>
        <v>0</v>
      </c>
      <c r="Q392" s="55" t="e">
        <f>Ясюкова!AX398</f>
        <v>#N/A</v>
      </c>
      <c r="R392" s="54" t="e">
        <f>Ясюкова!AW398</f>
        <v>#N/A</v>
      </c>
    </row>
    <row r="393" spans="1:18" x14ac:dyDescent="0.25">
      <c r="A393" s="70">
        <f>'Тулуз-Пьерон'!A399</f>
        <v>0</v>
      </c>
      <c r="B393" s="71">
        <f>'Тулуз-Пьерон'!B399</f>
        <v>0</v>
      </c>
      <c r="C393" s="60">
        <f>Ясюкова!K399+Ясюкова!L399+Ясюкова!P399</f>
        <v>0</v>
      </c>
      <c r="D393" s="54">
        <f>Ясюкова!E399</f>
        <v>0</v>
      </c>
      <c r="E393" s="54">
        <f>Ясюкова!F399</f>
        <v>0</v>
      </c>
      <c r="F393" s="54">
        <f>Ясюкова!J399+Ясюкова!T399</f>
        <v>0</v>
      </c>
      <c r="G393" s="54">
        <f>Ясюкова!O399+Ясюкова!V399</f>
        <v>0</v>
      </c>
      <c r="H393" s="54">
        <f>Ясюкова!J399+Ясюкова!N399+Ясюкова!O399</f>
        <v>0</v>
      </c>
      <c r="I393" s="54">
        <f>Ясюкова!T399+Ясюкова!U399+Ясюкова!V399</f>
        <v>0</v>
      </c>
      <c r="J393" s="54">
        <f>Ясюкова!W399</f>
        <v>0</v>
      </c>
      <c r="K393" s="54" t="e">
        <f>Ясюкова!C399</f>
        <v>#DIV/0!</v>
      </c>
      <c r="L393" s="54" t="e">
        <f>Ясюкова!D399</f>
        <v>#DIV/0!</v>
      </c>
      <c r="M393" s="54">
        <f>Ясюкова!G399</f>
        <v>0</v>
      </c>
      <c r="N393" s="54">
        <f>Ясюкова!H399</f>
        <v>0</v>
      </c>
      <c r="O393" s="54">
        <f>Ясюкова!I399</f>
        <v>0</v>
      </c>
      <c r="P393" s="54">
        <f>Ясюкова!X399</f>
        <v>0</v>
      </c>
      <c r="Q393" s="55" t="e">
        <f>Ясюкова!AX399</f>
        <v>#N/A</v>
      </c>
      <c r="R393" s="54" t="e">
        <f>Ясюкова!AW399</f>
        <v>#N/A</v>
      </c>
    </row>
    <row r="394" spans="1:18" x14ac:dyDescent="0.25">
      <c r="A394" s="70">
        <f>'Тулуз-Пьерон'!A400</f>
        <v>0</v>
      </c>
      <c r="B394" s="71">
        <f>'Тулуз-Пьерон'!B400</f>
        <v>0</v>
      </c>
      <c r="C394" s="60">
        <f>Ясюкова!K400+Ясюкова!L400+Ясюкова!P400</f>
        <v>0</v>
      </c>
      <c r="D394" s="54">
        <f>Ясюкова!E400</f>
        <v>0</v>
      </c>
      <c r="E394" s="54">
        <f>Ясюкова!F400</f>
        <v>0</v>
      </c>
      <c r="F394" s="54">
        <f>Ясюкова!J400+Ясюкова!T400</f>
        <v>0</v>
      </c>
      <c r="G394" s="54">
        <f>Ясюкова!O400+Ясюкова!V400</f>
        <v>0</v>
      </c>
      <c r="H394" s="54">
        <f>Ясюкова!J400+Ясюкова!N400+Ясюкова!O400</f>
        <v>0</v>
      </c>
      <c r="I394" s="54">
        <f>Ясюкова!T400+Ясюкова!U400+Ясюкова!V400</f>
        <v>0</v>
      </c>
      <c r="J394" s="54">
        <f>Ясюкова!W400</f>
        <v>0</v>
      </c>
      <c r="K394" s="54" t="e">
        <f>Ясюкова!C400</f>
        <v>#DIV/0!</v>
      </c>
      <c r="L394" s="54" t="e">
        <f>Ясюкова!D400</f>
        <v>#DIV/0!</v>
      </c>
      <c r="M394" s="54">
        <f>Ясюкова!G400</f>
        <v>0</v>
      </c>
      <c r="N394" s="54">
        <f>Ясюкова!H400</f>
        <v>0</v>
      </c>
      <c r="O394" s="54">
        <f>Ясюкова!I400</f>
        <v>0</v>
      </c>
      <c r="P394" s="54">
        <f>Ясюкова!X400</f>
        <v>0</v>
      </c>
      <c r="Q394" s="55" t="e">
        <f>Ясюкова!AX400</f>
        <v>#N/A</v>
      </c>
      <c r="R394" s="54" t="e">
        <f>Ясюкова!AW400</f>
        <v>#N/A</v>
      </c>
    </row>
    <row r="395" spans="1:18" x14ac:dyDescent="0.25">
      <c r="A395" s="70">
        <f>'Тулуз-Пьерон'!A401</f>
        <v>0</v>
      </c>
      <c r="B395" s="71">
        <f>'Тулуз-Пьерон'!B401</f>
        <v>0</v>
      </c>
      <c r="C395" s="60">
        <f>Ясюкова!K401+Ясюкова!L401+Ясюкова!P401</f>
        <v>0</v>
      </c>
      <c r="D395" s="54">
        <f>Ясюкова!E401</f>
        <v>0</v>
      </c>
      <c r="E395" s="54">
        <f>Ясюкова!F401</f>
        <v>0</v>
      </c>
      <c r="F395" s="54">
        <f>Ясюкова!J401+Ясюкова!T401</f>
        <v>0</v>
      </c>
      <c r="G395" s="54">
        <f>Ясюкова!O401+Ясюкова!V401</f>
        <v>0</v>
      </c>
      <c r="H395" s="54">
        <f>Ясюкова!J401+Ясюкова!N401+Ясюкова!O401</f>
        <v>0</v>
      </c>
      <c r="I395" s="54">
        <f>Ясюкова!T401+Ясюкова!U401+Ясюкова!V401</f>
        <v>0</v>
      </c>
      <c r="J395" s="54">
        <f>Ясюкова!W401</f>
        <v>0</v>
      </c>
      <c r="K395" s="54" t="e">
        <f>Ясюкова!C401</f>
        <v>#DIV/0!</v>
      </c>
      <c r="L395" s="54" t="e">
        <f>Ясюкова!D401</f>
        <v>#DIV/0!</v>
      </c>
      <c r="M395" s="54">
        <f>Ясюкова!G401</f>
        <v>0</v>
      </c>
      <c r="N395" s="54">
        <f>Ясюкова!H401</f>
        <v>0</v>
      </c>
      <c r="O395" s="54">
        <f>Ясюкова!I401</f>
        <v>0</v>
      </c>
      <c r="P395" s="54">
        <f>Ясюкова!X401</f>
        <v>0</v>
      </c>
      <c r="Q395" s="55" t="e">
        <f>Ясюкова!AX401</f>
        <v>#N/A</v>
      </c>
      <c r="R395" s="54" t="e">
        <f>Ясюкова!AW401</f>
        <v>#N/A</v>
      </c>
    </row>
    <row r="396" spans="1:18" x14ac:dyDescent="0.25">
      <c r="A396" s="70">
        <f>'Тулуз-Пьерон'!A402</f>
        <v>0</v>
      </c>
      <c r="B396" s="71">
        <f>'Тулуз-Пьерон'!B402</f>
        <v>0</v>
      </c>
      <c r="C396" s="60">
        <f>Ясюкова!K402+Ясюкова!L402+Ясюкова!P402</f>
        <v>0</v>
      </c>
      <c r="D396" s="54">
        <f>Ясюкова!E402</f>
        <v>0</v>
      </c>
      <c r="E396" s="54">
        <f>Ясюкова!F402</f>
        <v>0</v>
      </c>
      <c r="F396" s="54">
        <f>Ясюкова!J402+Ясюкова!T402</f>
        <v>0</v>
      </c>
      <c r="G396" s="54">
        <f>Ясюкова!O402+Ясюкова!V402</f>
        <v>0</v>
      </c>
      <c r="H396" s="54">
        <f>Ясюкова!J402+Ясюкова!N402+Ясюкова!O402</f>
        <v>0</v>
      </c>
      <c r="I396" s="54">
        <f>Ясюкова!T402+Ясюкова!U402+Ясюкова!V402</f>
        <v>0</v>
      </c>
      <c r="J396" s="54">
        <f>Ясюкова!W402</f>
        <v>0</v>
      </c>
      <c r="K396" s="54" t="e">
        <f>Ясюкова!C402</f>
        <v>#DIV/0!</v>
      </c>
      <c r="L396" s="54" t="e">
        <f>Ясюкова!D402</f>
        <v>#DIV/0!</v>
      </c>
      <c r="M396" s="54">
        <f>Ясюкова!G402</f>
        <v>0</v>
      </c>
      <c r="N396" s="54">
        <f>Ясюкова!H402</f>
        <v>0</v>
      </c>
      <c r="O396" s="54">
        <f>Ясюкова!I402</f>
        <v>0</v>
      </c>
      <c r="P396" s="54">
        <f>Ясюкова!X402</f>
        <v>0</v>
      </c>
      <c r="Q396" s="55" t="e">
        <f>Ясюкова!AX402</f>
        <v>#N/A</v>
      </c>
      <c r="R396" s="54" t="e">
        <f>Ясюкова!AW402</f>
        <v>#N/A</v>
      </c>
    </row>
    <row r="397" spans="1:18" x14ac:dyDescent="0.25">
      <c r="A397" s="70">
        <f>'Тулуз-Пьерон'!A403</f>
        <v>0</v>
      </c>
      <c r="B397" s="71">
        <f>'Тулуз-Пьерон'!B403</f>
        <v>0</v>
      </c>
      <c r="C397" s="60">
        <f>Ясюкова!K403+Ясюкова!L403+Ясюкова!P403</f>
        <v>0</v>
      </c>
      <c r="D397" s="54">
        <f>Ясюкова!E403</f>
        <v>0</v>
      </c>
      <c r="E397" s="54">
        <f>Ясюкова!F403</f>
        <v>0</v>
      </c>
      <c r="F397" s="54">
        <f>Ясюкова!J403+Ясюкова!T403</f>
        <v>0</v>
      </c>
      <c r="G397" s="54">
        <f>Ясюкова!O403+Ясюкова!V403</f>
        <v>0</v>
      </c>
      <c r="H397" s="54">
        <f>Ясюкова!J403+Ясюкова!N403+Ясюкова!O403</f>
        <v>0</v>
      </c>
      <c r="I397" s="54">
        <f>Ясюкова!T403+Ясюкова!U403+Ясюкова!V403</f>
        <v>0</v>
      </c>
      <c r="J397" s="54">
        <f>Ясюкова!W403</f>
        <v>0</v>
      </c>
      <c r="K397" s="54" t="e">
        <f>Ясюкова!C403</f>
        <v>#DIV/0!</v>
      </c>
      <c r="L397" s="54" t="e">
        <f>Ясюкова!D403</f>
        <v>#DIV/0!</v>
      </c>
      <c r="M397" s="54">
        <f>Ясюкова!G403</f>
        <v>0</v>
      </c>
      <c r="N397" s="54">
        <f>Ясюкова!H403</f>
        <v>0</v>
      </c>
      <c r="O397" s="54">
        <f>Ясюкова!I403</f>
        <v>0</v>
      </c>
      <c r="P397" s="54">
        <f>Ясюкова!X403</f>
        <v>0</v>
      </c>
      <c r="Q397" s="55" t="e">
        <f>Ясюкова!AX403</f>
        <v>#N/A</v>
      </c>
      <c r="R397" s="54" t="e">
        <f>Ясюкова!AW403</f>
        <v>#N/A</v>
      </c>
    </row>
    <row r="398" spans="1:18" x14ac:dyDescent="0.25">
      <c r="A398" s="70">
        <f>'Тулуз-Пьерон'!A404</f>
        <v>0</v>
      </c>
      <c r="B398" s="71">
        <f>'Тулуз-Пьерон'!B404</f>
        <v>0</v>
      </c>
      <c r="C398" s="60">
        <f>Ясюкова!K404+Ясюкова!L404+Ясюкова!P404</f>
        <v>0</v>
      </c>
      <c r="D398" s="54">
        <f>Ясюкова!E404</f>
        <v>0</v>
      </c>
      <c r="E398" s="54">
        <f>Ясюкова!F404</f>
        <v>0</v>
      </c>
      <c r="F398" s="54">
        <f>Ясюкова!J404+Ясюкова!T404</f>
        <v>0</v>
      </c>
      <c r="G398" s="54">
        <f>Ясюкова!O404+Ясюкова!V404</f>
        <v>0</v>
      </c>
      <c r="H398" s="54">
        <f>Ясюкова!J404+Ясюкова!N404+Ясюкова!O404</f>
        <v>0</v>
      </c>
      <c r="I398" s="54">
        <f>Ясюкова!T404+Ясюкова!U404+Ясюкова!V404</f>
        <v>0</v>
      </c>
      <c r="J398" s="54">
        <f>Ясюкова!W404</f>
        <v>0</v>
      </c>
      <c r="K398" s="54" t="e">
        <f>Ясюкова!C404</f>
        <v>#DIV/0!</v>
      </c>
      <c r="L398" s="54" t="e">
        <f>Ясюкова!D404</f>
        <v>#DIV/0!</v>
      </c>
      <c r="M398" s="54">
        <f>Ясюкова!G404</f>
        <v>0</v>
      </c>
      <c r="N398" s="54">
        <f>Ясюкова!H404</f>
        <v>0</v>
      </c>
      <c r="O398" s="54">
        <f>Ясюкова!I404</f>
        <v>0</v>
      </c>
      <c r="P398" s="54">
        <f>Ясюкова!X404</f>
        <v>0</v>
      </c>
      <c r="Q398" s="55" t="e">
        <f>Ясюкова!AX404</f>
        <v>#N/A</v>
      </c>
      <c r="R398" s="54" t="e">
        <f>Ясюкова!AW404</f>
        <v>#N/A</v>
      </c>
    </row>
    <row r="399" spans="1:18" x14ac:dyDescent="0.25">
      <c r="A399" s="70">
        <f>'Тулуз-Пьерон'!A405</f>
        <v>0</v>
      </c>
      <c r="B399" s="71">
        <f>'Тулуз-Пьерон'!B405</f>
        <v>0</v>
      </c>
      <c r="C399" s="60">
        <f>Ясюкова!K405+Ясюкова!L405+Ясюкова!P405</f>
        <v>0</v>
      </c>
      <c r="D399" s="54">
        <f>Ясюкова!E405</f>
        <v>0</v>
      </c>
      <c r="E399" s="54">
        <f>Ясюкова!F405</f>
        <v>0</v>
      </c>
      <c r="F399" s="54">
        <f>Ясюкова!J405+Ясюкова!T405</f>
        <v>0</v>
      </c>
      <c r="G399" s="54">
        <f>Ясюкова!O405+Ясюкова!V405</f>
        <v>0</v>
      </c>
      <c r="H399" s="54">
        <f>Ясюкова!J405+Ясюкова!N405+Ясюкова!O405</f>
        <v>0</v>
      </c>
      <c r="I399" s="54">
        <f>Ясюкова!T405+Ясюкова!U405+Ясюкова!V405</f>
        <v>0</v>
      </c>
      <c r="J399" s="54">
        <f>Ясюкова!W405</f>
        <v>0</v>
      </c>
      <c r="K399" s="54" t="e">
        <f>Ясюкова!C405</f>
        <v>#DIV/0!</v>
      </c>
      <c r="L399" s="54" t="e">
        <f>Ясюкова!D405</f>
        <v>#DIV/0!</v>
      </c>
      <c r="M399" s="54">
        <f>Ясюкова!G405</f>
        <v>0</v>
      </c>
      <c r="N399" s="54">
        <f>Ясюкова!H405</f>
        <v>0</v>
      </c>
      <c r="O399" s="54">
        <f>Ясюкова!I405</f>
        <v>0</v>
      </c>
      <c r="P399" s="54">
        <f>Ясюкова!X405</f>
        <v>0</v>
      </c>
      <c r="Q399" s="55" t="e">
        <f>Ясюкова!AX405</f>
        <v>#N/A</v>
      </c>
      <c r="R399" s="54" t="e">
        <f>Ясюкова!AW405</f>
        <v>#N/A</v>
      </c>
    </row>
    <row r="400" spans="1:18" x14ac:dyDescent="0.25">
      <c r="A400" s="70">
        <f>'Тулуз-Пьерон'!A406</f>
        <v>0</v>
      </c>
      <c r="B400" s="71">
        <f>'Тулуз-Пьерон'!B406</f>
        <v>0</v>
      </c>
      <c r="C400" s="60">
        <f>Ясюкова!K406+Ясюкова!L406+Ясюкова!P406</f>
        <v>0</v>
      </c>
      <c r="D400" s="54">
        <f>Ясюкова!E406</f>
        <v>0</v>
      </c>
      <c r="E400" s="54">
        <f>Ясюкова!F406</f>
        <v>0</v>
      </c>
      <c r="F400" s="54">
        <f>Ясюкова!J406+Ясюкова!T406</f>
        <v>0</v>
      </c>
      <c r="G400" s="54">
        <f>Ясюкова!O406+Ясюкова!V406</f>
        <v>0</v>
      </c>
      <c r="H400" s="54">
        <f>Ясюкова!J406+Ясюкова!N406+Ясюкова!O406</f>
        <v>0</v>
      </c>
      <c r="I400" s="54">
        <f>Ясюкова!T406+Ясюкова!U406+Ясюкова!V406</f>
        <v>0</v>
      </c>
      <c r="J400" s="54">
        <f>Ясюкова!W406</f>
        <v>0</v>
      </c>
      <c r="K400" s="54" t="e">
        <f>Ясюкова!C406</f>
        <v>#DIV/0!</v>
      </c>
      <c r="L400" s="54" t="e">
        <f>Ясюкова!D406</f>
        <v>#DIV/0!</v>
      </c>
      <c r="M400" s="54">
        <f>Ясюкова!G406</f>
        <v>0</v>
      </c>
      <c r="N400" s="54">
        <f>Ясюкова!H406</f>
        <v>0</v>
      </c>
      <c r="O400" s="54">
        <f>Ясюкова!I406</f>
        <v>0</v>
      </c>
      <c r="P400" s="54">
        <f>Ясюкова!X406</f>
        <v>0</v>
      </c>
      <c r="Q400" s="55" t="e">
        <f>Ясюкова!AX406</f>
        <v>#N/A</v>
      </c>
      <c r="R400" s="54" t="e">
        <f>Ясюкова!AW406</f>
        <v>#N/A</v>
      </c>
    </row>
    <row r="401" spans="1:18" x14ac:dyDescent="0.25">
      <c r="A401" s="70">
        <f>'Тулуз-Пьерон'!A407</f>
        <v>0</v>
      </c>
      <c r="B401" s="71">
        <f>'Тулуз-Пьерон'!B407</f>
        <v>0</v>
      </c>
      <c r="C401" s="60">
        <f>Ясюкова!K407+Ясюкова!L407+Ясюкова!P407</f>
        <v>0</v>
      </c>
      <c r="D401" s="54">
        <f>Ясюкова!E407</f>
        <v>0</v>
      </c>
      <c r="E401" s="54">
        <f>Ясюкова!F407</f>
        <v>0</v>
      </c>
      <c r="F401" s="54">
        <f>Ясюкова!J407+Ясюкова!T407</f>
        <v>0</v>
      </c>
      <c r="G401" s="54">
        <f>Ясюкова!O407+Ясюкова!V407</f>
        <v>0</v>
      </c>
      <c r="H401" s="54">
        <f>Ясюкова!J407+Ясюкова!N407+Ясюкова!O407</f>
        <v>0</v>
      </c>
      <c r="I401" s="54">
        <f>Ясюкова!T407+Ясюкова!U407+Ясюкова!V407</f>
        <v>0</v>
      </c>
      <c r="J401" s="54">
        <f>Ясюкова!W407</f>
        <v>0</v>
      </c>
      <c r="K401" s="54" t="e">
        <f>Ясюкова!C407</f>
        <v>#DIV/0!</v>
      </c>
      <c r="L401" s="54" t="e">
        <f>Ясюкова!D407</f>
        <v>#DIV/0!</v>
      </c>
      <c r="M401" s="54">
        <f>Ясюкова!G407</f>
        <v>0</v>
      </c>
      <c r="N401" s="54">
        <f>Ясюкова!H407</f>
        <v>0</v>
      </c>
      <c r="O401" s="54">
        <f>Ясюкова!I407</f>
        <v>0</v>
      </c>
      <c r="P401" s="54">
        <f>Ясюкова!X407</f>
        <v>0</v>
      </c>
      <c r="Q401" s="55" t="e">
        <f>Ясюкова!AX407</f>
        <v>#N/A</v>
      </c>
      <c r="R401" s="54" t="e">
        <f>Ясюкова!AW407</f>
        <v>#N/A</v>
      </c>
    </row>
    <row r="402" spans="1:18" x14ac:dyDescent="0.25">
      <c r="A402" s="70">
        <f>'Тулуз-Пьерон'!A408</f>
        <v>0</v>
      </c>
      <c r="B402" s="71">
        <f>'Тулуз-Пьерон'!B408</f>
        <v>0</v>
      </c>
      <c r="C402" s="60">
        <f>Ясюкова!K408+Ясюкова!L408+Ясюкова!P408</f>
        <v>0</v>
      </c>
      <c r="D402" s="54">
        <f>Ясюкова!E408</f>
        <v>0</v>
      </c>
      <c r="E402" s="54">
        <f>Ясюкова!F408</f>
        <v>0</v>
      </c>
      <c r="F402" s="54">
        <f>Ясюкова!J408+Ясюкова!T408</f>
        <v>0</v>
      </c>
      <c r="G402" s="54">
        <f>Ясюкова!O408+Ясюкова!V408</f>
        <v>0</v>
      </c>
      <c r="H402" s="54">
        <f>Ясюкова!J408+Ясюкова!N408+Ясюкова!O408</f>
        <v>0</v>
      </c>
      <c r="I402" s="54">
        <f>Ясюкова!T408+Ясюкова!U408+Ясюкова!V408</f>
        <v>0</v>
      </c>
      <c r="J402" s="54">
        <f>Ясюкова!W408</f>
        <v>0</v>
      </c>
      <c r="K402" s="54" t="e">
        <f>Ясюкова!C408</f>
        <v>#DIV/0!</v>
      </c>
      <c r="L402" s="54" t="e">
        <f>Ясюкова!D408</f>
        <v>#DIV/0!</v>
      </c>
      <c r="M402" s="54">
        <f>Ясюкова!G408</f>
        <v>0</v>
      </c>
      <c r="N402" s="54">
        <f>Ясюкова!H408</f>
        <v>0</v>
      </c>
      <c r="O402" s="54">
        <f>Ясюкова!I408</f>
        <v>0</v>
      </c>
      <c r="P402" s="54">
        <f>Ясюкова!X408</f>
        <v>0</v>
      </c>
      <c r="Q402" s="55" t="e">
        <f>Ясюкова!AX408</f>
        <v>#N/A</v>
      </c>
      <c r="R402" s="54" t="e">
        <f>Ясюкова!AW408</f>
        <v>#N/A</v>
      </c>
    </row>
    <row r="403" spans="1:18" x14ac:dyDescent="0.25">
      <c r="A403" s="70">
        <f>'Тулуз-Пьерон'!A409</f>
        <v>0</v>
      </c>
      <c r="B403" s="71">
        <f>'Тулуз-Пьерон'!B409</f>
        <v>0</v>
      </c>
      <c r="C403" s="60">
        <f>Ясюкова!K409+Ясюкова!L409+Ясюкова!P409</f>
        <v>0</v>
      </c>
      <c r="D403" s="54">
        <f>Ясюкова!E409</f>
        <v>0</v>
      </c>
      <c r="E403" s="54">
        <f>Ясюкова!F409</f>
        <v>0</v>
      </c>
      <c r="F403" s="54">
        <f>Ясюкова!J409+Ясюкова!T409</f>
        <v>0</v>
      </c>
      <c r="G403" s="54">
        <f>Ясюкова!O409+Ясюкова!V409</f>
        <v>0</v>
      </c>
      <c r="H403" s="54">
        <f>Ясюкова!J409+Ясюкова!N409+Ясюкова!O409</f>
        <v>0</v>
      </c>
      <c r="I403" s="54">
        <f>Ясюкова!T409+Ясюкова!U409+Ясюкова!V409</f>
        <v>0</v>
      </c>
      <c r="J403" s="54">
        <f>Ясюкова!W409</f>
        <v>0</v>
      </c>
      <c r="K403" s="54" t="e">
        <f>Ясюкова!C409</f>
        <v>#DIV/0!</v>
      </c>
      <c r="L403" s="54" t="e">
        <f>Ясюкова!D409</f>
        <v>#DIV/0!</v>
      </c>
      <c r="M403" s="54">
        <f>Ясюкова!G409</f>
        <v>0</v>
      </c>
      <c r="N403" s="54">
        <f>Ясюкова!H409</f>
        <v>0</v>
      </c>
      <c r="O403" s="54">
        <f>Ясюкова!I409</f>
        <v>0</v>
      </c>
      <c r="P403" s="54">
        <f>Ясюкова!X409</f>
        <v>0</v>
      </c>
      <c r="Q403" s="55" t="e">
        <f>Ясюкова!AX409</f>
        <v>#N/A</v>
      </c>
      <c r="R403" s="54" t="e">
        <f>Ясюкова!AW409</f>
        <v>#N/A</v>
      </c>
    </row>
    <row r="404" spans="1:18" x14ac:dyDescent="0.25">
      <c r="A404" s="70">
        <f>'Тулуз-Пьерон'!A410</f>
        <v>0</v>
      </c>
      <c r="B404" s="71">
        <f>'Тулуз-Пьерон'!B410</f>
        <v>0</v>
      </c>
      <c r="C404" s="60">
        <f>Ясюкова!K410+Ясюкова!L410+Ясюкова!P410</f>
        <v>0</v>
      </c>
      <c r="D404" s="54">
        <f>Ясюкова!E410</f>
        <v>0</v>
      </c>
      <c r="E404" s="54">
        <f>Ясюкова!F410</f>
        <v>0</v>
      </c>
      <c r="F404" s="54">
        <f>Ясюкова!J410+Ясюкова!T410</f>
        <v>0</v>
      </c>
      <c r="G404" s="54">
        <f>Ясюкова!O410+Ясюкова!V410</f>
        <v>0</v>
      </c>
      <c r="H404" s="54">
        <f>Ясюкова!J410+Ясюкова!N410+Ясюкова!O410</f>
        <v>0</v>
      </c>
      <c r="I404" s="54">
        <f>Ясюкова!T410+Ясюкова!U410+Ясюкова!V410</f>
        <v>0</v>
      </c>
      <c r="J404" s="54">
        <f>Ясюкова!W410</f>
        <v>0</v>
      </c>
      <c r="K404" s="54" t="e">
        <f>Ясюкова!C410</f>
        <v>#DIV/0!</v>
      </c>
      <c r="L404" s="54" t="e">
        <f>Ясюкова!D410</f>
        <v>#DIV/0!</v>
      </c>
      <c r="M404" s="54">
        <f>Ясюкова!G410</f>
        <v>0</v>
      </c>
      <c r="N404" s="54">
        <f>Ясюкова!H410</f>
        <v>0</v>
      </c>
      <c r="O404" s="54">
        <f>Ясюкова!I410</f>
        <v>0</v>
      </c>
      <c r="P404" s="54">
        <f>Ясюкова!X410</f>
        <v>0</v>
      </c>
      <c r="Q404" s="55" t="e">
        <f>Ясюкова!AX410</f>
        <v>#N/A</v>
      </c>
      <c r="R404" s="54" t="e">
        <f>Ясюкова!AW410</f>
        <v>#N/A</v>
      </c>
    </row>
    <row r="405" spans="1:18" x14ac:dyDescent="0.25">
      <c r="A405" s="70">
        <f>'Тулуз-Пьерон'!A411</f>
        <v>0</v>
      </c>
      <c r="B405" s="71">
        <f>'Тулуз-Пьерон'!B411</f>
        <v>0</v>
      </c>
      <c r="C405" s="60">
        <f>Ясюкова!K411+Ясюкова!L411+Ясюкова!P411</f>
        <v>0</v>
      </c>
      <c r="D405" s="54">
        <f>Ясюкова!E411</f>
        <v>0</v>
      </c>
      <c r="E405" s="54">
        <f>Ясюкова!F411</f>
        <v>0</v>
      </c>
      <c r="F405" s="54">
        <f>Ясюкова!J411+Ясюкова!T411</f>
        <v>0</v>
      </c>
      <c r="G405" s="54">
        <f>Ясюкова!O411+Ясюкова!V411</f>
        <v>0</v>
      </c>
      <c r="H405" s="54">
        <f>Ясюкова!J411+Ясюкова!N411+Ясюкова!O411</f>
        <v>0</v>
      </c>
      <c r="I405" s="54">
        <f>Ясюкова!T411+Ясюкова!U411+Ясюкова!V411</f>
        <v>0</v>
      </c>
      <c r="J405" s="54">
        <f>Ясюкова!W411</f>
        <v>0</v>
      </c>
      <c r="K405" s="54" t="e">
        <f>Ясюкова!C411</f>
        <v>#DIV/0!</v>
      </c>
      <c r="L405" s="54" t="e">
        <f>Ясюкова!D411</f>
        <v>#DIV/0!</v>
      </c>
      <c r="M405" s="54">
        <f>Ясюкова!G411</f>
        <v>0</v>
      </c>
      <c r="N405" s="54">
        <f>Ясюкова!H411</f>
        <v>0</v>
      </c>
      <c r="O405" s="54">
        <f>Ясюкова!I411</f>
        <v>0</v>
      </c>
      <c r="P405" s="54">
        <f>Ясюкова!X411</f>
        <v>0</v>
      </c>
      <c r="Q405" s="55" t="e">
        <f>Ясюкова!AX411</f>
        <v>#N/A</v>
      </c>
      <c r="R405" s="54" t="e">
        <f>Ясюкова!AW411</f>
        <v>#N/A</v>
      </c>
    </row>
    <row r="406" spans="1:18" x14ac:dyDescent="0.25">
      <c r="A406" s="70">
        <f>'Тулуз-Пьерон'!A412</f>
        <v>0</v>
      </c>
      <c r="B406" s="71">
        <f>'Тулуз-Пьерон'!B412</f>
        <v>0</v>
      </c>
      <c r="C406" s="60">
        <f>Ясюкова!K412+Ясюкова!L412+Ясюкова!P412</f>
        <v>0</v>
      </c>
      <c r="D406" s="54">
        <f>Ясюкова!E412</f>
        <v>0</v>
      </c>
      <c r="E406" s="54">
        <f>Ясюкова!F412</f>
        <v>0</v>
      </c>
      <c r="F406" s="54">
        <f>Ясюкова!J412+Ясюкова!T412</f>
        <v>0</v>
      </c>
      <c r="G406" s="54">
        <f>Ясюкова!O412+Ясюкова!V412</f>
        <v>0</v>
      </c>
      <c r="H406" s="54">
        <f>Ясюкова!J412+Ясюкова!N412+Ясюкова!O412</f>
        <v>0</v>
      </c>
      <c r="I406" s="54">
        <f>Ясюкова!T412+Ясюкова!U412+Ясюкова!V412</f>
        <v>0</v>
      </c>
      <c r="J406" s="54">
        <f>Ясюкова!W412</f>
        <v>0</v>
      </c>
      <c r="K406" s="54" t="e">
        <f>Ясюкова!C412</f>
        <v>#DIV/0!</v>
      </c>
      <c r="L406" s="54" t="e">
        <f>Ясюкова!D412</f>
        <v>#DIV/0!</v>
      </c>
      <c r="M406" s="54">
        <f>Ясюкова!G412</f>
        <v>0</v>
      </c>
      <c r="N406" s="54">
        <f>Ясюкова!H412</f>
        <v>0</v>
      </c>
      <c r="O406" s="54">
        <f>Ясюкова!I412</f>
        <v>0</v>
      </c>
      <c r="P406" s="54">
        <f>Ясюкова!X412</f>
        <v>0</v>
      </c>
      <c r="Q406" s="55" t="e">
        <f>Ясюкова!AX412</f>
        <v>#N/A</v>
      </c>
      <c r="R406" s="54" t="e">
        <f>Ясюкова!AW412</f>
        <v>#N/A</v>
      </c>
    </row>
    <row r="407" spans="1:18" x14ac:dyDescent="0.25">
      <c r="A407" s="70">
        <f>'Тулуз-Пьерон'!A413</f>
        <v>0</v>
      </c>
      <c r="B407" s="71">
        <f>'Тулуз-Пьерон'!B413</f>
        <v>0</v>
      </c>
      <c r="C407" s="60">
        <f>Ясюкова!K413+Ясюкова!L413+Ясюкова!P413</f>
        <v>0</v>
      </c>
      <c r="D407" s="54">
        <f>Ясюкова!E413</f>
        <v>0</v>
      </c>
      <c r="E407" s="54">
        <f>Ясюкова!F413</f>
        <v>0</v>
      </c>
      <c r="F407" s="54">
        <f>Ясюкова!J413+Ясюкова!T413</f>
        <v>0</v>
      </c>
      <c r="G407" s="54">
        <f>Ясюкова!O413+Ясюкова!V413</f>
        <v>0</v>
      </c>
      <c r="H407" s="54">
        <f>Ясюкова!J413+Ясюкова!N413+Ясюкова!O413</f>
        <v>0</v>
      </c>
      <c r="I407" s="54">
        <f>Ясюкова!T413+Ясюкова!U413+Ясюкова!V413</f>
        <v>0</v>
      </c>
      <c r="J407" s="54">
        <f>Ясюкова!W413</f>
        <v>0</v>
      </c>
      <c r="K407" s="54" t="e">
        <f>Ясюкова!C413</f>
        <v>#DIV/0!</v>
      </c>
      <c r="L407" s="54" t="e">
        <f>Ясюкова!D413</f>
        <v>#DIV/0!</v>
      </c>
      <c r="M407" s="54">
        <f>Ясюкова!G413</f>
        <v>0</v>
      </c>
      <c r="N407" s="54">
        <f>Ясюкова!H413</f>
        <v>0</v>
      </c>
      <c r="O407" s="54">
        <f>Ясюкова!I413</f>
        <v>0</v>
      </c>
      <c r="P407" s="54">
        <f>Ясюкова!X413</f>
        <v>0</v>
      </c>
      <c r="Q407" s="55" t="e">
        <f>Ясюкова!AX413</f>
        <v>#N/A</v>
      </c>
      <c r="R407" s="54" t="e">
        <f>Ясюкова!AW413</f>
        <v>#N/A</v>
      </c>
    </row>
    <row r="408" spans="1:18" x14ac:dyDescent="0.25">
      <c r="A408" s="70">
        <f>'Тулуз-Пьерон'!A414</f>
        <v>0</v>
      </c>
      <c r="B408" s="71">
        <f>'Тулуз-Пьерон'!B414</f>
        <v>0</v>
      </c>
      <c r="C408" s="60">
        <f>Ясюкова!K414+Ясюкова!L414+Ясюкова!P414</f>
        <v>0</v>
      </c>
      <c r="D408" s="54">
        <f>Ясюкова!E414</f>
        <v>0</v>
      </c>
      <c r="E408" s="54">
        <f>Ясюкова!F414</f>
        <v>0</v>
      </c>
      <c r="F408" s="54">
        <f>Ясюкова!J414+Ясюкова!T414</f>
        <v>0</v>
      </c>
      <c r="G408" s="54">
        <f>Ясюкова!O414+Ясюкова!V414</f>
        <v>0</v>
      </c>
      <c r="H408" s="54">
        <f>Ясюкова!J414+Ясюкова!N414+Ясюкова!O414</f>
        <v>0</v>
      </c>
      <c r="I408" s="54">
        <f>Ясюкова!T414+Ясюкова!U414+Ясюкова!V414</f>
        <v>0</v>
      </c>
      <c r="J408" s="54">
        <f>Ясюкова!W414</f>
        <v>0</v>
      </c>
      <c r="K408" s="54" t="e">
        <f>Ясюкова!C414</f>
        <v>#DIV/0!</v>
      </c>
      <c r="L408" s="54" t="e">
        <f>Ясюкова!D414</f>
        <v>#DIV/0!</v>
      </c>
      <c r="M408" s="54">
        <f>Ясюкова!G414</f>
        <v>0</v>
      </c>
      <c r="N408" s="54">
        <f>Ясюкова!H414</f>
        <v>0</v>
      </c>
      <c r="O408" s="54">
        <f>Ясюкова!I414</f>
        <v>0</v>
      </c>
      <c r="P408" s="54">
        <f>Ясюкова!X414</f>
        <v>0</v>
      </c>
      <c r="Q408" s="55" t="e">
        <f>Ясюкова!AX414</f>
        <v>#N/A</v>
      </c>
      <c r="R408" s="54" t="e">
        <f>Ясюкова!AW414</f>
        <v>#N/A</v>
      </c>
    </row>
    <row r="409" spans="1:18" x14ac:dyDescent="0.25">
      <c r="A409" s="70">
        <f>'Тулуз-Пьерон'!A415</f>
        <v>0</v>
      </c>
      <c r="B409" s="71">
        <f>'Тулуз-Пьерон'!B415</f>
        <v>0</v>
      </c>
      <c r="C409" s="60">
        <f>Ясюкова!K415+Ясюкова!L415+Ясюкова!P415</f>
        <v>0</v>
      </c>
      <c r="D409" s="54">
        <f>Ясюкова!E415</f>
        <v>0</v>
      </c>
      <c r="E409" s="54">
        <f>Ясюкова!F415</f>
        <v>0</v>
      </c>
      <c r="F409" s="54">
        <f>Ясюкова!J415+Ясюкова!T415</f>
        <v>0</v>
      </c>
      <c r="G409" s="54">
        <f>Ясюкова!O415+Ясюкова!V415</f>
        <v>0</v>
      </c>
      <c r="H409" s="54">
        <f>Ясюкова!J415+Ясюкова!N415+Ясюкова!O415</f>
        <v>0</v>
      </c>
      <c r="I409" s="54">
        <f>Ясюкова!T415+Ясюкова!U415+Ясюкова!V415</f>
        <v>0</v>
      </c>
      <c r="J409" s="54">
        <f>Ясюкова!W415</f>
        <v>0</v>
      </c>
      <c r="K409" s="54" t="e">
        <f>Ясюкова!C415</f>
        <v>#DIV/0!</v>
      </c>
      <c r="L409" s="54" t="e">
        <f>Ясюкова!D415</f>
        <v>#DIV/0!</v>
      </c>
      <c r="M409" s="54">
        <f>Ясюкова!G415</f>
        <v>0</v>
      </c>
      <c r="N409" s="54">
        <f>Ясюкова!H415</f>
        <v>0</v>
      </c>
      <c r="O409" s="54">
        <f>Ясюкова!I415</f>
        <v>0</v>
      </c>
      <c r="P409" s="54">
        <f>Ясюкова!X415</f>
        <v>0</v>
      </c>
      <c r="Q409" s="55" t="e">
        <f>Ясюкова!AX415</f>
        <v>#N/A</v>
      </c>
      <c r="R409" s="54" t="e">
        <f>Ясюкова!AW415</f>
        <v>#N/A</v>
      </c>
    </row>
    <row r="410" spans="1:18" x14ac:dyDescent="0.25">
      <c r="A410" s="70">
        <f>'Тулуз-Пьерон'!A416</f>
        <v>0</v>
      </c>
      <c r="B410" s="71">
        <f>'Тулуз-Пьерон'!B416</f>
        <v>0</v>
      </c>
      <c r="C410" s="60">
        <f>Ясюкова!K416+Ясюкова!L416+Ясюкова!P416</f>
        <v>0</v>
      </c>
      <c r="D410" s="54">
        <f>Ясюкова!E416</f>
        <v>0</v>
      </c>
      <c r="E410" s="54">
        <f>Ясюкова!F416</f>
        <v>0</v>
      </c>
      <c r="F410" s="54">
        <f>Ясюкова!J416+Ясюкова!T416</f>
        <v>0</v>
      </c>
      <c r="G410" s="54">
        <f>Ясюкова!O416+Ясюкова!V416</f>
        <v>0</v>
      </c>
      <c r="H410" s="54">
        <f>Ясюкова!J416+Ясюкова!N416+Ясюкова!O416</f>
        <v>0</v>
      </c>
      <c r="I410" s="54">
        <f>Ясюкова!T416+Ясюкова!U416+Ясюкова!V416</f>
        <v>0</v>
      </c>
      <c r="J410" s="54">
        <f>Ясюкова!W416</f>
        <v>0</v>
      </c>
      <c r="K410" s="54" t="e">
        <f>Ясюкова!C416</f>
        <v>#DIV/0!</v>
      </c>
      <c r="L410" s="54" t="e">
        <f>Ясюкова!D416</f>
        <v>#DIV/0!</v>
      </c>
      <c r="M410" s="54">
        <f>Ясюкова!G416</f>
        <v>0</v>
      </c>
      <c r="N410" s="54">
        <f>Ясюкова!H416</f>
        <v>0</v>
      </c>
      <c r="O410" s="54">
        <f>Ясюкова!I416</f>
        <v>0</v>
      </c>
      <c r="P410" s="54">
        <f>Ясюкова!X416</f>
        <v>0</v>
      </c>
      <c r="Q410" s="55" t="e">
        <f>Ясюкова!AX416</f>
        <v>#N/A</v>
      </c>
      <c r="R410" s="54" t="e">
        <f>Ясюкова!AW416</f>
        <v>#N/A</v>
      </c>
    </row>
    <row r="411" spans="1:18" x14ac:dyDescent="0.25">
      <c r="A411" s="70">
        <f>'Тулуз-Пьерон'!A417</f>
        <v>0</v>
      </c>
      <c r="B411" s="71">
        <f>'Тулуз-Пьерон'!B417</f>
        <v>0</v>
      </c>
      <c r="C411" s="60">
        <f>Ясюкова!K417+Ясюкова!L417+Ясюкова!P417</f>
        <v>0</v>
      </c>
      <c r="D411" s="54">
        <f>Ясюкова!E417</f>
        <v>0</v>
      </c>
      <c r="E411" s="54">
        <f>Ясюкова!F417</f>
        <v>0</v>
      </c>
      <c r="F411" s="54">
        <f>Ясюкова!J417+Ясюкова!T417</f>
        <v>0</v>
      </c>
      <c r="G411" s="54">
        <f>Ясюкова!O417+Ясюкова!V417</f>
        <v>0</v>
      </c>
      <c r="H411" s="54">
        <f>Ясюкова!J417+Ясюкова!N417+Ясюкова!O417</f>
        <v>0</v>
      </c>
      <c r="I411" s="54">
        <f>Ясюкова!T417+Ясюкова!U417+Ясюкова!V417</f>
        <v>0</v>
      </c>
      <c r="J411" s="54">
        <f>Ясюкова!W417</f>
        <v>0</v>
      </c>
      <c r="K411" s="54" t="e">
        <f>Ясюкова!C417</f>
        <v>#DIV/0!</v>
      </c>
      <c r="L411" s="54" t="e">
        <f>Ясюкова!D417</f>
        <v>#DIV/0!</v>
      </c>
      <c r="M411" s="54">
        <f>Ясюкова!G417</f>
        <v>0</v>
      </c>
      <c r="N411" s="54">
        <f>Ясюкова!H417</f>
        <v>0</v>
      </c>
      <c r="O411" s="54">
        <f>Ясюкова!I417</f>
        <v>0</v>
      </c>
      <c r="P411" s="54">
        <f>Ясюкова!X417</f>
        <v>0</v>
      </c>
      <c r="Q411" s="55" t="e">
        <f>Ясюкова!AX417</f>
        <v>#N/A</v>
      </c>
      <c r="R411" s="54" t="e">
        <f>Ясюкова!AW417</f>
        <v>#N/A</v>
      </c>
    </row>
    <row r="412" spans="1:18" x14ac:dyDescent="0.25">
      <c r="A412" s="70">
        <f>'Тулуз-Пьерон'!A418</f>
        <v>0</v>
      </c>
      <c r="B412" s="71">
        <f>'Тулуз-Пьерон'!B418</f>
        <v>0</v>
      </c>
      <c r="C412" s="60">
        <f>Ясюкова!K418+Ясюкова!L418+Ясюкова!P418</f>
        <v>0</v>
      </c>
      <c r="D412" s="54">
        <f>Ясюкова!E418</f>
        <v>0</v>
      </c>
      <c r="E412" s="54">
        <f>Ясюкова!F418</f>
        <v>0</v>
      </c>
      <c r="F412" s="54">
        <f>Ясюкова!J418+Ясюкова!T418</f>
        <v>0</v>
      </c>
      <c r="G412" s="54">
        <f>Ясюкова!O418+Ясюкова!V418</f>
        <v>0</v>
      </c>
      <c r="H412" s="54">
        <f>Ясюкова!J418+Ясюкова!N418+Ясюкова!O418</f>
        <v>0</v>
      </c>
      <c r="I412" s="54">
        <f>Ясюкова!T418+Ясюкова!U418+Ясюкова!V418</f>
        <v>0</v>
      </c>
      <c r="J412" s="54">
        <f>Ясюкова!W418</f>
        <v>0</v>
      </c>
      <c r="K412" s="54" t="e">
        <f>Ясюкова!C418</f>
        <v>#DIV/0!</v>
      </c>
      <c r="L412" s="54" t="e">
        <f>Ясюкова!D418</f>
        <v>#DIV/0!</v>
      </c>
      <c r="M412" s="54">
        <f>Ясюкова!G418</f>
        <v>0</v>
      </c>
      <c r="N412" s="54">
        <f>Ясюкова!H418</f>
        <v>0</v>
      </c>
      <c r="O412" s="54">
        <f>Ясюкова!I418</f>
        <v>0</v>
      </c>
      <c r="P412" s="54">
        <f>Ясюкова!X418</f>
        <v>0</v>
      </c>
      <c r="Q412" s="55" t="e">
        <f>Ясюкова!AX418</f>
        <v>#N/A</v>
      </c>
      <c r="R412" s="54" t="e">
        <f>Ясюкова!AW418</f>
        <v>#N/A</v>
      </c>
    </row>
    <row r="413" spans="1:18" x14ac:dyDescent="0.25">
      <c r="A413" s="70">
        <f>'Тулуз-Пьерон'!A419</f>
        <v>0</v>
      </c>
      <c r="B413" s="71">
        <f>'Тулуз-Пьерон'!B419</f>
        <v>0</v>
      </c>
      <c r="C413" s="60">
        <f>Ясюкова!K419+Ясюкова!L419+Ясюкова!P419</f>
        <v>0</v>
      </c>
      <c r="D413" s="54">
        <f>Ясюкова!E419</f>
        <v>0</v>
      </c>
      <c r="E413" s="54">
        <f>Ясюкова!F419</f>
        <v>0</v>
      </c>
      <c r="F413" s="54">
        <f>Ясюкова!J419+Ясюкова!T419</f>
        <v>0</v>
      </c>
      <c r="G413" s="54">
        <f>Ясюкова!O419+Ясюкова!V419</f>
        <v>0</v>
      </c>
      <c r="H413" s="54">
        <f>Ясюкова!J419+Ясюкова!N419+Ясюкова!O419</f>
        <v>0</v>
      </c>
      <c r="I413" s="54">
        <f>Ясюкова!T419+Ясюкова!U419+Ясюкова!V419</f>
        <v>0</v>
      </c>
      <c r="J413" s="54">
        <f>Ясюкова!W419</f>
        <v>0</v>
      </c>
      <c r="K413" s="54" t="e">
        <f>Ясюкова!C419</f>
        <v>#DIV/0!</v>
      </c>
      <c r="L413" s="54" t="e">
        <f>Ясюкова!D419</f>
        <v>#DIV/0!</v>
      </c>
      <c r="M413" s="54">
        <f>Ясюкова!G419</f>
        <v>0</v>
      </c>
      <c r="N413" s="54">
        <f>Ясюкова!H419</f>
        <v>0</v>
      </c>
      <c r="O413" s="54">
        <f>Ясюкова!I419</f>
        <v>0</v>
      </c>
      <c r="P413" s="54">
        <f>Ясюкова!X419</f>
        <v>0</v>
      </c>
      <c r="Q413" s="55" t="e">
        <f>Ясюкова!AX419</f>
        <v>#N/A</v>
      </c>
      <c r="R413" s="54" t="e">
        <f>Ясюкова!AW419</f>
        <v>#N/A</v>
      </c>
    </row>
    <row r="414" spans="1:18" x14ac:dyDescent="0.25">
      <c r="A414" s="70">
        <f>'Тулуз-Пьерон'!A420</f>
        <v>0</v>
      </c>
      <c r="B414" s="71">
        <f>'Тулуз-Пьерон'!B420</f>
        <v>0</v>
      </c>
      <c r="C414" s="60">
        <f>Ясюкова!K420+Ясюкова!L420+Ясюкова!P420</f>
        <v>0</v>
      </c>
      <c r="D414" s="54">
        <f>Ясюкова!E420</f>
        <v>0</v>
      </c>
      <c r="E414" s="54">
        <f>Ясюкова!F420</f>
        <v>0</v>
      </c>
      <c r="F414" s="54">
        <f>Ясюкова!J420+Ясюкова!T420</f>
        <v>0</v>
      </c>
      <c r="G414" s="54">
        <f>Ясюкова!O420+Ясюкова!V420</f>
        <v>0</v>
      </c>
      <c r="H414" s="54">
        <f>Ясюкова!J420+Ясюкова!N420+Ясюкова!O420</f>
        <v>0</v>
      </c>
      <c r="I414" s="54">
        <f>Ясюкова!T420+Ясюкова!U420+Ясюкова!V420</f>
        <v>0</v>
      </c>
      <c r="J414" s="54">
        <f>Ясюкова!W420</f>
        <v>0</v>
      </c>
      <c r="K414" s="54" t="e">
        <f>Ясюкова!C420</f>
        <v>#DIV/0!</v>
      </c>
      <c r="L414" s="54" t="e">
        <f>Ясюкова!D420</f>
        <v>#DIV/0!</v>
      </c>
      <c r="M414" s="54">
        <f>Ясюкова!G420</f>
        <v>0</v>
      </c>
      <c r="N414" s="54">
        <f>Ясюкова!H420</f>
        <v>0</v>
      </c>
      <c r="O414" s="54">
        <f>Ясюкова!I420</f>
        <v>0</v>
      </c>
      <c r="P414" s="54">
        <f>Ясюкова!X420</f>
        <v>0</v>
      </c>
      <c r="Q414" s="55" t="e">
        <f>Ясюкова!AX420</f>
        <v>#N/A</v>
      </c>
      <c r="R414" s="54" t="e">
        <f>Ясюкова!AW420</f>
        <v>#N/A</v>
      </c>
    </row>
    <row r="415" spans="1:18" x14ac:dyDescent="0.25">
      <c r="A415" s="70">
        <f>'Тулуз-Пьерон'!A421</f>
        <v>0</v>
      </c>
      <c r="B415" s="71">
        <f>'Тулуз-Пьерон'!B421</f>
        <v>0</v>
      </c>
      <c r="C415" s="60">
        <f>Ясюкова!K421+Ясюкова!L421+Ясюкова!P421</f>
        <v>0</v>
      </c>
      <c r="D415" s="54">
        <f>Ясюкова!E421</f>
        <v>0</v>
      </c>
      <c r="E415" s="54">
        <f>Ясюкова!F421</f>
        <v>0</v>
      </c>
      <c r="F415" s="54">
        <f>Ясюкова!J421+Ясюкова!T421</f>
        <v>0</v>
      </c>
      <c r="G415" s="54">
        <f>Ясюкова!O421+Ясюкова!V421</f>
        <v>0</v>
      </c>
      <c r="H415" s="54">
        <f>Ясюкова!J421+Ясюкова!N421+Ясюкова!O421</f>
        <v>0</v>
      </c>
      <c r="I415" s="54">
        <f>Ясюкова!T421+Ясюкова!U421+Ясюкова!V421</f>
        <v>0</v>
      </c>
      <c r="J415" s="54">
        <f>Ясюкова!W421</f>
        <v>0</v>
      </c>
      <c r="K415" s="54" t="e">
        <f>Ясюкова!C421</f>
        <v>#DIV/0!</v>
      </c>
      <c r="L415" s="54" t="e">
        <f>Ясюкова!D421</f>
        <v>#DIV/0!</v>
      </c>
      <c r="M415" s="54">
        <f>Ясюкова!G421</f>
        <v>0</v>
      </c>
      <c r="N415" s="54">
        <f>Ясюкова!H421</f>
        <v>0</v>
      </c>
      <c r="O415" s="54">
        <f>Ясюкова!I421</f>
        <v>0</v>
      </c>
      <c r="P415" s="54">
        <f>Ясюкова!X421</f>
        <v>0</v>
      </c>
      <c r="Q415" s="55" t="e">
        <f>Ясюкова!AX421</f>
        <v>#N/A</v>
      </c>
      <c r="R415" s="54" t="e">
        <f>Ясюкова!AW421</f>
        <v>#N/A</v>
      </c>
    </row>
    <row r="416" spans="1:18" x14ac:dyDescent="0.25">
      <c r="A416" s="70">
        <f>'Тулуз-Пьерон'!A422</f>
        <v>0</v>
      </c>
      <c r="B416" s="71">
        <f>'Тулуз-Пьерон'!B422</f>
        <v>0</v>
      </c>
      <c r="C416" s="60">
        <f>Ясюкова!K422+Ясюкова!L422+Ясюкова!P422</f>
        <v>0</v>
      </c>
      <c r="D416" s="54">
        <f>Ясюкова!E422</f>
        <v>0</v>
      </c>
      <c r="E416" s="54">
        <f>Ясюкова!F422</f>
        <v>0</v>
      </c>
      <c r="F416" s="54">
        <f>Ясюкова!J422+Ясюкова!T422</f>
        <v>0</v>
      </c>
      <c r="G416" s="54">
        <f>Ясюкова!O422+Ясюкова!V422</f>
        <v>0</v>
      </c>
      <c r="H416" s="54">
        <f>Ясюкова!J422+Ясюкова!N422+Ясюкова!O422</f>
        <v>0</v>
      </c>
      <c r="I416" s="54">
        <f>Ясюкова!T422+Ясюкова!U422+Ясюкова!V422</f>
        <v>0</v>
      </c>
      <c r="J416" s="54">
        <f>Ясюкова!W422</f>
        <v>0</v>
      </c>
      <c r="K416" s="54" t="e">
        <f>Ясюкова!C422</f>
        <v>#DIV/0!</v>
      </c>
      <c r="L416" s="54" t="e">
        <f>Ясюкова!D422</f>
        <v>#DIV/0!</v>
      </c>
      <c r="M416" s="54">
        <f>Ясюкова!G422</f>
        <v>0</v>
      </c>
      <c r="N416" s="54">
        <f>Ясюкова!H422</f>
        <v>0</v>
      </c>
      <c r="O416" s="54">
        <f>Ясюкова!I422</f>
        <v>0</v>
      </c>
      <c r="P416" s="54">
        <f>Ясюкова!X422</f>
        <v>0</v>
      </c>
      <c r="Q416" s="55" t="e">
        <f>Ясюкова!AX422</f>
        <v>#N/A</v>
      </c>
      <c r="R416" s="54" t="e">
        <f>Ясюкова!AW422</f>
        <v>#N/A</v>
      </c>
    </row>
    <row r="417" spans="1:18" x14ac:dyDescent="0.25">
      <c r="A417" s="70">
        <f>'Тулуз-Пьерон'!A423</f>
        <v>0</v>
      </c>
      <c r="B417" s="71">
        <f>'Тулуз-Пьерон'!B423</f>
        <v>0</v>
      </c>
      <c r="C417" s="60">
        <f>Ясюкова!K423+Ясюкова!L423+Ясюкова!P423</f>
        <v>0</v>
      </c>
      <c r="D417" s="54">
        <f>Ясюкова!E423</f>
        <v>0</v>
      </c>
      <c r="E417" s="54">
        <f>Ясюкова!F423</f>
        <v>0</v>
      </c>
      <c r="F417" s="54">
        <f>Ясюкова!J423+Ясюкова!T423</f>
        <v>0</v>
      </c>
      <c r="G417" s="54">
        <f>Ясюкова!O423+Ясюкова!V423</f>
        <v>0</v>
      </c>
      <c r="H417" s="54">
        <f>Ясюкова!J423+Ясюкова!N423+Ясюкова!O423</f>
        <v>0</v>
      </c>
      <c r="I417" s="54">
        <f>Ясюкова!T423+Ясюкова!U423+Ясюкова!V423</f>
        <v>0</v>
      </c>
      <c r="J417" s="54">
        <f>Ясюкова!W423</f>
        <v>0</v>
      </c>
      <c r="K417" s="54" t="e">
        <f>Ясюкова!C423</f>
        <v>#DIV/0!</v>
      </c>
      <c r="L417" s="54" t="e">
        <f>Ясюкова!D423</f>
        <v>#DIV/0!</v>
      </c>
      <c r="M417" s="54">
        <f>Ясюкова!G423</f>
        <v>0</v>
      </c>
      <c r="N417" s="54">
        <f>Ясюкова!H423</f>
        <v>0</v>
      </c>
      <c r="O417" s="54">
        <f>Ясюкова!I423</f>
        <v>0</v>
      </c>
      <c r="P417" s="54">
        <f>Ясюкова!X423</f>
        <v>0</v>
      </c>
      <c r="Q417" s="55" t="e">
        <f>Ясюкова!AX423</f>
        <v>#N/A</v>
      </c>
      <c r="R417" s="54" t="e">
        <f>Ясюкова!AW423</f>
        <v>#N/A</v>
      </c>
    </row>
    <row r="418" spans="1:18" x14ac:dyDescent="0.25">
      <c r="A418" s="70">
        <f>'Тулуз-Пьерон'!A424</f>
        <v>0</v>
      </c>
      <c r="B418" s="71">
        <f>'Тулуз-Пьерон'!B424</f>
        <v>0</v>
      </c>
      <c r="C418" s="60">
        <f>Ясюкова!K424+Ясюкова!L424+Ясюкова!P424</f>
        <v>0</v>
      </c>
      <c r="D418" s="54">
        <f>Ясюкова!E424</f>
        <v>0</v>
      </c>
      <c r="E418" s="54">
        <f>Ясюкова!F424</f>
        <v>0</v>
      </c>
      <c r="F418" s="54">
        <f>Ясюкова!J424+Ясюкова!T424</f>
        <v>0</v>
      </c>
      <c r="G418" s="54">
        <f>Ясюкова!O424+Ясюкова!V424</f>
        <v>0</v>
      </c>
      <c r="H418" s="54">
        <f>Ясюкова!J424+Ясюкова!N424+Ясюкова!O424</f>
        <v>0</v>
      </c>
      <c r="I418" s="54">
        <f>Ясюкова!T424+Ясюкова!U424+Ясюкова!V424</f>
        <v>0</v>
      </c>
      <c r="J418" s="54">
        <f>Ясюкова!W424</f>
        <v>0</v>
      </c>
      <c r="K418" s="54" t="e">
        <f>Ясюкова!C424</f>
        <v>#DIV/0!</v>
      </c>
      <c r="L418" s="54" t="e">
        <f>Ясюкова!D424</f>
        <v>#DIV/0!</v>
      </c>
      <c r="M418" s="54">
        <f>Ясюкова!G424</f>
        <v>0</v>
      </c>
      <c r="N418" s="54">
        <f>Ясюкова!H424</f>
        <v>0</v>
      </c>
      <c r="O418" s="54">
        <f>Ясюкова!I424</f>
        <v>0</v>
      </c>
      <c r="P418" s="54">
        <f>Ясюкова!X424</f>
        <v>0</v>
      </c>
      <c r="Q418" s="55" t="e">
        <f>Ясюкова!AX424</f>
        <v>#N/A</v>
      </c>
      <c r="R418" s="54" t="e">
        <f>Ясюкова!AW424</f>
        <v>#N/A</v>
      </c>
    </row>
    <row r="419" spans="1:18" x14ac:dyDescent="0.25">
      <c r="A419" s="70">
        <f>'Тулуз-Пьерон'!A425</f>
        <v>0</v>
      </c>
      <c r="B419" s="71">
        <f>'Тулуз-Пьерон'!B425</f>
        <v>0</v>
      </c>
      <c r="C419" s="60">
        <f>Ясюкова!K425+Ясюкова!L425+Ясюкова!P425</f>
        <v>0</v>
      </c>
      <c r="D419" s="54">
        <f>Ясюкова!E425</f>
        <v>0</v>
      </c>
      <c r="E419" s="54">
        <f>Ясюкова!F425</f>
        <v>0</v>
      </c>
      <c r="F419" s="54">
        <f>Ясюкова!J425+Ясюкова!T425</f>
        <v>0</v>
      </c>
      <c r="G419" s="54">
        <f>Ясюкова!O425+Ясюкова!V425</f>
        <v>0</v>
      </c>
      <c r="H419" s="54">
        <f>Ясюкова!J425+Ясюкова!N425+Ясюкова!O425</f>
        <v>0</v>
      </c>
      <c r="I419" s="54">
        <f>Ясюкова!T425+Ясюкова!U425+Ясюкова!V425</f>
        <v>0</v>
      </c>
      <c r="J419" s="54">
        <f>Ясюкова!W425</f>
        <v>0</v>
      </c>
      <c r="K419" s="54" t="e">
        <f>Ясюкова!C425</f>
        <v>#DIV/0!</v>
      </c>
      <c r="L419" s="54" t="e">
        <f>Ясюкова!D425</f>
        <v>#DIV/0!</v>
      </c>
      <c r="M419" s="54">
        <f>Ясюкова!G425</f>
        <v>0</v>
      </c>
      <c r="N419" s="54">
        <f>Ясюкова!H425</f>
        <v>0</v>
      </c>
      <c r="O419" s="54">
        <f>Ясюкова!I425</f>
        <v>0</v>
      </c>
      <c r="P419" s="54">
        <f>Ясюкова!X425</f>
        <v>0</v>
      </c>
      <c r="Q419" s="55" t="e">
        <f>Ясюкова!AX425</f>
        <v>#N/A</v>
      </c>
      <c r="R419" s="54" t="e">
        <f>Ясюкова!AW425</f>
        <v>#N/A</v>
      </c>
    </row>
    <row r="420" spans="1:18" x14ac:dyDescent="0.25">
      <c r="A420" s="70">
        <f>'Тулуз-Пьерон'!A426</f>
        <v>0</v>
      </c>
      <c r="B420" s="71">
        <f>'Тулуз-Пьерон'!B426</f>
        <v>0</v>
      </c>
      <c r="C420" s="60">
        <f>Ясюкова!K426+Ясюкова!L426+Ясюкова!P426</f>
        <v>0</v>
      </c>
      <c r="D420" s="54">
        <f>Ясюкова!E426</f>
        <v>0</v>
      </c>
      <c r="E420" s="54">
        <f>Ясюкова!F426</f>
        <v>0</v>
      </c>
      <c r="F420" s="54">
        <f>Ясюкова!J426+Ясюкова!T426</f>
        <v>0</v>
      </c>
      <c r="G420" s="54">
        <f>Ясюкова!O426+Ясюкова!V426</f>
        <v>0</v>
      </c>
      <c r="H420" s="54">
        <f>Ясюкова!J426+Ясюкова!N426+Ясюкова!O426</f>
        <v>0</v>
      </c>
      <c r="I420" s="54">
        <f>Ясюкова!T426+Ясюкова!U426+Ясюкова!V426</f>
        <v>0</v>
      </c>
      <c r="J420" s="54">
        <f>Ясюкова!W426</f>
        <v>0</v>
      </c>
      <c r="K420" s="54" t="e">
        <f>Ясюкова!C426</f>
        <v>#DIV/0!</v>
      </c>
      <c r="L420" s="54" t="e">
        <f>Ясюкова!D426</f>
        <v>#DIV/0!</v>
      </c>
      <c r="M420" s="54">
        <f>Ясюкова!G426</f>
        <v>0</v>
      </c>
      <c r="N420" s="54">
        <f>Ясюкова!H426</f>
        <v>0</v>
      </c>
      <c r="O420" s="54">
        <f>Ясюкова!I426</f>
        <v>0</v>
      </c>
      <c r="P420" s="54">
        <f>Ясюкова!X426</f>
        <v>0</v>
      </c>
      <c r="Q420" s="55" t="e">
        <f>Ясюкова!AX426</f>
        <v>#N/A</v>
      </c>
      <c r="R420" s="54" t="e">
        <f>Ясюкова!AW426</f>
        <v>#N/A</v>
      </c>
    </row>
    <row r="421" spans="1:18" x14ac:dyDescent="0.25">
      <c r="A421" s="70">
        <f>'Тулуз-Пьерон'!A427</f>
        <v>0</v>
      </c>
      <c r="B421" s="71">
        <f>'Тулуз-Пьерон'!B427</f>
        <v>0</v>
      </c>
      <c r="C421" s="60">
        <f>Ясюкова!K427+Ясюкова!L427+Ясюкова!P427</f>
        <v>0</v>
      </c>
      <c r="D421" s="54">
        <f>Ясюкова!E427</f>
        <v>0</v>
      </c>
      <c r="E421" s="54">
        <f>Ясюкова!F427</f>
        <v>0</v>
      </c>
      <c r="F421" s="54">
        <f>Ясюкова!J427+Ясюкова!T427</f>
        <v>0</v>
      </c>
      <c r="G421" s="54">
        <f>Ясюкова!O427+Ясюкова!V427</f>
        <v>0</v>
      </c>
      <c r="H421" s="54">
        <f>Ясюкова!J427+Ясюкова!N427+Ясюкова!O427</f>
        <v>0</v>
      </c>
      <c r="I421" s="54">
        <f>Ясюкова!T427+Ясюкова!U427+Ясюкова!V427</f>
        <v>0</v>
      </c>
      <c r="J421" s="54">
        <f>Ясюкова!W427</f>
        <v>0</v>
      </c>
      <c r="K421" s="54" t="e">
        <f>Ясюкова!C427</f>
        <v>#DIV/0!</v>
      </c>
      <c r="L421" s="54" t="e">
        <f>Ясюкова!D427</f>
        <v>#DIV/0!</v>
      </c>
      <c r="M421" s="54">
        <f>Ясюкова!G427</f>
        <v>0</v>
      </c>
      <c r="N421" s="54">
        <f>Ясюкова!H427</f>
        <v>0</v>
      </c>
      <c r="O421" s="54">
        <f>Ясюкова!I427</f>
        <v>0</v>
      </c>
      <c r="P421" s="54">
        <f>Ясюкова!X427</f>
        <v>0</v>
      </c>
      <c r="Q421" s="55" t="e">
        <f>Ясюкова!AX427</f>
        <v>#N/A</v>
      </c>
      <c r="R421" s="54" t="e">
        <f>Ясюкова!AW427</f>
        <v>#N/A</v>
      </c>
    </row>
    <row r="422" spans="1:18" x14ac:dyDescent="0.25">
      <c r="A422" s="70">
        <f>'Тулуз-Пьерон'!A428</f>
        <v>0</v>
      </c>
      <c r="B422" s="71">
        <f>'Тулуз-Пьерон'!B428</f>
        <v>0</v>
      </c>
      <c r="C422" s="60">
        <f>Ясюкова!K428+Ясюкова!L428+Ясюкова!P428</f>
        <v>0</v>
      </c>
      <c r="D422" s="54">
        <f>Ясюкова!E428</f>
        <v>0</v>
      </c>
      <c r="E422" s="54">
        <f>Ясюкова!F428</f>
        <v>0</v>
      </c>
      <c r="F422" s="54">
        <f>Ясюкова!J428+Ясюкова!T428</f>
        <v>0</v>
      </c>
      <c r="G422" s="54">
        <f>Ясюкова!O428+Ясюкова!V428</f>
        <v>0</v>
      </c>
      <c r="H422" s="54">
        <f>Ясюкова!J428+Ясюкова!N428+Ясюкова!O428</f>
        <v>0</v>
      </c>
      <c r="I422" s="54">
        <f>Ясюкова!T428+Ясюкова!U428+Ясюкова!V428</f>
        <v>0</v>
      </c>
      <c r="J422" s="54">
        <f>Ясюкова!W428</f>
        <v>0</v>
      </c>
      <c r="K422" s="54" t="e">
        <f>Ясюкова!C428</f>
        <v>#DIV/0!</v>
      </c>
      <c r="L422" s="54" t="e">
        <f>Ясюкова!D428</f>
        <v>#DIV/0!</v>
      </c>
      <c r="M422" s="54">
        <f>Ясюкова!G428</f>
        <v>0</v>
      </c>
      <c r="N422" s="54">
        <f>Ясюкова!H428</f>
        <v>0</v>
      </c>
      <c r="O422" s="54">
        <f>Ясюкова!I428</f>
        <v>0</v>
      </c>
      <c r="P422" s="54">
        <f>Ясюкова!X428</f>
        <v>0</v>
      </c>
      <c r="Q422" s="55" t="e">
        <f>Ясюкова!AX428</f>
        <v>#N/A</v>
      </c>
      <c r="R422" s="54" t="e">
        <f>Ясюкова!AW428</f>
        <v>#N/A</v>
      </c>
    </row>
    <row r="423" spans="1:18" x14ac:dyDescent="0.25">
      <c r="A423" s="70">
        <f>'Тулуз-Пьерон'!A429</f>
        <v>0</v>
      </c>
      <c r="B423" s="71">
        <f>'Тулуз-Пьерон'!B429</f>
        <v>0</v>
      </c>
      <c r="C423" s="60">
        <f>Ясюкова!K429+Ясюкова!L429+Ясюкова!P429</f>
        <v>0</v>
      </c>
      <c r="D423" s="54">
        <f>Ясюкова!E429</f>
        <v>0</v>
      </c>
      <c r="E423" s="54">
        <f>Ясюкова!F429</f>
        <v>0</v>
      </c>
      <c r="F423" s="54">
        <f>Ясюкова!J429+Ясюкова!T429</f>
        <v>0</v>
      </c>
      <c r="G423" s="54">
        <f>Ясюкова!O429+Ясюкова!V429</f>
        <v>0</v>
      </c>
      <c r="H423" s="54">
        <f>Ясюкова!J429+Ясюкова!N429+Ясюкова!O429</f>
        <v>0</v>
      </c>
      <c r="I423" s="54">
        <f>Ясюкова!T429+Ясюкова!U429+Ясюкова!V429</f>
        <v>0</v>
      </c>
      <c r="J423" s="54">
        <f>Ясюкова!W429</f>
        <v>0</v>
      </c>
      <c r="K423" s="54" t="e">
        <f>Ясюкова!C429</f>
        <v>#DIV/0!</v>
      </c>
      <c r="L423" s="54" t="e">
        <f>Ясюкова!D429</f>
        <v>#DIV/0!</v>
      </c>
      <c r="M423" s="54">
        <f>Ясюкова!G429</f>
        <v>0</v>
      </c>
      <c r="N423" s="54">
        <f>Ясюкова!H429</f>
        <v>0</v>
      </c>
      <c r="O423" s="54">
        <f>Ясюкова!I429</f>
        <v>0</v>
      </c>
      <c r="P423" s="54">
        <f>Ясюкова!X429</f>
        <v>0</v>
      </c>
      <c r="Q423" s="55" t="e">
        <f>Ясюкова!AX429</f>
        <v>#N/A</v>
      </c>
      <c r="R423" s="54" t="e">
        <f>Ясюкова!AW429</f>
        <v>#N/A</v>
      </c>
    </row>
    <row r="424" spans="1:18" x14ac:dyDescent="0.25">
      <c r="A424" s="70">
        <f>'Тулуз-Пьерон'!A430</f>
        <v>0</v>
      </c>
      <c r="B424" s="71">
        <f>'Тулуз-Пьерон'!B430</f>
        <v>0</v>
      </c>
      <c r="C424" s="60">
        <f>Ясюкова!K430+Ясюкова!L430+Ясюкова!P430</f>
        <v>0</v>
      </c>
      <c r="D424" s="54">
        <f>Ясюкова!E430</f>
        <v>0</v>
      </c>
      <c r="E424" s="54">
        <f>Ясюкова!F430</f>
        <v>0</v>
      </c>
      <c r="F424" s="54">
        <f>Ясюкова!J430+Ясюкова!T430</f>
        <v>0</v>
      </c>
      <c r="G424" s="54">
        <f>Ясюкова!O430+Ясюкова!V430</f>
        <v>0</v>
      </c>
      <c r="H424" s="54">
        <f>Ясюкова!J430+Ясюкова!N430+Ясюкова!O430</f>
        <v>0</v>
      </c>
      <c r="I424" s="54">
        <f>Ясюкова!T430+Ясюкова!U430+Ясюкова!V430</f>
        <v>0</v>
      </c>
      <c r="J424" s="54">
        <f>Ясюкова!W430</f>
        <v>0</v>
      </c>
      <c r="K424" s="54" t="e">
        <f>Ясюкова!C430</f>
        <v>#DIV/0!</v>
      </c>
      <c r="L424" s="54" t="e">
        <f>Ясюкова!D430</f>
        <v>#DIV/0!</v>
      </c>
      <c r="M424" s="54">
        <f>Ясюкова!G430</f>
        <v>0</v>
      </c>
      <c r="N424" s="54">
        <f>Ясюкова!H430</f>
        <v>0</v>
      </c>
      <c r="O424" s="54">
        <f>Ясюкова!I430</f>
        <v>0</v>
      </c>
      <c r="P424" s="54">
        <f>Ясюкова!X430</f>
        <v>0</v>
      </c>
      <c r="Q424" s="55" t="e">
        <f>Ясюкова!AX430</f>
        <v>#N/A</v>
      </c>
      <c r="R424" s="54" t="e">
        <f>Ясюкова!AW430</f>
        <v>#N/A</v>
      </c>
    </row>
    <row r="425" spans="1:18" x14ac:dyDescent="0.25">
      <c r="A425" s="70">
        <f>'Тулуз-Пьерон'!A431</f>
        <v>0</v>
      </c>
      <c r="B425" s="71">
        <f>'Тулуз-Пьерон'!B431</f>
        <v>0</v>
      </c>
      <c r="C425" s="60">
        <f>Ясюкова!K431+Ясюкова!L431+Ясюкова!P431</f>
        <v>0</v>
      </c>
      <c r="D425" s="54">
        <f>Ясюкова!E431</f>
        <v>0</v>
      </c>
      <c r="E425" s="54">
        <f>Ясюкова!F431</f>
        <v>0</v>
      </c>
      <c r="F425" s="54">
        <f>Ясюкова!J431+Ясюкова!T431</f>
        <v>0</v>
      </c>
      <c r="G425" s="54">
        <f>Ясюкова!O431+Ясюкова!V431</f>
        <v>0</v>
      </c>
      <c r="H425" s="54">
        <f>Ясюкова!J431+Ясюкова!N431+Ясюкова!O431</f>
        <v>0</v>
      </c>
      <c r="I425" s="54">
        <f>Ясюкова!T431+Ясюкова!U431+Ясюкова!V431</f>
        <v>0</v>
      </c>
      <c r="J425" s="54">
        <f>Ясюкова!W431</f>
        <v>0</v>
      </c>
      <c r="K425" s="54" t="e">
        <f>Ясюкова!C431</f>
        <v>#DIV/0!</v>
      </c>
      <c r="L425" s="54" t="e">
        <f>Ясюкова!D431</f>
        <v>#DIV/0!</v>
      </c>
      <c r="M425" s="54">
        <f>Ясюкова!G431</f>
        <v>0</v>
      </c>
      <c r="N425" s="54">
        <f>Ясюкова!H431</f>
        <v>0</v>
      </c>
      <c r="O425" s="54">
        <f>Ясюкова!I431</f>
        <v>0</v>
      </c>
      <c r="P425" s="54">
        <f>Ясюкова!X431</f>
        <v>0</v>
      </c>
      <c r="Q425" s="55" t="e">
        <f>Ясюкова!AX431</f>
        <v>#N/A</v>
      </c>
      <c r="R425" s="54" t="e">
        <f>Ясюкова!AW431</f>
        <v>#N/A</v>
      </c>
    </row>
    <row r="426" spans="1:18" x14ac:dyDescent="0.25">
      <c r="A426" s="70">
        <f>'Тулуз-Пьерон'!A432</f>
        <v>0</v>
      </c>
      <c r="B426" s="71">
        <f>'Тулуз-Пьерон'!B432</f>
        <v>0</v>
      </c>
      <c r="C426" s="60">
        <f>Ясюкова!K432+Ясюкова!L432+Ясюкова!P432</f>
        <v>0</v>
      </c>
      <c r="D426" s="54">
        <f>Ясюкова!E432</f>
        <v>0</v>
      </c>
      <c r="E426" s="54">
        <f>Ясюкова!F432</f>
        <v>0</v>
      </c>
      <c r="F426" s="54">
        <f>Ясюкова!J432+Ясюкова!T432</f>
        <v>0</v>
      </c>
      <c r="G426" s="54">
        <f>Ясюкова!O432+Ясюкова!V432</f>
        <v>0</v>
      </c>
      <c r="H426" s="54">
        <f>Ясюкова!J432+Ясюкова!N432+Ясюкова!O432</f>
        <v>0</v>
      </c>
      <c r="I426" s="54">
        <f>Ясюкова!T432+Ясюкова!U432+Ясюкова!V432</f>
        <v>0</v>
      </c>
      <c r="J426" s="54">
        <f>Ясюкова!W432</f>
        <v>0</v>
      </c>
      <c r="K426" s="54" t="e">
        <f>Ясюкова!C432</f>
        <v>#DIV/0!</v>
      </c>
      <c r="L426" s="54" t="e">
        <f>Ясюкова!D432</f>
        <v>#DIV/0!</v>
      </c>
      <c r="M426" s="54">
        <f>Ясюкова!G432</f>
        <v>0</v>
      </c>
      <c r="N426" s="54">
        <f>Ясюкова!H432</f>
        <v>0</v>
      </c>
      <c r="O426" s="54">
        <f>Ясюкова!I432</f>
        <v>0</v>
      </c>
      <c r="P426" s="54">
        <f>Ясюкова!X432</f>
        <v>0</v>
      </c>
      <c r="Q426" s="55" t="e">
        <f>Ясюкова!AX432</f>
        <v>#N/A</v>
      </c>
      <c r="R426" s="54" t="e">
        <f>Ясюкова!AW432</f>
        <v>#N/A</v>
      </c>
    </row>
    <row r="427" spans="1:18" x14ac:dyDescent="0.25">
      <c r="A427" s="70">
        <f>'Тулуз-Пьерон'!A433</f>
        <v>0</v>
      </c>
      <c r="B427" s="71">
        <f>'Тулуз-Пьерон'!B433</f>
        <v>0</v>
      </c>
      <c r="C427" s="60">
        <f>Ясюкова!K433+Ясюкова!L433+Ясюкова!P433</f>
        <v>0</v>
      </c>
      <c r="D427" s="54">
        <f>Ясюкова!E433</f>
        <v>0</v>
      </c>
      <c r="E427" s="54">
        <f>Ясюкова!F433</f>
        <v>0</v>
      </c>
      <c r="F427" s="54">
        <f>Ясюкова!J433+Ясюкова!T433</f>
        <v>0</v>
      </c>
      <c r="G427" s="54">
        <f>Ясюкова!O433+Ясюкова!V433</f>
        <v>0</v>
      </c>
      <c r="H427" s="54">
        <f>Ясюкова!J433+Ясюкова!N433+Ясюкова!O433</f>
        <v>0</v>
      </c>
      <c r="I427" s="54">
        <f>Ясюкова!T433+Ясюкова!U433+Ясюкова!V433</f>
        <v>0</v>
      </c>
      <c r="J427" s="54">
        <f>Ясюкова!W433</f>
        <v>0</v>
      </c>
      <c r="K427" s="54" t="e">
        <f>Ясюкова!C433</f>
        <v>#DIV/0!</v>
      </c>
      <c r="L427" s="54" t="e">
        <f>Ясюкова!D433</f>
        <v>#DIV/0!</v>
      </c>
      <c r="M427" s="54">
        <f>Ясюкова!G433</f>
        <v>0</v>
      </c>
      <c r="N427" s="54">
        <f>Ясюкова!H433</f>
        <v>0</v>
      </c>
      <c r="O427" s="54">
        <f>Ясюкова!I433</f>
        <v>0</v>
      </c>
      <c r="P427" s="54">
        <f>Ясюкова!X433</f>
        <v>0</v>
      </c>
      <c r="Q427" s="55" t="e">
        <f>Ясюкова!AX433</f>
        <v>#N/A</v>
      </c>
      <c r="R427" s="54" t="e">
        <f>Ясюкова!AW433</f>
        <v>#N/A</v>
      </c>
    </row>
    <row r="428" spans="1:18" x14ac:dyDescent="0.25">
      <c r="A428" s="70">
        <f>'Тулуз-Пьерон'!A434</f>
        <v>0</v>
      </c>
      <c r="B428" s="71">
        <f>'Тулуз-Пьерон'!B434</f>
        <v>0</v>
      </c>
      <c r="C428" s="60">
        <f>Ясюкова!K434+Ясюкова!L434+Ясюкова!P434</f>
        <v>0</v>
      </c>
      <c r="D428" s="54">
        <f>Ясюкова!E434</f>
        <v>0</v>
      </c>
      <c r="E428" s="54">
        <f>Ясюкова!F434</f>
        <v>0</v>
      </c>
      <c r="F428" s="54">
        <f>Ясюкова!J434+Ясюкова!T434</f>
        <v>0</v>
      </c>
      <c r="G428" s="54">
        <f>Ясюкова!O434+Ясюкова!V434</f>
        <v>0</v>
      </c>
      <c r="H428" s="54">
        <f>Ясюкова!J434+Ясюкова!N434+Ясюкова!O434</f>
        <v>0</v>
      </c>
      <c r="I428" s="54">
        <f>Ясюкова!T434+Ясюкова!U434+Ясюкова!V434</f>
        <v>0</v>
      </c>
      <c r="J428" s="54">
        <f>Ясюкова!W434</f>
        <v>0</v>
      </c>
      <c r="K428" s="54" t="e">
        <f>Ясюкова!C434</f>
        <v>#DIV/0!</v>
      </c>
      <c r="L428" s="54" t="e">
        <f>Ясюкова!D434</f>
        <v>#DIV/0!</v>
      </c>
      <c r="M428" s="54">
        <f>Ясюкова!G434</f>
        <v>0</v>
      </c>
      <c r="N428" s="54">
        <f>Ясюкова!H434</f>
        <v>0</v>
      </c>
      <c r="O428" s="54">
        <f>Ясюкова!I434</f>
        <v>0</v>
      </c>
      <c r="P428" s="54">
        <f>Ясюкова!X434</f>
        <v>0</v>
      </c>
      <c r="Q428" s="55" t="e">
        <f>Ясюкова!AX434</f>
        <v>#N/A</v>
      </c>
      <c r="R428" s="54" t="e">
        <f>Ясюкова!AW434</f>
        <v>#N/A</v>
      </c>
    </row>
    <row r="429" spans="1:18" x14ac:dyDescent="0.25">
      <c r="A429" s="70">
        <f>'Тулуз-Пьерон'!A435</f>
        <v>0</v>
      </c>
      <c r="B429" s="71">
        <f>'Тулуз-Пьерон'!B435</f>
        <v>0</v>
      </c>
      <c r="C429" s="60">
        <f>Ясюкова!K435+Ясюкова!L435+Ясюкова!P435</f>
        <v>0</v>
      </c>
      <c r="D429" s="54">
        <f>Ясюкова!E435</f>
        <v>0</v>
      </c>
      <c r="E429" s="54">
        <f>Ясюкова!F435</f>
        <v>0</v>
      </c>
      <c r="F429" s="54">
        <f>Ясюкова!J435+Ясюкова!T435</f>
        <v>0</v>
      </c>
      <c r="G429" s="54">
        <f>Ясюкова!O435+Ясюкова!V435</f>
        <v>0</v>
      </c>
      <c r="H429" s="54">
        <f>Ясюкова!J435+Ясюкова!N435+Ясюкова!O435</f>
        <v>0</v>
      </c>
      <c r="I429" s="54">
        <f>Ясюкова!T435+Ясюкова!U435+Ясюкова!V435</f>
        <v>0</v>
      </c>
      <c r="J429" s="54">
        <f>Ясюкова!W435</f>
        <v>0</v>
      </c>
      <c r="K429" s="54" t="e">
        <f>Ясюкова!C435</f>
        <v>#DIV/0!</v>
      </c>
      <c r="L429" s="54" t="e">
        <f>Ясюкова!D435</f>
        <v>#DIV/0!</v>
      </c>
      <c r="M429" s="54">
        <f>Ясюкова!G435</f>
        <v>0</v>
      </c>
      <c r="N429" s="54">
        <f>Ясюкова!H435</f>
        <v>0</v>
      </c>
      <c r="O429" s="54">
        <f>Ясюкова!I435</f>
        <v>0</v>
      </c>
      <c r="P429" s="54">
        <f>Ясюкова!X435</f>
        <v>0</v>
      </c>
      <c r="Q429" s="55" t="e">
        <f>Ясюкова!AX435</f>
        <v>#N/A</v>
      </c>
      <c r="R429" s="54" t="e">
        <f>Ясюкова!AW435</f>
        <v>#N/A</v>
      </c>
    </row>
    <row r="430" spans="1:18" x14ac:dyDescent="0.25">
      <c r="A430" s="70">
        <f>'Тулуз-Пьерон'!A436</f>
        <v>0</v>
      </c>
      <c r="B430" s="71">
        <f>'Тулуз-Пьерон'!B436</f>
        <v>0</v>
      </c>
      <c r="C430" s="60">
        <f>Ясюкова!K436+Ясюкова!L436+Ясюкова!P436</f>
        <v>0</v>
      </c>
      <c r="D430" s="54">
        <f>Ясюкова!E436</f>
        <v>0</v>
      </c>
      <c r="E430" s="54">
        <f>Ясюкова!F436</f>
        <v>0</v>
      </c>
      <c r="F430" s="54">
        <f>Ясюкова!J436+Ясюкова!T436</f>
        <v>0</v>
      </c>
      <c r="G430" s="54">
        <f>Ясюкова!O436+Ясюкова!V436</f>
        <v>0</v>
      </c>
      <c r="H430" s="54">
        <f>Ясюкова!J436+Ясюкова!N436+Ясюкова!O436</f>
        <v>0</v>
      </c>
      <c r="I430" s="54">
        <f>Ясюкова!T436+Ясюкова!U436+Ясюкова!V436</f>
        <v>0</v>
      </c>
      <c r="J430" s="54">
        <f>Ясюкова!W436</f>
        <v>0</v>
      </c>
      <c r="K430" s="54" t="e">
        <f>Ясюкова!C436</f>
        <v>#DIV/0!</v>
      </c>
      <c r="L430" s="54" t="e">
        <f>Ясюкова!D436</f>
        <v>#DIV/0!</v>
      </c>
      <c r="M430" s="54">
        <f>Ясюкова!G436</f>
        <v>0</v>
      </c>
      <c r="N430" s="54">
        <f>Ясюкова!H436</f>
        <v>0</v>
      </c>
      <c r="O430" s="54">
        <f>Ясюкова!I436</f>
        <v>0</v>
      </c>
      <c r="P430" s="54">
        <f>Ясюкова!X436</f>
        <v>0</v>
      </c>
      <c r="Q430" s="55" t="e">
        <f>Ясюкова!AX436</f>
        <v>#N/A</v>
      </c>
      <c r="R430" s="54" t="e">
        <f>Ясюкова!AW436</f>
        <v>#N/A</v>
      </c>
    </row>
    <row r="431" spans="1:18" x14ac:dyDescent="0.25">
      <c r="A431" s="70">
        <f>'Тулуз-Пьерон'!A437</f>
        <v>0</v>
      </c>
      <c r="B431" s="71">
        <f>'Тулуз-Пьерон'!B437</f>
        <v>0</v>
      </c>
      <c r="C431" s="60">
        <f>Ясюкова!K437+Ясюкова!L437+Ясюкова!P437</f>
        <v>0</v>
      </c>
      <c r="D431" s="54">
        <f>Ясюкова!E437</f>
        <v>0</v>
      </c>
      <c r="E431" s="54">
        <f>Ясюкова!F437</f>
        <v>0</v>
      </c>
      <c r="F431" s="54">
        <f>Ясюкова!J437+Ясюкова!T437</f>
        <v>0</v>
      </c>
      <c r="G431" s="54">
        <f>Ясюкова!O437+Ясюкова!V437</f>
        <v>0</v>
      </c>
      <c r="H431" s="54">
        <f>Ясюкова!J437+Ясюкова!N437+Ясюкова!O437</f>
        <v>0</v>
      </c>
      <c r="I431" s="54">
        <f>Ясюкова!T437+Ясюкова!U437+Ясюкова!V437</f>
        <v>0</v>
      </c>
      <c r="J431" s="54">
        <f>Ясюкова!W437</f>
        <v>0</v>
      </c>
      <c r="K431" s="54" t="e">
        <f>Ясюкова!C437</f>
        <v>#DIV/0!</v>
      </c>
      <c r="L431" s="54" t="e">
        <f>Ясюкова!D437</f>
        <v>#DIV/0!</v>
      </c>
      <c r="M431" s="54">
        <f>Ясюкова!G437</f>
        <v>0</v>
      </c>
      <c r="N431" s="54">
        <f>Ясюкова!H437</f>
        <v>0</v>
      </c>
      <c r="O431" s="54">
        <f>Ясюкова!I437</f>
        <v>0</v>
      </c>
      <c r="P431" s="54">
        <f>Ясюкова!X437</f>
        <v>0</v>
      </c>
      <c r="Q431" s="55" t="e">
        <f>Ясюкова!AX437</f>
        <v>#N/A</v>
      </c>
      <c r="R431" s="54" t="e">
        <f>Ясюкова!AW437</f>
        <v>#N/A</v>
      </c>
    </row>
    <row r="432" spans="1:18" x14ac:dyDescent="0.25">
      <c r="A432" s="70">
        <f>'Тулуз-Пьерон'!A438</f>
        <v>0</v>
      </c>
      <c r="B432" s="71">
        <f>'Тулуз-Пьерон'!B438</f>
        <v>0</v>
      </c>
      <c r="C432" s="60">
        <f>Ясюкова!K438+Ясюкова!L438+Ясюкова!P438</f>
        <v>0</v>
      </c>
      <c r="D432" s="54">
        <f>Ясюкова!E438</f>
        <v>0</v>
      </c>
      <c r="E432" s="54">
        <f>Ясюкова!F438</f>
        <v>0</v>
      </c>
      <c r="F432" s="54">
        <f>Ясюкова!J438+Ясюкова!T438</f>
        <v>0</v>
      </c>
      <c r="G432" s="54">
        <f>Ясюкова!O438+Ясюкова!V438</f>
        <v>0</v>
      </c>
      <c r="H432" s="54">
        <f>Ясюкова!J438+Ясюкова!N438+Ясюкова!O438</f>
        <v>0</v>
      </c>
      <c r="I432" s="54">
        <f>Ясюкова!T438+Ясюкова!U438+Ясюкова!V438</f>
        <v>0</v>
      </c>
      <c r="J432" s="54">
        <f>Ясюкова!W438</f>
        <v>0</v>
      </c>
      <c r="K432" s="54" t="e">
        <f>Ясюкова!C438</f>
        <v>#DIV/0!</v>
      </c>
      <c r="L432" s="54" t="e">
        <f>Ясюкова!D438</f>
        <v>#DIV/0!</v>
      </c>
      <c r="M432" s="54">
        <f>Ясюкова!G438</f>
        <v>0</v>
      </c>
      <c r="N432" s="54">
        <f>Ясюкова!H438</f>
        <v>0</v>
      </c>
      <c r="O432" s="54">
        <f>Ясюкова!I438</f>
        <v>0</v>
      </c>
      <c r="P432" s="54">
        <f>Ясюкова!X438</f>
        <v>0</v>
      </c>
      <c r="Q432" s="55" t="e">
        <f>Ясюкова!AX438</f>
        <v>#N/A</v>
      </c>
      <c r="R432" s="54" t="e">
        <f>Ясюкова!AW438</f>
        <v>#N/A</v>
      </c>
    </row>
    <row r="433" spans="1:18" x14ac:dyDescent="0.25">
      <c r="A433" s="70">
        <f>'Тулуз-Пьерон'!A439</f>
        <v>0</v>
      </c>
      <c r="B433" s="71">
        <f>'Тулуз-Пьерон'!B439</f>
        <v>0</v>
      </c>
      <c r="C433" s="60">
        <f>Ясюкова!K439+Ясюкова!L439+Ясюкова!P439</f>
        <v>0</v>
      </c>
      <c r="D433" s="54">
        <f>Ясюкова!E439</f>
        <v>0</v>
      </c>
      <c r="E433" s="54">
        <f>Ясюкова!F439</f>
        <v>0</v>
      </c>
      <c r="F433" s="54">
        <f>Ясюкова!J439+Ясюкова!T439</f>
        <v>0</v>
      </c>
      <c r="G433" s="54">
        <f>Ясюкова!O439+Ясюкова!V439</f>
        <v>0</v>
      </c>
      <c r="H433" s="54">
        <f>Ясюкова!J439+Ясюкова!N439+Ясюкова!O439</f>
        <v>0</v>
      </c>
      <c r="I433" s="54">
        <f>Ясюкова!T439+Ясюкова!U439+Ясюкова!V439</f>
        <v>0</v>
      </c>
      <c r="J433" s="54">
        <f>Ясюкова!W439</f>
        <v>0</v>
      </c>
      <c r="K433" s="54" t="e">
        <f>Ясюкова!C439</f>
        <v>#DIV/0!</v>
      </c>
      <c r="L433" s="54" t="e">
        <f>Ясюкова!D439</f>
        <v>#DIV/0!</v>
      </c>
      <c r="M433" s="54">
        <f>Ясюкова!G439</f>
        <v>0</v>
      </c>
      <c r="N433" s="54">
        <f>Ясюкова!H439</f>
        <v>0</v>
      </c>
      <c r="O433" s="54">
        <f>Ясюкова!I439</f>
        <v>0</v>
      </c>
      <c r="P433" s="54">
        <f>Ясюкова!X439</f>
        <v>0</v>
      </c>
      <c r="Q433" s="55" t="e">
        <f>Ясюкова!AX439</f>
        <v>#N/A</v>
      </c>
      <c r="R433" s="54" t="e">
        <f>Ясюкова!AW439</f>
        <v>#N/A</v>
      </c>
    </row>
    <row r="434" spans="1:18" x14ac:dyDescent="0.25">
      <c r="A434" s="70">
        <f>'Тулуз-Пьерон'!A440</f>
        <v>0</v>
      </c>
      <c r="B434" s="71">
        <f>'Тулуз-Пьерон'!B440</f>
        <v>0</v>
      </c>
      <c r="C434" s="60">
        <f>Ясюкова!K440+Ясюкова!L440+Ясюкова!P440</f>
        <v>0</v>
      </c>
      <c r="D434" s="54">
        <f>Ясюкова!E440</f>
        <v>0</v>
      </c>
      <c r="E434" s="54">
        <f>Ясюкова!F440</f>
        <v>0</v>
      </c>
      <c r="F434" s="54">
        <f>Ясюкова!J440+Ясюкова!T440</f>
        <v>0</v>
      </c>
      <c r="G434" s="54">
        <f>Ясюкова!O440+Ясюкова!V440</f>
        <v>0</v>
      </c>
      <c r="H434" s="54">
        <f>Ясюкова!J440+Ясюкова!N440+Ясюкова!O440</f>
        <v>0</v>
      </c>
      <c r="I434" s="54">
        <f>Ясюкова!T440+Ясюкова!U440+Ясюкова!V440</f>
        <v>0</v>
      </c>
      <c r="J434" s="54">
        <f>Ясюкова!W440</f>
        <v>0</v>
      </c>
      <c r="K434" s="54" t="e">
        <f>Ясюкова!C440</f>
        <v>#DIV/0!</v>
      </c>
      <c r="L434" s="54" t="e">
        <f>Ясюкова!D440</f>
        <v>#DIV/0!</v>
      </c>
      <c r="M434" s="54">
        <f>Ясюкова!G440</f>
        <v>0</v>
      </c>
      <c r="N434" s="54">
        <f>Ясюкова!H440</f>
        <v>0</v>
      </c>
      <c r="O434" s="54">
        <f>Ясюкова!I440</f>
        <v>0</v>
      </c>
      <c r="P434" s="54">
        <f>Ясюкова!X440</f>
        <v>0</v>
      </c>
      <c r="Q434" s="55" t="e">
        <f>Ясюкова!AX440</f>
        <v>#N/A</v>
      </c>
      <c r="R434" s="54" t="e">
        <f>Ясюкова!AW440</f>
        <v>#N/A</v>
      </c>
    </row>
    <row r="435" spans="1:18" x14ac:dyDescent="0.25">
      <c r="A435" s="70">
        <f>'Тулуз-Пьерон'!A441</f>
        <v>0</v>
      </c>
      <c r="B435" s="71">
        <f>'Тулуз-Пьерон'!B441</f>
        <v>0</v>
      </c>
      <c r="C435" s="60">
        <f>Ясюкова!K441+Ясюкова!L441+Ясюкова!P441</f>
        <v>0</v>
      </c>
      <c r="D435" s="54">
        <f>Ясюкова!E441</f>
        <v>0</v>
      </c>
      <c r="E435" s="54">
        <f>Ясюкова!F441</f>
        <v>0</v>
      </c>
      <c r="F435" s="54">
        <f>Ясюкова!J441+Ясюкова!T441</f>
        <v>0</v>
      </c>
      <c r="G435" s="54">
        <f>Ясюкова!O441+Ясюкова!V441</f>
        <v>0</v>
      </c>
      <c r="H435" s="54">
        <f>Ясюкова!J441+Ясюкова!N441+Ясюкова!O441</f>
        <v>0</v>
      </c>
      <c r="I435" s="54">
        <f>Ясюкова!T441+Ясюкова!U441+Ясюкова!V441</f>
        <v>0</v>
      </c>
      <c r="J435" s="54">
        <f>Ясюкова!W441</f>
        <v>0</v>
      </c>
      <c r="K435" s="54" t="e">
        <f>Ясюкова!C441</f>
        <v>#DIV/0!</v>
      </c>
      <c r="L435" s="54" t="e">
        <f>Ясюкова!D441</f>
        <v>#DIV/0!</v>
      </c>
      <c r="M435" s="54">
        <f>Ясюкова!G441</f>
        <v>0</v>
      </c>
      <c r="N435" s="54">
        <f>Ясюкова!H441</f>
        <v>0</v>
      </c>
      <c r="O435" s="54">
        <f>Ясюкова!I441</f>
        <v>0</v>
      </c>
      <c r="P435" s="54">
        <f>Ясюкова!X441</f>
        <v>0</v>
      </c>
      <c r="Q435" s="55" t="e">
        <f>Ясюкова!AX441</f>
        <v>#N/A</v>
      </c>
      <c r="R435" s="54" t="e">
        <f>Ясюкова!AW441</f>
        <v>#N/A</v>
      </c>
    </row>
    <row r="436" spans="1:18" x14ac:dyDescent="0.25">
      <c r="A436" s="70">
        <f>'Тулуз-Пьерон'!A442</f>
        <v>0</v>
      </c>
      <c r="B436" s="71">
        <f>'Тулуз-Пьерон'!B442</f>
        <v>0</v>
      </c>
      <c r="C436" s="60">
        <f>Ясюкова!K442+Ясюкова!L442+Ясюкова!P442</f>
        <v>0</v>
      </c>
      <c r="D436" s="54">
        <f>Ясюкова!E442</f>
        <v>0</v>
      </c>
      <c r="E436" s="54">
        <f>Ясюкова!F442</f>
        <v>0</v>
      </c>
      <c r="F436" s="54">
        <f>Ясюкова!J442+Ясюкова!T442</f>
        <v>0</v>
      </c>
      <c r="G436" s="54">
        <f>Ясюкова!O442+Ясюкова!V442</f>
        <v>0</v>
      </c>
      <c r="H436" s="54">
        <f>Ясюкова!J442+Ясюкова!N442+Ясюкова!O442</f>
        <v>0</v>
      </c>
      <c r="I436" s="54">
        <f>Ясюкова!T442+Ясюкова!U442+Ясюкова!V442</f>
        <v>0</v>
      </c>
      <c r="J436" s="54">
        <f>Ясюкова!W442</f>
        <v>0</v>
      </c>
      <c r="K436" s="54" t="e">
        <f>Ясюкова!C442</f>
        <v>#DIV/0!</v>
      </c>
      <c r="L436" s="54" t="e">
        <f>Ясюкова!D442</f>
        <v>#DIV/0!</v>
      </c>
      <c r="M436" s="54">
        <f>Ясюкова!G442</f>
        <v>0</v>
      </c>
      <c r="N436" s="54">
        <f>Ясюкова!H442</f>
        <v>0</v>
      </c>
      <c r="O436" s="54">
        <f>Ясюкова!I442</f>
        <v>0</v>
      </c>
      <c r="P436" s="54">
        <f>Ясюкова!X442</f>
        <v>0</v>
      </c>
      <c r="Q436" s="55" t="e">
        <f>Ясюкова!AX442</f>
        <v>#N/A</v>
      </c>
      <c r="R436" s="54" t="e">
        <f>Ясюкова!AW442</f>
        <v>#N/A</v>
      </c>
    </row>
    <row r="437" spans="1:18" x14ac:dyDescent="0.25">
      <c r="A437" s="70">
        <f>'Тулуз-Пьерон'!A443</f>
        <v>0</v>
      </c>
      <c r="B437" s="71">
        <f>'Тулуз-Пьерон'!B443</f>
        <v>0</v>
      </c>
      <c r="C437" s="60">
        <f>Ясюкова!K443+Ясюкова!L443+Ясюкова!P443</f>
        <v>0</v>
      </c>
      <c r="D437" s="54">
        <f>Ясюкова!E443</f>
        <v>0</v>
      </c>
      <c r="E437" s="54">
        <f>Ясюкова!F443</f>
        <v>0</v>
      </c>
      <c r="F437" s="54">
        <f>Ясюкова!J443+Ясюкова!T443</f>
        <v>0</v>
      </c>
      <c r="G437" s="54">
        <f>Ясюкова!O443+Ясюкова!V443</f>
        <v>0</v>
      </c>
      <c r="H437" s="54">
        <f>Ясюкова!J443+Ясюкова!N443+Ясюкова!O443</f>
        <v>0</v>
      </c>
      <c r="I437" s="54">
        <f>Ясюкова!T443+Ясюкова!U443+Ясюкова!V443</f>
        <v>0</v>
      </c>
      <c r="J437" s="54">
        <f>Ясюкова!W443</f>
        <v>0</v>
      </c>
      <c r="K437" s="54" t="e">
        <f>Ясюкова!C443</f>
        <v>#DIV/0!</v>
      </c>
      <c r="L437" s="54" t="e">
        <f>Ясюкова!D443</f>
        <v>#DIV/0!</v>
      </c>
      <c r="M437" s="54">
        <f>Ясюкова!G443</f>
        <v>0</v>
      </c>
      <c r="N437" s="54">
        <f>Ясюкова!H443</f>
        <v>0</v>
      </c>
      <c r="O437" s="54">
        <f>Ясюкова!I443</f>
        <v>0</v>
      </c>
      <c r="P437" s="54">
        <f>Ясюкова!X443</f>
        <v>0</v>
      </c>
      <c r="Q437" s="55" t="e">
        <f>Ясюкова!AX443</f>
        <v>#N/A</v>
      </c>
      <c r="R437" s="54" t="e">
        <f>Ясюкова!AW443</f>
        <v>#N/A</v>
      </c>
    </row>
    <row r="438" spans="1:18" x14ac:dyDescent="0.25">
      <c r="A438" s="70">
        <f>'Тулуз-Пьерон'!A444</f>
        <v>0</v>
      </c>
      <c r="B438" s="71">
        <f>'Тулуз-Пьерон'!B444</f>
        <v>0</v>
      </c>
      <c r="C438" s="60">
        <f>Ясюкова!K444+Ясюкова!L444+Ясюкова!P444</f>
        <v>0</v>
      </c>
      <c r="D438" s="54">
        <f>Ясюкова!E444</f>
        <v>0</v>
      </c>
      <c r="E438" s="54">
        <f>Ясюкова!F444</f>
        <v>0</v>
      </c>
      <c r="F438" s="54">
        <f>Ясюкова!J444+Ясюкова!T444</f>
        <v>0</v>
      </c>
      <c r="G438" s="54">
        <f>Ясюкова!O444+Ясюкова!V444</f>
        <v>0</v>
      </c>
      <c r="H438" s="54">
        <f>Ясюкова!J444+Ясюкова!N444+Ясюкова!O444</f>
        <v>0</v>
      </c>
      <c r="I438" s="54">
        <f>Ясюкова!T444+Ясюкова!U444+Ясюкова!V444</f>
        <v>0</v>
      </c>
      <c r="J438" s="54">
        <f>Ясюкова!W444</f>
        <v>0</v>
      </c>
      <c r="K438" s="54" t="e">
        <f>Ясюкова!C444</f>
        <v>#DIV/0!</v>
      </c>
      <c r="L438" s="54" t="e">
        <f>Ясюкова!D444</f>
        <v>#DIV/0!</v>
      </c>
      <c r="M438" s="54">
        <f>Ясюкова!G444</f>
        <v>0</v>
      </c>
      <c r="N438" s="54">
        <f>Ясюкова!H444</f>
        <v>0</v>
      </c>
      <c r="O438" s="54">
        <f>Ясюкова!I444</f>
        <v>0</v>
      </c>
      <c r="P438" s="54">
        <f>Ясюкова!X444</f>
        <v>0</v>
      </c>
      <c r="Q438" s="55" t="e">
        <f>Ясюкова!AX444</f>
        <v>#N/A</v>
      </c>
      <c r="R438" s="54" t="e">
        <f>Ясюкова!AW444</f>
        <v>#N/A</v>
      </c>
    </row>
    <row r="439" spans="1:18" x14ac:dyDescent="0.25">
      <c r="A439" s="70">
        <f>'Тулуз-Пьерон'!A445</f>
        <v>0</v>
      </c>
      <c r="B439" s="71">
        <f>'Тулуз-Пьерон'!B445</f>
        <v>0</v>
      </c>
      <c r="C439" s="60">
        <f>Ясюкова!K445+Ясюкова!L445+Ясюкова!P445</f>
        <v>0</v>
      </c>
      <c r="D439" s="54">
        <f>Ясюкова!E445</f>
        <v>0</v>
      </c>
      <c r="E439" s="54">
        <f>Ясюкова!F445</f>
        <v>0</v>
      </c>
      <c r="F439" s="54">
        <f>Ясюкова!J445+Ясюкова!T445</f>
        <v>0</v>
      </c>
      <c r="G439" s="54">
        <f>Ясюкова!O445+Ясюкова!V445</f>
        <v>0</v>
      </c>
      <c r="H439" s="54">
        <f>Ясюкова!J445+Ясюкова!N445+Ясюкова!O445</f>
        <v>0</v>
      </c>
      <c r="I439" s="54">
        <f>Ясюкова!T445+Ясюкова!U445+Ясюкова!V445</f>
        <v>0</v>
      </c>
      <c r="J439" s="54">
        <f>Ясюкова!W445</f>
        <v>0</v>
      </c>
      <c r="K439" s="54" t="e">
        <f>Ясюкова!C445</f>
        <v>#DIV/0!</v>
      </c>
      <c r="L439" s="54" t="e">
        <f>Ясюкова!D445</f>
        <v>#DIV/0!</v>
      </c>
      <c r="M439" s="54">
        <f>Ясюкова!G445</f>
        <v>0</v>
      </c>
      <c r="N439" s="54">
        <f>Ясюкова!H445</f>
        <v>0</v>
      </c>
      <c r="O439" s="54">
        <f>Ясюкова!I445</f>
        <v>0</v>
      </c>
      <c r="P439" s="54">
        <f>Ясюкова!X445</f>
        <v>0</v>
      </c>
      <c r="Q439" s="55" t="e">
        <f>Ясюкова!AX445</f>
        <v>#N/A</v>
      </c>
      <c r="R439" s="54" t="e">
        <f>Ясюкова!AW445</f>
        <v>#N/A</v>
      </c>
    </row>
    <row r="440" spans="1:18" x14ac:dyDescent="0.25">
      <c r="A440" s="70">
        <f>'Тулуз-Пьерон'!A446</f>
        <v>0</v>
      </c>
      <c r="B440" s="71">
        <f>'Тулуз-Пьерон'!B446</f>
        <v>0</v>
      </c>
      <c r="C440" s="60">
        <f>Ясюкова!K446+Ясюкова!L446+Ясюкова!P446</f>
        <v>0</v>
      </c>
      <c r="D440" s="54">
        <f>Ясюкова!E446</f>
        <v>0</v>
      </c>
      <c r="E440" s="54">
        <f>Ясюкова!F446</f>
        <v>0</v>
      </c>
      <c r="F440" s="54">
        <f>Ясюкова!J446+Ясюкова!T446</f>
        <v>0</v>
      </c>
      <c r="G440" s="54">
        <f>Ясюкова!O446+Ясюкова!V446</f>
        <v>0</v>
      </c>
      <c r="H440" s="54">
        <f>Ясюкова!J446+Ясюкова!N446+Ясюкова!O446</f>
        <v>0</v>
      </c>
      <c r="I440" s="54">
        <f>Ясюкова!T446+Ясюкова!U446+Ясюкова!V446</f>
        <v>0</v>
      </c>
      <c r="J440" s="54">
        <f>Ясюкова!W446</f>
        <v>0</v>
      </c>
      <c r="K440" s="54" t="e">
        <f>Ясюкова!C446</f>
        <v>#DIV/0!</v>
      </c>
      <c r="L440" s="54" t="e">
        <f>Ясюкова!D446</f>
        <v>#DIV/0!</v>
      </c>
      <c r="M440" s="54">
        <f>Ясюкова!G446</f>
        <v>0</v>
      </c>
      <c r="N440" s="54">
        <f>Ясюкова!H446</f>
        <v>0</v>
      </c>
      <c r="O440" s="54">
        <f>Ясюкова!I446</f>
        <v>0</v>
      </c>
      <c r="P440" s="54">
        <f>Ясюкова!X446</f>
        <v>0</v>
      </c>
      <c r="Q440" s="55" t="e">
        <f>Ясюкова!AX446</f>
        <v>#N/A</v>
      </c>
      <c r="R440" s="54" t="e">
        <f>Ясюкова!AW446</f>
        <v>#N/A</v>
      </c>
    </row>
    <row r="441" spans="1:18" x14ac:dyDescent="0.25">
      <c r="A441" s="70">
        <f>'Тулуз-Пьерон'!A447</f>
        <v>0</v>
      </c>
      <c r="B441" s="71">
        <f>'Тулуз-Пьерон'!B447</f>
        <v>0</v>
      </c>
      <c r="C441" s="60">
        <f>Ясюкова!K447+Ясюкова!L447+Ясюкова!P447</f>
        <v>0</v>
      </c>
      <c r="D441" s="54">
        <f>Ясюкова!E447</f>
        <v>0</v>
      </c>
      <c r="E441" s="54">
        <f>Ясюкова!F447</f>
        <v>0</v>
      </c>
      <c r="F441" s="54">
        <f>Ясюкова!J447+Ясюкова!T447</f>
        <v>0</v>
      </c>
      <c r="G441" s="54">
        <f>Ясюкова!O447+Ясюкова!V447</f>
        <v>0</v>
      </c>
      <c r="H441" s="54">
        <f>Ясюкова!J447+Ясюкова!N447+Ясюкова!O447</f>
        <v>0</v>
      </c>
      <c r="I441" s="54">
        <f>Ясюкова!T447+Ясюкова!U447+Ясюкова!V447</f>
        <v>0</v>
      </c>
      <c r="J441" s="54">
        <f>Ясюкова!W447</f>
        <v>0</v>
      </c>
      <c r="K441" s="54" t="e">
        <f>Ясюкова!C447</f>
        <v>#DIV/0!</v>
      </c>
      <c r="L441" s="54" t="e">
        <f>Ясюкова!D447</f>
        <v>#DIV/0!</v>
      </c>
      <c r="M441" s="54">
        <f>Ясюкова!G447</f>
        <v>0</v>
      </c>
      <c r="N441" s="54">
        <f>Ясюкова!H447</f>
        <v>0</v>
      </c>
      <c r="O441" s="54">
        <f>Ясюкова!I447</f>
        <v>0</v>
      </c>
      <c r="P441" s="54">
        <f>Ясюкова!X447</f>
        <v>0</v>
      </c>
      <c r="Q441" s="55" t="e">
        <f>Ясюкова!AX447</f>
        <v>#N/A</v>
      </c>
      <c r="R441" s="54" t="e">
        <f>Ясюкова!AW447</f>
        <v>#N/A</v>
      </c>
    </row>
    <row r="442" spans="1:18" x14ac:dyDescent="0.25">
      <c r="A442" s="70">
        <f>'Тулуз-Пьерон'!A448</f>
        <v>0</v>
      </c>
      <c r="B442" s="71">
        <f>'Тулуз-Пьерон'!B448</f>
        <v>0</v>
      </c>
      <c r="C442" s="60">
        <f>Ясюкова!K448+Ясюкова!L448+Ясюкова!P448</f>
        <v>0</v>
      </c>
      <c r="D442" s="54">
        <f>Ясюкова!E448</f>
        <v>0</v>
      </c>
      <c r="E442" s="54">
        <f>Ясюкова!F448</f>
        <v>0</v>
      </c>
      <c r="F442" s="54">
        <f>Ясюкова!J448+Ясюкова!T448</f>
        <v>0</v>
      </c>
      <c r="G442" s="54">
        <f>Ясюкова!O448+Ясюкова!V448</f>
        <v>0</v>
      </c>
      <c r="H442" s="54">
        <f>Ясюкова!J448+Ясюкова!N448+Ясюкова!O448</f>
        <v>0</v>
      </c>
      <c r="I442" s="54">
        <f>Ясюкова!T448+Ясюкова!U448+Ясюкова!V448</f>
        <v>0</v>
      </c>
      <c r="J442" s="54">
        <f>Ясюкова!W448</f>
        <v>0</v>
      </c>
      <c r="K442" s="54" t="e">
        <f>Ясюкова!C448</f>
        <v>#DIV/0!</v>
      </c>
      <c r="L442" s="54" t="e">
        <f>Ясюкова!D448</f>
        <v>#DIV/0!</v>
      </c>
      <c r="M442" s="54">
        <f>Ясюкова!G448</f>
        <v>0</v>
      </c>
      <c r="N442" s="54">
        <f>Ясюкова!H448</f>
        <v>0</v>
      </c>
      <c r="O442" s="54">
        <f>Ясюкова!I448</f>
        <v>0</v>
      </c>
      <c r="P442" s="54">
        <f>Ясюкова!X448</f>
        <v>0</v>
      </c>
      <c r="Q442" s="55" t="e">
        <f>Ясюкова!AX448</f>
        <v>#N/A</v>
      </c>
      <c r="R442" s="54" t="e">
        <f>Ясюкова!AW448</f>
        <v>#N/A</v>
      </c>
    </row>
    <row r="443" spans="1:18" x14ac:dyDescent="0.25">
      <c r="A443" s="70">
        <f>'Тулуз-Пьерон'!A449</f>
        <v>0</v>
      </c>
      <c r="B443" s="71">
        <f>'Тулуз-Пьерон'!B449</f>
        <v>0</v>
      </c>
      <c r="C443" s="60">
        <f>Ясюкова!K449+Ясюкова!L449+Ясюкова!P449</f>
        <v>0</v>
      </c>
      <c r="D443" s="54">
        <f>Ясюкова!E449</f>
        <v>0</v>
      </c>
      <c r="E443" s="54">
        <f>Ясюкова!F449</f>
        <v>0</v>
      </c>
      <c r="F443" s="54">
        <f>Ясюкова!J449+Ясюкова!T449</f>
        <v>0</v>
      </c>
      <c r="G443" s="54">
        <f>Ясюкова!O449+Ясюкова!V449</f>
        <v>0</v>
      </c>
      <c r="H443" s="54">
        <f>Ясюкова!J449+Ясюкова!N449+Ясюкова!O449</f>
        <v>0</v>
      </c>
      <c r="I443" s="54">
        <f>Ясюкова!T449+Ясюкова!U449+Ясюкова!V449</f>
        <v>0</v>
      </c>
      <c r="J443" s="54">
        <f>Ясюкова!W449</f>
        <v>0</v>
      </c>
      <c r="K443" s="54" t="e">
        <f>Ясюкова!C449</f>
        <v>#DIV/0!</v>
      </c>
      <c r="L443" s="54" t="e">
        <f>Ясюкова!D449</f>
        <v>#DIV/0!</v>
      </c>
      <c r="M443" s="54">
        <f>Ясюкова!G449</f>
        <v>0</v>
      </c>
      <c r="N443" s="54">
        <f>Ясюкова!H449</f>
        <v>0</v>
      </c>
      <c r="O443" s="54">
        <f>Ясюкова!I449</f>
        <v>0</v>
      </c>
      <c r="P443" s="54">
        <f>Ясюкова!X449</f>
        <v>0</v>
      </c>
      <c r="Q443" s="55" t="e">
        <f>Ясюкова!AX449</f>
        <v>#N/A</v>
      </c>
      <c r="R443" s="54" t="e">
        <f>Ясюкова!AW449</f>
        <v>#N/A</v>
      </c>
    </row>
    <row r="444" spans="1:18" x14ac:dyDescent="0.25">
      <c r="A444" s="70">
        <f>'Тулуз-Пьерон'!A450</f>
        <v>0</v>
      </c>
      <c r="B444" s="71">
        <f>'Тулуз-Пьерон'!B450</f>
        <v>0</v>
      </c>
      <c r="C444" s="60">
        <f>Ясюкова!K450+Ясюкова!L450+Ясюкова!P450</f>
        <v>0</v>
      </c>
      <c r="D444" s="54">
        <f>Ясюкова!E450</f>
        <v>0</v>
      </c>
      <c r="E444" s="54">
        <f>Ясюкова!F450</f>
        <v>0</v>
      </c>
      <c r="F444" s="54">
        <f>Ясюкова!J450+Ясюкова!T450</f>
        <v>0</v>
      </c>
      <c r="G444" s="54">
        <f>Ясюкова!O450+Ясюкова!V450</f>
        <v>0</v>
      </c>
      <c r="H444" s="54">
        <f>Ясюкова!J450+Ясюкова!N450+Ясюкова!O450</f>
        <v>0</v>
      </c>
      <c r="I444" s="54">
        <f>Ясюкова!T450+Ясюкова!U450+Ясюкова!V450</f>
        <v>0</v>
      </c>
      <c r="J444" s="54">
        <f>Ясюкова!W450</f>
        <v>0</v>
      </c>
      <c r="K444" s="54" t="e">
        <f>Ясюкова!C450</f>
        <v>#DIV/0!</v>
      </c>
      <c r="L444" s="54" t="e">
        <f>Ясюкова!D450</f>
        <v>#DIV/0!</v>
      </c>
      <c r="M444" s="54">
        <f>Ясюкова!G450</f>
        <v>0</v>
      </c>
      <c r="N444" s="54">
        <f>Ясюкова!H450</f>
        <v>0</v>
      </c>
      <c r="O444" s="54">
        <f>Ясюкова!I450</f>
        <v>0</v>
      </c>
      <c r="P444" s="54">
        <f>Ясюкова!X450</f>
        <v>0</v>
      </c>
      <c r="Q444" s="55" t="e">
        <f>Ясюкова!AX450</f>
        <v>#N/A</v>
      </c>
      <c r="R444" s="54" t="e">
        <f>Ясюкова!AW450</f>
        <v>#N/A</v>
      </c>
    </row>
    <row r="445" spans="1:18" x14ac:dyDescent="0.25">
      <c r="A445" s="70">
        <f>'Тулуз-Пьерон'!A451</f>
        <v>0</v>
      </c>
      <c r="B445" s="71">
        <f>'Тулуз-Пьерон'!B451</f>
        <v>0</v>
      </c>
      <c r="C445" s="60">
        <f>Ясюкова!K451+Ясюкова!L451+Ясюкова!P451</f>
        <v>0</v>
      </c>
      <c r="D445" s="54">
        <f>Ясюкова!E451</f>
        <v>0</v>
      </c>
      <c r="E445" s="54">
        <f>Ясюкова!F451</f>
        <v>0</v>
      </c>
      <c r="F445" s="54">
        <f>Ясюкова!J451+Ясюкова!T451</f>
        <v>0</v>
      </c>
      <c r="G445" s="54">
        <f>Ясюкова!O451+Ясюкова!V451</f>
        <v>0</v>
      </c>
      <c r="H445" s="54">
        <f>Ясюкова!J451+Ясюкова!N451+Ясюкова!O451</f>
        <v>0</v>
      </c>
      <c r="I445" s="54">
        <f>Ясюкова!T451+Ясюкова!U451+Ясюкова!V451</f>
        <v>0</v>
      </c>
      <c r="J445" s="54">
        <f>Ясюкова!W451</f>
        <v>0</v>
      </c>
      <c r="K445" s="54" t="e">
        <f>Ясюкова!C451</f>
        <v>#DIV/0!</v>
      </c>
      <c r="L445" s="54" t="e">
        <f>Ясюкова!D451</f>
        <v>#DIV/0!</v>
      </c>
      <c r="M445" s="54">
        <f>Ясюкова!G451</f>
        <v>0</v>
      </c>
      <c r="N445" s="54">
        <f>Ясюкова!H451</f>
        <v>0</v>
      </c>
      <c r="O445" s="54">
        <f>Ясюкова!I451</f>
        <v>0</v>
      </c>
      <c r="P445" s="54">
        <f>Ясюкова!X451</f>
        <v>0</v>
      </c>
      <c r="Q445" s="55" t="e">
        <f>Ясюкова!AX451</f>
        <v>#N/A</v>
      </c>
      <c r="R445" s="54" t="e">
        <f>Ясюкова!AW451</f>
        <v>#N/A</v>
      </c>
    </row>
    <row r="446" spans="1:18" x14ac:dyDescent="0.25">
      <c r="A446" s="70">
        <f>'Тулуз-Пьерон'!A452</f>
        <v>0</v>
      </c>
      <c r="B446" s="71">
        <f>'Тулуз-Пьерон'!B452</f>
        <v>0</v>
      </c>
      <c r="C446" s="60">
        <f>Ясюкова!K452+Ясюкова!L452+Ясюкова!P452</f>
        <v>0</v>
      </c>
      <c r="D446" s="54">
        <f>Ясюкова!E452</f>
        <v>0</v>
      </c>
      <c r="E446" s="54">
        <f>Ясюкова!F452</f>
        <v>0</v>
      </c>
      <c r="F446" s="54">
        <f>Ясюкова!J452+Ясюкова!T452</f>
        <v>0</v>
      </c>
      <c r="G446" s="54">
        <f>Ясюкова!O452+Ясюкова!V452</f>
        <v>0</v>
      </c>
      <c r="H446" s="54">
        <f>Ясюкова!J452+Ясюкова!N452+Ясюкова!O452</f>
        <v>0</v>
      </c>
      <c r="I446" s="54">
        <f>Ясюкова!T452+Ясюкова!U452+Ясюкова!V452</f>
        <v>0</v>
      </c>
      <c r="J446" s="54">
        <f>Ясюкова!W452</f>
        <v>0</v>
      </c>
      <c r="K446" s="54" t="e">
        <f>Ясюкова!C452</f>
        <v>#DIV/0!</v>
      </c>
      <c r="L446" s="54" t="e">
        <f>Ясюкова!D452</f>
        <v>#DIV/0!</v>
      </c>
      <c r="M446" s="54">
        <f>Ясюкова!G452</f>
        <v>0</v>
      </c>
      <c r="N446" s="54">
        <f>Ясюкова!H452</f>
        <v>0</v>
      </c>
      <c r="O446" s="54">
        <f>Ясюкова!I452</f>
        <v>0</v>
      </c>
      <c r="P446" s="54">
        <f>Ясюкова!X452</f>
        <v>0</v>
      </c>
      <c r="Q446" s="55" t="e">
        <f>Ясюкова!AX452</f>
        <v>#N/A</v>
      </c>
      <c r="R446" s="54" t="e">
        <f>Ясюкова!AW452</f>
        <v>#N/A</v>
      </c>
    </row>
    <row r="447" spans="1:18" x14ac:dyDescent="0.25">
      <c r="A447" s="70">
        <f>'Тулуз-Пьерон'!A453</f>
        <v>0</v>
      </c>
      <c r="B447" s="71">
        <f>'Тулуз-Пьерон'!B453</f>
        <v>0</v>
      </c>
      <c r="C447" s="60">
        <f>Ясюкова!K453+Ясюкова!L453+Ясюкова!P453</f>
        <v>0</v>
      </c>
      <c r="D447" s="54">
        <f>Ясюкова!E453</f>
        <v>0</v>
      </c>
      <c r="E447" s="54">
        <f>Ясюкова!F453</f>
        <v>0</v>
      </c>
      <c r="F447" s="54">
        <f>Ясюкова!J453+Ясюкова!T453</f>
        <v>0</v>
      </c>
      <c r="G447" s="54">
        <f>Ясюкова!O453+Ясюкова!V453</f>
        <v>0</v>
      </c>
      <c r="H447" s="54">
        <f>Ясюкова!J453+Ясюкова!N453+Ясюкова!O453</f>
        <v>0</v>
      </c>
      <c r="I447" s="54">
        <f>Ясюкова!T453+Ясюкова!U453+Ясюкова!V453</f>
        <v>0</v>
      </c>
      <c r="J447" s="54">
        <f>Ясюкова!W453</f>
        <v>0</v>
      </c>
      <c r="K447" s="54" t="e">
        <f>Ясюкова!C453</f>
        <v>#DIV/0!</v>
      </c>
      <c r="L447" s="54" t="e">
        <f>Ясюкова!D453</f>
        <v>#DIV/0!</v>
      </c>
      <c r="M447" s="54">
        <f>Ясюкова!G453</f>
        <v>0</v>
      </c>
      <c r="N447" s="54">
        <f>Ясюкова!H453</f>
        <v>0</v>
      </c>
      <c r="O447" s="54">
        <f>Ясюкова!I453</f>
        <v>0</v>
      </c>
      <c r="P447" s="54">
        <f>Ясюкова!X453</f>
        <v>0</v>
      </c>
      <c r="Q447" s="55" t="e">
        <f>Ясюкова!AX453</f>
        <v>#N/A</v>
      </c>
      <c r="R447" s="54" t="e">
        <f>Ясюкова!AW453</f>
        <v>#N/A</v>
      </c>
    </row>
    <row r="448" spans="1:18" x14ac:dyDescent="0.25">
      <c r="A448" s="70">
        <f>'Тулуз-Пьерон'!A454</f>
        <v>0</v>
      </c>
      <c r="B448" s="71">
        <f>'Тулуз-Пьерон'!B454</f>
        <v>0</v>
      </c>
      <c r="C448" s="60">
        <f>Ясюкова!K454+Ясюкова!L454+Ясюкова!P454</f>
        <v>0</v>
      </c>
      <c r="D448" s="54">
        <f>Ясюкова!E454</f>
        <v>0</v>
      </c>
      <c r="E448" s="54">
        <f>Ясюкова!F454</f>
        <v>0</v>
      </c>
      <c r="F448" s="54">
        <f>Ясюкова!J454+Ясюкова!T454</f>
        <v>0</v>
      </c>
      <c r="G448" s="54">
        <f>Ясюкова!O454+Ясюкова!V454</f>
        <v>0</v>
      </c>
      <c r="H448" s="54">
        <f>Ясюкова!J454+Ясюкова!N454+Ясюкова!O454</f>
        <v>0</v>
      </c>
      <c r="I448" s="54">
        <f>Ясюкова!T454+Ясюкова!U454+Ясюкова!V454</f>
        <v>0</v>
      </c>
      <c r="J448" s="54">
        <f>Ясюкова!W454</f>
        <v>0</v>
      </c>
      <c r="K448" s="54" t="e">
        <f>Ясюкова!C454</f>
        <v>#DIV/0!</v>
      </c>
      <c r="L448" s="54" t="e">
        <f>Ясюкова!D454</f>
        <v>#DIV/0!</v>
      </c>
      <c r="M448" s="54">
        <f>Ясюкова!G454</f>
        <v>0</v>
      </c>
      <c r="N448" s="54">
        <f>Ясюкова!H454</f>
        <v>0</v>
      </c>
      <c r="O448" s="54">
        <f>Ясюкова!I454</f>
        <v>0</v>
      </c>
      <c r="P448" s="54">
        <f>Ясюкова!X454</f>
        <v>0</v>
      </c>
      <c r="Q448" s="55" t="e">
        <f>Ясюкова!AX454</f>
        <v>#N/A</v>
      </c>
      <c r="R448" s="54" t="e">
        <f>Ясюкова!AW454</f>
        <v>#N/A</v>
      </c>
    </row>
    <row r="449" spans="1:18" x14ac:dyDescent="0.25">
      <c r="A449" s="70">
        <f>'Тулуз-Пьерон'!A455</f>
        <v>0</v>
      </c>
      <c r="B449" s="71">
        <f>'Тулуз-Пьерон'!B455</f>
        <v>0</v>
      </c>
      <c r="C449" s="60">
        <f>Ясюкова!K455+Ясюкова!L455+Ясюкова!P455</f>
        <v>0</v>
      </c>
      <c r="D449" s="54">
        <f>Ясюкова!E455</f>
        <v>0</v>
      </c>
      <c r="E449" s="54">
        <f>Ясюкова!F455</f>
        <v>0</v>
      </c>
      <c r="F449" s="54">
        <f>Ясюкова!J455+Ясюкова!T455</f>
        <v>0</v>
      </c>
      <c r="G449" s="54">
        <f>Ясюкова!O455+Ясюкова!V455</f>
        <v>0</v>
      </c>
      <c r="H449" s="54">
        <f>Ясюкова!J455+Ясюкова!N455+Ясюкова!O455</f>
        <v>0</v>
      </c>
      <c r="I449" s="54">
        <f>Ясюкова!T455+Ясюкова!U455+Ясюкова!V455</f>
        <v>0</v>
      </c>
      <c r="J449" s="54">
        <f>Ясюкова!W455</f>
        <v>0</v>
      </c>
      <c r="K449" s="54" t="e">
        <f>Ясюкова!C455</f>
        <v>#DIV/0!</v>
      </c>
      <c r="L449" s="54" t="e">
        <f>Ясюкова!D455</f>
        <v>#DIV/0!</v>
      </c>
      <c r="M449" s="54">
        <f>Ясюкова!G455</f>
        <v>0</v>
      </c>
      <c r="N449" s="54">
        <f>Ясюкова!H455</f>
        <v>0</v>
      </c>
      <c r="O449" s="54">
        <f>Ясюкова!I455</f>
        <v>0</v>
      </c>
      <c r="P449" s="54">
        <f>Ясюкова!X455</f>
        <v>0</v>
      </c>
      <c r="Q449" s="55" t="e">
        <f>Ясюкова!AX455</f>
        <v>#N/A</v>
      </c>
      <c r="R449" s="54" t="e">
        <f>Ясюкова!AW455</f>
        <v>#N/A</v>
      </c>
    </row>
    <row r="450" spans="1:18" x14ac:dyDescent="0.25">
      <c r="A450" s="70">
        <f>'Тулуз-Пьерон'!A456</f>
        <v>0</v>
      </c>
      <c r="B450" s="71">
        <f>'Тулуз-Пьерон'!B456</f>
        <v>0</v>
      </c>
      <c r="C450" s="60">
        <f>Ясюкова!K456+Ясюкова!L456+Ясюкова!P456</f>
        <v>0</v>
      </c>
      <c r="D450" s="54">
        <f>Ясюкова!E456</f>
        <v>0</v>
      </c>
      <c r="E450" s="54">
        <f>Ясюкова!F456</f>
        <v>0</v>
      </c>
      <c r="F450" s="54">
        <f>Ясюкова!J456+Ясюкова!T456</f>
        <v>0</v>
      </c>
      <c r="G450" s="54">
        <f>Ясюкова!O456+Ясюкова!V456</f>
        <v>0</v>
      </c>
      <c r="H450" s="54">
        <f>Ясюкова!J456+Ясюкова!N456+Ясюкова!O456</f>
        <v>0</v>
      </c>
      <c r="I450" s="54">
        <f>Ясюкова!T456+Ясюкова!U456+Ясюкова!V456</f>
        <v>0</v>
      </c>
      <c r="J450" s="54">
        <f>Ясюкова!W456</f>
        <v>0</v>
      </c>
      <c r="K450" s="54" t="e">
        <f>Ясюкова!C456</f>
        <v>#DIV/0!</v>
      </c>
      <c r="L450" s="54" t="e">
        <f>Ясюкова!D456</f>
        <v>#DIV/0!</v>
      </c>
      <c r="M450" s="54">
        <f>Ясюкова!G456</f>
        <v>0</v>
      </c>
      <c r="N450" s="54">
        <f>Ясюкова!H456</f>
        <v>0</v>
      </c>
      <c r="O450" s="54">
        <f>Ясюкова!I456</f>
        <v>0</v>
      </c>
      <c r="P450" s="54">
        <f>Ясюкова!X456</f>
        <v>0</v>
      </c>
      <c r="Q450" s="55" t="e">
        <f>Ясюкова!AX456</f>
        <v>#N/A</v>
      </c>
      <c r="R450" s="54" t="e">
        <f>Ясюкова!AW456</f>
        <v>#N/A</v>
      </c>
    </row>
    <row r="451" spans="1:18" x14ac:dyDescent="0.25">
      <c r="A451" s="70">
        <f>'Тулуз-Пьерон'!A457</f>
        <v>0</v>
      </c>
      <c r="B451" s="71">
        <f>'Тулуз-Пьерон'!B457</f>
        <v>0</v>
      </c>
      <c r="C451" s="60">
        <f>Ясюкова!K457+Ясюкова!L457+Ясюкова!P457</f>
        <v>0</v>
      </c>
      <c r="D451" s="54">
        <f>Ясюкова!E457</f>
        <v>0</v>
      </c>
      <c r="E451" s="54">
        <f>Ясюкова!F457</f>
        <v>0</v>
      </c>
      <c r="F451" s="54">
        <f>Ясюкова!J457+Ясюкова!T457</f>
        <v>0</v>
      </c>
      <c r="G451" s="54">
        <f>Ясюкова!O457+Ясюкова!V457</f>
        <v>0</v>
      </c>
      <c r="H451" s="54">
        <f>Ясюкова!J457+Ясюкова!N457+Ясюкова!O457</f>
        <v>0</v>
      </c>
      <c r="I451" s="54">
        <f>Ясюкова!T457+Ясюкова!U457+Ясюкова!V457</f>
        <v>0</v>
      </c>
      <c r="J451" s="54">
        <f>Ясюкова!W457</f>
        <v>0</v>
      </c>
      <c r="K451" s="54" t="e">
        <f>Ясюкова!C457</f>
        <v>#DIV/0!</v>
      </c>
      <c r="L451" s="54" t="e">
        <f>Ясюкова!D457</f>
        <v>#DIV/0!</v>
      </c>
      <c r="M451" s="54">
        <f>Ясюкова!G457</f>
        <v>0</v>
      </c>
      <c r="N451" s="54">
        <f>Ясюкова!H457</f>
        <v>0</v>
      </c>
      <c r="O451" s="54">
        <f>Ясюкова!I457</f>
        <v>0</v>
      </c>
      <c r="P451" s="54">
        <f>Ясюкова!X457</f>
        <v>0</v>
      </c>
      <c r="Q451" s="55" t="e">
        <f>Ясюкова!AX457</f>
        <v>#N/A</v>
      </c>
      <c r="R451" s="54" t="e">
        <f>Ясюкова!AW457</f>
        <v>#N/A</v>
      </c>
    </row>
    <row r="452" spans="1:18" x14ac:dyDescent="0.25">
      <c r="A452" s="70">
        <f>'Тулуз-Пьерон'!A458</f>
        <v>0</v>
      </c>
      <c r="B452" s="71">
        <f>'Тулуз-Пьерон'!B458</f>
        <v>0</v>
      </c>
      <c r="C452" s="60">
        <f>Ясюкова!K458+Ясюкова!L458+Ясюкова!P458</f>
        <v>0</v>
      </c>
      <c r="D452" s="54">
        <f>Ясюкова!E458</f>
        <v>0</v>
      </c>
      <c r="E452" s="54">
        <f>Ясюкова!F458</f>
        <v>0</v>
      </c>
      <c r="F452" s="54">
        <f>Ясюкова!J458+Ясюкова!T458</f>
        <v>0</v>
      </c>
      <c r="G452" s="54">
        <f>Ясюкова!O458+Ясюкова!V458</f>
        <v>0</v>
      </c>
      <c r="H452" s="54">
        <f>Ясюкова!J458+Ясюкова!N458+Ясюкова!O458</f>
        <v>0</v>
      </c>
      <c r="I452" s="54">
        <f>Ясюкова!T458+Ясюкова!U458+Ясюкова!V458</f>
        <v>0</v>
      </c>
      <c r="J452" s="54">
        <f>Ясюкова!W458</f>
        <v>0</v>
      </c>
      <c r="K452" s="54" t="e">
        <f>Ясюкова!C458</f>
        <v>#DIV/0!</v>
      </c>
      <c r="L452" s="54" t="e">
        <f>Ясюкова!D458</f>
        <v>#DIV/0!</v>
      </c>
      <c r="M452" s="54">
        <f>Ясюкова!G458</f>
        <v>0</v>
      </c>
      <c r="N452" s="54">
        <f>Ясюкова!H458</f>
        <v>0</v>
      </c>
      <c r="O452" s="54">
        <f>Ясюкова!I458</f>
        <v>0</v>
      </c>
      <c r="P452" s="54">
        <f>Ясюкова!X458</f>
        <v>0</v>
      </c>
      <c r="Q452" s="55" t="e">
        <f>Ясюкова!AX458</f>
        <v>#N/A</v>
      </c>
      <c r="R452" s="54" t="e">
        <f>Ясюкова!AW458</f>
        <v>#N/A</v>
      </c>
    </row>
    <row r="453" spans="1:18" x14ac:dyDescent="0.25">
      <c r="A453" s="70">
        <f>'Тулуз-Пьерон'!A459</f>
        <v>0</v>
      </c>
      <c r="B453" s="71">
        <f>'Тулуз-Пьерон'!B459</f>
        <v>0</v>
      </c>
      <c r="C453" s="60">
        <f>Ясюкова!K459+Ясюкова!L459+Ясюкова!P459</f>
        <v>0</v>
      </c>
      <c r="D453" s="54">
        <f>Ясюкова!E459</f>
        <v>0</v>
      </c>
      <c r="E453" s="54">
        <f>Ясюкова!F459</f>
        <v>0</v>
      </c>
      <c r="F453" s="54">
        <f>Ясюкова!J459+Ясюкова!T459</f>
        <v>0</v>
      </c>
      <c r="G453" s="54">
        <f>Ясюкова!O459+Ясюкова!V459</f>
        <v>0</v>
      </c>
      <c r="H453" s="54">
        <f>Ясюкова!J459+Ясюкова!N459+Ясюкова!O459</f>
        <v>0</v>
      </c>
      <c r="I453" s="54">
        <f>Ясюкова!T459+Ясюкова!U459+Ясюкова!V459</f>
        <v>0</v>
      </c>
      <c r="J453" s="54">
        <f>Ясюкова!W459</f>
        <v>0</v>
      </c>
      <c r="K453" s="54" t="e">
        <f>Ясюкова!C459</f>
        <v>#DIV/0!</v>
      </c>
      <c r="L453" s="54" t="e">
        <f>Ясюкова!D459</f>
        <v>#DIV/0!</v>
      </c>
      <c r="M453" s="54">
        <f>Ясюкова!G459</f>
        <v>0</v>
      </c>
      <c r="N453" s="54">
        <f>Ясюкова!H459</f>
        <v>0</v>
      </c>
      <c r="O453" s="54">
        <f>Ясюкова!I459</f>
        <v>0</v>
      </c>
      <c r="P453" s="54">
        <f>Ясюкова!X459</f>
        <v>0</v>
      </c>
      <c r="Q453" s="55" t="e">
        <f>Ясюкова!AX459</f>
        <v>#N/A</v>
      </c>
      <c r="R453" s="54" t="e">
        <f>Ясюкова!AW459</f>
        <v>#N/A</v>
      </c>
    </row>
    <row r="454" spans="1:18" x14ac:dyDescent="0.25">
      <c r="A454" s="70">
        <f>'Тулуз-Пьерон'!A460</f>
        <v>0</v>
      </c>
      <c r="B454" s="71">
        <f>'Тулуз-Пьерон'!B460</f>
        <v>0</v>
      </c>
      <c r="C454" s="60">
        <f>Ясюкова!K460+Ясюкова!L460+Ясюкова!P460</f>
        <v>0</v>
      </c>
      <c r="D454" s="54">
        <f>Ясюкова!E460</f>
        <v>0</v>
      </c>
      <c r="E454" s="54">
        <f>Ясюкова!F460</f>
        <v>0</v>
      </c>
      <c r="F454" s="54">
        <f>Ясюкова!J460+Ясюкова!T460</f>
        <v>0</v>
      </c>
      <c r="G454" s="54">
        <f>Ясюкова!O460+Ясюкова!V460</f>
        <v>0</v>
      </c>
      <c r="H454" s="54">
        <f>Ясюкова!J460+Ясюкова!N460+Ясюкова!O460</f>
        <v>0</v>
      </c>
      <c r="I454" s="54">
        <f>Ясюкова!T460+Ясюкова!U460+Ясюкова!V460</f>
        <v>0</v>
      </c>
      <c r="J454" s="54">
        <f>Ясюкова!W460</f>
        <v>0</v>
      </c>
      <c r="K454" s="54" t="e">
        <f>Ясюкова!C460</f>
        <v>#DIV/0!</v>
      </c>
      <c r="L454" s="54" t="e">
        <f>Ясюкова!D460</f>
        <v>#DIV/0!</v>
      </c>
      <c r="M454" s="54">
        <f>Ясюкова!G460</f>
        <v>0</v>
      </c>
      <c r="N454" s="54">
        <f>Ясюкова!H460</f>
        <v>0</v>
      </c>
      <c r="O454" s="54">
        <f>Ясюкова!I460</f>
        <v>0</v>
      </c>
      <c r="P454" s="54">
        <f>Ясюкова!X460</f>
        <v>0</v>
      </c>
      <c r="Q454" s="55" t="e">
        <f>Ясюкова!AX460</f>
        <v>#N/A</v>
      </c>
      <c r="R454" s="54" t="e">
        <f>Ясюкова!AW460</f>
        <v>#N/A</v>
      </c>
    </row>
    <row r="455" spans="1:18" x14ac:dyDescent="0.25">
      <c r="A455" s="70">
        <f>'Тулуз-Пьерон'!A461</f>
        <v>0</v>
      </c>
      <c r="B455" s="71">
        <f>'Тулуз-Пьерон'!B461</f>
        <v>0</v>
      </c>
      <c r="C455" s="60">
        <f>Ясюкова!K461+Ясюкова!L461+Ясюкова!P461</f>
        <v>0</v>
      </c>
      <c r="D455" s="54">
        <f>Ясюкова!E461</f>
        <v>0</v>
      </c>
      <c r="E455" s="54">
        <f>Ясюкова!F461</f>
        <v>0</v>
      </c>
      <c r="F455" s="54">
        <f>Ясюкова!J461+Ясюкова!T461</f>
        <v>0</v>
      </c>
      <c r="G455" s="54">
        <f>Ясюкова!O461+Ясюкова!V461</f>
        <v>0</v>
      </c>
      <c r="H455" s="54">
        <f>Ясюкова!J461+Ясюкова!N461+Ясюкова!O461</f>
        <v>0</v>
      </c>
      <c r="I455" s="54">
        <f>Ясюкова!T461+Ясюкова!U461+Ясюкова!V461</f>
        <v>0</v>
      </c>
      <c r="J455" s="54">
        <f>Ясюкова!W461</f>
        <v>0</v>
      </c>
      <c r="K455" s="54" t="e">
        <f>Ясюкова!C461</f>
        <v>#DIV/0!</v>
      </c>
      <c r="L455" s="54" t="e">
        <f>Ясюкова!D461</f>
        <v>#DIV/0!</v>
      </c>
      <c r="M455" s="54">
        <f>Ясюкова!G461</f>
        <v>0</v>
      </c>
      <c r="N455" s="54">
        <f>Ясюкова!H461</f>
        <v>0</v>
      </c>
      <c r="O455" s="54">
        <f>Ясюкова!I461</f>
        <v>0</v>
      </c>
      <c r="P455" s="54">
        <f>Ясюкова!X461</f>
        <v>0</v>
      </c>
      <c r="Q455" s="55" t="e">
        <f>Ясюкова!AX461</f>
        <v>#N/A</v>
      </c>
      <c r="R455" s="54" t="e">
        <f>Ясюкова!AW461</f>
        <v>#N/A</v>
      </c>
    </row>
    <row r="456" spans="1:18" x14ac:dyDescent="0.25">
      <c r="A456" s="70">
        <f>'Тулуз-Пьерон'!A462</f>
        <v>0</v>
      </c>
      <c r="B456" s="71">
        <f>'Тулуз-Пьерон'!B462</f>
        <v>0</v>
      </c>
      <c r="C456" s="60">
        <f>Ясюкова!K462+Ясюкова!L462+Ясюкова!P462</f>
        <v>0</v>
      </c>
      <c r="D456" s="54">
        <f>Ясюкова!E462</f>
        <v>0</v>
      </c>
      <c r="E456" s="54">
        <f>Ясюкова!F462</f>
        <v>0</v>
      </c>
      <c r="F456" s="54">
        <f>Ясюкова!J462+Ясюкова!T462</f>
        <v>0</v>
      </c>
      <c r="G456" s="54">
        <f>Ясюкова!O462+Ясюкова!V462</f>
        <v>0</v>
      </c>
      <c r="H456" s="54">
        <f>Ясюкова!J462+Ясюкова!N462+Ясюкова!O462</f>
        <v>0</v>
      </c>
      <c r="I456" s="54">
        <f>Ясюкова!T462+Ясюкова!U462+Ясюкова!V462</f>
        <v>0</v>
      </c>
      <c r="J456" s="54">
        <f>Ясюкова!W462</f>
        <v>0</v>
      </c>
      <c r="K456" s="54" t="e">
        <f>Ясюкова!C462</f>
        <v>#DIV/0!</v>
      </c>
      <c r="L456" s="54" t="e">
        <f>Ясюкова!D462</f>
        <v>#DIV/0!</v>
      </c>
      <c r="M456" s="54">
        <f>Ясюкова!G462</f>
        <v>0</v>
      </c>
      <c r="N456" s="54">
        <f>Ясюкова!H462</f>
        <v>0</v>
      </c>
      <c r="O456" s="54">
        <f>Ясюкова!I462</f>
        <v>0</v>
      </c>
      <c r="P456" s="54">
        <f>Ясюкова!X462</f>
        <v>0</v>
      </c>
      <c r="Q456" s="55" t="e">
        <f>Ясюкова!AX462</f>
        <v>#N/A</v>
      </c>
      <c r="R456" s="54" t="e">
        <f>Ясюкова!AW462</f>
        <v>#N/A</v>
      </c>
    </row>
    <row r="457" spans="1:18" x14ac:dyDescent="0.25">
      <c r="A457" s="70">
        <f>'Тулуз-Пьерон'!A463</f>
        <v>0</v>
      </c>
      <c r="B457" s="71">
        <f>'Тулуз-Пьерон'!B463</f>
        <v>0</v>
      </c>
      <c r="C457" s="60">
        <f>Ясюкова!K463+Ясюкова!L463+Ясюкова!P463</f>
        <v>0</v>
      </c>
      <c r="D457" s="54">
        <f>Ясюкова!E463</f>
        <v>0</v>
      </c>
      <c r="E457" s="54">
        <f>Ясюкова!F463</f>
        <v>0</v>
      </c>
      <c r="F457" s="54">
        <f>Ясюкова!J463+Ясюкова!T463</f>
        <v>0</v>
      </c>
      <c r="G457" s="54">
        <f>Ясюкова!O463+Ясюкова!V463</f>
        <v>0</v>
      </c>
      <c r="H457" s="54">
        <f>Ясюкова!J463+Ясюкова!N463+Ясюкова!O463</f>
        <v>0</v>
      </c>
      <c r="I457" s="54">
        <f>Ясюкова!T463+Ясюкова!U463+Ясюкова!V463</f>
        <v>0</v>
      </c>
      <c r="J457" s="54">
        <f>Ясюкова!W463</f>
        <v>0</v>
      </c>
      <c r="K457" s="54" t="e">
        <f>Ясюкова!C463</f>
        <v>#DIV/0!</v>
      </c>
      <c r="L457" s="54" t="e">
        <f>Ясюкова!D463</f>
        <v>#DIV/0!</v>
      </c>
      <c r="M457" s="54">
        <f>Ясюкова!G463</f>
        <v>0</v>
      </c>
      <c r="N457" s="54">
        <f>Ясюкова!H463</f>
        <v>0</v>
      </c>
      <c r="O457" s="54">
        <f>Ясюкова!I463</f>
        <v>0</v>
      </c>
      <c r="P457" s="54">
        <f>Ясюкова!X463</f>
        <v>0</v>
      </c>
      <c r="Q457" s="55" t="e">
        <f>Ясюкова!AX463</f>
        <v>#N/A</v>
      </c>
      <c r="R457" s="54" t="e">
        <f>Ясюкова!AW463</f>
        <v>#N/A</v>
      </c>
    </row>
    <row r="458" spans="1:18" x14ac:dyDescent="0.25">
      <c r="A458" s="70">
        <f>'Тулуз-Пьерон'!A464</f>
        <v>0</v>
      </c>
      <c r="B458" s="71">
        <f>'Тулуз-Пьерон'!B464</f>
        <v>0</v>
      </c>
      <c r="C458" s="60">
        <f>Ясюкова!K464+Ясюкова!L464+Ясюкова!P464</f>
        <v>0</v>
      </c>
      <c r="D458" s="54">
        <f>Ясюкова!E464</f>
        <v>0</v>
      </c>
      <c r="E458" s="54">
        <f>Ясюкова!F464</f>
        <v>0</v>
      </c>
      <c r="F458" s="54">
        <f>Ясюкова!J464+Ясюкова!T464</f>
        <v>0</v>
      </c>
      <c r="G458" s="54">
        <f>Ясюкова!O464+Ясюкова!V464</f>
        <v>0</v>
      </c>
      <c r="H458" s="54">
        <f>Ясюкова!J464+Ясюкова!N464+Ясюкова!O464</f>
        <v>0</v>
      </c>
      <c r="I458" s="54">
        <f>Ясюкова!T464+Ясюкова!U464+Ясюкова!V464</f>
        <v>0</v>
      </c>
      <c r="J458" s="54">
        <f>Ясюкова!W464</f>
        <v>0</v>
      </c>
      <c r="K458" s="54" t="e">
        <f>Ясюкова!C464</f>
        <v>#DIV/0!</v>
      </c>
      <c r="L458" s="54" t="e">
        <f>Ясюкова!D464</f>
        <v>#DIV/0!</v>
      </c>
      <c r="M458" s="54">
        <f>Ясюкова!G464</f>
        <v>0</v>
      </c>
      <c r="N458" s="54">
        <f>Ясюкова!H464</f>
        <v>0</v>
      </c>
      <c r="O458" s="54">
        <f>Ясюкова!I464</f>
        <v>0</v>
      </c>
      <c r="P458" s="54">
        <f>Ясюкова!X464</f>
        <v>0</v>
      </c>
      <c r="Q458" s="55" t="e">
        <f>Ясюкова!AX464</f>
        <v>#N/A</v>
      </c>
      <c r="R458" s="54" t="e">
        <f>Ясюкова!AW464</f>
        <v>#N/A</v>
      </c>
    </row>
    <row r="459" spans="1:18" x14ac:dyDescent="0.25">
      <c r="A459" s="70">
        <f>'Тулуз-Пьерон'!A465</f>
        <v>0</v>
      </c>
      <c r="B459" s="71">
        <f>'Тулуз-Пьерон'!B465</f>
        <v>0</v>
      </c>
      <c r="C459" s="60">
        <f>Ясюкова!K465+Ясюкова!L465+Ясюкова!P465</f>
        <v>0</v>
      </c>
      <c r="D459" s="54">
        <f>Ясюкова!E465</f>
        <v>0</v>
      </c>
      <c r="E459" s="54">
        <f>Ясюкова!F465</f>
        <v>0</v>
      </c>
      <c r="F459" s="54">
        <f>Ясюкова!J465+Ясюкова!T465</f>
        <v>0</v>
      </c>
      <c r="G459" s="54">
        <f>Ясюкова!O465+Ясюкова!V465</f>
        <v>0</v>
      </c>
      <c r="H459" s="54">
        <f>Ясюкова!J465+Ясюкова!N465+Ясюкова!O465</f>
        <v>0</v>
      </c>
      <c r="I459" s="54">
        <f>Ясюкова!T465+Ясюкова!U465+Ясюкова!V465</f>
        <v>0</v>
      </c>
      <c r="J459" s="54">
        <f>Ясюкова!W465</f>
        <v>0</v>
      </c>
      <c r="K459" s="54" t="e">
        <f>Ясюкова!C465</f>
        <v>#DIV/0!</v>
      </c>
      <c r="L459" s="54" t="e">
        <f>Ясюкова!D465</f>
        <v>#DIV/0!</v>
      </c>
      <c r="M459" s="54">
        <f>Ясюкова!G465</f>
        <v>0</v>
      </c>
      <c r="N459" s="54">
        <f>Ясюкова!H465</f>
        <v>0</v>
      </c>
      <c r="O459" s="54">
        <f>Ясюкова!I465</f>
        <v>0</v>
      </c>
      <c r="P459" s="54">
        <f>Ясюкова!X465</f>
        <v>0</v>
      </c>
      <c r="Q459" s="55" t="e">
        <f>Ясюкова!AX465</f>
        <v>#N/A</v>
      </c>
      <c r="R459" s="54" t="e">
        <f>Ясюкова!AW465</f>
        <v>#N/A</v>
      </c>
    </row>
    <row r="460" spans="1:18" x14ac:dyDescent="0.25">
      <c r="A460" s="70">
        <f>'Тулуз-Пьерон'!A466</f>
        <v>0</v>
      </c>
      <c r="B460" s="71">
        <f>'Тулуз-Пьерон'!B466</f>
        <v>0</v>
      </c>
      <c r="C460" s="60">
        <f>Ясюкова!K466+Ясюкова!L466+Ясюкова!P466</f>
        <v>0</v>
      </c>
      <c r="D460" s="54">
        <f>Ясюкова!E466</f>
        <v>0</v>
      </c>
      <c r="E460" s="54">
        <f>Ясюкова!F466</f>
        <v>0</v>
      </c>
      <c r="F460" s="54">
        <f>Ясюкова!J466+Ясюкова!T466</f>
        <v>0</v>
      </c>
      <c r="G460" s="54">
        <f>Ясюкова!O466+Ясюкова!V466</f>
        <v>0</v>
      </c>
      <c r="H460" s="54">
        <f>Ясюкова!J466+Ясюкова!N466+Ясюкова!O466</f>
        <v>0</v>
      </c>
      <c r="I460" s="54">
        <f>Ясюкова!T466+Ясюкова!U466+Ясюкова!V466</f>
        <v>0</v>
      </c>
      <c r="J460" s="54">
        <f>Ясюкова!W466</f>
        <v>0</v>
      </c>
      <c r="K460" s="54" t="e">
        <f>Ясюкова!C466</f>
        <v>#DIV/0!</v>
      </c>
      <c r="L460" s="54" t="e">
        <f>Ясюкова!D466</f>
        <v>#DIV/0!</v>
      </c>
      <c r="M460" s="54">
        <f>Ясюкова!G466</f>
        <v>0</v>
      </c>
      <c r="N460" s="54">
        <f>Ясюкова!H466</f>
        <v>0</v>
      </c>
      <c r="O460" s="54">
        <f>Ясюкова!I466</f>
        <v>0</v>
      </c>
      <c r="P460" s="54">
        <f>Ясюкова!X466</f>
        <v>0</v>
      </c>
      <c r="Q460" s="55" t="e">
        <f>Ясюкова!AX466</f>
        <v>#N/A</v>
      </c>
      <c r="R460" s="54" t="e">
        <f>Ясюкова!AW466</f>
        <v>#N/A</v>
      </c>
    </row>
    <row r="461" spans="1:18" x14ac:dyDescent="0.25">
      <c r="A461" s="70">
        <f>'Тулуз-Пьерон'!A467</f>
        <v>0</v>
      </c>
      <c r="B461" s="71">
        <f>'Тулуз-Пьерон'!B467</f>
        <v>0</v>
      </c>
      <c r="C461" s="60">
        <f>Ясюкова!K467+Ясюкова!L467+Ясюкова!P467</f>
        <v>0</v>
      </c>
      <c r="D461" s="54">
        <f>Ясюкова!E467</f>
        <v>0</v>
      </c>
      <c r="E461" s="54">
        <f>Ясюкова!F467</f>
        <v>0</v>
      </c>
      <c r="F461" s="54">
        <f>Ясюкова!J467+Ясюкова!T467</f>
        <v>0</v>
      </c>
      <c r="G461" s="54">
        <f>Ясюкова!O467+Ясюкова!V467</f>
        <v>0</v>
      </c>
      <c r="H461" s="54">
        <f>Ясюкова!J467+Ясюкова!N467+Ясюкова!O467</f>
        <v>0</v>
      </c>
      <c r="I461" s="54">
        <f>Ясюкова!T467+Ясюкова!U467+Ясюкова!V467</f>
        <v>0</v>
      </c>
      <c r="J461" s="54">
        <f>Ясюкова!W467</f>
        <v>0</v>
      </c>
      <c r="K461" s="54" t="e">
        <f>Ясюкова!C467</f>
        <v>#DIV/0!</v>
      </c>
      <c r="L461" s="54" t="e">
        <f>Ясюкова!D467</f>
        <v>#DIV/0!</v>
      </c>
      <c r="M461" s="54">
        <f>Ясюкова!G467</f>
        <v>0</v>
      </c>
      <c r="N461" s="54">
        <f>Ясюкова!H467</f>
        <v>0</v>
      </c>
      <c r="O461" s="54">
        <f>Ясюкова!I467</f>
        <v>0</v>
      </c>
      <c r="P461" s="54">
        <f>Ясюкова!X467</f>
        <v>0</v>
      </c>
      <c r="Q461" s="55" t="e">
        <f>Ясюкова!AX467</f>
        <v>#N/A</v>
      </c>
      <c r="R461" s="54" t="e">
        <f>Ясюкова!AW467</f>
        <v>#N/A</v>
      </c>
    </row>
    <row r="462" spans="1:18" x14ac:dyDescent="0.25">
      <c r="A462" s="70">
        <f>'Тулуз-Пьерон'!A468</f>
        <v>0</v>
      </c>
      <c r="B462" s="71">
        <f>'Тулуз-Пьерон'!B468</f>
        <v>0</v>
      </c>
      <c r="C462" s="60">
        <f>Ясюкова!K468+Ясюкова!L468+Ясюкова!P468</f>
        <v>0</v>
      </c>
      <c r="D462" s="54">
        <f>Ясюкова!E468</f>
        <v>0</v>
      </c>
      <c r="E462" s="54">
        <f>Ясюкова!F468</f>
        <v>0</v>
      </c>
      <c r="F462" s="54">
        <f>Ясюкова!J468+Ясюкова!T468</f>
        <v>0</v>
      </c>
      <c r="G462" s="54">
        <f>Ясюкова!O468+Ясюкова!V468</f>
        <v>0</v>
      </c>
      <c r="H462" s="54">
        <f>Ясюкова!J468+Ясюкова!N468+Ясюкова!O468</f>
        <v>0</v>
      </c>
      <c r="I462" s="54">
        <f>Ясюкова!T468+Ясюкова!U468+Ясюкова!V468</f>
        <v>0</v>
      </c>
      <c r="J462" s="54">
        <f>Ясюкова!W468</f>
        <v>0</v>
      </c>
      <c r="K462" s="54" t="e">
        <f>Ясюкова!C468</f>
        <v>#DIV/0!</v>
      </c>
      <c r="L462" s="54" t="e">
        <f>Ясюкова!D468</f>
        <v>#DIV/0!</v>
      </c>
      <c r="M462" s="54">
        <f>Ясюкова!G468</f>
        <v>0</v>
      </c>
      <c r="N462" s="54">
        <f>Ясюкова!H468</f>
        <v>0</v>
      </c>
      <c r="O462" s="54">
        <f>Ясюкова!I468</f>
        <v>0</v>
      </c>
      <c r="P462" s="54">
        <f>Ясюкова!X468</f>
        <v>0</v>
      </c>
      <c r="Q462" s="55" t="e">
        <f>Ясюкова!AX468</f>
        <v>#N/A</v>
      </c>
      <c r="R462" s="54" t="e">
        <f>Ясюкова!AW468</f>
        <v>#N/A</v>
      </c>
    </row>
    <row r="463" spans="1:18" x14ac:dyDescent="0.25">
      <c r="A463" s="70">
        <f>'Тулуз-Пьерон'!A469</f>
        <v>0</v>
      </c>
      <c r="B463" s="71">
        <f>'Тулуз-Пьерон'!B469</f>
        <v>0</v>
      </c>
      <c r="C463" s="60">
        <f>Ясюкова!K469+Ясюкова!L469+Ясюкова!P469</f>
        <v>0</v>
      </c>
      <c r="D463" s="54">
        <f>Ясюкова!E469</f>
        <v>0</v>
      </c>
      <c r="E463" s="54">
        <f>Ясюкова!F469</f>
        <v>0</v>
      </c>
      <c r="F463" s="54">
        <f>Ясюкова!J469+Ясюкова!T469</f>
        <v>0</v>
      </c>
      <c r="G463" s="54">
        <f>Ясюкова!O469+Ясюкова!V469</f>
        <v>0</v>
      </c>
      <c r="H463" s="54">
        <f>Ясюкова!J469+Ясюкова!N469+Ясюкова!O469</f>
        <v>0</v>
      </c>
      <c r="I463" s="54">
        <f>Ясюкова!T469+Ясюкова!U469+Ясюкова!V469</f>
        <v>0</v>
      </c>
      <c r="J463" s="54">
        <f>Ясюкова!W469</f>
        <v>0</v>
      </c>
      <c r="K463" s="54" t="e">
        <f>Ясюкова!C469</f>
        <v>#DIV/0!</v>
      </c>
      <c r="L463" s="54" t="e">
        <f>Ясюкова!D469</f>
        <v>#DIV/0!</v>
      </c>
      <c r="M463" s="54">
        <f>Ясюкова!G469</f>
        <v>0</v>
      </c>
      <c r="N463" s="54">
        <f>Ясюкова!H469</f>
        <v>0</v>
      </c>
      <c r="O463" s="54">
        <f>Ясюкова!I469</f>
        <v>0</v>
      </c>
      <c r="P463" s="54">
        <f>Ясюкова!X469</f>
        <v>0</v>
      </c>
      <c r="Q463" s="55" t="e">
        <f>Ясюкова!AX469</f>
        <v>#N/A</v>
      </c>
      <c r="R463" s="54" t="e">
        <f>Ясюкова!AW469</f>
        <v>#N/A</v>
      </c>
    </row>
    <row r="464" spans="1:18" x14ac:dyDescent="0.25">
      <c r="A464" s="70">
        <f>'Тулуз-Пьерон'!A470</f>
        <v>0</v>
      </c>
      <c r="B464" s="71">
        <f>'Тулуз-Пьерон'!B470</f>
        <v>0</v>
      </c>
      <c r="C464" s="60">
        <f>Ясюкова!K470+Ясюкова!L470+Ясюкова!P470</f>
        <v>0</v>
      </c>
      <c r="D464" s="54">
        <f>Ясюкова!E470</f>
        <v>0</v>
      </c>
      <c r="E464" s="54">
        <f>Ясюкова!F470</f>
        <v>0</v>
      </c>
      <c r="F464" s="54">
        <f>Ясюкова!J470+Ясюкова!T470</f>
        <v>0</v>
      </c>
      <c r="G464" s="54">
        <f>Ясюкова!O470+Ясюкова!V470</f>
        <v>0</v>
      </c>
      <c r="H464" s="54">
        <f>Ясюкова!J470+Ясюкова!N470+Ясюкова!O470</f>
        <v>0</v>
      </c>
      <c r="I464" s="54">
        <f>Ясюкова!T470+Ясюкова!U470+Ясюкова!V470</f>
        <v>0</v>
      </c>
      <c r="J464" s="54">
        <f>Ясюкова!W470</f>
        <v>0</v>
      </c>
      <c r="K464" s="54" t="e">
        <f>Ясюкова!C470</f>
        <v>#DIV/0!</v>
      </c>
      <c r="L464" s="54" t="e">
        <f>Ясюкова!D470</f>
        <v>#DIV/0!</v>
      </c>
      <c r="M464" s="54">
        <f>Ясюкова!G470</f>
        <v>0</v>
      </c>
      <c r="N464" s="54">
        <f>Ясюкова!H470</f>
        <v>0</v>
      </c>
      <c r="O464" s="54">
        <f>Ясюкова!I470</f>
        <v>0</v>
      </c>
      <c r="P464" s="54">
        <f>Ясюкова!X470</f>
        <v>0</v>
      </c>
      <c r="Q464" s="55" t="e">
        <f>Ясюкова!AX470</f>
        <v>#N/A</v>
      </c>
      <c r="R464" s="54" t="e">
        <f>Ясюкова!AW470</f>
        <v>#N/A</v>
      </c>
    </row>
    <row r="465" spans="1:18" x14ac:dyDescent="0.25">
      <c r="A465" s="70">
        <f>'Тулуз-Пьерон'!A471</f>
        <v>0</v>
      </c>
      <c r="B465" s="71">
        <f>'Тулуз-Пьерон'!B471</f>
        <v>0</v>
      </c>
      <c r="C465" s="60">
        <f>Ясюкова!K471+Ясюкова!L471+Ясюкова!P471</f>
        <v>0</v>
      </c>
      <c r="D465" s="54">
        <f>Ясюкова!E471</f>
        <v>0</v>
      </c>
      <c r="E465" s="54">
        <f>Ясюкова!F471</f>
        <v>0</v>
      </c>
      <c r="F465" s="54">
        <f>Ясюкова!J471+Ясюкова!T471</f>
        <v>0</v>
      </c>
      <c r="G465" s="54">
        <f>Ясюкова!O471+Ясюкова!V471</f>
        <v>0</v>
      </c>
      <c r="H465" s="54">
        <f>Ясюкова!J471+Ясюкова!N471+Ясюкова!O471</f>
        <v>0</v>
      </c>
      <c r="I465" s="54">
        <f>Ясюкова!T471+Ясюкова!U471+Ясюкова!V471</f>
        <v>0</v>
      </c>
      <c r="J465" s="54">
        <f>Ясюкова!W471</f>
        <v>0</v>
      </c>
      <c r="K465" s="54" t="e">
        <f>Ясюкова!C471</f>
        <v>#DIV/0!</v>
      </c>
      <c r="L465" s="54" t="e">
        <f>Ясюкова!D471</f>
        <v>#DIV/0!</v>
      </c>
      <c r="M465" s="54">
        <f>Ясюкова!G471</f>
        <v>0</v>
      </c>
      <c r="N465" s="54">
        <f>Ясюкова!H471</f>
        <v>0</v>
      </c>
      <c r="O465" s="54">
        <f>Ясюкова!I471</f>
        <v>0</v>
      </c>
      <c r="P465" s="54">
        <f>Ясюкова!X471</f>
        <v>0</v>
      </c>
      <c r="Q465" s="55" t="e">
        <f>Ясюкова!AX471</f>
        <v>#N/A</v>
      </c>
      <c r="R465" s="54" t="e">
        <f>Ясюкова!AW471</f>
        <v>#N/A</v>
      </c>
    </row>
    <row r="466" spans="1:18" x14ac:dyDescent="0.25">
      <c r="A466" s="70">
        <f>'Тулуз-Пьерон'!A472</f>
        <v>0</v>
      </c>
      <c r="B466" s="71">
        <f>'Тулуз-Пьерон'!B472</f>
        <v>0</v>
      </c>
      <c r="C466" s="60">
        <f>Ясюкова!K472+Ясюкова!L472+Ясюкова!P472</f>
        <v>0</v>
      </c>
      <c r="D466" s="54">
        <f>Ясюкова!E472</f>
        <v>0</v>
      </c>
      <c r="E466" s="54">
        <f>Ясюкова!F472</f>
        <v>0</v>
      </c>
      <c r="F466" s="54">
        <f>Ясюкова!J472+Ясюкова!T472</f>
        <v>0</v>
      </c>
      <c r="G466" s="54">
        <f>Ясюкова!O472+Ясюкова!V472</f>
        <v>0</v>
      </c>
      <c r="H466" s="54">
        <f>Ясюкова!J472+Ясюкова!N472+Ясюкова!O472</f>
        <v>0</v>
      </c>
      <c r="I466" s="54">
        <f>Ясюкова!T472+Ясюкова!U472+Ясюкова!V472</f>
        <v>0</v>
      </c>
      <c r="J466" s="54">
        <f>Ясюкова!W472</f>
        <v>0</v>
      </c>
      <c r="K466" s="54" t="e">
        <f>Ясюкова!C472</f>
        <v>#DIV/0!</v>
      </c>
      <c r="L466" s="54" t="e">
        <f>Ясюкова!D472</f>
        <v>#DIV/0!</v>
      </c>
      <c r="M466" s="54">
        <f>Ясюкова!G472</f>
        <v>0</v>
      </c>
      <c r="N466" s="54">
        <f>Ясюкова!H472</f>
        <v>0</v>
      </c>
      <c r="O466" s="54">
        <f>Ясюкова!I472</f>
        <v>0</v>
      </c>
      <c r="P466" s="54">
        <f>Ясюкова!X472</f>
        <v>0</v>
      </c>
      <c r="Q466" s="55" t="e">
        <f>Ясюкова!AX472</f>
        <v>#N/A</v>
      </c>
      <c r="R466" s="54" t="e">
        <f>Ясюкова!AW472</f>
        <v>#N/A</v>
      </c>
    </row>
    <row r="467" spans="1:18" x14ac:dyDescent="0.25">
      <c r="A467" s="70">
        <f>'Тулуз-Пьерон'!A473</f>
        <v>0</v>
      </c>
      <c r="B467" s="71">
        <f>'Тулуз-Пьерон'!B473</f>
        <v>0</v>
      </c>
      <c r="C467" s="60">
        <f>Ясюкова!K473+Ясюкова!L473+Ясюкова!P473</f>
        <v>0</v>
      </c>
      <c r="D467" s="54">
        <f>Ясюкова!E473</f>
        <v>0</v>
      </c>
      <c r="E467" s="54">
        <f>Ясюкова!F473</f>
        <v>0</v>
      </c>
      <c r="F467" s="54">
        <f>Ясюкова!J473+Ясюкова!T473</f>
        <v>0</v>
      </c>
      <c r="G467" s="54">
        <f>Ясюкова!O473+Ясюкова!V473</f>
        <v>0</v>
      </c>
      <c r="H467" s="54">
        <f>Ясюкова!J473+Ясюкова!N473+Ясюкова!O473</f>
        <v>0</v>
      </c>
      <c r="I467" s="54">
        <f>Ясюкова!T473+Ясюкова!U473+Ясюкова!V473</f>
        <v>0</v>
      </c>
      <c r="J467" s="54">
        <f>Ясюкова!W473</f>
        <v>0</v>
      </c>
      <c r="K467" s="54" t="e">
        <f>Ясюкова!C473</f>
        <v>#DIV/0!</v>
      </c>
      <c r="L467" s="54" t="e">
        <f>Ясюкова!D473</f>
        <v>#DIV/0!</v>
      </c>
      <c r="M467" s="54">
        <f>Ясюкова!G473</f>
        <v>0</v>
      </c>
      <c r="N467" s="54">
        <f>Ясюкова!H473</f>
        <v>0</v>
      </c>
      <c r="O467" s="54">
        <f>Ясюкова!I473</f>
        <v>0</v>
      </c>
      <c r="P467" s="54">
        <f>Ясюкова!X473</f>
        <v>0</v>
      </c>
      <c r="Q467" s="55" t="e">
        <f>Ясюкова!AX473</f>
        <v>#N/A</v>
      </c>
      <c r="R467" s="54" t="e">
        <f>Ясюкова!AW473</f>
        <v>#N/A</v>
      </c>
    </row>
    <row r="468" spans="1:18" x14ac:dyDescent="0.25">
      <c r="A468" s="70">
        <f>'Тулуз-Пьерон'!A474</f>
        <v>0</v>
      </c>
      <c r="B468" s="71">
        <f>'Тулуз-Пьерон'!B474</f>
        <v>0</v>
      </c>
      <c r="C468" s="60">
        <f>Ясюкова!K474+Ясюкова!L474+Ясюкова!P474</f>
        <v>0</v>
      </c>
      <c r="D468" s="54">
        <f>Ясюкова!E474</f>
        <v>0</v>
      </c>
      <c r="E468" s="54">
        <f>Ясюкова!F474</f>
        <v>0</v>
      </c>
      <c r="F468" s="54">
        <f>Ясюкова!J474+Ясюкова!T474</f>
        <v>0</v>
      </c>
      <c r="G468" s="54">
        <f>Ясюкова!O474+Ясюкова!V474</f>
        <v>0</v>
      </c>
      <c r="H468" s="54">
        <f>Ясюкова!J474+Ясюкова!N474+Ясюкова!O474</f>
        <v>0</v>
      </c>
      <c r="I468" s="54">
        <f>Ясюкова!T474+Ясюкова!U474+Ясюкова!V474</f>
        <v>0</v>
      </c>
      <c r="J468" s="54">
        <f>Ясюкова!W474</f>
        <v>0</v>
      </c>
      <c r="K468" s="54" t="e">
        <f>Ясюкова!C474</f>
        <v>#DIV/0!</v>
      </c>
      <c r="L468" s="54" t="e">
        <f>Ясюкова!D474</f>
        <v>#DIV/0!</v>
      </c>
      <c r="M468" s="54">
        <f>Ясюкова!G474</f>
        <v>0</v>
      </c>
      <c r="N468" s="54">
        <f>Ясюкова!H474</f>
        <v>0</v>
      </c>
      <c r="O468" s="54">
        <f>Ясюкова!I474</f>
        <v>0</v>
      </c>
      <c r="P468" s="54">
        <f>Ясюкова!X474</f>
        <v>0</v>
      </c>
      <c r="Q468" s="55" t="e">
        <f>Ясюкова!AX474</f>
        <v>#N/A</v>
      </c>
      <c r="R468" s="54" t="e">
        <f>Ясюкова!AW474</f>
        <v>#N/A</v>
      </c>
    </row>
    <row r="469" spans="1:18" x14ac:dyDescent="0.25">
      <c r="A469" s="70">
        <f>'Тулуз-Пьерон'!A475</f>
        <v>0</v>
      </c>
      <c r="B469" s="71">
        <f>'Тулуз-Пьерон'!B475</f>
        <v>0</v>
      </c>
      <c r="C469" s="60">
        <f>Ясюкова!K475+Ясюкова!L475+Ясюкова!P475</f>
        <v>0</v>
      </c>
      <c r="D469" s="54">
        <f>Ясюкова!E475</f>
        <v>0</v>
      </c>
      <c r="E469" s="54">
        <f>Ясюкова!F475</f>
        <v>0</v>
      </c>
      <c r="F469" s="54">
        <f>Ясюкова!J475+Ясюкова!T475</f>
        <v>0</v>
      </c>
      <c r="G469" s="54">
        <f>Ясюкова!O475+Ясюкова!V475</f>
        <v>0</v>
      </c>
      <c r="H469" s="54">
        <f>Ясюкова!J475+Ясюкова!N475+Ясюкова!O475</f>
        <v>0</v>
      </c>
      <c r="I469" s="54">
        <f>Ясюкова!T475+Ясюкова!U475+Ясюкова!V475</f>
        <v>0</v>
      </c>
      <c r="J469" s="54">
        <f>Ясюкова!W475</f>
        <v>0</v>
      </c>
      <c r="K469" s="54" t="e">
        <f>Ясюкова!C475</f>
        <v>#DIV/0!</v>
      </c>
      <c r="L469" s="54" t="e">
        <f>Ясюкова!D475</f>
        <v>#DIV/0!</v>
      </c>
      <c r="M469" s="54">
        <f>Ясюкова!G475</f>
        <v>0</v>
      </c>
      <c r="N469" s="54">
        <f>Ясюкова!H475</f>
        <v>0</v>
      </c>
      <c r="O469" s="54">
        <f>Ясюкова!I475</f>
        <v>0</v>
      </c>
      <c r="P469" s="54">
        <f>Ясюкова!X475</f>
        <v>0</v>
      </c>
      <c r="Q469" s="55" t="e">
        <f>Ясюкова!AX475</f>
        <v>#N/A</v>
      </c>
      <c r="R469" s="54" t="e">
        <f>Ясюкова!AW475</f>
        <v>#N/A</v>
      </c>
    </row>
    <row r="470" spans="1:18" x14ac:dyDescent="0.25">
      <c r="A470" s="70">
        <f>'Тулуз-Пьерон'!A476</f>
        <v>0</v>
      </c>
      <c r="B470" s="71">
        <f>'Тулуз-Пьерон'!B476</f>
        <v>0</v>
      </c>
      <c r="C470" s="60">
        <f>Ясюкова!K476+Ясюкова!L476+Ясюкова!P476</f>
        <v>0</v>
      </c>
      <c r="D470" s="54">
        <f>Ясюкова!E476</f>
        <v>0</v>
      </c>
      <c r="E470" s="54">
        <f>Ясюкова!F476</f>
        <v>0</v>
      </c>
      <c r="F470" s="54">
        <f>Ясюкова!J476+Ясюкова!T476</f>
        <v>0</v>
      </c>
      <c r="G470" s="54">
        <f>Ясюкова!O476+Ясюкова!V476</f>
        <v>0</v>
      </c>
      <c r="H470" s="54">
        <f>Ясюкова!J476+Ясюкова!N476+Ясюкова!O476</f>
        <v>0</v>
      </c>
      <c r="I470" s="54">
        <f>Ясюкова!T476+Ясюкова!U476+Ясюкова!V476</f>
        <v>0</v>
      </c>
      <c r="J470" s="54">
        <f>Ясюкова!W476</f>
        <v>0</v>
      </c>
      <c r="K470" s="54" t="e">
        <f>Ясюкова!C476</f>
        <v>#DIV/0!</v>
      </c>
      <c r="L470" s="54" t="e">
        <f>Ясюкова!D476</f>
        <v>#DIV/0!</v>
      </c>
      <c r="M470" s="54">
        <f>Ясюкова!G476</f>
        <v>0</v>
      </c>
      <c r="N470" s="54">
        <f>Ясюкова!H476</f>
        <v>0</v>
      </c>
      <c r="O470" s="54">
        <f>Ясюкова!I476</f>
        <v>0</v>
      </c>
      <c r="P470" s="54">
        <f>Ясюкова!X476</f>
        <v>0</v>
      </c>
      <c r="Q470" s="55" t="e">
        <f>Ясюкова!AX476</f>
        <v>#N/A</v>
      </c>
      <c r="R470" s="54" t="e">
        <f>Ясюкова!AW476</f>
        <v>#N/A</v>
      </c>
    </row>
    <row r="471" spans="1:18" x14ac:dyDescent="0.25">
      <c r="A471" s="70">
        <f>'Тулуз-Пьерон'!A477</f>
        <v>0</v>
      </c>
      <c r="B471" s="71">
        <f>'Тулуз-Пьерон'!B477</f>
        <v>0</v>
      </c>
      <c r="C471" s="60">
        <f>Ясюкова!K477+Ясюкова!L477+Ясюкова!P477</f>
        <v>0</v>
      </c>
      <c r="D471" s="54">
        <f>Ясюкова!E477</f>
        <v>0</v>
      </c>
      <c r="E471" s="54">
        <f>Ясюкова!F477</f>
        <v>0</v>
      </c>
      <c r="F471" s="54">
        <f>Ясюкова!J477+Ясюкова!T477</f>
        <v>0</v>
      </c>
      <c r="G471" s="54">
        <f>Ясюкова!O477+Ясюкова!V477</f>
        <v>0</v>
      </c>
      <c r="H471" s="54">
        <f>Ясюкова!J477+Ясюкова!N477+Ясюкова!O477</f>
        <v>0</v>
      </c>
      <c r="I471" s="54">
        <f>Ясюкова!T477+Ясюкова!U477+Ясюкова!V477</f>
        <v>0</v>
      </c>
      <c r="J471" s="54">
        <f>Ясюкова!W477</f>
        <v>0</v>
      </c>
      <c r="K471" s="54" t="e">
        <f>Ясюкова!C477</f>
        <v>#DIV/0!</v>
      </c>
      <c r="L471" s="54" t="e">
        <f>Ясюкова!D477</f>
        <v>#DIV/0!</v>
      </c>
      <c r="M471" s="54">
        <f>Ясюкова!G477</f>
        <v>0</v>
      </c>
      <c r="N471" s="54">
        <f>Ясюкова!H477</f>
        <v>0</v>
      </c>
      <c r="O471" s="54">
        <f>Ясюкова!I477</f>
        <v>0</v>
      </c>
      <c r="P471" s="54">
        <f>Ясюкова!X477</f>
        <v>0</v>
      </c>
      <c r="Q471" s="55" t="e">
        <f>Ясюкова!AX477</f>
        <v>#N/A</v>
      </c>
      <c r="R471" s="54" t="e">
        <f>Ясюкова!AW477</f>
        <v>#N/A</v>
      </c>
    </row>
    <row r="472" spans="1:18" x14ac:dyDescent="0.25">
      <c r="A472" s="70">
        <f>'Тулуз-Пьерон'!A478</f>
        <v>0</v>
      </c>
      <c r="B472" s="71">
        <f>'Тулуз-Пьерон'!B478</f>
        <v>0</v>
      </c>
      <c r="C472" s="60">
        <f>Ясюкова!K478+Ясюкова!L478+Ясюкова!P478</f>
        <v>0</v>
      </c>
      <c r="D472" s="54">
        <f>Ясюкова!E478</f>
        <v>0</v>
      </c>
      <c r="E472" s="54">
        <f>Ясюкова!F478</f>
        <v>0</v>
      </c>
      <c r="F472" s="54">
        <f>Ясюкова!J478+Ясюкова!T478</f>
        <v>0</v>
      </c>
      <c r="G472" s="54">
        <f>Ясюкова!O478+Ясюкова!V478</f>
        <v>0</v>
      </c>
      <c r="H472" s="54">
        <f>Ясюкова!J478+Ясюкова!N478+Ясюкова!O478</f>
        <v>0</v>
      </c>
      <c r="I472" s="54">
        <f>Ясюкова!T478+Ясюкова!U478+Ясюкова!V478</f>
        <v>0</v>
      </c>
      <c r="J472" s="54">
        <f>Ясюкова!W478</f>
        <v>0</v>
      </c>
      <c r="K472" s="54" t="e">
        <f>Ясюкова!C478</f>
        <v>#DIV/0!</v>
      </c>
      <c r="L472" s="54" t="e">
        <f>Ясюкова!D478</f>
        <v>#DIV/0!</v>
      </c>
      <c r="M472" s="54">
        <f>Ясюкова!G478</f>
        <v>0</v>
      </c>
      <c r="N472" s="54">
        <f>Ясюкова!H478</f>
        <v>0</v>
      </c>
      <c r="O472" s="54">
        <f>Ясюкова!I478</f>
        <v>0</v>
      </c>
      <c r="P472" s="54">
        <f>Ясюкова!X478</f>
        <v>0</v>
      </c>
      <c r="Q472" s="55" t="e">
        <f>Ясюкова!AX478</f>
        <v>#N/A</v>
      </c>
      <c r="R472" s="54" t="e">
        <f>Ясюкова!AW478</f>
        <v>#N/A</v>
      </c>
    </row>
    <row r="473" spans="1:18" x14ac:dyDescent="0.25">
      <c r="A473" s="70">
        <f>'Тулуз-Пьерон'!A479</f>
        <v>0</v>
      </c>
      <c r="B473" s="71">
        <f>'Тулуз-Пьерон'!B479</f>
        <v>0</v>
      </c>
      <c r="C473" s="60">
        <f>Ясюкова!K479+Ясюкова!L479+Ясюкова!P479</f>
        <v>0</v>
      </c>
      <c r="D473" s="54">
        <f>Ясюкова!E479</f>
        <v>0</v>
      </c>
      <c r="E473" s="54">
        <f>Ясюкова!F479</f>
        <v>0</v>
      </c>
      <c r="F473" s="54">
        <f>Ясюкова!J479+Ясюкова!T479</f>
        <v>0</v>
      </c>
      <c r="G473" s="54">
        <f>Ясюкова!O479+Ясюкова!V479</f>
        <v>0</v>
      </c>
      <c r="H473" s="54">
        <f>Ясюкова!J479+Ясюкова!N479+Ясюкова!O479</f>
        <v>0</v>
      </c>
      <c r="I473" s="54">
        <f>Ясюкова!T479+Ясюкова!U479+Ясюкова!V479</f>
        <v>0</v>
      </c>
      <c r="J473" s="54">
        <f>Ясюкова!W479</f>
        <v>0</v>
      </c>
      <c r="K473" s="54" t="e">
        <f>Ясюкова!C479</f>
        <v>#DIV/0!</v>
      </c>
      <c r="L473" s="54" t="e">
        <f>Ясюкова!D479</f>
        <v>#DIV/0!</v>
      </c>
      <c r="M473" s="54">
        <f>Ясюкова!G479</f>
        <v>0</v>
      </c>
      <c r="N473" s="54">
        <f>Ясюкова!H479</f>
        <v>0</v>
      </c>
      <c r="O473" s="54">
        <f>Ясюкова!I479</f>
        <v>0</v>
      </c>
      <c r="P473" s="54">
        <f>Ясюкова!X479</f>
        <v>0</v>
      </c>
      <c r="Q473" s="55" t="e">
        <f>Ясюкова!AX479</f>
        <v>#N/A</v>
      </c>
      <c r="R473" s="54" t="e">
        <f>Ясюкова!AW479</f>
        <v>#N/A</v>
      </c>
    </row>
    <row r="474" spans="1:18" x14ac:dyDescent="0.25">
      <c r="A474" s="70">
        <f>'Тулуз-Пьерон'!A480</f>
        <v>0</v>
      </c>
      <c r="B474" s="71">
        <f>'Тулуз-Пьерон'!B480</f>
        <v>0</v>
      </c>
      <c r="C474" s="60">
        <f>Ясюкова!K480+Ясюкова!L480+Ясюкова!P480</f>
        <v>0</v>
      </c>
      <c r="D474" s="54">
        <f>Ясюкова!E480</f>
        <v>0</v>
      </c>
      <c r="E474" s="54">
        <f>Ясюкова!F480</f>
        <v>0</v>
      </c>
      <c r="F474" s="54">
        <f>Ясюкова!J480+Ясюкова!T480</f>
        <v>0</v>
      </c>
      <c r="G474" s="54">
        <f>Ясюкова!O480+Ясюкова!V480</f>
        <v>0</v>
      </c>
      <c r="H474" s="54">
        <f>Ясюкова!J480+Ясюкова!N480+Ясюкова!O480</f>
        <v>0</v>
      </c>
      <c r="I474" s="54">
        <f>Ясюкова!T480+Ясюкова!U480+Ясюкова!V480</f>
        <v>0</v>
      </c>
      <c r="J474" s="54">
        <f>Ясюкова!W480</f>
        <v>0</v>
      </c>
      <c r="K474" s="54" t="e">
        <f>Ясюкова!C480</f>
        <v>#DIV/0!</v>
      </c>
      <c r="L474" s="54" t="e">
        <f>Ясюкова!D480</f>
        <v>#DIV/0!</v>
      </c>
      <c r="M474" s="54">
        <f>Ясюкова!G480</f>
        <v>0</v>
      </c>
      <c r="N474" s="54">
        <f>Ясюкова!H480</f>
        <v>0</v>
      </c>
      <c r="O474" s="54">
        <f>Ясюкова!I480</f>
        <v>0</v>
      </c>
      <c r="P474" s="54">
        <f>Ясюкова!X480</f>
        <v>0</v>
      </c>
      <c r="Q474" s="55" t="e">
        <f>Ясюкова!AX480</f>
        <v>#N/A</v>
      </c>
      <c r="R474" s="54" t="e">
        <f>Ясюкова!AW480</f>
        <v>#N/A</v>
      </c>
    </row>
    <row r="475" spans="1:18" x14ac:dyDescent="0.25">
      <c r="A475" s="70">
        <f>'Тулуз-Пьерон'!A481</f>
        <v>0</v>
      </c>
      <c r="B475" s="71">
        <f>'Тулуз-Пьерон'!B481</f>
        <v>0</v>
      </c>
      <c r="C475" s="60">
        <f>Ясюкова!K481+Ясюкова!L481+Ясюкова!P481</f>
        <v>0</v>
      </c>
      <c r="D475" s="54">
        <f>Ясюкова!E481</f>
        <v>0</v>
      </c>
      <c r="E475" s="54">
        <f>Ясюкова!F481</f>
        <v>0</v>
      </c>
      <c r="F475" s="54">
        <f>Ясюкова!J481+Ясюкова!T481</f>
        <v>0</v>
      </c>
      <c r="G475" s="54">
        <f>Ясюкова!O481+Ясюкова!V481</f>
        <v>0</v>
      </c>
      <c r="H475" s="54">
        <f>Ясюкова!J481+Ясюкова!N481+Ясюкова!O481</f>
        <v>0</v>
      </c>
      <c r="I475" s="54">
        <f>Ясюкова!T481+Ясюкова!U481+Ясюкова!V481</f>
        <v>0</v>
      </c>
      <c r="J475" s="54">
        <f>Ясюкова!W481</f>
        <v>0</v>
      </c>
      <c r="K475" s="54" t="e">
        <f>Ясюкова!C481</f>
        <v>#DIV/0!</v>
      </c>
      <c r="L475" s="54" t="e">
        <f>Ясюкова!D481</f>
        <v>#DIV/0!</v>
      </c>
      <c r="M475" s="54">
        <f>Ясюкова!G481</f>
        <v>0</v>
      </c>
      <c r="N475" s="54">
        <f>Ясюкова!H481</f>
        <v>0</v>
      </c>
      <c r="O475" s="54">
        <f>Ясюкова!I481</f>
        <v>0</v>
      </c>
      <c r="P475" s="54">
        <f>Ясюкова!X481</f>
        <v>0</v>
      </c>
      <c r="Q475" s="55" t="e">
        <f>Ясюкова!AX481</f>
        <v>#N/A</v>
      </c>
      <c r="R475" s="54" t="e">
        <f>Ясюкова!AW481</f>
        <v>#N/A</v>
      </c>
    </row>
    <row r="476" spans="1:18" x14ac:dyDescent="0.25">
      <c r="A476" s="70">
        <f>'Тулуз-Пьерон'!A482</f>
        <v>0</v>
      </c>
      <c r="B476" s="71">
        <f>'Тулуз-Пьерон'!B482</f>
        <v>0</v>
      </c>
      <c r="C476" s="60">
        <f>Ясюкова!K482+Ясюкова!L482+Ясюкова!P482</f>
        <v>0</v>
      </c>
      <c r="D476" s="54">
        <f>Ясюкова!E482</f>
        <v>0</v>
      </c>
      <c r="E476" s="54">
        <f>Ясюкова!F482</f>
        <v>0</v>
      </c>
      <c r="F476" s="54">
        <f>Ясюкова!J482+Ясюкова!T482</f>
        <v>0</v>
      </c>
      <c r="G476" s="54">
        <f>Ясюкова!O482+Ясюкова!V482</f>
        <v>0</v>
      </c>
      <c r="H476" s="54">
        <f>Ясюкова!J482+Ясюкова!N482+Ясюкова!O482</f>
        <v>0</v>
      </c>
      <c r="I476" s="54">
        <f>Ясюкова!T482+Ясюкова!U482+Ясюкова!V482</f>
        <v>0</v>
      </c>
      <c r="J476" s="54">
        <f>Ясюкова!W482</f>
        <v>0</v>
      </c>
      <c r="K476" s="54" t="e">
        <f>Ясюкова!C482</f>
        <v>#DIV/0!</v>
      </c>
      <c r="L476" s="54" t="e">
        <f>Ясюкова!D482</f>
        <v>#DIV/0!</v>
      </c>
      <c r="M476" s="54">
        <f>Ясюкова!G482</f>
        <v>0</v>
      </c>
      <c r="N476" s="54">
        <f>Ясюкова!H482</f>
        <v>0</v>
      </c>
      <c r="O476" s="54">
        <f>Ясюкова!I482</f>
        <v>0</v>
      </c>
      <c r="P476" s="54">
        <f>Ясюкова!X482</f>
        <v>0</v>
      </c>
      <c r="Q476" s="55" t="e">
        <f>Ясюкова!AX482</f>
        <v>#N/A</v>
      </c>
      <c r="R476" s="54" t="e">
        <f>Ясюкова!AW482</f>
        <v>#N/A</v>
      </c>
    </row>
    <row r="477" spans="1:18" x14ac:dyDescent="0.25">
      <c r="A477" s="70">
        <f>'Тулуз-Пьерон'!A483</f>
        <v>0</v>
      </c>
      <c r="B477" s="71">
        <f>'Тулуз-Пьерон'!B483</f>
        <v>0</v>
      </c>
      <c r="C477" s="60">
        <f>Ясюкова!K483+Ясюкова!L483+Ясюкова!P483</f>
        <v>0</v>
      </c>
      <c r="D477" s="54">
        <f>Ясюкова!E483</f>
        <v>0</v>
      </c>
      <c r="E477" s="54">
        <f>Ясюкова!F483</f>
        <v>0</v>
      </c>
      <c r="F477" s="54">
        <f>Ясюкова!J483+Ясюкова!T483</f>
        <v>0</v>
      </c>
      <c r="G477" s="54">
        <f>Ясюкова!O483+Ясюкова!V483</f>
        <v>0</v>
      </c>
      <c r="H477" s="54">
        <f>Ясюкова!J483+Ясюкова!N483+Ясюкова!O483</f>
        <v>0</v>
      </c>
      <c r="I477" s="54">
        <f>Ясюкова!T483+Ясюкова!U483+Ясюкова!V483</f>
        <v>0</v>
      </c>
      <c r="J477" s="54">
        <f>Ясюкова!W483</f>
        <v>0</v>
      </c>
      <c r="K477" s="54" t="e">
        <f>Ясюкова!C483</f>
        <v>#DIV/0!</v>
      </c>
      <c r="L477" s="54" t="e">
        <f>Ясюкова!D483</f>
        <v>#DIV/0!</v>
      </c>
      <c r="M477" s="54">
        <f>Ясюкова!G483</f>
        <v>0</v>
      </c>
      <c r="N477" s="54">
        <f>Ясюкова!H483</f>
        <v>0</v>
      </c>
      <c r="O477" s="54">
        <f>Ясюкова!I483</f>
        <v>0</v>
      </c>
      <c r="P477" s="54">
        <f>Ясюкова!X483</f>
        <v>0</v>
      </c>
      <c r="Q477" s="55" t="e">
        <f>Ясюкова!AX483</f>
        <v>#N/A</v>
      </c>
      <c r="R477" s="54" t="e">
        <f>Ясюкова!AW483</f>
        <v>#N/A</v>
      </c>
    </row>
    <row r="478" spans="1:18" x14ac:dyDescent="0.25">
      <c r="A478" s="70">
        <f>'Тулуз-Пьерон'!A484</f>
        <v>0</v>
      </c>
      <c r="B478" s="71">
        <f>'Тулуз-Пьерон'!B484</f>
        <v>0</v>
      </c>
      <c r="C478" s="60">
        <f>Ясюкова!K484+Ясюкова!L484+Ясюкова!P484</f>
        <v>0</v>
      </c>
      <c r="D478" s="54">
        <f>Ясюкова!E484</f>
        <v>0</v>
      </c>
      <c r="E478" s="54">
        <f>Ясюкова!F484</f>
        <v>0</v>
      </c>
      <c r="F478" s="54">
        <f>Ясюкова!J484+Ясюкова!T484</f>
        <v>0</v>
      </c>
      <c r="G478" s="54">
        <f>Ясюкова!O484+Ясюкова!V484</f>
        <v>0</v>
      </c>
      <c r="H478" s="54">
        <f>Ясюкова!J484+Ясюкова!N484+Ясюкова!O484</f>
        <v>0</v>
      </c>
      <c r="I478" s="54">
        <f>Ясюкова!T484+Ясюкова!U484+Ясюкова!V484</f>
        <v>0</v>
      </c>
      <c r="J478" s="54">
        <f>Ясюкова!W484</f>
        <v>0</v>
      </c>
      <c r="K478" s="54" t="e">
        <f>Ясюкова!C484</f>
        <v>#DIV/0!</v>
      </c>
      <c r="L478" s="54" t="e">
        <f>Ясюкова!D484</f>
        <v>#DIV/0!</v>
      </c>
      <c r="M478" s="54">
        <f>Ясюкова!G484</f>
        <v>0</v>
      </c>
      <c r="N478" s="54">
        <f>Ясюкова!H484</f>
        <v>0</v>
      </c>
      <c r="O478" s="54">
        <f>Ясюкова!I484</f>
        <v>0</v>
      </c>
      <c r="P478" s="54">
        <f>Ясюкова!X484</f>
        <v>0</v>
      </c>
      <c r="Q478" s="55" t="e">
        <f>Ясюкова!AX484</f>
        <v>#N/A</v>
      </c>
      <c r="R478" s="54" t="e">
        <f>Ясюкова!AW484</f>
        <v>#N/A</v>
      </c>
    </row>
    <row r="479" spans="1:18" x14ac:dyDescent="0.25">
      <c r="A479" s="70">
        <f>'Тулуз-Пьерон'!A485</f>
        <v>0</v>
      </c>
      <c r="B479" s="71">
        <f>'Тулуз-Пьерон'!B485</f>
        <v>0</v>
      </c>
      <c r="C479" s="60">
        <f>Ясюкова!K485+Ясюкова!L485+Ясюкова!P485</f>
        <v>0</v>
      </c>
      <c r="D479" s="54">
        <f>Ясюкова!E485</f>
        <v>0</v>
      </c>
      <c r="E479" s="54">
        <f>Ясюкова!F485</f>
        <v>0</v>
      </c>
      <c r="F479" s="54">
        <f>Ясюкова!J485+Ясюкова!T485</f>
        <v>0</v>
      </c>
      <c r="G479" s="54">
        <f>Ясюкова!O485+Ясюкова!V485</f>
        <v>0</v>
      </c>
      <c r="H479" s="54">
        <f>Ясюкова!J485+Ясюкова!N485+Ясюкова!O485</f>
        <v>0</v>
      </c>
      <c r="I479" s="54">
        <f>Ясюкова!T485+Ясюкова!U485+Ясюкова!V485</f>
        <v>0</v>
      </c>
      <c r="J479" s="54">
        <f>Ясюкова!W485</f>
        <v>0</v>
      </c>
      <c r="K479" s="54" t="e">
        <f>Ясюкова!C485</f>
        <v>#DIV/0!</v>
      </c>
      <c r="L479" s="54" t="e">
        <f>Ясюкова!D485</f>
        <v>#DIV/0!</v>
      </c>
      <c r="M479" s="54">
        <f>Ясюкова!G485</f>
        <v>0</v>
      </c>
      <c r="N479" s="54">
        <f>Ясюкова!H485</f>
        <v>0</v>
      </c>
      <c r="O479" s="54">
        <f>Ясюкова!I485</f>
        <v>0</v>
      </c>
      <c r="P479" s="54">
        <f>Ясюкова!X485</f>
        <v>0</v>
      </c>
      <c r="Q479" s="55" t="e">
        <f>Ясюкова!AX485</f>
        <v>#N/A</v>
      </c>
      <c r="R479" s="54" t="e">
        <f>Ясюкова!AW485</f>
        <v>#N/A</v>
      </c>
    </row>
    <row r="480" spans="1:18" x14ac:dyDescent="0.25">
      <c r="A480" s="70">
        <f>'Тулуз-Пьерон'!A486</f>
        <v>0</v>
      </c>
      <c r="B480" s="71">
        <f>'Тулуз-Пьерон'!B486</f>
        <v>0</v>
      </c>
      <c r="C480" s="60">
        <f>Ясюкова!K486+Ясюкова!L486+Ясюкова!P486</f>
        <v>0</v>
      </c>
      <c r="D480" s="54">
        <f>Ясюкова!E486</f>
        <v>0</v>
      </c>
      <c r="E480" s="54">
        <f>Ясюкова!F486</f>
        <v>0</v>
      </c>
      <c r="F480" s="54">
        <f>Ясюкова!J486+Ясюкова!T486</f>
        <v>0</v>
      </c>
      <c r="G480" s="54">
        <f>Ясюкова!O486+Ясюкова!V486</f>
        <v>0</v>
      </c>
      <c r="H480" s="54">
        <f>Ясюкова!J486+Ясюкова!N486+Ясюкова!O486</f>
        <v>0</v>
      </c>
      <c r="I480" s="54">
        <f>Ясюкова!T486+Ясюкова!U486+Ясюкова!V486</f>
        <v>0</v>
      </c>
      <c r="J480" s="54">
        <f>Ясюкова!W486</f>
        <v>0</v>
      </c>
      <c r="K480" s="54" t="e">
        <f>Ясюкова!C486</f>
        <v>#DIV/0!</v>
      </c>
      <c r="L480" s="54" t="e">
        <f>Ясюкова!D486</f>
        <v>#DIV/0!</v>
      </c>
      <c r="M480" s="54">
        <f>Ясюкова!G486</f>
        <v>0</v>
      </c>
      <c r="N480" s="54">
        <f>Ясюкова!H486</f>
        <v>0</v>
      </c>
      <c r="O480" s="54">
        <f>Ясюкова!I486</f>
        <v>0</v>
      </c>
      <c r="P480" s="54">
        <f>Ясюкова!X486</f>
        <v>0</v>
      </c>
      <c r="Q480" s="55" t="e">
        <f>Ясюкова!AX486</f>
        <v>#N/A</v>
      </c>
      <c r="R480" s="54" t="e">
        <f>Ясюкова!AW486</f>
        <v>#N/A</v>
      </c>
    </row>
    <row r="481" spans="1:18" x14ac:dyDescent="0.25">
      <c r="A481" s="70">
        <f>'Тулуз-Пьерон'!A487</f>
        <v>0</v>
      </c>
      <c r="B481" s="71">
        <f>'Тулуз-Пьерон'!B487</f>
        <v>0</v>
      </c>
      <c r="C481" s="60">
        <f>Ясюкова!K487+Ясюкова!L487+Ясюкова!P487</f>
        <v>0</v>
      </c>
      <c r="D481" s="54">
        <f>Ясюкова!E487</f>
        <v>0</v>
      </c>
      <c r="E481" s="54">
        <f>Ясюкова!F487</f>
        <v>0</v>
      </c>
      <c r="F481" s="54">
        <f>Ясюкова!J487+Ясюкова!T487</f>
        <v>0</v>
      </c>
      <c r="G481" s="54">
        <f>Ясюкова!O487+Ясюкова!V487</f>
        <v>0</v>
      </c>
      <c r="H481" s="54">
        <f>Ясюкова!J487+Ясюкова!N487+Ясюкова!O487</f>
        <v>0</v>
      </c>
      <c r="I481" s="54">
        <f>Ясюкова!T487+Ясюкова!U487+Ясюкова!V487</f>
        <v>0</v>
      </c>
      <c r="J481" s="54">
        <f>Ясюкова!W487</f>
        <v>0</v>
      </c>
      <c r="K481" s="54" t="e">
        <f>Ясюкова!C487</f>
        <v>#DIV/0!</v>
      </c>
      <c r="L481" s="54" t="e">
        <f>Ясюкова!D487</f>
        <v>#DIV/0!</v>
      </c>
      <c r="M481" s="54">
        <f>Ясюкова!G487</f>
        <v>0</v>
      </c>
      <c r="N481" s="54">
        <f>Ясюкова!H487</f>
        <v>0</v>
      </c>
      <c r="O481" s="54">
        <f>Ясюкова!I487</f>
        <v>0</v>
      </c>
      <c r="P481" s="54">
        <f>Ясюкова!X487</f>
        <v>0</v>
      </c>
      <c r="Q481" s="55" t="e">
        <f>Ясюкова!AX487</f>
        <v>#N/A</v>
      </c>
      <c r="R481" s="54" t="e">
        <f>Ясюкова!AW487</f>
        <v>#N/A</v>
      </c>
    </row>
    <row r="482" spans="1:18" x14ac:dyDescent="0.25">
      <c r="A482" s="70">
        <f>'Тулуз-Пьерон'!A488</f>
        <v>0</v>
      </c>
      <c r="B482" s="71">
        <f>'Тулуз-Пьерон'!B488</f>
        <v>0</v>
      </c>
      <c r="C482" s="60">
        <f>Ясюкова!K488+Ясюкова!L488+Ясюкова!P488</f>
        <v>0</v>
      </c>
      <c r="D482" s="54">
        <f>Ясюкова!E488</f>
        <v>0</v>
      </c>
      <c r="E482" s="54">
        <f>Ясюкова!F488</f>
        <v>0</v>
      </c>
      <c r="F482" s="54">
        <f>Ясюкова!J488+Ясюкова!T488</f>
        <v>0</v>
      </c>
      <c r="G482" s="54">
        <f>Ясюкова!O488+Ясюкова!V488</f>
        <v>0</v>
      </c>
      <c r="H482" s="54">
        <f>Ясюкова!J488+Ясюкова!N488+Ясюкова!O488</f>
        <v>0</v>
      </c>
      <c r="I482" s="54">
        <f>Ясюкова!T488+Ясюкова!U488+Ясюкова!V488</f>
        <v>0</v>
      </c>
      <c r="J482" s="54">
        <f>Ясюкова!W488</f>
        <v>0</v>
      </c>
      <c r="K482" s="54" t="e">
        <f>Ясюкова!C488</f>
        <v>#DIV/0!</v>
      </c>
      <c r="L482" s="54" t="e">
        <f>Ясюкова!D488</f>
        <v>#DIV/0!</v>
      </c>
      <c r="M482" s="54">
        <f>Ясюкова!G488</f>
        <v>0</v>
      </c>
      <c r="N482" s="54">
        <f>Ясюкова!H488</f>
        <v>0</v>
      </c>
      <c r="O482" s="54">
        <f>Ясюкова!I488</f>
        <v>0</v>
      </c>
      <c r="P482" s="54">
        <f>Ясюкова!X488</f>
        <v>0</v>
      </c>
      <c r="Q482" s="55" t="e">
        <f>Ясюкова!AX488</f>
        <v>#N/A</v>
      </c>
      <c r="R482" s="54" t="e">
        <f>Ясюкова!AW488</f>
        <v>#N/A</v>
      </c>
    </row>
    <row r="483" spans="1:18" x14ac:dyDescent="0.25">
      <c r="A483" s="70">
        <f>'Тулуз-Пьерон'!A489</f>
        <v>0</v>
      </c>
      <c r="B483" s="71">
        <f>'Тулуз-Пьерон'!B489</f>
        <v>0</v>
      </c>
      <c r="C483" s="60">
        <f>Ясюкова!K489+Ясюкова!L489+Ясюкова!P489</f>
        <v>0</v>
      </c>
      <c r="D483" s="54">
        <f>Ясюкова!E489</f>
        <v>0</v>
      </c>
      <c r="E483" s="54">
        <f>Ясюкова!F489</f>
        <v>0</v>
      </c>
      <c r="F483" s="54">
        <f>Ясюкова!J489+Ясюкова!T489</f>
        <v>0</v>
      </c>
      <c r="G483" s="54">
        <f>Ясюкова!O489+Ясюкова!V489</f>
        <v>0</v>
      </c>
      <c r="H483" s="54">
        <f>Ясюкова!J489+Ясюкова!N489+Ясюкова!O489</f>
        <v>0</v>
      </c>
      <c r="I483" s="54">
        <f>Ясюкова!T489+Ясюкова!U489+Ясюкова!V489</f>
        <v>0</v>
      </c>
      <c r="J483" s="54">
        <f>Ясюкова!W489</f>
        <v>0</v>
      </c>
      <c r="K483" s="54" t="e">
        <f>Ясюкова!C489</f>
        <v>#DIV/0!</v>
      </c>
      <c r="L483" s="54" t="e">
        <f>Ясюкова!D489</f>
        <v>#DIV/0!</v>
      </c>
      <c r="M483" s="54">
        <f>Ясюкова!G489</f>
        <v>0</v>
      </c>
      <c r="N483" s="54">
        <f>Ясюкова!H489</f>
        <v>0</v>
      </c>
      <c r="O483" s="54">
        <f>Ясюкова!I489</f>
        <v>0</v>
      </c>
      <c r="P483" s="54">
        <f>Ясюкова!X489</f>
        <v>0</v>
      </c>
      <c r="Q483" s="55" t="e">
        <f>Ясюкова!AX489</f>
        <v>#N/A</v>
      </c>
      <c r="R483" s="54" t="e">
        <f>Ясюкова!AW489</f>
        <v>#N/A</v>
      </c>
    </row>
    <row r="484" spans="1:18" x14ac:dyDescent="0.25">
      <c r="A484" s="70">
        <f>'Тулуз-Пьерон'!A490</f>
        <v>0</v>
      </c>
      <c r="B484" s="71">
        <f>'Тулуз-Пьерон'!B490</f>
        <v>0</v>
      </c>
      <c r="C484" s="60">
        <f>Ясюкова!K490+Ясюкова!L490+Ясюкова!P490</f>
        <v>0</v>
      </c>
      <c r="D484" s="54">
        <f>Ясюкова!E490</f>
        <v>0</v>
      </c>
      <c r="E484" s="54">
        <f>Ясюкова!F490</f>
        <v>0</v>
      </c>
      <c r="F484" s="54">
        <f>Ясюкова!J490+Ясюкова!T490</f>
        <v>0</v>
      </c>
      <c r="G484" s="54">
        <f>Ясюкова!O490+Ясюкова!V490</f>
        <v>0</v>
      </c>
      <c r="H484" s="54">
        <f>Ясюкова!J490+Ясюкова!N490+Ясюкова!O490</f>
        <v>0</v>
      </c>
      <c r="I484" s="54">
        <f>Ясюкова!T490+Ясюкова!U490+Ясюкова!V490</f>
        <v>0</v>
      </c>
      <c r="J484" s="54">
        <f>Ясюкова!W490</f>
        <v>0</v>
      </c>
      <c r="K484" s="54" t="e">
        <f>Ясюкова!C490</f>
        <v>#DIV/0!</v>
      </c>
      <c r="L484" s="54" t="e">
        <f>Ясюкова!D490</f>
        <v>#DIV/0!</v>
      </c>
      <c r="M484" s="54">
        <f>Ясюкова!G490</f>
        <v>0</v>
      </c>
      <c r="N484" s="54">
        <f>Ясюкова!H490</f>
        <v>0</v>
      </c>
      <c r="O484" s="54">
        <f>Ясюкова!I490</f>
        <v>0</v>
      </c>
      <c r="P484" s="54">
        <f>Ясюкова!X490</f>
        <v>0</v>
      </c>
      <c r="Q484" s="55" t="e">
        <f>Ясюкова!AX490</f>
        <v>#N/A</v>
      </c>
      <c r="R484" s="54" t="e">
        <f>Ясюкова!AW490</f>
        <v>#N/A</v>
      </c>
    </row>
    <row r="485" spans="1:18" x14ac:dyDescent="0.25">
      <c r="A485" s="70">
        <f>'Тулуз-Пьерон'!A491</f>
        <v>0</v>
      </c>
      <c r="B485" s="71">
        <f>'Тулуз-Пьерон'!B491</f>
        <v>0</v>
      </c>
      <c r="C485" s="60">
        <f>Ясюкова!K491+Ясюкова!L491+Ясюкова!P491</f>
        <v>0</v>
      </c>
      <c r="D485" s="54">
        <f>Ясюкова!E491</f>
        <v>0</v>
      </c>
      <c r="E485" s="54">
        <f>Ясюкова!F491</f>
        <v>0</v>
      </c>
      <c r="F485" s="54">
        <f>Ясюкова!J491+Ясюкова!T491</f>
        <v>0</v>
      </c>
      <c r="G485" s="54">
        <f>Ясюкова!O491+Ясюкова!V491</f>
        <v>0</v>
      </c>
      <c r="H485" s="54">
        <f>Ясюкова!J491+Ясюкова!N491+Ясюкова!O491</f>
        <v>0</v>
      </c>
      <c r="I485" s="54">
        <f>Ясюкова!T491+Ясюкова!U491+Ясюкова!V491</f>
        <v>0</v>
      </c>
      <c r="J485" s="54">
        <f>Ясюкова!W491</f>
        <v>0</v>
      </c>
      <c r="K485" s="54" t="e">
        <f>Ясюкова!C491</f>
        <v>#DIV/0!</v>
      </c>
      <c r="L485" s="54" t="e">
        <f>Ясюкова!D491</f>
        <v>#DIV/0!</v>
      </c>
      <c r="M485" s="54">
        <f>Ясюкова!G491</f>
        <v>0</v>
      </c>
      <c r="N485" s="54">
        <f>Ясюкова!H491</f>
        <v>0</v>
      </c>
      <c r="O485" s="54">
        <f>Ясюкова!I491</f>
        <v>0</v>
      </c>
      <c r="P485" s="54">
        <f>Ясюкова!X491</f>
        <v>0</v>
      </c>
      <c r="Q485" s="55" t="e">
        <f>Ясюкова!AX491</f>
        <v>#N/A</v>
      </c>
      <c r="R485" s="54" t="e">
        <f>Ясюкова!AW491</f>
        <v>#N/A</v>
      </c>
    </row>
    <row r="486" spans="1:18" x14ac:dyDescent="0.25">
      <c r="A486" s="70">
        <f>'Тулуз-Пьерон'!A492</f>
        <v>0</v>
      </c>
      <c r="B486" s="71">
        <f>'Тулуз-Пьерон'!B492</f>
        <v>0</v>
      </c>
      <c r="C486" s="60">
        <f>Ясюкова!K492+Ясюкова!L492+Ясюкова!P492</f>
        <v>0</v>
      </c>
      <c r="D486" s="54">
        <f>Ясюкова!E492</f>
        <v>0</v>
      </c>
      <c r="E486" s="54">
        <f>Ясюкова!F492</f>
        <v>0</v>
      </c>
      <c r="F486" s="54">
        <f>Ясюкова!J492+Ясюкова!T492</f>
        <v>0</v>
      </c>
      <c r="G486" s="54">
        <f>Ясюкова!O492+Ясюкова!V492</f>
        <v>0</v>
      </c>
      <c r="H486" s="54">
        <f>Ясюкова!J492+Ясюкова!N492+Ясюкова!O492</f>
        <v>0</v>
      </c>
      <c r="I486" s="54">
        <f>Ясюкова!T492+Ясюкова!U492+Ясюкова!V492</f>
        <v>0</v>
      </c>
      <c r="J486" s="54">
        <f>Ясюкова!W492</f>
        <v>0</v>
      </c>
      <c r="K486" s="54" t="e">
        <f>Ясюкова!C492</f>
        <v>#DIV/0!</v>
      </c>
      <c r="L486" s="54" t="e">
        <f>Ясюкова!D492</f>
        <v>#DIV/0!</v>
      </c>
      <c r="M486" s="54">
        <f>Ясюкова!G492</f>
        <v>0</v>
      </c>
      <c r="N486" s="54">
        <f>Ясюкова!H492</f>
        <v>0</v>
      </c>
      <c r="O486" s="54">
        <f>Ясюкова!I492</f>
        <v>0</v>
      </c>
      <c r="P486" s="54">
        <f>Ясюкова!X492</f>
        <v>0</v>
      </c>
      <c r="Q486" s="55" t="e">
        <f>Ясюкова!AX492</f>
        <v>#N/A</v>
      </c>
      <c r="R486" s="54" t="e">
        <f>Ясюкова!AW492</f>
        <v>#N/A</v>
      </c>
    </row>
    <row r="487" spans="1:18" x14ac:dyDescent="0.25">
      <c r="A487" s="70">
        <f>'Тулуз-Пьерон'!A493</f>
        <v>0</v>
      </c>
      <c r="B487" s="71">
        <f>'Тулуз-Пьерон'!B493</f>
        <v>0</v>
      </c>
      <c r="C487" s="60">
        <f>Ясюкова!K493+Ясюкова!L493+Ясюкова!P493</f>
        <v>0</v>
      </c>
      <c r="D487" s="54">
        <f>Ясюкова!E493</f>
        <v>0</v>
      </c>
      <c r="E487" s="54">
        <f>Ясюкова!F493</f>
        <v>0</v>
      </c>
      <c r="F487" s="54">
        <f>Ясюкова!J493+Ясюкова!T493</f>
        <v>0</v>
      </c>
      <c r="G487" s="54">
        <f>Ясюкова!O493+Ясюкова!V493</f>
        <v>0</v>
      </c>
      <c r="H487" s="54">
        <f>Ясюкова!J493+Ясюкова!N493+Ясюкова!O493</f>
        <v>0</v>
      </c>
      <c r="I487" s="54">
        <f>Ясюкова!T493+Ясюкова!U493+Ясюкова!V493</f>
        <v>0</v>
      </c>
      <c r="J487" s="54">
        <f>Ясюкова!W493</f>
        <v>0</v>
      </c>
      <c r="K487" s="54" t="e">
        <f>Ясюкова!C493</f>
        <v>#DIV/0!</v>
      </c>
      <c r="L487" s="54" t="e">
        <f>Ясюкова!D493</f>
        <v>#DIV/0!</v>
      </c>
      <c r="M487" s="54">
        <f>Ясюкова!G493</f>
        <v>0</v>
      </c>
      <c r="N487" s="54">
        <f>Ясюкова!H493</f>
        <v>0</v>
      </c>
      <c r="O487" s="54">
        <f>Ясюкова!I493</f>
        <v>0</v>
      </c>
      <c r="P487" s="54">
        <f>Ясюкова!X493</f>
        <v>0</v>
      </c>
      <c r="Q487" s="55" t="e">
        <f>Ясюкова!AX493</f>
        <v>#N/A</v>
      </c>
      <c r="R487" s="54" t="e">
        <f>Ясюкова!AW493</f>
        <v>#N/A</v>
      </c>
    </row>
    <row r="488" spans="1:18" x14ac:dyDescent="0.25">
      <c r="A488" s="70">
        <f>'Тулуз-Пьерон'!A494</f>
        <v>0</v>
      </c>
      <c r="B488" s="71">
        <f>'Тулуз-Пьерон'!B494</f>
        <v>0</v>
      </c>
      <c r="C488" s="60">
        <f>Ясюкова!K494+Ясюкова!L494+Ясюкова!P494</f>
        <v>0</v>
      </c>
      <c r="D488" s="54">
        <f>Ясюкова!E494</f>
        <v>0</v>
      </c>
      <c r="E488" s="54">
        <f>Ясюкова!F494</f>
        <v>0</v>
      </c>
      <c r="F488" s="54">
        <f>Ясюкова!J494+Ясюкова!T494</f>
        <v>0</v>
      </c>
      <c r="G488" s="54">
        <f>Ясюкова!O494+Ясюкова!V494</f>
        <v>0</v>
      </c>
      <c r="H488" s="54">
        <f>Ясюкова!J494+Ясюкова!N494+Ясюкова!O494</f>
        <v>0</v>
      </c>
      <c r="I488" s="54">
        <f>Ясюкова!T494+Ясюкова!U494+Ясюкова!V494</f>
        <v>0</v>
      </c>
      <c r="J488" s="54">
        <f>Ясюкова!W494</f>
        <v>0</v>
      </c>
      <c r="K488" s="54" t="e">
        <f>Ясюкова!C494</f>
        <v>#DIV/0!</v>
      </c>
      <c r="L488" s="54" t="e">
        <f>Ясюкова!D494</f>
        <v>#DIV/0!</v>
      </c>
      <c r="M488" s="54">
        <f>Ясюкова!G494</f>
        <v>0</v>
      </c>
      <c r="N488" s="54">
        <f>Ясюкова!H494</f>
        <v>0</v>
      </c>
      <c r="O488" s="54">
        <f>Ясюкова!I494</f>
        <v>0</v>
      </c>
      <c r="P488" s="54">
        <f>Ясюкова!X494</f>
        <v>0</v>
      </c>
      <c r="Q488" s="55" t="e">
        <f>Ясюкова!AX494</f>
        <v>#N/A</v>
      </c>
      <c r="R488" s="54" t="e">
        <f>Ясюкова!AW494</f>
        <v>#N/A</v>
      </c>
    </row>
    <row r="489" spans="1:18" x14ac:dyDescent="0.25">
      <c r="A489" s="70">
        <f>'Тулуз-Пьерон'!A495</f>
        <v>0</v>
      </c>
      <c r="B489" s="71">
        <f>'Тулуз-Пьерон'!B495</f>
        <v>0</v>
      </c>
      <c r="C489" s="60">
        <f>Ясюкова!K495+Ясюкова!L495+Ясюкова!P495</f>
        <v>0</v>
      </c>
      <c r="D489" s="54">
        <f>Ясюкова!E495</f>
        <v>0</v>
      </c>
      <c r="E489" s="54">
        <f>Ясюкова!F495</f>
        <v>0</v>
      </c>
      <c r="F489" s="54">
        <f>Ясюкова!J495+Ясюкова!T495</f>
        <v>0</v>
      </c>
      <c r="G489" s="54">
        <f>Ясюкова!O495+Ясюкова!V495</f>
        <v>0</v>
      </c>
      <c r="H489" s="54">
        <f>Ясюкова!J495+Ясюкова!N495+Ясюкова!O495</f>
        <v>0</v>
      </c>
      <c r="I489" s="54">
        <f>Ясюкова!T495+Ясюкова!U495+Ясюкова!V495</f>
        <v>0</v>
      </c>
      <c r="J489" s="54">
        <f>Ясюкова!W495</f>
        <v>0</v>
      </c>
      <c r="K489" s="54" t="e">
        <f>Ясюкова!C495</f>
        <v>#DIV/0!</v>
      </c>
      <c r="L489" s="54" t="e">
        <f>Ясюкова!D495</f>
        <v>#DIV/0!</v>
      </c>
      <c r="M489" s="54">
        <f>Ясюкова!G495</f>
        <v>0</v>
      </c>
      <c r="N489" s="54">
        <f>Ясюкова!H495</f>
        <v>0</v>
      </c>
      <c r="O489" s="54">
        <f>Ясюкова!I495</f>
        <v>0</v>
      </c>
      <c r="P489" s="54">
        <f>Ясюкова!X495</f>
        <v>0</v>
      </c>
      <c r="Q489" s="55" t="e">
        <f>Ясюкова!AX495</f>
        <v>#N/A</v>
      </c>
      <c r="R489" s="54" t="e">
        <f>Ясюкова!AW495</f>
        <v>#N/A</v>
      </c>
    </row>
    <row r="490" spans="1:18" x14ac:dyDescent="0.25">
      <c r="A490" s="70">
        <f>'Тулуз-Пьерон'!A496</f>
        <v>0</v>
      </c>
      <c r="B490" s="71">
        <f>'Тулуз-Пьерон'!B496</f>
        <v>0</v>
      </c>
      <c r="C490" s="60">
        <f>Ясюкова!K496+Ясюкова!L496+Ясюкова!P496</f>
        <v>0</v>
      </c>
      <c r="D490" s="54">
        <f>Ясюкова!E496</f>
        <v>0</v>
      </c>
      <c r="E490" s="54">
        <f>Ясюкова!F496</f>
        <v>0</v>
      </c>
      <c r="F490" s="54">
        <f>Ясюкова!J496+Ясюкова!T496</f>
        <v>0</v>
      </c>
      <c r="G490" s="54">
        <f>Ясюкова!O496+Ясюкова!V496</f>
        <v>0</v>
      </c>
      <c r="H490" s="54">
        <f>Ясюкова!J496+Ясюкова!N496+Ясюкова!O496</f>
        <v>0</v>
      </c>
      <c r="I490" s="54">
        <f>Ясюкова!T496+Ясюкова!U496+Ясюкова!V496</f>
        <v>0</v>
      </c>
      <c r="J490" s="54">
        <f>Ясюкова!W496</f>
        <v>0</v>
      </c>
      <c r="K490" s="54" t="e">
        <f>Ясюкова!C496</f>
        <v>#DIV/0!</v>
      </c>
      <c r="L490" s="54" t="e">
        <f>Ясюкова!D496</f>
        <v>#DIV/0!</v>
      </c>
      <c r="M490" s="54">
        <f>Ясюкова!G496</f>
        <v>0</v>
      </c>
      <c r="N490" s="54">
        <f>Ясюкова!H496</f>
        <v>0</v>
      </c>
      <c r="O490" s="54">
        <f>Ясюкова!I496</f>
        <v>0</v>
      </c>
      <c r="P490" s="54">
        <f>Ясюкова!X496</f>
        <v>0</v>
      </c>
      <c r="Q490" s="55" t="e">
        <f>Ясюкова!AX496</f>
        <v>#N/A</v>
      </c>
      <c r="R490" s="54" t="e">
        <f>Ясюкова!AW496</f>
        <v>#N/A</v>
      </c>
    </row>
    <row r="491" spans="1:18" x14ac:dyDescent="0.25">
      <c r="A491" s="70">
        <f>'Тулуз-Пьерон'!A497</f>
        <v>0</v>
      </c>
      <c r="B491" s="71">
        <f>'Тулуз-Пьерон'!B497</f>
        <v>0</v>
      </c>
      <c r="C491" s="60">
        <f>Ясюкова!K497+Ясюкова!L497+Ясюкова!P497</f>
        <v>0</v>
      </c>
      <c r="D491" s="54">
        <f>Ясюкова!E497</f>
        <v>0</v>
      </c>
      <c r="E491" s="54">
        <f>Ясюкова!F497</f>
        <v>0</v>
      </c>
      <c r="F491" s="54">
        <f>Ясюкова!J497+Ясюкова!T497</f>
        <v>0</v>
      </c>
      <c r="G491" s="54">
        <f>Ясюкова!O497+Ясюкова!V497</f>
        <v>0</v>
      </c>
      <c r="H491" s="54">
        <f>Ясюкова!J497+Ясюкова!N497+Ясюкова!O497</f>
        <v>0</v>
      </c>
      <c r="I491" s="54">
        <f>Ясюкова!T497+Ясюкова!U497+Ясюкова!V497</f>
        <v>0</v>
      </c>
      <c r="J491" s="54">
        <f>Ясюкова!W497</f>
        <v>0</v>
      </c>
      <c r="K491" s="54" t="e">
        <f>Ясюкова!C497</f>
        <v>#DIV/0!</v>
      </c>
      <c r="L491" s="54" t="e">
        <f>Ясюкова!D497</f>
        <v>#DIV/0!</v>
      </c>
      <c r="M491" s="54">
        <f>Ясюкова!G497</f>
        <v>0</v>
      </c>
      <c r="N491" s="54">
        <f>Ясюкова!H497</f>
        <v>0</v>
      </c>
      <c r="O491" s="54">
        <f>Ясюкова!I497</f>
        <v>0</v>
      </c>
      <c r="P491" s="54">
        <f>Ясюкова!X497</f>
        <v>0</v>
      </c>
      <c r="Q491" s="55" t="e">
        <f>Ясюкова!AX497</f>
        <v>#N/A</v>
      </c>
      <c r="R491" s="54" t="e">
        <f>Ясюкова!AW497</f>
        <v>#N/A</v>
      </c>
    </row>
    <row r="492" spans="1:18" x14ac:dyDescent="0.25">
      <c r="A492" s="70">
        <f>'Тулуз-Пьерон'!A498</f>
        <v>0</v>
      </c>
      <c r="B492" s="71">
        <f>'Тулуз-Пьерон'!B498</f>
        <v>0</v>
      </c>
      <c r="C492" s="60">
        <f>Ясюкова!K498+Ясюкова!L498+Ясюкова!P498</f>
        <v>0</v>
      </c>
      <c r="D492" s="54">
        <f>Ясюкова!E498</f>
        <v>0</v>
      </c>
      <c r="E492" s="54">
        <f>Ясюкова!F498</f>
        <v>0</v>
      </c>
      <c r="F492" s="54">
        <f>Ясюкова!J498+Ясюкова!T498</f>
        <v>0</v>
      </c>
      <c r="G492" s="54">
        <f>Ясюкова!O498+Ясюкова!V498</f>
        <v>0</v>
      </c>
      <c r="H492" s="54">
        <f>Ясюкова!J498+Ясюкова!N498+Ясюкова!O498</f>
        <v>0</v>
      </c>
      <c r="I492" s="54">
        <f>Ясюкова!T498+Ясюкова!U498+Ясюкова!V498</f>
        <v>0</v>
      </c>
      <c r="J492" s="54">
        <f>Ясюкова!W498</f>
        <v>0</v>
      </c>
      <c r="K492" s="54" t="e">
        <f>Ясюкова!C498</f>
        <v>#DIV/0!</v>
      </c>
      <c r="L492" s="54" t="e">
        <f>Ясюкова!D498</f>
        <v>#DIV/0!</v>
      </c>
      <c r="M492" s="54">
        <f>Ясюкова!G498</f>
        <v>0</v>
      </c>
      <c r="N492" s="54">
        <f>Ясюкова!H498</f>
        <v>0</v>
      </c>
      <c r="O492" s="54">
        <f>Ясюкова!I498</f>
        <v>0</v>
      </c>
      <c r="P492" s="54">
        <f>Ясюкова!X498</f>
        <v>0</v>
      </c>
      <c r="Q492" s="55" t="e">
        <f>Ясюкова!AX498</f>
        <v>#N/A</v>
      </c>
      <c r="R492" s="54" t="e">
        <f>Ясюкова!AW498</f>
        <v>#N/A</v>
      </c>
    </row>
    <row r="493" spans="1:18" x14ac:dyDescent="0.25">
      <c r="A493" s="70">
        <f>'Тулуз-Пьерон'!A499</f>
        <v>0</v>
      </c>
      <c r="B493" s="71">
        <f>'Тулуз-Пьерон'!B499</f>
        <v>0</v>
      </c>
      <c r="C493" s="60">
        <f>Ясюкова!K499+Ясюкова!L499+Ясюкова!P499</f>
        <v>0</v>
      </c>
      <c r="D493" s="54">
        <f>Ясюкова!E499</f>
        <v>0</v>
      </c>
      <c r="E493" s="54">
        <f>Ясюкова!F499</f>
        <v>0</v>
      </c>
      <c r="F493" s="54">
        <f>Ясюкова!J499+Ясюкова!T499</f>
        <v>0</v>
      </c>
      <c r="G493" s="54">
        <f>Ясюкова!O499+Ясюкова!V499</f>
        <v>0</v>
      </c>
      <c r="H493" s="54">
        <f>Ясюкова!J499+Ясюкова!N499+Ясюкова!O499</f>
        <v>0</v>
      </c>
      <c r="I493" s="54">
        <f>Ясюкова!T499+Ясюкова!U499+Ясюкова!V499</f>
        <v>0</v>
      </c>
      <c r="J493" s="54">
        <f>Ясюкова!W499</f>
        <v>0</v>
      </c>
      <c r="K493" s="54" t="e">
        <f>Ясюкова!C499</f>
        <v>#DIV/0!</v>
      </c>
      <c r="L493" s="54" t="e">
        <f>Ясюкова!D499</f>
        <v>#DIV/0!</v>
      </c>
      <c r="M493" s="54">
        <f>Ясюкова!G499</f>
        <v>0</v>
      </c>
      <c r="N493" s="54">
        <f>Ясюкова!H499</f>
        <v>0</v>
      </c>
      <c r="O493" s="54">
        <f>Ясюкова!I499</f>
        <v>0</v>
      </c>
      <c r="P493" s="54">
        <f>Ясюкова!X499</f>
        <v>0</v>
      </c>
      <c r="Q493" s="55" t="e">
        <f>Ясюкова!AX499</f>
        <v>#N/A</v>
      </c>
      <c r="R493" s="54" t="e">
        <f>Ясюкова!AW499</f>
        <v>#N/A</v>
      </c>
    </row>
    <row r="494" spans="1:18" x14ac:dyDescent="0.25">
      <c r="A494" s="70">
        <f>'Тулуз-Пьерон'!A500</f>
        <v>0</v>
      </c>
      <c r="B494" s="71">
        <f>'Тулуз-Пьерон'!B500</f>
        <v>0</v>
      </c>
      <c r="C494" s="60">
        <f>Ясюкова!K500+Ясюкова!L500+Ясюкова!P500</f>
        <v>0</v>
      </c>
      <c r="D494" s="54">
        <f>Ясюкова!E500</f>
        <v>0</v>
      </c>
      <c r="E494" s="54">
        <f>Ясюкова!F500</f>
        <v>0</v>
      </c>
      <c r="F494" s="54">
        <f>Ясюкова!J500+Ясюкова!T500</f>
        <v>0</v>
      </c>
      <c r="G494" s="54">
        <f>Ясюкова!O500+Ясюкова!V500</f>
        <v>0</v>
      </c>
      <c r="H494" s="54">
        <f>Ясюкова!J500+Ясюкова!N500+Ясюкова!O500</f>
        <v>0</v>
      </c>
      <c r="I494" s="54">
        <f>Ясюкова!T500+Ясюкова!U500+Ясюкова!V500</f>
        <v>0</v>
      </c>
      <c r="J494" s="54">
        <f>Ясюкова!W500</f>
        <v>0</v>
      </c>
      <c r="K494" s="54" t="e">
        <f>Ясюкова!C500</f>
        <v>#DIV/0!</v>
      </c>
      <c r="L494" s="54" t="e">
        <f>Ясюкова!D500</f>
        <v>#DIV/0!</v>
      </c>
      <c r="M494" s="54">
        <f>Ясюкова!G500</f>
        <v>0</v>
      </c>
      <c r="N494" s="54">
        <f>Ясюкова!H500</f>
        <v>0</v>
      </c>
      <c r="O494" s="54">
        <f>Ясюкова!I500</f>
        <v>0</v>
      </c>
      <c r="P494" s="54">
        <f>Ясюкова!X500</f>
        <v>0</v>
      </c>
      <c r="Q494" s="55" t="e">
        <f>Ясюкова!AX500</f>
        <v>#N/A</v>
      </c>
      <c r="R494" s="54" t="e">
        <f>Ясюкова!AW500</f>
        <v>#N/A</v>
      </c>
    </row>
    <row r="495" spans="1:18" x14ac:dyDescent="0.25">
      <c r="A495" s="70">
        <f>'Тулуз-Пьерон'!A501</f>
        <v>0</v>
      </c>
      <c r="B495" s="71">
        <f>'Тулуз-Пьерон'!B501</f>
        <v>0</v>
      </c>
      <c r="C495" s="60">
        <f>Ясюкова!K501+Ясюкова!L501+Ясюкова!P501</f>
        <v>0</v>
      </c>
      <c r="D495" s="54">
        <f>Ясюкова!E501</f>
        <v>0</v>
      </c>
      <c r="E495" s="54">
        <f>Ясюкова!F501</f>
        <v>0</v>
      </c>
      <c r="F495" s="54">
        <f>Ясюкова!J501+Ясюкова!T501</f>
        <v>0</v>
      </c>
      <c r="G495" s="54">
        <f>Ясюкова!O501+Ясюкова!V501</f>
        <v>0</v>
      </c>
      <c r="H495" s="54">
        <f>Ясюкова!J501+Ясюкова!N501+Ясюкова!O501</f>
        <v>0</v>
      </c>
      <c r="I495" s="54">
        <f>Ясюкова!T501+Ясюкова!U501+Ясюкова!V501</f>
        <v>0</v>
      </c>
      <c r="J495" s="54">
        <f>Ясюкова!W501</f>
        <v>0</v>
      </c>
      <c r="K495" s="54" t="e">
        <f>Ясюкова!C501</f>
        <v>#DIV/0!</v>
      </c>
      <c r="L495" s="54" t="e">
        <f>Ясюкова!D501</f>
        <v>#DIV/0!</v>
      </c>
      <c r="M495" s="54">
        <f>Ясюкова!G501</f>
        <v>0</v>
      </c>
      <c r="N495" s="54">
        <f>Ясюкова!H501</f>
        <v>0</v>
      </c>
      <c r="O495" s="54">
        <f>Ясюкова!I501</f>
        <v>0</v>
      </c>
      <c r="P495" s="54">
        <f>Ясюкова!X501</f>
        <v>0</v>
      </c>
      <c r="Q495" s="55" t="e">
        <f>Ясюкова!AX501</f>
        <v>#N/A</v>
      </c>
      <c r="R495" s="54" t="e">
        <f>Ясюкова!AW501</f>
        <v>#N/A</v>
      </c>
    </row>
    <row r="496" spans="1:18" x14ac:dyDescent="0.25">
      <c r="A496" s="70">
        <f>'Тулуз-Пьерон'!A502</f>
        <v>0</v>
      </c>
      <c r="B496" s="71">
        <f>'Тулуз-Пьерон'!B502</f>
        <v>0</v>
      </c>
      <c r="C496" s="60">
        <f>Ясюкова!K502+Ясюкова!L502+Ясюкова!P502</f>
        <v>0</v>
      </c>
      <c r="D496" s="54">
        <f>Ясюкова!E502</f>
        <v>0</v>
      </c>
      <c r="E496" s="54">
        <f>Ясюкова!F502</f>
        <v>0</v>
      </c>
      <c r="F496" s="54">
        <f>Ясюкова!J502+Ясюкова!T502</f>
        <v>0</v>
      </c>
      <c r="G496" s="54">
        <f>Ясюкова!O502+Ясюкова!V502</f>
        <v>0</v>
      </c>
      <c r="H496" s="54">
        <f>Ясюкова!J502+Ясюкова!N502+Ясюкова!O502</f>
        <v>0</v>
      </c>
      <c r="I496" s="54">
        <f>Ясюкова!T502+Ясюкова!U502+Ясюкова!V502</f>
        <v>0</v>
      </c>
      <c r="J496" s="54">
        <f>Ясюкова!W502</f>
        <v>0</v>
      </c>
      <c r="K496" s="54" t="e">
        <f>Ясюкова!C502</f>
        <v>#DIV/0!</v>
      </c>
      <c r="L496" s="54" t="e">
        <f>Ясюкова!D502</f>
        <v>#DIV/0!</v>
      </c>
      <c r="M496" s="54">
        <f>Ясюкова!G502</f>
        <v>0</v>
      </c>
      <c r="N496" s="54">
        <f>Ясюкова!H502</f>
        <v>0</v>
      </c>
      <c r="O496" s="54">
        <f>Ясюкова!I502</f>
        <v>0</v>
      </c>
      <c r="P496" s="54">
        <f>Ясюкова!X502</f>
        <v>0</v>
      </c>
      <c r="Q496" s="55" t="e">
        <f>Ясюкова!AX502</f>
        <v>#N/A</v>
      </c>
      <c r="R496" s="54" t="e">
        <f>Ясюкова!AW502</f>
        <v>#N/A</v>
      </c>
    </row>
    <row r="497" spans="1:18" x14ac:dyDescent="0.25">
      <c r="A497" s="70">
        <f>'Тулуз-Пьерон'!A503</f>
        <v>0</v>
      </c>
      <c r="B497" s="71">
        <f>'Тулуз-Пьерон'!B503</f>
        <v>0</v>
      </c>
      <c r="C497" s="60">
        <f>Ясюкова!K503+Ясюкова!L503+Ясюкова!P503</f>
        <v>0</v>
      </c>
      <c r="D497" s="54">
        <f>Ясюкова!E503</f>
        <v>0</v>
      </c>
      <c r="E497" s="54">
        <f>Ясюкова!F503</f>
        <v>0</v>
      </c>
      <c r="F497" s="54">
        <f>Ясюкова!J503+Ясюкова!T503</f>
        <v>0</v>
      </c>
      <c r="G497" s="54">
        <f>Ясюкова!O503+Ясюкова!V503</f>
        <v>0</v>
      </c>
      <c r="H497" s="54">
        <f>Ясюкова!J503+Ясюкова!N503+Ясюкова!O503</f>
        <v>0</v>
      </c>
      <c r="I497" s="54">
        <f>Ясюкова!T503+Ясюкова!U503+Ясюкова!V503</f>
        <v>0</v>
      </c>
      <c r="J497" s="54">
        <f>Ясюкова!W503</f>
        <v>0</v>
      </c>
      <c r="K497" s="54" t="e">
        <f>Ясюкова!C503</f>
        <v>#DIV/0!</v>
      </c>
      <c r="L497" s="54" t="e">
        <f>Ясюкова!D503</f>
        <v>#DIV/0!</v>
      </c>
      <c r="M497" s="54">
        <f>Ясюкова!G503</f>
        <v>0</v>
      </c>
      <c r="N497" s="54">
        <f>Ясюкова!H503</f>
        <v>0</v>
      </c>
      <c r="O497" s="54">
        <f>Ясюкова!I503</f>
        <v>0</v>
      </c>
      <c r="P497" s="54">
        <f>Ясюкова!X503</f>
        <v>0</v>
      </c>
      <c r="Q497" s="55" t="e">
        <f>Ясюкова!AX503</f>
        <v>#N/A</v>
      </c>
      <c r="R497" s="54" t="e">
        <f>Ясюкова!AW503</f>
        <v>#N/A</v>
      </c>
    </row>
    <row r="498" spans="1:18" x14ac:dyDescent="0.25">
      <c r="A498" s="70">
        <f>'Тулуз-Пьерон'!A504</f>
        <v>0</v>
      </c>
      <c r="B498" s="71">
        <f>'Тулуз-Пьерон'!B504</f>
        <v>0</v>
      </c>
      <c r="C498" s="60">
        <f>Ясюкова!K504+Ясюкова!L504+Ясюкова!P504</f>
        <v>0</v>
      </c>
      <c r="D498" s="54">
        <f>Ясюкова!E504</f>
        <v>0</v>
      </c>
      <c r="E498" s="54">
        <f>Ясюкова!F504</f>
        <v>0</v>
      </c>
      <c r="F498" s="54">
        <f>Ясюкова!J504+Ясюкова!T504</f>
        <v>0</v>
      </c>
      <c r="G498" s="54">
        <f>Ясюкова!O504+Ясюкова!V504</f>
        <v>0</v>
      </c>
      <c r="H498" s="54">
        <f>Ясюкова!J504+Ясюкова!N504+Ясюкова!O504</f>
        <v>0</v>
      </c>
      <c r="I498" s="54">
        <f>Ясюкова!T504+Ясюкова!U504+Ясюкова!V504</f>
        <v>0</v>
      </c>
      <c r="J498" s="54">
        <f>Ясюкова!W504</f>
        <v>0</v>
      </c>
      <c r="K498" s="54" t="e">
        <f>Ясюкова!C504</f>
        <v>#DIV/0!</v>
      </c>
      <c r="L498" s="54" t="e">
        <f>Ясюкова!D504</f>
        <v>#DIV/0!</v>
      </c>
      <c r="M498" s="54">
        <f>Ясюкова!G504</f>
        <v>0</v>
      </c>
      <c r="N498" s="54">
        <f>Ясюкова!H504</f>
        <v>0</v>
      </c>
      <c r="O498" s="54">
        <f>Ясюкова!I504</f>
        <v>0</v>
      </c>
      <c r="P498" s="54">
        <f>Ясюкова!X504</f>
        <v>0</v>
      </c>
      <c r="Q498" s="55" t="e">
        <f>Ясюкова!AX504</f>
        <v>#N/A</v>
      </c>
      <c r="R498" s="54" t="e">
        <f>Ясюкова!AW504</f>
        <v>#N/A</v>
      </c>
    </row>
    <row r="499" spans="1:18" x14ac:dyDescent="0.25">
      <c r="A499" s="70">
        <f>'Тулуз-Пьерон'!A505</f>
        <v>0</v>
      </c>
      <c r="B499" s="71">
        <f>'Тулуз-Пьерон'!B505</f>
        <v>0</v>
      </c>
      <c r="C499" s="60">
        <f>Ясюкова!K505+Ясюкова!L505+Ясюкова!P505</f>
        <v>0</v>
      </c>
      <c r="D499" s="54">
        <f>Ясюкова!E505</f>
        <v>0</v>
      </c>
      <c r="E499" s="54">
        <f>Ясюкова!F505</f>
        <v>0</v>
      </c>
      <c r="F499" s="54">
        <f>Ясюкова!J505+Ясюкова!T505</f>
        <v>0</v>
      </c>
      <c r="G499" s="54">
        <f>Ясюкова!O505+Ясюкова!V505</f>
        <v>0</v>
      </c>
      <c r="H499" s="54">
        <f>Ясюкова!J505+Ясюкова!N505+Ясюкова!O505</f>
        <v>0</v>
      </c>
      <c r="I499" s="54">
        <f>Ясюкова!T505+Ясюкова!U505+Ясюкова!V505</f>
        <v>0</v>
      </c>
      <c r="J499" s="54">
        <f>Ясюкова!W505</f>
        <v>0</v>
      </c>
      <c r="K499" s="54" t="e">
        <f>Ясюкова!C505</f>
        <v>#DIV/0!</v>
      </c>
      <c r="L499" s="54" t="e">
        <f>Ясюкова!D505</f>
        <v>#DIV/0!</v>
      </c>
      <c r="M499" s="54">
        <f>Ясюкова!G505</f>
        <v>0</v>
      </c>
      <c r="N499" s="54">
        <f>Ясюкова!H505</f>
        <v>0</v>
      </c>
      <c r="O499" s="54">
        <f>Ясюкова!I505</f>
        <v>0</v>
      </c>
      <c r="P499" s="54">
        <f>Ясюкова!X505</f>
        <v>0</v>
      </c>
      <c r="Q499" s="55" t="e">
        <f>Ясюкова!AX505</f>
        <v>#N/A</v>
      </c>
      <c r="R499" s="54" t="e">
        <f>Ясюкова!AW505</f>
        <v>#N/A</v>
      </c>
    </row>
    <row r="500" spans="1:18" x14ac:dyDescent="0.25">
      <c r="A500" s="70">
        <f>'Тулуз-Пьерон'!A506</f>
        <v>0</v>
      </c>
      <c r="B500" s="71">
        <f>'Тулуз-Пьерон'!B506</f>
        <v>0</v>
      </c>
      <c r="C500" s="60">
        <f>Ясюкова!K506+Ясюкова!L506+Ясюкова!P506</f>
        <v>0</v>
      </c>
      <c r="D500" s="54">
        <f>Ясюкова!E506</f>
        <v>0</v>
      </c>
      <c r="E500" s="54">
        <f>Ясюкова!F506</f>
        <v>0</v>
      </c>
      <c r="F500" s="54">
        <f>Ясюкова!J506+Ясюкова!T506</f>
        <v>0</v>
      </c>
      <c r="G500" s="54">
        <f>Ясюкова!O506+Ясюкова!V506</f>
        <v>0</v>
      </c>
      <c r="H500" s="54">
        <f>Ясюкова!J506+Ясюкова!N506+Ясюкова!O506</f>
        <v>0</v>
      </c>
      <c r="I500" s="54">
        <f>Ясюкова!T506+Ясюкова!U506+Ясюкова!V506</f>
        <v>0</v>
      </c>
      <c r="J500" s="54">
        <f>Ясюкова!W506</f>
        <v>0</v>
      </c>
      <c r="K500" s="54" t="e">
        <f>Ясюкова!C506</f>
        <v>#DIV/0!</v>
      </c>
      <c r="L500" s="54" t="e">
        <f>Ясюкова!D506</f>
        <v>#DIV/0!</v>
      </c>
      <c r="M500" s="54">
        <f>Ясюкова!G506</f>
        <v>0</v>
      </c>
      <c r="N500" s="54">
        <f>Ясюкова!H506</f>
        <v>0</v>
      </c>
      <c r="O500" s="54">
        <f>Ясюкова!I506</f>
        <v>0</v>
      </c>
      <c r="P500" s="54">
        <f>Ясюкова!X506</f>
        <v>0</v>
      </c>
      <c r="Q500" s="55" t="e">
        <f>Ясюкова!AX506</f>
        <v>#N/A</v>
      </c>
      <c r="R500" s="54" t="e">
        <f>Ясюкова!AW506</f>
        <v>#N/A</v>
      </c>
    </row>
    <row r="501" spans="1:18" x14ac:dyDescent="0.25">
      <c r="A501" s="70">
        <f>'Тулуз-Пьерон'!A507</f>
        <v>0</v>
      </c>
      <c r="B501" s="71">
        <f>'Тулуз-Пьерон'!B507</f>
        <v>0</v>
      </c>
      <c r="C501" s="60">
        <f>Ясюкова!K507+Ясюкова!L507+Ясюкова!P507</f>
        <v>0</v>
      </c>
      <c r="D501" s="54">
        <f>Ясюкова!E507</f>
        <v>0</v>
      </c>
      <c r="E501" s="54">
        <f>Ясюкова!F507</f>
        <v>0</v>
      </c>
      <c r="F501" s="54">
        <f>Ясюкова!J507+Ясюкова!T507</f>
        <v>0</v>
      </c>
      <c r="G501" s="54">
        <f>Ясюкова!O507+Ясюкова!V507</f>
        <v>0</v>
      </c>
      <c r="H501" s="54">
        <f>Ясюкова!J507+Ясюкова!N507+Ясюкова!O507</f>
        <v>0</v>
      </c>
      <c r="I501" s="54">
        <f>Ясюкова!T507+Ясюкова!U507+Ясюкова!V507</f>
        <v>0</v>
      </c>
      <c r="J501" s="54">
        <f>Ясюкова!W507</f>
        <v>0</v>
      </c>
      <c r="K501" s="54" t="e">
        <f>Ясюкова!C507</f>
        <v>#DIV/0!</v>
      </c>
      <c r="L501" s="54" t="e">
        <f>Ясюкова!D507</f>
        <v>#DIV/0!</v>
      </c>
      <c r="M501" s="54">
        <f>Ясюкова!G507</f>
        <v>0</v>
      </c>
      <c r="N501" s="54">
        <f>Ясюкова!H507</f>
        <v>0</v>
      </c>
      <c r="O501" s="54">
        <f>Ясюкова!I507</f>
        <v>0</v>
      </c>
      <c r="P501" s="54">
        <f>Ясюкова!X507</f>
        <v>0</v>
      </c>
      <c r="Q501" s="55" t="e">
        <f>Ясюкова!AX507</f>
        <v>#N/A</v>
      </c>
      <c r="R501" s="54" t="e">
        <f>Ясюкова!AW507</f>
        <v>#N/A</v>
      </c>
    </row>
    <row r="502" spans="1:18" x14ac:dyDescent="0.25">
      <c r="A502" s="70">
        <f>'Тулуз-Пьерон'!A508</f>
        <v>0</v>
      </c>
      <c r="B502" s="71">
        <f>'Тулуз-Пьерон'!B508</f>
        <v>0</v>
      </c>
      <c r="C502" s="60">
        <f>Ясюкова!K508+Ясюкова!L508+Ясюкова!P508</f>
        <v>0</v>
      </c>
      <c r="D502" s="54">
        <f>Ясюкова!E508</f>
        <v>0</v>
      </c>
      <c r="E502" s="54">
        <f>Ясюкова!F508</f>
        <v>0</v>
      </c>
      <c r="F502" s="54">
        <f>Ясюкова!J508+Ясюкова!T508</f>
        <v>0</v>
      </c>
      <c r="G502" s="54">
        <f>Ясюкова!O508+Ясюкова!V508</f>
        <v>0</v>
      </c>
      <c r="H502" s="54">
        <f>Ясюкова!J508+Ясюкова!N508+Ясюкова!O508</f>
        <v>0</v>
      </c>
      <c r="I502" s="54">
        <f>Ясюкова!T508+Ясюкова!U508+Ясюкова!V508</f>
        <v>0</v>
      </c>
      <c r="J502" s="54">
        <f>Ясюкова!W508</f>
        <v>0</v>
      </c>
      <c r="K502" s="54" t="e">
        <f>Ясюкова!C508</f>
        <v>#DIV/0!</v>
      </c>
      <c r="L502" s="54" t="e">
        <f>Ясюкова!D508</f>
        <v>#DIV/0!</v>
      </c>
      <c r="M502" s="54">
        <f>Ясюкова!G508</f>
        <v>0</v>
      </c>
      <c r="N502" s="54">
        <f>Ясюкова!H508</f>
        <v>0</v>
      </c>
      <c r="O502" s="54">
        <f>Ясюкова!I508</f>
        <v>0</v>
      </c>
      <c r="P502" s="54">
        <f>Ясюкова!X508</f>
        <v>0</v>
      </c>
      <c r="Q502" s="55" t="e">
        <f>Ясюкова!AX508</f>
        <v>#N/A</v>
      </c>
      <c r="R502" s="54" t="e">
        <f>Ясюкова!AW508</f>
        <v>#N/A</v>
      </c>
    </row>
    <row r="503" spans="1:18" x14ac:dyDescent="0.25">
      <c r="A503" s="70">
        <f>'Тулуз-Пьерон'!A509</f>
        <v>0</v>
      </c>
      <c r="B503" s="71">
        <f>'Тулуз-Пьерон'!B509</f>
        <v>0</v>
      </c>
      <c r="C503" s="60">
        <f>Ясюкова!K509+Ясюкова!L509+Ясюкова!P509</f>
        <v>0</v>
      </c>
      <c r="D503" s="54">
        <f>Ясюкова!E509</f>
        <v>0</v>
      </c>
      <c r="E503" s="54">
        <f>Ясюкова!F509</f>
        <v>0</v>
      </c>
      <c r="F503" s="54">
        <f>Ясюкова!J509+Ясюкова!T509</f>
        <v>0</v>
      </c>
      <c r="G503" s="54">
        <f>Ясюкова!O509+Ясюкова!V509</f>
        <v>0</v>
      </c>
      <c r="H503" s="54">
        <f>Ясюкова!J509+Ясюкова!N509+Ясюкова!O509</f>
        <v>0</v>
      </c>
      <c r="I503" s="54">
        <f>Ясюкова!T509+Ясюкова!U509+Ясюкова!V509</f>
        <v>0</v>
      </c>
      <c r="J503" s="54">
        <f>Ясюкова!W509</f>
        <v>0</v>
      </c>
      <c r="K503" s="54" t="e">
        <f>Ясюкова!C509</f>
        <v>#DIV/0!</v>
      </c>
      <c r="L503" s="54" t="e">
        <f>Ясюкова!D509</f>
        <v>#DIV/0!</v>
      </c>
      <c r="M503" s="54">
        <f>Ясюкова!G509</f>
        <v>0</v>
      </c>
      <c r="N503" s="54">
        <f>Ясюкова!H509</f>
        <v>0</v>
      </c>
      <c r="O503" s="54">
        <f>Ясюкова!I509</f>
        <v>0</v>
      </c>
      <c r="P503" s="54">
        <f>Ясюкова!X509</f>
        <v>0</v>
      </c>
      <c r="Q503" s="55" t="e">
        <f>Ясюкова!AX509</f>
        <v>#N/A</v>
      </c>
      <c r="R503" s="54" t="e">
        <f>Ясюкова!AW509</f>
        <v>#N/A</v>
      </c>
    </row>
    <row r="504" spans="1:18" x14ac:dyDescent="0.25">
      <c r="A504" s="70">
        <f>'Тулуз-Пьерон'!A510</f>
        <v>0</v>
      </c>
      <c r="B504" s="71">
        <f>'Тулуз-Пьерон'!B510</f>
        <v>0</v>
      </c>
      <c r="C504" s="60">
        <f>Ясюкова!K510+Ясюкова!L510+Ясюкова!P510</f>
        <v>0</v>
      </c>
      <c r="D504" s="54">
        <f>Ясюкова!E510</f>
        <v>0</v>
      </c>
      <c r="E504" s="54">
        <f>Ясюкова!F510</f>
        <v>0</v>
      </c>
      <c r="F504" s="54">
        <f>Ясюкова!J510+Ясюкова!T510</f>
        <v>0</v>
      </c>
      <c r="G504" s="54">
        <f>Ясюкова!O510+Ясюкова!V510</f>
        <v>0</v>
      </c>
      <c r="H504" s="54">
        <f>Ясюкова!J510+Ясюкова!N510+Ясюкова!O510</f>
        <v>0</v>
      </c>
      <c r="I504" s="54">
        <f>Ясюкова!T510+Ясюкова!U510+Ясюкова!V510</f>
        <v>0</v>
      </c>
      <c r="J504" s="54">
        <f>Ясюкова!W510</f>
        <v>0</v>
      </c>
      <c r="K504" s="54" t="e">
        <f>Ясюкова!C510</f>
        <v>#DIV/0!</v>
      </c>
      <c r="L504" s="54" t="e">
        <f>Ясюкова!D510</f>
        <v>#DIV/0!</v>
      </c>
      <c r="M504" s="54">
        <f>Ясюкова!G510</f>
        <v>0</v>
      </c>
      <c r="N504" s="54">
        <f>Ясюкова!H510</f>
        <v>0</v>
      </c>
      <c r="O504" s="54">
        <f>Ясюкова!I510</f>
        <v>0</v>
      </c>
      <c r="P504" s="54">
        <f>Ясюкова!X510</f>
        <v>0</v>
      </c>
      <c r="Q504" s="55" t="e">
        <f>Ясюкова!AX510</f>
        <v>#N/A</v>
      </c>
      <c r="R504" s="54" t="e">
        <f>Ясюкова!AW510</f>
        <v>#N/A</v>
      </c>
    </row>
    <row r="505" spans="1:18" x14ac:dyDescent="0.25">
      <c r="A505" s="70">
        <f>'Тулуз-Пьерон'!A511</f>
        <v>0</v>
      </c>
      <c r="B505" s="71">
        <f>'Тулуз-Пьерон'!B511</f>
        <v>0</v>
      </c>
      <c r="C505" s="60">
        <f>Ясюкова!K511+Ясюкова!L511+Ясюкова!P511</f>
        <v>0</v>
      </c>
      <c r="D505" s="54">
        <f>Ясюкова!E511</f>
        <v>0</v>
      </c>
      <c r="E505" s="54">
        <f>Ясюкова!F511</f>
        <v>0</v>
      </c>
      <c r="F505" s="54">
        <f>Ясюкова!J511+Ясюкова!T511</f>
        <v>0</v>
      </c>
      <c r="G505" s="54">
        <f>Ясюкова!O511+Ясюкова!V511</f>
        <v>0</v>
      </c>
      <c r="H505" s="54">
        <f>Ясюкова!J511+Ясюкова!N511+Ясюкова!O511</f>
        <v>0</v>
      </c>
      <c r="I505" s="54">
        <f>Ясюкова!T511+Ясюкова!U511+Ясюкова!V511</f>
        <v>0</v>
      </c>
      <c r="J505" s="54">
        <f>Ясюкова!W511</f>
        <v>0</v>
      </c>
      <c r="K505" s="54" t="e">
        <f>Ясюкова!C511</f>
        <v>#DIV/0!</v>
      </c>
      <c r="L505" s="54" t="e">
        <f>Ясюкова!D511</f>
        <v>#DIV/0!</v>
      </c>
      <c r="M505" s="54">
        <f>Ясюкова!G511</f>
        <v>0</v>
      </c>
      <c r="N505" s="54">
        <f>Ясюкова!H511</f>
        <v>0</v>
      </c>
      <c r="O505" s="54">
        <f>Ясюкова!I511</f>
        <v>0</v>
      </c>
      <c r="P505" s="54">
        <f>Ясюкова!X511</f>
        <v>0</v>
      </c>
      <c r="Q505" s="55" t="e">
        <f>Ясюкова!AX511</f>
        <v>#N/A</v>
      </c>
      <c r="R505" s="54" t="e">
        <f>Ясюкова!AW511</f>
        <v>#N/A</v>
      </c>
    </row>
    <row r="506" spans="1:18" x14ac:dyDescent="0.25">
      <c r="A506" s="70">
        <f>'Тулуз-Пьерон'!A512</f>
        <v>0</v>
      </c>
      <c r="B506" s="71">
        <f>'Тулуз-Пьерон'!B512</f>
        <v>0</v>
      </c>
      <c r="C506" s="60">
        <f>Ясюкова!K512+Ясюкова!L512+Ясюкова!P512</f>
        <v>0</v>
      </c>
      <c r="D506" s="54">
        <f>Ясюкова!E512</f>
        <v>0</v>
      </c>
      <c r="E506" s="54">
        <f>Ясюкова!F512</f>
        <v>0</v>
      </c>
      <c r="F506" s="54">
        <f>Ясюкова!J512+Ясюкова!T512</f>
        <v>0</v>
      </c>
      <c r="G506" s="54">
        <f>Ясюкова!O512+Ясюкова!V512</f>
        <v>0</v>
      </c>
      <c r="H506" s="54">
        <f>Ясюкова!J512+Ясюкова!N512+Ясюкова!O512</f>
        <v>0</v>
      </c>
      <c r="I506" s="54">
        <f>Ясюкова!T512+Ясюкова!U512+Ясюкова!V512</f>
        <v>0</v>
      </c>
      <c r="J506" s="54">
        <f>Ясюкова!W512</f>
        <v>0</v>
      </c>
      <c r="K506" s="54" t="e">
        <f>Ясюкова!C512</f>
        <v>#DIV/0!</v>
      </c>
      <c r="L506" s="54" t="e">
        <f>Ясюкова!D512</f>
        <v>#DIV/0!</v>
      </c>
      <c r="M506" s="54">
        <f>Ясюкова!G512</f>
        <v>0</v>
      </c>
      <c r="N506" s="54">
        <f>Ясюкова!H512</f>
        <v>0</v>
      </c>
      <c r="O506" s="54">
        <f>Ясюкова!I512</f>
        <v>0</v>
      </c>
      <c r="P506" s="54">
        <f>Ясюкова!X512</f>
        <v>0</v>
      </c>
      <c r="Q506" s="55" t="e">
        <f>Ясюкова!AX512</f>
        <v>#N/A</v>
      </c>
      <c r="R506" s="54" t="e">
        <f>Ясюкова!AW512</f>
        <v>#N/A</v>
      </c>
    </row>
    <row r="507" spans="1:18" x14ac:dyDescent="0.25">
      <c r="A507" s="70">
        <f>'Тулуз-Пьерон'!A513</f>
        <v>0</v>
      </c>
      <c r="B507" s="71">
        <f>'Тулуз-Пьерон'!B513</f>
        <v>0</v>
      </c>
      <c r="C507" s="60">
        <f>Ясюкова!K513+Ясюкова!L513+Ясюкова!P513</f>
        <v>0</v>
      </c>
      <c r="D507" s="54">
        <f>Ясюкова!E513</f>
        <v>0</v>
      </c>
      <c r="E507" s="54">
        <f>Ясюкова!F513</f>
        <v>0</v>
      </c>
      <c r="F507" s="54">
        <f>Ясюкова!J513+Ясюкова!T513</f>
        <v>0</v>
      </c>
      <c r="G507" s="54">
        <f>Ясюкова!O513+Ясюкова!V513</f>
        <v>0</v>
      </c>
      <c r="H507" s="54">
        <f>Ясюкова!J513+Ясюкова!N513+Ясюкова!O513</f>
        <v>0</v>
      </c>
      <c r="I507" s="54">
        <f>Ясюкова!T513+Ясюкова!U513+Ясюкова!V513</f>
        <v>0</v>
      </c>
      <c r="J507" s="54">
        <f>Ясюкова!W513</f>
        <v>0</v>
      </c>
      <c r="K507" s="54" t="e">
        <f>Ясюкова!C513</f>
        <v>#DIV/0!</v>
      </c>
      <c r="L507" s="54" t="e">
        <f>Ясюкова!D513</f>
        <v>#DIV/0!</v>
      </c>
      <c r="M507" s="54">
        <f>Ясюкова!G513</f>
        <v>0</v>
      </c>
      <c r="N507" s="54">
        <f>Ясюкова!H513</f>
        <v>0</v>
      </c>
      <c r="O507" s="54">
        <f>Ясюкова!I513</f>
        <v>0</v>
      </c>
      <c r="P507" s="54">
        <f>Ясюкова!X513</f>
        <v>0</v>
      </c>
      <c r="Q507" s="55" t="e">
        <f>Ясюкова!AX513</f>
        <v>#N/A</v>
      </c>
      <c r="R507" s="54" t="e">
        <f>Ясюкова!AW513</f>
        <v>#N/A</v>
      </c>
    </row>
    <row r="508" spans="1:18" x14ac:dyDescent="0.25">
      <c r="A508" s="70">
        <f>'Тулуз-Пьерон'!A514</f>
        <v>0</v>
      </c>
      <c r="B508" s="71">
        <f>'Тулуз-Пьерон'!B514</f>
        <v>0</v>
      </c>
      <c r="C508" s="60">
        <f>Ясюкова!K514+Ясюкова!L514+Ясюкова!P514</f>
        <v>0</v>
      </c>
      <c r="D508" s="54">
        <f>Ясюкова!E514</f>
        <v>0</v>
      </c>
      <c r="E508" s="54">
        <f>Ясюкова!F514</f>
        <v>0</v>
      </c>
      <c r="F508" s="54">
        <f>Ясюкова!J514+Ясюкова!T514</f>
        <v>0</v>
      </c>
      <c r="G508" s="54">
        <f>Ясюкова!O514+Ясюкова!V514</f>
        <v>0</v>
      </c>
      <c r="H508" s="54">
        <f>Ясюкова!J514+Ясюкова!N514+Ясюкова!O514</f>
        <v>0</v>
      </c>
      <c r="I508" s="54">
        <f>Ясюкова!T514+Ясюкова!U514+Ясюкова!V514</f>
        <v>0</v>
      </c>
      <c r="J508" s="54">
        <f>Ясюкова!W514</f>
        <v>0</v>
      </c>
      <c r="K508" s="54" t="e">
        <f>Ясюкова!C514</f>
        <v>#DIV/0!</v>
      </c>
      <c r="L508" s="54" t="e">
        <f>Ясюкова!D514</f>
        <v>#DIV/0!</v>
      </c>
      <c r="M508" s="54">
        <f>Ясюкова!G514</f>
        <v>0</v>
      </c>
      <c r="N508" s="54">
        <f>Ясюкова!H514</f>
        <v>0</v>
      </c>
      <c r="O508" s="54">
        <f>Ясюкова!I514</f>
        <v>0</v>
      </c>
      <c r="P508" s="54">
        <f>Ясюкова!X514</f>
        <v>0</v>
      </c>
      <c r="Q508" s="55" t="e">
        <f>Ясюкова!AX514</f>
        <v>#N/A</v>
      </c>
      <c r="R508" s="54" t="e">
        <f>Ясюкова!AW514</f>
        <v>#N/A</v>
      </c>
    </row>
    <row r="509" spans="1:18" x14ac:dyDescent="0.25">
      <c r="A509" s="70">
        <f>'Тулуз-Пьерон'!A515</f>
        <v>0</v>
      </c>
      <c r="B509" s="71">
        <f>'Тулуз-Пьерон'!B515</f>
        <v>0</v>
      </c>
      <c r="C509" s="60">
        <f>Ясюкова!K515+Ясюкова!L515+Ясюкова!P515</f>
        <v>0</v>
      </c>
      <c r="D509" s="54">
        <f>Ясюкова!E515</f>
        <v>0</v>
      </c>
      <c r="E509" s="54">
        <f>Ясюкова!F515</f>
        <v>0</v>
      </c>
      <c r="F509" s="54">
        <f>Ясюкова!J515+Ясюкова!T515</f>
        <v>0</v>
      </c>
      <c r="G509" s="54">
        <f>Ясюкова!O515+Ясюкова!V515</f>
        <v>0</v>
      </c>
      <c r="H509" s="54">
        <f>Ясюкова!J515+Ясюкова!N515+Ясюкова!O515</f>
        <v>0</v>
      </c>
      <c r="I509" s="54">
        <f>Ясюкова!T515+Ясюкова!U515+Ясюкова!V515</f>
        <v>0</v>
      </c>
      <c r="J509" s="54">
        <f>Ясюкова!W515</f>
        <v>0</v>
      </c>
      <c r="K509" s="54" t="e">
        <f>Ясюкова!C515</f>
        <v>#DIV/0!</v>
      </c>
      <c r="L509" s="54" t="e">
        <f>Ясюкова!D515</f>
        <v>#DIV/0!</v>
      </c>
      <c r="M509" s="54">
        <f>Ясюкова!G515</f>
        <v>0</v>
      </c>
      <c r="N509" s="54">
        <f>Ясюкова!H515</f>
        <v>0</v>
      </c>
      <c r="O509" s="54">
        <f>Ясюкова!I515</f>
        <v>0</v>
      </c>
      <c r="P509" s="54">
        <f>Ясюкова!X515</f>
        <v>0</v>
      </c>
      <c r="Q509" s="55" t="e">
        <f>Ясюкова!AX515</f>
        <v>#N/A</v>
      </c>
      <c r="R509" s="54" t="e">
        <f>Ясюкова!AW515</f>
        <v>#N/A</v>
      </c>
    </row>
    <row r="510" spans="1:18" x14ac:dyDescent="0.25">
      <c r="A510" s="70">
        <f>'Тулуз-Пьерон'!A516</f>
        <v>0</v>
      </c>
      <c r="B510" s="71">
        <f>'Тулуз-Пьерон'!B516</f>
        <v>0</v>
      </c>
      <c r="C510" s="60">
        <f>Ясюкова!K516+Ясюкова!L516+Ясюкова!P516</f>
        <v>0</v>
      </c>
      <c r="D510" s="54">
        <f>Ясюкова!E516</f>
        <v>0</v>
      </c>
      <c r="E510" s="54">
        <f>Ясюкова!F516</f>
        <v>0</v>
      </c>
      <c r="F510" s="54">
        <f>Ясюкова!J516+Ясюкова!T516</f>
        <v>0</v>
      </c>
      <c r="G510" s="54">
        <f>Ясюкова!O516+Ясюкова!V516</f>
        <v>0</v>
      </c>
      <c r="H510" s="54">
        <f>Ясюкова!J516+Ясюкова!N516+Ясюкова!O516</f>
        <v>0</v>
      </c>
      <c r="I510" s="54">
        <f>Ясюкова!T516+Ясюкова!U516+Ясюкова!V516</f>
        <v>0</v>
      </c>
      <c r="J510" s="54">
        <f>Ясюкова!W516</f>
        <v>0</v>
      </c>
      <c r="K510" s="54" t="e">
        <f>Ясюкова!C516</f>
        <v>#DIV/0!</v>
      </c>
      <c r="L510" s="54" t="e">
        <f>Ясюкова!D516</f>
        <v>#DIV/0!</v>
      </c>
      <c r="M510" s="54">
        <f>Ясюкова!G516</f>
        <v>0</v>
      </c>
      <c r="N510" s="54">
        <f>Ясюкова!H516</f>
        <v>0</v>
      </c>
      <c r="O510" s="54">
        <f>Ясюкова!I516</f>
        <v>0</v>
      </c>
      <c r="P510" s="54">
        <f>Ясюкова!X516</f>
        <v>0</v>
      </c>
      <c r="Q510" s="55" t="e">
        <f>Ясюкова!AX516</f>
        <v>#N/A</v>
      </c>
      <c r="R510" s="54" t="e">
        <f>Ясюкова!AW516</f>
        <v>#N/A</v>
      </c>
    </row>
    <row r="511" spans="1:18" x14ac:dyDescent="0.25">
      <c r="A511" s="70">
        <f>'Тулуз-Пьерон'!A517</f>
        <v>0</v>
      </c>
      <c r="B511" s="71">
        <f>'Тулуз-Пьерон'!B517</f>
        <v>0</v>
      </c>
      <c r="C511" s="60">
        <f>Ясюкова!K517+Ясюкова!L517+Ясюкова!P517</f>
        <v>0</v>
      </c>
      <c r="D511" s="54">
        <f>Ясюкова!E517</f>
        <v>0</v>
      </c>
      <c r="E511" s="54">
        <f>Ясюкова!F517</f>
        <v>0</v>
      </c>
      <c r="F511" s="54">
        <f>Ясюкова!J517+Ясюкова!T517</f>
        <v>0</v>
      </c>
      <c r="G511" s="54">
        <f>Ясюкова!O517+Ясюкова!V517</f>
        <v>0</v>
      </c>
      <c r="H511" s="54">
        <f>Ясюкова!J517+Ясюкова!N517+Ясюкова!O517</f>
        <v>0</v>
      </c>
      <c r="I511" s="54">
        <f>Ясюкова!T517+Ясюкова!U517+Ясюкова!V517</f>
        <v>0</v>
      </c>
      <c r="J511" s="54">
        <f>Ясюкова!W517</f>
        <v>0</v>
      </c>
      <c r="K511" s="54" t="e">
        <f>Ясюкова!C517</f>
        <v>#DIV/0!</v>
      </c>
      <c r="L511" s="54" t="e">
        <f>Ясюкова!D517</f>
        <v>#DIV/0!</v>
      </c>
      <c r="M511" s="54">
        <f>Ясюкова!G517</f>
        <v>0</v>
      </c>
      <c r="N511" s="54">
        <f>Ясюкова!H517</f>
        <v>0</v>
      </c>
      <c r="O511" s="54">
        <f>Ясюкова!I517</f>
        <v>0</v>
      </c>
      <c r="P511" s="54">
        <f>Ясюкова!X517</f>
        <v>0</v>
      </c>
      <c r="Q511" s="55" t="e">
        <f>Ясюкова!AX517</f>
        <v>#N/A</v>
      </c>
      <c r="R511" s="54" t="e">
        <f>Ясюкова!AW517</f>
        <v>#N/A</v>
      </c>
    </row>
    <row r="512" spans="1:18" x14ac:dyDescent="0.25">
      <c r="A512" s="70">
        <f>'Тулуз-Пьерон'!A518</f>
        <v>0</v>
      </c>
      <c r="B512" s="71">
        <f>'Тулуз-Пьерон'!B518</f>
        <v>0</v>
      </c>
      <c r="C512" s="60">
        <f>Ясюкова!K518+Ясюкова!L518+Ясюкова!P518</f>
        <v>0</v>
      </c>
      <c r="D512" s="54">
        <f>Ясюкова!E518</f>
        <v>0</v>
      </c>
      <c r="E512" s="54">
        <f>Ясюкова!F518</f>
        <v>0</v>
      </c>
      <c r="F512" s="54">
        <f>Ясюкова!J518+Ясюкова!T518</f>
        <v>0</v>
      </c>
      <c r="G512" s="54">
        <f>Ясюкова!O518+Ясюкова!V518</f>
        <v>0</v>
      </c>
      <c r="H512" s="54">
        <f>Ясюкова!J518+Ясюкова!N518+Ясюкова!O518</f>
        <v>0</v>
      </c>
      <c r="I512" s="54">
        <f>Ясюкова!T518+Ясюкова!U518+Ясюкова!V518</f>
        <v>0</v>
      </c>
      <c r="J512" s="54">
        <f>Ясюкова!W518</f>
        <v>0</v>
      </c>
      <c r="K512" s="54" t="e">
        <f>Ясюкова!C518</f>
        <v>#DIV/0!</v>
      </c>
      <c r="L512" s="54" t="e">
        <f>Ясюкова!D518</f>
        <v>#DIV/0!</v>
      </c>
      <c r="M512" s="54">
        <f>Ясюкова!G518</f>
        <v>0</v>
      </c>
      <c r="N512" s="54">
        <f>Ясюкова!H518</f>
        <v>0</v>
      </c>
      <c r="O512" s="54">
        <f>Ясюкова!I518</f>
        <v>0</v>
      </c>
      <c r="P512" s="54">
        <f>Ясюкова!X518</f>
        <v>0</v>
      </c>
      <c r="Q512" s="55" t="e">
        <f>Ясюкова!AX518</f>
        <v>#N/A</v>
      </c>
      <c r="R512" s="54" t="e">
        <f>Ясюкова!AW518</f>
        <v>#N/A</v>
      </c>
    </row>
    <row r="513" spans="1:18" x14ac:dyDescent="0.25">
      <c r="A513" s="70">
        <f>'Тулуз-Пьерон'!A519</f>
        <v>0</v>
      </c>
      <c r="B513" s="71">
        <f>'Тулуз-Пьерон'!B519</f>
        <v>0</v>
      </c>
      <c r="C513" s="60">
        <f>Ясюкова!K519+Ясюкова!L519+Ясюкова!P519</f>
        <v>0</v>
      </c>
      <c r="D513" s="54">
        <f>Ясюкова!E519</f>
        <v>0</v>
      </c>
      <c r="E513" s="54">
        <f>Ясюкова!F519</f>
        <v>0</v>
      </c>
      <c r="F513" s="54">
        <f>Ясюкова!J519+Ясюкова!T519</f>
        <v>0</v>
      </c>
      <c r="G513" s="54">
        <f>Ясюкова!O519+Ясюкова!V519</f>
        <v>0</v>
      </c>
      <c r="H513" s="54">
        <f>Ясюкова!J519+Ясюкова!N519+Ясюкова!O519</f>
        <v>0</v>
      </c>
      <c r="I513" s="54">
        <f>Ясюкова!T519+Ясюкова!U519+Ясюкова!V519</f>
        <v>0</v>
      </c>
      <c r="J513" s="54">
        <f>Ясюкова!W519</f>
        <v>0</v>
      </c>
      <c r="K513" s="54" t="e">
        <f>Ясюкова!C519</f>
        <v>#DIV/0!</v>
      </c>
      <c r="L513" s="54" t="e">
        <f>Ясюкова!D519</f>
        <v>#DIV/0!</v>
      </c>
      <c r="M513" s="54">
        <f>Ясюкова!G519</f>
        <v>0</v>
      </c>
      <c r="N513" s="54">
        <f>Ясюкова!H519</f>
        <v>0</v>
      </c>
      <c r="O513" s="54">
        <f>Ясюкова!I519</f>
        <v>0</v>
      </c>
      <c r="P513" s="54">
        <f>Ясюкова!X519</f>
        <v>0</v>
      </c>
      <c r="Q513" s="55" t="e">
        <f>Ясюкова!AX519</f>
        <v>#N/A</v>
      </c>
      <c r="R513" s="54" t="e">
        <f>Ясюкова!AW519</f>
        <v>#N/A</v>
      </c>
    </row>
    <row r="514" spans="1:18" x14ac:dyDescent="0.25">
      <c r="A514" s="70">
        <f>'Тулуз-Пьерон'!A520</f>
        <v>0</v>
      </c>
      <c r="B514" s="71">
        <f>'Тулуз-Пьерон'!B520</f>
        <v>0</v>
      </c>
      <c r="C514" s="60">
        <f>Ясюкова!K520+Ясюкова!L520+Ясюкова!P520</f>
        <v>0</v>
      </c>
      <c r="D514" s="54">
        <f>Ясюкова!E520</f>
        <v>0</v>
      </c>
      <c r="E514" s="54">
        <f>Ясюкова!F520</f>
        <v>0</v>
      </c>
      <c r="F514" s="54">
        <f>Ясюкова!J520+Ясюкова!T520</f>
        <v>0</v>
      </c>
      <c r="G514" s="54">
        <f>Ясюкова!O520+Ясюкова!V520</f>
        <v>0</v>
      </c>
      <c r="H514" s="54">
        <f>Ясюкова!J520+Ясюкова!N520+Ясюкова!O520</f>
        <v>0</v>
      </c>
      <c r="I514" s="54">
        <f>Ясюкова!T520+Ясюкова!U520+Ясюкова!V520</f>
        <v>0</v>
      </c>
      <c r="J514" s="54">
        <f>Ясюкова!W520</f>
        <v>0</v>
      </c>
      <c r="K514" s="54" t="e">
        <f>Ясюкова!C520</f>
        <v>#DIV/0!</v>
      </c>
      <c r="L514" s="54" t="e">
        <f>Ясюкова!D520</f>
        <v>#DIV/0!</v>
      </c>
      <c r="M514" s="54">
        <f>Ясюкова!G520</f>
        <v>0</v>
      </c>
      <c r="N514" s="54">
        <f>Ясюкова!H520</f>
        <v>0</v>
      </c>
      <c r="O514" s="54">
        <f>Ясюкова!I520</f>
        <v>0</v>
      </c>
      <c r="P514" s="54">
        <f>Ясюкова!X520</f>
        <v>0</v>
      </c>
      <c r="Q514" s="55" t="e">
        <f>Ясюкова!AX520</f>
        <v>#N/A</v>
      </c>
      <c r="R514" s="54" t="e">
        <f>Ясюкова!AW520</f>
        <v>#N/A</v>
      </c>
    </row>
    <row r="515" spans="1:18" x14ac:dyDescent="0.25">
      <c r="A515" s="70">
        <f>'Тулуз-Пьерон'!A521</f>
        <v>0</v>
      </c>
      <c r="B515" s="71">
        <f>'Тулуз-Пьерон'!B521</f>
        <v>0</v>
      </c>
      <c r="C515" s="60">
        <f>Ясюкова!K521+Ясюкова!L521+Ясюкова!P521</f>
        <v>0</v>
      </c>
      <c r="D515" s="54">
        <f>Ясюкова!E521</f>
        <v>0</v>
      </c>
      <c r="E515" s="54">
        <f>Ясюкова!F521</f>
        <v>0</v>
      </c>
      <c r="F515" s="54">
        <f>Ясюкова!J521+Ясюкова!T521</f>
        <v>0</v>
      </c>
      <c r="G515" s="54">
        <f>Ясюкова!O521+Ясюкова!V521</f>
        <v>0</v>
      </c>
      <c r="H515" s="54">
        <f>Ясюкова!J521+Ясюкова!N521+Ясюкова!O521</f>
        <v>0</v>
      </c>
      <c r="I515" s="54">
        <f>Ясюкова!T521+Ясюкова!U521+Ясюкова!V521</f>
        <v>0</v>
      </c>
      <c r="J515" s="54">
        <f>Ясюкова!W521</f>
        <v>0</v>
      </c>
      <c r="K515" s="54" t="e">
        <f>Ясюкова!C521</f>
        <v>#DIV/0!</v>
      </c>
      <c r="L515" s="54" t="e">
        <f>Ясюкова!D521</f>
        <v>#DIV/0!</v>
      </c>
      <c r="M515" s="54">
        <f>Ясюкова!G521</f>
        <v>0</v>
      </c>
      <c r="N515" s="54">
        <f>Ясюкова!H521</f>
        <v>0</v>
      </c>
      <c r="O515" s="54">
        <f>Ясюкова!I521</f>
        <v>0</v>
      </c>
      <c r="P515" s="54">
        <f>Ясюкова!X521</f>
        <v>0</v>
      </c>
      <c r="Q515" s="55" t="e">
        <f>Ясюкова!AX521</f>
        <v>#N/A</v>
      </c>
      <c r="R515" s="54" t="e">
        <f>Ясюкова!AW521</f>
        <v>#N/A</v>
      </c>
    </row>
    <row r="516" spans="1:18" x14ac:dyDescent="0.25">
      <c r="A516" s="70">
        <f>'Тулуз-Пьерон'!A522</f>
        <v>0</v>
      </c>
      <c r="B516" s="71">
        <f>'Тулуз-Пьерон'!B522</f>
        <v>0</v>
      </c>
      <c r="C516" s="60">
        <f>Ясюкова!K522+Ясюкова!L522+Ясюкова!P522</f>
        <v>0</v>
      </c>
      <c r="D516" s="54">
        <f>Ясюкова!E522</f>
        <v>0</v>
      </c>
      <c r="E516" s="54">
        <f>Ясюкова!F522</f>
        <v>0</v>
      </c>
      <c r="F516" s="54">
        <f>Ясюкова!J522+Ясюкова!T522</f>
        <v>0</v>
      </c>
      <c r="G516" s="54">
        <f>Ясюкова!O522+Ясюкова!V522</f>
        <v>0</v>
      </c>
      <c r="H516" s="54">
        <f>Ясюкова!J522+Ясюкова!N522+Ясюкова!O522</f>
        <v>0</v>
      </c>
      <c r="I516" s="54">
        <f>Ясюкова!T522+Ясюкова!U522+Ясюкова!V522</f>
        <v>0</v>
      </c>
      <c r="J516" s="54">
        <f>Ясюкова!W522</f>
        <v>0</v>
      </c>
      <c r="K516" s="54" t="e">
        <f>Ясюкова!C522</f>
        <v>#DIV/0!</v>
      </c>
      <c r="L516" s="54" t="e">
        <f>Ясюкова!D522</f>
        <v>#DIV/0!</v>
      </c>
      <c r="M516" s="54">
        <f>Ясюкова!G522</f>
        <v>0</v>
      </c>
      <c r="N516" s="54">
        <f>Ясюкова!H522</f>
        <v>0</v>
      </c>
      <c r="O516" s="54">
        <f>Ясюкова!I522</f>
        <v>0</v>
      </c>
      <c r="P516" s="54">
        <f>Ясюкова!X522</f>
        <v>0</v>
      </c>
      <c r="Q516" s="55" t="e">
        <f>Ясюкова!AX522</f>
        <v>#N/A</v>
      </c>
      <c r="R516" s="54" t="e">
        <f>Ясюкова!AW522</f>
        <v>#N/A</v>
      </c>
    </row>
    <row r="517" spans="1:18" x14ac:dyDescent="0.25">
      <c r="A517" s="70">
        <f>'Тулуз-Пьерон'!A523</f>
        <v>0</v>
      </c>
      <c r="B517" s="71">
        <f>'Тулуз-Пьерон'!B523</f>
        <v>0</v>
      </c>
      <c r="C517" s="60">
        <f>Ясюкова!K523+Ясюкова!L523+Ясюкова!P523</f>
        <v>0</v>
      </c>
      <c r="D517" s="54">
        <f>Ясюкова!E523</f>
        <v>0</v>
      </c>
      <c r="E517" s="54">
        <f>Ясюкова!F523</f>
        <v>0</v>
      </c>
      <c r="F517" s="54">
        <f>Ясюкова!J523+Ясюкова!T523</f>
        <v>0</v>
      </c>
      <c r="G517" s="54">
        <f>Ясюкова!O523+Ясюкова!V523</f>
        <v>0</v>
      </c>
      <c r="H517" s="54">
        <f>Ясюкова!J523+Ясюкова!N523+Ясюкова!O523</f>
        <v>0</v>
      </c>
      <c r="I517" s="54">
        <f>Ясюкова!T523+Ясюкова!U523+Ясюкова!V523</f>
        <v>0</v>
      </c>
      <c r="J517" s="54">
        <f>Ясюкова!W523</f>
        <v>0</v>
      </c>
      <c r="K517" s="54" t="e">
        <f>Ясюкова!C523</f>
        <v>#DIV/0!</v>
      </c>
      <c r="L517" s="54" t="e">
        <f>Ясюкова!D523</f>
        <v>#DIV/0!</v>
      </c>
      <c r="M517" s="54">
        <f>Ясюкова!G523</f>
        <v>0</v>
      </c>
      <c r="N517" s="54">
        <f>Ясюкова!H523</f>
        <v>0</v>
      </c>
      <c r="O517" s="54">
        <f>Ясюкова!I523</f>
        <v>0</v>
      </c>
      <c r="P517" s="54">
        <f>Ясюкова!X523</f>
        <v>0</v>
      </c>
      <c r="Q517" s="55" t="e">
        <f>Ясюкова!AX523</f>
        <v>#N/A</v>
      </c>
      <c r="R517" s="54" t="e">
        <f>Ясюкова!AW523</f>
        <v>#N/A</v>
      </c>
    </row>
    <row r="518" spans="1:18" x14ac:dyDescent="0.25">
      <c r="A518" s="70">
        <f>'Тулуз-Пьерон'!A524</f>
        <v>0</v>
      </c>
      <c r="B518" s="71">
        <f>'Тулуз-Пьерон'!B524</f>
        <v>0</v>
      </c>
      <c r="C518" s="60">
        <f>Ясюкова!K524+Ясюкова!L524+Ясюкова!P524</f>
        <v>0</v>
      </c>
      <c r="D518" s="54">
        <f>Ясюкова!E524</f>
        <v>0</v>
      </c>
      <c r="E518" s="54">
        <f>Ясюкова!F524</f>
        <v>0</v>
      </c>
      <c r="F518" s="54">
        <f>Ясюкова!J524+Ясюкова!T524</f>
        <v>0</v>
      </c>
      <c r="G518" s="54">
        <f>Ясюкова!O524+Ясюкова!V524</f>
        <v>0</v>
      </c>
      <c r="H518" s="54">
        <f>Ясюкова!J524+Ясюкова!N524+Ясюкова!O524</f>
        <v>0</v>
      </c>
      <c r="I518" s="54">
        <f>Ясюкова!T524+Ясюкова!U524+Ясюкова!V524</f>
        <v>0</v>
      </c>
      <c r="J518" s="54">
        <f>Ясюкова!W524</f>
        <v>0</v>
      </c>
      <c r="K518" s="54" t="e">
        <f>Ясюкова!C524</f>
        <v>#DIV/0!</v>
      </c>
      <c r="L518" s="54" t="e">
        <f>Ясюкова!D524</f>
        <v>#DIV/0!</v>
      </c>
      <c r="M518" s="54">
        <f>Ясюкова!G524</f>
        <v>0</v>
      </c>
      <c r="N518" s="54">
        <f>Ясюкова!H524</f>
        <v>0</v>
      </c>
      <c r="O518" s="54">
        <f>Ясюкова!I524</f>
        <v>0</v>
      </c>
      <c r="P518" s="54">
        <f>Ясюкова!X524</f>
        <v>0</v>
      </c>
      <c r="Q518" s="55" t="e">
        <f>Ясюкова!AX524</f>
        <v>#N/A</v>
      </c>
      <c r="R518" s="54" t="e">
        <f>Ясюкова!AW524</f>
        <v>#N/A</v>
      </c>
    </row>
    <row r="519" spans="1:18" x14ac:dyDescent="0.25">
      <c r="A519" s="70">
        <f>'Тулуз-Пьерон'!A525</f>
        <v>0</v>
      </c>
      <c r="B519" s="71">
        <f>'Тулуз-Пьерон'!B525</f>
        <v>0</v>
      </c>
      <c r="C519" s="60">
        <f>Ясюкова!K525+Ясюкова!L525+Ясюкова!P525</f>
        <v>0</v>
      </c>
      <c r="D519" s="54">
        <f>Ясюкова!E525</f>
        <v>0</v>
      </c>
      <c r="E519" s="54">
        <f>Ясюкова!F525</f>
        <v>0</v>
      </c>
      <c r="F519" s="54">
        <f>Ясюкова!J525+Ясюкова!T525</f>
        <v>0</v>
      </c>
      <c r="G519" s="54">
        <f>Ясюкова!O525+Ясюкова!V525</f>
        <v>0</v>
      </c>
      <c r="H519" s="54">
        <f>Ясюкова!J525+Ясюкова!N525+Ясюкова!O525</f>
        <v>0</v>
      </c>
      <c r="I519" s="54">
        <f>Ясюкова!T525+Ясюкова!U525+Ясюкова!V525</f>
        <v>0</v>
      </c>
      <c r="J519" s="54">
        <f>Ясюкова!W525</f>
        <v>0</v>
      </c>
      <c r="K519" s="54" t="e">
        <f>Ясюкова!C525</f>
        <v>#DIV/0!</v>
      </c>
      <c r="L519" s="54" t="e">
        <f>Ясюкова!D525</f>
        <v>#DIV/0!</v>
      </c>
      <c r="M519" s="54">
        <f>Ясюкова!G525</f>
        <v>0</v>
      </c>
      <c r="N519" s="54">
        <f>Ясюкова!H525</f>
        <v>0</v>
      </c>
      <c r="O519" s="54">
        <f>Ясюкова!I525</f>
        <v>0</v>
      </c>
      <c r="P519" s="54">
        <f>Ясюкова!X525</f>
        <v>0</v>
      </c>
      <c r="Q519" s="55" t="e">
        <f>Ясюкова!AX525</f>
        <v>#N/A</v>
      </c>
      <c r="R519" s="54" t="e">
        <f>Ясюкова!AW525</f>
        <v>#N/A</v>
      </c>
    </row>
    <row r="520" spans="1:18" x14ac:dyDescent="0.25">
      <c r="A520" s="70">
        <f>'Тулуз-Пьерон'!A526</f>
        <v>0</v>
      </c>
      <c r="B520" s="71">
        <f>'Тулуз-Пьерон'!B526</f>
        <v>0</v>
      </c>
      <c r="C520" s="60">
        <f>Ясюкова!K526+Ясюкова!L526+Ясюкова!P526</f>
        <v>0</v>
      </c>
      <c r="D520" s="54">
        <f>Ясюкова!E526</f>
        <v>0</v>
      </c>
      <c r="E520" s="54">
        <f>Ясюкова!F526</f>
        <v>0</v>
      </c>
      <c r="F520" s="54">
        <f>Ясюкова!J526+Ясюкова!T526</f>
        <v>0</v>
      </c>
      <c r="G520" s="54">
        <f>Ясюкова!O526+Ясюкова!V526</f>
        <v>0</v>
      </c>
      <c r="H520" s="54">
        <f>Ясюкова!J526+Ясюкова!N526+Ясюкова!O526</f>
        <v>0</v>
      </c>
      <c r="I520" s="54">
        <f>Ясюкова!T526+Ясюкова!U526+Ясюкова!V526</f>
        <v>0</v>
      </c>
      <c r="J520" s="54">
        <f>Ясюкова!W526</f>
        <v>0</v>
      </c>
      <c r="K520" s="54" t="e">
        <f>Ясюкова!C526</f>
        <v>#DIV/0!</v>
      </c>
      <c r="L520" s="54" t="e">
        <f>Ясюкова!D526</f>
        <v>#DIV/0!</v>
      </c>
      <c r="M520" s="54">
        <f>Ясюкова!G526</f>
        <v>0</v>
      </c>
      <c r="N520" s="54">
        <f>Ясюкова!H526</f>
        <v>0</v>
      </c>
      <c r="O520" s="54">
        <f>Ясюкова!I526</f>
        <v>0</v>
      </c>
      <c r="P520" s="54">
        <f>Ясюкова!X526</f>
        <v>0</v>
      </c>
      <c r="Q520" s="55" t="e">
        <f>Ясюкова!AX526</f>
        <v>#N/A</v>
      </c>
      <c r="R520" s="54" t="e">
        <f>Ясюкова!AW526</f>
        <v>#N/A</v>
      </c>
    </row>
    <row r="521" spans="1:18" x14ac:dyDescent="0.25">
      <c r="A521" s="70">
        <f>'Тулуз-Пьерон'!A527</f>
        <v>0</v>
      </c>
      <c r="B521" s="71">
        <f>'Тулуз-Пьерон'!B527</f>
        <v>0</v>
      </c>
      <c r="C521" s="60">
        <f>Ясюкова!K527+Ясюкова!L527+Ясюкова!P527</f>
        <v>0</v>
      </c>
      <c r="D521" s="54">
        <f>Ясюкова!E527</f>
        <v>0</v>
      </c>
      <c r="E521" s="54">
        <f>Ясюкова!F527</f>
        <v>0</v>
      </c>
      <c r="F521" s="54">
        <f>Ясюкова!J527+Ясюкова!T527</f>
        <v>0</v>
      </c>
      <c r="G521" s="54">
        <f>Ясюкова!O527+Ясюкова!V527</f>
        <v>0</v>
      </c>
      <c r="H521" s="54">
        <f>Ясюкова!J527+Ясюкова!N527+Ясюкова!O527</f>
        <v>0</v>
      </c>
      <c r="I521" s="54">
        <f>Ясюкова!T527+Ясюкова!U527+Ясюкова!V527</f>
        <v>0</v>
      </c>
      <c r="J521" s="54">
        <f>Ясюкова!W527</f>
        <v>0</v>
      </c>
      <c r="K521" s="54" t="e">
        <f>Ясюкова!C527</f>
        <v>#DIV/0!</v>
      </c>
      <c r="L521" s="54" t="e">
        <f>Ясюкова!D527</f>
        <v>#DIV/0!</v>
      </c>
      <c r="M521" s="54">
        <f>Ясюкова!G527</f>
        <v>0</v>
      </c>
      <c r="N521" s="54">
        <f>Ясюкова!H527</f>
        <v>0</v>
      </c>
      <c r="O521" s="54">
        <f>Ясюкова!I527</f>
        <v>0</v>
      </c>
      <c r="P521" s="54">
        <f>Ясюкова!X527</f>
        <v>0</v>
      </c>
      <c r="Q521" s="55" t="e">
        <f>Ясюкова!AX527</f>
        <v>#N/A</v>
      </c>
      <c r="R521" s="54" t="e">
        <f>Ясюкова!AW527</f>
        <v>#N/A</v>
      </c>
    </row>
    <row r="522" spans="1:18" x14ac:dyDescent="0.25">
      <c r="A522" s="70">
        <f>'Тулуз-Пьерон'!A528</f>
        <v>0</v>
      </c>
      <c r="B522" s="71">
        <f>'Тулуз-Пьерон'!B528</f>
        <v>0</v>
      </c>
      <c r="C522" s="60">
        <f>Ясюкова!K528+Ясюкова!L528+Ясюкова!P528</f>
        <v>0</v>
      </c>
      <c r="D522" s="54">
        <f>Ясюкова!E528</f>
        <v>0</v>
      </c>
      <c r="E522" s="54">
        <f>Ясюкова!F528</f>
        <v>0</v>
      </c>
      <c r="F522" s="54">
        <f>Ясюкова!J528+Ясюкова!T528</f>
        <v>0</v>
      </c>
      <c r="G522" s="54">
        <f>Ясюкова!O528+Ясюкова!V528</f>
        <v>0</v>
      </c>
      <c r="H522" s="54">
        <f>Ясюкова!J528+Ясюкова!N528+Ясюкова!O528</f>
        <v>0</v>
      </c>
      <c r="I522" s="54">
        <f>Ясюкова!T528+Ясюкова!U528+Ясюкова!V528</f>
        <v>0</v>
      </c>
      <c r="J522" s="54">
        <f>Ясюкова!W528</f>
        <v>0</v>
      </c>
      <c r="K522" s="54" t="e">
        <f>Ясюкова!C528</f>
        <v>#DIV/0!</v>
      </c>
      <c r="L522" s="54" t="e">
        <f>Ясюкова!D528</f>
        <v>#DIV/0!</v>
      </c>
      <c r="M522" s="54">
        <f>Ясюкова!G528</f>
        <v>0</v>
      </c>
      <c r="N522" s="54">
        <f>Ясюкова!H528</f>
        <v>0</v>
      </c>
      <c r="O522" s="54">
        <f>Ясюкова!I528</f>
        <v>0</v>
      </c>
      <c r="P522" s="54">
        <f>Ясюкова!X528</f>
        <v>0</v>
      </c>
      <c r="Q522" s="55" t="e">
        <f>Ясюкова!AX528</f>
        <v>#N/A</v>
      </c>
      <c r="R522" s="54" t="e">
        <f>Ясюкова!AW528</f>
        <v>#N/A</v>
      </c>
    </row>
    <row r="523" spans="1:18" x14ac:dyDescent="0.25">
      <c r="A523" s="70">
        <f>'Тулуз-Пьерон'!A529</f>
        <v>0</v>
      </c>
      <c r="B523" s="71">
        <f>'Тулуз-Пьерон'!B529</f>
        <v>0</v>
      </c>
      <c r="C523" s="60">
        <f>Ясюкова!K529+Ясюкова!L529+Ясюкова!P529</f>
        <v>0</v>
      </c>
      <c r="D523" s="54">
        <f>Ясюкова!E529</f>
        <v>0</v>
      </c>
      <c r="E523" s="54">
        <f>Ясюкова!F529</f>
        <v>0</v>
      </c>
      <c r="F523" s="54">
        <f>Ясюкова!J529+Ясюкова!T529</f>
        <v>0</v>
      </c>
      <c r="G523" s="54">
        <f>Ясюкова!O529+Ясюкова!V529</f>
        <v>0</v>
      </c>
      <c r="H523" s="54">
        <f>Ясюкова!J529+Ясюкова!N529+Ясюкова!O529</f>
        <v>0</v>
      </c>
      <c r="I523" s="54">
        <f>Ясюкова!T529+Ясюкова!U529+Ясюкова!V529</f>
        <v>0</v>
      </c>
      <c r="J523" s="54">
        <f>Ясюкова!W529</f>
        <v>0</v>
      </c>
      <c r="K523" s="54" t="e">
        <f>Ясюкова!C529</f>
        <v>#DIV/0!</v>
      </c>
      <c r="L523" s="54" t="e">
        <f>Ясюкова!D529</f>
        <v>#DIV/0!</v>
      </c>
      <c r="M523" s="54">
        <f>Ясюкова!G529</f>
        <v>0</v>
      </c>
      <c r="N523" s="54">
        <f>Ясюкова!H529</f>
        <v>0</v>
      </c>
      <c r="O523" s="54">
        <f>Ясюкова!I529</f>
        <v>0</v>
      </c>
      <c r="P523" s="54">
        <f>Ясюкова!X529</f>
        <v>0</v>
      </c>
      <c r="Q523" s="55" t="e">
        <f>Ясюкова!AX529</f>
        <v>#N/A</v>
      </c>
      <c r="R523" s="54" t="e">
        <f>Ясюкова!AW529</f>
        <v>#N/A</v>
      </c>
    </row>
    <row r="524" spans="1:18" x14ac:dyDescent="0.25">
      <c r="A524" s="70">
        <f>'Тулуз-Пьерон'!A530</f>
        <v>0</v>
      </c>
      <c r="B524" s="71">
        <f>'Тулуз-Пьерон'!B530</f>
        <v>0</v>
      </c>
      <c r="C524" s="60">
        <f>Ясюкова!K530+Ясюкова!L530+Ясюкова!P530</f>
        <v>0</v>
      </c>
      <c r="D524" s="54">
        <f>Ясюкова!E530</f>
        <v>0</v>
      </c>
      <c r="E524" s="54">
        <f>Ясюкова!F530</f>
        <v>0</v>
      </c>
      <c r="F524" s="54">
        <f>Ясюкова!J530+Ясюкова!T530</f>
        <v>0</v>
      </c>
      <c r="G524" s="54">
        <f>Ясюкова!O530+Ясюкова!V530</f>
        <v>0</v>
      </c>
      <c r="H524" s="54">
        <f>Ясюкова!J530+Ясюкова!N530+Ясюкова!O530</f>
        <v>0</v>
      </c>
      <c r="I524" s="54">
        <f>Ясюкова!T530+Ясюкова!U530+Ясюкова!V530</f>
        <v>0</v>
      </c>
      <c r="J524" s="54">
        <f>Ясюкова!W530</f>
        <v>0</v>
      </c>
      <c r="K524" s="54" t="e">
        <f>Ясюкова!C530</f>
        <v>#DIV/0!</v>
      </c>
      <c r="L524" s="54" t="e">
        <f>Ясюкова!D530</f>
        <v>#DIV/0!</v>
      </c>
      <c r="M524" s="54">
        <f>Ясюкова!G530</f>
        <v>0</v>
      </c>
      <c r="N524" s="54">
        <f>Ясюкова!H530</f>
        <v>0</v>
      </c>
      <c r="O524" s="54">
        <f>Ясюкова!I530</f>
        <v>0</v>
      </c>
      <c r="P524" s="54">
        <f>Ясюкова!X530</f>
        <v>0</v>
      </c>
      <c r="Q524" s="55" t="e">
        <f>Ясюкова!AX530</f>
        <v>#N/A</v>
      </c>
      <c r="R524" s="54" t="e">
        <f>Ясюкова!AW530</f>
        <v>#N/A</v>
      </c>
    </row>
    <row r="525" spans="1:18" x14ac:dyDescent="0.25">
      <c r="A525" s="70">
        <f>'Тулуз-Пьерон'!A531</f>
        <v>0</v>
      </c>
      <c r="B525" s="71">
        <f>'Тулуз-Пьерон'!B531</f>
        <v>0</v>
      </c>
      <c r="C525" s="60">
        <f>Ясюкова!K531+Ясюкова!L531+Ясюкова!P531</f>
        <v>0</v>
      </c>
      <c r="D525" s="54">
        <f>Ясюкова!E531</f>
        <v>0</v>
      </c>
      <c r="E525" s="54">
        <f>Ясюкова!F531</f>
        <v>0</v>
      </c>
      <c r="F525" s="54">
        <f>Ясюкова!J531+Ясюкова!T531</f>
        <v>0</v>
      </c>
      <c r="G525" s="54">
        <f>Ясюкова!O531+Ясюкова!V531</f>
        <v>0</v>
      </c>
      <c r="H525" s="54">
        <f>Ясюкова!J531+Ясюкова!N531+Ясюкова!O531</f>
        <v>0</v>
      </c>
      <c r="I525" s="54">
        <f>Ясюкова!T531+Ясюкова!U531+Ясюкова!V531</f>
        <v>0</v>
      </c>
      <c r="J525" s="54">
        <f>Ясюкова!W531</f>
        <v>0</v>
      </c>
      <c r="K525" s="54" t="e">
        <f>Ясюкова!C531</f>
        <v>#DIV/0!</v>
      </c>
      <c r="L525" s="54" t="e">
        <f>Ясюкова!D531</f>
        <v>#DIV/0!</v>
      </c>
      <c r="M525" s="54">
        <f>Ясюкова!G531</f>
        <v>0</v>
      </c>
      <c r="N525" s="54">
        <f>Ясюкова!H531</f>
        <v>0</v>
      </c>
      <c r="O525" s="54">
        <f>Ясюкова!I531</f>
        <v>0</v>
      </c>
      <c r="P525" s="54">
        <f>Ясюкова!X531</f>
        <v>0</v>
      </c>
      <c r="Q525" s="55" t="e">
        <f>Ясюкова!AX531</f>
        <v>#N/A</v>
      </c>
      <c r="R525" s="54" t="e">
        <f>Ясюкова!AW531</f>
        <v>#N/A</v>
      </c>
    </row>
    <row r="526" spans="1:18" x14ac:dyDescent="0.25">
      <c r="A526" s="70">
        <f>'Тулуз-Пьерон'!A532</f>
        <v>0</v>
      </c>
      <c r="B526" s="71">
        <f>'Тулуз-Пьерон'!B532</f>
        <v>0</v>
      </c>
      <c r="C526" s="60">
        <f>Ясюкова!K532+Ясюкова!L532+Ясюкова!P532</f>
        <v>0</v>
      </c>
      <c r="D526" s="54">
        <f>Ясюкова!E532</f>
        <v>0</v>
      </c>
      <c r="E526" s="54">
        <f>Ясюкова!F532</f>
        <v>0</v>
      </c>
      <c r="F526" s="54">
        <f>Ясюкова!J532+Ясюкова!T532</f>
        <v>0</v>
      </c>
      <c r="G526" s="54">
        <f>Ясюкова!O532+Ясюкова!V532</f>
        <v>0</v>
      </c>
      <c r="H526" s="54">
        <f>Ясюкова!J532+Ясюкова!N532+Ясюкова!O532</f>
        <v>0</v>
      </c>
      <c r="I526" s="54">
        <f>Ясюкова!T532+Ясюкова!U532+Ясюкова!V532</f>
        <v>0</v>
      </c>
      <c r="J526" s="54">
        <f>Ясюкова!W532</f>
        <v>0</v>
      </c>
      <c r="K526" s="54" t="e">
        <f>Ясюкова!C532</f>
        <v>#DIV/0!</v>
      </c>
      <c r="L526" s="54" t="e">
        <f>Ясюкова!D532</f>
        <v>#DIV/0!</v>
      </c>
      <c r="M526" s="54">
        <f>Ясюкова!G532</f>
        <v>0</v>
      </c>
      <c r="N526" s="54">
        <f>Ясюкова!H532</f>
        <v>0</v>
      </c>
      <c r="O526" s="54">
        <f>Ясюкова!I532</f>
        <v>0</v>
      </c>
      <c r="P526" s="54">
        <f>Ясюкова!X532</f>
        <v>0</v>
      </c>
      <c r="Q526" s="55" t="e">
        <f>Ясюкова!AX532</f>
        <v>#N/A</v>
      </c>
      <c r="R526" s="54" t="e">
        <f>Ясюкова!AW532</f>
        <v>#N/A</v>
      </c>
    </row>
    <row r="527" spans="1:18" x14ac:dyDescent="0.25">
      <c r="A527" s="70">
        <f>'Тулуз-Пьерон'!A533</f>
        <v>0</v>
      </c>
      <c r="B527" s="71">
        <f>'Тулуз-Пьерон'!B533</f>
        <v>0</v>
      </c>
      <c r="C527" s="60">
        <f>Ясюкова!K533+Ясюкова!L533+Ясюкова!P533</f>
        <v>0</v>
      </c>
      <c r="D527" s="54">
        <f>Ясюкова!E533</f>
        <v>0</v>
      </c>
      <c r="E527" s="54">
        <f>Ясюкова!F533</f>
        <v>0</v>
      </c>
      <c r="F527" s="54">
        <f>Ясюкова!J533+Ясюкова!T533</f>
        <v>0</v>
      </c>
      <c r="G527" s="54">
        <f>Ясюкова!O533+Ясюкова!V533</f>
        <v>0</v>
      </c>
      <c r="H527" s="54">
        <f>Ясюкова!J533+Ясюкова!N533+Ясюкова!O533</f>
        <v>0</v>
      </c>
      <c r="I527" s="54">
        <f>Ясюкова!T533+Ясюкова!U533+Ясюкова!V533</f>
        <v>0</v>
      </c>
      <c r="J527" s="54">
        <f>Ясюкова!W533</f>
        <v>0</v>
      </c>
      <c r="K527" s="54" t="e">
        <f>Ясюкова!C533</f>
        <v>#DIV/0!</v>
      </c>
      <c r="L527" s="54" t="e">
        <f>Ясюкова!D533</f>
        <v>#DIV/0!</v>
      </c>
      <c r="M527" s="54">
        <f>Ясюкова!G533</f>
        <v>0</v>
      </c>
      <c r="N527" s="54">
        <f>Ясюкова!H533</f>
        <v>0</v>
      </c>
      <c r="O527" s="54">
        <f>Ясюкова!I533</f>
        <v>0</v>
      </c>
      <c r="P527" s="54">
        <f>Ясюкова!X533</f>
        <v>0</v>
      </c>
      <c r="Q527" s="55" t="e">
        <f>Ясюкова!AX533</f>
        <v>#N/A</v>
      </c>
      <c r="R527" s="54" t="e">
        <f>Ясюкова!AW533</f>
        <v>#N/A</v>
      </c>
    </row>
    <row r="528" spans="1:18" x14ac:dyDescent="0.25">
      <c r="A528" s="70">
        <f>'Тулуз-Пьерон'!A534</f>
        <v>0</v>
      </c>
      <c r="B528" s="71">
        <f>'Тулуз-Пьерон'!B534</f>
        <v>0</v>
      </c>
      <c r="C528" s="60">
        <f>Ясюкова!K534+Ясюкова!L534+Ясюкова!P534</f>
        <v>0</v>
      </c>
      <c r="D528" s="54">
        <f>Ясюкова!E534</f>
        <v>0</v>
      </c>
      <c r="E528" s="54">
        <f>Ясюкова!F534</f>
        <v>0</v>
      </c>
      <c r="F528" s="54">
        <f>Ясюкова!J534+Ясюкова!T534</f>
        <v>0</v>
      </c>
      <c r="G528" s="54">
        <f>Ясюкова!O534+Ясюкова!V534</f>
        <v>0</v>
      </c>
      <c r="H528" s="54">
        <f>Ясюкова!J534+Ясюкова!N534+Ясюкова!O534</f>
        <v>0</v>
      </c>
      <c r="I528" s="54">
        <f>Ясюкова!T534+Ясюкова!U534+Ясюкова!V534</f>
        <v>0</v>
      </c>
      <c r="J528" s="54">
        <f>Ясюкова!W534</f>
        <v>0</v>
      </c>
      <c r="K528" s="54" t="e">
        <f>Ясюкова!C534</f>
        <v>#DIV/0!</v>
      </c>
      <c r="L528" s="54" t="e">
        <f>Ясюкова!D534</f>
        <v>#DIV/0!</v>
      </c>
      <c r="M528" s="54">
        <f>Ясюкова!G534</f>
        <v>0</v>
      </c>
      <c r="N528" s="54">
        <f>Ясюкова!H534</f>
        <v>0</v>
      </c>
      <c r="O528" s="54">
        <f>Ясюкова!I534</f>
        <v>0</v>
      </c>
      <c r="P528" s="54">
        <f>Ясюкова!X534</f>
        <v>0</v>
      </c>
      <c r="Q528" s="55" t="e">
        <f>Ясюкова!AX534</f>
        <v>#N/A</v>
      </c>
      <c r="R528" s="54" t="e">
        <f>Ясюкова!AW534</f>
        <v>#N/A</v>
      </c>
    </row>
    <row r="529" spans="1:18" x14ac:dyDescent="0.25">
      <c r="A529" s="70">
        <f>'Тулуз-Пьерон'!A535</f>
        <v>0</v>
      </c>
      <c r="B529" s="71">
        <f>'Тулуз-Пьерон'!B535</f>
        <v>0</v>
      </c>
      <c r="C529" s="60">
        <f>Ясюкова!K535+Ясюкова!L535+Ясюкова!P535</f>
        <v>0</v>
      </c>
      <c r="D529" s="54">
        <f>Ясюкова!E535</f>
        <v>0</v>
      </c>
      <c r="E529" s="54">
        <f>Ясюкова!F535</f>
        <v>0</v>
      </c>
      <c r="F529" s="54">
        <f>Ясюкова!J535+Ясюкова!T535</f>
        <v>0</v>
      </c>
      <c r="G529" s="54">
        <f>Ясюкова!O535+Ясюкова!V535</f>
        <v>0</v>
      </c>
      <c r="H529" s="54">
        <f>Ясюкова!J535+Ясюкова!N535+Ясюкова!O535</f>
        <v>0</v>
      </c>
      <c r="I529" s="54">
        <f>Ясюкова!T535+Ясюкова!U535+Ясюкова!V535</f>
        <v>0</v>
      </c>
      <c r="J529" s="54">
        <f>Ясюкова!W535</f>
        <v>0</v>
      </c>
      <c r="K529" s="54" t="e">
        <f>Ясюкова!C535</f>
        <v>#DIV/0!</v>
      </c>
      <c r="L529" s="54" t="e">
        <f>Ясюкова!D535</f>
        <v>#DIV/0!</v>
      </c>
      <c r="M529" s="54">
        <f>Ясюкова!G535</f>
        <v>0</v>
      </c>
      <c r="N529" s="54">
        <f>Ясюкова!H535</f>
        <v>0</v>
      </c>
      <c r="O529" s="54">
        <f>Ясюкова!I535</f>
        <v>0</v>
      </c>
      <c r="P529" s="54">
        <f>Ясюкова!X535</f>
        <v>0</v>
      </c>
      <c r="Q529" s="55" t="e">
        <f>Ясюкова!AX535</f>
        <v>#N/A</v>
      </c>
      <c r="R529" s="54" t="e">
        <f>Ясюкова!AW535</f>
        <v>#N/A</v>
      </c>
    </row>
    <row r="530" spans="1:18" x14ac:dyDescent="0.25">
      <c r="A530" s="70">
        <f>'Тулуз-Пьерон'!A536</f>
        <v>0</v>
      </c>
      <c r="B530" s="71">
        <f>'Тулуз-Пьерон'!B536</f>
        <v>0</v>
      </c>
      <c r="C530" s="60">
        <f>Ясюкова!K536+Ясюкова!L536+Ясюкова!P536</f>
        <v>0</v>
      </c>
      <c r="D530" s="54">
        <f>Ясюкова!E536</f>
        <v>0</v>
      </c>
      <c r="E530" s="54">
        <f>Ясюкова!F536</f>
        <v>0</v>
      </c>
      <c r="F530" s="54">
        <f>Ясюкова!J536+Ясюкова!T536</f>
        <v>0</v>
      </c>
      <c r="G530" s="54">
        <f>Ясюкова!O536+Ясюкова!V536</f>
        <v>0</v>
      </c>
      <c r="H530" s="54">
        <f>Ясюкова!J536+Ясюкова!N536+Ясюкова!O536</f>
        <v>0</v>
      </c>
      <c r="I530" s="54">
        <f>Ясюкова!T536+Ясюкова!U536+Ясюкова!V536</f>
        <v>0</v>
      </c>
      <c r="J530" s="54">
        <f>Ясюкова!W536</f>
        <v>0</v>
      </c>
      <c r="K530" s="54" t="e">
        <f>Ясюкова!C536</f>
        <v>#DIV/0!</v>
      </c>
      <c r="L530" s="54" t="e">
        <f>Ясюкова!D536</f>
        <v>#DIV/0!</v>
      </c>
      <c r="M530" s="54">
        <f>Ясюкова!G536</f>
        <v>0</v>
      </c>
      <c r="N530" s="54">
        <f>Ясюкова!H536</f>
        <v>0</v>
      </c>
      <c r="O530" s="54">
        <f>Ясюкова!I536</f>
        <v>0</v>
      </c>
      <c r="P530" s="54">
        <f>Ясюкова!X536</f>
        <v>0</v>
      </c>
      <c r="Q530" s="55" t="e">
        <f>Ясюкова!AX536</f>
        <v>#N/A</v>
      </c>
      <c r="R530" s="54" t="e">
        <f>Ясюкова!AW536</f>
        <v>#N/A</v>
      </c>
    </row>
    <row r="531" spans="1:18" x14ac:dyDescent="0.25">
      <c r="A531" s="70">
        <f>'Тулуз-Пьерон'!A537</f>
        <v>0</v>
      </c>
      <c r="B531" s="71">
        <f>'Тулуз-Пьерон'!B537</f>
        <v>0</v>
      </c>
      <c r="C531" s="60">
        <f>Ясюкова!K537+Ясюкова!L537+Ясюкова!P537</f>
        <v>0</v>
      </c>
      <c r="D531" s="54">
        <f>Ясюкова!E537</f>
        <v>0</v>
      </c>
      <c r="E531" s="54">
        <f>Ясюкова!F537</f>
        <v>0</v>
      </c>
      <c r="F531" s="54">
        <f>Ясюкова!J537+Ясюкова!T537</f>
        <v>0</v>
      </c>
      <c r="G531" s="54">
        <f>Ясюкова!O537+Ясюкова!V537</f>
        <v>0</v>
      </c>
      <c r="H531" s="54">
        <f>Ясюкова!J537+Ясюкова!N537+Ясюкова!O537</f>
        <v>0</v>
      </c>
      <c r="I531" s="54">
        <f>Ясюкова!T537+Ясюкова!U537+Ясюкова!V537</f>
        <v>0</v>
      </c>
      <c r="J531" s="54">
        <f>Ясюкова!W537</f>
        <v>0</v>
      </c>
      <c r="K531" s="54" t="e">
        <f>Ясюкова!C537</f>
        <v>#DIV/0!</v>
      </c>
      <c r="L531" s="54" t="e">
        <f>Ясюкова!D537</f>
        <v>#DIV/0!</v>
      </c>
      <c r="M531" s="54">
        <f>Ясюкова!G537</f>
        <v>0</v>
      </c>
      <c r="N531" s="54">
        <f>Ясюкова!H537</f>
        <v>0</v>
      </c>
      <c r="O531" s="54">
        <f>Ясюкова!I537</f>
        <v>0</v>
      </c>
      <c r="P531" s="54">
        <f>Ясюкова!X537</f>
        <v>0</v>
      </c>
      <c r="Q531" s="55" t="e">
        <f>Ясюкова!AX537</f>
        <v>#N/A</v>
      </c>
      <c r="R531" s="54" t="e">
        <f>Ясюкова!AW537</f>
        <v>#N/A</v>
      </c>
    </row>
    <row r="532" spans="1:18" x14ac:dyDescent="0.25">
      <c r="A532" s="70">
        <f>'Тулуз-Пьерон'!A538</f>
        <v>0</v>
      </c>
      <c r="B532" s="71">
        <f>'Тулуз-Пьерон'!B538</f>
        <v>0</v>
      </c>
      <c r="C532" s="60">
        <f>Ясюкова!K538+Ясюкова!L538+Ясюкова!P538</f>
        <v>0</v>
      </c>
      <c r="D532" s="54">
        <f>Ясюкова!E538</f>
        <v>0</v>
      </c>
      <c r="E532" s="54">
        <f>Ясюкова!F538</f>
        <v>0</v>
      </c>
      <c r="F532" s="54">
        <f>Ясюкова!J538+Ясюкова!T538</f>
        <v>0</v>
      </c>
      <c r="G532" s="54">
        <f>Ясюкова!O538+Ясюкова!V538</f>
        <v>0</v>
      </c>
      <c r="H532" s="54">
        <f>Ясюкова!J538+Ясюкова!N538+Ясюкова!O538</f>
        <v>0</v>
      </c>
      <c r="I532" s="54">
        <f>Ясюкова!T538+Ясюкова!U538+Ясюкова!V538</f>
        <v>0</v>
      </c>
      <c r="J532" s="54">
        <f>Ясюкова!W538</f>
        <v>0</v>
      </c>
      <c r="K532" s="54" t="e">
        <f>Ясюкова!C538</f>
        <v>#DIV/0!</v>
      </c>
      <c r="L532" s="54" t="e">
        <f>Ясюкова!D538</f>
        <v>#DIV/0!</v>
      </c>
      <c r="M532" s="54">
        <f>Ясюкова!G538</f>
        <v>0</v>
      </c>
      <c r="N532" s="54">
        <f>Ясюкова!H538</f>
        <v>0</v>
      </c>
      <c r="O532" s="54">
        <f>Ясюкова!I538</f>
        <v>0</v>
      </c>
      <c r="P532" s="54">
        <f>Ясюкова!X538</f>
        <v>0</v>
      </c>
      <c r="Q532" s="55" t="e">
        <f>Ясюкова!AX538</f>
        <v>#N/A</v>
      </c>
      <c r="R532" s="54" t="e">
        <f>Ясюкова!AW538</f>
        <v>#N/A</v>
      </c>
    </row>
    <row r="533" spans="1:18" x14ac:dyDescent="0.25">
      <c r="A533" s="70">
        <f>'Тулуз-Пьерон'!A539</f>
        <v>0</v>
      </c>
      <c r="B533" s="71">
        <f>'Тулуз-Пьерон'!B539</f>
        <v>0</v>
      </c>
      <c r="C533" s="60">
        <f>Ясюкова!K539+Ясюкова!L539+Ясюкова!P539</f>
        <v>0</v>
      </c>
      <c r="D533" s="54">
        <f>Ясюкова!E539</f>
        <v>0</v>
      </c>
      <c r="E533" s="54">
        <f>Ясюкова!F539</f>
        <v>0</v>
      </c>
      <c r="F533" s="54">
        <f>Ясюкова!J539+Ясюкова!T539</f>
        <v>0</v>
      </c>
      <c r="G533" s="54">
        <f>Ясюкова!O539+Ясюкова!V539</f>
        <v>0</v>
      </c>
      <c r="H533" s="54">
        <f>Ясюкова!J539+Ясюкова!N539+Ясюкова!O539</f>
        <v>0</v>
      </c>
      <c r="I533" s="54">
        <f>Ясюкова!T539+Ясюкова!U539+Ясюкова!V539</f>
        <v>0</v>
      </c>
      <c r="J533" s="54">
        <f>Ясюкова!W539</f>
        <v>0</v>
      </c>
      <c r="K533" s="54" t="e">
        <f>Ясюкова!C539</f>
        <v>#DIV/0!</v>
      </c>
      <c r="L533" s="54" t="e">
        <f>Ясюкова!D539</f>
        <v>#DIV/0!</v>
      </c>
      <c r="M533" s="54">
        <f>Ясюкова!G539</f>
        <v>0</v>
      </c>
      <c r="N533" s="54">
        <f>Ясюкова!H539</f>
        <v>0</v>
      </c>
      <c r="O533" s="54">
        <f>Ясюкова!I539</f>
        <v>0</v>
      </c>
      <c r="P533" s="54">
        <f>Ясюкова!X539</f>
        <v>0</v>
      </c>
      <c r="Q533" s="55" t="e">
        <f>Ясюкова!AX539</f>
        <v>#N/A</v>
      </c>
      <c r="R533" s="54" t="e">
        <f>Ясюкова!AW539</f>
        <v>#N/A</v>
      </c>
    </row>
    <row r="534" spans="1:18" x14ac:dyDescent="0.25">
      <c r="A534" s="70">
        <f>'Тулуз-Пьерон'!A540</f>
        <v>0</v>
      </c>
      <c r="B534" s="71">
        <f>'Тулуз-Пьерон'!B540</f>
        <v>0</v>
      </c>
      <c r="C534" s="60">
        <f>Ясюкова!K540+Ясюкова!L540+Ясюкова!P540</f>
        <v>0</v>
      </c>
      <c r="D534" s="54">
        <f>Ясюкова!E540</f>
        <v>0</v>
      </c>
      <c r="E534" s="54">
        <f>Ясюкова!F540</f>
        <v>0</v>
      </c>
      <c r="F534" s="54">
        <f>Ясюкова!J540+Ясюкова!T540</f>
        <v>0</v>
      </c>
      <c r="G534" s="54">
        <f>Ясюкова!O540+Ясюкова!V540</f>
        <v>0</v>
      </c>
      <c r="H534" s="54">
        <f>Ясюкова!J540+Ясюкова!N540+Ясюкова!O540</f>
        <v>0</v>
      </c>
      <c r="I534" s="54">
        <f>Ясюкова!T540+Ясюкова!U540+Ясюкова!V540</f>
        <v>0</v>
      </c>
      <c r="J534" s="54">
        <f>Ясюкова!W540</f>
        <v>0</v>
      </c>
      <c r="K534" s="54" t="e">
        <f>Ясюкова!C540</f>
        <v>#DIV/0!</v>
      </c>
      <c r="L534" s="54" t="e">
        <f>Ясюкова!D540</f>
        <v>#DIV/0!</v>
      </c>
      <c r="M534" s="54">
        <f>Ясюкова!G540</f>
        <v>0</v>
      </c>
      <c r="N534" s="54">
        <f>Ясюкова!H540</f>
        <v>0</v>
      </c>
      <c r="O534" s="54">
        <f>Ясюкова!I540</f>
        <v>0</v>
      </c>
      <c r="P534" s="54">
        <f>Ясюкова!X540</f>
        <v>0</v>
      </c>
      <c r="Q534" s="55" t="e">
        <f>Ясюкова!AX540</f>
        <v>#N/A</v>
      </c>
      <c r="R534" s="54" t="e">
        <f>Ясюкова!AW540</f>
        <v>#N/A</v>
      </c>
    </row>
    <row r="535" spans="1:18" x14ac:dyDescent="0.25">
      <c r="A535" s="70">
        <f>'Тулуз-Пьерон'!A541</f>
        <v>0</v>
      </c>
      <c r="B535" s="71">
        <f>'Тулуз-Пьерон'!B541</f>
        <v>0</v>
      </c>
      <c r="C535" s="60">
        <f>Ясюкова!K541+Ясюкова!L541+Ясюкова!P541</f>
        <v>0</v>
      </c>
      <c r="D535" s="54">
        <f>Ясюкова!E541</f>
        <v>0</v>
      </c>
      <c r="E535" s="54">
        <f>Ясюкова!F541</f>
        <v>0</v>
      </c>
      <c r="F535" s="54">
        <f>Ясюкова!J541+Ясюкова!T541</f>
        <v>0</v>
      </c>
      <c r="G535" s="54">
        <f>Ясюкова!O541+Ясюкова!V541</f>
        <v>0</v>
      </c>
      <c r="H535" s="54">
        <f>Ясюкова!J541+Ясюкова!N541+Ясюкова!O541</f>
        <v>0</v>
      </c>
      <c r="I535" s="54">
        <f>Ясюкова!T541+Ясюкова!U541+Ясюкова!V541</f>
        <v>0</v>
      </c>
      <c r="J535" s="54">
        <f>Ясюкова!W541</f>
        <v>0</v>
      </c>
      <c r="K535" s="54" t="e">
        <f>Ясюкова!C541</f>
        <v>#DIV/0!</v>
      </c>
      <c r="L535" s="54" t="e">
        <f>Ясюкова!D541</f>
        <v>#DIV/0!</v>
      </c>
      <c r="M535" s="54">
        <f>Ясюкова!G541</f>
        <v>0</v>
      </c>
      <c r="N535" s="54">
        <f>Ясюкова!H541</f>
        <v>0</v>
      </c>
      <c r="O535" s="54">
        <f>Ясюкова!I541</f>
        <v>0</v>
      </c>
      <c r="P535" s="54">
        <f>Ясюкова!X541</f>
        <v>0</v>
      </c>
      <c r="Q535" s="55" t="e">
        <f>Ясюкова!AX541</f>
        <v>#N/A</v>
      </c>
      <c r="R535" s="54" t="e">
        <f>Ясюкова!AW541</f>
        <v>#N/A</v>
      </c>
    </row>
    <row r="536" spans="1:18" x14ac:dyDescent="0.25">
      <c r="A536" s="70">
        <f>'Тулуз-Пьерон'!A542</f>
        <v>0</v>
      </c>
      <c r="B536" s="71">
        <f>'Тулуз-Пьерон'!B542</f>
        <v>0</v>
      </c>
      <c r="C536" s="60">
        <f>Ясюкова!K542+Ясюкова!L542+Ясюкова!P542</f>
        <v>0</v>
      </c>
      <c r="D536" s="54">
        <f>Ясюкова!E542</f>
        <v>0</v>
      </c>
      <c r="E536" s="54">
        <f>Ясюкова!F542</f>
        <v>0</v>
      </c>
      <c r="F536" s="54">
        <f>Ясюкова!J542+Ясюкова!T542</f>
        <v>0</v>
      </c>
      <c r="G536" s="54">
        <f>Ясюкова!O542+Ясюкова!V542</f>
        <v>0</v>
      </c>
      <c r="H536" s="54">
        <f>Ясюкова!J542+Ясюкова!N542+Ясюкова!O542</f>
        <v>0</v>
      </c>
      <c r="I536" s="54">
        <f>Ясюкова!T542+Ясюкова!U542+Ясюкова!V542</f>
        <v>0</v>
      </c>
      <c r="J536" s="54">
        <f>Ясюкова!W542</f>
        <v>0</v>
      </c>
      <c r="K536" s="54" t="e">
        <f>Ясюкова!C542</f>
        <v>#DIV/0!</v>
      </c>
      <c r="L536" s="54" t="e">
        <f>Ясюкова!D542</f>
        <v>#DIV/0!</v>
      </c>
      <c r="M536" s="54">
        <f>Ясюкова!G542</f>
        <v>0</v>
      </c>
      <c r="N536" s="54">
        <f>Ясюкова!H542</f>
        <v>0</v>
      </c>
      <c r="O536" s="54">
        <f>Ясюкова!I542</f>
        <v>0</v>
      </c>
      <c r="P536" s="54">
        <f>Ясюкова!X542</f>
        <v>0</v>
      </c>
      <c r="Q536" s="55" t="e">
        <f>Ясюкова!AX542</f>
        <v>#N/A</v>
      </c>
      <c r="R536" s="54" t="e">
        <f>Ясюкова!AW542</f>
        <v>#N/A</v>
      </c>
    </row>
    <row r="537" spans="1:18" x14ac:dyDescent="0.25">
      <c r="A537" s="70">
        <f>'Тулуз-Пьерон'!A543</f>
        <v>0</v>
      </c>
      <c r="B537" s="71">
        <f>'Тулуз-Пьерон'!B543</f>
        <v>0</v>
      </c>
      <c r="C537" s="60">
        <f>Ясюкова!K543+Ясюкова!L543+Ясюкова!P543</f>
        <v>0</v>
      </c>
      <c r="D537" s="54">
        <f>Ясюкова!E543</f>
        <v>0</v>
      </c>
      <c r="E537" s="54">
        <f>Ясюкова!F543</f>
        <v>0</v>
      </c>
      <c r="F537" s="54">
        <f>Ясюкова!J543+Ясюкова!T543</f>
        <v>0</v>
      </c>
      <c r="G537" s="54">
        <f>Ясюкова!O543+Ясюкова!V543</f>
        <v>0</v>
      </c>
      <c r="H537" s="54">
        <f>Ясюкова!J543+Ясюкова!N543+Ясюкова!O543</f>
        <v>0</v>
      </c>
      <c r="I537" s="54">
        <f>Ясюкова!T543+Ясюкова!U543+Ясюкова!V543</f>
        <v>0</v>
      </c>
      <c r="J537" s="54">
        <f>Ясюкова!W543</f>
        <v>0</v>
      </c>
      <c r="K537" s="54" t="e">
        <f>Ясюкова!C543</f>
        <v>#DIV/0!</v>
      </c>
      <c r="L537" s="54" t="e">
        <f>Ясюкова!D543</f>
        <v>#DIV/0!</v>
      </c>
      <c r="M537" s="54">
        <f>Ясюкова!G543</f>
        <v>0</v>
      </c>
      <c r="N537" s="54">
        <f>Ясюкова!H543</f>
        <v>0</v>
      </c>
      <c r="O537" s="54">
        <f>Ясюкова!I543</f>
        <v>0</v>
      </c>
      <c r="P537" s="54">
        <f>Ясюкова!X543</f>
        <v>0</v>
      </c>
      <c r="Q537" s="55" t="e">
        <f>Ясюкова!AX543</f>
        <v>#N/A</v>
      </c>
      <c r="R537" s="54" t="e">
        <f>Ясюкова!AW543</f>
        <v>#N/A</v>
      </c>
    </row>
    <row r="538" spans="1:18" x14ac:dyDescent="0.25">
      <c r="A538" s="70">
        <f>'Тулуз-Пьерон'!A544</f>
        <v>0</v>
      </c>
      <c r="B538" s="71">
        <f>'Тулуз-Пьерон'!B544</f>
        <v>0</v>
      </c>
      <c r="C538" s="60">
        <f>Ясюкова!K544+Ясюкова!L544+Ясюкова!P544</f>
        <v>0</v>
      </c>
      <c r="D538" s="54">
        <f>Ясюкова!E544</f>
        <v>0</v>
      </c>
      <c r="E538" s="54">
        <f>Ясюкова!F544</f>
        <v>0</v>
      </c>
      <c r="F538" s="54">
        <f>Ясюкова!J544+Ясюкова!T544</f>
        <v>0</v>
      </c>
      <c r="G538" s="54">
        <f>Ясюкова!O544+Ясюкова!V544</f>
        <v>0</v>
      </c>
      <c r="H538" s="54">
        <f>Ясюкова!J544+Ясюкова!N544+Ясюкова!O544</f>
        <v>0</v>
      </c>
      <c r="I538" s="54">
        <f>Ясюкова!T544+Ясюкова!U544+Ясюкова!V544</f>
        <v>0</v>
      </c>
      <c r="J538" s="54">
        <f>Ясюкова!W544</f>
        <v>0</v>
      </c>
      <c r="K538" s="54" t="e">
        <f>Ясюкова!C544</f>
        <v>#DIV/0!</v>
      </c>
      <c r="L538" s="54" t="e">
        <f>Ясюкова!D544</f>
        <v>#DIV/0!</v>
      </c>
      <c r="M538" s="54">
        <f>Ясюкова!G544</f>
        <v>0</v>
      </c>
      <c r="N538" s="54">
        <f>Ясюкова!H544</f>
        <v>0</v>
      </c>
      <c r="O538" s="54">
        <f>Ясюкова!I544</f>
        <v>0</v>
      </c>
      <c r="P538" s="54">
        <f>Ясюкова!X544</f>
        <v>0</v>
      </c>
      <c r="Q538" s="55" t="e">
        <f>Ясюкова!AX544</f>
        <v>#N/A</v>
      </c>
      <c r="R538" s="54" t="e">
        <f>Ясюкова!AW544</f>
        <v>#N/A</v>
      </c>
    </row>
    <row r="539" spans="1:18" x14ac:dyDescent="0.25">
      <c r="A539" s="70">
        <f>'Тулуз-Пьерон'!A545</f>
        <v>0</v>
      </c>
      <c r="B539" s="71">
        <f>'Тулуз-Пьерон'!B545</f>
        <v>0</v>
      </c>
      <c r="C539" s="60">
        <f>Ясюкова!K545+Ясюкова!L545+Ясюкова!P545</f>
        <v>0</v>
      </c>
      <c r="D539" s="54">
        <f>Ясюкова!E545</f>
        <v>0</v>
      </c>
      <c r="E539" s="54">
        <f>Ясюкова!F545</f>
        <v>0</v>
      </c>
      <c r="F539" s="54">
        <f>Ясюкова!J545+Ясюкова!T545</f>
        <v>0</v>
      </c>
      <c r="G539" s="54">
        <f>Ясюкова!O545+Ясюкова!V545</f>
        <v>0</v>
      </c>
      <c r="H539" s="54">
        <f>Ясюкова!J545+Ясюкова!N545+Ясюкова!O545</f>
        <v>0</v>
      </c>
      <c r="I539" s="54">
        <f>Ясюкова!T545+Ясюкова!U545+Ясюкова!V545</f>
        <v>0</v>
      </c>
      <c r="J539" s="54">
        <f>Ясюкова!W545</f>
        <v>0</v>
      </c>
      <c r="K539" s="54" t="e">
        <f>Ясюкова!C545</f>
        <v>#DIV/0!</v>
      </c>
      <c r="L539" s="54" t="e">
        <f>Ясюкова!D545</f>
        <v>#DIV/0!</v>
      </c>
      <c r="M539" s="54">
        <f>Ясюкова!G545</f>
        <v>0</v>
      </c>
      <c r="N539" s="54">
        <f>Ясюкова!H545</f>
        <v>0</v>
      </c>
      <c r="O539" s="54">
        <f>Ясюкова!I545</f>
        <v>0</v>
      </c>
      <c r="P539" s="54">
        <f>Ясюкова!X545</f>
        <v>0</v>
      </c>
      <c r="Q539" s="55" t="e">
        <f>Ясюкова!AX545</f>
        <v>#N/A</v>
      </c>
      <c r="R539" s="54" t="e">
        <f>Ясюкова!AW545</f>
        <v>#N/A</v>
      </c>
    </row>
    <row r="540" spans="1:18" x14ac:dyDescent="0.25">
      <c r="A540" s="70">
        <f>'Тулуз-Пьерон'!A546</f>
        <v>0</v>
      </c>
      <c r="B540" s="71">
        <f>'Тулуз-Пьерон'!B546</f>
        <v>0</v>
      </c>
      <c r="C540" s="60">
        <f>Ясюкова!K546+Ясюкова!L546+Ясюкова!P546</f>
        <v>0</v>
      </c>
      <c r="D540" s="54">
        <f>Ясюкова!E546</f>
        <v>0</v>
      </c>
      <c r="E540" s="54">
        <f>Ясюкова!F546</f>
        <v>0</v>
      </c>
      <c r="F540" s="54">
        <f>Ясюкова!J546+Ясюкова!T546</f>
        <v>0</v>
      </c>
      <c r="G540" s="54">
        <f>Ясюкова!O546+Ясюкова!V546</f>
        <v>0</v>
      </c>
      <c r="H540" s="54">
        <f>Ясюкова!J546+Ясюкова!N546+Ясюкова!O546</f>
        <v>0</v>
      </c>
      <c r="I540" s="54">
        <f>Ясюкова!T546+Ясюкова!U546+Ясюкова!V546</f>
        <v>0</v>
      </c>
      <c r="J540" s="54">
        <f>Ясюкова!W546</f>
        <v>0</v>
      </c>
      <c r="K540" s="54" t="e">
        <f>Ясюкова!C546</f>
        <v>#DIV/0!</v>
      </c>
      <c r="L540" s="54" t="e">
        <f>Ясюкова!D546</f>
        <v>#DIV/0!</v>
      </c>
      <c r="M540" s="54">
        <f>Ясюкова!G546</f>
        <v>0</v>
      </c>
      <c r="N540" s="54">
        <f>Ясюкова!H546</f>
        <v>0</v>
      </c>
      <c r="O540" s="54">
        <f>Ясюкова!I546</f>
        <v>0</v>
      </c>
      <c r="P540" s="54">
        <f>Ясюкова!X546</f>
        <v>0</v>
      </c>
      <c r="Q540" s="55" t="e">
        <f>Ясюкова!AX546</f>
        <v>#N/A</v>
      </c>
      <c r="R540" s="54" t="e">
        <f>Ясюкова!AW546</f>
        <v>#N/A</v>
      </c>
    </row>
    <row r="541" spans="1:18" x14ac:dyDescent="0.25">
      <c r="A541" s="70">
        <f>'Тулуз-Пьерон'!A547</f>
        <v>0</v>
      </c>
      <c r="B541" s="71">
        <f>'Тулуз-Пьерон'!B547</f>
        <v>0</v>
      </c>
      <c r="C541" s="60">
        <f>Ясюкова!K547+Ясюкова!L547+Ясюкова!P547</f>
        <v>0</v>
      </c>
      <c r="D541" s="54">
        <f>Ясюкова!E547</f>
        <v>0</v>
      </c>
      <c r="E541" s="54">
        <f>Ясюкова!F547</f>
        <v>0</v>
      </c>
      <c r="F541" s="54">
        <f>Ясюкова!J547+Ясюкова!T547</f>
        <v>0</v>
      </c>
      <c r="G541" s="54">
        <f>Ясюкова!O547+Ясюкова!V547</f>
        <v>0</v>
      </c>
      <c r="H541" s="54">
        <f>Ясюкова!J547+Ясюкова!N547+Ясюкова!O547</f>
        <v>0</v>
      </c>
      <c r="I541" s="54">
        <f>Ясюкова!T547+Ясюкова!U547+Ясюкова!V547</f>
        <v>0</v>
      </c>
      <c r="J541" s="54">
        <f>Ясюкова!W547</f>
        <v>0</v>
      </c>
      <c r="K541" s="54" t="e">
        <f>Ясюкова!C547</f>
        <v>#DIV/0!</v>
      </c>
      <c r="L541" s="54" t="e">
        <f>Ясюкова!D547</f>
        <v>#DIV/0!</v>
      </c>
      <c r="M541" s="54">
        <f>Ясюкова!G547</f>
        <v>0</v>
      </c>
      <c r="N541" s="54">
        <f>Ясюкова!H547</f>
        <v>0</v>
      </c>
      <c r="O541" s="54">
        <f>Ясюкова!I547</f>
        <v>0</v>
      </c>
      <c r="P541" s="54">
        <f>Ясюкова!X547</f>
        <v>0</v>
      </c>
      <c r="Q541" s="55" t="e">
        <f>Ясюкова!AX547</f>
        <v>#N/A</v>
      </c>
      <c r="R541" s="54" t="e">
        <f>Ясюкова!AW547</f>
        <v>#N/A</v>
      </c>
    </row>
    <row r="542" spans="1:18" x14ac:dyDescent="0.25">
      <c r="A542" s="70">
        <f>'Тулуз-Пьерон'!A548</f>
        <v>0</v>
      </c>
      <c r="B542" s="71">
        <f>'Тулуз-Пьерон'!B548</f>
        <v>0</v>
      </c>
      <c r="C542" s="60">
        <f>Ясюкова!K548+Ясюкова!L548+Ясюкова!P548</f>
        <v>0</v>
      </c>
      <c r="D542" s="54">
        <f>Ясюкова!E548</f>
        <v>0</v>
      </c>
      <c r="E542" s="54">
        <f>Ясюкова!F548</f>
        <v>0</v>
      </c>
      <c r="F542" s="54">
        <f>Ясюкова!J548+Ясюкова!T548</f>
        <v>0</v>
      </c>
      <c r="G542" s="54">
        <f>Ясюкова!O548+Ясюкова!V548</f>
        <v>0</v>
      </c>
      <c r="H542" s="54">
        <f>Ясюкова!J548+Ясюкова!N548+Ясюкова!O548</f>
        <v>0</v>
      </c>
      <c r="I542" s="54">
        <f>Ясюкова!T548+Ясюкова!U548+Ясюкова!V548</f>
        <v>0</v>
      </c>
      <c r="J542" s="54">
        <f>Ясюкова!W548</f>
        <v>0</v>
      </c>
      <c r="K542" s="54" t="e">
        <f>Ясюкова!C548</f>
        <v>#DIV/0!</v>
      </c>
      <c r="L542" s="54" t="e">
        <f>Ясюкова!D548</f>
        <v>#DIV/0!</v>
      </c>
      <c r="M542" s="54">
        <f>Ясюкова!G548</f>
        <v>0</v>
      </c>
      <c r="N542" s="54">
        <f>Ясюкова!H548</f>
        <v>0</v>
      </c>
      <c r="O542" s="54">
        <f>Ясюкова!I548</f>
        <v>0</v>
      </c>
      <c r="P542" s="54">
        <f>Ясюкова!X548</f>
        <v>0</v>
      </c>
      <c r="Q542" s="55" t="e">
        <f>Ясюкова!AX548</f>
        <v>#N/A</v>
      </c>
      <c r="R542" s="54" t="e">
        <f>Ясюкова!AW548</f>
        <v>#N/A</v>
      </c>
    </row>
    <row r="543" spans="1:18" x14ac:dyDescent="0.25">
      <c r="A543" s="70">
        <f>'Тулуз-Пьерон'!A549</f>
        <v>0</v>
      </c>
      <c r="B543" s="71">
        <f>'Тулуз-Пьерон'!B549</f>
        <v>0</v>
      </c>
      <c r="C543" s="60">
        <f>Ясюкова!K549+Ясюкова!L549+Ясюкова!P549</f>
        <v>0</v>
      </c>
      <c r="D543" s="54">
        <f>Ясюкова!E549</f>
        <v>0</v>
      </c>
      <c r="E543" s="54">
        <f>Ясюкова!F549</f>
        <v>0</v>
      </c>
      <c r="F543" s="54">
        <f>Ясюкова!J549+Ясюкова!T549</f>
        <v>0</v>
      </c>
      <c r="G543" s="54">
        <f>Ясюкова!O549+Ясюкова!V549</f>
        <v>0</v>
      </c>
      <c r="H543" s="54">
        <f>Ясюкова!J549+Ясюкова!N549+Ясюкова!O549</f>
        <v>0</v>
      </c>
      <c r="I543" s="54">
        <f>Ясюкова!T549+Ясюкова!U549+Ясюкова!V549</f>
        <v>0</v>
      </c>
      <c r="J543" s="54">
        <f>Ясюкова!W549</f>
        <v>0</v>
      </c>
      <c r="K543" s="54" t="e">
        <f>Ясюкова!C549</f>
        <v>#DIV/0!</v>
      </c>
      <c r="L543" s="54" t="e">
        <f>Ясюкова!D549</f>
        <v>#DIV/0!</v>
      </c>
      <c r="M543" s="54">
        <f>Ясюкова!G549</f>
        <v>0</v>
      </c>
      <c r="N543" s="54">
        <f>Ясюкова!H549</f>
        <v>0</v>
      </c>
      <c r="O543" s="54">
        <f>Ясюкова!I549</f>
        <v>0</v>
      </c>
      <c r="P543" s="54">
        <f>Ясюкова!X549</f>
        <v>0</v>
      </c>
      <c r="Q543" s="55" t="e">
        <f>Ясюкова!AX549</f>
        <v>#N/A</v>
      </c>
      <c r="R543" s="54" t="e">
        <f>Ясюкова!AW549</f>
        <v>#N/A</v>
      </c>
    </row>
    <row r="544" spans="1:18" x14ac:dyDescent="0.25">
      <c r="A544" s="70">
        <f>'Тулуз-Пьерон'!A550</f>
        <v>0</v>
      </c>
      <c r="B544" s="71">
        <f>'Тулуз-Пьерон'!B550</f>
        <v>0</v>
      </c>
      <c r="C544" s="60">
        <f>Ясюкова!K550+Ясюкова!L550+Ясюкова!P550</f>
        <v>0</v>
      </c>
      <c r="D544" s="54">
        <f>Ясюкова!E550</f>
        <v>0</v>
      </c>
      <c r="E544" s="54">
        <f>Ясюкова!F550</f>
        <v>0</v>
      </c>
      <c r="F544" s="54">
        <f>Ясюкова!J550+Ясюкова!T550</f>
        <v>0</v>
      </c>
      <c r="G544" s="54">
        <f>Ясюкова!O550+Ясюкова!V550</f>
        <v>0</v>
      </c>
      <c r="H544" s="54">
        <f>Ясюкова!J550+Ясюкова!N550+Ясюкова!O550</f>
        <v>0</v>
      </c>
      <c r="I544" s="54">
        <f>Ясюкова!T550+Ясюкова!U550+Ясюкова!V550</f>
        <v>0</v>
      </c>
      <c r="J544" s="54">
        <f>Ясюкова!W550</f>
        <v>0</v>
      </c>
      <c r="K544" s="54" t="e">
        <f>Ясюкова!C550</f>
        <v>#DIV/0!</v>
      </c>
      <c r="L544" s="54" t="e">
        <f>Ясюкова!D550</f>
        <v>#DIV/0!</v>
      </c>
      <c r="M544" s="54">
        <f>Ясюкова!G550</f>
        <v>0</v>
      </c>
      <c r="N544" s="54">
        <f>Ясюкова!H550</f>
        <v>0</v>
      </c>
      <c r="O544" s="54">
        <f>Ясюкова!I550</f>
        <v>0</v>
      </c>
      <c r="P544" s="54">
        <f>Ясюкова!X550</f>
        <v>0</v>
      </c>
      <c r="Q544" s="55" t="e">
        <f>Ясюкова!AX550</f>
        <v>#N/A</v>
      </c>
      <c r="R544" s="54" t="e">
        <f>Ясюкова!AW550</f>
        <v>#N/A</v>
      </c>
    </row>
    <row r="545" spans="1:18" x14ac:dyDescent="0.25">
      <c r="A545" s="70">
        <f>'Тулуз-Пьерон'!A551</f>
        <v>0</v>
      </c>
      <c r="B545" s="71">
        <f>'Тулуз-Пьерон'!B551</f>
        <v>0</v>
      </c>
      <c r="C545" s="60">
        <f>Ясюкова!K551+Ясюкова!L551+Ясюкова!P551</f>
        <v>0</v>
      </c>
      <c r="D545" s="54">
        <f>Ясюкова!E551</f>
        <v>0</v>
      </c>
      <c r="E545" s="54">
        <f>Ясюкова!F551</f>
        <v>0</v>
      </c>
      <c r="F545" s="54">
        <f>Ясюкова!J551+Ясюкова!T551</f>
        <v>0</v>
      </c>
      <c r="G545" s="54">
        <f>Ясюкова!O551+Ясюкова!V551</f>
        <v>0</v>
      </c>
      <c r="H545" s="54">
        <f>Ясюкова!J551+Ясюкова!N551+Ясюкова!O551</f>
        <v>0</v>
      </c>
      <c r="I545" s="54">
        <f>Ясюкова!T551+Ясюкова!U551+Ясюкова!V551</f>
        <v>0</v>
      </c>
      <c r="J545" s="54">
        <f>Ясюкова!W551</f>
        <v>0</v>
      </c>
      <c r="K545" s="54" t="e">
        <f>Ясюкова!C551</f>
        <v>#DIV/0!</v>
      </c>
      <c r="L545" s="54" t="e">
        <f>Ясюкова!D551</f>
        <v>#DIV/0!</v>
      </c>
      <c r="M545" s="54">
        <f>Ясюкова!G551</f>
        <v>0</v>
      </c>
      <c r="N545" s="54">
        <f>Ясюкова!H551</f>
        <v>0</v>
      </c>
      <c r="O545" s="54">
        <f>Ясюкова!I551</f>
        <v>0</v>
      </c>
      <c r="P545" s="54">
        <f>Ясюкова!X551</f>
        <v>0</v>
      </c>
      <c r="Q545" s="55" t="e">
        <f>Ясюкова!AX551</f>
        <v>#N/A</v>
      </c>
      <c r="R545" s="54" t="e">
        <f>Ясюкова!AW551</f>
        <v>#N/A</v>
      </c>
    </row>
    <row r="546" spans="1:18" x14ac:dyDescent="0.25">
      <c r="A546" s="70">
        <f>'Тулуз-Пьерон'!A552</f>
        <v>0</v>
      </c>
      <c r="B546" s="71">
        <f>'Тулуз-Пьерон'!B552</f>
        <v>0</v>
      </c>
      <c r="C546" s="60">
        <f>Ясюкова!K552+Ясюкова!L552+Ясюкова!P552</f>
        <v>0</v>
      </c>
      <c r="D546" s="54">
        <f>Ясюкова!E552</f>
        <v>0</v>
      </c>
      <c r="E546" s="54">
        <f>Ясюкова!F552</f>
        <v>0</v>
      </c>
      <c r="F546" s="54">
        <f>Ясюкова!J552+Ясюкова!T552</f>
        <v>0</v>
      </c>
      <c r="G546" s="54">
        <f>Ясюкова!O552+Ясюкова!V552</f>
        <v>0</v>
      </c>
      <c r="H546" s="54">
        <f>Ясюкова!J552+Ясюкова!N552+Ясюкова!O552</f>
        <v>0</v>
      </c>
      <c r="I546" s="54">
        <f>Ясюкова!T552+Ясюкова!U552+Ясюкова!V552</f>
        <v>0</v>
      </c>
      <c r="J546" s="54">
        <f>Ясюкова!W552</f>
        <v>0</v>
      </c>
      <c r="K546" s="54" t="e">
        <f>Ясюкова!C552</f>
        <v>#DIV/0!</v>
      </c>
      <c r="L546" s="54" t="e">
        <f>Ясюкова!D552</f>
        <v>#DIV/0!</v>
      </c>
      <c r="M546" s="54">
        <f>Ясюкова!G552</f>
        <v>0</v>
      </c>
      <c r="N546" s="54">
        <f>Ясюкова!H552</f>
        <v>0</v>
      </c>
      <c r="O546" s="54">
        <f>Ясюкова!I552</f>
        <v>0</v>
      </c>
      <c r="P546" s="54">
        <f>Ясюкова!X552</f>
        <v>0</v>
      </c>
      <c r="Q546" s="55" t="e">
        <f>Ясюкова!AX552</f>
        <v>#N/A</v>
      </c>
      <c r="R546" s="54" t="e">
        <f>Ясюкова!AW552</f>
        <v>#N/A</v>
      </c>
    </row>
    <row r="547" spans="1:18" x14ac:dyDescent="0.25">
      <c r="A547" s="70">
        <f>'Тулуз-Пьерон'!A553</f>
        <v>0</v>
      </c>
      <c r="B547" s="71">
        <f>'Тулуз-Пьерон'!B553</f>
        <v>0</v>
      </c>
      <c r="C547" s="60">
        <f>Ясюкова!K553+Ясюкова!L553+Ясюкова!P553</f>
        <v>0</v>
      </c>
      <c r="D547" s="54">
        <f>Ясюкова!E553</f>
        <v>0</v>
      </c>
      <c r="E547" s="54">
        <f>Ясюкова!F553</f>
        <v>0</v>
      </c>
      <c r="F547" s="54">
        <f>Ясюкова!J553+Ясюкова!T553</f>
        <v>0</v>
      </c>
      <c r="G547" s="54">
        <f>Ясюкова!O553+Ясюкова!V553</f>
        <v>0</v>
      </c>
      <c r="H547" s="54">
        <f>Ясюкова!J553+Ясюкова!N553+Ясюкова!O553</f>
        <v>0</v>
      </c>
      <c r="I547" s="54">
        <f>Ясюкова!T553+Ясюкова!U553+Ясюкова!V553</f>
        <v>0</v>
      </c>
      <c r="J547" s="54">
        <f>Ясюкова!W553</f>
        <v>0</v>
      </c>
      <c r="K547" s="54" t="e">
        <f>Ясюкова!C553</f>
        <v>#DIV/0!</v>
      </c>
      <c r="L547" s="54" t="e">
        <f>Ясюкова!D553</f>
        <v>#DIV/0!</v>
      </c>
      <c r="M547" s="54">
        <f>Ясюкова!G553</f>
        <v>0</v>
      </c>
      <c r="N547" s="54">
        <f>Ясюкова!H553</f>
        <v>0</v>
      </c>
      <c r="O547" s="54">
        <f>Ясюкова!I553</f>
        <v>0</v>
      </c>
      <c r="P547" s="54">
        <f>Ясюкова!X553</f>
        <v>0</v>
      </c>
      <c r="Q547" s="55" t="e">
        <f>Ясюкова!AX553</f>
        <v>#N/A</v>
      </c>
      <c r="R547" s="54" t="e">
        <f>Ясюкова!AW553</f>
        <v>#N/A</v>
      </c>
    </row>
    <row r="548" spans="1:18" x14ac:dyDescent="0.25">
      <c r="A548" s="70">
        <f>'Тулуз-Пьерон'!A554</f>
        <v>0</v>
      </c>
      <c r="B548" s="71">
        <f>'Тулуз-Пьерон'!B554</f>
        <v>0</v>
      </c>
      <c r="C548" s="60">
        <f>Ясюкова!K554+Ясюкова!L554+Ясюкова!P554</f>
        <v>0</v>
      </c>
      <c r="D548" s="54">
        <f>Ясюкова!E554</f>
        <v>0</v>
      </c>
      <c r="E548" s="54">
        <f>Ясюкова!F554</f>
        <v>0</v>
      </c>
      <c r="F548" s="54">
        <f>Ясюкова!J554+Ясюкова!T554</f>
        <v>0</v>
      </c>
      <c r="G548" s="54">
        <f>Ясюкова!O554+Ясюкова!V554</f>
        <v>0</v>
      </c>
      <c r="H548" s="54">
        <f>Ясюкова!J554+Ясюкова!N554+Ясюкова!O554</f>
        <v>0</v>
      </c>
      <c r="I548" s="54">
        <f>Ясюкова!T554+Ясюкова!U554+Ясюкова!V554</f>
        <v>0</v>
      </c>
      <c r="J548" s="54">
        <f>Ясюкова!W554</f>
        <v>0</v>
      </c>
      <c r="K548" s="54" t="e">
        <f>Ясюкова!C554</f>
        <v>#DIV/0!</v>
      </c>
      <c r="L548" s="54" t="e">
        <f>Ясюкова!D554</f>
        <v>#DIV/0!</v>
      </c>
      <c r="M548" s="54">
        <f>Ясюкова!G554</f>
        <v>0</v>
      </c>
      <c r="N548" s="54">
        <f>Ясюкова!H554</f>
        <v>0</v>
      </c>
      <c r="O548" s="54">
        <f>Ясюкова!I554</f>
        <v>0</v>
      </c>
      <c r="P548" s="54">
        <f>Ясюкова!X554</f>
        <v>0</v>
      </c>
      <c r="Q548" s="55" t="e">
        <f>Ясюкова!AX554</f>
        <v>#N/A</v>
      </c>
      <c r="R548" s="54" t="e">
        <f>Ясюкова!AW554</f>
        <v>#N/A</v>
      </c>
    </row>
    <row r="549" spans="1:18" x14ac:dyDescent="0.25">
      <c r="A549" s="70">
        <f>'Тулуз-Пьерон'!A555</f>
        <v>0</v>
      </c>
      <c r="B549" s="71">
        <f>'Тулуз-Пьерон'!B555</f>
        <v>0</v>
      </c>
      <c r="C549" s="60">
        <f>Ясюкова!K555+Ясюкова!L555+Ясюкова!P555</f>
        <v>0</v>
      </c>
      <c r="D549" s="54">
        <f>Ясюкова!E555</f>
        <v>0</v>
      </c>
      <c r="E549" s="54">
        <f>Ясюкова!F555</f>
        <v>0</v>
      </c>
      <c r="F549" s="54">
        <f>Ясюкова!J555+Ясюкова!T555</f>
        <v>0</v>
      </c>
      <c r="G549" s="54">
        <f>Ясюкова!O555+Ясюкова!V555</f>
        <v>0</v>
      </c>
      <c r="H549" s="54">
        <f>Ясюкова!J555+Ясюкова!N555+Ясюкова!O555</f>
        <v>0</v>
      </c>
      <c r="I549" s="54">
        <f>Ясюкова!T555+Ясюкова!U555+Ясюкова!V555</f>
        <v>0</v>
      </c>
      <c r="J549" s="54">
        <f>Ясюкова!W555</f>
        <v>0</v>
      </c>
      <c r="K549" s="54" t="e">
        <f>Ясюкова!C555</f>
        <v>#DIV/0!</v>
      </c>
      <c r="L549" s="54" t="e">
        <f>Ясюкова!D555</f>
        <v>#DIV/0!</v>
      </c>
      <c r="M549" s="54">
        <f>Ясюкова!G555</f>
        <v>0</v>
      </c>
      <c r="N549" s="54">
        <f>Ясюкова!H555</f>
        <v>0</v>
      </c>
      <c r="O549" s="54">
        <f>Ясюкова!I555</f>
        <v>0</v>
      </c>
      <c r="P549" s="54">
        <f>Ясюкова!X555</f>
        <v>0</v>
      </c>
      <c r="Q549" s="55" t="e">
        <f>Ясюкова!AX555</f>
        <v>#N/A</v>
      </c>
      <c r="R549" s="54" t="e">
        <f>Ясюкова!AW555</f>
        <v>#N/A</v>
      </c>
    </row>
    <row r="550" spans="1:18" x14ac:dyDescent="0.25">
      <c r="A550" s="70">
        <f>'Тулуз-Пьерон'!A556</f>
        <v>0</v>
      </c>
      <c r="B550" s="71">
        <f>'Тулуз-Пьерон'!B556</f>
        <v>0</v>
      </c>
      <c r="C550" s="60">
        <f>Ясюкова!K556+Ясюкова!L556+Ясюкова!P556</f>
        <v>0</v>
      </c>
      <c r="D550" s="54">
        <f>Ясюкова!E556</f>
        <v>0</v>
      </c>
      <c r="E550" s="54">
        <f>Ясюкова!F556</f>
        <v>0</v>
      </c>
      <c r="F550" s="54">
        <f>Ясюкова!J556+Ясюкова!T556</f>
        <v>0</v>
      </c>
      <c r="G550" s="54">
        <f>Ясюкова!O556+Ясюкова!V556</f>
        <v>0</v>
      </c>
      <c r="H550" s="54">
        <f>Ясюкова!J556+Ясюкова!N556+Ясюкова!O556</f>
        <v>0</v>
      </c>
      <c r="I550" s="54">
        <f>Ясюкова!T556+Ясюкова!U556+Ясюкова!V556</f>
        <v>0</v>
      </c>
      <c r="J550" s="54">
        <f>Ясюкова!W556</f>
        <v>0</v>
      </c>
      <c r="K550" s="54" t="e">
        <f>Ясюкова!C556</f>
        <v>#DIV/0!</v>
      </c>
      <c r="L550" s="54" t="e">
        <f>Ясюкова!D556</f>
        <v>#DIV/0!</v>
      </c>
      <c r="M550" s="54">
        <f>Ясюкова!G556</f>
        <v>0</v>
      </c>
      <c r="N550" s="54">
        <f>Ясюкова!H556</f>
        <v>0</v>
      </c>
      <c r="O550" s="54">
        <f>Ясюкова!I556</f>
        <v>0</v>
      </c>
      <c r="P550" s="54">
        <f>Ясюкова!X556</f>
        <v>0</v>
      </c>
      <c r="Q550" s="55" t="e">
        <f>Ясюкова!AX556</f>
        <v>#N/A</v>
      </c>
      <c r="R550" s="54" t="e">
        <f>Ясюкова!AW556</f>
        <v>#N/A</v>
      </c>
    </row>
    <row r="551" spans="1:18" x14ac:dyDescent="0.25">
      <c r="A551" s="70">
        <f>'Тулуз-Пьерон'!A557</f>
        <v>0</v>
      </c>
      <c r="B551" s="71">
        <f>'Тулуз-Пьерон'!B557</f>
        <v>0</v>
      </c>
      <c r="C551" s="60">
        <f>Ясюкова!K557+Ясюкова!L557+Ясюкова!P557</f>
        <v>0</v>
      </c>
      <c r="D551" s="54">
        <f>Ясюкова!E557</f>
        <v>0</v>
      </c>
      <c r="E551" s="54">
        <f>Ясюкова!F557</f>
        <v>0</v>
      </c>
      <c r="F551" s="54">
        <f>Ясюкова!J557+Ясюкова!T557</f>
        <v>0</v>
      </c>
      <c r="G551" s="54">
        <f>Ясюкова!O557+Ясюкова!V557</f>
        <v>0</v>
      </c>
      <c r="H551" s="54">
        <f>Ясюкова!J557+Ясюкова!N557+Ясюкова!O557</f>
        <v>0</v>
      </c>
      <c r="I551" s="54">
        <f>Ясюкова!T557+Ясюкова!U557+Ясюкова!V557</f>
        <v>0</v>
      </c>
      <c r="J551" s="54">
        <f>Ясюкова!W557</f>
        <v>0</v>
      </c>
      <c r="K551" s="54" t="e">
        <f>Ясюкова!C557</f>
        <v>#DIV/0!</v>
      </c>
      <c r="L551" s="54" t="e">
        <f>Ясюкова!D557</f>
        <v>#DIV/0!</v>
      </c>
      <c r="M551" s="54">
        <f>Ясюкова!G557</f>
        <v>0</v>
      </c>
      <c r="N551" s="54">
        <f>Ясюкова!H557</f>
        <v>0</v>
      </c>
      <c r="O551" s="54">
        <f>Ясюкова!I557</f>
        <v>0</v>
      </c>
      <c r="P551" s="54">
        <f>Ясюкова!X557</f>
        <v>0</v>
      </c>
      <c r="Q551" s="55" t="e">
        <f>Ясюкова!AX557</f>
        <v>#N/A</v>
      </c>
      <c r="R551" s="54" t="e">
        <f>Ясюкова!AW557</f>
        <v>#N/A</v>
      </c>
    </row>
    <row r="552" spans="1:18" x14ac:dyDescent="0.25">
      <c r="A552" s="70">
        <f>'Тулуз-Пьерон'!A558</f>
        <v>0</v>
      </c>
      <c r="B552" s="71">
        <f>'Тулуз-Пьерон'!B558</f>
        <v>0</v>
      </c>
      <c r="C552" s="60">
        <f>Ясюкова!K558+Ясюкова!L558+Ясюкова!P558</f>
        <v>0</v>
      </c>
      <c r="D552" s="54">
        <f>Ясюкова!E558</f>
        <v>0</v>
      </c>
      <c r="E552" s="54">
        <f>Ясюкова!F558</f>
        <v>0</v>
      </c>
      <c r="F552" s="54">
        <f>Ясюкова!J558+Ясюкова!T558</f>
        <v>0</v>
      </c>
      <c r="G552" s="54">
        <f>Ясюкова!O558+Ясюкова!V558</f>
        <v>0</v>
      </c>
      <c r="H552" s="54">
        <f>Ясюкова!J558+Ясюкова!N558+Ясюкова!O558</f>
        <v>0</v>
      </c>
      <c r="I552" s="54">
        <f>Ясюкова!T558+Ясюкова!U558+Ясюкова!V558</f>
        <v>0</v>
      </c>
      <c r="J552" s="54">
        <f>Ясюкова!W558</f>
        <v>0</v>
      </c>
      <c r="K552" s="54" t="e">
        <f>Ясюкова!C558</f>
        <v>#DIV/0!</v>
      </c>
      <c r="L552" s="54" t="e">
        <f>Ясюкова!D558</f>
        <v>#DIV/0!</v>
      </c>
      <c r="M552" s="54">
        <f>Ясюкова!G558</f>
        <v>0</v>
      </c>
      <c r="N552" s="54">
        <f>Ясюкова!H558</f>
        <v>0</v>
      </c>
      <c r="O552" s="54">
        <f>Ясюкова!I558</f>
        <v>0</v>
      </c>
      <c r="P552" s="54">
        <f>Ясюкова!X558</f>
        <v>0</v>
      </c>
      <c r="Q552" s="55" t="e">
        <f>Ясюкова!AX558</f>
        <v>#N/A</v>
      </c>
      <c r="R552" s="54" t="e">
        <f>Ясюкова!AW558</f>
        <v>#N/A</v>
      </c>
    </row>
    <row r="553" spans="1:18" x14ac:dyDescent="0.25">
      <c r="A553" s="70">
        <f>'Тулуз-Пьерон'!A559</f>
        <v>0</v>
      </c>
      <c r="B553" s="71">
        <f>'Тулуз-Пьерон'!B559</f>
        <v>0</v>
      </c>
      <c r="C553" s="60">
        <f>Ясюкова!K559+Ясюкова!L559+Ясюкова!P559</f>
        <v>0</v>
      </c>
      <c r="D553" s="54">
        <f>Ясюкова!E559</f>
        <v>0</v>
      </c>
      <c r="E553" s="54">
        <f>Ясюкова!F559</f>
        <v>0</v>
      </c>
      <c r="F553" s="54">
        <f>Ясюкова!J559+Ясюкова!T559</f>
        <v>0</v>
      </c>
      <c r="G553" s="54">
        <f>Ясюкова!O559+Ясюкова!V559</f>
        <v>0</v>
      </c>
      <c r="H553" s="54">
        <f>Ясюкова!J559+Ясюкова!N559+Ясюкова!O559</f>
        <v>0</v>
      </c>
      <c r="I553" s="54">
        <f>Ясюкова!T559+Ясюкова!U559+Ясюкова!V559</f>
        <v>0</v>
      </c>
      <c r="J553" s="54">
        <f>Ясюкова!W559</f>
        <v>0</v>
      </c>
      <c r="K553" s="54" t="e">
        <f>Ясюкова!C559</f>
        <v>#DIV/0!</v>
      </c>
      <c r="L553" s="54" t="e">
        <f>Ясюкова!D559</f>
        <v>#DIV/0!</v>
      </c>
      <c r="M553" s="54">
        <f>Ясюкова!G559</f>
        <v>0</v>
      </c>
      <c r="N553" s="54">
        <f>Ясюкова!H559</f>
        <v>0</v>
      </c>
      <c r="O553" s="54">
        <f>Ясюкова!I559</f>
        <v>0</v>
      </c>
      <c r="P553" s="54">
        <f>Ясюкова!X559</f>
        <v>0</v>
      </c>
      <c r="Q553" s="55" t="e">
        <f>Ясюкова!AX559</f>
        <v>#N/A</v>
      </c>
      <c r="R553" s="54" t="e">
        <f>Ясюкова!AW559</f>
        <v>#N/A</v>
      </c>
    </row>
    <row r="554" spans="1:18" x14ac:dyDescent="0.25">
      <c r="A554" s="70">
        <f>'Тулуз-Пьерон'!A560</f>
        <v>0</v>
      </c>
      <c r="B554" s="71">
        <f>'Тулуз-Пьерон'!B560</f>
        <v>0</v>
      </c>
      <c r="C554" s="60">
        <f>Ясюкова!K560+Ясюкова!L560+Ясюкова!P560</f>
        <v>0</v>
      </c>
      <c r="D554" s="54">
        <f>Ясюкова!E560</f>
        <v>0</v>
      </c>
      <c r="E554" s="54">
        <f>Ясюкова!F560</f>
        <v>0</v>
      </c>
      <c r="F554" s="54">
        <f>Ясюкова!J560+Ясюкова!T560</f>
        <v>0</v>
      </c>
      <c r="G554" s="54">
        <f>Ясюкова!O560+Ясюкова!V560</f>
        <v>0</v>
      </c>
      <c r="H554" s="54">
        <f>Ясюкова!J560+Ясюкова!N560+Ясюкова!O560</f>
        <v>0</v>
      </c>
      <c r="I554" s="54">
        <f>Ясюкова!T560+Ясюкова!U560+Ясюкова!V560</f>
        <v>0</v>
      </c>
      <c r="J554" s="54">
        <f>Ясюкова!W560</f>
        <v>0</v>
      </c>
      <c r="K554" s="54" t="e">
        <f>Ясюкова!C560</f>
        <v>#DIV/0!</v>
      </c>
      <c r="L554" s="54" t="e">
        <f>Ясюкова!D560</f>
        <v>#DIV/0!</v>
      </c>
      <c r="M554" s="54">
        <f>Ясюкова!G560</f>
        <v>0</v>
      </c>
      <c r="N554" s="54">
        <f>Ясюкова!H560</f>
        <v>0</v>
      </c>
      <c r="O554" s="54">
        <f>Ясюкова!I560</f>
        <v>0</v>
      </c>
      <c r="P554" s="54">
        <f>Ясюкова!X560</f>
        <v>0</v>
      </c>
      <c r="Q554" s="55" t="e">
        <f>Ясюкова!AX560</f>
        <v>#N/A</v>
      </c>
      <c r="R554" s="54" t="e">
        <f>Ясюкова!AW560</f>
        <v>#N/A</v>
      </c>
    </row>
    <row r="555" spans="1:18" x14ac:dyDescent="0.25">
      <c r="A555" s="70">
        <f>'Тулуз-Пьерон'!A561</f>
        <v>0</v>
      </c>
      <c r="B555" s="71">
        <f>'Тулуз-Пьерон'!B561</f>
        <v>0</v>
      </c>
      <c r="C555" s="60">
        <f>Ясюкова!K561+Ясюкова!L561+Ясюкова!P561</f>
        <v>0</v>
      </c>
      <c r="D555" s="54">
        <f>Ясюкова!E561</f>
        <v>0</v>
      </c>
      <c r="E555" s="54">
        <f>Ясюкова!F561</f>
        <v>0</v>
      </c>
      <c r="F555" s="54">
        <f>Ясюкова!J561+Ясюкова!T561</f>
        <v>0</v>
      </c>
      <c r="G555" s="54">
        <f>Ясюкова!O561+Ясюкова!V561</f>
        <v>0</v>
      </c>
      <c r="H555" s="54">
        <f>Ясюкова!J561+Ясюкова!N561+Ясюкова!O561</f>
        <v>0</v>
      </c>
      <c r="I555" s="54">
        <f>Ясюкова!T561+Ясюкова!U561+Ясюкова!V561</f>
        <v>0</v>
      </c>
      <c r="J555" s="54">
        <f>Ясюкова!W561</f>
        <v>0</v>
      </c>
      <c r="K555" s="54" t="e">
        <f>Ясюкова!C561</f>
        <v>#DIV/0!</v>
      </c>
      <c r="L555" s="54" t="e">
        <f>Ясюкова!D561</f>
        <v>#DIV/0!</v>
      </c>
      <c r="M555" s="54">
        <f>Ясюкова!G561</f>
        <v>0</v>
      </c>
      <c r="N555" s="54">
        <f>Ясюкова!H561</f>
        <v>0</v>
      </c>
      <c r="O555" s="54">
        <f>Ясюкова!I561</f>
        <v>0</v>
      </c>
      <c r="P555" s="54">
        <f>Ясюкова!X561</f>
        <v>0</v>
      </c>
      <c r="Q555" s="55" t="e">
        <f>Ясюкова!AX561</f>
        <v>#N/A</v>
      </c>
      <c r="R555" s="54" t="e">
        <f>Ясюкова!AW561</f>
        <v>#N/A</v>
      </c>
    </row>
    <row r="556" spans="1:18" x14ac:dyDescent="0.25">
      <c r="A556" s="70">
        <f>'Тулуз-Пьерон'!A562</f>
        <v>0</v>
      </c>
      <c r="B556" s="71">
        <f>'Тулуз-Пьерон'!B562</f>
        <v>0</v>
      </c>
      <c r="C556" s="60">
        <f>Ясюкова!K562+Ясюкова!L562+Ясюкова!P562</f>
        <v>0</v>
      </c>
      <c r="D556" s="54">
        <f>Ясюкова!E562</f>
        <v>0</v>
      </c>
      <c r="E556" s="54">
        <f>Ясюкова!F562</f>
        <v>0</v>
      </c>
      <c r="F556" s="54">
        <f>Ясюкова!J562+Ясюкова!T562</f>
        <v>0</v>
      </c>
      <c r="G556" s="54">
        <f>Ясюкова!O562+Ясюкова!V562</f>
        <v>0</v>
      </c>
      <c r="H556" s="54">
        <f>Ясюкова!J562+Ясюкова!N562+Ясюкова!O562</f>
        <v>0</v>
      </c>
      <c r="I556" s="54">
        <f>Ясюкова!T562+Ясюкова!U562+Ясюкова!V562</f>
        <v>0</v>
      </c>
      <c r="J556" s="54">
        <f>Ясюкова!W562</f>
        <v>0</v>
      </c>
      <c r="K556" s="54" t="e">
        <f>Ясюкова!C562</f>
        <v>#DIV/0!</v>
      </c>
      <c r="L556" s="54" t="e">
        <f>Ясюкова!D562</f>
        <v>#DIV/0!</v>
      </c>
      <c r="M556" s="54">
        <f>Ясюкова!G562</f>
        <v>0</v>
      </c>
      <c r="N556" s="54">
        <f>Ясюкова!H562</f>
        <v>0</v>
      </c>
      <c r="O556" s="54">
        <f>Ясюкова!I562</f>
        <v>0</v>
      </c>
      <c r="P556" s="54">
        <f>Ясюкова!X562</f>
        <v>0</v>
      </c>
      <c r="Q556" s="55" t="e">
        <f>Ясюкова!AX562</f>
        <v>#N/A</v>
      </c>
      <c r="R556" s="54" t="e">
        <f>Ясюкова!AW562</f>
        <v>#N/A</v>
      </c>
    </row>
    <row r="557" spans="1:18" x14ac:dyDescent="0.25">
      <c r="A557" s="70">
        <f>'Тулуз-Пьерон'!A563</f>
        <v>0</v>
      </c>
      <c r="B557" s="71">
        <f>'Тулуз-Пьерон'!B563</f>
        <v>0</v>
      </c>
      <c r="C557" s="60">
        <f>Ясюкова!K563+Ясюкова!L563+Ясюкова!P563</f>
        <v>0</v>
      </c>
      <c r="D557" s="54">
        <f>Ясюкова!E563</f>
        <v>0</v>
      </c>
      <c r="E557" s="54">
        <f>Ясюкова!F563</f>
        <v>0</v>
      </c>
      <c r="F557" s="54">
        <f>Ясюкова!J563+Ясюкова!T563</f>
        <v>0</v>
      </c>
      <c r="G557" s="54">
        <f>Ясюкова!O563+Ясюкова!V563</f>
        <v>0</v>
      </c>
      <c r="H557" s="54">
        <f>Ясюкова!J563+Ясюкова!N563+Ясюкова!O563</f>
        <v>0</v>
      </c>
      <c r="I557" s="54">
        <f>Ясюкова!T563+Ясюкова!U563+Ясюкова!V563</f>
        <v>0</v>
      </c>
      <c r="J557" s="54">
        <f>Ясюкова!W563</f>
        <v>0</v>
      </c>
      <c r="K557" s="54" t="e">
        <f>Ясюкова!C563</f>
        <v>#DIV/0!</v>
      </c>
      <c r="L557" s="54" t="e">
        <f>Ясюкова!D563</f>
        <v>#DIV/0!</v>
      </c>
      <c r="M557" s="54">
        <f>Ясюкова!G563</f>
        <v>0</v>
      </c>
      <c r="N557" s="54">
        <f>Ясюкова!H563</f>
        <v>0</v>
      </c>
      <c r="O557" s="54">
        <f>Ясюкова!I563</f>
        <v>0</v>
      </c>
      <c r="P557" s="54">
        <f>Ясюкова!X563</f>
        <v>0</v>
      </c>
      <c r="Q557" s="55" t="e">
        <f>Ясюкова!AX563</f>
        <v>#N/A</v>
      </c>
      <c r="R557" s="54" t="e">
        <f>Ясюкова!AW563</f>
        <v>#N/A</v>
      </c>
    </row>
    <row r="558" spans="1:18" x14ac:dyDescent="0.25">
      <c r="A558" s="70">
        <f>'Тулуз-Пьерон'!A564</f>
        <v>0</v>
      </c>
      <c r="B558" s="71">
        <f>'Тулуз-Пьерон'!B564</f>
        <v>0</v>
      </c>
      <c r="C558" s="60">
        <f>Ясюкова!K564+Ясюкова!L564+Ясюкова!P564</f>
        <v>0</v>
      </c>
      <c r="D558" s="54">
        <f>Ясюкова!E564</f>
        <v>0</v>
      </c>
      <c r="E558" s="54">
        <f>Ясюкова!F564</f>
        <v>0</v>
      </c>
      <c r="F558" s="54">
        <f>Ясюкова!J564+Ясюкова!T564</f>
        <v>0</v>
      </c>
      <c r="G558" s="54">
        <f>Ясюкова!O564+Ясюкова!V564</f>
        <v>0</v>
      </c>
      <c r="H558" s="54">
        <f>Ясюкова!J564+Ясюкова!N564+Ясюкова!O564</f>
        <v>0</v>
      </c>
      <c r="I558" s="54">
        <f>Ясюкова!T564+Ясюкова!U564+Ясюкова!V564</f>
        <v>0</v>
      </c>
      <c r="J558" s="54">
        <f>Ясюкова!W564</f>
        <v>0</v>
      </c>
      <c r="K558" s="54" t="e">
        <f>Ясюкова!C564</f>
        <v>#DIV/0!</v>
      </c>
      <c r="L558" s="54" t="e">
        <f>Ясюкова!D564</f>
        <v>#DIV/0!</v>
      </c>
      <c r="M558" s="54">
        <f>Ясюкова!G564</f>
        <v>0</v>
      </c>
      <c r="N558" s="54">
        <f>Ясюкова!H564</f>
        <v>0</v>
      </c>
      <c r="O558" s="54">
        <f>Ясюкова!I564</f>
        <v>0</v>
      </c>
      <c r="P558" s="54">
        <f>Ясюкова!X564</f>
        <v>0</v>
      </c>
      <c r="Q558" s="55" t="e">
        <f>Ясюкова!AX564</f>
        <v>#N/A</v>
      </c>
      <c r="R558" s="54" t="e">
        <f>Ясюкова!AW564</f>
        <v>#N/A</v>
      </c>
    </row>
    <row r="559" spans="1:18" x14ac:dyDescent="0.25">
      <c r="A559" s="70">
        <f>'Тулуз-Пьерон'!A565</f>
        <v>0</v>
      </c>
      <c r="B559" s="71">
        <f>'Тулуз-Пьерон'!B565</f>
        <v>0</v>
      </c>
      <c r="C559" s="60">
        <f>Ясюкова!K565+Ясюкова!L565+Ясюкова!P565</f>
        <v>0</v>
      </c>
      <c r="D559" s="54">
        <f>Ясюкова!E565</f>
        <v>0</v>
      </c>
      <c r="E559" s="54">
        <f>Ясюкова!F565</f>
        <v>0</v>
      </c>
      <c r="F559" s="54">
        <f>Ясюкова!J565+Ясюкова!T565</f>
        <v>0</v>
      </c>
      <c r="G559" s="54">
        <f>Ясюкова!O565+Ясюкова!V565</f>
        <v>0</v>
      </c>
      <c r="H559" s="54">
        <f>Ясюкова!J565+Ясюкова!N565+Ясюкова!O565</f>
        <v>0</v>
      </c>
      <c r="I559" s="54">
        <f>Ясюкова!T565+Ясюкова!U565+Ясюкова!V565</f>
        <v>0</v>
      </c>
      <c r="J559" s="54">
        <f>Ясюкова!W565</f>
        <v>0</v>
      </c>
      <c r="K559" s="54" t="e">
        <f>Ясюкова!C565</f>
        <v>#DIV/0!</v>
      </c>
      <c r="L559" s="54" t="e">
        <f>Ясюкова!D565</f>
        <v>#DIV/0!</v>
      </c>
      <c r="M559" s="54">
        <f>Ясюкова!G565</f>
        <v>0</v>
      </c>
      <c r="N559" s="54">
        <f>Ясюкова!H565</f>
        <v>0</v>
      </c>
      <c r="O559" s="54">
        <f>Ясюкова!I565</f>
        <v>0</v>
      </c>
      <c r="P559" s="54">
        <f>Ясюкова!X565</f>
        <v>0</v>
      </c>
      <c r="Q559" s="55" t="e">
        <f>Ясюкова!AX565</f>
        <v>#N/A</v>
      </c>
      <c r="R559" s="54" t="e">
        <f>Ясюкова!AW565</f>
        <v>#N/A</v>
      </c>
    </row>
    <row r="560" spans="1:18" x14ac:dyDescent="0.25">
      <c r="A560" s="70">
        <f>'Тулуз-Пьерон'!A566</f>
        <v>0</v>
      </c>
      <c r="B560" s="71">
        <f>'Тулуз-Пьерон'!B566</f>
        <v>0</v>
      </c>
      <c r="C560" s="60">
        <f>Ясюкова!K566+Ясюкова!L566+Ясюкова!P566</f>
        <v>0</v>
      </c>
      <c r="D560" s="54">
        <f>Ясюкова!E566</f>
        <v>0</v>
      </c>
      <c r="E560" s="54">
        <f>Ясюкова!F566</f>
        <v>0</v>
      </c>
      <c r="F560" s="54">
        <f>Ясюкова!J566+Ясюкова!T566</f>
        <v>0</v>
      </c>
      <c r="G560" s="54">
        <f>Ясюкова!O566+Ясюкова!V566</f>
        <v>0</v>
      </c>
      <c r="H560" s="54">
        <f>Ясюкова!J566+Ясюкова!N566+Ясюкова!O566</f>
        <v>0</v>
      </c>
      <c r="I560" s="54">
        <f>Ясюкова!T566+Ясюкова!U566+Ясюкова!V566</f>
        <v>0</v>
      </c>
      <c r="J560" s="54">
        <f>Ясюкова!W566</f>
        <v>0</v>
      </c>
      <c r="K560" s="54" t="e">
        <f>Ясюкова!C566</f>
        <v>#DIV/0!</v>
      </c>
      <c r="L560" s="54" t="e">
        <f>Ясюкова!D566</f>
        <v>#DIV/0!</v>
      </c>
      <c r="M560" s="54">
        <f>Ясюкова!G566</f>
        <v>0</v>
      </c>
      <c r="N560" s="54">
        <f>Ясюкова!H566</f>
        <v>0</v>
      </c>
      <c r="O560" s="54">
        <f>Ясюкова!I566</f>
        <v>0</v>
      </c>
      <c r="P560" s="54">
        <f>Ясюкова!X566</f>
        <v>0</v>
      </c>
      <c r="Q560" s="55" t="e">
        <f>Ясюкова!AX566</f>
        <v>#N/A</v>
      </c>
      <c r="R560" s="54" t="e">
        <f>Ясюкова!AW566</f>
        <v>#N/A</v>
      </c>
    </row>
    <row r="561" spans="1:18" x14ac:dyDescent="0.25">
      <c r="A561" s="70">
        <f>'Тулуз-Пьерон'!A567</f>
        <v>0</v>
      </c>
      <c r="B561" s="71">
        <f>'Тулуз-Пьерон'!B567</f>
        <v>0</v>
      </c>
      <c r="C561" s="60">
        <f>Ясюкова!K567+Ясюкова!L567+Ясюкова!P567</f>
        <v>0</v>
      </c>
      <c r="D561" s="54">
        <f>Ясюкова!E567</f>
        <v>0</v>
      </c>
      <c r="E561" s="54">
        <f>Ясюкова!F567</f>
        <v>0</v>
      </c>
      <c r="F561" s="54">
        <f>Ясюкова!J567+Ясюкова!T567</f>
        <v>0</v>
      </c>
      <c r="G561" s="54">
        <f>Ясюкова!O567+Ясюкова!V567</f>
        <v>0</v>
      </c>
      <c r="H561" s="54">
        <f>Ясюкова!J567+Ясюкова!N567+Ясюкова!O567</f>
        <v>0</v>
      </c>
      <c r="I561" s="54">
        <f>Ясюкова!T567+Ясюкова!U567+Ясюкова!V567</f>
        <v>0</v>
      </c>
      <c r="J561" s="54">
        <f>Ясюкова!W567</f>
        <v>0</v>
      </c>
      <c r="K561" s="54" t="e">
        <f>Ясюкова!C567</f>
        <v>#DIV/0!</v>
      </c>
      <c r="L561" s="54" t="e">
        <f>Ясюкова!D567</f>
        <v>#DIV/0!</v>
      </c>
      <c r="M561" s="54">
        <f>Ясюкова!G567</f>
        <v>0</v>
      </c>
      <c r="N561" s="54">
        <f>Ясюкова!H567</f>
        <v>0</v>
      </c>
      <c r="O561" s="54">
        <f>Ясюкова!I567</f>
        <v>0</v>
      </c>
      <c r="P561" s="54">
        <f>Ясюкова!X567</f>
        <v>0</v>
      </c>
      <c r="Q561" s="55" t="e">
        <f>Ясюкова!AX567</f>
        <v>#N/A</v>
      </c>
      <c r="R561" s="54" t="e">
        <f>Ясюкова!AW567</f>
        <v>#N/A</v>
      </c>
    </row>
    <row r="562" spans="1:18" x14ac:dyDescent="0.25">
      <c r="A562" s="70">
        <f>'Тулуз-Пьерон'!A568</f>
        <v>0</v>
      </c>
      <c r="B562" s="71">
        <f>'Тулуз-Пьерон'!B568</f>
        <v>0</v>
      </c>
      <c r="C562" s="60">
        <f>Ясюкова!K568+Ясюкова!L568+Ясюкова!P568</f>
        <v>0</v>
      </c>
      <c r="D562" s="54">
        <f>Ясюкова!E568</f>
        <v>0</v>
      </c>
      <c r="E562" s="54">
        <f>Ясюкова!F568</f>
        <v>0</v>
      </c>
      <c r="F562" s="54">
        <f>Ясюкова!J568+Ясюкова!T568</f>
        <v>0</v>
      </c>
      <c r="G562" s="54">
        <f>Ясюкова!O568+Ясюкова!V568</f>
        <v>0</v>
      </c>
      <c r="H562" s="54">
        <f>Ясюкова!J568+Ясюкова!N568+Ясюкова!O568</f>
        <v>0</v>
      </c>
      <c r="I562" s="54">
        <f>Ясюкова!T568+Ясюкова!U568+Ясюкова!V568</f>
        <v>0</v>
      </c>
      <c r="J562" s="54">
        <f>Ясюкова!W568</f>
        <v>0</v>
      </c>
      <c r="K562" s="54" t="e">
        <f>Ясюкова!C568</f>
        <v>#DIV/0!</v>
      </c>
      <c r="L562" s="54" t="e">
        <f>Ясюкова!D568</f>
        <v>#DIV/0!</v>
      </c>
      <c r="M562" s="54">
        <f>Ясюкова!G568</f>
        <v>0</v>
      </c>
      <c r="N562" s="54">
        <f>Ясюкова!H568</f>
        <v>0</v>
      </c>
      <c r="O562" s="54">
        <f>Ясюкова!I568</f>
        <v>0</v>
      </c>
      <c r="P562" s="54">
        <f>Ясюкова!X568</f>
        <v>0</v>
      </c>
      <c r="Q562" s="55" t="e">
        <f>Ясюкова!AX568</f>
        <v>#N/A</v>
      </c>
      <c r="R562" s="54" t="e">
        <f>Ясюкова!AW568</f>
        <v>#N/A</v>
      </c>
    </row>
    <row r="563" spans="1:18" x14ac:dyDescent="0.25">
      <c r="A563" s="70">
        <f>'Тулуз-Пьерон'!A569</f>
        <v>0</v>
      </c>
      <c r="B563" s="71">
        <f>'Тулуз-Пьерон'!B569</f>
        <v>0</v>
      </c>
      <c r="C563" s="60">
        <f>Ясюкова!K569+Ясюкова!L569+Ясюкова!P569</f>
        <v>0</v>
      </c>
      <c r="D563" s="54">
        <f>Ясюкова!E569</f>
        <v>0</v>
      </c>
      <c r="E563" s="54">
        <f>Ясюкова!F569</f>
        <v>0</v>
      </c>
      <c r="F563" s="54">
        <f>Ясюкова!J569+Ясюкова!T569</f>
        <v>0</v>
      </c>
      <c r="G563" s="54">
        <f>Ясюкова!O569+Ясюкова!V569</f>
        <v>0</v>
      </c>
      <c r="H563" s="54">
        <f>Ясюкова!J569+Ясюкова!N569+Ясюкова!O569</f>
        <v>0</v>
      </c>
      <c r="I563" s="54">
        <f>Ясюкова!T569+Ясюкова!U569+Ясюкова!V569</f>
        <v>0</v>
      </c>
      <c r="J563" s="54">
        <f>Ясюкова!W569</f>
        <v>0</v>
      </c>
      <c r="K563" s="54" t="e">
        <f>Ясюкова!C569</f>
        <v>#DIV/0!</v>
      </c>
      <c r="L563" s="54" t="e">
        <f>Ясюкова!D569</f>
        <v>#DIV/0!</v>
      </c>
      <c r="M563" s="54">
        <f>Ясюкова!G569</f>
        <v>0</v>
      </c>
      <c r="N563" s="54">
        <f>Ясюкова!H569</f>
        <v>0</v>
      </c>
      <c r="O563" s="54">
        <f>Ясюкова!I569</f>
        <v>0</v>
      </c>
      <c r="P563" s="54">
        <f>Ясюкова!X569</f>
        <v>0</v>
      </c>
      <c r="Q563" s="55" t="e">
        <f>Ясюкова!AX569</f>
        <v>#N/A</v>
      </c>
      <c r="R563" s="54" t="e">
        <f>Ясюкова!AW569</f>
        <v>#N/A</v>
      </c>
    </row>
    <row r="564" spans="1:18" x14ac:dyDescent="0.25">
      <c r="A564" s="70">
        <f>'Тулуз-Пьерон'!A570</f>
        <v>0</v>
      </c>
      <c r="B564" s="71">
        <f>'Тулуз-Пьерон'!B570</f>
        <v>0</v>
      </c>
      <c r="C564" s="60">
        <f>Ясюкова!K570+Ясюкова!L570+Ясюкова!P570</f>
        <v>0</v>
      </c>
      <c r="D564" s="54">
        <f>Ясюкова!E570</f>
        <v>0</v>
      </c>
      <c r="E564" s="54">
        <f>Ясюкова!F570</f>
        <v>0</v>
      </c>
      <c r="F564" s="54">
        <f>Ясюкова!J570+Ясюкова!T570</f>
        <v>0</v>
      </c>
      <c r="G564" s="54">
        <f>Ясюкова!O570+Ясюкова!V570</f>
        <v>0</v>
      </c>
      <c r="H564" s="54">
        <f>Ясюкова!J570+Ясюкова!N570+Ясюкова!O570</f>
        <v>0</v>
      </c>
      <c r="I564" s="54">
        <f>Ясюкова!T570+Ясюкова!U570+Ясюкова!V570</f>
        <v>0</v>
      </c>
      <c r="J564" s="54">
        <f>Ясюкова!W570</f>
        <v>0</v>
      </c>
      <c r="K564" s="54" t="e">
        <f>Ясюкова!C570</f>
        <v>#DIV/0!</v>
      </c>
      <c r="L564" s="54" t="e">
        <f>Ясюкова!D570</f>
        <v>#DIV/0!</v>
      </c>
      <c r="M564" s="54">
        <f>Ясюкова!G570</f>
        <v>0</v>
      </c>
      <c r="N564" s="54">
        <f>Ясюкова!H570</f>
        <v>0</v>
      </c>
      <c r="O564" s="54">
        <f>Ясюкова!I570</f>
        <v>0</v>
      </c>
      <c r="P564" s="54">
        <f>Ясюкова!X570</f>
        <v>0</v>
      </c>
      <c r="Q564" s="55" t="e">
        <f>Ясюкова!AX570</f>
        <v>#N/A</v>
      </c>
      <c r="R564" s="54" t="e">
        <f>Ясюкова!AW570</f>
        <v>#N/A</v>
      </c>
    </row>
    <row r="565" spans="1:18" x14ac:dyDescent="0.25">
      <c r="A565" s="70">
        <f>'Тулуз-Пьерон'!A571</f>
        <v>0</v>
      </c>
      <c r="B565" s="71">
        <f>'Тулуз-Пьерон'!B571</f>
        <v>0</v>
      </c>
      <c r="C565" s="60">
        <f>Ясюкова!K571+Ясюкова!L571+Ясюкова!P571</f>
        <v>0</v>
      </c>
      <c r="D565" s="54">
        <f>Ясюкова!E571</f>
        <v>0</v>
      </c>
      <c r="E565" s="54">
        <f>Ясюкова!F571</f>
        <v>0</v>
      </c>
      <c r="F565" s="54">
        <f>Ясюкова!J571+Ясюкова!T571</f>
        <v>0</v>
      </c>
      <c r="G565" s="54">
        <f>Ясюкова!O571+Ясюкова!V571</f>
        <v>0</v>
      </c>
      <c r="H565" s="54">
        <f>Ясюкова!J571+Ясюкова!N571+Ясюкова!O571</f>
        <v>0</v>
      </c>
      <c r="I565" s="54">
        <f>Ясюкова!T571+Ясюкова!U571+Ясюкова!V571</f>
        <v>0</v>
      </c>
      <c r="J565" s="54">
        <f>Ясюкова!W571</f>
        <v>0</v>
      </c>
      <c r="K565" s="54" t="e">
        <f>Ясюкова!C571</f>
        <v>#DIV/0!</v>
      </c>
      <c r="L565" s="54" t="e">
        <f>Ясюкова!D571</f>
        <v>#DIV/0!</v>
      </c>
      <c r="M565" s="54">
        <f>Ясюкова!G571</f>
        <v>0</v>
      </c>
      <c r="N565" s="54">
        <f>Ясюкова!H571</f>
        <v>0</v>
      </c>
      <c r="O565" s="54">
        <f>Ясюкова!I571</f>
        <v>0</v>
      </c>
      <c r="P565" s="54">
        <f>Ясюкова!X571</f>
        <v>0</v>
      </c>
      <c r="Q565" s="55" t="e">
        <f>Ясюкова!AX571</f>
        <v>#N/A</v>
      </c>
      <c r="R565" s="54" t="e">
        <f>Ясюкова!AW571</f>
        <v>#N/A</v>
      </c>
    </row>
    <row r="566" spans="1:18" x14ac:dyDescent="0.25">
      <c r="A566" s="70">
        <f>'Тулуз-Пьерон'!A572</f>
        <v>0</v>
      </c>
      <c r="B566" s="71">
        <f>'Тулуз-Пьерон'!B572</f>
        <v>0</v>
      </c>
      <c r="C566" s="60">
        <f>Ясюкова!K572+Ясюкова!L572+Ясюкова!P572</f>
        <v>0</v>
      </c>
      <c r="D566" s="54">
        <f>Ясюкова!E572</f>
        <v>0</v>
      </c>
      <c r="E566" s="54">
        <f>Ясюкова!F572</f>
        <v>0</v>
      </c>
      <c r="F566" s="54">
        <f>Ясюкова!J572+Ясюкова!T572</f>
        <v>0</v>
      </c>
      <c r="G566" s="54">
        <f>Ясюкова!O572+Ясюкова!V572</f>
        <v>0</v>
      </c>
      <c r="H566" s="54">
        <f>Ясюкова!J572+Ясюкова!N572+Ясюкова!O572</f>
        <v>0</v>
      </c>
      <c r="I566" s="54">
        <f>Ясюкова!T572+Ясюкова!U572+Ясюкова!V572</f>
        <v>0</v>
      </c>
      <c r="J566" s="54">
        <f>Ясюкова!W572</f>
        <v>0</v>
      </c>
      <c r="K566" s="54" t="e">
        <f>Ясюкова!C572</f>
        <v>#DIV/0!</v>
      </c>
      <c r="L566" s="54" t="e">
        <f>Ясюкова!D572</f>
        <v>#DIV/0!</v>
      </c>
      <c r="M566" s="54">
        <f>Ясюкова!G572</f>
        <v>0</v>
      </c>
      <c r="N566" s="54">
        <f>Ясюкова!H572</f>
        <v>0</v>
      </c>
      <c r="O566" s="54">
        <f>Ясюкова!I572</f>
        <v>0</v>
      </c>
      <c r="P566" s="54">
        <f>Ясюкова!X572</f>
        <v>0</v>
      </c>
      <c r="Q566" s="55" t="e">
        <f>Ясюкова!AX572</f>
        <v>#N/A</v>
      </c>
      <c r="R566" s="54" t="e">
        <f>Ясюкова!AW572</f>
        <v>#N/A</v>
      </c>
    </row>
    <row r="567" spans="1:18" x14ac:dyDescent="0.25">
      <c r="A567" s="70">
        <f>'Тулуз-Пьерон'!A573</f>
        <v>0</v>
      </c>
      <c r="B567" s="71">
        <f>'Тулуз-Пьерон'!B573</f>
        <v>0</v>
      </c>
      <c r="C567" s="60">
        <f>Ясюкова!K573+Ясюкова!L573+Ясюкова!P573</f>
        <v>0</v>
      </c>
      <c r="D567" s="54">
        <f>Ясюкова!E573</f>
        <v>0</v>
      </c>
      <c r="E567" s="54">
        <f>Ясюкова!F573</f>
        <v>0</v>
      </c>
      <c r="F567" s="54">
        <f>Ясюкова!J573+Ясюкова!T573</f>
        <v>0</v>
      </c>
      <c r="G567" s="54">
        <f>Ясюкова!O573+Ясюкова!V573</f>
        <v>0</v>
      </c>
      <c r="H567" s="54">
        <f>Ясюкова!J573+Ясюкова!N573+Ясюкова!O573</f>
        <v>0</v>
      </c>
      <c r="I567" s="54">
        <f>Ясюкова!T573+Ясюкова!U573+Ясюкова!V573</f>
        <v>0</v>
      </c>
      <c r="J567" s="54">
        <f>Ясюкова!W573</f>
        <v>0</v>
      </c>
      <c r="K567" s="54" t="e">
        <f>Ясюкова!C573</f>
        <v>#DIV/0!</v>
      </c>
      <c r="L567" s="54" t="e">
        <f>Ясюкова!D573</f>
        <v>#DIV/0!</v>
      </c>
      <c r="M567" s="54">
        <f>Ясюкова!G573</f>
        <v>0</v>
      </c>
      <c r="N567" s="54">
        <f>Ясюкова!H573</f>
        <v>0</v>
      </c>
      <c r="O567" s="54">
        <f>Ясюкова!I573</f>
        <v>0</v>
      </c>
      <c r="P567" s="54">
        <f>Ясюкова!X573</f>
        <v>0</v>
      </c>
      <c r="Q567" s="55" t="e">
        <f>Ясюкова!AX573</f>
        <v>#N/A</v>
      </c>
      <c r="R567" s="54" t="e">
        <f>Ясюкова!AW573</f>
        <v>#N/A</v>
      </c>
    </row>
    <row r="568" spans="1:18" x14ac:dyDescent="0.25">
      <c r="A568" s="70">
        <f>'Тулуз-Пьерон'!A574</f>
        <v>0</v>
      </c>
      <c r="B568" s="71">
        <f>'Тулуз-Пьерон'!B574</f>
        <v>0</v>
      </c>
      <c r="C568" s="60">
        <f>Ясюкова!K574+Ясюкова!L574+Ясюкова!P574</f>
        <v>0</v>
      </c>
      <c r="D568" s="54">
        <f>Ясюкова!E574</f>
        <v>0</v>
      </c>
      <c r="E568" s="54">
        <f>Ясюкова!F574</f>
        <v>0</v>
      </c>
      <c r="F568" s="54">
        <f>Ясюкова!J574+Ясюкова!T574</f>
        <v>0</v>
      </c>
      <c r="G568" s="54">
        <f>Ясюкова!O574+Ясюкова!V574</f>
        <v>0</v>
      </c>
      <c r="H568" s="54">
        <f>Ясюкова!J574+Ясюкова!N574+Ясюкова!O574</f>
        <v>0</v>
      </c>
      <c r="I568" s="54">
        <f>Ясюкова!T574+Ясюкова!U574+Ясюкова!V574</f>
        <v>0</v>
      </c>
      <c r="J568" s="54">
        <f>Ясюкова!W574</f>
        <v>0</v>
      </c>
      <c r="K568" s="54" t="e">
        <f>Ясюкова!C574</f>
        <v>#DIV/0!</v>
      </c>
      <c r="L568" s="54" t="e">
        <f>Ясюкова!D574</f>
        <v>#DIV/0!</v>
      </c>
      <c r="M568" s="54">
        <f>Ясюкова!G574</f>
        <v>0</v>
      </c>
      <c r="N568" s="54">
        <f>Ясюкова!H574</f>
        <v>0</v>
      </c>
      <c r="O568" s="54">
        <f>Ясюкова!I574</f>
        <v>0</v>
      </c>
      <c r="P568" s="54">
        <f>Ясюкова!X574</f>
        <v>0</v>
      </c>
      <c r="Q568" s="55" t="e">
        <f>Ясюкова!AX574</f>
        <v>#N/A</v>
      </c>
      <c r="R568" s="54" t="e">
        <f>Ясюкова!AW574</f>
        <v>#N/A</v>
      </c>
    </row>
    <row r="569" spans="1:18" x14ac:dyDescent="0.25">
      <c r="A569" s="70">
        <f>'Тулуз-Пьерон'!A575</f>
        <v>0</v>
      </c>
      <c r="B569" s="71">
        <f>'Тулуз-Пьерон'!B575</f>
        <v>0</v>
      </c>
      <c r="C569" s="60">
        <f>Ясюкова!K575+Ясюкова!L575+Ясюкова!P575</f>
        <v>0</v>
      </c>
      <c r="D569" s="54">
        <f>Ясюкова!E575</f>
        <v>0</v>
      </c>
      <c r="E569" s="54">
        <f>Ясюкова!F575</f>
        <v>0</v>
      </c>
      <c r="F569" s="54">
        <f>Ясюкова!J575+Ясюкова!T575</f>
        <v>0</v>
      </c>
      <c r="G569" s="54">
        <f>Ясюкова!O575+Ясюкова!V575</f>
        <v>0</v>
      </c>
      <c r="H569" s="54">
        <f>Ясюкова!J575+Ясюкова!N575+Ясюкова!O575</f>
        <v>0</v>
      </c>
      <c r="I569" s="54">
        <f>Ясюкова!T575+Ясюкова!U575+Ясюкова!V575</f>
        <v>0</v>
      </c>
      <c r="J569" s="54">
        <f>Ясюкова!W575</f>
        <v>0</v>
      </c>
      <c r="K569" s="54" t="e">
        <f>Ясюкова!C575</f>
        <v>#DIV/0!</v>
      </c>
      <c r="L569" s="54" t="e">
        <f>Ясюкова!D575</f>
        <v>#DIV/0!</v>
      </c>
      <c r="M569" s="54">
        <f>Ясюкова!G575</f>
        <v>0</v>
      </c>
      <c r="N569" s="54">
        <f>Ясюкова!H575</f>
        <v>0</v>
      </c>
      <c r="O569" s="54">
        <f>Ясюкова!I575</f>
        <v>0</v>
      </c>
      <c r="P569" s="54">
        <f>Ясюкова!X575</f>
        <v>0</v>
      </c>
      <c r="Q569" s="55" t="e">
        <f>Ясюкова!AX575</f>
        <v>#N/A</v>
      </c>
      <c r="R569" s="54" t="e">
        <f>Ясюкова!AW575</f>
        <v>#N/A</v>
      </c>
    </row>
    <row r="570" spans="1:18" x14ac:dyDescent="0.25">
      <c r="A570" s="70">
        <f>'Тулуз-Пьерон'!A576</f>
        <v>0</v>
      </c>
      <c r="B570" s="71">
        <f>'Тулуз-Пьерон'!B576</f>
        <v>0</v>
      </c>
      <c r="C570" s="60">
        <f>Ясюкова!K576+Ясюкова!L576+Ясюкова!P576</f>
        <v>0</v>
      </c>
      <c r="D570" s="54">
        <f>Ясюкова!E576</f>
        <v>0</v>
      </c>
      <c r="E570" s="54">
        <f>Ясюкова!F576</f>
        <v>0</v>
      </c>
      <c r="F570" s="54">
        <f>Ясюкова!J576+Ясюкова!T576</f>
        <v>0</v>
      </c>
      <c r="G570" s="54">
        <f>Ясюкова!O576+Ясюкова!V576</f>
        <v>0</v>
      </c>
      <c r="H570" s="54">
        <f>Ясюкова!J576+Ясюкова!N576+Ясюкова!O576</f>
        <v>0</v>
      </c>
      <c r="I570" s="54">
        <f>Ясюкова!T576+Ясюкова!U576+Ясюкова!V576</f>
        <v>0</v>
      </c>
      <c r="J570" s="54">
        <f>Ясюкова!W576</f>
        <v>0</v>
      </c>
      <c r="K570" s="54" t="e">
        <f>Ясюкова!C576</f>
        <v>#DIV/0!</v>
      </c>
      <c r="L570" s="54" t="e">
        <f>Ясюкова!D576</f>
        <v>#DIV/0!</v>
      </c>
      <c r="M570" s="54">
        <f>Ясюкова!G576</f>
        <v>0</v>
      </c>
      <c r="N570" s="54">
        <f>Ясюкова!H576</f>
        <v>0</v>
      </c>
      <c r="O570" s="54">
        <f>Ясюкова!I576</f>
        <v>0</v>
      </c>
      <c r="P570" s="54">
        <f>Ясюкова!X576</f>
        <v>0</v>
      </c>
      <c r="Q570" s="55" t="e">
        <f>Ясюкова!AX576</f>
        <v>#N/A</v>
      </c>
      <c r="R570" s="54" t="e">
        <f>Ясюкова!AW576</f>
        <v>#N/A</v>
      </c>
    </row>
    <row r="571" spans="1:18" x14ac:dyDescent="0.25">
      <c r="A571" s="70">
        <f>'Тулуз-Пьерон'!A577</f>
        <v>0</v>
      </c>
      <c r="B571" s="71">
        <f>'Тулуз-Пьерон'!B577</f>
        <v>0</v>
      </c>
      <c r="C571" s="60">
        <f>Ясюкова!K577+Ясюкова!L577+Ясюкова!P577</f>
        <v>0</v>
      </c>
      <c r="D571" s="54">
        <f>Ясюкова!E577</f>
        <v>0</v>
      </c>
      <c r="E571" s="54">
        <f>Ясюкова!F577</f>
        <v>0</v>
      </c>
      <c r="F571" s="54">
        <f>Ясюкова!J577+Ясюкова!T577</f>
        <v>0</v>
      </c>
      <c r="G571" s="54">
        <f>Ясюкова!O577+Ясюкова!V577</f>
        <v>0</v>
      </c>
      <c r="H571" s="54">
        <f>Ясюкова!J577+Ясюкова!N577+Ясюкова!O577</f>
        <v>0</v>
      </c>
      <c r="I571" s="54">
        <f>Ясюкова!T577+Ясюкова!U577+Ясюкова!V577</f>
        <v>0</v>
      </c>
      <c r="J571" s="54">
        <f>Ясюкова!W577</f>
        <v>0</v>
      </c>
      <c r="K571" s="54" t="e">
        <f>Ясюкова!C577</f>
        <v>#DIV/0!</v>
      </c>
      <c r="L571" s="54" t="e">
        <f>Ясюкова!D577</f>
        <v>#DIV/0!</v>
      </c>
      <c r="M571" s="54">
        <f>Ясюкова!G577</f>
        <v>0</v>
      </c>
      <c r="N571" s="54">
        <f>Ясюкова!H577</f>
        <v>0</v>
      </c>
      <c r="O571" s="54">
        <f>Ясюкова!I577</f>
        <v>0</v>
      </c>
      <c r="P571" s="54">
        <f>Ясюкова!X577</f>
        <v>0</v>
      </c>
      <c r="Q571" s="55" t="e">
        <f>Ясюкова!AX577</f>
        <v>#N/A</v>
      </c>
      <c r="R571" s="54" t="e">
        <f>Ясюкова!AW577</f>
        <v>#N/A</v>
      </c>
    </row>
    <row r="572" spans="1:18" x14ac:dyDescent="0.25">
      <c r="A572" s="70">
        <f>'Тулуз-Пьерон'!A578</f>
        <v>0</v>
      </c>
      <c r="B572" s="71">
        <f>'Тулуз-Пьерон'!B578</f>
        <v>0</v>
      </c>
      <c r="C572" s="60">
        <f>Ясюкова!K578+Ясюкова!L578+Ясюкова!P578</f>
        <v>0</v>
      </c>
      <c r="D572" s="54">
        <f>Ясюкова!E578</f>
        <v>0</v>
      </c>
      <c r="E572" s="54">
        <f>Ясюкова!F578</f>
        <v>0</v>
      </c>
      <c r="F572" s="54">
        <f>Ясюкова!J578+Ясюкова!T578</f>
        <v>0</v>
      </c>
      <c r="G572" s="54">
        <f>Ясюкова!O578+Ясюкова!V578</f>
        <v>0</v>
      </c>
      <c r="H572" s="54">
        <f>Ясюкова!J578+Ясюкова!N578+Ясюкова!O578</f>
        <v>0</v>
      </c>
      <c r="I572" s="54">
        <f>Ясюкова!T578+Ясюкова!U578+Ясюкова!V578</f>
        <v>0</v>
      </c>
      <c r="J572" s="54">
        <f>Ясюкова!W578</f>
        <v>0</v>
      </c>
      <c r="K572" s="54" t="e">
        <f>Ясюкова!C578</f>
        <v>#DIV/0!</v>
      </c>
      <c r="L572" s="54" t="e">
        <f>Ясюкова!D578</f>
        <v>#DIV/0!</v>
      </c>
      <c r="M572" s="54">
        <f>Ясюкова!G578</f>
        <v>0</v>
      </c>
      <c r="N572" s="54">
        <f>Ясюкова!H578</f>
        <v>0</v>
      </c>
      <c r="O572" s="54">
        <f>Ясюкова!I578</f>
        <v>0</v>
      </c>
      <c r="P572" s="54">
        <f>Ясюкова!X578</f>
        <v>0</v>
      </c>
      <c r="Q572" s="55" t="e">
        <f>Ясюкова!AX578</f>
        <v>#N/A</v>
      </c>
      <c r="R572" s="54" t="e">
        <f>Ясюкова!AW578</f>
        <v>#N/A</v>
      </c>
    </row>
    <row r="573" spans="1:18" x14ac:dyDescent="0.25">
      <c r="A573" s="70">
        <f>'Тулуз-Пьерон'!A579</f>
        <v>0</v>
      </c>
      <c r="B573" s="71">
        <f>'Тулуз-Пьерон'!B579</f>
        <v>0</v>
      </c>
      <c r="C573" s="60">
        <f>Ясюкова!K579+Ясюкова!L579+Ясюкова!P579</f>
        <v>0</v>
      </c>
      <c r="D573" s="54">
        <f>Ясюкова!E579</f>
        <v>0</v>
      </c>
      <c r="E573" s="54">
        <f>Ясюкова!F579</f>
        <v>0</v>
      </c>
      <c r="F573" s="54">
        <f>Ясюкова!J579+Ясюкова!T579</f>
        <v>0</v>
      </c>
      <c r="G573" s="54">
        <f>Ясюкова!O579+Ясюкова!V579</f>
        <v>0</v>
      </c>
      <c r="H573" s="54">
        <f>Ясюкова!J579+Ясюкова!N579+Ясюкова!O579</f>
        <v>0</v>
      </c>
      <c r="I573" s="54">
        <f>Ясюкова!T579+Ясюкова!U579+Ясюкова!V579</f>
        <v>0</v>
      </c>
      <c r="J573" s="54">
        <f>Ясюкова!W579</f>
        <v>0</v>
      </c>
      <c r="K573" s="54" t="e">
        <f>Ясюкова!C579</f>
        <v>#DIV/0!</v>
      </c>
      <c r="L573" s="54" t="e">
        <f>Ясюкова!D579</f>
        <v>#DIV/0!</v>
      </c>
      <c r="M573" s="54">
        <f>Ясюкова!G579</f>
        <v>0</v>
      </c>
      <c r="N573" s="54">
        <f>Ясюкова!H579</f>
        <v>0</v>
      </c>
      <c r="O573" s="54">
        <f>Ясюкова!I579</f>
        <v>0</v>
      </c>
      <c r="P573" s="54">
        <f>Ясюкова!X579</f>
        <v>0</v>
      </c>
      <c r="Q573" s="55" t="e">
        <f>Ясюкова!AX579</f>
        <v>#N/A</v>
      </c>
      <c r="R573" s="54" t="e">
        <f>Ясюкова!AW579</f>
        <v>#N/A</v>
      </c>
    </row>
    <row r="574" spans="1:18" x14ac:dyDescent="0.25">
      <c r="A574" s="70">
        <f>'Тулуз-Пьерон'!A580</f>
        <v>0</v>
      </c>
      <c r="B574" s="71">
        <f>'Тулуз-Пьерон'!B580</f>
        <v>0</v>
      </c>
      <c r="C574" s="60">
        <f>Ясюкова!K580+Ясюкова!L580+Ясюкова!P580</f>
        <v>0</v>
      </c>
      <c r="D574" s="54">
        <f>Ясюкова!E580</f>
        <v>0</v>
      </c>
      <c r="E574" s="54">
        <f>Ясюкова!F580</f>
        <v>0</v>
      </c>
      <c r="F574" s="54">
        <f>Ясюкова!J580+Ясюкова!T580</f>
        <v>0</v>
      </c>
      <c r="G574" s="54">
        <f>Ясюкова!O580+Ясюкова!V580</f>
        <v>0</v>
      </c>
      <c r="H574" s="54">
        <f>Ясюкова!J580+Ясюкова!N580+Ясюкова!O580</f>
        <v>0</v>
      </c>
      <c r="I574" s="54">
        <f>Ясюкова!T580+Ясюкова!U580+Ясюкова!V580</f>
        <v>0</v>
      </c>
      <c r="J574" s="54">
        <f>Ясюкова!W580</f>
        <v>0</v>
      </c>
      <c r="K574" s="54" t="e">
        <f>Ясюкова!C580</f>
        <v>#DIV/0!</v>
      </c>
      <c r="L574" s="54" t="e">
        <f>Ясюкова!D580</f>
        <v>#DIV/0!</v>
      </c>
      <c r="M574" s="54">
        <f>Ясюкова!G580</f>
        <v>0</v>
      </c>
      <c r="N574" s="54">
        <f>Ясюкова!H580</f>
        <v>0</v>
      </c>
      <c r="O574" s="54">
        <f>Ясюкова!I580</f>
        <v>0</v>
      </c>
      <c r="P574" s="54">
        <f>Ясюкова!X580</f>
        <v>0</v>
      </c>
      <c r="Q574" s="55" t="e">
        <f>Ясюкова!AX580</f>
        <v>#N/A</v>
      </c>
      <c r="R574" s="54" t="e">
        <f>Ясюкова!AW580</f>
        <v>#N/A</v>
      </c>
    </row>
    <row r="575" spans="1:18" x14ac:dyDescent="0.25">
      <c r="A575" s="70">
        <f>'Тулуз-Пьерон'!A581</f>
        <v>0</v>
      </c>
      <c r="B575" s="71">
        <f>'Тулуз-Пьерон'!B581</f>
        <v>0</v>
      </c>
      <c r="C575" s="60">
        <f>Ясюкова!K581+Ясюкова!L581+Ясюкова!P581</f>
        <v>0</v>
      </c>
      <c r="D575" s="54">
        <f>Ясюкова!E581</f>
        <v>0</v>
      </c>
      <c r="E575" s="54">
        <f>Ясюкова!F581</f>
        <v>0</v>
      </c>
      <c r="F575" s="54">
        <f>Ясюкова!J581+Ясюкова!T581</f>
        <v>0</v>
      </c>
      <c r="G575" s="54">
        <f>Ясюкова!O581+Ясюкова!V581</f>
        <v>0</v>
      </c>
      <c r="H575" s="54">
        <f>Ясюкова!J581+Ясюкова!N581+Ясюкова!O581</f>
        <v>0</v>
      </c>
      <c r="I575" s="54">
        <f>Ясюкова!T581+Ясюкова!U581+Ясюкова!V581</f>
        <v>0</v>
      </c>
      <c r="J575" s="54">
        <f>Ясюкова!W581</f>
        <v>0</v>
      </c>
      <c r="K575" s="54" t="e">
        <f>Ясюкова!C581</f>
        <v>#DIV/0!</v>
      </c>
      <c r="L575" s="54" t="e">
        <f>Ясюкова!D581</f>
        <v>#DIV/0!</v>
      </c>
      <c r="M575" s="54">
        <f>Ясюкова!G581</f>
        <v>0</v>
      </c>
      <c r="N575" s="54">
        <f>Ясюкова!H581</f>
        <v>0</v>
      </c>
      <c r="O575" s="54">
        <f>Ясюкова!I581</f>
        <v>0</v>
      </c>
      <c r="P575" s="54">
        <f>Ясюкова!X581</f>
        <v>0</v>
      </c>
      <c r="Q575" s="55" t="e">
        <f>Ясюкова!AX581</f>
        <v>#N/A</v>
      </c>
      <c r="R575" s="54" t="e">
        <f>Ясюкова!AW581</f>
        <v>#N/A</v>
      </c>
    </row>
    <row r="576" spans="1:18" x14ac:dyDescent="0.25">
      <c r="A576" s="70">
        <f>'Тулуз-Пьерон'!A582</f>
        <v>0</v>
      </c>
      <c r="B576" s="71">
        <f>'Тулуз-Пьерон'!B582</f>
        <v>0</v>
      </c>
      <c r="C576" s="60">
        <f>Ясюкова!K582+Ясюкова!L582+Ясюкова!P582</f>
        <v>0</v>
      </c>
      <c r="D576" s="54">
        <f>Ясюкова!E582</f>
        <v>0</v>
      </c>
      <c r="E576" s="54">
        <f>Ясюкова!F582</f>
        <v>0</v>
      </c>
      <c r="F576" s="54">
        <f>Ясюкова!J582+Ясюкова!T582</f>
        <v>0</v>
      </c>
      <c r="G576" s="54">
        <f>Ясюкова!O582+Ясюкова!V582</f>
        <v>0</v>
      </c>
      <c r="H576" s="54">
        <f>Ясюкова!J582+Ясюкова!N582+Ясюкова!O582</f>
        <v>0</v>
      </c>
      <c r="I576" s="54">
        <f>Ясюкова!T582+Ясюкова!U582+Ясюкова!V582</f>
        <v>0</v>
      </c>
      <c r="J576" s="54">
        <f>Ясюкова!W582</f>
        <v>0</v>
      </c>
      <c r="K576" s="54" t="e">
        <f>Ясюкова!C582</f>
        <v>#DIV/0!</v>
      </c>
      <c r="L576" s="54" t="e">
        <f>Ясюкова!D582</f>
        <v>#DIV/0!</v>
      </c>
      <c r="M576" s="54">
        <f>Ясюкова!G582</f>
        <v>0</v>
      </c>
      <c r="N576" s="54">
        <f>Ясюкова!H582</f>
        <v>0</v>
      </c>
      <c r="O576" s="54">
        <f>Ясюкова!I582</f>
        <v>0</v>
      </c>
      <c r="P576" s="54">
        <f>Ясюкова!X582</f>
        <v>0</v>
      </c>
      <c r="Q576" s="55" t="e">
        <f>Ясюкова!AX582</f>
        <v>#N/A</v>
      </c>
      <c r="R576" s="54" t="e">
        <f>Ясюкова!AW582</f>
        <v>#N/A</v>
      </c>
    </row>
    <row r="577" spans="1:18" x14ac:dyDescent="0.25">
      <c r="A577" s="70">
        <f>'Тулуз-Пьерон'!A583</f>
        <v>0</v>
      </c>
      <c r="B577" s="71">
        <f>'Тулуз-Пьерон'!B583</f>
        <v>0</v>
      </c>
      <c r="C577" s="60">
        <f>Ясюкова!K583+Ясюкова!L583+Ясюкова!P583</f>
        <v>0</v>
      </c>
      <c r="D577" s="54">
        <f>Ясюкова!E583</f>
        <v>0</v>
      </c>
      <c r="E577" s="54">
        <f>Ясюкова!F583</f>
        <v>0</v>
      </c>
      <c r="F577" s="54">
        <f>Ясюкова!J583+Ясюкова!T583</f>
        <v>0</v>
      </c>
      <c r="G577" s="54">
        <f>Ясюкова!O583+Ясюкова!V583</f>
        <v>0</v>
      </c>
      <c r="H577" s="54">
        <f>Ясюкова!J583+Ясюкова!N583+Ясюкова!O583</f>
        <v>0</v>
      </c>
      <c r="I577" s="54">
        <f>Ясюкова!T583+Ясюкова!U583+Ясюкова!V583</f>
        <v>0</v>
      </c>
      <c r="J577" s="54">
        <f>Ясюкова!W583</f>
        <v>0</v>
      </c>
      <c r="K577" s="54" t="e">
        <f>Ясюкова!C583</f>
        <v>#DIV/0!</v>
      </c>
      <c r="L577" s="54" t="e">
        <f>Ясюкова!D583</f>
        <v>#DIV/0!</v>
      </c>
      <c r="M577" s="54">
        <f>Ясюкова!G583</f>
        <v>0</v>
      </c>
      <c r="N577" s="54">
        <f>Ясюкова!H583</f>
        <v>0</v>
      </c>
      <c r="O577" s="54">
        <f>Ясюкова!I583</f>
        <v>0</v>
      </c>
      <c r="P577" s="54">
        <f>Ясюкова!X583</f>
        <v>0</v>
      </c>
      <c r="Q577" s="55" t="e">
        <f>Ясюкова!AX583</f>
        <v>#N/A</v>
      </c>
      <c r="R577" s="54" t="e">
        <f>Ясюкова!AW583</f>
        <v>#N/A</v>
      </c>
    </row>
    <row r="578" spans="1:18" x14ac:dyDescent="0.25">
      <c r="A578" s="70">
        <f>'Тулуз-Пьерон'!A584</f>
        <v>0</v>
      </c>
      <c r="B578" s="71">
        <f>'Тулуз-Пьерон'!B584</f>
        <v>0</v>
      </c>
      <c r="C578" s="60">
        <f>Ясюкова!K584+Ясюкова!L584+Ясюкова!P584</f>
        <v>0</v>
      </c>
      <c r="D578" s="54">
        <f>Ясюкова!E584</f>
        <v>0</v>
      </c>
      <c r="E578" s="54">
        <f>Ясюкова!F584</f>
        <v>0</v>
      </c>
      <c r="F578" s="54">
        <f>Ясюкова!J584+Ясюкова!T584</f>
        <v>0</v>
      </c>
      <c r="G578" s="54">
        <f>Ясюкова!O584+Ясюкова!V584</f>
        <v>0</v>
      </c>
      <c r="H578" s="54">
        <f>Ясюкова!J584+Ясюкова!N584+Ясюкова!O584</f>
        <v>0</v>
      </c>
      <c r="I578" s="54">
        <f>Ясюкова!T584+Ясюкова!U584+Ясюкова!V584</f>
        <v>0</v>
      </c>
      <c r="J578" s="54">
        <f>Ясюкова!W584</f>
        <v>0</v>
      </c>
      <c r="K578" s="54" t="e">
        <f>Ясюкова!C584</f>
        <v>#DIV/0!</v>
      </c>
      <c r="L578" s="54" t="e">
        <f>Ясюкова!D584</f>
        <v>#DIV/0!</v>
      </c>
      <c r="M578" s="54">
        <f>Ясюкова!G584</f>
        <v>0</v>
      </c>
      <c r="N578" s="54">
        <f>Ясюкова!H584</f>
        <v>0</v>
      </c>
      <c r="O578" s="54">
        <f>Ясюкова!I584</f>
        <v>0</v>
      </c>
      <c r="P578" s="54">
        <f>Ясюкова!X584</f>
        <v>0</v>
      </c>
      <c r="Q578" s="55" t="e">
        <f>Ясюкова!AX584</f>
        <v>#N/A</v>
      </c>
      <c r="R578" s="54" t="e">
        <f>Ясюкова!AW584</f>
        <v>#N/A</v>
      </c>
    </row>
    <row r="579" spans="1:18" x14ac:dyDescent="0.25">
      <c r="A579" s="70">
        <f>'Тулуз-Пьерон'!A585</f>
        <v>0</v>
      </c>
      <c r="B579" s="71">
        <f>'Тулуз-Пьерон'!B585</f>
        <v>0</v>
      </c>
      <c r="C579" s="60">
        <f>Ясюкова!K585+Ясюкова!L585+Ясюкова!P585</f>
        <v>0</v>
      </c>
      <c r="D579" s="54">
        <f>Ясюкова!E585</f>
        <v>0</v>
      </c>
      <c r="E579" s="54">
        <f>Ясюкова!F585</f>
        <v>0</v>
      </c>
      <c r="F579" s="54">
        <f>Ясюкова!J585+Ясюкова!T585</f>
        <v>0</v>
      </c>
      <c r="G579" s="54">
        <f>Ясюкова!O585+Ясюкова!V585</f>
        <v>0</v>
      </c>
      <c r="H579" s="54">
        <f>Ясюкова!J585+Ясюкова!N585+Ясюкова!O585</f>
        <v>0</v>
      </c>
      <c r="I579" s="54">
        <f>Ясюкова!T585+Ясюкова!U585+Ясюкова!V585</f>
        <v>0</v>
      </c>
      <c r="J579" s="54">
        <f>Ясюкова!W585</f>
        <v>0</v>
      </c>
      <c r="K579" s="54" t="e">
        <f>Ясюкова!C585</f>
        <v>#DIV/0!</v>
      </c>
      <c r="L579" s="54" t="e">
        <f>Ясюкова!D585</f>
        <v>#DIV/0!</v>
      </c>
      <c r="M579" s="54">
        <f>Ясюкова!G585</f>
        <v>0</v>
      </c>
      <c r="N579" s="54">
        <f>Ясюкова!H585</f>
        <v>0</v>
      </c>
      <c r="O579" s="54">
        <f>Ясюкова!I585</f>
        <v>0</v>
      </c>
      <c r="P579" s="54">
        <f>Ясюкова!X585</f>
        <v>0</v>
      </c>
      <c r="Q579" s="55" t="e">
        <f>Ясюкова!AX585</f>
        <v>#N/A</v>
      </c>
      <c r="R579" s="54" t="e">
        <f>Ясюкова!AW585</f>
        <v>#N/A</v>
      </c>
    </row>
    <row r="580" spans="1:18" x14ac:dyDescent="0.25">
      <c r="A580" s="70">
        <f>'Тулуз-Пьерон'!A586</f>
        <v>0</v>
      </c>
      <c r="B580" s="71">
        <f>'Тулуз-Пьерон'!B586</f>
        <v>0</v>
      </c>
      <c r="C580" s="60">
        <f>Ясюкова!K586+Ясюкова!L586+Ясюкова!P586</f>
        <v>0</v>
      </c>
      <c r="D580" s="54">
        <f>Ясюкова!E586</f>
        <v>0</v>
      </c>
      <c r="E580" s="54">
        <f>Ясюкова!F586</f>
        <v>0</v>
      </c>
      <c r="F580" s="54">
        <f>Ясюкова!J586+Ясюкова!T586</f>
        <v>0</v>
      </c>
      <c r="G580" s="54">
        <f>Ясюкова!O586+Ясюкова!V586</f>
        <v>0</v>
      </c>
      <c r="H580" s="54">
        <f>Ясюкова!J586+Ясюкова!N586+Ясюкова!O586</f>
        <v>0</v>
      </c>
      <c r="I580" s="54">
        <f>Ясюкова!T586+Ясюкова!U586+Ясюкова!V586</f>
        <v>0</v>
      </c>
      <c r="J580" s="54">
        <f>Ясюкова!W586</f>
        <v>0</v>
      </c>
      <c r="K580" s="54" t="e">
        <f>Ясюкова!C586</f>
        <v>#DIV/0!</v>
      </c>
      <c r="L580" s="54" t="e">
        <f>Ясюкова!D586</f>
        <v>#DIV/0!</v>
      </c>
      <c r="M580" s="54">
        <f>Ясюкова!G586</f>
        <v>0</v>
      </c>
      <c r="N580" s="54">
        <f>Ясюкова!H586</f>
        <v>0</v>
      </c>
      <c r="O580" s="54">
        <f>Ясюкова!I586</f>
        <v>0</v>
      </c>
      <c r="P580" s="54">
        <f>Ясюкова!X586</f>
        <v>0</v>
      </c>
      <c r="Q580" s="55" t="e">
        <f>Ясюкова!AX586</f>
        <v>#N/A</v>
      </c>
      <c r="R580" s="54" t="e">
        <f>Ясюкова!AW586</f>
        <v>#N/A</v>
      </c>
    </row>
    <row r="581" spans="1:18" x14ac:dyDescent="0.25">
      <c r="A581" s="70">
        <f>'Тулуз-Пьерон'!A587</f>
        <v>0</v>
      </c>
      <c r="B581" s="71">
        <f>'Тулуз-Пьерон'!B587</f>
        <v>0</v>
      </c>
      <c r="C581" s="60">
        <f>Ясюкова!K587+Ясюкова!L587+Ясюкова!P587</f>
        <v>0</v>
      </c>
      <c r="D581" s="54">
        <f>Ясюкова!E587</f>
        <v>0</v>
      </c>
      <c r="E581" s="54">
        <f>Ясюкова!F587</f>
        <v>0</v>
      </c>
      <c r="F581" s="54">
        <f>Ясюкова!J587+Ясюкова!T587</f>
        <v>0</v>
      </c>
      <c r="G581" s="54">
        <f>Ясюкова!O587+Ясюкова!V587</f>
        <v>0</v>
      </c>
      <c r="H581" s="54">
        <f>Ясюкова!J587+Ясюкова!N587+Ясюкова!O587</f>
        <v>0</v>
      </c>
      <c r="I581" s="54">
        <f>Ясюкова!T587+Ясюкова!U587+Ясюкова!V587</f>
        <v>0</v>
      </c>
      <c r="J581" s="54">
        <f>Ясюкова!W587</f>
        <v>0</v>
      </c>
      <c r="K581" s="54" t="e">
        <f>Ясюкова!C587</f>
        <v>#DIV/0!</v>
      </c>
      <c r="L581" s="54" t="e">
        <f>Ясюкова!D587</f>
        <v>#DIV/0!</v>
      </c>
      <c r="M581" s="54">
        <f>Ясюкова!G587</f>
        <v>0</v>
      </c>
      <c r="N581" s="54">
        <f>Ясюкова!H587</f>
        <v>0</v>
      </c>
      <c r="O581" s="54">
        <f>Ясюкова!I587</f>
        <v>0</v>
      </c>
      <c r="P581" s="54">
        <f>Ясюкова!X587</f>
        <v>0</v>
      </c>
      <c r="Q581" s="55" t="e">
        <f>Ясюкова!AX587</f>
        <v>#N/A</v>
      </c>
      <c r="R581" s="54" t="e">
        <f>Ясюкова!AW587</f>
        <v>#N/A</v>
      </c>
    </row>
    <row r="582" spans="1:18" x14ac:dyDescent="0.25">
      <c r="A582" s="70">
        <f>'Тулуз-Пьерон'!A588</f>
        <v>0</v>
      </c>
      <c r="B582" s="71">
        <f>'Тулуз-Пьерон'!B588</f>
        <v>0</v>
      </c>
      <c r="C582" s="60">
        <f>Ясюкова!K588+Ясюкова!L588+Ясюкова!P588</f>
        <v>0</v>
      </c>
      <c r="D582" s="54">
        <f>Ясюкова!E588</f>
        <v>0</v>
      </c>
      <c r="E582" s="54">
        <f>Ясюкова!F588</f>
        <v>0</v>
      </c>
      <c r="F582" s="54">
        <f>Ясюкова!J588+Ясюкова!T588</f>
        <v>0</v>
      </c>
      <c r="G582" s="54">
        <f>Ясюкова!O588+Ясюкова!V588</f>
        <v>0</v>
      </c>
      <c r="H582" s="54">
        <f>Ясюкова!J588+Ясюкова!N588+Ясюкова!O588</f>
        <v>0</v>
      </c>
      <c r="I582" s="54">
        <f>Ясюкова!T588+Ясюкова!U588+Ясюкова!V588</f>
        <v>0</v>
      </c>
      <c r="J582" s="54">
        <f>Ясюкова!W588</f>
        <v>0</v>
      </c>
      <c r="K582" s="54" t="e">
        <f>Ясюкова!C588</f>
        <v>#DIV/0!</v>
      </c>
      <c r="L582" s="54" t="e">
        <f>Ясюкова!D588</f>
        <v>#DIV/0!</v>
      </c>
      <c r="M582" s="54">
        <f>Ясюкова!G588</f>
        <v>0</v>
      </c>
      <c r="N582" s="54">
        <f>Ясюкова!H588</f>
        <v>0</v>
      </c>
      <c r="O582" s="54">
        <f>Ясюкова!I588</f>
        <v>0</v>
      </c>
      <c r="P582" s="54">
        <f>Ясюкова!X588</f>
        <v>0</v>
      </c>
      <c r="Q582" s="55" t="e">
        <f>Ясюкова!AX588</f>
        <v>#N/A</v>
      </c>
      <c r="R582" s="54" t="e">
        <f>Ясюкова!AW588</f>
        <v>#N/A</v>
      </c>
    </row>
    <row r="583" spans="1:18" x14ac:dyDescent="0.25">
      <c r="A583" s="70">
        <f>'Тулуз-Пьерон'!A589</f>
        <v>0</v>
      </c>
      <c r="B583" s="71">
        <f>'Тулуз-Пьерон'!B589</f>
        <v>0</v>
      </c>
      <c r="C583" s="60">
        <f>Ясюкова!K589+Ясюкова!L589+Ясюкова!P589</f>
        <v>0</v>
      </c>
      <c r="D583" s="54">
        <f>Ясюкова!E589</f>
        <v>0</v>
      </c>
      <c r="E583" s="54">
        <f>Ясюкова!F589</f>
        <v>0</v>
      </c>
      <c r="F583" s="54">
        <f>Ясюкова!J589+Ясюкова!T589</f>
        <v>0</v>
      </c>
      <c r="G583" s="54">
        <f>Ясюкова!O589+Ясюкова!V589</f>
        <v>0</v>
      </c>
      <c r="H583" s="54">
        <f>Ясюкова!J589+Ясюкова!N589+Ясюкова!O589</f>
        <v>0</v>
      </c>
      <c r="I583" s="54">
        <f>Ясюкова!T589+Ясюкова!U589+Ясюкова!V589</f>
        <v>0</v>
      </c>
      <c r="J583" s="54">
        <f>Ясюкова!W589</f>
        <v>0</v>
      </c>
      <c r="K583" s="54" t="e">
        <f>Ясюкова!C589</f>
        <v>#DIV/0!</v>
      </c>
      <c r="L583" s="54" t="e">
        <f>Ясюкова!D589</f>
        <v>#DIV/0!</v>
      </c>
      <c r="M583" s="54">
        <f>Ясюкова!G589</f>
        <v>0</v>
      </c>
      <c r="N583" s="54">
        <f>Ясюкова!H589</f>
        <v>0</v>
      </c>
      <c r="O583" s="54">
        <f>Ясюкова!I589</f>
        <v>0</v>
      </c>
      <c r="P583" s="54">
        <f>Ясюкова!X589</f>
        <v>0</v>
      </c>
      <c r="Q583" s="55" t="e">
        <f>Ясюкова!AX589</f>
        <v>#N/A</v>
      </c>
      <c r="R583" s="54" t="e">
        <f>Ясюкова!AW589</f>
        <v>#N/A</v>
      </c>
    </row>
    <row r="584" spans="1:18" x14ac:dyDescent="0.25">
      <c r="A584" s="70">
        <f>'Тулуз-Пьерон'!A590</f>
        <v>0</v>
      </c>
      <c r="B584" s="71">
        <f>'Тулуз-Пьерон'!B590</f>
        <v>0</v>
      </c>
      <c r="C584" s="60">
        <f>Ясюкова!K590+Ясюкова!L590+Ясюкова!P590</f>
        <v>0</v>
      </c>
      <c r="D584" s="54">
        <f>Ясюкова!E590</f>
        <v>0</v>
      </c>
      <c r="E584" s="54">
        <f>Ясюкова!F590</f>
        <v>0</v>
      </c>
      <c r="F584" s="54">
        <f>Ясюкова!J590+Ясюкова!T590</f>
        <v>0</v>
      </c>
      <c r="G584" s="54">
        <f>Ясюкова!O590+Ясюкова!V590</f>
        <v>0</v>
      </c>
      <c r="H584" s="54">
        <f>Ясюкова!J590+Ясюкова!N590+Ясюкова!O590</f>
        <v>0</v>
      </c>
      <c r="I584" s="54">
        <f>Ясюкова!T590+Ясюкова!U590+Ясюкова!V590</f>
        <v>0</v>
      </c>
      <c r="J584" s="54">
        <f>Ясюкова!W590</f>
        <v>0</v>
      </c>
      <c r="K584" s="54" t="e">
        <f>Ясюкова!C590</f>
        <v>#DIV/0!</v>
      </c>
      <c r="L584" s="54" t="e">
        <f>Ясюкова!D590</f>
        <v>#DIV/0!</v>
      </c>
      <c r="M584" s="54">
        <f>Ясюкова!G590</f>
        <v>0</v>
      </c>
      <c r="N584" s="54">
        <f>Ясюкова!H590</f>
        <v>0</v>
      </c>
      <c r="O584" s="54">
        <f>Ясюкова!I590</f>
        <v>0</v>
      </c>
      <c r="P584" s="54">
        <f>Ясюкова!X590</f>
        <v>0</v>
      </c>
      <c r="Q584" s="55" t="e">
        <f>Ясюкова!AX590</f>
        <v>#N/A</v>
      </c>
      <c r="R584" s="54" t="e">
        <f>Ясюкова!AW590</f>
        <v>#N/A</v>
      </c>
    </row>
    <row r="585" spans="1:18" x14ac:dyDescent="0.25">
      <c r="A585" s="70">
        <f>'Тулуз-Пьерон'!A591</f>
        <v>0</v>
      </c>
      <c r="B585" s="71">
        <f>'Тулуз-Пьерон'!B591</f>
        <v>0</v>
      </c>
      <c r="C585" s="60">
        <f>Ясюкова!K591+Ясюкова!L591+Ясюкова!P591</f>
        <v>0</v>
      </c>
      <c r="D585" s="54">
        <f>Ясюкова!E591</f>
        <v>0</v>
      </c>
      <c r="E585" s="54">
        <f>Ясюкова!F591</f>
        <v>0</v>
      </c>
      <c r="F585" s="54">
        <f>Ясюкова!J591+Ясюкова!T591</f>
        <v>0</v>
      </c>
      <c r="G585" s="54">
        <f>Ясюкова!O591+Ясюкова!V591</f>
        <v>0</v>
      </c>
      <c r="H585" s="54">
        <f>Ясюкова!J591+Ясюкова!N591+Ясюкова!O591</f>
        <v>0</v>
      </c>
      <c r="I585" s="54">
        <f>Ясюкова!T591+Ясюкова!U591+Ясюкова!V591</f>
        <v>0</v>
      </c>
      <c r="J585" s="54">
        <f>Ясюкова!W591</f>
        <v>0</v>
      </c>
      <c r="K585" s="54" t="e">
        <f>Ясюкова!C591</f>
        <v>#DIV/0!</v>
      </c>
      <c r="L585" s="54" t="e">
        <f>Ясюкова!D591</f>
        <v>#DIV/0!</v>
      </c>
      <c r="M585" s="54">
        <f>Ясюкова!G591</f>
        <v>0</v>
      </c>
      <c r="N585" s="54">
        <f>Ясюкова!H591</f>
        <v>0</v>
      </c>
      <c r="O585" s="54">
        <f>Ясюкова!I591</f>
        <v>0</v>
      </c>
      <c r="P585" s="54">
        <f>Ясюкова!X591</f>
        <v>0</v>
      </c>
      <c r="Q585" s="55" t="e">
        <f>Ясюкова!AX591</f>
        <v>#N/A</v>
      </c>
      <c r="R585" s="54" t="e">
        <f>Ясюкова!AW591</f>
        <v>#N/A</v>
      </c>
    </row>
    <row r="586" spans="1:18" x14ac:dyDescent="0.25">
      <c r="A586" s="70">
        <f>'Тулуз-Пьерон'!A592</f>
        <v>0</v>
      </c>
      <c r="B586" s="71">
        <f>'Тулуз-Пьерон'!B592</f>
        <v>0</v>
      </c>
      <c r="C586" s="60">
        <f>Ясюкова!K592+Ясюкова!L592+Ясюкова!P592</f>
        <v>0</v>
      </c>
      <c r="D586" s="54">
        <f>Ясюкова!E592</f>
        <v>0</v>
      </c>
      <c r="E586" s="54">
        <f>Ясюкова!F592</f>
        <v>0</v>
      </c>
      <c r="F586" s="54">
        <f>Ясюкова!J592+Ясюкова!T592</f>
        <v>0</v>
      </c>
      <c r="G586" s="54">
        <f>Ясюкова!O592+Ясюкова!V592</f>
        <v>0</v>
      </c>
      <c r="H586" s="54">
        <f>Ясюкова!J592+Ясюкова!N592+Ясюкова!O592</f>
        <v>0</v>
      </c>
      <c r="I586" s="54">
        <f>Ясюкова!T592+Ясюкова!U592+Ясюкова!V592</f>
        <v>0</v>
      </c>
      <c r="J586" s="54">
        <f>Ясюкова!W592</f>
        <v>0</v>
      </c>
      <c r="K586" s="54" t="e">
        <f>Ясюкова!C592</f>
        <v>#DIV/0!</v>
      </c>
      <c r="L586" s="54" t="e">
        <f>Ясюкова!D592</f>
        <v>#DIV/0!</v>
      </c>
      <c r="M586" s="54">
        <f>Ясюкова!G592</f>
        <v>0</v>
      </c>
      <c r="N586" s="54">
        <f>Ясюкова!H592</f>
        <v>0</v>
      </c>
      <c r="O586" s="54">
        <f>Ясюкова!I592</f>
        <v>0</v>
      </c>
      <c r="P586" s="54">
        <f>Ясюкова!X592</f>
        <v>0</v>
      </c>
      <c r="Q586" s="55" t="e">
        <f>Ясюкова!AX592</f>
        <v>#N/A</v>
      </c>
      <c r="R586" s="54" t="e">
        <f>Ясюкова!AW592</f>
        <v>#N/A</v>
      </c>
    </row>
    <row r="587" spans="1:18" x14ac:dyDescent="0.25">
      <c r="A587" s="70">
        <f>'Тулуз-Пьерон'!A593</f>
        <v>0</v>
      </c>
      <c r="B587" s="71">
        <f>'Тулуз-Пьерон'!B593</f>
        <v>0</v>
      </c>
      <c r="C587" s="60">
        <f>Ясюкова!K593+Ясюкова!L593+Ясюкова!P593</f>
        <v>0</v>
      </c>
      <c r="D587" s="54">
        <f>Ясюкова!E593</f>
        <v>0</v>
      </c>
      <c r="E587" s="54">
        <f>Ясюкова!F593</f>
        <v>0</v>
      </c>
      <c r="F587" s="54">
        <f>Ясюкова!J593+Ясюкова!T593</f>
        <v>0</v>
      </c>
      <c r="G587" s="54">
        <f>Ясюкова!O593+Ясюкова!V593</f>
        <v>0</v>
      </c>
      <c r="H587" s="54">
        <f>Ясюкова!J593+Ясюкова!N593+Ясюкова!O593</f>
        <v>0</v>
      </c>
      <c r="I587" s="54">
        <f>Ясюкова!T593+Ясюкова!U593+Ясюкова!V593</f>
        <v>0</v>
      </c>
      <c r="J587" s="54">
        <f>Ясюкова!W593</f>
        <v>0</v>
      </c>
      <c r="K587" s="54" t="e">
        <f>Ясюкова!C593</f>
        <v>#DIV/0!</v>
      </c>
      <c r="L587" s="54" t="e">
        <f>Ясюкова!D593</f>
        <v>#DIV/0!</v>
      </c>
      <c r="M587" s="54">
        <f>Ясюкова!G593</f>
        <v>0</v>
      </c>
      <c r="N587" s="54">
        <f>Ясюкова!H593</f>
        <v>0</v>
      </c>
      <c r="O587" s="54">
        <f>Ясюкова!I593</f>
        <v>0</v>
      </c>
      <c r="P587" s="54">
        <f>Ясюкова!X593</f>
        <v>0</v>
      </c>
      <c r="Q587" s="55" t="e">
        <f>Ясюкова!AX593</f>
        <v>#N/A</v>
      </c>
      <c r="R587" s="54" t="e">
        <f>Ясюкова!AW593</f>
        <v>#N/A</v>
      </c>
    </row>
    <row r="588" spans="1:18" x14ac:dyDescent="0.25">
      <c r="A588" s="70">
        <f>'Тулуз-Пьерон'!A594</f>
        <v>0</v>
      </c>
      <c r="B588" s="71">
        <f>'Тулуз-Пьерон'!B594</f>
        <v>0</v>
      </c>
      <c r="C588" s="60">
        <f>Ясюкова!K594+Ясюкова!L594+Ясюкова!P594</f>
        <v>0</v>
      </c>
      <c r="D588" s="54">
        <f>Ясюкова!E594</f>
        <v>0</v>
      </c>
      <c r="E588" s="54">
        <f>Ясюкова!F594</f>
        <v>0</v>
      </c>
      <c r="F588" s="54">
        <f>Ясюкова!J594+Ясюкова!T594</f>
        <v>0</v>
      </c>
      <c r="G588" s="54">
        <f>Ясюкова!O594+Ясюкова!V594</f>
        <v>0</v>
      </c>
      <c r="H588" s="54">
        <f>Ясюкова!J594+Ясюкова!N594+Ясюкова!O594</f>
        <v>0</v>
      </c>
      <c r="I588" s="54">
        <f>Ясюкова!T594+Ясюкова!U594+Ясюкова!V594</f>
        <v>0</v>
      </c>
      <c r="J588" s="54">
        <f>Ясюкова!W594</f>
        <v>0</v>
      </c>
      <c r="K588" s="54" t="e">
        <f>Ясюкова!C594</f>
        <v>#DIV/0!</v>
      </c>
      <c r="L588" s="54" t="e">
        <f>Ясюкова!D594</f>
        <v>#DIV/0!</v>
      </c>
      <c r="M588" s="54">
        <f>Ясюкова!G594</f>
        <v>0</v>
      </c>
      <c r="N588" s="54">
        <f>Ясюкова!H594</f>
        <v>0</v>
      </c>
      <c r="O588" s="54">
        <f>Ясюкова!I594</f>
        <v>0</v>
      </c>
      <c r="P588" s="54">
        <f>Ясюкова!X594</f>
        <v>0</v>
      </c>
      <c r="Q588" s="55" t="e">
        <f>Ясюкова!AX594</f>
        <v>#N/A</v>
      </c>
      <c r="R588" s="54" t="e">
        <f>Ясюкова!AW594</f>
        <v>#N/A</v>
      </c>
    </row>
    <row r="589" spans="1:18" x14ac:dyDescent="0.25">
      <c r="A589" s="70">
        <f>'Тулуз-Пьерон'!A595</f>
        <v>0</v>
      </c>
      <c r="B589" s="71">
        <f>'Тулуз-Пьерон'!B595</f>
        <v>0</v>
      </c>
      <c r="C589" s="60">
        <f>Ясюкова!K595+Ясюкова!L595+Ясюкова!P595</f>
        <v>0</v>
      </c>
      <c r="D589" s="54">
        <f>Ясюкова!E595</f>
        <v>0</v>
      </c>
      <c r="E589" s="54">
        <f>Ясюкова!F595</f>
        <v>0</v>
      </c>
      <c r="F589" s="54">
        <f>Ясюкова!J595+Ясюкова!T595</f>
        <v>0</v>
      </c>
      <c r="G589" s="54">
        <f>Ясюкова!O595+Ясюкова!V595</f>
        <v>0</v>
      </c>
      <c r="H589" s="54">
        <f>Ясюкова!J595+Ясюкова!N595+Ясюкова!O595</f>
        <v>0</v>
      </c>
      <c r="I589" s="54">
        <f>Ясюкова!T595+Ясюкова!U595+Ясюкова!V595</f>
        <v>0</v>
      </c>
      <c r="J589" s="54">
        <f>Ясюкова!W595</f>
        <v>0</v>
      </c>
      <c r="K589" s="54" t="e">
        <f>Ясюкова!C595</f>
        <v>#DIV/0!</v>
      </c>
      <c r="L589" s="54" t="e">
        <f>Ясюкова!D595</f>
        <v>#DIV/0!</v>
      </c>
      <c r="M589" s="54">
        <f>Ясюкова!G595</f>
        <v>0</v>
      </c>
      <c r="N589" s="54">
        <f>Ясюкова!H595</f>
        <v>0</v>
      </c>
      <c r="O589" s="54">
        <f>Ясюкова!I595</f>
        <v>0</v>
      </c>
      <c r="P589" s="54">
        <f>Ясюкова!X595</f>
        <v>0</v>
      </c>
      <c r="Q589" s="55" t="e">
        <f>Ясюкова!AX595</f>
        <v>#N/A</v>
      </c>
      <c r="R589" s="54" t="e">
        <f>Ясюкова!AW595</f>
        <v>#N/A</v>
      </c>
    </row>
    <row r="590" spans="1:18" x14ac:dyDescent="0.25">
      <c r="A590" s="70">
        <f>'Тулуз-Пьерон'!A596</f>
        <v>0</v>
      </c>
      <c r="B590" s="71">
        <f>'Тулуз-Пьерон'!B596</f>
        <v>0</v>
      </c>
      <c r="C590" s="60">
        <f>Ясюкова!K596+Ясюкова!L596+Ясюкова!P596</f>
        <v>0</v>
      </c>
      <c r="D590" s="54">
        <f>Ясюкова!E596</f>
        <v>0</v>
      </c>
      <c r="E590" s="54">
        <f>Ясюкова!F596</f>
        <v>0</v>
      </c>
      <c r="F590" s="54">
        <f>Ясюкова!J596+Ясюкова!T596</f>
        <v>0</v>
      </c>
      <c r="G590" s="54">
        <f>Ясюкова!O596+Ясюкова!V596</f>
        <v>0</v>
      </c>
      <c r="H590" s="54">
        <f>Ясюкова!J596+Ясюкова!N596+Ясюкова!O596</f>
        <v>0</v>
      </c>
      <c r="I590" s="54">
        <f>Ясюкова!T596+Ясюкова!U596+Ясюкова!V596</f>
        <v>0</v>
      </c>
      <c r="J590" s="54">
        <f>Ясюкова!W596</f>
        <v>0</v>
      </c>
      <c r="K590" s="54" t="e">
        <f>Ясюкова!C596</f>
        <v>#DIV/0!</v>
      </c>
      <c r="L590" s="54" t="e">
        <f>Ясюкова!D596</f>
        <v>#DIV/0!</v>
      </c>
      <c r="M590" s="54">
        <f>Ясюкова!G596</f>
        <v>0</v>
      </c>
      <c r="N590" s="54">
        <f>Ясюкова!H596</f>
        <v>0</v>
      </c>
      <c r="O590" s="54">
        <f>Ясюкова!I596</f>
        <v>0</v>
      </c>
      <c r="P590" s="54">
        <f>Ясюкова!X596</f>
        <v>0</v>
      </c>
      <c r="Q590" s="55" t="e">
        <f>Ясюкова!AX596</f>
        <v>#N/A</v>
      </c>
      <c r="R590" s="54" t="e">
        <f>Ясюкова!AW596</f>
        <v>#N/A</v>
      </c>
    </row>
    <row r="591" spans="1:18" x14ac:dyDescent="0.25">
      <c r="A591" s="70">
        <f>'Тулуз-Пьерон'!A597</f>
        <v>0</v>
      </c>
      <c r="B591" s="71">
        <f>'Тулуз-Пьерон'!B597</f>
        <v>0</v>
      </c>
      <c r="C591" s="60">
        <f>Ясюкова!K597+Ясюкова!L597+Ясюкова!P597</f>
        <v>0</v>
      </c>
      <c r="D591" s="54">
        <f>Ясюкова!E597</f>
        <v>0</v>
      </c>
      <c r="E591" s="54">
        <f>Ясюкова!F597</f>
        <v>0</v>
      </c>
      <c r="F591" s="54">
        <f>Ясюкова!J597+Ясюкова!T597</f>
        <v>0</v>
      </c>
      <c r="G591" s="54">
        <f>Ясюкова!O597+Ясюкова!V597</f>
        <v>0</v>
      </c>
      <c r="H591" s="54">
        <f>Ясюкова!J597+Ясюкова!N597+Ясюкова!O597</f>
        <v>0</v>
      </c>
      <c r="I591" s="54">
        <f>Ясюкова!T597+Ясюкова!U597+Ясюкова!V597</f>
        <v>0</v>
      </c>
      <c r="J591" s="54">
        <f>Ясюкова!W597</f>
        <v>0</v>
      </c>
      <c r="K591" s="54" t="e">
        <f>Ясюкова!C597</f>
        <v>#DIV/0!</v>
      </c>
      <c r="L591" s="54" t="e">
        <f>Ясюкова!D597</f>
        <v>#DIV/0!</v>
      </c>
      <c r="M591" s="54">
        <f>Ясюкова!G597</f>
        <v>0</v>
      </c>
      <c r="N591" s="54">
        <f>Ясюкова!H597</f>
        <v>0</v>
      </c>
      <c r="O591" s="54">
        <f>Ясюкова!I597</f>
        <v>0</v>
      </c>
      <c r="P591" s="54">
        <f>Ясюкова!X597</f>
        <v>0</v>
      </c>
      <c r="Q591" s="55" t="e">
        <f>Ясюкова!AX597</f>
        <v>#N/A</v>
      </c>
      <c r="R591" s="54" t="e">
        <f>Ясюкова!AW597</f>
        <v>#N/A</v>
      </c>
    </row>
    <row r="592" spans="1:18" x14ac:dyDescent="0.25">
      <c r="A592" s="70">
        <f>'Тулуз-Пьерон'!A598</f>
        <v>0</v>
      </c>
      <c r="B592" s="71">
        <f>'Тулуз-Пьерон'!B598</f>
        <v>0</v>
      </c>
      <c r="C592" s="60">
        <f>Ясюкова!K598+Ясюкова!L598+Ясюкова!P598</f>
        <v>0</v>
      </c>
      <c r="D592" s="54">
        <f>Ясюкова!E598</f>
        <v>0</v>
      </c>
      <c r="E592" s="54">
        <f>Ясюкова!F598</f>
        <v>0</v>
      </c>
      <c r="F592" s="54">
        <f>Ясюкова!J598+Ясюкова!T598</f>
        <v>0</v>
      </c>
      <c r="G592" s="54">
        <f>Ясюкова!O598+Ясюкова!V598</f>
        <v>0</v>
      </c>
      <c r="H592" s="54">
        <f>Ясюкова!J598+Ясюкова!N598+Ясюкова!O598</f>
        <v>0</v>
      </c>
      <c r="I592" s="54">
        <f>Ясюкова!T598+Ясюкова!U598+Ясюкова!V598</f>
        <v>0</v>
      </c>
      <c r="J592" s="54">
        <f>Ясюкова!W598</f>
        <v>0</v>
      </c>
      <c r="K592" s="54" t="e">
        <f>Ясюкова!C598</f>
        <v>#DIV/0!</v>
      </c>
      <c r="L592" s="54" t="e">
        <f>Ясюкова!D598</f>
        <v>#DIV/0!</v>
      </c>
      <c r="M592" s="54">
        <f>Ясюкова!G598</f>
        <v>0</v>
      </c>
      <c r="N592" s="54">
        <f>Ясюкова!H598</f>
        <v>0</v>
      </c>
      <c r="O592" s="54">
        <f>Ясюкова!I598</f>
        <v>0</v>
      </c>
      <c r="P592" s="54">
        <f>Ясюкова!X598</f>
        <v>0</v>
      </c>
      <c r="Q592" s="55" t="e">
        <f>Ясюкова!AX598</f>
        <v>#N/A</v>
      </c>
      <c r="R592" s="54" t="e">
        <f>Ясюкова!AW598</f>
        <v>#N/A</v>
      </c>
    </row>
    <row r="593" spans="1:18" x14ac:dyDescent="0.25">
      <c r="A593" s="70">
        <f>'Тулуз-Пьерон'!A599</f>
        <v>0</v>
      </c>
      <c r="B593" s="71">
        <f>'Тулуз-Пьерон'!B599</f>
        <v>0</v>
      </c>
      <c r="C593" s="60">
        <f>Ясюкова!K599+Ясюкова!L599+Ясюкова!P599</f>
        <v>0</v>
      </c>
      <c r="D593" s="54">
        <f>Ясюкова!E599</f>
        <v>0</v>
      </c>
      <c r="E593" s="54">
        <f>Ясюкова!F599</f>
        <v>0</v>
      </c>
      <c r="F593" s="54">
        <f>Ясюкова!J599+Ясюкова!T599</f>
        <v>0</v>
      </c>
      <c r="G593" s="54">
        <f>Ясюкова!O599+Ясюкова!V599</f>
        <v>0</v>
      </c>
      <c r="H593" s="54">
        <f>Ясюкова!J599+Ясюкова!N599+Ясюкова!O599</f>
        <v>0</v>
      </c>
      <c r="I593" s="54">
        <f>Ясюкова!T599+Ясюкова!U599+Ясюкова!V599</f>
        <v>0</v>
      </c>
      <c r="J593" s="54">
        <f>Ясюкова!W599</f>
        <v>0</v>
      </c>
      <c r="K593" s="54" t="e">
        <f>Ясюкова!C599</f>
        <v>#DIV/0!</v>
      </c>
      <c r="L593" s="54" t="e">
        <f>Ясюкова!D599</f>
        <v>#DIV/0!</v>
      </c>
      <c r="M593" s="54">
        <f>Ясюкова!G599</f>
        <v>0</v>
      </c>
      <c r="N593" s="54">
        <f>Ясюкова!H599</f>
        <v>0</v>
      </c>
      <c r="O593" s="54">
        <f>Ясюкова!I599</f>
        <v>0</v>
      </c>
      <c r="P593" s="54">
        <f>Ясюкова!X599</f>
        <v>0</v>
      </c>
      <c r="Q593" s="55" t="e">
        <f>Ясюкова!AX599</f>
        <v>#N/A</v>
      </c>
      <c r="R593" s="54" t="e">
        <f>Ясюкова!AW599</f>
        <v>#N/A</v>
      </c>
    </row>
    <row r="594" spans="1:18" x14ac:dyDescent="0.25">
      <c r="A594" s="70">
        <f>'Тулуз-Пьерон'!A600</f>
        <v>0</v>
      </c>
      <c r="B594" s="71">
        <f>'Тулуз-Пьерон'!B600</f>
        <v>0</v>
      </c>
      <c r="C594" s="60">
        <f>Ясюкова!K600+Ясюкова!L600+Ясюкова!P600</f>
        <v>0</v>
      </c>
      <c r="D594" s="54">
        <f>Ясюкова!E600</f>
        <v>0</v>
      </c>
      <c r="E594" s="54">
        <f>Ясюкова!F600</f>
        <v>0</v>
      </c>
      <c r="F594" s="54">
        <f>Ясюкова!J600+Ясюкова!T600</f>
        <v>0</v>
      </c>
      <c r="G594" s="54">
        <f>Ясюкова!O600+Ясюкова!V600</f>
        <v>0</v>
      </c>
      <c r="H594" s="54">
        <f>Ясюкова!J600+Ясюкова!N600+Ясюкова!O600</f>
        <v>0</v>
      </c>
      <c r="I594" s="54">
        <f>Ясюкова!T600+Ясюкова!U600+Ясюкова!V600</f>
        <v>0</v>
      </c>
      <c r="J594" s="54">
        <f>Ясюкова!W600</f>
        <v>0</v>
      </c>
      <c r="K594" s="54" t="e">
        <f>Ясюкова!C600</f>
        <v>#DIV/0!</v>
      </c>
      <c r="L594" s="54" t="e">
        <f>Ясюкова!D600</f>
        <v>#DIV/0!</v>
      </c>
      <c r="M594" s="54">
        <f>Ясюкова!G600</f>
        <v>0</v>
      </c>
      <c r="N594" s="54">
        <f>Ясюкова!H600</f>
        <v>0</v>
      </c>
      <c r="O594" s="54">
        <f>Ясюкова!I600</f>
        <v>0</v>
      </c>
      <c r="P594" s="54">
        <f>Ясюкова!X600</f>
        <v>0</v>
      </c>
      <c r="Q594" s="55" t="e">
        <f>Ясюкова!AX600</f>
        <v>#N/A</v>
      </c>
      <c r="R594" s="54" t="e">
        <f>Ясюкова!AW600</f>
        <v>#N/A</v>
      </c>
    </row>
    <row r="595" spans="1:18" x14ac:dyDescent="0.25">
      <c r="A595" s="70">
        <f>'Тулуз-Пьерон'!A601</f>
        <v>0</v>
      </c>
      <c r="B595" s="71">
        <f>'Тулуз-Пьерон'!B601</f>
        <v>0</v>
      </c>
      <c r="C595" s="60">
        <f>Ясюкова!K601+Ясюкова!L601+Ясюкова!P601</f>
        <v>0</v>
      </c>
      <c r="D595" s="54">
        <f>Ясюкова!E601</f>
        <v>0</v>
      </c>
      <c r="E595" s="54">
        <f>Ясюкова!F601</f>
        <v>0</v>
      </c>
      <c r="F595" s="54">
        <f>Ясюкова!J601+Ясюкова!T601</f>
        <v>0</v>
      </c>
      <c r="G595" s="54">
        <f>Ясюкова!O601+Ясюкова!V601</f>
        <v>0</v>
      </c>
      <c r="H595" s="54">
        <f>Ясюкова!J601+Ясюкова!N601+Ясюкова!O601</f>
        <v>0</v>
      </c>
      <c r="I595" s="54">
        <f>Ясюкова!T601+Ясюкова!U601+Ясюкова!V601</f>
        <v>0</v>
      </c>
      <c r="J595" s="54">
        <f>Ясюкова!W601</f>
        <v>0</v>
      </c>
      <c r="K595" s="54" t="e">
        <f>Ясюкова!C601</f>
        <v>#DIV/0!</v>
      </c>
      <c r="L595" s="54" t="e">
        <f>Ясюкова!D601</f>
        <v>#DIV/0!</v>
      </c>
      <c r="M595" s="54">
        <f>Ясюкова!G601</f>
        <v>0</v>
      </c>
      <c r="N595" s="54">
        <f>Ясюкова!H601</f>
        <v>0</v>
      </c>
      <c r="O595" s="54">
        <f>Ясюкова!I601</f>
        <v>0</v>
      </c>
      <c r="P595" s="54">
        <f>Ясюкова!X601</f>
        <v>0</v>
      </c>
      <c r="Q595" s="55" t="e">
        <f>Ясюкова!AX601</f>
        <v>#N/A</v>
      </c>
      <c r="R595" s="54" t="e">
        <f>Ясюкова!AW601</f>
        <v>#N/A</v>
      </c>
    </row>
    <row r="596" spans="1:18" x14ac:dyDescent="0.25">
      <c r="A596" s="70">
        <f>'Тулуз-Пьерон'!A602</f>
        <v>0</v>
      </c>
      <c r="B596" s="71">
        <f>'Тулуз-Пьерон'!B602</f>
        <v>0</v>
      </c>
      <c r="C596" s="60">
        <f>Ясюкова!K602+Ясюкова!L602+Ясюкова!P602</f>
        <v>0</v>
      </c>
      <c r="D596" s="54">
        <f>Ясюкова!E602</f>
        <v>0</v>
      </c>
      <c r="E596" s="54">
        <f>Ясюкова!F602</f>
        <v>0</v>
      </c>
      <c r="F596" s="54">
        <f>Ясюкова!J602+Ясюкова!T602</f>
        <v>0</v>
      </c>
      <c r="G596" s="54">
        <f>Ясюкова!O602+Ясюкова!V602</f>
        <v>0</v>
      </c>
      <c r="H596" s="54">
        <f>Ясюкова!J602+Ясюкова!N602+Ясюкова!O602</f>
        <v>0</v>
      </c>
      <c r="I596" s="54">
        <f>Ясюкова!T602+Ясюкова!U602+Ясюкова!V602</f>
        <v>0</v>
      </c>
      <c r="J596" s="54">
        <f>Ясюкова!W602</f>
        <v>0</v>
      </c>
      <c r="K596" s="54" t="e">
        <f>Ясюкова!C602</f>
        <v>#DIV/0!</v>
      </c>
      <c r="L596" s="54" t="e">
        <f>Ясюкова!D602</f>
        <v>#DIV/0!</v>
      </c>
      <c r="M596" s="54">
        <f>Ясюкова!G602</f>
        <v>0</v>
      </c>
      <c r="N596" s="54">
        <f>Ясюкова!H602</f>
        <v>0</v>
      </c>
      <c r="O596" s="54">
        <f>Ясюкова!I602</f>
        <v>0</v>
      </c>
      <c r="P596" s="54">
        <f>Ясюкова!X602</f>
        <v>0</v>
      </c>
      <c r="Q596" s="55" t="e">
        <f>Ясюкова!AX602</f>
        <v>#N/A</v>
      </c>
      <c r="R596" s="54" t="e">
        <f>Ясюкова!AW602</f>
        <v>#N/A</v>
      </c>
    </row>
    <row r="597" spans="1:18" x14ac:dyDescent="0.25">
      <c r="A597" s="70">
        <f>'Тулуз-Пьерон'!A603</f>
        <v>0</v>
      </c>
      <c r="B597" s="71">
        <f>'Тулуз-Пьерон'!B603</f>
        <v>0</v>
      </c>
      <c r="C597" s="60">
        <f>Ясюкова!K603+Ясюкова!L603+Ясюкова!P603</f>
        <v>0</v>
      </c>
      <c r="D597" s="54">
        <f>Ясюкова!E603</f>
        <v>0</v>
      </c>
      <c r="E597" s="54">
        <f>Ясюкова!F603</f>
        <v>0</v>
      </c>
      <c r="F597" s="54">
        <f>Ясюкова!J603+Ясюкова!T603</f>
        <v>0</v>
      </c>
      <c r="G597" s="54">
        <f>Ясюкова!O603+Ясюкова!V603</f>
        <v>0</v>
      </c>
      <c r="H597" s="54">
        <f>Ясюкова!J603+Ясюкова!N603+Ясюкова!O603</f>
        <v>0</v>
      </c>
      <c r="I597" s="54">
        <f>Ясюкова!T603+Ясюкова!U603+Ясюкова!V603</f>
        <v>0</v>
      </c>
      <c r="J597" s="54">
        <f>Ясюкова!W603</f>
        <v>0</v>
      </c>
      <c r="K597" s="54" t="e">
        <f>Ясюкова!C603</f>
        <v>#DIV/0!</v>
      </c>
      <c r="L597" s="54" t="e">
        <f>Ясюкова!D603</f>
        <v>#DIV/0!</v>
      </c>
      <c r="M597" s="54">
        <f>Ясюкова!G603</f>
        <v>0</v>
      </c>
      <c r="N597" s="54">
        <f>Ясюкова!H603</f>
        <v>0</v>
      </c>
      <c r="O597" s="54">
        <f>Ясюкова!I603</f>
        <v>0</v>
      </c>
      <c r="P597" s="54">
        <f>Ясюкова!X603</f>
        <v>0</v>
      </c>
      <c r="Q597" s="55" t="e">
        <f>Ясюкова!AX603</f>
        <v>#N/A</v>
      </c>
      <c r="R597" s="54" t="e">
        <f>Ясюкова!AW603</f>
        <v>#N/A</v>
      </c>
    </row>
    <row r="598" spans="1:18" x14ac:dyDescent="0.25">
      <c r="A598" s="70">
        <f>'Тулуз-Пьерон'!A604</f>
        <v>0</v>
      </c>
      <c r="B598" s="71">
        <f>'Тулуз-Пьерон'!B604</f>
        <v>0</v>
      </c>
      <c r="C598" s="60">
        <f>Ясюкова!K604+Ясюкова!L604+Ясюкова!P604</f>
        <v>0</v>
      </c>
      <c r="D598" s="54">
        <f>Ясюкова!E604</f>
        <v>0</v>
      </c>
      <c r="E598" s="54">
        <f>Ясюкова!F604</f>
        <v>0</v>
      </c>
      <c r="F598" s="54">
        <f>Ясюкова!J604+Ясюкова!T604</f>
        <v>0</v>
      </c>
      <c r="G598" s="54">
        <f>Ясюкова!O604+Ясюкова!V604</f>
        <v>0</v>
      </c>
      <c r="H598" s="54">
        <f>Ясюкова!J604+Ясюкова!N604+Ясюкова!O604</f>
        <v>0</v>
      </c>
      <c r="I598" s="54">
        <f>Ясюкова!T604+Ясюкова!U604+Ясюкова!V604</f>
        <v>0</v>
      </c>
      <c r="J598" s="54">
        <f>Ясюкова!W604</f>
        <v>0</v>
      </c>
      <c r="K598" s="54" t="e">
        <f>Ясюкова!C604</f>
        <v>#DIV/0!</v>
      </c>
      <c r="L598" s="54" t="e">
        <f>Ясюкова!D604</f>
        <v>#DIV/0!</v>
      </c>
      <c r="M598" s="54">
        <f>Ясюкова!G604</f>
        <v>0</v>
      </c>
      <c r="N598" s="54">
        <f>Ясюкова!H604</f>
        <v>0</v>
      </c>
      <c r="O598" s="54">
        <f>Ясюкова!I604</f>
        <v>0</v>
      </c>
      <c r="P598" s="54">
        <f>Ясюкова!X604</f>
        <v>0</v>
      </c>
      <c r="Q598" s="55" t="e">
        <f>Ясюкова!AX604</f>
        <v>#N/A</v>
      </c>
      <c r="R598" s="54" t="e">
        <f>Ясюкова!AW604</f>
        <v>#N/A</v>
      </c>
    </row>
    <row r="599" spans="1:18" x14ac:dyDescent="0.25">
      <c r="A599" s="70">
        <f>'Тулуз-Пьерон'!A605</f>
        <v>0</v>
      </c>
      <c r="B599" s="71">
        <f>'Тулуз-Пьерон'!B605</f>
        <v>0</v>
      </c>
      <c r="C599" s="60">
        <f>Ясюкова!K605+Ясюкова!L605+Ясюкова!P605</f>
        <v>0</v>
      </c>
      <c r="D599" s="54">
        <f>Ясюкова!E605</f>
        <v>0</v>
      </c>
      <c r="E599" s="54">
        <f>Ясюкова!F605</f>
        <v>0</v>
      </c>
      <c r="F599" s="54">
        <f>Ясюкова!J605+Ясюкова!T605</f>
        <v>0</v>
      </c>
      <c r="G599" s="54">
        <f>Ясюкова!O605+Ясюкова!V605</f>
        <v>0</v>
      </c>
      <c r="H599" s="54">
        <f>Ясюкова!J605+Ясюкова!N605+Ясюкова!O605</f>
        <v>0</v>
      </c>
      <c r="I599" s="54">
        <f>Ясюкова!T605+Ясюкова!U605+Ясюкова!V605</f>
        <v>0</v>
      </c>
      <c r="J599" s="54">
        <f>Ясюкова!W605</f>
        <v>0</v>
      </c>
      <c r="K599" s="54" t="e">
        <f>Ясюкова!C605</f>
        <v>#DIV/0!</v>
      </c>
      <c r="L599" s="54" t="e">
        <f>Ясюкова!D605</f>
        <v>#DIV/0!</v>
      </c>
      <c r="M599" s="54">
        <f>Ясюкова!G605</f>
        <v>0</v>
      </c>
      <c r="N599" s="54">
        <f>Ясюкова!H605</f>
        <v>0</v>
      </c>
      <c r="O599" s="54">
        <f>Ясюкова!I605</f>
        <v>0</v>
      </c>
      <c r="P599" s="54">
        <f>Ясюкова!X605</f>
        <v>0</v>
      </c>
      <c r="Q599" s="55" t="e">
        <f>Ясюкова!AX605</f>
        <v>#N/A</v>
      </c>
      <c r="R599" s="54" t="e">
        <f>Ясюкова!AW605</f>
        <v>#N/A</v>
      </c>
    </row>
    <row r="600" spans="1:18" x14ac:dyDescent="0.25">
      <c r="A600" s="70">
        <f>'Тулуз-Пьерон'!A606</f>
        <v>0</v>
      </c>
      <c r="B600" s="71">
        <f>'Тулуз-Пьерон'!B606</f>
        <v>0</v>
      </c>
      <c r="C600" s="60">
        <f>Ясюкова!K606+Ясюкова!L606+Ясюкова!P606</f>
        <v>0</v>
      </c>
      <c r="D600" s="54">
        <f>Ясюкова!E606</f>
        <v>0</v>
      </c>
      <c r="E600" s="54">
        <f>Ясюкова!F606</f>
        <v>0</v>
      </c>
      <c r="F600" s="54">
        <f>Ясюкова!J606+Ясюкова!T606</f>
        <v>0</v>
      </c>
      <c r="G600" s="54">
        <f>Ясюкова!O606+Ясюкова!V606</f>
        <v>0</v>
      </c>
      <c r="H600" s="54">
        <f>Ясюкова!J606+Ясюкова!N606+Ясюкова!O606</f>
        <v>0</v>
      </c>
      <c r="I600" s="54">
        <f>Ясюкова!T606+Ясюкова!U606+Ясюкова!V606</f>
        <v>0</v>
      </c>
      <c r="J600" s="54">
        <f>Ясюкова!W606</f>
        <v>0</v>
      </c>
      <c r="K600" s="54" t="e">
        <f>Ясюкова!C606</f>
        <v>#DIV/0!</v>
      </c>
      <c r="L600" s="54" t="e">
        <f>Ясюкова!D606</f>
        <v>#DIV/0!</v>
      </c>
      <c r="M600" s="54">
        <f>Ясюкова!G606</f>
        <v>0</v>
      </c>
      <c r="N600" s="54">
        <f>Ясюкова!H606</f>
        <v>0</v>
      </c>
      <c r="O600" s="54">
        <f>Ясюкова!I606</f>
        <v>0</v>
      </c>
      <c r="P600" s="54">
        <f>Ясюкова!X606</f>
        <v>0</v>
      </c>
      <c r="Q600" s="55" t="e">
        <f>Ясюкова!AX606</f>
        <v>#N/A</v>
      </c>
      <c r="R600" s="54" t="e">
        <f>Ясюкова!AW606</f>
        <v>#N/A</v>
      </c>
    </row>
    <row r="601" spans="1:18" x14ac:dyDescent="0.25">
      <c r="A601" s="70">
        <f>'Тулуз-Пьерон'!A607</f>
        <v>0</v>
      </c>
      <c r="B601" s="71">
        <f>'Тулуз-Пьерон'!B607</f>
        <v>0</v>
      </c>
      <c r="C601" s="60">
        <f>Ясюкова!K607+Ясюкова!L607+Ясюкова!P607</f>
        <v>0</v>
      </c>
      <c r="D601" s="54">
        <f>Ясюкова!E607</f>
        <v>0</v>
      </c>
      <c r="E601" s="54">
        <f>Ясюкова!F607</f>
        <v>0</v>
      </c>
      <c r="F601" s="54">
        <f>Ясюкова!J607+Ясюкова!T607</f>
        <v>0</v>
      </c>
      <c r="G601" s="54">
        <f>Ясюкова!O607+Ясюкова!V607</f>
        <v>0</v>
      </c>
      <c r="H601" s="54">
        <f>Ясюкова!J607+Ясюкова!N607+Ясюкова!O607</f>
        <v>0</v>
      </c>
      <c r="I601" s="54">
        <f>Ясюкова!T607+Ясюкова!U607+Ясюкова!V607</f>
        <v>0</v>
      </c>
      <c r="J601" s="54">
        <f>Ясюкова!W607</f>
        <v>0</v>
      </c>
      <c r="K601" s="54" t="e">
        <f>Ясюкова!C607</f>
        <v>#DIV/0!</v>
      </c>
      <c r="L601" s="54" t="e">
        <f>Ясюкова!D607</f>
        <v>#DIV/0!</v>
      </c>
      <c r="M601" s="54">
        <f>Ясюкова!G607</f>
        <v>0</v>
      </c>
      <c r="N601" s="54">
        <f>Ясюкова!H607</f>
        <v>0</v>
      </c>
      <c r="O601" s="54">
        <f>Ясюкова!I607</f>
        <v>0</v>
      </c>
      <c r="P601" s="54">
        <f>Ясюкова!X607</f>
        <v>0</v>
      </c>
      <c r="Q601" s="55" t="e">
        <f>Ясюкова!AX607</f>
        <v>#N/A</v>
      </c>
      <c r="R601" s="54" t="e">
        <f>Ясюкова!AW607</f>
        <v>#N/A</v>
      </c>
    </row>
    <row r="602" spans="1:18" x14ac:dyDescent="0.25">
      <c r="A602" s="70">
        <f>'Тулуз-Пьерон'!A608</f>
        <v>0</v>
      </c>
      <c r="B602" s="71">
        <f>'Тулуз-Пьерон'!B608</f>
        <v>0</v>
      </c>
      <c r="C602" s="60">
        <f>Ясюкова!K608+Ясюкова!L608+Ясюкова!P608</f>
        <v>0</v>
      </c>
      <c r="D602" s="54">
        <f>Ясюкова!E608</f>
        <v>0</v>
      </c>
      <c r="E602" s="54">
        <f>Ясюкова!F608</f>
        <v>0</v>
      </c>
      <c r="F602" s="54">
        <f>Ясюкова!J608+Ясюкова!T608</f>
        <v>0</v>
      </c>
      <c r="G602" s="54">
        <f>Ясюкова!O608+Ясюкова!V608</f>
        <v>0</v>
      </c>
      <c r="H602" s="54">
        <f>Ясюкова!J608+Ясюкова!N608+Ясюкова!O608</f>
        <v>0</v>
      </c>
      <c r="I602" s="54">
        <f>Ясюкова!T608+Ясюкова!U608+Ясюкова!V608</f>
        <v>0</v>
      </c>
      <c r="J602" s="54">
        <f>Ясюкова!W608</f>
        <v>0</v>
      </c>
      <c r="K602" s="54" t="e">
        <f>Ясюкова!C608</f>
        <v>#DIV/0!</v>
      </c>
      <c r="L602" s="54" t="e">
        <f>Ясюкова!D608</f>
        <v>#DIV/0!</v>
      </c>
      <c r="M602" s="54">
        <f>Ясюкова!G608</f>
        <v>0</v>
      </c>
      <c r="N602" s="54">
        <f>Ясюкова!H608</f>
        <v>0</v>
      </c>
      <c r="O602" s="54">
        <f>Ясюкова!I608</f>
        <v>0</v>
      </c>
      <c r="P602" s="54">
        <f>Ясюкова!X608</f>
        <v>0</v>
      </c>
      <c r="Q602" s="55" t="e">
        <f>Ясюкова!AX608</f>
        <v>#N/A</v>
      </c>
      <c r="R602" s="54" t="e">
        <f>Ясюкова!AW608</f>
        <v>#N/A</v>
      </c>
    </row>
    <row r="603" spans="1:18" x14ac:dyDescent="0.25">
      <c r="A603" s="70">
        <f>'Тулуз-Пьерон'!A609</f>
        <v>0</v>
      </c>
      <c r="B603" s="71">
        <f>'Тулуз-Пьерон'!B609</f>
        <v>0</v>
      </c>
      <c r="C603" s="60">
        <f>Ясюкова!K609+Ясюкова!L609+Ясюкова!P609</f>
        <v>0</v>
      </c>
      <c r="D603" s="54">
        <f>Ясюкова!E609</f>
        <v>0</v>
      </c>
      <c r="E603" s="54">
        <f>Ясюкова!F609</f>
        <v>0</v>
      </c>
      <c r="F603" s="54">
        <f>Ясюкова!J609+Ясюкова!T609</f>
        <v>0</v>
      </c>
      <c r="G603" s="54">
        <f>Ясюкова!O609+Ясюкова!V609</f>
        <v>0</v>
      </c>
      <c r="H603" s="54">
        <f>Ясюкова!J609+Ясюкова!N609+Ясюкова!O609</f>
        <v>0</v>
      </c>
      <c r="I603" s="54">
        <f>Ясюкова!T609+Ясюкова!U609+Ясюкова!V609</f>
        <v>0</v>
      </c>
      <c r="J603" s="54">
        <f>Ясюкова!W609</f>
        <v>0</v>
      </c>
      <c r="K603" s="54" t="e">
        <f>Ясюкова!C609</f>
        <v>#DIV/0!</v>
      </c>
      <c r="L603" s="54" t="e">
        <f>Ясюкова!D609</f>
        <v>#DIV/0!</v>
      </c>
      <c r="M603" s="54">
        <f>Ясюкова!G609</f>
        <v>0</v>
      </c>
      <c r="N603" s="54">
        <f>Ясюкова!H609</f>
        <v>0</v>
      </c>
      <c r="O603" s="54">
        <f>Ясюкова!I609</f>
        <v>0</v>
      </c>
      <c r="P603" s="54">
        <f>Ясюкова!X609</f>
        <v>0</v>
      </c>
      <c r="Q603" s="55" t="e">
        <f>Ясюкова!AX609</f>
        <v>#N/A</v>
      </c>
      <c r="R603" s="54" t="e">
        <f>Ясюкова!AW609</f>
        <v>#N/A</v>
      </c>
    </row>
    <row r="604" spans="1:18" x14ac:dyDescent="0.25">
      <c r="A604" s="70">
        <f>'Тулуз-Пьерон'!A610</f>
        <v>0</v>
      </c>
      <c r="B604" s="71">
        <f>'Тулуз-Пьерон'!B610</f>
        <v>0</v>
      </c>
      <c r="C604" s="60">
        <f>Ясюкова!K610+Ясюкова!L610+Ясюкова!P610</f>
        <v>0</v>
      </c>
      <c r="D604" s="54">
        <f>Ясюкова!E610</f>
        <v>0</v>
      </c>
      <c r="E604" s="54">
        <f>Ясюкова!F610</f>
        <v>0</v>
      </c>
      <c r="F604" s="54">
        <f>Ясюкова!J610+Ясюкова!T610</f>
        <v>0</v>
      </c>
      <c r="G604" s="54">
        <f>Ясюкова!O610+Ясюкова!V610</f>
        <v>0</v>
      </c>
      <c r="H604" s="54">
        <f>Ясюкова!J610+Ясюкова!N610+Ясюкова!O610</f>
        <v>0</v>
      </c>
      <c r="I604" s="54">
        <f>Ясюкова!T610+Ясюкова!U610+Ясюкова!V610</f>
        <v>0</v>
      </c>
      <c r="J604" s="54">
        <f>Ясюкова!W610</f>
        <v>0</v>
      </c>
      <c r="K604" s="54" t="e">
        <f>Ясюкова!C610</f>
        <v>#DIV/0!</v>
      </c>
      <c r="L604" s="54" t="e">
        <f>Ясюкова!D610</f>
        <v>#DIV/0!</v>
      </c>
      <c r="M604" s="54">
        <f>Ясюкова!G610</f>
        <v>0</v>
      </c>
      <c r="N604" s="54">
        <f>Ясюкова!H610</f>
        <v>0</v>
      </c>
      <c r="O604" s="54">
        <f>Ясюкова!I610</f>
        <v>0</v>
      </c>
      <c r="P604" s="54">
        <f>Ясюкова!X610</f>
        <v>0</v>
      </c>
      <c r="Q604" s="55" t="e">
        <f>Ясюкова!AX610</f>
        <v>#N/A</v>
      </c>
      <c r="R604" s="54" t="e">
        <f>Ясюкова!AW610</f>
        <v>#N/A</v>
      </c>
    </row>
    <row r="605" spans="1:18" x14ac:dyDescent="0.25">
      <c r="A605" s="70">
        <f>'Тулуз-Пьерон'!A611</f>
        <v>0</v>
      </c>
      <c r="B605" s="71">
        <f>'Тулуз-Пьерон'!B611</f>
        <v>0</v>
      </c>
      <c r="C605" s="60">
        <f>Ясюкова!K611+Ясюкова!L611+Ясюкова!P611</f>
        <v>0</v>
      </c>
      <c r="D605" s="54">
        <f>Ясюкова!E611</f>
        <v>0</v>
      </c>
      <c r="E605" s="54">
        <f>Ясюкова!F611</f>
        <v>0</v>
      </c>
      <c r="F605" s="54">
        <f>Ясюкова!J611+Ясюкова!T611</f>
        <v>0</v>
      </c>
      <c r="G605" s="54">
        <f>Ясюкова!O611+Ясюкова!V611</f>
        <v>0</v>
      </c>
      <c r="H605" s="54">
        <f>Ясюкова!J611+Ясюкова!N611+Ясюкова!O611</f>
        <v>0</v>
      </c>
      <c r="I605" s="54">
        <f>Ясюкова!T611+Ясюкова!U611+Ясюкова!V611</f>
        <v>0</v>
      </c>
      <c r="J605" s="54">
        <f>Ясюкова!W611</f>
        <v>0</v>
      </c>
      <c r="K605" s="54" t="e">
        <f>Ясюкова!C611</f>
        <v>#DIV/0!</v>
      </c>
      <c r="L605" s="54" t="e">
        <f>Ясюкова!D611</f>
        <v>#DIV/0!</v>
      </c>
      <c r="M605" s="54">
        <f>Ясюкова!G611</f>
        <v>0</v>
      </c>
      <c r="N605" s="54">
        <f>Ясюкова!H611</f>
        <v>0</v>
      </c>
      <c r="O605" s="54">
        <f>Ясюкова!I611</f>
        <v>0</v>
      </c>
      <c r="P605" s="54">
        <f>Ясюкова!X611</f>
        <v>0</v>
      </c>
      <c r="Q605" s="55" t="e">
        <f>Ясюкова!AX611</f>
        <v>#N/A</v>
      </c>
      <c r="R605" s="54" t="e">
        <f>Ясюкова!AW611</f>
        <v>#N/A</v>
      </c>
    </row>
    <row r="606" spans="1:18" x14ac:dyDescent="0.25">
      <c r="A606" s="70">
        <f>'Тулуз-Пьерон'!A612</f>
        <v>0</v>
      </c>
      <c r="B606" s="71">
        <f>'Тулуз-Пьерон'!B612</f>
        <v>0</v>
      </c>
      <c r="C606" s="60">
        <f>Ясюкова!K612+Ясюкова!L612+Ясюкова!P612</f>
        <v>0</v>
      </c>
      <c r="D606" s="54">
        <f>Ясюкова!E612</f>
        <v>0</v>
      </c>
      <c r="E606" s="54">
        <f>Ясюкова!F612</f>
        <v>0</v>
      </c>
      <c r="F606" s="54">
        <f>Ясюкова!J612+Ясюкова!T612</f>
        <v>0</v>
      </c>
      <c r="G606" s="54">
        <f>Ясюкова!O612+Ясюкова!V612</f>
        <v>0</v>
      </c>
      <c r="H606" s="54">
        <f>Ясюкова!J612+Ясюкова!N612+Ясюкова!O612</f>
        <v>0</v>
      </c>
      <c r="I606" s="54">
        <f>Ясюкова!T612+Ясюкова!U612+Ясюкова!V612</f>
        <v>0</v>
      </c>
      <c r="J606" s="54">
        <f>Ясюкова!W612</f>
        <v>0</v>
      </c>
      <c r="K606" s="54" t="e">
        <f>Ясюкова!C612</f>
        <v>#DIV/0!</v>
      </c>
      <c r="L606" s="54" t="e">
        <f>Ясюкова!D612</f>
        <v>#DIV/0!</v>
      </c>
      <c r="M606" s="54">
        <f>Ясюкова!G612</f>
        <v>0</v>
      </c>
      <c r="N606" s="54">
        <f>Ясюкова!H612</f>
        <v>0</v>
      </c>
      <c r="O606" s="54">
        <f>Ясюкова!I612</f>
        <v>0</v>
      </c>
      <c r="P606" s="54">
        <f>Ясюкова!X612</f>
        <v>0</v>
      </c>
      <c r="Q606" s="55" t="e">
        <f>Ясюкова!AX612</f>
        <v>#N/A</v>
      </c>
      <c r="R606" s="54" t="e">
        <f>Ясюкова!AW612</f>
        <v>#N/A</v>
      </c>
    </row>
    <row r="607" spans="1:18" x14ac:dyDescent="0.25">
      <c r="A607" s="70">
        <f>'Тулуз-Пьерон'!A613</f>
        <v>0</v>
      </c>
      <c r="B607" s="71">
        <f>'Тулуз-Пьерон'!B613</f>
        <v>0</v>
      </c>
      <c r="C607" s="60">
        <f>Ясюкова!K613+Ясюкова!L613+Ясюкова!P613</f>
        <v>0</v>
      </c>
      <c r="D607" s="54">
        <f>Ясюкова!E613</f>
        <v>0</v>
      </c>
      <c r="E607" s="54">
        <f>Ясюкова!F613</f>
        <v>0</v>
      </c>
      <c r="F607" s="54">
        <f>Ясюкова!J613+Ясюкова!T613</f>
        <v>0</v>
      </c>
      <c r="G607" s="54">
        <f>Ясюкова!O613+Ясюкова!V613</f>
        <v>0</v>
      </c>
      <c r="H607" s="54">
        <f>Ясюкова!J613+Ясюкова!N613+Ясюкова!O613</f>
        <v>0</v>
      </c>
      <c r="I607" s="54">
        <f>Ясюкова!T613+Ясюкова!U613+Ясюкова!V613</f>
        <v>0</v>
      </c>
      <c r="J607" s="54">
        <f>Ясюкова!W613</f>
        <v>0</v>
      </c>
      <c r="K607" s="54" t="e">
        <f>Ясюкова!C613</f>
        <v>#DIV/0!</v>
      </c>
      <c r="L607" s="54" t="e">
        <f>Ясюкова!D613</f>
        <v>#DIV/0!</v>
      </c>
      <c r="M607" s="54">
        <f>Ясюкова!G613</f>
        <v>0</v>
      </c>
      <c r="N607" s="54">
        <f>Ясюкова!H613</f>
        <v>0</v>
      </c>
      <c r="O607" s="54">
        <f>Ясюкова!I613</f>
        <v>0</v>
      </c>
      <c r="P607" s="54">
        <f>Ясюкова!X613</f>
        <v>0</v>
      </c>
      <c r="Q607" s="55" t="e">
        <f>Ясюкова!AX613</f>
        <v>#N/A</v>
      </c>
      <c r="R607" s="54" t="e">
        <f>Ясюкова!AW613</f>
        <v>#N/A</v>
      </c>
    </row>
    <row r="608" spans="1:18" x14ac:dyDescent="0.25">
      <c r="A608" s="70">
        <f>'Тулуз-Пьерон'!A614</f>
        <v>0</v>
      </c>
      <c r="B608" s="71">
        <f>'Тулуз-Пьерон'!B614</f>
        <v>0</v>
      </c>
      <c r="C608" s="60">
        <f>Ясюкова!K614+Ясюкова!L614+Ясюкова!P614</f>
        <v>0</v>
      </c>
      <c r="D608" s="54">
        <f>Ясюкова!E614</f>
        <v>0</v>
      </c>
      <c r="E608" s="54">
        <f>Ясюкова!F614</f>
        <v>0</v>
      </c>
      <c r="F608" s="54">
        <f>Ясюкова!J614+Ясюкова!T614</f>
        <v>0</v>
      </c>
      <c r="G608" s="54">
        <f>Ясюкова!O614+Ясюкова!V614</f>
        <v>0</v>
      </c>
      <c r="H608" s="54">
        <f>Ясюкова!J614+Ясюкова!N614+Ясюкова!O614</f>
        <v>0</v>
      </c>
      <c r="I608" s="54">
        <f>Ясюкова!T614+Ясюкова!U614+Ясюкова!V614</f>
        <v>0</v>
      </c>
      <c r="J608" s="54">
        <f>Ясюкова!W614</f>
        <v>0</v>
      </c>
      <c r="K608" s="54" t="e">
        <f>Ясюкова!C614</f>
        <v>#DIV/0!</v>
      </c>
      <c r="L608" s="54" t="e">
        <f>Ясюкова!D614</f>
        <v>#DIV/0!</v>
      </c>
      <c r="M608" s="54">
        <f>Ясюкова!G614</f>
        <v>0</v>
      </c>
      <c r="N608" s="54">
        <f>Ясюкова!H614</f>
        <v>0</v>
      </c>
      <c r="O608" s="54">
        <f>Ясюкова!I614</f>
        <v>0</v>
      </c>
      <c r="P608" s="54">
        <f>Ясюкова!X614</f>
        <v>0</v>
      </c>
      <c r="Q608" s="55" t="e">
        <f>Ясюкова!AX614</f>
        <v>#N/A</v>
      </c>
      <c r="R608" s="54" t="e">
        <f>Ясюкова!AW614</f>
        <v>#N/A</v>
      </c>
    </row>
    <row r="609" spans="1:18" x14ac:dyDescent="0.25">
      <c r="A609" s="70">
        <f>'Тулуз-Пьерон'!A615</f>
        <v>0</v>
      </c>
      <c r="B609" s="71">
        <f>'Тулуз-Пьерон'!B615</f>
        <v>0</v>
      </c>
      <c r="C609" s="60">
        <f>Ясюкова!K615+Ясюкова!L615+Ясюкова!P615</f>
        <v>0</v>
      </c>
      <c r="D609" s="54">
        <f>Ясюкова!E615</f>
        <v>0</v>
      </c>
      <c r="E609" s="54">
        <f>Ясюкова!F615</f>
        <v>0</v>
      </c>
      <c r="F609" s="54">
        <f>Ясюкова!J615+Ясюкова!T615</f>
        <v>0</v>
      </c>
      <c r="G609" s="54">
        <f>Ясюкова!O615+Ясюкова!V615</f>
        <v>0</v>
      </c>
      <c r="H609" s="54">
        <f>Ясюкова!J615+Ясюкова!N615+Ясюкова!O615</f>
        <v>0</v>
      </c>
      <c r="I609" s="54">
        <f>Ясюкова!T615+Ясюкова!U615+Ясюкова!V615</f>
        <v>0</v>
      </c>
      <c r="J609" s="54">
        <f>Ясюкова!W615</f>
        <v>0</v>
      </c>
      <c r="K609" s="54" t="e">
        <f>Ясюкова!C615</f>
        <v>#DIV/0!</v>
      </c>
      <c r="L609" s="54" t="e">
        <f>Ясюкова!D615</f>
        <v>#DIV/0!</v>
      </c>
      <c r="M609" s="54">
        <f>Ясюкова!G615</f>
        <v>0</v>
      </c>
      <c r="N609" s="54">
        <f>Ясюкова!H615</f>
        <v>0</v>
      </c>
      <c r="O609" s="54">
        <f>Ясюкова!I615</f>
        <v>0</v>
      </c>
      <c r="P609" s="54">
        <f>Ясюкова!X615</f>
        <v>0</v>
      </c>
      <c r="Q609" s="55" t="e">
        <f>Ясюкова!AX615</f>
        <v>#N/A</v>
      </c>
      <c r="R609" s="54" t="e">
        <f>Ясюкова!AW615</f>
        <v>#N/A</v>
      </c>
    </row>
    <row r="610" spans="1:18" x14ac:dyDescent="0.25">
      <c r="A610" s="70">
        <f>'Тулуз-Пьерон'!A616</f>
        <v>0</v>
      </c>
      <c r="B610" s="71">
        <f>'Тулуз-Пьерон'!B616</f>
        <v>0</v>
      </c>
      <c r="C610" s="60">
        <f>Ясюкова!K616+Ясюкова!L616+Ясюкова!P616</f>
        <v>0</v>
      </c>
      <c r="D610" s="54">
        <f>Ясюкова!E616</f>
        <v>0</v>
      </c>
      <c r="E610" s="54">
        <f>Ясюкова!F616</f>
        <v>0</v>
      </c>
      <c r="F610" s="54">
        <f>Ясюкова!J616+Ясюкова!T616</f>
        <v>0</v>
      </c>
      <c r="G610" s="54">
        <f>Ясюкова!O616+Ясюкова!V616</f>
        <v>0</v>
      </c>
      <c r="H610" s="54">
        <f>Ясюкова!J616+Ясюкова!N616+Ясюкова!O616</f>
        <v>0</v>
      </c>
      <c r="I610" s="54">
        <f>Ясюкова!T616+Ясюкова!U616+Ясюкова!V616</f>
        <v>0</v>
      </c>
      <c r="J610" s="54">
        <f>Ясюкова!W616</f>
        <v>0</v>
      </c>
      <c r="K610" s="54" t="e">
        <f>Ясюкова!C616</f>
        <v>#DIV/0!</v>
      </c>
      <c r="L610" s="54" t="e">
        <f>Ясюкова!D616</f>
        <v>#DIV/0!</v>
      </c>
      <c r="M610" s="54">
        <f>Ясюкова!G616</f>
        <v>0</v>
      </c>
      <c r="N610" s="54">
        <f>Ясюкова!H616</f>
        <v>0</v>
      </c>
      <c r="O610" s="54">
        <f>Ясюкова!I616</f>
        <v>0</v>
      </c>
      <c r="P610" s="54">
        <f>Ясюкова!X616</f>
        <v>0</v>
      </c>
      <c r="Q610" s="55" t="e">
        <f>Ясюкова!AX616</f>
        <v>#N/A</v>
      </c>
      <c r="R610" s="54" t="e">
        <f>Ясюкова!AW616</f>
        <v>#N/A</v>
      </c>
    </row>
    <row r="611" spans="1:18" x14ac:dyDescent="0.25">
      <c r="A611" s="70">
        <f>'Тулуз-Пьерон'!A617</f>
        <v>0</v>
      </c>
      <c r="B611" s="71">
        <f>'Тулуз-Пьерон'!B617</f>
        <v>0</v>
      </c>
      <c r="C611" s="60">
        <f>Ясюкова!K617+Ясюкова!L617+Ясюкова!P617</f>
        <v>0</v>
      </c>
      <c r="D611" s="54">
        <f>Ясюкова!E617</f>
        <v>0</v>
      </c>
      <c r="E611" s="54">
        <f>Ясюкова!F617</f>
        <v>0</v>
      </c>
      <c r="F611" s="54">
        <f>Ясюкова!J617+Ясюкова!T617</f>
        <v>0</v>
      </c>
      <c r="G611" s="54">
        <f>Ясюкова!O617+Ясюкова!V617</f>
        <v>0</v>
      </c>
      <c r="H611" s="54">
        <f>Ясюкова!J617+Ясюкова!N617+Ясюкова!O617</f>
        <v>0</v>
      </c>
      <c r="I611" s="54">
        <f>Ясюкова!T617+Ясюкова!U617+Ясюкова!V617</f>
        <v>0</v>
      </c>
      <c r="J611" s="54">
        <f>Ясюкова!W617</f>
        <v>0</v>
      </c>
      <c r="K611" s="54" t="e">
        <f>Ясюкова!C617</f>
        <v>#DIV/0!</v>
      </c>
      <c r="L611" s="54" t="e">
        <f>Ясюкова!D617</f>
        <v>#DIV/0!</v>
      </c>
      <c r="M611" s="54">
        <f>Ясюкова!G617</f>
        <v>0</v>
      </c>
      <c r="N611" s="54">
        <f>Ясюкова!H617</f>
        <v>0</v>
      </c>
      <c r="O611" s="54">
        <f>Ясюкова!I617</f>
        <v>0</v>
      </c>
      <c r="P611" s="54">
        <f>Ясюкова!X617</f>
        <v>0</v>
      </c>
      <c r="Q611" s="55" t="e">
        <f>Ясюкова!AX617</f>
        <v>#N/A</v>
      </c>
      <c r="R611" s="54" t="e">
        <f>Ясюкова!AW617</f>
        <v>#N/A</v>
      </c>
    </row>
    <row r="612" spans="1:18" x14ac:dyDescent="0.25">
      <c r="A612" s="70">
        <f>'Тулуз-Пьерон'!A618</f>
        <v>0</v>
      </c>
      <c r="B612" s="71">
        <f>'Тулуз-Пьерон'!B618</f>
        <v>0</v>
      </c>
      <c r="C612" s="60">
        <f>Ясюкова!K618+Ясюкова!L618+Ясюкова!P618</f>
        <v>0</v>
      </c>
      <c r="D612" s="54">
        <f>Ясюкова!E618</f>
        <v>0</v>
      </c>
      <c r="E612" s="54">
        <f>Ясюкова!F618</f>
        <v>0</v>
      </c>
      <c r="F612" s="54">
        <f>Ясюкова!J618+Ясюкова!T618</f>
        <v>0</v>
      </c>
      <c r="G612" s="54">
        <f>Ясюкова!O618+Ясюкова!V618</f>
        <v>0</v>
      </c>
      <c r="H612" s="54">
        <f>Ясюкова!J618+Ясюкова!N618+Ясюкова!O618</f>
        <v>0</v>
      </c>
      <c r="I612" s="54">
        <f>Ясюкова!T618+Ясюкова!U618+Ясюкова!V618</f>
        <v>0</v>
      </c>
      <c r="J612" s="54">
        <f>Ясюкова!W618</f>
        <v>0</v>
      </c>
      <c r="K612" s="54" t="e">
        <f>Ясюкова!C618</f>
        <v>#DIV/0!</v>
      </c>
      <c r="L612" s="54" t="e">
        <f>Ясюкова!D618</f>
        <v>#DIV/0!</v>
      </c>
      <c r="M612" s="54">
        <f>Ясюкова!G618</f>
        <v>0</v>
      </c>
      <c r="N612" s="54">
        <f>Ясюкова!H618</f>
        <v>0</v>
      </c>
      <c r="O612" s="54">
        <f>Ясюкова!I618</f>
        <v>0</v>
      </c>
      <c r="P612" s="54">
        <f>Ясюкова!X618</f>
        <v>0</v>
      </c>
      <c r="Q612" s="55" t="e">
        <f>Ясюкова!AX618</f>
        <v>#N/A</v>
      </c>
      <c r="R612" s="54" t="e">
        <f>Ясюкова!AW618</f>
        <v>#N/A</v>
      </c>
    </row>
    <row r="613" spans="1:18" x14ac:dyDescent="0.25">
      <c r="A613" s="70">
        <f>'Тулуз-Пьерон'!A619</f>
        <v>0</v>
      </c>
      <c r="B613" s="71">
        <f>'Тулуз-Пьерон'!B619</f>
        <v>0</v>
      </c>
      <c r="C613" s="60">
        <f>Ясюкова!K619+Ясюкова!L619+Ясюкова!P619</f>
        <v>0</v>
      </c>
      <c r="D613" s="54">
        <f>Ясюкова!E619</f>
        <v>0</v>
      </c>
      <c r="E613" s="54">
        <f>Ясюкова!F619</f>
        <v>0</v>
      </c>
      <c r="F613" s="54">
        <f>Ясюкова!J619+Ясюкова!T619</f>
        <v>0</v>
      </c>
      <c r="G613" s="54">
        <f>Ясюкова!O619+Ясюкова!V619</f>
        <v>0</v>
      </c>
      <c r="H613" s="54">
        <f>Ясюкова!J619+Ясюкова!N619+Ясюкова!O619</f>
        <v>0</v>
      </c>
      <c r="I613" s="54">
        <f>Ясюкова!T619+Ясюкова!U619+Ясюкова!V619</f>
        <v>0</v>
      </c>
      <c r="J613" s="54">
        <f>Ясюкова!W619</f>
        <v>0</v>
      </c>
      <c r="K613" s="54" t="e">
        <f>Ясюкова!C619</f>
        <v>#DIV/0!</v>
      </c>
      <c r="L613" s="54" t="e">
        <f>Ясюкова!D619</f>
        <v>#DIV/0!</v>
      </c>
      <c r="M613" s="54">
        <f>Ясюкова!G619</f>
        <v>0</v>
      </c>
      <c r="N613" s="54">
        <f>Ясюкова!H619</f>
        <v>0</v>
      </c>
      <c r="O613" s="54">
        <f>Ясюкова!I619</f>
        <v>0</v>
      </c>
      <c r="P613" s="54">
        <f>Ясюкова!X619</f>
        <v>0</v>
      </c>
      <c r="Q613" s="55" t="e">
        <f>Ясюкова!AX619</f>
        <v>#N/A</v>
      </c>
      <c r="R613" s="54" t="e">
        <f>Ясюкова!AW619</f>
        <v>#N/A</v>
      </c>
    </row>
    <row r="614" spans="1:18" x14ac:dyDescent="0.25">
      <c r="A614" s="70">
        <f>'Тулуз-Пьерон'!A620</f>
        <v>0</v>
      </c>
      <c r="B614" s="71">
        <f>'Тулуз-Пьерон'!B620</f>
        <v>0</v>
      </c>
      <c r="C614" s="60">
        <f>Ясюкова!K620+Ясюкова!L620+Ясюкова!P620</f>
        <v>0</v>
      </c>
      <c r="D614" s="54">
        <f>Ясюкова!E620</f>
        <v>0</v>
      </c>
      <c r="E614" s="54">
        <f>Ясюкова!F620</f>
        <v>0</v>
      </c>
      <c r="F614" s="54">
        <f>Ясюкова!J620+Ясюкова!T620</f>
        <v>0</v>
      </c>
      <c r="G614" s="54">
        <f>Ясюкова!O620+Ясюкова!V620</f>
        <v>0</v>
      </c>
      <c r="H614" s="54">
        <f>Ясюкова!J620+Ясюкова!N620+Ясюкова!O620</f>
        <v>0</v>
      </c>
      <c r="I614" s="54">
        <f>Ясюкова!T620+Ясюкова!U620+Ясюкова!V620</f>
        <v>0</v>
      </c>
      <c r="J614" s="54">
        <f>Ясюкова!W620</f>
        <v>0</v>
      </c>
      <c r="K614" s="54" t="e">
        <f>Ясюкова!C620</f>
        <v>#DIV/0!</v>
      </c>
      <c r="L614" s="54" t="e">
        <f>Ясюкова!D620</f>
        <v>#DIV/0!</v>
      </c>
      <c r="M614" s="54">
        <f>Ясюкова!G620</f>
        <v>0</v>
      </c>
      <c r="N614" s="54">
        <f>Ясюкова!H620</f>
        <v>0</v>
      </c>
      <c r="O614" s="54">
        <f>Ясюкова!I620</f>
        <v>0</v>
      </c>
      <c r="P614" s="54">
        <f>Ясюкова!X620</f>
        <v>0</v>
      </c>
      <c r="Q614" s="55" t="e">
        <f>Ясюкова!AX620</f>
        <v>#N/A</v>
      </c>
      <c r="R614" s="54" t="e">
        <f>Ясюкова!AW620</f>
        <v>#N/A</v>
      </c>
    </row>
    <row r="615" spans="1:18" x14ac:dyDescent="0.25">
      <c r="A615" s="70">
        <f>'Тулуз-Пьерон'!A621</f>
        <v>0</v>
      </c>
      <c r="B615" s="71">
        <f>'Тулуз-Пьерон'!B621</f>
        <v>0</v>
      </c>
      <c r="C615" s="60">
        <f>Ясюкова!K621+Ясюкова!L621+Ясюкова!P621</f>
        <v>0</v>
      </c>
      <c r="D615" s="54">
        <f>Ясюкова!E621</f>
        <v>0</v>
      </c>
      <c r="E615" s="54">
        <f>Ясюкова!F621</f>
        <v>0</v>
      </c>
      <c r="F615" s="54">
        <f>Ясюкова!J621+Ясюкова!T621</f>
        <v>0</v>
      </c>
      <c r="G615" s="54">
        <f>Ясюкова!O621+Ясюкова!V621</f>
        <v>0</v>
      </c>
      <c r="H615" s="54">
        <f>Ясюкова!J621+Ясюкова!N621+Ясюкова!O621</f>
        <v>0</v>
      </c>
      <c r="I615" s="54">
        <f>Ясюкова!T621+Ясюкова!U621+Ясюкова!V621</f>
        <v>0</v>
      </c>
      <c r="J615" s="54">
        <f>Ясюкова!W621</f>
        <v>0</v>
      </c>
      <c r="K615" s="54" t="e">
        <f>Ясюкова!C621</f>
        <v>#DIV/0!</v>
      </c>
      <c r="L615" s="54" t="e">
        <f>Ясюкова!D621</f>
        <v>#DIV/0!</v>
      </c>
      <c r="M615" s="54">
        <f>Ясюкова!G621</f>
        <v>0</v>
      </c>
      <c r="N615" s="54">
        <f>Ясюкова!H621</f>
        <v>0</v>
      </c>
      <c r="O615" s="54">
        <f>Ясюкова!I621</f>
        <v>0</v>
      </c>
      <c r="P615" s="54">
        <f>Ясюкова!X621</f>
        <v>0</v>
      </c>
      <c r="Q615" s="55" t="e">
        <f>Ясюкова!AX621</f>
        <v>#N/A</v>
      </c>
      <c r="R615" s="54" t="e">
        <f>Ясюкова!AW621</f>
        <v>#N/A</v>
      </c>
    </row>
    <row r="616" spans="1:18" x14ac:dyDescent="0.25">
      <c r="A616" s="70">
        <f>'Тулуз-Пьерон'!A622</f>
        <v>0</v>
      </c>
      <c r="B616" s="71">
        <f>'Тулуз-Пьерон'!B622</f>
        <v>0</v>
      </c>
      <c r="C616" s="60">
        <f>Ясюкова!K622+Ясюкова!L622+Ясюкова!P622</f>
        <v>0</v>
      </c>
      <c r="D616" s="54">
        <f>Ясюкова!E622</f>
        <v>0</v>
      </c>
      <c r="E616" s="54">
        <f>Ясюкова!F622</f>
        <v>0</v>
      </c>
      <c r="F616" s="54">
        <f>Ясюкова!J622+Ясюкова!T622</f>
        <v>0</v>
      </c>
      <c r="G616" s="54">
        <f>Ясюкова!O622+Ясюкова!V622</f>
        <v>0</v>
      </c>
      <c r="H616" s="54">
        <f>Ясюкова!J622+Ясюкова!N622+Ясюкова!O622</f>
        <v>0</v>
      </c>
      <c r="I616" s="54">
        <f>Ясюкова!T622+Ясюкова!U622+Ясюкова!V622</f>
        <v>0</v>
      </c>
      <c r="J616" s="54">
        <f>Ясюкова!W622</f>
        <v>0</v>
      </c>
      <c r="K616" s="54" t="e">
        <f>Ясюкова!C622</f>
        <v>#DIV/0!</v>
      </c>
      <c r="L616" s="54" t="e">
        <f>Ясюкова!D622</f>
        <v>#DIV/0!</v>
      </c>
      <c r="M616" s="54">
        <f>Ясюкова!G622</f>
        <v>0</v>
      </c>
      <c r="N616" s="54">
        <f>Ясюкова!H622</f>
        <v>0</v>
      </c>
      <c r="O616" s="54">
        <f>Ясюкова!I622</f>
        <v>0</v>
      </c>
      <c r="P616" s="54">
        <f>Ясюкова!X622</f>
        <v>0</v>
      </c>
      <c r="Q616" s="55" t="e">
        <f>Ясюкова!AX622</f>
        <v>#N/A</v>
      </c>
      <c r="R616" s="54" t="e">
        <f>Ясюкова!AW622</f>
        <v>#N/A</v>
      </c>
    </row>
    <row r="617" spans="1:18" x14ac:dyDescent="0.25">
      <c r="A617" s="70">
        <f>'Тулуз-Пьерон'!A623</f>
        <v>0</v>
      </c>
      <c r="B617" s="71">
        <f>'Тулуз-Пьерон'!B623</f>
        <v>0</v>
      </c>
      <c r="C617" s="60">
        <f>Ясюкова!K623+Ясюкова!L623+Ясюкова!P623</f>
        <v>0</v>
      </c>
      <c r="D617" s="54">
        <f>Ясюкова!E623</f>
        <v>0</v>
      </c>
      <c r="E617" s="54">
        <f>Ясюкова!F623</f>
        <v>0</v>
      </c>
      <c r="F617" s="54">
        <f>Ясюкова!J623+Ясюкова!T623</f>
        <v>0</v>
      </c>
      <c r="G617" s="54">
        <f>Ясюкова!O623+Ясюкова!V623</f>
        <v>0</v>
      </c>
      <c r="H617" s="54">
        <f>Ясюкова!J623+Ясюкова!N623+Ясюкова!O623</f>
        <v>0</v>
      </c>
      <c r="I617" s="54">
        <f>Ясюкова!T623+Ясюкова!U623+Ясюкова!V623</f>
        <v>0</v>
      </c>
      <c r="J617" s="54">
        <f>Ясюкова!W623</f>
        <v>0</v>
      </c>
      <c r="K617" s="54" t="e">
        <f>Ясюкова!C623</f>
        <v>#DIV/0!</v>
      </c>
      <c r="L617" s="54" t="e">
        <f>Ясюкова!D623</f>
        <v>#DIV/0!</v>
      </c>
      <c r="M617" s="54">
        <f>Ясюкова!G623</f>
        <v>0</v>
      </c>
      <c r="N617" s="54">
        <f>Ясюкова!H623</f>
        <v>0</v>
      </c>
      <c r="O617" s="54">
        <f>Ясюкова!I623</f>
        <v>0</v>
      </c>
      <c r="P617" s="54">
        <f>Ясюкова!X623</f>
        <v>0</v>
      </c>
      <c r="Q617" s="55" t="e">
        <f>Ясюкова!AX623</f>
        <v>#N/A</v>
      </c>
      <c r="R617" s="54" t="e">
        <f>Ясюкова!AW623</f>
        <v>#N/A</v>
      </c>
    </row>
    <row r="618" spans="1:18" x14ac:dyDescent="0.25">
      <c r="A618" s="70">
        <f>'Тулуз-Пьерон'!A624</f>
        <v>0</v>
      </c>
      <c r="B618" s="71">
        <f>'Тулуз-Пьерон'!B624</f>
        <v>0</v>
      </c>
      <c r="C618" s="60">
        <f>Ясюкова!K624+Ясюкова!L624+Ясюкова!P624</f>
        <v>0</v>
      </c>
      <c r="D618" s="54">
        <f>Ясюкова!E624</f>
        <v>0</v>
      </c>
      <c r="E618" s="54">
        <f>Ясюкова!F624</f>
        <v>0</v>
      </c>
      <c r="F618" s="54">
        <f>Ясюкова!J624+Ясюкова!T624</f>
        <v>0</v>
      </c>
      <c r="G618" s="54">
        <f>Ясюкова!O624+Ясюкова!V624</f>
        <v>0</v>
      </c>
      <c r="H618" s="54">
        <f>Ясюкова!J624+Ясюкова!N624+Ясюкова!O624</f>
        <v>0</v>
      </c>
      <c r="I618" s="54">
        <f>Ясюкова!T624+Ясюкова!U624+Ясюкова!V624</f>
        <v>0</v>
      </c>
      <c r="J618" s="54">
        <f>Ясюкова!W624</f>
        <v>0</v>
      </c>
      <c r="K618" s="54" t="e">
        <f>Ясюкова!C624</f>
        <v>#DIV/0!</v>
      </c>
      <c r="L618" s="54" t="e">
        <f>Ясюкова!D624</f>
        <v>#DIV/0!</v>
      </c>
      <c r="M618" s="54">
        <f>Ясюкова!G624</f>
        <v>0</v>
      </c>
      <c r="N618" s="54">
        <f>Ясюкова!H624</f>
        <v>0</v>
      </c>
      <c r="O618" s="54">
        <f>Ясюкова!I624</f>
        <v>0</v>
      </c>
      <c r="P618" s="54">
        <f>Ясюкова!X624</f>
        <v>0</v>
      </c>
      <c r="Q618" s="55" t="e">
        <f>Ясюкова!AX624</f>
        <v>#N/A</v>
      </c>
      <c r="R618" s="54" t="e">
        <f>Ясюкова!AW624</f>
        <v>#N/A</v>
      </c>
    </row>
    <row r="619" spans="1:18" x14ac:dyDescent="0.25">
      <c r="A619" s="70">
        <f>'Тулуз-Пьерон'!A625</f>
        <v>0</v>
      </c>
      <c r="B619" s="71">
        <f>'Тулуз-Пьерон'!B625</f>
        <v>0</v>
      </c>
      <c r="C619" s="60">
        <f>Ясюкова!K625+Ясюкова!L625+Ясюкова!P625</f>
        <v>0</v>
      </c>
      <c r="D619" s="54">
        <f>Ясюкова!E625</f>
        <v>0</v>
      </c>
      <c r="E619" s="54">
        <f>Ясюкова!F625</f>
        <v>0</v>
      </c>
      <c r="F619" s="54">
        <f>Ясюкова!J625+Ясюкова!T625</f>
        <v>0</v>
      </c>
      <c r="G619" s="54">
        <f>Ясюкова!O625+Ясюкова!V625</f>
        <v>0</v>
      </c>
      <c r="H619" s="54">
        <f>Ясюкова!J625+Ясюкова!N625+Ясюкова!O625</f>
        <v>0</v>
      </c>
      <c r="I619" s="54">
        <f>Ясюкова!T625+Ясюкова!U625+Ясюкова!V625</f>
        <v>0</v>
      </c>
      <c r="J619" s="54">
        <f>Ясюкова!W625</f>
        <v>0</v>
      </c>
      <c r="K619" s="54" t="e">
        <f>Ясюкова!C625</f>
        <v>#DIV/0!</v>
      </c>
      <c r="L619" s="54" t="e">
        <f>Ясюкова!D625</f>
        <v>#DIV/0!</v>
      </c>
      <c r="M619" s="54">
        <f>Ясюкова!G625</f>
        <v>0</v>
      </c>
      <c r="N619" s="54">
        <f>Ясюкова!H625</f>
        <v>0</v>
      </c>
      <c r="O619" s="54">
        <f>Ясюкова!I625</f>
        <v>0</v>
      </c>
      <c r="P619" s="54">
        <f>Ясюкова!X625</f>
        <v>0</v>
      </c>
      <c r="Q619" s="55" t="e">
        <f>Ясюкова!AX625</f>
        <v>#N/A</v>
      </c>
      <c r="R619" s="54" t="e">
        <f>Ясюкова!AW625</f>
        <v>#N/A</v>
      </c>
    </row>
    <row r="620" spans="1:18" x14ac:dyDescent="0.25">
      <c r="A620" s="70">
        <f>'Тулуз-Пьерон'!A626</f>
        <v>0</v>
      </c>
      <c r="B620" s="71">
        <f>'Тулуз-Пьерон'!B626</f>
        <v>0</v>
      </c>
      <c r="C620" s="60">
        <f>Ясюкова!K626+Ясюкова!L626+Ясюкова!P626</f>
        <v>0</v>
      </c>
      <c r="D620" s="54">
        <f>Ясюкова!E626</f>
        <v>0</v>
      </c>
      <c r="E620" s="54">
        <f>Ясюкова!F626</f>
        <v>0</v>
      </c>
      <c r="F620" s="54">
        <f>Ясюкова!J626+Ясюкова!T626</f>
        <v>0</v>
      </c>
      <c r="G620" s="54">
        <f>Ясюкова!O626+Ясюкова!V626</f>
        <v>0</v>
      </c>
      <c r="H620" s="54">
        <f>Ясюкова!J626+Ясюкова!N626+Ясюкова!O626</f>
        <v>0</v>
      </c>
      <c r="I620" s="54">
        <f>Ясюкова!T626+Ясюкова!U626+Ясюкова!V626</f>
        <v>0</v>
      </c>
      <c r="J620" s="54">
        <f>Ясюкова!W626</f>
        <v>0</v>
      </c>
      <c r="K620" s="54" t="e">
        <f>Ясюкова!C626</f>
        <v>#DIV/0!</v>
      </c>
      <c r="L620" s="54" t="e">
        <f>Ясюкова!D626</f>
        <v>#DIV/0!</v>
      </c>
      <c r="M620" s="54">
        <f>Ясюкова!G626</f>
        <v>0</v>
      </c>
      <c r="N620" s="54">
        <f>Ясюкова!H626</f>
        <v>0</v>
      </c>
      <c r="O620" s="54">
        <f>Ясюкова!I626</f>
        <v>0</v>
      </c>
      <c r="P620" s="54">
        <f>Ясюкова!X626</f>
        <v>0</v>
      </c>
      <c r="Q620" s="55" t="e">
        <f>Ясюкова!AX626</f>
        <v>#N/A</v>
      </c>
      <c r="R620" s="54" t="e">
        <f>Ясюкова!AW626</f>
        <v>#N/A</v>
      </c>
    </row>
    <row r="621" spans="1:18" x14ac:dyDescent="0.25">
      <c r="A621" s="70">
        <f>'Тулуз-Пьерон'!A627</f>
        <v>0</v>
      </c>
      <c r="B621" s="71">
        <f>'Тулуз-Пьерон'!B627</f>
        <v>0</v>
      </c>
      <c r="C621" s="60">
        <f>Ясюкова!K627+Ясюкова!L627+Ясюкова!P627</f>
        <v>0</v>
      </c>
      <c r="D621" s="54">
        <f>Ясюкова!E627</f>
        <v>0</v>
      </c>
      <c r="E621" s="54">
        <f>Ясюкова!F627</f>
        <v>0</v>
      </c>
      <c r="F621" s="54">
        <f>Ясюкова!J627+Ясюкова!T627</f>
        <v>0</v>
      </c>
      <c r="G621" s="54">
        <f>Ясюкова!O627+Ясюкова!V627</f>
        <v>0</v>
      </c>
      <c r="H621" s="54">
        <f>Ясюкова!J627+Ясюкова!N627+Ясюкова!O627</f>
        <v>0</v>
      </c>
      <c r="I621" s="54">
        <f>Ясюкова!T627+Ясюкова!U627+Ясюкова!V627</f>
        <v>0</v>
      </c>
      <c r="J621" s="54">
        <f>Ясюкова!W627</f>
        <v>0</v>
      </c>
      <c r="K621" s="54" t="e">
        <f>Ясюкова!C627</f>
        <v>#DIV/0!</v>
      </c>
      <c r="L621" s="54" t="e">
        <f>Ясюкова!D627</f>
        <v>#DIV/0!</v>
      </c>
      <c r="M621" s="54">
        <f>Ясюкова!G627</f>
        <v>0</v>
      </c>
      <c r="N621" s="54">
        <f>Ясюкова!H627</f>
        <v>0</v>
      </c>
      <c r="O621" s="54">
        <f>Ясюкова!I627</f>
        <v>0</v>
      </c>
      <c r="P621" s="54">
        <f>Ясюкова!X627</f>
        <v>0</v>
      </c>
      <c r="Q621" s="55" t="e">
        <f>Ясюкова!AX627</f>
        <v>#N/A</v>
      </c>
      <c r="R621" s="54" t="e">
        <f>Ясюкова!AW627</f>
        <v>#N/A</v>
      </c>
    </row>
    <row r="622" spans="1:18" x14ac:dyDescent="0.25">
      <c r="A622" s="70">
        <f>'Тулуз-Пьерон'!A628</f>
        <v>0</v>
      </c>
      <c r="B622" s="71">
        <f>'Тулуз-Пьерон'!B628</f>
        <v>0</v>
      </c>
      <c r="C622" s="60">
        <f>Ясюкова!K628+Ясюкова!L628+Ясюкова!P628</f>
        <v>0</v>
      </c>
      <c r="D622" s="54">
        <f>Ясюкова!E628</f>
        <v>0</v>
      </c>
      <c r="E622" s="54">
        <f>Ясюкова!F628</f>
        <v>0</v>
      </c>
      <c r="F622" s="54">
        <f>Ясюкова!J628+Ясюкова!T628</f>
        <v>0</v>
      </c>
      <c r="G622" s="54">
        <f>Ясюкова!O628+Ясюкова!V628</f>
        <v>0</v>
      </c>
      <c r="H622" s="54">
        <f>Ясюкова!J628+Ясюкова!N628+Ясюкова!O628</f>
        <v>0</v>
      </c>
      <c r="I622" s="54">
        <f>Ясюкова!T628+Ясюкова!U628+Ясюкова!V628</f>
        <v>0</v>
      </c>
      <c r="J622" s="54">
        <f>Ясюкова!W628</f>
        <v>0</v>
      </c>
      <c r="K622" s="54" t="e">
        <f>Ясюкова!C628</f>
        <v>#DIV/0!</v>
      </c>
      <c r="L622" s="54" t="e">
        <f>Ясюкова!D628</f>
        <v>#DIV/0!</v>
      </c>
      <c r="M622" s="54">
        <f>Ясюкова!G628</f>
        <v>0</v>
      </c>
      <c r="N622" s="54">
        <f>Ясюкова!H628</f>
        <v>0</v>
      </c>
      <c r="O622" s="54">
        <f>Ясюкова!I628</f>
        <v>0</v>
      </c>
      <c r="P622" s="54">
        <f>Ясюкова!X628</f>
        <v>0</v>
      </c>
      <c r="Q622" s="55" t="e">
        <f>Ясюкова!AX628</f>
        <v>#N/A</v>
      </c>
      <c r="R622" s="54" t="e">
        <f>Ясюкова!AW628</f>
        <v>#N/A</v>
      </c>
    </row>
    <row r="623" spans="1:18" x14ac:dyDescent="0.25">
      <c r="A623" s="70">
        <f>'Тулуз-Пьерон'!A629</f>
        <v>0</v>
      </c>
      <c r="B623" s="71">
        <f>'Тулуз-Пьерон'!B629</f>
        <v>0</v>
      </c>
      <c r="C623" s="60">
        <f>Ясюкова!K629+Ясюкова!L629+Ясюкова!P629</f>
        <v>0</v>
      </c>
      <c r="D623" s="54">
        <f>Ясюкова!E629</f>
        <v>0</v>
      </c>
      <c r="E623" s="54">
        <f>Ясюкова!F629</f>
        <v>0</v>
      </c>
      <c r="F623" s="54">
        <f>Ясюкова!J629+Ясюкова!T629</f>
        <v>0</v>
      </c>
      <c r="G623" s="54">
        <f>Ясюкова!O629+Ясюкова!V629</f>
        <v>0</v>
      </c>
      <c r="H623" s="54">
        <f>Ясюкова!J629+Ясюкова!N629+Ясюкова!O629</f>
        <v>0</v>
      </c>
      <c r="I623" s="54">
        <f>Ясюкова!T629+Ясюкова!U629+Ясюкова!V629</f>
        <v>0</v>
      </c>
      <c r="J623" s="54">
        <f>Ясюкова!W629</f>
        <v>0</v>
      </c>
      <c r="K623" s="54" t="e">
        <f>Ясюкова!C629</f>
        <v>#DIV/0!</v>
      </c>
      <c r="L623" s="54" t="e">
        <f>Ясюкова!D629</f>
        <v>#DIV/0!</v>
      </c>
      <c r="M623" s="54">
        <f>Ясюкова!G629</f>
        <v>0</v>
      </c>
      <c r="N623" s="54">
        <f>Ясюкова!H629</f>
        <v>0</v>
      </c>
      <c r="O623" s="54">
        <f>Ясюкова!I629</f>
        <v>0</v>
      </c>
      <c r="P623" s="54">
        <f>Ясюкова!X629</f>
        <v>0</v>
      </c>
      <c r="Q623" s="55" t="e">
        <f>Ясюкова!AX629</f>
        <v>#N/A</v>
      </c>
      <c r="R623" s="54" t="e">
        <f>Ясюкова!AW629</f>
        <v>#N/A</v>
      </c>
    </row>
    <row r="624" spans="1:18" x14ac:dyDescent="0.25">
      <c r="A624" s="70">
        <f>'Тулуз-Пьерон'!A630</f>
        <v>0</v>
      </c>
      <c r="B624" s="71">
        <f>'Тулуз-Пьерон'!B630</f>
        <v>0</v>
      </c>
      <c r="C624" s="60">
        <f>Ясюкова!K630+Ясюкова!L630+Ясюкова!P630</f>
        <v>0</v>
      </c>
      <c r="D624" s="54">
        <f>Ясюкова!E630</f>
        <v>0</v>
      </c>
      <c r="E624" s="54">
        <f>Ясюкова!F630</f>
        <v>0</v>
      </c>
      <c r="F624" s="54">
        <f>Ясюкова!J630+Ясюкова!T630</f>
        <v>0</v>
      </c>
      <c r="G624" s="54">
        <f>Ясюкова!O630+Ясюкова!V630</f>
        <v>0</v>
      </c>
      <c r="H624" s="54">
        <f>Ясюкова!J630+Ясюкова!N630+Ясюкова!O630</f>
        <v>0</v>
      </c>
      <c r="I624" s="54">
        <f>Ясюкова!T630+Ясюкова!U630+Ясюкова!V630</f>
        <v>0</v>
      </c>
      <c r="J624" s="54">
        <f>Ясюкова!W630</f>
        <v>0</v>
      </c>
      <c r="K624" s="54" t="e">
        <f>Ясюкова!C630</f>
        <v>#DIV/0!</v>
      </c>
      <c r="L624" s="54" t="e">
        <f>Ясюкова!D630</f>
        <v>#DIV/0!</v>
      </c>
      <c r="M624" s="54">
        <f>Ясюкова!G630</f>
        <v>0</v>
      </c>
      <c r="N624" s="54">
        <f>Ясюкова!H630</f>
        <v>0</v>
      </c>
      <c r="O624" s="54">
        <f>Ясюкова!I630</f>
        <v>0</v>
      </c>
      <c r="P624" s="54">
        <f>Ясюкова!X630</f>
        <v>0</v>
      </c>
      <c r="Q624" s="55" t="e">
        <f>Ясюкова!AX630</f>
        <v>#N/A</v>
      </c>
      <c r="R624" s="54" t="e">
        <f>Ясюкова!AW630</f>
        <v>#N/A</v>
      </c>
    </row>
    <row r="625" spans="1:18" x14ac:dyDescent="0.25">
      <c r="A625" s="70">
        <f>'Тулуз-Пьерон'!A631</f>
        <v>0</v>
      </c>
      <c r="B625" s="71">
        <f>'Тулуз-Пьерон'!B631</f>
        <v>0</v>
      </c>
      <c r="C625" s="60">
        <f>Ясюкова!K631+Ясюкова!L631+Ясюкова!P631</f>
        <v>0</v>
      </c>
      <c r="D625" s="54">
        <f>Ясюкова!E631</f>
        <v>0</v>
      </c>
      <c r="E625" s="54">
        <f>Ясюкова!F631</f>
        <v>0</v>
      </c>
      <c r="F625" s="54">
        <f>Ясюкова!J631+Ясюкова!T631</f>
        <v>0</v>
      </c>
      <c r="G625" s="54">
        <f>Ясюкова!O631+Ясюкова!V631</f>
        <v>0</v>
      </c>
      <c r="H625" s="54">
        <f>Ясюкова!J631+Ясюкова!N631+Ясюкова!O631</f>
        <v>0</v>
      </c>
      <c r="I625" s="54">
        <f>Ясюкова!T631+Ясюкова!U631+Ясюкова!V631</f>
        <v>0</v>
      </c>
      <c r="J625" s="54">
        <f>Ясюкова!W631</f>
        <v>0</v>
      </c>
      <c r="K625" s="54" t="e">
        <f>Ясюкова!C631</f>
        <v>#DIV/0!</v>
      </c>
      <c r="L625" s="54" t="e">
        <f>Ясюкова!D631</f>
        <v>#DIV/0!</v>
      </c>
      <c r="M625" s="54">
        <f>Ясюкова!G631</f>
        <v>0</v>
      </c>
      <c r="N625" s="54">
        <f>Ясюкова!H631</f>
        <v>0</v>
      </c>
      <c r="O625" s="54">
        <f>Ясюкова!I631</f>
        <v>0</v>
      </c>
      <c r="P625" s="54">
        <f>Ясюкова!X631</f>
        <v>0</v>
      </c>
      <c r="Q625" s="55" t="e">
        <f>Ясюкова!AX631</f>
        <v>#N/A</v>
      </c>
      <c r="R625" s="54" t="e">
        <f>Ясюкова!AW631</f>
        <v>#N/A</v>
      </c>
    </row>
    <row r="626" spans="1:18" x14ac:dyDescent="0.25">
      <c r="A626" s="70">
        <f>'Тулуз-Пьерон'!A632</f>
        <v>0</v>
      </c>
      <c r="B626" s="71">
        <f>'Тулуз-Пьерон'!B632</f>
        <v>0</v>
      </c>
      <c r="C626" s="60">
        <f>Ясюкова!K632+Ясюкова!L632+Ясюкова!P632</f>
        <v>0</v>
      </c>
      <c r="D626" s="54">
        <f>Ясюкова!E632</f>
        <v>0</v>
      </c>
      <c r="E626" s="54">
        <f>Ясюкова!F632</f>
        <v>0</v>
      </c>
      <c r="F626" s="54">
        <f>Ясюкова!J632+Ясюкова!T632</f>
        <v>0</v>
      </c>
      <c r="G626" s="54">
        <f>Ясюкова!O632+Ясюкова!V632</f>
        <v>0</v>
      </c>
      <c r="H626" s="54">
        <f>Ясюкова!J632+Ясюкова!N632+Ясюкова!O632</f>
        <v>0</v>
      </c>
      <c r="I626" s="54">
        <f>Ясюкова!T632+Ясюкова!U632+Ясюкова!V632</f>
        <v>0</v>
      </c>
      <c r="J626" s="54">
        <f>Ясюкова!W632</f>
        <v>0</v>
      </c>
      <c r="K626" s="54" t="e">
        <f>Ясюкова!C632</f>
        <v>#DIV/0!</v>
      </c>
      <c r="L626" s="54" t="e">
        <f>Ясюкова!D632</f>
        <v>#DIV/0!</v>
      </c>
      <c r="M626" s="54">
        <f>Ясюкова!G632</f>
        <v>0</v>
      </c>
      <c r="N626" s="54">
        <f>Ясюкова!H632</f>
        <v>0</v>
      </c>
      <c r="O626" s="54">
        <f>Ясюкова!I632</f>
        <v>0</v>
      </c>
      <c r="P626" s="54">
        <f>Ясюкова!X632</f>
        <v>0</v>
      </c>
      <c r="Q626" s="55" t="e">
        <f>Ясюкова!AX632</f>
        <v>#N/A</v>
      </c>
      <c r="R626" s="54" t="e">
        <f>Ясюкова!AW632</f>
        <v>#N/A</v>
      </c>
    </row>
    <row r="627" spans="1:18" x14ac:dyDescent="0.25">
      <c r="A627" s="70">
        <f>'Тулуз-Пьерон'!A633</f>
        <v>0</v>
      </c>
      <c r="B627" s="71">
        <f>'Тулуз-Пьерон'!B633</f>
        <v>0</v>
      </c>
      <c r="C627" s="60">
        <f>Ясюкова!K633+Ясюкова!L633+Ясюкова!P633</f>
        <v>0</v>
      </c>
      <c r="D627" s="54">
        <f>Ясюкова!E633</f>
        <v>0</v>
      </c>
      <c r="E627" s="54">
        <f>Ясюкова!F633</f>
        <v>0</v>
      </c>
      <c r="F627" s="54">
        <f>Ясюкова!J633+Ясюкова!T633</f>
        <v>0</v>
      </c>
      <c r="G627" s="54">
        <f>Ясюкова!O633+Ясюкова!V633</f>
        <v>0</v>
      </c>
      <c r="H627" s="54">
        <f>Ясюкова!J633+Ясюкова!N633+Ясюкова!O633</f>
        <v>0</v>
      </c>
      <c r="I627" s="54">
        <f>Ясюкова!T633+Ясюкова!U633+Ясюкова!V633</f>
        <v>0</v>
      </c>
      <c r="J627" s="54">
        <f>Ясюкова!W633</f>
        <v>0</v>
      </c>
      <c r="K627" s="54" t="e">
        <f>Ясюкова!C633</f>
        <v>#DIV/0!</v>
      </c>
      <c r="L627" s="54" t="e">
        <f>Ясюкова!D633</f>
        <v>#DIV/0!</v>
      </c>
      <c r="M627" s="54">
        <f>Ясюкова!G633</f>
        <v>0</v>
      </c>
      <c r="N627" s="54">
        <f>Ясюкова!H633</f>
        <v>0</v>
      </c>
      <c r="O627" s="54">
        <f>Ясюкова!I633</f>
        <v>0</v>
      </c>
      <c r="P627" s="54">
        <f>Ясюкова!X633</f>
        <v>0</v>
      </c>
      <c r="Q627" s="55" t="e">
        <f>Ясюкова!AX633</f>
        <v>#N/A</v>
      </c>
      <c r="R627" s="54" t="e">
        <f>Ясюкова!AW633</f>
        <v>#N/A</v>
      </c>
    </row>
    <row r="628" spans="1:18" x14ac:dyDescent="0.25">
      <c r="A628" s="70">
        <f>'Тулуз-Пьерон'!A634</f>
        <v>0</v>
      </c>
      <c r="B628" s="71">
        <f>'Тулуз-Пьерон'!B634</f>
        <v>0</v>
      </c>
      <c r="C628" s="60">
        <f>Ясюкова!K634+Ясюкова!L634+Ясюкова!P634</f>
        <v>0</v>
      </c>
      <c r="D628" s="54">
        <f>Ясюкова!E634</f>
        <v>0</v>
      </c>
      <c r="E628" s="54">
        <f>Ясюкова!F634</f>
        <v>0</v>
      </c>
      <c r="F628" s="54">
        <f>Ясюкова!J634+Ясюкова!T634</f>
        <v>0</v>
      </c>
      <c r="G628" s="54">
        <f>Ясюкова!O634+Ясюкова!V634</f>
        <v>0</v>
      </c>
      <c r="H628" s="54">
        <f>Ясюкова!J634+Ясюкова!N634+Ясюкова!O634</f>
        <v>0</v>
      </c>
      <c r="I628" s="54">
        <f>Ясюкова!T634+Ясюкова!U634+Ясюкова!V634</f>
        <v>0</v>
      </c>
      <c r="J628" s="54">
        <f>Ясюкова!W634</f>
        <v>0</v>
      </c>
      <c r="K628" s="54" t="e">
        <f>Ясюкова!C634</f>
        <v>#DIV/0!</v>
      </c>
      <c r="L628" s="54" t="e">
        <f>Ясюкова!D634</f>
        <v>#DIV/0!</v>
      </c>
      <c r="M628" s="54">
        <f>Ясюкова!G634</f>
        <v>0</v>
      </c>
      <c r="N628" s="54">
        <f>Ясюкова!H634</f>
        <v>0</v>
      </c>
      <c r="O628" s="54">
        <f>Ясюкова!I634</f>
        <v>0</v>
      </c>
      <c r="P628" s="54">
        <f>Ясюкова!X634</f>
        <v>0</v>
      </c>
      <c r="Q628" s="55" t="e">
        <f>Ясюкова!AX634</f>
        <v>#N/A</v>
      </c>
      <c r="R628" s="54" t="e">
        <f>Ясюкова!AW634</f>
        <v>#N/A</v>
      </c>
    </row>
    <row r="629" spans="1:18" x14ac:dyDescent="0.25">
      <c r="A629" s="70">
        <f>'Тулуз-Пьерон'!A635</f>
        <v>0</v>
      </c>
      <c r="B629" s="71">
        <f>'Тулуз-Пьерон'!B635</f>
        <v>0</v>
      </c>
      <c r="C629" s="60">
        <f>Ясюкова!K635+Ясюкова!L635+Ясюкова!P635</f>
        <v>0</v>
      </c>
      <c r="D629" s="54">
        <f>Ясюкова!E635</f>
        <v>0</v>
      </c>
      <c r="E629" s="54">
        <f>Ясюкова!F635</f>
        <v>0</v>
      </c>
      <c r="F629" s="54">
        <f>Ясюкова!J635+Ясюкова!T635</f>
        <v>0</v>
      </c>
      <c r="G629" s="54">
        <f>Ясюкова!O635+Ясюкова!V635</f>
        <v>0</v>
      </c>
      <c r="H629" s="54">
        <f>Ясюкова!J635+Ясюкова!N635+Ясюкова!O635</f>
        <v>0</v>
      </c>
      <c r="I629" s="54">
        <f>Ясюкова!T635+Ясюкова!U635+Ясюкова!V635</f>
        <v>0</v>
      </c>
      <c r="J629" s="54">
        <f>Ясюкова!W635</f>
        <v>0</v>
      </c>
      <c r="K629" s="54" t="e">
        <f>Ясюкова!C635</f>
        <v>#DIV/0!</v>
      </c>
      <c r="L629" s="54" t="e">
        <f>Ясюкова!D635</f>
        <v>#DIV/0!</v>
      </c>
      <c r="M629" s="54">
        <f>Ясюкова!G635</f>
        <v>0</v>
      </c>
      <c r="N629" s="54">
        <f>Ясюкова!H635</f>
        <v>0</v>
      </c>
      <c r="O629" s="54">
        <f>Ясюкова!I635</f>
        <v>0</v>
      </c>
      <c r="P629" s="54">
        <f>Ясюкова!X635</f>
        <v>0</v>
      </c>
      <c r="Q629" s="55" t="e">
        <f>Ясюкова!AX635</f>
        <v>#N/A</v>
      </c>
      <c r="R629" s="54" t="e">
        <f>Ясюкова!AW635</f>
        <v>#N/A</v>
      </c>
    </row>
    <row r="630" spans="1:18" x14ac:dyDescent="0.25">
      <c r="A630" s="70">
        <f>'Тулуз-Пьерон'!A636</f>
        <v>0</v>
      </c>
      <c r="B630" s="71">
        <f>'Тулуз-Пьерон'!B636</f>
        <v>0</v>
      </c>
      <c r="C630" s="60">
        <f>Ясюкова!K636+Ясюкова!L636+Ясюкова!P636</f>
        <v>0</v>
      </c>
      <c r="D630" s="54">
        <f>Ясюкова!E636</f>
        <v>0</v>
      </c>
      <c r="E630" s="54">
        <f>Ясюкова!F636</f>
        <v>0</v>
      </c>
      <c r="F630" s="54">
        <f>Ясюкова!J636+Ясюкова!T636</f>
        <v>0</v>
      </c>
      <c r="G630" s="54">
        <f>Ясюкова!O636+Ясюкова!V636</f>
        <v>0</v>
      </c>
      <c r="H630" s="54">
        <f>Ясюкова!J636+Ясюкова!N636+Ясюкова!O636</f>
        <v>0</v>
      </c>
      <c r="I630" s="54">
        <f>Ясюкова!T636+Ясюкова!U636+Ясюкова!V636</f>
        <v>0</v>
      </c>
      <c r="J630" s="54">
        <f>Ясюкова!W636</f>
        <v>0</v>
      </c>
      <c r="K630" s="54" t="e">
        <f>Ясюкова!C636</f>
        <v>#DIV/0!</v>
      </c>
      <c r="L630" s="54" t="e">
        <f>Ясюкова!D636</f>
        <v>#DIV/0!</v>
      </c>
      <c r="M630" s="54">
        <f>Ясюкова!G636</f>
        <v>0</v>
      </c>
      <c r="N630" s="54">
        <f>Ясюкова!H636</f>
        <v>0</v>
      </c>
      <c r="O630" s="54">
        <f>Ясюкова!I636</f>
        <v>0</v>
      </c>
      <c r="P630" s="54">
        <f>Ясюкова!X636</f>
        <v>0</v>
      </c>
      <c r="Q630" s="55" t="e">
        <f>Ясюкова!AX636</f>
        <v>#N/A</v>
      </c>
      <c r="R630" s="54" t="e">
        <f>Ясюкова!AW636</f>
        <v>#N/A</v>
      </c>
    </row>
    <row r="631" spans="1:18" x14ac:dyDescent="0.25">
      <c r="A631" s="70">
        <f>'Тулуз-Пьерон'!A637</f>
        <v>0</v>
      </c>
      <c r="B631" s="71">
        <f>'Тулуз-Пьерон'!B637</f>
        <v>0</v>
      </c>
      <c r="C631" s="60">
        <f>Ясюкова!K637+Ясюкова!L637+Ясюкова!P637</f>
        <v>0</v>
      </c>
      <c r="D631" s="54">
        <f>Ясюкова!E637</f>
        <v>0</v>
      </c>
      <c r="E631" s="54">
        <f>Ясюкова!F637</f>
        <v>0</v>
      </c>
      <c r="F631" s="54">
        <f>Ясюкова!J637+Ясюкова!T637</f>
        <v>0</v>
      </c>
      <c r="G631" s="54">
        <f>Ясюкова!O637+Ясюкова!V637</f>
        <v>0</v>
      </c>
      <c r="H631" s="54">
        <f>Ясюкова!J637+Ясюкова!N637+Ясюкова!O637</f>
        <v>0</v>
      </c>
      <c r="I631" s="54">
        <f>Ясюкова!T637+Ясюкова!U637+Ясюкова!V637</f>
        <v>0</v>
      </c>
      <c r="J631" s="54">
        <f>Ясюкова!W637</f>
        <v>0</v>
      </c>
      <c r="K631" s="54" t="e">
        <f>Ясюкова!C637</f>
        <v>#DIV/0!</v>
      </c>
      <c r="L631" s="54" t="e">
        <f>Ясюкова!D637</f>
        <v>#DIV/0!</v>
      </c>
      <c r="M631" s="54">
        <f>Ясюкова!G637</f>
        <v>0</v>
      </c>
      <c r="N631" s="54">
        <f>Ясюкова!H637</f>
        <v>0</v>
      </c>
      <c r="O631" s="54">
        <f>Ясюкова!I637</f>
        <v>0</v>
      </c>
      <c r="P631" s="54">
        <f>Ясюкова!X637</f>
        <v>0</v>
      </c>
      <c r="Q631" s="55" t="e">
        <f>Ясюкова!AX637</f>
        <v>#N/A</v>
      </c>
      <c r="R631" s="54" t="e">
        <f>Ясюкова!AW637</f>
        <v>#N/A</v>
      </c>
    </row>
    <row r="632" spans="1:18" x14ac:dyDescent="0.25">
      <c r="A632" s="70">
        <f>'Тулуз-Пьерон'!A638</f>
        <v>0</v>
      </c>
      <c r="B632" s="71">
        <f>'Тулуз-Пьерон'!B638</f>
        <v>0</v>
      </c>
      <c r="C632" s="60">
        <f>Ясюкова!K638+Ясюкова!L638+Ясюкова!P638</f>
        <v>0</v>
      </c>
      <c r="D632" s="54">
        <f>Ясюкова!E638</f>
        <v>0</v>
      </c>
      <c r="E632" s="54">
        <f>Ясюкова!F638</f>
        <v>0</v>
      </c>
      <c r="F632" s="54">
        <f>Ясюкова!J638+Ясюкова!T638</f>
        <v>0</v>
      </c>
      <c r="G632" s="54">
        <f>Ясюкова!O638+Ясюкова!V638</f>
        <v>0</v>
      </c>
      <c r="H632" s="54">
        <f>Ясюкова!J638+Ясюкова!N638+Ясюкова!O638</f>
        <v>0</v>
      </c>
      <c r="I632" s="54">
        <f>Ясюкова!T638+Ясюкова!U638+Ясюкова!V638</f>
        <v>0</v>
      </c>
      <c r="J632" s="54">
        <f>Ясюкова!W638</f>
        <v>0</v>
      </c>
      <c r="K632" s="54" t="e">
        <f>Ясюкова!C638</f>
        <v>#DIV/0!</v>
      </c>
      <c r="L632" s="54" t="e">
        <f>Ясюкова!D638</f>
        <v>#DIV/0!</v>
      </c>
      <c r="M632" s="54">
        <f>Ясюкова!G638</f>
        <v>0</v>
      </c>
      <c r="N632" s="54">
        <f>Ясюкова!H638</f>
        <v>0</v>
      </c>
      <c r="O632" s="54">
        <f>Ясюкова!I638</f>
        <v>0</v>
      </c>
      <c r="P632" s="54">
        <f>Ясюкова!X638</f>
        <v>0</v>
      </c>
      <c r="Q632" s="55" t="e">
        <f>Ясюкова!AX638</f>
        <v>#N/A</v>
      </c>
      <c r="R632" s="54" t="e">
        <f>Ясюкова!AW638</f>
        <v>#N/A</v>
      </c>
    </row>
    <row r="633" spans="1:18" x14ac:dyDescent="0.25">
      <c r="A633" s="70">
        <f>'Тулуз-Пьерон'!A639</f>
        <v>0</v>
      </c>
      <c r="B633" s="71">
        <f>'Тулуз-Пьерон'!B639</f>
        <v>0</v>
      </c>
      <c r="C633" s="60">
        <f>Ясюкова!K639+Ясюкова!L639+Ясюкова!P639</f>
        <v>0</v>
      </c>
      <c r="D633" s="54">
        <f>Ясюкова!E639</f>
        <v>0</v>
      </c>
      <c r="E633" s="54">
        <f>Ясюкова!F639</f>
        <v>0</v>
      </c>
      <c r="F633" s="54">
        <f>Ясюкова!J639+Ясюкова!T639</f>
        <v>0</v>
      </c>
      <c r="G633" s="54">
        <f>Ясюкова!O639+Ясюкова!V639</f>
        <v>0</v>
      </c>
      <c r="H633" s="54">
        <f>Ясюкова!J639+Ясюкова!N639+Ясюкова!O639</f>
        <v>0</v>
      </c>
      <c r="I633" s="54">
        <f>Ясюкова!T639+Ясюкова!U639+Ясюкова!V639</f>
        <v>0</v>
      </c>
      <c r="J633" s="54">
        <f>Ясюкова!W639</f>
        <v>0</v>
      </c>
      <c r="K633" s="54" t="e">
        <f>Ясюкова!C639</f>
        <v>#DIV/0!</v>
      </c>
      <c r="L633" s="54" t="e">
        <f>Ясюкова!D639</f>
        <v>#DIV/0!</v>
      </c>
      <c r="M633" s="54">
        <f>Ясюкова!G639</f>
        <v>0</v>
      </c>
      <c r="N633" s="54">
        <f>Ясюкова!H639</f>
        <v>0</v>
      </c>
      <c r="O633" s="54">
        <f>Ясюкова!I639</f>
        <v>0</v>
      </c>
      <c r="P633" s="54">
        <f>Ясюкова!X639</f>
        <v>0</v>
      </c>
      <c r="Q633" s="55" t="e">
        <f>Ясюкова!AX639</f>
        <v>#N/A</v>
      </c>
      <c r="R633" s="54" t="e">
        <f>Ясюкова!AW639</f>
        <v>#N/A</v>
      </c>
    </row>
    <row r="634" spans="1:18" x14ac:dyDescent="0.25">
      <c r="A634" s="70">
        <f>'Тулуз-Пьерон'!A640</f>
        <v>0</v>
      </c>
      <c r="B634" s="71">
        <f>'Тулуз-Пьерон'!B640</f>
        <v>0</v>
      </c>
      <c r="C634" s="60">
        <f>Ясюкова!K640+Ясюкова!L640+Ясюкова!P640</f>
        <v>0</v>
      </c>
      <c r="D634" s="54">
        <f>Ясюкова!E640</f>
        <v>0</v>
      </c>
      <c r="E634" s="54">
        <f>Ясюкова!F640</f>
        <v>0</v>
      </c>
      <c r="F634" s="54">
        <f>Ясюкова!J640+Ясюкова!T640</f>
        <v>0</v>
      </c>
      <c r="G634" s="54">
        <f>Ясюкова!O640+Ясюкова!V640</f>
        <v>0</v>
      </c>
      <c r="H634" s="54">
        <f>Ясюкова!J640+Ясюкова!N640+Ясюкова!O640</f>
        <v>0</v>
      </c>
      <c r="I634" s="54">
        <f>Ясюкова!T640+Ясюкова!U640+Ясюкова!V640</f>
        <v>0</v>
      </c>
      <c r="J634" s="54">
        <f>Ясюкова!W640</f>
        <v>0</v>
      </c>
      <c r="K634" s="54" t="e">
        <f>Ясюкова!C640</f>
        <v>#DIV/0!</v>
      </c>
      <c r="L634" s="54" t="e">
        <f>Ясюкова!D640</f>
        <v>#DIV/0!</v>
      </c>
      <c r="M634" s="54">
        <f>Ясюкова!G640</f>
        <v>0</v>
      </c>
      <c r="N634" s="54">
        <f>Ясюкова!H640</f>
        <v>0</v>
      </c>
      <c r="O634" s="54">
        <f>Ясюкова!I640</f>
        <v>0</v>
      </c>
      <c r="P634" s="54">
        <f>Ясюкова!X640</f>
        <v>0</v>
      </c>
      <c r="Q634" s="55" t="e">
        <f>Ясюкова!AX640</f>
        <v>#N/A</v>
      </c>
      <c r="R634" s="54" t="e">
        <f>Ясюкова!AW640</f>
        <v>#N/A</v>
      </c>
    </row>
    <row r="635" spans="1:18" x14ac:dyDescent="0.25">
      <c r="A635" s="70">
        <f>'Тулуз-Пьерон'!A641</f>
        <v>0</v>
      </c>
      <c r="B635" s="71">
        <f>'Тулуз-Пьерон'!B641</f>
        <v>0</v>
      </c>
      <c r="C635" s="60">
        <f>Ясюкова!K641+Ясюкова!L641+Ясюкова!P641</f>
        <v>0</v>
      </c>
      <c r="D635" s="54">
        <f>Ясюкова!E641</f>
        <v>0</v>
      </c>
      <c r="E635" s="54">
        <f>Ясюкова!F641</f>
        <v>0</v>
      </c>
      <c r="F635" s="54">
        <f>Ясюкова!J641+Ясюкова!T641</f>
        <v>0</v>
      </c>
      <c r="G635" s="54">
        <f>Ясюкова!O641+Ясюкова!V641</f>
        <v>0</v>
      </c>
      <c r="H635" s="54">
        <f>Ясюкова!J641+Ясюкова!N641+Ясюкова!O641</f>
        <v>0</v>
      </c>
      <c r="I635" s="54">
        <f>Ясюкова!T641+Ясюкова!U641+Ясюкова!V641</f>
        <v>0</v>
      </c>
      <c r="J635" s="54">
        <f>Ясюкова!W641</f>
        <v>0</v>
      </c>
      <c r="K635" s="54" t="e">
        <f>Ясюкова!C641</f>
        <v>#DIV/0!</v>
      </c>
      <c r="L635" s="54" t="e">
        <f>Ясюкова!D641</f>
        <v>#DIV/0!</v>
      </c>
      <c r="M635" s="54">
        <f>Ясюкова!G641</f>
        <v>0</v>
      </c>
      <c r="N635" s="54">
        <f>Ясюкова!H641</f>
        <v>0</v>
      </c>
      <c r="O635" s="54">
        <f>Ясюкова!I641</f>
        <v>0</v>
      </c>
      <c r="P635" s="54">
        <f>Ясюкова!X641</f>
        <v>0</v>
      </c>
      <c r="Q635" s="55" t="e">
        <f>Ясюкова!AX641</f>
        <v>#N/A</v>
      </c>
      <c r="R635" s="54" t="e">
        <f>Ясюкова!AW641</f>
        <v>#N/A</v>
      </c>
    </row>
    <row r="636" spans="1:18" x14ac:dyDescent="0.25">
      <c r="A636" s="70">
        <f>'Тулуз-Пьерон'!A642</f>
        <v>0</v>
      </c>
      <c r="B636" s="71">
        <f>'Тулуз-Пьерон'!B642</f>
        <v>0</v>
      </c>
      <c r="C636" s="60">
        <f>Ясюкова!K642+Ясюкова!L642+Ясюкова!P642</f>
        <v>0</v>
      </c>
      <c r="D636" s="54">
        <f>Ясюкова!E642</f>
        <v>0</v>
      </c>
      <c r="E636" s="54">
        <f>Ясюкова!F642</f>
        <v>0</v>
      </c>
      <c r="F636" s="54">
        <f>Ясюкова!J642+Ясюкова!T642</f>
        <v>0</v>
      </c>
      <c r="G636" s="54">
        <f>Ясюкова!O642+Ясюкова!V642</f>
        <v>0</v>
      </c>
      <c r="H636" s="54">
        <f>Ясюкова!J642+Ясюкова!N642+Ясюкова!O642</f>
        <v>0</v>
      </c>
      <c r="I636" s="54">
        <f>Ясюкова!T642+Ясюкова!U642+Ясюкова!V642</f>
        <v>0</v>
      </c>
      <c r="J636" s="54">
        <f>Ясюкова!W642</f>
        <v>0</v>
      </c>
      <c r="K636" s="54" t="e">
        <f>Ясюкова!C642</f>
        <v>#DIV/0!</v>
      </c>
      <c r="L636" s="54" t="e">
        <f>Ясюкова!D642</f>
        <v>#DIV/0!</v>
      </c>
      <c r="M636" s="54">
        <f>Ясюкова!G642</f>
        <v>0</v>
      </c>
      <c r="N636" s="54">
        <f>Ясюкова!H642</f>
        <v>0</v>
      </c>
      <c r="O636" s="54">
        <f>Ясюкова!I642</f>
        <v>0</v>
      </c>
      <c r="P636" s="54">
        <f>Ясюкова!X642</f>
        <v>0</v>
      </c>
      <c r="Q636" s="55" t="e">
        <f>Ясюкова!AX642</f>
        <v>#N/A</v>
      </c>
      <c r="R636" s="54" t="e">
        <f>Ясюкова!AW642</f>
        <v>#N/A</v>
      </c>
    </row>
    <row r="637" spans="1:18" x14ac:dyDescent="0.25">
      <c r="A637" s="70">
        <f>'Тулуз-Пьерон'!A643</f>
        <v>0</v>
      </c>
      <c r="B637" s="71">
        <f>'Тулуз-Пьерон'!B643</f>
        <v>0</v>
      </c>
      <c r="C637" s="60">
        <f>Ясюкова!K643+Ясюкова!L643+Ясюкова!P643</f>
        <v>0</v>
      </c>
      <c r="D637" s="54">
        <f>Ясюкова!E643</f>
        <v>0</v>
      </c>
      <c r="E637" s="54">
        <f>Ясюкова!F643</f>
        <v>0</v>
      </c>
      <c r="F637" s="54">
        <f>Ясюкова!J643+Ясюкова!T643</f>
        <v>0</v>
      </c>
      <c r="G637" s="54">
        <f>Ясюкова!O643+Ясюкова!V643</f>
        <v>0</v>
      </c>
      <c r="H637" s="54">
        <f>Ясюкова!J643+Ясюкова!N643+Ясюкова!O643</f>
        <v>0</v>
      </c>
      <c r="I637" s="54">
        <f>Ясюкова!T643+Ясюкова!U643+Ясюкова!V643</f>
        <v>0</v>
      </c>
      <c r="J637" s="54">
        <f>Ясюкова!W643</f>
        <v>0</v>
      </c>
      <c r="K637" s="54" t="e">
        <f>Ясюкова!C643</f>
        <v>#DIV/0!</v>
      </c>
      <c r="L637" s="54" t="e">
        <f>Ясюкова!D643</f>
        <v>#DIV/0!</v>
      </c>
      <c r="M637" s="54">
        <f>Ясюкова!G643</f>
        <v>0</v>
      </c>
      <c r="N637" s="54">
        <f>Ясюкова!H643</f>
        <v>0</v>
      </c>
      <c r="O637" s="54">
        <f>Ясюкова!I643</f>
        <v>0</v>
      </c>
      <c r="P637" s="54">
        <f>Ясюкова!X643</f>
        <v>0</v>
      </c>
      <c r="Q637" s="55" t="e">
        <f>Ясюкова!AX643</f>
        <v>#N/A</v>
      </c>
      <c r="R637" s="54" t="e">
        <f>Ясюкова!AW643</f>
        <v>#N/A</v>
      </c>
    </row>
    <row r="638" spans="1:18" x14ac:dyDescent="0.25">
      <c r="A638" s="70">
        <f>'Тулуз-Пьерон'!A644</f>
        <v>0</v>
      </c>
      <c r="B638" s="71">
        <f>'Тулуз-Пьерон'!B644</f>
        <v>0</v>
      </c>
      <c r="C638" s="60">
        <f>Ясюкова!K644+Ясюкова!L644+Ясюкова!P644</f>
        <v>0</v>
      </c>
      <c r="D638" s="54">
        <f>Ясюкова!E644</f>
        <v>0</v>
      </c>
      <c r="E638" s="54">
        <f>Ясюкова!F644</f>
        <v>0</v>
      </c>
      <c r="F638" s="54">
        <f>Ясюкова!J644+Ясюкова!T644</f>
        <v>0</v>
      </c>
      <c r="G638" s="54">
        <f>Ясюкова!O644+Ясюкова!V644</f>
        <v>0</v>
      </c>
      <c r="H638" s="54">
        <f>Ясюкова!J644+Ясюкова!N644+Ясюкова!O644</f>
        <v>0</v>
      </c>
      <c r="I638" s="54">
        <f>Ясюкова!T644+Ясюкова!U644+Ясюкова!V644</f>
        <v>0</v>
      </c>
      <c r="J638" s="54">
        <f>Ясюкова!W644</f>
        <v>0</v>
      </c>
      <c r="K638" s="54" t="e">
        <f>Ясюкова!C644</f>
        <v>#DIV/0!</v>
      </c>
      <c r="L638" s="54" t="e">
        <f>Ясюкова!D644</f>
        <v>#DIV/0!</v>
      </c>
      <c r="M638" s="54">
        <f>Ясюкова!G644</f>
        <v>0</v>
      </c>
      <c r="N638" s="54">
        <f>Ясюкова!H644</f>
        <v>0</v>
      </c>
      <c r="O638" s="54">
        <f>Ясюкова!I644</f>
        <v>0</v>
      </c>
      <c r="P638" s="54">
        <f>Ясюкова!X644</f>
        <v>0</v>
      </c>
      <c r="Q638" s="55" t="e">
        <f>Ясюкова!AX644</f>
        <v>#N/A</v>
      </c>
      <c r="R638" s="54" t="e">
        <f>Ясюкова!AW644</f>
        <v>#N/A</v>
      </c>
    </row>
    <row r="639" spans="1:18" x14ac:dyDescent="0.25">
      <c r="A639" s="70">
        <f>'Тулуз-Пьерон'!A645</f>
        <v>0</v>
      </c>
      <c r="B639" s="71">
        <f>'Тулуз-Пьерон'!B645</f>
        <v>0</v>
      </c>
      <c r="C639" s="60">
        <f>Ясюкова!K645+Ясюкова!L645+Ясюкова!P645</f>
        <v>0</v>
      </c>
      <c r="D639" s="54">
        <f>Ясюкова!E645</f>
        <v>0</v>
      </c>
      <c r="E639" s="54">
        <f>Ясюкова!F645</f>
        <v>0</v>
      </c>
      <c r="F639" s="54">
        <f>Ясюкова!J645+Ясюкова!T645</f>
        <v>0</v>
      </c>
      <c r="G639" s="54">
        <f>Ясюкова!O645+Ясюкова!V645</f>
        <v>0</v>
      </c>
      <c r="H639" s="54">
        <f>Ясюкова!J645+Ясюкова!N645+Ясюкова!O645</f>
        <v>0</v>
      </c>
      <c r="I639" s="54">
        <f>Ясюкова!T645+Ясюкова!U645+Ясюкова!V645</f>
        <v>0</v>
      </c>
      <c r="J639" s="54">
        <f>Ясюкова!W645</f>
        <v>0</v>
      </c>
      <c r="K639" s="54" t="e">
        <f>Ясюкова!C645</f>
        <v>#DIV/0!</v>
      </c>
      <c r="L639" s="54" t="e">
        <f>Ясюкова!D645</f>
        <v>#DIV/0!</v>
      </c>
      <c r="M639" s="54">
        <f>Ясюкова!G645</f>
        <v>0</v>
      </c>
      <c r="N639" s="54">
        <f>Ясюкова!H645</f>
        <v>0</v>
      </c>
      <c r="O639" s="54">
        <f>Ясюкова!I645</f>
        <v>0</v>
      </c>
      <c r="P639" s="54">
        <f>Ясюкова!X645</f>
        <v>0</v>
      </c>
      <c r="Q639" s="55" t="e">
        <f>Ясюкова!AX645</f>
        <v>#N/A</v>
      </c>
      <c r="R639" s="54" t="e">
        <f>Ясюкова!AW645</f>
        <v>#N/A</v>
      </c>
    </row>
    <row r="640" spans="1:18" x14ac:dyDescent="0.25">
      <c r="A640" s="70">
        <f>'Тулуз-Пьерон'!A646</f>
        <v>0</v>
      </c>
      <c r="B640" s="71">
        <f>'Тулуз-Пьерон'!B646</f>
        <v>0</v>
      </c>
      <c r="C640" s="60">
        <f>Ясюкова!K646+Ясюкова!L646+Ясюкова!P646</f>
        <v>0</v>
      </c>
      <c r="D640" s="54">
        <f>Ясюкова!E646</f>
        <v>0</v>
      </c>
      <c r="E640" s="54">
        <f>Ясюкова!F646</f>
        <v>0</v>
      </c>
      <c r="F640" s="54">
        <f>Ясюкова!J646+Ясюкова!T646</f>
        <v>0</v>
      </c>
      <c r="G640" s="54">
        <f>Ясюкова!O646+Ясюкова!V646</f>
        <v>0</v>
      </c>
      <c r="H640" s="54">
        <f>Ясюкова!J646+Ясюкова!N646+Ясюкова!O646</f>
        <v>0</v>
      </c>
      <c r="I640" s="54">
        <f>Ясюкова!T646+Ясюкова!U646+Ясюкова!V646</f>
        <v>0</v>
      </c>
      <c r="J640" s="54">
        <f>Ясюкова!W646</f>
        <v>0</v>
      </c>
      <c r="K640" s="54" t="e">
        <f>Ясюкова!C646</f>
        <v>#DIV/0!</v>
      </c>
      <c r="L640" s="54" t="e">
        <f>Ясюкова!D646</f>
        <v>#DIV/0!</v>
      </c>
      <c r="M640" s="54">
        <f>Ясюкова!G646</f>
        <v>0</v>
      </c>
      <c r="N640" s="54">
        <f>Ясюкова!H646</f>
        <v>0</v>
      </c>
      <c r="O640" s="54">
        <f>Ясюкова!I646</f>
        <v>0</v>
      </c>
      <c r="P640" s="54">
        <f>Ясюкова!X646</f>
        <v>0</v>
      </c>
      <c r="Q640" s="55" t="e">
        <f>Ясюкова!AX646</f>
        <v>#N/A</v>
      </c>
      <c r="R640" s="54" t="e">
        <f>Ясюкова!AW646</f>
        <v>#N/A</v>
      </c>
    </row>
    <row r="641" spans="1:18" x14ac:dyDescent="0.25">
      <c r="A641" s="70">
        <f>'Тулуз-Пьерон'!A647</f>
        <v>0</v>
      </c>
      <c r="B641" s="71">
        <f>'Тулуз-Пьерон'!B647</f>
        <v>0</v>
      </c>
      <c r="C641" s="60">
        <f>Ясюкова!K647+Ясюкова!L647+Ясюкова!P647</f>
        <v>0</v>
      </c>
      <c r="D641" s="54">
        <f>Ясюкова!E647</f>
        <v>0</v>
      </c>
      <c r="E641" s="54">
        <f>Ясюкова!F647</f>
        <v>0</v>
      </c>
      <c r="F641" s="54">
        <f>Ясюкова!J647+Ясюкова!T647</f>
        <v>0</v>
      </c>
      <c r="G641" s="54">
        <f>Ясюкова!O647+Ясюкова!V647</f>
        <v>0</v>
      </c>
      <c r="H641" s="54">
        <f>Ясюкова!J647+Ясюкова!N647+Ясюкова!O647</f>
        <v>0</v>
      </c>
      <c r="I641" s="54">
        <f>Ясюкова!T647+Ясюкова!U647+Ясюкова!V647</f>
        <v>0</v>
      </c>
      <c r="J641" s="54">
        <f>Ясюкова!W647</f>
        <v>0</v>
      </c>
      <c r="K641" s="54" t="e">
        <f>Ясюкова!C647</f>
        <v>#DIV/0!</v>
      </c>
      <c r="L641" s="54" t="e">
        <f>Ясюкова!D647</f>
        <v>#DIV/0!</v>
      </c>
      <c r="M641" s="54">
        <f>Ясюкова!G647</f>
        <v>0</v>
      </c>
      <c r="N641" s="54">
        <f>Ясюкова!H647</f>
        <v>0</v>
      </c>
      <c r="O641" s="54">
        <f>Ясюкова!I647</f>
        <v>0</v>
      </c>
      <c r="P641" s="54">
        <f>Ясюкова!X647</f>
        <v>0</v>
      </c>
      <c r="Q641" s="55" t="e">
        <f>Ясюкова!AX647</f>
        <v>#N/A</v>
      </c>
      <c r="R641" s="54" t="e">
        <f>Ясюкова!AW647</f>
        <v>#N/A</v>
      </c>
    </row>
    <row r="642" spans="1:18" x14ac:dyDescent="0.25">
      <c r="A642" s="70">
        <f>'Тулуз-Пьерон'!A648</f>
        <v>0</v>
      </c>
      <c r="B642" s="71">
        <f>'Тулуз-Пьерон'!B648</f>
        <v>0</v>
      </c>
      <c r="C642" s="60">
        <f>Ясюкова!K648+Ясюкова!L648+Ясюкова!P648</f>
        <v>0</v>
      </c>
      <c r="D642" s="54">
        <f>Ясюкова!E648</f>
        <v>0</v>
      </c>
      <c r="E642" s="54">
        <f>Ясюкова!F648</f>
        <v>0</v>
      </c>
      <c r="F642" s="54">
        <f>Ясюкова!J648+Ясюкова!T648</f>
        <v>0</v>
      </c>
      <c r="G642" s="54">
        <f>Ясюкова!O648+Ясюкова!V648</f>
        <v>0</v>
      </c>
      <c r="H642" s="54">
        <f>Ясюкова!J648+Ясюкова!N648+Ясюкова!O648</f>
        <v>0</v>
      </c>
      <c r="I642" s="54">
        <f>Ясюкова!T648+Ясюкова!U648+Ясюкова!V648</f>
        <v>0</v>
      </c>
      <c r="J642" s="54">
        <f>Ясюкова!W648</f>
        <v>0</v>
      </c>
      <c r="K642" s="54" t="e">
        <f>Ясюкова!C648</f>
        <v>#DIV/0!</v>
      </c>
      <c r="L642" s="54" t="e">
        <f>Ясюкова!D648</f>
        <v>#DIV/0!</v>
      </c>
      <c r="M642" s="54">
        <f>Ясюкова!G648</f>
        <v>0</v>
      </c>
      <c r="N642" s="54">
        <f>Ясюкова!H648</f>
        <v>0</v>
      </c>
      <c r="O642" s="54">
        <f>Ясюкова!I648</f>
        <v>0</v>
      </c>
      <c r="P642" s="54">
        <f>Ясюкова!X648</f>
        <v>0</v>
      </c>
      <c r="Q642" s="55" t="e">
        <f>Ясюкова!AX648</f>
        <v>#N/A</v>
      </c>
      <c r="R642" s="54" t="e">
        <f>Ясюкова!AW648</f>
        <v>#N/A</v>
      </c>
    </row>
    <row r="643" spans="1:18" x14ac:dyDescent="0.25">
      <c r="A643" s="70">
        <f>'Тулуз-Пьерон'!A649</f>
        <v>0</v>
      </c>
      <c r="B643" s="71">
        <f>'Тулуз-Пьерон'!B649</f>
        <v>0</v>
      </c>
      <c r="C643" s="60">
        <f>Ясюкова!K649+Ясюкова!L649+Ясюкова!P649</f>
        <v>0</v>
      </c>
      <c r="D643" s="54">
        <f>Ясюкова!E649</f>
        <v>0</v>
      </c>
      <c r="E643" s="54">
        <f>Ясюкова!F649</f>
        <v>0</v>
      </c>
      <c r="F643" s="54">
        <f>Ясюкова!J649+Ясюкова!T649</f>
        <v>0</v>
      </c>
      <c r="G643" s="54">
        <f>Ясюкова!O649+Ясюкова!V649</f>
        <v>0</v>
      </c>
      <c r="H643" s="54">
        <f>Ясюкова!J649+Ясюкова!N649+Ясюкова!O649</f>
        <v>0</v>
      </c>
      <c r="I643" s="54">
        <f>Ясюкова!T649+Ясюкова!U649+Ясюкова!V649</f>
        <v>0</v>
      </c>
      <c r="J643" s="54">
        <f>Ясюкова!W649</f>
        <v>0</v>
      </c>
      <c r="K643" s="54" t="e">
        <f>Ясюкова!C649</f>
        <v>#DIV/0!</v>
      </c>
      <c r="L643" s="54" t="e">
        <f>Ясюкова!D649</f>
        <v>#DIV/0!</v>
      </c>
      <c r="M643" s="54">
        <f>Ясюкова!G649</f>
        <v>0</v>
      </c>
      <c r="N643" s="54">
        <f>Ясюкова!H649</f>
        <v>0</v>
      </c>
      <c r="O643" s="54">
        <f>Ясюкова!I649</f>
        <v>0</v>
      </c>
      <c r="P643" s="54">
        <f>Ясюкова!X649</f>
        <v>0</v>
      </c>
      <c r="Q643" s="55" t="e">
        <f>Ясюкова!AX649</f>
        <v>#N/A</v>
      </c>
      <c r="R643" s="54" t="e">
        <f>Ясюкова!AW649</f>
        <v>#N/A</v>
      </c>
    </row>
    <row r="644" spans="1:18" x14ac:dyDescent="0.25">
      <c r="A644" s="70">
        <f>'Тулуз-Пьерон'!A650</f>
        <v>0</v>
      </c>
      <c r="B644" s="71">
        <f>'Тулуз-Пьерон'!B650</f>
        <v>0</v>
      </c>
      <c r="C644" s="60">
        <f>Ясюкова!K650+Ясюкова!L650+Ясюкова!P650</f>
        <v>0</v>
      </c>
      <c r="D644" s="54">
        <f>Ясюкова!E650</f>
        <v>0</v>
      </c>
      <c r="E644" s="54">
        <f>Ясюкова!F650</f>
        <v>0</v>
      </c>
      <c r="F644" s="54">
        <f>Ясюкова!J650+Ясюкова!T650</f>
        <v>0</v>
      </c>
      <c r="G644" s="54">
        <f>Ясюкова!O650+Ясюкова!V650</f>
        <v>0</v>
      </c>
      <c r="H644" s="54">
        <f>Ясюкова!J650+Ясюкова!N650+Ясюкова!O650</f>
        <v>0</v>
      </c>
      <c r="I644" s="54">
        <f>Ясюкова!T650+Ясюкова!U650+Ясюкова!V650</f>
        <v>0</v>
      </c>
      <c r="J644" s="54">
        <f>Ясюкова!W650</f>
        <v>0</v>
      </c>
      <c r="K644" s="54" t="e">
        <f>Ясюкова!C650</f>
        <v>#DIV/0!</v>
      </c>
      <c r="L644" s="54" t="e">
        <f>Ясюкова!D650</f>
        <v>#DIV/0!</v>
      </c>
      <c r="M644" s="54">
        <f>Ясюкова!G650</f>
        <v>0</v>
      </c>
      <c r="N644" s="54">
        <f>Ясюкова!H650</f>
        <v>0</v>
      </c>
      <c r="O644" s="54">
        <f>Ясюкова!I650</f>
        <v>0</v>
      </c>
      <c r="P644" s="54">
        <f>Ясюкова!X650</f>
        <v>0</v>
      </c>
      <c r="Q644" s="55" t="e">
        <f>Ясюкова!AX650</f>
        <v>#N/A</v>
      </c>
      <c r="R644" s="54" t="e">
        <f>Ясюкова!AW650</f>
        <v>#N/A</v>
      </c>
    </row>
    <row r="645" spans="1:18" x14ac:dyDescent="0.25">
      <c r="A645" s="70">
        <f>'Тулуз-Пьерон'!A651</f>
        <v>0</v>
      </c>
      <c r="B645" s="71">
        <f>'Тулуз-Пьерон'!B651</f>
        <v>0</v>
      </c>
      <c r="C645" s="60">
        <f>Ясюкова!K651+Ясюкова!L651+Ясюкова!P651</f>
        <v>0</v>
      </c>
      <c r="D645" s="54">
        <f>Ясюкова!E651</f>
        <v>0</v>
      </c>
      <c r="E645" s="54">
        <f>Ясюкова!F651</f>
        <v>0</v>
      </c>
      <c r="F645" s="54">
        <f>Ясюкова!J651+Ясюкова!T651</f>
        <v>0</v>
      </c>
      <c r="G645" s="54">
        <f>Ясюкова!O651+Ясюкова!V651</f>
        <v>0</v>
      </c>
      <c r="H645" s="54">
        <f>Ясюкова!J651+Ясюкова!N651+Ясюкова!O651</f>
        <v>0</v>
      </c>
      <c r="I645" s="54">
        <f>Ясюкова!T651+Ясюкова!U651+Ясюкова!V651</f>
        <v>0</v>
      </c>
      <c r="J645" s="54">
        <f>Ясюкова!W651</f>
        <v>0</v>
      </c>
      <c r="K645" s="54" t="e">
        <f>Ясюкова!C651</f>
        <v>#DIV/0!</v>
      </c>
      <c r="L645" s="54" t="e">
        <f>Ясюкова!D651</f>
        <v>#DIV/0!</v>
      </c>
      <c r="M645" s="54">
        <f>Ясюкова!G651</f>
        <v>0</v>
      </c>
      <c r="N645" s="54">
        <f>Ясюкова!H651</f>
        <v>0</v>
      </c>
      <c r="O645" s="54">
        <f>Ясюкова!I651</f>
        <v>0</v>
      </c>
      <c r="P645" s="54">
        <f>Ясюкова!X651</f>
        <v>0</v>
      </c>
      <c r="Q645" s="55" t="e">
        <f>Ясюкова!AX651</f>
        <v>#N/A</v>
      </c>
      <c r="R645" s="54" t="e">
        <f>Ясюкова!AW651</f>
        <v>#N/A</v>
      </c>
    </row>
    <row r="646" spans="1:18" x14ac:dyDescent="0.25">
      <c r="A646" s="70">
        <f>'Тулуз-Пьерон'!A652</f>
        <v>0</v>
      </c>
      <c r="B646" s="71">
        <f>'Тулуз-Пьерон'!B652</f>
        <v>0</v>
      </c>
      <c r="C646" s="60">
        <f>Ясюкова!K652+Ясюкова!L652+Ясюкова!P652</f>
        <v>0</v>
      </c>
      <c r="D646" s="54">
        <f>Ясюкова!E652</f>
        <v>0</v>
      </c>
      <c r="E646" s="54">
        <f>Ясюкова!F652</f>
        <v>0</v>
      </c>
      <c r="F646" s="54">
        <f>Ясюкова!J652+Ясюкова!T652</f>
        <v>0</v>
      </c>
      <c r="G646" s="54">
        <f>Ясюкова!O652+Ясюкова!V652</f>
        <v>0</v>
      </c>
      <c r="H646" s="54">
        <f>Ясюкова!J652+Ясюкова!N652+Ясюкова!O652</f>
        <v>0</v>
      </c>
      <c r="I646" s="54">
        <f>Ясюкова!T652+Ясюкова!U652+Ясюкова!V652</f>
        <v>0</v>
      </c>
      <c r="J646" s="54">
        <f>Ясюкова!W652</f>
        <v>0</v>
      </c>
      <c r="K646" s="54" t="e">
        <f>Ясюкова!C652</f>
        <v>#DIV/0!</v>
      </c>
      <c r="L646" s="54" t="e">
        <f>Ясюкова!D652</f>
        <v>#DIV/0!</v>
      </c>
      <c r="M646" s="54">
        <f>Ясюкова!G652</f>
        <v>0</v>
      </c>
      <c r="N646" s="54">
        <f>Ясюкова!H652</f>
        <v>0</v>
      </c>
      <c r="O646" s="54">
        <f>Ясюкова!I652</f>
        <v>0</v>
      </c>
      <c r="P646" s="54">
        <f>Ясюкова!X652</f>
        <v>0</v>
      </c>
      <c r="Q646" s="55" t="e">
        <f>Ясюкова!AX652</f>
        <v>#N/A</v>
      </c>
      <c r="R646" s="54" t="e">
        <f>Ясюкова!AW652</f>
        <v>#N/A</v>
      </c>
    </row>
    <row r="647" spans="1:18" x14ac:dyDescent="0.25">
      <c r="A647" s="70">
        <f>'Тулуз-Пьерон'!A653</f>
        <v>0</v>
      </c>
      <c r="B647" s="71">
        <f>'Тулуз-Пьерон'!B653</f>
        <v>0</v>
      </c>
      <c r="C647" s="60">
        <f>Ясюкова!K653+Ясюкова!L653+Ясюкова!P653</f>
        <v>0</v>
      </c>
      <c r="D647" s="54">
        <f>Ясюкова!E653</f>
        <v>0</v>
      </c>
      <c r="E647" s="54">
        <f>Ясюкова!F653</f>
        <v>0</v>
      </c>
      <c r="F647" s="54">
        <f>Ясюкова!J653+Ясюкова!T653</f>
        <v>0</v>
      </c>
      <c r="G647" s="54">
        <f>Ясюкова!O653+Ясюкова!V653</f>
        <v>0</v>
      </c>
      <c r="H647" s="54">
        <f>Ясюкова!J653+Ясюкова!N653+Ясюкова!O653</f>
        <v>0</v>
      </c>
      <c r="I647" s="54">
        <f>Ясюкова!T653+Ясюкова!U653+Ясюкова!V653</f>
        <v>0</v>
      </c>
      <c r="J647" s="54">
        <f>Ясюкова!W653</f>
        <v>0</v>
      </c>
      <c r="K647" s="54" t="e">
        <f>Ясюкова!C653</f>
        <v>#DIV/0!</v>
      </c>
      <c r="L647" s="54" t="e">
        <f>Ясюкова!D653</f>
        <v>#DIV/0!</v>
      </c>
      <c r="M647" s="54">
        <f>Ясюкова!G653</f>
        <v>0</v>
      </c>
      <c r="N647" s="54">
        <f>Ясюкова!H653</f>
        <v>0</v>
      </c>
      <c r="O647" s="54">
        <f>Ясюкова!I653</f>
        <v>0</v>
      </c>
      <c r="P647" s="54">
        <f>Ясюкова!X653</f>
        <v>0</v>
      </c>
      <c r="Q647" s="55" t="e">
        <f>Ясюкова!AX653</f>
        <v>#N/A</v>
      </c>
      <c r="R647" s="54" t="e">
        <f>Ясюкова!AW653</f>
        <v>#N/A</v>
      </c>
    </row>
    <row r="648" spans="1:18" x14ac:dyDescent="0.25">
      <c r="A648" s="70">
        <f>'Тулуз-Пьерон'!A654</f>
        <v>0</v>
      </c>
      <c r="B648" s="71">
        <f>'Тулуз-Пьерон'!B654</f>
        <v>0</v>
      </c>
      <c r="C648" s="60">
        <f>Ясюкова!K654+Ясюкова!L654+Ясюкова!P654</f>
        <v>0</v>
      </c>
      <c r="D648" s="54">
        <f>Ясюкова!E654</f>
        <v>0</v>
      </c>
      <c r="E648" s="54">
        <f>Ясюкова!F654</f>
        <v>0</v>
      </c>
      <c r="F648" s="54">
        <f>Ясюкова!J654+Ясюкова!T654</f>
        <v>0</v>
      </c>
      <c r="G648" s="54">
        <f>Ясюкова!O654+Ясюкова!V654</f>
        <v>0</v>
      </c>
      <c r="H648" s="54">
        <f>Ясюкова!J654+Ясюкова!N654+Ясюкова!O654</f>
        <v>0</v>
      </c>
      <c r="I648" s="54">
        <f>Ясюкова!T654+Ясюкова!U654+Ясюкова!V654</f>
        <v>0</v>
      </c>
      <c r="J648" s="54">
        <f>Ясюкова!W654</f>
        <v>0</v>
      </c>
      <c r="K648" s="54" t="e">
        <f>Ясюкова!C654</f>
        <v>#DIV/0!</v>
      </c>
      <c r="L648" s="54" t="e">
        <f>Ясюкова!D654</f>
        <v>#DIV/0!</v>
      </c>
      <c r="M648" s="54">
        <f>Ясюкова!G654</f>
        <v>0</v>
      </c>
      <c r="N648" s="54">
        <f>Ясюкова!H654</f>
        <v>0</v>
      </c>
      <c r="O648" s="54">
        <f>Ясюкова!I654</f>
        <v>0</v>
      </c>
      <c r="P648" s="54">
        <f>Ясюкова!X654</f>
        <v>0</v>
      </c>
      <c r="Q648" s="55" t="e">
        <f>Ясюкова!AX654</f>
        <v>#N/A</v>
      </c>
      <c r="R648" s="54" t="e">
        <f>Ясюкова!AW654</f>
        <v>#N/A</v>
      </c>
    </row>
    <row r="649" spans="1:18" x14ac:dyDescent="0.25">
      <c r="A649" s="70">
        <f>'Тулуз-Пьерон'!A655</f>
        <v>0</v>
      </c>
      <c r="B649" s="71">
        <f>'Тулуз-Пьерон'!B655</f>
        <v>0</v>
      </c>
      <c r="C649" s="60">
        <f>Ясюкова!K655+Ясюкова!L655+Ясюкова!P655</f>
        <v>0</v>
      </c>
      <c r="D649" s="54">
        <f>Ясюкова!E655</f>
        <v>0</v>
      </c>
      <c r="E649" s="54">
        <f>Ясюкова!F655</f>
        <v>0</v>
      </c>
      <c r="F649" s="54">
        <f>Ясюкова!J655+Ясюкова!T655</f>
        <v>0</v>
      </c>
      <c r="G649" s="54">
        <f>Ясюкова!O655+Ясюкова!V655</f>
        <v>0</v>
      </c>
      <c r="H649" s="54">
        <f>Ясюкова!J655+Ясюкова!N655+Ясюкова!O655</f>
        <v>0</v>
      </c>
      <c r="I649" s="54">
        <f>Ясюкова!T655+Ясюкова!U655+Ясюкова!V655</f>
        <v>0</v>
      </c>
      <c r="J649" s="54">
        <f>Ясюкова!W655</f>
        <v>0</v>
      </c>
      <c r="K649" s="54" t="e">
        <f>Ясюкова!C655</f>
        <v>#DIV/0!</v>
      </c>
      <c r="L649" s="54" t="e">
        <f>Ясюкова!D655</f>
        <v>#DIV/0!</v>
      </c>
      <c r="M649" s="54">
        <f>Ясюкова!G655</f>
        <v>0</v>
      </c>
      <c r="N649" s="54">
        <f>Ясюкова!H655</f>
        <v>0</v>
      </c>
      <c r="O649" s="54">
        <f>Ясюкова!I655</f>
        <v>0</v>
      </c>
      <c r="P649" s="54">
        <f>Ясюкова!X655</f>
        <v>0</v>
      </c>
      <c r="Q649" s="55" t="e">
        <f>Ясюкова!AX655</f>
        <v>#N/A</v>
      </c>
      <c r="R649" s="54" t="e">
        <f>Ясюкова!AW655</f>
        <v>#N/A</v>
      </c>
    </row>
    <row r="650" spans="1:18" x14ac:dyDescent="0.25">
      <c r="A650" s="70">
        <f>'Тулуз-Пьерон'!A656</f>
        <v>0</v>
      </c>
      <c r="B650" s="71">
        <f>'Тулуз-Пьерон'!B656</f>
        <v>0</v>
      </c>
      <c r="C650" s="60">
        <f>Ясюкова!K656+Ясюкова!L656+Ясюкова!P656</f>
        <v>0</v>
      </c>
      <c r="D650" s="54">
        <f>Ясюкова!E656</f>
        <v>0</v>
      </c>
      <c r="E650" s="54">
        <f>Ясюкова!F656</f>
        <v>0</v>
      </c>
      <c r="F650" s="54">
        <f>Ясюкова!J656+Ясюкова!T656</f>
        <v>0</v>
      </c>
      <c r="G650" s="54">
        <f>Ясюкова!O656+Ясюкова!V656</f>
        <v>0</v>
      </c>
      <c r="H650" s="54">
        <f>Ясюкова!J656+Ясюкова!N656+Ясюкова!O656</f>
        <v>0</v>
      </c>
      <c r="I650" s="54">
        <f>Ясюкова!T656+Ясюкова!U656+Ясюкова!V656</f>
        <v>0</v>
      </c>
      <c r="J650" s="54">
        <f>Ясюкова!W656</f>
        <v>0</v>
      </c>
      <c r="K650" s="54" t="e">
        <f>Ясюкова!C656</f>
        <v>#DIV/0!</v>
      </c>
      <c r="L650" s="54" t="e">
        <f>Ясюкова!D656</f>
        <v>#DIV/0!</v>
      </c>
      <c r="M650" s="54">
        <f>Ясюкова!G656</f>
        <v>0</v>
      </c>
      <c r="N650" s="54">
        <f>Ясюкова!H656</f>
        <v>0</v>
      </c>
      <c r="O650" s="54">
        <f>Ясюкова!I656</f>
        <v>0</v>
      </c>
      <c r="P650" s="54">
        <f>Ясюкова!X656</f>
        <v>0</v>
      </c>
      <c r="Q650" s="55" t="e">
        <f>Ясюкова!AX656</f>
        <v>#N/A</v>
      </c>
      <c r="R650" s="54" t="e">
        <f>Ясюкова!AW656</f>
        <v>#N/A</v>
      </c>
    </row>
    <row r="651" spans="1:18" x14ac:dyDescent="0.25">
      <c r="A651" s="70">
        <f>'Тулуз-Пьерон'!A657</f>
        <v>0</v>
      </c>
      <c r="B651" s="71">
        <f>'Тулуз-Пьерон'!B657</f>
        <v>0</v>
      </c>
      <c r="C651" s="60">
        <f>Ясюкова!K657+Ясюкова!L657+Ясюкова!P657</f>
        <v>0</v>
      </c>
      <c r="D651" s="54">
        <f>Ясюкова!E657</f>
        <v>0</v>
      </c>
      <c r="E651" s="54">
        <f>Ясюкова!F657</f>
        <v>0</v>
      </c>
      <c r="F651" s="54">
        <f>Ясюкова!J657+Ясюкова!T657</f>
        <v>0</v>
      </c>
      <c r="G651" s="54">
        <f>Ясюкова!O657+Ясюкова!V657</f>
        <v>0</v>
      </c>
      <c r="H651" s="54">
        <f>Ясюкова!J657+Ясюкова!N657+Ясюкова!O657</f>
        <v>0</v>
      </c>
      <c r="I651" s="54">
        <f>Ясюкова!T657+Ясюкова!U657+Ясюкова!V657</f>
        <v>0</v>
      </c>
      <c r="J651" s="54">
        <f>Ясюкова!W657</f>
        <v>0</v>
      </c>
      <c r="K651" s="54" t="e">
        <f>Ясюкова!C657</f>
        <v>#DIV/0!</v>
      </c>
      <c r="L651" s="54" t="e">
        <f>Ясюкова!D657</f>
        <v>#DIV/0!</v>
      </c>
      <c r="M651" s="54">
        <f>Ясюкова!G657</f>
        <v>0</v>
      </c>
      <c r="N651" s="54">
        <f>Ясюкова!H657</f>
        <v>0</v>
      </c>
      <c r="O651" s="54">
        <f>Ясюкова!I657</f>
        <v>0</v>
      </c>
      <c r="P651" s="54">
        <f>Ясюкова!X657</f>
        <v>0</v>
      </c>
      <c r="Q651" s="55" t="e">
        <f>Ясюкова!AX657</f>
        <v>#N/A</v>
      </c>
      <c r="R651" s="54" t="e">
        <f>Ясюкова!AW657</f>
        <v>#N/A</v>
      </c>
    </row>
    <row r="652" spans="1:18" x14ac:dyDescent="0.25">
      <c r="A652" s="70">
        <f>'Тулуз-Пьерон'!A658</f>
        <v>0</v>
      </c>
      <c r="B652" s="71">
        <f>'Тулуз-Пьерон'!B658</f>
        <v>0</v>
      </c>
      <c r="C652" s="60">
        <f>Ясюкова!K658+Ясюкова!L658+Ясюкова!P658</f>
        <v>0</v>
      </c>
      <c r="D652" s="54">
        <f>Ясюкова!E658</f>
        <v>0</v>
      </c>
      <c r="E652" s="54">
        <f>Ясюкова!F658</f>
        <v>0</v>
      </c>
      <c r="F652" s="54">
        <f>Ясюкова!J658+Ясюкова!T658</f>
        <v>0</v>
      </c>
      <c r="G652" s="54">
        <f>Ясюкова!O658+Ясюкова!V658</f>
        <v>0</v>
      </c>
      <c r="H652" s="54">
        <f>Ясюкова!J658+Ясюкова!N658+Ясюкова!O658</f>
        <v>0</v>
      </c>
      <c r="I652" s="54">
        <f>Ясюкова!T658+Ясюкова!U658+Ясюкова!V658</f>
        <v>0</v>
      </c>
      <c r="J652" s="54">
        <f>Ясюкова!W658</f>
        <v>0</v>
      </c>
      <c r="K652" s="54" t="e">
        <f>Ясюкова!C658</f>
        <v>#DIV/0!</v>
      </c>
      <c r="L652" s="54" t="e">
        <f>Ясюкова!D658</f>
        <v>#DIV/0!</v>
      </c>
      <c r="M652" s="54">
        <f>Ясюкова!G658</f>
        <v>0</v>
      </c>
      <c r="N652" s="54">
        <f>Ясюкова!H658</f>
        <v>0</v>
      </c>
      <c r="O652" s="54">
        <f>Ясюкова!I658</f>
        <v>0</v>
      </c>
      <c r="P652" s="54">
        <f>Ясюкова!X658</f>
        <v>0</v>
      </c>
      <c r="Q652" s="55" t="e">
        <f>Ясюкова!AX658</f>
        <v>#N/A</v>
      </c>
      <c r="R652" s="54" t="e">
        <f>Ясюкова!AW658</f>
        <v>#N/A</v>
      </c>
    </row>
    <row r="653" spans="1:18" x14ac:dyDescent="0.25">
      <c r="A653" s="70">
        <f>'Тулуз-Пьерон'!A659</f>
        <v>0</v>
      </c>
      <c r="B653" s="71">
        <f>'Тулуз-Пьерон'!B659</f>
        <v>0</v>
      </c>
      <c r="C653" s="60">
        <f>Ясюкова!K659+Ясюкова!L659+Ясюкова!P659</f>
        <v>0</v>
      </c>
      <c r="D653" s="54">
        <f>Ясюкова!E659</f>
        <v>0</v>
      </c>
      <c r="E653" s="54">
        <f>Ясюкова!F659</f>
        <v>0</v>
      </c>
      <c r="F653" s="54">
        <f>Ясюкова!J659+Ясюкова!T659</f>
        <v>0</v>
      </c>
      <c r="G653" s="54">
        <f>Ясюкова!O659+Ясюкова!V659</f>
        <v>0</v>
      </c>
      <c r="H653" s="54">
        <f>Ясюкова!J659+Ясюкова!N659+Ясюкова!O659</f>
        <v>0</v>
      </c>
      <c r="I653" s="54">
        <f>Ясюкова!T659+Ясюкова!U659+Ясюкова!V659</f>
        <v>0</v>
      </c>
      <c r="J653" s="54">
        <f>Ясюкова!W659</f>
        <v>0</v>
      </c>
      <c r="K653" s="54" t="e">
        <f>Ясюкова!C659</f>
        <v>#DIV/0!</v>
      </c>
      <c r="L653" s="54" t="e">
        <f>Ясюкова!D659</f>
        <v>#DIV/0!</v>
      </c>
      <c r="M653" s="54">
        <f>Ясюкова!G659</f>
        <v>0</v>
      </c>
      <c r="N653" s="54">
        <f>Ясюкова!H659</f>
        <v>0</v>
      </c>
      <c r="O653" s="54">
        <f>Ясюкова!I659</f>
        <v>0</v>
      </c>
      <c r="P653" s="54">
        <f>Ясюкова!X659</f>
        <v>0</v>
      </c>
      <c r="Q653" s="55" t="e">
        <f>Ясюкова!AX659</f>
        <v>#N/A</v>
      </c>
      <c r="R653" s="54" t="e">
        <f>Ясюкова!AW659</f>
        <v>#N/A</v>
      </c>
    </row>
    <row r="654" spans="1:18" x14ac:dyDescent="0.25">
      <c r="A654" s="70">
        <f>'Тулуз-Пьерон'!A660</f>
        <v>0</v>
      </c>
      <c r="B654" s="71">
        <f>'Тулуз-Пьерон'!B660</f>
        <v>0</v>
      </c>
      <c r="C654" s="60">
        <f>Ясюкова!K660+Ясюкова!L660+Ясюкова!P660</f>
        <v>0</v>
      </c>
      <c r="D654" s="54">
        <f>Ясюкова!E660</f>
        <v>0</v>
      </c>
      <c r="E654" s="54">
        <f>Ясюкова!F660</f>
        <v>0</v>
      </c>
      <c r="F654" s="54">
        <f>Ясюкова!J660+Ясюкова!T660</f>
        <v>0</v>
      </c>
      <c r="G654" s="54">
        <f>Ясюкова!O660+Ясюкова!V660</f>
        <v>0</v>
      </c>
      <c r="H654" s="54">
        <f>Ясюкова!J660+Ясюкова!N660+Ясюкова!O660</f>
        <v>0</v>
      </c>
      <c r="I654" s="54">
        <f>Ясюкова!T660+Ясюкова!U660+Ясюкова!V660</f>
        <v>0</v>
      </c>
      <c r="J654" s="54">
        <f>Ясюкова!W660</f>
        <v>0</v>
      </c>
      <c r="K654" s="54" t="e">
        <f>Ясюкова!C660</f>
        <v>#DIV/0!</v>
      </c>
      <c r="L654" s="54" t="e">
        <f>Ясюкова!D660</f>
        <v>#DIV/0!</v>
      </c>
      <c r="M654" s="54">
        <f>Ясюкова!G660</f>
        <v>0</v>
      </c>
      <c r="N654" s="54">
        <f>Ясюкова!H660</f>
        <v>0</v>
      </c>
      <c r="O654" s="54">
        <f>Ясюкова!I660</f>
        <v>0</v>
      </c>
      <c r="P654" s="54">
        <f>Ясюкова!X660</f>
        <v>0</v>
      </c>
      <c r="Q654" s="55" t="e">
        <f>Ясюкова!AX660</f>
        <v>#N/A</v>
      </c>
      <c r="R654" s="54" t="e">
        <f>Ясюкова!AW660</f>
        <v>#N/A</v>
      </c>
    </row>
    <row r="655" spans="1:18" x14ac:dyDescent="0.25">
      <c r="A655" s="70">
        <f>'Тулуз-Пьерон'!A661</f>
        <v>0</v>
      </c>
      <c r="B655" s="71">
        <f>'Тулуз-Пьерон'!B661</f>
        <v>0</v>
      </c>
      <c r="C655" s="60">
        <f>Ясюкова!K661+Ясюкова!L661+Ясюкова!P661</f>
        <v>0</v>
      </c>
      <c r="D655" s="54">
        <f>Ясюкова!E661</f>
        <v>0</v>
      </c>
      <c r="E655" s="54">
        <f>Ясюкова!F661</f>
        <v>0</v>
      </c>
      <c r="F655" s="54">
        <f>Ясюкова!J661+Ясюкова!T661</f>
        <v>0</v>
      </c>
      <c r="G655" s="54">
        <f>Ясюкова!O661+Ясюкова!V661</f>
        <v>0</v>
      </c>
      <c r="H655" s="54">
        <f>Ясюкова!J661+Ясюкова!N661+Ясюкова!O661</f>
        <v>0</v>
      </c>
      <c r="I655" s="54">
        <f>Ясюкова!T661+Ясюкова!U661+Ясюкова!V661</f>
        <v>0</v>
      </c>
      <c r="J655" s="54">
        <f>Ясюкова!W661</f>
        <v>0</v>
      </c>
      <c r="K655" s="54" t="e">
        <f>Ясюкова!C661</f>
        <v>#DIV/0!</v>
      </c>
      <c r="L655" s="54" t="e">
        <f>Ясюкова!D661</f>
        <v>#DIV/0!</v>
      </c>
      <c r="M655" s="54">
        <f>Ясюкова!G661</f>
        <v>0</v>
      </c>
      <c r="N655" s="54">
        <f>Ясюкова!H661</f>
        <v>0</v>
      </c>
      <c r="O655" s="54">
        <f>Ясюкова!I661</f>
        <v>0</v>
      </c>
      <c r="P655" s="54">
        <f>Ясюкова!X661</f>
        <v>0</v>
      </c>
      <c r="Q655" s="55" t="e">
        <f>Ясюкова!AX661</f>
        <v>#N/A</v>
      </c>
      <c r="R655" s="54" t="e">
        <f>Ясюкова!AW661</f>
        <v>#N/A</v>
      </c>
    </row>
    <row r="656" spans="1:18" x14ac:dyDescent="0.25">
      <c r="A656" s="70">
        <f>'Тулуз-Пьерон'!A662</f>
        <v>0</v>
      </c>
      <c r="B656" s="71">
        <f>'Тулуз-Пьерон'!B662</f>
        <v>0</v>
      </c>
      <c r="C656" s="60">
        <f>Ясюкова!K662+Ясюкова!L662+Ясюкова!P662</f>
        <v>0</v>
      </c>
      <c r="D656" s="54">
        <f>Ясюкова!E662</f>
        <v>0</v>
      </c>
      <c r="E656" s="54">
        <f>Ясюкова!F662</f>
        <v>0</v>
      </c>
      <c r="F656" s="54">
        <f>Ясюкова!J662+Ясюкова!T662</f>
        <v>0</v>
      </c>
      <c r="G656" s="54">
        <f>Ясюкова!O662+Ясюкова!V662</f>
        <v>0</v>
      </c>
      <c r="H656" s="54">
        <f>Ясюкова!J662+Ясюкова!N662+Ясюкова!O662</f>
        <v>0</v>
      </c>
      <c r="I656" s="54">
        <f>Ясюкова!T662+Ясюкова!U662+Ясюкова!V662</f>
        <v>0</v>
      </c>
      <c r="J656" s="54">
        <f>Ясюкова!W662</f>
        <v>0</v>
      </c>
      <c r="K656" s="54" t="e">
        <f>Ясюкова!C662</f>
        <v>#DIV/0!</v>
      </c>
      <c r="L656" s="54" t="e">
        <f>Ясюкова!D662</f>
        <v>#DIV/0!</v>
      </c>
      <c r="M656" s="54">
        <f>Ясюкова!G662</f>
        <v>0</v>
      </c>
      <c r="N656" s="54">
        <f>Ясюкова!H662</f>
        <v>0</v>
      </c>
      <c r="O656" s="54">
        <f>Ясюкова!I662</f>
        <v>0</v>
      </c>
      <c r="P656" s="54">
        <f>Ясюкова!X662</f>
        <v>0</v>
      </c>
      <c r="Q656" s="55" t="e">
        <f>Ясюкова!AX662</f>
        <v>#N/A</v>
      </c>
      <c r="R656" s="54" t="e">
        <f>Ясюкова!AW662</f>
        <v>#N/A</v>
      </c>
    </row>
    <row r="657" spans="1:18" x14ac:dyDescent="0.25">
      <c r="A657" s="70">
        <f>'Тулуз-Пьерон'!A663</f>
        <v>0</v>
      </c>
      <c r="B657" s="71">
        <f>'Тулуз-Пьерон'!B663</f>
        <v>0</v>
      </c>
      <c r="C657" s="60">
        <f>Ясюкова!K663+Ясюкова!L663+Ясюкова!P663</f>
        <v>0</v>
      </c>
      <c r="D657" s="54">
        <f>Ясюкова!E663</f>
        <v>0</v>
      </c>
      <c r="E657" s="54">
        <f>Ясюкова!F663</f>
        <v>0</v>
      </c>
      <c r="F657" s="54">
        <f>Ясюкова!J663+Ясюкова!T663</f>
        <v>0</v>
      </c>
      <c r="G657" s="54">
        <f>Ясюкова!O663+Ясюкова!V663</f>
        <v>0</v>
      </c>
      <c r="H657" s="54">
        <f>Ясюкова!J663+Ясюкова!N663+Ясюкова!O663</f>
        <v>0</v>
      </c>
      <c r="I657" s="54">
        <f>Ясюкова!T663+Ясюкова!U663+Ясюкова!V663</f>
        <v>0</v>
      </c>
      <c r="J657" s="54">
        <f>Ясюкова!W663</f>
        <v>0</v>
      </c>
      <c r="K657" s="54" t="e">
        <f>Ясюкова!C663</f>
        <v>#DIV/0!</v>
      </c>
      <c r="L657" s="54" t="e">
        <f>Ясюкова!D663</f>
        <v>#DIV/0!</v>
      </c>
      <c r="M657" s="54">
        <f>Ясюкова!G663</f>
        <v>0</v>
      </c>
      <c r="N657" s="54">
        <f>Ясюкова!H663</f>
        <v>0</v>
      </c>
      <c r="O657" s="54">
        <f>Ясюкова!I663</f>
        <v>0</v>
      </c>
      <c r="P657" s="54">
        <f>Ясюкова!X663</f>
        <v>0</v>
      </c>
      <c r="Q657" s="55" t="e">
        <f>Ясюкова!AX663</f>
        <v>#N/A</v>
      </c>
      <c r="R657" s="54" t="e">
        <f>Ясюкова!AW663</f>
        <v>#N/A</v>
      </c>
    </row>
    <row r="658" spans="1:18" x14ac:dyDescent="0.25">
      <c r="A658" s="70">
        <f>'Тулуз-Пьерон'!A664</f>
        <v>0</v>
      </c>
      <c r="B658" s="71">
        <f>'Тулуз-Пьерон'!B664</f>
        <v>0</v>
      </c>
      <c r="C658" s="60">
        <f>Ясюкова!K664+Ясюкова!L664+Ясюкова!P664</f>
        <v>0</v>
      </c>
      <c r="D658" s="54">
        <f>Ясюкова!E664</f>
        <v>0</v>
      </c>
      <c r="E658" s="54">
        <f>Ясюкова!F664</f>
        <v>0</v>
      </c>
      <c r="F658" s="54">
        <f>Ясюкова!J664+Ясюкова!T664</f>
        <v>0</v>
      </c>
      <c r="G658" s="54">
        <f>Ясюкова!O664+Ясюкова!V664</f>
        <v>0</v>
      </c>
      <c r="H658" s="54">
        <f>Ясюкова!J664+Ясюкова!N664+Ясюкова!O664</f>
        <v>0</v>
      </c>
      <c r="I658" s="54">
        <f>Ясюкова!T664+Ясюкова!U664+Ясюкова!V664</f>
        <v>0</v>
      </c>
      <c r="J658" s="54">
        <f>Ясюкова!W664</f>
        <v>0</v>
      </c>
      <c r="K658" s="54" t="e">
        <f>Ясюкова!C664</f>
        <v>#DIV/0!</v>
      </c>
      <c r="L658" s="54" t="e">
        <f>Ясюкова!D664</f>
        <v>#DIV/0!</v>
      </c>
      <c r="M658" s="54">
        <f>Ясюкова!G664</f>
        <v>0</v>
      </c>
      <c r="N658" s="54">
        <f>Ясюкова!H664</f>
        <v>0</v>
      </c>
      <c r="O658" s="54">
        <f>Ясюкова!I664</f>
        <v>0</v>
      </c>
      <c r="P658" s="54">
        <f>Ясюкова!X664</f>
        <v>0</v>
      </c>
      <c r="Q658" s="55" t="e">
        <f>Ясюкова!AX664</f>
        <v>#N/A</v>
      </c>
      <c r="R658" s="54" t="e">
        <f>Ясюкова!AW664</f>
        <v>#N/A</v>
      </c>
    </row>
    <row r="659" spans="1:18" x14ac:dyDescent="0.25">
      <c r="A659" s="70">
        <f>'Тулуз-Пьерон'!A665</f>
        <v>0</v>
      </c>
      <c r="B659" s="71">
        <f>'Тулуз-Пьерон'!B665</f>
        <v>0</v>
      </c>
      <c r="C659" s="60">
        <f>Ясюкова!K665+Ясюкова!L665+Ясюкова!P665</f>
        <v>0</v>
      </c>
      <c r="D659" s="54">
        <f>Ясюкова!E665</f>
        <v>0</v>
      </c>
      <c r="E659" s="54">
        <f>Ясюкова!F665</f>
        <v>0</v>
      </c>
      <c r="F659" s="54">
        <f>Ясюкова!J665+Ясюкова!T665</f>
        <v>0</v>
      </c>
      <c r="G659" s="54">
        <f>Ясюкова!O665+Ясюкова!V665</f>
        <v>0</v>
      </c>
      <c r="H659" s="54">
        <f>Ясюкова!J665+Ясюкова!N665+Ясюкова!O665</f>
        <v>0</v>
      </c>
      <c r="I659" s="54">
        <f>Ясюкова!T665+Ясюкова!U665+Ясюкова!V665</f>
        <v>0</v>
      </c>
      <c r="J659" s="54">
        <f>Ясюкова!W665</f>
        <v>0</v>
      </c>
      <c r="K659" s="54" t="e">
        <f>Ясюкова!C665</f>
        <v>#DIV/0!</v>
      </c>
      <c r="L659" s="54" t="e">
        <f>Ясюкова!D665</f>
        <v>#DIV/0!</v>
      </c>
      <c r="M659" s="54">
        <f>Ясюкова!G665</f>
        <v>0</v>
      </c>
      <c r="N659" s="54">
        <f>Ясюкова!H665</f>
        <v>0</v>
      </c>
      <c r="O659" s="54">
        <f>Ясюкова!I665</f>
        <v>0</v>
      </c>
      <c r="P659" s="54">
        <f>Ясюкова!X665</f>
        <v>0</v>
      </c>
      <c r="Q659" s="55" t="e">
        <f>Ясюкова!AX665</f>
        <v>#N/A</v>
      </c>
      <c r="R659" s="54" t="e">
        <f>Ясюкова!AW665</f>
        <v>#N/A</v>
      </c>
    </row>
    <row r="660" spans="1:18" x14ac:dyDescent="0.25">
      <c r="A660" s="70">
        <f>'Тулуз-Пьерон'!A666</f>
        <v>0</v>
      </c>
      <c r="B660" s="71">
        <f>'Тулуз-Пьерон'!B666</f>
        <v>0</v>
      </c>
      <c r="C660" s="60">
        <f>Ясюкова!K666+Ясюкова!L666+Ясюкова!P666</f>
        <v>0</v>
      </c>
      <c r="D660" s="54">
        <f>Ясюкова!E666</f>
        <v>0</v>
      </c>
      <c r="E660" s="54">
        <f>Ясюкова!F666</f>
        <v>0</v>
      </c>
      <c r="F660" s="54">
        <f>Ясюкова!J666+Ясюкова!T666</f>
        <v>0</v>
      </c>
      <c r="G660" s="54">
        <f>Ясюкова!O666+Ясюкова!V666</f>
        <v>0</v>
      </c>
      <c r="H660" s="54">
        <f>Ясюкова!J666+Ясюкова!N666+Ясюкова!O666</f>
        <v>0</v>
      </c>
      <c r="I660" s="54">
        <f>Ясюкова!T666+Ясюкова!U666+Ясюкова!V666</f>
        <v>0</v>
      </c>
      <c r="J660" s="54">
        <f>Ясюкова!W666</f>
        <v>0</v>
      </c>
      <c r="K660" s="54" t="e">
        <f>Ясюкова!C666</f>
        <v>#DIV/0!</v>
      </c>
      <c r="L660" s="54" t="e">
        <f>Ясюкова!D666</f>
        <v>#DIV/0!</v>
      </c>
      <c r="M660" s="54">
        <f>Ясюкова!G666</f>
        <v>0</v>
      </c>
      <c r="N660" s="54">
        <f>Ясюкова!H666</f>
        <v>0</v>
      </c>
      <c r="O660" s="54">
        <f>Ясюкова!I666</f>
        <v>0</v>
      </c>
      <c r="P660" s="54">
        <f>Ясюкова!X666</f>
        <v>0</v>
      </c>
      <c r="Q660" s="55" t="e">
        <f>Ясюкова!AX666</f>
        <v>#N/A</v>
      </c>
      <c r="R660" s="54" t="e">
        <f>Ясюкова!AW666</f>
        <v>#N/A</v>
      </c>
    </row>
    <row r="661" spans="1:18" x14ac:dyDescent="0.25">
      <c r="A661" s="70">
        <f>'Тулуз-Пьерон'!A667</f>
        <v>0</v>
      </c>
      <c r="B661" s="71">
        <f>'Тулуз-Пьерон'!B667</f>
        <v>0</v>
      </c>
      <c r="C661" s="60">
        <f>Ясюкова!K667+Ясюкова!L667+Ясюкова!P667</f>
        <v>0</v>
      </c>
      <c r="D661" s="54">
        <f>Ясюкова!E667</f>
        <v>0</v>
      </c>
      <c r="E661" s="54">
        <f>Ясюкова!F667</f>
        <v>0</v>
      </c>
      <c r="F661" s="54">
        <f>Ясюкова!J667+Ясюкова!T667</f>
        <v>0</v>
      </c>
      <c r="G661" s="54">
        <f>Ясюкова!O667+Ясюкова!V667</f>
        <v>0</v>
      </c>
      <c r="H661" s="54">
        <f>Ясюкова!J667+Ясюкова!N667+Ясюкова!O667</f>
        <v>0</v>
      </c>
      <c r="I661" s="54">
        <f>Ясюкова!T667+Ясюкова!U667+Ясюкова!V667</f>
        <v>0</v>
      </c>
      <c r="J661" s="54">
        <f>Ясюкова!W667</f>
        <v>0</v>
      </c>
      <c r="K661" s="54" t="e">
        <f>Ясюкова!C667</f>
        <v>#DIV/0!</v>
      </c>
      <c r="L661" s="54" t="e">
        <f>Ясюкова!D667</f>
        <v>#DIV/0!</v>
      </c>
      <c r="M661" s="54">
        <f>Ясюкова!G667</f>
        <v>0</v>
      </c>
      <c r="N661" s="54">
        <f>Ясюкова!H667</f>
        <v>0</v>
      </c>
      <c r="O661" s="54">
        <f>Ясюкова!I667</f>
        <v>0</v>
      </c>
      <c r="P661" s="54">
        <f>Ясюкова!X667</f>
        <v>0</v>
      </c>
      <c r="Q661" s="55" t="e">
        <f>Ясюкова!AX667</f>
        <v>#N/A</v>
      </c>
      <c r="R661" s="54" t="e">
        <f>Ясюкова!AW667</f>
        <v>#N/A</v>
      </c>
    </row>
    <row r="662" spans="1:18" x14ac:dyDescent="0.25">
      <c r="A662" s="70">
        <f>'Тулуз-Пьерон'!A668</f>
        <v>0</v>
      </c>
      <c r="B662" s="71">
        <f>'Тулуз-Пьерон'!B668</f>
        <v>0</v>
      </c>
      <c r="C662" s="60">
        <f>Ясюкова!K668+Ясюкова!L668+Ясюкова!P668</f>
        <v>0</v>
      </c>
      <c r="D662" s="54">
        <f>Ясюкова!E668</f>
        <v>0</v>
      </c>
      <c r="E662" s="54">
        <f>Ясюкова!F668</f>
        <v>0</v>
      </c>
      <c r="F662" s="54">
        <f>Ясюкова!J668+Ясюкова!T668</f>
        <v>0</v>
      </c>
      <c r="G662" s="54">
        <f>Ясюкова!O668+Ясюкова!V668</f>
        <v>0</v>
      </c>
      <c r="H662" s="54">
        <f>Ясюкова!J668+Ясюкова!N668+Ясюкова!O668</f>
        <v>0</v>
      </c>
      <c r="I662" s="54">
        <f>Ясюкова!T668+Ясюкова!U668+Ясюкова!V668</f>
        <v>0</v>
      </c>
      <c r="J662" s="54">
        <f>Ясюкова!W668</f>
        <v>0</v>
      </c>
      <c r="K662" s="54" t="e">
        <f>Ясюкова!C668</f>
        <v>#DIV/0!</v>
      </c>
      <c r="L662" s="54" t="e">
        <f>Ясюкова!D668</f>
        <v>#DIV/0!</v>
      </c>
      <c r="M662" s="54">
        <f>Ясюкова!G668</f>
        <v>0</v>
      </c>
      <c r="N662" s="54">
        <f>Ясюкова!H668</f>
        <v>0</v>
      </c>
      <c r="O662" s="54">
        <f>Ясюкова!I668</f>
        <v>0</v>
      </c>
      <c r="P662" s="54">
        <f>Ясюкова!X668</f>
        <v>0</v>
      </c>
      <c r="Q662" s="55" t="e">
        <f>Ясюкова!AX668</f>
        <v>#N/A</v>
      </c>
      <c r="R662" s="54" t="e">
        <f>Ясюкова!AW668</f>
        <v>#N/A</v>
      </c>
    </row>
    <row r="663" spans="1:18" x14ac:dyDescent="0.25">
      <c r="A663" s="70">
        <f>'Тулуз-Пьерон'!A669</f>
        <v>0</v>
      </c>
      <c r="B663" s="71">
        <f>'Тулуз-Пьерон'!B669</f>
        <v>0</v>
      </c>
      <c r="C663" s="60">
        <f>Ясюкова!K669+Ясюкова!L669+Ясюкова!P669</f>
        <v>0</v>
      </c>
      <c r="D663" s="54">
        <f>Ясюкова!E669</f>
        <v>0</v>
      </c>
      <c r="E663" s="54">
        <f>Ясюкова!F669</f>
        <v>0</v>
      </c>
      <c r="F663" s="54">
        <f>Ясюкова!J669+Ясюкова!T669</f>
        <v>0</v>
      </c>
      <c r="G663" s="54">
        <f>Ясюкова!O669+Ясюкова!V669</f>
        <v>0</v>
      </c>
      <c r="H663" s="54">
        <f>Ясюкова!J669+Ясюкова!N669+Ясюкова!O669</f>
        <v>0</v>
      </c>
      <c r="I663" s="54">
        <f>Ясюкова!T669+Ясюкова!U669+Ясюкова!V669</f>
        <v>0</v>
      </c>
      <c r="J663" s="54">
        <f>Ясюкова!W669</f>
        <v>0</v>
      </c>
      <c r="K663" s="54" t="e">
        <f>Ясюкова!C669</f>
        <v>#DIV/0!</v>
      </c>
      <c r="L663" s="54" t="e">
        <f>Ясюкова!D669</f>
        <v>#DIV/0!</v>
      </c>
      <c r="M663" s="54">
        <f>Ясюкова!G669</f>
        <v>0</v>
      </c>
      <c r="N663" s="54">
        <f>Ясюкова!H669</f>
        <v>0</v>
      </c>
      <c r="O663" s="54">
        <f>Ясюкова!I669</f>
        <v>0</v>
      </c>
      <c r="P663" s="54">
        <f>Ясюкова!X669</f>
        <v>0</v>
      </c>
      <c r="Q663" s="55" t="e">
        <f>Ясюкова!AX669</f>
        <v>#N/A</v>
      </c>
      <c r="R663" s="54" t="e">
        <f>Ясюкова!AW669</f>
        <v>#N/A</v>
      </c>
    </row>
    <row r="664" spans="1:18" x14ac:dyDescent="0.25">
      <c r="A664" s="70">
        <f>'Тулуз-Пьерон'!A670</f>
        <v>0</v>
      </c>
      <c r="B664" s="71">
        <f>'Тулуз-Пьерон'!B670</f>
        <v>0</v>
      </c>
      <c r="C664" s="60">
        <f>Ясюкова!K670+Ясюкова!L670+Ясюкова!P670</f>
        <v>0</v>
      </c>
      <c r="D664" s="54">
        <f>Ясюкова!E670</f>
        <v>0</v>
      </c>
      <c r="E664" s="54">
        <f>Ясюкова!F670</f>
        <v>0</v>
      </c>
      <c r="F664" s="54">
        <f>Ясюкова!J670+Ясюкова!T670</f>
        <v>0</v>
      </c>
      <c r="G664" s="54">
        <f>Ясюкова!O670+Ясюкова!V670</f>
        <v>0</v>
      </c>
      <c r="H664" s="54">
        <f>Ясюкова!J670+Ясюкова!N670+Ясюкова!O670</f>
        <v>0</v>
      </c>
      <c r="I664" s="54">
        <f>Ясюкова!T670+Ясюкова!U670+Ясюкова!V670</f>
        <v>0</v>
      </c>
      <c r="J664" s="54">
        <f>Ясюкова!W670</f>
        <v>0</v>
      </c>
      <c r="K664" s="54" t="e">
        <f>Ясюкова!C670</f>
        <v>#DIV/0!</v>
      </c>
      <c r="L664" s="54" t="e">
        <f>Ясюкова!D670</f>
        <v>#DIV/0!</v>
      </c>
      <c r="M664" s="54">
        <f>Ясюкова!G670</f>
        <v>0</v>
      </c>
      <c r="N664" s="54">
        <f>Ясюкова!H670</f>
        <v>0</v>
      </c>
      <c r="O664" s="54">
        <f>Ясюкова!I670</f>
        <v>0</v>
      </c>
      <c r="P664" s="54">
        <f>Ясюкова!X670</f>
        <v>0</v>
      </c>
      <c r="Q664" s="55" t="e">
        <f>Ясюкова!AX670</f>
        <v>#N/A</v>
      </c>
      <c r="R664" s="54" t="e">
        <f>Ясюкова!AW670</f>
        <v>#N/A</v>
      </c>
    </row>
    <row r="665" spans="1:18" x14ac:dyDescent="0.25">
      <c r="A665" s="70">
        <f>'Тулуз-Пьерон'!A671</f>
        <v>0</v>
      </c>
      <c r="B665" s="71">
        <f>'Тулуз-Пьерон'!B671</f>
        <v>0</v>
      </c>
      <c r="C665" s="60">
        <f>Ясюкова!K671+Ясюкова!L671+Ясюкова!P671</f>
        <v>0</v>
      </c>
      <c r="D665" s="54">
        <f>Ясюкова!E671</f>
        <v>0</v>
      </c>
      <c r="E665" s="54">
        <f>Ясюкова!F671</f>
        <v>0</v>
      </c>
      <c r="F665" s="54">
        <f>Ясюкова!J671+Ясюкова!T671</f>
        <v>0</v>
      </c>
      <c r="G665" s="54">
        <f>Ясюкова!O671+Ясюкова!V671</f>
        <v>0</v>
      </c>
      <c r="H665" s="54">
        <f>Ясюкова!J671+Ясюкова!N671+Ясюкова!O671</f>
        <v>0</v>
      </c>
      <c r="I665" s="54">
        <f>Ясюкова!T671+Ясюкова!U671+Ясюкова!V671</f>
        <v>0</v>
      </c>
      <c r="J665" s="54">
        <f>Ясюкова!W671</f>
        <v>0</v>
      </c>
      <c r="K665" s="54" t="e">
        <f>Ясюкова!C671</f>
        <v>#DIV/0!</v>
      </c>
      <c r="L665" s="54" t="e">
        <f>Ясюкова!D671</f>
        <v>#DIV/0!</v>
      </c>
      <c r="M665" s="54">
        <f>Ясюкова!G671</f>
        <v>0</v>
      </c>
      <c r="N665" s="54">
        <f>Ясюкова!H671</f>
        <v>0</v>
      </c>
      <c r="O665" s="54">
        <f>Ясюкова!I671</f>
        <v>0</v>
      </c>
      <c r="P665" s="54">
        <f>Ясюкова!X671</f>
        <v>0</v>
      </c>
      <c r="Q665" s="55" t="e">
        <f>Ясюкова!AX671</f>
        <v>#N/A</v>
      </c>
      <c r="R665" s="54" t="e">
        <f>Ясюкова!AW671</f>
        <v>#N/A</v>
      </c>
    </row>
    <row r="666" spans="1:18" x14ac:dyDescent="0.25">
      <c r="A666" s="70">
        <f>'Тулуз-Пьерон'!A672</f>
        <v>0</v>
      </c>
      <c r="B666" s="71">
        <f>'Тулуз-Пьерон'!B672</f>
        <v>0</v>
      </c>
      <c r="C666" s="60">
        <f>Ясюкова!K672+Ясюкова!L672+Ясюкова!P672</f>
        <v>0</v>
      </c>
      <c r="D666" s="54">
        <f>Ясюкова!E672</f>
        <v>0</v>
      </c>
      <c r="E666" s="54">
        <f>Ясюкова!F672</f>
        <v>0</v>
      </c>
      <c r="F666" s="54">
        <f>Ясюкова!J672+Ясюкова!T672</f>
        <v>0</v>
      </c>
      <c r="G666" s="54">
        <f>Ясюкова!O672+Ясюкова!V672</f>
        <v>0</v>
      </c>
      <c r="H666" s="54">
        <f>Ясюкова!J672+Ясюкова!N672+Ясюкова!O672</f>
        <v>0</v>
      </c>
      <c r="I666" s="54">
        <f>Ясюкова!T672+Ясюкова!U672+Ясюкова!V672</f>
        <v>0</v>
      </c>
      <c r="J666" s="54">
        <f>Ясюкова!W672</f>
        <v>0</v>
      </c>
      <c r="K666" s="54" t="e">
        <f>Ясюкова!C672</f>
        <v>#DIV/0!</v>
      </c>
      <c r="L666" s="54" t="e">
        <f>Ясюкова!D672</f>
        <v>#DIV/0!</v>
      </c>
      <c r="M666" s="54">
        <f>Ясюкова!G672</f>
        <v>0</v>
      </c>
      <c r="N666" s="54">
        <f>Ясюкова!H672</f>
        <v>0</v>
      </c>
      <c r="O666" s="54">
        <f>Ясюкова!I672</f>
        <v>0</v>
      </c>
      <c r="P666" s="54">
        <f>Ясюкова!X672</f>
        <v>0</v>
      </c>
      <c r="Q666" s="55" t="e">
        <f>Ясюкова!AX672</f>
        <v>#N/A</v>
      </c>
      <c r="R666" s="54" t="e">
        <f>Ясюкова!AW672</f>
        <v>#N/A</v>
      </c>
    </row>
    <row r="667" spans="1:18" x14ac:dyDescent="0.25">
      <c r="A667" s="70">
        <f>'Тулуз-Пьерон'!A673</f>
        <v>0</v>
      </c>
      <c r="B667" s="71">
        <f>'Тулуз-Пьерон'!B673</f>
        <v>0</v>
      </c>
      <c r="C667" s="60">
        <f>Ясюкова!K673+Ясюкова!L673+Ясюкова!P673</f>
        <v>0</v>
      </c>
      <c r="D667" s="54">
        <f>Ясюкова!E673</f>
        <v>0</v>
      </c>
      <c r="E667" s="54">
        <f>Ясюкова!F673</f>
        <v>0</v>
      </c>
      <c r="F667" s="54">
        <f>Ясюкова!J673+Ясюкова!T673</f>
        <v>0</v>
      </c>
      <c r="G667" s="54">
        <f>Ясюкова!O673+Ясюкова!V673</f>
        <v>0</v>
      </c>
      <c r="H667" s="54">
        <f>Ясюкова!J673+Ясюкова!N673+Ясюкова!O673</f>
        <v>0</v>
      </c>
      <c r="I667" s="54">
        <f>Ясюкова!T673+Ясюкова!U673+Ясюкова!V673</f>
        <v>0</v>
      </c>
      <c r="J667" s="54">
        <f>Ясюкова!W673</f>
        <v>0</v>
      </c>
      <c r="K667" s="54" t="e">
        <f>Ясюкова!C673</f>
        <v>#DIV/0!</v>
      </c>
      <c r="L667" s="54" t="e">
        <f>Ясюкова!D673</f>
        <v>#DIV/0!</v>
      </c>
      <c r="M667" s="54">
        <f>Ясюкова!G673</f>
        <v>0</v>
      </c>
      <c r="N667" s="54">
        <f>Ясюкова!H673</f>
        <v>0</v>
      </c>
      <c r="O667" s="54">
        <f>Ясюкова!I673</f>
        <v>0</v>
      </c>
      <c r="P667" s="54">
        <f>Ясюкова!X673</f>
        <v>0</v>
      </c>
      <c r="Q667" s="55" t="e">
        <f>Ясюкова!AX673</f>
        <v>#N/A</v>
      </c>
      <c r="R667" s="54" t="e">
        <f>Ясюкова!AW673</f>
        <v>#N/A</v>
      </c>
    </row>
    <row r="668" spans="1:18" x14ac:dyDescent="0.25">
      <c r="A668" s="70">
        <f>'Тулуз-Пьерон'!A674</f>
        <v>0</v>
      </c>
      <c r="B668" s="71">
        <f>'Тулуз-Пьерон'!B674</f>
        <v>0</v>
      </c>
      <c r="C668" s="60">
        <f>Ясюкова!K674+Ясюкова!L674+Ясюкова!P674</f>
        <v>0</v>
      </c>
      <c r="D668" s="54">
        <f>Ясюкова!E674</f>
        <v>0</v>
      </c>
      <c r="E668" s="54">
        <f>Ясюкова!F674</f>
        <v>0</v>
      </c>
      <c r="F668" s="54">
        <f>Ясюкова!J674+Ясюкова!T674</f>
        <v>0</v>
      </c>
      <c r="G668" s="54">
        <f>Ясюкова!O674+Ясюкова!V674</f>
        <v>0</v>
      </c>
      <c r="H668" s="54">
        <f>Ясюкова!J674+Ясюкова!N674+Ясюкова!O674</f>
        <v>0</v>
      </c>
      <c r="I668" s="54">
        <f>Ясюкова!T674+Ясюкова!U674+Ясюкова!V674</f>
        <v>0</v>
      </c>
      <c r="J668" s="54">
        <f>Ясюкова!W674</f>
        <v>0</v>
      </c>
      <c r="K668" s="54" t="e">
        <f>Ясюкова!C674</f>
        <v>#DIV/0!</v>
      </c>
      <c r="L668" s="54" t="e">
        <f>Ясюкова!D674</f>
        <v>#DIV/0!</v>
      </c>
      <c r="M668" s="54">
        <f>Ясюкова!G674</f>
        <v>0</v>
      </c>
      <c r="N668" s="54">
        <f>Ясюкова!H674</f>
        <v>0</v>
      </c>
      <c r="O668" s="54">
        <f>Ясюкова!I674</f>
        <v>0</v>
      </c>
      <c r="P668" s="54">
        <f>Ясюкова!X674</f>
        <v>0</v>
      </c>
      <c r="Q668" s="55" t="e">
        <f>Ясюкова!AX674</f>
        <v>#N/A</v>
      </c>
      <c r="R668" s="54" t="e">
        <f>Ясюкова!AW674</f>
        <v>#N/A</v>
      </c>
    </row>
    <row r="669" spans="1:18" x14ac:dyDescent="0.25">
      <c r="A669" s="70">
        <f>'Тулуз-Пьерон'!A675</f>
        <v>0</v>
      </c>
      <c r="B669" s="71">
        <f>'Тулуз-Пьерон'!B675</f>
        <v>0</v>
      </c>
      <c r="C669" s="60">
        <f>Ясюкова!K675+Ясюкова!L675+Ясюкова!P675</f>
        <v>0</v>
      </c>
      <c r="D669" s="54">
        <f>Ясюкова!E675</f>
        <v>0</v>
      </c>
      <c r="E669" s="54">
        <f>Ясюкова!F675</f>
        <v>0</v>
      </c>
      <c r="F669" s="54">
        <f>Ясюкова!J675+Ясюкова!T675</f>
        <v>0</v>
      </c>
      <c r="G669" s="54">
        <f>Ясюкова!O675+Ясюкова!V675</f>
        <v>0</v>
      </c>
      <c r="H669" s="54">
        <f>Ясюкова!J675+Ясюкова!N675+Ясюкова!O675</f>
        <v>0</v>
      </c>
      <c r="I669" s="54">
        <f>Ясюкова!T675+Ясюкова!U675+Ясюкова!V675</f>
        <v>0</v>
      </c>
      <c r="J669" s="54">
        <f>Ясюкова!W675</f>
        <v>0</v>
      </c>
      <c r="K669" s="54" t="e">
        <f>Ясюкова!C675</f>
        <v>#DIV/0!</v>
      </c>
      <c r="L669" s="54" t="e">
        <f>Ясюкова!D675</f>
        <v>#DIV/0!</v>
      </c>
      <c r="M669" s="54">
        <f>Ясюкова!G675</f>
        <v>0</v>
      </c>
      <c r="N669" s="54">
        <f>Ясюкова!H675</f>
        <v>0</v>
      </c>
      <c r="O669" s="54">
        <f>Ясюкова!I675</f>
        <v>0</v>
      </c>
      <c r="P669" s="54">
        <f>Ясюкова!X675</f>
        <v>0</v>
      </c>
      <c r="Q669" s="55" t="e">
        <f>Ясюкова!AX675</f>
        <v>#N/A</v>
      </c>
      <c r="R669" s="54" t="e">
        <f>Ясюкова!AW675</f>
        <v>#N/A</v>
      </c>
    </row>
    <row r="670" spans="1:18" x14ac:dyDescent="0.25">
      <c r="A670" s="70">
        <f>'Тулуз-Пьерон'!A676</f>
        <v>0</v>
      </c>
      <c r="B670" s="71">
        <f>'Тулуз-Пьерон'!B676</f>
        <v>0</v>
      </c>
      <c r="C670" s="60">
        <f>Ясюкова!K676+Ясюкова!L676+Ясюкова!P676</f>
        <v>0</v>
      </c>
      <c r="D670" s="54">
        <f>Ясюкова!E676</f>
        <v>0</v>
      </c>
      <c r="E670" s="54">
        <f>Ясюкова!F676</f>
        <v>0</v>
      </c>
      <c r="F670" s="54">
        <f>Ясюкова!J676+Ясюкова!T676</f>
        <v>0</v>
      </c>
      <c r="G670" s="54">
        <f>Ясюкова!O676+Ясюкова!V676</f>
        <v>0</v>
      </c>
      <c r="H670" s="54">
        <f>Ясюкова!J676+Ясюкова!N676+Ясюкова!O676</f>
        <v>0</v>
      </c>
      <c r="I670" s="54">
        <f>Ясюкова!T676+Ясюкова!U676+Ясюкова!V676</f>
        <v>0</v>
      </c>
      <c r="J670" s="54">
        <f>Ясюкова!W676</f>
        <v>0</v>
      </c>
      <c r="K670" s="54" t="e">
        <f>Ясюкова!C676</f>
        <v>#DIV/0!</v>
      </c>
      <c r="L670" s="54" t="e">
        <f>Ясюкова!D676</f>
        <v>#DIV/0!</v>
      </c>
      <c r="M670" s="54">
        <f>Ясюкова!G676</f>
        <v>0</v>
      </c>
      <c r="N670" s="54">
        <f>Ясюкова!H676</f>
        <v>0</v>
      </c>
      <c r="O670" s="54">
        <f>Ясюкова!I676</f>
        <v>0</v>
      </c>
      <c r="P670" s="54">
        <f>Ясюкова!X676</f>
        <v>0</v>
      </c>
      <c r="Q670" s="55" t="e">
        <f>Ясюкова!AX676</f>
        <v>#N/A</v>
      </c>
      <c r="R670" s="54" t="e">
        <f>Ясюкова!AW676</f>
        <v>#N/A</v>
      </c>
    </row>
    <row r="671" spans="1:18" x14ac:dyDescent="0.25">
      <c r="A671" s="70">
        <f>'Тулуз-Пьерон'!A677</f>
        <v>0</v>
      </c>
      <c r="B671" s="71">
        <f>'Тулуз-Пьерон'!B677</f>
        <v>0</v>
      </c>
      <c r="C671" s="60">
        <f>Ясюкова!K677+Ясюкова!L677+Ясюкова!P677</f>
        <v>0</v>
      </c>
      <c r="D671" s="54">
        <f>Ясюкова!E677</f>
        <v>0</v>
      </c>
      <c r="E671" s="54">
        <f>Ясюкова!F677</f>
        <v>0</v>
      </c>
      <c r="F671" s="54">
        <f>Ясюкова!J677+Ясюкова!T677</f>
        <v>0</v>
      </c>
      <c r="G671" s="54">
        <f>Ясюкова!O677+Ясюкова!V677</f>
        <v>0</v>
      </c>
      <c r="H671" s="54">
        <f>Ясюкова!J677+Ясюкова!N677+Ясюкова!O677</f>
        <v>0</v>
      </c>
      <c r="I671" s="54">
        <f>Ясюкова!T677+Ясюкова!U677+Ясюкова!V677</f>
        <v>0</v>
      </c>
      <c r="J671" s="54">
        <f>Ясюкова!W677</f>
        <v>0</v>
      </c>
      <c r="K671" s="54" t="e">
        <f>Ясюкова!C677</f>
        <v>#DIV/0!</v>
      </c>
      <c r="L671" s="54" t="e">
        <f>Ясюкова!D677</f>
        <v>#DIV/0!</v>
      </c>
      <c r="M671" s="54">
        <f>Ясюкова!G677</f>
        <v>0</v>
      </c>
      <c r="N671" s="54">
        <f>Ясюкова!H677</f>
        <v>0</v>
      </c>
      <c r="O671" s="54">
        <f>Ясюкова!I677</f>
        <v>0</v>
      </c>
      <c r="P671" s="54">
        <f>Ясюкова!X677</f>
        <v>0</v>
      </c>
      <c r="Q671" s="55" t="e">
        <f>Ясюкова!AX677</f>
        <v>#N/A</v>
      </c>
      <c r="R671" s="54" t="e">
        <f>Ясюкова!AW677</f>
        <v>#N/A</v>
      </c>
    </row>
    <row r="672" spans="1:18" x14ac:dyDescent="0.25">
      <c r="A672" s="70">
        <f>'Тулуз-Пьерон'!A678</f>
        <v>0</v>
      </c>
      <c r="B672" s="71">
        <f>'Тулуз-Пьерон'!B678</f>
        <v>0</v>
      </c>
      <c r="C672" s="60">
        <f>Ясюкова!K678+Ясюкова!L678+Ясюкова!P678</f>
        <v>0</v>
      </c>
      <c r="D672" s="54">
        <f>Ясюкова!E678</f>
        <v>0</v>
      </c>
      <c r="E672" s="54">
        <f>Ясюкова!F678</f>
        <v>0</v>
      </c>
      <c r="F672" s="54">
        <f>Ясюкова!J678+Ясюкова!T678</f>
        <v>0</v>
      </c>
      <c r="G672" s="54">
        <f>Ясюкова!O678+Ясюкова!V678</f>
        <v>0</v>
      </c>
      <c r="H672" s="54">
        <f>Ясюкова!J678+Ясюкова!N678+Ясюкова!O678</f>
        <v>0</v>
      </c>
      <c r="I672" s="54">
        <f>Ясюкова!T678+Ясюкова!U678+Ясюкова!V678</f>
        <v>0</v>
      </c>
      <c r="J672" s="54">
        <f>Ясюкова!W678</f>
        <v>0</v>
      </c>
      <c r="K672" s="54" t="e">
        <f>Ясюкова!C678</f>
        <v>#DIV/0!</v>
      </c>
      <c r="L672" s="54" t="e">
        <f>Ясюкова!D678</f>
        <v>#DIV/0!</v>
      </c>
      <c r="M672" s="54">
        <f>Ясюкова!G678</f>
        <v>0</v>
      </c>
      <c r="N672" s="54">
        <f>Ясюкова!H678</f>
        <v>0</v>
      </c>
      <c r="O672" s="54">
        <f>Ясюкова!I678</f>
        <v>0</v>
      </c>
      <c r="P672" s="54">
        <f>Ясюкова!X678</f>
        <v>0</v>
      </c>
      <c r="Q672" s="55" t="e">
        <f>Ясюкова!AX678</f>
        <v>#N/A</v>
      </c>
      <c r="R672" s="54" t="e">
        <f>Ясюкова!AW678</f>
        <v>#N/A</v>
      </c>
    </row>
    <row r="673" spans="1:18" x14ac:dyDescent="0.25">
      <c r="A673" s="70">
        <f>'Тулуз-Пьерон'!A679</f>
        <v>0</v>
      </c>
      <c r="B673" s="71">
        <f>'Тулуз-Пьерон'!B679</f>
        <v>0</v>
      </c>
      <c r="C673" s="60">
        <f>Ясюкова!K679+Ясюкова!L679+Ясюкова!P679</f>
        <v>0</v>
      </c>
      <c r="D673" s="54">
        <f>Ясюкова!E679</f>
        <v>0</v>
      </c>
      <c r="E673" s="54">
        <f>Ясюкова!F679</f>
        <v>0</v>
      </c>
      <c r="F673" s="54">
        <f>Ясюкова!J679+Ясюкова!T679</f>
        <v>0</v>
      </c>
      <c r="G673" s="54">
        <f>Ясюкова!O679+Ясюкова!V679</f>
        <v>0</v>
      </c>
      <c r="H673" s="54">
        <f>Ясюкова!J679+Ясюкова!N679+Ясюкова!O679</f>
        <v>0</v>
      </c>
      <c r="I673" s="54">
        <f>Ясюкова!T679+Ясюкова!U679+Ясюкова!V679</f>
        <v>0</v>
      </c>
      <c r="J673" s="54">
        <f>Ясюкова!W679</f>
        <v>0</v>
      </c>
      <c r="K673" s="54" t="e">
        <f>Ясюкова!C679</f>
        <v>#DIV/0!</v>
      </c>
      <c r="L673" s="54" t="e">
        <f>Ясюкова!D679</f>
        <v>#DIV/0!</v>
      </c>
      <c r="M673" s="54">
        <f>Ясюкова!G679</f>
        <v>0</v>
      </c>
      <c r="N673" s="54">
        <f>Ясюкова!H679</f>
        <v>0</v>
      </c>
      <c r="O673" s="54">
        <f>Ясюкова!I679</f>
        <v>0</v>
      </c>
      <c r="P673" s="54">
        <f>Ясюкова!X679</f>
        <v>0</v>
      </c>
      <c r="Q673" s="55" t="e">
        <f>Ясюкова!AX679</f>
        <v>#N/A</v>
      </c>
      <c r="R673" s="54" t="e">
        <f>Ясюкова!AW679</f>
        <v>#N/A</v>
      </c>
    </row>
    <row r="674" spans="1:18" x14ac:dyDescent="0.25">
      <c r="A674" s="70">
        <f>'Тулуз-Пьерон'!A680</f>
        <v>0</v>
      </c>
      <c r="B674" s="71">
        <f>'Тулуз-Пьерон'!B680</f>
        <v>0</v>
      </c>
      <c r="C674" s="60">
        <f>Ясюкова!K680+Ясюкова!L680+Ясюкова!P680</f>
        <v>0</v>
      </c>
      <c r="D674" s="54">
        <f>Ясюкова!E680</f>
        <v>0</v>
      </c>
      <c r="E674" s="54">
        <f>Ясюкова!F680</f>
        <v>0</v>
      </c>
      <c r="F674" s="54">
        <f>Ясюкова!J680+Ясюкова!T680</f>
        <v>0</v>
      </c>
      <c r="G674" s="54">
        <f>Ясюкова!O680+Ясюкова!V680</f>
        <v>0</v>
      </c>
      <c r="H674" s="54">
        <f>Ясюкова!J680+Ясюкова!N680+Ясюкова!O680</f>
        <v>0</v>
      </c>
      <c r="I674" s="54">
        <f>Ясюкова!T680+Ясюкова!U680+Ясюкова!V680</f>
        <v>0</v>
      </c>
      <c r="J674" s="54">
        <f>Ясюкова!W680</f>
        <v>0</v>
      </c>
      <c r="K674" s="54" t="e">
        <f>Ясюкова!C680</f>
        <v>#DIV/0!</v>
      </c>
      <c r="L674" s="54" t="e">
        <f>Ясюкова!D680</f>
        <v>#DIV/0!</v>
      </c>
      <c r="M674" s="54">
        <f>Ясюкова!G680</f>
        <v>0</v>
      </c>
      <c r="N674" s="54">
        <f>Ясюкова!H680</f>
        <v>0</v>
      </c>
      <c r="O674" s="54">
        <f>Ясюкова!I680</f>
        <v>0</v>
      </c>
      <c r="P674" s="54">
        <f>Ясюкова!X680</f>
        <v>0</v>
      </c>
      <c r="Q674" s="55" t="e">
        <f>Ясюкова!AX680</f>
        <v>#N/A</v>
      </c>
      <c r="R674" s="54" t="e">
        <f>Ясюкова!AW680</f>
        <v>#N/A</v>
      </c>
    </row>
    <row r="675" spans="1:18" x14ac:dyDescent="0.25">
      <c r="A675" s="70">
        <f>'Тулуз-Пьерон'!A681</f>
        <v>0</v>
      </c>
      <c r="B675" s="71">
        <f>'Тулуз-Пьерон'!B681</f>
        <v>0</v>
      </c>
      <c r="C675" s="60">
        <f>Ясюкова!K681+Ясюкова!L681+Ясюкова!P681</f>
        <v>0</v>
      </c>
      <c r="D675" s="54">
        <f>Ясюкова!E681</f>
        <v>0</v>
      </c>
      <c r="E675" s="54">
        <f>Ясюкова!F681</f>
        <v>0</v>
      </c>
      <c r="F675" s="54">
        <f>Ясюкова!J681+Ясюкова!T681</f>
        <v>0</v>
      </c>
      <c r="G675" s="54">
        <f>Ясюкова!O681+Ясюкова!V681</f>
        <v>0</v>
      </c>
      <c r="H675" s="54">
        <f>Ясюкова!J681+Ясюкова!N681+Ясюкова!O681</f>
        <v>0</v>
      </c>
      <c r="I675" s="54">
        <f>Ясюкова!T681+Ясюкова!U681+Ясюкова!V681</f>
        <v>0</v>
      </c>
      <c r="J675" s="54">
        <f>Ясюкова!W681</f>
        <v>0</v>
      </c>
      <c r="K675" s="54" t="e">
        <f>Ясюкова!C681</f>
        <v>#DIV/0!</v>
      </c>
      <c r="L675" s="54" t="e">
        <f>Ясюкова!D681</f>
        <v>#DIV/0!</v>
      </c>
      <c r="M675" s="54">
        <f>Ясюкова!G681</f>
        <v>0</v>
      </c>
      <c r="N675" s="54">
        <f>Ясюкова!H681</f>
        <v>0</v>
      </c>
      <c r="O675" s="54">
        <f>Ясюкова!I681</f>
        <v>0</v>
      </c>
      <c r="P675" s="54">
        <f>Ясюкова!X681</f>
        <v>0</v>
      </c>
      <c r="Q675" s="55" t="e">
        <f>Ясюкова!AX681</f>
        <v>#N/A</v>
      </c>
      <c r="R675" s="54" t="e">
        <f>Ясюкова!AW681</f>
        <v>#N/A</v>
      </c>
    </row>
    <row r="676" spans="1:18" x14ac:dyDescent="0.25">
      <c r="A676" s="70">
        <f>'Тулуз-Пьерон'!A682</f>
        <v>0</v>
      </c>
      <c r="B676" s="71">
        <f>'Тулуз-Пьерон'!B682</f>
        <v>0</v>
      </c>
      <c r="C676" s="60">
        <f>Ясюкова!K682+Ясюкова!L682+Ясюкова!P682</f>
        <v>0</v>
      </c>
      <c r="D676" s="54">
        <f>Ясюкова!E682</f>
        <v>0</v>
      </c>
      <c r="E676" s="54">
        <f>Ясюкова!F682</f>
        <v>0</v>
      </c>
      <c r="F676" s="54">
        <f>Ясюкова!J682+Ясюкова!T682</f>
        <v>0</v>
      </c>
      <c r="G676" s="54">
        <f>Ясюкова!O682+Ясюкова!V682</f>
        <v>0</v>
      </c>
      <c r="H676" s="54">
        <f>Ясюкова!J682+Ясюкова!N682+Ясюкова!O682</f>
        <v>0</v>
      </c>
      <c r="I676" s="54">
        <f>Ясюкова!T682+Ясюкова!U682+Ясюкова!V682</f>
        <v>0</v>
      </c>
      <c r="J676" s="54">
        <f>Ясюкова!W682</f>
        <v>0</v>
      </c>
      <c r="K676" s="54" t="e">
        <f>Ясюкова!C682</f>
        <v>#DIV/0!</v>
      </c>
      <c r="L676" s="54" t="e">
        <f>Ясюкова!D682</f>
        <v>#DIV/0!</v>
      </c>
      <c r="M676" s="54">
        <f>Ясюкова!G682</f>
        <v>0</v>
      </c>
      <c r="N676" s="54">
        <f>Ясюкова!H682</f>
        <v>0</v>
      </c>
      <c r="O676" s="54">
        <f>Ясюкова!I682</f>
        <v>0</v>
      </c>
      <c r="P676" s="54">
        <f>Ясюкова!X682</f>
        <v>0</v>
      </c>
      <c r="Q676" s="55" t="e">
        <f>Ясюкова!AX682</f>
        <v>#N/A</v>
      </c>
      <c r="R676" s="54" t="e">
        <f>Ясюкова!AW682</f>
        <v>#N/A</v>
      </c>
    </row>
    <row r="677" spans="1:18" x14ac:dyDescent="0.25">
      <c r="A677" s="70">
        <f>'Тулуз-Пьерон'!A683</f>
        <v>0</v>
      </c>
      <c r="B677" s="71">
        <f>'Тулуз-Пьерон'!B683</f>
        <v>0</v>
      </c>
      <c r="C677" s="60">
        <f>Ясюкова!K683+Ясюкова!L683+Ясюкова!P683</f>
        <v>0</v>
      </c>
      <c r="D677" s="54">
        <f>Ясюкова!E683</f>
        <v>0</v>
      </c>
      <c r="E677" s="54">
        <f>Ясюкова!F683</f>
        <v>0</v>
      </c>
      <c r="F677" s="54">
        <f>Ясюкова!J683+Ясюкова!T683</f>
        <v>0</v>
      </c>
      <c r="G677" s="54">
        <f>Ясюкова!O683+Ясюкова!V683</f>
        <v>0</v>
      </c>
      <c r="H677" s="54">
        <f>Ясюкова!J683+Ясюкова!N683+Ясюкова!O683</f>
        <v>0</v>
      </c>
      <c r="I677" s="54">
        <f>Ясюкова!T683+Ясюкова!U683+Ясюкова!V683</f>
        <v>0</v>
      </c>
      <c r="J677" s="54">
        <f>Ясюкова!W683</f>
        <v>0</v>
      </c>
      <c r="K677" s="54" t="e">
        <f>Ясюкова!C683</f>
        <v>#DIV/0!</v>
      </c>
      <c r="L677" s="54" t="e">
        <f>Ясюкова!D683</f>
        <v>#DIV/0!</v>
      </c>
      <c r="M677" s="54">
        <f>Ясюкова!G683</f>
        <v>0</v>
      </c>
      <c r="N677" s="54">
        <f>Ясюкова!H683</f>
        <v>0</v>
      </c>
      <c r="O677" s="54">
        <f>Ясюкова!I683</f>
        <v>0</v>
      </c>
      <c r="P677" s="54">
        <f>Ясюкова!X683</f>
        <v>0</v>
      </c>
      <c r="Q677" s="55" t="e">
        <f>Ясюкова!AX683</f>
        <v>#N/A</v>
      </c>
      <c r="R677" s="54" t="e">
        <f>Ясюкова!AW683</f>
        <v>#N/A</v>
      </c>
    </row>
    <row r="678" spans="1:18" x14ac:dyDescent="0.25">
      <c r="A678" s="70">
        <f>'Тулуз-Пьерон'!A684</f>
        <v>0</v>
      </c>
      <c r="B678" s="71">
        <f>'Тулуз-Пьерон'!B684</f>
        <v>0</v>
      </c>
      <c r="C678" s="60">
        <f>Ясюкова!K684+Ясюкова!L684+Ясюкова!P684</f>
        <v>0</v>
      </c>
      <c r="D678" s="54">
        <f>Ясюкова!E684</f>
        <v>0</v>
      </c>
      <c r="E678" s="54">
        <f>Ясюкова!F684</f>
        <v>0</v>
      </c>
      <c r="F678" s="54">
        <f>Ясюкова!J684+Ясюкова!T684</f>
        <v>0</v>
      </c>
      <c r="G678" s="54">
        <f>Ясюкова!O684+Ясюкова!V684</f>
        <v>0</v>
      </c>
      <c r="H678" s="54">
        <f>Ясюкова!J684+Ясюкова!N684+Ясюкова!O684</f>
        <v>0</v>
      </c>
      <c r="I678" s="54">
        <f>Ясюкова!T684+Ясюкова!U684+Ясюкова!V684</f>
        <v>0</v>
      </c>
      <c r="J678" s="54">
        <f>Ясюкова!W684</f>
        <v>0</v>
      </c>
      <c r="K678" s="54" t="e">
        <f>Ясюкова!C684</f>
        <v>#DIV/0!</v>
      </c>
      <c r="L678" s="54" t="e">
        <f>Ясюкова!D684</f>
        <v>#DIV/0!</v>
      </c>
      <c r="M678" s="54">
        <f>Ясюкова!G684</f>
        <v>0</v>
      </c>
      <c r="N678" s="54">
        <f>Ясюкова!H684</f>
        <v>0</v>
      </c>
      <c r="O678" s="54">
        <f>Ясюкова!I684</f>
        <v>0</v>
      </c>
      <c r="P678" s="54">
        <f>Ясюкова!X684</f>
        <v>0</v>
      </c>
      <c r="Q678" s="55" t="e">
        <f>Ясюкова!AX684</f>
        <v>#N/A</v>
      </c>
      <c r="R678" s="54" t="e">
        <f>Ясюкова!AW684</f>
        <v>#N/A</v>
      </c>
    </row>
    <row r="679" spans="1:18" x14ac:dyDescent="0.25">
      <c r="A679" s="70">
        <f>'Тулуз-Пьерон'!A685</f>
        <v>0</v>
      </c>
      <c r="B679" s="71">
        <f>'Тулуз-Пьерон'!B685</f>
        <v>0</v>
      </c>
      <c r="C679" s="60">
        <f>Ясюкова!K685+Ясюкова!L685+Ясюкова!P685</f>
        <v>0</v>
      </c>
      <c r="D679" s="54">
        <f>Ясюкова!E685</f>
        <v>0</v>
      </c>
      <c r="E679" s="54">
        <f>Ясюкова!F685</f>
        <v>0</v>
      </c>
      <c r="F679" s="54">
        <f>Ясюкова!J685+Ясюкова!T685</f>
        <v>0</v>
      </c>
      <c r="G679" s="54">
        <f>Ясюкова!O685+Ясюкова!V685</f>
        <v>0</v>
      </c>
      <c r="H679" s="54">
        <f>Ясюкова!J685+Ясюкова!N685+Ясюкова!O685</f>
        <v>0</v>
      </c>
      <c r="I679" s="54">
        <f>Ясюкова!T685+Ясюкова!U685+Ясюкова!V685</f>
        <v>0</v>
      </c>
      <c r="J679" s="54">
        <f>Ясюкова!W685</f>
        <v>0</v>
      </c>
      <c r="K679" s="54" t="e">
        <f>Ясюкова!C685</f>
        <v>#DIV/0!</v>
      </c>
      <c r="L679" s="54" t="e">
        <f>Ясюкова!D685</f>
        <v>#DIV/0!</v>
      </c>
      <c r="M679" s="54">
        <f>Ясюкова!G685</f>
        <v>0</v>
      </c>
      <c r="N679" s="54">
        <f>Ясюкова!H685</f>
        <v>0</v>
      </c>
      <c r="O679" s="54">
        <f>Ясюкова!I685</f>
        <v>0</v>
      </c>
      <c r="P679" s="54">
        <f>Ясюкова!X685</f>
        <v>0</v>
      </c>
      <c r="Q679" s="55" t="e">
        <f>Ясюкова!AX685</f>
        <v>#N/A</v>
      </c>
      <c r="R679" s="54" t="e">
        <f>Ясюкова!AW685</f>
        <v>#N/A</v>
      </c>
    </row>
    <row r="680" spans="1:18" x14ac:dyDescent="0.25">
      <c r="A680" s="70">
        <f>'Тулуз-Пьерон'!A686</f>
        <v>0</v>
      </c>
      <c r="B680" s="71">
        <f>'Тулуз-Пьерон'!B686</f>
        <v>0</v>
      </c>
      <c r="C680" s="60">
        <f>Ясюкова!K686+Ясюкова!L686+Ясюкова!P686</f>
        <v>0</v>
      </c>
      <c r="D680" s="54">
        <f>Ясюкова!E686</f>
        <v>0</v>
      </c>
      <c r="E680" s="54">
        <f>Ясюкова!F686</f>
        <v>0</v>
      </c>
      <c r="F680" s="54">
        <f>Ясюкова!J686+Ясюкова!T686</f>
        <v>0</v>
      </c>
      <c r="G680" s="54">
        <f>Ясюкова!O686+Ясюкова!V686</f>
        <v>0</v>
      </c>
      <c r="H680" s="54">
        <f>Ясюкова!J686+Ясюкова!N686+Ясюкова!O686</f>
        <v>0</v>
      </c>
      <c r="I680" s="54">
        <f>Ясюкова!T686+Ясюкова!U686+Ясюкова!V686</f>
        <v>0</v>
      </c>
      <c r="J680" s="54">
        <f>Ясюкова!W686</f>
        <v>0</v>
      </c>
      <c r="K680" s="54" t="e">
        <f>Ясюкова!C686</f>
        <v>#DIV/0!</v>
      </c>
      <c r="L680" s="54" t="e">
        <f>Ясюкова!D686</f>
        <v>#DIV/0!</v>
      </c>
      <c r="M680" s="54">
        <f>Ясюкова!G686</f>
        <v>0</v>
      </c>
      <c r="N680" s="54">
        <f>Ясюкова!H686</f>
        <v>0</v>
      </c>
      <c r="O680" s="54">
        <f>Ясюкова!I686</f>
        <v>0</v>
      </c>
      <c r="P680" s="54">
        <f>Ясюкова!X686</f>
        <v>0</v>
      </c>
      <c r="Q680" s="55" t="e">
        <f>Ясюкова!AX686</f>
        <v>#N/A</v>
      </c>
      <c r="R680" s="54" t="e">
        <f>Ясюкова!AW686</f>
        <v>#N/A</v>
      </c>
    </row>
    <row r="681" spans="1:18" x14ac:dyDescent="0.25">
      <c r="A681" s="70">
        <f>'Тулуз-Пьерон'!A687</f>
        <v>0</v>
      </c>
      <c r="B681" s="71">
        <f>'Тулуз-Пьерон'!B687</f>
        <v>0</v>
      </c>
      <c r="C681" s="60">
        <f>Ясюкова!K687+Ясюкова!L687+Ясюкова!P687</f>
        <v>0</v>
      </c>
      <c r="D681" s="54">
        <f>Ясюкова!E687</f>
        <v>0</v>
      </c>
      <c r="E681" s="54">
        <f>Ясюкова!F687</f>
        <v>0</v>
      </c>
      <c r="F681" s="54">
        <f>Ясюкова!J687+Ясюкова!T687</f>
        <v>0</v>
      </c>
      <c r="G681" s="54">
        <f>Ясюкова!O687+Ясюкова!V687</f>
        <v>0</v>
      </c>
      <c r="H681" s="54">
        <f>Ясюкова!J687+Ясюкова!N687+Ясюкова!O687</f>
        <v>0</v>
      </c>
      <c r="I681" s="54">
        <f>Ясюкова!T687+Ясюкова!U687+Ясюкова!V687</f>
        <v>0</v>
      </c>
      <c r="J681" s="54">
        <f>Ясюкова!W687</f>
        <v>0</v>
      </c>
      <c r="K681" s="54" t="e">
        <f>Ясюкова!C687</f>
        <v>#DIV/0!</v>
      </c>
      <c r="L681" s="54" t="e">
        <f>Ясюкова!D687</f>
        <v>#DIV/0!</v>
      </c>
      <c r="M681" s="54">
        <f>Ясюкова!G687</f>
        <v>0</v>
      </c>
      <c r="N681" s="54">
        <f>Ясюкова!H687</f>
        <v>0</v>
      </c>
      <c r="O681" s="54">
        <f>Ясюкова!I687</f>
        <v>0</v>
      </c>
      <c r="P681" s="54">
        <f>Ясюкова!X687</f>
        <v>0</v>
      </c>
      <c r="Q681" s="55" t="e">
        <f>Ясюкова!AX687</f>
        <v>#N/A</v>
      </c>
      <c r="R681" s="54" t="e">
        <f>Ясюкова!AW687</f>
        <v>#N/A</v>
      </c>
    </row>
    <row r="682" spans="1:18" x14ac:dyDescent="0.25">
      <c r="A682" s="70">
        <f>'Тулуз-Пьерон'!A688</f>
        <v>0</v>
      </c>
      <c r="B682" s="71">
        <f>'Тулуз-Пьерон'!B688</f>
        <v>0</v>
      </c>
      <c r="C682" s="60">
        <f>Ясюкова!K688+Ясюкова!L688+Ясюкова!P688</f>
        <v>0</v>
      </c>
      <c r="D682" s="54">
        <f>Ясюкова!E688</f>
        <v>0</v>
      </c>
      <c r="E682" s="54">
        <f>Ясюкова!F688</f>
        <v>0</v>
      </c>
      <c r="F682" s="54">
        <f>Ясюкова!J688+Ясюкова!T688</f>
        <v>0</v>
      </c>
      <c r="G682" s="54">
        <f>Ясюкова!O688+Ясюкова!V688</f>
        <v>0</v>
      </c>
      <c r="H682" s="54">
        <f>Ясюкова!J688+Ясюкова!N688+Ясюкова!O688</f>
        <v>0</v>
      </c>
      <c r="I682" s="54">
        <f>Ясюкова!T688+Ясюкова!U688+Ясюкова!V688</f>
        <v>0</v>
      </c>
      <c r="J682" s="54">
        <f>Ясюкова!W688</f>
        <v>0</v>
      </c>
      <c r="K682" s="54" t="e">
        <f>Ясюкова!C688</f>
        <v>#DIV/0!</v>
      </c>
      <c r="L682" s="54" t="e">
        <f>Ясюкова!D688</f>
        <v>#DIV/0!</v>
      </c>
      <c r="M682" s="54">
        <f>Ясюкова!G688</f>
        <v>0</v>
      </c>
      <c r="N682" s="54">
        <f>Ясюкова!H688</f>
        <v>0</v>
      </c>
      <c r="O682" s="54">
        <f>Ясюкова!I688</f>
        <v>0</v>
      </c>
      <c r="P682" s="54">
        <f>Ясюкова!X688</f>
        <v>0</v>
      </c>
      <c r="Q682" s="55" t="e">
        <f>Ясюкова!AX688</f>
        <v>#N/A</v>
      </c>
      <c r="R682" s="54" t="e">
        <f>Ясюкова!AW688</f>
        <v>#N/A</v>
      </c>
    </row>
    <row r="683" spans="1:18" x14ac:dyDescent="0.25">
      <c r="A683" s="70">
        <f>'Тулуз-Пьерон'!A689</f>
        <v>0</v>
      </c>
      <c r="B683" s="71">
        <f>'Тулуз-Пьерон'!B689</f>
        <v>0</v>
      </c>
      <c r="C683" s="60">
        <f>Ясюкова!K689+Ясюкова!L689+Ясюкова!P689</f>
        <v>0</v>
      </c>
      <c r="D683" s="54">
        <f>Ясюкова!E689</f>
        <v>0</v>
      </c>
      <c r="E683" s="54">
        <f>Ясюкова!F689</f>
        <v>0</v>
      </c>
      <c r="F683" s="54">
        <f>Ясюкова!J689+Ясюкова!T689</f>
        <v>0</v>
      </c>
      <c r="G683" s="54">
        <f>Ясюкова!O689+Ясюкова!V689</f>
        <v>0</v>
      </c>
      <c r="H683" s="54">
        <f>Ясюкова!J689+Ясюкова!N689+Ясюкова!O689</f>
        <v>0</v>
      </c>
      <c r="I683" s="54">
        <f>Ясюкова!T689+Ясюкова!U689+Ясюкова!V689</f>
        <v>0</v>
      </c>
      <c r="J683" s="54">
        <f>Ясюкова!W689</f>
        <v>0</v>
      </c>
      <c r="K683" s="54" t="e">
        <f>Ясюкова!C689</f>
        <v>#DIV/0!</v>
      </c>
      <c r="L683" s="54" t="e">
        <f>Ясюкова!D689</f>
        <v>#DIV/0!</v>
      </c>
      <c r="M683" s="54">
        <f>Ясюкова!G689</f>
        <v>0</v>
      </c>
      <c r="N683" s="54">
        <f>Ясюкова!H689</f>
        <v>0</v>
      </c>
      <c r="O683" s="54">
        <f>Ясюкова!I689</f>
        <v>0</v>
      </c>
      <c r="P683" s="54">
        <f>Ясюкова!X689</f>
        <v>0</v>
      </c>
      <c r="Q683" s="55" t="e">
        <f>Ясюкова!AX689</f>
        <v>#N/A</v>
      </c>
      <c r="R683" s="54" t="e">
        <f>Ясюкова!AW689</f>
        <v>#N/A</v>
      </c>
    </row>
    <row r="684" spans="1:18" x14ac:dyDescent="0.25">
      <c r="A684" s="70">
        <f>'Тулуз-Пьерон'!A690</f>
        <v>0</v>
      </c>
      <c r="B684" s="71">
        <f>'Тулуз-Пьерон'!B690</f>
        <v>0</v>
      </c>
      <c r="C684" s="60">
        <f>Ясюкова!K690+Ясюкова!L690+Ясюкова!P690</f>
        <v>0</v>
      </c>
      <c r="D684" s="54">
        <f>Ясюкова!E690</f>
        <v>0</v>
      </c>
      <c r="E684" s="54">
        <f>Ясюкова!F690</f>
        <v>0</v>
      </c>
      <c r="F684" s="54">
        <f>Ясюкова!J690+Ясюкова!T690</f>
        <v>0</v>
      </c>
      <c r="G684" s="54">
        <f>Ясюкова!O690+Ясюкова!V690</f>
        <v>0</v>
      </c>
      <c r="H684" s="54">
        <f>Ясюкова!J690+Ясюкова!N690+Ясюкова!O690</f>
        <v>0</v>
      </c>
      <c r="I684" s="54">
        <f>Ясюкова!T690+Ясюкова!U690+Ясюкова!V690</f>
        <v>0</v>
      </c>
      <c r="J684" s="54">
        <f>Ясюкова!W690</f>
        <v>0</v>
      </c>
      <c r="K684" s="54" t="e">
        <f>Ясюкова!C690</f>
        <v>#DIV/0!</v>
      </c>
      <c r="L684" s="54" t="e">
        <f>Ясюкова!D690</f>
        <v>#DIV/0!</v>
      </c>
      <c r="M684" s="54">
        <f>Ясюкова!G690</f>
        <v>0</v>
      </c>
      <c r="N684" s="54">
        <f>Ясюкова!H690</f>
        <v>0</v>
      </c>
      <c r="O684" s="54">
        <f>Ясюкова!I690</f>
        <v>0</v>
      </c>
      <c r="P684" s="54">
        <f>Ясюкова!X690</f>
        <v>0</v>
      </c>
      <c r="Q684" s="55" t="e">
        <f>Ясюкова!AX690</f>
        <v>#N/A</v>
      </c>
      <c r="R684" s="54" t="e">
        <f>Ясюкова!AW690</f>
        <v>#N/A</v>
      </c>
    </row>
    <row r="685" spans="1:18" x14ac:dyDescent="0.25">
      <c r="A685" s="70">
        <f>'Тулуз-Пьерон'!A691</f>
        <v>0</v>
      </c>
      <c r="B685" s="71">
        <f>'Тулуз-Пьерон'!B691</f>
        <v>0</v>
      </c>
      <c r="C685" s="60">
        <f>Ясюкова!K691+Ясюкова!L691+Ясюкова!P691</f>
        <v>0</v>
      </c>
      <c r="D685" s="54">
        <f>Ясюкова!E691</f>
        <v>0</v>
      </c>
      <c r="E685" s="54">
        <f>Ясюкова!F691</f>
        <v>0</v>
      </c>
      <c r="F685" s="54">
        <f>Ясюкова!J691+Ясюкова!T691</f>
        <v>0</v>
      </c>
      <c r="G685" s="54">
        <f>Ясюкова!O691+Ясюкова!V691</f>
        <v>0</v>
      </c>
      <c r="H685" s="54">
        <f>Ясюкова!J691+Ясюкова!N691+Ясюкова!O691</f>
        <v>0</v>
      </c>
      <c r="I685" s="54">
        <f>Ясюкова!T691+Ясюкова!U691+Ясюкова!V691</f>
        <v>0</v>
      </c>
      <c r="J685" s="54">
        <f>Ясюкова!W691</f>
        <v>0</v>
      </c>
      <c r="K685" s="54" t="e">
        <f>Ясюкова!C691</f>
        <v>#DIV/0!</v>
      </c>
      <c r="L685" s="54" t="e">
        <f>Ясюкова!D691</f>
        <v>#DIV/0!</v>
      </c>
      <c r="M685" s="54">
        <f>Ясюкова!G691</f>
        <v>0</v>
      </c>
      <c r="N685" s="54">
        <f>Ясюкова!H691</f>
        <v>0</v>
      </c>
      <c r="O685" s="54">
        <f>Ясюкова!I691</f>
        <v>0</v>
      </c>
      <c r="P685" s="54">
        <f>Ясюкова!X691</f>
        <v>0</v>
      </c>
      <c r="Q685" s="55" t="e">
        <f>Ясюкова!AX691</f>
        <v>#N/A</v>
      </c>
      <c r="R685" s="54" t="e">
        <f>Ясюкова!AW691</f>
        <v>#N/A</v>
      </c>
    </row>
    <row r="686" spans="1:18" x14ac:dyDescent="0.25">
      <c r="A686" s="70">
        <f>'Тулуз-Пьерон'!A692</f>
        <v>0</v>
      </c>
      <c r="B686" s="71">
        <f>'Тулуз-Пьерон'!B692</f>
        <v>0</v>
      </c>
      <c r="C686" s="60">
        <f>Ясюкова!K692+Ясюкова!L692+Ясюкова!P692</f>
        <v>0</v>
      </c>
      <c r="D686" s="54">
        <f>Ясюкова!E692</f>
        <v>0</v>
      </c>
      <c r="E686" s="54">
        <f>Ясюкова!F692</f>
        <v>0</v>
      </c>
      <c r="F686" s="54">
        <f>Ясюкова!J692+Ясюкова!T692</f>
        <v>0</v>
      </c>
      <c r="G686" s="54">
        <f>Ясюкова!O692+Ясюкова!V692</f>
        <v>0</v>
      </c>
      <c r="H686" s="54">
        <f>Ясюкова!J692+Ясюкова!N692+Ясюкова!O692</f>
        <v>0</v>
      </c>
      <c r="I686" s="54">
        <f>Ясюкова!T692+Ясюкова!U692+Ясюкова!V692</f>
        <v>0</v>
      </c>
      <c r="J686" s="54">
        <f>Ясюкова!W692</f>
        <v>0</v>
      </c>
      <c r="K686" s="54" t="e">
        <f>Ясюкова!C692</f>
        <v>#DIV/0!</v>
      </c>
      <c r="L686" s="54" t="e">
        <f>Ясюкова!D692</f>
        <v>#DIV/0!</v>
      </c>
      <c r="M686" s="54">
        <f>Ясюкова!G692</f>
        <v>0</v>
      </c>
      <c r="N686" s="54">
        <f>Ясюкова!H692</f>
        <v>0</v>
      </c>
      <c r="O686" s="54">
        <f>Ясюкова!I692</f>
        <v>0</v>
      </c>
      <c r="P686" s="54">
        <f>Ясюкова!X692</f>
        <v>0</v>
      </c>
      <c r="Q686" s="55" t="e">
        <f>Ясюкова!AX692</f>
        <v>#N/A</v>
      </c>
      <c r="R686" s="54" t="e">
        <f>Ясюкова!AW692</f>
        <v>#N/A</v>
      </c>
    </row>
    <row r="687" spans="1:18" x14ac:dyDescent="0.25">
      <c r="A687" s="70">
        <f>'Тулуз-Пьерон'!A693</f>
        <v>0</v>
      </c>
      <c r="B687" s="71">
        <f>'Тулуз-Пьерон'!B693</f>
        <v>0</v>
      </c>
      <c r="C687" s="60">
        <f>Ясюкова!K693+Ясюкова!L693+Ясюкова!P693</f>
        <v>0</v>
      </c>
      <c r="D687" s="54">
        <f>Ясюкова!E693</f>
        <v>0</v>
      </c>
      <c r="E687" s="54">
        <f>Ясюкова!F693</f>
        <v>0</v>
      </c>
      <c r="F687" s="54">
        <f>Ясюкова!J693+Ясюкова!T693</f>
        <v>0</v>
      </c>
      <c r="G687" s="54">
        <f>Ясюкова!O693+Ясюкова!V693</f>
        <v>0</v>
      </c>
      <c r="H687" s="54">
        <f>Ясюкова!J693+Ясюкова!N693+Ясюкова!O693</f>
        <v>0</v>
      </c>
      <c r="I687" s="54">
        <f>Ясюкова!T693+Ясюкова!U693+Ясюкова!V693</f>
        <v>0</v>
      </c>
      <c r="J687" s="54">
        <f>Ясюкова!W693</f>
        <v>0</v>
      </c>
      <c r="K687" s="54" t="e">
        <f>Ясюкова!C693</f>
        <v>#DIV/0!</v>
      </c>
      <c r="L687" s="54" t="e">
        <f>Ясюкова!D693</f>
        <v>#DIV/0!</v>
      </c>
      <c r="M687" s="54">
        <f>Ясюкова!G693</f>
        <v>0</v>
      </c>
      <c r="N687" s="54">
        <f>Ясюкова!H693</f>
        <v>0</v>
      </c>
      <c r="O687" s="54">
        <f>Ясюкова!I693</f>
        <v>0</v>
      </c>
      <c r="P687" s="54">
        <f>Ясюкова!X693</f>
        <v>0</v>
      </c>
      <c r="Q687" s="55" t="e">
        <f>Ясюкова!AX693</f>
        <v>#N/A</v>
      </c>
      <c r="R687" s="54" t="e">
        <f>Ясюкова!AW693</f>
        <v>#N/A</v>
      </c>
    </row>
    <row r="688" spans="1:18" x14ac:dyDescent="0.25">
      <c r="A688" s="70">
        <f>'Тулуз-Пьерон'!A694</f>
        <v>0</v>
      </c>
      <c r="B688" s="71">
        <f>'Тулуз-Пьерон'!B694</f>
        <v>0</v>
      </c>
      <c r="C688" s="60">
        <f>Ясюкова!K694+Ясюкова!L694+Ясюкова!P694</f>
        <v>0</v>
      </c>
      <c r="D688" s="54">
        <f>Ясюкова!E694</f>
        <v>0</v>
      </c>
      <c r="E688" s="54">
        <f>Ясюкова!F694</f>
        <v>0</v>
      </c>
      <c r="F688" s="54">
        <f>Ясюкова!J694+Ясюкова!T694</f>
        <v>0</v>
      </c>
      <c r="G688" s="54">
        <f>Ясюкова!O694+Ясюкова!V694</f>
        <v>0</v>
      </c>
      <c r="H688" s="54">
        <f>Ясюкова!J694+Ясюкова!N694+Ясюкова!O694</f>
        <v>0</v>
      </c>
      <c r="I688" s="54">
        <f>Ясюкова!T694+Ясюкова!U694+Ясюкова!V694</f>
        <v>0</v>
      </c>
      <c r="J688" s="54">
        <f>Ясюкова!W694</f>
        <v>0</v>
      </c>
      <c r="K688" s="54" t="e">
        <f>Ясюкова!C694</f>
        <v>#DIV/0!</v>
      </c>
      <c r="L688" s="54" t="e">
        <f>Ясюкова!D694</f>
        <v>#DIV/0!</v>
      </c>
      <c r="M688" s="54">
        <f>Ясюкова!G694</f>
        <v>0</v>
      </c>
      <c r="N688" s="54">
        <f>Ясюкова!H694</f>
        <v>0</v>
      </c>
      <c r="O688" s="54">
        <f>Ясюкова!I694</f>
        <v>0</v>
      </c>
      <c r="P688" s="54">
        <f>Ясюкова!X694</f>
        <v>0</v>
      </c>
      <c r="Q688" s="55" t="e">
        <f>Ясюкова!AX694</f>
        <v>#N/A</v>
      </c>
      <c r="R688" s="54" t="e">
        <f>Ясюкова!AW694</f>
        <v>#N/A</v>
      </c>
    </row>
    <row r="689" spans="1:18" x14ac:dyDescent="0.25">
      <c r="A689" s="70">
        <f>'Тулуз-Пьерон'!A695</f>
        <v>0</v>
      </c>
      <c r="B689" s="71">
        <f>'Тулуз-Пьерон'!B695</f>
        <v>0</v>
      </c>
      <c r="C689" s="60">
        <f>Ясюкова!K695+Ясюкова!L695+Ясюкова!P695</f>
        <v>0</v>
      </c>
      <c r="D689" s="54">
        <f>Ясюкова!E695</f>
        <v>0</v>
      </c>
      <c r="E689" s="54">
        <f>Ясюкова!F695</f>
        <v>0</v>
      </c>
      <c r="F689" s="54">
        <f>Ясюкова!J695+Ясюкова!T695</f>
        <v>0</v>
      </c>
      <c r="G689" s="54">
        <f>Ясюкова!O695+Ясюкова!V695</f>
        <v>0</v>
      </c>
      <c r="H689" s="54">
        <f>Ясюкова!J695+Ясюкова!N695+Ясюкова!O695</f>
        <v>0</v>
      </c>
      <c r="I689" s="54">
        <f>Ясюкова!T695+Ясюкова!U695+Ясюкова!V695</f>
        <v>0</v>
      </c>
      <c r="J689" s="54">
        <f>Ясюкова!W695</f>
        <v>0</v>
      </c>
      <c r="K689" s="54" t="e">
        <f>Ясюкова!C695</f>
        <v>#DIV/0!</v>
      </c>
      <c r="L689" s="54" t="e">
        <f>Ясюкова!D695</f>
        <v>#DIV/0!</v>
      </c>
      <c r="M689" s="54">
        <f>Ясюкова!G695</f>
        <v>0</v>
      </c>
      <c r="N689" s="54">
        <f>Ясюкова!H695</f>
        <v>0</v>
      </c>
      <c r="O689" s="54">
        <f>Ясюкова!I695</f>
        <v>0</v>
      </c>
      <c r="P689" s="54">
        <f>Ясюкова!X695</f>
        <v>0</v>
      </c>
      <c r="Q689" s="55" t="e">
        <f>Ясюкова!AX695</f>
        <v>#N/A</v>
      </c>
      <c r="R689" s="54" t="e">
        <f>Ясюкова!AW695</f>
        <v>#N/A</v>
      </c>
    </row>
    <row r="690" spans="1:18" x14ac:dyDescent="0.25">
      <c r="A690" s="70">
        <f>'Тулуз-Пьерон'!A696</f>
        <v>0</v>
      </c>
      <c r="B690" s="71">
        <f>'Тулуз-Пьерон'!B696</f>
        <v>0</v>
      </c>
      <c r="C690" s="60">
        <f>Ясюкова!K696+Ясюкова!L696+Ясюкова!P696</f>
        <v>0</v>
      </c>
      <c r="D690" s="54">
        <f>Ясюкова!E696</f>
        <v>0</v>
      </c>
      <c r="E690" s="54">
        <f>Ясюкова!F696</f>
        <v>0</v>
      </c>
      <c r="F690" s="54">
        <f>Ясюкова!J696+Ясюкова!T696</f>
        <v>0</v>
      </c>
      <c r="G690" s="54">
        <f>Ясюкова!O696+Ясюкова!V696</f>
        <v>0</v>
      </c>
      <c r="H690" s="54">
        <f>Ясюкова!J696+Ясюкова!N696+Ясюкова!O696</f>
        <v>0</v>
      </c>
      <c r="I690" s="54">
        <f>Ясюкова!T696+Ясюкова!U696+Ясюкова!V696</f>
        <v>0</v>
      </c>
      <c r="J690" s="54">
        <f>Ясюкова!W696</f>
        <v>0</v>
      </c>
      <c r="K690" s="54" t="e">
        <f>Ясюкова!C696</f>
        <v>#DIV/0!</v>
      </c>
      <c r="L690" s="54" t="e">
        <f>Ясюкова!D696</f>
        <v>#DIV/0!</v>
      </c>
      <c r="M690" s="54">
        <f>Ясюкова!G696</f>
        <v>0</v>
      </c>
      <c r="N690" s="54">
        <f>Ясюкова!H696</f>
        <v>0</v>
      </c>
      <c r="O690" s="54">
        <f>Ясюкова!I696</f>
        <v>0</v>
      </c>
      <c r="P690" s="54">
        <f>Ясюкова!X696</f>
        <v>0</v>
      </c>
      <c r="Q690" s="55" t="e">
        <f>Ясюкова!AX696</f>
        <v>#N/A</v>
      </c>
      <c r="R690" s="54" t="e">
        <f>Ясюкова!AW696</f>
        <v>#N/A</v>
      </c>
    </row>
    <row r="691" spans="1:18" x14ac:dyDescent="0.25">
      <c r="A691" s="70">
        <f>'Тулуз-Пьерон'!A697</f>
        <v>0</v>
      </c>
      <c r="B691" s="71">
        <f>'Тулуз-Пьерон'!B697</f>
        <v>0</v>
      </c>
      <c r="C691" s="60">
        <f>Ясюкова!K697+Ясюкова!L697+Ясюкова!P697</f>
        <v>0</v>
      </c>
      <c r="D691" s="54">
        <f>Ясюкова!E697</f>
        <v>0</v>
      </c>
      <c r="E691" s="54">
        <f>Ясюкова!F697</f>
        <v>0</v>
      </c>
      <c r="F691" s="54">
        <f>Ясюкова!J697+Ясюкова!T697</f>
        <v>0</v>
      </c>
      <c r="G691" s="54">
        <f>Ясюкова!O697+Ясюкова!V697</f>
        <v>0</v>
      </c>
      <c r="H691" s="54">
        <f>Ясюкова!J697+Ясюкова!N697+Ясюкова!O697</f>
        <v>0</v>
      </c>
      <c r="I691" s="54">
        <f>Ясюкова!T697+Ясюкова!U697+Ясюкова!V697</f>
        <v>0</v>
      </c>
      <c r="J691" s="54">
        <f>Ясюкова!W697</f>
        <v>0</v>
      </c>
      <c r="K691" s="54" t="e">
        <f>Ясюкова!C697</f>
        <v>#DIV/0!</v>
      </c>
      <c r="L691" s="54" t="e">
        <f>Ясюкова!D697</f>
        <v>#DIV/0!</v>
      </c>
      <c r="M691" s="54">
        <f>Ясюкова!G697</f>
        <v>0</v>
      </c>
      <c r="N691" s="54">
        <f>Ясюкова!H697</f>
        <v>0</v>
      </c>
      <c r="O691" s="54">
        <f>Ясюкова!I697</f>
        <v>0</v>
      </c>
      <c r="P691" s="54">
        <f>Ясюкова!X697</f>
        <v>0</v>
      </c>
      <c r="Q691" s="55" t="e">
        <f>Ясюкова!AX697</f>
        <v>#N/A</v>
      </c>
      <c r="R691" s="54" t="e">
        <f>Ясюкова!AW697</f>
        <v>#N/A</v>
      </c>
    </row>
    <row r="692" spans="1:18" x14ac:dyDescent="0.25">
      <c r="A692" s="70">
        <f>'Тулуз-Пьерон'!A698</f>
        <v>0</v>
      </c>
      <c r="B692" s="71">
        <f>'Тулуз-Пьерон'!B698</f>
        <v>0</v>
      </c>
      <c r="C692" s="60">
        <f>Ясюкова!K698+Ясюкова!L698+Ясюкова!P698</f>
        <v>0</v>
      </c>
      <c r="D692" s="54">
        <f>Ясюкова!E698</f>
        <v>0</v>
      </c>
      <c r="E692" s="54">
        <f>Ясюкова!F698</f>
        <v>0</v>
      </c>
      <c r="F692" s="54">
        <f>Ясюкова!J698+Ясюкова!T698</f>
        <v>0</v>
      </c>
      <c r="G692" s="54">
        <f>Ясюкова!O698+Ясюкова!V698</f>
        <v>0</v>
      </c>
      <c r="H692" s="54">
        <f>Ясюкова!J698+Ясюкова!N698+Ясюкова!O698</f>
        <v>0</v>
      </c>
      <c r="I692" s="54">
        <f>Ясюкова!T698+Ясюкова!U698+Ясюкова!V698</f>
        <v>0</v>
      </c>
      <c r="J692" s="54">
        <f>Ясюкова!W698</f>
        <v>0</v>
      </c>
      <c r="K692" s="54" t="e">
        <f>Ясюкова!C698</f>
        <v>#DIV/0!</v>
      </c>
      <c r="L692" s="54" t="e">
        <f>Ясюкова!D698</f>
        <v>#DIV/0!</v>
      </c>
      <c r="M692" s="54">
        <f>Ясюкова!G698</f>
        <v>0</v>
      </c>
      <c r="N692" s="54">
        <f>Ясюкова!H698</f>
        <v>0</v>
      </c>
      <c r="O692" s="54">
        <f>Ясюкова!I698</f>
        <v>0</v>
      </c>
      <c r="P692" s="54">
        <f>Ясюкова!X698</f>
        <v>0</v>
      </c>
      <c r="Q692" s="55" t="e">
        <f>Ясюкова!AX698</f>
        <v>#N/A</v>
      </c>
      <c r="R692" s="54" t="e">
        <f>Ясюкова!AW698</f>
        <v>#N/A</v>
      </c>
    </row>
    <row r="693" spans="1:18" x14ac:dyDescent="0.25">
      <c r="A693" s="70">
        <f>'Тулуз-Пьерон'!A699</f>
        <v>0</v>
      </c>
      <c r="B693" s="71">
        <f>'Тулуз-Пьерон'!B699</f>
        <v>0</v>
      </c>
      <c r="C693" s="60">
        <f>Ясюкова!K699+Ясюкова!L699+Ясюкова!P699</f>
        <v>0</v>
      </c>
      <c r="D693" s="54">
        <f>Ясюкова!E699</f>
        <v>0</v>
      </c>
      <c r="E693" s="54">
        <f>Ясюкова!F699</f>
        <v>0</v>
      </c>
      <c r="F693" s="54">
        <f>Ясюкова!J699+Ясюкова!T699</f>
        <v>0</v>
      </c>
      <c r="G693" s="54">
        <f>Ясюкова!O699+Ясюкова!V699</f>
        <v>0</v>
      </c>
      <c r="H693" s="54">
        <f>Ясюкова!J699+Ясюкова!N699+Ясюкова!O699</f>
        <v>0</v>
      </c>
      <c r="I693" s="54">
        <f>Ясюкова!T699+Ясюкова!U699+Ясюкова!V699</f>
        <v>0</v>
      </c>
      <c r="J693" s="54">
        <f>Ясюкова!W699</f>
        <v>0</v>
      </c>
      <c r="K693" s="54" t="e">
        <f>Ясюкова!C699</f>
        <v>#DIV/0!</v>
      </c>
      <c r="L693" s="54" t="e">
        <f>Ясюкова!D699</f>
        <v>#DIV/0!</v>
      </c>
      <c r="M693" s="54">
        <f>Ясюкова!G699</f>
        <v>0</v>
      </c>
      <c r="N693" s="54">
        <f>Ясюкова!H699</f>
        <v>0</v>
      </c>
      <c r="O693" s="54">
        <f>Ясюкова!I699</f>
        <v>0</v>
      </c>
      <c r="P693" s="54">
        <f>Ясюкова!X699</f>
        <v>0</v>
      </c>
      <c r="Q693" s="55" t="e">
        <f>Ясюкова!AX699</f>
        <v>#N/A</v>
      </c>
      <c r="R693" s="54" t="e">
        <f>Ясюкова!AW699</f>
        <v>#N/A</v>
      </c>
    </row>
    <row r="694" spans="1:18" x14ac:dyDescent="0.25">
      <c r="A694" s="70">
        <f>'Тулуз-Пьерон'!A700</f>
        <v>0</v>
      </c>
      <c r="B694" s="71">
        <f>'Тулуз-Пьерон'!B700</f>
        <v>0</v>
      </c>
      <c r="C694" s="60">
        <f>Ясюкова!K700+Ясюкова!L700+Ясюкова!P700</f>
        <v>0</v>
      </c>
      <c r="D694" s="54">
        <f>Ясюкова!E700</f>
        <v>0</v>
      </c>
      <c r="E694" s="54">
        <f>Ясюкова!F700</f>
        <v>0</v>
      </c>
      <c r="F694" s="54">
        <f>Ясюкова!J700+Ясюкова!T700</f>
        <v>0</v>
      </c>
      <c r="G694" s="54">
        <f>Ясюкова!O700+Ясюкова!V700</f>
        <v>0</v>
      </c>
      <c r="H694" s="54">
        <f>Ясюкова!J700+Ясюкова!N700+Ясюкова!O700</f>
        <v>0</v>
      </c>
      <c r="I694" s="54">
        <f>Ясюкова!T700+Ясюкова!U700+Ясюкова!V700</f>
        <v>0</v>
      </c>
      <c r="J694" s="54">
        <f>Ясюкова!W700</f>
        <v>0</v>
      </c>
      <c r="K694" s="54" t="e">
        <f>Ясюкова!C700</f>
        <v>#DIV/0!</v>
      </c>
      <c r="L694" s="54" t="e">
        <f>Ясюкова!D700</f>
        <v>#DIV/0!</v>
      </c>
      <c r="M694" s="54">
        <f>Ясюкова!G700</f>
        <v>0</v>
      </c>
      <c r="N694" s="54">
        <f>Ясюкова!H700</f>
        <v>0</v>
      </c>
      <c r="O694" s="54">
        <f>Ясюкова!I700</f>
        <v>0</v>
      </c>
      <c r="P694" s="54">
        <f>Ясюкова!X700</f>
        <v>0</v>
      </c>
      <c r="Q694" s="55" t="e">
        <f>Ясюкова!AX700</f>
        <v>#N/A</v>
      </c>
      <c r="R694" s="54" t="e">
        <f>Ясюкова!AW700</f>
        <v>#N/A</v>
      </c>
    </row>
    <row r="695" spans="1:18" x14ac:dyDescent="0.25">
      <c r="A695" s="70">
        <f>'Тулуз-Пьерон'!A701</f>
        <v>0</v>
      </c>
      <c r="B695" s="71">
        <f>'Тулуз-Пьерон'!B701</f>
        <v>0</v>
      </c>
      <c r="C695" s="60">
        <f>Ясюкова!K701+Ясюкова!L701+Ясюкова!P701</f>
        <v>0</v>
      </c>
      <c r="D695" s="54">
        <f>Ясюкова!E701</f>
        <v>0</v>
      </c>
      <c r="E695" s="54">
        <f>Ясюкова!F701</f>
        <v>0</v>
      </c>
      <c r="F695" s="54">
        <f>Ясюкова!J701+Ясюкова!T701</f>
        <v>0</v>
      </c>
      <c r="G695" s="54">
        <f>Ясюкова!O701+Ясюкова!V701</f>
        <v>0</v>
      </c>
      <c r="H695" s="54">
        <f>Ясюкова!J701+Ясюкова!N701+Ясюкова!O701</f>
        <v>0</v>
      </c>
      <c r="I695" s="54">
        <f>Ясюкова!T701+Ясюкова!U701+Ясюкова!V701</f>
        <v>0</v>
      </c>
      <c r="J695" s="54">
        <f>Ясюкова!W701</f>
        <v>0</v>
      </c>
      <c r="K695" s="54" t="e">
        <f>Ясюкова!C701</f>
        <v>#DIV/0!</v>
      </c>
      <c r="L695" s="54" t="e">
        <f>Ясюкова!D701</f>
        <v>#DIV/0!</v>
      </c>
      <c r="M695" s="54">
        <f>Ясюкова!G701</f>
        <v>0</v>
      </c>
      <c r="N695" s="54">
        <f>Ясюкова!H701</f>
        <v>0</v>
      </c>
      <c r="O695" s="54">
        <f>Ясюкова!I701</f>
        <v>0</v>
      </c>
      <c r="P695" s="54">
        <f>Ясюкова!X701</f>
        <v>0</v>
      </c>
      <c r="Q695" s="55" t="e">
        <f>Ясюкова!AX701</f>
        <v>#N/A</v>
      </c>
      <c r="R695" s="54" t="e">
        <f>Ясюкова!AW701</f>
        <v>#N/A</v>
      </c>
    </row>
    <row r="696" spans="1:18" x14ac:dyDescent="0.25">
      <c r="A696" s="70">
        <f>'Тулуз-Пьерон'!A702</f>
        <v>0</v>
      </c>
      <c r="B696" s="71">
        <f>'Тулуз-Пьерон'!B702</f>
        <v>0</v>
      </c>
      <c r="C696" s="60">
        <f>Ясюкова!K702+Ясюкова!L702+Ясюкова!P702</f>
        <v>0</v>
      </c>
      <c r="D696" s="54">
        <f>Ясюкова!E702</f>
        <v>0</v>
      </c>
      <c r="E696" s="54">
        <f>Ясюкова!F702</f>
        <v>0</v>
      </c>
      <c r="F696" s="54">
        <f>Ясюкова!J702+Ясюкова!T702</f>
        <v>0</v>
      </c>
      <c r="G696" s="54">
        <f>Ясюкова!O702+Ясюкова!V702</f>
        <v>0</v>
      </c>
      <c r="H696" s="54">
        <f>Ясюкова!J702+Ясюкова!N702+Ясюкова!O702</f>
        <v>0</v>
      </c>
      <c r="I696" s="54">
        <f>Ясюкова!T702+Ясюкова!U702+Ясюкова!V702</f>
        <v>0</v>
      </c>
      <c r="J696" s="54">
        <f>Ясюкова!W702</f>
        <v>0</v>
      </c>
      <c r="K696" s="54" t="e">
        <f>Ясюкова!C702</f>
        <v>#DIV/0!</v>
      </c>
      <c r="L696" s="54" t="e">
        <f>Ясюкова!D702</f>
        <v>#DIV/0!</v>
      </c>
      <c r="M696" s="54">
        <f>Ясюкова!G702</f>
        <v>0</v>
      </c>
      <c r="N696" s="54">
        <f>Ясюкова!H702</f>
        <v>0</v>
      </c>
      <c r="O696" s="54">
        <f>Ясюкова!I702</f>
        <v>0</v>
      </c>
      <c r="P696" s="54">
        <f>Ясюкова!X702</f>
        <v>0</v>
      </c>
      <c r="Q696" s="55" t="e">
        <f>Ясюкова!AX702</f>
        <v>#N/A</v>
      </c>
      <c r="R696" s="54" t="e">
        <f>Ясюкова!AW702</f>
        <v>#N/A</v>
      </c>
    </row>
    <row r="697" spans="1:18" x14ac:dyDescent="0.25">
      <c r="A697" s="70">
        <f>'Тулуз-Пьерон'!A703</f>
        <v>0</v>
      </c>
      <c r="B697" s="71">
        <f>'Тулуз-Пьерон'!B703</f>
        <v>0</v>
      </c>
      <c r="C697" s="60">
        <f>Ясюкова!K703+Ясюкова!L703+Ясюкова!P703</f>
        <v>0</v>
      </c>
      <c r="D697" s="54">
        <f>Ясюкова!E703</f>
        <v>0</v>
      </c>
      <c r="E697" s="54">
        <f>Ясюкова!F703</f>
        <v>0</v>
      </c>
      <c r="F697" s="54">
        <f>Ясюкова!J703+Ясюкова!T703</f>
        <v>0</v>
      </c>
      <c r="G697" s="54">
        <f>Ясюкова!O703+Ясюкова!V703</f>
        <v>0</v>
      </c>
      <c r="H697" s="54">
        <f>Ясюкова!J703+Ясюкова!N703+Ясюкова!O703</f>
        <v>0</v>
      </c>
      <c r="I697" s="54">
        <f>Ясюкова!T703+Ясюкова!U703+Ясюкова!V703</f>
        <v>0</v>
      </c>
      <c r="J697" s="54">
        <f>Ясюкова!W703</f>
        <v>0</v>
      </c>
      <c r="K697" s="54" t="e">
        <f>Ясюкова!C703</f>
        <v>#DIV/0!</v>
      </c>
      <c r="L697" s="54" t="e">
        <f>Ясюкова!D703</f>
        <v>#DIV/0!</v>
      </c>
      <c r="M697" s="54">
        <f>Ясюкова!G703</f>
        <v>0</v>
      </c>
      <c r="N697" s="54">
        <f>Ясюкова!H703</f>
        <v>0</v>
      </c>
      <c r="O697" s="54">
        <f>Ясюкова!I703</f>
        <v>0</v>
      </c>
      <c r="P697" s="54">
        <f>Ясюкова!X703</f>
        <v>0</v>
      </c>
      <c r="Q697" s="55" t="e">
        <f>Ясюкова!AX703</f>
        <v>#N/A</v>
      </c>
      <c r="R697" s="54" t="e">
        <f>Ясюкова!AW703</f>
        <v>#N/A</v>
      </c>
    </row>
    <row r="698" spans="1:18" x14ac:dyDescent="0.25">
      <c r="A698" s="70">
        <f>'Тулуз-Пьерон'!A704</f>
        <v>0</v>
      </c>
      <c r="B698" s="71">
        <f>'Тулуз-Пьерон'!B704</f>
        <v>0</v>
      </c>
      <c r="C698" s="60">
        <f>Ясюкова!K704+Ясюкова!L704+Ясюкова!P704</f>
        <v>0</v>
      </c>
      <c r="D698" s="54">
        <f>Ясюкова!E704</f>
        <v>0</v>
      </c>
      <c r="E698" s="54">
        <f>Ясюкова!F704</f>
        <v>0</v>
      </c>
      <c r="F698" s="54">
        <f>Ясюкова!J704+Ясюкова!T704</f>
        <v>0</v>
      </c>
      <c r="G698" s="54">
        <f>Ясюкова!O704+Ясюкова!V704</f>
        <v>0</v>
      </c>
      <c r="H698" s="54">
        <f>Ясюкова!J704+Ясюкова!N704+Ясюкова!O704</f>
        <v>0</v>
      </c>
      <c r="I698" s="54">
        <f>Ясюкова!T704+Ясюкова!U704+Ясюкова!V704</f>
        <v>0</v>
      </c>
      <c r="J698" s="54">
        <f>Ясюкова!W704</f>
        <v>0</v>
      </c>
      <c r="K698" s="54" t="e">
        <f>Ясюкова!C704</f>
        <v>#DIV/0!</v>
      </c>
      <c r="L698" s="54" t="e">
        <f>Ясюкова!D704</f>
        <v>#DIV/0!</v>
      </c>
      <c r="M698" s="54">
        <f>Ясюкова!G704</f>
        <v>0</v>
      </c>
      <c r="N698" s="54">
        <f>Ясюкова!H704</f>
        <v>0</v>
      </c>
      <c r="O698" s="54">
        <f>Ясюкова!I704</f>
        <v>0</v>
      </c>
      <c r="P698" s="54">
        <f>Ясюкова!X704</f>
        <v>0</v>
      </c>
      <c r="Q698" s="55" t="e">
        <f>Ясюкова!AX704</f>
        <v>#N/A</v>
      </c>
      <c r="R698" s="54" t="e">
        <f>Ясюкова!AW704</f>
        <v>#N/A</v>
      </c>
    </row>
    <row r="699" spans="1:18" x14ac:dyDescent="0.25">
      <c r="A699" s="70">
        <f>'Тулуз-Пьерон'!A705</f>
        <v>0</v>
      </c>
      <c r="B699" s="71">
        <f>'Тулуз-Пьерон'!B705</f>
        <v>0</v>
      </c>
      <c r="C699" s="60">
        <f>Ясюкова!K705+Ясюкова!L705+Ясюкова!P705</f>
        <v>0</v>
      </c>
      <c r="D699" s="54">
        <f>Ясюкова!E705</f>
        <v>0</v>
      </c>
      <c r="E699" s="54">
        <f>Ясюкова!F705</f>
        <v>0</v>
      </c>
      <c r="F699" s="54">
        <f>Ясюкова!J705+Ясюкова!T705</f>
        <v>0</v>
      </c>
      <c r="G699" s="54">
        <f>Ясюкова!O705+Ясюкова!V705</f>
        <v>0</v>
      </c>
      <c r="H699" s="54">
        <f>Ясюкова!J705+Ясюкова!N705+Ясюкова!O705</f>
        <v>0</v>
      </c>
      <c r="I699" s="54">
        <f>Ясюкова!T705+Ясюкова!U705+Ясюкова!V705</f>
        <v>0</v>
      </c>
      <c r="J699" s="54">
        <f>Ясюкова!W705</f>
        <v>0</v>
      </c>
      <c r="K699" s="54" t="e">
        <f>Ясюкова!C705</f>
        <v>#DIV/0!</v>
      </c>
      <c r="L699" s="54" t="e">
        <f>Ясюкова!D705</f>
        <v>#DIV/0!</v>
      </c>
      <c r="M699" s="54">
        <f>Ясюкова!G705</f>
        <v>0</v>
      </c>
      <c r="N699" s="54">
        <f>Ясюкова!H705</f>
        <v>0</v>
      </c>
      <c r="O699" s="54">
        <f>Ясюкова!I705</f>
        <v>0</v>
      </c>
      <c r="P699" s="54">
        <f>Ясюкова!X705</f>
        <v>0</v>
      </c>
      <c r="Q699" s="55" t="e">
        <f>Ясюкова!AX705</f>
        <v>#N/A</v>
      </c>
      <c r="R699" s="54" t="e">
        <f>Ясюкова!AW705</f>
        <v>#N/A</v>
      </c>
    </row>
    <row r="700" spans="1:18" x14ac:dyDescent="0.25">
      <c r="A700" s="70">
        <f>'Тулуз-Пьерон'!A706</f>
        <v>0</v>
      </c>
      <c r="B700" s="71">
        <f>'Тулуз-Пьерон'!B706</f>
        <v>0</v>
      </c>
      <c r="C700" s="60">
        <f>Ясюкова!K706+Ясюкова!L706+Ясюкова!P706</f>
        <v>0</v>
      </c>
      <c r="D700" s="54">
        <f>Ясюкова!E706</f>
        <v>0</v>
      </c>
      <c r="E700" s="54">
        <f>Ясюкова!F706</f>
        <v>0</v>
      </c>
      <c r="F700" s="54">
        <f>Ясюкова!J706+Ясюкова!T706</f>
        <v>0</v>
      </c>
      <c r="G700" s="54">
        <f>Ясюкова!O706+Ясюкова!V706</f>
        <v>0</v>
      </c>
      <c r="H700" s="54">
        <f>Ясюкова!J706+Ясюкова!N706+Ясюкова!O706</f>
        <v>0</v>
      </c>
      <c r="I700" s="54">
        <f>Ясюкова!T706+Ясюкова!U706+Ясюкова!V706</f>
        <v>0</v>
      </c>
      <c r="J700" s="54">
        <f>Ясюкова!W706</f>
        <v>0</v>
      </c>
      <c r="K700" s="54" t="e">
        <f>Ясюкова!C706</f>
        <v>#DIV/0!</v>
      </c>
      <c r="L700" s="54" t="e">
        <f>Ясюкова!D706</f>
        <v>#DIV/0!</v>
      </c>
      <c r="M700" s="54">
        <f>Ясюкова!G706</f>
        <v>0</v>
      </c>
      <c r="N700" s="54">
        <f>Ясюкова!H706</f>
        <v>0</v>
      </c>
      <c r="O700" s="54">
        <f>Ясюкова!I706</f>
        <v>0</v>
      </c>
      <c r="P700" s="54">
        <f>Ясюкова!X706</f>
        <v>0</v>
      </c>
      <c r="Q700" s="55" t="e">
        <f>Ясюкова!AX706</f>
        <v>#N/A</v>
      </c>
      <c r="R700" s="54" t="e">
        <f>Ясюкова!AW706</f>
        <v>#N/A</v>
      </c>
    </row>
    <row r="701" spans="1:18" x14ac:dyDescent="0.25">
      <c r="A701" s="70">
        <f>'Тулуз-Пьерон'!A707</f>
        <v>0</v>
      </c>
      <c r="B701" s="71">
        <f>'Тулуз-Пьерон'!B707</f>
        <v>0</v>
      </c>
      <c r="C701" s="60">
        <f>Ясюкова!K707+Ясюкова!L707+Ясюкова!P707</f>
        <v>0</v>
      </c>
      <c r="D701" s="54">
        <f>Ясюкова!E707</f>
        <v>0</v>
      </c>
      <c r="E701" s="54">
        <f>Ясюкова!F707</f>
        <v>0</v>
      </c>
      <c r="F701" s="54">
        <f>Ясюкова!J707+Ясюкова!T707</f>
        <v>0</v>
      </c>
      <c r="G701" s="54">
        <f>Ясюкова!O707+Ясюкова!V707</f>
        <v>0</v>
      </c>
      <c r="H701" s="54">
        <f>Ясюкова!J707+Ясюкова!N707+Ясюкова!O707</f>
        <v>0</v>
      </c>
      <c r="I701" s="54">
        <f>Ясюкова!T707+Ясюкова!U707+Ясюкова!V707</f>
        <v>0</v>
      </c>
      <c r="J701" s="54">
        <f>Ясюкова!W707</f>
        <v>0</v>
      </c>
      <c r="K701" s="54" t="e">
        <f>Ясюкова!C707</f>
        <v>#DIV/0!</v>
      </c>
      <c r="L701" s="54" t="e">
        <f>Ясюкова!D707</f>
        <v>#DIV/0!</v>
      </c>
      <c r="M701" s="54">
        <f>Ясюкова!G707</f>
        <v>0</v>
      </c>
      <c r="N701" s="54">
        <f>Ясюкова!H707</f>
        <v>0</v>
      </c>
      <c r="O701" s="54">
        <f>Ясюкова!I707</f>
        <v>0</v>
      </c>
      <c r="P701" s="54">
        <f>Ясюкова!X707</f>
        <v>0</v>
      </c>
      <c r="Q701" s="55" t="e">
        <f>Ясюкова!AX707</f>
        <v>#N/A</v>
      </c>
      <c r="R701" s="54" t="e">
        <f>Ясюкова!AW707</f>
        <v>#N/A</v>
      </c>
    </row>
    <row r="702" spans="1:18" x14ac:dyDescent="0.25">
      <c r="A702" s="70">
        <f>'Тулуз-Пьерон'!A708</f>
        <v>0</v>
      </c>
      <c r="B702" s="71">
        <f>'Тулуз-Пьерон'!B708</f>
        <v>0</v>
      </c>
      <c r="C702" s="60">
        <f>Ясюкова!K708+Ясюкова!L708+Ясюкова!P708</f>
        <v>0</v>
      </c>
      <c r="D702" s="54">
        <f>Ясюкова!E708</f>
        <v>0</v>
      </c>
      <c r="E702" s="54">
        <f>Ясюкова!F708</f>
        <v>0</v>
      </c>
      <c r="F702" s="54">
        <f>Ясюкова!J708+Ясюкова!T708</f>
        <v>0</v>
      </c>
      <c r="G702" s="54">
        <f>Ясюкова!O708+Ясюкова!V708</f>
        <v>0</v>
      </c>
      <c r="H702" s="54">
        <f>Ясюкова!J708+Ясюкова!N708+Ясюкова!O708</f>
        <v>0</v>
      </c>
      <c r="I702" s="54">
        <f>Ясюкова!T708+Ясюкова!U708+Ясюкова!V708</f>
        <v>0</v>
      </c>
      <c r="J702" s="54">
        <f>Ясюкова!W708</f>
        <v>0</v>
      </c>
      <c r="K702" s="54" t="e">
        <f>Ясюкова!C708</f>
        <v>#DIV/0!</v>
      </c>
      <c r="L702" s="54" t="e">
        <f>Ясюкова!D708</f>
        <v>#DIV/0!</v>
      </c>
      <c r="M702" s="54">
        <f>Ясюкова!G708</f>
        <v>0</v>
      </c>
      <c r="N702" s="54">
        <f>Ясюкова!H708</f>
        <v>0</v>
      </c>
      <c r="O702" s="54">
        <f>Ясюкова!I708</f>
        <v>0</v>
      </c>
      <c r="P702" s="54">
        <f>Ясюкова!X708</f>
        <v>0</v>
      </c>
      <c r="Q702" s="55" t="e">
        <f>Ясюкова!AX708</f>
        <v>#N/A</v>
      </c>
      <c r="R702" s="54" t="e">
        <f>Ясюкова!AW708</f>
        <v>#N/A</v>
      </c>
    </row>
    <row r="703" spans="1:18" x14ac:dyDescent="0.25">
      <c r="A703" s="70">
        <f>'Тулуз-Пьерон'!A709</f>
        <v>0</v>
      </c>
      <c r="B703" s="71">
        <f>'Тулуз-Пьерон'!B709</f>
        <v>0</v>
      </c>
      <c r="C703" s="60">
        <f>Ясюкова!K709+Ясюкова!L709+Ясюкова!P709</f>
        <v>0</v>
      </c>
      <c r="D703" s="54">
        <f>Ясюкова!E709</f>
        <v>0</v>
      </c>
      <c r="E703" s="54">
        <f>Ясюкова!F709</f>
        <v>0</v>
      </c>
      <c r="F703" s="54">
        <f>Ясюкова!J709+Ясюкова!T709</f>
        <v>0</v>
      </c>
      <c r="G703" s="54">
        <f>Ясюкова!O709+Ясюкова!V709</f>
        <v>0</v>
      </c>
      <c r="H703" s="54">
        <f>Ясюкова!J709+Ясюкова!N709+Ясюкова!O709</f>
        <v>0</v>
      </c>
      <c r="I703" s="54">
        <f>Ясюкова!T709+Ясюкова!U709+Ясюкова!V709</f>
        <v>0</v>
      </c>
      <c r="J703" s="54">
        <f>Ясюкова!W709</f>
        <v>0</v>
      </c>
      <c r="K703" s="54" t="e">
        <f>Ясюкова!C709</f>
        <v>#DIV/0!</v>
      </c>
      <c r="L703" s="54" t="e">
        <f>Ясюкова!D709</f>
        <v>#DIV/0!</v>
      </c>
      <c r="M703" s="54">
        <f>Ясюкова!G709</f>
        <v>0</v>
      </c>
      <c r="N703" s="54">
        <f>Ясюкова!H709</f>
        <v>0</v>
      </c>
      <c r="O703" s="54">
        <f>Ясюкова!I709</f>
        <v>0</v>
      </c>
      <c r="P703" s="54">
        <f>Ясюкова!X709</f>
        <v>0</v>
      </c>
      <c r="Q703" s="55" t="e">
        <f>Ясюкова!AX709</f>
        <v>#N/A</v>
      </c>
      <c r="R703" s="54" t="e">
        <f>Ясюкова!AW709</f>
        <v>#N/A</v>
      </c>
    </row>
    <row r="704" spans="1:18" x14ac:dyDescent="0.25">
      <c r="A704" s="70">
        <f>'Тулуз-Пьерон'!A710</f>
        <v>0</v>
      </c>
      <c r="B704" s="71">
        <f>'Тулуз-Пьерон'!B710</f>
        <v>0</v>
      </c>
      <c r="C704" s="60">
        <f>Ясюкова!K710+Ясюкова!L710+Ясюкова!P710</f>
        <v>0</v>
      </c>
      <c r="D704" s="54">
        <f>Ясюкова!E710</f>
        <v>0</v>
      </c>
      <c r="E704" s="54">
        <f>Ясюкова!F710</f>
        <v>0</v>
      </c>
      <c r="F704" s="54">
        <f>Ясюкова!J710+Ясюкова!T710</f>
        <v>0</v>
      </c>
      <c r="G704" s="54">
        <f>Ясюкова!O710+Ясюкова!V710</f>
        <v>0</v>
      </c>
      <c r="H704" s="54">
        <f>Ясюкова!J710+Ясюкова!N710+Ясюкова!O710</f>
        <v>0</v>
      </c>
      <c r="I704" s="54">
        <f>Ясюкова!T710+Ясюкова!U710+Ясюкова!V710</f>
        <v>0</v>
      </c>
      <c r="J704" s="54">
        <f>Ясюкова!W710</f>
        <v>0</v>
      </c>
      <c r="K704" s="54" t="e">
        <f>Ясюкова!C710</f>
        <v>#DIV/0!</v>
      </c>
      <c r="L704" s="54" t="e">
        <f>Ясюкова!D710</f>
        <v>#DIV/0!</v>
      </c>
      <c r="M704" s="54">
        <f>Ясюкова!G710</f>
        <v>0</v>
      </c>
      <c r="N704" s="54">
        <f>Ясюкова!H710</f>
        <v>0</v>
      </c>
      <c r="O704" s="54">
        <f>Ясюкова!I710</f>
        <v>0</v>
      </c>
      <c r="P704" s="54">
        <f>Ясюкова!X710</f>
        <v>0</v>
      </c>
      <c r="Q704" s="55" t="e">
        <f>Ясюкова!AX710</f>
        <v>#N/A</v>
      </c>
      <c r="R704" s="54" t="e">
        <f>Ясюкова!AW710</f>
        <v>#N/A</v>
      </c>
    </row>
    <row r="705" spans="1:18" x14ac:dyDescent="0.25">
      <c r="A705" s="70">
        <f>'Тулуз-Пьерон'!A711</f>
        <v>0</v>
      </c>
      <c r="B705" s="71">
        <f>'Тулуз-Пьерон'!B711</f>
        <v>0</v>
      </c>
      <c r="C705" s="60">
        <f>Ясюкова!K711+Ясюкова!L711+Ясюкова!P711</f>
        <v>0</v>
      </c>
      <c r="D705" s="54">
        <f>Ясюкова!E711</f>
        <v>0</v>
      </c>
      <c r="E705" s="54">
        <f>Ясюкова!F711</f>
        <v>0</v>
      </c>
      <c r="F705" s="54">
        <f>Ясюкова!J711+Ясюкова!T711</f>
        <v>0</v>
      </c>
      <c r="G705" s="54">
        <f>Ясюкова!O711+Ясюкова!V711</f>
        <v>0</v>
      </c>
      <c r="H705" s="54">
        <f>Ясюкова!J711+Ясюкова!N711+Ясюкова!O711</f>
        <v>0</v>
      </c>
      <c r="I705" s="54">
        <f>Ясюкова!T711+Ясюкова!U711+Ясюкова!V711</f>
        <v>0</v>
      </c>
      <c r="J705" s="54">
        <f>Ясюкова!W711</f>
        <v>0</v>
      </c>
      <c r="K705" s="54" t="e">
        <f>Ясюкова!C711</f>
        <v>#DIV/0!</v>
      </c>
      <c r="L705" s="54" t="e">
        <f>Ясюкова!D711</f>
        <v>#DIV/0!</v>
      </c>
      <c r="M705" s="54">
        <f>Ясюкова!G711</f>
        <v>0</v>
      </c>
      <c r="N705" s="54">
        <f>Ясюкова!H711</f>
        <v>0</v>
      </c>
      <c r="O705" s="54">
        <f>Ясюкова!I711</f>
        <v>0</v>
      </c>
      <c r="P705" s="54">
        <f>Ясюкова!X711</f>
        <v>0</v>
      </c>
      <c r="Q705" s="55" t="e">
        <f>Ясюкова!AX711</f>
        <v>#N/A</v>
      </c>
      <c r="R705" s="54" t="e">
        <f>Ясюкова!AW711</f>
        <v>#N/A</v>
      </c>
    </row>
    <row r="706" spans="1:18" x14ac:dyDescent="0.25">
      <c r="A706" s="70">
        <f>'Тулуз-Пьерон'!A712</f>
        <v>0</v>
      </c>
      <c r="B706" s="71">
        <f>'Тулуз-Пьерон'!B712</f>
        <v>0</v>
      </c>
      <c r="C706" s="60">
        <f>Ясюкова!K712+Ясюкова!L712+Ясюкова!P712</f>
        <v>0</v>
      </c>
      <c r="D706" s="54">
        <f>Ясюкова!E712</f>
        <v>0</v>
      </c>
      <c r="E706" s="54">
        <f>Ясюкова!F712</f>
        <v>0</v>
      </c>
      <c r="F706" s="54">
        <f>Ясюкова!J712+Ясюкова!T712</f>
        <v>0</v>
      </c>
      <c r="G706" s="54">
        <f>Ясюкова!O712+Ясюкова!V712</f>
        <v>0</v>
      </c>
      <c r="H706" s="54">
        <f>Ясюкова!J712+Ясюкова!N712+Ясюкова!O712</f>
        <v>0</v>
      </c>
      <c r="I706" s="54">
        <f>Ясюкова!T712+Ясюкова!U712+Ясюкова!V712</f>
        <v>0</v>
      </c>
      <c r="J706" s="54">
        <f>Ясюкова!W712</f>
        <v>0</v>
      </c>
      <c r="K706" s="54" t="e">
        <f>Ясюкова!C712</f>
        <v>#DIV/0!</v>
      </c>
      <c r="L706" s="54" t="e">
        <f>Ясюкова!D712</f>
        <v>#DIV/0!</v>
      </c>
      <c r="M706" s="54">
        <f>Ясюкова!G712</f>
        <v>0</v>
      </c>
      <c r="N706" s="54">
        <f>Ясюкова!H712</f>
        <v>0</v>
      </c>
      <c r="O706" s="54">
        <f>Ясюкова!I712</f>
        <v>0</v>
      </c>
      <c r="P706" s="54">
        <f>Ясюкова!X712</f>
        <v>0</v>
      </c>
      <c r="Q706" s="55" t="e">
        <f>Ясюкова!AX712</f>
        <v>#N/A</v>
      </c>
      <c r="R706" s="54" t="e">
        <f>Ясюкова!AW712</f>
        <v>#N/A</v>
      </c>
    </row>
    <row r="707" spans="1:18" x14ac:dyDescent="0.25">
      <c r="A707" s="70">
        <f>'Тулуз-Пьерон'!A713</f>
        <v>0</v>
      </c>
      <c r="B707" s="71">
        <f>'Тулуз-Пьерон'!B713</f>
        <v>0</v>
      </c>
      <c r="C707" s="60">
        <f>Ясюкова!K713+Ясюкова!L713+Ясюкова!P713</f>
        <v>0</v>
      </c>
      <c r="D707" s="54">
        <f>Ясюкова!E713</f>
        <v>0</v>
      </c>
      <c r="E707" s="54">
        <f>Ясюкова!F713</f>
        <v>0</v>
      </c>
      <c r="F707" s="54">
        <f>Ясюкова!J713+Ясюкова!T713</f>
        <v>0</v>
      </c>
      <c r="G707" s="54">
        <f>Ясюкова!O713+Ясюкова!V713</f>
        <v>0</v>
      </c>
      <c r="H707" s="54">
        <f>Ясюкова!J713+Ясюкова!N713+Ясюкова!O713</f>
        <v>0</v>
      </c>
      <c r="I707" s="54">
        <f>Ясюкова!T713+Ясюкова!U713+Ясюкова!V713</f>
        <v>0</v>
      </c>
      <c r="J707" s="54">
        <f>Ясюкова!W713</f>
        <v>0</v>
      </c>
      <c r="K707" s="54" t="e">
        <f>Ясюкова!C713</f>
        <v>#DIV/0!</v>
      </c>
      <c r="L707" s="54" t="e">
        <f>Ясюкова!D713</f>
        <v>#DIV/0!</v>
      </c>
      <c r="M707" s="54">
        <f>Ясюкова!G713</f>
        <v>0</v>
      </c>
      <c r="N707" s="54">
        <f>Ясюкова!H713</f>
        <v>0</v>
      </c>
      <c r="O707" s="54">
        <f>Ясюкова!I713</f>
        <v>0</v>
      </c>
      <c r="P707" s="54">
        <f>Ясюкова!X713</f>
        <v>0</v>
      </c>
      <c r="Q707" s="55" t="e">
        <f>Ясюкова!AX713</f>
        <v>#N/A</v>
      </c>
      <c r="R707" s="54" t="e">
        <f>Ясюкова!AW713</f>
        <v>#N/A</v>
      </c>
    </row>
    <row r="708" spans="1:18" x14ac:dyDescent="0.25">
      <c r="A708" s="70">
        <f>'Тулуз-Пьерон'!A714</f>
        <v>0</v>
      </c>
      <c r="B708" s="71">
        <f>'Тулуз-Пьерон'!B714</f>
        <v>0</v>
      </c>
      <c r="C708" s="60">
        <f>Ясюкова!K714+Ясюкова!L714+Ясюкова!P714</f>
        <v>0</v>
      </c>
      <c r="D708" s="54">
        <f>Ясюкова!E714</f>
        <v>0</v>
      </c>
      <c r="E708" s="54">
        <f>Ясюкова!F714</f>
        <v>0</v>
      </c>
      <c r="F708" s="54">
        <f>Ясюкова!J714+Ясюкова!T714</f>
        <v>0</v>
      </c>
      <c r="G708" s="54">
        <f>Ясюкова!O714+Ясюкова!V714</f>
        <v>0</v>
      </c>
      <c r="H708" s="54">
        <f>Ясюкова!J714+Ясюкова!N714+Ясюкова!O714</f>
        <v>0</v>
      </c>
      <c r="I708" s="54">
        <f>Ясюкова!T714+Ясюкова!U714+Ясюкова!V714</f>
        <v>0</v>
      </c>
      <c r="J708" s="54">
        <f>Ясюкова!W714</f>
        <v>0</v>
      </c>
      <c r="K708" s="54" t="e">
        <f>Ясюкова!C714</f>
        <v>#DIV/0!</v>
      </c>
      <c r="L708" s="54" t="e">
        <f>Ясюкова!D714</f>
        <v>#DIV/0!</v>
      </c>
      <c r="M708" s="54">
        <f>Ясюкова!G714</f>
        <v>0</v>
      </c>
      <c r="N708" s="54">
        <f>Ясюкова!H714</f>
        <v>0</v>
      </c>
      <c r="O708" s="54">
        <f>Ясюкова!I714</f>
        <v>0</v>
      </c>
      <c r="P708" s="54">
        <f>Ясюкова!X714</f>
        <v>0</v>
      </c>
      <c r="Q708" s="55" t="e">
        <f>Ясюкова!AX714</f>
        <v>#N/A</v>
      </c>
      <c r="R708" s="54" t="e">
        <f>Ясюкова!AW714</f>
        <v>#N/A</v>
      </c>
    </row>
    <row r="709" spans="1:18" x14ac:dyDescent="0.25">
      <c r="A709" s="70">
        <f>'Тулуз-Пьерон'!A715</f>
        <v>0</v>
      </c>
      <c r="B709" s="71">
        <f>'Тулуз-Пьерон'!B715</f>
        <v>0</v>
      </c>
      <c r="C709" s="60">
        <f>Ясюкова!K715+Ясюкова!L715+Ясюкова!P715</f>
        <v>0</v>
      </c>
      <c r="D709" s="54">
        <f>Ясюкова!E715</f>
        <v>0</v>
      </c>
      <c r="E709" s="54">
        <f>Ясюкова!F715</f>
        <v>0</v>
      </c>
      <c r="F709" s="54">
        <f>Ясюкова!J715+Ясюкова!T715</f>
        <v>0</v>
      </c>
      <c r="G709" s="54">
        <f>Ясюкова!O715+Ясюкова!V715</f>
        <v>0</v>
      </c>
      <c r="H709" s="54">
        <f>Ясюкова!J715+Ясюкова!N715+Ясюкова!O715</f>
        <v>0</v>
      </c>
      <c r="I709" s="54">
        <f>Ясюкова!T715+Ясюкова!U715+Ясюкова!V715</f>
        <v>0</v>
      </c>
      <c r="J709" s="54">
        <f>Ясюкова!W715</f>
        <v>0</v>
      </c>
      <c r="K709" s="54" t="e">
        <f>Ясюкова!C715</f>
        <v>#DIV/0!</v>
      </c>
      <c r="L709" s="54" t="e">
        <f>Ясюкова!D715</f>
        <v>#DIV/0!</v>
      </c>
      <c r="M709" s="54">
        <f>Ясюкова!G715</f>
        <v>0</v>
      </c>
      <c r="N709" s="54">
        <f>Ясюкова!H715</f>
        <v>0</v>
      </c>
      <c r="O709" s="54">
        <f>Ясюкова!I715</f>
        <v>0</v>
      </c>
      <c r="P709" s="54">
        <f>Ясюкова!X715</f>
        <v>0</v>
      </c>
      <c r="Q709" s="55" t="e">
        <f>Ясюкова!AX715</f>
        <v>#N/A</v>
      </c>
      <c r="R709" s="54" t="e">
        <f>Ясюкова!AW715</f>
        <v>#N/A</v>
      </c>
    </row>
    <row r="710" spans="1:18" x14ac:dyDescent="0.25">
      <c r="A710" s="70">
        <f>'Тулуз-Пьерон'!A716</f>
        <v>0</v>
      </c>
      <c r="B710" s="71">
        <f>'Тулуз-Пьерон'!B716</f>
        <v>0</v>
      </c>
      <c r="C710" s="60">
        <f>Ясюкова!K716+Ясюкова!L716+Ясюкова!P716</f>
        <v>0</v>
      </c>
      <c r="D710" s="54">
        <f>Ясюкова!E716</f>
        <v>0</v>
      </c>
      <c r="E710" s="54">
        <f>Ясюкова!F716</f>
        <v>0</v>
      </c>
      <c r="F710" s="54">
        <f>Ясюкова!J716+Ясюкова!T716</f>
        <v>0</v>
      </c>
      <c r="G710" s="54">
        <f>Ясюкова!O716+Ясюкова!V716</f>
        <v>0</v>
      </c>
      <c r="H710" s="54">
        <f>Ясюкова!J716+Ясюкова!N716+Ясюкова!O716</f>
        <v>0</v>
      </c>
      <c r="I710" s="54">
        <f>Ясюкова!T716+Ясюкова!U716+Ясюкова!V716</f>
        <v>0</v>
      </c>
      <c r="J710" s="54">
        <f>Ясюкова!W716</f>
        <v>0</v>
      </c>
      <c r="K710" s="54" t="e">
        <f>Ясюкова!C716</f>
        <v>#DIV/0!</v>
      </c>
      <c r="L710" s="54" t="e">
        <f>Ясюкова!D716</f>
        <v>#DIV/0!</v>
      </c>
      <c r="M710" s="54">
        <f>Ясюкова!G716</f>
        <v>0</v>
      </c>
      <c r="N710" s="54">
        <f>Ясюкова!H716</f>
        <v>0</v>
      </c>
      <c r="O710" s="54">
        <f>Ясюкова!I716</f>
        <v>0</v>
      </c>
      <c r="P710" s="54">
        <f>Ясюкова!X716</f>
        <v>0</v>
      </c>
      <c r="Q710" s="55" t="e">
        <f>Ясюкова!AX716</f>
        <v>#N/A</v>
      </c>
      <c r="R710" s="54" t="e">
        <f>Ясюкова!AW716</f>
        <v>#N/A</v>
      </c>
    </row>
    <row r="711" spans="1:18" x14ac:dyDescent="0.25">
      <c r="A711" s="70">
        <f>'Тулуз-Пьерон'!A717</f>
        <v>0</v>
      </c>
      <c r="B711" s="71">
        <f>'Тулуз-Пьерон'!B717</f>
        <v>0</v>
      </c>
      <c r="C711" s="60">
        <f>Ясюкова!K717+Ясюкова!L717+Ясюкова!P717</f>
        <v>0</v>
      </c>
      <c r="D711" s="54">
        <f>Ясюкова!E717</f>
        <v>0</v>
      </c>
      <c r="E711" s="54">
        <f>Ясюкова!F717</f>
        <v>0</v>
      </c>
      <c r="F711" s="54">
        <f>Ясюкова!J717+Ясюкова!T717</f>
        <v>0</v>
      </c>
      <c r="G711" s="54">
        <f>Ясюкова!O717+Ясюкова!V717</f>
        <v>0</v>
      </c>
      <c r="H711" s="54">
        <f>Ясюкова!J717+Ясюкова!N717+Ясюкова!O717</f>
        <v>0</v>
      </c>
      <c r="I711" s="54">
        <f>Ясюкова!T717+Ясюкова!U717+Ясюкова!V717</f>
        <v>0</v>
      </c>
      <c r="J711" s="54">
        <f>Ясюкова!W717</f>
        <v>0</v>
      </c>
      <c r="K711" s="54" t="e">
        <f>Ясюкова!C717</f>
        <v>#DIV/0!</v>
      </c>
      <c r="L711" s="54" t="e">
        <f>Ясюкова!D717</f>
        <v>#DIV/0!</v>
      </c>
      <c r="M711" s="54">
        <f>Ясюкова!G717</f>
        <v>0</v>
      </c>
      <c r="N711" s="54">
        <f>Ясюкова!H717</f>
        <v>0</v>
      </c>
      <c r="O711" s="54">
        <f>Ясюкова!I717</f>
        <v>0</v>
      </c>
      <c r="P711" s="54">
        <f>Ясюкова!X717</f>
        <v>0</v>
      </c>
      <c r="Q711" s="55" t="e">
        <f>Ясюкова!AX717</f>
        <v>#N/A</v>
      </c>
      <c r="R711" s="54" t="e">
        <f>Ясюкова!AW717</f>
        <v>#N/A</v>
      </c>
    </row>
    <row r="712" spans="1:18" x14ac:dyDescent="0.25">
      <c r="A712" s="70">
        <f>'Тулуз-Пьерон'!A718</f>
        <v>0</v>
      </c>
      <c r="B712" s="71">
        <f>'Тулуз-Пьерон'!B718</f>
        <v>0</v>
      </c>
      <c r="C712" s="60">
        <f>Ясюкова!K718+Ясюкова!L718+Ясюкова!P718</f>
        <v>0</v>
      </c>
      <c r="D712" s="54">
        <f>Ясюкова!E718</f>
        <v>0</v>
      </c>
      <c r="E712" s="54">
        <f>Ясюкова!F718</f>
        <v>0</v>
      </c>
      <c r="F712" s="54">
        <f>Ясюкова!J718+Ясюкова!T718</f>
        <v>0</v>
      </c>
      <c r="G712" s="54">
        <f>Ясюкова!O718+Ясюкова!V718</f>
        <v>0</v>
      </c>
      <c r="H712" s="54">
        <f>Ясюкова!J718+Ясюкова!N718+Ясюкова!O718</f>
        <v>0</v>
      </c>
      <c r="I712" s="54">
        <f>Ясюкова!T718+Ясюкова!U718+Ясюкова!V718</f>
        <v>0</v>
      </c>
      <c r="J712" s="54">
        <f>Ясюкова!W718</f>
        <v>0</v>
      </c>
      <c r="K712" s="54" t="e">
        <f>Ясюкова!C718</f>
        <v>#DIV/0!</v>
      </c>
      <c r="L712" s="54" t="e">
        <f>Ясюкова!D718</f>
        <v>#DIV/0!</v>
      </c>
      <c r="M712" s="54">
        <f>Ясюкова!G718</f>
        <v>0</v>
      </c>
      <c r="N712" s="54">
        <f>Ясюкова!H718</f>
        <v>0</v>
      </c>
      <c r="O712" s="54">
        <f>Ясюкова!I718</f>
        <v>0</v>
      </c>
      <c r="P712" s="54">
        <f>Ясюкова!X718</f>
        <v>0</v>
      </c>
      <c r="Q712" s="55" t="e">
        <f>Ясюкова!AX718</f>
        <v>#N/A</v>
      </c>
      <c r="R712" s="54" t="e">
        <f>Ясюкова!AW718</f>
        <v>#N/A</v>
      </c>
    </row>
    <row r="713" spans="1:18" x14ac:dyDescent="0.25">
      <c r="A713" s="70">
        <f>'Тулуз-Пьерон'!A719</f>
        <v>0</v>
      </c>
      <c r="B713" s="71">
        <f>'Тулуз-Пьерон'!B719</f>
        <v>0</v>
      </c>
      <c r="C713" s="60">
        <f>Ясюкова!K719+Ясюкова!L719+Ясюкова!P719</f>
        <v>0</v>
      </c>
      <c r="D713" s="54">
        <f>Ясюкова!E719</f>
        <v>0</v>
      </c>
      <c r="E713" s="54">
        <f>Ясюкова!F719</f>
        <v>0</v>
      </c>
      <c r="F713" s="54">
        <f>Ясюкова!J719+Ясюкова!T719</f>
        <v>0</v>
      </c>
      <c r="G713" s="54">
        <f>Ясюкова!O719+Ясюкова!V719</f>
        <v>0</v>
      </c>
      <c r="H713" s="54">
        <f>Ясюкова!J719+Ясюкова!N719+Ясюкова!O719</f>
        <v>0</v>
      </c>
      <c r="I713" s="54">
        <f>Ясюкова!T719+Ясюкова!U719+Ясюкова!V719</f>
        <v>0</v>
      </c>
      <c r="J713" s="54">
        <f>Ясюкова!W719</f>
        <v>0</v>
      </c>
      <c r="K713" s="54" t="e">
        <f>Ясюкова!C719</f>
        <v>#DIV/0!</v>
      </c>
      <c r="L713" s="54" t="e">
        <f>Ясюкова!D719</f>
        <v>#DIV/0!</v>
      </c>
      <c r="M713" s="54">
        <f>Ясюкова!G719</f>
        <v>0</v>
      </c>
      <c r="N713" s="54">
        <f>Ясюкова!H719</f>
        <v>0</v>
      </c>
      <c r="O713" s="54">
        <f>Ясюкова!I719</f>
        <v>0</v>
      </c>
      <c r="P713" s="54">
        <f>Ясюкова!X719</f>
        <v>0</v>
      </c>
      <c r="Q713" s="55" t="e">
        <f>Ясюкова!AX719</f>
        <v>#N/A</v>
      </c>
      <c r="R713" s="54" t="e">
        <f>Ясюкова!AW719</f>
        <v>#N/A</v>
      </c>
    </row>
    <row r="714" spans="1:18" x14ac:dyDescent="0.25">
      <c r="A714" s="70">
        <f>'Тулуз-Пьерон'!A720</f>
        <v>0</v>
      </c>
      <c r="B714" s="71">
        <f>'Тулуз-Пьерон'!B720</f>
        <v>0</v>
      </c>
      <c r="C714" s="60">
        <f>Ясюкова!K720+Ясюкова!L720+Ясюкова!P720</f>
        <v>0</v>
      </c>
      <c r="D714" s="54">
        <f>Ясюкова!E720</f>
        <v>0</v>
      </c>
      <c r="E714" s="54">
        <f>Ясюкова!F720</f>
        <v>0</v>
      </c>
      <c r="F714" s="54">
        <f>Ясюкова!J720+Ясюкова!T720</f>
        <v>0</v>
      </c>
      <c r="G714" s="54">
        <f>Ясюкова!O720+Ясюкова!V720</f>
        <v>0</v>
      </c>
      <c r="H714" s="54">
        <f>Ясюкова!J720+Ясюкова!N720+Ясюкова!O720</f>
        <v>0</v>
      </c>
      <c r="I714" s="54">
        <f>Ясюкова!T720+Ясюкова!U720+Ясюкова!V720</f>
        <v>0</v>
      </c>
      <c r="J714" s="54">
        <f>Ясюкова!W720</f>
        <v>0</v>
      </c>
      <c r="K714" s="54" t="e">
        <f>Ясюкова!C720</f>
        <v>#DIV/0!</v>
      </c>
      <c r="L714" s="54" t="e">
        <f>Ясюкова!D720</f>
        <v>#DIV/0!</v>
      </c>
      <c r="M714" s="54">
        <f>Ясюкова!G720</f>
        <v>0</v>
      </c>
      <c r="N714" s="54">
        <f>Ясюкова!H720</f>
        <v>0</v>
      </c>
      <c r="O714" s="54">
        <f>Ясюкова!I720</f>
        <v>0</v>
      </c>
      <c r="P714" s="54">
        <f>Ясюкова!X720</f>
        <v>0</v>
      </c>
      <c r="Q714" s="55" t="e">
        <f>Ясюкова!AX720</f>
        <v>#N/A</v>
      </c>
      <c r="R714" s="54" t="e">
        <f>Ясюкова!AW720</f>
        <v>#N/A</v>
      </c>
    </row>
    <row r="715" spans="1:18" x14ac:dyDescent="0.25">
      <c r="A715" s="70">
        <f>'Тулуз-Пьерон'!A721</f>
        <v>0</v>
      </c>
      <c r="B715" s="71">
        <f>'Тулуз-Пьерон'!B721</f>
        <v>0</v>
      </c>
      <c r="C715" s="60">
        <f>Ясюкова!K721+Ясюкова!L721+Ясюкова!P721</f>
        <v>0</v>
      </c>
      <c r="D715" s="54">
        <f>Ясюкова!E721</f>
        <v>0</v>
      </c>
      <c r="E715" s="54">
        <f>Ясюкова!F721</f>
        <v>0</v>
      </c>
      <c r="F715" s="54">
        <f>Ясюкова!J721+Ясюкова!T721</f>
        <v>0</v>
      </c>
      <c r="G715" s="54">
        <f>Ясюкова!O721+Ясюкова!V721</f>
        <v>0</v>
      </c>
      <c r="H715" s="54">
        <f>Ясюкова!J721+Ясюкова!N721+Ясюкова!O721</f>
        <v>0</v>
      </c>
      <c r="I715" s="54">
        <f>Ясюкова!T721+Ясюкова!U721+Ясюкова!V721</f>
        <v>0</v>
      </c>
      <c r="J715" s="54">
        <f>Ясюкова!W721</f>
        <v>0</v>
      </c>
      <c r="K715" s="54" t="e">
        <f>Ясюкова!C721</f>
        <v>#DIV/0!</v>
      </c>
      <c r="L715" s="54" t="e">
        <f>Ясюкова!D721</f>
        <v>#DIV/0!</v>
      </c>
      <c r="M715" s="54">
        <f>Ясюкова!G721</f>
        <v>0</v>
      </c>
      <c r="N715" s="54">
        <f>Ясюкова!H721</f>
        <v>0</v>
      </c>
      <c r="O715" s="54">
        <f>Ясюкова!I721</f>
        <v>0</v>
      </c>
      <c r="P715" s="54">
        <f>Ясюкова!X721</f>
        <v>0</v>
      </c>
      <c r="Q715" s="55" t="e">
        <f>Ясюкова!AX721</f>
        <v>#N/A</v>
      </c>
      <c r="R715" s="54" t="e">
        <f>Ясюкова!AW721</f>
        <v>#N/A</v>
      </c>
    </row>
    <row r="716" spans="1:18" x14ac:dyDescent="0.25">
      <c r="A716" s="70">
        <f>'Тулуз-Пьерон'!A722</f>
        <v>0</v>
      </c>
      <c r="B716" s="71">
        <f>'Тулуз-Пьерон'!B722</f>
        <v>0</v>
      </c>
      <c r="C716" s="60">
        <f>Ясюкова!K722+Ясюкова!L722+Ясюкова!P722</f>
        <v>0</v>
      </c>
      <c r="D716" s="54">
        <f>Ясюкова!E722</f>
        <v>0</v>
      </c>
      <c r="E716" s="54">
        <f>Ясюкова!F722</f>
        <v>0</v>
      </c>
      <c r="F716" s="54">
        <f>Ясюкова!J722+Ясюкова!T722</f>
        <v>0</v>
      </c>
      <c r="G716" s="54">
        <f>Ясюкова!O722+Ясюкова!V722</f>
        <v>0</v>
      </c>
      <c r="H716" s="54">
        <f>Ясюкова!J722+Ясюкова!N722+Ясюкова!O722</f>
        <v>0</v>
      </c>
      <c r="I716" s="54">
        <f>Ясюкова!T722+Ясюкова!U722+Ясюкова!V722</f>
        <v>0</v>
      </c>
      <c r="J716" s="54">
        <f>Ясюкова!W722</f>
        <v>0</v>
      </c>
      <c r="K716" s="54" t="e">
        <f>Ясюкова!C722</f>
        <v>#DIV/0!</v>
      </c>
      <c r="L716" s="54" t="e">
        <f>Ясюкова!D722</f>
        <v>#DIV/0!</v>
      </c>
      <c r="M716" s="54">
        <f>Ясюкова!G722</f>
        <v>0</v>
      </c>
      <c r="N716" s="54">
        <f>Ясюкова!H722</f>
        <v>0</v>
      </c>
      <c r="O716" s="54">
        <f>Ясюкова!I722</f>
        <v>0</v>
      </c>
      <c r="P716" s="54">
        <f>Ясюкова!X722</f>
        <v>0</v>
      </c>
      <c r="Q716" s="55" t="e">
        <f>Ясюкова!AX722</f>
        <v>#N/A</v>
      </c>
      <c r="R716" s="54" t="e">
        <f>Ясюкова!AW722</f>
        <v>#N/A</v>
      </c>
    </row>
    <row r="717" spans="1:18" x14ac:dyDescent="0.25">
      <c r="A717" s="70">
        <f>'Тулуз-Пьерон'!A723</f>
        <v>0</v>
      </c>
      <c r="B717" s="71">
        <f>'Тулуз-Пьерон'!B723</f>
        <v>0</v>
      </c>
      <c r="C717" s="60">
        <f>Ясюкова!K723+Ясюкова!L723+Ясюкова!P723</f>
        <v>0</v>
      </c>
      <c r="D717" s="54">
        <f>Ясюкова!E723</f>
        <v>0</v>
      </c>
      <c r="E717" s="54">
        <f>Ясюкова!F723</f>
        <v>0</v>
      </c>
      <c r="F717" s="54">
        <f>Ясюкова!J723+Ясюкова!T723</f>
        <v>0</v>
      </c>
      <c r="G717" s="54">
        <f>Ясюкова!O723+Ясюкова!V723</f>
        <v>0</v>
      </c>
      <c r="H717" s="54">
        <f>Ясюкова!J723+Ясюкова!N723+Ясюкова!O723</f>
        <v>0</v>
      </c>
      <c r="I717" s="54">
        <f>Ясюкова!T723+Ясюкова!U723+Ясюкова!V723</f>
        <v>0</v>
      </c>
      <c r="J717" s="54">
        <f>Ясюкова!W723</f>
        <v>0</v>
      </c>
      <c r="K717" s="54" t="e">
        <f>Ясюкова!C723</f>
        <v>#DIV/0!</v>
      </c>
      <c r="L717" s="54" t="e">
        <f>Ясюкова!D723</f>
        <v>#DIV/0!</v>
      </c>
      <c r="M717" s="54">
        <f>Ясюкова!G723</f>
        <v>0</v>
      </c>
      <c r="N717" s="54">
        <f>Ясюкова!H723</f>
        <v>0</v>
      </c>
      <c r="O717" s="54">
        <f>Ясюкова!I723</f>
        <v>0</v>
      </c>
      <c r="P717" s="54">
        <f>Ясюкова!X723</f>
        <v>0</v>
      </c>
      <c r="Q717" s="55" t="e">
        <f>Ясюкова!AX723</f>
        <v>#N/A</v>
      </c>
      <c r="R717" s="54" t="e">
        <f>Ясюкова!AW723</f>
        <v>#N/A</v>
      </c>
    </row>
    <row r="718" spans="1:18" x14ac:dyDescent="0.25">
      <c r="A718" s="70">
        <f>'Тулуз-Пьерон'!A724</f>
        <v>0</v>
      </c>
      <c r="B718" s="71">
        <f>'Тулуз-Пьерон'!B724</f>
        <v>0</v>
      </c>
      <c r="C718" s="60">
        <f>Ясюкова!K724+Ясюкова!L724+Ясюкова!P724</f>
        <v>0</v>
      </c>
      <c r="D718" s="54">
        <f>Ясюкова!E724</f>
        <v>0</v>
      </c>
      <c r="E718" s="54">
        <f>Ясюкова!F724</f>
        <v>0</v>
      </c>
      <c r="F718" s="54">
        <f>Ясюкова!J724+Ясюкова!T724</f>
        <v>0</v>
      </c>
      <c r="G718" s="54">
        <f>Ясюкова!O724+Ясюкова!V724</f>
        <v>0</v>
      </c>
      <c r="H718" s="54">
        <f>Ясюкова!J724+Ясюкова!N724+Ясюкова!O724</f>
        <v>0</v>
      </c>
      <c r="I718" s="54">
        <f>Ясюкова!T724+Ясюкова!U724+Ясюкова!V724</f>
        <v>0</v>
      </c>
      <c r="J718" s="54">
        <f>Ясюкова!W724</f>
        <v>0</v>
      </c>
      <c r="K718" s="54" t="e">
        <f>Ясюкова!C724</f>
        <v>#DIV/0!</v>
      </c>
      <c r="L718" s="54" t="e">
        <f>Ясюкова!D724</f>
        <v>#DIV/0!</v>
      </c>
      <c r="M718" s="54">
        <f>Ясюкова!G724</f>
        <v>0</v>
      </c>
      <c r="N718" s="54">
        <f>Ясюкова!H724</f>
        <v>0</v>
      </c>
      <c r="O718" s="54">
        <f>Ясюкова!I724</f>
        <v>0</v>
      </c>
      <c r="P718" s="54">
        <f>Ясюкова!X724</f>
        <v>0</v>
      </c>
      <c r="Q718" s="55" t="e">
        <f>Ясюкова!AX724</f>
        <v>#N/A</v>
      </c>
      <c r="R718" s="54" t="e">
        <f>Ясюкова!AW724</f>
        <v>#N/A</v>
      </c>
    </row>
    <row r="719" spans="1:18" x14ac:dyDescent="0.25">
      <c r="A719" s="70">
        <f>'Тулуз-Пьерон'!A725</f>
        <v>0</v>
      </c>
      <c r="B719" s="71">
        <f>'Тулуз-Пьерон'!B725</f>
        <v>0</v>
      </c>
      <c r="C719" s="60">
        <f>Ясюкова!K725+Ясюкова!L725+Ясюкова!P725</f>
        <v>0</v>
      </c>
      <c r="D719" s="54">
        <f>Ясюкова!E725</f>
        <v>0</v>
      </c>
      <c r="E719" s="54">
        <f>Ясюкова!F725</f>
        <v>0</v>
      </c>
      <c r="F719" s="54">
        <f>Ясюкова!J725+Ясюкова!T725</f>
        <v>0</v>
      </c>
      <c r="G719" s="54">
        <f>Ясюкова!O725+Ясюкова!V725</f>
        <v>0</v>
      </c>
      <c r="H719" s="54">
        <f>Ясюкова!J725+Ясюкова!N725+Ясюкова!O725</f>
        <v>0</v>
      </c>
      <c r="I719" s="54">
        <f>Ясюкова!T725+Ясюкова!U725+Ясюкова!V725</f>
        <v>0</v>
      </c>
      <c r="J719" s="54">
        <f>Ясюкова!W725</f>
        <v>0</v>
      </c>
      <c r="K719" s="54" t="e">
        <f>Ясюкова!C725</f>
        <v>#DIV/0!</v>
      </c>
      <c r="L719" s="54" t="e">
        <f>Ясюкова!D725</f>
        <v>#DIV/0!</v>
      </c>
      <c r="M719" s="54">
        <f>Ясюкова!G725</f>
        <v>0</v>
      </c>
      <c r="N719" s="54">
        <f>Ясюкова!H725</f>
        <v>0</v>
      </c>
      <c r="O719" s="54">
        <f>Ясюкова!I725</f>
        <v>0</v>
      </c>
      <c r="P719" s="54">
        <f>Ясюкова!X725</f>
        <v>0</v>
      </c>
      <c r="Q719" s="55" t="e">
        <f>Ясюкова!AX725</f>
        <v>#N/A</v>
      </c>
      <c r="R719" s="54" t="e">
        <f>Ясюкова!AW725</f>
        <v>#N/A</v>
      </c>
    </row>
    <row r="720" spans="1:18" x14ac:dyDescent="0.25">
      <c r="A720" s="70">
        <f>'Тулуз-Пьерон'!A726</f>
        <v>0</v>
      </c>
      <c r="B720" s="71">
        <f>'Тулуз-Пьерон'!B726</f>
        <v>0</v>
      </c>
      <c r="C720" s="60">
        <f>Ясюкова!K726+Ясюкова!L726+Ясюкова!P726</f>
        <v>0</v>
      </c>
      <c r="D720" s="54">
        <f>Ясюкова!E726</f>
        <v>0</v>
      </c>
      <c r="E720" s="54">
        <f>Ясюкова!F726</f>
        <v>0</v>
      </c>
      <c r="F720" s="54">
        <f>Ясюкова!J726+Ясюкова!T726</f>
        <v>0</v>
      </c>
      <c r="G720" s="54">
        <f>Ясюкова!O726+Ясюкова!V726</f>
        <v>0</v>
      </c>
      <c r="H720" s="54">
        <f>Ясюкова!J726+Ясюкова!N726+Ясюкова!O726</f>
        <v>0</v>
      </c>
      <c r="I720" s="54">
        <f>Ясюкова!T726+Ясюкова!U726+Ясюкова!V726</f>
        <v>0</v>
      </c>
      <c r="J720" s="54">
        <f>Ясюкова!W726</f>
        <v>0</v>
      </c>
      <c r="K720" s="54" t="e">
        <f>Ясюкова!C726</f>
        <v>#DIV/0!</v>
      </c>
      <c r="L720" s="54" t="e">
        <f>Ясюкова!D726</f>
        <v>#DIV/0!</v>
      </c>
      <c r="M720" s="54">
        <f>Ясюкова!G726</f>
        <v>0</v>
      </c>
      <c r="N720" s="54">
        <f>Ясюкова!H726</f>
        <v>0</v>
      </c>
      <c r="O720" s="54">
        <f>Ясюкова!I726</f>
        <v>0</v>
      </c>
      <c r="P720" s="54">
        <f>Ясюкова!X726</f>
        <v>0</v>
      </c>
      <c r="Q720" s="55" t="e">
        <f>Ясюкова!AX726</f>
        <v>#N/A</v>
      </c>
      <c r="R720" s="54" t="e">
        <f>Ясюкова!AW726</f>
        <v>#N/A</v>
      </c>
    </row>
    <row r="721" spans="1:18" x14ac:dyDescent="0.25">
      <c r="A721" s="70">
        <f>'Тулуз-Пьерон'!A727</f>
        <v>0</v>
      </c>
      <c r="B721" s="71">
        <f>'Тулуз-Пьерон'!B727</f>
        <v>0</v>
      </c>
      <c r="C721" s="60">
        <f>Ясюкова!K727+Ясюкова!L727+Ясюкова!P727</f>
        <v>0</v>
      </c>
      <c r="D721" s="54">
        <f>Ясюкова!E727</f>
        <v>0</v>
      </c>
      <c r="E721" s="54">
        <f>Ясюкова!F727</f>
        <v>0</v>
      </c>
      <c r="F721" s="54">
        <f>Ясюкова!J727+Ясюкова!T727</f>
        <v>0</v>
      </c>
      <c r="G721" s="54">
        <f>Ясюкова!O727+Ясюкова!V727</f>
        <v>0</v>
      </c>
      <c r="H721" s="54">
        <f>Ясюкова!J727+Ясюкова!N727+Ясюкова!O727</f>
        <v>0</v>
      </c>
      <c r="I721" s="54">
        <f>Ясюкова!T727+Ясюкова!U727+Ясюкова!V727</f>
        <v>0</v>
      </c>
      <c r="J721" s="54">
        <f>Ясюкова!W727</f>
        <v>0</v>
      </c>
      <c r="K721" s="54" t="e">
        <f>Ясюкова!C727</f>
        <v>#DIV/0!</v>
      </c>
      <c r="L721" s="54" t="e">
        <f>Ясюкова!D727</f>
        <v>#DIV/0!</v>
      </c>
      <c r="M721" s="54">
        <f>Ясюкова!G727</f>
        <v>0</v>
      </c>
      <c r="N721" s="54">
        <f>Ясюкова!H727</f>
        <v>0</v>
      </c>
      <c r="O721" s="54">
        <f>Ясюкова!I727</f>
        <v>0</v>
      </c>
      <c r="P721" s="54">
        <f>Ясюкова!X727</f>
        <v>0</v>
      </c>
      <c r="Q721" s="55" t="e">
        <f>Ясюкова!AX727</f>
        <v>#N/A</v>
      </c>
      <c r="R721" s="54" t="e">
        <f>Ясюкова!AW727</f>
        <v>#N/A</v>
      </c>
    </row>
    <row r="722" spans="1:18" x14ac:dyDescent="0.25">
      <c r="A722" s="70">
        <f>'Тулуз-Пьерон'!A728</f>
        <v>0</v>
      </c>
      <c r="B722" s="71">
        <f>'Тулуз-Пьерон'!B728</f>
        <v>0</v>
      </c>
      <c r="C722" s="60">
        <f>Ясюкова!K728+Ясюкова!L728+Ясюкова!P728</f>
        <v>0</v>
      </c>
      <c r="D722" s="54">
        <f>Ясюкова!E728</f>
        <v>0</v>
      </c>
      <c r="E722" s="54">
        <f>Ясюкова!F728</f>
        <v>0</v>
      </c>
      <c r="F722" s="54">
        <f>Ясюкова!J728+Ясюкова!T728</f>
        <v>0</v>
      </c>
      <c r="G722" s="54">
        <f>Ясюкова!O728+Ясюкова!V728</f>
        <v>0</v>
      </c>
      <c r="H722" s="54">
        <f>Ясюкова!J728+Ясюкова!N728+Ясюкова!O728</f>
        <v>0</v>
      </c>
      <c r="I722" s="54">
        <f>Ясюкова!T728+Ясюкова!U728+Ясюкова!V728</f>
        <v>0</v>
      </c>
      <c r="J722" s="54">
        <f>Ясюкова!W728</f>
        <v>0</v>
      </c>
      <c r="K722" s="54" t="e">
        <f>Ясюкова!C728</f>
        <v>#DIV/0!</v>
      </c>
      <c r="L722" s="54" t="e">
        <f>Ясюкова!D728</f>
        <v>#DIV/0!</v>
      </c>
      <c r="M722" s="54">
        <f>Ясюкова!G728</f>
        <v>0</v>
      </c>
      <c r="N722" s="54">
        <f>Ясюкова!H728</f>
        <v>0</v>
      </c>
      <c r="O722" s="54">
        <f>Ясюкова!I728</f>
        <v>0</v>
      </c>
      <c r="P722" s="54">
        <f>Ясюкова!X728</f>
        <v>0</v>
      </c>
      <c r="Q722" s="55" t="e">
        <f>Ясюкова!AX728</f>
        <v>#N/A</v>
      </c>
      <c r="R722" s="54" t="e">
        <f>Ясюкова!AW728</f>
        <v>#N/A</v>
      </c>
    </row>
    <row r="723" spans="1:18" x14ac:dyDescent="0.25">
      <c r="A723" s="70">
        <f>'Тулуз-Пьерон'!A729</f>
        <v>0</v>
      </c>
      <c r="B723" s="71">
        <f>'Тулуз-Пьерон'!B729</f>
        <v>0</v>
      </c>
      <c r="C723" s="60">
        <f>Ясюкова!K729+Ясюкова!L729+Ясюкова!P729</f>
        <v>0</v>
      </c>
      <c r="D723" s="54">
        <f>Ясюкова!E729</f>
        <v>0</v>
      </c>
      <c r="E723" s="54">
        <f>Ясюкова!F729</f>
        <v>0</v>
      </c>
      <c r="F723" s="54">
        <f>Ясюкова!J729+Ясюкова!T729</f>
        <v>0</v>
      </c>
      <c r="G723" s="54">
        <f>Ясюкова!O729+Ясюкова!V729</f>
        <v>0</v>
      </c>
      <c r="H723" s="54">
        <f>Ясюкова!J729+Ясюкова!N729+Ясюкова!O729</f>
        <v>0</v>
      </c>
      <c r="I723" s="54">
        <f>Ясюкова!T729+Ясюкова!U729+Ясюкова!V729</f>
        <v>0</v>
      </c>
      <c r="J723" s="54">
        <f>Ясюкова!W729</f>
        <v>0</v>
      </c>
      <c r="K723" s="54" t="e">
        <f>Ясюкова!C729</f>
        <v>#DIV/0!</v>
      </c>
      <c r="L723" s="54" t="e">
        <f>Ясюкова!D729</f>
        <v>#DIV/0!</v>
      </c>
      <c r="M723" s="54">
        <f>Ясюкова!G729</f>
        <v>0</v>
      </c>
      <c r="N723" s="54">
        <f>Ясюкова!H729</f>
        <v>0</v>
      </c>
      <c r="O723" s="54">
        <f>Ясюкова!I729</f>
        <v>0</v>
      </c>
      <c r="P723" s="54">
        <f>Ясюкова!X729</f>
        <v>0</v>
      </c>
      <c r="Q723" s="55" t="e">
        <f>Ясюкова!AX729</f>
        <v>#N/A</v>
      </c>
      <c r="R723" s="54" t="e">
        <f>Ясюкова!AW729</f>
        <v>#N/A</v>
      </c>
    </row>
    <row r="724" spans="1:18" x14ac:dyDescent="0.25">
      <c r="A724" s="70">
        <f>'Тулуз-Пьерон'!A730</f>
        <v>0</v>
      </c>
      <c r="B724" s="71">
        <f>'Тулуз-Пьерон'!B730</f>
        <v>0</v>
      </c>
      <c r="C724" s="60">
        <f>Ясюкова!K730+Ясюкова!L730+Ясюкова!P730</f>
        <v>0</v>
      </c>
      <c r="D724" s="54">
        <f>Ясюкова!E730</f>
        <v>0</v>
      </c>
      <c r="E724" s="54">
        <f>Ясюкова!F730</f>
        <v>0</v>
      </c>
      <c r="F724" s="54">
        <f>Ясюкова!J730+Ясюкова!T730</f>
        <v>0</v>
      </c>
      <c r="G724" s="54">
        <f>Ясюкова!O730+Ясюкова!V730</f>
        <v>0</v>
      </c>
      <c r="H724" s="54">
        <f>Ясюкова!J730+Ясюкова!N730+Ясюкова!O730</f>
        <v>0</v>
      </c>
      <c r="I724" s="54">
        <f>Ясюкова!T730+Ясюкова!U730+Ясюкова!V730</f>
        <v>0</v>
      </c>
      <c r="J724" s="54">
        <f>Ясюкова!W730</f>
        <v>0</v>
      </c>
      <c r="K724" s="54" t="e">
        <f>Ясюкова!C730</f>
        <v>#DIV/0!</v>
      </c>
      <c r="L724" s="54" t="e">
        <f>Ясюкова!D730</f>
        <v>#DIV/0!</v>
      </c>
      <c r="M724" s="54">
        <f>Ясюкова!G730</f>
        <v>0</v>
      </c>
      <c r="N724" s="54">
        <f>Ясюкова!H730</f>
        <v>0</v>
      </c>
      <c r="O724" s="54">
        <f>Ясюкова!I730</f>
        <v>0</v>
      </c>
      <c r="P724" s="54">
        <f>Ясюкова!X730</f>
        <v>0</v>
      </c>
      <c r="Q724" s="55" t="e">
        <f>Ясюкова!AX730</f>
        <v>#N/A</v>
      </c>
      <c r="R724" s="54" t="e">
        <f>Ясюкова!AW730</f>
        <v>#N/A</v>
      </c>
    </row>
    <row r="725" spans="1:18" x14ac:dyDescent="0.25">
      <c r="A725" s="70">
        <f>'Тулуз-Пьерон'!A731</f>
        <v>0</v>
      </c>
      <c r="B725" s="71">
        <f>'Тулуз-Пьерон'!B731</f>
        <v>0</v>
      </c>
      <c r="C725" s="60">
        <f>Ясюкова!K731+Ясюкова!L731+Ясюкова!P731</f>
        <v>0</v>
      </c>
      <c r="D725" s="54">
        <f>Ясюкова!E731</f>
        <v>0</v>
      </c>
      <c r="E725" s="54">
        <f>Ясюкова!F731</f>
        <v>0</v>
      </c>
      <c r="F725" s="54">
        <f>Ясюкова!J731+Ясюкова!T731</f>
        <v>0</v>
      </c>
      <c r="G725" s="54">
        <f>Ясюкова!O731+Ясюкова!V731</f>
        <v>0</v>
      </c>
      <c r="H725" s="54">
        <f>Ясюкова!J731+Ясюкова!N731+Ясюкова!O731</f>
        <v>0</v>
      </c>
      <c r="I725" s="54">
        <f>Ясюкова!T731+Ясюкова!U731+Ясюкова!V731</f>
        <v>0</v>
      </c>
      <c r="J725" s="54">
        <f>Ясюкова!W731</f>
        <v>0</v>
      </c>
      <c r="K725" s="54" t="e">
        <f>Ясюкова!C731</f>
        <v>#DIV/0!</v>
      </c>
      <c r="L725" s="54" t="e">
        <f>Ясюкова!D731</f>
        <v>#DIV/0!</v>
      </c>
      <c r="M725" s="54">
        <f>Ясюкова!G731</f>
        <v>0</v>
      </c>
      <c r="N725" s="54">
        <f>Ясюкова!H731</f>
        <v>0</v>
      </c>
      <c r="O725" s="54">
        <f>Ясюкова!I731</f>
        <v>0</v>
      </c>
      <c r="P725" s="54">
        <f>Ясюкова!X731</f>
        <v>0</v>
      </c>
      <c r="Q725" s="55" t="e">
        <f>Ясюкова!AX731</f>
        <v>#N/A</v>
      </c>
      <c r="R725" s="54" t="e">
        <f>Ясюкова!AW731</f>
        <v>#N/A</v>
      </c>
    </row>
    <row r="726" spans="1:18" x14ac:dyDescent="0.25">
      <c r="A726" s="70">
        <f>'Тулуз-Пьерон'!A732</f>
        <v>0</v>
      </c>
      <c r="B726" s="71">
        <f>'Тулуз-Пьерон'!B732</f>
        <v>0</v>
      </c>
      <c r="C726" s="60">
        <f>Ясюкова!K732+Ясюкова!L732+Ясюкова!P732</f>
        <v>0</v>
      </c>
      <c r="D726" s="54">
        <f>Ясюкова!E732</f>
        <v>0</v>
      </c>
      <c r="E726" s="54">
        <f>Ясюкова!F732</f>
        <v>0</v>
      </c>
      <c r="F726" s="54">
        <f>Ясюкова!J732+Ясюкова!T732</f>
        <v>0</v>
      </c>
      <c r="G726" s="54">
        <f>Ясюкова!O732+Ясюкова!V732</f>
        <v>0</v>
      </c>
      <c r="H726" s="54">
        <f>Ясюкова!J732+Ясюкова!N732+Ясюкова!O732</f>
        <v>0</v>
      </c>
      <c r="I726" s="54">
        <f>Ясюкова!T732+Ясюкова!U732+Ясюкова!V732</f>
        <v>0</v>
      </c>
      <c r="J726" s="54">
        <f>Ясюкова!W732</f>
        <v>0</v>
      </c>
      <c r="K726" s="54" t="e">
        <f>Ясюкова!C732</f>
        <v>#DIV/0!</v>
      </c>
      <c r="L726" s="54" t="e">
        <f>Ясюкова!D732</f>
        <v>#DIV/0!</v>
      </c>
      <c r="M726" s="54">
        <f>Ясюкова!G732</f>
        <v>0</v>
      </c>
      <c r="N726" s="54">
        <f>Ясюкова!H732</f>
        <v>0</v>
      </c>
      <c r="O726" s="54">
        <f>Ясюкова!I732</f>
        <v>0</v>
      </c>
      <c r="P726" s="54">
        <f>Ясюкова!X732</f>
        <v>0</v>
      </c>
      <c r="Q726" s="55" t="e">
        <f>Ясюкова!AX732</f>
        <v>#N/A</v>
      </c>
      <c r="R726" s="54" t="e">
        <f>Ясюкова!AW732</f>
        <v>#N/A</v>
      </c>
    </row>
    <row r="727" spans="1:18" x14ac:dyDescent="0.25">
      <c r="A727" s="70">
        <f>'Тулуз-Пьерон'!A733</f>
        <v>0</v>
      </c>
      <c r="B727" s="71">
        <f>'Тулуз-Пьерон'!B733</f>
        <v>0</v>
      </c>
      <c r="C727" s="60">
        <f>Ясюкова!K733+Ясюкова!L733+Ясюкова!P733</f>
        <v>0</v>
      </c>
      <c r="D727" s="54">
        <f>Ясюкова!E733</f>
        <v>0</v>
      </c>
      <c r="E727" s="54">
        <f>Ясюкова!F733</f>
        <v>0</v>
      </c>
      <c r="F727" s="54">
        <f>Ясюкова!J733+Ясюкова!T733</f>
        <v>0</v>
      </c>
      <c r="G727" s="54">
        <f>Ясюкова!O733+Ясюкова!V733</f>
        <v>0</v>
      </c>
      <c r="H727" s="54">
        <f>Ясюкова!J733+Ясюкова!N733+Ясюкова!O733</f>
        <v>0</v>
      </c>
      <c r="I727" s="54">
        <f>Ясюкова!T733+Ясюкова!U733+Ясюкова!V733</f>
        <v>0</v>
      </c>
      <c r="J727" s="54">
        <f>Ясюкова!W733</f>
        <v>0</v>
      </c>
      <c r="K727" s="54" t="e">
        <f>Ясюкова!C733</f>
        <v>#DIV/0!</v>
      </c>
      <c r="L727" s="54" t="e">
        <f>Ясюкова!D733</f>
        <v>#DIV/0!</v>
      </c>
      <c r="M727" s="54">
        <f>Ясюкова!G733</f>
        <v>0</v>
      </c>
      <c r="N727" s="54">
        <f>Ясюкова!H733</f>
        <v>0</v>
      </c>
      <c r="O727" s="54">
        <f>Ясюкова!I733</f>
        <v>0</v>
      </c>
      <c r="P727" s="54">
        <f>Ясюкова!X733</f>
        <v>0</v>
      </c>
      <c r="Q727" s="55" t="e">
        <f>Ясюкова!AX733</f>
        <v>#N/A</v>
      </c>
      <c r="R727" s="54" t="e">
        <f>Ясюкова!AW733</f>
        <v>#N/A</v>
      </c>
    </row>
    <row r="728" spans="1:18" x14ac:dyDescent="0.25">
      <c r="A728" s="70">
        <f>'Тулуз-Пьерон'!A734</f>
        <v>0</v>
      </c>
      <c r="B728" s="71">
        <f>'Тулуз-Пьерон'!B734</f>
        <v>0</v>
      </c>
      <c r="C728" s="60">
        <f>Ясюкова!K734+Ясюкова!L734+Ясюкова!P734</f>
        <v>0</v>
      </c>
      <c r="D728" s="54">
        <f>Ясюкова!E734</f>
        <v>0</v>
      </c>
      <c r="E728" s="54">
        <f>Ясюкова!F734</f>
        <v>0</v>
      </c>
      <c r="F728" s="54">
        <f>Ясюкова!J734+Ясюкова!T734</f>
        <v>0</v>
      </c>
      <c r="G728" s="54">
        <f>Ясюкова!O734+Ясюкова!V734</f>
        <v>0</v>
      </c>
      <c r="H728" s="54">
        <f>Ясюкова!J734+Ясюкова!N734+Ясюкова!O734</f>
        <v>0</v>
      </c>
      <c r="I728" s="54">
        <f>Ясюкова!T734+Ясюкова!U734+Ясюкова!V734</f>
        <v>0</v>
      </c>
      <c r="J728" s="54">
        <f>Ясюкова!W734</f>
        <v>0</v>
      </c>
      <c r="K728" s="54" t="e">
        <f>Ясюкова!C734</f>
        <v>#DIV/0!</v>
      </c>
      <c r="L728" s="54" t="e">
        <f>Ясюкова!D734</f>
        <v>#DIV/0!</v>
      </c>
      <c r="M728" s="54">
        <f>Ясюкова!G734</f>
        <v>0</v>
      </c>
      <c r="N728" s="54">
        <f>Ясюкова!H734</f>
        <v>0</v>
      </c>
      <c r="O728" s="54">
        <f>Ясюкова!I734</f>
        <v>0</v>
      </c>
      <c r="P728" s="54">
        <f>Ясюкова!X734</f>
        <v>0</v>
      </c>
      <c r="Q728" s="55" t="e">
        <f>Ясюкова!AX734</f>
        <v>#N/A</v>
      </c>
      <c r="R728" s="54" t="e">
        <f>Ясюкова!AW734</f>
        <v>#N/A</v>
      </c>
    </row>
    <row r="729" spans="1:18" x14ac:dyDescent="0.25">
      <c r="A729" s="70">
        <f>'Тулуз-Пьерон'!A735</f>
        <v>0</v>
      </c>
      <c r="B729" s="71">
        <f>'Тулуз-Пьерон'!B735</f>
        <v>0</v>
      </c>
      <c r="C729" s="60">
        <f>Ясюкова!K735+Ясюкова!L735+Ясюкова!P735</f>
        <v>0</v>
      </c>
      <c r="D729" s="54">
        <f>Ясюкова!E735</f>
        <v>0</v>
      </c>
      <c r="E729" s="54">
        <f>Ясюкова!F735</f>
        <v>0</v>
      </c>
      <c r="F729" s="54">
        <f>Ясюкова!J735+Ясюкова!T735</f>
        <v>0</v>
      </c>
      <c r="G729" s="54">
        <f>Ясюкова!O735+Ясюкова!V735</f>
        <v>0</v>
      </c>
      <c r="H729" s="54">
        <f>Ясюкова!J735+Ясюкова!N735+Ясюкова!O735</f>
        <v>0</v>
      </c>
      <c r="I729" s="54">
        <f>Ясюкова!T735+Ясюкова!U735+Ясюкова!V735</f>
        <v>0</v>
      </c>
      <c r="J729" s="54">
        <f>Ясюкова!W735</f>
        <v>0</v>
      </c>
      <c r="K729" s="54" t="e">
        <f>Ясюкова!C735</f>
        <v>#DIV/0!</v>
      </c>
      <c r="L729" s="54" t="e">
        <f>Ясюкова!D735</f>
        <v>#DIV/0!</v>
      </c>
      <c r="M729" s="54">
        <f>Ясюкова!G735</f>
        <v>0</v>
      </c>
      <c r="N729" s="54">
        <f>Ясюкова!H735</f>
        <v>0</v>
      </c>
      <c r="O729" s="54">
        <f>Ясюкова!I735</f>
        <v>0</v>
      </c>
      <c r="P729" s="54">
        <f>Ясюкова!X735</f>
        <v>0</v>
      </c>
      <c r="Q729" s="55" t="e">
        <f>Ясюкова!AX735</f>
        <v>#N/A</v>
      </c>
      <c r="R729" s="54" t="e">
        <f>Ясюкова!AW735</f>
        <v>#N/A</v>
      </c>
    </row>
    <row r="730" spans="1:18" x14ac:dyDescent="0.25">
      <c r="A730" s="70">
        <f>'Тулуз-Пьерон'!A736</f>
        <v>0</v>
      </c>
      <c r="B730" s="71">
        <f>'Тулуз-Пьерон'!B736</f>
        <v>0</v>
      </c>
      <c r="C730" s="60">
        <f>Ясюкова!K736+Ясюкова!L736+Ясюкова!P736</f>
        <v>0</v>
      </c>
      <c r="D730" s="54">
        <f>Ясюкова!E736</f>
        <v>0</v>
      </c>
      <c r="E730" s="54">
        <f>Ясюкова!F736</f>
        <v>0</v>
      </c>
      <c r="F730" s="54">
        <f>Ясюкова!J736+Ясюкова!T736</f>
        <v>0</v>
      </c>
      <c r="G730" s="54">
        <f>Ясюкова!O736+Ясюкова!V736</f>
        <v>0</v>
      </c>
      <c r="H730" s="54">
        <f>Ясюкова!J736+Ясюкова!N736+Ясюкова!O736</f>
        <v>0</v>
      </c>
      <c r="I730" s="54">
        <f>Ясюкова!T736+Ясюкова!U736+Ясюкова!V736</f>
        <v>0</v>
      </c>
      <c r="J730" s="54">
        <f>Ясюкова!W736</f>
        <v>0</v>
      </c>
      <c r="K730" s="54" t="e">
        <f>Ясюкова!C736</f>
        <v>#DIV/0!</v>
      </c>
      <c r="L730" s="54" t="e">
        <f>Ясюкова!D736</f>
        <v>#DIV/0!</v>
      </c>
      <c r="M730" s="54">
        <f>Ясюкова!G736</f>
        <v>0</v>
      </c>
      <c r="N730" s="54">
        <f>Ясюкова!H736</f>
        <v>0</v>
      </c>
      <c r="O730" s="54">
        <f>Ясюкова!I736</f>
        <v>0</v>
      </c>
      <c r="P730" s="54">
        <f>Ясюкова!X736</f>
        <v>0</v>
      </c>
      <c r="Q730" s="55" t="e">
        <f>Ясюкова!AX736</f>
        <v>#N/A</v>
      </c>
      <c r="R730" s="54" t="e">
        <f>Ясюкова!AW736</f>
        <v>#N/A</v>
      </c>
    </row>
    <row r="731" spans="1:18" x14ac:dyDescent="0.25">
      <c r="A731" s="70">
        <f>'Тулуз-Пьерон'!A737</f>
        <v>0</v>
      </c>
      <c r="B731" s="71">
        <f>'Тулуз-Пьерон'!B737</f>
        <v>0</v>
      </c>
      <c r="C731" s="60">
        <f>Ясюкова!K737+Ясюкова!L737+Ясюкова!P737</f>
        <v>0</v>
      </c>
      <c r="D731" s="54">
        <f>Ясюкова!E737</f>
        <v>0</v>
      </c>
      <c r="E731" s="54">
        <f>Ясюкова!F737</f>
        <v>0</v>
      </c>
      <c r="F731" s="54">
        <f>Ясюкова!J737+Ясюкова!T737</f>
        <v>0</v>
      </c>
      <c r="G731" s="54">
        <f>Ясюкова!O737+Ясюкова!V737</f>
        <v>0</v>
      </c>
      <c r="H731" s="54">
        <f>Ясюкова!J737+Ясюкова!N737+Ясюкова!O737</f>
        <v>0</v>
      </c>
      <c r="I731" s="54">
        <f>Ясюкова!T737+Ясюкова!U737+Ясюкова!V737</f>
        <v>0</v>
      </c>
      <c r="J731" s="54">
        <f>Ясюкова!W737</f>
        <v>0</v>
      </c>
      <c r="K731" s="54" t="e">
        <f>Ясюкова!C737</f>
        <v>#DIV/0!</v>
      </c>
      <c r="L731" s="54" t="e">
        <f>Ясюкова!D737</f>
        <v>#DIV/0!</v>
      </c>
      <c r="M731" s="54">
        <f>Ясюкова!G737</f>
        <v>0</v>
      </c>
      <c r="N731" s="54">
        <f>Ясюкова!H737</f>
        <v>0</v>
      </c>
      <c r="O731" s="54">
        <f>Ясюкова!I737</f>
        <v>0</v>
      </c>
      <c r="P731" s="54">
        <f>Ясюкова!X737</f>
        <v>0</v>
      </c>
      <c r="Q731" s="55" t="e">
        <f>Ясюкова!AX737</f>
        <v>#N/A</v>
      </c>
      <c r="R731" s="54" t="e">
        <f>Ясюкова!AW737</f>
        <v>#N/A</v>
      </c>
    </row>
    <row r="732" spans="1:18" x14ac:dyDescent="0.25">
      <c r="A732" s="70">
        <f>'Тулуз-Пьерон'!A738</f>
        <v>0</v>
      </c>
      <c r="B732" s="71">
        <f>'Тулуз-Пьерон'!B738</f>
        <v>0</v>
      </c>
      <c r="C732" s="60">
        <f>Ясюкова!K738+Ясюкова!L738+Ясюкова!P738</f>
        <v>0</v>
      </c>
      <c r="D732" s="54">
        <f>Ясюкова!E738</f>
        <v>0</v>
      </c>
      <c r="E732" s="54">
        <f>Ясюкова!F738</f>
        <v>0</v>
      </c>
      <c r="F732" s="54">
        <f>Ясюкова!J738+Ясюкова!T738</f>
        <v>0</v>
      </c>
      <c r="G732" s="54">
        <f>Ясюкова!O738+Ясюкова!V738</f>
        <v>0</v>
      </c>
      <c r="H732" s="54">
        <f>Ясюкова!J738+Ясюкова!N738+Ясюкова!O738</f>
        <v>0</v>
      </c>
      <c r="I732" s="54">
        <f>Ясюкова!T738+Ясюкова!U738+Ясюкова!V738</f>
        <v>0</v>
      </c>
      <c r="J732" s="54">
        <f>Ясюкова!W738</f>
        <v>0</v>
      </c>
      <c r="K732" s="54" t="e">
        <f>Ясюкова!C738</f>
        <v>#DIV/0!</v>
      </c>
      <c r="L732" s="54" t="e">
        <f>Ясюкова!D738</f>
        <v>#DIV/0!</v>
      </c>
      <c r="M732" s="54">
        <f>Ясюкова!G738</f>
        <v>0</v>
      </c>
      <c r="N732" s="54">
        <f>Ясюкова!H738</f>
        <v>0</v>
      </c>
      <c r="O732" s="54">
        <f>Ясюкова!I738</f>
        <v>0</v>
      </c>
      <c r="P732" s="54">
        <f>Ясюкова!X738</f>
        <v>0</v>
      </c>
      <c r="Q732" s="55" t="e">
        <f>Ясюкова!AX738</f>
        <v>#N/A</v>
      </c>
      <c r="R732" s="54" t="e">
        <f>Ясюкова!AW738</f>
        <v>#N/A</v>
      </c>
    </row>
    <row r="733" spans="1:18" x14ac:dyDescent="0.25">
      <c r="A733" s="70">
        <f>'Тулуз-Пьерон'!A739</f>
        <v>0</v>
      </c>
      <c r="B733" s="71">
        <f>'Тулуз-Пьерон'!B739</f>
        <v>0</v>
      </c>
      <c r="C733" s="60">
        <f>Ясюкова!K739+Ясюкова!L739+Ясюкова!P739</f>
        <v>0</v>
      </c>
      <c r="D733" s="54">
        <f>Ясюкова!E739</f>
        <v>0</v>
      </c>
      <c r="E733" s="54">
        <f>Ясюкова!F739</f>
        <v>0</v>
      </c>
      <c r="F733" s="54">
        <f>Ясюкова!J739+Ясюкова!T739</f>
        <v>0</v>
      </c>
      <c r="G733" s="54">
        <f>Ясюкова!O739+Ясюкова!V739</f>
        <v>0</v>
      </c>
      <c r="H733" s="54">
        <f>Ясюкова!J739+Ясюкова!N739+Ясюкова!O739</f>
        <v>0</v>
      </c>
      <c r="I733" s="54">
        <f>Ясюкова!T739+Ясюкова!U739+Ясюкова!V739</f>
        <v>0</v>
      </c>
      <c r="J733" s="54">
        <f>Ясюкова!W739</f>
        <v>0</v>
      </c>
      <c r="K733" s="54" t="e">
        <f>Ясюкова!C739</f>
        <v>#DIV/0!</v>
      </c>
      <c r="L733" s="54" t="e">
        <f>Ясюкова!D739</f>
        <v>#DIV/0!</v>
      </c>
      <c r="M733" s="54">
        <f>Ясюкова!G739</f>
        <v>0</v>
      </c>
      <c r="N733" s="54">
        <f>Ясюкова!H739</f>
        <v>0</v>
      </c>
      <c r="O733" s="54">
        <f>Ясюкова!I739</f>
        <v>0</v>
      </c>
      <c r="P733" s="54">
        <f>Ясюкова!X739</f>
        <v>0</v>
      </c>
      <c r="Q733" s="55" t="e">
        <f>Ясюкова!AX739</f>
        <v>#N/A</v>
      </c>
      <c r="R733" s="54" t="e">
        <f>Ясюкова!AW739</f>
        <v>#N/A</v>
      </c>
    </row>
    <row r="734" spans="1:18" x14ac:dyDescent="0.25">
      <c r="A734" s="70">
        <f>'Тулуз-Пьерон'!A740</f>
        <v>0</v>
      </c>
      <c r="B734" s="71">
        <f>'Тулуз-Пьерон'!B740</f>
        <v>0</v>
      </c>
      <c r="C734" s="60">
        <f>Ясюкова!K740+Ясюкова!L740+Ясюкова!P740</f>
        <v>0</v>
      </c>
      <c r="D734" s="54">
        <f>Ясюкова!E740</f>
        <v>0</v>
      </c>
      <c r="E734" s="54">
        <f>Ясюкова!F740</f>
        <v>0</v>
      </c>
      <c r="F734" s="54">
        <f>Ясюкова!J740+Ясюкова!T740</f>
        <v>0</v>
      </c>
      <c r="G734" s="54">
        <f>Ясюкова!O740+Ясюкова!V740</f>
        <v>0</v>
      </c>
      <c r="H734" s="54">
        <f>Ясюкова!J740+Ясюкова!N740+Ясюкова!O740</f>
        <v>0</v>
      </c>
      <c r="I734" s="54">
        <f>Ясюкова!T740+Ясюкова!U740+Ясюкова!V740</f>
        <v>0</v>
      </c>
      <c r="J734" s="54">
        <f>Ясюкова!W740</f>
        <v>0</v>
      </c>
      <c r="K734" s="54" t="e">
        <f>Ясюкова!C740</f>
        <v>#DIV/0!</v>
      </c>
      <c r="L734" s="54" t="e">
        <f>Ясюкова!D740</f>
        <v>#DIV/0!</v>
      </c>
      <c r="M734" s="54">
        <f>Ясюкова!G740</f>
        <v>0</v>
      </c>
      <c r="N734" s="54">
        <f>Ясюкова!H740</f>
        <v>0</v>
      </c>
      <c r="O734" s="54">
        <f>Ясюкова!I740</f>
        <v>0</v>
      </c>
      <c r="P734" s="54">
        <f>Ясюкова!X740</f>
        <v>0</v>
      </c>
      <c r="Q734" s="55" t="e">
        <f>Ясюкова!AX740</f>
        <v>#N/A</v>
      </c>
      <c r="R734" s="54" t="e">
        <f>Ясюкова!AW740</f>
        <v>#N/A</v>
      </c>
    </row>
    <row r="735" spans="1:18" x14ac:dyDescent="0.25">
      <c r="A735" s="70">
        <f>'Тулуз-Пьерон'!A741</f>
        <v>0</v>
      </c>
      <c r="B735" s="71">
        <f>'Тулуз-Пьерон'!B741</f>
        <v>0</v>
      </c>
      <c r="C735" s="60">
        <f>Ясюкова!K741+Ясюкова!L741+Ясюкова!P741</f>
        <v>0</v>
      </c>
      <c r="D735" s="54">
        <f>Ясюкова!E741</f>
        <v>0</v>
      </c>
      <c r="E735" s="54">
        <f>Ясюкова!F741</f>
        <v>0</v>
      </c>
      <c r="F735" s="54">
        <f>Ясюкова!J741+Ясюкова!T741</f>
        <v>0</v>
      </c>
      <c r="G735" s="54">
        <f>Ясюкова!O741+Ясюкова!V741</f>
        <v>0</v>
      </c>
      <c r="H735" s="54">
        <f>Ясюкова!J741+Ясюкова!N741+Ясюкова!O741</f>
        <v>0</v>
      </c>
      <c r="I735" s="54">
        <f>Ясюкова!T741+Ясюкова!U741+Ясюкова!V741</f>
        <v>0</v>
      </c>
      <c r="J735" s="54">
        <f>Ясюкова!W741</f>
        <v>0</v>
      </c>
      <c r="K735" s="54" t="e">
        <f>Ясюкова!C741</f>
        <v>#DIV/0!</v>
      </c>
      <c r="L735" s="54" t="e">
        <f>Ясюкова!D741</f>
        <v>#DIV/0!</v>
      </c>
      <c r="M735" s="54">
        <f>Ясюкова!G741</f>
        <v>0</v>
      </c>
      <c r="N735" s="54">
        <f>Ясюкова!H741</f>
        <v>0</v>
      </c>
      <c r="O735" s="54">
        <f>Ясюкова!I741</f>
        <v>0</v>
      </c>
      <c r="P735" s="54">
        <f>Ясюкова!X741</f>
        <v>0</v>
      </c>
      <c r="Q735" s="55" t="e">
        <f>Ясюкова!AX741</f>
        <v>#N/A</v>
      </c>
      <c r="R735" s="54" t="e">
        <f>Ясюкова!AW741</f>
        <v>#N/A</v>
      </c>
    </row>
    <row r="736" spans="1:18" x14ac:dyDescent="0.25">
      <c r="A736" s="70">
        <f>'Тулуз-Пьерон'!A742</f>
        <v>0</v>
      </c>
      <c r="B736" s="71">
        <f>'Тулуз-Пьерон'!B742</f>
        <v>0</v>
      </c>
      <c r="C736" s="60">
        <f>Ясюкова!K742+Ясюкова!L742+Ясюкова!P742</f>
        <v>0</v>
      </c>
      <c r="D736" s="54">
        <f>Ясюкова!E742</f>
        <v>0</v>
      </c>
      <c r="E736" s="54">
        <f>Ясюкова!F742</f>
        <v>0</v>
      </c>
      <c r="F736" s="54">
        <f>Ясюкова!J742+Ясюкова!T742</f>
        <v>0</v>
      </c>
      <c r="G736" s="54">
        <f>Ясюкова!O742+Ясюкова!V742</f>
        <v>0</v>
      </c>
      <c r="H736" s="54">
        <f>Ясюкова!J742+Ясюкова!N742+Ясюкова!O742</f>
        <v>0</v>
      </c>
      <c r="I736" s="54">
        <f>Ясюкова!T742+Ясюкова!U742+Ясюкова!V742</f>
        <v>0</v>
      </c>
      <c r="J736" s="54">
        <f>Ясюкова!W742</f>
        <v>0</v>
      </c>
      <c r="K736" s="54" t="e">
        <f>Ясюкова!C742</f>
        <v>#DIV/0!</v>
      </c>
      <c r="L736" s="54" t="e">
        <f>Ясюкова!D742</f>
        <v>#DIV/0!</v>
      </c>
      <c r="M736" s="54">
        <f>Ясюкова!G742</f>
        <v>0</v>
      </c>
      <c r="N736" s="54">
        <f>Ясюкова!H742</f>
        <v>0</v>
      </c>
      <c r="O736" s="54">
        <f>Ясюкова!I742</f>
        <v>0</v>
      </c>
      <c r="P736" s="54">
        <f>Ясюкова!X742</f>
        <v>0</v>
      </c>
      <c r="Q736" s="55" t="e">
        <f>Ясюкова!AX742</f>
        <v>#N/A</v>
      </c>
      <c r="R736" s="54" t="e">
        <f>Ясюкова!AW742</f>
        <v>#N/A</v>
      </c>
    </row>
    <row r="737" spans="1:18" x14ac:dyDescent="0.25">
      <c r="A737" s="70">
        <f>'Тулуз-Пьерон'!A743</f>
        <v>0</v>
      </c>
      <c r="B737" s="71">
        <f>'Тулуз-Пьерон'!B743</f>
        <v>0</v>
      </c>
      <c r="C737" s="60">
        <f>Ясюкова!K743+Ясюкова!L743+Ясюкова!P743</f>
        <v>0</v>
      </c>
      <c r="D737" s="54">
        <f>Ясюкова!E743</f>
        <v>0</v>
      </c>
      <c r="E737" s="54">
        <f>Ясюкова!F743</f>
        <v>0</v>
      </c>
      <c r="F737" s="54">
        <f>Ясюкова!J743+Ясюкова!T743</f>
        <v>0</v>
      </c>
      <c r="G737" s="54">
        <f>Ясюкова!O743+Ясюкова!V743</f>
        <v>0</v>
      </c>
      <c r="H737" s="54">
        <f>Ясюкова!J743+Ясюкова!N743+Ясюкова!O743</f>
        <v>0</v>
      </c>
      <c r="I737" s="54">
        <f>Ясюкова!T743+Ясюкова!U743+Ясюкова!V743</f>
        <v>0</v>
      </c>
      <c r="J737" s="54">
        <f>Ясюкова!W743</f>
        <v>0</v>
      </c>
      <c r="K737" s="54" t="e">
        <f>Ясюкова!C743</f>
        <v>#DIV/0!</v>
      </c>
      <c r="L737" s="54" t="e">
        <f>Ясюкова!D743</f>
        <v>#DIV/0!</v>
      </c>
      <c r="M737" s="54">
        <f>Ясюкова!G743</f>
        <v>0</v>
      </c>
      <c r="N737" s="54">
        <f>Ясюкова!H743</f>
        <v>0</v>
      </c>
      <c r="O737" s="54">
        <f>Ясюкова!I743</f>
        <v>0</v>
      </c>
      <c r="P737" s="54">
        <f>Ясюкова!X743</f>
        <v>0</v>
      </c>
      <c r="Q737" s="55" t="e">
        <f>Ясюкова!AX743</f>
        <v>#N/A</v>
      </c>
      <c r="R737" s="54" t="e">
        <f>Ясюкова!AW743</f>
        <v>#N/A</v>
      </c>
    </row>
    <row r="738" spans="1:18" x14ac:dyDescent="0.25">
      <c r="A738" s="70">
        <f>'Тулуз-Пьерон'!A744</f>
        <v>0</v>
      </c>
      <c r="B738" s="71">
        <f>'Тулуз-Пьерон'!B744</f>
        <v>0</v>
      </c>
      <c r="C738" s="60">
        <f>Ясюкова!K744+Ясюкова!L744+Ясюкова!P744</f>
        <v>0</v>
      </c>
      <c r="D738" s="54">
        <f>Ясюкова!E744</f>
        <v>0</v>
      </c>
      <c r="E738" s="54">
        <f>Ясюкова!F744</f>
        <v>0</v>
      </c>
      <c r="F738" s="54">
        <f>Ясюкова!J744+Ясюкова!T744</f>
        <v>0</v>
      </c>
      <c r="G738" s="54">
        <f>Ясюкова!O744+Ясюкова!V744</f>
        <v>0</v>
      </c>
      <c r="H738" s="54">
        <f>Ясюкова!J744+Ясюкова!N744+Ясюкова!O744</f>
        <v>0</v>
      </c>
      <c r="I738" s="54">
        <f>Ясюкова!T744+Ясюкова!U744+Ясюкова!V744</f>
        <v>0</v>
      </c>
      <c r="J738" s="54">
        <f>Ясюкова!W744</f>
        <v>0</v>
      </c>
      <c r="K738" s="54" t="e">
        <f>Ясюкова!C744</f>
        <v>#DIV/0!</v>
      </c>
      <c r="L738" s="54" t="e">
        <f>Ясюкова!D744</f>
        <v>#DIV/0!</v>
      </c>
      <c r="M738" s="54">
        <f>Ясюкова!G744</f>
        <v>0</v>
      </c>
      <c r="N738" s="54">
        <f>Ясюкова!H744</f>
        <v>0</v>
      </c>
      <c r="O738" s="54">
        <f>Ясюкова!I744</f>
        <v>0</v>
      </c>
      <c r="P738" s="54">
        <f>Ясюкова!X744</f>
        <v>0</v>
      </c>
      <c r="Q738" s="55" t="e">
        <f>Ясюкова!AX744</f>
        <v>#N/A</v>
      </c>
      <c r="R738" s="54" t="e">
        <f>Ясюкова!AW744</f>
        <v>#N/A</v>
      </c>
    </row>
    <row r="739" spans="1:18" x14ac:dyDescent="0.25">
      <c r="A739" s="70">
        <f>'Тулуз-Пьерон'!A745</f>
        <v>0</v>
      </c>
      <c r="B739" s="71">
        <f>'Тулуз-Пьерон'!B745</f>
        <v>0</v>
      </c>
      <c r="C739" s="60">
        <f>Ясюкова!K745+Ясюкова!L745+Ясюкова!P745</f>
        <v>0</v>
      </c>
      <c r="D739" s="54">
        <f>Ясюкова!E745</f>
        <v>0</v>
      </c>
      <c r="E739" s="54">
        <f>Ясюкова!F745</f>
        <v>0</v>
      </c>
      <c r="F739" s="54">
        <f>Ясюкова!J745+Ясюкова!T745</f>
        <v>0</v>
      </c>
      <c r="G739" s="54">
        <f>Ясюкова!O745+Ясюкова!V745</f>
        <v>0</v>
      </c>
      <c r="H739" s="54">
        <f>Ясюкова!J745+Ясюкова!N745+Ясюкова!O745</f>
        <v>0</v>
      </c>
      <c r="I739" s="54">
        <f>Ясюкова!T745+Ясюкова!U745+Ясюкова!V745</f>
        <v>0</v>
      </c>
      <c r="J739" s="54">
        <f>Ясюкова!W745</f>
        <v>0</v>
      </c>
      <c r="K739" s="54" t="e">
        <f>Ясюкова!C745</f>
        <v>#DIV/0!</v>
      </c>
      <c r="L739" s="54" t="e">
        <f>Ясюкова!D745</f>
        <v>#DIV/0!</v>
      </c>
      <c r="M739" s="54">
        <f>Ясюкова!G745</f>
        <v>0</v>
      </c>
      <c r="N739" s="54">
        <f>Ясюкова!H745</f>
        <v>0</v>
      </c>
      <c r="O739" s="54">
        <f>Ясюкова!I745</f>
        <v>0</v>
      </c>
      <c r="P739" s="54">
        <f>Ясюкова!X745</f>
        <v>0</v>
      </c>
      <c r="Q739" s="55" t="e">
        <f>Ясюкова!AX745</f>
        <v>#N/A</v>
      </c>
      <c r="R739" s="54" t="e">
        <f>Ясюкова!AW745</f>
        <v>#N/A</v>
      </c>
    </row>
    <row r="740" spans="1:18" x14ac:dyDescent="0.25">
      <c r="A740" s="70">
        <f>'Тулуз-Пьерон'!A746</f>
        <v>0</v>
      </c>
      <c r="B740" s="71">
        <f>'Тулуз-Пьерон'!B746</f>
        <v>0</v>
      </c>
      <c r="C740" s="60">
        <f>Ясюкова!K746+Ясюкова!L746+Ясюкова!P746</f>
        <v>0</v>
      </c>
      <c r="D740" s="54">
        <f>Ясюкова!E746</f>
        <v>0</v>
      </c>
      <c r="E740" s="54">
        <f>Ясюкова!F746</f>
        <v>0</v>
      </c>
      <c r="F740" s="54">
        <f>Ясюкова!J746+Ясюкова!T746</f>
        <v>0</v>
      </c>
      <c r="G740" s="54">
        <f>Ясюкова!O746+Ясюкова!V746</f>
        <v>0</v>
      </c>
      <c r="H740" s="54">
        <f>Ясюкова!J746+Ясюкова!N746+Ясюкова!O746</f>
        <v>0</v>
      </c>
      <c r="I740" s="54">
        <f>Ясюкова!T746+Ясюкова!U746+Ясюкова!V746</f>
        <v>0</v>
      </c>
      <c r="J740" s="54">
        <f>Ясюкова!W746</f>
        <v>0</v>
      </c>
      <c r="K740" s="54" t="e">
        <f>Ясюкова!C746</f>
        <v>#DIV/0!</v>
      </c>
      <c r="L740" s="54" t="e">
        <f>Ясюкова!D746</f>
        <v>#DIV/0!</v>
      </c>
      <c r="M740" s="54">
        <f>Ясюкова!G746</f>
        <v>0</v>
      </c>
      <c r="N740" s="54">
        <f>Ясюкова!H746</f>
        <v>0</v>
      </c>
      <c r="O740" s="54">
        <f>Ясюкова!I746</f>
        <v>0</v>
      </c>
      <c r="P740" s="54">
        <f>Ясюкова!X746</f>
        <v>0</v>
      </c>
      <c r="Q740" s="55" t="e">
        <f>Ясюкова!AX746</f>
        <v>#N/A</v>
      </c>
      <c r="R740" s="54" t="e">
        <f>Ясюкова!AW746</f>
        <v>#N/A</v>
      </c>
    </row>
    <row r="741" spans="1:18" x14ac:dyDescent="0.25">
      <c r="A741" s="70">
        <f>'Тулуз-Пьерон'!A747</f>
        <v>0</v>
      </c>
      <c r="B741" s="71">
        <f>'Тулуз-Пьерон'!B747</f>
        <v>0</v>
      </c>
      <c r="C741" s="60">
        <f>Ясюкова!K747+Ясюкова!L747+Ясюкова!P747</f>
        <v>0</v>
      </c>
      <c r="D741" s="54">
        <f>Ясюкова!E747</f>
        <v>0</v>
      </c>
      <c r="E741" s="54">
        <f>Ясюкова!F747</f>
        <v>0</v>
      </c>
      <c r="F741" s="54">
        <f>Ясюкова!J747+Ясюкова!T747</f>
        <v>0</v>
      </c>
      <c r="G741" s="54">
        <f>Ясюкова!O747+Ясюкова!V747</f>
        <v>0</v>
      </c>
      <c r="H741" s="54">
        <f>Ясюкова!J747+Ясюкова!N747+Ясюкова!O747</f>
        <v>0</v>
      </c>
      <c r="I741" s="54">
        <f>Ясюкова!T747+Ясюкова!U747+Ясюкова!V747</f>
        <v>0</v>
      </c>
      <c r="J741" s="54">
        <f>Ясюкова!W747</f>
        <v>0</v>
      </c>
      <c r="K741" s="54" t="e">
        <f>Ясюкова!C747</f>
        <v>#DIV/0!</v>
      </c>
      <c r="L741" s="54" t="e">
        <f>Ясюкова!D747</f>
        <v>#DIV/0!</v>
      </c>
      <c r="M741" s="54">
        <f>Ясюкова!G747</f>
        <v>0</v>
      </c>
      <c r="N741" s="54">
        <f>Ясюкова!H747</f>
        <v>0</v>
      </c>
      <c r="O741" s="54">
        <f>Ясюкова!I747</f>
        <v>0</v>
      </c>
      <c r="P741" s="54">
        <f>Ясюкова!X747</f>
        <v>0</v>
      </c>
      <c r="Q741" s="55" t="e">
        <f>Ясюкова!AX747</f>
        <v>#N/A</v>
      </c>
      <c r="R741" s="54" t="e">
        <f>Ясюкова!AW747</f>
        <v>#N/A</v>
      </c>
    </row>
    <row r="742" spans="1:18" x14ac:dyDescent="0.25">
      <c r="A742" s="70">
        <f>'Тулуз-Пьерон'!A748</f>
        <v>0</v>
      </c>
      <c r="B742" s="71">
        <f>'Тулуз-Пьерон'!B748</f>
        <v>0</v>
      </c>
      <c r="C742" s="60">
        <f>Ясюкова!K748+Ясюкова!L748+Ясюкова!P748</f>
        <v>0</v>
      </c>
      <c r="D742" s="54">
        <f>Ясюкова!E748</f>
        <v>0</v>
      </c>
      <c r="E742" s="54">
        <f>Ясюкова!F748</f>
        <v>0</v>
      </c>
      <c r="F742" s="54">
        <f>Ясюкова!J748+Ясюкова!T748</f>
        <v>0</v>
      </c>
      <c r="G742" s="54">
        <f>Ясюкова!O748+Ясюкова!V748</f>
        <v>0</v>
      </c>
      <c r="H742" s="54">
        <f>Ясюкова!J748+Ясюкова!N748+Ясюкова!O748</f>
        <v>0</v>
      </c>
      <c r="I742" s="54">
        <f>Ясюкова!T748+Ясюкова!U748+Ясюкова!V748</f>
        <v>0</v>
      </c>
      <c r="J742" s="54">
        <f>Ясюкова!W748</f>
        <v>0</v>
      </c>
      <c r="K742" s="54" t="e">
        <f>Ясюкова!C748</f>
        <v>#DIV/0!</v>
      </c>
      <c r="L742" s="54" t="e">
        <f>Ясюкова!D748</f>
        <v>#DIV/0!</v>
      </c>
      <c r="M742" s="54">
        <f>Ясюкова!G748</f>
        <v>0</v>
      </c>
      <c r="N742" s="54">
        <f>Ясюкова!H748</f>
        <v>0</v>
      </c>
      <c r="O742" s="54">
        <f>Ясюкова!I748</f>
        <v>0</v>
      </c>
      <c r="P742" s="54">
        <f>Ясюкова!X748</f>
        <v>0</v>
      </c>
      <c r="Q742" s="55" t="e">
        <f>Ясюкова!AX748</f>
        <v>#N/A</v>
      </c>
      <c r="R742" s="54" t="e">
        <f>Ясюкова!AW748</f>
        <v>#N/A</v>
      </c>
    </row>
    <row r="743" spans="1:18" x14ac:dyDescent="0.25">
      <c r="A743" s="70">
        <f>'Тулуз-Пьерон'!A749</f>
        <v>0</v>
      </c>
      <c r="B743" s="71">
        <f>'Тулуз-Пьерон'!B749</f>
        <v>0</v>
      </c>
      <c r="C743" s="60">
        <f>Ясюкова!K749+Ясюкова!L749+Ясюкова!P749</f>
        <v>0</v>
      </c>
      <c r="D743" s="54">
        <f>Ясюкова!E749</f>
        <v>0</v>
      </c>
      <c r="E743" s="54">
        <f>Ясюкова!F749</f>
        <v>0</v>
      </c>
      <c r="F743" s="54">
        <f>Ясюкова!J749+Ясюкова!T749</f>
        <v>0</v>
      </c>
      <c r="G743" s="54">
        <f>Ясюкова!O749+Ясюкова!V749</f>
        <v>0</v>
      </c>
      <c r="H743" s="54">
        <f>Ясюкова!J749+Ясюкова!N749+Ясюкова!O749</f>
        <v>0</v>
      </c>
      <c r="I743" s="54">
        <f>Ясюкова!T749+Ясюкова!U749+Ясюкова!V749</f>
        <v>0</v>
      </c>
      <c r="J743" s="54">
        <f>Ясюкова!W749</f>
        <v>0</v>
      </c>
      <c r="K743" s="54" t="e">
        <f>Ясюкова!C749</f>
        <v>#DIV/0!</v>
      </c>
      <c r="L743" s="54" t="e">
        <f>Ясюкова!D749</f>
        <v>#DIV/0!</v>
      </c>
      <c r="M743" s="54">
        <f>Ясюкова!G749</f>
        <v>0</v>
      </c>
      <c r="N743" s="54">
        <f>Ясюкова!H749</f>
        <v>0</v>
      </c>
      <c r="O743" s="54">
        <f>Ясюкова!I749</f>
        <v>0</v>
      </c>
      <c r="P743" s="54">
        <f>Ясюкова!X749</f>
        <v>0</v>
      </c>
      <c r="Q743" s="55" t="e">
        <f>Ясюкова!AX749</f>
        <v>#N/A</v>
      </c>
      <c r="R743" s="54" t="e">
        <f>Ясюкова!AW749</f>
        <v>#N/A</v>
      </c>
    </row>
    <row r="744" spans="1:18" x14ac:dyDescent="0.25">
      <c r="A744" s="70">
        <f>'Тулуз-Пьерон'!A750</f>
        <v>0</v>
      </c>
      <c r="B744" s="71">
        <f>'Тулуз-Пьерон'!B750</f>
        <v>0</v>
      </c>
      <c r="C744" s="60">
        <f>Ясюкова!K750+Ясюкова!L750+Ясюкова!P750</f>
        <v>0</v>
      </c>
      <c r="D744" s="54">
        <f>Ясюкова!E750</f>
        <v>0</v>
      </c>
      <c r="E744" s="54">
        <f>Ясюкова!F750</f>
        <v>0</v>
      </c>
      <c r="F744" s="54">
        <f>Ясюкова!J750+Ясюкова!T750</f>
        <v>0</v>
      </c>
      <c r="G744" s="54">
        <f>Ясюкова!O750+Ясюкова!V750</f>
        <v>0</v>
      </c>
      <c r="H744" s="54">
        <f>Ясюкова!J750+Ясюкова!N750+Ясюкова!O750</f>
        <v>0</v>
      </c>
      <c r="I744" s="54">
        <f>Ясюкова!T750+Ясюкова!U750+Ясюкова!V750</f>
        <v>0</v>
      </c>
      <c r="J744" s="54">
        <f>Ясюкова!W750</f>
        <v>0</v>
      </c>
      <c r="K744" s="54" t="e">
        <f>Ясюкова!C750</f>
        <v>#DIV/0!</v>
      </c>
      <c r="L744" s="54" t="e">
        <f>Ясюкова!D750</f>
        <v>#DIV/0!</v>
      </c>
      <c r="M744" s="54">
        <f>Ясюкова!G750</f>
        <v>0</v>
      </c>
      <c r="N744" s="54">
        <f>Ясюкова!H750</f>
        <v>0</v>
      </c>
      <c r="O744" s="54">
        <f>Ясюкова!I750</f>
        <v>0</v>
      </c>
      <c r="P744" s="54">
        <f>Ясюкова!X750</f>
        <v>0</v>
      </c>
      <c r="Q744" s="55" t="e">
        <f>Ясюкова!AX750</f>
        <v>#N/A</v>
      </c>
      <c r="R744" s="54" t="e">
        <f>Ясюкова!AW750</f>
        <v>#N/A</v>
      </c>
    </row>
    <row r="745" spans="1:18" x14ac:dyDescent="0.25">
      <c r="A745" s="70">
        <f>'Тулуз-Пьерон'!A751</f>
        <v>0</v>
      </c>
      <c r="B745" s="71">
        <f>'Тулуз-Пьерон'!B751</f>
        <v>0</v>
      </c>
      <c r="C745" s="60">
        <f>Ясюкова!K751+Ясюкова!L751+Ясюкова!P751</f>
        <v>0</v>
      </c>
      <c r="D745" s="54">
        <f>Ясюкова!E751</f>
        <v>0</v>
      </c>
      <c r="E745" s="54">
        <f>Ясюкова!F751</f>
        <v>0</v>
      </c>
      <c r="F745" s="54">
        <f>Ясюкова!J751+Ясюкова!T751</f>
        <v>0</v>
      </c>
      <c r="G745" s="54">
        <f>Ясюкова!O751+Ясюкова!V751</f>
        <v>0</v>
      </c>
      <c r="H745" s="54">
        <f>Ясюкова!J751+Ясюкова!N751+Ясюкова!O751</f>
        <v>0</v>
      </c>
      <c r="I745" s="54">
        <f>Ясюкова!T751+Ясюкова!U751+Ясюкова!V751</f>
        <v>0</v>
      </c>
      <c r="J745" s="54">
        <f>Ясюкова!W751</f>
        <v>0</v>
      </c>
      <c r="K745" s="54" t="e">
        <f>Ясюкова!C751</f>
        <v>#DIV/0!</v>
      </c>
      <c r="L745" s="54" t="e">
        <f>Ясюкова!D751</f>
        <v>#DIV/0!</v>
      </c>
      <c r="M745" s="54">
        <f>Ясюкова!G751</f>
        <v>0</v>
      </c>
      <c r="N745" s="54">
        <f>Ясюкова!H751</f>
        <v>0</v>
      </c>
      <c r="O745" s="54">
        <f>Ясюкова!I751</f>
        <v>0</v>
      </c>
      <c r="P745" s="54">
        <f>Ясюкова!X751</f>
        <v>0</v>
      </c>
      <c r="Q745" s="55" t="e">
        <f>Ясюкова!AX751</f>
        <v>#N/A</v>
      </c>
      <c r="R745" s="54" t="e">
        <f>Ясюкова!AW751</f>
        <v>#N/A</v>
      </c>
    </row>
    <row r="746" spans="1:18" x14ac:dyDescent="0.25">
      <c r="A746" s="70">
        <f>'Тулуз-Пьерон'!A752</f>
        <v>0</v>
      </c>
      <c r="B746" s="71">
        <f>'Тулуз-Пьерон'!B752</f>
        <v>0</v>
      </c>
      <c r="C746" s="60">
        <f>Ясюкова!K752+Ясюкова!L752+Ясюкова!P752</f>
        <v>0</v>
      </c>
      <c r="D746" s="54">
        <f>Ясюкова!E752</f>
        <v>0</v>
      </c>
      <c r="E746" s="54">
        <f>Ясюкова!F752</f>
        <v>0</v>
      </c>
      <c r="F746" s="54">
        <f>Ясюкова!J752+Ясюкова!T752</f>
        <v>0</v>
      </c>
      <c r="G746" s="54">
        <f>Ясюкова!O752+Ясюкова!V752</f>
        <v>0</v>
      </c>
      <c r="H746" s="54">
        <f>Ясюкова!J752+Ясюкова!N752+Ясюкова!O752</f>
        <v>0</v>
      </c>
      <c r="I746" s="54">
        <f>Ясюкова!T752+Ясюкова!U752+Ясюкова!V752</f>
        <v>0</v>
      </c>
      <c r="J746" s="54">
        <f>Ясюкова!W752</f>
        <v>0</v>
      </c>
      <c r="K746" s="54" t="e">
        <f>Ясюкова!C752</f>
        <v>#DIV/0!</v>
      </c>
      <c r="L746" s="54" t="e">
        <f>Ясюкова!D752</f>
        <v>#DIV/0!</v>
      </c>
      <c r="M746" s="54">
        <f>Ясюкова!G752</f>
        <v>0</v>
      </c>
      <c r="N746" s="54">
        <f>Ясюкова!H752</f>
        <v>0</v>
      </c>
      <c r="O746" s="54">
        <f>Ясюкова!I752</f>
        <v>0</v>
      </c>
      <c r="P746" s="54">
        <f>Ясюкова!X752</f>
        <v>0</v>
      </c>
      <c r="Q746" s="55" t="e">
        <f>Ясюкова!AX752</f>
        <v>#N/A</v>
      </c>
      <c r="R746" s="54" t="e">
        <f>Ясюкова!AW752</f>
        <v>#N/A</v>
      </c>
    </row>
    <row r="747" spans="1:18" x14ac:dyDescent="0.25">
      <c r="A747" s="70">
        <f>'Тулуз-Пьерон'!A753</f>
        <v>0</v>
      </c>
      <c r="B747" s="71">
        <f>'Тулуз-Пьерон'!B753</f>
        <v>0</v>
      </c>
      <c r="C747" s="60">
        <f>Ясюкова!K753+Ясюкова!L753+Ясюкова!P753</f>
        <v>0</v>
      </c>
      <c r="D747" s="54">
        <f>Ясюкова!E753</f>
        <v>0</v>
      </c>
      <c r="E747" s="54">
        <f>Ясюкова!F753</f>
        <v>0</v>
      </c>
      <c r="F747" s="54">
        <f>Ясюкова!J753+Ясюкова!T753</f>
        <v>0</v>
      </c>
      <c r="G747" s="54">
        <f>Ясюкова!O753+Ясюкова!V753</f>
        <v>0</v>
      </c>
      <c r="H747" s="54">
        <f>Ясюкова!J753+Ясюкова!N753+Ясюкова!O753</f>
        <v>0</v>
      </c>
      <c r="I747" s="54">
        <f>Ясюкова!T753+Ясюкова!U753+Ясюкова!V753</f>
        <v>0</v>
      </c>
      <c r="J747" s="54">
        <f>Ясюкова!W753</f>
        <v>0</v>
      </c>
      <c r="K747" s="54" t="e">
        <f>Ясюкова!C753</f>
        <v>#DIV/0!</v>
      </c>
      <c r="L747" s="54" t="e">
        <f>Ясюкова!D753</f>
        <v>#DIV/0!</v>
      </c>
      <c r="M747" s="54">
        <f>Ясюкова!G753</f>
        <v>0</v>
      </c>
      <c r="N747" s="54">
        <f>Ясюкова!H753</f>
        <v>0</v>
      </c>
      <c r="O747" s="54">
        <f>Ясюкова!I753</f>
        <v>0</v>
      </c>
      <c r="P747" s="54">
        <f>Ясюкова!X753</f>
        <v>0</v>
      </c>
      <c r="Q747" s="55" t="e">
        <f>Ясюкова!AX753</f>
        <v>#N/A</v>
      </c>
      <c r="R747" s="54" t="e">
        <f>Ясюкова!AW753</f>
        <v>#N/A</v>
      </c>
    </row>
    <row r="748" spans="1:18" x14ac:dyDescent="0.25">
      <c r="A748" s="70">
        <f>'Тулуз-Пьерон'!A754</f>
        <v>0</v>
      </c>
      <c r="B748" s="71">
        <f>'Тулуз-Пьерон'!B754</f>
        <v>0</v>
      </c>
      <c r="C748" s="60">
        <f>Ясюкова!K754+Ясюкова!L754+Ясюкова!P754</f>
        <v>0</v>
      </c>
      <c r="D748" s="54">
        <f>Ясюкова!E754</f>
        <v>0</v>
      </c>
      <c r="E748" s="54">
        <f>Ясюкова!F754</f>
        <v>0</v>
      </c>
      <c r="F748" s="54">
        <f>Ясюкова!J754+Ясюкова!T754</f>
        <v>0</v>
      </c>
      <c r="G748" s="54">
        <f>Ясюкова!O754+Ясюкова!V754</f>
        <v>0</v>
      </c>
      <c r="H748" s="54">
        <f>Ясюкова!J754+Ясюкова!N754+Ясюкова!O754</f>
        <v>0</v>
      </c>
      <c r="I748" s="54">
        <f>Ясюкова!T754+Ясюкова!U754+Ясюкова!V754</f>
        <v>0</v>
      </c>
      <c r="J748" s="54">
        <f>Ясюкова!W754</f>
        <v>0</v>
      </c>
      <c r="K748" s="54" t="e">
        <f>Ясюкова!C754</f>
        <v>#DIV/0!</v>
      </c>
      <c r="L748" s="54" t="e">
        <f>Ясюкова!D754</f>
        <v>#DIV/0!</v>
      </c>
      <c r="M748" s="54">
        <f>Ясюкова!G754</f>
        <v>0</v>
      </c>
      <c r="N748" s="54">
        <f>Ясюкова!H754</f>
        <v>0</v>
      </c>
      <c r="O748" s="54">
        <f>Ясюкова!I754</f>
        <v>0</v>
      </c>
      <c r="P748" s="54">
        <f>Ясюкова!X754</f>
        <v>0</v>
      </c>
      <c r="Q748" s="55" t="e">
        <f>Ясюкова!AX754</f>
        <v>#N/A</v>
      </c>
      <c r="R748" s="54" t="e">
        <f>Ясюкова!AW754</f>
        <v>#N/A</v>
      </c>
    </row>
    <row r="749" spans="1:18" x14ac:dyDescent="0.25">
      <c r="A749" s="70">
        <f>'Тулуз-Пьерон'!A755</f>
        <v>0</v>
      </c>
      <c r="B749" s="71">
        <f>'Тулуз-Пьерон'!B755</f>
        <v>0</v>
      </c>
      <c r="C749" s="60">
        <f>Ясюкова!K755+Ясюкова!L755+Ясюкова!P755</f>
        <v>0</v>
      </c>
      <c r="D749" s="54">
        <f>Ясюкова!E755</f>
        <v>0</v>
      </c>
      <c r="E749" s="54">
        <f>Ясюкова!F755</f>
        <v>0</v>
      </c>
      <c r="F749" s="54">
        <f>Ясюкова!J755+Ясюкова!T755</f>
        <v>0</v>
      </c>
      <c r="G749" s="54">
        <f>Ясюкова!O755+Ясюкова!V755</f>
        <v>0</v>
      </c>
      <c r="H749" s="54">
        <f>Ясюкова!J755+Ясюкова!N755+Ясюкова!O755</f>
        <v>0</v>
      </c>
      <c r="I749" s="54">
        <f>Ясюкова!T755+Ясюкова!U755+Ясюкова!V755</f>
        <v>0</v>
      </c>
      <c r="J749" s="54">
        <f>Ясюкова!W755</f>
        <v>0</v>
      </c>
      <c r="K749" s="54" t="e">
        <f>Ясюкова!C755</f>
        <v>#DIV/0!</v>
      </c>
      <c r="L749" s="54" t="e">
        <f>Ясюкова!D755</f>
        <v>#DIV/0!</v>
      </c>
      <c r="M749" s="54">
        <f>Ясюкова!G755</f>
        <v>0</v>
      </c>
      <c r="N749" s="54">
        <f>Ясюкова!H755</f>
        <v>0</v>
      </c>
      <c r="O749" s="54">
        <f>Ясюкова!I755</f>
        <v>0</v>
      </c>
      <c r="P749" s="54">
        <f>Ясюкова!X755</f>
        <v>0</v>
      </c>
      <c r="Q749" s="55" t="e">
        <f>Ясюкова!AX755</f>
        <v>#N/A</v>
      </c>
      <c r="R749" s="54" t="e">
        <f>Ясюкова!AW755</f>
        <v>#N/A</v>
      </c>
    </row>
    <row r="750" spans="1:18" x14ac:dyDescent="0.25">
      <c r="A750" s="70">
        <f>'Тулуз-Пьерон'!A756</f>
        <v>0</v>
      </c>
      <c r="B750" s="71">
        <f>'Тулуз-Пьерон'!B756</f>
        <v>0</v>
      </c>
      <c r="C750" s="60">
        <f>Ясюкова!K756+Ясюкова!L756+Ясюкова!P756</f>
        <v>0</v>
      </c>
      <c r="D750" s="54">
        <f>Ясюкова!E756</f>
        <v>0</v>
      </c>
      <c r="E750" s="54">
        <f>Ясюкова!F756</f>
        <v>0</v>
      </c>
      <c r="F750" s="54">
        <f>Ясюкова!J756+Ясюкова!T756</f>
        <v>0</v>
      </c>
      <c r="G750" s="54">
        <f>Ясюкова!O756+Ясюкова!V756</f>
        <v>0</v>
      </c>
      <c r="H750" s="54">
        <f>Ясюкова!J756+Ясюкова!N756+Ясюкова!O756</f>
        <v>0</v>
      </c>
      <c r="I750" s="54">
        <f>Ясюкова!T756+Ясюкова!U756+Ясюкова!V756</f>
        <v>0</v>
      </c>
      <c r="J750" s="54">
        <f>Ясюкова!W756</f>
        <v>0</v>
      </c>
      <c r="K750" s="54" t="e">
        <f>Ясюкова!C756</f>
        <v>#DIV/0!</v>
      </c>
      <c r="L750" s="54" t="e">
        <f>Ясюкова!D756</f>
        <v>#DIV/0!</v>
      </c>
      <c r="M750" s="54">
        <f>Ясюкова!G756</f>
        <v>0</v>
      </c>
      <c r="N750" s="54">
        <f>Ясюкова!H756</f>
        <v>0</v>
      </c>
      <c r="O750" s="54">
        <f>Ясюкова!I756</f>
        <v>0</v>
      </c>
      <c r="P750" s="54">
        <f>Ясюкова!X756</f>
        <v>0</v>
      </c>
      <c r="Q750" s="55" t="e">
        <f>Ясюкова!AX756</f>
        <v>#N/A</v>
      </c>
      <c r="R750" s="54" t="e">
        <f>Ясюкова!AW756</f>
        <v>#N/A</v>
      </c>
    </row>
    <row r="751" spans="1:18" x14ac:dyDescent="0.25">
      <c r="A751" s="70">
        <f>'Тулуз-Пьерон'!A757</f>
        <v>0</v>
      </c>
      <c r="B751" s="71">
        <f>'Тулуз-Пьерон'!B757</f>
        <v>0</v>
      </c>
      <c r="C751" s="60">
        <f>Ясюкова!K757+Ясюкова!L757+Ясюкова!P757</f>
        <v>0</v>
      </c>
      <c r="D751" s="54">
        <f>Ясюкова!E757</f>
        <v>0</v>
      </c>
      <c r="E751" s="54">
        <f>Ясюкова!F757</f>
        <v>0</v>
      </c>
      <c r="F751" s="54">
        <f>Ясюкова!J757+Ясюкова!T757</f>
        <v>0</v>
      </c>
      <c r="G751" s="54">
        <f>Ясюкова!O757+Ясюкова!V757</f>
        <v>0</v>
      </c>
      <c r="H751" s="54">
        <f>Ясюкова!J757+Ясюкова!N757+Ясюкова!O757</f>
        <v>0</v>
      </c>
      <c r="I751" s="54">
        <f>Ясюкова!T757+Ясюкова!U757+Ясюкова!V757</f>
        <v>0</v>
      </c>
      <c r="J751" s="54">
        <f>Ясюкова!W757</f>
        <v>0</v>
      </c>
      <c r="K751" s="54" t="e">
        <f>Ясюкова!C757</f>
        <v>#DIV/0!</v>
      </c>
      <c r="L751" s="54" t="e">
        <f>Ясюкова!D757</f>
        <v>#DIV/0!</v>
      </c>
      <c r="M751" s="54">
        <f>Ясюкова!G757</f>
        <v>0</v>
      </c>
      <c r="N751" s="54">
        <f>Ясюкова!H757</f>
        <v>0</v>
      </c>
      <c r="O751" s="54">
        <f>Ясюкова!I757</f>
        <v>0</v>
      </c>
      <c r="P751" s="54">
        <f>Ясюкова!X757</f>
        <v>0</v>
      </c>
      <c r="Q751" s="55" t="e">
        <f>Ясюкова!AX757</f>
        <v>#N/A</v>
      </c>
      <c r="R751" s="54" t="e">
        <f>Ясюкова!AW757</f>
        <v>#N/A</v>
      </c>
    </row>
    <row r="752" spans="1:18" x14ac:dyDescent="0.25">
      <c r="A752" s="70">
        <f>'Тулуз-Пьерон'!A758</f>
        <v>0</v>
      </c>
      <c r="B752" s="71">
        <f>'Тулуз-Пьерон'!B758</f>
        <v>0</v>
      </c>
      <c r="C752" s="60">
        <f>Ясюкова!K758+Ясюкова!L758+Ясюкова!P758</f>
        <v>0</v>
      </c>
      <c r="D752" s="54">
        <f>Ясюкова!E758</f>
        <v>0</v>
      </c>
      <c r="E752" s="54">
        <f>Ясюкова!F758</f>
        <v>0</v>
      </c>
      <c r="F752" s="54">
        <f>Ясюкова!J758+Ясюкова!T758</f>
        <v>0</v>
      </c>
      <c r="G752" s="54">
        <f>Ясюкова!O758+Ясюкова!V758</f>
        <v>0</v>
      </c>
      <c r="H752" s="54">
        <f>Ясюкова!J758+Ясюкова!N758+Ясюкова!O758</f>
        <v>0</v>
      </c>
      <c r="I752" s="54">
        <f>Ясюкова!T758+Ясюкова!U758+Ясюкова!V758</f>
        <v>0</v>
      </c>
      <c r="J752" s="54">
        <f>Ясюкова!W758</f>
        <v>0</v>
      </c>
      <c r="K752" s="54" t="e">
        <f>Ясюкова!C758</f>
        <v>#DIV/0!</v>
      </c>
      <c r="L752" s="54" t="e">
        <f>Ясюкова!D758</f>
        <v>#DIV/0!</v>
      </c>
      <c r="M752" s="54">
        <f>Ясюкова!G758</f>
        <v>0</v>
      </c>
      <c r="N752" s="54">
        <f>Ясюкова!H758</f>
        <v>0</v>
      </c>
      <c r="O752" s="54">
        <f>Ясюкова!I758</f>
        <v>0</v>
      </c>
      <c r="P752" s="54">
        <f>Ясюкова!X758</f>
        <v>0</v>
      </c>
      <c r="Q752" s="55" t="e">
        <f>Ясюкова!AX758</f>
        <v>#N/A</v>
      </c>
      <c r="R752" s="54" t="e">
        <f>Ясюкова!AW758</f>
        <v>#N/A</v>
      </c>
    </row>
    <row r="753" spans="1:18" x14ac:dyDescent="0.25">
      <c r="A753" s="70">
        <f>'Тулуз-Пьерон'!A759</f>
        <v>0</v>
      </c>
      <c r="B753" s="71">
        <f>'Тулуз-Пьерон'!B759</f>
        <v>0</v>
      </c>
      <c r="C753" s="60">
        <f>Ясюкова!K759+Ясюкова!L759+Ясюкова!P759</f>
        <v>0</v>
      </c>
      <c r="D753" s="54">
        <f>Ясюкова!E759</f>
        <v>0</v>
      </c>
      <c r="E753" s="54">
        <f>Ясюкова!F759</f>
        <v>0</v>
      </c>
      <c r="F753" s="54">
        <f>Ясюкова!J759+Ясюкова!T759</f>
        <v>0</v>
      </c>
      <c r="G753" s="54">
        <f>Ясюкова!O759+Ясюкова!V759</f>
        <v>0</v>
      </c>
      <c r="H753" s="54">
        <f>Ясюкова!J759+Ясюкова!N759+Ясюкова!O759</f>
        <v>0</v>
      </c>
      <c r="I753" s="54">
        <f>Ясюкова!T759+Ясюкова!U759+Ясюкова!V759</f>
        <v>0</v>
      </c>
      <c r="J753" s="54">
        <f>Ясюкова!W759</f>
        <v>0</v>
      </c>
      <c r="K753" s="54" t="e">
        <f>Ясюкова!C759</f>
        <v>#DIV/0!</v>
      </c>
      <c r="L753" s="54" t="e">
        <f>Ясюкова!D759</f>
        <v>#DIV/0!</v>
      </c>
      <c r="M753" s="54">
        <f>Ясюкова!G759</f>
        <v>0</v>
      </c>
      <c r="N753" s="54">
        <f>Ясюкова!H759</f>
        <v>0</v>
      </c>
      <c r="O753" s="54">
        <f>Ясюкова!I759</f>
        <v>0</v>
      </c>
      <c r="P753" s="54">
        <f>Ясюкова!X759</f>
        <v>0</v>
      </c>
      <c r="Q753" s="55" t="e">
        <f>Ясюкова!AX759</f>
        <v>#N/A</v>
      </c>
      <c r="R753" s="54" t="e">
        <f>Ясюкова!AW759</f>
        <v>#N/A</v>
      </c>
    </row>
    <row r="754" spans="1:18" x14ac:dyDescent="0.25">
      <c r="A754" s="70">
        <f>'Тулуз-Пьерон'!A760</f>
        <v>0</v>
      </c>
      <c r="B754" s="71">
        <f>'Тулуз-Пьерон'!B760</f>
        <v>0</v>
      </c>
      <c r="C754" s="60">
        <f>Ясюкова!K760+Ясюкова!L760+Ясюкова!P760</f>
        <v>0</v>
      </c>
      <c r="D754" s="54">
        <f>Ясюкова!E760</f>
        <v>0</v>
      </c>
      <c r="E754" s="54">
        <f>Ясюкова!F760</f>
        <v>0</v>
      </c>
      <c r="F754" s="54">
        <f>Ясюкова!J760+Ясюкова!T760</f>
        <v>0</v>
      </c>
      <c r="G754" s="54">
        <f>Ясюкова!O760+Ясюкова!V760</f>
        <v>0</v>
      </c>
      <c r="H754" s="54">
        <f>Ясюкова!J760+Ясюкова!N760+Ясюкова!O760</f>
        <v>0</v>
      </c>
      <c r="I754" s="54">
        <f>Ясюкова!T760+Ясюкова!U760+Ясюкова!V760</f>
        <v>0</v>
      </c>
      <c r="J754" s="54">
        <f>Ясюкова!W760</f>
        <v>0</v>
      </c>
      <c r="K754" s="54" t="e">
        <f>Ясюкова!C760</f>
        <v>#DIV/0!</v>
      </c>
      <c r="L754" s="54" t="e">
        <f>Ясюкова!D760</f>
        <v>#DIV/0!</v>
      </c>
      <c r="M754" s="54">
        <f>Ясюкова!G760</f>
        <v>0</v>
      </c>
      <c r="N754" s="54">
        <f>Ясюкова!H760</f>
        <v>0</v>
      </c>
      <c r="O754" s="54">
        <f>Ясюкова!I760</f>
        <v>0</v>
      </c>
      <c r="P754" s="54">
        <f>Ясюкова!X760</f>
        <v>0</v>
      </c>
      <c r="Q754" s="55" t="e">
        <f>Ясюкова!AX760</f>
        <v>#N/A</v>
      </c>
      <c r="R754" s="54" t="e">
        <f>Ясюкова!AW760</f>
        <v>#N/A</v>
      </c>
    </row>
    <row r="755" spans="1:18" x14ac:dyDescent="0.25">
      <c r="A755" s="70">
        <f>'Тулуз-Пьерон'!A761</f>
        <v>0</v>
      </c>
      <c r="B755" s="71">
        <f>'Тулуз-Пьерон'!B761</f>
        <v>0</v>
      </c>
      <c r="C755" s="60">
        <f>Ясюкова!K761+Ясюкова!L761+Ясюкова!P761</f>
        <v>0</v>
      </c>
      <c r="D755" s="54">
        <f>Ясюкова!E761</f>
        <v>0</v>
      </c>
      <c r="E755" s="54">
        <f>Ясюкова!F761</f>
        <v>0</v>
      </c>
      <c r="F755" s="54">
        <f>Ясюкова!J761+Ясюкова!T761</f>
        <v>0</v>
      </c>
      <c r="G755" s="54">
        <f>Ясюкова!O761+Ясюкова!V761</f>
        <v>0</v>
      </c>
      <c r="H755" s="54">
        <f>Ясюкова!J761+Ясюкова!N761+Ясюкова!O761</f>
        <v>0</v>
      </c>
      <c r="I755" s="54">
        <f>Ясюкова!T761+Ясюкова!U761+Ясюкова!V761</f>
        <v>0</v>
      </c>
      <c r="J755" s="54">
        <f>Ясюкова!W761</f>
        <v>0</v>
      </c>
      <c r="K755" s="54" t="e">
        <f>Ясюкова!C761</f>
        <v>#DIV/0!</v>
      </c>
      <c r="L755" s="54" t="e">
        <f>Ясюкова!D761</f>
        <v>#DIV/0!</v>
      </c>
      <c r="M755" s="54">
        <f>Ясюкова!G761</f>
        <v>0</v>
      </c>
      <c r="N755" s="54">
        <f>Ясюкова!H761</f>
        <v>0</v>
      </c>
      <c r="O755" s="54">
        <f>Ясюкова!I761</f>
        <v>0</v>
      </c>
      <c r="P755" s="54">
        <f>Ясюкова!X761</f>
        <v>0</v>
      </c>
      <c r="Q755" s="55" t="e">
        <f>Ясюкова!AX761</f>
        <v>#N/A</v>
      </c>
      <c r="R755" s="54" t="e">
        <f>Ясюкова!AW761</f>
        <v>#N/A</v>
      </c>
    </row>
    <row r="756" spans="1:18" x14ac:dyDescent="0.25">
      <c r="A756" s="70">
        <f>'Тулуз-Пьерон'!A762</f>
        <v>0</v>
      </c>
      <c r="B756" s="71">
        <f>'Тулуз-Пьерон'!B762</f>
        <v>0</v>
      </c>
      <c r="C756" s="60">
        <f>Ясюкова!K762+Ясюкова!L762+Ясюкова!P762</f>
        <v>0</v>
      </c>
      <c r="D756" s="54">
        <f>Ясюкова!E762</f>
        <v>0</v>
      </c>
      <c r="E756" s="54">
        <f>Ясюкова!F762</f>
        <v>0</v>
      </c>
      <c r="F756" s="54">
        <f>Ясюкова!J762+Ясюкова!T762</f>
        <v>0</v>
      </c>
      <c r="G756" s="54">
        <f>Ясюкова!O762+Ясюкова!V762</f>
        <v>0</v>
      </c>
      <c r="H756" s="54">
        <f>Ясюкова!J762+Ясюкова!N762+Ясюкова!O762</f>
        <v>0</v>
      </c>
      <c r="I756" s="54">
        <f>Ясюкова!T762+Ясюкова!U762+Ясюкова!V762</f>
        <v>0</v>
      </c>
      <c r="J756" s="54">
        <f>Ясюкова!W762</f>
        <v>0</v>
      </c>
      <c r="K756" s="54" t="e">
        <f>Ясюкова!C762</f>
        <v>#DIV/0!</v>
      </c>
      <c r="L756" s="54" t="e">
        <f>Ясюкова!D762</f>
        <v>#DIV/0!</v>
      </c>
      <c r="M756" s="54">
        <f>Ясюкова!G762</f>
        <v>0</v>
      </c>
      <c r="N756" s="54">
        <f>Ясюкова!H762</f>
        <v>0</v>
      </c>
      <c r="O756" s="54">
        <f>Ясюкова!I762</f>
        <v>0</v>
      </c>
      <c r="P756" s="54">
        <f>Ясюкова!X762</f>
        <v>0</v>
      </c>
      <c r="Q756" s="55" t="e">
        <f>Ясюкова!AX762</f>
        <v>#N/A</v>
      </c>
      <c r="R756" s="54" t="e">
        <f>Ясюкова!AW762</f>
        <v>#N/A</v>
      </c>
    </row>
    <row r="757" spans="1:18" x14ac:dyDescent="0.25">
      <c r="A757" s="70">
        <f>'Тулуз-Пьерон'!A763</f>
        <v>0</v>
      </c>
      <c r="B757" s="71">
        <f>'Тулуз-Пьерон'!B763</f>
        <v>0</v>
      </c>
      <c r="C757" s="60">
        <f>Ясюкова!K763+Ясюкова!L763+Ясюкова!P763</f>
        <v>0</v>
      </c>
      <c r="D757" s="54">
        <f>Ясюкова!E763</f>
        <v>0</v>
      </c>
      <c r="E757" s="54">
        <f>Ясюкова!F763</f>
        <v>0</v>
      </c>
      <c r="F757" s="54">
        <f>Ясюкова!J763+Ясюкова!T763</f>
        <v>0</v>
      </c>
      <c r="G757" s="54">
        <f>Ясюкова!O763+Ясюкова!V763</f>
        <v>0</v>
      </c>
      <c r="H757" s="54">
        <f>Ясюкова!J763+Ясюкова!N763+Ясюкова!O763</f>
        <v>0</v>
      </c>
      <c r="I757" s="54">
        <f>Ясюкова!T763+Ясюкова!U763+Ясюкова!V763</f>
        <v>0</v>
      </c>
      <c r="J757" s="54">
        <f>Ясюкова!W763</f>
        <v>0</v>
      </c>
      <c r="K757" s="54" t="e">
        <f>Ясюкова!C763</f>
        <v>#DIV/0!</v>
      </c>
      <c r="L757" s="54" t="e">
        <f>Ясюкова!D763</f>
        <v>#DIV/0!</v>
      </c>
      <c r="M757" s="54">
        <f>Ясюкова!G763</f>
        <v>0</v>
      </c>
      <c r="N757" s="54">
        <f>Ясюкова!H763</f>
        <v>0</v>
      </c>
      <c r="O757" s="54">
        <f>Ясюкова!I763</f>
        <v>0</v>
      </c>
      <c r="P757" s="54">
        <f>Ясюкова!X763</f>
        <v>0</v>
      </c>
      <c r="Q757" s="55" t="e">
        <f>Ясюкова!AX763</f>
        <v>#N/A</v>
      </c>
      <c r="R757" s="54" t="e">
        <f>Ясюкова!AW763</f>
        <v>#N/A</v>
      </c>
    </row>
    <row r="758" spans="1:18" x14ac:dyDescent="0.25">
      <c r="A758" s="70">
        <f>'Тулуз-Пьерон'!A764</f>
        <v>0</v>
      </c>
      <c r="B758" s="71">
        <f>'Тулуз-Пьерон'!B764</f>
        <v>0</v>
      </c>
      <c r="C758" s="60">
        <f>Ясюкова!K764+Ясюкова!L764+Ясюкова!P764</f>
        <v>0</v>
      </c>
      <c r="D758" s="54">
        <f>Ясюкова!E764</f>
        <v>0</v>
      </c>
      <c r="E758" s="54">
        <f>Ясюкова!F764</f>
        <v>0</v>
      </c>
      <c r="F758" s="54">
        <f>Ясюкова!J764+Ясюкова!T764</f>
        <v>0</v>
      </c>
      <c r="G758" s="54">
        <f>Ясюкова!O764+Ясюкова!V764</f>
        <v>0</v>
      </c>
      <c r="H758" s="54">
        <f>Ясюкова!J764+Ясюкова!N764+Ясюкова!O764</f>
        <v>0</v>
      </c>
      <c r="I758" s="54">
        <f>Ясюкова!T764+Ясюкова!U764+Ясюкова!V764</f>
        <v>0</v>
      </c>
      <c r="J758" s="54">
        <f>Ясюкова!W764</f>
        <v>0</v>
      </c>
      <c r="K758" s="54" t="e">
        <f>Ясюкова!C764</f>
        <v>#DIV/0!</v>
      </c>
      <c r="L758" s="54" t="e">
        <f>Ясюкова!D764</f>
        <v>#DIV/0!</v>
      </c>
      <c r="M758" s="54">
        <f>Ясюкова!G764</f>
        <v>0</v>
      </c>
      <c r="N758" s="54">
        <f>Ясюкова!H764</f>
        <v>0</v>
      </c>
      <c r="O758" s="54">
        <f>Ясюкова!I764</f>
        <v>0</v>
      </c>
      <c r="P758" s="54">
        <f>Ясюкова!X764</f>
        <v>0</v>
      </c>
      <c r="Q758" s="55" t="e">
        <f>Ясюкова!AX764</f>
        <v>#N/A</v>
      </c>
      <c r="R758" s="54" t="e">
        <f>Ясюкова!AW764</f>
        <v>#N/A</v>
      </c>
    </row>
    <row r="759" spans="1:18" x14ac:dyDescent="0.25">
      <c r="A759" s="70">
        <f>'Тулуз-Пьерон'!A765</f>
        <v>0</v>
      </c>
      <c r="B759" s="71">
        <f>'Тулуз-Пьерон'!B765</f>
        <v>0</v>
      </c>
      <c r="C759" s="60">
        <f>Ясюкова!K765+Ясюкова!L765+Ясюкова!P765</f>
        <v>0</v>
      </c>
      <c r="D759" s="54">
        <f>Ясюкова!E765</f>
        <v>0</v>
      </c>
      <c r="E759" s="54">
        <f>Ясюкова!F765</f>
        <v>0</v>
      </c>
      <c r="F759" s="54">
        <f>Ясюкова!J765+Ясюкова!T765</f>
        <v>0</v>
      </c>
      <c r="G759" s="54">
        <f>Ясюкова!O765+Ясюкова!V765</f>
        <v>0</v>
      </c>
      <c r="H759" s="54">
        <f>Ясюкова!J765+Ясюкова!N765+Ясюкова!O765</f>
        <v>0</v>
      </c>
      <c r="I759" s="54">
        <f>Ясюкова!T765+Ясюкова!U765+Ясюкова!V765</f>
        <v>0</v>
      </c>
      <c r="J759" s="54">
        <f>Ясюкова!W765</f>
        <v>0</v>
      </c>
      <c r="K759" s="54" t="e">
        <f>Ясюкова!C765</f>
        <v>#DIV/0!</v>
      </c>
      <c r="L759" s="54" t="e">
        <f>Ясюкова!D765</f>
        <v>#DIV/0!</v>
      </c>
      <c r="M759" s="54">
        <f>Ясюкова!G765</f>
        <v>0</v>
      </c>
      <c r="N759" s="54">
        <f>Ясюкова!H765</f>
        <v>0</v>
      </c>
      <c r="O759" s="54">
        <f>Ясюкова!I765</f>
        <v>0</v>
      </c>
      <c r="P759" s="54">
        <f>Ясюкова!X765</f>
        <v>0</v>
      </c>
      <c r="Q759" s="55" t="e">
        <f>Ясюкова!AX765</f>
        <v>#N/A</v>
      </c>
      <c r="R759" s="54" t="e">
        <f>Ясюкова!AW765</f>
        <v>#N/A</v>
      </c>
    </row>
    <row r="760" spans="1:18" x14ac:dyDescent="0.25">
      <c r="A760" s="70">
        <f>'Тулуз-Пьерон'!A766</f>
        <v>0</v>
      </c>
      <c r="B760" s="71">
        <f>'Тулуз-Пьерон'!B766</f>
        <v>0</v>
      </c>
      <c r="C760" s="60">
        <f>Ясюкова!K766+Ясюкова!L766+Ясюкова!P766</f>
        <v>0</v>
      </c>
      <c r="D760" s="54">
        <f>Ясюкова!E766</f>
        <v>0</v>
      </c>
      <c r="E760" s="54">
        <f>Ясюкова!F766</f>
        <v>0</v>
      </c>
      <c r="F760" s="54">
        <f>Ясюкова!J766+Ясюкова!T766</f>
        <v>0</v>
      </c>
      <c r="G760" s="54">
        <f>Ясюкова!O766+Ясюкова!V766</f>
        <v>0</v>
      </c>
      <c r="H760" s="54">
        <f>Ясюкова!J766+Ясюкова!N766+Ясюкова!O766</f>
        <v>0</v>
      </c>
      <c r="I760" s="54">
        <f>Ясюкова!T766+Ясюкова!U766+Ясюкова!V766</f>
        <v>0</v>
      </c>
      <c r="J760" s="54">
        <f>Ясюкова!W766</f>
        <v>0</v>
      </c>
      <c r="K760" s="54" t="e">
        <f>Ясюкова!C766</f>
        <v>#DIV/0!</v>
      </c>
      <c r="L760" s="54" t="e">
        <f>Ясюкова!D766</f>
        <v>#DIV/0!</v>
      </c>
      <c r="M760" s="54">
        <f>Ясюкова!G766</f>
        <v>0</v>
      </c>
      <c r="N760" s="54">
        <f>Ясюкова!H766</f>
        <v>0</v>
      </c>
      <c r="O760" s="54">
        <f>Ясюкова!I766</f>
        <v>0</v>
      </c>
      <c r="P760" s="54">
        <f>Ясюкова!X766</f>
        <v>0</v>
      </c>
      <c r="Q760" s="55" t="e">
        <f>Ясюкова!AX766</f>
        <v>#N/A</v>
      </c>
      <c r="R760" s="54" t="e">
        <f>Ясюкова!AW766</f>
        <v>#N/A</v>
      </c>
    </row>
    <row r="761" spans="1:18" x14ac:dyDescent="0.25">
      <c r="A761" s="70">
        <f>'Тулуз-Пьерон'!A767</f>
        <v>0</v>
      </c>
      <c r="B761" s="71">
        <f>'Тулуз-Пьерон'!B767</f>
        <v>0</v>
      </c>
      <c r="C761" s="60">
        <f>Ясюкова!K767+Ясюкова!L767+Ясюкова!P767</f>
        <v>0</v>
      </c>
      <c r="D761" s="54">
        <f>Ясюкова!E767</f>
        <v>0</v>
      </c>
      <c r="E761" s="54">
        <f>Ясюкова!F767</f>
        <v>0</v>
      </c>
      <c r="F761" s="54">
        <f>Ясюкова!J767+Ясюкова!T767</f>
        <v>0</v>
      </c>
      <c r="G761" s="54">
        <f>Ясюкова!O767+Ясюкова!V767</f>
        <v>0</v>
      </c>
      <c r="H761" s="54">
        <f>Ясюкова!J767+Ясюкова!N767+Ясюкова!O767</f>
        <v>0</v>
      </c>
      <c r="I761" s="54">
        <f>Ясюкова!T767+Ясюкова!U767+Ясюкова!V767</f>
        <v>0</v>
      </c>
      <c r="J761" s="54">
        <f>Ясюкова!W767</f>
        <v>0</v>
      </c>
      <c r="K761" s="54" t="e">
        <f>Ясюкова!C767</f>
        <v>#DIV/0!</v>
      </c>
      <c r="L761" s="54" t="e">
        <f>Ясюкова!D767</f>
        <v>#DIV/0!</v>
      </c>
      <c r="M761" s="54">
        <f>Ясюкова!G767</f>
        <v>0</v>
      </c>
      <c r="N761" s="54">
        <f>Ясюкова!H767</f>
        <v>0</v>
      </c>
      <c r="O761" s="54">
        <f>Ясюкова!I767</f>
        <v>0</v>
      </c>
      <c r="P761" s="54">
        <f>Ясюкова!X767</f>
        <v>0</v>
      </c>
      <c r="Q761" s="55" t="e">
        <f>Ясюкова!AX767</f>
        <v>#N/A</v>
      </c>
      <c r="R761" s="54" t="e">
        <f>Ясюкова!AW767</f>
        <v>#N/A</v>
      </c>
    </row>
    <row r="762" spans="1:18" x14ac:dyDescent="0.25">
      <c r="A762" s="70">
        <f>'Тулуз-Пьерон'!A768</f>
        <v>0</v>
      </c>
      <c r="B762" s="71">
        <f>'Тулуз-Пьерон'!B768</f>
        <v>0</v>
      </c>
      <c r="C762" s="60">
        <f>Ясюкова!K768+Ясюкова!L768+Ясюкова!P768</f>
        <v>0</v>
      </c>
      <c r="D762" s="54">
        <f>Ясюкова!E768</f>
        <v>0</v>
      </c>
      <c r="E762" s="54">
        <f>Ясюкова!F768</f>
        <v>0</v>
      </c>
      <c r="F762" s="54">
        <f>Ясюкова!J768+Ясюкова!T768</f>
        <v>0</v>
      </c>
      <c r="G762" s="54">
        <f>Ясюкова!O768+Ясюкова!V768</f>
        <v>0</v>
      </c>
      <c r="H762" s="54">
        <f>Ясюкова!J768+Ясюкова!N768+Ясюкова!O768</f>
        <v>0</v>
      </c>
      <c r="I762" s="54">
        <f>Ясюкова!T768+Ясюкова!U768+Ясюкова!V768</f>
        <v>0</v>
      </c>
      <c r="J762" s="54">
        <f>Ясюкова!W768</f>
        <v>0</v>
      </c>
      <c r="K762" s="54" t="e">
        <f>Ясюкова!C768</f>
        <v>#DIV/0!</v>
      </c>
      <c r="L762" s="54" t="e">
        <f>Ясюкова!D768</f>
        <v>#DIV/0!</v>
      </c>
      <c r="M762" s="54">
        <f>Ясюкова!G768</f>
        <v>0</v>
      </c>
      <c r="N762" s="54">
        <f>Ясюкова!H768</f>
        <v>0</v>
      </c>
      <c r="O762" s="54">
        <f>Ясюкова!I768</f>
        <v>0</v>
      </c>
      <c r="P762" s="54">
        <f>Ясюкова!X768</f>
        <v>0</v>
      </c>
      <c r="Q762" s="55" t="e">
        <f>Ясюкова!AX768</f>
        <v>#N/A</v>
      </c>
      <c r="R762" s="54" t="e">
        <f>Ясюкова!AW768</f>
        <v>#N/A</v>
      </c>
    </row>
    <row r="763" spans="1:18" x14ac:dyDescent="0.25">
      <c r="A763" s="70">
        <f>'Тулуз-Пьерон'!A769</f>
        <v>0</v>
      </c>
      <c r="B763" s="71">
        <f>'Тулуз-Пьерон'!B769</f>
        <v>0</v>
      </c>
      <c r="C763" s="60">
        <f>Ясюкова!K769+Ясюкова!L769+Ясюкова!P769</f>
        <v>0</v>
      </c>
      <c r="D763" s="54">
        <f>Ясюкова!E769</f>
        <v>0</v>
      </c>
      <c r="E763" s="54">
        <f>Ясюкова!F769</f>
        <v>0</v>
      </c>
      <c r="F763" s="54">
        <f>Ясюкова!J769+Ясюкова!T769</f>
        <v>0</v>
      </c>
      <c r="G763" s="54">
        <f>Ясюкова!O769+Ясюкова!V769</f>
        <v>0</v>
      </c>
      <c r="H763" s="54">
        <f>Ясюкова!J769+Ясюкова!N769+Ясюкова!O769</f>
        <v>0</v>
      </c>
      <c r="I763" s="54">
        <f>Ясюкова!T769+Ясюкова!U769+Ясюкова!V769</f>
        <v>0</v>
      </c>
      <c r="J763" s="54">
        <f>Ясюкова!W769</f>
        <v>0</v>
      </c>
      <c r="K763" s="54" t="e">
        <f>Ясюкова!C769</f>
        <v>#DIV/0!</v>
      </c>
      <c r="L763" s="54" t="e">
        <f>Ясюкова!D769</f>
        <v>#DIV/0!</v>
      </c>
      <c r="M763" s="54">
        <f>Ясюкова!G769</f>
        <v>0</v>
      </c>
      <c r="N763" s="54">
        <f>Ясюкова!H769</f>
        <v>0</v>
      </c>
      <c r="O763" s="54">
        <f>Ясюкова!I769</f>
        <v>0</v>
      </c>
      <c r="P763" s="54">
        <f>Ясюкова!X769</f>
        <v>0</v>
      </c>
      <c r="Q763" s="55" t="e">
        <f>Ясюкова!AX769</f>
        <v>#N/A</v>
      </c>
      <c r="R763" s="54" t="e">
        <f>Ясюкова!AW769</f>
        <v>#N/A</v>
      </c>
    </row>
    <row r="764" spans="1:18" x14ac:dyDescent="0.25">
      <c r="A764" s="70">
        <f>'Тулуз-Пьерон'!A770</f>
        <v>0</v>
      </c>
      <c r="B764" s="71">
        <f>'Тулуз-Пьерон'!B770</f>
        <v>0</v>
      </c>
      <c r="C764" s="60">
        <f>Ясюкова!K770+Ясюкова!L770+Ясюкова!P770</f>
        <v>0</v>
      </c>
      <c r="D764" s="54">
        <f>Ясюкова!E770</f>
        <v>0</v>
      </c>
      <c r="E764" s="54">
        <f>Ясюкова!F770</f>
        <v>0</v>
      </c>
      <c r="F764" s="54">
        <f>Ясюкова!J770+Ясюкова!T770</f>
        <v>0</v>
      </c>
      <c r="G764" s="54">
        <f>Ясюкова!O770+Ясюкова!V770</f>
        <v>0</v>
      </c>
      <c r="H764" s="54">
        <f>Ясюкова!J770+Ясюкова!N770+Ясюкова!O770</f>
        <v>0</v>
      </c>
      <c r="I764" s="54">
        <f>Ясюкова!T770+Ясюкова!U770+Ясюкова!V770</f>
        <v>0</v>
      </c>
      <c r="J764" s="54">
        <f>Ясюкова!W770</f>
        <v>0</v>
      </c>
      <c r="K764" s="54" t="e">
        <f>Ясюкова!C770</f>
        <v>#DIV/0!</v>
      </c>
      <c r="L764" s="54" t="e">
        <f>Ясюкова!D770</f>
        <v>#DIV/0!</v>
      </c>
      <c r="M764" s="54">
        <f>Ясюкова!G770</f>
        <v>0</v>
      </c>
      <c r="N764" s="54">
        <f>Ясюкова!H770</f>
        <v>0</v>
      </c>
      <c r="O764" s="54">
        <f>Ясюкова!I770</f>
        <v>0</v>
      </c>
      <c r="P764" s="54">
        <f>Ясюкова!X770</f>
        <v>0</v>
      </c>
      <c r="Q764" s="55" t="e">
        <f>Ясюкова!AX770</f>
        <v>#N/A</v>
      </c>
      <c r="R764" s="54" t="e">
        <f>Ясюкова!AW770</f>
        <v>#N/A</v>
      </c>
    </row>
    <row r="765" spans="1:18" x14ac:dyDescent="0.25">
      <c r="A765" s="70">
        <f>'Тулуз-Пьерон'!A771</f>
        <v>0</v>
      </c>
      <c r="B765" s="71">
        <f>'Тулуз-Пьерон'!B771</f>
        <v>0</v>
      </c>
      <c r="C765" s="60">
        <f>Ясюкова!K771+Ясюкова!L771+Ясюкова!P771</f>
        <v>0</v>
      </c>
      <c r="D765" s="54">
        <f>Ясюкова!E771</f>
        <v>0</v>
      </c>
      <c r="E765" s="54">
        <f>Ясюкова!F771</f>
        <v>0</v>
      </c>
      <c r="F765" s="54">
        <f>Ясюкова!J771+Ясюкова!T771</f>
        <v>0</v>
      </c>
      <c r="G765" s="54">
        <f>Ясюкова!O771+Ясюкова!V771</f>
        <v>0</v>
      </c>
      <c r="H765" s="54">
        <f>Ясюкова!J771+Ясюкова!N771+Ясюкова!O771</f>
        <v>0</v>
      </c>
      <c r="I765" s="54">
        <f>Ясюкова!T771+Ясюкова!U771+Ясюкова!V771</f>
        <v>0</v>
      </c>
      <c r="J765" s="54">
        <f>Ясюкова!W771</f>
        <v>0</v>
      </c>
      <c r="K765" s="54" t="e">
        <f>Ясюкова!C771</f>
        <v>#DIV/0!</v>
      </c>
      <c r="L765" s="54" t="e">
        <f>Ясюкова!D771</f>
        <v>#DIV/0!</v>
      </c>
      <c r="M765" s="54">
        <f>Ясюкова!G771</f>
        <v>0</v>
      </c>
      <c r="N765" s="54">
        <f>Ясюкова!H771</f>
        <v>0</v>
      </c>
      <c r="O765" s="54">
        <f>Ясюкова!I771</f>
        <v>0</v>
      </c>
      <c r="P765" s="54">
        <f>Ясюкова!X771</f>
        <v>0</v>
      </c>
      <c r="Q765" s="55" t="e">
        <f>Ясюкова!AX771</f>
        <v>#N/A</v>
      </c>
      <c r="R765" s="54" t="e">
        <f>Ясюкова!AW771</f>
        <v>#N/A</v>
      </c>
    </row>
    <row r="766" spans="1:18" x14ac:dyDescent="0.25">
      <c r="A766" s="70">
        <f>'Тулуз-Пьерон'!A772</f>
        <v>0</v>
      </c>
      <c r="B766" s="71">
        <f>'Тулуз-Пьерон'!B772</f>
        <v>0</v>
      </c>
      <c r="C766" s="60">
        <f>Ясюкова!K772+Ясюкова!L772+Ясюкова!P772</f>
        <v>0</v>
      </c>
      <c r="D766" s="54">
        <f>Ясюкова!E772</f>
        <v>0</v>
      </c>
      <c r="E766" s="54">
        <f>Ясюкова!F772</f>
        <v>0</v>
      </c>
      <c r="F766" s="54">
        <f>Ясюкова!J772+Ясюкова!T772</f>
        <v>0</v>
      </c>
      <c r="G766" s="54">
        <f>Ясюкова!O772+Ясюкова!V772</f>
        <v>0</v>
      </c>
      <c r="H766" s="54">
        <f>Ясюкова!J772+Ясюкова!N772+Ясюкова!O772</f>
        <v>0</v>
      </c>
      <c r="I766" s="54">
        <f>Ясюкова!T772+Ясюкова!U772+Ясюкова!V772</f>
        <v>0</v>
      </c>
      <c r="J766" s="54">
        <f>Ясюкова!W772</f>
        <v>0</v>
      </c>
      <c r="K766" s="54" t="e">
        <f>Ясюкова!C772</f>
        <v>#DIV/0!</v>
      </c>
      <c r="L766" s="54" t="e">
        <f>Ясюкова!D772</f>
        <v>#DIV/0!</v>
      </c>
      <c r="M766" s="54">
        <f>Ясюкова!G772</f>
        <v>0</v>
      </c>
      <c r="N766" s="54">
        <f>Ясюкова!H772</f>
        <v>0</v>
      </c>
      <c r="O766" s="54">
        <f>Ясюкова!I772</f>
        <v>0</v>
      </c>
      <c r="P766" s="54">
        <f>Ясюкова!X772</f>
        <v>0</v>
      </c>
      <c r="Q766" s="55" t="e">
        <f>Ясюкова!AX772</f>
        <v>#N/A</v>
      </c>
      <c r="R766" s="54" t="e">
        <f>Ясюкова!AW772</f>
        <v>#N/A</v>
      </c>
    </row>
    <row r="767" spans="1:18" x14ac:dyDescent="0.25">
      <c r="A767" s="70">
        <f>'Тулуз-Пьерон'!A773</f>
        <v>0</v>
      </c>
      <c r="B767" s="71">
        <f>'Тулуз-Пьерон'!B773</f>
        <v>0</v>
      </c>
      <c r="C767" s="60">
        <f>Ясюкова!K773+Ясюкова!L773+Ясюкова!P773</f>
        <v>0</v>
      </c>
      <c r="D767" s="54">
        <f>Ясюкова!E773</f>
        <v>0</v>
      </c>
      <c r="E767" s="54">
        <f>Ясюкова!F773</f>
        <v>0</v>
      </c>
      <c r="F767" s="54">
        <f>Ясюкова!J773+Ясюкова!T773</f>
        <v>0</v>
      </c>
      <c r="G767" s="54">
        <f>Ясюкова!O773+Ясюкова!V773</f>
        <v>0</v>
      </c>
      <c r="H767" s="54">
        <f>Ясюкова!J773+Ясюкова!N773+Ясюкова!O773</f>
        <v>0</v>
      </c>
      <c r="I767" s="54">
        <f>Ясюкова!T773+Ясюкова!U773+Ясюкова!V773</f>
        <v>0</v>
      </c>
      <c r="J767" s="54">
        <f>Ясюкова!W773</f>
        <v>0</v>
      </c>
      <c r="K767" s="54" t="e">
        <f>Ясюкова!C773</f>
        <v>#DIV/0!</v>
      </c>
      <c r="L767" s="54" t="e">
        <f>Ясюкова!D773</f>
        <v>#DIV/0!</v>
      </c>
      <c r="M767" s="54">
        <f>Ясюкова!G773</f>
        <v>0</v>
      </c>
      <c r="N767" s="54">
        <f>Ясюкова!H773</f>
        <v>0</v>
      </c>
      <c r="O767" s="54">
        <f>Ясюкова!I773</f>
        <v>0</v>
      </c>
      <c r="P767" s="54">
        <f>Ясюкова!X773</f>
        <v>0</v>
      </c>
      <c r="Q767" s="55" t="e">
        <f>Ясюкова!AX773</f>
        <v>#N/A</v>
      </c>
      <c r="R767" s="54" t="e">
        <f>Ясюкова!AW773</f>
        <v>#N/A</v>
      </c>
    </row>
    <row r="768" spans="1:18" x14ac:dyDescent="0.25">
      <c r="A768" s="70">
        <f>'Тулуз-Пьерон'!A774</f>
        <v>0</v>
      </c>
      <c r="B768" s="71">
        <f>'Тулуз-Пьерон'!B774</f>
        <v>0</v>
      </c>
      <c r="C768" s="60">
        <f>Ясюкова!K774+Ясюкова!L774+Ясюкова!P774</f>
        <v>0</v>
      </c>
      <c r="D768" s="54">
        <f>Ясюкова!E774</f>
        <v>0</v>
      </c>
      <c r="E768" s="54">
        <f>Ясюкова!F774</f>
        <v>0</v>
      </c>
      <c r="F768" s="54">
        <f>Ясюкова!J774+Ясюкова!T774</f>
        <v>0</v>
      </c>
      <c r="G768" s="54">
        <f>Ясюкова!O774+Ясюкова!V774</f>
        <v>0</v>
      </c>
      <c r="H768" s="54">
        <f>Ясюкова!J774+Ясюкова!N774+Ясюкова!O774</f>
        <v>0</v>
      </c>
      <c r="I768" s="54">
        <f>Ясюкова!T774+Ясюкова!U774+Ясюкова!V774</f>
        <v>0</v>
      </c>
      <c r="J768" s="54">
        <f>Ясюкова!W774</f>
        <v>0</v>
      </c>
      <c r="K768" s="54" t="e">
        <f>Ясюкова!C774</f>
        <v>#DIV/0!</v>
      </c>
      <c r="L768" s="54" t="e">
        <f>Ясюкова!D774</f>
        <v>#DIV/0!</v>
      </c>
      <c r="M768" s="54">
        <f>Ясюкова!G774</f>
        <v>0</v>
      </c>
      <c r="N768" s="54">
        <f>Ясюкова!H774</f>
        <v>0</v>
      </c>
      <c r="O768" s="54">
        <f>Ясюкова!I774</f>
        <v>0</v>
      </c>
      <c r="P768" s="54">
        <f>Ясюкова!X774</f>
        <v>0</v>
      </c>
      <c r="Q768" s="55" t="e">
        <f>Ясюкова!AX774</f>
        <v>#N/A</v>
      </c>
      <c r="R768" s="54" t="e">
        <f>Ясюкова!AW774</f>
        <v>#N/A</v>
      </c>
    </row>
    <row r="769" spans="1:18" x14ac:dyDescent="0.25">
      <c r="A769" s="70">
        <f>'Тулуз-Пьерон'!A775</f>
        <v>0</v>
      </c>
      <c r="B769" s="71">
        <f>'Тулуз-Пьерон'!B775</f>
        <v>0</v>
      </c>
      <c r="C769" s="60">
        <f>Ясюкова!K775+Ясюкова!L775+Ясюкова!P775</f>
        <v>0</v>
      </c>
      <c r="D769" s="54">
        <f>Ясюкова!E775</f>
        <v>0</v>
      </c>
      <c r="E769" s="54">
        <f>Ясюкова!F775</f>
        <v>0</v>
      </c>
      <c r="F769" s="54">
        <f>Ясюкова!J775+Ясюкова!T775</f>
        <v>0</v>
      </c>
      <c r="G769" s="54">
        <f>Ясюкова!O775+Ясюкова!V775</f>
        <v>0</v>
      </c>
      <c r="H769" s="54">
        <f>Ясюкова!J775+Ясюкова!N775+Ясюкова!O775</f>
        <v>0</v>
      </c>
      <c r="I769" s="54">
        <f>Ясюкова!T775+Ясюкова!U775+Ясюкова!V775</f>
        <v>0</v>
      </c>
      <c r="J769" s="54">
        <f>Ясюкова!W775</f>
        <v>0</v>
      </c>
      <c r="K769" s="54" t="e">
        <f>Ясюкова!C775</f>
        <v>#DIV/0!</v>
      </c>
      <c r="L769" s="54" t="e">
        <f>Ясюкова!D775</f>
        <v>#DIV/0!</v>
      </c>
      <c r="M769" s="54">
        <f>Ясюкова!G775</f>
        <v>0</v>
      </c>
      <c r="N769" s="54">
        <f>Ясюкова!H775</f>
        <v>0</v>
      </c>
      <c r="O769" s="54">
        <f>Ясюкова!I775</f>
        <v>0</v>
      </c>
      <c r="P769" s="54">
        <f>Ясюкова!X775</f>
        <v>0</v>
      </c>
      <c r="Q769" s="55" t="e">
        <f>Ясюкова!AX775</f>
        <v>#N/A</v>
      </c>
      <c r="R769" s="54" t="e">
        <f>Ясюкова!AW775</f>
        <v>#N/A</v>
      </c>
    </row>
    <row r="770" spans="1:18" x14ac:dyDescent="0.25">
      <c r="A770" s="70">
        <f>'Тулуз-Пьерон'!A776</f>
        <v>0</v>
      </c>
      <c r="B770" s="71">
        <f>'Тулуз-Пьерон'!B776</f>
        <v>0</v>
      </c>
      <c r="C770" s="60">
        <f>Ясюкова!K776+Ясюкова!L776+Ясюкова!P776</f>
        <v>0</v>
      </c>
      <c r="D770" s="54">
        <f>Ясюкова!E776</f>
        <v>0</v>
      </c>
      <c r="E770" s="54">
        <f>Ясюкова!F776</f>
        <v>0</v>
      </c>
      <c r="F770" s="54">
        <f>Ясюкова!J776+Ясюкова!T776</f>
        <v>0</v>
      </c>
      <c r="G770" s="54">
        <f>Ясюкова!O776+Ясюкова!V776</f>
        <v>0</v>
      </c>
      <c r="H770" s="54">
        <f>Ясюкова!J776+Ясюкова!N776+Ясюкова!O776</f>
        <v>0</v>
      </c>
      <c r="I770" s="54">
        <f>Ясюкова!T776+Ясюкова!U776+Ясюкова!V776</f>
        <v>0</v>
      </c>
      <c r="J770" s="54">
        <f>Ясюкова!W776</f>
        <v>0</v>
      </c>
      <c r="K770" s="54" t="e">
        <f>Ясюкова!C776</f>
        <v>#DIV/0!</v>
      </c>
      <c r="L770" s="54" t="e">
        <f>Ясюкова!D776</f>
        <v>#DIV/0!</v>
      </c>
      <c r="M770" s="54">
        <f>Ясюкова!G776</f>
        <v>0</v>
      </c>
      <c r="N770" s="54">
        <f>Ясюкова!H776</f>
        <v>0</v>
      </c>
      <c r="O770" s="54">
        <f>Ясюкова!I776</f>
        <v>0</v>
      </c>
      <c r="P770" s="54">
        <f>Ясюкова!X776</f>
        <v>0</v>
      </c>
      <c r="Q770" s="55" t="e">
        <f>Ясюкова!AX776</f>
        <v>#N/A</v>
      </c>
      <c r="R770" s="54" t="e">
        <f>Ясюкова!AW776</f>
        <v>#N/A</v>
      </c>
    </row>
    <row r="771" spans="1:18" x14ac:dyDescent="0.25">
      <c r="A771" s="70">
        <f>'Тулуз-Пьерон'!A777</f>
        <v>0</v>
      </c>
      <c r="B771" s="71">
        <f>'Тулуз-Пьерон'!B777</f>
        <v>0</v>
      </c>
      <c r="C771" s="60">
        <f>Ясюкова!K777+Ясюкова!L777+Ясюкова!P777</f>
        <v>0</v>
      </c>
      <c r="D771" s="54">
        <f>Ясюкова!E777</f>
        <v>0</v>
      </c>
      <c r="E771" s="54">
        <f>Ясюкова!F777</f>
        <v>0</v>
      </c>
      <c r="F771" s="54">
        <f>Ясюкова!J777+Ясюкова!T777</f>
        <v>0</v>
      </c>
      <c r="G771" s="54">
        <f>Ясюкова!O777+Ясюкова!V777</f>
        <v>0</v>
      </c>
      <c r="H771" s="54">
        <f>Ясюкова!J777+Ясюкова!N777+Ясюкова!O777</f>
        <v>0</v>
      </c>
      <c r="I771" s="54">
        <f>Ясюкова!T777+Ясюкова!U777+Ясюкова!V777</f>
        <v>0</v>
      </c>
      <c r="J771" s="54">
        <f>Ясюкова!W777</f>
        <v>0</v>
      </c>
      <c r="K771" s="54" t="e">
        <f>Ясюкова!C777</f>
        <v>#DIV/0!</v>
      </c>
      <c r="L771" s="54" t="e">
        <f>Ясюкова!D777</f>
        <v>#DIV/0!</v>
      </c>
      <c r="M771" s="54">
        <f>Ясюкова!G777</f>
        <v>0</v>
      </c>
      <c r="N771" s="54">
        <f>Ясюкова!H777</f>
        <v>0</v>
      </c>
      <c r="O771" s="54">
        <f>Ясюкова!I777</f>
        <v>0</v>
      </c>
      <c r="P771" s="54">
        <f>Ясюкова!X777</f>
        <v>0</v>
      </c>
      <c r="Q771" s="55" t="e">
        <f>Ясюкова!AX777</f>
        <v>#N/A</v>
      </c>
      <c r="R771" s="54" t="e">
        <f>Ясюкова!AW777</f>
        <v>#N/A</v>
      </c>
    </row>
    <row r="772" spans="1:18" x14ac:dyDescent="0.25">
      <c r="A772" s="70">
        <f>'Тулуз-Пьерон'!A778</f>
        <v>0</v>
      </c>
      <c r="B772" s="71">
        <f>'Тулуз-Пьерон'!B778</f>
        <v>0</v>
      </c>
      <c r="C772" s="60">
        <f>Ясюкова!K778+Ясюкова!L778+Ясюкова!P778</f>
        <v>0</v>
      </c>
      <c r="D772" s="54">
        <f>Ясюкова!E778</f>
        <v>0</v>
      </c>
      <c r="E772" s="54">
        <f>Ясюкова!F778</f>
        <v>0</v>
      </c>
      <c r="F772" s="54">
        <f>Ясюкова!J778+Ясюкова!T778</f>
        <v>0</v>
      </c>
      <c r="G772" s="54">
        <f>Ясюкова!O778+Ясюкова!V778</f>
        <v>0</v>
      </c>
      <c r="H772" s="54">
        <f>Ясюкова!J778+Ясюкова!N778+Ясюкова!O778</f>
        <v>0</v>
      </c>
      <c r="I772" s="54">
        <f>Ясюкова!T778+Ясюкова!U778+Ясюкова!V778</f>
        <v>0</v>
      </c>
      <c r="J772" s="54">
        <f>Ясюкова!W778</f>
        <v>0</v>
      </c>
      <c r="K772" s="54" t="e">
        <f>Ясюкова!C778</f>
        <v>#DIV/0!</v>
      </c>
      <c r="L772" s="54" t="e">
        <f>Ясюкова!D778</f>
        <v>#DIV/0!</v>
      </c>
      <c r="M772" s="54">
        <f>Ясюкова!G778</f>
        <v>0</v>
      </c>
      <c r="N772" s="54">
        <f>Ясюкова!H778</f>
        <v>0</v>
      </c>
      <c r="O772" s="54">
        <f>Ясюкова!I778</f>
        <v>0</v>
      </c>
      <c r="P772" s="54">
        <f>Ясюкова!X778</f>
        <v>0</v>
      </c>
      <c r="Q772" s="55" t="e">
        <f>Ясюкова!AX778</f>
        <v>#N/A</v>
      </c>
      <c r="R772" s="54" t="e">
        <f>Ясюкова!AW778</f>
        <v>#N/A</v>
      </c>
    </row>
    <row r="773" spans="1:18" x14ac:dyDescent="0.25">
      <c r="A773" s="70">
        <f>'Тулуз-Пьерон'!A779</f>
        <v>0</v>
      </c>
      <c r="B773" s="71">
        <f>'Тулуз-Пьерон'!B779</f>
        <v>0</v>
      </c>
      <c r="C773" s="60">
        <f>Ясюкова!K779+Ясюкова!L779+Ясюкова!P779</f>
        <v>0</v>
      </c>
      <c r="D773" s="54">
        <f>Ясюкова!E779</f>
        <v>0</v>
      </c>
      <c r="E773" s="54">
        <f>Ясюкова!F779</f>
        <v>0</v>
      </c>
      <c r="F773" s="54">
        <f>Ясюкова!J779+Ясюкова!T779</f>
        <v>0</v>
      </c>
      <c r="G773" s="54">
        <f>Ясюкова!O779+Ясюкова!V779</f>
        <v>0</v>
      </c>
      <c r="H773" s="54">
        <f>Ясюкова!J779+Ясюкова!N779+Ясюкова!O779</f>
        <v>0</v>
      </c>
      <c r="I773" s="54">
        <f>Ясюкова!T779+Ясюкова!U779+Ясюкова!V779</f>
        <v>0</v>
      </c>
      <c r="J773" s="54">
        <f>Ясюкова!W779</f>
        <v>0</v>
      </c>
      <c r="K773" s="54" t="e">
        <f>Ясюкова!C779</f>
        <v>#DIV/0!</v>
      </c>
      <c r="L773" s="54" t="e">
        <f>Ясюкова!D779</f>
        <v>#DIV/0!</v>
      </c>
      <c r="M773" s="54">
        <f>Ясюкова!G779</f>
        <v>0</v>
      </c>
      <c r="N773" s="54">
        <f>Ясюкова!H779</f>
        <v>0</v>
      </c>
      <c r="O773" s="54">
        <f>Ясюкова!I779</f>
        <v>0</v>
      </c>
      <c r="P773" s="54">
        <f>Ясюкова!X779</f>
        <v>0</v>
      </c>
      <c r="Q773" s="55" t="e">
        <f>Ясюкова!AX779</f>
        <v>#N/A</v>
      </c>
      <c r="R773" s="54" t="e">
        <f>Ясюкова!AW779</f>
        <v>#N/A</v>
      </c>
    </row>
    <row r="774" spans="1:18" x14ac:dyDescent="0.25">
      <c r="A774" s="70">
        <f>'Тулуз-Пьерон'!A780</f>
        <v>0</v>
      </c>
      <c r="B774" s="71">
        <f>'Тулуз-Пьерон'!B780</f>
        <v>0</v>
      </c>
      <c r="C774" s="60">
        <f>Ясюкова!K780+Ясюкова!L780+Ясюкова!P780</f>
        <v>0</v>
      </c>
      <c r="D774" s="54">
        <f>Ясюкова!E780</f>
        <v>0</v>
      </c>
      <c r="E774" s="54">
        <f>Ясюкова!F780</f>
        <v>0</v>
      </c>
      <c r="F774" s="54">
        <f>Ясюкова!J780+Ясюкова!T780</f>
        <v>0</v>
      </c>
      <c r="G774" s="54">
        <f>Ясюкова!O780+Ясюкова!V780</f>
        <v>0</v>
      </c>
      <c r="H774" s="54">
        <f>Ясюкова!J780+Ясюкова!N780+Ясюкова!O780</f>
        <v>0</v>
      </c>
      <c r="I774" s="54">
        <f>Ясюкова!T780+Ясюкова!U780+Ясюкова!V780</f>
        <v>0</v>
      </c>
      <c r="J774" s="54">
        <f>Ясюкова!W780</f>
        <v>0</v>
      </c>
      <c r="K774" s="54" t="e">
        <f>Ясюкова!C780</f>
        <v>#DIV/0!</v>
      </c>
      <c r="L774" s="54" t="e">
        <f>Ясюкова!D780</f>
        <v>#DIV/0!</v>
      </c>
      <c r="M774" s="54">
        <f>Ясюкова!G780</f>
        <v>0</v>
      </c>
      <c r="N774" s="54">
        <f>Ясюкова!H780</f>
        <v>0</v>
      </c>
      <c r="O774" s="54">
        <f>Ясюкова!I780</f>
        <v>0</v>
      </c>
      <c r="P774" s="54">
        <f>Ясюкова!X780</f>
        <v>0</v>
      </c>
      <c r="Q774" s="55" t="e">
        <f>Ясюкова!AX780</f>
        <v>#N/A</v>
      </c>
      <c r="R774" s="54" t="e">
        <f>Ясюкова!AW780</f>
        <v>#N/A</v>
      </c>
    </row>
    <row r="775" spans="1:18" x14ac:dyDescent="0.25">
      <c r="A775" s="70">
        <f>'Тулуз-Пьерон'!A781</f>
        <v>0</v>
      </c>
      <c r="B775" s="71">
        <f>'Тулуз-Пьерон'!B781</f>
        <v>0</v>
      </c>
      <c r="C775" s="60">
        <f>Ясюкова!K781+Ясюкова!L781+Ясюкова!P781</f>
        <v>0</v>
      </c>
      <c r="D775" s="54">
        <f>Ясюкова!E781</f>
        <v>0</v>
      </c>
      <c r="E775" s="54">
        <f>Ясюкова!F781</f>
        <v>0</v>
      </c>
      <c r="F775" s="54">
        <f>Ясюкова!J781+Ясюкова!T781</f>
        <v>0</v>
      </c>
      <c r="G775" s="54">
        <f>Ясюкова!O781+Ясюкова!V781</f>
        <v>0</v>
      </c>
      <c r="H775" s="54">
        <f>Ясюкова!J781+Ясюкова!N781+Ясюкова!O781</f>
        <v>0</v>
      </c>
      <c r="I775" s="54">
        <f>Ясюкова!T781+Ясюкова!U781+Ясюкова!V781</f>
        <v>0</v>
      </c>
      <c r="J775" s="54">
        <f>Ясюкова!W781</f>
        <v>0</v>
      </c>
      <c r="K775" s="54" t="e">
        <f>Ясюкова!C781</f>
        <v>#DIV/0!</v>
      </c>
      <c r="L775" s="54" t="e">
        <f>Ясюкова!D781</f>
        <v>#DIV/0!</v>
      </c>
      <c r="M775" s="54">
        <f>Ясюкова!G781</f>
        <v>0</v>
      </c>
      <c r="N775" s="54">
        <f>Ясюкова!H781</f>
        <v>0</v>
      </c>
      <c r="O775" s="54">
        <f>Ясюкова!I781</f>
        <v>0</v>
      </c>
      <c r="P775" s="54">
        <f>Ясюкова!X781</f>
        <v>0</v>
      </c>
      <c r="Q775" s="55" t="e">
        <f>Ясюкова!AX781</f>
        <v>#N/A</v>
      </c>
      <c r="R775" s="54" t="e">
        <f>Ясюкова!AW781</f>
        <v>#N/A</v>
      </c>
    </row>
    <row r="776" spans="1:18" x14ac:dyDescent="0.25">
      <c r="A776" s="70">
        <f>'Тулуз-Пьерон'!A782</f>
        <v>0</v>
      </c>
      <c r="B776" s="71">
        <f>'Тулуз-Пьерон'!B782</f>
        <v>0</v>
      </c>
      <c r="C776" s="60">
        <f>Ясюкова!K782+Ясюкова!L782+Ясюкова!P782</f>
        <v>0</v>
      </c>
      <c r="D776" s="54">
        <f>Ясюкова!E782</f>
        <v>0</v>
      </c>
      <c r="E776" s="54">
        <f>Ясюкова!F782</f>
        <v>0</v>
      </c>
      <c r="F776" s="54">
        <f>Ясюкова!J782+Ясюкова!T782</f>
        <v>0</v>
      </c>
      <c r="G776" s="54">
        <f>Ясюкова!O782+Ясюкова!V782</f>
        <v>0</v>
      </c>
      <c r="H776" s="54">
        <f>Ясюкова!J782+Ясюкова!N782+Ясюкова!O782</f>
        <v>0</v>
      </c>
      <c r="I776" s="54">
        <f>Ясюкова!T782+Ясюкова!U782+Ясюкова!V782</f>
        <v>0</v>
      </c>
      <c r="J776" s="54">
        <f>Ясюкова!W782</f>
        <v>0</v>
      </c>
      <c r="K776" s="54" t="e">
        <f>Ясюкова!C782</f>
        <v>#DIV/0!</v>
      </c>
      <c r="L776" s="54" t="e">
        <f>Ясюкова!D782</f>
        <v>#DIV/0!</v>
      </c>
      <c r="M776" s="54">
        <f>Ясюкова!G782</f>
        <v>0</v>
      </c>
      <c r="N776" s="54">
        <f>Ясюкова!H782</f>
        <v>0</v>
      </c>
      <c r="O776" s="54">
        <f>Ясюкова!I782</f>
        <v>0</v>
      </c>
      <c r="P776" s="54">
        <f>Ясюкова!X782</f>
        <v>0</v>
      </c>
      <c r="Q776" s="55" t="e">
        <f>Ясюкова!AX782</f>
        <v>#N/A</v>
      </c>
      <c r="R776" s="54" t="e">
        <f>Ясюкова!AW782</f>
        <v>#N/A</v>
      </c>
    </row>
    <row r="777" spans="1:18" x14ac:dyDescent="0.25">
      <c r="A777" s="70">
        <f>'Тулуз-Пьерон'!A783</f>
        <v>0</v>
      </c>
      <c r="B777" s="71">
        <f>'Тулуз-Пьерон'!B783</f>
        <v>0</v>
      </c>
      <c r="C777" s="60">
        <f>Ясюкова!K783+Ясюкова!L783+Ясюкова!P783</f>
        <v>0</v>
      </c>
      <c r="D777" s="54">
        <f>Ясюкова!E783</f>
        <v>0</v>
      </c>
      <c r="E777" s="54">
        <f>Ясюкова!F783</f>
        <v>0</v>
      </c>
      <c r="F777" s="54">
        <f>Ясюкова!J783+Ясюкова!T783</f>
        <v>0</v>
      </c>
      <c r="G777" s="54">
        <f>Ясюкова!O783+Ясюкова!V783</f>
        <v>0</v>
      </c>
      <c r="H777" s="54">
        <f>Ясюкова!J783+Ясюкова!N783+Ясюкова!O783</f>
        <v>0</v>
      </c>
      <c r="I777" s="54">
        <f>Ясюкова!T783+Ясюкова!U783+Ясюкова!V783</f>
        <v>0</v>
      </c>
      <c r="J777" s="54">
        <f>Ясюкова!W783</f>
        <v>0</v>
      </c>
      <c r="K777" s="54" t="e">
        <f>Ясюкова!C783</f>
        <v>#DIV/0!</v>
      </c>
      <c r="L777" s="54" t="e">
        <f>Ясюкова!D783</f>
        <v>#DIV/0!</v>
      </c>
      <c r="M777" s="54">
        <f>Ясюкова!G783</f>
        <v>0</v>
      </c>
      <c r="N777" s="54">
        <f>Ясюкова!H783</f>
        <v>0</v>
      </c>
      <c r="O777" s="54">
        <f>Ясюкова!I783</f>
        <v>0</v>
      </c>
      <c r="P777" s="54">
        <f>Ясюкова!X783</f>
        <v>0</v>
      </c>
      <c r="Q777" s="55" t="e">
        <f>Ясюкова!AX783</f>
        <v>#N/A</v>
      </c>
      <c r="R777" s="54" t="e">
        <f>Ясюкова!AW783</f>
        <v>#N/A</v>
      </c>
    </row>
    <row r="778" spans="1:18" x14ac:dyDescent="0.25">
      <c r="A778" s="70">
        <f>'Тулуз-Пьерон'!A784</f>
        <v>0</v>
      </c>
      <c r="B778" s="71">
        <f>'Тулуз-Пьерон'!B784</f>
        <v>0</v>
      </c>
      <c r="C778" s="60">
        <f>Ясюкова!K784+Ясюкова!L784+Ясюкова!P784</f>
        <v>0</v>
      </c>
      <c r="D778" s="54">
        <f>Ясюкова!E784</f>
        <v>0</v>
      </c>
      <c r="E778" s="54">
        <f>Ясюкова!F784</f>
        <v>0</v>
      </c>
      <c r="F778" s="54">
        <f>Ясюкова!J784+Ясюкова!T784</f>
        <v>0</v>
      </c>
      <c r="G778" s="54">
        <f>Ясюкова!O784+Ясюкова!V784</f>
        <v>0</v>
      </c>
      <c r="H778" s="54">
        <f>Ясюкова!J784+Ясюкова!N784+Ясюкова!O784</f>
        <v>0</v>
      </c>
      <c r="I778" s="54">
        <f>Ясюкова!T784+Ясюкова!U784+Ясюкова!V784</f>
        <v>0</v>
      </c>
      <c r="J778" s="54">
        <f>Ясюкова!W784</f>
        <v>0</v>
      </c>
      <c r="K778" s="54" t="e">
        <f>Ясюкова!C784</f>
        <v>#DIV/0!</v>
      </c>
      <c r="L778" s="54" t="e">
        <f>Ясюкова!D784</f>
        <v>#DIV/0!</v>
      </c>
      <c r="M778" s="54">
        <f>Ясюкова!G784</f>
        <v>0</v>
      </c>
      <c r="N778" s="54">
        <f>Ясюкова!H784</f>
        <v>0</v>
      </c>
      <c r="O778" s="54">
        <f>Ясюкова!I784</f>
        <v>0</v>
      </c>
      <c r="P778" s="54">
        <f>Ясюкова!X784</f>
        <v>0</v>
      </c>
      <c r="Q778" s="55" t="e">
        <f>Ясюкова!AX784</f>
        <v>#N/A</v>
      </c>
      <c r="R778" s="54" t="e">
        <f>Ясюкова!AW784</f>
        <v>#N/A</v>
      </c>
    </row>
    <row r="779" spans="1:18" x14ac:dyDescent="0.25">
      <c r="A779" s="70">
        <f>'Тулуз-Пьерон'!A785</f>
        <v>0</v>
      </c>
      <c r="B779" s="71">
        <f>'Тулуз-Пьерон'!B785</f>
        <v>0</v>
      </c>
      <c r="C779" s="60">
        <f>Ясюкова!K785+Ясюкова!L785+Ясюкова!P785</f>
        <v>0</v>
      </c>
      <c r="D779" s="54">
        <f>Ясюкова!E785</f>
        <v>0</v>
      </c>
      <c r="E779" s="54">
        <f>Ясюкова!F785</f>
        <v>0</v>
      </c>
      <c r="F779" s="54">
        <f>Ясюкова!J785+Ясюкова!T785</f>
        <v>0</v>
      </c>
      <c r="G779" s="54">
        <f>Ясюкова!O785+Ясюкова!V785</f>
        <v>0</v>
      </c>
      <c r="H779" s="54">
        <f>Ясюкова!J785+Ясюкова!N785+Ясюкова!O785</f>
        <v>0</v>
      </c>
      <c r="I779" s="54">
        <f>Ясюкова!T785+Ясюкова!U785+Ясюкова!V785</f>
        <v>0</v>
      </c>
      <c r="J779" s="54">
        <f>Ясюкова!W785</f>
        <v>0</v>
      </c>
      <c r="K779" s="54" t="e">
        <f>Ясюкова!C785</f>
        <v>#DIV/0!</v>
      </c>
      <c r="L779" s="54" t="e">
        <f>Ясюкова!D785</f>
        <v>#DIV/0!</v>
      </c>
      <c r="M779" s="54">
        <f>Ясюкова!G785</f>
        <v>0</v>
      </c>
      <c r="N779" s="54">
        <f>Ясюкова!H785</f>
        <v>0</v>
      </c>
      <c r="O779" s="54">
        <f>Ясюкова!I785</f>
        <v>0</v>
      </c>
      <c r="P779" s="54">
        <f>Ясюкова!X785</f>
        <v>0</v>
      </c>
      <c r="Q779" s="55" t="e">
        <f>Ясюкова!AX785</f>
        <v>#N/A</v>
      </c>
      <c r="R779" s="54" t="e">
        <f>Ясюкова!AW785</f>
        <v>#N/A</v>
      </c>
    </row>
    <row r="780" spans="1:18" x14ac:dyDescent="0.25">
      <c r="A780" s="70">
        <f>'Тулуз-Пьерон'!A786</f>
        <v>0</v>
      </c>
      <c r="B780" s="71">
        <f>'Тулуз-Пьерон'!B786</f>
        <v>0</v>
      </c>
      <c r="C780" s="60">
        <f>Ясюкова!K786+Ясюкова!L786+Ясюкова!P786</f>
        <v>0</v>
      </c>
      <c r="D780" s="54">
        <f>Ясюкова!E786</f>
        <v>0</v>
      </c>
      <c r="E780" s="54">
        <f>Ясюкова!F786</f>
        <v>0</v>
      </c>
      <c r="F780" s="54">
        <f>Ясюкова!J786+Ясюкова!T786</f>
        <v>0</v>
      </c>
      <c r="G780" s="54">
        <f>Ясюкова!O786+Ясюкова!V786</f>
        <v>0</v>
      </c>
      <c r="H780" s="54">
        <f>Ясюкова!J786+Ясюкова!N786+Ясюкова!O786</f>
        <v>0</v>
      </c>
      <c r="I780" s="54">
        <f>Ясюкова!T786+Ясюкова!U786+Ясюкова!V786</f>
        <v>0</v>
      </c>
      <c r="J780" s="54">
        <f>Ясюкова!W786</f>
        <v>0</v>
      </c>
      <c r="K780" s="54" t="e">
        <f>Ясюкова!C786</f>
        <v>#DIV/0!</v>
      </c>
      <c r="L780" s="54" t="e">
        <f>Ясюкова!D786</f>
        <v>#DIV/0!</v>
      </c>
      <c r="M780" s="54">
        <f>Ясюкова!G786</f>
        <v>0</v>
      </c>
      <c r="N780" s="54">
        <f>Ясюкова!H786</f>
        <v>0</v>
      </c>
      <c r="O780" s="54">
        <f>Ясюкова!I786</f>
        <v>0</v>
      </c>
      <c r="P780" s="54">
        <f>Ясюкова!X786</f>
        <v>0</v>
      </c>
      <c r="Q780" s="55" t="e">
        <f>Ясюкова!AX786</f>
        <v>#N/A</v>
      </c>
      <c r="R780" s="54" t="e">
        <f>Ясюкова!AW786</f>
        <v>#N/A</v>
      </c>
    </row>
    <row r="781" spans="1:18" x14ac:dyDescent="0.25">
      <c r="A781" s="70">
        <f>'Тулуз-Пьерон'!A787</f>
        <v>0</v>
      </c>
      <c r="B781" s="71">
        <f>'Тулуз-Пьерон'!B787</f>
        <v>0</v>
      </c>
      <c r="C781" s="60">
        <f>Ясюкова!K787+Ясюкова!L787+Ясюкова!P787</f>
        <v>0</v>
      </c>
      <c r="D781" s="54">
        <f>Ясюкова!E787</f>
        <v>0</v>
      </c>
      <c r="E781" s="54">
        <f>Ясюкова!F787</f>
        <v>0</v>
      </c>
      <c r="F781" s="54">
        <f>Ясюкова!J787+Ясюкова!T787</f>
        <v>0</v>
      </c>
      <c r="G781" s="54">
        <f>Ясюкова!O787+Ясюкова!V787</f>
        <v>0</v>
      </c>
      <c r="H781" s="54">
        <f>Ясюкова!J787+Ясюкова!N787+Ясюкова!O787</f>
        <v>0</v>
      </c>
      <c r="I781" s="54">
        <f>Ясюкова!T787+Ясюкова!U787+Ясюкова!V787</f>
        <v>0</v>
      </c>
      <c r="J781" s="54">
        <f>Ясюкова!W787</f>
        <v>0</v>
      </c>
      <c r="K781" s="54" t="e">
        <f>Ясюкова!C787</f>
        <v>#DIV/0!</v>
      </c>
      <c r="L781" s="54" t="e">
        <f>Ясюкова!D787</f>
        <v>#DIV/0!</v>
      </c>
      <c r="M781" s="54">
        <f>Ясюкова!G787</f>
        <v>0</v>
      </c>
      <c r="N781" s="54">
        <f>Ясюкова!H787</f>
        <v>0</v>
      </c>
      <c r="O781" s="54">
        <f>Ясюкова!I787</f>
        <v>0</v>
      </c>
      <c r="P781" s="54">
        <f>Ясюкова!X787</f>
        <v>0</v>
      </c>
      <c r="Q781" s="55" t="e">
        <f>Ясюкова!AX787</f>
        <v>#N/A</v>
      </c>
      <c r="R781" s="54" t="e">
        <f>Ясюкова!AW787</f>
        <v>#N/A</v>
      </c>
    </row>
    <row r="782" spans="1:18" x14ac:dyDescent="0.25">
      <c r="A782" s="70">
        <f>'Тулуз-Пьерон'!A788</f>
        <v>0</v>
      </c>
      <c r="B782" s="71">
        <f>'Тулуз-Пьерон'!B788</f>
        <v>0</v>
      </c>
      <c r="C782" s="60">
        <f>Ясюкова!K788+Ясюкова!L788+Ясюкова!P788</f>
        <v>0</v>
      </c>
      <c r="D782" s="54">
        <f>Ясюкова!E788</f>
        <v>0</v>
      </c>
      <c r="E782" s="54">
        <f>Ясюкова!F788</f>
        <v>0</v>
      </c>
      <c r="F782" s="54">
        <f>Ясюкова!J788+Ясюкова!T788</f>
        <v>0</v>
      </c>
      <c r="G782" s="54">
        <f>Ясюкова!O788+Ясюкова!V788</f>
        <v>0</v>
      </c>
      <c r="H782" s="54">
        <f>Ясюкова!J788+Ясюкова!N788+Ясюкова!O788</f>
        <v>0</v>
      </c>
      <c r="I782" s="54">
        <f>Ясюкова!T788+Ясюкова!U788+Ясюкова!V788</f>
        <v>0</v>
      </c>
      <c r="J782" s="54">
        <f>Ясюкова!W788</f>
        <v>0</v>
      </c>
      <c r="K782" s="54" t="e">
        <f>Ясюкова!C788</f>
        <v>#DIV/0!</v>
      </c>
      <c r="L782" s="54" t="e">
        <f>Ясюкова!D788</f>
        <v>#DIV/0!</v>
      </c>
      <c r="M782" s="54">
        <f>Ясюкова!G788</f>
        <v>0</v>
      </c>
      <c r="N782" s="54">
        <f>Ясюкова!H788</f>
        <v>0</v>
      </c>
      <c r="O782" s="54">
        <f>Ясюкова!I788</f>
        <v>0</v>
      </c>
      <c r="P782" s="54">
        <f>Ясюкова!X788</f>
        <v>0</v>
      </c>
      <c r="Q782" s="55" t="e">
        <f>Ясюкова!AX788</f>
        <v>#N/A</v>
      </c>
      <c r="R782" s="54" t="e">
        <f>Ясюкова!AW788</f>
        <v>#N/A</v>
      </c>
    </row>
    <row r="783" spans="1:18" x14ac:dyDescent="0.25">
      <c r="A783" s="70">
        <f>'Тулуз-Пьерон'!A789</f>
        <v>0</v>
      </c>
      <c r="B783" s="71">
        <f>'Тулуз-Пьерон'!B789</f>
        <v>0</v>
      </c>
      <c r="C783" s="60">
        <f>Ясюкова!K789+Ясюкова!L789+Ясюкова!P789</f>
        <v>0</v>
      </c>
      <c r="D783" s="54">
        <f>Ясюкова!E789</f>
        <v>0</v>
      </c>
      <c r="E783" s="54">
        <f>Ясюкова!F789</f>
        <v>0</v>
      </c>
      <c r="F783" s="54">
        <f>Ясюкова!J789+Ясюкова!T789</f>
        <v>0</v>
      </c>
      <c r="G783" s="54">
        <f>Ясюкова!O789+Ясюкова!V789</f>
        <v>0</v>
      </c>
      <c r="H783" s="54">
        <f>Ясюкова!J789+Ясюкова!N789+Ясюкова!O789</f>
        <v>0</v>
      </c>
      <c r="I783" s="54">
        <f>Ясюкова!T789+Ясюкова!U789+Ясюкова!V789</f>
        <v>0</v>
      </c>
      <c r="J783" s="54">
        <f>Ясюкова!W789</f>
        <v>0</v>
      </c>
      <c r="K783" s="54" t="e">
        <f>Ясюкова!C789</f>
        <v>#DIV/0!</v>
      </c>
      <c r="L783" s="54" t="e">
        <f>Ясюкова!D789</f>
        <v>#DIV/0!</v>
      </c>
      <c r="M783" s="54">
        <f>Ясюкова!G789</f>
        <v>0</v>
      </c>
      <c r="N783" s="54">
        <f>Ясюкова!H789</f>
        <v>0</v>
      </c>
      <c r="O783" s="54">
        <f>Ясюкова!I789</f>
        <v>0</v>
      </c>
      <c r="P783" s="54">
        <f>Ясюкова!X789</f>
        <v>0</v>
      </c>
      <c r="Q783" s="55" t="e">
        <f>Ясюкова!AX789</f>
        <v>#N/A</v>
      </c>
      <c r="R783" s="54" t="e">
        <f>Ясюкова!AW789</f>
        <v>#N/A</v>
      </c>
    </row>
    <row r="784" spans="1:18" x14ac:dyDescent="0.25">
      <c r="A784" s="70">
        <f>'Тулуз-Пьерон'!A790</f>
        <v>0</v>
      </c>
      <c r="B784" s="71">
        <f>'Тулуз-Пьерон'!B790</f>
        <v>0</v>
      </c>
      <c r="C784" s="60">
        <f>Ясюкова!K790+Ясюкова!L790+Ясюкова!P790</f>
        <v>0</v>
      </c>
      <c r="D784" s="54">
        <f>Ясюкова!E790</f>
        <v>0</v>
      </c>
      <c r="E784" s="54">
        <f>Ясюкова!F790</f>
        <v>0</v>
      </c>
      <c r="F784" s="54">
        <f>Ясюкова!J790+Ясюкова!T790</f>
        <v>0</v>
      </c>
      <c r="G784" s="54">
        <f>Ясюкова!O790+Ясюкова!V790</f>
        <v>0</v>
      </c>
      <c r="H784" s="54">
        <f>Ясюкова!J790+Ясюкова!N790+Ясюкова!O790</f>
        <v>0</v>
      </c>
      <c r="I784" s="54">
        <f>Ясюкова!T790+Ясюкова!U790+Ясюкова!V790</f>
        <v>0</v>
      </c>
      <c r="J784" s="54">
        <f>Ясюкова!W790</f>
        <v>0</v>
      </c>
      <c r="K784" s="54" t="e">
        <f>Ясюкова!C790</f>
        <v>#DIV/0!</v>
      </c>
      <c r="L784" s="54" t="e">
        <f>Ясюкова!D790</f>
        <v>#DIV/0!</v>
      </c>
      <c r="M784" s="54">
        <f>Ясюкова!G790</f>
        <v>0</v>
      </c>
      <c r="N784" s="54">
        <f>Ясюкова!H790</f>
        <v>0</v>
      </c>
      <c r="O784" s="54">
        <f>Ясюкова!I790</f>
        <v>0</v>
      </c>
      <c r="P784" s="54">
        <f>Ясюкова!X790</f>
        <v>0</v>
      </c>
      <c r="Q784" s="55" t="e">
        <f>Ясюкова!AX790</f>
        <v>#N/A</v>
      </c>
      <c r="R784" s="54" t="e">
        <f>Ясюкова!AW790</f>
        <v>#N/A</v>
      </c>
    </row>
    <row r="785" spans="1:18" x14ac:dyDescent="0.25">
      <c r="A785" s="70">
        <f>'Тулуз-Пьерон'!A791</f>
        <v>0</v>
      </c>
      <c r="B785" s="71">
        <f>'Тулуз-Пьерон'!B791</f>
        <v>0</v>
      </c>
      <c r="C785" s="60">
        <f>Ясюкова!K791+Ясюкова!L791+Ясюкова!P791</f>
        <v>0</v>
      </c>
      <c r="D785" s="54">
        <f>Ясюкова!E791</f>
        <v>0</v>
      </c>
      <c r="E785" s="54">
        <f>Ясюкова!F791</f>
        <v>0</v>
      </c>
      <c r="F785" s="54">
        <f>Ясюкова!J791+Ясюкова!T791</f>
        <v>0</v>
      </c>
      <c r="G785" s="54">
        <f>Ясюкова!O791+Ясюкова!V791</f>
        <v>0</v>
      </c>
      <c r="H785" s="54">
        <f>Ясюкова!J791+Ясюкова!N791+Ясюкова!O791</f>
        <v>0</v>
      </c>
      <c r="I785" s="54">
        <f>Ясюкова!T791+Ясюкова!U791+Ясюкова!V791</f>
        <v>0</v>
      </c>
      <c r="J785" s="54">
        <f>Ясюкова!W791</f>
        <v>0</v>
      </c>
      <c r="K785" s="54" t="e">
        <f>Ясюкова!C791</f>
        <v>#DIV/0!</v>
      </c>
      <c r="L785" s="54" t="e">
        <f>Ясюкова!D791</f>
        <v>#DIV/0!</v>
      </c>
      <c r="M785" s="54">
        <f>Ясюкова!G791</f>
        <v>0</v>
      </c>
      <c r="N785" s="54">
        <f>Ясюкова!H791</f>
        <v>0</v>
      </c>
      <c r="O785" s="54">
        <f>Ясюкова!I791</f>
        <v>0</v>
      </c>
      <c r="P785" s="54">
        <f>Ясюкова!X791</f>
        <v>0</v>
      </c>
      <c r="Q785" s="55" t="e">
        <f>Ясюкова!AX791</f>
        <v>#N/A</v>
      </c>
      <c r="R785" s="54" t="e">
        <f>Ясюкова!AW791</f>
        <v>#N/A</v>
      </c>
    </row>
    <row r="786" spans="1:18" x14ac:dyDescent="0.25">
      <c r="A786" s="70">
        <f>'Тулуз-Пьерон'!A792</f>
        <v>0</v>
      </c>
      <c r="B786" s="71">
        <f>'Тулуз-Пьерон'!B792</f>
        <v>0</v>
      </c>
      <c r="C786" s="60">
        <f>Ясюкова!K792+Ясюкова!L792+Ясюкова!P792</f>
        <v>0</v>
      </c>
      <c r="D786" s="54">
        <f>Ясюкова!E792</f>
        <v>0</v>
      </c>
      <c r="E786" s="54">
        <f>Ясюкова!F792</f>
        <v>0</v>
      </c>
      <c r="F786" s="54">
        <f>Ясюкова!J792+Ясюкова!T792</f>
        <v>0</v>
      </c>
      <c r="G786" s="54">
        <f>Ясюкова!O792+Ясюкова!V792</f>
        <v>0</v>
      </c>
      <c r="H786" s="54">
        <f>Ясюкова!J792+Ясюкова!N792+Ясюкова!O792</f>
        <v>0</v>
      </c>
      <c r="I786" s="54">
        <f>Ясюкова!T792+Ясюкова!U792+Ясюкова!V792</f>
        <v>0</v>
      </c>
      <c r="J786" s="54">
        <f>Ясюкова!W792</f>
        <v>0</v>
      </c>
      <c r="K786" s="54" t="e">
        <f>Ясюкова!C792</f>
        <v>#DIV/0!</v>
      </c>
      <c r="L786" s="54" t="e">
        <f>Ясюкова!D792</f>
        <v>#DIV/0!</v>
      </c>
      <c r="M786" s="54">
        <f>Ясюкова!G792</f>
        <v>0</v>
      </c>
      <c r="N786" s="54">
        <f>Ясюкова!H792</f>
        <v>0</v>
      </c>
      <c r="O786" s="54">
        <f>Ясюкова!I792</f>
        <v>0</v>
      </c>
      <c r="P786" s="54">
        <f>Ясюкова!X792</f>
        <v>0</v>
      </c>
      <c r="Q786" s="55" t="e">
        <f>Ясюкова!AX792</f>
        <v>#N/A</v>
      </c>
      <c r="R786" s="54" t="e">
        <f>Ясюкова!AW792</f>
        <v>#N/A</v>
      </c>
    </row>
    <row r="787" spans="1:18" x14ac:dyDescent="0.25">
      <c r="A787" s="70">
        <f>'Тулуз-Пьерон'!A793</f>
        <v>0</v>
      </c>
      <c r="B787" s="71">
        <f>'Тулуз-Пьерон'!B793</f>
        <v>0</v>
      </c>
      <c r="C787" s="60">
        <f>Ясюкова!K793+Ясюкова!L793+Ясюкова!P793</f>
        <v>0</v>
      </c>
      <c r="D787" s="54">
        <f>Ясюкова!E793</f>
        <v>0</v>
      </c>
      <c r="E787" s="54">
        <f>Ясюкова!F793</f>
        <v>0</v>
      </c>
      <c r="F787" s="54">
        <f>Ясюкова!J793+Ясюкова!T793</f>
        <v>0</v>
      </c>
      <c r="G787" s="54">
        <f>Ясюкова!O793+Ясюкова!V793</f>
        <v>0</v>
      </c>
      <c r="H787" s="54">
        <f>Ясюкова!J793+Ясюкова!N793+Ясюкова!O793</f>
        <v>0</v>
      </c>
      <c r="I787" s="54">
        <f>Ясюкова!T793+Ясюкова!U793+Ясюкова!V793</f>
        <v>0</v>
      </c>
      <c r="J787" s="54">
        <f>Ясюкова!W793</f>
        <v>0</v>
      </c>
      <c r="K787" s="54" t="e">
        <f>Ясюкова!C793</f>
        <v>#DIV/0!</v>
      </c>
      <c r="L787" s="54" t="e">
        <f>Ясюкова!D793</f>
        <v>#DIV/0!</v>
      </c>
      <c r="M787" s="54">
        <f>Ясюкова!G793</f>
        <v>0</v>
      </c>
      <c r="N787" s="54">
        <f>Ясюкова!H793</f>
        <v>0</v>
      </c>
      <c r="O787" s="54">
        <f>Ясюкова!I793</f>
        <v>0</v>
      </c>
      <c r="P787" s="54">
        <f>Ясюкова!X793</f>
        <v>0</v>
      </c>
      <c r="Q787" s="55" t="e">
        <f>Ясюкова!AX793</f>
        <v>#N/A</v>
      </c>
      <c r="R787" s="54" t="e">
        <f>Ясюкова!AW793</f>
        <v>#N/A</v>
      </c>
    </row>
    <row r="788" spans="1:18" x14ac:dyDescent="0.25">
      <c r="A788" s="70">
        <f>'Тулуз-Пьерон'!A794</f>
        <v>0</v>
      </c>
      <c r="B788" s="71">
        <f>'Тулуз-Пьерон'!B794</f>
        <v>0</v>
      </c>
      <c r="C788" s="60">
        <f>Ясюкова!K794+Ясюкова!L794+Ясюкова!P794</f>
        <v>0</v>
      </c>
      <c r="D788" s="54">
        <f>Ясюкова!E794</f>
        <v>0</v>
      </c>
      <c r="E788" s="54">
        <f>Ясюкова!F794</f>
        <v>0</v>
      </c>
      <c r="F788" s="54">
        <f>Ясюкова!J794+Ясюкова!T794</f>
        <v>0</v>
      </c>
      <c r="G788" s="54">
        <f>Ясюкова!O794+Ясюкова!V794</f>
        <v>0</v>
      </c>
      <c r="H788" s="54">
        <f>Ясюкова!J794+Ясюкова!N794+Ясюкова!O794</f>
        <v>0</v>
      </c>
      <c r="I788" s="54">
        <f>Ясюкова!T794+Ясюкова!U794+Ясюкова!V794</f>
        <v>0</v>
      </c>
      <c r="J788" s="54">
        <f>Ясюкова!W794</f>
        <v>0</v>
      </c>
      <c r="K788" s="54" t="e">
        <f>Ясюкова!C794</f>
        <v>#DIV/0!</v>
      </c>
      <c r="L788" s="54" t="e">
        <f>Ясюкова!D794</f>
        <v>#DIV/0!</v>
      </c>
      <c r="M788" s="54">
        <f>Ясюкова!G794</f>
        <v>0</v>
      </c>
      <c r="N788" s="54">
        <f>Ясюкова!H794</f>
        <v>0</v>
      </c>
      <c r="O788" s="54">
        <f>Ясюкова!I794</f>
        <v>0</v>
      </c>
      <c r="P788" s="54">
        <f>Ясюкова!X794</f>
        <v>0</v>
      </c>
      <c r="Q788" s="55" t="e">
        <f>Ясюкова!AX794</f>
        <v>#N/A</v>
      </c>
      <c r="R788" s="54" t="e">
        <f>Ясюкова!AW794</f>
        <v>#N/A</v>
      </c>
    </row>
    <row r="789" spans="1:18" x14ac:dyDescent="0.25">
      <c r="A789" s="70">
        <f>'Тулуз-Пьерон'!A795</f>
        <v>0</v>
      </c>
      <c r="B789" s="71">
        <f>'Тулуз-Пьерон'!B795</f>
        <v>0</v>
      </c>
      <c r="C789" s="60">
        <f>Ясюкова!K795+Ясюкова!L795+Ясюкова!P795</f>
        <v>0</v>
      </c>
      <c r="D789" s="54">
        <f>Ясюкова!E795</f>
        <v>0</v>
      </c>
      <c r="E789" s="54">
        <f>Ясюкова!F795</f>
        <v>0</v>
      </c>
      <c r="F789" s="54">
        <f>Ясюкова!J795+Ясюкова!T795</f>
        <v>0</v>
      </c>
      <c r="G789" s="54">
        <f>Ясюкова!O795+Ясюкова!V795</f>
        <v>0</v>
      </c>
      <c r="H789" s="54">
        <f>Ясюкова!J795+Ясюкова!N795+Ясюкова!O795</f>
        <v>0</v>
      </c>
      <c r="I789" s="54">
        <f>Ясюкова!T795+Ясюкова!U795+Ясюкова!V795</f>
        <v>0</v>
      </c>
      <c r="J789" s="54">
        <f>Ясюкова!W795</f>
        <v>0</v>
      </c>
      <c r="K789" s="54" t="e">
        <f>Ясюкова!C795</f>
        <v>#DIV/0!</v>
      </c>
      <c r="L789" s="54" t="e">
        <f>Ясюкова!D795</f>
        <v>#DIV/0!</v>
      </c>
      <c r="M789" s="54">
        <f>Ясюкова!G795</f>
        <v>0</v>
      </c>
      <c r="N789" s="54">
        <f>Ясюкова!H795</f>
        <v>0</v>
      </c>
      <c r="O789" s="54">
        <f>Ясюкова!I795</f>
        <v>0</v>
      </c>
      <c r="P789" s="54">
        <f>Ясюкова!X795</f>
        <v>0</v>
      </c>
      <c r="Q789" s="55" t="e">
        <f>Ясюкова!AX795</f>
        <v>#N/A</v>
      </c>
      <c r="R789" s="54" t="e">
        <f>Ясюкова!AW795</f>
        <v>#N/A</v>
      </c>
    </row>
    <row r="790" spans="1:18" x14ac:dyDescent="0.25">
      <c r="A790" s="70">
        <f>'Тулуз-Пьерон'!A796</f>
        <v>0</v>
      </c>
      <c r="B790" s="71">
        <f>'Тулуз-Пьерон'!B796</f>
        <v>0</v>
      </c>
      <c r="C790" s="60">
        <f>Ясюкова!K796+Ясюкова!L796+Ясюкова!P796</f>
        <v>0</v>
      </c>
      <c r="D790" s="54">
        <f>Ясюкова!E796</f>
        <v>0</v>
      </c>
      <c r="E790" s="54">
        <f>Ясюкова!F796</f>
        <v>0</v>
      </c>
      <c r="F790" s="54">
        <f>Ясюкова!J796+Ясюкова!T796</f>
        <v>0</v>
      </c>
      <c r="G790" s="54">
        <f>Ясюкова!O796+Ясюкова!V796</f>
        <v>0</v>
      </c>
      <c r="H790" s="54">
        <f>Ясюкова!J796+Ясюкова!N796+Ясюкова!O796</f>
        <v>0</v>
      </c>
      <c r="I790" s="54">
        <f>Ясюкова!T796+Ясюкова!U796+Ясюкова!V796</f>
        <v>0</v>
      </c>
      <c r="J790" s="54">
        <f>Ясюкова!W796</f>
        <v>0</v>
      </c>
      <c r="K790" s="54" t="e">
        <f>Ясюкова!C796</f>
        <v>#DIV/0!</v>
      </c>
      <c r="L790" s="54" t="e">
        <f>Ясюкова!D796</f>
        <v>#DIV/0!</v>
      </c>
      <c r="M790" s="54">
        <f>Ясюкова!G796</f>
        <v>0</v>
      </c>
      <c r="N790" s="54">
        <f>Ясюкова!H796</f>
        <v>0</v>
      </c>
      <c r="O790" s="54">
        <f>Ясюкова!I796</f>
        <v>0</v>
      </c>
      <c r="P790" s="54">
        <f>Ясюкова!X796</f>
        <v>0</v>
      </c>
      <c r="Q790" s="55" t="e">
        <f>Ясюкова!AX796</f>
        <v>#N/A</v>
      </c>
      <c r="R790" s="54" t="e">
        <f>Ясюкова!AW796</f>
        <v>#N/A</v>
      </c>
    </row>
    <row r="791" spans="1:18" x14ac:dyDescent="0.25">
      <c r="A791" s="70">
        <f>'Тулуз-Пьерон'!A797</f>
        <v>0</v>
      </c>
      <c r="B791" s="71">
        <f>'Тулуз-Пьерон'!B797</f>
        <v>0</v>
      </c>
      <c r="C791" s="60">
        <f>Ясюкова!K797+Ясюкова!L797+Ясюкова!P797</f>
        <v>0</v>
      </c>
      <c r="D791" s="54">
        <f>Ясюкова!E797</f>
        <v>0</v>
      </c>
      <c r="E791" s="54">
        <f>Ясюкова!F797</f>
        <v>0</v>
      </c>
      <c r="F791" s="54">
        <f>Ясюкова!J797+Ясюкова!T797</f>
        <v>0</v>
      </c>
      <c r="G791" s="54">
        <f>Ясюкова!O797+Ясюкова!V797</f>
        <v>0</v>
      </c>
      <c r="H791" s="54">
        <f>Ясюкова!J797+Ясюкова!N797+Ясюкова!O797</f>
        <v>0</v>
      </c>
      <c r="I791" s="54">
        <f>Ясюкова!T797+Ясюкова!U797+Ясюкова!V797</f>
        <v>0</v>
      </c>
      <c r="J791" s="54">
        <f>Ясюкова!W797</f>
        <v>0</v>
      </c>
      <c r="K791" s="54" t="e">
        <f>Ясюкова!C797</f>
        <v>#DIV/0!</v>
      </c>
      <c r="L791" s="54" t="e">
        <f>Ясюкова!D797</f>
        <v>#DIV/0!</v>
      </c>
      <c r="M791" s="54">
        <f>Ясюкова!G797</f>
        <v>0</v>
      </c>
      <c r="N791" s="54">
        <f>Ясюкова!H797</f>
        <v>0</v>
      </c>
      <c r="O791" s="54">
        <f>Ясюкова!I797</f>
        <v>0</v>
      </c>
      <c r="P791" s="54">
        <f>Ясюкова!X797</f>
        <v>0</v>
      </c>
      <c r="Q791" s="55" t="e">
        <f>Ясюкова!AX797</f>
        <v>#N/A</v>
      </c>
      <c r="R791" s="54" t="e">
        <f>Ясюкова!AW797</f>
        <v>#N/A</v>
      </c>
    </row>
    <row r="792" spans="1:18" x14ac:dyDescent="0.25">
      <c r="A792" s="70">
        <f>'Тулуз-Пьерон'!A798</f>
        <v>0</v>
      </c>
      <c r="B792" s="71">
        <f>'Тулуз-Пьерон'!B798</f>
        <v>0</v>
      </c>
      <c r="C792" s="60">
        <f>Ясюкова!K798+Ясюкова!L798+Ясюкова!P798</f>
        <v>0</v>
      </c>
      <c r="D792" s="54">
        <f>Ясюкова!E798</f>
        <v>0</v>
      </c>
      <c r="E792" s="54">
        <f>Ясюкова!F798</f>
        <v>0</v>
      </c>
      <c r="F792" s="54">
        <f>Ясюкова!J798+Ясюкова!T798</f>
        <v>0</v>
      </c>
      <c r="G792" s="54">
        <f>Ясюкова!O798+Ясюкова!V798</f>
        <v>0</v>
      </c>
      <c r="H792" s="54">
        <f>Ясюкова!J798+Ясюкова!N798+Ясюкова!O798</f>
        <v>0</v>
      </c>
      <c r="I792" s="54">
        <f>Ясюкова!T798+Ясюкова!U798+Ясюкова!V798</f>
        <v>0</v>
      </c>
      <c r="J792" s="54">
        <f>Ясюкова!W798</f>
        <v>0</v>
      </c>
      <c r="K792" s="54" t="e">
        <f>Ясюкова!C798</f>
        <v>#DIV/0!</v>
      </c>
      <c r="L792" s="54" t="e">
        <f>Ясюкова!D798</f>
        <v>#DIV/0!</v>
      </c>
      <c r="M792" s="54">
        <f>Ясюкова!G798</f>
        <v>0</v>
      </c>
      <c r="N792" s="54">
        <f>Ясюкова!H798</f>
        <v>0</v>
      </c>
      <c r="O792" s="54">
        <f>Ясюкова!I798</f>
        <v>0</v>
      </c>
      <c r="P792" s="54">
        <f>Ясюкова!X798</f>
        <v>0</v>
      </c>
      <c r="Q792" s="55" t="e">
        <f>Ясюкова!AX798</f>
        <v>#N/A</v>
      </c>
      <c r="R792" s="54" t="e">
        <f>Ясюкова!AW798</f>
        <v>#N/A</v>
      </c>
    </row>
    <row r="793" spans="1:18" x14ac:dyDescent="0.25">
      <c r="A793" s="70">
        <f>'Тулуз-Пьерон'!A799</f>
        <v>0</v>
      </c>
      <c r="B793" s="71">
        <f>'Тулуз-Пьерон'!B799</f>
        <v>0</v>
      </c>
      <c r="C793" s="60">
        <f>Ясюкова!K799+Ясюкова!L799+Ясюкова!P799</f>
        <v>0</v>
      </c>
      <c r="D793" s="54">
        <f>Ясюкова!E799</f>
        <v>0</v>
      </c>
      <c r="E793" s="54">
        <f>Ясюкова!F799</f>
        <v>0</v>
      </c>
      <c r="F793" s="54">
        <f>Ясюкова!J799+Ясюкова!T799</f>
        <v>0</v>
      </c>
      <c r="G793" s="54">
        <f>Ясюкова!O799+Ясюкова!V799</f>
        <v>0</v>
      </c>
      <c r="H793" s="54">
        <f>Ясюкова!J799+Ясюкова!N799+Ясюкова!O799</f>
        <v>0</v>
      </c>
      <c r="I793" s="54">
        <f>Ясюкова!T799+Ясюкова!U799+Ясюкова!V799</f>
        <v>0</v>
      </c>
      <c r="J793" s="54">
        <f>Ясюкова!W799</f>
        <v>0</v>
      </c>
      <c r="K793" s="54" t="e">
        <f>Ясюкова!C799</f>
        <v>#DIV/0!</v>
      </c>
      <c r="L793" s="54" t="e">
        <f>Ясюкова!D799</f>
        <v>#DIV/0!</v>
      </c>
      <c r="M793" s="54">
        <f>Ясюкова!G799</f>
        <v>0</v>
      </c>
      <c r="N793" s="54">
        <f>Ясюкова!H799</f>
        <v>0</v>
      </c>
      <c r="O793" s="54">
        <f>Ясюкова!I799</f>
        <v>0</v>
      </c>
      <c r="P793" s="54">
        <f>Ясюкова!X799</f>
        <v>0</v>
      </c>
      <c r="Q793" s="55" t="e">
        <f>Ясюкова!AX799</f>
        <v>#N/A</v>
      </c>
      <c r="R793" s="54" t="e">
        <f>Ясюкова!AW799</f>
        <v>#N/A</v>
      </c>
    </row>
    <row r="794" spans="1:18" x14ac:dyDescent="0.25">
      <c r="A794" s="70">
        <f>'Тулуз-Пьерон'!A800</f>
        <v>0</v>
      </c>
      <c r="B794" s="71">
        <f>'Тулуз-Пьерон'!B800</f>
        <v>0</v>
      </c>
      <c r="C794" s="60">
        <f>Ясюкова!K800+Ясюкова!L800+Ясюкова!P800</f>
        <v>0</v>
      </c>
      <c r="D794" s="54">
        <f>Ясюкова!E800</f>
        <v>0</v>
      </c>
      <c r="E794" s="54">
        <f>Ясюкова!F800</f>
        <v>0</v>
      </c>
      <c r="F794" s="54">
        <f>Ясюкова!J800+Ясюкова!T800</f>
        <v>0</v>
      </c>
      <c r="G794" s="54">
        <f>Ясюкова!O800+Ясюкова!V800</f>
        <v>0</v>
      </c>
      <c r="H794" s="54">
        <f>Ясюкова!J800+Ясюкова!N800+Ясюкова!O800</f>
        <v>0</v>
      </c>
      <c r="I794" s="54">
        <f>Ясюкова!T800+Ясюкова!U800+Ясюкова!V800</f>
        <v>0</v>
      </c>
      <c r="J794" s="54">
        <f>Ясюкова!W800</f>
        <v>0</v>
      </c>
      <c r="K794" s="54" t="e">
        <f>Ясюкова!C800</f>
        <v>#DIV/0!</v>
      </c>
      <c r="L794" s="54" t="e">
        <f>Ясюкова!D800</f>
        <v>#DIV/0!</v>
      </c>
      <c r="M794" s="54">
        <f>Ясюкова!G800</f>
        <v>0</v>
      </c>
      <c r="N794" s="54">
        <f>Ясюкова!H800</f>
        <v>0</v>
      </c>
      <c r="O794" s="54">
        <f>Ясюкова!I800</f>
        <v>0</v>
      </c>
      <c r="P794" s="54">
        <f>Ясюкова!X800</f>
        <v>0</v>
      </c>
      <c r="Q794" s="55" t="e">
        <f>Ясюкова!AX800</f>
        <v>#N/A</v>
      </c>
      <c r="R794" s="54" t="e">
        <f>Ясюкова!AW800</f>
        <v>#N/A</v>
      </c>
    </row>
    <row r="795" spans="1:18" x14ac:dyDescent="0.25">
      <c r="A795" s="70">
        <f>'Тулуз-Пьерон'!A801</f>
        <v>0</v>
      </c>
      <c r="B795" s="71">
        <f>'Тулуз-Пьерон'!B801</f>
        <v>0</v>
      </c>
      <c r="C795" s="60">
        <f>Ясюкова!K801+Ясюкова!L801+Ясюкова!P801</f>
        <v>0</v>
      </c>
      <c r="D795" s="54">
        <f>Ясюкова!E801</f>
        <v>0</v>
      </c>
      <c r="E795" s="54">
        <f>Ясюкова!F801</f>
        <v>0</v>
      </c>
      <c r="F795" s="54">
        <f>Ясюкова!J801+Ясюкова!T801</f>
        <v>0</v>
      </c>
      <c r="G795" s="54">
        <f>Ясюкова!O801+Ясюкова!V801</f>
        <v>0</v>
      </c>
      <c r="H795" s="54">
        <f>Ясюкова!J801+Ясюкова!N801+Ясюкова!O801</f>
        <v>0</v>
      </c>
      <c r="I795" s="54">
        <f>Ясюкова!T801+Ясюкова!U801+Ясюкова!V801</f>
        <v>0</v>
      </c>
      <c r="J795" s="54">
        <f>Ясюкова!W801</f>
        <v>0</v>
      </c>
      <c r="K795" s="54" t="e">
        <f>Ясюкова!C801</f>
        <v>#DIV/0!</v>
      </c>
      <c r="L795" s="54" t="e">
        <f>Ясюкова!D801</f>
        <v>#DIV/0!</v>
      </c>
      <c r="M795" s="54">
        <f>Ясюкова!G801</f>
        <v>0</v>
      </c>
      <c r="N795" s="54">
        <f>Ясюкова!H801</f>
        <v>0</v>
      </c>
      <c r="O795" s="54">
        <f>Ясюкова!I801</f>
        <v>0</v>
      </c>
      <c r="P795" s="54">
        <f>Ясюкова!X801</f>
        <v>0</v>
      </c>
      <c r="Q795" s="55" t="e">
        <f>Ясюкова!AX801</f>
        <v>#N/A</v>
      </c>
      <c r="R795" s="54" t="e">
        <f>Ясюкова!AW801</f>
        <v>#N/A</v>
      </c>
    </row>
    <row r="796" spans="1:18" x14ac:dyDescent="0.25">
      <c r="A796" s="70">
        <f>'Тулуз-Пьерон'!A802</f>
        <v>0</v>
      </c>
      <c r="B796" s="71">
        <f>'Тулуз-Пьерон'!B802</f>
        <v>0</v>
      </c>
      <c r="C796" s="60">
        <f>Ясюкова!K802+Ясюкова!L802+Ясюкова!P802</f>
        <v>0</v>
      </c>
      <c r="D796" s="54">
        <f>Ясюкова!E802</f>
        <v>0</v>
      </c>
      <c r="E796" s="54">
        <f>Ясюкова!F802</f>
        <v>0</v>
      </c>
      <c r="F796" s="54">
        <f>Ясюкова!J802+Ясюкова!T802</f>
        <v>0</v>
      </c>
      <c r="G796" s="54">
        <f>Ясюкова!O802+Ясюкова!V802</f>
        <v>0</v>
      </c>
      <c r="H796" s="54">
        <f>Ясюкова!J802+Ясюкова!N802+Ясюкова!O802</f>
        <v>0</v>
      </c>
      <c r="I796" s="54">
        <f>Ясюкова!T802+Ясюкова!U802+Ясюкова!V802</f>
        <v>0</v>
      </c>
      <c r="J796" s="54">
        <f>Ясюкова!W802</f>
        <v>0</v>
      </c>
      <c r="K796" s="54" t="e">
        <f>Ясюкова!C802</f>
        <v>#DIV/0!</v>
      </c>
      <c r="L796" s="54" t="e">
        <f>Ясюкова!D802</f>
        <v>#DIV/0!</v>
      </c>
      <c r="M796" s="54">
        <f>Ясюкова!G802</f>
        <v>0</v>
      </c>
      <c r="N796" s="54">
        <f>Ясюкова!H802</f>
        <v>0</v>
      </c>
      <c r="O796" s="54">
        <f>Ясюкова!I802</f>
        <v>0</v>
      </c>
      <c r="P796" s="54">
        <f>Ясюкова!X802</f>
        <v>0</v>
      </c>
      <c r="Q796" s="55" t="e">
        <f>Ясюкова!AX802</f>
        <v>#N/A</v>
      </c>
      <c r="R796" s="54" t="e">
        <f>Ясюкова!AW802</f>
        <v>#N/A</v>
      </c>
    </row>
    <row r="797" spans="1:18" x14ac:dyDescent="0.25">
      <c r="A797" s="70">
        <f>'Тулуз-Пьерон'!A803</f>
        <v>0</v>
      </c>
      <c r="B797" s="71">
        <f>'Тулуз-Пьерон'!B803</f>
        <v>0</v>
      </c>
      <c r="C797" s="60">
        <f>Ясюкова!K803+Ясюкова!L803+Ясюкова!P803</f>
        <v>0</v>
      </c>
      <c r="D797" s="54">
        <f>Ясюкова!E803</f>
        <v>0</v>
      </c>
      <c r="E797" s="54">
        <f>Ясюкова!F803</f>
        <v>0</v>
      </c>
      <c r="F797" s="54">
        <f>Ясюкова!J803+Ясюкова!T803</f>
        <v>0</v>
      </c>
      <c r="G797" s="54">
        <f>Ясюкова!O803+Ясюкова!V803</f>
        <v>0</v>
      </c>
      <c r="H797" s="54">
        <f>Ясюкова!J803+Ясюкова!N803+Ясюкова!O803</f>
        <v>0</v>
      </c>
      <c r="I797" s="54">
        <f>Ясюкова!T803+Ясюкова!U803+Ясюкова!V803</f>
        <v>0</v>
      </c>
      <c r="J797" s="54">
        <f>Ясюкова!W803</f>
        <v>0</v>
      </c>
      <c r="K797" s="54" t="e">
        <f>Ясюкова!C803</f>
        <v>#DIV/0!</v>
      </c>
      <c r="L797" s="54" t="e">
        <f>Ясюкова!D803</f>
        <v>#DIV/0!</v>
      </c>
      <c r="M797" s="54">
        <f>Ясюкова!G803</f>
        <v>0</v>
      </c>
      <c r="N797" s="54">
        <f>Ясюкова!H803</f>
        <v>0</v>
      </c>
      <c r="O797" s="54">
        <f>Ясюкова!I803</f>
        <v>0</v>
      </c>
      <c r="P797" s="54">
        <f>Ясюкова!X803</f>
        <v>0</v>
      </c>
      <c r="Q797" s="55" t="e">
        <f>Ясюкова!AX803</f>
        <v>#N/A</v>
      </c>
      <c r="R797" s="54" t="e">
        <f>Ясюкова!AW803</f>
        <v>#N/A</v>
      </c>
    </row>
    <row r="798" spans="1:18" x14ac:dyDescent="0.25">
      <c r="A798" s="70">
        <f>'Тулуз-Пьерон'!A804</f>
        <v>0</v>
      </c>
      <c r="B798" s="71">
        <f>'Тулуз-Пьерон'!B804</f>
        <v>0</v>
      </c>
      <c r="C798" s="60">
        <f>Ясюкова!K804+Ясюкова!L804+Ясюкова!P804</f>
        <v>0</v>
      </c>
      <c r="D798" s="54">
        <f>Ясюкова!E804</f>
        <v>0</v>
      </c>
      <c r="E798" s="54">
        <f>Ясюкова!F804</f>
        <v>0</v>
      </c>
      <c r="F798" s="54">
        <f>Ясюкова!J804+Ясюкова!T804</f>
        <v>0</v>
      </c>
      <c r="G798" s="54">
        <f>Ясюкова!O804+Ясюкова!V804</f>
        <v>0</v>
      </c>
      <c r="H798" s="54">
        <f>Ясюкова!J804+Ясюкова!N804+Ясюкова!O804</f>
        <v>0</v>
      </c>
      <c r="I798" s="54">
        <f>Ясюкова!T804+Ясюкова!U804+Ясюкова!V804</f>
        <v>0</v>
      </c>
      <c r="J798" s="54">
        <f>Ясюкова!W804</f>
        <v>0</v>
      </c>
      <c r="K798" s="54" t="e">
        <f>Ясюкова!C804</f>
        <v>#DIV/0!</v>
      </c>
      <c r="L798" s="54" t="e">
        <f>Ясюкова!D804</f>
        <v>#DIV/0!</v>
      </c>
      <c r="M798" s="54">
        <f>Ясюкова!G804</f>
        <v>0</v>
      </c>
      <c r="N798" s="54">
        <f>Ясюкова!H804</f>
        <v>0</v>
      </c>
      <c r="O798" s="54">
        <f>Ясюкова!I804</f>
        <v>0</v>
      </c>
      <c r="P798" s="54">
        <f>Ясюкова!X804</f>
        <v>0</v>
      </c>
      <c r="Q798" s="55" t="e">
        <f>Ясюкова!AX804</f>
        <v>#N/A</v>
      </c>
      <c r="R798" s="54" t="e">
        <f>Ясюкова!AW804</f>
        <v>#N/A</v>
      </c>
    </row>
    <row r="799" spans="1:18" x14ac:dyDescent="0.25">
      <c r="A799" s="70">
        <f>'Тулуз-Пьерон'!A805</f>
        <v>0</v>
      </c>
      <c r="B799" s="71">
        <f>'Тулуз-Пьерон'!B805</f>
        <v>0</v>
      </c>
      <c r="C799" s="60">
        <f>Ясюкова!K805+Ясюкова!L805+Ясюкова!P805</f>
        <v>0</v>
      </c>
      <c r="D799" s="54">
        <f>Ясюкова!E805</f>
        <v>0</v>
      </c>
      <c r="E799" s="54">
        <f>Ясюкова!F805</f>
        <v>0</v>
      </c>
      <c r="F799" s="54">
        <f>Ясюкова!J805+Ясюкова!T805</f>
        <v>0</v>
      </c>
      <c r="G799" s="54">
        <f>Ясюкова!O805+Ясюкова!V805</f>
        <v>0</v>
      </c>
      <c r="H799" s="54">
        <f>Ясюкова!J805+Ясюкова!N805+Ясюкова!O805</f>
        <v>0</v>
      </c>
      <c r="I799" s="54">
        <f>Ясюкова!T805+Ясюкова!U805+Ясюкова!V805</f>
        <v>0</v>
      </c>
      <c r="J799" s="54">
        <f>Ясюкова!W805</f>
        <v>0</v>
      </c>
      <c r="K799" s="54" t="e">
        <f>Ясюкова!C805</f>
        <v>#DIV/0!</v>
      </c>
      <c r="L799" s="54" t="e">
        <f>Ясюкова!D805</f>
        <v>#DIV/0!</v>
      </c>
      <c r="M799" s="54">
        <f>Ясюкова!G805</f>
        <v>0</v>
      </c>
      <c r="N799" s="54">
        <f>Ясюкова!H805</f>
        <v>0</v>
      </c>
      <c r="O799" s="54">
        <f>Ясюкова!I805</f>
        <v>0</v>
      </c>
      <c r="P799" s="54">
        <f>Ясюкова!X805</f>
        <v>0</v>
      </c>
      <c r="Q799" s="55" t="e">
        <f>Ясюкова!AX805</f>
        <v>#N/A</v>
      </c>
      <c r="R799" s="54" t="e">
        <f>Ясюкова!AW805</f>
        <v>#N/A</v>
      </c>
    </row>
    <row r="800" spans="1:18" x14ac:dyDescent="0.25">
      <c r="A800" s="70">
        <f>'Тулуз-Пьерон'!A806</f>
        <v>0</v>
      </c>
      <c r="B800" s="71">
        <f>'Тулуз-Пьерон'!B806</f>
        <v>0</v>
      </c>
      <c r="C800" s="60">
        <f>Ясюкова!K806+Ясюкова!L806+Ясюкова!P806</f>
        <v>0</v>
      </c>
      <c r="D800" s="54">
        <f>Ясюкова!E806</f>
        <v>0</v>
      </c>
      <c r="E800" s="54">
        <f>Ясюкова!F806</f>
        <v>0</v>
      </c>
      <c r="F800" s="54">
        <f>Ясюкова!J806+Ясюкова!T806</f>
        <v>0</v>
      </c>
      <c r="G800" s="54">
        <f>Ясюкова!O806+Ясюкова!V806</f>
        <v>0</v>
      </c>
      <c r="H800" s="54">
        <f>Ясюкова!J806+Ясюкова!N806+Ясюкова!O806</f>
        <v>0</v>
      </c>
      <c r="I800" s="54">
        <f>Ясюкова!T806+Ясюкова!U806+Ясюкова!V806</f>
        <v>0</v>
      </c>
      <c r="J800" s="54">
        <f>Ясюкова!W806</f>
        <v>0</v>
      </c>
      <c r="K800" s="54" t="e">
        <f>Ясюкова!C806</f>
        <v>#DIV/0!</v>
      </c>
      <c r="L800" s="54" t="e">
        <f>Ясюкова!D806</f>
        <v>#DIV/0!</v>
      </c>
      <c r="M800" s="54">
        <f>Ясюкова!G806</f>
        <v>0</v>
      </c>
      <c r="N800" s="54">
        <f>Ясюкова!H806</f>
        <v>0</v>
      </c>
      <c r="O800" s="54">
        <f>Ясюкова!I806</f>
        <v>0</v>
      </c>
      <c r="P800" s="54">
        <f>Ясюкова!X806</f>
        <v>0</v>
      </c>
      <c r="Q800" s="55" t="e">
        <f>Ясюкова!AX806</f>
        <v>#N/A</v>
      </c>
      <c r="R800" s="54" t="e">
        <f>Ясюкова!AW806</f>
        <v>#N/A</v>
      </c>
    </row>
    <row r="801" spans="1:18" x14ac:dyDescent="0.25">
      <c r="A801" s="70">
        <f>'Тулуз-Пьерон'!A807</f>
        <v>0</v>
      </c>
      <c r="B801" s="71">
        <f>'Тулуз-Пьерон'!B807</f>
        <v>0</v>
      </c>
      <c r="C801" s="60">
        <f>Ясюкова!K807+Ясюкова!L807+Ясюкова!P807</f>
        <v>0</v>
      </c>
      <c r="D801" s="54">
        <f>Ясюкова!E807</f>
        <v>0</v>
      </c>
      <c r="E801" s="54">
        <f>Ясюкова!F807</f>
        <v>0</v>
      </c>
      <c r="F801" s="54">
        <f>Ясюкова!J807+Ясюкова!T807</f>
        <v>0</v>
      </c>
      <c r="G801" s="54">
        <f>Ясюкова!O807+Ясюкова!V807</f>
        <v>0</v>
      </c>
      <c r="H801" s="54">
        <f>Ясюкова!J807+Ясюкова!N807+Ясюкова!O807</f>
        <v>0</v>
      </c>
      <c r="I801" s="54">
        <f>Ясюкова!T807+Ясюкова!U807+Ясюкова!V807</f>
        <v>0</v>
      </c>
      <c r="J801" s="54">
        <f>Ясюкова!W807</f>
        <v>0</v>
      </c>
      <c r="K801" s="54" t="e">
        <f>Ясюкова!C807</f>
        <v>#DIV/0!</v>
      </c>
      <c r="L801" s="54" t="e">
        <f>Ясюкова!D807</f>
        <v>#DIV/0!</v>
      </c>
      <c r="M801" s="54">
        <f>Ясюкова!G807</f>
        <v>0</v>
      </c>
      <c r="N801" s="54">
        <f>Ясюкова!H807</f>
        <v>0</v>
      </c>
      <c r="O801" s="54">
        <f>Ясюкова!I807</f>
        <v>0</v>
      </c>
      <c r="P801" s="54">
        <f>Ясюкова!X807</f>
        <v>0</v>
      </c>
      <c r="Q801" s="55" t="e">
        <f>Ясюкова!AX807</f>
        <v>#N/A</v>
      </c>
      <c r="R801" s="54" t="e">
        <f>Ясюкова!AW807</f>
        <v>#N/A</v>
      </c>
    </row>
    <row r="802" spans="1:18" x14ac:dyDescent="0.25">
      <c r="A802" s="70">
        <f>'Тулуз-Пьерон'!A808</f>
        <v>0</v>
      </c>
      <c r="B802" s="71">
        <f>'Тулуз-Пьерон'!B808</f>
        <v>0</v>
      </c>
      <c r="C802" s="60">
        <f>Ясюкова!K808+Ясюкова!L808+Ясюкова!P808</f>
        <v>0</v>
      </c>
      <c r="D802" s="54">
        <f>Ясюкова!E808</f>
        <v>0</v>
      </c>
      <c r="E802" s="54">
        <f>Ясюкова!F808</f>
        <v>0</v>
      </c>
      <c r="F802" s="54">
        <f>Ясюкова!J808+Ясюкова!T808</f>
        <v>0</v>
      </c>
      <c r="G802" s="54">
        <f>Ясюкова!O808+Ясюкова!V808</f>
        <v>0</v>
      </c>
      <c r="H802" s="54">
        <f>Ясюкова!J808+Ясюкова!N808+Ясюкова!O808</f>
        <v>0</v>
      </c>
      <c r="I802" s="54">
        <f>Ясюкова!T808+Ясюкова!U808+Ясюкова!V808</f>
        <v>0</v>
      </c>
      <c r="J802" s="54">
        <f>Ясюкова!W808</f>
        <v>0</v>
      </c>
      <c r="K802" s="54" t="e">
        <f>Ясюкова!C808</f>
        <v>#DIV/0!</v>
      </c>
      <c r="L802" s="54" t="e">
        <f>Ясюкова!D808</f>
        <v>#DIV/0!</v>
      </c>
      <c r="M802" s="54">
        <f>Ясюкова!G808</f>
        <v>0</v>
      </c>
      <c r="N802" s="54">
        <f>Ясюкова!H808</f>
        <v>0</v>
      </c>
      <c r="O802" s="54">
        <f>Ясюкова!I808</f>
        <v>0</v>
      </c>
      <c r="P802" s="54">
        <f>Ясюкова!X808</f>
        <v>0</v>
      </c>
      <c r="Q802" s="55" t="e">
        <f>Ясюкова!AX808</f>
        <v>#N/A</v>
      </c>
      <c r="R802" s="54" t="e">
        <f>Ясюкова!AW808</f>
        <v>#N/A</v>
      </c>
    </row>
    <row r="803" spans="1:18" x14ac:dyDescent="0.25">
      <c r="A803" s="70">
        <f>'Тулуз-Пьерон'!A809</f>
        <v>0</v>
      </c>
      <c r="B803" s="71">
        <f>'Тулуз-Пьерон'!B809</f>
        <v>0</v>
      </c>
      <c r="C803" s="60">
        <f>Ясюкова!K809+Ясюкова!L809+Ясюкова!P809</f>
        <v>0</v>
      </c>
      <c r="D803" s="54">
        <f>Ясюкова!E809</f>
        <v>0</v>
      </c>
      <c r="E803" s="54">
        <f>Ясюкова!F809</f>
        <v>0</v>
      </c>
      <c r="F803" s="54">
        <f>Ясюкова!J809+Ясюкова!T809</f>
        <v>0</v>
      </c>
      <c r="G803" s="54">
        <f>Ясюкова!O809+Ясюкова!V809</f>
        <v>0</v>
      </c>
      <c r="H803" s="54">
        <f>Ясюкова!J809+Ясюкова!N809+Ясюкова!O809</f>
        <v>0</v>
      </c>
      <c r="I803" s="54">
        <f>Ясюкова!T809+Ясюкова!U809+Ясюкова!V809</f>
        <v>0</v>
      </c>
      <c r="J803" s="54">
        <f>Ясюкова!W809</f>
        <v>0</v>
      </c>
      <c r="K803" s="54" t="e">
        <f>Ясюкова!C809</f>
        <v>#DIV/0!</v>
      </c>
      <c r="L803" s="54" t="e">
        <f>Ясюкова!D809</f>
        <v>#DIV/0!</v>
      </c>
      <c r="M803" s="54">
        <f>Ясюкова!G809</f>
        <v>0</v>
      </c>
      <c r="N803" s="54">
        <f>Ясюкова!H809</f>
        <v>0</v>
      </c>
      <c r="O803" s="54">
        <f>Ясюкова!I809</f>
        <v>0</v>
      </c>
      <c r="P803" s="54">
        <f>Ясюкова!X809</f>
        <v>0</v>
      </c>
      <c r="Q803" s="55" t="e">
        <f>Ясюкова!AX809</f>
        <v>#N/A</v>
      </c>
      <c r="R803" s="54" t="e">
        <f>Ясюкова!AW809</f>
        <v>#N/A</v>
      </c>
    </row>
    <row r="804" spans="1:18" x14ac:dyDescent="0.25">
      <c r="A804" s="70">
        <f>'Тулуз-Пьерон'!A810</f>
        <v>0</v>
      </c>
      <c r="B804" s="71">
        <f>'Тулуз-Пьерон'!B810</f>
        <v>0</v>
      </c>
      <c r="C804" s="60">
        <f>Ясюкова!K810+Ясюкова!L810+Ясюкова!P810</f>
        <v>0</v>
      </c>
      <c r="D804" s="54">
        <f>Ясюкова!E810</f>
        <v>0</v>
      </c>
      <c r="E804" s="54">
        <f>Ясюкова!F810</f>
        <v>0</v>
      </c>
      <c r="F804" s="54">
        <f>Ясюкова!J810+Ясюкова!T810</f>
        <v>0</v>
      </c>
      <c r="G804" s="54">
        <f>Ясюкова!O810+Ясюкова!V810</f>
        <v>0</v>
      </c>
      <c r="H804" s="54">
        <f>Ясюкова!J810+Ясюкова!N810+Ясюкова!O810</f>
        <v>0</v>
      </c>
      <c r="I804" s="54">
        <f>Ясюкова!T810+Ясюкова!U810+Ясюкова!V810</f>
        <v>0</v>
      </c>
      <c r="J804" s="54">
        <f>Ясюкова!W810</f>
        <v>0</v>
      </c>
      <c r="K804" s="54" t="e">
        <f>Ясюкова!C810</f>
        <v>#DIV/0!</v>
      </c>
      <c r="L804" s="54" t="e">
        <f>Ясюкова!D810</f>
        <v>#DIV/0!</v>
      </c>
      <c r="M804" s="54">
        <f>Ясюкова!G810</f>
        <v>0</v>
      </c>
      <c r="N804" s="54">
        <f>Ясюкова!H810</f>
        <v>0</v>
      </c>
      <c r="O804" s="54">
        <f>Ясюкова!I810</f>
        <v>0</v>
      </c>
      <c r="P804" s="54">
        <f>Ясюкова!X810</f>
        <v>0</v>
      </c>
      <c r="Q804" s="55" t="e">
        <f>Ясюкова!AX810</f>
        <v>#N/A</v>
      </c>
      <c r="R804" s="54" t="e">
        <f>Ясюкова!AW810</f>
        <v>#N/A</v>
      </c>
    </row>
    <row r="805" spans="1:18" x14ac:dyDescent="0.25">
      <c r="A805" s="70">
        <f>'Тулуз-Пьерон'!A811</f>
        <v>0</v>
      </c>
      <c r="B805" s="71">
        <f>'Тулуз-Пьерон'!B811</f>
        <v>0</v>
      </c>
      <c r="C805" s="60">
        <f>Ясюкова!K811+Ясюкова!L811+Ясюкова!P811</f>
        <v>0</v>
      </c>
      <c r="D805" s="54">
        <f>Ясюкова!E811</f>
        <v>0</v>
      </c>
      <c r="E805" s="54">
        <f>Ясюкова!F811</f>
        <v>0</v>
      </c>
      <c r="F805" s="54">
        <f>Ясюкова!J811+Ясюкова!T811</f>
        <v>0</v>
      </c>
      <c r="G805" s="54">
        <f>Ясюкова!O811+Ясюкова!V811</f>
        <v>0</v>
      </c>
      <c r="H805" s="54">
        <f>Ясюкова!J811+Ясюкова!N811+Ясюкова!O811</f>
        <v>0</v>
      </c>
      <c r="I805" s="54">
        <f>Ясюкова!T811+Ясюкова!U811+Ясюкова!V811</f>
        <v>0</v>
      </c>
      <c r="J805" s="54">
        <f>Ясюкова!W811</f>
        <v>0</v>
      </c>
      <c r="K805" s="54" t="e">
        <f>Ясюкова!C811</f>
        <v>#DIV/0!</v>
      </c>
      <c r="L805" s="54" t="e">
        <f>Ясюкова!D811</f>
        <v>#DIV/0!</v>
      </c>
      <c r="M805" s="54">
        <f>Ясюкова!G811</f>
        <v>0</v>
      </c>
      <c r="N805" s="54">
        <f>Ясюкова!H811</f>
        <v>0</v>
      </c>
      <c r="O805" s="54">
        <f>Ясюкова!I811</f>
        <v>0</v>
      </c>
      <c r="P805" s="54">
        <f>Ясюкова!X811</f>
        <v>0</v>
      </c>
      <c r="Q805" s="55" t="e">
        <f>Ясюкова!AX811</f>
        <v>#N/A</v>
      </c>
      <c r="R805" s="54" t="e">
        <f>Ясюкова!AW811</f>
        <v>#N/A</v>
      </c>
    </row>
    <row r="806" spans="1:18" x14ac:dyDescent="0.25">
      <c r="A806" s="70">
        <f>'Тулуз-Пьерон'!A812</f>
        <v>0</v>
      </c>
      <c r="B806" s="71">
        <f>'Тулуз-Пьерон'!B812</f>
        <v>0</v>
      </c>
      <c r="C806" s="60">
        <f>Ясюкова!K812+Ясюкова!L812+Ясюкова!P812</f>
        <v>0</v>
      </c>
      <c r="D806" s="54">
        <f>Ясюкова!E812</f>
        <v>0</v>
      </c>
      <c r="E806" s="54">
        <f>Ясюкова!F812</f>
        <v>0</v>
      </c>
      <c r="F806" s="54">
        <f>Ясюкова!J812+Ясюкова!T812</f>
        <v>0</v>
      </c>
      <c r="G806" s="54">
        <f>Ясюкова!O812+Ясюкова!V812</f>
        <v>0</v>
      </c>
      <c r="H806" s="54">
        <f>Ясюкова!J812+Ясюкова!N812+Ясюкова!O812</f>
        <v>0</v>
      </c>
      <c r="I806" s="54">
        <f>Ясюкова!T812+Ясюкова!U812+Ясюкова!V812</f>
        <v>0</v>
      </c>
      <c r="J806" s="54">
        <f>Ясюкова!W812</f>
        <v>0</v>
      </c>
      <c r="K806" s="54" t="e">
        <f>Ясюкова!C812</f>
        <v>#DIV/0!</v>
      </c>
      <c r="L806" s="54" t="e">
        <f>Ясюкова!D812</f>
        <v>#DIV/0!</v>
      </c>
      <c r="M806" s="54">
        <f>Ясюкова!G812</f>
        <v>0</v>
      </c>
      <c r="N806" s="54">
        <f>Ясюкова!H812</f>
        <v>0</v>
      </c>
      <c r="O806" s="54">
        <f>Ясюкова!I812</f>
        <v>0</v>
      </c>
      <c r="P806" s="54">
        <f>Ясюкова!X812</f>
        <v>0</v>
      </c>
      <c r="Q806" s="55" t="e">
        <f>Ясюкова!AX812</f>
        <v>#N/A</v>
      </c>
      <c r="R806" s="54" t="e">
        <f>Ясюкова!AW812</f>
        <v>#N/A</v>
      </c>
    </row>
    <row r="807" spans="1:18" x14ac:dyDescent="0.25">
      <c r="A807" s="70">
        <f>'Тулуз-Пьерон'!A813</f>
        <v>0</v>
      </c>
      <c r="B807" s="71">
        <f>'Тулуз-Пьерон'!B813</f>
        <v>0</v>
      </c>
      <c r="C807" s="60">
        <f>Ясюкова!K813+Ясюкова!L813+Ясюкова!P813</f>
        <v>0</v>
      </c>
      <c r="D807" s="54">
        <f>Ясюкова!E813</f>
        <v>0</v>
      </c>
      <c r="E807" s="54">
        <f>Ясюкова!F813</f>
        <v>0</v>
      </c>
      <c r="F807" s="54">
        <f>Ясюкова!J813+Ясюкова!T813</f>
        <v>0</v>
      </c>
      <c r="G807" s="54">
        <f>Ясюкова!O813+Ясюкова!V813</f>
        <v>0</v>
      </c>
      <c r="H807" s="54">
        <f>Ясюкова!J813+Ясюкова!N813+Ясюкова!O813</f>
        <v>0</v>
      </c>
      <c r="I807" s="54">
        <f>Ясюкова!T813+Ясюкова!U813+Ясюкова!V813</f>
        <v>0</v>
      </c>
      <c r="J807" s="54">
        <f>Ясюкова!W813</f>
        <v>0</v>
      </c>
      <c r="K807" s="54" t="e">
        <f>Ясюкова!C813</f>
        <v>#DIV/0!</v>
      </c>
      <c r="L807" s="54" t="e">
        <f>Ясюкова!D813</f>
        <v>#DIV/0!</v>
      </c>
      <c r="M807" s="54">
        <f>Ясюкова!G813</f>
        <v>0</v>
      </c>
      <c r="N807" s="54">
        <f>Ясюкова!H813</f>
        <v>0</v>
      </c>
      <c r="O807" s="54">
        <f>Ясюкова!I813</f>
        <v>0</v>
      </c>
      <c r="P807" s="54">
        <f>Ясюкова!X813</f>
        <v>0</v>
      </c>
      <c r="Q807" s="55" t="e">
        <f>Ясюкова!AX813</f>
        <v>#N/A</v>
      </c>
      <c r="R807" s="54" t="e">
        <f>Ясюкова!AW813</f>
        <v>#N/A</v>
      </c>
    </row>
    <row r="808" spans="1:18" x14ac:dyDescent="0.25">
      <c r="A808" s="70">
        <f>'Тулуз-Пьерон'!A814</f>
        <v>0</v>
      </c>
      <c r="B808" s="71">
        <f>'Тулуз-Пьерон'!B814</f>
        <v>0</v>
      </c>
      <c r="C808" s="60">
        <f>Ясюкова!K814+Ясюкова!L814+Ясюкова!P814</f>
        <v>0</v>
      </c>
      <c r="D808" s="54">
        <f>Ясюкова!E814</f>
        <v>0</v>
      </c>
      <c r="E808" s="54">
        <f>Ясюкова!F814</f>
        <v>0</v>
      </c>
      <c r="F808" s="54">
        <f>Ясюкова!J814+Ясюкова!T814</f>
        <v>0</v>
      </c>
      <c r="G808" s="54">
        <f>Ясюкова!O814+Ясюкова!V814</f>
        <v>0</v>
      </c>
      <c r="H808" s="54">
        <f>Ясюкова!J814+Ясюкова!N814+Ясюкова!O814</f>
        <v>0</v>
      </c>
      <c r="I808" s="54">
        <f>Ясюкова!T814+Ясюкова!U814+Ясюкова!V814</f>
        <v>0</v>
      </c>
      <c r="J808" s="54">
        <f>Ясюкова!W814</f>
        <v>0</v>
      </c>
      <c r="K808" s="54" t="e">
        <f>Ясюкова!C814</f>
        <v>#DIV/0!</v>
      </c>
      <c r="L808" s="54" t="e">
        <f>Ясюкова!D814</f>
        <v>#DIV/0!</v>
      </c>
      <c r="M808" s="54">
        <f>Ясюкова!G814</f>
        <v>0</v>
      </c>
      <c r="N808" s="54">
        <f>Ясюкова!H814</f>
        <v>0</v>
      </c>
      <c r="O808" s="54">
        <f>Ясюкова!I814</f>
        <v>0</v>
      </c>
      <c r="P808" s="54">
        <f>Ясюкова!X814</f>
        <v>0</v>
      </c>
      <c r="Q808" s="55" t="e">
        <f>Ясюкова!AX814</f>
        <v>#N/A</v>
      </c>
      <c r="R808" s="54" t="e">
        <f>Ясюкова!AW814</f>
        <v>#N/A</v>
      </c>
    </row>
    <row r="809" spans="1:18" x14ac:dyDescent="0.25">
      <c r="A809" s="70">
        <f>'Тулуз-Пьерон'!A815</f>
        <v>0</v>
      </c>
      <c r="B809" s="71">
        <f>'Тулуз-Пьерон'!B815</f>
        <v>0</v>
      </c>
      <c r="C809" s="60">
        <f>Ясюкова!K815+Ясюкова!L815+Ясюкова!P815</f>
        <v>0</v>
      </c>
      <c r="D809" s="54">
        <f>Ясюкова!E815</f>
        <v>0</v>
      </c>
      <c r="E809" s="54">
        <f>Ясюкова!F815</f>
        <v>0</v>
      </c>
      <c r="F809" s="54">
        <f>Ясюкова!J815+Ясюкова!T815</f>
        <v>0</v>
      </c>
      <c r="G809" s="54">
        <f>Ясюкова!O815+Ясюкова!V815</f>
        <v>0</v>
      </c>
      <c r="H809" s="54">
        <f>Ясюкова!J815+Ясюкова!N815+Ясюкова!O815</f>
        <v>0</v>
      </c>
      <c r="I809" s="54">
        <f>Ясюкова!T815+Ясюкова!U815+Ясюкова!V815</f>
        <v>0</v>
      </c>
      <c r="J809" s="54">
        <f>Ясюкова!W815</f>
        <v>0</v>
      </c>
      <c r="K809" s="54" t="e">
        <f>Ясюкова!C815</f>
        <v>#DIV/0!</v>
      </c>
      <c r="L809" s="54" t="e">
        <f>Ясюкова!D815</f>
        <v>#DIV/0!</v>
      </c>
      <c r="M809" s="54">
        <f>Ясюкова!G815</f>
        <v>0</v>
      </c>
      <c r="N809" s="54">
        <f>Ясюкова!H815</f>
        <v>0</v>
      </c>
      <c r="O809" s="54">
        <f>Ясюкова!I815</f>
        <v>0</v>
      </c>
      <c r="P809" s="54">
        <f>Ясюкова!X815</f>
        <v>0</v>
      </c>
      <c r="Q809" s="55" t="e">
        <f>Ясюкова!AX815</f>
        <v>#N/A</v>
      </c>
      <c r="R809" s="54" t="e">
        <f>Ясюкова!AW815</f>
        <v>#N/A</v>
      </c>
    </row>
    <row r="810" spans="1:18" x14ac:dyDescent="0.25">
      <c r="A810" s="70">
        <f>'Тулуз-Пьерон'!A816</f>
        <v>0</v>
      </c>
      <c r="B810" s="71">
        <f>'Тулуз-Пьерон'!B816</f>
        <v>0</v>
      </c>
      <c r="C810" s="60">
        <f>Ясюкова!K816+Ясюкова!L816+Ясюкова!P816</f>
        <v>0</v>
      </c>
      <c r="D810" s="54">
        <f>Ясюкова!E816</f>
        <v>0</v>
      </c>
      <c r="E810" s="54">
        <f>Ясюкова!F816</f>
        <v>0</v>
      </c>
      <c r="F810" s="54">
        <f>Ясюкова!J816+Ясюкова!T816</f>
        <v>0</v>
      </c>
      <c r="G810" s="54">
        <f>Ясюкова!O816+Ясюкова!V816</f>
        <v>0</v>
      </c>
      <c r="H810" s="54">
        <f>Ясюкова!J816+Ясюкова!N816+Ясюкова!O816</f>
        <v>0</v>
      </c>
      <c r="I810" s="54">
        <f>Ясюкова!T816+Ясюкова!U816+Ясюкова!V816</f>
        <v>0</v>
      </c>
      <c r="J810" s="54">
        <f>Ясюкова!W816</f>
        <v>0</v>
      </c>
      <c r="K810" s="54" t="e">
        <f>Ясюкова!C816</f>
        <v>#DIV/0!</v>
      </c>
      <c r="L810" s="54" t="e">
        <f>Ясюкова!D816</f>
        <v>#DIV/0!</v>
      </c>
      <c r="M810" s="54">
        <f>Ясюкова!G816</f>
        <v>0</v>
      </c>
      <c r="N810" s="54">
        <f>Ясюкова!H816</f>
        <v>0</v>
      </c>
      <c r="O810" s="54">
        <f>Ясюкова!I816</f>
        <v>0</v>
      </c>
      <c r="P810" s="54">
        <f>Ясюкова!X816</f>
        <v>0</v>
      </c>
      <c r="Q810" s="55" t="e">
        <f>Ясюкова!AX816</f>
        <v>#N/A</v>
      </c>
      <c r="R810" s="54" t="e">
        <f>Ясюкова!AW816</f>
        <v>#N/A</v>
      </c>
    </row>
    <row r="811" spans="1:18" x14ac:dyDescent="0.25">
      <c r="A811" s="70">
        <f>'Тулуз-Пьерон'!A817</f>
        <v>0</v>
      </c>
      <c r="B811" s="71">
        <f>'Тулуз-Пьерон'!B817</f>
        <v>0</v>
      </c>
      <c r="C811" s="60">
        <f>Ясюкова!K817+Ясюкова!L817+Ясюкова!P817</f>
        <v>0</v>
      </c>
      <c r="D811" s="54">
        <f>Ясюкова!E817</f>
        <v>0</v>
      </c>
      <c r="E811" s="54">
        <f>Ясюкова!F817</f>
        <v>0</v>
      </c>
      <c r="F811" s="54">
        <f>Ясюкова!J817+Ясюкова!T817</f>
        <v>0</v>
      </c>
      <c r="G811" s="54">
        <f>Ясюкова!O817+Ясюкова!V817</f>
        <v>0</v>
      </c>
      <c r="H811" s="54">
        <f>Ясюкова!J817+Ясюкова!N817+Ясюкова!O817</f>
        <v>0</v>
      </c>
      <c r="I811" s="54">
        <f>Ясюкова!T817+Ясюкова!U817+Ясюкова!V817</f>
        <v>0</v>
      </c>
      <c r="J811" s="54">
        <f>Ясюкова!W817</f>
        <v>0</v>
      </c>
      <c r="K811" s="54" t="e">
        <f>Ясюкова!C817</f>
        <v>#DIV/0!</v>
      </c>
      <c r="L811" s="54" t="e">
        <f>Ясюкова!D817</f>
        <v>#DIV/0!</v>
      </c>
      <c r="M811" s="54">
        <f>Ясюкова!G817</f>
        <v>0</v>
      </c>
      <c r="N811" s="54">
        <f>Ясюкова!H817</f>
        <v>0</v>
      </c>
      <c r="O811" s="54">
        <f>Ясюкова!I817</f>
        <v>0</v>
      </c>
      <c r="P811" s="54">
        <f>Ясюкова!X817</f>
        <v>0</v>
      </c>
      <c r="Q811" s="55" t="e">
        <f>Ясюкова!AX817</f>
        <v>#N/A</v>
      </c>
      <c r="R811" s="54" t="e">
        <f>Ясюкова!AW817</f>
        <v>#N/A</v>
      </c>
    </row>
    <row r="812" spans="1:18" x14ac:dyDescent="0.25">
      <c r="A812" s="70">
        <f>'Тулуз-Пьерон'!A818</f>
        <v>0</v>
      </c>
      <c r="B812" s="71">
        <f>'Тулуз-Пьерон'!B818</f>
        <v>0</v>
      </c>
      <c r="C812" s="60">
        <f>Ясюкова!K818+Ясюкова!L818+Ясюкова!P818</f>
        <v>0</v>
      </c>
      <c r="D812" s="54">
        <f>Ясюкова!E818</f>
        <v>0</v>
      </c>
      <c r="E812" s="54">
        <f>Ясюкова!F818</f>
        <v>0</v>
      </c>
      <c r="F812" s="54">
        <f>Ясюкова!J818+Ясюкова!T818</f>
        <v>0</v>
      </c>
      <c r="G812" s="54">
        <f>Ясюкова!O818+Ясюкова!V818</f>
        <v>0</v>
      </c>
      <c r="H812" s="54">
        <f>Ясюкова!J818+Ясюкова!N818+Ясюкова!O818</f>
        <v>0</v>
      </c>
      <c r="I812" s="54">
        <f>Ясюкова!T818+Ясюкова!U818+Ясюкова!V818</f>
        <v>0</v>
      </c>
      <c r="J812" s="54">
        <f>Ясюкова!W818</f>
        <v>0</v>
      </c>
      <c r="K812" s="54" t="e">
        <f>Ясюкова!C818</f>
        <v>#DIV/0!</v>
      </c>
      <c r="L812" s="54" t="e">
        <f>Ясюкова!D818</f>
        <v>#DIV/0!</v>
      </c>
      <c r="M812" s="54">
        <f>Ясюкова!G818</f>
        <v>0</v>
      </c>
      <c r="N812" s="54">
        <f>Ясюкова!H818</f>
        <v>0</v>
      </c>
      <c r="O812" s="54">
        <f>Ясюкова!I818</f>
        <v>0</v>
      </c>
      <c r="P812" s="54">
        <f>Ясюкова!X818</f>
        <v>0</v>
      </c>
      <c r="Q812" s="55" t="e">
        <f>Ясюкова!AX818</f>
        <v>#N/A</v>
      </c>
      <c r="R812" s="54" t="e">
        <f>Ясюкова!AW818</f>
        <v>#N/A</v>
      </c>
    </row>
    <row r="813" spans="1:18" x14ac:dyDescent="0.25">
      <c r="A813" s="70">
        <f>'Тулуз-Пьерон'!A819</f>
        <v>0</v>
      </c>
      <c r="B813" s="71">
        <f>'Тулуз-Пьерон'!B819</f>
        <v>0</v>
      </c>
      <c r="C813" s="60">
        <f>Ясюкова!K819+Ясюкова!L819+Ясюкова!P819</f>
        <v>0</v>
      </c>
      <c r="D813" s="54">
        <f>Ясюкова!E819</f>
        <v>0</v>
      </c>
      <c r="E813" s="54">
        <f>Ясюкова!F819</f>
        <v>0</v>
      </c>
      <c r="F813" s="54">
        <f>Ясюкова!J819+Ясюкова!T819</f>
        <v>0</v>
      </c>
      <c r="G813" s="54">
        <f>Ясюкова!O819+Ясюкова!V819</f>
        <v>0</v>
      </c>
      <c r="H813" s="54">
        <f>Ясюкова!J819+Ясюкова!N819+Ясюкова!O819</f>
        <v>0</v>
      </c>
      <c r="I813" s="54">
        <f>Ясюкова!T819+Ясюкова!U819+Ясюкова!V819</f>
        <v>0</v>
      </c>
      <c r="J813" s="54">
        <f>Ясюкова!W819</f>
        <v>0</v>
      </c>
      <c r="K813" s="54" t="e">
        <f>Ясюкова!C819</f>
        <v>#DIV/0!</v>
      </c>
      <c r="L813" s="54" t="e">
        <f>Ясюкова!D819</f>
        <v>#DIV/0!</v>
      </c>
      <c r="M813" s="54">
        <f>Ясюкова!G819</f>
        <v>0</v>
      </c>
      <c r="N813" s="54">
        <f>Ясюкова!H819</f>
        <v>0</v>
      </c>
      <c r="O813" s="54">
        <f>Ясюкова!I819</f>
        <v>0</v>
      </c>
      <c r="P813" s="54">
        <f>Ясюкова!X819</f>
        <v>0</v>
      </c>
      <c r="Q813" s="55" t="e">
        <f>Ясюкова!AX819</f>
        <v>#N/A</v>
      </c>
      <c r="R813" s="54" t="e">
        <f>Ясюкова!AW819</f>
        <v>#N/A</v>
      </c>
    </row>
    <row r="814" spans="1:18" x14ac:dyDescent="0.25">
      <c r="A814" s="70">
        <f>'Тулуз-Пьерон'!A820</f>
        <v>0</v>
      </c>
      <c r="B814" s="71">
        <f>'Тулуз-Пьерон'!B820</f>
        <v>0</v>
      </c>
      <c r="C814" s="60">
        <f>Ясюкова!K820+Ясюкова!L820+Ясюкова!P820</f>
        <v>0</v>
      </c>
      <c r="D814" s="54">
        <f>Ясюкова!E820</f>
        <v>0</v>
      </c>
      <c r="E814" s="54">
        <f>Ясюкова!F820</f>
        <v>0</v>
      </c>
      <c r="F814" s="54">
        <f>Ясюкова!J820+Ясюкова!T820</f>
        <v>0</v>
      </c>
      <c r="G814" s="54">
        <f>Ясюкова!O820+Ясюкова!V820</f>
        <v>0</v>
      </c>
      <c r="H814" s="54">
        <f>Ясюкова!J820+Ясюкова!N820+Ясюкова!O820</f>
        <v>0</v>
      </c>
      <c r="I814" s="54">
        <f>Ясюкова!T820+Ясюкова!U820+Ясюкова!V820</f>
        <v>0</v>
      </c>
      <c r="J814" s="54">
        <f>Ясюкова!W820</f>
        <v>0</v>
      </c>
      <c r="K814" s="54" t="e">
        <f>Ясюкова!C820</f>
        <v>#DIV/0!</v>
      </c>
      <c r="L814" s="54" t="e">
        <f>Ясюкова!D820</f>
        <v>#DIV/0!</v>
      </c>
      <c r="M814" s="54">
        <f>Ясюкова!G820</f>
        <v>0</v>
      </c>
      <c r="N814" s="54">
        <f>Ясюкова!H820</f>
        <v>0</v>
      </c>
      <c r="O814" s="54">
        <f>Ясюкова!I820</f>
        <v>0</v>
      </c>
      <c r="P814" s="54">
        <f>Ясюкова!X820</f>
        <v>0</v>
      </c>
      <c r="Q814" s="55" t="e">
        <f>Ясюкова!AX820</f>
        <v>#N/A</v>
      </c>
      <c r="R814" s="54" t="e">
        <f>Ясюкова!AW820</f>
        <v>#N/A</v>
      </c>
    </row>
    <row r="815" spans="1:18" x14ac:dyDescent="0.25">
      <c r="A815" s="70">
        <f>'Тулуз-Пьерон'!A821</f>
        <v>0</v>
      </c>
      <c r="B815" s="71">
        <f>'Тулуз-Пьерон'!B821</f>
        <v>0</v>
      </c>
      <c r="C815" s="60">
        <f>Ясюкова!K821+Ясюкова!L821+Ясюкова!P821</f>
        <v>0</v>
      </c>
      <c r="D815" s="54">
        <f>Ясюкова!E821</f>
        <v>0</v>
      </c>
      <c r="E815" s="54">
        <f>Ясюкова!F821</f>
        <v>0</v>
      </c>
      <c r="F815" s="54">
        <f>Ясюкова!J821+Ясюкова!T821</f>
        <v>0</v>
      </c>
      <c r="G815" s="54">
        <f>Ясюкова!O821+Ясюкова!V821</f>
        <v>0</v>
      </c>
      <c r="H815" s="54">
        <f>Ясюкова!J821+Ясюкова!N821+Ясюкова!O821</f>
        <v>0</v>
      </c>
      <c r="I815" s="54">
        <f>Ясюкова!T821+Ясюкова!U821+Ясюкова!V821</f>
        <v>0</v>
      </c>
      <c r="J815" s="54">
        <f>Ясюкова!W821</f>
        <v>0</v>
      </c>
      <c r="K815" s="54" t="e">
        <f>Ясюкова!C821</f>
        <v>#DIV/0!</v>
      </c>
      <c r="L815" s="54" t="e">
        <f>Ясюкова!D821</f>
        <v>#DIV/0!</v>
      </c>
      <c r="M815" s="54">
        <f>Ясюкова!G821</f>
        <v>0</v>
      </c>
      <c r="N815" s="54">
        <f>Ясюкова!H821</f>
        <v>0</v>
      </c>
      <c r="O815" s="54">
        <f>Ясюкова!I821</f>
        <v>0</v>
      </c>
      <c r="P815" s="54">
        <f>Ясюкова!X821</f>
        <v>0</v>
      </c>
      <c r="Q815" s="55" t="e">
        <f>Ясюкова!AX821</f>
        <v>#N/A</v>
      </c>
      <c r="R815" s="54" t="e">
        <f>Ясюкова!AW821</f>
        <v>#N/A</v>
      </c>
    </row>
    <row r="816" spans="1:18" x14ac:dyDescent="0.25">
      <c r="A816" s="70">
        <f>'Тулуз-Пьерон'!A822</f>
        <v>0</v>
      </c>
      <c r="B816" s="71">
        <f>'Тулуз-Пьерон'!B822</f>
        <v>0</v>
      </c>
      <c r="C816" s="60">
        <f>Ясюкова!K822+Ясюкова!L822+Ясюкова!P822</f>
        <v>0</v>
      </c>
      <c r="D816" s="54">
        <f>Ясюкова!E822</f>
        <v>0</v>
      </c>
      <c r="E816" s="54">
        <f>Ясюкова!F822</f>
        <v>0</v>
      </c>
      <c r="F816" s="54">
        <f>Ясюкова!J822+Ясюкова!T822</f>
        <v>0</v>
      </c>
      <c r="G816" s="54">
        <f>Ясюкова!O822+Ясюкова!V822</f>
        <v>0</v>
      </c>
      <c r="H816" s="54">
        <f>Ясюкова!J822+Ясюкова!N822+Ясюкова!O822</f>
        <v>0</v>
      </c>
      <c r="I816" s="54">
        <f>Ясюкова!T822+Ясюкова!U822+Ясюкова!V822</f>
        <v>0</v>
      </c>
      <c r="J816" s="54">
        <f>Ясюкова!W822</f>
        <v>0</v>
      </c>
      <c r="K816" s="54" t="e">
        <f>Ясюкова!C822</f>
        <v>#DIV/0!</v>
      </c>
      <c r="L816" s="54" t="e">
        <f>Ясюкова!D822</f>
        <v>#DIV/0!</v>
      </c>
      <c r="M816" s="54">
        <f>Ясюкова!G822</f>
        <v>0</v>
      </c>
      <c r="N816" s="54">
        <f>Ясюкова!H822</f>
        <v>0</v>
      </c>
      <c r="O816" s="54">
        <f>Ясюкова!I822</f>
        <v>0</v>
      </c>
      <c r="P816" s="54">
        <f>Ясюкова!X822</f>
        <v>0</v>
      </c>
      <c r="Q816" s="55" t="e">
        <f>Ясюкова!AX822</f>
        <v>#N/A</v>
      </c>
      <c r="R816" s="54" t="e">
        <f>Ясюкова!AW822</f>
        <v>#N/A</v>
      </c>
    </row>
    <row r="817" spans="1:18" x14ac:dyDescent="0.25">
      <c r="A817" s="70">
        <f>'Тулуз-Пьерон'!A823</f>
        <v>0</v>
      </c>
      <c r="B817" s="71">
        <f>'Тулуз-Пьерон'!B823</f>
        <v>0</v>
      </c>
      <c r="C817" s="60">
        <f>Ясюкова!K823+Ясюкова!L823+Ясюкова!P823</f>
        <v>0</v>
      </c>
      <c r="D817" s="54">
        <f>Ясюкова!E823</f>
        <v>0</v>
      </c>
      <c r="E817" s="54">
        <f>Ясюкова!F823</f>
        <v>0</v>
      </c>
      <c r="F817" s="54">
        <f>Ясюкова!J823+Ясюкова!T823</f>
        <v>0</v>
      </c>
      <c r="G817" s="54">
        <f>Ясюкова!O823+Ясюкова!V823</f>
        <v>0</v>
      </c>
      <c r="H817" s="54">
        <f>Ясюкова!J823+Ясюкова!N823+Ясюкова!O823</f>
        <v>0</v>
      </c>
      <c r="I817" s="54">
        <f>Ясюкова!T823+Ясюкова!U823+Ясюкова!V823</f>
        <v>0</v>
      </c>
      <c r="J817" s="54">
        <f>Ясюкова!W823</f>
        <v>0</v>
      </c>
      <c r="K817" s="54" t="e">
        <f>Ясюкова!C823</f>
        <v>#DIV/0!</v>
      </c>
      <c r="L817" s="54" t="e">
        <f>Ясюкова!D823</f>
        <v>#DIV/0!</v>
      </c>
      <c r="M817" s="54">
        <f>Ясюкова!G823</f>
        <v>0</v>
      </c>
      <c r="N817" s="54">
        <f>Ясюкова!H823</f>
        <v>0</v>
      </c>
      <c r="O817" s="54">
        <f>Ясюкова!I823</f>
        <v>0</v>
      </c>
      <c r="P817" s="54">
        <f>Ясюкова!X823</f>
        <v>0</v>
      </c>
      <c r="Q817" s="55" t="e">
        <f>Ясюкова!AX823</f>
        <v>#N/A</v>
      </c>
      <c r="R817" s="54" t="e">
        <f>Ясюкова!AW823</f>
        <v>#N/A</v>
      </c>
    </row>
    <row r="818" spans="1:18" x14ac:dyDescent="0.25">
      <c r="A818" s="70">
        <f>'Тулуз-Пьерон'!A824</f>
        <v>0</v>
      </c>
      <c r="B818" s="71">
        <f>'Тулуз-Пьерон'!B824</f>
        <v>0</v>
      </c>
      <c r="C818" s="60">
        <f>Ясюкова!K824+Ясюкова!L824+Ясюкова!P824</f>
        <v>0</v>
      </c>
      <c r="D818" s="54">
        <f>Ясюкова!E824</f>
        <v>0</v>
      </c>
      <c r="E818" s="54">
        <f>Ясюкова!F824</f>
        <v>0</v>
      </c>
      <c r="F818" s="54">
        <f>Ясюкова!J824+Ясюкова!T824</f>
        <v>0</v>
      </c>
      <c r="G818" s="54">
        <f>Ясюкова!O824+Ясюкова!V824</f>
        <v>0</v>
      </c>
      <c r="H818" s="54">
        <f>Ясюкова!J824+Ясюкова!N824+Ясюкова!O824</f>
        <v>0</v>
      </c>
      <c r="I818" s="54">
        <f>Ясюкова!T824+Ясюкова!U824+Ясюкова!V824</f>
        <v>0</v>
      </c>
      <c r="J818" s="54">
        <f>Ясюкова!W824</f>
        <v>0</v>
      </c>
      <c r="K818" s="54" t="e">
        <f>Ясюкова!C824</f>
        <v>#DIV/0!</v>
      </c>
      <c r="L818" s="54" t="e">
        <f>Ясюкова!D824</f>
        <v>#DIV/0!</v>
      </c>
      <c r="M818" s="54">
        <f>Ясюкова!G824</f>
        <v>0</v>
      </c>
      <c r="N818" s="54">
        <f>Ясюкова!H824</f>
        <v>0</v>
      </c>
      <c r="O818" s="54">
        <f>Ясюкова!I824</f>
        <v>0</v>
      </c>
      <c r="P818" s="54">
        <f>Ясюкова!X824</f>
        <v>0</v>
      </c>
      <c r="Q818" s="55" t="e">
        <f>Ясюкова!AX824</f>
        <v>#N/A</v>
      </c>
      <c r="R818" s="54" t="e">
        <f>Ясюкова!AW824</f>
        <v>#N/A</v>
      </c>
    </row>
    <row r="819" spans="1:18" x14ac:dyDescent="0.25">
      <c r="A819" s="70">
        <f>'Тулуз-Пьерон'!A825</f>
        <v>0</v>
      </c>
      <c r="B819" s="71">
        <f>'Тулуз-Пьерон'!B825</f>
        <v>0</v>
      </c>
      <c r="C819" s="60">
        <f>Ясюкова!K825+Ясюкова!L825+Ясюкова!P825</f>
        <v>0</v>
      </c>
      <c r="D819" s="54">
        <f>Ясюкова!E825</f>
        <v>0</v>
      </c>
      <c r="E819" s="54">
        <f>Ясюкова!F825</f>
        <v>0</v>
      </c>
      <c r="F819" s="54">
        <f>Ясюкова!J825+Ясюкова!T825</f>
        <v>0</v>
      </c>
      <c r="G819" s="54">
        <f>Ясюкова!O825+Ясюкова!V825</f>
        <v>0</v>
      </c>
      <c r="H819" s="54">
        <f>Ясюкова!J825+Ясюкова!N825+Ясюкова!O825</f>
        <v>0</v>
      </c>
      <c r="I819" s="54">
        <f>Ясюкова!T825+Ясюкова!U825+Ясюкова!V825</f>
        <v>0</v>
      </c>
      <c r="J819" s="54">
        <f>Ясюкова!W825</f>
        <v>0</v>
      </c>
      <c r="K819" s="54" t="e">
        <f>Ясюкова!C825</f>
        <v>#DIV/0!</v>
      </c>
      <c r="L819" s="54" t="e">
        <f>Ясюкова!D825</f>
        <v>#DIV/0!</v>
      </c>
      <c r="M819" s="54">
        <f>Ясюкова!G825</f>
        <v>0</v>
      </c>
      <c r="N819" s="54">
        <f>Ясюкова!H825</f>
        <v>0</v>
      </c>
      <c r="O819" s="54">
        <f>Ясюкова!I825</f>
        <v>0</v>
      </c>
      <c r="P819" s="54">
        <f>Ясюкова!X825</f>
        <v>0</v>
      </c>
      <c r="Q819" s="55" t="e">
        <f>Ясюкова!AX825</f>
        <v>#N/A</v>
      </c>
      <c r="R819" s="54" t="e">
        <f>Ясюкова!AW825</f>
        <v>#N/A</v>
      </c>
    </row>
    <row r="820" spans="1:18" x14ac:dyDescent="0.25">
      <c r="A820" s="70">
        <f>'Тулуз-Пьерон'!A826</f>
        <v>0</v>
      </c>
      <c r="B820" s="71">
        <f>'Тулуз-Пьерон'!B826</f>
        <v>0</v>
      </c>
      <c r="C820" s="60">
        <f>Ясюкова!K826+Ясюкова!L826+Ясюкова!P826</f>
        <v>0</v>
      </c>
      <c r="D820" s="54">
        <f>Ясюкова!E826</f>
        <v>0</v>
      </c>
      <c r="E820" s="54">
        <f>Ясюкова!F826</f>
        <v>0</v>
      </c>
      <c r="F820" s="54">
        <f>Ясюкова!J826+Ясюкова!T826</f>
        <v>0</v>
      </c>
      <c r="G820" s="54">
        <f>Ясюкова!O826+Ясюкова!V826</f>
        <v>0</v>
      </c>
      <c r="H820" s="54">
        <f>Ясюкова!J826+Ясюкова!N826+Ясюкова!O826</f>
        <v>0</v>
      </c>
      <c r="I820" s="54">
        <f>Ясюкова!T826+Ясюкова!U826+Ясюкова!V826</f>
        <v>0</v>
      </c>
      <c r="J820" s="54">
        <f>Ясюкова!W826</f>
        <v>0</v>
      </c>
      <c r="K820" s="54" t="e">
        <f>Ясюкова!C826</f>
        <v>#DIV/0!</v>
      </c>
      <c r="L820" s="54" t="e">
        <f>Ясюкова!D826</f>
        <v>#DIV/0!</v>
      </c>
      <c r="M820" s="54">
        <f>Ясюкова!G826</f>
        <v>0</v>
      </c>
      <c r="N820" s="54">
        <f>Ясюкова!H826</f>
        <v>0</v>
      </c>
      <c r="O820" s="54">
        <f>Ясюкова!I826</f>
        <v>0</v>
      </c>
      <c r="P820" s="54">
        <f>Ясюкова!X826</f>
        <v>0</v>
      </c>
      <c r="Q820" s="55" t="e">
        <f>Ясюкова!AX826</f>
        <v>#N/A</v>
      </c>
      <c r="R820" s="54" t="e">
        <f>Ясюкова!AW826</f>
        <v>#N/A</v>
      </c>
    </row>
    <row r="821" spans="1:18" x14ac:dyDescent="0.25">
      <c r="A821" s="70">
        <f>'Тулуз-Пьерон'!A827</f>
        <v>0</v>
      </c>
      <c r="B821" s="71">
        <f>'Тулуз-Пьерон'!B827</f>
        <v>0</v>
      </c>
      <c r="C821" s="60">
        <f>Ясюкова!K827+Ясюкова!L827+Ясюкова!P827</f>
        <v>0</v>
      </c>
      <c r="D821" s="54">
        <f>Ясюкова!E827</f>
        <v>0</v>
      </c>
      <c r="E821" s="54">
        <f>Ясюкова!F827</f>
        <v>0</v>
      </c>
      <c r="F821" s="54">
        <f>Ясюкова!J827+Ясюкова!T827</f>
        <v>0</v>
      </c>
      <c r="G821" s="54">
        <f>Ясюкова!O827+Ясюкова!V827</f>
        <v>0</v>
      </c>
      <c r="H821" s="54">
        <f>Ясюкова!J827+Ясюкова!N827+Ясюкова!O827</f>
        <v>0</v>
      </c>
      <c r="I821" s="54">
        <f>Ясюкова!T827+Ясюкова!U827+Ясюкова!V827</f>
        <v>0</v>
      </c>
      <c r="J821" s="54">
        <f>Ясюкова!W827</f>
        <v>0</v>
      </c>
      <c r="K821" s="54" t="e">
        <f>Ясюкова!C827</f>
        <v>#DIV/0!</v>
      </c>
      <c r="L821" s="54" t="e">
        <f>Ясюкова!D827</f>
        <v>#DIV/0!</v>
      </c>
      <c r="M821" s="54">
        <f>Ясюкова!G827</f>
        <v>0</v>
      </c>
      <c r="N821" s="54">
        <f>Ясюкова!H827</f>
        <v>0</v>
      </c>
      <c r="O821" s="54">
        <f>Ясюкова!I827</f>
        <v>0</v>
      </c>
      <c r="P821" s="54">
        <f>Ясюкова!X827</f>
        <v>0</v>
      </c>
      <c r="Q821" s="55" t="e">
        <f>Ясюкова!AX827</f>
        <v>#N/A</v>
      </c>
      <c r="R821" s="54" t="e">
        <f>Ясюкова!AW827</f>
        <v>#N/A</v>
      </c>
    </row>
    <row r="822" spans="1:18" x14ac:dyDescent="0.25">
      <c r="A822" s="70">
        <f>'Тулуз-Пьерон'!A828</f>
        <v>0</v>
      </c>
      <c r="B822" s="71">
        <f>'Тулуз-Пьерон'!B828</f>
        <v>0</v>
      </c>
      <c r="C822" s="60">
        <f>Ясюкова!K828+Ясюкова!L828+Ясюкова!P828</f>
        <v>0</v>
      </c>
      <c r="D822" s="54">
        <f>Ясюкова!E828</f>
        <v>0</v>
      </c>
      <c r="E822" s="54">
        <f>Ясюкова!F828</f>
        <v>0</v>
      </c>
      <c r="F822" s="54">
        <f>Ясюкова!J828+Ясюкова!T828</f>
        <v>0</v>
      </c>
      <c r="G822" s="54">
        <f>Ясюкова!O828+Ясюкова!V828</f>
        <v>0</v>
      </c>
      <c r="H822" s="54">
        <f>Ясюкова!J828+Ясюкова!N828+Ясюкова!O828</f>
        <v>0</v>
      </c>
      <c r="I822" s="54">
        <f>Ясюкова!T828+Ясюкова!U828+Ясюкова!V828</f>
        <v>0</v>
      </c>
      <c r="J822" s="54">
        <f>Ясюкова!W828</f>
        <v>0</v>
      </c>
      <c r="K822" s="54" t="e">
        <f>Ясюкова!C828</f>
        <v>#DIV/0!</v>
      </c>
      <c r="L822" s="54" t="e">
        <f>Ясюкова!D828</f>
        <v>#DIV/0!</v>
      </c>
      <c r="M822" s="54">
        <f>Ясюкова!G828</f>
        <v>0</v>
      </c>
      <c r="N822" s="54">
        <f>Ясюкова!H828</f>
        <v>0</v>
      </c>
      <c r="O822" s="54">
        <f>Ясюкова!I828</f>
        <v>0</v>
      </c>
      <c r="P822" s="54">
        <f>Ясюкова!X828</f>
        <v>0</v>
      </c>
      <c r="Q822" s="55" t="e">
        <f>Ясюкова!AX828</f>
        <v>#N/A</v>
      </c>
      <c r="R822" s="54" t="e">
        <f>Ясюкова!AW828</f>
        <v>#N/A</v>
      </c>
    </row>
    <row r="823" spans="1:18" x14ac:dyDescent="0.25">
      <c r="A823" s="70">
        <f>'Тулуз-Пьерон'!A829</f>
        <v>0</v>
      </c>
      <c r="B823" s="71">
        <f>'Тулуз-Пьерон'!B829</f>
        <v>0</v>
      </c>
      <c r="C823" s="60">
        <f>Ясюкова!K829+Ясюкова!L829+Ясюкова!P829</f>
        <v>0</v>
      </c>
      <c r="D823" s="54">
        <f>Ясюкова!E829</f>
        <v>0</v>
      </c>
      <c r="E823" s="54">
        <f>Ясюкова!F829</f>
        <v>0</v>
      </c>
      <c r="F823" s="54">
        <f>Ясюкова!J829+Ясюкова!T829</f>
        <v>0</v>
      </c>
      <c r="G823" s="54">
        <f>Ясюкова!O829+Ясюкова!V829</f>
        <v>0</v>
      </c>
      <c r="H823" s="54">
        <f>Ясюкова!J829+Ясюкова!N829+Ясюкова!O829</f>
        <v>0</v>
      </c>
      <c r="I823" s="54">
        <f>Ясюкова!T829+Ясюкова!U829+Ясюкова!V829</f>
        <v>0</v>
      </c>
      <c r="J823" s="54">
        <f>Ясюкова!W829</f>
        <v>0</v>
      </c>
      <c r="K823" s="54" t="e">
        <f>Ясюкова!C829</f>
        <v>#DIV/0!</v>
      </c>
      <c r="L823" s="54" t="e">
        <f>Ясюкова!D829</f>
        <v>#DIV/0!</v>
      </c>
      <c r="M823" s="54">
        <f>Ясюкова!G829</f>
        <v>0</v>
      </c>
      <c r="N823" s="54">
        <f>Ясюкова!H829</f>
        <v>0</v>
      </c>
      <c r="O823" s="54">
        <f>Ясюкова!I829</f>
        <v>0</v>
      </c>
      <c r="P823" s="54">
        <f>Ясюкова!X829</f>
        <v>0</v>
      </c>
      <c r="Q823" s="55" t="e">
        <f>Ясюкова!AX829</f>
        <v>#N/A</v>
      </c>
      <c r="R823" s="54" t="e">
        <f>Ясюкова!AW829</f>
        <v>#N/A</v>
      </c>
    </row>
    <row r="824" spans="1:18" x14ac:dyDescent="0.25">
      <c r="A824" s="70">
        <f>'Тулуз-Пьерон'!A830</f>
        <v>0</v>
      </c>
      <c r="B824" s="71">
        <f>'Тулуз-Пьерон'!B830</f>
        <v>0</v>
      </c>
      <c r="C824" s="60">
        <f>Ясюкова!K830+Ясюкова!L830+Ясюкова!P830</f>
        <v>0</v>
      </c>
      <c r="D824" s="54">
        <f>Ясюкова!E830</f>
        <v>0</v>
      </c>
      <c r="E824" s="54">
        <f>Ясюкова!F830</f>
        <v>0</v>
      </c>
      <c r="F824" s="54">
        <f>Ясюкова!J830+Ясюкова!T830</f>
        <v>0</v>
      </c>
      <c r="G824" s="54">
        <f>Ясюкова!O830+Ясюкова!V830</f>
        <v>0</v>
      </c>
      <c r="H824" s="54">
        <f>Ясюкова!J830+Ясюкова!N830+Ясюкова!O830</f>
        <v>0</v>
      </c>
      <c r="I824" s="54">
        <f>Ясюкова!T830+Ясюкова!U830+Ясюкова!V830</f>
        <v>0</v>
      </c>
      <c r="J824" s="54">
        <f>Ясюкова!W830</f>
        <v>0</v>
      </c>
      <c r="K824" s="54" t="e">
        <f>Ясюкова!C830</f>
        <v>#DIV/0!</v>
      </c>
      <c r="L824" s="54" t="e">
        <f>Ясюкова!D830</f>
        <v>#DIV/0!</v>
      </c>
      <c r="M824" s="54">
        <f>Ясюкова!G830</f>
        <v>0</v>
      </c>
      <c r="N824" s="54">
        <f>Ясюкова!H830</f>
        <v>0</v>
      </c>
      <c r="O824" s="54">
        <f>Ясюкова!I830</f>
        <v>0</v>
      </c>
      <c r="P824" s="54">
        <f>Ясюкова!X830</f>
        <v>0</v>
      </c>
      <c r="Q824" s="55" t="e">
        <f>Ясюкова!AX830</f>
        <v>#N/A</v>
      </c>
      <c r="R824" s="54" t="e">
        <f>Ясюкова!AW830</f>
        <v>#N/A</v>
      </c>
    </row>
    <row r="825" spans="1:18" x14ac:dyDescent="0.25">
      <c r="A825" s="70">
        <f>'Тулуз-Пьерон'!A831</f>
        <v>0</v>
      </c>
      <c r="B825" s="71">
        <f>'Тулуз-Пьерон'!B831</f>
        <v>0</v>
      </c>
      <c r="C825" s="60">
        <f>Ясюкова!K831+Ясюкова!L831+Ясюкова!P831</f>
        <v>0</v>
      </c>
      <c r="D825" s="54">
        <f>Ясюкова!E831</f>
        <v>0</v>
      </c>
      <c r="E825" s="54">
        <f>Ясюкова!F831</f>
        <v>0</v>
      </c>
      <c r="F825" s="54">
        <f>Ясюкова!J831+Ясюкова!T831</f>
        <v>0</v>
      </c>
      <c r="G825" s="54">
        <f>Ясюкова!O831+Ясюкова!V831</f>
        <v>0</v>
      </c>
      <c r="H825" s="54">
        <f>Ясюкова!J831+Ясюкова!N831+Ясюкова!O831</f>
        <v>0</v>
      </c>
      <c r="I825" s="54">
        <f>Ясюкова!T831+Ясюкова!U831+Ясюкова!V831</f>
        <v>0</v>
      </c>
      <c r="J825" s="54">
        <f>Ясюкова!W831</f>
        <v>0</v>
      </c>
      <c r="K825" s="54" t="e">
        <f>Ясюкова!C831</f>
        <v>#DIV/0!</v>
      </c>
      <c r="L825" s="54" t="e">
        <f>Ясюкова!D831</f>
        <v>#DIV/0!</v>
      </c>
      <c r="M825" s="54">
        <f>Ясюкова!G831</f>
        <v>0</v>
      </c>
      <c r="N825" s="54">
        <f>Ясюкова!H831</f>
        <v>0</v>
      </c>
      <c r="O825" s="54">
        <f>Ясюкова!I831</f>
        <v>0</v>
      </c>
      <c r="P825" s="54">
        <f>Ясюкова!X831</f>
        <v>0</v>
      </c>
      <c r="Q825" s="55" t="e">
        <f>Ясюкова!AX831</f>
        <v>#N/A</v>
      </c>
      <c r="R825" s="54" t="e">
        <f>Ясюкова!AW831</f>
        <v>#N/A</v>
      </c>
    </row>
    <row r="826" spans="1:18" x14ac:dyDescent="0.25">
      <c r="A826" s="70">
        <f>'Тулуз-Пьерон'!A832</f>
        <v>0</v>
      </c>
      <c r="B826" s="71">
        <f>'Тулуз-Пьерон'!B832</f>
        <v>0</v>
      </c>
      <c r="C826" s="60">
        <f>Ясюкова!K832+Ясюкова!L832+Ясюкова!P832</f>
        <v>0</v>
      </c>
      <c r="D826" s="54">
        <f>Ясюкова!E832</f>
        <v>0</v>
      </c>
      <c r="E826" s="54">
        <f>Ясюкова!F832</f>
        <v>0</v>
      </c>
      <c r="F826" s="54">
        <f>Ясюкова!J832+Ясюкова!T832</f>
        <v>0</v>
      </c>
      <c r="G826" s="54">
        <f>Ясюкова!O832+Ясюкова!V832</f>
        <v>0</v>
      </c>
      <c r="H826" s="54">
        <f>Ясюкова!J832+Ясюкова!N832+Ясюкова!O832</f>
        <v>0</v>
      </c>
      <c r="I826" s="54">
        <f>Ясюкова!T832+Ясюкова!U832+Ясюкова!V832</f>
        <v>0</v>
      </c>
      <c r="J826" s="54">
        <f>Ясюкова!W832</f>
        <v>0</v>
      </c>
      <c r="K826" s="54" t="e">
        <f>Ясюкова!C832</f>
        <v>#DIV/0!</v>
      </c>
      <c r="L826" s="54" t="e">
        <f>Ясюкова!D832</f>
        <v>#DIV/0!</v>
      </c>
      <c r="M826" s="54">
        <f>Ясюкова!G832</f>
        <v>0</v>
      </c>
      <c r="N826" s="54">
        <f>Ясюкова!H832</f>
        <v>0</v>
      </c>
      <c r="O826" s="54">
        <f>Ясюкова!I832</f>
        <v>0</v>
      </c>
      <c r="P826" s="54">
        <f>Ясюкова!X832</f>
        <v>0</v>
      </c>
      <c r="Q826" s="55" t="e">
        <f>Ясюкова!AX832</f>
        <v>#N/A</v>
      </c>
      <c r="R826" s="54" t="e">
        <f>Ясюкова!AW832</f>
        <v>#N/A</v>
      </c>
    </row>
    <row r="827" spans="1:18" x14ac:dyDescent="0.25">
      <c r="A827" s="70">
        <f>'Тулуз-Пьерон'!A833</f>
        <v>0</v>
      </c>
      <c r="B827" s="71">
        <f>'Тулуз-Пьерон'!B833</f>
        <v>0</v>
      </c>
      <c r="C827" s="60">
        <f>Ясюкова!K833+Ясюкова!L833+Ясюкова!P833</f>
        <v>0</v>
      </c>
      <c r="D827" s="54">
        <f>Ясюкова!E833</f>
        <v>0</v>
      </c>
      <c r="E827" s="54">
        <f>Ясюкова!F833</f>
        <v>0</v>
      </c>
      <c r="F827" s="54">
        <f>Ясюкова!J833+Ясюкова!T833</f>
        <v>0</v>
      </c>
      <c r="G827" s="54">
        <f>Ясюкова!O833+Ясюкова!V833</f>
        <v>0</v>
      </c>
      <c r="H827" s="54">
        <f>Ясюкова!J833+Ясюкова!N833+Ясюкова!O833</f>
        <v>0</v>
      </c>
      <c r="I827" s="54">
        <f>Ясюкова!T833+Ясюкова!U833+Ясюкова!V833</f>
        <v>0</v>
      </c>
      <c r="J827" s="54">
        <f>Ясюкова!W833</f>
        <v>0</v>
      </c>
      <c r="K827" s="54" t="e">
        <f>Ясюкова!C833</f>
        <v>#DIV/0!</v>
      </c>
      <c r="L827" s="54" t="e">
        <f>Ясюкова!D833</f>
        <v>#DIV/0!</v>
      </c>
      <c r="M827" s="54">
        <f>Ясюкова!G833</f>
        <v>0</v>
      </c>
      <c r="N827" s="54">
        <f>Ясюкова!H833</f>
        <v>0</v>
      </c>
      <c r="O827" s="54">
        <f>Ясюкова!I833</f>
        <v>0</v>
      </c>
      <c r="P827" s="54">
        <f>Ясюкова!X833</f>
        <v>0</v>
      </c>
      <c r="Q827" s="55" t="e">
        <f>Ясюкова!AX833</f>
        <v>#N/A</v>
      </c>
      <c r="R827" s="54" t="e">
        <f>Ясюкова!AW833</f>
        <v>#N/A</v>
      </c>
    </row>
    <row r="828" spans="1:18" x14ac:dyDescent="0.25">
      <c r="A828" s="70">
        <f>'Тулуз-Пьерон'!A834</f>
        <v>0</v>
      </c>
      <c r="B828" s="71">
        <f>'Тулуз-Пьерон'!B834</f>
        <v>0</v>
      </c>
      <c r="C828" s="60">
        <f>Ясюкова!K834+Ясюкова!L834+Ясюкова!P834</f>
        <v>0</v>
      </c>
      <c r="D828" s="54">
        <f>Ясюкова!E834</f>
        <v>0</v>
      </c>
      <c r="E828" s="54">
        <f>Ясюкова!F834</f>
        <v>0</v>
      </c>
      <c r="F828" s="54">
        <f>Ясюкова!J834+Ясюкова!T834</f>
        <v>0</v>
      </c>
      <c r="G828" s="54">
        <f>Ясюкова!O834+Ясюкова!V834</f>
        <v>0</v>
      </c>
      <c r="H828" s="54">
        <f>Ясюкова!J834+Ясюкова!N834+Ясюкова!O834</f>
        <v>0</v>
      </c>
      <c r="I828" s="54">
        <f>Ясюкова!T834+Ясюкова!U834+Ясюкова!V834</f>
        <v>0</v>
      </c>
      <c r="J828" s="54">
        <f>Ясюкова!W834</f>
        <v>0</v>
      </c>
      <c r="K828" s="54" t="e">
        <f>Ясюкова!C834</f>
        <v>#DIV/0!</v>
      </c>
      <c r="L828" s="54" t="e">
        <f>Ясюкова!D834</f>
        <v>#DIV/0!</v>
      </c>
      <c r="M828" s="54">
        <f>Ясюкова!G834</f>
        <v>0</v>
      </c>
      <c r="N828" s="54">
        <f>Ясюкова!H834</f>
        <v>0</v>
      </c>
      <c r="O828" s="54">
        <f>Ясюкова!I834</f>
        <v>0</v>
      </c>
      <c r="P828" s="54">
        <f>Ясюкова!X834</f>
        <v>0</v>
      </c>
      <c r="Q828" s="55" t="e">
        <f>Ясюкова!AX834</f>
        <v>#N/A</v>
      </c>
      <c r="R828" s="54" t="e">
        <f>Ясюкова!AW834</f>
        <v>#N/A</v>
      </c>
    </row>
    <row r="829" spans="1:18" x14ac:dyDescent="0.25">
      <c r="A829" s="70">
        <f>'Тулуз-Пьерон'!A835</f>
        <v>0</v>
      </c>
      <c r="B829" s="71">
        <f>'Тулуз-Пьерон'!B835</f>
        <v>0</v>
      </c>
      <c r="C829" s="60">
        <f>Ясюкова!K835+Ясюкова!L835+Ясюкова!P835</f>
        <v>0</v>
      </c>
      <c r="D829" s="54">
        <f>Ясюкова!E835</f>
        <v>0</v>
      </c>
      <c r="E829" s="54">
        <f>Ясюкова!F835</f>
        <v>0</v>
      </c>
      <c r="F829" s="54">
        <f>Ясюкова!J835+Ясюкова!T835</f>
        <v>0</v>
      </c>
      <c r="G829" s="54">
        <f>Ясюкова!O835+Ясюкова!V835</f>
        <v>0</v>
      </c>
      <c r="H829" s="54">
        <f>Ясюкова!J835+Ясюкова!N835+Ясюкова!O835</f>
        <v>0</v>
      </c>
      <c r="I829" s="54">
        <f>Ясюкова!T835+Ясюкова!U835+Ясюкова!V835</f>
        <v>0</v>
      </c>
      <c r="J829" s="54">
        <f>Ясюкова!W835</f>
        <v>0</v>
      </c>
      <c r="K829" s="54" t="e">
        <f>Ясюкова!C835</f>
        <v>#DIV/0!</v>
      </c>
      <c r="L829" s="54" t="e">
        <f>Ясюкова!D835</f>
        <v>#DIV/0!</v>
      </c>
      <c r="M829" s="54">
        <f>Ясюкова!G835</f>
        <v>0</v>
      </c>
      <c r="N829" s="54">
        <f>Ясюкова!H835</f>
        <v>0</v>
      </c>
      <c r="O829" s="54">
        <f>Ясюкова!I835</f>
        <v>0</v>
      </c>
      <c r="P829" s="54">
        <f>Ясюкова!X835</f>
        <v>0</v>
      </c>
      <c r="Q829" s="55" t="e">
        <f>Ясюкова!AX835</f>
        <v>#N/A</v>
      </c>
      <c r="R829" s="54" t="e">
        <f>Ясюкова!AW835</f>
        <v>#N/A</v>
      </c>
    </row>
    <row r="830" spans="1:18" x14ac:dyDescent="0.25">
      <c r="A830" s="70">
        <f>'Тулуз-Пьерон'!A836</f>
        <v>0</v>
      </c>
      <c r="B830" s="71">
        <f>'Тулуз-Пьерон'!B836</f>
        <v>0</v>
      </c>
      <c r="C830" s="60">
        <f>Ясюкова!K836+Ясюкова!L836+Ясюкова!P836</f>
        <v>0</v>
      </c>
      <c r="D830" s="54">
        <f>Ясюкова!E836</f>
        <v>0</v>
      </c>
      <c r="E830" s="54">
        <f>Ясюкова!F836</f>
        <v>0</v>
      </c>
      <c r="F830" s="54">
        <f>Ясюкова!J836+Ясюкова!T836</f>
        <v>0</v>
      </c>
      <c r="G830" s="54">
        <f>Ясюкова!O836+Ясюкова!V836</f>
        <v>0</v>
      </c>
      <c r="H830" s="54">
        <f>Ясюкова!J836+Ясюкова!N836+Ясюкова!O836</f>
        <v>0</v>
      </c>
      <c r="I830" s="54">
        <f>Ясюкова!T836+Ясюкова!U836+Ясюкова!V836</f>
        <v>0</v>
      </c>
      <c r="J830" s="54">
        <f>Ясюкова!W836</f>
        <v>0</v>
      </c>
      <c r="K830" s="54" t="e">
        <f>Ясюкова!C836</f>
        <v>#DIV/0!</v>
      </c>
      <c r="L830" s="54" t="e">
        <f>Ясюкова!D836</f>
        <v>#DIV/0!</v>
      </c>
      <c r="M830" s="54">
        <f>Ясюкова!G836</f>
        <v>0</v>
      </c>
      <c r="N830" s="54">
        <f>Ясюкова!H836</f>
        <v>0</v>
      </c>
      <c r="O830" s="54">
        <f>Ясюкова!I836</f>
        <v>0</v>
      </c>
      <c r="P830" s="54">
        <f>Ясюкова!X836</f>
        <v>0</v>
      </c>
      <c r="Q830" s="55" t="e">
        <f>Ясюкова!AX836</f>
        <v>#N/A</v>
      </c>
      <c r="R830" s="54" t="e">
        <f>Ясюкова!AW836</f>
        <v>#N/A</v>
      </c>
    </row>
    <row r="831" spans="1:18" x14ac:dyDescent="0.25">
      <c r="A831" s="70">
        <f>'Тулуз-Пьерон'!A837</f>
        <v>0</v>
      </c>
      <c r="B831" s="71">
        <f>'Тулуз-Пьерон'!B837</f>
        <v>0</v>
      </c>
      <c r="C831" s="60">
        <f>Ясюкова!K837+Ясюкова!L837+Ясюкова!P837</f>
        <v>0</v>
      </c>
      <c r="D831" s="54">
        <f>Ясюкова!E837</f>
        <v>0</v>
      </c>
      <c r="E831" s="54">
        <f>Ясюкова!F837</f>
        <v>0</v>
      </c>
      <c r="F831" s="54">
        <f>Ясюкова!J837+Ясюкова!T837</f>
        <v>0</v>
      </c>
      <c r="G831" s="54">
        <f>Ясюкова!O837+Ясюкова!V837</f>
        <v>0</v>
      </c>
      <c r="H831" s="54">
        <f>Ясюкова!J837+Ясюкова!N837+Ясюкова!O837</f>
        <v>0</v>
      </c>
      <c r="I831" s="54">
        <f>Ясюкова!T837+Ясюкова!U837+Ясюкова!V837</f>
        <v>0</v>
      </c>
      <c r="J831" s="54">
        <f>Ясюкова!W837</f>
        <v>0</v>
      </c>
      <c r="K831" s="54" t="e">
        <f>Ясюкова!C837</f>
        <v>#DIV/0!</v>
      </c>
      <c r="L831" s="54" t="e">
        <f>Ясюкова!D837</f>
        <v>#DIV/0!</v>
      </c>
      <c r="M831" s="54">
        <f>Ясюкова!G837</f>
        <v>0</v>
      </c>
      <c r="N831" s="54">
        <f>Ясюкова!H837</f>
        <v>0</v>
      </c>
      <c r="O831" s="54">
        <f>Ясюкова!I837</f>
        <v>0</v>
      </c>
      <c r="P831" s="54">
        <f>Ясюкова!X837</f>
        <v>0</v>
      </c>
      <c r="Q831" s="55" t="e">
        <f>Ясюкова!AX837</f>
        <v>#N/A</v>
      </c>
      <c r="R831" s="54" t="e">
        <f>Ясюкова!AW837</f>
        <v>#N/A</v>
      </c>
    </row>
    <row r="832" spans="1:18" x14ac:dyDescent="0.25">
      <c r="A832" s="70">
        <f>'Тулуз-Пьерон'!A838</f>
        <v>0</v>
      </c>
      <c r="B832" s="71">
        <f>'Тулуз-Пьерон'!B838</f>
        <v>0</v>
      </c>
      <c r="C832" s="60">
        <f>Ясюкова!K838+Ясюкова!L838+Ясюкова!P838</f>
        <v>0</v>
      </c>
      <c r="D832" s="54">
        <f>Ясюкова!E838</f>
        <v>0</v>
      </c>
      <c r="E832" s="54">
        <f>Ясюкова!F838</f>
        <v>0</v>
      </c>
      <c r="F832" s="54">
        <f>Ясюкова!J838+Ясюкова!T838</f>
        <v>0</v>
      </c>
      <c r="G832" s="54">
        <f>Ясюкова!O838+Ясюкова!V838</f>
        <v>0</v>
      </c>
      <c r="H832" s="54">
        <f>Ясюкова!J838+Ясюкова!N838+Ясюкова!O838</f>
        <v>0</v>
      </c>
      <c r="I832" s="54">
        <f>Ясюкова!T838+Ясюкова!U838+Ясюкова!V838</f>
        <v>0</v>
      </c>
      <c r="J832" s="54">
        <f>Ясюкова!W838</f>
        <v>0</v>
      </c>
      <c r="K832" s="54" t="e">
        <f>Ясюкова!C838</f>
        <v>#DIV/0!</v>
      </c>
      <c r="L832" s="54" t="e">
        <f>Ясюкова!D838</f>
        <v>#DIV/0!</v>
      </c>
      <c r="M832" s="54">
        <f>Ясюкова!G838</f>
        <v>0</v>
      </c>
      <c r="N832" s="54">
        <f>Ясюкова!H838</f>
        <v>0</v>
      </c>
      <c r="O832" s="54">
        <f>Ясюкова!I838</f>
        <v>0</v>
      </c>
      <c r="P832" s="54">
        <f>Ясюкова!X838</f>
        <v>0</v>
      </c>
      <c r="Q832" s="55" t="e">
        <f>Ясюкова!AX838</f>
        <v>#N/A</v>
      </c>
      <c r="R832" s="54" t="e">
        <f>Ясюкова!AW838</f>
        <v>#N/A</v>
      </c>
    </row>
    <row r="833" spans="1:18" x14ac:dyDescent="0.25">
      <c r="A833" s="70">
        <f>'Тулуз-Пьерон'!A839</f>
        <v>0</v>
      </c>
      <c r="B833" s="71">
        <f>'Тулуз-Пьерон'!B839</f>
        <v>0</v>
      </c>
      <c r="C833" s="60">
        <f>Ясюкова!K839+Ясюкова!L839+Ясюкова!P839</f>
        <v>0</v>
      </c>
      <c r="D833" s="54">
        <f>Ясюкова!E839</f>
        <v>0</v>
      </c>
      <c r="E833" s="54">
        <f>Ясюкова!F839</f>
        <v>0</v>
      </c>
      <c r="F833" s="54">
        <f>Ясюкова!J839+Ясюкова!T839</f>
        <v>0</v>
      </c>
      <c r="G833" s="54">
        <f>Ясюкова!O839+Ясюкова!V839</f>
        <v>0</v>
      </c>
      <c r="H833" s="54">
        <f>Ясюкова!J839+Ясюкова!N839+Ясюкова!O839</f>
        <v>0</v>
      </c>
      <c r="I833" s="54">
        <f>Ясюкова!T839+Ясюкова!U839+Ясюкова!V839</f>
        <v>0</v>
      </c>
      <c r="J833" s="54">
        <f>Ясюкова!W839</f>
        <v>0</v>
      </c>
      <c r="K833" s="54" t="e">
        <f>Ясюкова!C839</f>
        <v>#DIV/0!</v>
      </c>
      <c r="L833" s="54" t="e">
        <f>Ясюкова!D839</f>
        <v>#DIV/0!</v>
      </c>
      <c r="M833" s="54">
        <f>Ясюкова!G839</f>
        <v>0</v>
      </c>
      <c r="N833" s="54">
        <f>Ясюкова!H839</f>
        <v>0</v>
      </c>
      <c r="O833" s="54">
        <f>Ясюкова!I839</f>
        <v>0</v>
      </c>
      <c r="P833" s="54">
        <f>Ясюкова!X839</f>
        <v>0</v>
      </c>
      <c r="Q833" s="55" t="e">
        <f>Ясюкова!AX839</f>
        <v>#N/A</v>
      </c>
      <c r="R833" s="54" t="e">
        <f>Ясюкова!AW839</f>
        <v>#N/A</v>
      </c>
    </row>
    <row r="834" spans="1:18" x14ac:dyDescent="0.25">
      <c r="A834" s="70">
        <f>'Тулуз-Пьерон'!A840</f>
        <v>0</v>
      </c>
      <c r="B834" s="71">
        <f>'Тулуз-Пьерон'!B840</f>
        <v>0</v>
      </c>
      <c r="C834" s="60">
        <f>Ясюкова!K840+Ясюкова!L840+Ясюкова!P840</f>
        <v>0</v>
      </c>
      <c r="D834" s="54">
        <f>Ясюкова!E840</f>
        <v>0</v>
      </c>
      <c r="E834" s="54">
        <f>Ясюкова!F840</f>
        <v>0</v>
      </c>
      <c r="F834" s="54">
        <f>Ясюкова!J840+Ясюкова!T840</f>
        <v>0</v>
      </c>
      <c r="G834" s="54">
        <f>Ясюкова!O840+Ясюкова!V840</f>
        <v>0</v>
      </c>
      <c r="H834" s="54">
        <f>Ясюкова!J840+Ясюкова!N840+Ясюкова!O840</f>
        <v>0</v>
      </c>
      <c r="I834" s="54">
        <f>Ясюкова!T840+Ясюкова!U840+Ясюкова!V840</f>
        <v>0</v>
      </c>
      <c r="J834" s="54">
        <f>Ясюкова!W840</f>
        <v>0</v>
      </c>
      <c r="K834" s="54" t="e">
        <f>Ясюкова!C840</f>
        <v>#DIV/0!</v>
      </c>
      <c r="L834" s="54" t="e">
        <f>Ясюкова!D840</f>
        <v>#DIV/0!</v>
      </c>
      <c r="M834" s="54">
        <f>Ясюкова!G840</f>
        <v>0</v>
      </c>
      <c r="N834" s="54">
        <f>Ясюкова!H840</f>
        <v>0</v>
      </c>
      <c r="O834" s="54">
        <f>Ясюкова!I840</f>
        <v>0</v>
      </c>
      <c r="P834" s="54">
        <f>Ясюкова!X840</f>
        <v>0</v>
      </c>
      <c r="Q834" s="55" t="e">
        <f>Ясюкова!AX840</f>
        <v>#N/A</v>
      </c>
      <c r="R834" s="54" t="e">
        <f>Ясюкова!AW840</f>
        <v>#N/A</v>
      </c>
    </row>
    <row r="835" spans="1:18" x14ac:dyDescent="0.25">
      <c r="A835" s="70">
        <f>'Тулуз-Пьерон'!A841</f>
        <v>0</v>
      </c>
      <c r="B835" s="71">
        <f>'Тулуз-Пьерон'!B841</f>
        <v>0</v>
      </c>
      <c r="C835" s="60">
        <f>Ясюкова!K841+Ясюкова!L841+Ясюкова!P841</f>
        <v>0</v>
      </c>
      <c r="D835" s="54">
        <f>Ясюкова!E841</f>
        <v>0</v>
      </c>
      <c r="E835" s="54">
        <f>Ясюкова!F841</f>
        <v>0</v>
      </c>
      <c r="F835" s="54">
        <f>Ясюкова!J841+Ясюкова!T841</f>
        <v>0</v>
      </c>
      <c r="G835" s="54">
        <f>Ясюкова!O841+Ясюкова!V841</f>
        <v>0</v>
      </c>
      <c r="H835" s="54">
        <f>Ясюкова!J841+Ясюкова!N841+Ясюкова!O841</f>
        <v>0</v>
      </c>
      <c r="I835" s="54">
        <f>Ясюкова!T841+Ясюкова!U841+Ясюкова!V841</f>
        <v>0</v>
      </c>
      <c r="J835" s="54">
        <f>Ясюкова!W841</f>
        <v>0</v>
      </c>
      <c r="K835" s="54" t="e">
        <f>Ясюкова!C841</f>
        <v>#DIV/0!</v>
      </c>
      <c r="L835" s="54" t="e">
        <f>Ясюкова!D841</f>
        <v>#DIV/0!</v>
      </c>
      <c r="M835" s="54">
        <f>Ясюкова!G841</f>
        <v>0</v>
      </c>
      <c r="N835" s="54">
        <f>Ясюкова!H841</f>
        <v>0</v>
      </c>
      <c r="O835" s="54">
        <f>Ясюкова!I841</f>
        <v>0</v>
      </c>
      <c r="P835" s="54">
        <f>Ясюкова!X841</f>
        <v>0</v>
      </c>
      <c r="Q835" s="55" t="e">
        <f>Ясюкова!AX841</f>
        <v>#N/A</v>
      </c>
      <c r="R835" s="54" t="e">
        <f>Ясюкова!AW841</f>
        <v>#N/A</v>
      </c>
    </row>
    <row r="836" spans="1:18" x14ac:dyDescent="0.25">
      <c r="A836" s="70">
        <f>'Тулуз-Пьерон'!A842</f>
        <v>0</v>
      </c>
      <c r="B836" s="71">
        <f>'Тулуз-Пьерон'!B842</f>
        <v>0</v>
      </c>
      <c r="C836" s="60">
        <f>Ясюкова!K842+Ясюкова!L842+Ясюкова!P842</f>
        <v>0</v>
      </c>
      <c r="D836" s="54">
        <f>Ясюкова!E842</f>
        <v>0</v>
      </c>
      <c r="E836" s="54">
        <f>Ясюкова!F842</f>
        <v>0</v>
      </c>
      <c r="F836" s="54">
        <f>Ясюкова!J842+Ясюкова!T842</f>
        <v>0</v>
      </c>
      <c r="G836" s="54">
        <f>Ясюкова!O842+Ясюкова!V842</f>
        <v>0</v>
      </c>
      <c r="H836" s="54">
        <f>Ясюкова!J842+Ясюкова!N842+Ясюкова!O842</f>
        <v>0</v>
      </c>
      <c r="I836" s="54">
        <f>Ясюкова!T842+Ясюкова!U842+Ясюкова!V842</f>
        <v>0</v>
      </c>
      <c r="J836" s="54">
        <f>Ясюкова!W842</f>
        <v>0</v>
      </c>
      <c r="K836" s="54" t="e">
        <f>Ясюкова!C842</f>
        <v>#DIV/0!</v>
      </c>
      <c r="L836" s="54" t="e">
        <f>Ясюкова!D842</f>
        <v>#DIV/0!</v>
      </c>
      <c r="M836" s="54">
        <f>Ясюкова!G842</f>
        <v>0</v>
      </c>
      <c r="N836" s="54">
        <f>Ясюкова!H842</f>
        <v>0</v>
      </c>
      <c r="O836" s="54">
        <f>Ясюкова!I842</f>
        <v>0</v>
      </c>
      <c r="P836" s="54">
        <f>Ясюкова!X842</f>
        <v>0</v>
      </c>
      <c r="Q836" s="55" t="e">
        <f>Ясюкова!AX842</f>
        <v>#N/A</v>
      </c>
      <c r="R836" s="54" t="e">
        <f>Ясюкова!AW842</f>
        <v>#N/A</v>
      </c>
    </row>
    <row r="837" spans="1:18" x14ac:dyDescent="0.25">
      <c r="A837" s="70">
        <f>'Тулуз-Пьерон'!A843</f>
        <v>0</v>
      </c>
      <c r="B837" s="71">
        <f>'Тулуз-Пьерон'!B843</f>
        <v>0</v>
      </c>
      <c r="C837" s="60">
        <f>Ясюкова!K843+Ясюкова!L843+Ясюкова!P843</f>
        <v>0</v>
      </c>
      <c r="D837" s="54">
        <f>Ясюкова!E843</f>
        <v>0</v>
      </c>
      <c r="E837" s="54">
        <f>Ясюкова!F843</f>
        <v>0</v>
      </c>
      <c r="F837" s="54">
        <f>Ясюкова!J843+Ясюкова!T843</f>
        <v>0</v>
      </c>
      <c r="G837" s="54">
        <f>Ясюкова!O843+Ясюкова!V843</f>
        <v>0</v>
      </c>
      <c r="H837" s="54">
        <f>Ясюкова!J843+Ясюкова!N843+Ясюкова!O843</f>
        <v>0</v>
      </c>
      <c r="I837" s="54">
        <f>Ясюкова!T843+Ясюкова!U843+Ясюкова!V843</f>
        <v>0</v>
      </c>
      <c r="J837" s="54">
        <f>Ясюкова!W843</f>
        <v>0</v>
      </c>
      <c r="K837" s="54" t="e">
        <f>Ясюкова!C843</f>
        <v>#DIV/0!</v>
      </c>
      <c r="L837" s="54" t="e">
        <f>Ясюкова!D843</f>
        <v>#DIV/0!</v>
      </c>
      <c r="M837" s="54">
        <f>Ясюкова!G843</f>
        <v>0</v>
      </c>
      <c r="N837" s="54">
        <f>Ясюкова!H843</f>
        <v>0</v>
      </c>
      <c r="O837" s="54">
        <f>Ясюкова!I843</f>
        <v>0</v>
      </c>
      <c r="P837" s="54">
        <f>Ясюкова!X843</f>
        <v>0</v>
      </c>
      <c r="Q837" s="55" t="e">
        <f>Ясюкова!AX843</f>
        <v>#N/A</v>
      </c>
      <c r="R837" s="54" t="e">
        <f>Ясюкова!AW843</f>
        <v>#N/A</v>
      </c>
    </row>
    <row r="838" spans="1:18" x14ac:dyDescent="0.25">
      <c r="A838" s="70">
        <f>'Тулуз-Пьерон'!A844</f>
        <v>0</v>
      </c>
      <c r="B838" s="71">
        <f>'Тулуз-Пьерон'!B844</f>
        <v>0</v>
      </c>
      <c r="C838" s="60">
        <f>Ясюкова!K844+Ясюкова!L844+Ясюкова!P844</f>
        <v>0</v>
      </c>
      <c r="D838" s="54">
        <f>Ясюкова!E844</f>
        <v>0</v>
      </c>
      <c r="E838" s="54">
        <f>Ясюкова!F844</f>
        <v>0</v>
      </c>
      <c r="F838" s="54">
        <f>Ясюкова!J844+Ясюкова!T844</f>
        <v>0</v>
      </c>
      <c r="G838" s="54">
        <f>Ясюкова!O844+Ясюкова!V844</f>
        <v>0</v>
      </c>
      <c r="H838" s="54">
        <f>Ясюкова!J844+Ясюкова!N844+Ясюкова!O844</f>
        <v>0</v>
      </c>
      <c r="I838" s="54">
        <f>Ясюкова!T844+Ясюкова!U844+Ясюкова!V844</f>
        <v>0</v>
      </c>
      <c r="J838" s="54">
        <f>Ясюкова!W844</f>
        <v>0</v>
      </c>
      <c r="K838" s="54" t="e">
        <f>Ясюкова!C844</f>
        <v>#DIV/0!</v>
      </c>
      <c r="L838" s="54" t="e">
        <f>Ясюкова!D844</f>
        <v>#DIV/0!</v>
      </c>
      <c r="M838" s="54">
        <f>Ясюкова!G844</f>
        <v>0</v>
      </c>
      <c r="N838" s="54">
        <f>Ясюкова!H844</f>
        <v>0</v>
      </c>
      <c r="O838" s="54">
        <f>Ясюкова!I844</f>
        <v>0</v>
      </c>
      <c r="P838" s="54">
        <f>Ясюкова!X844</f>
        <v>0</v>
      </c>
      <c r="Q838" s="55" t="e">
        <f>Ясюкова!AX844</f>
        <v>#N/A</v>
      </c>
      <c r="R838" s="54" t="e">
        <f>Ясюкова!AW844</f>
        <v>#N/A</v>
      </c>
    </row>
    <row r="839" spans="1:18" x14ac:dyDescent="0.25">
      <c r="A839" s="70">
        <f>'Тулуз-Пьерон'!A845</f>
        <v>0</v>
      </c>
      <c r="B839" s="71">
        <f>'Тулуз-Пьерон'!B845</f>
        <v>0</v>
      </c>
      <c r="C839" s="60">
        <f>Ясюкова!K845+Ясюкова!L845+Ясюкова!P845</f>
        <v>0</v>
      </c>
      <c r="D839" s="54">
        <f>Ясюкова!E845</f>
        <v>0</v>
      </c>
      <c r="E839" s="54">
        <f>Ясюкова!F845</f>
        <v>0</v>
      </c>
      <c r="F839" s="54">
        <f>Ясюкова!J845+Ясюкова!T845</f>
        <v>0</v>
      </c>
      <c r="G839" s="54">
        <f>Ясюкова!O845+Ясюкова!V845</f>
        <v>0</v>
      </c>
      <c r="H839" s="54">
        <f>Ясюкова!J845+Ясюкова!N845+Ясюкова!O845</f>
        <v>0</v>
      </c>
      <c r="I839" s="54">
        <f>Ясюкова!T845+Ясюкова!U845+Ясюкова!V845</f>
        <v>0</v>
      </c>
      <c r="J839" s="54">
        <f>Ясюкова!W845</f>
        <v>0</v>
      </c>
      <c r="K839" s="54" t="e">
        <f>Ясюкова!C845</f>
        <v>#DIV/0!</v>
      </c>
      <c r="L839" s="54" t="e">
        <f>Ясюкова!D845</f>
        <v>#DIV/0!</v>
      </c>
      <c r="M839" s="54">
        <f>Ясюкова!G845</f>
        <v>0</v>
      </c>
      <c r="N839" s="54">
        <f>Ясюкова!H845</f>
        <v>0</v>
      </c>
      <c r="O839" s="54">
        <f>Ясюкова!I845</f>
        <v>0</v>
      </c>
      <c r="P839" s="54">
        <f>Ясюкова!X845</f>
        <v>0</v>
      </c>
      <c r="Q839" s="55" t="e">
        <f>Ясюкова!AX845</f>
        <v>#N/A</v>
      </c>
      <c r="R839" s="54" t="e">
        <f>Ясюкова!AW845</f>
        <v>#N/A</v>
      </c>
    </row>
    <row r="840" spans="1:18" x14ac:dyDescent="0.25">
      <c r="A840" s="70">
        <f>'Тулуз-Пьерон'!A846</f>
        <v>0</v>
      </c>
      <c r="B840" s="71">
        <f>'Тулуз-Пьерон'!B846</f>
        <v>0</v>
      </c>
      <c r="C840" s="60">
        <f>Ясюкова!K846+Ясюкова!L846+Ясюкова!P846</f>
        <v>0</v>
      </c>
      <c r="D840" s="54">
        <f>Ясюкова!E846</f>
        <v>0</v>
      </c>
      <c r="E840" s="54">
        <f>Ясюкова!F846</f>
        <v>0</v>
      </c>
      <c r="F840" s="54">
        <f>Ясюкова!J846+Ясюкова!T846</f>
        <v>0</v>
      </c>
      <c r="G840" s="54">
        <f>Ясюкова!O846+Ясюкова!V846</f>
        <v>0</v>
      </c>
      <c r="H840" s="54">
        <f>Ясюкова!J846+Ясюкова!N846+Ясюкова!O846</f>
        <v>0</v>
      </c>
      <c r="I840" s="54">
        <f>Ясюкова!T846+Ясюкова!U846+Ясюкова!V846</f>
        <v>0</v>
      </c>
      <c r="J840" s="54">
        <f>Ясюкова!W846</f>
        <v>0</v>
      </c>
      <c r="K840" s="54" t="e">
        <f>Ясюкова!C846</f>
        <v>#DIV/0!</v>
      </c>
      <c r="L840" s="54" t="e">
        <f>Ясюкова!D846</f>
        <v>#DIV/0!</v>
      </c>
      <c r="M840" s="54">
        <f>Ясюкова!G846</f>
        <v>0</v>
      </c>
      <c r="N840" s="54">
        <f>Ясюкова!H846</f>
        <v>0</v>
      </c>
      <c r="O840" s="54">
        <f>Ясюкова!I846</f>
        <v>0</v>
      </c>
      <c r="P840" s="54">
        <f>Ясюкова!X846</f>
        <v>0</v>
      </c>
      <c r="Q840" s="55" t="e">
        <f>Ясюкова!AX846</f>
        <v>#N/A</v>
      </c>
      <c r="R840" s="54" t="e">
        <f>Ясюкова!AW846</f>
        <v>#N/A</v>
      </c>
    </row>
    <row r="841" spans="1:18" x14ac:dyDescent="0.25">
      <c r="A841" s="70">
        <f>'Тулуз-Пьерон'!A847</f>
        <v>0</v>
      </c>
      <c r="B841" s="71">
        <f>'Тулуз-Пьерон'!B847</f>
        <v>0</v>
      </c>
      <c r="C841" s="60">
        <f>Ясюкова!K847+Ясюкова!L847+Ясюкова!P847</f>
        <v>0</v>
      </c>
      <c r="D841" s="54">
        <f>Ясюкова!E847</f>
        <v>0</v>
      </c>
      <c r="E841" s="54">
        <f>Ясюкова!F847</f>
        <v>0</v>
      </c>
      <c r="F841" s="54">
        <f>Ясюкова!J847+Ясюкова!T847</f>
        <v>0</v>
      </c>
      <c r="G841" s="54">
        <f>Ясюкова!O847+Ясюкова!V847</f>
        <v>0</v>
      </c>
      <c r="H841" s="54">
        <f>Ясюкова!J847+Ясюкова!N847+Ясюкова!O847</f>
        <v>0</v>
      </c>
      <c r="I841" s="54">
        <f>Ясюкова!T847+Ясюкова!U847+Ясюкова!V847</f>
        <v>0</v>
      </c>
      <c r="J841" s="54">
        <f>Ясюкова!W847</f>
        <v>0</v>
      </c>
      <c r="K841" s="54" t="e">
        <f>Ясюкова!C847</f>
        <v>#DIV/0!</v>
      </c>
      <c r="L841" s="54" t="e">
        <f>Ясюкова!D847</f>
        <v>#DIV/0!</v>
      </c>
      <c r="M841" s="54">
        <f>Ясюкова!G847</f>
        <v>0</v>
      </c>
      <c r="N841" s="54">
        <f>Ясюкова!H847</f>
        <v>0</v>
      </c>
      <c r="O841" s="54">
        <f>Ясюкова!I847</f>
        <v>0</v>
      </c>
      <c r="P841" s="54">
        <f>Ясюкова!X847</f>
        <v>0</v>
      </c>
      <c r="Q841" s="55" t="e">
        <f>Ясюкова!AX847</f>
        <v>#N/A</v>
      </c>
      <c r="R841" s="54" t="e">
        <f>Ясюкова!AW847</f>
        <v>#N/A</v>
      </c>
    </row>
    <row r="842" spans="1:18" x14ac:dyDescent="0.25">
      <c r="A842" s="70">
        <f>'Тулуз-Пьерон'!A848</f>
        <v>0</v>
      </c>
      <c r="B842" s="71">
        <f>'Тулуз-Пьерон'!B848</f>
        <v>0</v>
      </c>
      <c r="C842" s="60">
        <f>Ясюкова!K848+Ясюкова!L848+Ясюкова!P848</f>
        <v>0</v>
      </c>
      <c r="D842" s="54">
        <f>Ясюкова!E848</f>
        <v>0</v>
      </c>
      <c r="E842" s="54">
        <f>Ясюкова!F848</f>
        <v>0</v>
      </c>
      <c r="F842" s="54">
        <f>Ясюкова!J848+Ясюкова!T848</f>
        <v>0</v>
      </c>
      <c r="G842" s="54">
        <f>Ясюкова!O848+Ясюкова!V848</f>
        <v>0</v>
      </c>
      <c r="H842" s="54">
        <f>Ясюкова!J848+Ясюкова!N848+Ясюкова!O848</f>
        <v>0</v>
      </c>
      <c r="I842" s="54">
        <f>Ясюкова!T848+Ясюкова!U848+Ясюкова!V848</f>
        <v>0</v>
      </c>
      <c r="J842" s="54">
        <f>Ясюкова!W848</f>
        <v>0</v>
      </c>
      <c r="K842" s="54" t="e">
        <f>Ясюкова!C848</f>
        <v>#DIV/0!</v>
      </c>
      <c r="L842" s="54" t="e">
        <f>Ясюкова!D848</f>
        <v>#DIV/0!</v>
      </c>
      <c r="M842" s="54">
        <f>Ясюкова!G848</f>
        <v>0</v>
      </c>
      <c r="N842" s="54">
        <f>Ясюкова!H848</f>
        <v>0</v>
      </c>
      <c r="O842" s="54">
        <f>Ясюкова!I848</f>
        <v>0</v>
      </c>
      <c r="P842" s="54">
        <f>Ясюкова!X848</f>
        <v>0</v>
      </c>
      <c r="Q842" s="55" t="e">
        <f>Ясюкова!AX848</f>
        <v>#N/A</v>
      </c>
      <c r="R842" s="54" t="e">
        <f>Ясюкова!AW848</f>
        <v>#N/A</v>
      </c>
    </row>
    <row r="843" spans="1:18" x14ac:dyDescent="0.25">
      <c r="A843" s="70">
        <f>'Тулуз-Пьерон'!A849</f>
        <v>0</v>
      </c>
      <c r="B843" s="71">
        <f>'Тулуз-Пьерон'!B849</f>
        <v>0</v>
      </c>
      <c r="C843" s="60">
        <f>Ясюкова!K849+Ясюкова!L849+Ясюкова!P849</f>
        <v>0</v>
      </c>
      <c r="D843" s="54">
        <f>Ясюкова!E849</f>
        <v>0</v>
      </c>
      <c r="E843" s="54">
        <f>Ясюкова!F849</f>
        <v>0</v>
      </c>
      <c r="F843" s="54">
        <f>Ясюкова!J849+Ясюкова!T849</f>
        <v>0</v>
      </c>
      <c r="G843" s="54">
        <f>Ясюкова!O849+Ясюкова!V849</f>
        <v>0</v>
      </c>
      <c r="H843" s="54">
        <f>Ясюкова!J849+Ясюкова!N849+Ясюкова!O849</f>
        <v>0</v>
      </c>
      <c r="I843" s="54">
        <f>Ясюкова!T849+Ясюкова!U849+Ясюкова!V849</f>
        <v>0</v>
      </c>
      <c r="J843" s="54">
        <f>Ясюкова!W849</f>
        <v>0</v>
      </c>
      <c r="K843" s="54" t="e">
        <f>Ясюкова!C849</f>
        <v>#DIV/0!</v>
      </c>
      <c r="L843" s="54" t="e">
        <f>Ясюкова!D849</f>
        <v>#DIV/0!</v>
      </c>
      <c r="M843" s="54">
        <f>Ясюкова!G849</f>
        <v>0</v>
      </c>
      <c r="N843" s="54">
        <f>Ясюкова!H849</f>
        <v>0</v>
      </c>
      <c r="O843" s="54">
        <f>Ясюкова!I849</f>
        <v>0</v>
      </c>
      <c r="P843" s="54">
        <f>Ясюкова!X849</f>
        <v>0</v>
      </c>
      <c r="Q843" s="55" t="e">
        <f>Ясюкова!AX849</f>
        <v>#N/A</v>
      </c>
      <c r="R843" s="54" t="e">
        <f>Ясюкова!AW849</f>
        <v>#N/A</v>
      </c>
    </row>
    <row r="844" spans="1:18" x14ac:dyDescent="0.25">
      <c r="A844" s="70">
        <f>'Тулуз-Пьерон'!A850</f>
        <v>0</v>
      </c>
      <c r="B844" s="71">
        <f>'Тулуз-Пьерон'!B850</f>
        <v>0</v>
      </c>
      <c r="C844" s="60">
        <f>Ясюкова!K850+Ясюкова!L850+Ясюкова!P850</f>
        <v>0</v>
      </c>
      <c r="D844" s="54">
        <f>Ясюкова!E850</f>
        <v>0</v>
      </c>
      <c r="E844" s="54">
        <f>Ясюкова!F850</f>
        <v>0</v>
      </c>
      <c r="F844" s="54">
        <f>Ясюкова!J850+Ясюкова!T850</f>
        <v>0</v>
      </c>
      <c r="G844" s="54">
        <f>Ясюкова!O850+Ясюкова!V850</f>
        <v>0</v>
      </c>
      <c r="H844" s="54">
        <f>Ясюкова!J850+Ясюкова!N850+Ясюкова!O850</f>
        <v>0</v>
      </c>
      <c r="I844" s="54">
        <f>Ясюкова!T850+Ясюкова!U850+Ясюкова!V850</f>
        <v>0</v>
      </c>
      <c r="J844" s="54">
        <f>Ясюкова!W850</f>
        <v>0</v>
      </c>
      <c r="K844" s="54" t="e">
        <f>Ясюкова!C850</f>
        <v>#DIV/0!</v>
      </c>
      <c r="L844" s="54" t="e">
        <f>Ясюкова!D850</f>
        <v>#DIV/0!</v>
      </c>
      <c r="M844" s="54">
        <f>Ясюкова!G850</f>
        <v>0</v>
      </c>
      <c r="N844" s="54">
        <f>Ясюкова!H850</f>
        <v>0</v>
      </c>
      <c r="O844" s="54">
        <f>Ясюкова!I850</f>
        <v>0</v>
      </c>
      <c r="P844" s="54">
        <f>Ясюкова!X850</f>
        <v>0</v>
      </c>
      <c r="Q844" s="55" t="e">
        <f>Ясюкова!AX850</f>
        <v>#N/A</v>
      </c>
      <c r="R844" s="54" t="e">
        <f>Ясюкова!AW850</f>
        <v>#N/A</v>
      </c>
    </row>
    <row r="845" spans="1:18" x14ac:dyDescent="0.25">
      <c r="A845" s="70">
        <f>'Тулуз-Пьерон'!A851</f>
        <v>0</v>
      </c>
      <c r="B845" s="71">
        <f>'Тулуз-Пьерон'!B851</f>
        <v>0</v>
      </c>
      <c r="C845" s="60">
        <f>Ясюкова!K851+Ясюкова!L851+Ясюкова!P851</f>
        <v>0</v>
      </c>
      <c r="D845" s="54">
        <f>Ясюкова!E851</f>
        <v>0</v>
      </c>
      <c r="E845" s="54">
        <f>Ясюкова!F851</f>
        <v>0</v>
      </c>
      <c r="F845" s="54">
        <f>Ясюкова!J851+Ясюкова!T851</f>
        <v>0</v>
      </c>
      <c r="G845" s="54">
        <f>Ясюкова!O851+Ясюкова!V851</f>
        <v>0</v>
      </c>
      <c r="H845" s="54">
        <f>Ясюкова!J851+Ясюкова!N851+Ясюкова!O851</f>
        <v>0</v>
      </c>
      <c r="I845" s="54">
        <f>Ясюкова!T851+Ясюкова!U851+Ясюкова!V851</f>
        <v>0</v>
      </c>
      <c r="J845" s="54">
        <f>Ясюкова!W851</f>
        <v>0</v>
      </c>
      <c r="K845" s="54" t="e">
        <f>Ясюкова!C851</f>
        <v>#DIV/0!</v>
      </c>
      <c r="L845" s="54" t="e">
        <f>Ясюкова!D851</f>
        <v>#DIV/0!</v>
      </c>
      <c r="M845" s="54">
        <f>Ясюкова!G851</f>
        <v>0</v>
      </c>
      <c r="N845" s="54">
        <f>Ясюкова!H851</f>
        <v>0</v>
      </c>
      <c r="O845" s="54">
        <f>Ясюкова!I851</f>
        <v>0</v>
      </c>
      <c r="P845" s="54">
        <f>Ясюкова!X851</f>
        <v>0</v>
      </c>
      <c r="Q845" s="55" t="e">
        <f>Ясюкова!AX851</f>
        <v>#N/A</v>
      </c>
      <c r="R845" s="54" t="e">
        <f>Ясюкова!AW851</f>
        <v>#N/A</v>
      </c>
    </row>
    <row r="846" spans="1:18" x14ac:dyDescent="0.25">
      <c r="A846" s="70">
        <f>'Тулуз-Пьерон'!A852</f>
        <v>0</v>
      </c>
      <c r="B846" s="71">
        <f>'Тулуз-Пьерон'!B852</f>
        <v>0</v>
      </c>
      <c r="C846" s="60">
        <f>Ясюкова!K852+Ясюкова!L852+Ясюкова!P852</f>
        <v>0</v>
      </c>
      <c r="D846" s="54">
        <f>Ясюкова!E852</f>
        <v>0</v>
      </c>
      <c r="E846" s="54">
        <f>Ясюкова!F852</f>
        <v>0</v>
      </c>
      <c r="F846" s="54">
        <f>Ясюкова!J852+Ясюкова!T852</f>
        <v>0</v>
      </c>
      <c r="G846" s="54">
        <f>Ясюкова!O852+Ясюкова!V852</f>
        <v>0</v>
      </c>
      <c r="H846" s="54">
        <f>Ясюкова!J852+Ясюкова!N852+Ясюкова!O852</f>
        <v>0</v>
      </c>
      <c r="I846" s="54">
        <f>Ясюкова!T852+Ясюкова!U852+Ясюкова!V852</f>
        <v>0</v>
      </c>
      <c r="J846" s="54">
        <f>Ясюкова!W852</f>
        <v>0</v>
      </c>
      <c r="K846" s="54" t="e">
        <f>Ясюкова!C852</f>
        <v>#DIV/0!</v>
      </c>
      <c r="L846" s="54" t="e">
        <f>Ясюкова!D852</f>
        <v>#DIV/0!</v>
      </c>
      <c r="M846" s="54">
        <f>Ясюкова!G852</f>
        <v>0</v>
      </c>
      <c r="N846" s="54">
        <f>Ясюкова!H852</f>
        <v>0</v>
      </c>
      <c r="O846" s="54">
        <f>Ясюкова!I852</f>
        <v>0</v>
      </c>
      <c r="P846" s="54">
        <f>Ясюкова!X852</f>
        <v>0</v>
      </c>
      <c r="Q846" s="55" t="e">
        <f>Ясюкова!AX852</f>
        <v>#N/A</v>
      </c>
      <c r="R846" s="54" t="e">
        <f>Ясюкова!AW852</f>
        <v>#N/A</v>
      </c>
    </row>
    <row r="847" spans="1:18" x14ac:dyDescent="0.25">
      <c r="A847" s="70">
        <f>'Тулуз-Пьерон'!A853</f>
        <v>0</v>
      </c>
      <c r="B847" s="71">
        <f>'Тулуз-Пьерон'!B853</f>
        <v>0</v>
      </c>
      <c r="C847" s="60">
        <f>Ясюкова!K853+Ясюкова!L853+Ясюкова!P853</f>
        <v>0</v>
      </c>
      <c r="D847" s="54">
        <f>Ясюкова!E853</f>
        <v>0</v>
      </c>
      <c r="E847" s="54">
        <f>Ясюкова!F853</f>
        <v>0</v>
      </c>
      <c r="F847" s="54">
        <f>Ясюкова!J853+Ясюкова!T853</f>
        <v>0</v>
      </c>
      <c r="G847" s="54">
        <f>Ясюкова!O853+Ясюкова!V853</f>
        <v>0</v>
      </c>
      <c r="H847" s="54">
        <f>Ясюкова!J853+Ясюкова!N853+Ясюкова!O853</f>
        <v>0</v>
      </c>
      <c r="I847" s="54">
        <f>Ясюкова!T853+Ясюкова!U853+Ясюкова!V853</f>
        <v>0</v>
      </c>
      <c r="J847" s="54">
        <f>Ясюкова!W853</f>
        <v>0</v>
      </c>
      <c r="K847" s="54" t="e">
        <f>Ясюкова!C853</f>
        <v>#DIV/0!</v>
      </c>
      <c r="L847" s="54" t="e">
        <f>Ясюкова!D853</f>
        <v>#DIV/0!</v>
      </c>
      <c r="M847" s="54">
        <f>Ясюкова!G853</f>
        <v>0</v>
      </c>
      <c r="N847" s="54">
        <f>Ясюкова!H853</f>
        <v>0</v>
      </c>
      <c r="O847" s="54">
        <f>Ясюкова!I853</f>
        <v>0</v>
      </c>
      <c r="P847" s="54">
        <f>Ясюкова!X853</f>
        <v>0</v>
      </c>
      <c r="Q847" s="55" t="e">
        <f>Ясюкова!AX853</f>
        <v>#N/A</v>
      </c>
      <c r="R847" s="54" t="e">
        <f>Ясюкова!AW853</f>
        <v>#N/A</v>
      </c>
    </row>
    <row r="848" spans="1:18" x14ac:dyDescent="0.25">
      <c r="A848" s="70">
        <f>'Тулуз-Пьерон'!A854</f>
        <v>0</v>
      </c>
      <c r="B848" s="71">
        <f>'Тулуз-Пьерон'!B854</f>
        <v>0</v>
      </c>
      <c r="C848" s="60">
        <f>Ясюкова!K854+Ясюкова!L854+Ясюкова!P854</f>
        <v>0</v>
      </c>
      <c r="D848" s="54">
        <f>Ясюкова!E854</f>
        <v>0</v>
      </c>
      <c r="E848" s="54">
        <f>Ясюкова!F854</f>
        <v>0</v>
      </c>
      <c r="F848" s="54">
        <f>Ясюкова!J854+Ясюкова!T854</f>
        <v>0</v>
      </c>
      <c r="G848" s="54">
        <f>Ясюкова!O854+Ясюкова!V854</f>
        <v>0</v>
      </c>
      <c r="H848" s="54">
        <f>Ясюкова!J854+Ясюкова!N854+Ясюкова!O854</f>
        <v>0</v>
      </c>
      <c r="I848" s="54">
        <f>Ясюкова!T854+Ясюкова!U854+Ясюкова!V854</f>
        <v>0</v>
      </c>
      <c r="J848" s="54">
        <f>Ясюкова!W854</f>
        <v>0</v>
      </c>
      <c r="K848" s="54" t="e">
        <f>Ясюкова!C854</f>
        <v>#DIV/0!</v>
      </c>
      <c r="L848" s="54" t="e">
        <f>Ясюкова!D854</f>
        <v>#DIV/0!</v>
      </c>
      <c r="M848" s="54">
        <f>Ясюкова!G854</f>
        <v>0</v>
      </c>
      <c r="N848" s="54">
        <f>Ясюкова!H854</f>
        <v>0</v>
      </c>
      <c r="O848" s="54">
        <f>Ясюкова!I854</f>
        <v>0</v>
      </c>
      <c r="P848" s="54">
        <f>Ясюкова!X854</f>
        <v>0</v>
      </c>
      <c r="Q848" s="55" t="e">
        <f>Ясюкова!AX854</f>
        <v>#N/A</v>
      </c>
      <c r="R848" s="54" t="e">
        <f>Ясюкова!AW854</f>
        <v>#N/A</v>
      </c>
    </row>
    <row r="849" spans="1:18" x14ac:dyDescent="0.25">
      <c r="A849" s="70">
        <f>'Тулуз-Пьерон'!A855</f>
        <v>0</v>
      </c>
      <c r="B849" s="71">
        <f>'Тулуз-Пьерон'!B855</f>
        <v>0</v>
      </c>
      <c r="C849" s="60">
        <f>Ясюкова!K855+Ясюкова!L855+Ясюкова!P855</f>
        <v>0</v>
      </c>
      <c r="D849" s="54">
        <f>Ясюкова!E855</f>
        <v>0</v>
      </c>
      <c r="E849" s="54">
        <f>Ясюкова!F855</f>
        <v>0</v>
      </c>
      <c r="F849" s="54">
        <f>Ясюкова!J855+Ясюкова!T855</f>
        <v>0</v>
      </c>
      <c r="G849" s="54">
        <f>Ясюкова!O855+Ясюкова!V855</f>
        <v>0</v>
      </c>
      <c r="H849" s="54">
        <f>Ясюкова!J855+Ясюкова!N855+Ясюкова!O855</f>
        <v>0</v>
      </c>
      <c r="I849" s="54">
        <f>Ясюкова!T855+Ясюкова!U855+Ясюкова!V855</f>
        <v>0</v>
      </c>
      <c r="J849" s="54">
        <f>Ясюкова!W855</f>
        <v>0</v>
      </c>
      <c r="K849" s="54" t="e">
        <f>Ясюкова!C855</f>
        <v>#DIV/0!</v>
      </c>
      <c r="L849" s="54" t="e">
        <f>Ясюкова!D855</f>
        <v>#DIV/0!</v>
      </c>
      <c r="M849" s="54">
        <f>Ясюкова!G855</f>
        <v>0</v>
      </c>
      <c r="N849" s="54">
        <f>Ясюкова!H855</f>
        <v>0</v>
      </c>
      <c r="O849" s="54">
        <f>Ясюкова!I855</f>
        <v>0</v>
      </c>
      <c r="P849" s="54">
        <f>Ясюкова!X855</f>
        <v>0</v>
      </c>
      <c r="Q849" s="55" t="e">
        <f>Ясюкова!AX855</f>
        <v>#N/A</v>
      </c>
      <c r="R849" s="54" t="e">
        <f>Ясюкова!AW855</f>
        <v>#N/A</v>
      </c>
    </row>
    <row r="850" spans="1:18" x14ac:dyDescent="0.25">
      <c r="A850" s="70">
        <f>'Тулуз-Пьерон'!A856</f>
        <v>0</v>
      </c>
      <c r="B850" s="71">
        <f>'Тулуз-Пьерон'!B856</f>
        <v>0</v>
      </c>
      <c r="C850" s="60">
        <f>Ясюкова!K856+Ясюкова!L856+Ясюкова!P856</f>
        <v>0</v>
      </c>
      <c r="D850" s="54">
        <f>Ясюкова!E856</f>
        <v>0</v>
      </c>
      <c r="E850" s="54">
        <f>Ясюкова!F856</f>
        <v>0</v>
      </c>
      <c r="F850" s="54">
        <f>Ясюкова!J856+Ясюкова!T856</f>
        <v>0</v>
      </c>
      <c r="G850" s="54">
        <f>Ясюкова!O856+Ясюкова!V856</f>
        <v>0</v>
      </c>
      <c r="H850" s="54">
        <f>Ясюкова!J856+Ясюкова!N856+Ясюкова!O856</f>
        <v>0</v>
      </c>
      <c r="I850" s="54">
        <f>Ясюкова!T856+Ясюкова!U856+Ясюкова!V856</f>
        <v>0</v>
      </c>
      <c r="J850" s="54">
        <f>Ясюкова!W856</f>
        <v>0</v>
      </c>
      <c r="K850" s="54" t="e">
        <f>Ясюкова!C856</f>
        <v>#DIV/0!</v>
      </c>
      <c r="L850" s="54" t="e">
        <f>Ясюкова!D856</f>
        <v>#DIV/0!</v>
      </c>
      <c r="M850" s="54">
        <f>Ясюкова!G856</f>
        <v>0</v>
      </c>
      <c r="N850" s="54">
        <f>Ясюкова!H856</f>
        <v>0</v>
      </c>
      <c r="O850" s="54">
        <f>Ясюкова!I856</f>
        <v>0</v>
      </c>
      <c r="P850" s="54">
        <f>Ясюкова!X856</f>
        <v>0</v>
      </c>
      <c r="Q850" s="55" t="e">
        <f>Ясюкова!AX856</f>
        <v>#N/A</v>
      </c>
      <c r="R850" s="54" t="e">
        <f>Ясюкова!AW856</f>
        <v>#N/A</v>
      </c>
    </row>
    <row r="851" spans="1:18" x14ac:dyDescent="0.25">
      <c r="A851" s="70">
        <f>'Тулуз-Пьерон'!A857</f>
        <v>0</v>
      </c>
      <c r="B851" s="71">
        <f>'Тулуз-Пьерон'!B857</f>
        <v>0</v>
      </c>
      <c r="C851" s="60">
        <f>Ясюкова!K857+Ясюкова!L857+Ясюкова!P857</f>
        <v>0</v>
      </c>
      <c r="D851" s="54">
        <f>Ясюкова!E857</f>
        <v>0</v>
      </c>
      <c r="E851" s="54">
        <f>Ясюкова!F857</f>
        <v>0</v>
      </c>
      <c r="F851" s="54">
        <f>Ясюкова!J857+Ясюкова!T857</f>
        <v>0</v>
      </c>
      <c r="G851" s="54">
        <f>Ясюкова!O857+Ясюкова!V857</f>
        <v>0</v>
      </c>
      <c r="H851" s="54">
        <f>Ясюкова!J857+Ясюкова!N857+Ясюкова!O857</f>
        <v>0</v>
      </c>
      <c r="I851" s="54">
        <f>Ясюкова!T857+Ясюкова!U857+Ясюкова!V857</f>
        <v>0</v>
      </c>
      <c r="J851" s="54">
        <f>Ясюкова!W857</f>
        <v>0</v>
      </c>
      <c r="K851" s="54" t="e">
        <f>Ясюкова!C857</f>
        <v>#DIV/0!</v>
      </c>
      <c r="L851" s="54" t="e">
        <f>Ясюкова!D857</f>
        <v>#DIV/0!</v>
      </c>
      <c r="M851" s="54">
        <f>Ясюкова!G857</f>
        <v>0</v>
      </c>
      <c r="N851" s="54">
        <f>Ясюкова!H857</f>
        <v>0</v>
      </c>
      <c r="O851" s="54">
        <f>Ясюкова!I857</f>
        <v>0</v>
      </c>
      <c r="P851" s="54">
        <f>Ясюкова!X857</f>
        <v>0</v>
      </c>
      <c r="Q851" s="55" t="e">
        <f>Ясюкова!AX857</f>
        <v>#N/A</v>
      </c>
      <c r="R851" s="54" t="e">
        <f>Ясюкова!AW857</f>
        <v>#N/A</v>
      </c>
    </row>
    <row r="852" spans="1:18" x14ac:dyDescent="0.25">
      <c r="A852" s="70">
        <f>'Тулуз-Пьерон'!A858</f>
        <v>0</v>
      </c>
      <c r="B852" s="71">
        <f>'Тулуз-Пьерон'!B858</f>
        <v>0</v>
      </c>
      <c r="C852" s="60">
        <f>Ясюкова!K858+Ясюкова!L858+Ясюкова!P858</f>
        <v>0</v>
      </c>
      <c r="D852" s="54">
        <f>Ясюкова!E858</f>
        <v>0</v>
      </c>
      <c r="E852" s="54">
        <f>Ясюкова!F858</f>
        <v>0</v>
      </c>
      <c r="F852" s="54">
        <f>Ясюкова!J858+Ясюкова!T858</f>
        <v>0</v>
      </c>
      <c r="G852" s="54">
        <f>Ясюкова!O858+Ясюкова!V858</f>
        <v>0</v>
      </c>
      <c r="H852" s="54">
        <f>Ясюкова!J858+Ясюкова!N858+Ясюкова!O858</f>
        <v>0</v>
      </c>
      <c r="I852" s="54">
        <f>Ясюкова!T858+Ясюкова!U858+Ясюкова!V858</f>
        <v>0</v>
      </c>
      <c r="J852" s="54">
        <f>Ясюкова!W858</f>
        <v>0</v>
      </c>
      <c r="K852" s="54" t="e">
        <f>Ясюкова!C858</f>
        <v>#DIV/0!</v>
      </c>
      <c r="L852" s="54" t="e">
        <f>Ясюкова!D858</f>
        <v>#DIV/0!</v>
      </c>
      <c r="M852" s="54">
        <f>Ясюкова!G858</f>
        <v>0</v>
      </c>
      <c r="N852" s="54">
        <f>Ясюкова!H858</f>
        <v>0</v>
      </c>
      <c r="O852" s="54">
        <f>Ясюкова!I858</f>
        <v>0</v>
      </c>
      <c r="P852" s="54">
        <f>Ясюкова!X858</f>
        <v>0</v>
      </c>
      <c r="Q852" s="55" t="e">
        <f>Ясюкова!AX858</f>
        <v>#N/A</v>
      </c>
      <c r="R852" s="54" t="e">
        <f>Ясюкова!AW858</f>
        <v>#N/A</v>
      </c>
    </row>
    <row r="853" spans="1:18" x14ac:dyDescent="0.25">
      <c r="A853" s="70">
        <f>'Тулуз-Пьерон'!A859</f>
        <v>0</v>
      </c>
      <c r="B853" s="71">
        <f>'Тулуз-Пьерон'!B859</f>
        <v>0</v>
      </c>
      <c r="C853" s="60">
        <f>Ясюкова!K859+Ясюкова!L859+Ясюкова!P859</f>
        <v>0</v>
      </c>
      <c r="D853" s="54">
        <f>Ясюкова!E859</f>
        <v>0</v>
      </c>
      <c r="E853" s="54">
        <f>Ясюкова!F859</f>
        <v>0</v>
      </c>
      <c r="F853" s="54">
        <f>Ясюкова!J859+Ясюкова!T859</f>
        <v>0</v>
      </c>
      <c r="G853" s="54">
        <f>Ясюкова!O859+Ясюкова!V859</f>
        <v>0</v>
      </c>
      <c r="H853" s="54">
        <f>Ясюкова!J859+Ясюкова!N859+Ясюкова!O859</f>
        <v>0</v>
      </c>
      <c r="I853" s="54">
        <f>Ясюкова!T859+Ясюкова!U859+Ясюкова!V859</f>
        <v>0</v>
      </c>
      <c r="J853" s="54">
        <f>Ясюкова!W859</f>
        <v>0</v>
      </c>
      <c r="K853" s="54" t="e">
        <f>Ясюкова!C859</f>
        <v>#DIV/0!</v>
      </c>
      <c r="L853" s="54" t="e">
        <f>Ясюкова!D859</f>
        <v>#DIV/0!</v>
      </c>
      <c r="M853" s="54">
        <f>Ясюкова!G859</f>
        <v>0</v>
      </c>
      <c r="N853" s="54">
        <f>Ясюкова!H859</f>
        <v>0</v>
      </c>
      <c r="O853" s="54">
        <f>Ясюкова!I859</f>
        <v>0</v>
      </c>
      <c r="P853" s="54">
        <f>Ясюкова!X859</f>
        <v>0</v>
      </c>
      <c r="Q853" s="55" t="e">
        <f>Ясюкова!AX859</f>
        <v>#N/A</v>
      </c>
      <c r="R853" s="54" t="e">
        <f>Ясюкова!AW859</f>
        <v>#N/A</v>
      </c>
    </row>
    <row r="854" spans="1:18" x14ac:dyDescent="0.25">
      <c r="A854" s="70">
        <f>'Тулуз-Пьерон'!A860</f>
        <v>0</v>
      </c>
      <c r="B854" s="71">
        <f>'Тулуз-Пьерон'!B860</f>
        <v>0</v>
      </c>
      <c r="C854" s="60">
        <f>Ясюкова!K860+Ясюкова!L860+Ясюкова!P860</f>
        <v>0</v>
      </c>
      <c r="D854" s="54">
        <f>Ясюкова!E860</f>
        <v>0</v>
      </c>
      <c r="E854" s="54">
        <f>Ясюкова!F860</f>
        <v>0</v>
      </c>
      <c r="F854" s="54">
        <f>Ясюкова!J860+Ясюкова!T860</f>
        <v>0</v>
      </c>
      <c r="G854" s="54">
        <f>Ясюкова!O860+Ясюкова!V860</f>
        <v>0</v>
      </c>
      <c r="H854" s="54">
        <f>Ясюкова!J860+Ясюкова!N860+Ясюкова!O860</f>
        <v>0</v>
      </c>
      <c r="I854" s="54">
        <f>Ясюкова!T860+Ясюкова!U860+Ясюкова!V860</f>
        <v>0</v>
      </c>
      <c r="J854" s="54">
        <f>Ясюкова!W860</f>
        <v>0</v>
      </c>
      <c r="K854" s="54" t="e">
        <f>Ясюкова!C860</f>
        <v>#DIV/0!</v>
      </c>
      <c r="L854" s="54" t="e">
        <f>Ясюкова!D860</f>
        <v>#DIV/0!</v>
      </c>
      <c r="M854" s="54">
        <f>Ясюкова!G860</f>
        <v>0</v>
      </c>
      <c r="N854" s="54">
        <f>Ясюкова!H860</f>
        <v>0</v>
      </c>
      <c r="O854" s="54">
        <f>Ясюкова!I860</f>
        <v>0</v>
      </c>
      <c r="P854" s="54">
        <f>Ясюкова!X860</f>
        <v>0</v>
      </c>
      <c r="Q854" s="55" t="e">
        <f>Ясюкова!AX860</f>
        <v>#N/A</v>
      </c>
      <c r="R854" s="54" t="e">
        <f>Ясюкова!AW860</f>
        <v>#N/A</v>
      </c>
    </row>
    <row r="855" spans="1:18" x14ac:dyDescent="0.25">
      <c r="A855" s="70">
        <f>'Тулуз-Пьерон'!A861</f>
        <v>0</v>
      </c>
      <c r="B855" s="71">
        <f>'Тулуз-Пьерон'!B861</f>
        <v>0</v>
      </c>
      <c r="C855" s="60">
        <f>Ясюкова!K861+Ясюкова!L861+Ясюкова!P861</f>
        <v>0</v>
      </c>
      <c r="D855" s="54">
        <f>Ясюкова!E861</f>
        <v>0</v>
      </c>
      <c r="E855" s="54">
        <f>Ясюкова!F861</f>
        <v>0</v>
      </c>
      <c r="F855" s="54">
        <f>Ясюкова!J861+Ясюкова!T861</f>
        <v>0</v>
      </c>
      <c r="G855" s="54">
        <f>Ясюкова!O861+Ясюкова!V861</f>
        <v>0</v>
      </c>
      <c r="H855" s="54">
        <f>Ясюкова!J861+Ясюкова!N861+Ясюкова!O861</f>
        <v>0</v>
      </c>
      <c r="I855" s="54">
        <f>Ясюкова!T861+Ясюкова!U861+Ясюкова!V861</f>
        <v>0</v>
      </c>
      <c r="J855" s="54">
        <f>Ясюкова!W861</f>
        <v>0</v>
      </c>
      <c r="K855" s="54" t="e">
        <f>Ясюкова!C861</f>
        <v>#DIV/0!</v>
      </c>
      <c r="L855" s="54" t="e">
        <f>Ясюкова!D861</f>
        <v>#DIV/0!</v>
      </c>
      <c r="M855" s="54">
        <f>Ясюкова!G861</f>
        <v>0</v>
      </c>
      <c r="N855" s="54">
        <f>Ясюкова!H861</f>
        <v>0</v>
      </c>
      <c r="O855" s="54">
        <f>Ясюкова!I861</f>
        <v>0</v>
      </c>
      <c r="P855" s="54">
        <f>Ясюкова!X861</f>
        <v>0</v>
      </c>
      <c r="Q855" s="55" t="e">
        <f>Ясюкова!AX861</f>
        <v>#N/A</v>
      </c>
      <c r="R855" s="54" t="e">
        <f>Ясюкова!AW861</f>
        <v>#N/A</v>
      </c>
    </row>
    <row r="856" spans="1:18" x14ac:dyDescent="0.25">
      <c r="A856" s="70">
        <f>'Тулуз-Пьерон'!A862</f>
        <v>0</v>
      </c>
      <c r="B856" s="71">
        <f>'Тулуз-Пьерон'!B862</f>
        <v>0</v>
      </c>
      <c r="C856" s="60">
        <f>Ясюкова!K862+Ясюкова!L862+Ясюкова!P862</f>
        <v>0</v>
      </c>
      <c r="D856" s="54">
        <f>Ясюкова!E862</f>
        <v>0</v>
      </c>
      <c r="E856" s="54">
        <f>Ясюкова!F862</f>
        <v>0</v>
      </c>
      <c r="F856" s="54">
        <f>Ясюкова!J862+Ясюкова!T862</f>
        <v>0</v>
      </c>
      <c r="G856" s="54">
        <f>Ясюкова!O862+Ясюкова!V862</f>
        <v>0</v>
      </c>
      <c r="H856" s="54">
        <f>Ясюкова!J862+Ясюкова!N862+Ясюкова!O862</f>
        <v>0</v>
      </c>
      <c r="I856" s="54">
        <f>Ясюкова!T862+Ясюкова!U862+Ясюкова!V862</f>
        <v>0</v>
      </c>
      <c r="J856" s="54">
        <f>Ясюкова!W862</f>
        <v>0</v>
      </c>
      <c r="K856" s="54" t="e">
        <f>Ясюкова!C862</f>
        <v>#DIV/0!</v>
      </c>
      <c r="L856" s="54" t="e">
        <f>Ясюкова!D862</f>
        <v>#DIV/0!</v>
      </c>
      <c r="M856" s="54">
        <f>Ясюкова!G862</f>
        <v>0</v>
      </c>
      <c r="N856" s="54">
        <f>Ясюкова!H862</f>
        <v>0</v>
      </c>
      <c r="O856" s="54">
        <f>Ясюкова!I862</f>
        <v>0</v>
      </c>
      <c r="P856" s="54">
        <f>Ясюкова!X862</f>
        <v>0</v>
      </c>
      <c r="Q856" s="55" t="e">
        <f>Ясюкова!AX862</f>
        <v>#N/A</v>
      </c>
      <c r="R856" s="54" t="e">
        <f>Ясюкова!AW862</f>
        <v>#N/A</v>
      </c>
    </row>
    <row r="857" spans="1:18" x14ac:dyDescent="0.25">
      <c r="A857" s="70">
        <f>'Тулуз-Пьерон'!A863</f>
        <v>0</v>
      </c>
      <c r="B857" s="71">
        <f>'Тулуз-Пьерон'!B863</f>
        <v>0</v>
      </c>
      <c r="C857" s="60">
        <f>Ясюкова!K863+Ясюкова!L863+Ясюкова!P863</f>
        <v>0</v>
      </c>
      <c r="D857" s="54">
        <f>Ясюкова!E863</f>
        <v>0</v>
      </c>
      <c r="E857" s="54">
        <f>Ясюкова!F863</f>
        <v>0</v>
      </c>
      <c r="F857" s="54">
        <f>Ясюкова!J863+Ясюкова!T863</f>
        <v>0</v>
      </c>
      <c r="G857" s="54">
        <f>Ясюкова!O863+Ясюкова!V863</f>
        <v>0</v>
      </c>
      <c r="H857" s="54">
        <f>Ясюкова!J863+Ясюкова!N863+Ясюкова!O863</f>
        <v>0</v>
      </c>
      <c r="I857" s="54">
        <f>Ясюкова!T863+Ясюкова!U863+Ясюкова!V863</f>
        <v>0</v>
      </c>
      <c r="J857" s="54">
        <f>Ясюкова!W863</f>
        <v>0</v>
      </c>
      <c r="K857" s="54" t="e">
        <f>Ясюкова!C863</f>
        <v>#DIV/0!</v>
      </c>
      <c r="L857" s="54" t="e">
        <f>Ясюкова!D863</f>
        <v>#DIV/0!</v>
      </c>
      <c r="M857" s="54">
        <f>Ясюкова!G863</f>
        <v>0</v>
      </c>
      <c r="N857" s="54">
        <f>Ясюкова!H863</f>
        <v>0</v>
      </c>
      <c r="O857" s="54">
        <f>Ясюкова!I863</f>
        <v>0</v>
      </c>
      <c r="P857" s="54">
        <f>Ясюкова!X863</f>
        <v>0</v>
      </c>
      <c r="Q857" s="55" t="e">
        <f>Ясюкова!AX863</f>
        <v>#N/A</v>
      </c>
      <c r="R857" s="54" t="e">
        <f>Ясюкова!AW863</f>
        <v>#N/A</v>
      </c>
    </row>
    <row r="858" spans="1:18" x14ac:dyDescent="0.25">
      <c r="A858" s="70">
        <f>'Тулуз-Пьерон'!A864</f>
        <v>0</v>
      </c>
      <c r="B858" s="71">
        <f>'Тулуз-Пьерон'!B864</f>
        <v>0</v>
      </c>
      <c r="C858" s="60">
        <f>Ясюкова!K864+Ясюкова!L864+Ясюкова!P864</f>
        <v>0</v>
      </c>
      <c r="D858" s="54">
        <f>Ясюкова!E864</f>
        <v>0</v>
      </c>
      <c r="E858" s="54">
        <f>Ясюкова!F864</f>
        <v>0</v>
      </c>
      <c r="F858" s="54">
        <f>Ясюкова!J864+Ясюкова!T864</f>
        <v>0</v>
      </c>
      <c r="G858" s="54">
        <f>Ясюкова!O864+Ясюкова!V864</f>
        <v>0</v>
      </c>
      <c r="H858" s="54">
        <f>Ясюкова!J864+Ясюкова!N864+Ясюкова!O864</f>
        <v>0</v>
      </c>
      <c r="I858" s="54">
        <f>Ясюкова!T864+Ясюкова!U864+Ясюкова!V864</f>
        <v>0</v>
      </c>
      <c r="J858" s="54">
        <f>Ясюкова!W864</f>
        <v>0</v>
      </c>
      <c r="K858" s="54" t="e">
        <f>Ясюкова!C864</f>
        <v>#DIV/0!</v>
      </c>
      <c r="L858" s="54" t="e">
        <f>Ясюкова!D864</f>
        <v>#DIV/0!</v>
      </c>
      <c r="M858" s="54">
        <f>Ясюкова!G864</f>
        <v>0</v>
      </c>
      <c r="N858" s="54">
        <f>Ясюкова!H864</f>
        <v>0</v>
      </c>
      <c r="O858" s="54">
        <f>Ясюкова!I864</f>
        <v>0</v>
      </c>
      <c r="P858" s="54">
        <f>Ясюкова!X864</f>
        <v>0</v>
      </c>
      <c r="Q858" s="55" t="e">
        <f>Ясюкова!AX864</f>
        <v>#N/A</v>
      </c>
      <c r="R858" s="54" t="e">
        <f>Ясюкова!AW864</f>
        <v>#N/A</v>
      </c>
    </row>
    <row r="859" spans="1:18" x14ac:dyDescent="0.25">
      <c r="A859" s="70">
        <f>'Тулуз-Пьерон'!A865</f>
        <v>0</v>
      </c>
      <c r="B859" s="71">
        <f>'Тулуз-Пьерон'!B865</f>
        <v>0</v>
      </c>
      <c r="C859" s="60">
        <f>Ясюкова!K865+Ясюкова!L865+Ясюкова!P865</f>
        <v>0</v>
      </c>
      <c r="D859" s="54">
        <f>Ясюкова!E865</f>
        <v>0</v>
      </c>
      <c r="E859" s="54">
        <f>Ясюкова!F865</f>
        <v>0</v>
      </c>
      <c r="F859" s="54">
        <f>Ясюкова!J865+Ясюкова!T865</f>
        <v>0</v>
      </c>
      <c r="G859" s="54">
        <f>Ясюкова!O865+Ясюкова!V865</f>
        <v>0</v>
      </c>
      <c r="H859" s="54">
        <f>Ясюкова!J865+Ясюкова!N865+Ясюкова!O865</f>
        <v>0</v>
      </c>
      <c r="I859" s="54">
        <f>Ясюкова!T865+Ясюкова!U865+Ясюкова!V865</f>
        <v>0</v>
      </c>
      <c r="J859" s="54">
        <f>Ясюкова!W865</f>
        <v>0</v>
      </c>
      <c r="K859" s="54" t="e">
        <f>Ясюкова!C865</f>
        <v>#DIV/0!</v>
      </c>
      <c r="L859" s="54" t="e">
        <f>Ясюкова!D865</f>
        <v>#DIV/0!</v>
      </c>
      <c r="M859" s="54">
        <f>Ясюкова!G865</f>
        <v>0</v>
      </c>
      <c r="N859" s="54">
        <f>Ясюкова!H865</f>
        <v>0</v>
      </c>
      <c r="O859" s="54">
        <f>Ясюкова!I865</f>
        <v>0</v>
      </c>
      <c r="P859" s="54">
        <f>Ясюкова!X865</f>
        <v>0</v>
      </c>
      <c r="Q859" s="55" t="e">
        <f>Ясюкова!AX865</f>
        <v>#N/A</v>
      </c>
      <c r="R859" s="54" t="e">
        <f>Ясюкова!AW865</f>
        <v>#N/A</v>
      </c>
    </row>
    <row r="860" spans="1:18" x14ac:dyDescent="0.25">
      <c r="A860" s="70">
        <f>'Тулуз-Пьерон'!A866</f>
        <v>0</v>
      </c>
      <c r="B860" s="71">
        <f>'Тулуз-Пьерон'!B866</f>
        <v>0</v>
      </c>
      <c r="C860" s="60">
        <f>Ясюкова!K866+Ясюкова!L866+Ясюкова!P866</f>
        <v>0</v>
      </c>
      <c r="D860" s="54">
        <f>Ясюкова!E866</f>
        <v>0</v>
      </c>
      <c r="E860" s="54">
        <f>Ясюкова!F866</f>
        <v>0</v>
      </c>
      <c r="F860" s="54">
        <f>Ясюкова!J866+Ясюкова!T866</f>
        <v>0</v>
      </c>
      <c r="G860" s="54">
        <f>Ясюкова!O866+Ясюкова!V866</f>
        <v>0</v>
      </c>
      <c r="H860" s="54">
        <f>Ясюкова!J866+Ясюкова!N866+Ясюкова!O866</f>
        <v>0</v>
      </c>
      <c r="I860" s="54">
        <f>Ясюкова!T866+Ясюкова!U866+Ясюкова!V866</f>
        <v>0</v>
      </c>
      <c r="J860" s="54">
        <f>Ясюкова!W866</f>
        <v>0</v>
      </c>
      <c r="K860" s="54" t="e">
        <f>Ясюкова!C866</f>
        <v>#DIV/0!</v>
      </c>
      <c r="L860" s="54" t="e">
        <f>Ясюкова!D866</f>
        <v>#DIV/0!</v>
      </c>
      <c r="M860" s="54">
        <f>Ясюкова!G866</f>
        <v>0</v>
      </c>
      <c r="N860" s="54">
        <f>Ясюкова!H866</f>
        <v>0</v>
      </c>
      <c r="O860" s="54">
        <f>Ясюкова!I866</f>
        <v>0</v>
      </c>
      <c r="P860" s="54">
        <f>Ясюкова!X866</f>
        <v>0</v>
      </c>
      <c r="Q860" s="55" t="e">
        <f>Ясюкова!AX866</f>
        <v>#N/A</v>
      </c>
      <c r="R860" s="54" t="e">
        <f>Ясюкова!AW866</f>
        <v>#N/A</v>
      </c>
    </row>
    <row r="861" spans="1:18" x14ac:dyDescent="0.25">
      <c r="A861" s="70">
        <f>'Тулуз-Пьерон'!A867</f>
        <v>0</v>
      </c>
      <c r="B861" s="71">
        <f>'Тулуз-Пьерон'!B867</f>
        <v>0</v>
      </c>
      <c r="C861" s="60">
        <f>Ясюкова!K867+Ясюкова!L867+Ясюкова!P867</f>
        <v>0</v>
      </c>
      <c r="D861" s="54">
        <f>Ясюкова!E867</f>
        <v>0</v>
      </c>
      <c r="E861" s="54">
        <f>Ясюкова!F867</f>
        <v>0</v>
      </c>
      <c r="F861" s="54">
        <f>Ясюкова!J867+Ясюкова!T867</f>
        <v>0</v>
      </c>
      <c r="G861" s="54">
        <f>Ясюкова!O867+Ясюкова!V867</f>
        <v>0</v>
      </c>
      <c r="H861" s="54">
        <f>Ясюкова!J867+Ясюкова!N867+Ясюкова!O867</f>
        <v>0</v>
      </c>
      <c r="I861" s="54">
        <f>Ясюкова!T867+Ясюкова!U867+Ясюкова!V867</f>
        <v>0</v>
      </c>
      <c r="J861" s="54">
        <f>Ясюкова!W867</f>
        <v>0</v>
      </c>
      <c r="K861" s="54" t="e">
        <f>Ясюкова!C867</f>
        <v>#DIV/0!</v>
      </c>
      <c r="L861" s="54" t="e">
        <f>Ясюкова!D867</f>
        <v>#DIV/0!</v>
      </c>
      <c r="M861" s="54">
        <f>Ясюкова!G867</f>
        <v>0</v>
      </c>
      <c r="N861" s="54">
        <f>Ясюкова!H867</f>
        <v>0</v>
      </c>
      <c r="O861" s="54">
        <f>Ясюкова!I867</f>
        <v>0</v>
      </c>
      <c r="P861" s="54">
        <f>Ясюкова!X867</f>
        <v>0</v>
      </c>
      <c r="Q861" s="55" t="e">
        <f>Ясюкова!AX867</f>
        <v>#N/A</v>
      </c>
      <c r="R861" s="54" t="e">
        <f>Ясюкова!AW867</f>
        <v>#N/A</v>
      </c>
    </row>
    <row r="862" spans="1:18" x14ac:dyDescent="0.25">
      <c r="A862" s="70">
        <f>'Тулуз-Пьерон'!A868</f>
        <v>0</v>
      </c>
      <c r="B862" s="71">
        <f>'Тулуз-Пьерон'!B868</f>
        <v>0</v>
      </c>
      <c r="C862" s="60">
        <f>Ясюкова!K868+Ясюкова!L868+Ясюкова!P868</f>
        <v>0</v>
      </c>
      <c r="D862" s="54">
        <f>Ясюкова!E868</f>
        <v>0</v>
      </c>
      <c r="E862" s="54">
        <f>Ясюкова!F868</f>
        <v>0</v>
      </c>
      <c r="F862" s="54">
        <f>Ясюкова!J868+Ясюкова!T868</f>
        <v>0</v>
      </c>
      <c r="G862" s="54">
        <f>Ясюкова!O868+Ясюкова!V868</f>
        <v>0</v>
      </c>
      <c r="H862" s="54">
        <f>Ясюкова!J868+Ясюкова!N868+Ясюкова!O868</f>
        <v>0</v>
      </c>
      <c r="I862" s="54">
        <f>Ясюкова!T868+Ясюкова!U868+Ясюкова!V868</f>
        <v>0</v>
      </c>
      <c r="J862" s="54">
        <f>Ясюкова!W868</f>
        <v>0</v>
      </c>
      <c r="K862" s="54" t="e">
        <f>Ясюкова!C868</f>
        <v>#DIV/0!</v>
      </c>
      <c r="L862" s="54" t="e">
        <f>Ясюкова!D868</f>
        <v>#DIV/0!</v>
      </c>
      <c r="M862" s="54">
        <f>Ясюкова!G868</f>
        <v>0</v>
      </c>
      <c r="N862" s="54">
        <f>Ясюкова!H868</f>
        <v>0</v>
      </c>
      <c r="O862" s="54">
        <f>Ясюкова!I868</f>
        <v>0</v>
      </c>
      <c r="P862" s="54">
        <f>Ясюкова!X868</f>
        <v>0</v>
      </c>
      <c r="Q862" s="55" t="e">
        <f>Ясюкова!AX868</f>
        <v>#N/A</v>
      </c>
      <c r="R862" s="54" t="e">
        <f>Ясюкова!AW868</f>
        <v>#N/A</v>
      </c>
    </row>
    <row r="863" spans="1:18" x14ac:dyDescent="0.25">
      <c r="A863" s="70">
        <f>'Тулуз-Пьерон'!A869</f>
        <v>0</v>
      </c>
      <c r="B863" s="71">
        <f>'Тулуз-Пьерон'!B869</f>
        <v>0</v>
      </c>
      <c r="C863" s="60">
        <f>Ясюкова!K869+Ясюкова!L869+Ясюкова!P869</f>
        <v>0</v>
      </c>
      <c r="D863" s="54">
        <f>Ясюкова!E869</f>
        <v>0</v>
      </c>
      <c r="E863" s="54">
        <f>Ясюкова!F869</f>
        <v>0</v>
      </c>
      <c r="F863" s="54">
        <f>Ясюкова!J869+Ясюкова!T869</f>
        <v>0</v>
      </c>
      <c r="G863" s="54">
        <f>Ясюкова!O869+Ясюкова!V869</f>
        <v>0</v>
      </c>
      <c r="H863" s="54">
        <f>Ясюкова!J869+Ясюкова!N869+Ясюкова!O869</f>
        <v>0</v>
      </c>
      <c r="I863" s="54">
        <f>Ясюкова!T869+Ясюкова!U869+Ясюкова!V869</f>
        <v>0</v>
      </c>
      <c r="J863" s="54">
        <f>Ясюкова!W869</f>
        <v>0</v>
      </c>
      <c r="K863" s="54" t="e">
        <f>Ясюкова!C869</f>
        <v>#DIV/0!</v>
      </c>
      <c r="L863" s="54" t="e">
        <f>Ясюкова!D869</f>
        <v>#DIV/0!</v>
      </c>
      <c r="M863" s="54">
        <f>Ясюкова!G869</f>
        <v>0</v>
      </c>
      <c r="N863" s="54">
        <f>Ясюкова!H869</f>
        <v>0</v>
      </c>
      <c r="O863" s="54">
        <f>Ясюкова!I869</f>
        <v>0</v>
      </c>
      <c r="P863" s="54">
        <f>Ясюкова!X869</f>
        <v>0</v>
      </c>
      <c r="Q863" s="55" t="e">
        <f>Ясюкова!AX869</f>
        <v>#N/A</v>
      </c>
      <c r="R863" s="54" t="e">
        <f>Ясюкова!AW869</f>
        <v>#N/A</v>
      </c>
    </row>
    <row r="864" spans="1:18" x14ac:dyDescent="0.25">
      <c r="A864" s="70">
        <f>'Тулуз-Пьерон'!A870</f>
        <v>0</v>
      </c>
      <c r="B864" s="71">
        <f>'Тулуз-Пьерон'!B870</f>
        <v>0</v>
      </c>
      <c r="C864" s="60">
        <f>Ясюкова!K870+Ясюкова!L870+Ясюкова!P870</f>
        <v>0</v>
      </c>
      <c r="D864" s="54">
        <f>Ясюкова!E870</f>
        <v>0</v>
      </c>
      <c r="E864" s="54">
        <f>Ясюкова!F870</f>
        <v>0</v>
      </c>
      <c r="F864" s="54">
        <f>Ясюкова!J870+Ясюкова!T870</f>
        <v>0</v>
      </c>
      <c r="G864" s="54">
        <f>Ясюкова!O870+Ясюкова!V870</f>
        <v>0</v>
      </c>
      <c r="H864" s="54">
        <f>Ясюкова!J870+Ясюкова!N870+Ясюкова!O870</f>
        <v>0</v>
      </c>
      <c r="I864" s="54">
        <f>Ясюкова!T870+Ясюкова!U870+Ясюкова!V870</f>
        <v>0</v>
      </c>
      <c r="J864" s="54">
        <f>Ясюкова!W870</f>
        <v>0</v>
      </c>
      <c r="K864" s="54" t="e">
        <f>Ясюкова!C870</f>
        <v>#DIV/0!</v>
      </c>
      <c r="L864" s="54" t="e">
        <f>Ясюкова!D870</f>
        <v>#DIV/0!</v>
      </c>
      <c r="M864" s="54">
        <f>Ясюкова!G870</f>
        <v>0</v>
      </c>
      <c r="N864" s="54">
        <f>Ясюкова!H870</f>
        <v>0</v>
      </c>
      <c r="O864" s="54">
        <f>Ясюкова!I870</f>
        <v>0</v>
      </c>
      <c r="P864" s="54">
        <f>Ясюкова!X870</f>
        <v>0</v>
      </c>
      <c r="Q864" s="55" t="e">
        <f>Ясюкова!AX870</f>
        <v>#N/A</v>
      </c>
      <c r="R864" s="54" t="e">
        <f>Ясюкова!AW870</f>
        <v>#N/A</v>
      </c>
    </row>
    <row r="865" spans="1:18" x14ac:dyDescent="0.25">
      <c r="A865" s="70">
        <f>'Тулуз-Пьерон'!A871</f>
        <v>0</v>
      </c>
      <c r="B865" s="71">
        <f>'Тулуз-Пьерон'!B871</f>
        <v>0</v>
      </c>
      <c r="C865" s="60">
        <f>Ясюкова!K871+Ясюкова!L871+Ясюкова!P871</f>
        <v>0</v>
      </c>
      <c r="D865" s="54">
        <f>Ясюкова!E871</f>
        <v>0</v>
      </c>
      <c r="E865" s="54">
        <f>Ясюкова!F871</f>
        <v>0</v>
      </c>
      <c r="F865" s="54">
        <f>Ясюкова!J871+Ясюкова!T871</f>
        <v>0</v>
      </c>
      <c r="G865" s="54">
        <f>Ясюкова!O871+Ясюкова!V871</f>
        <v>0</v>
      </c>
      <c r="H865" s="54">
        <f>Ясюкова!J871+Ясюкова!N871+Ясюкова!O871</f>
        <v>0</v>
      </c>
      <c r="I865" s="54">
        <f>Ясюкова!T871+Ясюкова!U871+Ясюкова!V871</f>
        <v>0</v>
      </c>
      <c r="J865" s="54">
        <f>Ясюкова!W871</f>
        <v>0</v>
      </c>
      <c r="K865" s="54" t="e">
        <f>Ясюкова!C871</f>
        <v>#DIV/0!</v>
      </c>
      <c r="L865" s="54" t="e">
        <f>Ясюкова!D871</f>
        <v>#DIV/0!</v>
      </c>
      <c r="M865" s="54">
        <f>Ясюкова!G871</f>
        <v>0</v>
      </c>
      <c r="N865" s="54">
        <f>Ясюкова!H871</f>
        <v>0</v>
      </c>
      <c r="O865" s="54">
        <f>Ясюкова!I871</f>
        <v>0</v>
      </c>
      <c r="P865" s="54">
        <f>Ясюкова!X871</f>
        <v>0</v>
      </c>
      <c r="Q865" s="55" t="e">
        <f>Ясюкова!AX871</f>
        <v>#N/A</v>
      </c>
      <c r="R865" s="54" t="e">
        <f>Ясюкова!AW871</f>
        <v>#N/A</v>
      </c>
    </row>
    <row r="866" spans="1:18" x14ac:dyDescent="0.25">
      <c r="A866" s="70">
        <f>'Тулуз-Пьерон'!A872</f>
        <v>0</v>
      </c>
      <c r="B866" s="71">
        <f>'Тулуз-Пьерон'!B872</f>
        <v>0</v>
      </c>
      <c r="C866" s="60">
        <f>Ясюкова!K872+Ясюкова!L872+Ясюкова!P872</f>
        <v>0</v>
      </c>
      <c r="D866" s="54">
        <f>Ясюкова!E872</f>
        <v>0</v>
      </c>
      <c r="E866" s="54">
        <f>Ясюкова!F872</f>
        <v>0</v>
      </c>
      <c r="F866" s="54">
        <f>Ясюкова!J872+Ясюкова!T872</f>
        <v>0</v>
      </c>
      <c r="G866" s="54">
        <f>Ясюкова!O872+Ясюкова!V872</f>
        <v>0</v>
      </c>
      <c r="H866" s="54">
        <f>Ясюкова!J872+Ясюкова!N872+Ясюкова!O872</f>
        <v>0</v>
      </c>
      <c r="I866" s="54">
        <f>Ясюкова!T872+Ясюкова!U872+Ясюкова!V872</f>
        <v>0</v>
      </c>
      <c r="J866" s="54">
        <f>Ясюкова!W872</f>
        <v>0</v>
      </c>
      <c r="K866" s="54" t="e">
        <f>Ясюкова!C872</f>
        <v>#DIV/0!</v>
      </c>
      <c r="L866" s="54" t="e">
        <f>Ясюкова!D872</f>
        <v>#DIV/0!</v>
      </c>
      <c r="M866" s="54">
        <f>Ясюкова!G872</f>
        <v>0</v>
      </c>
      <c r="N866" s="54">
        <f>Ясюкова!H872</f>
        <v>0</v>
      </c>
      <c r="O866" s="54">
        <f>Ясюкова!I872</f>
        <v>0</v>
      </c>
      <c r="P866" s="54">
        <f>Ясюкова!X872</f>
        <v>0</v>
      </c>
      <c r="Q866" s="55" t="e">
        <f>Ясюкова!AX872</f>
        <v>#N/A</v>
      </c>
      <c r="R866" s="54" t="e">
        <f>Ясюкова!AW872</f>
        <v>#N/A</v>
      </c>
    </row>
    <row r="867" spans="1:18" x14ac:dyDescent="0.25">
      <c r="A867" s="70">
        <f>'Тулуз-Пьерон'!A873</f>
        <v>0</v>
      </c>
      <c r="B867" s="71">
        <f>'Тулуз-Пьерон'!B873</f>
        <v>0</v>
      </c>
      <c r="C867" s="60">
        <f>Ясюкова!K873+Ясюкова!L873+Ясюкова!P873</f>
        <v>0</v>
      </c>
      <c r="D867" s="54">
        <f>Ясюкова!E873</f>
        <v>0</v>
      </c>
      <c r="E867" s="54">
        <f>Ясюкова!F873</f>
        <v>0</v>
      </c>
      <c r="F867" s="54">
        <f>Ясюкова!J873+Ясюкова!T873</f>
        <v>0</v>
      </c>
      <c r="G867" s="54">
        <f>Ясюкова!O873+Ясюкова!V873</f>
        <v>0</v>
      </c>
      <c r="H867" s="54">
        <f>Ясюкова!J873+Ясюкова!N873+Ясюкова!O873</f>
        <v>0</v>
      </c>
      <c r="I867" s="54">
        <f>Ясюкова!T873+Ясюкова!U873+Ясюкова!V873</f>
        <v>0</v>
      </c>
      <c r="J867" s="54">
        <f>Ясюкова!W873</f>
        <v>0</v>
      </c>
      <c r="K867" s="54" t="e">
        <f>Ясюкова!C873</f>
        <v>#DIV/0!</v>
      </c>
      <c r="L867" s="54" t="e">
        <f>Ясюкова!D873</f>
        <v>#DIV/0!</v>
      </c>
      <c r="M867" s="54">
        <f>Ясюкова!G873</f>
        <v>0</v>
      </c>
      <c r="N867" s="54">
        <f>Ясюкова!H873</f>
        <v>0</v>
      </c>
      <c r="O867" s="54">
        <f>Ясюкова!I873</f>
        <v>0</v>
      </c>
      <c r="P867" s="54">
        <f>Ясюкова!X873</f>
        <v>0</v>
      </c>
      <c r="Q867" s="55" t="e">
        <f>Ясюкова!AX873</f>
        <v>#N/A</v>
      </c>
      <c r="R867" s="54" t="e">
        <f>Ясюкова!AW873</f>
        <v>#N/A</v>
      </c>
    </row>
    <row r="868" spans="1:18" x14ac:dyDescent="0.25">
      <c r="A868" s="70">
        <f>'Тулуз-Пьерон'!A874</f>
        <v>0</v>
      </c>
      <c r="B868" s="71">
        <f>'Тулуз-Пьерон'!B874</f>
        <v>0</v>
      </c>
      <c r="C868" s="60">
        <f>Ясюкова!K874+Ясюкова!L874+Ясюкова!P874</f>
        <v>0</v>
      </c>
      <c r="D868" s="54">
        <f>Ясюкова!E874</f>
        <v>0</v>
      </c>
      <c r="E868" s="54">
        <f>Ясюкова!F874</f>
        <v>0</v>
      </c>
      <c r="F868" s="54">
        <f>Ясюкова!J874+Ясюкова!T874</f>
        <v>0</v>
      </c>
      <c r="G868" s="54">
        <f>Ясюкова!O874+Ясюкова!V874</f>
        <v>0</v>
      </c>
      <c r="H868" s="54">
        <f>Ясюкова!J874+Ясюкова!N874+Ясюкова!O874</f>
        <v>0</v>
      </c>
      <c r="I868" s="54">
        <f>Ясюкова!T874+Ясюкова!U874+Ясюкова!V874</f>
        <v>0</v>
      </c>
      <c r="J868" s="54">
        <f>Ясюкова!W874</f>
        <v>0</v>
      </c>
      <c r="K868" s="54" t="e">
        <f>Ясюкова!C874</f>
        <v>#DIV/0!</v>
      </c>
      <c r="L868" s="54" t="e">
        <f>Ясюкова!D874</f>
        <v>#DIV/0!</v>
      </c>
      <c r="M868" s="54">
        <f>Ясюкова!G874</f>
        <v>0</v>
      </c>
      <c r="N868" s="54">
        <f>Ясюкова!H874</f>
        <v>0</v>
      </c>
      <c r="O868" s="54">
        <f>Ясюкова!I874</f>
        <v>0</v>
      </c>
      <c r="P868" s="54">
        <f>Ясюкова!X874</f>
        <v>0</v>
      </c>
      <c r="Q868" s="55" t="e">
        <f>Ясюкова!AX874</f>
        <v>#N/A</v>
      </c>
      <c r="R868" s="54" t="e">
        <f>Ясюкова!AW874</f>
        <v>#N/A</v>
      </c>
    </row>
    <row r="869" spans="1:18" x14ac:dyDescent="0.25">
      <c r="A869" s="70">
        <f>'Тулуз-Пьерон'!A875</f>
        <v>0</v>
      </c>
      <c r="B869" s="71">
        <f>'Тулуз-Пьерон'!B875</f>
        <v>0</v>
      </c>
      <c r="C869" s="60">
        <f>Ясюкова!K875+Ясюкова!L875+Ясюкова!P875</f>
        <v>0</v>
      </c>
      <c r="D869" s="54">
        <f>Ясюкова!E875</f>
        <v>0</v>
      </c>
      <c r="E869" s="54">
        <f>Ясюкова!F875</f>
        <v>0</v>
      </c>
      <c r="F869" s="54">
        <f>Ясюкова!J875+Ясюкова!T875</f>
        <v>0</v>
      </c>
      <c r="G869" s="54">
        <f>Ясюкова!O875+Ясюкова!V875</f>
        <v>0</v>
      </c>
      <c r="H869" s="54">
        <f>Ясюкова!J875+Ясюкова!N875+Ясюкова!O875</f>
        <v>0</v>
      </c>
      <c r="I869" s="54">
        <f>Ясюкова!T875+Ясюкова!U875+Ясюкова!V875</f>
        <v>0</v>
      </c>
      <c r="J869" s="54">
        <f>Ясюкова!W875</f>
        <v>0</v>
      </c>
      <c r="K869" s="54" t="e">
        <f>Ясюкова!C875</f>
        <v>#DIV/0!</v>
      </c>
      <c r="L869" s="54" t="e">
        <f>Ясюкова!D875</f>
        <v>#DIV/0!</v>
      </c>
      <c r="M869" s="54">
        <f>Ясюкова!G875</f>
        <v>0</v>
      </c>
      <c r="N869" s="54">
        <f>Ясюкова!H875</f>
        <v>0</v>
      </c>
      <c r="O869" s="54">
        <f>Ясюкова!I875</f>
        <v>0</v>
      </c>
      <c r="P869" s="54">
        <f>Ясюкова!X875</f>
        <v>0</v>
      </c>
      <c r="Q869" s="55" t="e">
        <f>Ясюкова!AX875</f>
        <v>#N/A</v>
      </c>
      <c r="R869" s="54" t="e">
        <f>Ясюкова!AW875</f>
        <v>#N/A</v>
      </c>
    </row>
    <row r="870" spans="1:18" x14ac:dyDescent="0.25">
      <c r="A870" s="70">
        <f>'Тулуз-Пьерон'!A876</f>
        <v>0</v>
      </c>
      <c r="B870" s="71">
        <f>'Тулуз-Пьерон'!B876</f>
        <v>0</v>
      </c>
      <c r="C870" s="60">
        <f>Ясюкова!K876+Ясюкова!L876+Ясюкова!P876</f>
        <v>0</v>
      </c>
      <c r="D870" s="54">
        <f>Ясюкова!E876</f>
        <v>0</v>
      </c>
      <c r="E870" s="54">
        <f>Ясюкова!F876</f>
        <v>0</v>
      </c>
      <c r="F870" s="54">
        <f>Ясюкова!J876+Ясюкова!T876</f>
        <v>0</v>
      </c>
      <c r="G870" s="54">
        <f>Ясюкова!O876+Ясюкова!V876</f>
        <v>0</v>
      </c>
      <c r="H870" s="54">
        <f>Ясюкова!J876+Ясюкова!N876+Ясюкова!O876</f>
        <v>0</v>
      </c>
      <c r="I870" s="54">
        <f>Ясюкова!T876+Ясюкова!U876+Ясюкова!V876</f>
        <v>0</v>
      </c>
      <c r="J870" s="54">
        <f>Ясюкова!W876</f>
        <v>0</v>
      </c>
      <c r="K870" s="54" t="e">
        <f>Ясюкова!C876</f>
        <v>#DIV/0!</v>
      </c>
      <c r="L870" s="54" t="e">
        <f>Ясюкова!D876</f>
        <v>#DIV/0!</v>
      </c>
      <c r="M870" s="54">
        <f>Ясюкова!G876</f>
        <v>0</v>
      </c>
      <c r="N870" s="54">
        <f>Ясюкова!H876</f>
        <v>0</v>
      </c>
      <c r="O870" s="54">
        <f>Ясюкова!I876</f>
        <v>0</v>
      </c>
      <c r="P870" s="54">
        <f>Ясюкова!X876</f>
        <v>0</v>
      </c>
      <c r="Q870" s="55" t="e">
        <f>Ясюкова!AX876</f>
        <v>#N/A</v>
      </c>
      <c r="R870" s="54" t="e">
        <f>Ясюкова!AW876</f>
        <v>#N/A</v>
      </c>
    </row>
    <row r="871" spans="1:18" x14ac:dyDescent="0.25">
      <c r="A871" s="70">
        <f>'Тулуз-Пьерон'!A877</f>
        <v>0</v>
      </c>
      <c r="B871" s="71">
        <f>'Тулуз-Пьерон'!B877</f>
        <v>0</v>
      </c>
      <c r="C871" s="60">
        <f>Ясюкова!K877+Ясюкова!L877+Ясюкова!P877</f>
        <v>0</v>
      </c>
      <c r="D871" s="54">
        <f>Ясюкова!E877</f>
        <v>0</v>
      </c>
      <c r="E871" s="54">
        <f>Ясюкова!F877</f>
        <v>0</v>
      </c>
      <c r="F871" s="54">
        <f>Ясюкова!J877+Ясюкова!T877</f>
        <v>0</v>
      </c>
      <c r="G871" s="54">
        <f>Ясюкова!O877+Ясюкова!V877</f>
        <v>0</v>
      </c>
      <c r="H871" s="54">
        <f>Ясюкова!J877+Ясюкова!N877+Ясюкова!O877</f>
        <v>0</v>
      </c>
      <c r="I871" s="54">
        <f>Ясюкова!T877+Ясюкова!U877+Ясюкова!V877</f>
        <v>0</v>
      </c>
      <c r="J871" s="54">
        <f>Ясюкова!W877</f>
        <v>0</v>
      </c>
      <c r="K871" s="54" t="e">
        <f>Ясюкова!C877</f>
        <v>#DIV/0!</v>
      </c>
      <c r="L871" s="54" t="e">
        <f>Ясюкова!D877</f>
        <v>#DIV/0!</v>
      </c>
      <c r="M871" s="54">
        <f>Ясюкова!G877</f>
        <v>0</v>
      </c>
      <c r="N871" s="54">
        <f>Ясюкова!H877</f>
        <v>0</v>
      </c>
      <c r="O871" s="54">
        <f>Ясюкова!I877</f>
        <v>0</v>
      </c>
      <c r="P871" s="54">
        <f>Ясюкова!X877</f>
        <v>0</v>
      </c>
      <c r="Q871" s="55" t="e">
        <f>Ясюкова!AX877</f>
        <v>#N/A</v>
      </c>
      <c r="R871" s="54" t="e">
        <f>Ясюкова!AW877</f>
        <v>#N/A</v>
      </c>
    </row>
    <row r="872" spans="1:18" x14ac:dyDescent="0.25">
      <c r="A872" s="70">
        <f>'Тулуз-Пьерон'!A878</f>
        <v>0</v>
      </c>
      <c r="B872" s="71">
        <f>'Тулуз-Пьерон'!B878</f>
        <v>0</v>
      </c>
      <c r="C872" s="60">
        <f>Ясюкова!K878+Ясюкова!L878+Ясюкова!P878</f>
        <v>0</v>
      </c>
      <c r="D872" s="54">
        <f>Ясюкова!E878</f>
        <v>0</v>
      </c>
      <c r="E872" s="54">
        <f>Ясюкова!F878</f>
        <v>0</v>
      </c>
      <c r="F872" s="54">
        <f>Ясюкова!J878+Ясюкова!T878</f>
        <v>0</v>
      </c>
      <c r="G872" s="54">
        <f>Ясюкова!O878+Ясюкова!V878</f>
        <v>0</v>
      </c>
      <c r="H872" s="54">
        <f>Ясюкова!J878+Ясюкова!N878+Ясюкова!O878</f>
        <v>0</v>
      </c>
      <c r="I872" s="54">
        <f>Ясюкова!T878+Ясюкова!U878+Ясюкова!V878</f>
        <v>0</v>
      </c>
      <c r="J872" s="54">
        <f>Ясюкова!W878</f>
        <v>0</v>
      </c>
      <c r="K872" s="54" t="e">
        <f>Ясюкова!C878</f>
        <v>#DIV/0!</v>
      </c>
      <c r="L872" s="54" t="e">
        <f>Ясюкова!D878</f>
        <v>#DIV/0!</v>
      </c>
      <c r="M872" s="54">
        <f>Ясюкова!G878</f>
        <v>0</v>
      </c>
      <c r="N872" s="54">
        <f>Ясюкова!H878</f>
        <v>0</v>
      </c>
      <c r="O872" s="54">
        <f>Ясюкова!I878</f>
        <v>0</v>
      </c>
      <c r="P872" s="54">
        <f>Ясюкова!X878</f>
        <v>0</v>
      </c>
      <c r="Q872" s="55" t="e">
        <f>Ясюкова!AX878</f>
        <v>#N/A</v>
      </c>
      <c r="R872" s="54" t="e">
        <f>Ясюкова!AW878</f>
        <v>#N/A</v>
      </c>
    </row>
    <row r="873" spans="1:18" x14ac:dyDescent="0.25">
      <c r="A873" s="70">
        <f>'Тулуз-Пьерон'!A879</f>
        <v>0</v>
      </c>
      <c r="B873" s="71">
        <f>'Тулуз-Пьерон'!B879</f>
        <v>0</v>
      </c>
      <c r="C873" s="60">
        <f>Ясюкова!K879+Ясюкова!L879+Ясюкова!P879</f>
        <v>0</v>
      </c>
      <c r="D873" s="54">
        <f>Ясюкова!E879</f>
        <v>0</v>
      </c>
      <c r="E873" s="54">
        <f>Ясюкова!F879</f>
        <v>0</v>
      </c>
      <c r="F873" s="54">
        <f>Ясюкова!J879+Ясюкова!T879</f>
        <v>0</v>
      </c>
      <c r="G873" s="54">
        <f>Ясюкова!O879+Ясюкова!V879</f>
        <v>0</v>
      </c>
      <c r="H873" s="54">
        <f>Ясюкова!J879+Ясюкова!N879+Ясюкова!O879</f>
        <v>0</v>
      </c>
      <c r="I873" s="54">
        <f>Ясюкова!T879+Ясюкова!U879+Ясюкова!V879</f>
        <v>0</v>
      </c>
      <c r="J873" s="54">
        <f>Ясюкова!W879</f>
        <v>0</v>
      </c>
      <c r="K873" s="54" t="e">
        <f>Ясюкова!C879</f>
        <v>#DIV/0!</v>
      </c>
      <c r="L873" s="54" t="e">
        <f>Ясюкова!D879</f>
        <v>#DIV/0!</v>
      </c>
      <c r="M873" s="54">
        <f>Ясюкова!G879</f>
        <v>0</v>
      </c>
      <c r="N873" s="54">
        <f>Ясюкова!H879</f>
        <v>0</v>
      </c>
      <c r="O873" s="54">
        <f>Ясюкова!I879</f>
        <v>0</v>
      </c>
      <c r="P873" s="54">
        <f>Ясюкова!X879</f>
        <v>0</v>
      </c>
      <c r="Q873" s="55" t="e">
        <f>Ясюкова!AX879</f>
        <v>#N/A</v>
      </c>
      <c r="R873" s="54" t="e">
        <f>Ясюкова!AW879</f>
        <v>#N/A</v>
      </c>
    </row>
    <row r="874" spans="1:18" x14ac:dyDescent="0.25">
      <c r="A874" s="70">
        <f>'Тулуз-Пьерон'!A880</f>
        <v>0</v>
      </c>
      <c r="B874" s="71">
        <f>'Тулуз-Пьерон'!B880</f>
        <v>0</v>
      </c>
      <c r="C874" s="60">
        <f>Ясюкова!K880+Ясюкова!L880+Ясюкова!P880</f>
        <v>0</v>
      </c>
      <c r="D874" s="54">
        <f>Ясюкова!E880</f>
        <v>0</v>
      </c>
      <c r="E874" s="54">
        <f>Ясюкова!F880</f>
        <v>0</v>
      </c>
      <c r="F874" s="54">
        <f>Ясюкова!J880+Ясюкова!T880</f>
        <v>0</v>
      </c>
      <c r="G874" s="54">
        <f>Ясюкова!O880+Ясюкова!V880</f>
        <v>0</v>
      </c>
      <c r="H874" s="54">
        <f>Ясюкова!J880+Ясюкова!N880+Ясюкова!O880</f>
        <v>0</v>
      </c>
      <c r="I874" s="54">
        <f>Ясюкова!T880+Ясюкова!U880+Ясюкова!V880</f>
        <v>0</v>
      </c>
      <c r="J874" s="54">
        <f>Ясюкова!W880</f>
        <v>0</v>
      </c>
      <c r="K874" s="54" t="e">
        <f>Ясюкова!C880</f>
        <v>#DIV/0!</v>
      </c>
      <c r="L874" s="54" t="e">
        <f>Ясюкова!D880</f>
        <v>#DIV/0!</v>
      </c>
      <c r="M874" s="54">
        <f>Ясюкова!G880</f>
        <v>0</v>
      </c>
      <c r="N874" s="54">
        <f>Ясюкова!H880</f>
        <v>0</v>
      </c>
      <c r="O874" s="54">
        <f>Ясюкова!I880</f>
        <v>0</v>
      </c>
      <c r="P874" s="54">
        <f>Ясюкова!X880</f>
        <v>0</v>
      </c>
      <c r="Q874" s="55" t="e">
        <f>Ясюкова!AX880</f>
        <v>#N/A</v>
      </c>
      <c r="R874" s="54" t="e">
        <f>Ясюкова!AW880</f>
        <v>#N/A</v>
      </c>
    </row>
    <row r="875" spans="1:18" x14ac:dyDescent="0.25">
      <c r="A875" s="70">
        <f>'Тулуз-Пьерон'!A881</f>
        <v>0</v>
      </c>
      <c r="B875" s="71">
        <f>'Тулуз-Пьерон'!B881</f>
        <v>0</v>
      </c>
      <c r="C875" s="60">
        <f>Ясюкова!K881+Ясюкова!L881+Ясюкова!P881</f>
        <v>0</v>
      </c>
      <c r="D875" s="54">
        <f>Ясюкова!E881</f>
        <v>0</v>
      </c>
      <c r="E875" s="54">
        <f>Ясюкова!F881</f>
        <v>0</v>
      </c>
      <c r="F875" s="54">
        <f>Ясюкова!J881+Ясюкова!T881</f>
        <v>0</v>
      </c>
      <c r="G875" s="54">
        <f>Ясюкова!O881+Ясюкова!V881</f>
        <v>0</v>
      </c>
      <c r="H875" s="54">
        <f>Ясюкова!J881+Ясюкова!N881+Ясюкова!O881</f>
        <v>0</v>
      </c>
      <c r="I875" s="54">
        <f>Ясюкова!T881+Ясюкова!U881+Ясюкова!V881</f>
        <v>0</v>
      </c>
      <c r="J875" s="54">
        <f>Ясюкова!W881</f>
        <v>0</v>
      </c>
      <c r="K875" s="54" t="e">
        <f>Ясюкова!C881</f>
        <v>#DIV/0!</v>
      </c>
      <c r="L875" s="54" t="e">
        <f>Ясюкова!D881</f>
        <v>#DIV/0!</v>
      </c>
      <c r="M875" s="54">
        <f>Ясюкова!G881</f>
        <v>0</v>
      </c>
      <c r="N875" s="54">
        <f>Ясюкова!H881</f>
        <v>0</v>
      </c>
      <c r="O875" s="54">
        <f>Ясюкова!I881</f>
        <v>0</v>
      </c>
      <c r="P875" s="54">
        <f>Ясюкова!X881</f>
        <v>0</v>
      </c>
      <c r="Q875" s="55" t="e">
        <f>Ясюкова!AX881</f>
        <v>#N/A</v>
      </c>
      <c r="R875" s="54" t="e">
        <f>Ясюкова!AW881</f>
        <v>#N/A</v>
      </c>
    </row>
    <row r="876" spans="1:18" x14ac:dyDescent="0.25">
      <c r="A876" s="70">
        <f>'Тулуз-Пьерон'!A882</f>
        <v>0</v>
      </c>
      <c r="B876" s="71">
        <f>'Тулуз-Пьерон'!B882</f>
        <v>0</v>
      </c>
      <c r="C876" s="60">
        <f>Ясюкова!K882+Ясюкова!L882+Ясюкова!P882</f>
        <v>0</v>
      </c>
      <c r="D876" s="54">
        <f>Ясюкова!E882</f>
        <v>0</v>
      </c>
      <c r="E876" s="54">
        <f>Ясюкова!F882</f>
        <v>0</v>
      </c>
      <c r="F876" s="54">
        <f>Ясюкова!J882+Ясюкова!T882</f>
        <v>0</v>
      </c>
      <c r="G876" s="54">
        <f>Ясюкова!O882+Ясюкова!V882</f>
        <v>0</v>
      </c>
      <c r="H876" s="54">
        <f>Ясюкова!J882+Ясюкова!N882+Ясюкова!O882</f>
        <v>0</v>
      </c>
      <c r="I876" s="54">
        <f>Ясюкова!T882+Ясюкова!U882+Ясюкова!V882</f>
        <v>0</v>
      </c>
      <c r="J876" s="54">
        <f>Ясюкова!W882</f>
        <v>0</v>
      </c>
      <c r="K876" s="54" t="e">
        <f>Ясюкова!C882</f>
        <v>#DIV/0!</v>
      </c>
      <c r="L876" s="54" t="e">
        <f>Ясюкова!D882</f>
        <v>#DIV/0!</v>
      </c>
      <c r="M876" s="54">
        <f>Ясюкова!G882</f>
        <v>0</v>
      </c>
      <c r="N876" s="54">
        <f>Ясюкова!H882</f>
        <v>0</v>
      </c>
      <c r="O876" s="54">
        <f>Ясюкова!I882</f>
        <v>0</v>
      </c>
      <c r="P876" s="54">
        <f>Ясюкова!X882</f>
        <v>0</v>
      </c>
      <c r="Q876" s="55" t="e">
        <f>Ясюкова!AX882</f>
        <v>#N/A</v>
      </c>
      <c r="R876" s="54" t="e">
        <f>Ясюкова!AW882</f>
        <v>#N/A</v>
      </c>
    </row>
    <row r="877" spans="1:18" x14ac:dyDescent="0.25">
      <c r="A877" s="70">
        <f>'Тулуз-Пьерон'!A883</f>
        <v>0</v>
      </c>
      <c r="B877" s="71">
        <f>'Тулуз-Пьерон'!B883</f>
        <v>0</v>
      </c>
      <c r="C877" s="60">
        <f>Ясюкова!K883+Ясюкова!L883+Ясюкова!P883</f>
        <v>0</v>
      </c>
      <c r="D877" s="54">
        <f>Ясюкова!E883</f>
        <v>0</v>
      </c>
      <c r="E877" s="54">
        <f>Ясюкова!F883</f>
        <v>0</v>
      </c>
      <c r="F877" s="54">
        <f>Ясюкова!J883+Ясюкова!T883</f>
        <v>0</v>
      </c>
      <c r="G877" s="54">
        <f>Ясюкова!O883+Ясюкова!V883</f>
        <v>0</v>
      </c>
      <c r="H877" s="54">
        <f>Ясюкова!J883+Ясюкова!N883+Ясюкова!O883</f>
        <v>0</v>
      </c>
      <c r="I877" s="54">
        <f>Ясюкова!T883+Ясюкова!U883+Ясюкова!V883</f>
        <v>0</v>
      </c>
      <c r="J877" s="54">
        <f>Ясюкова!W883</f>
        <v>0</v>
      </c>
      <c r="K877" s="54" t="e">
        <f>Ясюкова!C883</f>
        <v>#DIV/0!</v>
      </c>
      <c r="L877" s="54" t="e">
        <f>Ясюкова!D883</f>
        <v>#DIV/0!</v>
      </c>
      <c r="M877" s="54">
        <f>Ясюкова!G883</f>
        <v>0</v>
      </c>
      <c r="N877" s="54">
        <f>Ясюкова!H883</f>
        <v>0</v>
      </c>
      <c r="O877" s="54">
        <f>Ясюкова!I883</f>
        <v>0</v>
      </c>
      <c r="P877" s="54">
        <f>Ясюкова!X883</f>
        <v>0</v>
      </c>
      <c r="Q877" s="55" t="e">
        <f>Ясюкова!AX883</f>
        <v>#N/A</v>
      </c>
      <c r="R877" s="54" t="e">
        <f>Ясюкова!AW883</f>
        <v>#N/A</v>
      </c>
    </row>
    <row r="878" spans="1:18" x14ac:dyDescent="0.25">
      <c r="A878" s="70">
        <f>'Тулуз-Пьерон'!A884</f>
        <v>0</v>
      </c>
      <c r="B878" s="71">
        <f>'Тулуз-Пьерон'!B884</f>
        <v>0</v>
      </c>
      <c r="C878" s="60">
        <f>Ясюкова!K884+Ясюкова!L884+Ясюкова!P884</f>
        <v>0</v>
      </c>
      <c r="D878" s="54">
        <f>Ясюкова!E884</f>
        <v>0</v>
      </c>
      <c r="E878" s="54">
        <f>Ясюкова!F884</f>
        <v>0</v>
      </c>
      <c r="F878" s="54">
        <f>Ясюкова!J884+Ясюкова!T884</f>
        <v>0</v>
      </c>
      <c r="G878" s="54">
        <f>Ясюкова!O884+Ясюкова!V884</f>
        <v>0</v>
      </c>
      <c r="H878" s="54">
        <f>Ясюкова!J884+Ясюкова!N884+Ясюкова!O884</f>
        <v>0</v>
      </c>
      <c r="I878" s="54">
        <f>Ясюкова!T884+Ясюкова!U884+Ясюкова!V884</f>
        <v>0</v>
      </c>
      <c r="J878" s="54">
        <f>Ясюкова!W884</f>
        <v>0</v>
      </c>
      <c r="K878" s="54" t="e">
        <f>Ясюкова!C884</f>
        <v>#DIV/0!</v>
      </c>
      <c r="L878" s="54" t="e">
        <f>Ясюкова!D884</f>
        <v>#DIV/0!</v>
      </c>
      <c r="M878" s="54">
        <f>Ясюкова!G884</f>
        <v>0</v>
      </c>
      <c r="N878" s="54">
        <f>Ясюкова!H884</f>
        <v>0</v>
      </c>
      <c r="O878" s="54">
        <f>Ясюкова!I884</f>
        <v>0</v>
      </c>
      <c r="P878" s="54">
        <f>Ясюкова!X884</f>
        <v>0</v>
      </c>
      <c r="Q878" s="55" t="e">
        <f>Ясюкова!AX884</f>
        <v>#N/A</v>
      </c>
      <c r="R878" s="54" t="e">
        <f>Ясюкова!AW884</f>
        <v>#N/A</v>
      </c>
    </row>
    <row r="879" spans="1:18" x14ac:dyDescent="0.25">
      <c r="A879" s="70">
        <f>'Тулуз-Пьерон'!A885</f>
        <v>0</v>
      </c>
      <c r="B879" s="71">
        <f>'Тулуз-Пьерон'!B885</f>
        <v>0</v>
      </c>
      <c r="C879" s="60">
        <f>Ясюкова!K885+Ясюкова!L885+Ясюкова!P885</f>
        <v>0</v>
      </c>
      <c r="D879" s="54">
        <f>Ясюкова!E885</f>
        <v>0</v>
      </c>
      <c r="E879" s="54">
        <f>Ясюкова!F885</f>
        <v>0</v>
      </c>
      <c r="F879" s="54">
        <f>Ясюкова!J885+Ясюкова!T885</f>
        <v>0</v>
      </c>
      <c r="G879" s="54">
        <f>Ясюкова!O885+Ясюкова!V885</f>
        <v>0</v>
      </c>
      <c r="H879" s="54">
        <f>Ясюкова!J885+Ясюкова!N885+Ясюкова!O885</f>
        <v>0</v>
      </c>
      <c r="I879" s="54">
        <f>Ясюкова!T885+Ясюкова!U885+Ясюкова!V885</f>
        <v>0</v>
      </c>
      <c r="J879" s="54">
        <f>Ясюкова!W885</f>
        <v>0</v>
      </c>
      <c r="K879" s="54" t="e">
        <f>Ясюкова!C885</f>
        <v>#DIV/0!</v>
      </c>
      <c r="L879" s="54" t="e">
        <f>Ясюкова!D885</f>
        <v>#DIV/0!</v>
      </c>
      <c r="M879" s="54">
        <f>Ясюкова!G885</f>
        <v>0</v>
      </c>
      <c r="N879" s="54">
        <f>Ясюкова!H885</f>
        <v>0</v>
      </c>
      <c r="O879" s="54">
        <f>Ясюкова!I885</f>
        <v>0</v>
      </c>
      <c r="P879" s="54">
        <f>Ясюкова!X885</f>
        <v>0</v>
      </c>
      <c r="Q879" s="55" t="e">
        <f>Ясюкова!AX885</f>
        <v>#N/A</v>
      </c>
      <c r="R879" s="54" t="e">
        <f>Ясюкова!AW885</f>
        <v>#N/A</v>
      </c>
    </row>
    <row r="880" spans="1:18" x14ac:dyDescent="0.25">
      <c r="A880" s="70">
        <f>'Тулуз-Пьерон'!A886</f>
        <v>0</v>
      </c>
      <c r="B880" s="71">
        <f>'Тулуз-Пьерон'!B886</f>
        <v>0</v>
      </c>
      <c r="C880" s="60">
        <f>Ясюкова!K886+Ясюкова!L886+Ясюкова!P886</f>
        <v>0</v>
      </c>
      <c r="D880" s="54">
        <f>Ясюкова!E886</f>
        <v>0</v>
      </c>
      <c r="E880" s="54">
        <f>Ясюкова!F886</f>
        <v>0</v>
      </c>
      <c r="F880" s="54">
        <f>Ясюкова!J886+Ясюкова!T886</f>
        <v>0</v>
      </c>
      <c r="G880" s="54">
        <f>Ясюкова!O886+Ясюкова!V886</f>
        <v>0</v>
      </c>
      <c r="H880" s="54">
        <f>Ясюкова!J886+Ясюкова!N886+Ясюкова!O886</f>
        <v>0</v>
      </c>
      <c r="I880" s="54">
        <f>Ясюкова!T886+Ясюкова!U886+Ясюкова!V886</f>
        <v>0</v>
      </c>
      <c r="J880" s="54">
        <f>Ясюкова!W886</f>
        <v>0</v>
      </c>
      <c r="K880" s="54" t="e">
        <f>Ясюкова!C886</f>
        <v>#DIV/0!</v>
      </c>
      <c r="L880" s="54" t="e">
        <f>Ясюкова!D886</f>
        <v>#DIV/0!</v>
      </c>
      <c r="M880" s="54">
        <f>Ясюкова!G886</f>
        <v>0</v>
      </c>
      <c r="N880" s="54">
        <f>Ясюкова!H886</f>
        <v>0</v>
      </c>
      <c r="O880" s="54">
        <f>Ясюкова!I886</f>
        <v>0</v>
      </c>
      <c r="P880" s="54">
        <f>Ясюкова!X886</f>
        <v>0</v>
      </c>
      <c r="Q880" s="55" t="e">
        <f>Ясюкова!AX886</f>
        <v>#N/A</v>
      </c>
      <c r="R880" s="54" t="e">
        <f>Ясюкова!AW886</f>
        <v>#N/A</v>
      </c>
    </row>
    <row r="881" spans="1:18" x14ac:dyDescent="0.25">
      <c r="A881" s="70">
        <f>'Тулуз-Пьерон'!A887</f>
        <v>0</v>
      </c>
      <c r="B881" s="71">
        <f>'Тулуз-Пьерон'!B887</f>
        <v>0</v>
      </c>
      <c r="C881" s="60">
        <f>Ясюкова!K887+Ясюкова!L887+Ясюкова!P887</f>
        <v>0</v>
      </c>
      <c r="D881" s="54">
        <f>Ясюкова!E887</f>
        <v>0</v>
      </c>
      <c r="E881" s="54">
        <f>Ясюкова!F887</f>
        <v>0</v>
      </c>
      <c r="F881" s="54">
        <f>Ясюкова!J887+Ясюкова!T887</f>
        <v>0</v>
      </c>
      <c r="G881" s="54">
        <f>Ясюкова!O887+Ясюкова!V887</f>
        <v>0</v>
      </c>
      <c r="H881" s="54">
        <f>Ясюкова!J887+Ясюкова!N887+Ясюкова!O887</f>
        <v>0</v>
      </c>
      <c r="I881" s="54">
        <f>Ясюкова!T887+Ясюкова!U887+Ясюкова!V887</f>
        <v>0</v>
      </c>
      <c r="J881" s="54">
        <f>Ясюкова!W887</f>
        <v>0</v>
      </c>
      <c r="K881" s="54" t="e">
        <f>Ясюкова!C887</f>
        <v>#DIV/0!</v>
      </c>
      <c r="L881" s="54" t="e">
        <f>Ясюкова!D887</f>
        <v>#DIV/0!</v>
      </c>
      <c r="M881" s="54">
        <f>Ясюкова!G887</f>
        <v>0</v>
      </c>
      <c r="N881" s="54">
        <f>Ясюкова!H887</f>
        <v>0</v>
      </c>
      <c r="O881" s="54">
        <f>Ясюкова!I887</f>
        <v>0</v>
      </c>
      <c r="P881" s="54">
        <f>Ясюкова!X887</f>
        <v>0</v>
      </c>
      <c r="Q881" s="55" t="e">
        <f>Ясюкова!AX887</f>
        <v>#N/A</v>
      </c>
      <c r="R881" s="54" t="e">
        <f>Ясюкова!AW887</f>
        <v>#N/A</v>
      </c>
    </row>
    <row r="882" spans="1:18" x14ac:dyDescent="0.25">
      <c r="A882" s="70">
        <f>'Тулуз-Пьерон'!A888</f>
        <v>0</v>
      </c>
      <c r="B882" s="71">
        <f>'Тулуз-Пьерон'!B888</f>
        <v>0</v>
      </c>
      <c r="C882" s="60">
        <f>Ясюкова!K888+Ясюкова!L888+Ясюкова!P888</f>
        <v>0</v>
      </c>
      <c r="D882" s="54">
        <f>Ясюкова!E888</f>
        <v>0</v>
      </c>
      <c r="E882" s="54">
        <f>Ясюкова!F888</f>
        <v>0</v>
      </c>
      <c r="F882" s="54">
        <f>Ясюкова!J888+Ясюкова!T888</f>
        <v>0</v>
      </c>
      <c r="G882" s="54">
        <f>Ясюкова!O888+Ясюкова!V888</f>
        <v>0</v>
      </c>
      <c r="H882" s="54">
        <f>Ясюкова!J888+Ясюкова!N888+Ясюкова!O888</f>
        <v>0</v>
      </c>
      <c r="I882" s="54">
        <f>Ясюкова!T888+Ясюкова!U888+Ясюкова!V888</f>
        <v>0</v>
      </c>
      <c r="J882" s="54">
        <f>Ясюкова!W888</f>
        <v>0</v>
      </c>
      <c r="K882" s="54" t="e">
        <f>Ясюкова!C888</f>
        <v>#DIV/0!</v>
      </c>
      <c r="L882" s="54" t="e">
        <f>Ясюкова!D888</f>
        <v>#DIV/0!</v>
      </c>
      <c r="M882" s="54">
        <f>Ясюкова!G888</f>
        <v>0</v>
      </c>
      <c r="N882" s="54">
        <f>Ясюкова!H888</f>
        <v>0</v>
      </c>
      <c r="O882" s="54">
        <f>Ясюкова!I888</f>
        <v>0</v>
      </c>
      <c r="P882" s="54">
        <f>Ясюкова!X888</f>
        <v>0</v>
      </c>
      <c r="Q882" s="55" t="e">
        <f>Ясюкова!AX888</f>
        <v>#N/A</v>
      </c>
      <c r="R882" s="54" t="e">
        <f>Ясюкова!AW888</f>
        <v>#N/A</v>
      </c>
    </row>
    <row r="883" spans="1:18" x14ac:dyDescent="0.25">
      <c r="A883" s="70">
        <f>'Тулуз-Пьерон'!A889</f>
        <v>0</v>
      </c>
      <c r="B883" s="71">
        <f>'Тулуз-Пьерон'!B889</f>
        <v>0</v>
      </c>
      <c r="C883" s="60">
        <f>Ясюкова!K889+Ясюкова!L889+Ясюкова!P889</f>
        <v>0</v>
      </c>
      <c r="D883" s="54">
        <f>Ясюкова!E889</f>
        <v>0</v>
      </c>
      <c r="E883" s="54">
        <f>Ясюкова!F889</f>
        <v>0</v>
      </c>
      <c r="F883" s="54">
        <f>Ясюкова!J889+Ясюкова!T889</f>
        <v>0</v>
      </c>
      <c r="G883" s="54">
        <f>Ясюкова!O889+Ясюкова!V889</f>
        <v>0</v>
      </c>
      <c r="H883" s="54">
        <f>Ясюкова!J889+Ясюкова!N889+Ясюкова!O889</f>
        <v>0</v>
      </c>
      <c r="I883" s="54">
        <f>Ясюкова!T889+Ясюкова!U889+Ясюкова!V889</f>
        <v>0</v>
      </c>
      <c r="J883" s="54">
        <f>Ясюкова!W889</f>
        <v>0</v>
      </c>
      <c r="K883" s="54" t="e">
        <f>Ясюкова!C889</f>
        <v>#DIV/0!</v>
      </c>
      <c r="L883" s="54" t="e">
        <f>Ясюкова!D889</f>
        <v>#DIV/0!</v>
      </c>
      <c r="M883" s="54">
        <f>Ясюкова!G889</f>
        <v>0</v>
      </c>
      <c r="N883" s="54">
        <f>Ясюкова!H889</f>
        <v>0</v>
      </c>
      <c r="O883" s="54">
        <f>Ясюкова!I889</f>
        <v>0</v>
      </c>
      <c r="P883" s="54">
        <f>Ясюкова!X889</f>
        <v>0</v>
      </c>
      <c r="Q883" s="55" t="e">
        <f>Ясюкова!AX889</f>
        <v>#N/A</v>
      </c>
      <c r="R883" s="54" t="e">
        <f>Ясюкова!AW889</f>
        <v>#N/A</v>
      </c>
    </row>
    <row r="884" spans="1:18" x14ac:dyDescent="0.25">
      <c r="A884" s="70">
        <f>'Тулуз-Пьерон'!A890</f>
        <v>0</v>
      </c>
      <c r="B884" s="71">
        <f>'Тулуз-Пьерон'!B890</f>
        <v>0</v>
      </c>
      <c r="C884" s="60">
        <f>Ясюкова!K890+Ясюкова!L890+Ясюкова!P890</f>
        <v>0</v>
      </c>
      <c r="D884" s="54">
        <f>Ясюкова!E890</f>
        <v>0</v>
      </c>
      <c r="E884" s="54">
        <f>Ясюкова!F890</f>
        <v>0</v>
      </c>
      <c r="F884" s="54">
        <f>Ясюкова!J890+Ясюкова!T890</f>
        <v>0</v>
      </c>
      <c r="G884" s="54">
        <f>Ясюкова!O890+Ясюкова!V890</f>
        <v>0</v>
      </c>
      <c r="H884" s="54">
        <f>Ясюкова!J890+Ясюкова!N890+Ясюкова!O890</f>
        <v>0</v>
      </c>
      <c r="I884" s="54">
        <f>Ясюкова!T890+Ясюкова!U890+Ясюкова!V890</f>
        <v>0</v>
      </c>
      <c r="J884" s="54">
        <f>Ясюкова!W890</f>
        <v>0</v>
      </c>
      <c r="K884" s="54" t="e">
        <f>Ясюкова!C890</f>
        <v>#DIV/0!</v>
      </c>
      <c r="L884" s="54" t="e">
        <f>Ясюкова!D890</f>
        <v>#DIV/0!</v>
      </c>
      <c r="M884" s="54">
        <f>Ясюкова!G890</f>
        <v>0</v>
      </c>
      <c r="N884" s="54">
        <f>Ясюкова!H890</f>
        <v>0</v>
      </c>
      <c r="O884" s="54">
        <f>Ясюкова!I890</f>
        <v>0</v>
      </c>
      <c r="P884" s="54">
        <f>Ясюкова!X890</f>
        <v>0</v>
      </c>
      <c r="Q884" s="55" t="e">
        <f>Ясюкова!AX890</f>
        <v>#N/A</v>
      </c>
      <c r="R884" s="54" t="e">
        <f>Ясюкова!AW890</f>
        <v>#N/A</v>
      </c>
    </row>
    <row r="885" spans="1:18" x14ac:dyDescent="0.25">
      <c r="A885" s="70">
        <f>'Тулуз-Пьерон'!A891</f>
        <v>0</v>
      </c>
      <c r="B885" s="71">
        <f>'Тулуз-Пьерон'!B891</f>
        <v>0</v>
      </c>
      <c r="C885" s="60">
        <f>Ясюкова!K891+Ясюкова!L891+Ясюкова!P891</f>
        <v>0</v>
      </c>
      <c r="D885" s="54">
        <f>Ясюкова!E891</f>
        <v>0</v>
      </c>
      <c r="E885" s="54">
        <f>Ясюкова!F891</f>
        <v>0</v>
      </c>
      <c r="F885" s="54">
        <f>Ясюкова!J891+Ясюкова!T891</f>
        <v>0</v>
      </c>
      <c r="G885" s="54">
        <f>Ясюкова!O891+Ясюкова!V891</f>
        <v>0</v>
      </c>
      <c r="H885" s="54">
        <f>Ясюкова!J891+Ясюкова!N891+Ясюкова!O891</f>
        <v>0</v>
      </c>
      <c r="I885" s="54">
        <f>Ясюкова!T891+Ясюкова!U891+Ясюкова!V891</f>
        <v>0</v>
      </c>
      <c r="J885" s="54">
        <f>Ясюкова!W891</f>
        <v>0</v>
      </c>
      <c r="K885" s="54" t="e">
        <f>Ясюкова!C891</f>
        <v>#DIV/0!</v>
      </c>
      <c r="L885" s="54" t="e">
        <f>Ясюкова!D891</f>
        <v>#DIV/0!</v>
      </c>
      <c r="M885" s="54">
        <f>Ясюкова!G891</f>
        <v>0</v>
      </c>
      <c r="N885" s="54">
        <f>Ясюкова!H891</f>
        <v>0</v>
      </c>
      <c r="O885" s="54">
        <f>Ясюкова!I891</f>
        <v>0</v>
      </c>
      <c r="P885" s="54">
        <f>Ясюкова!X891</f>
        <v>0</v>
      </c>
      <c r="Q885" s="55" t="e">
        <f>Ясюкова!AX891</f>
        <v>#N/A</v>
      </c>
      <c r="R885" s="54" t="e">
        <f>Ясюкова!AW891</f>
        <v>#N/A</v>
      </c>
    </row>
    <row r="886" spans="1:18" x14ac:dyDescent="0.25">
      <c r="A886" s="70">
        <f>'Тулуз-Пьерон'!A892</f>
        <v>0</v>
      </c>
      <c r="B886" s="71">
        <f>'Тулуз-Пьерон'!B892</f>
        <v>0</v>
      </c>
      <c r="C886" s="60">
        <f>Ясюкова!K892+Ясюкова!L892+Ясюкова!P892</f>
        <v>0</v>
      </c>
      <c r="D886" s="54">
        <f>Ясюкова!E892</f>
        <v>0</v>
      </c>
      <c r="E886" s="54">
        <f>Ясюкова!F892</f>
        <v>0</v>
      </c>
      <c r="F886" s="54">
        <f>Ясюкова!J892+Ясюкова!T892</f>
        <v>0</v>
      </c>
      <c r="G886" s="54">
        <f>Ясюкова!O892+Ясюкова!V892</f>
        <v>0</v>
      </c>
      <c r="H886" s="54">
        <f>Ясюкова!J892+Ясюкова!N892+Ясюкова!O892</f>
        <v>0</v>
      </c>
      <c r="I886" s="54">
        <f>Ясюкова!T892+Ясюкова!U892+Ясюкова!V892</f>
        <v>0</v>
      </c>
      <c r="J886" s="54">
        <f>Ясюкова!W892</f>
        <v>0</v>
      </c>
      <c r="K886" s="54" t="e">
        <f>Ясюкова!C892</f>
        <v>#DIV/0!</v>
      </c>
      <c r="L886" s="54" t="e">
        <f>Ясюкова!D892</f>
        <v>#DIV/0!</v>
      </c>
      <c r="M886" s="54">
        <f>Ясюкова!G892</f>
        <v>0</v>
      </c>
      <c r="N886" s="54">
        <f>Ясюкова!H892</f>
        <v>0</v>
      </c>
      <c r="O886" s="54">
        <f>Ясюкова!I892</f>
        <v>0</v>
      </c>
      <c r="P886" s="54">
        <f>Ясюкова!X892</f>
        <v>0</v>
      </c>
      <c r="Q886" s="55" t="e">
        <f>Ясюкова!AX892</f>
        <v>#N/A</v>
      </c>
      <c r="R886" s="54" t="e">
        <f>Ясюкова!AW892</f>
        <v>#N/A</v>
      </c>
    </row>
    <row r="887" spans="1:18" x14ac:dyDescent="0.25">
      <c r="A887" s="70">
        <f>'Тулуз-Пьерон'!A893</f>
        <v>0</v>
      </c>
      <c r="B887" s="71">
        <f>'Тулуз-Пьерон'!B893</f>
        <v>0</v>
      </c>
      <c r="C887" s="60">
        <f>Ясюкова!K893+Ясюкова!L893+Ясюкова!P893</f>
        <v>0</v>
      </c>
      <c r="D887" s="54">
        <f>Ясюкова!E893</f>
        <v>0</v>
      </c>
      <c r="E887" s="54">
        <f>Ясюкова!F893</f>
        <v>0</v>
      </c>
      <c r="F887" s="54">
        <f>Ясюкова!J893+Ясюкова!T893</f>
        <v>0</v>
      </c>
      <c r="G887" s="54">
        <f>Ясюкова!O893+Ясюкова!V893</f>
        <v>0</v>
      </c>
      <c r="H887" s="54">
        <f>Ясюкова!J893+Ясюкова!N893+Ясюкова!O893</f>
        <v>0</v>
      </c>
      <c r="I887" s="54">
        <f>Ясюкова!T893+Ясюкова!U893+Ясюкова!V893</f>
        <v>0</v>
      </c>
      <c r="J887" s="54">
        <f>Ясюкова!W893</f>
        <v>0</v>
      </c>
      <c r="K887" s="54" t="e">
        <f>Ясюкова!C893</f>
        <v>#DIV/0!</v>
      </c>
      <c r="L887" s="54" t="e">
        <f>Ясюкова!D893</f>
        <v>#DIV/0!</v>
      </c>
      <c r="M887" s="54">
        <f>Ясюкова!G893</f>
        <v>0</v>
      </c>
      <c r="N887" s="54">
        <f>Ясюкова!H893</f>
        <v>0</v>
      </c>
      <c r="O887" s="54">
        <f>Ясюкова!I893</f>
        <v>0</v>
      </c>
      <c r="P887" s="54">
        <f>Ясюкова!X893</f>
        <v>0</v>
      </c>
      <c r="Q887" s="55" t="e">
        <f>Ясюкова!AX893</f>
        <v>#N/A</v>
      </c>
      <c r="R887" s="54" t="e">
        <f>Ясюкова!AW893</f>
        <v>#N/A</v>
      </c>
    </row>
    <row r="888" spans="1:18" x14ac:dyDescent="0.25">
      <c r="A888" s="70">
        <f>'Тулуз-Пьерон'!A894</f>
        <v>0</v>
      </c>
      <c r="B888" s="71">
        <f>'Тулуз-Пьерон'!B894</f>
        <v>0</v>
      </c>
      <c r="C888" s="60">
        <f>Ясюкова!K894+Ясюкова!L894+Ясюкова!P894</f>
        <v>0</v>
      </c>
      <c r="D888" s="54">
        <f>Ясюкова!E894</f>
        <v>0</v>
      </c>
      <c r="E888" s="54">
        <f>Ясюкова!F894</f>
        <v>0</v>
      </c>
      <c r="F888" s="54">
        <f>Ясюкова!J894+Ясюкова!T894</f>
        <v>0</v>
      </c>
      <c r="G888" s="54">
        <f>Ясюкова!O894+Ясюкова!V894</f>
        <v>0</v>
      </c>
      <c r="H888" s="54">
        <f>Ясюкова!J894+Ясюкова!N894+Ясюкова!O894</f>
        <v>0</v>
      </c>
      <c r="I888" s="54">
        <f>Ясюкова!T894+Ясюкова!U894+Ясюкова!V894</f>
        <v>0</v>
      </c>
      <c r="J888" s="54">
        <f>Ясюкова!W894</f>
        <v>0</v>
      </c>
      <c r="K888" s="54" t="e">
        <f>Ясюкова!C894</f>
        <v>#DIV/0!</v>
      </c>
      <c r="L888" s="54" t="e">
        <f>Ясюкова!D894</f>
        <v>#DIV/0!</v>
      </c>
      <c r="M888" s="54">
        <f>Ясюкова!G894</f>
        <v>0</v>
      </c>
      <c r="N888" s="54">
        <f>Ясюкова!H894</f>
        <v>0</v>
      </c>
      <c r="O888" s="54">
        <f>Ясюкова!I894</f>
        <v>0</v>
      </c>
      <c r="P888" s="54">
        <f>Ясюкова!X894</f>
        <v>0</v>
      </c>
      <c r="Q888" s="55" t="e">
        <f>Ясюкова!AX894</f>
        <v>#N/A</v>
      </c>
      <c r="R888" s="54" t="e">
        <f>Ясюкова!AW894</f>
        <v>#N/A</v>
      </c>
    </row>
    <row r="889" spans="1:18" x14ac:dyDescent="0.25">
      <c r="A889" s="70">
        <f>'Тулуз-Пьерон'!A895</f>
        <v>0</v>
      </c>
      <c r="B889" s="71">
        <f>'Тулуз-Пьерон'!B895</f>
        <v>0</v>
      </c>
      <c r="C889" s="60">
        <f>Ясюкова!K895+Ясюкова!L895+Ясюкова!P895</f>
        <v>0</v>
      </c>
      <c r="D889" s="54">
        <f>Ясюкова!E895</f>
        <v>0</v>
      </c>
      <c r="E889" s="54">
        <f>Ясюкова!F895</f>
        <v>0</v>
      </c>
      <c r="F889" s="54">
        <f>Ясюкова!J895+Ясюкова!T895</f>
        <v>0</v>
      </c>
      <c r="G889" s="54">
        <f>Ясюкова!O895+Ясюкова!V895</f>
        <v>0</v>
      </c>
      <c r="H889" s="54">
        <f>Ясюкова!J895+Ясюкова!N895+Ясюкова!O895</f>
        <v>0</v>
      </c>
      <c r="I889" s="54">
        <f>Ясюкова!T895+Ясюкова!U895+Ясюкова!V895</f>
        <v>0</v>
      </c>
      <c r="J889" s="54">
        <f>Ясюкова!W895</f>
        <v>0</v>
      </c>
      <c r="K889" s="54" t="e">
        <f>Ясюкова!C895</f>
        <v>#DIV/0!</v>
      </c>
      <c r="L889" s="54" t="e">
        <f>Ясюкова!D895</f>
        <v>#DIV/0!</v>
      </c>
      <c r="M889" s="54">
        <f>Ясюкова!G895</f>
        <v>0</v>
      </c>
      <c r="N889" s="54">
        <f>Ясюкова!H895</f>
        <v>0</v>
      </c>
      <c r="O889" s="54">
        <f>Ясюкова!I895</f>
        <v>0</v>
      </c>
      <c r="P889" s="54">
        <f>Ясюкова!X895</f>
        <v>0</v>
      </c>
      <c r="Q889" s="55" t="e">
        <f>Ясюкова!AX895</f>
        <v>#N/A</v>
      </c>
      <c r="R889" s="54" t="e">
        <f>Ясюкова!AW895</f>
        <v>#N/A</v>
      </c>
    </row>
    <row r="890" spans="1:18" x14ac:dyDescent="0.25">
      <c r="A890" s="70">
        <f>'Тулуз-Пьерон'!A896</f>
        <v>0</v>
      </c>
      <c r="B890" s="71">
        <f>'Тулуз-Пьерон'!B896</f>
        <v>0</v>
      </c>
      <c r="C890" s="60">
        <f>Ясюкова!K896+Ясюкова!L896+Ясюкова!P896</f>
        <v>0</v>
      </c>
      <c r="D890" s="54">
        <f>Ясюкова!E896</f>
        <v>0</v>
      </c>
      <c r="E890" s="54">
        <f>Ясюкова!F896</f>
        <v>0</v>
      </c>
      <c r="F890" s="54">
        <f>Ясюкова!J896+Ясюкова!T896</f>
        <v>0</v>
      </c>
      <c r="G890" s="54">
        <f>Ясюкова!O896+Ясюкова!V896</f>
        <v>0</v>
      </c>
      <c r="H890" s="54">
        <f>Ясюкова!J896+Ясюкова!N896+Ясюкова!O896</f>
        <v>0</v>
      </c>
      <c r="I890" s="54">
        <f>Ясюкова!T896+Ясюкова!U896+Ясюкова!V896</f>
        <v>0</v>
      </c>
      <c r="J890" s="54">
        <f>Ясюкова!W896</f>
        <v>0</v>
      </c>
      <c r="K890" s="54" t="e">
        <f>Ясюкова!C896</f>
        <v>#DIV/0!</v>
      </c>
      <c r="L890" s="54" t="e">
        <f>Ясюкова!D896</f>
        <v>#DIV/0!</v>
      </c>
      <c r="M890" s="54">
        <f>Ясюкова!G896</f>
        <v>0</v>
      </c>
      <c r="N890" s="54">
        <f>Ясюкова!H896</f>
        <v>0</v>
      </c>
      <c r="O890" s="54">
        <f>Ясюкова!I896</f>
        <v>0</v>
      </c>
      <c r="P890" s="54">
        <f>Ясюкова!X896</f>
        <v>0</v>
      </c>
      <c r="Q890" s="55" t="e">
        <f>Ясюкова!AX896</f>
        <v>#N/A</v>
      </c>
      <c r="R890" s="54" t="e">
        <f>Ясюкова!AW896</f>
        <v>#N/A</v>
      </c>
    </row>
    <row r="891" spans="1:18" x14ac:dyDescent="0.25">
      <c r="A891" s="70">
        <f>'Тулуз-Пьерон'!A897</f>
        <v>0</v>
      </c>
      <c r="B891" s="71">
        <f>'Тулуз-Пьерон'!B897</f>
        <v>0</v>
      </c>
      <c r="C891" s="60">
        <f>Ясюкова!K897+Ясюкова!L897+Ясюкова!P897</f>
        <v>0</v>
      </c>
      <c r="D891" s="54">
        <f>Ясюкова!E897</f>
        <v>0</v>
      </c>
      <c r="E891" s="54">
        <f>Ясюкова!F897</f>
        <v>0</v>
      </c>
      <c r="F891" s="54">
        <f>Ясюкова!J897+Ясюкова!T897</f>
        <v>0</v>
      </c>
      <c r="G891" s="54">
        <f>Ясюкова!O897+Ясюкова!V897</f>
        <v>0</v>
      </c>
      <c r="H891" s="54">
        <f>Ясюкова!J897+Ясюкова!N897+Ясюкова!O897</f>
        <v>0</v>
      </c>
      <c r="I891" s="54">
        <f>Ясюкова!T897+Ясюкова!U897+Ясюкова!V897</f>
        <v>0</v>
      </c>
      <c r="J891" s="54">
        <f>Ясюкова!W897</f>
        <v>0</v>
      </c>
      <c r="K891" s="54" t="e">
        <f>Ясюкова!C897</f>
        <v>#DIV/0!</v>
      </c>
      <c r="L891" s="54" t="e">
        <f>Ясюкова!D897</f>
        <v>#DIV/0!</v>
      </c>
      <c r="M891" s="54">
        <f>Ясюкова!G897</f>
        <v>0</v>
      </c>
      <c r="N891" s="54">
        <f>Ясюкова!H897</f>
        <v>0</v>
      </c>
      <c r="O891" s="54">
        <f>Ясюкова!I897</f>
        <v>0</v>
      </c>
      <c r="P891" s="54">
        <f>Ясюкова!X897</f>
        <v>0</v>
      </c>
      <c r="Q891" s="55" t="e">
        <f>Ясюкова!AX897</f>
        <v>#N/A</v>
      </c>
      <c r="R891" s="54" t="e">
        <f>Ясюкова!AW897</f>
        <v>#N/A</v>
      </c>
    </row>
    <row r="892" spans="1:18" x14ac:dyDescent="0.25">
      <c r="A892" s="70">
        <f>'Тулуз-Пьерон'!A898</f>
        <v>0</v>
      </c>
      <c r="B892" s="71">
        <f>'Тулуз-Пьерон'!B898</f>
        <v>0</v>
      </c>
      <c r="C892" s="60">
        <f>Ясюкова!K898+Ясюкова!L898+Ясюкова!P898</f>
        <v>0</v>
      </c>
      <c r="D892" s="54">
        <f>Ясюкова!E898</f>
        <v>0</v>
      </c>
      <c r="E892" s="54">
        <f>Ясюкова!F898</f>
        <v>0</v>
      </c>
      <c r="F892" s="54">
        <f>Ясюкова!J898+Ясюкова!T898</f>
        <v>0</v>
      </c>
      <c r="G892" s="54">
        <f>Ясюкова!O898+Ясюкова!V898</f>
        <v>0</v>
      </c>
      <c r="H892" s="54">
        <f>Ясюкова!J898+Ясюкова!N898+Ясюкова!O898</f>
        <v>0</v>
      </c>
      <c r="I892" s="54">
        <f>Ясюкова!T898+Ясюкова!U898+Ясюкова!V898</f>
        <v>0</v>
      </c>
      <c r="J892" s="54">
        <f>Ясюкова!W898</f>
        <v>0</v>
      </c>
      <c r="K892" s="54" t="e">
        <f>Ясюкова!C898</f>
        <v>#DIV/0!</v>
      </c>
      <c r="L892" s="54" t="e">
        <f>Ясюкова!D898</f>
        <v>#DIV/0!</v>
      </c>
      <c r="M892" s="54">
        <f>Ясюкова!G898</f>
        <v>0</v>
      </c>
      <c r="N892" s="54">
        <f>Ясюкова!H898</f>
        <v>0</v>
      </c>
      <c r="O892" s="54">
        <f>Ясюкова!I898</f>
        <v>0</v>
      </c>
      <c r="P892" s="54">
        <f>Ясюкова!X898</f>
        <v>0</v>
      </c>
      <c r="Q892" s="55" t="e">
        <f>Ясюкова!AX898</f>
        <v>#N/A</v>
      </c>
      <c r="R892" s="54" t="e">
        <f>Ясюкова!AW898</f>
        <v>#N/A</v>
      </c>
    </row>
    <row r="893" spans="1:18" x14ac:dyDescent="0.25">
      <c r="A893" s="70">
        <f>'Тулуз-Пьерон'!A899</f>
        <v>0</v>
      </c>
      <c r="B893" s="71">
        <f>'Тулуз-Пьерон'!B899</f>
        <v>0</v>
      </c>
      <c r="C893" s="60">
        <f>Ясюкова!K899+Ясюкова!L899+Ясюкова!P899</f>
        <v>0</v>
      </c>
      <c r="D893" s="54">
        <f>Ясюкова!E899</f>
        <v>0</v>
      </c>
      <c r="E893" s="54">
        <f>Ясюкова!F899</f>
        <v>0</v>
      </c>
      <c r="F893" s="54">
        <f>Ясюкова!J899+Ясюкова!T899</f>
        <v>0</v>
      </c>
      <c r="G893" s="54">
        <f>Ясюкова!O899+Ясюкова!V899</f>
        <v>0</v>
      </c>
      <c r="H893" s="54">
        <f>Ясюкова!J899+Ясюкова!N899+Ясюкова!O899</f>
        <v>0</v>
      </c>
      <c r="I893" s="54">
        <f>Ясюкова!T899+Ясюкова!U899+Ясюкова!V899</f>
        <v>0</v>
      </c>
      <c r="J893" s="54">
        <f>Ясюкова!W899</f>
        <v>0</v>
      </c>
      <c r="K893" s="54" t="e">
        <f>Ясюкова!C899</f>
        <v>#DIV/0!</v>
      </c>
      <c r="L893" s="54" t="e">
        <f>Ясюкова!D899</f>
        <v>#DIV/0!</v>
      </c>
      <c r="M893" s="54">
        <f>Ясюкова!G899</f>
        <v>0</v>
      </c>
      <c r="N893" s="54">
        <f>Ясюкова!H899</f>
        <v>0</v>
      </c>
      <c r="O893" s="54">
        <f>Ясюкова!I899</f>
        <v>0</v>
      </c>
      <c r="P893" s="54">
        <f>Ясюкова!X899</f>
        <v>0</v>
      </c>
      <c r="Q893" s="55" t="e">
        <f>Ясюкова!AX899</f>
        <v>#N/A</v>
      </c>
      <c r="R893" s="54" t="e">
        <f>Ясюкова!AW899</f>
        <v>#N/A</v>
      </c>
    </row>
    <row r="894" spans="1:18" x14ac:dyDescent="0.25">
      <c r="A894" s="70">
        <f>'Тулуз-Пьерон'!A900</f>
        <v>0</v>
      </c>
      <c r="B894" s="71">
        <f>'Тулуз-Пьерон'!B900</f>
        <v>0</v>
      </c>
      <c r="C894" s="60">
        <f>Ясюкова!K900+Ясюкова!L900+Ясюкова!P900</f>
        <v>0</v>
      </c>
      <c r="D894" s="54">
        <f>Ясюкова!E900</f>
        <v>0</v>
      </c>
      <c r="E894" s="54">
        <f>Ясюкова!F900</f>
        <v>0</v>
      </c>
      <c r="F894" s="54">
        <f>Ясюкова!J900+Ясюкова!T900</f>
        <v>0</v>
      </c>
      <c r="G894" s="54">
        <f>Ясюкова!O900+Ясюкова!V900</f>
        <v>0</v>
      </c>
      <c r="H894" s="54">
        <f>Ясюкова!J900+Ясюкова!N900+Ясюкова!O900</f>
        <v>0</v>
      </c>
      <c r="I894" s="54">
        <f>Ясюкова!T900+Ясюкова!U900+Ясюкова!V900</f>
        <v>0</v>
      </c>
      <c r="J894" s="54">
        <f>Ясюкова!W900</f>
        <v>0</v>
      </c>
      <c r="K894" s="54" t="e">
        <f>Ясюкова!C900</f>
        <v>#DIV/0!</v>
      </c>
      <c r="L894" s="54" t="e">
        <f>Ясюкова!D900</f>
        <v>#DIV/0!</v>
      </c>
      <c r="M894" s="54">
        <f>Ясюкова!G900</f>
        <v>0</v>
      </c>
      <c r="N894" s="54">
        <f>Ясюкова!H900</f>
        <v>0</v>
      </c>
      <c r="O894" s="54">
        <f>Ясюкова!I900</f>
        <v>0</v>
      </c>
      <c r="P894" s="54">
        <f>Ясюкова!X900</f>
        <v>0</v>
      </c>
      <c r="Q894" s="55" t="e">
        <f>Ясюкова!AX900</f>
        <v>#N/A</v>
      </c>
      <c r="R894" s="54" t="e">
        <f>Ясюкова!AW900</f>
        <v>#N/A</v>
      </c>
    </row>
    <row r="895" spans="1:18" x14ac:dyDescent="0.25">
      <c r="A895" s="70">
        <f>'Тулуз-Пьерон'!A901</f>
        <v>0</v>
      </c>
      <c r="B895" s="71">
        <f>'Тулуз-Пьерон'!B901</f>
        <v>0</v>
      </c>
      <c r="C895" s="60">
        <f>Ясюкова!K901+Ясюкова!L901+Ясюкова!P901</f>
        <v>0</v>
      </c>
      <c r="D895" s="54">
        <f>Ясюкова!E901</f>
        <v>0</v>
      </c>
      <c r="E895" s="54">
        <f>Ясюкова!F901</f>
        <v>0</v>
      </c>
      <c r="F895" s="54">
        <f>Ясюкова!J901+Ясюкова!T901</f>
        <v>0</v>
      </c>
      <c r="G895" s="54">
        <f>Ясюкова!O901+Ясюкова!V901</f>
        <v>0</v>
      </c>
      <c r="H895" s="54">
        <f>Ясюкова!J901+Ясюкова!N901+Ясюкова!O901</f>
        <v>0</v>
      </c>
      <c r="I895" s="54">
        <f>Ясюкова!T901+Ясюкова!U901+Ясюкова!V901</f>
        <v>0</v>
      </c>
      <c r="J895" s="54">
        <f>Ясюкова!W901</f>
        <v>0</v>
      </c>
      <c r="K895" s="54" t="e">
        <f>Ясюкова!C901</f>
        <v>#DIV/0!</v>
      </c>
      <c r="L895" s="54" t="e">
        <f>Ясюкова!D901</f>
        <v>#DIV/0!</v>
      </c>
      <c r="M895" s="54">
        <f>Ясюкова!G901</f>
        <v>0</v>
      </c>
      <c r="N895" s="54">
        <f>Ясюкова!H901</f>
        <v>0</v>
      </c>
      <c r="O895" s="54">
        <f>Ясюкова!I901</f>
        <v>0</v>
      </c>
      <c r="P895" s="54">
        <f>Ясюкова!X901</f>
        <v>0</v>
      </c>
      <c r="Q895" s="55" t="e">
        <f>Ясюкова!AX901</f>
        <v>#N/A</v>
      </c>
      <c r="R895" s="54" t="e">
        <f>Ясюкова!AW901</f>
        <v>#N/A</v>
      </c>
    </row>
    <row r="896" spans="1:18" x14ac:dyDescent="0.25">
      <c r="A896" s="70">
        <f>'Тулуз-Пьерон'!A902</f>
        <v>0</v>
      </c>
      <c r="B896" s="71">
        <f>'Тулуз-Пьерон'!B902</f>
        <v>0</v>
      </c>
      <c r="C896" s="60">
        <f>Ясюкова!K902+Ясюкова!L902+Ясюкова!P902</f>
        <v>0</v>
      </c>
      <c r="D896" s="54">
        <f>Ясюкова!E902</f>
        <v>0</v>
      </c>
      <c r="E896" s="54">
        <f>Ясюкова!F902</f>
        <v>0</v>
      </c>
      <c r="F896" s="54">
        <f>Ясюкова!J902+Ясюкова!T902</f>
        <v>0</v>
      </c>
      <c r="G896" s="54">
        <f>Ясюкова!O902+Ясюкова!V902</f>
        <v>0</v>
      </c>
      <c r="H896" s="54">
        <f>Ясюкова!J902+Ясюкова!N902+Ясюкова!O902</f>
        <v>0</v>
      </c>
      <c r="I896" s="54">
        <f>Ясюкова!T902+Ясюкова!U902+Ясюкова!V902</f>
        <v>0</v>
      </c>
      <c r="J896" s="54">
        <f>Ясюкова!W902</f>
        <v>0</v>
      </c>
      <c r="K896" s="54" t="e">
        <f>Ясюкова!C902</f>
        <v>#DIV/0!</v>
      </c>
      <c r="L896" s="54" t="e">
        <f>Ясюкова!D902</f>
        <v>#DIV/0!</v>
      </c>
      <c r="M896" s="54">
        <f>Ясюкова!G902</f>
        <v>0</v>
      </c>
      <c r="N896" s="54">
        <f>Ясюкова!H902</f>
        <v>0</v>
      </c>
      <c r="O896" s="54">
        <f>Ясюкова!I902</f>
        <v>0</v>
      </c>
      <c r="P896" s="54">
        <f>Ясюкова!X902</f>
        <v>0</v>
      </c>
      <c r="Q896" s="55" t="e">
        <f>Ясюкова!AX902</f>
        <v>#N/A</v>
      </c>
      <c r="R896" s="54" t="e">
        <f>Ясюкова!AW902</f>
        <v>#N/A</v>
      </c>
    </row>
    <row r="897" spans="1:18" x14ac:dyDescent="0.25">
      <c r="A897" s="70">
        <f>'Тулуз-Пьерон'!A903</f>
        <v>0</v>
      </c>
      <c r="B897" s="71">
        <f>'Тулуз-Пьерон'!B903</f>
        <v>0</v>
      </c>
      <c r="C897" s="60">
        <f>Ясюкова!K903+Ясюкова!L903+Ясюкова!P903</f>
        <v>0</v>
      </c>
      <c r="D897" s="54">
        <f>Ясюкова!E903</f>
        <v>0</v>
      </c>
      <c r="E897" s="54">
        <f>Ясюкова!F903</f>
        <v>0</v>
      </c>
      <c r="F897" s="54">
        <f>Ясюкова!J903+Ясюкова!T903</f>
        <v>0</v>
      </c>
      <c r="G897" s="54">
        <f>Ясюкова!O903+Ясюкова!V903</f>
        <v>0</v>
      </c>
      <c r="H897" s="54">
        <f>Ясюкова!J903+Ясюкова!N903+Ясюкова!O903</f>
        <v>0</v>
      </c>
      <c r="I897" s="54">
        <f>Ясюкова!T903+Ясюкова!U903+Ясюкова!V903</f>
        <v>0</v>
      </c>
      <c r="J897" s="54">
        <f>Ясюкова!W903</f>
        <v>0</v>
      </c>
      <c r="K897" s="54" t="e">
        <f>Ясюкова!C903</f>
        <v>#DIV/0!</v>
      </c>
      <c r="L897" s="54" t="e">
        <f>Ясюкова!D903</f>
        <v>#DIV/0!</v>
      </c>
      <c r="M897" s="54">
        <f>Ясюкова!G903</f>
        <v>0</v>
      </c>
      <c r="N897" s="54">
        <f>Ясюкова!H903</f>
        <v>0</v>
      </c>
      <c r="O897" s="54">
        <f>Ясюкова!I903</f>
        <v>0</v>
      </c>
      <c r="P897" s="54">
        <f>Ясюкова!X903</f>
        <v>0</v>
      </c>
      <c r="Q897" s="55" t="e">
        <f>Ясюкова!AX903</f>
        <v>#N/A</v>
      </c>
      <c r="R897" s="54" t="e">
        <f>Ясюкова!AW903</f>
        <v>#N/A</v>
      </c>
    </row>
    <row r="898" spans="1:18" x14ac:dyDescent="0.25">
      <c r="A898" s="70">
        <f>'Тулуз-Пьерон'!A904</f>
        <v>0</v>
      </c>
      <c r="B898" s="71">
        <f>'Тулуз-Пьерон'!B904</f>
        <v>0</v>
      </c>
      <c r="C898" s="60">
        <f>Ясюкова!K904+Ясюкова!L904+Ясюкова!P904</f>
        <v>0</v>
      </c>
      <c r="D898" s="54">
        <f>Ясюкова!E904</f>
        <v>0</v>
      </c>
      <c r="E898" s="54">
        <f>Ясюкова!F904</f>
        <v>0</v>
      </c>
      <c r="F898" s="54">
        <f>Ясюкова!J904+Ясюкова!T904</f>
        <v>0</v>
      </c>
      <c r="G898" s="54">
        <f>Ясюкова!O904+Ясюкова!V904</f>
        <v>0</v>
      </c>
      <c r="H898" s="54">
        <f>Ясюкова!J904+Ясюкова!N904+Ясюкова!O904</f>
        <v>0</v>
      </c>
      <c r="I898" s="54">
        <f>Ясюкова!T904+Ясюкова!U904+Ясюкова!V904</f>
        <v>0</v>
      </c>
      <c r="J898" s="54">
        <f>Ясюкова!W904</f>
        <v>0</v>
      </c>
      <c r="K898" s="54" t="e">
        <f>Ясюкова!C904</f>
        <v>#DIV/0!</v>
      </c>
      <c r="L898" s="54" t="e">
        <f>Ясюкова!D904</f>
        <v>#DIV/0!</v>
      </c>
      <c r="M898" s="54">
        <f>Ясюкова!G904</f>
        <v>0</v>
      </c>
      <c r="N898" s="54">
        <f>Ясюкова!H904</f>
        <v>0</v>
      </c>
      <c r="O898" s="54">
        <f>Ясюкова!I904</f>
        <v>0</v>
      </c>
      <c r="P898" s="54">
        <f>Ясюкова!X904</f>
        <v>0</v>
      </c>
      <c r="Q898" s="55" t="e">
        <f>Ясюкова!AX904</f>
        <v>#N/A</v>
      </c>
      <c r="R898" s="54" t="e">
        <f>Ясюкова!AW904</f>
        <v>#N/A</v>
      </c>
    </row>
    <row r="899" spans="1:18" x14ac:dyDescent="0.25">
      <c r="A899" s="70">
        <f>'Тулуз-Пьерон'!A905</f>
        <v>0</v>
      </c>
      <c r="B899" s="71">
        <f>'Тулуз-Пьерон'!B905</f>
        <v>0</v>
      </c>
      <c r="C899" s="60">
        <f>Ясюкова!K905+Ясюкова!L905+Ясюкова!P905</f>
        <v>0</v>
      </c>
      <c r="D899" s="54">
        <f>Ясюкова!E905</f>
        <v>0</v>
      </c>
      <c r="E899" s="54">
        <f>Ясюкова!F905</f>
        <v>0</v>
      </c>
      <c r="F899" s="54">
        <f>Ясюкова!J905+Ясюкова!T905</f>
        <v>0</v>
      </c>
      <c r="G899" s="54">
        <f>Ясюкова!O905+Ясюкова!V905</f>
        <v>0</v>
      </c>
      <c r="H899" s="54">
        <f>Ясюкова!J905+Ясюкова!N905+Ясюкова!O905</f>
        <v>0</v>
      </c>
      <c r="I899" s="54">
        <f>Ясюкова!T905+Ясюкова!U905+Ясюкова!V905</f>
        <v>0</v>
      </c>
      <c r="J899" s="54">
        <f>Ясюкова!W905</f>
        <v>0</v>
      </c>
      <c r="K899" s="54" t="e">
        <f>Ясюкова!C905</f>
        <v>#DIV/0!</v>
      </c>
      <c r="L899" s="54" t="e">
        <f>Ясюкова!D905</f>
        <v>#DIV/0!</v>
      </c>
      <c r="M899" s="54">
        <f>Ясюкова!G905</f>
        <v>0</v>
      </c>
      <c r="N899" s="54">
        <f>Ясюкова!H905</f>
        <v>0</v>
      </c>
      <c r="O899" s="54">
        <f>Ясюкова!I905</f>
        <v>0</v>
      </c>
      <c r="P899" s="54">
        <f>Ясюкова!X905</f>
        <v>0</v>
      </c>
      <c r="Q899" s="55" t="e">
        <f>Ясюкова!AX905</f>
        <v>#N/A</v>
      </c>
      <c r="R899" s="54" t="e">
        <f>Ясюкова!AW905</f>
        <v>#N/A</v>
      </c>
    </row>
    <row r="900" spans="1:18" x14ac:dyDescent="0.25">
      <c r="A900" s="70">
        <f>'Тулуз-Пьерон'!A906</f>
        <v>0</v>
      </c>
      <c r="B900" s="71">
        <f>'Тулуз-Пьерон'!B906</f>
        <v>0</v>
      </c>
      <c r="C900" s="60">
        <f>Ясюкова!K906+Ясюкова!L906+Ясюкова!P906</f>
        <v>0</v>
      </c>
      <c r="D900" s="54">
        <f>Ясюкова!E906</f>
        <v>0</v>
      </c>
      <c r="E900" s="54">
        <f>Ясюкова!F906</f>
        <v>0</v>
      </c>
      <c r="F900" s="54">
        <f>Ясюкова!J906+Ясюкова!T906</f>
        <v>0</v>
      </c>
      <c r="G900" s="54">
        <f>Ясюкова!O906+Ясюкова!V906</f>
        <v>0</v>
      </c>
      <c r="H900" s="54">
        <f>Ясюкова!J906+Ясюкова!N906+Ясюкова!O906</f>
        <v>0</v>
      </c>
      <c r="I900" s="54">
        <f>Ясюкова!T906+Ясюкова!U906+Ясюкова!V906</f>
        <v>0</v>
      </c>
      <c r="J900" s="54">
        <f>Ясюкова!W906</f>
        <v>0</v>
      </c>
      <c r="K900" s="54" t="e">
        <f>Ясюкова!C906</f>
        <v>#DIV/0!</v>
      </c>
      <c r="L900" s="54" t="e">
        <f>Ясюкова!D906</f>
        <v>#DIV/0!</v>
      </c>
      <c r="M900" s="54">
        <f>Ясюкова!G906</f>
        <v>0</v>
      </c>
      <c r="N900" s="54">
        <f>Ясюкова!H906</f>
        <v>0</v>
      </c>
      <c r="O900" s="54">
        <f>Ясюкова!I906</f>
        <v>0</v>
      </c>
      <c r="P900" s="54">
        <f>Ясюкова!X906</f>
        <v>0</v>
      </c>
      <c r="Q900" s="55" t="e">
        <f>Ясюкова!AX906</f>
        <v>#N/A</v>
      </c>
      <c r="R900" s="54" t="e">
        <f>Ясюкова!AW906</f>
        <v>#N/A</v>
      </c>
    </row>
    <row r="901" spans="1:18" x14ac:dyDescent="0.25">
      <c r="A901" s="70">
        <f>'Тулуз-Пьерон'!A907</f>
        <v>0</v>
      </c>
      <c r="B901" s="71">
        <f>'Тулуз-Пьерон'!B907</f>
        <v>0</v>
      </c>
      <c r="C901" s="60">
        <f>Ясюкова!K907+Ясюкова!L907+Ясюкова!P907</f>
        <v>0</v>
      </c>
      <c r="D901" s="54">
        <f>Ясюкова!E907</f>
        <v>0</v>
      </c>
      <c r="E901" s="54">
        <f>Ясюкова!F907</f>
        <v>0</v>
      </c>
      <c r="F901" s="54">
        <f>Ясюкова!J907+Ясюкова!T907</f>
        <v>0</v>
      </c>
      <c r="G901" s="54">
        <f>Ясюкова!O907+Ясюкова!V907</f>
        <v>0</v>
      </c>
      <c r="H901" s="54">
        <f>Ясюкова!J907+Ясюкова!N907+Ясюкова!O907</f>
        <v>0</v>
      </c>
      <c r="I901" s="54">
        <f>Ясюкова!T907+Ясюкова!U907+Ясюкова!V907</f>
        <v>0</v>
      </c>
      <c r="J901" s="54">
        <f>Ясюкова!W907</f>
        <v>0</v>
      </c>
      <c r="K901" s="54" t="e">
        <f>Ясюкова!C907</f>
        <v>#DIV/0!</v>
      </c>
      <c r="L901" s="54" t="e">
        <f>Ясюкова!D907</f>
        <v>#DIV/0!</v>
      </c>
      <c r="M901" s="54">
        <f>Ясюкова!G907</f>
        <v>0</v>
      </c>
      <c r="N901" s="54">
        <f>Ясюкова!H907</f>
        <v>0</v>
      </c>
      <c r="O901" s="54">
        <f>Ясюкова!I907</f>
        <v>0</v>
      </c>
      <c r="P901" s="54">
        <f>Ясюкова!X907</f>
        <v>0</v>
      </c>
      <c r="Q901" s="55" t="e">
        <f>Ясюкова!AX907</f>
        <v>#N/A</v>
      </c>
      <c r="R901" s="54" t="e">
        <f>Ясюкова!AW907</f>
        <v>#N/A</v>
      </c>
    </row>
    <row r="902" spans="1:18" x14ac:dyDescent="0.25">
      <c r="A902" s="70">
        <f>'Тулуз-Пьерон'!A908</f>
        <v>0</v>
      </c>
      <c r="B902" s="71">
        <f>'Тулуз-Пьерон'!B908</f>
        <v>0</v>
      </c>
      <c r="C902" s="60">
        <f>Ясюкова!K908+Ясюкова!L908+Ясюкова!P908</f>
        <v>0</v>
      </c>
      <c r="D902" s="54">
        <f>Ясюкова!E908</f>
        <v>0</v>
      </c>
      <c r="E902" s="54">
        <f>Ясюкова!F908</f>
        <v>0</v>
      </c>
      <c r="F902" s="54">
        <f>Ясюкова!J908+Ясюкова!T908</f>
        <v>0</v>
      </c>
      <c r="G902" s="54">
        <f>Ясюкова!O908+Ясюкова!V908</f>
        <v>0</v>
      </c>
      <c r="H902" s="54">
        <f>Ясюкова!J908+Ясюкова!N908+Ясюкова!O908</f>
        <v>0</v>
      </c>
      <c r="I902" s="54">
        <f>Ясюкова!T908+Ясюкова!U908+Ясюкова!V908</f>
        <v>0</v>
      </c>
      <c r="J902" s="54">
        <f>Ясюкова!W908</f>
        <v>0</v>
      </c>
      <c r="K902" s="54" t="e">
        <f>Ясюкова!C908</f>
        <v>#DIV/0!</v>
      </c>
      <c r="L902" s="54" t="e">
        <f>Ясюкова!D908</f>
        <v>#DIV/0!</v>
      </c>
      <c r="M902" s="54">
        <f>Ясюкова!G908</f>
        <v>0</v>
      </c>
      <c r="N902" s="54">
        <f>Ясюкова!H908</f>
        <v>0</v>
      </c>
      <c r="O902" s="54">
        <f>Ясюкова!I908</f>
        <v>0</v>
      </c>
      <c r="P902" s="54">
        <f>Ясюкова!X908</f>
        <v>0</v>
      </c>
      <c r="Q902" s="55" t="e">
        <f>Ясюкова!AX908</f>
        <v>#N/A</v>
      </c>
      <c r="R902" s="54" t="e">
        <f>Ясюкова!AW908</f>
        <v>#N/A</v>
      </c>
    </row>
    <row r="903" spans="1:18" x14ac:dyDescent="0.25">
      <c r="A903" s="70">
        <f>'Тулуз-Пьерон'!A909</f>
        <v>0</v>
      </c>
      <c r="B903" s="71">
        <f>'Тулуз-Пьерон'!B909</f>
        <v>0</v>
      </c>
      <c r="C903" s="60">
        <f>Ясюкова!K909+Ясюкова!L909+Ясюкова!P909</f>
        <v>0</v>
      </c>
      <c r="D903" s="54">
        <f>Ясюкова!E909</f>
        <v>0</v>
      </c>
      <c r="E903" s="54">
        <f>Ясюкова!F909</f>
        <v>0</v>
      </c>
      <c r="F903" s="54">
        <f>Ясюкова!J909+Ясюкова!T909</f>
        <v>0</v>
      </c>
      <c r="G903" s="54">
        <f>Ясюкова!O909+Ясюкова!V909</f>
        <v>0</v>
      </c>
      <c r="H903" s="54">
        <f>Ясюкова!J909+Ясюкова!N909+Ясюкова!O909</f>
        <v>0</v>
      </c>
      <c r="I903" s="54">
        <f>Ясюкова!T909+Ясюкова!U909+Ясюкова!V909</f>
        <v>0</v>
      </c>
      <c r="J903" s="54">
        <f>Ясюкова!W909</f>
        <v>0</v>
      </c>
      <c r="K903" s="54" t="e">
        <f>Ясюкова!C909</f>
        <v>#DIV/0!</v>
      </c>
      <c r="L903" s="54" t="e">
        <f>Ясюкова!D909</f>
        <v>#DIV/0!</v>
      </c>
      <c r="M903" s="54">
        <f>Ясюкова!G909</f>
        <v>0</v>
      </c>
      <c r="N903" s="54">
        <f>Ясюкова!H909</f>
        <v>0</v>
      </c>
      <c r="O903" s="54">
        <f>Ясюкова!I909</f>
        <v>0</v>
      </c>
      <c r="P903" s="54">
        <f>Ясюкова!X909</f>
        <v>0</v>
      </c>
      <c r="Q903" s="55" t="e">
        <f>Ясюкова!AX909</f>
        <v>#N/A</v>
      </c>
      <c r="R903" s="54" t="e">
        <f>Ясюкова!AW909</f>
        <v>#N/A</v>
      </c>
    </row>
    <row r="904" spans="1:18" x14ac:dyDescent="0.25">
      <c r="A904" s="70">
        <f>'Тулуз-Пьерон'!A910</f>
        <v>0</v>
      </c>
      <c r="B904" s="71">
        <f>'Тулуз-Пьерон'!B910</f>
        <v>0</v>
      </c>
      <c r="C904" s="60">
        <f>Ясюкова!K910+Ясюкова!L910+Ясюкова!P910</f>
        <v>0</v>
      </c>
      <c r="D904" s="54">
        <f>Ясюкова!E910</f>
        <v>0</v>
      </c>
      <c r="E904" s="54">
        <f>Ясюкова!F910</f>
        <v>0</v>
      </c>
      <c r="F904" s="54">
        <f>Ясюкова!J910+Ясюкова!T910</f>
        <v>0</v>
      </c>
      <c r="G904" s="54">
        <f>Ясюкова!O910+Ясюкова!V910</f>
        <v>0</v>
      </c>
      <c r="H904" s="54">
        <f>Ясюкова!J910+Ясюкова!N910+Ясюкова!O910</f>
        <v>0</v>
      </c>
      <c r="I904" s="54">
        <f>Ясюкова!T910+Ясюкова!U910+Ясюкова!V910</f>
        <v>0</v>
      </c>
      <c r="J904" s="54">
        <f>Ясюкова!W910</f>
        <v>0</v>
      </c>
      <c r="K904" s="54" t="e">
        <f>Ясюкова!C910</f>
        <v>#DIV/0!</v>
      </c>
      <c r="L904" s="54" t="e">
        <f>Ясюкова!D910</f>
        <v>#DIV/0!</v>
      </c>
      <c r="M904" s="54">
        <f>Ясюкова!G910</f>
        <v>0</v>
      </c>
      <c r="N904" s="54">
        <f>Ясюкова!H910</f>
        <v>0</v>
      </c>
      <c r="O904" s="54">
        <f>Ясюкова!I910</f>
        <v>0</v>
      </c>
      <c r="P904" s="54">
        <f>Ясюкова!X910</f>
        <v>0</v>
      </c>
      <c r="Q904" s="55" t="e">
        <f>Ясюкова!AX910</f>
        <v>#N/A</v>
      </c>
      <c r="R904" s="54" t="e">
        <f>Ясюкова!AW910</f>
        <v>#N/A</v>
      </c>
    </row>
    <row r="905" spans="1:18" x14ac:dyDescent="0.25">
      <c r="A905" s="70">
        <f>'Тулуз-Пьерон'!A911</f>
        <v>0</v>
      </c>
      <c r="B905" s="71">
        <f>'Тулуз-Пьерон'!B911</f>
        <v>0</v>
      </c>
      <c r="C905" s="60">
        <f>Ясюкова!K911+Ясюкова!L911+Ясюкова!P911</f>
        <v>0</v>
      </c>
      <c r="D905" s="54">
        <f>Ясюкова!E911</f>
        <v>0</v>
      </c>
      <c r="E905" s="54">
        <f>Ясюкова!F911</f>
        <v>0</v>
      </c>
      <c r="F905" s="54">
        <f>Ясюкова!J911+Ясюкова!T911</f>
        <v>0</v>
      </c>
      <c r="G905" s="54">
        <f>Ясюкова!O911+Ясюкова!V911</f>
        <v>0</v>
      </c>
      <c r="H905" s="54">
        <f>Ясюкова!J911+Ясюкова!N911+Ясюкова!O911</f>
        <v>0</v>
      </c>
      <c r="I905" s="54">
        <f>Ясюкова!T911+Ясюкова!U911+Ясюкова!V911</f>
        <v>0</v>
      </c>
      <c r="J905" s="54">
        <f>Ясюкова!W911</f>
        <v>0</v>
      </c>
      <c r="K905" s="54" t="e">
        <f>Ясюкова!C911</f>
        <v>#DIV/0!</v>
      </c>
      <c r="L905" s="54" t="e">
        <f>Ясюкова!D911</f>
        <v>#DIV/0!</v>
      </c>
      <c r="M905" s="54">
        <f>Ясюкова!G911</f>
        <v>0</v>
      </c>
      <c r="N905" s="54">
        <f>Ясюкова!H911</f>
        <v>0</v>
      </c>
      <c r="O905" s="54">
        <f>Ясюкова!I911</f>
        <v>0</v>
      </c>
      <c r="P905" s="54">
        <f>Ясюкова!X911</f>
        <v>0</v>
      </c>
      <c r="Q905" s="55" t="e">
        <f>Ясюкова!AX911</f>
        <v>#N/A</v>
      </c>
      <c r="R905" s="54" t="e">
        <f>Ясюкова!AW911</f>
        <v>#N/A</v>
      </c>
    </row>
    <row r="906" spans="1:18" x14ac:dyDescent="0.25">
      <c r="A906" s="70">
        <f>'Тулуз-Пьерон'!A912</f>
        <v>0</v>
      </c>
      <c r="B906" s="71">
        <f>'Тулуз-Пьерон'!B912</f>
        <v>0</v>
      </c>
      <c r="C906" s="60">
        <f>Ясюкова!K912+Ясюкова!L912+Ясюкова!P912</f>
        <v>0</v>
      </c>
      <c r="D906" s="54">
        <f>Ясюкова!E912</f>
        <v>0</v>
      </c>
      <c r="E906" s="54">
        <f>Ясюкова!F912</f>
        <v>0</v>
      </c>
      <c r="F906" s="54">
        <f>Ясюкова!J912+Ясюкова!T912</f>
        <v>0</v>
      </c>
      <c r="G906" s="54">
        <f>Ясюкова!O912+Ясюкова!V912</f>
        <v>0</v>
      </c>
      <c r="H906" s="54">
        <f>Ясюкова!J912+Ясюкова!N912+Ясюкова!O912</f>
        <v>0</v>
      </c>
      <c r="I906" s="54">
        <f>Ясюкова!T912+Ясюкова!U912+Ясюкова!V912</f>
        <v>0</v>
      </c>
      <c r="J906" s="54">
        <f>Ясюкова!W912</f>
        <v>0</v>
      </c>
      <c r="K906" s="54" t="e">
        <f>Ясюкова!C912</f>
        <v>#DIV/0!</v>
      </c>
      <c r="L906" s="54" t="e">
        <f>Ясюкова!D912</f>
        <v>#DIV/0!</v>
      </c>
      <c r="M906" s="54">
        <f>Ясюкова!G912</f>
        <v>0</v>
      </c>
      <c r="N906" s="54">
        <f>Ясюкова!H912</f>
        <v>0</v>
      </c>
      <c r="O906" s="54">
        <f>Ясюкова!I912</f>
        <v>0</v>
      </c>
      <c r="P906" s="54">
        <f>Ясюкова!X912</f>
        <v>0</v>
      </c>
      <c r="Q906" s="55" t="e">
        <f>Ясюкова!AX912</f>
        <v>#N/A</v>
      </c>
      <c r="R906" s="54" t="e">
        <f>Ясюкова!AW912</f>
        <v>#N/A</v>
      </c>
    </row>
    <row r="907" spans="1:18" x14ac:dyDescent="0.25">
      <c r="A907" s="70">
        <f>'Тулуз-Пьерон'!A913</f>
        <v>0</v>
      </c>
      <c r="B907" s="71">
        <f>'Тулуз-Пьерон'!B913</f>
        <v>0</v>
      </c>
      <c r="C907" s="60">
        <f>Ясюкова!K913+Ясюкова!L913+Ясюкова!P913</f>
        <v>0</v>
      </c>
      <c r="D907" s="54">
        <f>Ясюкова!E913</f>
        <v>0</v>
      </c>
      <c r="E907" s="54">
        <f>Ясюкова!F913</f>
        <v>0</v>
      </c>
      <c r="F907" s="54">
        <f>Ясюкова!J913+Ясюкова!T913</f>
        <v>0</v>
      </c>
      <c r="G907" s="54">
        <f>Ясюкова!O913+Ясюкова!V913</f>
        <v>0</v>
      </c>
      <c r="H907" s="54">
        <f>Ясюкова!J913+Ясюкова!N913+Ясюкова!O913</f>
        <v>0</v>
      </c>
      <c r="I907" s="54">
        <f>Ясюкова!T913+Ясюкова!U913+Ясюкова!V913</f>
        <v>0</v>
      </c>
      <c r="J907" s="54">
        <f>Ясюкова!W913</f>
        <v>0</v>
      </c>
      <c r="K907" s="54" t="e">
        <f>Ясюкова!C913</f>
        <v>#DIV/0!</v>
      </c>
      <c r="L907" s="54" t="e">
        <f>Ясюкова!D913</f>
        <v>#DIV/0!</v>
      </c>
      <c r="M907" s="54">
        <f>Ясюкова!G913</f>
        <v>0</v>
      </c>
      <c r="N907" s="54">
        <f>Ясюкова!H913</f>
        <v>0</v>
      </c>
      <c r="O907" s="54">
        <f>Ясюкова!I913</f>
        <v>0</v>
      </c>
      <c r="P907" s="54">
        <f>Ясюкова!X913</f>
        <v>0</v>
      </c>
      <c r="Q907" s="55" t="e">
        <f>Ясюкова!AX913</f>
        <v>#N/A</v>
      </c>
      <c r="R907" s="54" t="e">
        <f>Ясюкова!AW913</f>
        <v>#N/A</v>
      </c>
    </row>
    <row r="908" spans="1:18" x14ac:dyDescent="0.25">
      <c r="A908" s="70">
        <f>'Тулуз-Пьерон'!A914</f>
        <v>0</v>
      </c>
      <c r="B908" s="71">
        <f>'Тулуз-Пьерон'!B914</f>
        <v>0</v>
      </c>
      <c r="C908" s="60">
        <f>Ясюкова!K914+Ясюкова!L914+Ясюкова!P914</f>
        <v>0</v>
      </c>
      <c r="D908" s="54">
        <f>Ясюкова!E914</f>
        <v>0</v>
      </c>
      <c r="E908" s="54">
        <f>Ясюкова!F914</f>
        <v>0</v>
      </c>
      <c r="F908" s="54">
        <f>Ясюкова!J914+Ясюкова!T914</f>
        <v>0</v>
      </c>
      <c r="G908" s="54">
        <f>Ясюкова!O914+Ясюкова!V914</f>
        <v>0</v>
      </c>
      <c r="H908" s="54">
        <f>Ясюкова!J914+Ясюкова!N914+Ясюкова!O914</f>
        <v>0</v>
      </c>
      <c r="I908" s="54">
        <f>Ясюкова!T914+Ясюкова!U914+Ясюкова!V914</f>
        <v>0</v>
      </c>
      <c r="J908" s="54">
        <f>Ясюкова!W914</f>
        <v>0</v>
      </c>
      <c r="K908" s="54" t="e">
        <f>Ясюкова!C914</f>
        <v>#DIV/0!</v>
      </c>
      <c r="L908" s="54" t="e">
        <f>Ясюкова!D914</f>
        <v>#DIV/0!</v>
      </c>
      <c r="M908" s="54">
        <f>Ясюкова!G914</f>
        <v>0</v>
      </c>
      <c r="N908" s="54">
        <f>Ясюкова!H914</f>
        <v>0</v>
      </c>
      <c r="O908" s="54">
        <f>Ясюкова!I914</f>
        <v>0</v>
      </c>
      <c r="P908" s="54">
        <f>Ясюкова!X914</f>
        <v>0</v>
      </c>
      <c r="Q908" s="55" t="e">
        <f>Ясюкова!AX914</f>
        <v>#N/A</v>
      </c>
      <c r="R908" s="54" t="e">
        <f>Ясюкова!AW914</f>
        <v>#N/A</v>
      </c>
    </row>
    <row r="909" spans="1:18" x14ac:dyDescent="0.25">
      <c r="A909" s="70">
        <f>'Тулуз-Пьерон'!A915</f>
        <v>0</v>
      </c>
      <c r="B909" s="71">
        <f>'Тулуз-Пьерон'!B915</f>
        <v>0</v>
      </c>
      <c r="C909" s="60">
        <f>Ясюкова!K915+Ясюкова!L915+Ясюкова!P915</f>
        <v>0</v>
      </c>
      <c r="D909" s="54">
        <f>Ясюкова!E915</f>
        <v>0</v>
      </c>
      <c r="E909" s="54">
        <f>Ясюкова!F915</f>
        <v>0</v>
      </c>
      <c r="F909" s="54">
        <f>Ясюкова!J915+Ясюкова!T915</f>
        <v>0</v>
      </c>
      <c r="G909" s="54">
        <f>Ясюкова!O915+Ясюкова!V915</f>
        <v>0</v>
      </c>
      <c r="H909" s="54">
        <f>Ясюкова!J915+Ясюкова!N915+Ясюкова!O915</f>
        <v>0</v>
      </c>
      <c r="I909" s="54">
        <f>Ясюкова!T915+Ясюкова!U915+Ясюкова!V915</f>
        <v>0</v>
      </c>
      <c r="J909" s="54">
        <f>Ясюкова!W915</f>
        <v>0</v>
      </c>
      <c r="K909" s="54" t="e">
        <f>Ясюкова!C915</f>
        <v>#DIV/0!</v>
      </c>
      <c r="L909" s="54" t="e">
        <f>Ясюкова!D915</f>
        <v>#DIV/0!</v>
      </c>
      <c r="M909" s="54">
        <f>Ясюкова!G915</f>
        <v>0</v>
      </c>
      <c r="N909" s="54">
        <f>Ясюкова!H915</f>
        <v>0</v>
      </c>
      <c r="O909" s="54">
        <f>Ясюкова!I915</f>
        <v>0</v>
      </c>
      <c r="P909" s="54">
        <f>Ясюкова!X915</f>
        <v>0</v>
      </c>
      <c r="Q909" s="55" t="e">
        <f>Ясюкова!AX915</f>
        <v>#N/A</v>
      </c>
      <c r="R909" s="54" t="e">
        <f>Ясюкова!AW915</f>
        <v>#N/A</v>
      </c>
    </row>
    <row r="910" spans="1:18" x14ac:dyDescent="0.25">
      <c r="A910" s="70">
        <f>'Тулуз-Пьерон'!A916</f>
        <v>0</v>
      </c>
      <c r="B910" s="71">
        <f>'Тулуз-Пьерон'!B916</f>
        <v>0</v>
      </c>
      <c r="C910" s="60">
        <f>Ясюкова!K916+Ясюкова!L916+Ясюкова!P916</f>
        <v>0</v>
      </c>
      <c r="D910" s="54">
        <f>Ясюкова!E916</f>
        <v>0</v>
      </c>
      <c r="E910" s="54">
        <f>Ясюкова!F916</f>
        <v>0</v>
      </c>
      <c r="F910" s="54">
        <f>Ясюкова!J916+Ясюкова!T916</f>
        <v>0</v>
      </c>
      <c r="G910" s="54">
        <f>Ясюкова!O916+Ясюкова!V916</f>
        <v>0</v>
      </c>
      <c r="H910" s="54">
        <f>Ясюкова!J916+Ясюкова!N916+Ясюкова!O916</f>
        <v>0</v>
      </c>
      <c r="I910" s="54">
        <f>Ясюкова!T916+Ясюкова!U916+Ясюкова!V916</f>
        <v>0</v>
      </c>
      <c r="J910" s="54">
        <f>Ясюкова!W916</f>
        <v>0</v>
      </c>
      <c r="K910" s="54" t="e">
        <f>Ясюкова!C916</f>
        <v>#DIV/0!</v>
      </c>
      <c r="L910" s="54" t="e">
        <f>Ясюкова!D916</f>
        <v>#DIV/0!</v>
      </c>
      <c r="M910" s="54">
        <f>Ясюкова!G916</f>
        <v>0</v>
      </c>
      <c r="N910" s="54">
        <f>Ясюкова!H916</f>
        <v>0</v>
      </c>
      <c r="O910" s="54">
        <f>Ясюкова!I916</f>
        <v>0</v>
      </c>
      <c r="P910" s="54">
        <f>Ясюкова!X916</f>
        <v>0</v>
      </c>
      <c r="Q910" s="55" t="e">
        <f>Ясюкова!AX916</f>
        <v>#N/A</v>
      </c>
      <c r="R910" s="54" t="e">
        <f>Ясюкова!AW916</f>
        <v>#N/A</v>
      </c>
    </row>
    <row r="911" spans="1:18" x14ac:dyDescent="0.25">
      <c r="A911" s="70">
        <f>'Тулуз-Пьерон'!A917</f>
        <v>0</v>
      </c>
      <c r="B911" s="71">
        <f>'Тулуз-Пьерон'!B917</f>
        <v>0</v>
      </c>
      <c r="C911" s="60">
        <f>Ясюкова!K917+Ясюкова!L917+Ясюкова!P917</f>
        <v>0</v>
      </c>
      <c r="D911" s="54">
        <f>Ясюкова!E917</f>
        <v>0</v>
      </c>
      <c r="E911" s="54">
        <f>Ясюкова!F917</f>
        <v>0</v>
      </c>
      <c r="F911" s="54">
        <f>Ясюкова!J917+Ясюкова!T917</f>
        <v>0</v>
      </c>
      <c r="G911" s="54">
        <f>Ясюкова!O917+Ясюкова!V917</f>
        <v>0</v>
      </c>
      <c r="H911" s="54">
        <f>Ясюкова!J917+Ясюкова!N917+Ясюкова!O917</f>
        <v>0</v>
      </c>
      <c r="I911" s="54">
        <f>Ясюкова!T917+Ясюкова!U917+Ясюкова!V917</f>
        <v>0</v>
      </c>
      <c r="J911" s="54">
        <f>Ясюкова!W917</f>
        <v>0</v>
      </c>
      <c r="K911" s="54" t="e">
        <f>Ясюкова!C917</f>
        <v>#DIV/0!</v>
      </c>
      <c r="L911" s="54" t="e">
        <f>Ясюкова!D917</f>
        <v>#DIV/0!</v>
      </c>
      <c r="M911" s="54">
        <f>Ясюкова!G917</f>
        <v>0</v>
      </c>
      <c r="N911" s="54">
        <f>Ясюкова!H917</f>
        <v>0</v>
      </c>
      <c r="O911" s="54">
        <f>Ясюкова!I917</f>
        <v>0</v>
      </c>
      <c r="P911" s="54">
        <f>Ясюкова!X917</f>
        <v>0</v>
      </c>
      <c r="Q911" s="55" t="e">
        <f>Ясюкова!AX917</f>
        <v>#N/A</v>
      </c>
      <c r="R911" s="54" t="e">
        <f>Ясюкова!AW917</f>
        <v>#N/A</v>
      </c>
    </row>
    <row r="912" spans="1:18" x14ac:dyDescent="0.25">
      <c r="A912" s="70">
        <f>'Тулуз-Пьерон'!A918</f>
        <v>0</v>
      </c>
      <c r="B912" s="71">
        <f>'Тулуз-Пьерон'!B918</f>
        <v>0</v>
      </c>
      <c r="C912" s="60">
        <f>Ясюкова!K918+Ясюкова!L918+Ясюкова!P918</f>
        <v>0</v>
      </c>
      <c r="D912" s="54">
        <f>Ясюкова!E918</f>
        <v>0</v>
      </c>
      <c r="E912" s="54">
        <f>Ясюкова!F918</f>
        <v>0</v>
      </c>
      <c r="F912" s="54">
        <f>Ясюкова!J918+Ясюкова!T918</f>
        <v>0</v>
      </c>
      <c r="G912" s="54">
        <f>Ясюкова!O918+Ясюкова!V918</f>
        <v>0</v>
      </c>
      <c r="H912" s="54">
        <f>Ясюкова!J918+Ясюкова!N918+Ясюкова!O918</f>
        <v>0</v>
      </c>
      <c r="I912" s="54">
        <f>Ясюкова!T918+Ясюкова!U918+Ясюкова!V918</f>
        <v>0</v>
      </c>
      <c r="J912" s="54">
        <f>Ясюкова!W918</f>
        <v>0</v>
      </c>
      <c r="K912" s="54" t="e">
        <f>Ясюкова!C918</f>
        <v>#DIV/0!</v>
      </c>
      <c r="L912" s="54" t="e">
        <f>Ясюкова!D918</f>
        <v>#DIV/0!</v>
      </c>
      <c r="M912" s="54">
        <f>Ясюкова!G918</f>
        <v>0</v>
      </c>
      <c r="N912" s="54">
        <f>Ясюкова!H918</f>
        <v>0</v>
      </c>
      <c r="O912" s="54">
        <f>Ясюкова!I918</f>
        <v>0</v>
      </c>
      <c r="P912" s="54">
        <f>Ясюкова!X918</f>
        <v>0</v>
      </c>
      <c r="Q912" s="55" t="e">
        <f>Ясюкова!AX918</f>
        <v>#N/A</v>
      </c>
      <c r="R912" s="54" t="e">
        <f>Ясюкова!AW918</f>
        <v>#N/A</v>
      </c>
    </row>
    <row r="913" spans="1:18" x14ac:dyDescent="0.25">
      <c r="A913" s="70">
        <f>'Тулуз-Пьерон'!A919</f>
        <v>0</v>
      </c>
      <c r="B913" s="71">
        <f>'Тулуз-Пьерон'!B919</f>
        <v>0</v>
      </c>
      <c r="C913" s="60">
        <f>Ясюкова!K919+Ясюкова!L919+Ясюкова!P919</f>
        <v>0</v>
      </c>
      <c r="D913" s="54">
        <f>Ясюкова!E919</f>
        <v>0</v>
      </c>
      <c r="E913" s="54">
        <f>Ясюкова!F919</f>
        <v>0</v>
      </c>
      <c r="F913" s="54">
        <f>Ясюкова!J919+Ясюкова!T919</f>
        <v>0</v>
      </c>
      <c r="G913" s="54">
        <f>Ясюкова!O919+Ясюкова!V919</f>
        <v>0</v>
      </c>
      <c r="H913" s="54">
        <f>Ясюкова!J919+Ясюкова!N919+Ясюкова!O919</f>
        <v>0</v>
      </c>
      <c r="I913" s="54">
        <f>Ясюкова!T919+Ясюкова!U919+Ясюкова!V919</f>
        <v>0</v>
      </c>
      <c r="J913" s="54">
        <f>Ясюкова!W919</f>
        <v>0</v>
      </c>
      <c r="K913" s="54" t="e">
        <f>Ясюкова!C919</f>
        <v>#DIV/0!</v>
      </c>
      <c r="L913" s="54" t="e">
        <f>Ясюкова!D919</f>
        <v>#DIV/0!</v>
      </c>
      <c r="M913" s="54">
        <f>Ясюкова!G919</f>
        <v>0</v>
      </c>
      <c r="N913" s="54">
        <f>Ясюкова!H919</f>
        <v>0</v>
      </c>
      <c r="O913" s="54">
        <f>Ясюкова!I919</f>
        <v>0</v>
      </c>
      <c r="P913" s="54">
        <f>Ясюкова!X919</f>
        <v>0</v>
      </c>
      <c r="Q913" s="55" t="e">
        <f>Ясюкова!AX919</f>
        <v>#N/A</v>
      </c>
      <c r="R913" s="54" t="e">
        <f>Ясюкова!AW919</f>
        <v>#N/A</v>
      </c>
    </row>
    <row r="914" spans="1:18" x14ac:dyDescent="0.25">
      <c r="A914" s="70">
        <f>'Тулуз-Пьерон'!A920</f>
        <v>0</v>
      </c>
      <c r="B914" s="71">
        <f>'Тулуз-Пьерон'!B920</f>
        <v>0</v>
      </c>
      <c r="C914" s="60">
        <f>Ясюкова!K920+Ясюкова!L920+Ясюкова!P920</f>
        <v>0</v>
      </c>
      <c r="D914" s="54">
        <f>Ясюкова!E920</f>
        <v>0</v>
      </c>
      <c r="E914" s="54">
        <f>Ясюкова!F920</f>
        <v>0</v>
      </c>
      <c r="F914" s="54">
        <f>Ясюкова!J920+Ясюкова!T920</f>
        <v>0</v>
      </c>
      <c r="G914" s="54">
        <f>Ясюкова!O920+Ясюкова!V920</f>
        <v>0</v>
      </c>
      <c r="H914" s="54">
        <f>Ясюкова!J920+Ясюкова!N920+Ясюкова!O920</f>
        <v>0</v>
      </c>
      <c r="I914" s="54">
        <f>Ясюкова!T920+Ясюкова!U920+Ясюкова!V920</f>
        <v>0</v>
      </c>
      <c r="J914" s="54">
        <f>Ясюкова!W920</f>
        <v>0</v>
      </c>
      <c r="K914" s="54" t="e">
        <f>Ясюкова!C920</f>
        <v>#DIV/0!</v>
      </c>
      <c r="L914" s="54" t="e">
        <f>Ясюкова!D920</f>
        <v>#DIV/0!</v>
      </c>
      <c r="M914" s="54">
        <f>Ясюкова!G920</f>
        <v>0</v>
      </c>
      <c r="N914" s="54">
        <f>Ясюкова!H920</f>
        <v>0</v>
      </c>
      <c r="O914" s="54">
        <f>Ясюкова!I920</f>
        <v>0</v>
      </c>
      <c r="P914" s="54">
        <f>Ясюкова!X920</f>
        <v>0</v>
      </c>
      <c r="Q914" s="55" t="e">
        <f>Ясюкова!AX920</f>
        <v>#N/A</v>
      </c>
      <c r="R914" s="54" t="e">
        <f>Ясюкова!AW920</f>
        <v>#N/A</v>
      </c>
    </row>
    <row r="915" spans="1:18" x14ac:dyDescent="0.25">
      <c r="A915" s="70">
        <f>'Тулуз-Пьерон'!A921</f>
        <v>0</v>
      </c>
      <c r="B915" s="71">
        <f>'Тулуз-Пьерон'!B921</f>
        <v>0</v>
      </c>
      <c r="C915" s="60">
        <f>Ясюкова!K921+Ясюкова!L921+Ясюкова!P921</f>
        <v>0</v>
      </c>
      <c r="D915" s="54">
        <f>Ясюкова!E921</f>
        <v>0</v>
      </c>
      <c r="E915" s="54">
        <f>Ясюкова!F921</f>
        <v>0</v>
      </c>
      <c r="F915" s="54">
        <f>Ясюкова!J921+Ясюкова!T921</f>
        <v>0</v>
      </c>
      <c r="G915" s="54">
        <f>Ясюкова!O921+Ясюкова!V921</f>
        <v>0</v>
      </c>
      <c r="H915" s="54">
        <f>Ясюкова!J921+Ясюкова!N921+Ясюкова!O921</f>
        <v>0</v>
      </c>
      <c r="I915" s="54">
        <f>Ясюкова!T921+Ясюкова!U921+Ясюкова!V921</f>
        <v>0</v>
      </c>
      <c r="J915" s="54">
        <f>Ясюкова!W921</f>
        <v>0</v>
      </c>
      <c r="K915" s="54" t="e">
        <f>Ясюкова!C921</f>
        <v>#DIV/0!</v>
      </c>
      <c r="L915" s="54" t="e">
        <f>Ясюкова!D921</f>
        <v>#DIV/0!</v>
      </c>
      <c r="M915" s="54">
        <f>Ясюкова!G921</f>
        <v>0</v>
      </c>
      <c r="N915" s="54">
        <f>Ясюкова!H921</f>
        <v>0</v>
      </c>
      <c r="O915" s="54">
        <f>Ясюкова!I921</f>
        <v>0</v>
      </c>
      <c r="P915" s="54">
        <f>Ясюкова!X921</f>
        <v>0</v>
      </c>
      <c r="Q915" s="55" t="e">
        <f>Ясюкова!AX921</f>
        <v>#N/A</v>
      </c>
      <c r="R915" s="54" t="e">
        <f>Ясюкова!AW921</f>
        <v>#N/A</v>
      </c>
    </row>
    <row r="916" spans="1:18" x14ac:dyDescent="0.25">
      <c r="A916" s="70">
        <f>'Тулуз-Пьерон'!A922</f>
        <v>0</v>
      </c>
      <c r="B916" s="71">
        <f>'Тулуз-Пьерон'!B922</f>
        <v>0</v>
      </c>
      <c r="C916" s="60">
        <f>Ясюкова!K922+Ясюкова!L922+Ясюкова!P922</f>
        <v>0</v>
      </c>
      <c r="D916" s="54">
        <f>Ясюкова!E922</f>
        <v>0</v>
      </c>
      <c r="E916" s="54">
        <f>Ясюкова!F922</f>
        <v>0</v>
      </c>
      <c r="F916" s="54">
        <f>Ясюкова!J922+Ясюкова!T922</f>
        <v>0</v>
      </c>
      <c r="G916" s="54">
        <f>Ясюкова!O922+Ясюкова!V922</f>
        <v>0</v>
      </c>
      <c r="H916" s="54">
        <f>Ясюкова!J922+Ясюкова!N922+Ясюкова!O922</f>
        <v>0</v>
      </c>
      <c r="I916" s="54">
        <f>Ясюкова!T922+Ясюкова!U922+Ясюкова!V922</f>
        <v>0</v>
      </c>
      <c r="J916" s="54">
        <f>Ясюкова!W922</f>
        <v>0</v>
      </c>
      <c r="K916" s="54" t="e">
        <f>Ясюкова!C922</f>
        <v>#DIV/0!</v>
      </c>
      <c r="L916" s="54" t="e">
        <f>Ясюкова!D922</f>
        <v>#DIV/0!</v>
      </c>
      <c r="M916" s="54">
        <f>Ясюкова!G922</f>
        <v>0</v>
      </c>
      <c r="N916" s="54">
        <f>Ясюкова!H922</f>
        <v>0</v>
      </c>
      <c r="O916" s="54">
        <f>Ясюкова!I922</f>
        <v>0</v>
      </c>
      <c r="P916" s="54">
        <f>Ясюкова!X922</f>
        <v>0</v>
      </c>
      <c r="Q916" s="55" t="e">
        <f>Ясюкова!AX922</f>
        <v>#N/A</v>
      </c>
      <c r="R916" s="54" t="e">
        <f>Ясюкова!AW922</f>
        <v>#N/A</v>
      </c>
    </row>
    <row r="917" spans="1:18" x14ac:dyDescent="0.25">
      <c r="A917" s="70">
        <f>'Тулуз-Пьерон'!A923</f>
        <v>0</v>
      </c>
      <c r="B917" s="71">
        <f>'Тулуз-Пьерон'!B923</f>
        <v>0</v>
      </c>
      <c r="C917" s="60">
        <f>Ясюкова!K923+Ясюкова!L923+Ясюкова!P923</f>
        <v>0</v>
      </c>
      <c r="D917" s="54">
        <f>Ясюкова!E923</f>
        <v>0</v>
      </c>
      <c r="E917" s="54">
        <f>Ясюкова!F923</f>
        <v>0</v>
      </c>
      <c r="F917" s="54">
        <f>Ясюкова!J923+Ясюкова!T923</f>
        <v>0</v>
      </c>
      <c r="G917" s="54">
        <f>Ясюкова!O923+Ясюкова!V923</f>
        <v>0</v>
      </c>
      <c r="H917" s="54">
        <f>Ясюкова!J923+Ясюкова!N923+Ясюкова!O923</f>
        <v>0</v>
      </c>
      <c r="I917" s="54">
        <f>Ясюкова!T923+Ясюкова!U923+Ясюкова!V923</f>
        <v>0</v>
      </c>
      <c r="J917" s="54">
        <f>Ясюкова!W923</f>
        <v>0</v>
      </c>
      <c r="K917" s="54" t="e">
        <f>Ясюкова!C923</f>
        <v>#DIV/0!</v>
      </c>
      <c r="L917" s="54" t="e">
        <f>Ясюкова!D923</f>
        <v>#DIV/0!</v>
      </c>
      <c r="M917" s="54">
        <f>Ясюкова!G923</f>
        <v>0</v>
      </c>
      <c r="N917" s="54">
        <f>Ясюкова!H923</f>
        <v>0</v>
      </c>
      <c r="O917" s="54">
        <f>Ясюкова!I923</f>
        <v>0</v>
      </c>
      <c r="P917" s="54">
        <f>Ясюкова!X923</f>
        <v>0</v>
      </c>
      <c r="Q917" s="55" t="e">
        <f>Ясюкова!AX923</f>
        <v>#N/A</v>
      </c>
      <c r="R917" s="54" t="e">
        <f>Ясюкова!AW923</f>
        <v>#N/A</v>
      </c>
    </row>
    <row r="918" spans="1:18" x14ac:dyDescent="0.25">
      <c r="A918" s="70">
        <f>'Тулуз-Пьерон'!A924</f>
        <v>0</v>
      </c>
      <c r="B918" s="71">
        <f>'Тулуз-Пьерон'!B924</f>
        <v>0</v>
      </c>
      <c r="C918" s="60">
        <f>Ясюкова!K924+Ясюкова!L924+Ясюкова!P924</f>
        <v>0</v>
      </c>
      <c r="D918" s="54">
        <f>Ясюкова!E924</f>
        <v>0</v>
      </c>
      <c r="E918" s="54">
        <f>Ясюкова!F924</f>
        <v>0</v>
      </c>
      <c r="F918" s="54">
        <f>Ясюкова!J924+Ясюкова!T924</f>
        <v>0</v>
      </c>
      <c r="G918" s="54">
        <f>Ясюкова!O924+Ясюкова!V924</f>
        <v>0</v>
      </c>
      <c r="H918" s="54">
        <f>Ясюкова!J924+Ясюкова!N924+Ясюкова!O924</f>
        <v>0</v>
      </c>
      <c r="I918" s="54">
        <f>Ясюкова!T924+Ясюкова!U924+Ясюкова!V924</f>
        <v>0</v>
      </c>
      <c r="J918" s="54">
        <f>Ясюкова!W924</f>
        <v>0</v>
      </c>
      <c r="K918" s="54" t="e">
        <f>Ясюкова!C924</f>
        <v>#DIV/0!</v>
      </c>
      <c r="L918" s="54" t="e">
        <f>Ясюкова!D924</f>
        <v>#DIV/0!</v>
      </c>
      <c r="M918" s="54">
        <f>Ясюкова!G924</f>
        <v>0</v>
      </c>
      <c r="N918" s="54">
        <f>Ясюкова!H924</f>
        <v>0</v>
      </c>
      <c r="O918" s="54">
        <f>Ясюкова!I924</f>
        <v>0</v>
      </c>
      <c r="P918" s="54">
        <f>Ясюкова!X924</f>
        <v>0</v>
      </c>
      <c r="Q918" s="55" t="e">
        <f>Ясюкова!AX924</f>
        <v>#N/A</v>
      </c>
      <c r="R918" s="54" t="e">
        <f>Ясюкова!AW924</f>
        <v>#N/A</v>
      </c>
    </row>
    <row r="919" spans="1:18" x14ac:dyDescent="0.25">
      <c r="A919" s="70">
        <f>'Тулуз-Пьерон'!A925</f>
        <v>0</v>
      </c>
      <c r="B919" s="71">
        <f>'Тулуз-Пьерон'!B925</f>
        <v>0</v>
      </c>
      <c r="C919" s="60">
        <f>Ясюкова!K925+Ясюкова!L925+Ясюкова!P925</f>
        <v>0</v>
      </c>
      <c r="D919" s="54">
        <f>Ясюкова!E925</f>
        <v>0</v>
      </c>
      <c r="E919" s="54">
        <f>Ясюкова!F925</f>
        <v>0</v>
      </c>
      <c r="F919" s="54">
        <f>Ясюкова!J925+Ясюкова!T925</f>
        <v>0</v>
      </c>
      <c r="G919" s="54">
        <f>Ясюкова!O925+Ясюкова!V925</f>
        <v>0</v>
      </c>
      <c r="H919" s="54">
        <f>Ясюкова!J925+Ясюкова!N925+Ясюкова!O925</f>
        <v>0</v>
      </c>
      <c r="I919" s="54">
        <f>Ясюкова!T925+Ясюкова!U925+Ясюкова!V925</f>
        <v>0</v>
      </c>
      <c r="J919" s="54">
        <f>Ясюкова!W925</f>
        <v>0</v>
      </c>
      <c r="K919" s="54" t="e">
        <f>Ясюкова!C925</f>
        <v>#DIV/0!</v>
      </c>
      <c r="L919" s="54" t="e">
        <f>Ясюкова!D925</f>
        <v>#DIV/0!</v>
      </c>
      <c r="M919" s="54">
        <f>Ясюкова!G925</f>
        <v>0</v>
      </c>
      <c r="N919" s="54">
        <f>Ясюкова!H925</f>
        <v>0</v>
      </c>
      <c r="O919" s="54">
        <f>Ясюкова!I925</f>
        <v>0</v>
      </c>
      <c r="P919" s="54">
        <f>Ясюкова!X925</f>
        <v>0</v>
      </c>
      <c r="Q919" s="55" t="e">
        <f>Ясюкова!AX925</f>
        <v>#N/A</v>
      </c>
      <c r="R919" s="54" t="e">
        <f>Ясюкова!AW925</f>
        <v>#N/A</v>
      </c>
    </row>
    <row r="920" spans="1:18" x14ac:dyDescent="0.25">
      <c r="A920" s="70">
        <f>'Тулуз-Пьерон'!A926</f>
        <v>0</v>
      </c>
      <c r="B920" s="71">
        <f>'Тулуз-Пьерон'!B926</f>
        <v>0</v>
      </c>
      <c r="C920" s="60">
        <f>Ясюкова!K926+Ясюкова!L926+Ясюкова!P926</f>
        <v>0</v>
      </c>
      <c r="D920" s="54">
        <f>Ясюкова!E926</f>
        <v>0</v>
      </c>
      <c r="E920" s="54">
        <f>Ясюкова!F926</f>
        <v>0</v>
      </c>
      <c r="F920" s="54">
        <f>Ясюкова!J926+Ясюкова!T926</f>
        <v>0</v>
      </c>
      <c r="G920" s="54">
        <f>Ясюкова!O926+Ясюкова!V926</f>
        <v>0</v>
      </c>
      <c r="H920" s="54">
        <f>Ясюкова!J926+Ясюкова!N926+Ясюкова!O926</f>
        <v>0</v>
      </c>
      <c r="I920" s="54">
        <f>Ясюкова!T926+Ясюкова!U926+Ясюкова!V926</f>
        <v>0</v>
      </c>
      <c r="J920" s="54">
        <f>Ясюкова!W926</f>
        <v>0</v>
      </c>
      <c r="K920" s="54" t="e">
        <f>Ясюкова!C926</f>
        <v>#DIV/0!</v>
      </c>
      <c r="L920" s="54" t="e">
        <f>Ясюкова!D926</f>
        <v>#DIV/0!</v>
      </c>
      <c r="M920" s="54">
        <f>Ясюкова!G926</f>
        <v>0</v>
      </c>
      <c r="N920" s="54">
        <f>Ясюкова!H926</f>
        <v>0</v>
      </c>
      <c r="O920" s="54">
        <f>Ясюкова!I926</f>
        <v>0</v>
      </c>
      <c r="P920" s="54">
        <f>Ясюкова!X926</f>
        <v>0</v>
      </c>
      <c r="Q920" s="55" t="e">
        <f>Ясюкова!AX926</f>
        <v>#N/A</v>
      </c>
      <c r="R920" s="54" t="e">
        <f>Ясюкова!AW926</f>
        <v>#N/A</v>
      </c>
    </row>
    <row r="921" spans="1:18" x14ac:dyDescent="0.25">
      <c r="A921" s="70">
        <f>'Тулуз-Пьерон'!A927</f>
        <v>0</v>
      </c>
      <c r="B921" s="71">
        <f>'Тулуз-Пьерон'!B927</f>
        <v>0</v>
      </c>
      <c r="C921" s="60">
        <f>Ясюкова!K927+Ясюкова!L927+Ясюкова!P927</f>
        <v>0</v>
      </c>
      <c r="D921" s="54">
        <f>Ясюкова!E927</f>
        <v>0</v>
      </c>
      <c r="E921" s="54">
        <f>Ясюкова!F927</f>
        <v>0</v>
      </c>
      <c r="F921" s="54">
        <f>Ясюкова!J927+Ясюкова!T927</f>
        <v>0</v>
      </c>
      <c r="G921" s="54">
        <f>Ясюкова!O927+Ясюкова!V927</f>
        <v>0</v>
      </c>
      <c r="H921" s="54">
        <f>Ясюкова!J927+Ясюкова!N927+Ясюкова!O927</f>
        <v>0</v>
      </c>
      <c r="I921" s="54">
        <f>Ясюкова!T927+Ясюкова!U927+Ясюкова!V927</f>
        <v>0</v>
      </c>
      <c r="J921" s="54">
        <f>Ясюкова!W927</f>
        <v>0</v>
      </c>
      <c r="K921" s="54" t="e">
        <f>Ясюкова!C927</f>
        <v>#DIV/0!</v>
      </c>
      <c r="L921" s="54" t="e">
        <f>Ясюкова!D927</f>
        <v>#DIV/0!</v>
      </c>
      <c r="M921" s="54">
        <f>Ясюкова!G927</f>
        <v>0</v>
      </c>
      <c r="N921" s="54">
        <f>Ясюкова!H927</f>
        <v>0</v>
      </c>
      <c r="O921" s="54">
        <f>Ясюкова!I927</f>
        <v>0</v>
      </c>
      <c r="P921" s="54">
        <f>Ясюкова!X927</f>
        <v>0</v>
      </c>
      <c r="Q921" s="55" t="e">
        <f>Ясюкова!AX927</f>
        <v>#N/A</v>
      </c>
      <c r="R921" s="54" t="e">
        <f>Ясюкова!AW927</f>
        <v>#N/A</v>
      </c>
    </row>
    <row r="922" spans="1:18" x14ac:dyDescent="0.25">
      <c r="A922" s="70">
        <f>'Тулуз-Пьерон'!A928</f>
        <v>0</v>
      </c>
      <c r="B922" s="71">
        <f>'Тулуз-Пьерон'!B928</f>
        <v>0</v>
      </c>
      <c r="C922" s="60">
        <f>Ясюкова!K928+Ясюкова!L928+Ясюкова!P928</f>
        <v>0</v>
      </c>
      <c r="D922" s="54">
        <f>Ясюкова!E928</f>
        <v>0</v>
      </c>
      <c r="E922" s="54">
        <f>Ясюкова!F928</f>
        <v>0</v>
      </c>
      <c r="F922" s="54">
        <f>Ясюкова!J928+Ясюкова!T928</f>
        <v>0</v>
      </c>
      <c r="G922" s="54">
        <f>Ясюкова!O928+Ясюкова!V928</f>
        <v>0</v>
      </c>
      <c r="H922" s="54">
        <f>Ясюкова!J928+Ясюкова!N928+Ясюкова!O928</f>
        <v>0</v>
      </c>
      <c r="I922" s="54">
        <f>Ясюкова!T928+Ясюкова!U928+Ясюкова!V928</f>
        <v>0</v>
      </c>
      <c r="J922" s="54">
        <f>Ясюкова!W928</f>
        <v>0</v>
      </c>
      <c r="K922" s="54" t="e">
        <f>Ясюкова!C928</f>
        <v>#DIV/0!</v>
      </c>
      <c r="L922" s="54" t="e">
        <f>Ясюкова!D928</f>
        <v>#DIV/0!</v>
      </c>
      <c r="M922" s="54">
        <f>Ясюкова!G928</f>
        <v>0</v>
      </c>
      <c r="N922" s="54">
        <f>Ясюкова!H928</f>
        <v>0</v>
      </c>
      <c r="O922" s="54">
        <f>Ясюкова!I928</f>
        <v>0</v>
      </c>
      <c r="P922" s="54">
        <f>Ясюкова!X928</f>
        <v>0</v>
      </c>
      <c r="Q922" s="55" t="e">
        <f>Ясюкова!AX928</f>
        <v>#N/A</v>
      </c>
      <c r="R922" s="54" t="e">
        <f>Ясюкова!AW928</f>
        <v>#N/A</v>
      </c>
    </row>
    <row r="923" spans="1:18" x14ac:dyDescent="0.25">
      <c r="A923" s="70">
        <f>'Тулуз-Пьерон'!A929</f>
        <v>0</v>
      </c>
      <c r="B923" s="71">
        <f>'Тулуз-Пьерон'!B929</f>
        <v>0</v>
      </c>
      <c r="C923" s="60">
        <f>Ясюкова!K929+Ясюкова!L929+Ясюкова!P929</f>
        <v>0</v>
      </c>
      <c r="D923" s="54">
        <f>Ясюкова!E929</f>
        <v>0</v>
      </c>
      <c r="E923" s="54">
        <f>Ясюкова!F929</f>
        <v>0</v>
      </c>
      <c r="F923" s="54">
        <f>Ясюкова!J929+Ясюкова!T929</f>
        <v>0</v>
      </c>
      <c r="G923" s="54">
        <f>Ясюкова!O929+Ясюкова!V929</f>
        <v>0</v>
      </c>
      <c r="H923" s="54">
        <f>Ясюкова!J929+Ясюкова!N929+Ясюкова!O929</f>
        <v>0</v>
      </c>
      <c r="I923" s="54">
        <f>Ясюкова!T929+Ясюкова!U929+Ясюкова!V929</f>
        <v>0</v>
      </c>
      <c r="J923" s="54">
        <f>Ясюкова!W929</f>
        <v>0</v>
      </c>
      <c r="K923" s="54" t="e">
        <f>Ясюкова!C929</f>
        <v>#DIV/0!</v>
      </c>
      <c r="L923" s="54" t="e">
        <f>Ясюкова!D929</f>
        <v>#DIV/0!</v>
      </c>
      <c r="M923" s="54">
        <f>Ясюкова!G929</f>
        <v>0</v>
      </c>
      <c r="N923" s="54">
        <f>Ясюкова!H929</f>
        <v>0</v>
      </c>
      <c r="O923" s="54">
        <f>Ясюкова!I929</f>
        <v>0</v>
      </c>
      <c r="P923" s="54">
        <f>Ясюкова!X929</f>
        <v>0</v>
      </c>
      <c r="Q923" s="55" t="e">
        <f>Ясюкова!AX929</f>
        <v>#N/A</v>
      </c>
      <c r="R923" s="54" t="e">
        <f>Ясюкова!AW929</f>
        <v>#N/A</v>
      </c>
    </row>
    <row r="924" spans="1:18" x14ac:dyDescent="0.25">
      <c r="A924" s="70">
        <f>'Тулуз-Пьерон'!A930</f>
        <v>0</v>
      </c>
      <c r="B924" s="71">
        <f>'Тулуз-Пьерон'!B930</f>
        <v>0</v>
      </c>
      <c r="C924" s="60">
        <f>Ясюкова!K930+Ясюкова!L930+Ясюкова!P930</f>
        <v>0</v>
      </c>
      <c r="D924" s="54">
        <f>Ясюкова!E930</f>
        <v>0</v>
      </c>
      <c r="E924" s="54">
        <f>Ясюкова!F930</f>
        <v>0</v>
      </c>
      <c r="F924" s="54">
        <f>Ясюкова!J930+Ясюкова!T930</f>
        <v>0</v>
      </c>
      <c r="G924" s="54">
        <f>Ясюкова!O930+Ясюкова!V930</f>
        <v>0</v>
      </c>
      <c r="H924" s="54">
        <f>Ясюкова!J930+Ясюкова!N930+Ясюкова!O930</f>
        <v>0</v>
      </c>
      <c r="I924" s="54">
        <f>Ясюкова!T930+Ясюкова!U930+Ясюкова!V930</f>
        <v>0</v>
      </c>
      <c r="J924" s="54">
        <f>Ясюкова!W930</f>
        <v>0</v>
      </c>
      <c r="K924" s="54" t="e">
        <f>Ясюкова!C930</f>
        <v>#DIV/0!</v>
      </c>
      <c r="L924" s="54" t="e">
        <f>Ясюкова!D930</f>
        <v>#DIV/0!</v>
      </c>
      <c r="M924" s="54">
        <f>Ясюкова!G930</f>
        <v>0</v>
      </c>
      <c r="N924" s="54">
        <f>Ясюкова!H930</f>
        <v>0</v>
      </c>
      <c r="O924" s="54">
        <f>Ясюкова!I930</f>
        <v>0</v>
      </c>
      <c r="P924" s="54">
        <f>Ясюкова!X930</f>
        <v>0</v>
      </c>
      <c r="Q924" s="55" t="e">
        <f>Ясюкова!AX930</f>
        <v>#N/A</v>
      </c>
      <c r="R924" s="54" t="e">
        <f>Ясюкова!AW930</f>
        <v>#N/A</v>
      </c>
    </row>
    <row r="925" spans="1:18" x14ac:dyDescent="0.25">
      <c r="A925" s="70">
        <f>'Тулуз-Пьерон'!A931</f>
        <v>0</v>
      </c>
      <c r="B925" s="71">
        <f>'Тулуз-Пьерон'!B931</f>
        <v>0</v>
      </c>
      <c r="C925" s="60">
        <f>Ясюкова!K931+Ясюкова!L931+Ясюкова!P931</f>
        <v>0</v>
      </c>
      <c r="D925" s="54">
        <f>Ясюкова!E931</f>
        <v>0</v>
      </c>
      <c r="E925" s="54">
        <f>Ясюкова!F931</f>
        <v>0</v>
      </c>
      <c r="F925" s="54">
        <f>Ясюкова!J931+Ясюкова!T931</f>
        <v>0</v>
      </c>
      <c r="G925" s="54">
        <f>Ясюкова!O931+Ясюкова!V931</f>
        <v>0</v>
      </c>
      <c r="H925" s="54">
        <f>Ясюкова!J931+Ясюкова!N931+Ясюкова!O931</f>
        <v>0</v>
      </c>
      <c r="I925" s="54">
        <f>Ясюкова!T931+Ясюкова!U931+Ясюкова!V931</f>
        <v>0</v>
      </c>
      <c r="J925" s="54">
        <f>Ясюкова!W931</f>
        <v>0</v>
      </c>
      <c r="K925" s="54" t="e">
        <f>Ясюкова!C931</f>
        <v>#DIV/0!</v>
      </c>
      <c r="L925" s="54" t="e">
        <f>Ясюкова!D931</f>
        <v>#DIV/0!</v>
      </c>
      <c r="M925" s="54">
        <f>Ясюкова!G931</f>
        <v>0</v>
      </c>
      <c r="N925" s="54">
        <f>Ясюкова!H931</f>
        <v>0</v>
      </c>
      <c r="O925" s="54">
        <f>Ясюкова!I931</f>
        <v>0</v>
      </c>
      <c r="P925" s="54">
        <f>Ясюкова!X931</f>
        <v>0</v>
      </c>
      <c r="Q925" s="55" t="e">
        <f>Ясюкова!AX931</f>
        <v>#N/A</v>
      </c>
      <c r="R925" s="54" t="e">
        <f>Ясюкова!AW931</f>
        <v>#N/A</v>
      </c>
    </row>
    <row r="926" spans="1:18" x14ac:dyDescent="0.25">
      <c r="A926" s="70">
        <f>'Тулуз-Пьерон'!A932</f>
        <v>0</v>
      </c>
      <c r="B926" s="71">
        <f>'Тулуз-Пьерон'!B932</f>
        <v>0</v>
      </c>
      <c r="C926" s="60">
        <f>Ясюкова!K932+Ясюкова!L932+Ясюкова!P932</f>
        <v>0</v>
      </c>
      <c r="D926" s="54">
        <f>Ясюкова!E932</f>
        <v>0</v>
      </c>
      <c r="E926" s="54">
        <f>Ясюкова!F932</f>
        <v>0</v>
      </c>
      <c r="F926" s="54">
        <f>Ясюкова!J932+Ясюкова!T932</f>
        <v>0</v>
      </c>
      <c r="G926" s="54">
        <f>Ясюкова!O932+Ясюкова!V932</f>
        <v>0</v>
      </c>
      <c r="H926" s="54">
        <f>Ясюкова!J932+Ясюкова!N932+Ясюкова!O932</f>
        <v>0</v>
      </c>
      <c r="I926" s="54">
        <f>Ясюкова!T932+Ясюкова!U932+Ясюкова!V932</f>
        <v>0</v>
      </c>
      <c r="J926" s="54">
        <f>Ясюкова!W932</f>
        <v>0</v>
      </c>
      <c r="K926" s="54" t="e">
        <f>Ясюкова!C932</f>
        <v>#DIV/0!</v>
      </c>
      <c r="L926" s="54" t="e">
        <f>Ясюкова!D932</f>
        <v>#DIV/0!</v>
      </c>
      <c r="M926" s="54">
        <f>Ясюкова!G932</f>
        <v>0</v>
      </c>
      <c r="N926" s="54">
        <f>Ясюкова!H932</f>
        <v>0</v>
      </c>
      <c r="O926" s="54">
        <f>Ясюкова!I932</f>
        <v>0</v>
      </c>
      <c r="P926" s="54">
        <f>Ясюкова!X932</f>
        <v>0</v>
      </c>
      <c r="Q926" s="55" t="e">
        <f>Ясюкова!AX932</f>
        <v>#N/A</v>
      </c>
      <c r="R926" s="54" t="e">
        <f>Ясюкова!AW932</f>
        <v>#N/A</v>
      </c>
    </row>
    <row r="927" spans="1:18" x14ac:dyDescent="0.25">
      <c r="A927" s="70">
        <f>'Тулуз-Пьерон'!A933</f>
        <v>0</v>
      </c>
      <c r="B927" s="71">
        <f>'Тулуз-Пьерон'!B933</f>
        <v>0</v>
      </c>
      <c r="C927" s="60">
        <f>Ясюкова!K933+Ясюкова!L933+Ясюкова!P933</f>
        <v>0</v>
      </c>
      <c r="D927" s="54">
        <f>Ясюкова!E933</f>
        <v>0</v>
      </c>
      <c r="E927" s="54">
        <f>Ясюкова!F933</f>
        <v>0</v>
      </c>
      <c r="F927" s="54">
        <f>Ясюкова!J933+Ясюкова!T933</f>
        <v>0</v>
      </c>
      <c r="G927" s="54">
        <f>Ясюкова!O933+Ясюкова!V933</f>
        <v>0</v>
      </c>
      <c r="H927" s="54">
        <f>Ясюкова!J933+Ясюкова!N933+Ясюкова!O933</f>
        <v>0</v>
      </c>
      <c r="I927" s="54">
        <f>Ясюкова!T933+Ясюкова!U933+Ясюкова!V933</f>
        <v>0</v>
      </c>
      <c r="J927" s="54">
        <f>Ясюкова!W933</f>
        <v>0</v>
      </c>
      <c r="K927" s="54" t="e">
        <f>Ясюкова!C933</f>
        <v>#DIV/0!</v>
      </c>
      <c r="L927" s="54" t="e">
        <f>Ясюкова!D933</f>
        <v>#DIV/0!</v>
      </c>
      <c r="M927" s="54">
        <f>Ясюкова!G933</f>
        <v>0</v>
      </c>
      <c r="N927" s="54">
        <f>Ясюкова!H933</f>
        <v>0</v>
      </c>
      <c r="O927" s="54">
        <f>Ясюкова!I933</f>
        <v>0</v>
      </c>
      <c r="P927" s="54">
        <f>Ясюкова!X933</f>
        <v>0</v>
      </c>
      <c r="Q927" s="55" t="e">
        <f>Ясюкова!AX933</f>
        <v>#N/A</v>
      </c>
      <c r="R927" s="54" t="e">
        <f>Ясюкова!AW933</f>
        <v>#N/A</v>
      </c>
    </row>
    <row r="928" spans="1:18" x14ac:dyDescent="0.25">
      <c r="A928" s="70">
        <f>'Тулуз-Пьерон'!A934</f>
        <v>0</v>
      </c>
      <c r="B928" s="71">
        <f>'Тулуз-Пьерон'!B934</f>
        <v>0</v>
      </c>
      <c r="C928" s="60">
        <f>Ясюкова!K934+Ясюкова!L934+Ясюкова!P934</f>
        <v>0</v>
      </c>
      <c r="D928" s="54">
        <f>Ясюкова!E934</f>
        <v>0</v>
      </c>
      <c r="E928" s="54">
        <f>Ясюкова!F934</f>
        <v>0</v>
      </c>
      <c r="F928" s="54">
        <f>Ясюкова!J934+Ясюкова!T934</f>
        <v>0</v>
      </c>
      <c r="G928" s="54">
        <f>Ясюкова!O934+Ясюкова!V934</f>
        <v>0</v>
      </c>
      <c r="H928" s="54">
        <f>Ясюкова!J934+Ясюкова!N934+Ясюкова!O934</f>
        <v>0</v>
      </c>
      <c r="I928" s="54">
        <f>Ясюкова!T934+Ясюкова!U934+Ясюкова!V934</f>
        <v>0</v>
      </c>
      <c r="J928" s="54">
        <f>Ясюкова!W934</f>
        <v>0</v>
      </c>
      <c r="K928" s="54" t="e">
        <f>Ясюкова!C934</f>
        <v>#DIV/0!</v>
      </c>
      <c r="L928" s="54" t="e">
        <f>Ясюкова!D934</f>
        <v>#DIV/0!</v>
      </c>
      <c r="M928" s="54">
        <f>Ясюкова!G934</f>
        <v>0</v>
      </c>
      <c r="N928" s="54">
        <f>Ясюкова!H934</f>
        <v>0</v>
      </c>
      <c r="O928" s="54">
        <f>Ясюкова!I934</f>
        <v>0</v>
      </c>
      <c r="P928" s="54">
        <f>Ясюкова!X934</f>
        <v>0</v>
      </c>
      <c r="Q928" s="55" t="e">
        <f>Ясюкова!AX934</f>
        <v>#N/A</v>
      </c>
      <c r="R928" s="54" t="e">
        <f>Ясюкова!AW934</f>
        <v>#N/A</v>
      </c>
    </row>
    <row r="929" spans="1:18" x14ac:dyDescent="0.25">
      <c r="A929" s="70">
        <f>'Тулуз-Пьерон'!A935</f>
        <v>0</v>
      </c>
      <c r="B929" s="71">
        <f>'Тулуз-Пьерон'!B935</f>
        <v>0</v>
      </c>
      <c r="C929" s="60">
        <f>Ясюкова!K935+Ясюкова!L935+Ясюкова!P935</f>
        <v>0</v>
      </c>
      <c r="D929" s="54">
        <f>Ясюкова!E935</f>
        <v>0</v>
      </c>
      <c r="E929" s="54">
        <f>Ясюкова!F935</f>
        <v>0</v>
      </c>
      <c r="F929" s="54">
        <f>Ясюкова!J935+Ясюкова!T935</f>
        <v>0</v>
      </c>
      <c r="G929" s="54">
        <f>Ясюкова!O935+Ясюкова!V935</f>
        <v>0</v>
      </c>
      <c r="H929" s="54">
        <f>Ясюкова!J935+Ясюкова!N935+Ясюкова!O935</f>
        <v>0</v>
      </c>
      <c r="I929" s="54">
        <f>Ясюкова!T935+Ясюкова!U935+Ясюкова!V935</f>
        <v>0</v>
      </c>
      <c r="J929" s="54">
        <f>Ясюкова!W935</f>
        <v>0</v>
      </c>
      <c r="K929" s="54" t="e">
        <f>Ясюкова!C935</f>
        <v>#DIV/0!</v>
      </c>
      <c r="L929" s="54" t="e">
        <f>Ясюкова!D935</f>
        <v>#DIV/0!</v>
      </c>
      <c r="M929" s="54">
        <f>Ясюкова!G935</f>
        <v>0</v>
      </c>
      <c r="N929" s="54">
        <f>Ясюкова!H935</f>
        <v>0</v>
      </c>
      <c r="O929" s="54">
        <f>Ясюкова!I935</f>
        <v>0</v>
      </c>
      <c r="P929" s="54">
        <f>Ясюкова!X935</f>
        <v>0</v>
      </c>
      <c r="Q929" s="55" t="e">
        <f>Ясюкова!AX935</f>
        <v>#N/A</v>
      </c>
      <c r="R929" s="54" t="e">
        <f>Ясюкова!AW935</f>
        <v>#N/A</v>
      </c>
    </row>
    <row r="930" spans="1:18" x14ac:dyDescent="0.25">
      <c r="A930" s="70">
        <f>'Тулуз-Пьерон'!A936</f>
        <v>0</v>
      </c>
      <c r="B930" s="71">
        <f>'Тулуз-Пьерон'!B936</f>
        <v>0</v>
      </c>
      <c r="C930" s="60">
        <f>Ясюкова!K936+Ясюкова!L936+Ясюкова!P936</f>
        <v>0</v>
      </c>
      <c r="D930" s="54">
        <f>Ясюкова!E936</f>
        <v>0</v>
      </c>
      <c r="E930" s="54">
        <f>Ясюкова!F936</f>
        <v>0</v>
      </c>
      <c r="F930" s="54">
        <f>Ясюкова!J936+Ясюкова!T936</f>
        <v>0</v>
      </c>
      <c r="G930" s="54">
        <f>Ясюкова!O936+Ясюкова!V936</f>
        <v>0</v>
      </c>
      <c r="H930" s="54">
        <f>Ясюкова!J936+Ясюкова!N936+Ясюкова!O936</f>
        <v>0</v>
      </c>
      <c r="I930" s="54">
        <f>Ясюкова!T936+Ясюкова!U936+Ясюкова!V936</f>
        <v>0</v>
      </c>
      <c r="J930" s="54">
        <f>Ясюкова!W936</f>
        <v>0</v>
      </c>
      <c r="K930" s="54" t="e">
        <f>Ясюкова!C936</f>
        <v>#DIV/0!</v>
      </c>
      <c r="L930" s="54" t="e">
        <f>Ясюкова!D936</f>
        <v>#DIV/0!</v>
      </c>
      <c r="M930" s="54">
        <f>Ясюкова!G936</f>
        <v>0</v>
      </c>
      <c r="N930" s="54">
        <f>Ясюкова!H936</f>
        <v>0</v>
      </c>
      <c r="O930" s="54">
        <f>Ясюкова!I936</f>
        <v>0</v>
      </c>
      <c r="P930" s="54">
        <f>Ясюкова!X936</f>
        <v>0</v>
      </c>
      <c r="Q930" s="55" t="e">
        <f>Ясюкова!AX936</f>
        <v>#N/A</v>
      </c>
      <c r="R930" s="54" t="e">
        <f>Ясюкова!AW936</f>
        <v>#N/A</v>
      </c>
    </row>
    <row r="931" spans="1:18" x14ac:dyDescent="0.25">
      <c r="A931" s="70">
        <f>'Тулуз-Пьерон'!A937</f>
        <v>0</v>
      </c>
      <c r="B931" s="71">
        <f>'Тулуз-Пьерон'!B937</f>
        <v>0</v>
      </c>
      <c r="C931" s="60">
        <f>Ясюкова!K937+Ясюкова!L937+Ясюкова!P937</f>
        <v>0</v>
      </c>
      <c r="D931" s="54">
        <f>Ясюкова!E937</f>
        <v>0</v>
      </c>
      <c r="E931" s="54">
        <f>Ясюкова!F937</f>
        <v>0</v>
      </c>
      <c r="F931" s="54">
        <f>Ясюкова!J937+Ясюкова!T937</f>
        <v>0</v>
      </c>
      <c r="G931" s="54">
        <f>Ясюкова!O937+Ясюкова!V937</f>
        <v>0</v>
      </c>
      <c r="H931" s="54">
        <f>Ясюкова!J937+Ясюкова!N937+Ясюкова!O937</f>
        <v>0</v>
      </c>
      <c r="I931" s="54">
        <f>Ясюкова!T937+Ясюкова!U937+Ясюкова!V937</f>
        <v>0</v>
      </c>
      <c r="J931" s="54">
        <f>Ясюкова!W937</f>
        <v>0</v>
      </c>
      <c r="K931" s="54" t="e">
        <f>Ясюкова!C937</f>
        <v>#DIV/0!</v>
      </c>
      <c r="L931" s="54" t="e">
        <f>Ясюкова!D937</f>
        <v>#DIV/0!</v>
      </c>
      <c r="M931" s="54">
        <f>Ясюкова!G937</f>
        <v>0</v>
      </c>
      <c r="N931" s="54">
        <f>Ясюкова!H937</f>
        <v>0</v>
      </c>
      <c r="O931" s="54">
        <f>Ясюкова!I937</f>
        <v>0</v>
      </c>
      <c r="P931" s="54">
        <f>Ясюкова!X937</f>
        <v>0</v>
      </c>
      <c r="Q931" s="55" t="e">
        <f>Ясюкова!AX937</f>
        <v>#N/A</v>
      </c>
      <c r="R931" s="54" t="e">
        <f>Ясюкова!AW937</f>
        <v>#N/A</v>
      </c>
    </row>
    <row r="932" spans="1:18" x14ac:dyDescent="0.25">
      <c r="A932" s="70">
        <f>'Тулуз-Пьерон'!A938</f>
        <v>0</v>
      </c>
      <c r="B932" s="71">
        <f>'Тулуз-Пьерон'!B938</f>
        <v>0</v>
      </c>
      <c r="C932" s="60">
        <f>Ясюкова!K938+Ясюкова!L938+Ясюкова!P938</f>
        <v>0</v>
      </c>
      <c r="D932" s="54">
        <f>Ясюкова!E938</f>
        <v>0</v>
      </c>
      <c r="E932" s="54">
        <f>Ясюкова!F938</f>
        <v>0</v>
      </c>
      <c r="F932" s="54">
        <f>Ясюкова!J938+Ясюкова!T938</f>
        <v>0</v>
      </c>
      <c r="G932" s="54">
        <f>Ясюкова!O938+Ясюкова!V938</f>
        <v>0</v>
      </c>
      <c r="H932" s="54">
        <f>Ясюкова!J938+Ясюкова!N938+Ясюкова!O938</f>
        <v>0</v>
      </c>
      <c r="I932" s="54">
        <f>Ясюкова!T938+Ясюкова!U938+Ясюкова!V938</f>
        <v>0</v>
      </c>
      <c r="J932" s="54">
        <f>Ясюкова!W938</f>
        <v>0</v>
      </c>
      <c r="K932" s="54" t="e">
        <f>Ясюкова!C938</f>
        <v>#DIV/0!</v>
      </c>
      <c r="L932" s="54" t="e">
        <f>Ясюкова!D938</f>
        <v>#DIV/0!</v>
      </c>
      <c r="M932" s="54">
        <f>Ясюкова!G938</f>
        <v>0</v>
      </c>
      <c r="N932" s="54">
        <f>Ясюкова!H938</f>
        <v>0</v>
      </c>
      <c r="O932" s="54">
        <f>Ясюкова!I938</f>
        <v>0</v>
      </c>
      <c r="P932" s="54">
        <f>Ясюкова!X938</f>
        <v>0</v>
      </c>
      <c r="Q932" s="55" t="e">
        <f>Ясюкова!AX938</f>
        <v>#N/A</v>
      </c>
      <c r="R932" s="54" t="e">
        <f>Ясюкова!AW938</f>
        <v>#N/A</v>
      </c>
    </row>
    <row r="933" spans="1:18" x14ac:dyDescent="0.25">
      <c r="A933" s="70">
        <f>'Тулуз-Пьерон'!A939</f>
        <v>0</v>
      </c>
      <c r="B933" s="71">
        <f>'Тулуз-Пьерон'!B939</f>
        <v>0</v>
      </c>
      <c r="C933" s="60">
        <f>Ясюкова!K939+Ясюкова!L939+Ясюкова!P939</f>
        <v>0</v>
      </c>
      <c r="D933" s="54">
        <f>Ясюкова!E939</f>
        <v>0</v>
      </c>
      <c r="E933" s="54">
        <f>Ясюкова!F939</f>
        <v>0</v>
      </c>
      <c r="F933" s="54">
        <f>Ясюкова!J939+Ясюкова!T939</f>
        <v>0</v>
      </c>
      <c r="G933" s="54">
        <f>Ясюкова!O939+Ясюкова!V939</f>
        <v>0</v>
      </c>
      <c r="H933" s="54">
        <f>Ясюкова!J939+Ясюкова!N939+Ясюкова!O939</f>
        <v>0</v>
      </c>
      <c r="I933" s="54">
        <f>Ясюкова!T939+Ясюкова!U939+Ясюкова!V939</f>
        <v>0</v>
      </c>
      <c r="J933" s="54">
        <f>Ясюкова!W939</f>
        <v>0</v>
      </c>
      <c r="K933" s="54" t="e">
        <f>Ясюкова!C939</f>
        <v>#DIV/0!</v>
      </c>
      <c r="L933" s="54" t="e">
        <f>Ясюкова!D939</f>
        <v>#DIV/0!</v>
      </c>
      <c r="M933" s="54">
        <f>Ясюкова!G939</f>
        <v>0</v>
      </c>
      <c r="N933" s="54">
        <f>Ясюкова!H939</f>
        <v>0</v>
      </c>
      <c r="O933" s="54">
        <f>Ясюкова!I939</f>
        <v>0</v>
      </c>
      <c r="P933" s="54">
        <f>Ясюкова!X939</f>
        <v>0</v>
      </c>
      <c r="Q933" s="55" t="e">
        <f>Ясюкова!AX939</f>
        <v>#N/A</v>
      </c>
      <c r="R933" s="54" t="e">
        <f>Ясюкова!AW939</f>
        <v>#N/A</v>
      </c>
    </row>
    <row r="934" spans="1:18" x14ac:dyDescent="0.25">
      <c r="A934" s="70">
        <f>'Тулуз-Пьерон'!A940</f>
        <v>0</v>
      </c>
      <c r="B934" s="71">
        <f>'Тулуз-Пьерон'!B940</f>
        <v>0</v>
      </c>
      <c r="C934" s="60">
        <f>Ясюкова!K940+Ясюкова!L940+Ясюкова!P940</f>
        <v>0</v>
      </c>
      <c r="D934" s="54">
        <f>Ясюкова!E940</f>
        <v>0</v>
      </c>
      <c r="E934" s="54">
        <f>Ясюкова!F940</f>
        <v>0</v>
      </c>
      <c r="F934" s="54">
        <f>Ясюкова!J940+Ясюкова!T940</f>
        <v>0</v>
      </c>
      <c r="G934" s="54">
        <f>Ясюкова!O940+Ясюкова!V940</f>
        <v>0</v>
      </c>
      <c r="H934" s="54">
        <f>Ясюкова!J940+Ясюкова!N940+Ясюкова!O940</f>
        <v>0</v>
      </c>
      <c r="I934" s="54">
        <f>Ясюкова!T940+Ясюкова!U940+Ясюкова!V940</f>
        <v>0</v>
      </c>
      <c r="J934" s="54">
        <f>Ясюкова!W940</f>
        <v>0</v>
      </c>
      <c r="K934" s="54" t="e">
        <f>Ясюкова!C940</f>
        <v>#DIV/0!</v>
      </c>
      <c r="L934" s="54" t="e">
        <f>Ясюкова!D940</f>
        <v>#DIV/0!</v>
      </c>
      <c r="M934" s="54">
        <f>Ясюкова!G940</f>
        <v>0</v>
      </c>
      <c r="N934" s="54">
        <f>Ясюкова!H940</f>
        <v>0</v>
      </c>
      <c r="O934" s="54">
        <f>Ясюкова!I940</f>
        <v>0</v>
      </c>
      <c r="P934" s="54">
        <f>Ясюкова!X940</f>
        <v>0</v>
      </c>
      <c r="Q934" s="55" t="e">
        <f>Ясюкова!AX940</f>
        <v>#N/A</v>
      </c>
      <c r="R934" s="54" t="e">
        <f>Ясюкова!AW940</f>
        <v>#N/A</v>
      </c>
    </row>
    <row r="935" spans="1:18" x14ac:dyDescent="0.25">
      <c r="A935" s="70">
        <f>'Тулуз-Пьерон'!A941</f>
        <v>0</v>
      </c>
      <c r="B935" s="71">
        <f>'Тулуз-Пьерон'!B941</f>
        <v>0</v>
      </c>
      <c r="C935" s="60">
        <f>Ясюкова!K941+Ясюкова!L941+Ясюкова!P941</f>
        <v>0</v>
      </c>
      <c r="D935" s="54">
        <f>Ясюкова!E941</f>
        <v>0</v>
      </c>
      <c r="E935" s="54">
        <f>Ясюкова!F941</f>
        <v>0</v>
      </c>
      <c r="F935" s="54">
        <f>Ясюкова!J941+Ясюкова!T941</f>
        <v>0</v>
      </c>
      <c r="G935" s="54">
        <f>Ясюкова!O941+Ясюкова!V941</f>
        <v>0</v>
      </c>
      <c r="H935" s="54">
        <f>Ясюкова!J941+Ясюкова!N941+Ясюкова!O941</f>
        <v>0</v>
      </c>
      <c r="I935" s="54">
        <f>Ясюкова!T941+Ясюкова!U941+Ясюкова!V941</f>
        <v>0</v>
      </c>
      <c r="J935" s="54">
        <f>Ясюкова!W941</f>
        <v>0</v>
      </c>
      <c r="K935" s="54" t="e">
        <f>Ясюкова!C941</f>
        <v>#DIV/0!</v>
      </c>
      <c r="L935" s="54" t="e">
        <f>Ясюкова!D941</f>
        <v>#DIV/0!</v>
      </c>
      <c r="M935" s="54">
        <f>Ясюкова!G941</f>
        <v>0</v>
      </c>
      <c r="N935" s="54">
        <f>Ясюкова!H941</f>
        <v>0</v>
      </c>
      <c r="O935" s="54">
        <f>Ясюкова!I941</f>
        <v>0</v>
      </c>
      <c r="P935" s="54">
        <f>Ясюкова!X941</f>
        <v>0</v>
      </c>
      <c r="Q935" s="55" t="e">
        <f>Ясюкова!AX941</f>
        <v>#N/A</v>
      </c>
      <c r="R935" s="54" t="e">
        <f>Ясюкова!AW941</f>
        <v>#N/A</v>
      </c>
    </row>
    <row r="936" spans="1:18" x14ac:dyDescent="0.25">
      <c r="A936" s="70">
        <f>'Тулуз-Пьерон'!A942</f>
        <v>0</v>
      </c>
      <c r="B936" s="71">
        <f>'Тулуз-Пьерон'!B942</f>
        <v>0</v>
      </c>
      <c r="C936" s="60">
        <f>Ясюкова!K942+Ясюкова!L942+Ясюкова!P942</f>
        <v>0</v>
      </c>
      <c r="D936" s="54">
        <f>Ясюкова!E942</f>
        <v>0</v>
      </c>
      <c r="E936" s="54">
        <f>Ясюкова!F942</f>
        <v>0</v>
      </c>
      <c r="F936" s="54">
        <f>Ясюкова!J942+Ясюкова!T942</f>
        <v>0</v>
      </c>
      <c r="G936" s="54">
        <f>Ясюкова!O942+Ясюкова!V942</f>
        <v>0</v>
      </c>
      <c r="H936" s="54">
        <f>Ясюкова!J942+Ясюкова!N942+Ясюкова!O942</f>
        <v>0</v>
      </c>
      <c r="I936" s="54">
        <f>Ясюкова!T942+Ясюкова!U942+Ясюкова!V942</f>
        <v>0</v>
      </c>
      <c r="J936" s="54">
        <f>Ясюкова!W942</f>
        <v>0</v>
      </c>
      <c r="K936" s="54" t="e">
        <f>Ясюкова!C942</f>
        <v>#DIV/0!</v>
      </c>
      <c r="L936" s="54" t="e">
        <f>Ясюкова!D942</f>
        <v>#DIV/0!</v>
      </c>
      <c r="M936" s="54">
        <f>Ясюкова!G942</f>
        <v>0</v>
      </c>
      <c r="N936" s="54">
        <f>Ясюкова!H942</f>
        <v>0</v>
      </c>
      <c r="O936" s="54">
        <f>Ясюкова!I942</f>
        <v>0</v>
      </c>
      <c r="P936" s="54">
        <f>Ясюкова!X942</f>
        <v>0</v>
      </c>
      <c r="Q936" s="55" t="e">
        <f>Ясюкова!AX942</f>
        <v>#N/A</v>
      </c>
      <c r="R936" s="54" t="e">
        <f>Ясюкова!AW942</f>
        <v>#N/A</v>
      </c>
    </row>
    <row r="937" spans="1:18" x14ac:dyDescent="0.25">
      <c r="A937" s="70">
        <f>'Тулуз-Пьерон'!A943</f>
        <v>0</v>
      </c>
      <c r="B937" s="71">
        <f>'Тулуз-Пьерон'!B943</f>
        <v>0</v>
      </c>
      <c r="C937" s="60">
        <f>Ясюкова!K943+Ясюкова!L943+Ясюкова!P943</f>
        <v>0</v>
      </c>
      <c r="D937" s="54">
        <f>Ясюкова!E943</f>
        <v>0</v>
      </c>
      <c r="E937" s="54">
        <f>Ясюкова!F943</f>
        <v>0</v>
      </c>
      <c r="F937" s="54">
        <f>Ясюкова!J943+Ясюкова!T943</f>
        <v>0</v>
      </c>
      <c r="G937" s="54">
        <f>Ясюкова!O943+Ясюкова!V943</f>
        <v>0</v>
      </c>
      <c r="H937" s="54">
        <f>Ясюкова!J943+Ясюкова!N943+Ясюкова!O943</f>
        <v>0</v>
      </c>
      <c r="I937" s="54">
        <f>Ясюкова!T943+Ясюкова!U943+Ясюкова!V943</f>
        <v>0</v>
      </c>
      <c r="J937" s="54">
        <f>Ясюкова!W943</f>
        <v>0</v>
      </c>
      <c r="K937" s="54" t="e">
        <f>Ясюкова!C943</f>
        <v>#DIV/0!</v>
      </c>
      <c r="L937" s="54" t="e">
        <f>Ясюкова!D943</f>
        <v>#DIV/0!</v>
      </c>
      <c r="M937" s="54">
        <f>Ясюкова!G943</f>
        <v>0</v>
      </c>
      <c r="N937" s="54">
        <f>Ясюкова!H943</f>
        <v>0</v>
      </c>
      <c r="O937" s="54">
        <f>Ясюкова!I943</f>
        <v>0</v>
      </c>
      <c r="P937" s="54">
        <f>Ясюкова!X943</f>
        <v>0</v>
      </c>
      <c r="Q937" s="55" t="e">
        <f>Ясюкова!AX943</f>
        <v>#N/A</v>
      </c>
      <c r="R937" s="54" t="e">
        <f>Ясюкова!AW943</f>
        <v>#N/A</v>
      </c>
    </row>
    <row r="938" spans="1:18" x14ac:dyDescent="0.25">
      <c r="A938" s="70">
        <f>'Тулуз-Пьерон'!A944</f>
        <v>0</v>
      </c>
      <c r="B938" s="71">
        <f>'Тулуз-Пьерон'!B944</f>
        <v>0</v>
      </c>
      <c r="C938" s="60">
        <f>Ясюкова!K944+Ясюкова!L944+Ясюкова!P944</f>
        <v>0</v>
      </c>
      <c r="D938" s="54">
        <f>Ясюкова!E944</f>
        <v>0</v>
      </c>
      <c r="E938" s="54">
        <f>Ясюкова!F944</f>
        <v>0</v>
      </c>
      <c r="F938" s="54">
        <f>Ясюкова!J944+Ясюкова!T944</f>
        <v>0</v>
      </c>
      <c r="G938" s="54">
        <f>Ясюкова!O944+Ясюкова!V944</f>
        <v>0</v>
      </c>
      <c r="H938" s="54">
        <f>Ясюкова!J944+Ясюкова!N944+Ясюкова!O944</f>
        <v>0</v>
      </c>
      <c r="I938" s="54">
        <f>Ясюкова!T944+Ясюкова!U944+Ясюкова!V944</f>
        <v>0</v>
      </c>
      <c r="J938" s="54">
        <f>Ясюкова!W944</f>
        <v>0</v>
      </c>
      <c r="K938" s="54" t="e">
        <f>Ясюкова!C944</f>
        <v>#DIV/0!</v>
      </c>
      <c r="L938" s="54" t="e">
        <f>Ясюкова!D944</f>
        <v>#DIV/0!</v>
      </c>
      <c r="M938" s="54">
        <f>Ясюкова!G944</f>
        <v>0</v>
      </c>
      <c r="N938" s="54">
        <f>Ясюкова!H944</f>
        <v>0</v>
      </c>
      <c r="O938" s="54">
        <f>Ясюкова!I944</f>
        <v>0</v>
      </c>
      <c r="P938" s="54">
        <f>Ясюкова!X944</f>
        <v>0</v>
      </c>
      <c r="Q938" s="55" t="e">
        <f>Ясюкова!AX944</f>
        <v>#N/A</v>
      </c>
      <c r="R938" s="54" t="e">
        <f>Ясюкова!AW944</f>
        <v>#N/A</v>
      </c>
    </row>
    <row r="939" spans="1:18" x14ac:dyDescent="0.25">
      <c r="A939" s="70">
        <f>'Тулуз-Пьерон'!A945</f>
        <v>0</v>
      </c>
      <c r="B939" s="71">
        <f>'Тулуз-Пьерон'!B945</f>
        <v>0</v>
      </c>
      <c r="C939" s="60">
        <f>Ясюкова!K945+Ясюкова!L945+Ясюкова!P945</f>
        <v>0</v>
      </c>
      <c r="D939" s="54">
        <f>Ясюкова!E945</f>
        <v>0</v>
      </c>
      <c r="E939" s="54">
        <f>Ясюкова!F945</f>
        <v>0</v>
      </c>
      <c r="F939" s="54">
        <f>Ясюкова!J945+Ясюкова!T945</f>
        <v>0</v>
      </c>
      <c r="G939" s="54">
        <f>Ясюкова!O945+Ясюкова!V945</f>
        <v>0</v>
      </c>
      <c r="H939" s="54">
        <f>Ясюкова!J945+Ясюкова!N945+Ясюкова!O945</f>
        <v>0</v>
      </c>
      <c r="I939" s="54">
        <f>Ясюкова!T945+Ясюкова!U945+Ясюкова!V945</f>
        <v>0</v>
      </c>
      <c r="J939" s="54">
        <f>Ясюкова!W945</f>
        <v>0</v>
      </c>
      <c r="K939" s="54" t="e">
        <f>Ясюкова!C945</f>
        <v>#DIV/0!</v>
      </c>
      <c r="L939" s="54" t="e">
        <f>Ясюкова!D945</f>
        <v>#DIV/0!</v>
      </c>
      <c r="M939" s="54">
        <f>Ясюкова!G945</f>
        <v>0</v>
      </c>
      <c r="N939" s="54">
        <f>Ясюкова!H945</f>
        <v>0</v>
      </c>
      <c r="O939" s="54">
        <f>Ясюкова!I945</f>
        <v>0</v>
      </c>
      <c r="P939" s="54">
        <f>Ясюкова!X945</f>
        <v>0</v>
      </c>
      <c r="Q939" s="55" t="e">
        <f>Ясюкова!AX945</f>
        <v>#N/A</v>
      </c>
      <c r="R939" s="54" t="e">
        <f>Ясюкова!AW945</f>
        <v>#N/A</v>
      </c>
    </row>
    <row r="940" spans="1:18" x14ac:dyDescent="0.25">
      <c r="A940" s="70">
        <f>'Тулуз-Пьерон'!A946</f>
        <v>0</v>
      </c>
      <c r="B940" s="71">
        <f>'Тулуз-Пьерон'!B946</f>
        <v>0</v>
      </c>
      <c r="C940" s="60">
        <f>Ясюкова!K946+Ясюкова!L946+Ясюкова!P946</f>
        <v>0</v>
      </c>
      <c r="D940" s="54">
        <f>Ясюкова!E946</f>
        <v>0</v>
      </c>
      <c r="E940" s="54">
        <f>Ясюкова!F946</f>
        <v>0</v>
      </c>
      <c r="F940" s="54">
        <f>Ясюкова!J946+Ясюкова!T946</f>
        <v>0</v>
      </c>
      <c r="G940" s="54">
        <f>Ясюкова!O946+Ясюкова!V946</f>
        <v>0</v>
      </c>
      <c r="H940" s="54">
        <f>Ясюкова!J946+Ясюкова!N946+Ясюкова!O946</f>
        <v>0</v>
      </c>
      <c r="I940" s="54">
        <f>Ясюкова!T946+Ясюкова!U946+Ясюкова!V946</f>
        <v>0</v>
      </c>
      <c r="J940" s="54">
        <f>Ясюкова!W946</f>
        <v>0</v>
      </c>
      <c r="K940" s="54" t="e">
        <f>Ясюкова!C946</f>
        <v>#DIV/0!</v>
      </c>
      <c r="L940" s="54" t="e">
        <f>Ясюкова!D946</f>
        <v>#DIV/0!</v>
      </c>
      <c r="M940" s="54">
        <f>Ясюкова!G946</f>
        <v>0</v>
      </c>
      <c r="N940" s="54">
        <f>Ясюкова!H946</f>
        <v>0</v>
      </c>
      <c r="O940" s="54">
        <f>Ясюкова!I946</f>
        <v>0</v>
      </c>
      <c r="P940" s="54">
        <f>Ясюкова!X946</f>
        <v>0</v>
      </c>
      <c r="Q940" s="55" t="e">
        <f>Ясюкова!AX946</f>
        <v>#N/A</v>
      </c>
      <c r="R940" s="54" t="e">
        <f>Ясюкова!AW946</f>
        <v>#N/A</v>
      </c>
    </row>
    <row r="941" spans="1:18" x14ac:dyDescent="0.25">
      <c r="A941" s="70">
        <f>'Тулуз-Пьерон'!A947</f>
        <v>0</v>
      </c>
      <c r="B941" s="71">
        <f>'Тулуз-Пьерон'!B947</f>
        <v>0</v>
      </c>
      <c r="C941" s="60">
        <f>Ясюкова!K947+Ясюкова!L947+Ясюкова!P947</f>
        <v>0</v>
      </c>
      <c r="D941" s="54">
        <f>Ясюкова!E947</f>
        <v>0</v>
      </c>
      <c r="E941" s="54">
        <f>Ясюкова!F947</f>
        <v>0</v>
      </c>
      <c r="F941" s="54">
        <f>Ясюкова!J947+Ясюкова!T947</f>
        <v>0</v>
      </c>
      <c r="G941" s="54">
        <f>Ясюкова!O947+Ясюкова!V947</f>
        <v>0</v>
      </c>
      <c r="H941" s="54">
        <f>Ясюкова!J947+Ясюкова!N947+Ясюкова!O947</f>
        <v>0</v>
      </c>
      <c r="I941" s="54">
        <f>Ясюкова!T947+Ясюкова!U947+Ясюкова!V947</f>
        <v>0</v>
      </c>
      <c r="J941" s="54">
        <f>Ясюкова!W947</f>
        <v>0</v>
      </c>
      <c r="K941" s="54" t="e">
        <f>Ясюкова!C947</f>
        <v>#DIV/0!</v>
      </c>
      <c r="L941" s="54" t="e">
        <f>Ясюкова!D947</f>
        <v>#DIV/0!</v>
      </c>
      <c r="M941" s="54">
        <f>Ясюкова!G947</f>
        <v>0</v>
      </c>
      <c r="N941" s="54">
        <f>Ясюкова!H947</f>
        <v>0</v>
      </c>
      <c r="O941" s="54">
        <f>Ясюкова!I947</f>
        <v>0</v>
      </c>
      <c r="P941" s="54">
        <f>Ясюкова!X947</f>
        <v>0</v>
      </c>
      <c r="Q941" s="55" t="e">
        <f>Ясюкова!AX947</f>
        <v>#N/A</v>
      </c>
      <c r="R941" s="54" t="e">
        <f>Ясюкова!AW947</f>
        <v>#N/A</v>
      </c>
    </row>
    <row r="942" spans="1:18" x14ac:dyDescent="0.25">
      <c r="A942" s="70">
        <f>'Тулуз-Пьерон'!A948</f>
        <v>0</v>
      </c>
      <c r="B942" s="71">
        <f>'Тулуз-Пьерон'!B948</f>
        <v>0</v>
      </c>
      <c r="C942" s="60">
        <f>Ясюкова!K948+Ясюкова!L948+Ясюкова!P948</f>
        <v>0</v>
      </c>
      <c r="D942" s="54">
        <f>Ясюкова!E948</f>
        <v>0</v>
      </c>
      <c r="E942" s="54">
        <f>Ясюкова!F948</f>
        <v>0</v>
      </c>
      <c r="F942" s="54">
        <f>Ясюкова!J948+Ясюкова!T948</f>
        <v>0</v>
      </c>
      <c r="G942" s="54">
        <f>Ясюкова!O948+Ясюкова!V948</f>
        <v>0</v>
      </c>
      <c r="H942" s="54">
        <f>Ясюкова!J948+Ясюкова!N948+Ясюкова!O948</f>
        <v>0</v>
      </c>
      <c r="I942" s="54">
        <f>Ясюкова!T948+Ясюкова!U948+Ясюкова!V948</f>
        <v>0</v>
      </c>
      <c r="J942" s="54">
        <f>Ясюкова!W948</f>
        <v>0</v>
      </c>
      <c r="K942" s="54" t="e">
        <f>Ясюкова!C948</f>
        <v>#DIV/0!</v>
      </c>
      <c r="L942" s="54" t="e">
        <f>Ясюкова!D948</f>
        <v>#DIV/0!</v>
      </c>
      <c r="M942" s="54">
        <f>Ясюкова!G948</f>
        <v>0</v>
      </c>
      <c r="N942" s="54">
        <f>Ясюкова!H948</f>
        <v>0</v>
      </c>
      <c r="O942" s="54">
        <f>Ясюкова!I948</f>
        <v>0</v>
      </c>
      <c r="P942" s="54">
        <f>Ясюкова!X948</f>
        <v>0</v>
      </c>
      <c r="Q942" s="55" t="e">
        <f>Ясюкова!AX948</f>
        <v>#N/A</v>
      </c>
      <c r="R942" s="54" t="e">
        <f>Ясюкова!AW948</f>
        <v>#N/A</v>
      </c>
    </row>
    <row r="943" spans="1:18" x14ac:dyDescent="0.25">
      <c r="A943" s="70">
        <f>'Тулуз-Пьерон'!A949</f>
        <v>0</v>
      </c>
      <c r="B943" s="71">
        <f>'Тулуз-Пьерон'!B949</f>
        <v>0</v>
      </c>
      <c r="C943" s="60">
        <f>Ясюкова!K949+Ясюкова!L949+Ясюкова!P949</f>
        <v>0</v>
      </c>
      <c r="D943" s="54">
        <f>Ясюкова!E949</f>
        <v>0</v>
      </c>
      <c r="E943" s="54">
        <f>Ясюкова!F949</f>
        <v>0</v>
      </c>
      <c r="F943" s="54">
        <f>Ясюкова!J949+Ясюкова!T949</f>
        <v>0</v>
      </c>
      <c r="G943" s="54">
        <f>Ясюкова!O949+Ясюкова!V949</f>
        <v>0</v>
      </c>
      <c r="H943" s="54">
        <f>Ясюкова!J949+Ясюкова!N949+Ясюкова!O949</f>
        <v>0</v>
      </c>
      <c r="I943" s="54">
        <f>Ясюкова!T949+Ясюкова!U949+Ясюкова!V949</f>
        <v>0</v>
      </c>
      <c r="J943" s="54">
        <f>Ясюкова!W949</f>
        <v>0</v>
      </c>
      <c r="K943" s="54" t="e">
        <f>Ясюкова!C949</f>
        <v>#DIV/0!</v>
      </c>
      <c r="L943" s="54" t="e">
        <f>Ясюкова!D949</f>
        <v>#DIV/0!</v>
      </c>
      <c r="M943" s="54">
        <f>Ясюкова!G949</f>
        <v>0</v>
      </c>
      <c r="N943" s="54">
        <f>Ясюкова!H949</f>
        <v>0</v>
      </c>
      <c r="O943" s="54">
        <f>Ясюкова!I949</f>
        <v>0</v>
      </c>
      <c r="P943" s="54">
        <f>Ясюкова!X949</f>
        <v>0</v>
      </c>
      <c r="Q943" s="55" t="e">
        <f>Ясюкова!AX949</f>
        <v>#N/A</v>
      </c>
      <c r="R943" s="54" t="e">
        <f>Ясюкова!AW949</f>
        <v>#N/A</v>
      </c>
    </row>
    <row r="944" spans="1:18" x14ac:dyDescent="0.25">
      <c r="A944" s="70">
        <f>'Тулуз-Пьерон'!A950</f>
        <v>0</v>
      </c>
      <c r="B944" s="71">
        <f>'Тулуз-Пьерон'!B950</f>
        <v>0</v>
      </c>
      <c r="C944" s="60">
        <f>Ясюкова!K950+Ясюкова!L950+Ясюкова!P950</f>
        <v>0</v>
      </c>
      <c r="D944" s="54">
        <f>Ясюкова!E950</f>
        <v>0</v>
      </c>
      <c r="E944" s="54">
        <f>Ясюкова!F950</f>
        <v>0</v>
      </c>
      <c r="F944" s="54">
        <f>Ясюкова!J950+Ясюкова!T950</f>
        <v>0</v>
      </c>
      <c r="G944" s="54">
        <f>Ясюкова!O950+Ясюкова!V950</f>
        <v>0</v>
      </c>
      <c r="H944" s="54">
        <f>Ясюкова!J950+Ясюкова!N950+Ясюкова!O950</f>
        <v>0</v>
      </c>
      <c r="I944" s="54">
        <f>Ясюкова!T950+Ясюкова!U950+Ясюкова!V950</f>
        <v>0</v>
      </c>
      <c r="J944" s="54">
        <f>Ясюкова!W950</f>
        <v>0</v>
      </c>
      <c r="K944" s="54" t="e">
        <f>Ясюкова!C950</f>
        <v>#DIV/0!</v>
      </c>
      <c r="L944" s="54" t="e">
        <f>Ясюкова!D950</f>
        <v>#DIV/0!</v>
      </c>
      <c r="M944" s="54">
        <f>Ясюкова!G950</f>
        <v>0</v>
      </c>
      <c r="N944" s="54">
        <f>Ясюкова!H950</f>
        <v>0</v>
      </c>
      <c r="O944" s="54">
        <f>Ясюкова!I950</f>
        <v>0</v>
      </c>
      <c r="P944" s="54">
        <f>Ясюкова!X950</f>
        <v>0</v>
      </c>
      <c r="Q944" s="55" t="e">
        <f>Ясюкова!AX950</f>
        <v>#N/A</v>
      </c>
      <c r="R944" s="54" t="e">
        <f>Ясюкова!AW950</f>
        <v>#N/A</v>
      </c>
    </row>
    <row r="945" spans="1:18" x14ac:dyDescent="0.25">
      <c r="A945" s="70">
        <f>'Тулуз-Пьерон'!A951</f>
        <v>0</v>
      </c>
      <c r="B945" s="71">
        <f>'Тулуз-Пьерон'!B951</f>
        <v>0</v>
      </c>
      <c r="C945" s="60">
        <f>Ясюкова!K951+Ясюкова!L951+Ясюкова!P951</f>
        <v>0</v>
      </c>
      <c r="D945" s="54">
        <f>Ясюкова!E951</f>
        <v>0</v>
      </c>
      <c r="E945" s="54">
        <f>Ясюкова!F951</f>
        <v>0</v>
      </c>
      <c r="F945" s="54">
        <f>Ясюкова!J951+Ясюкова!T951</f>
        <v>0</v>
      </c>
      <c r="G945" s="54">
        <f>Ясюкова!O951+Ясюкова!V951</f>
        <v>0</v>
      </c>
      <c r="H945" s="54">
        <f>Ясюкова!J951+Ясюкова!N951+Ясюкова!O951</f>
        <v>0</v>
      </c>
      <c r="I945" s="54">
        <f>Ясюкова!T951+Ясюкова!U951+Ясюкова!V951</f>
        <v>0</v>
      </c>
      <c r="J945" s="54">
        <f>Ясюкова!W951</f>
        <v>0</v>
      </c>
      <c r="K945" s="54" t="e">
        <f>Ясюкова!C951</f>
        <v>#DIV/0!</v>
      </c>
      <c r="L945" s="54" t="e">
        <f>Ясюкова!D951</f>
        <v>#DIV/0!</v>
      </c>
      <c r="M945" s="54">
        <f>Ясюкова!G951</f>
        <v>0</v>
      </c>
      <c r="N945" s="54">
        <f>Ясюкова!H951</f>
        <v>0</v>
      </c>
      <c r="O945" s="54">
        <f>Ясюкова!I951</f>
        <v>0</v>
      </c>
      <c r="P945" s="54">
        <f>Ясюкова!X951</f>
        <v>0</v>
      </c>
      <c r="Q945" s="55" t="e">
        <f>Ясюкова!AX951</f>
        <v>#N/A</v>
      </c>
      <c r="R945" s="54" t="e">
        <f>Ясюкова!AW951</f>
        <v>#N/A</v>
      </c>
    </row>
    <row r="946" spans="1:18" x14ac:dyDescent="0.25">
      <c r="A946" s="70">
        <f>'Тулуз-Пьерон'!A952</f>
        <v>0</v>
      </c>
      <c r="B946" s="71">
        <f>'Тулуз-Пьерон'!B952</f>
        <v>0</v>
      </c>
      <c r="C946" s="60">
        <f>Ясюкова!K952+Ясюкова!L952+Ясюкова!P952</f>
        <v>0</v>
      </c>
      <c r="D946" s="54">
        <f>Ясюкова!E952</f>
        <v>0</v>
      </c>
      <c r="E946" s="54">
        <f>Ясюкова!F952</f>
        <v>0</v>
      </c>
      <c r="F946" s="54">
        <f>Ясюкова!J952+Ясюкова!T952</f>
        <v>0</v>
      </c>
      <c r="G946" s="54">
        <f>Ясюкова!O952+Ясюкова!V952</f>
        <v>0</v>
      </c>
      <c r="H946" s="54">
        <f>Ясюкова!J952+Ясюкова!N952+Ясюкова!O952</f>
        <v>0</v>
      </c>
      <c r="I946" s="54">
        <f>Ясюкова!T952+Ясюкова!U952+Ясюкова!V952</f>
        <v>0</v>
      </c>
      <c r="J946" s="54">
        <f>Ясюкова!W952</f>
        <v>0</v>
      </c>
      <c r="K946" s="54" t="e">
        <f>Ясюкова!C952</f>
        <v>#DIV/0!</v>
      </c>
      <c r="L946" s="54" t="e">
        <f>Ясюкова!D952</f>
        <v>#DIV/0!</v>
      </c>
      <c r="M946" s="54">
        <f>Ясюкова!G952</f>
        <v>0</v>
      </c>
      <c r="N946" s="54">
        <f>Ясюкова!H952</f>
        <v>0</v>
      </c>
      <c r="O946" s="54">
        <f>Ясюкова!I952</f>
        <v>0</v>
      </c>
      <c r="P946" s="54">
        <f>Ясюкова!X952</f>
        <v>0</v>
      </c>
      <c r="Q946" s="55" t="e">
        <f>Ясюкова!AX952</f>
        <v>#N/A</v>
      </c>
      <c r="R946" s="54" t="e">
        <f>Ясюкова!AW952</f>
        <v>#N/A</v>
      </c>
    </row>
    <row r="947" spans="1:18" x14ac:dyDescent="0.25">
      <c r="A947" s="70">
        <f>'Тулуз-Пьерон'!A953</f>
        <v>0</v>
      </c>
      <c r="B947" s="71">
        <f>'Тулуз-Пьерон'!B953</f>
        <v>0</v>
      </c>
      <c r="C947" s="60">
        <f>Ясюкова!K953+Ясюкова!L953+Ясюкова!P953</f>
        <v>0</v>
      </c>
      <c r="D947" s="54">
        <f>Ясюкова!E953</f>
        <v>0</v>
      </c>
      <c r="E947" s="54">
        <f>Ясюкова!F953</f>
        <v>0</v>
      </c>
      <c r="F947" s="54">
        <f>Ясюкова!J953+Ясюкова!T953</f>
        <v>0</v>
      </c>
      <c r="G947" s="54">
        <f>Ясюкова!O953+Ясюкова!V953</f>
        <v>0</v>
      </c>
      <c r="H947" s="54">
        <f>Ясюкова!J953+Ясюкова!N953+Ясюкова!O953</f>
        <v>0</v>
      </c>
      <c r="I947" s="54">
        <f>Ясюкова!T953+Ясюкова!U953+Ясюкова!V953</f>
        <v>0</v>
      </c>
      <c r="J947" s="54">
        <f>Ясюкова!W953</f>
        <v>0</v>
      </c>
      <c r="K947" s="54" t="e">
        <f>Ясюкова!C953</f>
        <v>#DIV/0!</v>
      </c>
      <c r="L947" s="54" t="e">
        <f>Ясюкова!D953</f>
        <v>#DIV/0!</v>
      </c>
      <c r="M947" s="54">
        <f>Ясюкова!G953</f>
        <v>0</v>
      </c>
      <c r="N947" s="54">
        <f>Ясюкова!H953</f>
        <v>0</v>
      </c>
      <c r="O947" s="54">
        <f>Ясюкова!I953</f>
        <v>0</v>
      </c>
      <c r="P947" s="54">
        <f>Ясюкова!X953</f>
        <v>0</v>
      </c>
      <c r="Q947" s="55" t="e">
        <f>Ясюкова!AX953</f>
        <v>#N/A</v>
      </c>
      <c r="R947" s="54" t="e">
        <f>Ясюкова!AW953</f>
        <v>#N/A</v>
      </c>
    </row>
    <row r="948" spans="1:18" x14ac:dyDescent="0.25">
      <c r="A948" s="70">
        <f>'Тулуз-Пьерон'!A954</f>
        <v>0</v>
      </c>
      <c r="B948" s="71">
        <f>'Тулуз-Пьерон'!B954</f>
        <v>0</v>
      </c>
      <c r="C948" s="60">
        <f>Ясюкова!K954+Ясюкова!L954+Ясюкова!P954</f>
        <v>0</v>
      </c>
      <c r="D948" s="54">
        <f>Ясюкова!E954</f>
        <v>0</v>
      </c>
      <c r="E948" s="54">
        <f>Ясюкова!F954</f>
        <v>0</v>
      </c>
      <c r="F948" s="54">
        <f>Ясюкова!J954+Ясюкова!T954</f>
        <v>0</v>
      </c>
      <c r="G948" s="54">
        <f>Ясюкова!O954+Ясюкова!V954</f>
        <v>0</v>
      </c>
      <c r="H948" s="54">
        <f>Ясюкова!J954+Ясюкова!N954+Ясюкова!O954</f>
        <v>0</v>
      </c>
      <c r="I948" s="54">
        <f>Ясюкова!T954+Ясюкова!U954+Ясюкова!V954</f>
        <v>0</v>
      </c>
      <c r="J948" s="54">
        <f>Ясюкова!W954</f>
        <v>0</v>
      </c>
      <c r="K948" s="54" t="e">
        <f>Ясюкова!C954</f>
        <v>#DIV/0!</v>
      </c>
      <c r="L948" s="54" t="e">
        <f>Ясюкова!D954</f>
        <v>#DIV/0!</v>
      </c>
      <c r="M948" s="54">
        <f>Ясюкова!G954</f>
        <v>0</v>
      </c>
      <c r="N948" s="54">
        <f>Ясюкова!H954</f>
        <v>0</v>
      </c>
      <c r="O948" s="54">
        <f>Ясюкова!I954</f>
        <v>0</v>
      </c>
      <c r="P948" s="54">
        <f>Ясюкова!X954</f>
        <v>0</v>
      </c>
      <c r="Q948" s="55" t="e">
        <f>Ясюкова!AX954</f>
        <v>#N/A</v>
      </c>
      <c r="R948" s="54" t="e">
        <f>Ясюкова!AW954</f>
        <v>#N/A</v>
      </c>
    </row>
    <row r="949" spans="1:18" x14ac:dyDescent="0.25">
      <c r="A949" s="70">
        <f>'Тулуз-Пьерон'!A955</f>
        <v>0</v>
      </c>
      <c r="B949" s="71">
        <f>'Тулуз-Пьерон'!B955</f>
        <v>0</v>
      </c>
      <c r="C949" s="60">
        <f>Ясюкова!K955+Ясюкова!L955+Ясюкова!P955</f>
        <v>0</v>
      </c>
      <c r="D949" s="54">
        <f>Ясюкова!E955</f>
        <v>0</v>
      </c>
      <c r="E949" s="54">
        <f>Ясюкова!F955</f>
        <v>0</v>
      </c>
      <c r="F949" s="54">
        <f>Ясюкова!J955+Ясюкова!T955</f>
        <v>0</v>
      </c>
      <c r="G949" s="54">
        <f>Ясюкова!O955+Ясюкова!V955</f>
        <v>0</v>
      </c>
      <c r="H949" s="54">
        <f>Ясюкова!J955+Ясюкова!N955+Ясюкова!O955</f>
        <v>0</v>
      </c>
      <c r="I949" s="54">
        <f>Ясюкова!T955+Ясюкова!U955+Ясюкова!V955</f>
        <v>0</v>
      </c>
      <c r="J949" s="54">
        <f>Ясюкова!W955</f>
        <v>0</v>
      </c>
      <c r="K949" s="54" t="e">
        <f>Ясюкова!C955</f>
        <v>#DIV/0!</v>
      </c>
      <c r="L949" s="54" t="e">
        <f>Ясюкова!D955</f>
        <v>#DIV/0!</v>
      </c>
      <c r="M949" s="54">
        <f>Ясюкова!G955</f>
        <v>0</v>
      </c>
      <c r="N949" s="54">
        <f>Ясюкова!H955</f>
        <v>0</v>
      </c>
      <c r="O949" s="54">
        <f>Ясюкова!I955</f>
        <v>0</v>
      </c>
      <c r="P949" s="54">
        <f>Ясюкова!X955</f>
        <v>0</v>
      </c>
      <c r="Q949" s="55" t="e">
        <f>Ясюкова!AX955</f>
        <v>#N/A</v>
      </c>
      <c r="R949" s="54" t="e">
        <f>Ясюкова!AW955</f>
        <v>#N/A</v>
      </c>
    </row>
    <row r="950" spans="1:18" x14ac:dyDescent="0.25">
      <c r="A950" s="70">
        <f>'Тулуз-Пьерон'!A956</f>
        <v>0</v>
      </c>
      <c r="B950" s="71">
        <f>'Тулуз-Пьерон'!B956</f>
        <v>0</v>
      </c>
      <c r="C950" s="60">
        <f>Ясюкова!K956+Ясюкова!L956+Ясюкова!P956</f>
        <v>0</v>
      </c>
      <c r="D950" s="54">
        <f>Ясюкова!E956</f>
        <v>0</v>
      </c>
      <c r="E950" s="54">
        <f>Ясюкова!F956</f>
        <v>0</v>
      </c>
      <c r="F950" s="54">
        <f>Ясюкова!J956+Ясюкова!T956</f>
        <v>0</v>
      </c>
      <c r="G950" s="54">
        <f>Ясюкова!O956+Ясюкова!V956</f>
        <v>0</v>
      </c>
      <c r="H950" s="54">
        <f>Ясюкова!J956+Ясюкова!N956+Ясюкова!O956</f>
        <v>0</v>
      </c>
      <c r="I950" s="54">
        <f>Ясюкова!T956+Ясюкова!U956+Ясюкова!V956</f>
        <v>0</v>
      </c>
      <c r="J950" s="54">
        <f>Ясюкова!W956</f>
        <v>0</v>
      </c>
      <c r="K950" s="54" t="e">
        <f>Ясюкова!C956</f>
        <v>#DIV/0!</v>
      </c>
      <c r="L950" s="54" t="e">
        <f>Ясюкова!D956</f>
        <v>#DIV/0!</v>
      </c>
      <c r="M950" s="54">
        <f>Ясюкова!G956</f>
        <v>0</v>
      </c>
      <c r="N950" s="54">
        <f>Ясюкова!H956</f>
        <v>0</v>
      </c>
      <c r="O950" s="54">
        <f>Ясюкова!I956</f>
        <v>0</v>
      </c>
      <c r="P950" s="54">
        <f>Ясюкова!X956</f>
        <v>0</v>
      </c>
      <c r="Q950" s="55" t="e">
        <f>Ясюкова!AX956</f>
        <v>#N/A</v>
      </c>
      <c r="R950" s="54" t="e">
        <f>Ясюкова!AW956</f>
        <v>#N/A</v>
      </c>
    </row>
    <row r="951" spans="1:18" x14ac:dyDescent="0.25">
      <c r="A951" s="70">
        <f>'Тулуз-Пьерон'!A957</f>
        <v>0</v>
      </c>
      <c r="B951" s="71">
        <f>'Тулуз-Пьерон'!B957</f>
        <v>0</v>
      </c>
      <c r="C951" s="60">
        <f>Ясюкова!K957+Ясюкова!L957+Ясюкова!P957</f>
        <v>0</v>
      </c>
      <c r="D951" s="54">
        <f>Ясюкова!E957</f>
        <v>0</v>
      </c>
      <c r="E951" s="54">
        <f>Ясюкова!F957</f>
        <v>0</v>
      </c>
      <c r="F951" s="54">
        <f>Ясюкова!J957+Ясюкова!T957</f>
        <v>0</v>
      </c>
      <c r="G951" s="54">
        <f>Ясюкова!O957+Ясюкова!V957</f>
        <v>0</v>
      </c>
      <c r="H951" s="54">
        <f>Ясюкова!J957+Ясюкова!N957+Ясюкова!O957</f>
        <v>0</v>
      </c>
      <c r="I951" s="54">
        <f>Ясюкова!T957+Ясюкова!U957+Ясюкова!V957</f>
        <v>0</v>
      </c>
      <c r="J951" s="54">
        <f>Ясюкова!W957</f>
        <v>0</v>
      </c>
      <c r="K951" s="54" t="e">
        <f>Ясюкова!C957</f>
        <v>#DIV/0!</v>
      </c>
      <c r="L951" s="54" t="e">
        <f>Ясюкова!D957</f>
        <v>#DIV/0!</v>
      </c>
      <c r="M951" s="54">
        <f>Ясюкова!G957</f>
        <v>0</v>
      </c>
      <c r="N951" s="54">
        <f>Ясюкова!H957</f>
        <v>0</v>
      </c>
      <c r="O951" s="54">
        <f>Ясюкова!I957</f>
        <v>0</v>
      </c>
      <c r="P951" s="54">
        <f>Ясюкова!X957</f>
        <v>0</v>
      </c>
      <c r="Q951" s="55" t="e">
        <f>Ясюкова!AX957</f>
        <v>#N/A</v>
      </c>
      <c r="R951" s="54" t="e">
        <f>Ясюкова!AW957</f>
        <v>#N/A</v>
      </c>
    </row>
    <row r="952" spans="1:18" x14ac:dyDescent="0.25">
      <c r="A952" s="70">
        <f>'Тулуз-Пьерон'!A958</f>
        <v>0</v>
      </c>
      <c r="B952" s="71">
        <f>'Тулуз-Пьерон'!B958</f>
        <v>0</v>
      </c>
      <c r="C952" s="60">
        <f>Ясюкова!K958+Ясюкова!L958+Ясюкова!P958</f>
        <v>0</v>
      </c>
      <c r="D952" s="54">
        <f>Ясюкова!E958</f>
        <v>0</v>
      </c>
      <c r="E952" s="54">
        <f>Ясюкова!F958</f>
        <v>0</v>
      </c>
      <c r="F952" s="54">
        <f>Ясюкова!J958+Ясюкова!T958</f>
        <v>0</v>
      </c>
      <c r="G952" s="54">
        <f>Ясюкова!O958+Ясюкова!V958</f>
        <v>0</v>
      </c>
      <c r="H952" s="54">
        <f>Ясюкова!J958+Ясюкова!N958+Ясюкова!O958</f>
        <v>0</v>
      </c>
      <c r="I952" s="54">
        <f>Ясюкова!T958+Ясюкова!U958+Ясюкова!V958</f>
        <v>0</v>
      </c>
      <c r="J952" s="54">
        <f>Ясюкова!W958</f>
        <v>0</v>
      </c>
      <c r="K952" s="54" t="e">
        <f>Ясюкова!C958</f>
        <v>#DIV/0!</v>
      </c>
      <c r="L952" s="54" t="e">
        <f>Ясюкова!D958</f>
        <v>#DIV/0!</v>
      </c>
      <c r="M952" s="54">
        <f>Ясюкова!G958</f>
        <v>0</v>
      </c>
      <c r="N952" s="54">
        <f>Ясюкова!H958</f>
        <v>0</v>
      </c>
      <c r="O952" s="54">
        <f>Ясюкова!I958</f>
        <v>0</v>
      </c>
      <c r="P952" s="54">
        <f>Ясюкова!X958</f>
        <v>0</v>
      </c>
      <c r="Q952" s="55" t="e">
        <f>Ясюкова!AX958</f>
        <v>#N/A</v>
      </c>
      <c r="R952" s="54" t="e">
        <f>Ясюкова!AW958</f>
        <v>#N/A</v>
      </c>
    </row>
    <row r="953" spans="1:18" x14ac:dyDescent="0.25">
      <c r="A953" s="70">
        <f>'Тулуз-Пьерон'!A959</f>
        <v>0</v>
      </c>
      <c r="B953" s="71">
        <f>'Тулуз-Пьерон'!B959</f>
        <v>0</v>
      </c>
      <c r="C953" s="60">
        <f>Ясюкова!K959+Ясюкова!L959+Ясюкова!P959</f>
        <v>0</v>
      </c>
      <c r="D953" s="54">
        <f>Ясюкова!E959</f>
        <v>0</v>
      </c>
      <c r="E953" s="54">
        <f>Ясюкова!F959</f>
        <v>0</v>
      </c>
      <c r="F953" s="54">
        <f>Ясюкова!J959+Ясюкова!T959</f>
        <v>0</v>
      </c>
      <c r="G953" s="54">
        <f>Ясюкова!O959+Ясюкова!V959</f>
        <v>0</v>
      </c>
      <c r="H953" s="54">
        <f>Ясюкова!J959+Ясюкова!N959+Ясюкова!O959</f>
        <v>0</v>
      </c>
      <c r="I953" s="54">
        <f>Ясюкова!T959+Ясюкова!U959+Ясюкова!V959</f>
        <v>0</v>
      </c>
      <c r="J953" s="54">
        <f>Ясюкова!W959</f>
        <v>0</v>
      </c>
      <c r="K953" s="54" t="e">
        <f>Ясюкова!C959</f>
        <v>#DIV/0!</v>
      </c>
      <c r="L953" s="54" t="e">
        <f>Ясюкова!D959</f>
        <v>#DIV/0!</v>
      </c>
      <c r="M953" s="54">
        <f>Ясюкова!G959</f>
        <v>0</v>
      </c>
      <c r="N953" s="54">
        <f>Ясюкова!H959</f>
        <v>0</v>
      </c>
      <c r="O953" s="54">
        <f>Ясюкова!I959</f>
        <v>0</v>
      </c>
      <c r="P953" s="54">
        <f>Ясюкова!X959</f>
        <v>0</v>
      </c>
      <c r="Q953" s="55" t="e">
        <f>Ясюкова!AX959</f>
        <v>#N/A</v>
      </c>
      <c r="R953" s="54" t="e">
        <f>Ясюкова!AW959</f>
        <v>#N/A</v>
      </c>
    </row>
    <row r="954" spans="1:18" x14ac:dyDescent="0.25">
      <c r="A954" s="70">
        <f>'Тулуз-Пьерон'!A960</f>
        <v>0</v>
      </c>
      <c r="B954" s="71">
        <f>'Тулуз-Пьерон'!B960</f>
        <v>0</v>
      </c>
      <c r="C954" s="60">
        <f>Ясюкова!K960+Ясюкова!L960+Ясюкова!P960</f>
        <v>0</v>
      </c>
      <c r="D954" s="54">
        <f>Ясюкова!E960</f>
        <v>0</v>
      </c>
      <c r="E954" s="54">
        <f>Ясюкова!F960</f>
        <v>0</v>
      </c>
      <c r="F954" s="54">
        <f>Ясюкова!J960+Ясюкова!T960</f>
        <v>0</v>
      </c>
      <c r="G954" s="54">
        <f>Ясюкова!O960+Ясюкова!V960</f>
        <v>0</v>
      </c>
      <c r="H954" s="54">
        <f>Ясюкова!J960+Ясюкова!N960+Ясюкова!O960</f>
        <v>0</v>
      </c>
      <c r="I954" s="54">
        <f>Ясюкова!T960+Ясюкова!U960+Ясюкова!V960</f>
        <v>0</v>
      </c>
      <c r="J954" s="54">
        <f>Ясюкова!W960</f>
        <v>0</v>
      </c>
      <c r="K954" s="54" t="e">
        <f>Ясюкова!C960</f>
        <v>#DIV/0!</v>
      </c>
      <c r="L954" s="54" t="e">
        <f>Ясюкова!D960</f>
        <v>#DIV/0!</v>
      </c>
      <c r="M954" s="54">
        <f>Ясюкова!G960</f>
        <v>0</v>
      </c>
      <c r="N954" s="54">
        <f>Ясюкова!H960</f>
        <v>0</v>
      </c>
      <c r="O954" s="54">
        <f>Ясюкова!I960</f>
        <v>0</v>
      </c>
      <c r="P954" s="54">
        <f>Ясюкова!X960</f>
        <v>0</v>
      </c>
      <c r="Q954" s="55" t="e">
        <f>Ясюкова!AX960</f>
        <v>#N/A</v>
      </c>
      <c r="R954" s="54" t="e">
        <f>Ясюкова!AW960</f>
        <v>#N/A</v>
      </c>
    </row>
    <row r="955" spans="1:18" x14ac:dyDescent="0.25">
      <c r="A955" s="70">
        <f>'Тулуз-Пьерон'!A961</f>
        <v>0</v>
      </c>
      <c r="B955" s="71">
        <f>'Тулуз-Пьерон'!B961</f>
        <v>0</v>
      </c>
      <c r="C955" s="60">
        <f>Ясюкова!K961+Ясюкова!L961+Ясюкова!P961</f>
        <v>0</v>
      </c>
      <c r="D955" s="54">
        <f>Ясюкова!E961</f>
        <v>0</v>
      </c>
      <c r="E955" s="54">
        <f>Ясюкова!F961</f>
        <v>0</v>
      </c>
      <c r="F955" s="54">
        <f>Ясюкова!J961+Ясюкова!T961</f>
        <v>0</v>
      </c>
      <c r="G955" s="54">
        <f>Ясюкова!O961+Ясюкова!V961</f>
        <v>0</v>
      </c>
      <c r="H955" s="54">
        <f>Ясюкова!J961+Ясюкова!N961+Ясюкова!O961</f>
        <v>0</v>
      </c>
      <c r="I955" s="54">
        <f>Ясюкова!T961+Ясюкова!U961+Ясюкова!V961</f>
        <v>0</v>
      </c>
      <c r="J955" s="54">
        <f>Ясюкова!W961</f>
        <v>0</v>
      </c>
      <c r="K955" s="54" t="e">
        <f>Ясюкова!C961</f>
        <v>#DIV/0!</v>
      </c>
      <c r="L955" s="54" t="e">
        <f>Ясюкова!D961</f>
        <v>#DIV/0!</v>
      </c>
      <c r="M955" s="54">
        <f>Ясюкова!G961</f>
        <v>0</v>
      </c>
      <c r="N955" s="54">
        <f>Ясюкова!H961</f>
        <v>0</v>
      </c>
      <c r="O955" s="54">
        <f>Ясюкова!I961</f>
        <v>0</v>
      </c>
      <c r="P955" s="54">
        <f>Ясюкова!X961</f>
        <v>0</v>
      </c>
      <c r="Q955" s="55" t="e">
        <f>Ясюкова!AX961</f>
        <v>#N/A</v>
      </c>
      <c r="R955" s="54" t="e">
        <f>Ясюкова!AW961</f>
        <v>#N/A</v>
      </c>
    </row>
    <row r="956" spans="1:18" x14ac:dyDescent="0.25">
      <c r="A956" s="70">
        <f>'Тулуз-Пьерон'!A962</f>
        <v>0</v>
      </c>
      <c r="B956" s="71">
        <f>'Тулуз-Пьерон'!B962</f>
        <v>0</v>
      </c>
      <c r="C956" s="60">
        <f>Ясюкова!K962+Ясюкова!L962+Ясюкова!P962</f>
        <v>0</v>
      </c>
      <c r="D956" s="54">
        <f>Ясюкова!E962</f>
        <v>0</v>
      </c>
      <c r="E956" s="54">
        <f>Ясюкова!F962</f>
        <v>0</v>
      </c>
      <c r="F956" s="54">
        <f>Ясюкова!J962+Ясюкова!T962</f>
        <v>0</v>
      </c>
      <c r="G956" s="54">
        <f>Ясюкова!O962+Ясюкова!V962</f>
        <v>0</v>
      </c>
      <c r="H956" s="54">
        <f>Ясюкова!J962+Ясюкова!N962+Ясюкова!O962</f>
        <v>0</v>
      </c>
      <c r="I956" s="54">
        <f>Ясюкова!T962+Ясюкова!U962+Ясюкова!V962</f>
        <v>0</v>
      </c>
      <c r="J956" s="54">
        <f>Ясюкова!W962</f>
        <v>0</v>
      </c>
      <c r="K956" s="54" t="e">
        <f>Ясюкова!C962</f>
        <v>#DIV/0!</v>
      </c>
      <c r="L956" s="54" t="e">
        <f>Ясюкова!D962</f>
        <v>#DIV/0!</v>
      </c>
      <c r="M956" s="54">
        <f>Ясюкова!G962</f>
        <v>0</v>
      </c>
      <c r="N956" s="54">
        <f>Ясюкова!H962</f>
        <v>0</v>
      </c>
      <c r="O956" s="54">
        <f>Ясюкова!I962</f>
        <v>0</v>
      </c>
      <c r="P956" s="54">
        <f>Ясюкова!X962</f>
        <v>0</v>
      </c>
      <c r="Q956" s="55" t="e">
        <f>Ясюкова!AX962</f>
        <v>#N/A</v>
      </c>
      <c r="R956" s="54" t="e">
        <f>Ясюкова!AW962</f>
        <v>#N/A</v>
      </c>
    </row>
    <row r="957" spans="1:18" x14ac:dyDescent="0.25">
      <c r="A957" s="70">
        <f>'Тулуз-Пьерон'!A963</f>
        <v>0</v>
      </c>
      <c r="B957" s="71">
        <f>'Тулуз-Пьерон'!B963</f>
        <v>0</v>
      </c>
      <c r="C957" s="60">
        <f>Ясюкова!K963+Ясюкова!L963+Ясюкова!P963</f>
        <v>0</v>
      </c>
      <c r="D957" s="54">
        <f>Ясюкова!E963</f>
        <v>0</v>
      </c>
      <c r="E957" s="54">
        <f>Ясюкова!F963</f>
        <v>0</v>
      </c>
      <c r="F957" s="54">
        <f>Ясюкова!J963+Ясюкова!T963</f>
        <v>0</v>
      </c>
      <c r="G957" s="54">
        <f>Ясюкова!O963+Ясюкова!V963</f>
        <v>0</v>
      </c>
      <c r="H957" s="54">
        <f>Ясюкова!J963+Ясюкова!N963+Ясюкова!O963</f>
        <v>0</v>
      </c>
      <c r="I957" s="54">
        <f>Ясюкова!T963+Ясюкова!U963+Ясюкова!V963</f>
        <v>0</v>
      </c>
      <c r="J957" s="54">
        <f>Ясюкова!W963</f>
        <v>0</v>
      </c>
      <c r="K957" s="54" t="e">
        <f>Ясюкова!C963</f>
        <v>#DIV/0!</v>
      </c>
      <c r="L957" s="54" t="e">
        <f>Ясюкова!D963</f>
        <v>#DIV/0!</v>
      </c>
      <c r="M957" s="54">
        <f>Ясюкова!G963</f>
        <v>0</v>
      </c>
      <c r="N957" s="54">
        <f>Ясюкова!H963</f>
        <v>0</v>
      </c>
      <c r="O957" s="54">
        <f>Ясюкова!I963</f>
        <v>0</v>
      </c>
      <c r="P957" s="54">
        <f>Ясюкова!X963</f>
        <v>0</v>
      </c>
      <c r="Q957" s="55" t="e">
        <f>Ясюкова!AX963</f>
        <v>#N/A</v>
      </c>
      <c r="R957" s="54" t="e">
        <f>Ясюкова!AW963</f>
        <v>#N/A</v>
      </c>
    </row>
    <row r="958" spans="1:18" x14ac:dyDescent="0.25">
      <c r="A958" s="70">
        <f>'Тулуз-Пьерон'!A964</f>
        <v>0</v>
      </c>
      <c r="B958" s="71">
        <f>'Тулуз-Пьерон'!B964</f>
        <v>0</v>
      </c>
      <c r="C958" s="60">
        <f>Ясюкова!K964+Ясюкова!L964+Ясюкова!P964</f>
        <v>0</v>
      </c>
      <c r="D958" s="54">
        <f>Ясюкова!E964</f>
        <v>0</v>
      </c>
      <c r="E958" s="54">
        <f>Ясюкова!F964</f>
        <v>0</v>
      </c>
      <c r="F958" s="54">
        <f>Ясюкова!J964+Ясюкова!T964</f>
        <v>0</v>
      </c>
      <c r="G958" s="54">
        <f>Ясюкова!O964+Ясюкова!V964</f>
        <v>0</v>
      </c>
      <c r="H958" s="54">
        <f>Ясюкова!J964+Ясюкова!N964+Ясюкова!O964</f>
        <v>0</v>
      </c>
      <c r="I958" s="54">
        <f>Ясюкова!T964+Ясюкова!U964+Ясюкова!V964</f>
        <v>0</v>
      </c>
      <c r="J958" s="54">
        <f>Ясюкова!W964</f>
        <v>0</v>
      </c>
      <c r="K958" s="54" t="e">
        <f>Ясюкова!C964</f>
        <v>#DIV/0!</v>
      </c>
      <c r="L958" s="54" t="e">
        <f>Ясюкова!D964</f>
        <v>#DIV/0!</v>
      </c>
      <c r="M958" s="54">
        <f>Ясюкова!G964</f>
        <v>0</v>
      </c>
      <c r="N958" s="54">
        <f>Ясюкова!H964</f>
        <v>0</v>
      </c>
      <c r="O958" s="54">
        <f>Ясюкова!I964</f>
        <v>0</v>
      </c>
      <c r="P958" s="54">
        <f>Ясюкова!X964</f>
        <v>0</v>
      </c>
      <c r="Q958" s="55" t="e">
        <f>Ясюкова!AX964</f>
        <v>#N/A</v>
      </c>
      <c r="R958" s="54" t="e">
        <f>Ясюкова!AW964</f>
        <v>#N/A</v>
      </c>
    </row>
    <row r="959" spans="1:18" x14ac:dyDescent="0.25">
      <c r="A959" s="70">
        <f>'Тулуз-Пьерон'!A965</f>
        <v>0</v>
      </c>
      <c r="B959" s="71">
        <f>'Тулуз-Пьерон'!B965</f>
        <v>0</v>
      </c>
      <c r="C959" s="60">
        <f>Ясюкова!K965+Ясюкова!L965+Ясюкова!P965</f>
        <v>0</v>
      </c>
      <c r="D959" s="54">
        <f>Ясюкова!E965</f>
        <v>0</v>
      </c>
      <c r="E959" s="54">
        <f>Ясюкова!F965</f>
        <v>0</v>
      </c>
      <c r="F959" s="54">
        <f>Ясюкова!J965+Ясюкова!T965</f>
        <v>0</v>
      </c>
      <c r="G959" s="54">
        <f>Ясюкова!O965+Ясюкова!V965</f>
        <v>0</v>
      </c>
      <c r="H959" s="54">
        <f>Ясюкова!J965+Ясюкова!N965+Ясюкова!O965</f>
        <v>0</v>
      </c>
      <c r="I959" s="54">
        <f>Ясюкова!T965+Ясюкова!U965+Ясюкова!V965</f>
        <v>0</v>
      </c>
      <c r="J959" s="54">
        <f>Ясюкова!W965</f>
        <v>0</v>
      </c>
      <c r="K959" s="54" t="e">
        <f>Ясюкова!C965</f>
        <v>#DIV/0!</v>
      </c>
      <c r="L959" s="54" t="e">
        <f>Ясюкова!D965</f>
        <v>#DIV/0!</v>
      </c>
      <c r="M959" s="54">
        <f>Ясюкова!G965</f>
        <v>0</v>
      </c>
      <c r="N959" s="54">
        <f>Ясюкова!H965</f>
        <v>0</v>
      </c>
      <c r="O959" s="54">
        <f>Ясюкова!I965</f>
        <v>0</v>
      </c>
      <c r="P959" s="54">
        <f>Ясюкова!X965</f>
        <v>0</v>
      </c>
      <c r="Q959" s="55" t="e">
        <f>Ясюкова!AX965</f>
        <v>#N/A</v>
      </c>
      <c r="R959" s="54" t="e">
        <f>Ясюкова!AW965</f>
        <v>#N/A</v>
      </c>
    </row>
    <row r="960" spans="1:18" x14ac:dyDescent="0.25">
      <c r="A960" s="70">
        <f>'Тулуз-Пьерон'!A966</f>
        <v>0</v>
      </c>
      <c r="B960" s="71">
        <f>'Тулуз-Пьерон'!B966</f>
        <v>0</v>
      </c>
      <c r="C960" s="60">
        <f>Ясюкова!K966+Ясюкова!L966+Ясюкова!P966</f>
        <v>0</v>
      </c>
      <c r="D960" s="54">
        <f>Ясюкова!E966</f>
        <v>0</v>
      </c>
      <c r="E960" s="54">
        <f>Ясюкова!F966</f>
        <v>0</v>
      </c>
      <c r="F960" s="54">
        <f>Ясюкова!J966+Ясюкова!T966</f>
        <v>0</v>
      </c>
      <c r="G960" s="54">
        <f>Ясюкова!O966+Ясюкова!V966</f>
        <v>0</v>
      </c>
      <c r="H960" s="54">
        <f>Ясюкова!J966+Ясюкова!N966+Ясюкова!O966</f>
        <v>0</v>
      </c>
      <c r="I960" s="54">
        <f>Ясюкова!T966+Ясюкова!U966+Ясюкова!V966</f>
        <v>0</v>
      </c>
      <c r="J960" s="54">
        <f>Ясюкова!W966</f>
        <v>0</v>
      </c>
      <c r="K960" s="54" t="e">
        <f>Ясюкова!C966</f>
        <v>#DIV/0!</v>
      </c>
      <c r="L960" s="54" t="e">
        <f>Ясюкова!D966</f>
        <v>#DIV/0!</v>
      </c>
      <c r="M960" s="54">
        <f>Ясюкова!G966</f>
        <v>0</v>
      </c>
      <c r="N960" s="54">
        <f>Ясюкова!H966</f>
        <v>0</v>
      </c>
      <c r="O960" s="54">
        <f>Ясюкова!I966</f>
        <v>0</v>
      </c>
      <c r="P960" s="54">
        <f>Ясюкова!X966</f>
        <v>0</v>
      </c>
      <c r="Q960" s="55" t="e">
        <f>Ясюкова!AX966</f>
        <v>#N/A</v>
      </c>
      <c r="R960" s="54" t="e">
        <f>Ясюкова!AW966</f>
        <v>#N/A</v>
      </c>
    </row>
    <row r="961" spans="1:18" x14ac:dyDescent="0.25">
      <c r="A961" s="70">
        <f>'Тулуз-Пьерон'!A967</f>
        <v>0</v>
      </c>
      <c r="B961" s="71">
        <f>'Тулуз-Пьерон'!B967</f>
        <v>0</v>
      </c>
      <c r="C961" s="60">
        <f>Ясюкова!K967+Ясюкова!L967+Ясюкова!P967</f>
        <v>0</v>
      </c>
      <c r="D961" s="54">
        <f>Ясюкова!E967</f>
        <v>0</v>
      </c>
      <c r="E961" s="54">
        <f>Ясюкова!F967</f>
        <v>0</v>
      </c>
      <c r="F961" s="54">
        <f>Ясюкова!J967+Ясюкова!T967</f>
        <v>0</v>
      </c>
      <c r="G961" s="54">
        <f>Ясюкова!O967+Ясюкова!V967</f>
        <v>0</v>
      </c>
      <c r="H961" s="54">
        <f>Ясюкова!J967+Ясюкова!N967+Ясюкова!O967</f>
        <v>0</v>
      </c>
      <c r="I961" s="54">
        <f>Ясюкова!T967+Ясюкова!U967+Ясюкова!V967</f>
        <v>0</v>
      </c>
      <c r="J961" s="54">
        <f>Ясюкова!W967</f>
        <v>0</v>
      </c>
      <c r="K961" s="54" t="e">
        <f>Ясюкова!C967</f>
        <v>#DIV/0!</v>
      </c>
      <c r="L961" s="54" t="e">
        <f>Ясюкова!D967</f>
        <v>#DIV/0!</v>
      </c>
      <c r="M961" s="54">
        <f>Ясюкова!G967</f>
        <v>0</v>
      </c>
      <c r="N961" s="54">
        <f>Ясюкова!H967</f>
        <v>0</v>
      </c>
      <c r="O961" s="54">
        <f>Ясюкова!I967</f>
        <v>0</v>
      </c>
      <c r="P961" s="54">
        <f>Ясюкова!X967</f>
        <v>0</v>
      </c>
      <c r="Q961" s="55" t="e">
        <f>Ясюкова!AX967</f>
        <v>#N/A</v>
      </c>
      <c r="R961" s="54" t="e">
        <f>Ясюкова!AW967</f>
        <v>#N/A</v>
      </c>
    </row>
    <row r="962" spans="1:18" x14ac:dyDescent="0.25">
      <c r="A962" s="70">
        <f>'Тулуз-Пьерон'!A968</f>
        <v>0</v>
      </c>
      <c r="B962" s="71">
        <f>'Тулуз-Пьерон'!B968</f>
        <v>0</v>
      </c>
      <c r="C962" s="60">
        <f>Ясюкова!K968+Ясюкова!L968+Ясюкова!P968</f>
        <v>0</v>
      </c>
      <c r="D962" s="54">
        <f>Ясюкова!E968</f>
        <v>0</v>
      </c>
      <c r="E962" s="54">
        <f>Ясюкова!F968</f>
        <v>0</v>
      </c>
      <c r="F962" s="54">
        <f>Ясюкова!J968+Ясюкова!T968</f>
        <v>0</v>
      </c>
      <c r="G962" s="54">
        <f>Ясюкова!O968+Ясюкова!V968</f>
        <v>0</v>
      </c>
      <c r="H962" s="54">
        <f>Ясюкова!J968+Ясюкова!N968+Ясюкова!O968</f>
        <v>0</v>
      </c>
      <c r="I962" s="54">
        <f>Ясюкова!T968+Ясюкова!U968+Ясюкова!V968</f>
        <v>0</v>
      </c>
      <c r="J962" s="54">
        <f>Ясюкова!W968</f>
        <v>0</v>
      </c>
      <c r="K962" s="54" t="e">
        <f>Ясюкова!C968</f>
        <v>#DIV/0!</v>
      </c>
      <c r="L962" s="54" t="e">
        <f>Ясюкова!D968</f>
        <v>#DIV/0!</v>
      </c>
      <c r="M962" s="54">
        <f>Ясюкова!G968</f>
        <v>0</v>
      </c>
      <c r="N962" s="54">
        <f>Ясюкова!H968</f>
        <v>0</v>
      </c>
      <c r="O962" s="54">
        <f>Ясюкова!I968</f>
        <v>0</v>
      </c>
      <c r="P962" s="54">
        <f>Ясюкова!X968</f>
        <v>0</v>
      </c>
      <c r="Q962" s="55" t="e">
        <f>Ясюкова!AX968</f>
        <v>#N/A</v>
      </c>
      <c r="R962" s="54" t="e">
        <f>Ясюкова!AW968</f>
        <v>#N/A</v>
      </c>
    </row>
    <row r="963" spans="1:18" x14ac:dyDescent="0.25">
      <c r="A963" s="70">
        <f>'Тулуз-Пьерон'!A969</f>
        <v>0</v>
      </c>
      <c r="B963" s="71">
        <f>'Тулуз-Пьерон'!B969</f>
        <v>0</v>
      </c>
      <c r="C963" s="60">
        <f>Ясюкова!K969+Ясюкова!L969+Ясюкова!P969</f>
        <v>0</v>
      </c>
      <c r="D963" s="54">
        <f>Ясюкова!E969</f>
        <v>0</v>
      </c>
      <c r="E963" s="54">
        <f>Ясюкова!F969</f>
        <v>0</v>
      </c>
      <c r="F963" s="54">
        <f>Ясюкова!J969+Ясюкова!T969</f>
        <v>0</v>
      </c>
      <c r="G963" s="54">
        <f>Ясюкова!O969+Ясюкова!V969</f>
        <v>0</v>
      </c>
      <c r="H963" s="54">
        <f>Ясюкова!J969+Ясюкова!N969+Ясюкова!O969</f>
        <v>0</v>
      </c>
      <c r="I963" s="54">
        <f>Ясюкова!T969+Ясюкова!U969+Ясюкова!V969</f>
        <v>0</v>
      </c>
      <c r="J963" s="54">
        <f>Ясюкова!W969</f>
        <v>0</v>
      </c>
      <c r="K963" s="54" t="e">
        <f>Ясюкова!C969</f>
        <v>#DIV/0!</v>
      </c>
      <c r="L963" s="54" t="e">
        <f>Ясюкова!D969</f>
        <v>#DIV/0!</v>
      </c>
      <c r="M963" s="54">
        <f>Ясюкова!G969</f>
        <v>0</v>
      </c>
      <c r="N963" s="54">
        <f>Ясюкова!H969</f>
        <v>0</v>
      </c>
      <c r="O963" s="54">
        <f>Ясюкова!I969</f>
        <v>0</v>
      </c>
      <c r="P963" s="54">
        <f>Ясюкова!X969</f>
        <v>0</v>
      </c>
      <c r="Q963" s="55" t="e">
        <f>Ясюкова!AX969</f>
        <v>#N/A</v>
      </c>
      <c r="R963" s="54" t="e">
        <f>Ясюкова!AW969</f>
        <v>#N/A</v>
      </c>
    </row>
    <row r="964" spans="1:18" x14ac:dyDescent="0.25">
      <c r="A964" s="70">
        <f>'Тулуз-Пьерон'!A970</f>
        <v>0</v>
      </c>
      <c r="B964" s="71">
        <f>'Тулуз-Пьерон'!B970</f>
        <v>0</v>
      </c>
      <c r="C964" s="60">
        <f>Ясюкова!K970+Ясюкова!L970+Ясюкова!P970</f>
        <v>0</v>
      </c>
      <c r="D964" s="54">
        <f>Ясюкова!E970</f>
        <v>0</v>
      </c>
      <c r="E964" s="54">
        <f>Ясюкова!F970</f>
        <v>0</v>
      </c>
      <c r="F964" s="54">
        <f>Ясюкова!J970+Ясюкова!T970</f>
        <v>0</v>
      </c>
      <c r="G964" s="54">
        <f>Ясюкова!O970+Ясюкова!V970</f>
        <v>0</v>
      </c>
      <c r="H964" s="54">
        <f>Ясюкова!J970+Ясюкова!N970+Ясюкова!O970</f>
        <v>0</v>
      </c>
      <c r="I964" s="54">
        <f>Ясюкова!T970+Ясюкова!U970+Ясюкова!V970</f>
        <v>0</v>
      </c>
      <c r="J964" s="54">
        <f>Ясюкова!W970</f>
        <v>0</v>
      </c>
      <c r="K964" s="54" t="e">
        <f>Ясюкова!C970</f>
        <v>#DIV/0!</v>
      </c>
      <c r="L964" s="54" t="e">
        <f>Ясюкова!D970</f>
        <v>#DIV/0!</v>
      </c>
      <c r="M964" s="54">
        <f>Ясюкова!G970</f>
        <v>0</v>
      </c>
      <c r="N964" s="54">
        <f>Ясюкова!H970</f>
        <v>0</v>
      </c>
      <c r="O964" s="54">
        <f>Ясюкова!I970</f>
        <v>0</v>
      </c>
      <c r="P964" s="54">
        <f>Ясюкова!X970</f>
        <v>0</v>
      </c>
      <c r="Q964" s="55" t="e">
        <f>Ясюкова!AX970</f>
        <v>#N/A</v>
      </c>
      <c r="R964" s="54" t="e">
        <f>Ясюкова!AW970</f>
        <v>#N/A</v>
      </c>
    </row>
    <row r="965" spans="1:18" x14ac:dyDescent="0.25">
      <c r="A965" s="70">
        <f>'Тулуз-Пьерон'!A971</f>
        <v>0</v>
      </c>
      <c r="B965" s="71">
        <f>'Тулуз-Пьерон'!B971</f>
        <v>0</v>
      </c>
      <c r="C965" s="60">
        <f>Ясюкова!K971+Ясюкова!L971+Ясюкова!P971</f>
        <v>0</v>
      </c>
      <c r="D965" s="54">
        <f>Ясюкова!E971</f>
        <v>0</v>
      </c>
      <c r="E965" s="54">
        <f>Ясюкова!F971</f>
        <v>0</v>
      </c>
      <c r="F965" s="54">
        <f>Ясюкова!J971+Ясюкова!T971</f>
        <v>0</v>
      </c>
      <c r="G965" s="54">
        <f>Ясюкова!O971+Ясюкова!V971</f>
        <v>0</v>
      </c>
      <c r="H965" s="54">
        <f>Ясюкова!J971+Ясюкова!N971+Ясюкова!O971</f>
        <v>0</v>
      </c>
      <c r="I965" s="54">
        <f>Ясюкова!T971+Ясюкова!U971+Ясюкова!V971</f>
        <v>0</v>
      </c>
      <c r="J965" s="54">
        <f>Ясюкова!W971</f>
        <v>0</v>
      </c>
      <c r="K965" s="54" t="e">
        <f>Ясюкова!C971</f>
        <v>#DIV/0!</v>
      </c>
      <c r="L965" s="54" t="e">
        <f>Ясюкова!D971</f>
        <v>#DIV/0!</v>
      </c>
      <c r="M965" s="54">
        <f>Ясюкова!G971</f>
        <v>0</v>
      </c>
      <c r="N965" s="54">
        <f>Ясюкова!H971</f>
        <v>0</v>
      </c>
      <c r="O965" s="54">
        <f>Ясюкова!I971</f>
        <v>0</v>
      </c>
      <c r="P965" s="54">
        <f>Ясюкова!X971</f>
        <v>0</v>
      </c>
      <c r="Q965" s="55" t="e">
        <f>Ясюкова!AX971</f>
        <v>#N/A</v>
      </c>
      <c r="R965" s="54" t="e">
        <f>Ясюкова!AW971</f>
        <v>#N/A</v>
      </c>
    </row>
    <row r="966" spans="1:18" x14ac:dyDescent="0.25">
      <c r="A966" s="70">
        <f>'Тулуз-Пьерон'!A972</f>
        <v>0</v>
      </c>
      <c r="B966" s="71">
        <f>'Тулуз-Пьерон'!B972</f>
        <v>0</v>
      </c>
      <c r="C966" s="60">
        <f>Ясюкова!K972+Ясюкова!L972+Ясюкова!P972</f>
        <v>0</v>
      </c>
      <c r="D966" s="54">
        <f>Ясюкова!E972</f>
        <v>0</v>
      </c>
      <c r="E966" s="54">
        <f>Ясюкова!F972</f>
        <v>0</v>
      </c>
      <c r="F966" s="54">
        <f>Ясюкова!J972+Ясюкова!T972</f>
        <v>0</v>
      </c>
      <c r="G966" s="54">
        <f>Ясюкова!O972+Ясюкова!V972</f>
        <v>0</v>
      </c>
      <c r="H966" s="54">
        <f>Ясюкова!J972+Ясюкова!N972+Ясюкова!O972</f>
        <v>0</v>
      </c>
      <c r="I966" s="54">
        <f>Ясюкова!T972+Ясюкова!U972+Ясюкова!V972</f>
        <v>0</v>
      </c>
      <c r="J966" s="54">
        <f>Ясюкова!W972</f>
        <v>0</v>
      </c>
      <c r="K966" s="54" t="e">
        <f>Ясюкова!C972</f>
        <v>#DIV/0!</v>
      </c>
      <c r="L966" s="54" t="e">
        <f>Ясюкова!D972</f>
        <v>#DIV/0!</v>
      </c>
      <c r="M966" s="54">
        <f>Ясюкова!G972</f>
        <v>0</v>
      </c>
      <c r="N966" s="54">
        <f>Ясюкова!H972</f>
        <v>0</v>
      </c>
      <c r="O966" s="54">
        <f>Ясюкова!I972</f>
        <v>0</v>
      </c>
      <c r="P966" s="54">
        <f>Ясюкова!X972</f>
        <v>0</v>
      </c>
      <c r="Q966" s="55" t="e">
        <f>Ясюкова!AX972</f>
        <v>#N/A</v>
      </c>
      <c r="R966" s="54" t="e">
        <f>Ясюкова!AW972</f>
        <v>#N/A</v>
      </c>
    </row>
    <row r="967" spans="1:18" x14ac:dyDescent="0.25">
      <c r="A967" s="70">
        <f>'Тулуз-Пьерон'!A973</f>
        <v>0</v>
      </c>
      <c r="B967" s="71">
        <f>'Тулуз-Пьерон'!B973</f>
        <v>0</v>
      </c>
      <c r="C967" s="60">
        <f>Ясюкова!K973+Ясюкова!L973+Ясюкова!P973</f>
        <v>0</v>
      </c>
      <c r="D967" s="54">
        <f>Ясюкова!E973</f>
        <v>0</v>
      </c>
      <c r="E967" s="54">
        <f>Ясюкова!F973</f>
        <v>0</v>
      </c>
      <c r="F967" s="54">
        <f>Ясюкова!J973+Ясюкова!T973</f>
        <v>0</v>
      </c>
      <c r="G967" s="54">
        <f>Ясюкова!O973+Ясюкова!V973</f>
        <v>0</v>
      </c>
      <c r="H967" s="54">
        <f>Ясюкова!J973+Ясюкова!N973+Ясюкова!O973</f>
        <v>0</v>
      </c>
      <c r="I967" s="54">
        <f>Ясюкова!T973+Ясюкова!U973+Ясюкова!V973</f>
        <v>0</v>
      </c>
      <c r="J967" s="54">
        <f>Ясюкова!W973</f>
        <v>0</v>
      </c>
      <c r="K967" s="54" t="e">
        <f>Ясюкова!C973</f>
        <v>#DIV/0!</v>
      </c>
      <c r="L967" s="54" t="e">
        <f>Ясюкова!D973</f>
        <v>#DIV/0!</v>
      </c>
      <c r="M967" s="54">
        <f>Ясюкова!G973</f>
        <v>0</v>
      </c>
      <c r="N967" s="54">
        <f>Ясюкова!H973</f>
        <v>0</v>
      </c>
      <c r="O967" s="54">
        <f>Ясюкова!I973</f>
        <v>0</v>
      </c>
      <c r="P967" s="54">
        <f>Ясюкова!X973</f>
        <v>0</v>
      </c>
      <c r="Q967" s="55" t="e">
        <f>Ясюкова!AX973</f>
        <v>#N/A</v>
      </c>
      <c r="R967" s="54" t="e">
        <f>Ясюкова!AW973</f>
        <v>#N/A</v>
      </c>
    </row>
    <row r="968" spans="1:18" x14ac:dyDescent="0.25">
      <c r="A968" s="70">
        <f>'Тулуз-Пьерон'!A974</f>
        <v>0</v>
      </c>
      <c r="B968" s="71">
        <f>'Тулуз-Пьерон'!B974</f>
        <v>0</v>
      </c>
      <c r="C968" s="60">
        <f>Ясюкова!K974+Ясюкова!L974+Ясюкова!P974</f>
        <v>0</v>
      </c>
      <c r="D968" s="54">
        <f>Ясюкова!E974</f>
        <v>0</v>
      </c>
      <c r="E968" s="54">
        <f>Ясюкова!F974</f>
        <v>0</v>
      </c>
      <c r="F968" s="54">
        <f>Ясюкова!J974+Ясюкова!T974</f>
        <v>0</v>
      </c>
      <c r="G968" s="54">
        <f>Ясюкова!O974+Ясюкова!V974</f>
        <v>0</v>
      </c>
      <c r="H968" s="54">
        <f>Ясюкова!J974+Ясюкова!N974+Ясюкова!O974</f>
        <v>0</v>
      </c>
      <c r="I968" s="54">
        <f>Ясюкова!T974+Ясюкова!U974+Ясюкова!V974</f>
        <v>0</v>
      </c>
      <c r="J968" s="54">
        <f>Ясюкова!W974</f>
        <v>0</v>
      </c>
      <c r="K968" s="54" t="e">
        <f>Ясюкова!C974</f>
        <v>#DIV/0!</v>
      </c>
      <c r="L968" s="54" t="e">
        <f>Ясюкова!D974</f>
        <v>#DIV/0!</v>
      </c>
      <c r="M968" s="54">
        <f>Ясюкова!G974</f>
        <v>0</v>
      </c>
      <c r="N968" s="54">
        <f>Ясюкова!H974</f>
        <v>0</v>
      </c>
      <c r="O968" s="54">
        <f>Ясюкова!I974</f>
        <v>0</v>
      </c>
      <c r="P968" s="54">
        <f>Ясюкова!X974</f>
        <v>0</v>
      </c>
      <c r="Q968" s="55" t="e">
        <f>Ясюкова!AX974</f>
        <v>#N/A</v>
      </c>
      <c r="R968" s="54" t="e">
        <f>Ясюкова!AW974</f>
        <v>#N/A</v>
      </c>
    </row>
    <row r="969" spans="1:18" x14ac:dyDescent="0.25">
      <c r="A969" s="70">
        <f>'Тулуз-Пьерон'!A975</f>
        <v>0</v>
      </c>
      <c r="B969" s="71">
        <f>'Тулуз-Пьерон'!B975</f>
        <v>0</v>
      </c>
      <c r="C969" s="60">
        <f>Ясюкова!K975+Ясюкова!L975+Ясюкова!P975</f>
        <v>0</v>
      </c>
      <c r="D969" s="54">
        <f>Ясюкова!E975</f>
        <v>0</v>
      </c>
      <c r="E969" s="54">
        <f>Ясюкова!F975</f>
        <v>0</v>
      </c>
      <c r="F969" s="54">
        <f>Ясюкова!J975+Ясюкова!T975</f>
        <v>0</v>
      </c>
      <c r="G969" s="54">
        <f>Ясюкова!O975+Ясюкова!V975</f>
        <v>0</v>
      </c>
      <c r="H969" s="54">
        <f>Ясюкова!J975+Ясюкова!N975+Ясюкова!O975</f>
        <v>0</v>
      </c>
      <c r="I969" s="54">
        <f>Ясюкова!T975+Ясюкова!U975+Ясюкова!V975</f>
        <v>0</v>
      </c>
      <c r="J969" s="54">
        <f>Ясюкова!W975</f>
        <v>0</v>
      </c>
      <c r="K969" s="54" t="e">
        <f>Ясюкова!C975</f>
        <v>#DIV/0!</v>
      </c>
      <c r="L969" s="54" t="e">
        <f>Ясюкова!D975</f>
        <v>#DIV/0!</v>
      </c>
      <c r="M969" s="54">
        <f>Ясюкова!G975</f>
        <v>0</v>
      </c>
      <c r="N969" s="54">
        <f>Ясюкова!H975</f>
        <v>0</v>
      </c>
      <c r="O969" s="54">
        <f>Ясюкова!I975</f>
        <v>0</v>
      </c>
      <c r="P969" s="54">
        <f>Ясюкова!X975</f>
        <v>0</v>
      </c>
      <c r="Q969" s="55" t="e">
        <f>Ясюкова!AX975</f>
        <v>#N/A</v>
      </c>
      <c r="R969" s="54" t="e">
        <f>Ясюкова!AW975</f>
        <v>#N/A</v>
      </c>
    </row>
    <row r="970" spans="1:18" x14ac:dyDescent="0.25">
      <c r="A970" s="70">
        <f>'Тулуз-Пьерон'!A976</f>
        <v>0</v>
      </c>
      <c r="B970" s="71">
        <f>'Тулуз-Пьерон'!B976</f>
        <v>0</v>
      </c>
      <c r="C970" s="60">
        <f>Ясюкова!K976+Ясюкова!L976+Ясюкова!P976</f>
        <v>0</v>
      </c>
      <c r="D970" s="54">
        <f>Ясюкова!E976</f>
        <v>0</v>
      </c>
      <c r="E970" s="54">
        <f>Ясюкова!F976</f>
        <v>0</v>
      </c>
      <c r="F970" s="54">
        <f>Ясюкова!J976+Ясюкова!T976</f>
        <v>0</v>
      </c>
      <c r="G970" s="54">
        <f>Ясюкова!O976+Ясюкова!V976</f>
        <v>0</v>
      </c>
      <c r="H970" s="54">
        <f>Ясюкова!J976+Ясюкова!N976+Ясюкова!O976</f>
        <v>0</v>
      </c>
      <c r="I970" s="54">
        <f>Ясюкова!T976+Ясюкова!U976+Ясюкова!V976</f>
        <v>0</v>
      </c>
      <c r="J970" s="54">
        <f>Ясюкова!W976</f>
        <v>0</v>
      </c>
      <c r="K970" s="54" t="e">
        <f>Ясюкова!C976</f>
        <v>#DIV/0!</v>
      </c>
      <c r="L970" s="54" t="e">
        <f>Ясюкова!D976</f>
        <v>#DIV/0!</v>
      </c>
      <c r="M970" s="54">
        <f>Ясюкова!G976</f>
        <v>0</v>
      </c>
      <c r="N970" s="54">
        <f>Ясюкова!H976</f>
        <v>0</v>
      </c>
      <c r="O970" s="54">
        <f>Ясюкова!I976</f>
        <v>0</v>
      </c>
      <c r="P970" s="54">
        <f>Ясюкова!X976</f>
        <v>0</v>
      </c>
      <c r="Q970" s="55" t="e">
        <f>Ясюкова!AX976</f>
        <v>#N/A</v>
      </c>
      <c r="R970" s="54" t="e">
        <f>Ясюкова!AW976</f>
        <v>#N/A</v>
      </c>
    </row>
    <row r="971" spans="1:18" x14ac:dyDescent="0.25">
      <c r="A971" s="70">
        <f>'Тулуз-Пьерон'!A977</f>
        <v>0</v>
      </c>
      <c r="B971" s="71">
        <f>'Тулуз-Пьерон'!B977</f>
        <v>0</v>
      </c>
      <c r="C971" s="60">
        <f>Ясюкова!K977+Ясюкова!L977+Ясюкова!P977</f>
        <v>0</v>
      </c>
      <c r="D971" s="54">
        <f>Ясюкова!E977</f>
        <v>0</v>
      </c>
      <c r="E971" s="54">
        <f>Ясюкова!F977</f>
        <v>0</v>
      </c>
      <c r="F971" s="54">
        <f>Ясюкова!J977+Ясюкова!T977</f>
        <v>0</v>
      </c>
      <c r="G971" s="54">
        <f>Ясюкова!O977+Ясюкова!V977</f>
        <v>0</v>
      </c>
      <c r="H971" s="54">
        <f>Ясюкова!J977+Ясюкова!N977+Ясюкова!O977</f>
        <v>0</v>
      </c>
      <c r="I971" s="54">
        <f>Ясюкова!T977+Ясюкова!U977+Ясюкова!V977</f>
        <v>0</v>
      </c>
      <c r="J971" s="54">
        <f>Ясюкова!W977</f>
        <v>0</v>
      </c>
      <c r="K971" s="54" t="e">
        <f>Ясюкова!C977</f>
        <v>#DIV/0!</v>
      </c>
      <c r="L971" s="54" t="e">
        <f>Ясюкова!D977</f>
        <v>#DIV/0!</v>
      </c>
      <c r="M971" s="54">
        <f>Ясюкова!G977</f>
        <v>0</v>
      </c>
      <c r="N971" s="54">
        <f>Ясюкова!H977</f>
        <v>0</v>
      </c>
      <c r="O971" s="54">
        <f>Ясюкова!I977</f>
        <v>0</v>
      </c>
      <c r="P971" s="54">
        <f>Ясюкова!X977</f>
        <v>0</v>
      </c>
      <c r="Q971" s="55" t="e">
        <f>Ясюкова!AX977</f>
        <v>#N/A</v>
      </c>
      <c r="R971" s="54" t="e">
        <f>Ясюкова!AW977</f>
        <v>#N/A</v>
      </c>
    </row>
    <row r="972" spans="1:18" x14ac:dyDescent="0.25">
      <c r="A972" s="70">
        <f>'Тулуз-Пьерон'!A978</f>
        <v>0</v>
      </c>
      <c r="B972" s="71">
        <f>'Тулуз-Пьерон'!B978</f>
        <v>0</v>
      </c>
      <c r="C972" s="60">
        <f>Ясюкова!K978+Ясюкова!L978+Ясюкова!P978</f>
        <v>0</v>
      </c>
      <c r="D972" s="54">
        <f>Ясюкова!E978</f>
        <v>0</v>
      </c>
      <c r="E972" s="54">
        <f>Ясюкова!F978</f>
        <v>0</v>
      </c>
      <c r="F972" s="54">
        <f>Ясюкова!J978+Ясюкова!T978</f>
        <v>0</v>
      </c>
      <c r="G972" s="54">
        <f>Ясюкова!O978+Ясюкова!V978</f>
        <v>0</v>
      </c>
      <c r="H972" s="54">
        <f>Ясюкова!J978+Ясюкова!N978+Ясюкова!O978</f>
        <v>0</v>
      </c>
      <c r="I972" s="54">
        <f>Ясюкова!T978+Ясюкова!U978+Ясюкова!V978</f>
        <v>0</v>
      </c>
      <c r="J972" s="54">
        <f>Ясюкова!W978</f>
        <v>0</v>
      </c>
      <c r="K972" s="54" t="e">
        <f>Ясюкова!C978</f>
        <v>#DIV/0!</v>
      </c>
      <c r="L972" s="54" t="e">
        <f>Ясюкова!D978</f>
        <v>#DIV/0!</v>
      </c>
      <c r="M972" s="54">
        <f>Ясюкова!G978</f>
        <v>0</v>
      </c>
      <c r="N972" s="54">
        <f>Ясюкова!H978</f>
        <v>0</v>
      </c>
      <c r="O972" s="54">
        <f>Ясюкова!I978</f>
        <v>0</v>
      </c>
      <c r="P972" s="54">
        <f>Ясюкова!X978</f>
        <v>0</v>
      </c>
      <c r="Q972" s="55" t="e">
        <f>Ясюкова!AX978</f>
        <v>#N/A</v>
      </c>
      <c r="R972" s="54" t="e">
        <f>Ясюкова!AW978</f>
        <v>#N/A</v>
      </c>
    </row>
    <row r="973" spans="1:18" x14ac:dyDescent="0.25">
      <c r="A973" s="70">
        <f>'Тулуз-Пьерон'!A979</f>
        <v>0</v>
      </c>
      <c r="B973" s="71">
        <f>'Тулуз-Пьерон'!B979</f>
        <v>0</v>
      </c>
      <c r="C973" s="60">
        <f>Ясюкова!K979+Ясюкова!L979+Ясюкова!P979</f>
        <v>0</v>
      </c>
      <c r="D973" s="54">
        <f>Ясюкова!E979</f>
        <v>0</v>
      </c>
      <c r="E973" s="54">
        <f>Ясюкова!F979</f>
        <v>0</v>
      </c>
      <c r="F973" s="54">
        <f>Ясюкова!J979+Ясюкова!T979</f>
        <v>0</v>
      </c>
      <c r="G973" s="54">
        <f>Ясюкова!O979+Ясюкова!V979</f>
        <v>0</v>
      </c>
      <c r="H973" s="54">
        <f>Ясюкова!J979+Ясюкова!N979+Ясюкова!O979</f>
        <v>0</v>
      </c>
      <c r="I973" s="54">
        <f>Ясюкова!T979+Ясюкова!U979+Ясюкова!V979</f>
        <v>0</v>
      </c>
      <c r="J973" s="54">
        <f>Ясюкова!W979</f>
        <v>0</v>
      </c>
      <c r="K973" s="54" t="e">
        <f>Ясюкова!C979</f>
        <v>#DIV/0!</v>
      </c>
      <c r="L973" s="54" t="e">
        <f>Ясюкова!D979</f>
        <v>#DIV/0!</v>
      </c>
      <c r="M973" s="54">
        <f>Ясюкова!G979</f>
        <v>0</v>
      </c>
      <c r="N973" s="54">
        <f>Ясюкова!H979</f>
        <v>0</v>
      </c>
      <c r="O973" s="54">
        <f>Ясюкова!I979</f>
        <v>0</v>
      </c>
      <c r="P973" s="54">
        <f>Ясюкова!X979</f>
        <v>0</v>
      </c>
      <c r="Q973" s="55" t="e">
        <f>Ясюкова!AX979</f>
        <v>#N/A</v>
      </c>
      <c r="R973" s="54" t="e">
        <f>Ясюкова!AW979</f>
        <v>#N/A</v>
      </c>
    </row>
    <row r="974" spans="1:18" x14ac:dyDescent="0.25">
      <c r="A974" s="70">
        <f>'Тулуз-Пьерон'!A980</f>
        <v>0</v>
      </c>
      <c r="B974" s="71">
        <f>'Тулуз-Пьерон'!B980</f>
        <v>0</v>
      </c>
      <c r="C974" s="60">
        <f>Ясюкова!K980+Ясюкова!L980+Ясюкова!P980</f>
        <v>0</v>
      </c>
      <c r="D974" s="54">
        <f>Ясюкова!E980</f>
        <v>0</v>
      </c>
      <c r="E974" s="54">
        <f>Ясюкова!F980</f>
        <v>0</v>
      </c>
      <c r="F974" s="54">
        <f>Ясюкова!J980+Ясюкова!T980</f>
        <v>0</v>
      </c>
      <c r="G974" s="54">
        <f>Ясюкова!O980+Ясюкова!V980</f>
        <v>0</v>
      </c>
      <c r="H974" s="54">
        <f>Ясюкова!J980+Ясюкова!N980+Ясюкова!O980</f>
        <v>0</v>
      </c>
      <c r="I974" s="54">
        <f>Ясюкова!T980+Ясюкова!U980+Ясюкова!V980</f>
        <v>0</v>
      </c>
      <c r="J974" s="54">
        <f>Ясюкова!W980</f>
        <v>0</v>
      </c>
      <c r="K974" s="54" t="e">
        <f>Ясюкова!C980</f>
        <v>#DIV/0!</v>
      </c>
      <c r="L974" s="54" t="e">
        <f>Ясюкова!D980</f>
        <v>#DIV/0!</v>
      </c>
      <c r="M974" s="54">
        <f>Ясюкова!G980</f>
        <v>0</v>
      </c>
      <c r="N974" s="54">
        <f>Ясюкова!H980</f>
        <v>0</v>
      </c>
      <c r="O974" s="54">
        <f>Ясюкова!I980</f>
        <v>0</v>
      </c>
      <c r="P974" s="54">
        <f>Ясюкова!X980</f>
        <v>0</v>
      </c>
      <c r="Q974" s="55" t="e">
        <f>Ясюкова!AX980</f>
        <v>#N/A</v>
      </c>
      <c r="R974" s="54" t="e">
        <f>Ясюкова!AW980</f>
        <v>#N/A</v>
      </c>
    </row>
    <row r="975" spans="1:18" x14ac:dyDescent="0.25">
      <c r="A975" s="70">
        <f>'Тулуз-Пьерон'!A981</f>
        <v>0</v>
      </c>
      <c r="B975" s="71">
        <f>'Тулуз-Пьерон'!B981</f>
        <v>0</v>
      </c>
      <c r="C975" s="60">
        <f>Ясюкова!K981+Ясюкова!L981+Ясюкова!P981</f>
        <v>0</v>
      </c>
      <c r="D975" s="54">
        <f>Ясюкова!E981</f>
        <v>0</v>
      </c>
      <c r="E975" s="54">
        <f>Ясюкова!F981</f>
        <v>0</v>
      </c>
      <c r="F975" s="54">
        <f>Ясюкова!J981+Ясюкова!T981</f>
        <v>0</v>
      </c>
      <c r="G975" s="54">
        <f>Ясюкова!O981+Ясюкова!V981</f>
        <v>0</v>
      </c>
      <c r="H975" s="54">
        <f>Ясюкова!J981+Ясюкова!N981+Ясюкова!O981</f>
        <v>0</v>
      </c>
      <c r="I975" s="54">
        <f>Ясюкова!T981+Ясюкова!U981+Ясюкова!V981</f>
        <v>0</v>
      </c>
      <c r="J975" s="54">
        <f>Ясюкова!W981</f>
        <v>0</v>
      </c>
      <c r="K975" s="54" t="e">
        <f>Ясюкова!C981</f>
        <v>#DIV/0!</v>
      </c>
      <c r="L975" s="54" t="e">
        <f>Ясюкова!D981</f>
        <v>#DIV/0!</v>
      </c>
      <c r="M975" s="54">
        <f>Ясюкова!G981</f>
        <v>0</v>
      </c>
      <c r="N975" s="54">
        <f>Ясюкова!H981</f>
        <v>0</v>
      </c>
      <c r="O975" s="54">
        <f>Ясюкова!I981</f>
        <v>0</v>
      </c>
      <c r="P975" s="54">
        <f>Ясюкова!X981</f>
        <v>0</v>
      </c>
      <c r="Q975" s="55" t="e">
        <f>Ясюкова!AX981</f>
        <v>#N/A</v>
      </c>
      <c r="R975" s="54" t="e">
        <f>Ясюкова!AW981</f>
        <v>#N/A</v>
      </c>
    </row>
    <row r="976" spans="1:18" x14ac:dyDescent="0.25">
      <c r="A976" s="70">
        <f>'Тулуз-Пьерон'!A982</f>
        <v>0</v>
      </c>
      <c r="B976" s="71">
        <f>'Тулуз-Пьерон'!B982</f>
        <v>0</v>
      </c>
      <c r="C976" s="60">
        <f>Ясюкова!K982+Ясюкова!L982+Ясюкова!P982</f>
        <v>0</v>
      </c>
      <c r="D976" s="54">
        <f>Ясюкова!E982</f>
        <v>0</v>
      </c>
      <c r="E976" s="54">
        <f>Ясюкова!F982</f>
        <v>0</v>
      </c>
      <c r="F976" s="54">
        <f>Ясюкова!J982+Ясюкова!T982</f>
        <v>0</v>
      </c>
      <c r="G976" s="54">
        <f>Ясюкова!O982+Ясюкова!V982</f>
        <v>0</v>
      </c>
      <c r="H976" s="54">
        <f>Ясюкова!J982+Ясюкова!N982+Ясюкова!O982</f>
        <v>0</v>
      </c>
      <c r="I976" s="54">
        <f>Ясюкова!T982+Ясюкова!U982+Ясюкова!V982</f>
        <v>0</v>
      </c>
      <c r="J976" s="54">
        <f>Ясюкова!W982</f>
        <v>0</v>
      </c>
      <c r="K976" s="54" t="e">
        <f>Ясюкова!C982</f>
        <v>#DIV/0!</v>
      </c>
      <c r="L976" s="54" t="e">
        <f>Ясюкова!D982</f>
        <v>#DIV/0!</v>
      </c>
      <c r="M976" s="54">
        <f>Ясюкова!G982</f>
        <v>0</v>
      </c>
      <c r="N976" s="54">
        <f>Ясюкова!H982</f>
        <v>0</v>
      </c>
      <c r="O976" s="54">
        <f>Ясюкова!I982</f>
        <v>0</v>
      </c>
      <c r="P976" s="54">
        <f>Ясюкова!X982</f>
        <v>0</v>
      </c>
      <c r="Q976" s="55" t="e">
        <f>Ясюкова!AX982</f>
        <v>#N/A</v>
      </c>
      <c r="R976" s="54" t="e">
        <f>Ясюкова!AW982</f>
        <v>#N/A</v>
      </c>
    </row>
    <row r="977" spans="1:18" x14ac:dyDescent="0.25">
      <c r="A977" s="70">
        <f>'Тулуз-Пьерон'!A983</f>
        <v>0</v>
      </c>
      <c r="B977" s="71">
        <f>'Тулуз-Пьерон'!B983</f>
        <v>0</v>
      </c>
      <c r="C977" s="60">
        <f>Ясюкова!K983+Ясюкова!L983+Ясюкова!P983</f>
        <v>0</v>
      </c>
      <c r="D977" s="54">
        <f>Ясюкова!E983</f>
        <v>0</v>
      </c>
      <c r="E977" s="54">
        <f>Ясюкова!F983</f>
        <v>0</v>
      </c>
      <c r="F977" s="54">
        <f>Ясюкова!J983+Ясюкова!T983</f>
        <v>0</v>
      </c>
      <c r="G977" s="54">
        <f>Ясюкова!O983+Ясюкова!V983</f>
        <v>0</v>
      </c>
      <c r="H977" s="54">
        <f>Ясюкова!J983+Ясюкова!N983+Ясюкова!O983</f>
        <v>0</v>
      </c>
      <c r="I977" s="54">
        <f>Ясюкова!T983+Ясюкова!U983+Ясюкова!V983</f>
        <v>0</v>
      </c>
      <c r="J977" s="54">
        <f>Ясюкова!W983</f>
        <v>0</v>
      </c>
      <c r="K977" s="54" t="e">
        <f>Ясюкова!C983</f>
        <v>#DIV/0!</v>
      </c>
      <c r="L977" s="54" t="e">
        <f>Ясюкова!D983</f>
        <v>#DIV/0!</v>
      </c>
      <c r="M977" s="54">
        <f>Ясюкова!G983</f>
        <v>0</v>
      </c>
      <c r="N977" s="54">
        <f>Ясюкова!H983</f>
        <v>0</v>
      </c>
      <c r="O977" s="54">
        <f>Ясюкова!I983</f>
        <v>0</v>
      </c>
      <c r="P977" s="54">
        <f>Ясюкова!X983</f>
        <v>0</v>
      </c>
      <c r="Q977" s="55" t="e">
        <f>Ясюкова!AX983</f>
        <v>#N/A</v>
      </c>
      <c r="R977" s="54" t="e">
        <f>Ясюкова!AW983</f>
        <v>#N/A</v>
      </c>
    </row>
    <row r="978" spans="1:18" x14ac:dyDescent="0.25">
      <c r="A978" s="70">
        <f>'Тулуз-Пьерон'!A984</f>
        <v>0</v>
      </c>
      <c r="B978" s="71">
        <f>'Тулуз-Пьерон'!B984</f>
        <v>0</v>
      </c>
      <c r="C978" s="60">
        <f>Ясюкова!K984+Ясюкова!L984+Ясюкова!P984</f>
        <v>0</v>
      </c>
      <c r="D978" s="54">
        <f>Ясюкова!E984</f>
        <v>0</v>
      </c>
      <c r="E978" s="54">
        <f>Ясюкова!F984</f>
        <v>0</v>
      </c>
      <c r="F978" s="54">
        <f>Ясюкова!J984+Ясюкова!T984</f>
        <v>0</v>
      </c>
      <c r="G978" s="54">
        <f>Ясюкова!O984+Ясюкова!V984</f>
        <v>0</v>
      </c>
      <c r="H978" s="54">
        <f>Ясюкова!J984+Ясюкова!N984+Ясюкова!O984</f>
        <v>0</v>
      </c>
      <c r="I978" s="54">
        <f>Ясюкова!T984+Ясюкова!U984+Ясюкова!V984</f>
        <v>0</v>
      </c>
      <c r="J978" s="54">
        <f>Ясюкова!W984</f>
        <v>0</v>
      </c>
      <c r="K978" s="54" t="e">
        <f>Ясюкова!C984</f>
        <v>#DIV/0!</v>
      </c>
      <c r="L978" s="54" t="e">
        <f>Ясюкова!D984</f>
        <v>#DIV/0!</v>
      </c>
      <c r="M978" s="54">
        <f>Ясюкова!G984</f>
        <v>0</v>
      </c>
      <c r="N978" s="54">
        <f>Ясюкова!H984</f>
        <v>0</v>
      </c>
      <c r="O978" s="54">
        <f>Ясюкова!I984</f>
        <v>0</v>
      </c>
      <c r="P978" s="54">
        <f>Ясюкова!X984</f>
        <v>0</v>
      </c>
      <c r="Q978" s="55" t="e">
        <f>Ясюкова!AX984</f>
        <v>#N/A</v>
      </c>
      <c r="R978" s="54" t="e">
        <f>Ясюкова!AW984</f>
        <v>#N/A</v>
      </c>
    </row>
    <row r="979" spans="1:18" x14ac:dyDescent="0.25">
      <c r="A979" s="70">
        <f>'Тулуз-Пьерон'!A985</f>
        <v>0</v>
      </c>
      <c r="B979" s="71">
        <f>'Тулуз-Пьерон'!B985</f>
        <v>0</v>
      </c>
      <c r="C979" s="60">
        <f>Ясюкова!K985+Ясюкова!L985+Ясюкова!P985</f>
        <v>0</v>
      </c>
      <c r="D979" s="54">
        <f>Ясюкова!E985</f>
        <v>0</v>
      </c>
      <c r="E979" s="54">
        <f>Ясюкова!F985</f>
        <v>0</v>
      </c>
      <c r="F979" s="54">
        <f>Ясюкова!J985+Ясюкова!T985</f>
        <v>0</v>
      </c>
      <c r="G979" s="54">
        <f>Ясюкова!O985+Ясюкова!V985</f>
        <v>0</v>
      </c>
      <c r="H979" s="54">
        <f>Ясюкова!J985+Ясюкова!N985+Ясюкова!O985</f>
        <v>0</v>
      </c>
      <c r="I979" s="54">
        <f>Ясюкова!T985+Ясюкова!U985+Ясюкова!V985</f>
        <v>0</v>
      </c>
      <c r="J979" s="54">
        <f>Ясюкова!W985</f>
        <v>0</v>
      </c>
      <c r="K979" s="54" t="e">
        <f>Ясюкова!C985</f>
        <v>#DIV/0!</v>
      </c>
      <c r="L979" s="54" t="e">
        <f>Ясюкова!D985</f>
        <v>#DIV/0!</v>
      </c>
      <c r="M979" s="54">
        <f>Ясюкова!G985</f>
        <v>0</v>
      </c>
      <c r="N979" s="54">
        <f>Ясюкова!H985</f>
        <v>0</v>
      </c>
      <c r="O979" s="54">
        <f>Ясюкова!I985</f>
        <v>0</v>
      </c>
      <c r="P979" s="54">
        <f>Ясюкова!X985</f>
        <v>0</v>
      </c>
      <c r="Q979" s="55" t="e">
        <f>Ясюкова!AX985</f>
        <v>#N/A</v>
      </c>
      <c r="R979" s="54" t="e">
        <f>Ясюкова!AW985</f>
        <v>#N/A</v>
      </c>
    </row>
    <row r="980" spans="1:18" x14ac:dyDescent="0.25">
      <c r="A980" s="70">
        <f>'Тулуз-Пьерон'!A986</f>
        <v>0</v>
      </c>
      <c r="B980" s="71">
        <f>'Тулуз-Пьерон'!B986</f>
        <v>0</v>
      </c>
      <c r="C980" s="60">
        <f>Ясюкова!K986+Ясюкова!L986+Ясюкова!P986</f>
        <v>0</v>
      </c>
      <c r="D980" s="54">
        <f>Ясюкова!E986</f>
        <v>0</v>
      </c>
      <c r="E980" s="54">
        <f>Ясюкова!F986</f>
        <v>0</v>
      </c>
      <c r="F980" s="54">
        <f>Ясюкова!J986+Ясюкова!T986</f>
        <v>0</v>
      </c>
      <c r="G980" s="54">
        <f>Ясюкова!O986+Ясюкова!V986</f>
        <v>0</v>
      </c>
      <c r="H980" s="54">
        <f>Ясюкова!J986+Ясюкова!N986+Ясюкова!O986</f>
        <v>0</v>
      </c>
      <c r="I980" s="54">
        <f>Ясюкова!T986+Ясюкова!U986+Ясюкова!V986</f>
        <v>0</v>
      </c>
      <c r="J980" s="54">
        <f>Ясюкова!W986</f>
        <v>0</v>
      </c>
      <c r="K980" s="54" t="e">
        <f>Ясюкова!C986</f>
        <v>#DIV/0!</v>
      </c>
      <c r="L980" s="54" t="e">
        <f>Ясюкова!D986</f>
        <v>#DIV/0!</v>
      </c>
      <c r="M980" s="54">
        <f>Ясюкова!G986</f>
        <v>0</v>
      </c>
      <c r="N980" s="54">
        <f>Ясюкова!H986</f>
        <v>0</v>
      </c>
      <c r="O980" s="54">
        <f>Ясюкова!I986</f>
        <v>0</v>
      </c>
      <c r="P980" s="54">
        <f>Ясюкова!X986</f>
        <v>0</v>
      </c>
      <c r="Q980" s="55" t="e">
        <f>Ясюкова!AX986</f>
        <v>#N/A</v>
      </c>
      <c r="R980" s="54" t="e">
        <f>Ясюкова!AW986</f>
        <v>#N/A</v>
      </c>
    </row>
    <row r="981" spans="1:18" x14ac:dyDescent="0.25">
      <c r="A981" s="70">
        <f>'Тулуз-Пьерон'!A987</f>
        <v>0</v>
      </c>
      <c r="B981" s="71">
        <f>'Тулуз-Пьерон'!B987</f>
        <v>0</v>
      </c>
      <c r="C981" s="60">
        <f>Ясюкова!K987+Ясюкова!L987+Ясюкова!P987</f>
        <v>0</v>
      </c>
      <c r="D981" s="54">
        <f>Ясюкова!E987</f>
        <v>0</v>
      </c>
      <c r="E981" s="54">
        <f>Ясюкова!F987</f>
        <v>0</v>
      </c>
      <c r="F981" s="54">
        <f>Ясюкова!J987+Ясюкова!T987</f>
        <v>0</v>
      </c>
      <c r="G981" s="54">
        <f>Ясюкова!O987+Ясюкова!V987</f>
        <v>0</v>
      </c>
      <c r="H981" s="54">
        <f>Ясюкова!J987+Ясюкова!N987+Ясюкова!O987</f>
        <v>0</v>
      </c>
      <c r="I981" s="54">
        <f>Ясюкова!T987+Ясюкова!U987+Ясюкова!V987</f>
        <v>0</v>
      </c>
      <c r="J981" s="54">
        <f>Ясюкова!W987</f>
        <v>0</v>
      </c>
      <c r="K981" s="54" t="e">
        <f>Ясюкова!C987</f>
        <v>#DIV/0!</v>
      </c>
      <c r="L981" s="54" t="e">
        <f>Ясюкова!D987</f>
        <v>#DIV/0!</v>
      </c>
      <c r="M981" s="54">
        <f>Ясюкова!G987</f>
        <v>0</v>
      </c>
      <c r="N981" s="54">
        <f>Ясюкова!H987</f>
        <v>0</v>
      </c>
      <c r="O981" s="54">
        <f>Ясюкова!I987</f>
        <v>0</v>
      </c>
      <c r="P981" s="54">
        <f>Ясюкова!X987</f>
        <v>0</v>
      </c>
      <c r="Q981" s="55" t="e">
        <f>Ясюкова!AX987</f>
        <v>#N/A</v>
      </c>
      <c r="R981" s="54" t="e">
        <f>Ясюкова!AW987</f>
        <v>#N/A</v>
      </c>
    </row>
    <row r="982" spans="1:18" x14ac:dyDescent="0.25">
      <c r="A982" s="70">
        <f>'Тулуз-Пьерон'!A988</f>
        <v>0</v>
      </c>
      <c r="B982" s="71">
        <f>'Тулуз-Пьерон'!B988</f>
        <v>0</v>
      </c>
      <c r="C982" s="60">
        <f>Ясюкова!K988+Ясюкова!L988+Ясюкова!P988</f>
        <v>0</v>
      </c>
      <c r="D982" s="54">
        <f>Ясюкова!E988</f>
        <v>0</v>
      </c>
      <c r="E982" s="54">
        <f>Ясюкова!F988</f>
        <v>0</v>
      </c>
      <c r="F982" s="54">
        <f>Ясюкова!J988+Ясюкова!T988</f>
        <v>0</v>
      </c>
      <c r="G982" s="54">
        <f>Ясюкова!O988+Ясюкова!V988</f>
        <v>0</v>
      </c>
      <c r="H982" s="54">
        <f>Ясюкова!J988+Ясюкова!N988+Ясюкова!O988</f>
        <v>0</v>
      </c>
      <c r="I982" s="54">
        <f>Ясюкова!T988+Ясюкова!U988+Ясюкова!V988</f>
        <v>0</v>
      </c>
      <c r="J982" s="54">
        <f>Ясюкова!W988</f>
        <v>0</v>
      </c>
      <c r="K982" s="54" t="e">
        <f>Ясюкова!C988</f>
        <v>#DIV/0!</v>
      </c>
      <c r="L982" s="54" t="e">
        <f>Ясюкова!D988</f>
        <v>#DIV/0!</v>
      </c>
      <c r="M982" s="54">
        <f>Ясюкова!G988</f>
        <v>0</v>
      </c>
      <c r="N982" s="54">
        <f>Ясюкова!H988</f>
        <v>0</v>
      </c>
      <c r="O982" s="54">
        <f>Ясюкова!I988</f>
        <v>0</v>
      </c>
      <c r="P982" s="54">
        <f>Ясюкова!X988</f>
        <v>0</v>
      </c>
      <c r="Q982" s="55" t="e">
        <f>Ясюкова!AX988</f>
        <v>#N/A</v>
      </c>
      <c r="R982" s="54" t="e">
        <f>Ясюкова!AW988</f>
        <v>#N/A</v>
      </c>
    </row>
    <row r="983" spans="1:18" x14ac:dyDescent="0.25">
      <c r="A983" s="70">
        <f>'Тулуз-Пьерон'!A989</f>
        <v>0</v>
      </c>
      <c r="B983" s="71">
        <f>'Тулуз-Пьерон'!B989</f>
        <v>0</v>
      </c>
      <c r="C983" s="60">
        <f>Ясюкова!K989+Ясюкова!L989+Ясюкова!P989</f>
        <v>0</v>
      </c>
      <c r="D983" s="54">
        <f>Ясюкова!E989</f>
        <v>0</v>
      </c>
      <c r="E983" s="54">
        <f>Ясюкова!F989</f>
        <v>0</v>
      </c>
      <c r="F983" s="54">
        <f>Ясюкова!J989+Ясюкова!T989</f>
        <v>0</v>
      </c>
      <c r="G983" s="54">
        <f>Ясюкова!O989+Ясюкова!V989</f>
        <v>0</v>
      </c>
      <c r="H983" s="54">
        <f>Ясюкова!J989+Ясюкова!N989+Ясюкова!O989</f>
        <v>0</v>
      </c>
      <c r="I983" s="54">
        <f>Ясюкова!T989+Ясюкова!U989+Ясюкова!V989</f>
        <v>0</v>
      </c>
      <c r="J983" s="54">
        <f>Ясюкова!W989</f>
        <v>0</v>
      </c>
      <c r="K983" s="54" t="e">
        <f>Ясюкова!C989</f>
        <v>#DIV/0!</v>
      </c>
      <c r="L983" s="54" t="e">
        <f>Ясюкова!D989</f>
        <v>#DIV/0!</v>
      </c>
      <c r="M983" s="54">
        <f>Ясюкова!G989</f>
        <v>0</v>
      </c>
      <c r="N983" s="54">
        <f>Ясюкова!H989</f>
        <v>0</v>
      </c>
      <c r="O983" s="54">
        <f>Ясюкова!I989</f>
        <v>0</v>
      </c>
      <c r="P983" s="54">
        <f>Ясюкова!X989</f>
        <v>0</v>
      </c>
      <c r="Q983" s="55" t="e">
        <f>Ясюкова!AX989</f>
        <v>#N/A</v>
      </c>
      <c r="R983" s="54" t="e">
        <f>Ясюкова!AW989</f>
        <v>#N/A</v>
      </c>
    </row>
    <row r="984" spans="1:18" x14ac:dyDescent="0.25">
      <c r="A984" s="70">
        <f>'Тулуз-Пьерон'!A990</f>
        <v>0</v>
      </c>
      <c r="B984" s="71">
        <f>'Тулуз-Пьерон'!B990</f>
        <v>0</v>
      </c>
      <c r="C984" s="60">
        <f>Ясюкова!K990+Ясюкова!L990+Ясюкова!P990</f>
        <v>0</v>
      </c>
      <c r="D984" s="54">
        <f>Ясюкова!E990</f>
        <v>0</v>
      </c>
      <c r="E984" s="54">
        <f>Ясюкова!F990</f>
        <v>0</v>
      </c>
      <c r="F984" s="54">
        <f>Ясюкова!J990+Ясюкова!T990</f>
        <v>0</v>
      </c>
      <c r="G984" s="54">
        <f>Ясюкова!O990+Ясюкова!V990</f>
        <v>0</v>
      </c>
      <c r="H984" s="54">
        <f>Ясюкова!J990+Ясюкова!N990+Ясюкова!O990</f>
        <v>0</v>
      </c>
      <c r="I984" s="54">
        <f>Ясюкова!T990+Ясюкова!U990+Ясюкова!V990</f>
        <v>0</v>
      </c>
      <c r="J984" s="54">
        <f>Ясюкова!W990</f>
        <v>0</v>
      </c>
      <c r="K984" s="54" t="e">
        <f>Ясюкова!C990</f>
        <v>#DIV/0!</v>
      </c>
      <c r="L984" s="54" t="e">
        <f>Ясюкова!D990</f>
        <v>#DIV/0!</v>
      </c>
      <c r="M984" s="54">
        <f>Ясюкова!G990</f>
        <v>0</v>
      </c>
      <c r="N984" s="54">
        <f>Ясюкова!H990</f>
        <v>0</v>
      </c>
      <c r="O984" s="54">
        <f>Ясюкова!I990</f>
        <v>0</v>
      </c>
      <c r="P984" s="54">
        <f>Ясюкова!X990</f>
        <v>0</v>
      </c>
      <c r="Q984" s="55" t="e">
        <f>Ясюкова!AX990</f>
        <v>#N/A</v>
      </c>
      <c r="R984" s="54" t="e">
        <f>Ясюкова!AW990</f>
        <v>#N/A</v>
      </c>
    </row>
    <row r="985" spans="1:18" x14ac:dyDescent="0.25">
      <c r="A985" s="70">
        <f>'Тулуз-Пьерон'!A991</f>
        <v>0</v>
      </c>
      <c r="B985" s="71">
        <f>'Тулуз-Пьерон'!B991</f>
        <v>0</v>
      </c>
      <c r="C985" s="60">
        <f>Ясюкова!K991+Ясюкова!L991+Ясюкова!P991</f>
        <v>0</v>
      </c>
      <c r="D985" s="54">
        <f>Ясюкова!E991</f>
        <v>0</v>
      </c>
      <c r="E985" s="54">
        <f>Ясюкова!F991</f>
        <v>0</v>
      </c>
      <c r="F985" s="54">
        <f>Ясюкова!J991+Ясюкова!T991</f>
        <v>0</v>
      </c>
      <c r="G985" s="54">
        <f>Ясюкова!O991+Ясюкова!V991</f>
        <v>0</v>
      </c>
      <c r="H985" s="54">
        <f>Ясюкова!J991+Ясюкова!N991+Ясюкова!O991</f>
        <v>0</v>
      </c>
      <c r="I985" s="54">
        <f>Ясюкова!T991+Ясюкова!U991+Ясюкова!V991</f>
        <v>0</v>
      </c>
      <c r="J985" s="54">
        <f>Ясюкова!W991</f>
        <v>0</v>
      </c>
      <c r="K985" s="54" t="e">
        <f>Ясюкова!C991</f>
        <v>#DIV/0!</v>
      </c>
      <c r="L985" s="54" t="e">
        <f>Ясюкова!D991</f>
        <v>#DIV/0!</v>
      </c>
      <c r="M985" s="54">
        <f>Ясюкова!G991</f>
        <v>0</v>
      </c>
      <c r="N985" s="54">
        <f>Ясюкова!H991</f>
        <v>0</v>
      </c>
      <c r="O985" s="54">
        <f>Ясюкова!I991</f>
        <v>0</v>
      </c>
      <c r="P985" s="54">
        <f>Ясюкова!X991</f>
        <v>0</v>
      </c>
      <c r="Q985" s="55" t="e">
        <f>Ясюкова!AX991</f>
        <v>#N/A</v>
      </c>
      <c r="R985" s="54" t="e">
        <f>Ясюкова!AW991</f>
        <v>#N/A</v>
      </c>
    </row>
    <row r="986" spans="1:18" x14ac:dyDescent="0.25">
      <c r="A986" s="70">
        <f>'Тулуз-Пьерон'!A992</f>
        <v>0</v>
      </c>
      <c r="B986" s="71">
        <f>'Тулуз-Пьерон'!B992</f>
        <v>0</v>
      </c>
      <c r="C986" s="60">
        <f>Ясюкова!K992+Ясюкова!L992+Ясюкова!P992</f>
        <v>0</v>
      </c>
      <c r="D986" s="54">
        <f>Ясюкова!E992</f>
        <v>0</v>
      </c>
      <c r="E986" s="54">
        <f>Ясюкова!F992</f>
        <v>0</v>
      </c>
      <c r="F986" s="54">
        <f>Ясюкова!J992+Ясюкова!T992</f>
        <v>0</v>
      </c>
      <c r="G986" s="54">
        <f>Ясюкова!O992+Ясюкова!V992</f>
        <v>0</v>
      </c>
      <c r="H986" s="54">
        <f>Ясюкова!J992+Ясюкова!N992+Ясюкова!O992</f>
        <v>0</v>
      </c>
      <c r="I986" s="54">
        <f>Ясюкова!T992+Ясюкова!U992+Ясюкова!V992</f>
        <v>0</v>
      </c>
      <c r="J986" s="54">
        <f>Ясюкова!W992</f>
        <v>0</v>
      </c>
      <c r="K986" s="54" t="e">
        <f>Ясюкова!C992</f>
        <v>#DIV/0!</v>
      </c>
      <c r="L986" s="54" t="e">
        <f>Ясюкова!D992</f>
        <v>#DIV/0!</v>
      </c>
      <c r="M986" s="54">
        <f>Ясюкова!G992</f>
        <v>0</v>
      </c>
      <c r="N986" s="54">
        <f>Ясюкова!H992</f>
        <v>0</v>
      </c>
      <c r="O986" s="54">
        <f>Ясюкова!I992</f>
        <v>0</v>
      </c>
      <c r="P986" s="54">
        <f>Ясюкова!X992</f>
        <v>0</v>
      </c>
      <c r="Q986" s="55" t="e">
        <f>Ясюкова!AX992</f>
        <v>#N/A</v>
      </c>
      <c r="R986" s="54" t="e">
        <f>Ясюкова!AW992</f>
        <v>#N/A</v>
      </c>
    </row>
    <row r="987" spans="1:18" x14ac:dyDescent="0.25">
      <c r="A987" s="70">
        <f>'Тулуз-Пьерон'!A993</f>
        <v>0</v>
      </c>
      <c r="B987" s="71">
        <f>'Тулуз-Пьерон'!B993</f>
        <v>0</v>
      </c>
      <c r="C987" s="60">
        <f>Ясюкова!K993+Ясюкова!L993+Ясюкова!P993</f>
        <v>0</v>
      </c>
      <c r="D987" s="54">
        <f>Ясюкова!E993</f>
        <v>0</v>
      </c>
      <c r="E987" s="54">
        <f>Ясюкова!F993</f>
        <v>0</v>
      </c>
      <c r="F987" s="54">
        <f>Ясюкова!J993+Ясюкова!T993</f>
        <v>0</v>
      </c>
      <c r="G987" s="54">
        <f>Ясюкова!O993+Ясюкова!V993</f>
        <v>0</v>
      </c>
      <c r="H987" s="54">
        <f>Ясюкова!J993+Ясюкова!N993+Ясюкова!O993</f>
        <v>0</v>
      </c>
      <c r="I987" s="54">
        <f>Ясюкова!T993+Ясюкова!U993+Ясюкова!V993</f>
        <v>0</v>
      </c>
      <c r="J987" s="54">
        <f>Ясюкова!W993</f>
        <v>0</v>
      </c>
      <c r="K987" s="54" t="e">
        <f>Ясюкова!C993</f>
        <v>#DIV/0!</v>
      </c>
      <c r="L987" s="54" t="e">
        <f>Ясюкова!D993</f>
        <v>#DIV/0!</v>
      </c>
      <c r="M987" s="54">
        <f>Ясюкова!G993</f>
        <v>0</v>
      </c>
      <c r="N987" s="54">
        <f>Ясюкова!H993</f>
        <v>0</v>
      </c>
      <c r="O987" s="54">
        <f>Ясюкова!I993</f>
        <v>0</v>
      </c>
      <c r="P987" s="54">
        <f>Ясюкова!X993</f>
        <v>0</v>
      </c>
      <c r="Q987" s="55" t="e">
        <f>Ясюкова!AX993</f>
        <v>#N/A</v>
      </c>
      <c r="R987" s="54" t="e">
        <f>Ясюкова!AW993</f>
        <v>#N/A</v>
      </c>
    </row>
    <row r="988" spans="1:18" x14ac:dyDescent="0.25">
      <c r="A988" s="70">
        <f>'Тулуз-Пьерон'!A994</f>
        <v>0</v>
      </c>
      <c r="B988" s="71">
        <f>'Тулуз-Пьерон'!B994</f>
        <v>0</v>
      </c>
      <c r="C988" s="60">
        <f>Ясюкова!K994+Ясюкова!L994+Ясюкова!P994</f>
        <v>0</v>
      </c>
      <c r="D988" s="54">
        <f>Ясюкова!E994</f>
        <v>0</v>
      </c>
      <c r="E988" s="54">
        <f>Ясюкова!F994</f>
        <v>0</v>
      </c>
      <c r="F988" s="54">
        <f>Ясюкова!J994+Ясюкова!T994</f>
        <v>0</v>
      </c>
      <c r="G988" s="54">
        <f>Ясюкова!O994+Ясюкова!V994</f>
        <v>0</v>
      </c>
      <c r="H988" s="54">
        <f>Ясюкова!J994+Ясюкова!N994+Ясюкова!O994</f>
        <v>0</v>
      </c>
      <c r="I988" s="54">
        <f>Ясюкова!T994+Ясюкова!U994+Ясюкова!V994</f>
        <v>0</v>
      </c>
      <c r="J988" s="54">
        <f>Ясюкова!W994</f>
        <v>0</v>
      </c>
      <c r="K988" s="54" t="e">
        <f>Ясюкова!C994</f>
        <v>#DIV/0!</v>
      </c>
      <c r="L988" s="54" t="e">
        <f>Ясюкова!D994</f>
        <v>#DIV/0!</v>
      </c>
      <c r="M988" s="54">
        <f>Ясюкова!G994</f>
        <v>0</v>
      </c>
      <c r="N988" s="54">
        <f>Ясюкова!H994</f>
        <v>0</v>
      </c>
      <c r="O988" s="54">
        <f>Ясюкова!I994</f>
        <v>0</v>
      </c>
      <c r="P988" s="54">
        <f>Ясюкова!X994</f>
        <v>0</v>
      </c>
      <c r="Q988" s="55" t="e">
        <f>Ясюкова!AX994</f>
        <v>#N/A</v>
      </c>
      <c r="R988" s="54" t="e">
        <f>Ясюкова!AW994</f>
        <v>#N/A</v>
      </c>
    </row>
    <row r="989" spans="1:18" x14ac:dyDescent="0.25">
      <c r="A989" s="70">
        <f>'Тулуз-Пьерон'!A995</f>
        <v>0</v>
      </c>
      <c r="B989" s="71">
        <f>'Тулуз-Пьерон'!B995</f>
        <v>0</v>
      </c>
      <c r="C989" s="60">
        <f>Ясюкова!K995+Ясюкова!L995+Ясюкова!P995</f>
        <v>0</v>
      </c>
      <c r="D989" s="54">
        <f>Ясюкова!E995</f>
        <v>0</v>
      </c>
      <c r="E989" s="54">
        <f>Ясюкова!F995</f>
        <v>0</v>
      </c>
      <c r="F989" s="54">
        <f>Ясюкова!J995+Ясюкова!T995</f>
        <v>0</v>
      </c>
      <c r="G989" s="54">
        <f>Ясюкова!O995+Ясюкова!V995</f>
        <v>0</v>
      </c>
      <c r="H989" s="54">
        <f>Ясюкова!J995+Ясюкова!N995+Ясюкова!O995</f>
        <v>0</v>
      </c>
      <c r="I989" s="54">
        <f>Ясюкова!T995+Ясюкова!U995+Ясюкова!V995</f>
        <v>0</v>
      </c>
      <c r="J989" s="54">
        <f>Ясюкова!W995</f>
        <v>0</v>
      </c>
      <c r="K989" s="54" t="e">
        <f>Ясюкова!C995</f>
        <v>#DIV/0!</v>
      </c>
      <c r="L989" s="54" t="e">
        <f>Ясюкова!D995</f>
        <v>#DIV/0!</v>
      </c>
      <c r="M989" s="54">
        <f>Ясюкова!G995</f>
        <v>0</v>
      </c>
      <c r="N989" s="54">
        <f>Ясюкова!H995</f>
        <v>0</v>
      </c>
      <c r="O989" s="54">
        <f>Ясюкова!I995</f>
        <v>0</v>
      </c>
      <c r="P989" s="54">
        <f>Ясюкова!X995</f>
        <v>0</v>
      </c>
      <c r="Q989" s="55" t="e">
        <f>Ясюкова!AX995</f>
        <v>#N/A</v>
      </c>
      <c r="R989" s="54" t="e">
        <f>Ясюкова!AW995</f>
        <v>#N/A</v>
      </c>
    </row>
    <row r="990" spans="1:18" x14ac:dyDescent="0.25">
      <c r="A990" s="70">
        <f>'Тулуз-Пьерон'!A996</f>
        <v>0</v>
      </c>
      <c r="B990" s="71">
        <f>'Тулуз-Пьерон'!B996</f>
        <v>0</v>
      </c>
      <c r="C990" s="60">
        <f>Ясюкова!K996+Ясюкова!L996+Ясюкова!P996</f>
        <v>0</v>
      </c>
      <c r="D990" s="54">
        <f>Ясюкова!E996</f>
        <v>0</v>
      </c>
      <c r="E990" s="54">
        <f>Ясюкова!F996</f>
        <v>0</v>
      </c>
      <c r="F990" s="54">
        <f>Ясюкова!J996+Ясюкова!T996</f>
        <v>0</v>
      </c>
      <c r="G990" s="54">
        <f>Ясюкова!O996+Ясюкова!V996</f>
        <v>0</v>
      </c>
      <c r="H990" s="54">
        <f>Ясюкова!J996+Ясюкова!N996+Ясюкова!O996</f>
        <v>0</v>
      </c>
      <c r="I990" s="54">
        <f>Ясюкова!T996+Ясюкова!U996+Ясюкова!V996</f>
        <v>0</v>
      </c>
      <c r="J990" s="54">
        <f>Ясюкова!W996</f>
        <v>0</v>
      </c>
      <c r="K990" s="54" t="e">
        <f>Ясюкова!C996</f>
        <v>#DIV/0!</v>
      </c>
      <c r="L990" s="54" t="e">
        <f>Ясюкова!D996</f>
        <v>#DIV/0!</v>
      </c>
      <c r="M990" s="54">
        <f>Ясюкова!G996</f>
        <v>0</v>
      </c>
      <c r="N990" s="54">
        <f>Ясюкова!H996</f>
        <v>0</v>
      </c>
      <c r="O990" s="54">
        <f>Ясюкова!I996</f>
        <v>0</v>
      </c>
      <c r="P990" s="54">
        <f>Ясюкова!X996</f>
        <v>0</v>
      </c>
      <c r="Q990" s="55" t="e">
        <f>Ясюкова!AX996</f>
        <v>#N/A</v>
      </c>
      <c r="R990" s="54" t="e">
        <f>Ясюкова!AW996</f>
        <v>#N/A</v>
      </c>
    </row>
    <row r="991" spans="1:18" x14ac:dyDescent="0.25">
      <c r="A991" s="70">
        <f>'Тулуз-Пьерон'!A997</f>
        <v>0</v>
      </c>
      <c r="B991" s="71">
        <f>'Тулуз-Пьерон'!B997</f>
        <v>0</v>
      </c>
      <c r="C991" s="60">
        <f>Ясюкова!K997+Ясюкова!L997+Ясюкова!P997</f>
        <v>0</v>
      </c>
      <c r="D991" s="54">
        <f>Ясюкова!E997</f>
        <v>0</v>
      </c>
      <c r="E991" s="54">
        <f>Ясюкова!F997</f>
        <v>0</v>
      </c>
      <c r="F991" s="54">
        <f>Ясюкова!J997+Ясюкова!T997</f>
        <v>0</v>
      </c>
      <c r="G991" s="54">
        <f>Ясюкова!O997+Ясюкова!V997</f>
        <v>0</v>
      </c>
      <c r="H991" s="54">
        <f>Ясюкова!J997+Ясюкова!N997+Ясюкова!O997</f>
        <v>0</v>
      </c>
      <c r="I991" s="54">
        <f>Ясюкова!T997+Ясюкова!U997+Ясюкова!V997</f>
        <v>0</v>
      </c>
      <c r="J991" s="54">
        <f>Ясюкова!W997</f>
        <v>0</v>
      </c>
      <c r="K991" s="54" t="e">
        <f>Ясюкова!C997</f>
        <v>#DIV/0!</v>
      </c>
      <c r="L991" s="54" t="e">
        <f>Ясюкова!D997</f>
        <v>#DIV/0!</v>
      </c>
      <c r="M991" s="54">
        <f>Ясюкова!G997</f>
        <v>0</v>
      </c>
      <c r="N991" s="54">
        <f>Ясюкова!H997</f>
        <v>0</v>
      </c>
      <c r="O991" s="54">
        <f>Ясюкова!I997</f>
        <v>0</v>
      </c>
      <c r="P991" s="54">
        <f>Ясюкова!X997</f>
        <v>0</v>
      </c>
      <c r="Q991" s="55" t="e">
        <f>Ясюкова!AX997</f>
        <v>#N/A</v>
      </c>
      <c r="R991" s="54" t="e">
        <f>Ясюкова!AW997</f>
        <v>#N/A</v>
      </c>
    </row>
    <row r="992" spans="1:18" x14ac:dyDescent="0.25">
      <c r="A992" s="70">
        <f>'Тулуз-Пьерон'!A998</f>
        <v>0</v>
      </c>
      <c r="B992" s="71">
        <f>'Тулуз-Пьерон'!B998</f>
        <v>0</v>
      </c>
      <c r="C992" s="60">
        <f>Ясюкова!K998+Ясюкова!L998+Ясюкова!P998</f>
        <v>0</v>
      </c>
      <c r="D992" s="54">
        <f>Ясюкова!E998</f>
        <v>0</v>
      </c>
      <c r="E992" s="54">
        <f>Ясюкова!F998</f>
        <v>0</v>
      </c>
      <c r="F992" s="54">
        <f>Ясюкова!J998+Ясюкова!T998</f>
        <v>0</v>
      </c>
      <c r="G992" s="54">
        <f>Ясюкова!O998+Ясюкова!V998</f>
        <v>0</v>
      </c>
      <c r="H992" s="54">
        <f>Ясюкова!J998+Ясюкова!N998+Ясюкова!O998</f>
        <v>0</v>
      </c>
      <c r="I992" s="54">
        <f>Ясюкова!T998+Ясюкова!U998+Ясюкова!V998</f>
        <v>0</v>
      </c>
      <c r="J992" s="54">
        <f>Ясюкова!W998</f>
        <v>0</v>
      </c>
      <c r="K992" s="54" t="e">
        <f>Ясюкова!C998</f>
        <v>#DIV/0!</v>
      </c>
      <c r="L992" s="54" t="e">
        <f>Ясюкова!D998</f>
        <v>#DIV/0!</v>
      </c>
      <c r="M992" s="54">
        <f>Ясюкова!G998</f>
        <v>0</v>
      </c>
      <c r="N992" s="54">
        <f>Ясюкова!H998</f>
        <v>0</v>
      </c>
      <c r="O992" s="54">
        <f>Ясюкова!I998</f>
        <v>0</v>
      </c>
      <c r="P992" s="54">
        <f>Ясюкова!X998</f>
        <v>0</v>
      </c>
      <c r="Q992" s="55" t="e">
        <f>Ясюкова!AX998</f>
        <v>#N/A</v>
      </c>
      <c r="R992" s="54" t="e">
        <f>Ясюкова!AW998</f>
        <v>#N/A</v>
      </c>
    </row>
    <row r="993" spans="1:18" x14ac:dyDescent="0.25">
      <c r="A993" s="70">
        <f>'Тулуз-Пьерон'!A999</f>
        <v>0</v>
      </c>
      <c r="B993" s="71">
        <f>'Тулуз-Пьерон'!B999</f>
        <v>0</v>
      </c>
      <c r="C993" s="60">
        <f>Ясюкова!K999+Ясюкова!L999+Ясюкова!P999</f>
        <v>0</v>
      </c>
      <c r="D993" s="54">
        <f>Ясюкова!E999</f>
        <v>0</v>
      </c>
      <c r="E993" s="54">
        <f>Ясюкова!F999</f>
        <v>0</v>
      </c>
      <c r="F993" s="54">
        <f>Ясюкова!J999+Ясюкова!T999</f>
        <v>0</v>
      </c>
      <c r="G993" s="54">
        <f>Ясюкова!O999+Ясюкова!V999</f>
        <v>0</v>
      </c>
      <c r="H993" s="54">
        <f>Ясюкова!J999+Ясюкова!N999+Ясюкова!O999</f>
        <v>0</v>
      </c>
      <c r="I993" s="54">
        <f>Ясюкова!T999+Ясюкова!U999+Ясюкова!V999</f>
        <v>0</v>
      </c>
      <c r="J993" s="54">
        <f>Ясюкова!W999</f>
        <v>0</v>
      </c>
      <c r="K993" s="54" t="e">
        <f>Ясюкова!C999</f>
        <v>#DIV/0!</v>
      </c>
      <c r="L993" s="54" t="e">
        <f>Ясюкова!D999</f>
        <v>#DIV/0!</v>
      </c>
      <c r="M993" s="54">
        <f>Ясюкова!G999</f>
        <v>0</v>
      </c>
      <c r="N993" s="54">
        <f>Ясюкова!H999</f>
        <v>0</v>
      </c>
      <c r="O993" s="54">
        <f>Ясюкова!I999</f>
        <v>0</v>
      </c>
      <c r="P993" s="54">
        <f>Ясюкова!X999</f>
        <v>0</v>
      </c>
      <c r="Q993" s="55" t="e">
        <f>Ясюкова!AX999</f>
        <v>#N/A</v>
      </c>
      <c r="R993" s="54" t="e">
        <f>Ясюкова!AW999</f>
        <v>#N/A</v>
      </c>
    </row>
    <row r="994" spans="1:18" x14ac:dyDescent="0.25">
      <c r="A994" s="70">
        <f>'Тулуз-Пьерон'!A1000</f>
        <v>0</v>
      </c>
      <c r="B994" s="71">
        <f>'Тулуз-Пьерон'!B1000</f>
        <v>0</v>
      </c>
      <c r="C994" s="60">
        <f>Ясюкова!K1000+Ясюкова!L1000+Ясюкова!P1000</f>
        <v>0</v>
      </c>
      <c r="D994" s="54">
        <f>Ясюкова!E1000</f>
        <v>0</v>
      </c>
      <c r="E994" s="54">
        <f>Ясюкова!F1000</f>
        <v>0</v>
      </c>
      <c r="F994" s="54">
        <f>Ясюкова!J1000+Ясюкова!T1000</f>
        <v>0</v>
      </c>
      <c r="G994" s="54">
        <f>Ясюкова!O1000+Ясюкова!V1000</f>
        <v>0</v>
      </c>
      <c r="H994" s="54">
        <f>Ясюкова!J1000+Ясюкова!N1000+Ясюкова!O1000</f>
        <v>0</v>
      </c>
      <c r="I994" s="54">
        <f>Ясюкова!T1000+Ясюкова!U1000+Ясюкова!V1000</f>
        <v>0</v>
      </c>
      <c r="J994" s="54">
        <f>Ясюкова!W1000</f>
        <v>0</v>
      </c>
      <c r="K994" s="54" t="e">
        <f>Ясюкова!C1000</f>
        <v>#DIV/0!</v>
      </c>
      <c r="L994" s="54" t="e">
        <f>Ясюкова!D1000</f>
        <v>#DIV/0!</v>
      </c>
      <c r="M994" s="54">
        <f>Ясюкова!G1000</f>
        <v>0</v>
      </c>
      <c r="N994" s="54">
        <f>Ясюкова!H1000</f>
        <v>0</v>
      </c>
      <c r="O994" s="54">
        <f>Ясюкова!I1000</f>
        <v>0</v>
      </c>
      <c r="P994" s="54">
        <f>Ясюкова!X1000</f>
        <v>0</v>
      </c>
      <c r="Q994" s="55" t="e">
        <f>Ясюкова!AX1000</f>
        <v>#N/A</v>
      </c>
      <c r="R994" s="54" t="e">
        <f>Ясюкова!AW1000</f>
        <v>#N/A</v>
      </c>
    </row>
    <row r="995" spans="1:18" x14ac:dyDescent="0.25">
      <c r="A995" s="70">
        <f>'Тулуз-Пьерон'!A1001</f>
        <v>0</v>
      </c>
      <c r="B995" s="71">
        <f>'Тулуз-Пьерон'!B1001</f>
        <v>0</v>
      </c>
      <c r="C995" s="60">
        <f>Ясюкова!K1001+Ясюкова!L1001+Ясюкова!P1001</f>
        <v>0</v>
      </c>
      <c r="D995" s="54">
        <f>Ясюкова!E1001</f>
        <v>0</v>
      </c>
      <c r="E995" s="54">
        <f>Ясюкова!F1001</f>
        <v>0</v>
      </c>
      <c r="F995" s="54">
        <f>Ясюкова!J1001+Ясюкова!T1001</f>
        <v>0</v>
      </c>
      <c r="G995" s="54">
        <f>Ясюкова!O1001+Ясюкова!V1001</f>
        <v>0</v>
      </c>
      <c r="H995" s="54">
        <f>Ясюкова!J1001+Ясюкова!N1001+Ясюкова!O1001</f>
        <v>0</v>
      </c>
      <c r="I995" s="54">
        <f>Ясюкова!T1001+Ясюкова!U1001+Ясюкова!V1001</f>
        <v>0</v>
      </c>
      <c r="J995" s="54">
        <f>Ясюкова!W1001</f>
        <v>0</v>
      </c>
      <c r="K995" s="54" t="e">
        <f>Ясюкова!C1001</f>
        <v>#DIV/0!</v>
      </c>
      <c r="L995" s="54" t="e">
        <f>Ясюкова!D1001</f>
        <v>#DIV/0!</v>
      </c>
      <c r="M995" s="54">
        <f>Ясюкова!G1001</f>
        <v>0</v>
      </c>
      <c r="N995" s="54">
        <f>Ясюкова!H1001</f>
        <v>0</v>
      </c>
      <c r="O995" s="54">
        <f>Ясюкова!I1001</f>
        <v>0</v>
      </c>
      <c r="P995" s="54">
        <f>Ясюкова!X1001</f>
        <v>0</v>
      </c>
      <c r="Q995" s="55" t="e">
        <f>Ясюкова!AX1001</f>
        <v>#N/A</v>
      </c>
      <c r="R995" s="54" t="e">
        <f>Ясюкова!AW1001</f>
        <v>#N/A</v>
      </c>
    </row>
    <row r="996" spans="1:18" x14ac:dyDescent="0.25">
      <c r="A996" s="70">
        <f>'Тулуз-Пьерон'!A1002</f>
        <v>0</v>
      </c>
      <c r="B996" s="71">
        <f>'Тулуз-Пьерон'!B1002</f>
        <v>0</v>
      </c>
      <c r="C996" s="60">
        <f>Ясюкова!K1002+Ясюкова!L1002+Ясюкова!P1002</f>
        <v>0</v>
      </c>
      <c r="D996" s="54">
        <f>Ясюкова!E1002</f>
        <v>0</v>
      </c>
      <c r="E996" s="54">
        <f>Ясюкова!F1002</f>
        <v>0</v>
      </c>
      <c r="F996" s="54">
        <f>Ясюкова!J1002+Ясюкова!T1002</f>
        <v>0</v>
      </c>
      <c r="G996" s="54">
        <f>Ясюкова!O1002+Ясюкова!V1002</f>
        <v>0</v>
      </c>
      <c r="H996" s="54">
        <f>Ясюкова!J1002+Ясюкова!N1002+Ясюкова!O1002</f>
        <v>0</v>
      </c>
      <c r="I996" s="54">
        <f>Ясюкова!T1002+Ясюкова!U1002+Ясюкова!V1002</f>
        <v>0</v>
      </c>
      <c r="J996" s="54">
        <f>Ясюкова!W1002</f>
        <v>0</v>
      </c>
      <c r="K996" s="54" t="e">
        <f>Ясюкова!C1002</f>
        <v>#DIV/0!</v>
      </c>
      <c r="L996" s="54" t="e">
        <f>Ясюкова!D1002</f>
        <v>#DIV/0!</v>
      </c>
      <c r="M996" s="54">
        <f>Ясюкова!G1002</f>
        <v>0</v>
      </c>
      <c r="N996" s="54">
        <f>Ясюкова!H1002</f>
        <v>0</v>
      </c>
      <c r="O996" s="54">
        <f>Ясюкова!I1002</f>
        <v>0</v>
      </c>
      <c r="P996" s="54">
        <f>Ясюкова!X1002</f>
        <v>0</v>
      </c>
      <c r="Q996" s="55" t="e">
        <f>Ясюкова!AX1002</f>
        <v>#N/A</v>
      </c>
      <c r="R996" s="54" t="e">
        <f>Ясюкова!AW1002</f>
        <v>#N/A</v>
      </c>
    </row>
    <row r="997" spans="1:18" x14ac:dyDescent="0.25">
      <c r="A997" s="70">
        <f>'Тулуз-Пьерон'!A1003</f>
        <v>0</v>
      </c>
      <c r="B997" s="71">
        <f>'Тулуз-Пьерон'!B1003</f>
        <v>0</v>
      </c>
      <c r="C997" s="60">
        <f>Ясюкова!K1003+Ясюкова!L1003+Ясюкова!P1003</f>
        <v>0</v>
      </c>
      <c r="D997" s="54">
        <f>Ясюкова!E1003</f>
        <v>0</v>
      </c>
      <c r="E997" s="54">
        <f>Ясюкова!F1003</f>
        <v>0</v>
      </c>
      <c r="F997" s="54">
        <f>Ясюкова!J1003+Ясюкова!T1003</f>
        <v>0</v>
      </c>
      <c r="G997" s="54">
        <f>Ясюкова!O1003+Ясюкова!V1003</f>
        <v>0</v>
      </c>
      <c r="H997" s="54">
        <f>Ясюкова!J1003+Ясюкова!N1003+Ясюкова!O1003</f>
        <v>0</v>
      </c>
      <c r="I997" s="54">
        <f>Ясюкова!T1003+Ясюкова!U1003+Ясюкова!V1003</f>
        <v>0</v>
      </c>
      <c r="J997" s="54">
        <f>Ясюкова!W1003</f>
        <v>0</v>
      </c>
      <c r="K997" s="54" t="e">
        <f>Ясюкова!C1003</f>
        <v>#DIV/0!</v>
      </c>
      <c r="L997" s="54" t="e">
        <f>Ясюкова!D1003</f>
        <v>#DIV/0!</v>
      </c>
      <c r="M997" s="54">
        <f>Ясюкова!G1003</f>
        <v>0</v>
      </c>
      <c r="N997" s="54">
        <f>Ясюкова!H1003</f>
        <v>0</v>
      </c>
      <c r="O997" s="54">
        <f>Ясюкова!I1003</f>
        <v>0</v>
      </c>
      <c r="P997" s="54">
        <f>Ясюкова!X1003</f>
        <v>0</v>
      </c>
      <c r="Q997" s="55" t="e">
        <f>Ясюкова!AX1003</f>
        <v>#N/A</v>
      </c>
      <c r="R997" s="54" t="e">
        <f>Ясюкова!AW1003</f>
        <v>#N/A</v>
      </c>
    </row>
    <row r="998" spans="1:18" x14ac:dyDescent="0.25">
      <c r="A998" s="70">
        <f>'Тулуз-Пьерон'!A1004</f>
        <v>0</v>
      </c>
      <c r="B998" s="71">
        <f>'Тулуз-Пьерон'!B1004</f>
        <v>0</v>
      </c>
      <c r="C998" s="60">
        <f>Ясюкова!K1004+Ясюкова!L1004+Ясюкова!P1004</f>
        <v>0</v>
      </c>
      <c r="D998" s="54">
        <f>Ясюкова!E1004</f>
        <v>0</v>
      </c>
      <c r="E998" s="54">
        <f>Ясюкова!F1004</f>
        <v>0</v>
      </c>
      <c r="F998" s="54">
        <f>Ясюкова!J1004+Ясюкова!T1004</f>
        <v>0</v>
      </c>
      <c r="G998" s="54">
        <f>Ясюкова!O1004+Ясюкова!V1004</f>
        <v>0</v>
      </c>
      <c r="H998" s="54">
        <f>Ясюкова!J1004+Ясюкова!N1004+Ясюкова!O1004</f>
        <v>0</v>
      </c>
      <c r="I998" s="54">
        <f>Ясюкова!T1004+Ясюкова!U1004+Ясюкова!V1004</f>
        <v>0</v>
      </c>
      <c r="J998" s="54">
        <f>Ясюкова!W1004</f>
        <v>0</v>
      </c>
      <c r="K998" s="54" t="e">
        <f>Ясюкова!C1004</f>
        <v>#DIV/0!</v>
      </c>
      <c r="L998" s="54" t="e">
        <f>Ясюкова!D1004</f>
        <v>#DIV/0!</v>
      </c>
      <c r="M998" s="54">
        <f>Ясюкова!G1004</f>
        <v>0</v>
      </c>
      <c r="N998" s="54">
        <f>Ясюкова!H1004</f>
        <v>0</v>
      </c>
      <c r="O998" s="54">
        <f>Ясюкова!I1004</f>
        <v>0</v>
      </c>
      <c r="P998" s="54">
        <f>Ясюкова!X1004</f>
        <v>0</v>
      </c>
      <c r="Q998" s="55" t="e">
        <f>Ясюкова!AX1004</f>
        <v>#N/A</v>
      </c>
      <c r="R998" s="54" t="e">
        <f>Ясюкова!AW1004</f>
        <v>#N/A</v>
      </c>
    </row>
    <row r="999" spans="1:18" x14ac:dyDescent="0.25">
      <c r="A999" s="70">
        <f>'Тулуз-Пьерон'!A1005</f>
        <v>0</v>
      </c>
      <c r="B999" s="71">
        <f>'Тулуз-Пьерон'!B1005</f>
        <v>0</v>
      </c>
      <c r="C999" s="60">
        <f>Ясюкова!K1005+Ясюкова!L1005+Ясюкова!P1005</f>
        <v>0</v>
      </c>
      <c r="D999" s="54">
        <f>Ясюкова!E1005</f>
        <v>0</v>
      </c>
      <c r="E999" s="54">
        <f>Ясюкова!F1005</f>
        <v>0</v>
      </c>
      <c r="F999" s="54">
        <f>Ясюкова!J1005+Ясюкова!T1005</f>
        <v>0</v>
      </c>
      <c r="G999" s="54">
        <f>Ясюкова!O1005+Ясюкова!V1005</f>
        <v>0</v>
      </c>
      <c r="H999" s="54">
        <f>Ясюкова!J1005+Ясюкова!N1005+Ясюкова!O1005</f>
        <v>0</v>
      </c>
      <c r="I999" s="54">
        <f>Ясюкова!T1005+Ясюкова!U1005+Ясюкова!V1005</f>
        <v>0</v>
      </c>
      <c r="J999" s="54">
        <f>Ясюкова!W1005</f>
        <v>0</v>
      </c>
      <c r="K999" s="54" t="e">
        <f>Ясюкова!C1005</f>
        <v>#DIV/0!</v>
      </c>
      <c r="L999" s="54" t="e">
        <f>Ясюкова!D1005</f>
        <v>#DIV/0!</v>
      </c>
      <c r="M999" s="54">
        <f>Ясюкова!G1005</f>
        <v>0</v>
      </c>
      <c r="N999" s="54">
        <f>Ясюкова!H1005</f>
        <v>0</v>
      </c>
      <c r="O999" s="54">
        <f>Ясюкова!I1005</f>
        <v>0</v>
      </c>
      <c r="P999" s="54">
        <f>Ясюкова!X1005</f>
        <v>0</v>
      </c>
      <c r="Q999" s="55" t="e">
        <f>Ясюкова!AX1005</f>
        <v>#N/A</v>
      </c>
      <c r="R999" s="54" t="e">
        <f>Ясюкова!AW1005</f>
        <v>#N/A</v>
      </c>
    </row>
    <row r="1000" spans="1:18" x14ac:dyDescent="0.25">
      <c r="A1000" s="70">
        <f>'Тулуз-Пьерон'!A1006</f>
        <v>0</v>
      </c>
      <c r="B1000" s="71">
        <f>'Тулуз-Пьерон'!B1006</f>
        <v>0</v>
      </c>
      <c r="C1000" s="60">
        <f>Ясюкова!K1006+Ясюкова!L1006+Ясюкова!P1006</f>
        <v>0</v>
      </c>
      <c r="D1000" s="54">
        <f>Ясюкова!E1006</f>
        <v>0</v>
      </c>
      <c r="E1000" s="54">
        <f>Ясюкова!F1006</f>
        <v>0</v>
      </c>
      <c r="F1000" s="54">
        <f>Ясюкова!J1006+Ясюкова!T1006</f>
        <v>0</v>
      </c>
      <c r="G1000" s="54">
        <f>Ясюкова!O1006+Ясюкова!V1006</f>
        <v>0</v>
      </c>
      <c r="H1000" s="54">
        <f>Ясюкова!J1006+Ясюкова!N1006+Ясюкова!O1006</f>
        <v>0</v>
      </c>
      <c r="I1000" s="54">
        <f>Ясюкова!T1006+Ясюкова!U1006+Ясюкова!V1006</f>
        <v>0</v>
      </c>
      <c r="J1000" s="54">
        <f>Ясюкова!W1006</f>
        <v>0</v>
      </c>
      <c r="K1000" s="54" t="e">
        <f>Ясюкова!C1006</f>
        <v>#DIV/0!</v>
      </c>
      <c r="L1000" s="54" t="e">
        <f>Ясюкова!D1006</f>
        <v>#DIV/0!</v>
      </c>
      <c r="M1000" s="54">
        <f>Ясюкова!G1006</f>
        <v>0</v>
      </c>
      <c r="N1000" s="54">
        <f>Ясюкова!H1006</f>
        <v>0</v>
      </c>
      <c r="O1000" s="54">
        <f>Ясюкова!I1006</f>
        <v>0</v>
      </c>
      <c r="P1000" s="54">
        <f>Ясюкова!X1006</f>
        <v>0</v>
      </c>
      <c r="Q1000" s="55" t="e">
        <f>Ясюкова!AX1006</f>
        <v>#N/A</v>
      </c>
      <c r="R1000" s="54" t="e">
        <f>Ясюкова!AW1006</f>
        <v>#N/A</v>
      </c>
    </row>
    <row r="1001" spans="1:18" x14ac:dyDescent="0.25">
      <c r="A1001" s="70">
        <f>'Тулуз-Пьерон'!A1007</f>
        <v>0</v>
      </c>
      <c r="B1001" s="71">
        <f>'Тулуз-Пьерон'!B1007</f>
        <v>0</v>
      </c>
      <c r="C1001" s="60">
        <f>Ясюкова!K1007+Ясюкова!L1007+Ясюкова!P1007</f>
        <v>0</v>
      </c>
      <c r="D1001" s="54">
        <f>Ясюкова!E1007</f>
        <v>0</v>
      </c>
      <c r="E1001" s="54">
        <f>Ясюкова!F1007</f>
        <v>0</v>
      </c>
      <c r="F1001" s="54">
        <f>Ясюкова!J1007+Ясюкова!T1007</f>
        <v>0</v>
      </c>
      <c r="G1001" s="54">
        <f>Ясюкова!O1007+Ясюкова!V1007</f>
        <v>0</v>
      </c>
      <c r="H1001" s="54">
        <f>Ясюкова!J1007+Ясюкова!N1007+Ясюкова!O1007</f>
        <v>0</v>
      </c>
      <c r="I1001" s="54">
        <f>Ясюкова!T1007+Ясюкова!U1007+Ясюкова!V1007</f>
        <v>0</v>
      </c>
      <c r="J1001" s="54">
        <f>Ясюкова!W1007</f>
        <v>0</v>
      </c>
      <c r="K1001" s="54" t="e">
        <f>Ясюкова!C1007</f>
        <v>#DIV/0!</v>
      </c>
      <c r="L1001" s="54" t="e">
        <f>Ясюкова!D1007</f>
        <v>#DIV/0!</v>
      </c>
      <c r="M1001" s="54">
        <f>Ясюкова!G1007</f>
        <v>0</v>
      </c>
      <c r="N1001" s="54">
        <f>Ясюкова!H1007</f>
        <v>0</v>
      </c>
      <c r="O1001" s="54">
        <f>Ясюкова!I1007</f>
        <v>0</v>
      </c>
      <c r="P1001" s="54">
        <f>Ясюкова!X1007</f>
        <v>0</v>
      </c>
      <c r="Q1001" s="55" t="e">
        <f>Ясюкова!AX1007</f>
        <v>#N/A</v>
      </c>
      <c r="R1001" s="54" t="e">
        <f>Ясюкова!AW1007</f>
        <v>#N/A</v>
      </c>
    </row>
    <row r="1002" spans="1:18" x14ac:dyDescent="0.25">
      <c r="A1002" s="70">
        <f>'Тулуз-Пьерон'!A1008</f>
        <v>0</v>
      </c>
      <c r="B1002" s="71">
        <f>'Тулуз-Пьерон'!B1008</f>
        <v>0</v>
      </c>
      <c r="C1002" s="60">
        <f>Ясюкова!K1008+Ясюкова!L1008+Ясюкова!P1008</f>
        <v>0</v>
      </c>
      <c r="D1002" s="54">
        <f>Ясюкова!E1008</f>
        <v>0</v>
      </c>
      <c r="E1002" s="54">
        <f>Ясюкова!F1008</f>
        <v>0</v>
      </c>
      <c r="F1002" s="54">
        <f>Ясюкова!J1008+Ясюкова!T1008</f>
        <v>0</v>
      </c>
      <c r="G1002" s="54">
        <f>Ясюкова!O1008+Ясюкова!V1008</f>
        <v>0</v>
      </c>
      <c r="H1002" s="54">
        <f>Ясюкова!J1008+Ясюкова!N1008+Ясюкова!O1008</f>
        <v>0</v>
      </c>
      <c r="I1002" s="54">
        <f>Ясюкова!T1008+Ясюкова!U1008+Ясюкова!V1008</f>
        <v>0</v>
      </c>
      <c r="J1002" s="54">
        <f>Ясюкова!W1008</f>
        <v>0</v>
      </c>
      <c r="K1002" s="54" t="e">
        <f>Ясюкова!C1008</f>
        <v>#DIV/0!</v>
      </c>
      <c r="L1002" s="54" t="e">
        <f>Ясюкова!D1008</f>
        <v>#DIV/0!</v>
      </c>
      <c r="M1002" s="54">
        <f>Ясюкова!G1008</f>
        <v>0</v>
      </c>
      <c r="N1002" s="54">
        <f>Ясюкова!H1008</f>
        <v>0</v>
      </c>
      <c r="O1002" s="54">
        <f>Ясюкова!I1008</f>
        <v>0</v>
      </c>
      <c r="P1002" s="54">
        <f>Ясюкова!X1008</f>
        <v>0</v>
      </c>
      <c r="Q1002" s="55" t="e">
        <f>Ясюкова!AX1008</f>
        <v>#N/A</v>
      </c>
      <c r="R1002" s="54" t="e">
        <f>Ясюкова!AW1008</f>
        <v>#N/A</v>
      </c>
    </row>
    <row r="1003" spans="1:18" x14ac:dyDescent="0.25">
      <c r="A1003" s="70">
        <f>'Тулуз-Пьерон'!A1009</f>
        <v>0</v>
      </c>
      <c r="B1003" s="71">
        <f>'Тулуз-Пьерон'!B1009</f>
        <v>0</v>
      </c>
      <c r="C1003" s="60">
        <f>Ясюкова!K1009+Ясюкова!L1009+Ясюкова!P1009</f>
        <v>0</v>
      </c>
      <c r="D1003" s="54">
        <f>Ясюкова!E1009</f>
        <v>0</v>
      </c>
      <c r="E1003" s="54">
        <f>Ясюкова!F1009</f>
        <v>0</v>
      </c>
      <c r="F1003" s="54">
        <f>Ясюкова!J1009+Ясюкова!T1009</f>
        <v>0</v>
      </c>
      <c r="G1003" s="54">
        <f>Ясюкова!O1009+Ясюкова!V1009</f>
        <v>0</v>
      </c>
      <c r="H1003" s="54">
        <f>Ясюкова!J1009+Ясюкова!N1009+Ясюкова!O1009</f>
        <v>0</v>
      </c>
      <c r="I1003" s="54">
        <f>Ясюкова!T1009+Ясюкова!U1009+Ясюкова!V1009</f>
        <v>0</v>
      </c>
      <c r="J1003" s="54">
        <f>Ясюкова!W1009</f>
        <v>0</v>
      </c>
      <c r="K1003" s="54" t="e">
        <f>Ясюкова!C1009</f>
        <v>#DIV/0!</v>
      </c>
      <c r="L1003" s="54" t="e">
        <f>Ясюкова!D1009</f>
        <v>#DIV/0!</v>
      </c>
      <c r="M1003" s="54">
        <f>Ясюкова!G1009</f>
        <v>0</v>
      </c>
      <c r="N1003" s="54">
        <f>Ясюкова!H1009</f>
        <v>0</v>
      </c>
      <c r="O1003" s="54">
        <f>Ясюкова!I1009</f>
        <v>0</v>
      </c>
      <c r="P1003" s="54">
        <f>Ясюкова!X1009</f>
        <v>0</v>
      </c>
      <c r="Q1003" s="55" t="e">
        <f>Ясюкова!AX1009</f>
        <v>#N/A</v>
      </c>
      <c r="R1003" s="54" t="e">
        <f>Ясюкова!AW1009</f>
        <v>#N/A</v>
      </c>
    </row>
    <row r="1004" spans="1:18" x14ac:dyDescent="0.25">
      <c r="A1004" s="70">
        <f>'Тулуз-Пьерон'!A1010</f>
        <v>0</v>
      </c>
      <c r="B1004" s="71">
        <f>'Тулуз-Пьерон'!B1010</f>
        <v>0</v>
      </c>
      <c r="C1004" s="60">
        <f>Ясюкова!K1010+Ясюкова!L1010+Ясюкова!P1010</f>
        <v>0</v>
      </c>
      <c r="D1004" s="54">
        <f>Ясюкова!E1010</f>
        <v>0</v>
      </c>
      <c r="E1004" s="54">
        <f>Ясюкова!F1010</f>
        <v>0</v>
      </c>
      <c r="F1004" s="54">
        <f>Ясюкова!J1010+Ясюкова!T1010</f>
        <v>0</v>
      </c>
      <c r="G1004" s="54">
        <f>Ясюкова!O1010+Ясюкова!V1010</f>
        <v>0</v>
      </c>
      <c r="H1004" s="54">
        <f>Ясюкова!J1010+Ясюкова!N1010+Ясюкова!O1010</f>
        <v>0</v>
      </c>
      <c r="I1004" s="54">
        <f>Ясюкова!T1010+Ясюкова!U1010+Ясюкова!V1010</f>
        <v>0</v>
      </c>
      <c r="J1004" s="54">
        <f>Ясюкова!W1010</f>
        <v>0</v>
      </c>
      <c r="K1004" s="54" t="e">
        <f>Ясюкова!C1010</f>
        <v>#DIV/0!</v>
      </c>
      <c r="L1004" s="54" t="e">
        <f>Ясюкова!D1010</f>
        <v>#DIV/0!</v>
      </c>
      <c r="M1004" s="54">
        <f>Ясюкова!G1010</f>
        <v>0</v>
      </c>
      <c r="N1004" s="54">
        <f>Ясюкова!H1010</f>
        <v>0</v>
      </c>
      <c r="O1004" s="54">
        <f>Ясюкова!I1010</f>
        <v>0</v>
      </c>
      <c r="P1004" s="54">
        <f>Ясюкова!X1010</f>
        <v>0</v>
      </c>
      <c r="Q1004" s="55" t="e">
        <f>Ясюкова!AX1010</f>
        <v>#N/A</v>
      </c>
      <c r="R1004" s="54" t="e">
        <f>Ясюкова!AW1010</f>
        <v>#N/A</v>
      </c>
    </row>
    <row r="1005" spans="1:18" x14ac:dyDescent="0.25">
      <c r="A1005" s="70">
        <f>'Тулуз-Пьерон'!A1011</f>
        <v>0</v>
      </c>
      <c r="B1005" s="71">
        <f>'Тулуз-Пьерон'!B1011</f>
        <v>0</v>
      </c>
      <c r="C1005" s="60">
        <f>Ясюкова!K1011+Ясюкова!L1011+Ясюкова!P1011</f>
        <v>0</v>
      </c>
      <c r="D1005" s="54">
        <f>Ясюкова!E1011</f>
        <v>0</v>
      </c>
      <c r="E1005" s="54">
        <f>Ясюкова!F1011</f>
        <v>0</v>
      </c>
      <c r="F1005" s="54">
        <f>Ясюкова!J1011+Ясюкова!T1011</f>
        <v>0</v>
      </c>
      <c r="G1005" s="54">
        <f>Ясюкова!O1011+Ясюкова!V1011</f>
        <v>0</v>
      </c>
      <c r="H1005" s="54">
        <f>Ясюкова!J1011+Ясюкова!N1011+Ясюкова!O1011</f>
        <v>0</v>
      </c>
      <c r="I1005" s="54">
        <f>Ясюкова!T1011+Ясюкова!U1011+Ясюкова!V1011</f>
        <v>0</v>
      </c>
      <c r="J1005" s="54">
        <f>Ясюкова!W1011</f>
        <v>0</v>
      </c>
      <c r="K1005" s="54" t="e">
        <f>Ясюкова!C1011</f>
        <v>#DIV/0!</v>
      </c>
      <c r="L1005" s="54" t="e">
        <f>Ясюкова!D1011</f>
        <v>#DIV/0!</v>
      </c>
      <c r="M1005" s="54">
        <f>Ясюкова!G1011</f>
        <v>0</v>
      </c>
      <c r="N1005" s="54">
        <f>Ясюкова!H1011</f>
        <v>0</v>
      </c>
      <c r="O1005" s="54">
        <f>Ясюкова!I1011</f>
        <v>0</v>
      </c>
      <c r="P1005" s="54">
        <f>Ясюкова!X1011</f>
        <v>0</v>
      </c>
      <c r="Q1005" s="55" t="e">
        <f>Ясюкова!AX1011</f>
        <v>#N/A</v>
      </c>
      <c r="R1005" s="54" t="e">
        <f>Ясюкова!AW1011</f>
        <v>#N/A</v>
      </c>
    </row>
    <row r="1006" spans="1:18" x14ac:dyDescent="0.25">
      <c r="A1006" s="70">
        <f>'Тулуз-Пьерон'!A1012</f>
        <v>0</v>
      </c>
      <c r="B1006" s="71">
        <f>'Тулуз-Пьерон'!B1012</f>
        <v>0</v>
      </c>
      <c r="C1006" s="60">
        <f>Ясюкова!K1012+Ясюкова!L1012+Ясюкова!P1012</f>
        <v>0</v>
      </c>
      <c r="D1006" s="54">
        <f>Ясюкова!E1012</f>
        <v>0</v>
      </c>
      <c r="E1006" s="54">
        <f>Ясюкова!F1012</f>
        <v>0</v>
      </c>
      <c r="F1006" s="54">
        <f>Ясюкова!J1012+Ясюкова!T1012</f>
        <v>0</v>
      </c>
      <c r="G1006" s="54">
        <f>Ясюкова!O1012+Ясюкова!V1012</f>
        <v>0</v>
      </c>
      <c r="H1006" s="54">
        <f>Ясюкова!J1012+Ясюкова!N1012+Ясюкова!O1012</f>
        <v>0</v>
      </c>
      <c r="I1006" s="54">
        <f>Ясюкова!T1012+Ясюкова!U1012+Ясюкова!V1012</f>
        <v>0</v>
      </c>
      <c r="J1006" s="54">
        <f>Ясюкова!W1012</f>
        <v>0</v>
      </c>
      <c r="K1006" s="54" t="e">
        <f>Ясюкова!C1012</f>
        <v>#DIV/0!</v>
      </c>
      <c r="L1006" s="54" t="e">
        <f>Ясюкова!D1012</f>
        <v>#DIV/0!</v>
      </c>
      <c r="M1006" s="54">
        <f>Ясюкова!G1012</f>
        <v>0</v>
      </c>
      <c r="N1006" s="54">
        <f>Ясюкова!H1012</f>
        <v>0</v>
      </c>
      <c r="O1006" s="54">
        <f>Ясюкова!I1012</f>
        <v>0</v>
      </c>
      <c r="P1006" s="54">
        <f>Ясюкова!X1012</f>
        <v>0</v>
      </c>
      <c r="Q1006" s="55" t="e">
        <f>Ясюкова!AX1012</f>
        <v>#N/A</v>
      </c>
      <c r="R1006" s="54" t="e">
        <f>Ясюкова!AW1012</f>
        <v>#N/A</v>
      </c>
    </row>
    <row r="1007" spans="1:18" x14ac:dyDescent="0.25">
      <c r="A1007" s="70">
        <f>'Тулуз-Пьерон'!A1013</f>
        <v>0</v>
      </c>
      <c r="B1007" s="71">
        <f>'Тулуз-Пьерон'!B1013</f>
        <v>0</v>
      </c>
      <c r="C1007" s="60">
        <f>Ясюкова!K1013+Ясюкова!L1013+Ясюкова!P1013</f>
        <v>0</v>
      </c>
      <c r="D1007" s="54">
        <f>Ясюкова!E1013</f>
        <v>0</v>
      </c>
      <c r="E1007" s="54">
        <f>Ясюкова!F1013</f>
        <v>0</v>
      </c>
      <c r="F1007" s="54">
        <f>Ясюкова!J1013+Ясюкова!T1013</f>
        <v>0</v>
      </c>
      <c r="G1007" s="54">
        <f>Ясюкова!O1013+Ясюкова!V1013</f>
        <v>0</v>
      </c>
      <c r="H1007" s="54">
        <f>Ясюкова!J1013+Ясюкова!N1013+Ясюкова!O1013</f>
        <v>0</v>
      </c>
      <c r="I1007" s="54">
        <f>Ясюкова!T1013+Ясюкова!U1013+Ясюкова!V1013</f>
        <v>0</v>
      </c>
      <c r="J1007" s="54">
        <f>Ясюкова!W1013</f>
        <v>0</v>
      </c>
      <c r="K1007" s="54" t="e">
        <f>Ясюкова!C1013</f>
        <v>#DIV/0!</v>
      </c>
      <c r="L1007" s="54" t="e">
        <f>Ясюкова!D1013</f>
        <v>#DIV/0!</v>
      </c>
      <c r="M1007" s="54">
        <f>Ясюкова!G1013</f>
        <v>0</v>
      </c>
      <c r="N1007" s="54">
        <f>Ясюкова!H1013</f>
        <v>0</v>
      </c>
      <c r="O1007" s="54">
        <f>Ясюкова!I1013</f>
        <v>0</v>
      </c>
      <c r="P1007" s="54">
        <f>Ясюкова!X1013</f>
        <v>0</v>
      </c>
      <c r="Q1007" s="55" t="e">
        <f>Ясюкова!AX1013</f>
        <v>#N/A</v>
      </c>
      <c r="R1007" s="54" t="e">
        <f>Ясюкова!AW1013</f>
        <v>#N/A</v>
      </c>
    </row>
    <row r="1008" spans="1:18" x14ac:dyDescent="0.25">
      <c r="A1008" s="70">
        <f>'Тулуз-Пьерон'!A1014</f>
        <v>0</v>
      </c>
      <c r="B1008" s="71">
        <f>'Тулуз-Пьерон'!B1014</f>
        <v>0</v>
      </c>
      <c r="C1008" s="60">
        <f>Ясюкова!K1014+Ясюкова!L1014+Ясюкова!P1014</f>
        <v>0</v>
      </c>
      <c r="D1008" s="54">
        <f>Ясюкова!E1014</f>
        <v>0</v>
      </c>
      <c r="E1008" s="54">
        <f>Ясюкова!F1014</f>
        <v>0</v>
      </c>
      <c r="F1008" s="54">
        <f>Ясюкова!J1014+Ясюкова!T1014</f>
        <v>0</v>
      </c>
      <c r="G1008" s="54">
        <f>Ясюкова!O1014+Ясюкова!V1014</f>
        <v>0</v>
      </c>
      <c r="H1008" s="54">
        <f>Ясюкова!J1014+Ясюкова!N1014+Ясюкова!O1014</f>
        <v>0</v>
      </c>
      <c r="I1008" s="54">
        <f>Ясюкова!T1014+Ясюкова!U1014+Ясюкова!V1014</f>
        <v>0</v>
      </c>
      <c r="J1008" s="54">
        <f>Ясюкова!W1014</f>
        <v>0</v>
      </c>
      <c r="K1008" s="54" t="e">
        <f>Ясюкова!C1014</f>
        <v>#DIV/0!</v>
      </c>
      <c r="L1008" s="54" t="e">
        <f>Ясюкова!D1014</f>
        <v>#DIV/0!</v>
      </c>
      <c r="M1008" s="54">
        <f>Ясюкова!G1014</f>
        <v>0</v>
      </c>
      <c r="N1008" s="54">
        <f>Ясюкова!H1014</f>
        <v>0</v>
      </c>
      <c r="O1008" s="54">
        <f>Ясюкова!I1014</f>
        <v>0</v>
      </c>
      <c r="P1008" s="54">
        <f>Ясюкова!X1014</f>
        <v>0</v>
      </c>
      <c r="Q1008" s="55" t="e">
        <f>Ясюкова!AX1014</f>
        <v>#N/A</v>
      </c>
      <c r="R1008" s="54" t="e">
        <f>Ясюкова!AW1014</f>
        <v>#N/A</v>
      </c>
    </row>
    <row r="1009" spans="1:18" x14ac:dyDescent="0.25">
      <c r="A1009" s="70">
        <f>'Тулуз-Пьерон'!A1015</f>
        <v>0</v>
      </c>
      <c r="B1009" s="71">
        <f>'Тулуз-Пьерон'!B1015</f>
        <v>0</v>
      </c>
      <c r="C1009" s="60">
        <f>Ясюкова!K1015+Ясюкова!L1015+Ясюкова!P1015</f>
        <v>0</v>
      </c>
      <c r="D1009" s="54">
        <f>Ясюкова!E1015</f>
        <v>0</v>
      </c>
      <c r="E1009" s="54">
        <f>Ясюкова!F1015</f>
        <v>0</v>
      </c>
      <c r="F1009" s="54">
        <f>Ясюкова!J1015+Ясюкова!T1015</f>
        <v>0</v>
      </c>
      <c r="G1009" s="54">
        <f>Ясюкова!O1015+Ясюкова!V1015</f>
        <v>0</v>
      </c>
      <c r="H1009" s="54">
        <f>Ясюкова!J1015+Ясюкова!N1015+Ясюкова!O1015</f>
        <v>0</v>
      </c>
      <c r="I1009" s="54">
        <f>Ясюкова!T1015+Ясюкова!U1015+Ясюкова!V1015</f>
        <v>0</v>
      </c>
      <c r="J1009" s="54">
        <f>Ясюкова!W1015</f>
        <v>0</v>
      </c>
      <c r="K1009" s="54" t="e">
        <f>Ясюкова!C1015</f>
        <v>#DIV/0!</v>
      </c>
      <c r="L1009" s="54" t="e">
        <f>Ясюкова!D1015</f>
        <v>#DIV/0!</v>
      </c>
      <c r="M1009" s="54">
        <f>Ясюкова!G1015</f>
        <v>0</v>
      </c>
      <c r="N1009" s="54">
        <f>Ясюкова!H1015</f>
        <v>0</v>
      </c>
      <c r="O1009" s="54">
        <f>Ясюкова!I1015</f>
        <v>0</v>
      </c>
      <c r="P1009" s="54">
        <f>Ясюкова!X1015</f>
        <v>0</v>
      </c>
      <c r="Q1009" s="55" t="e">
        <f>Ясюкова!AX1015</f>
        <v>#N/A</v>
      </c>
      <c r="R1009" s="54" t="e">
        <f>Ясюкова!AW1015</f>
        <v>#N/A</v>
      </c>
    </row>
    <row r="1010" spans="1:18" x14ac:dyDescent="0.25">
      <c r="A1010" s="70">
        <f>'Тулуз-Пьерон'!A1016</f>
        <v>0</v>
      </c>
      <c r="B1010" s="71">
        <f>'Тулуз-Пьерон'!B1016</f>
        <v>0</v>
      </c>
      <c r="C1010" s="60">
        <f>Ясюкова!K1016+Ясюкова!L1016+Ясюкова!P1016</f>
        <v>0</v>
      </c>
      <c r="D1010" s="54">
        <f>Ясюкова!E1016</f>
        <v>0</v>
      </c>
      <c r="E1010" s="54">
        <f>Ясюкова!F1016</f>
        <v>0</v>
      </c>
      <c r="F1010" s="54">
        <f>Ясюкова!J1016+Ясюкова!T1016</f>
        <v>0</v>
      </c>
      <c r="G1010" s="54">
        <f>Ясюкова!O1016+Ясюкова!V1016</f>
        <v>0</v>
      </c>
      <c r="H1010" s="54">
        <f>Ясюкова!J1016+Ясюкова!N1016+Ясюкова!O1016</f>
        <v>0</v>
      </c>
      <c r="I1010" s="54">
        <f>Ясюкова!T1016+Ясюкова!U1016+Ясюкова!V1016</f>
        <v>0</v>
      </c>
      <c r="J1010" s="54">
        <f>Ясюкова!W1016</f>
        <v>0</v>
      </c>
      <c r="K1010" s="54">
        <f>Ясюкова!C1016</f>
        <v>0</v>
      </c>
      <c r="L1010" s="54">
        <f>Ясюкова!D1016</f>
        <v>0</v>
      </c>
      <c r="M1010" s="54">
        <f>Ясюкова!G1016</f>
        <v>0</v>
      </c>
      <c r="N1010" s="54">
        <f>Ясюкова!H1016</f>
        <v>0</v>
      </c>
      <c r="O1010" s="54">
        <f>Ясюкова!I1016</f>
        <v>0</v>
      </c>
      <c r="P1010" s="54">
        <f>Ясюкова!X1016</f>
        <v>0</v>
      </c>
      <c r="Q1010" s="55">
        <f>Ясюкова!AX1016</f>
        <v>0</v>
      </c>
      <c r="R1010" s="54">
        <f>Ясюкова!AW1016</f>
        <v>0</v>
      </c>
    </row>
  </sheetData>
  <sheetProtection password="C4E1" sheet="1" objects="1" scenarios="1"/>
  <mergeCells count="16">
    <mergeCell ref="R7:R8"/>
    <mergeCell ref="A7:A8"/>
    <mergeCell ref="L7:L8"/>
    <mergeCell ref="M7:M8"/>
    <mergeCell ref="N7:N8"/>
    <mergeCell ref="O7:O8"/>
    <mergeCell ref="P7:P8"/>
    <mergeCell ref="Q7:Q8"/>
    <mergeCell ref="F7:F8"/>
    <mergeCell ref="G7:G8"/>
    <mergeCell ref="H7:H8"/>
    <mergeCell ref="I7:I8"/>
    <mergeCell ref="J7:J8"/>
    <mergeCell ref="K7:K8"/>
    <mergeCell ref="D7:E7"/>
    <mergeCell ref="C7:C8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31"/>
  <sheetViews>
    <sheetView topLeftCell="A13" workbookViewId="0">
      <selection activeCell="E8" sqref="E8"/>
    </sheetView>
  </sheetViews>
  <sheetFormatPr defaultRowHeight="15" x14ac:dyDescent="0.25"/>
  <cols>
    <col min="1" max="1" width="9.140625" style="32"/>
    <col min="2" max="2" width="19.85546875" style="32" customWidth="1"/>
    <col min="3" max="3" width="38" style="3" customWidth="1"/>
    <col min="4" max="4" width="49.7109375" style="3" customWidth="1"/>
    <col min="5" max="5" width="43.85546875" style="3" customWidth="1"/>
    <col min="6" max="6" width="47.42578125" style="3" customWidth="1"/>
    <col min="7" max="7" width="49.85546875" style="3" customWidth="1"/>
    <col min="8" max="16384" width="9.140625" style="3"/>
  </cols>
  <sheetData>
    <row r="5" spans="1:7" ht="15.75" x14ac:dyDescent="0.25">
      <c r="A5" s="159" t="s">
        <v>96</v>
      </c>
      <c r="B5" s="155"/>
      <c r="C5" s="155" t="s">
        <v>206</v>
      </c>
      <c r="D5" s="155" t="s">
        <v>207</v>
      </c>
      <c r="E5" s="155" t="s">
        <v>208</v>
      </c>
      <c r="F5" s="155" t="s">
        <v>209</v>
      </c>
      <c r="G5" s="155" t="s">
        <v>210</v>
      </c>
    </row>
    <row r="6" spans="1:7" ht="31.5" x14ac:dyDescent="0.25">
      <c r="A6" s="159">
        <v>1</v>
      </c>
      <c r="B6" s="155" t="s">
        <v>211</v>
      </c>
      <c r="C6" s="155"/>
      <c r="D6" s="155"/>
      <c r="E6" s="155"/>
      <c r="F6" s="155"/>
      <c r="G6" s="155"/>
    </row>
    <row r="7" spans="1:7" ht="126" x14ac:dyDescent="0.25">
      <c r="A7" s="159">
        <v>2</v>
      </c>
      <c r="B7" s="155" t="s">
        <v>212</v>
      </c>
      <c r="C7" s="155" t="s">
        <v>245</v>
      </c>
      <c r="D7" s="155" t="s">
        <v>258</v>
      </c>
      <c r="E7" s="155" t="s">
        <v>259</v>
      </c>
      <c r="F7" s="155" t="s">
        <v>260</v>
      </c>
      <c r="G7" s="155" t="s">
        <v>260</v>
      </c>
    </row>
    <row r="8" spans="1:7" ht="110.25" x14ac:dyDescent="0.25">
      <c r="A8" s="159">
        <v>3</v>
      </c>
      <c r="B8" s="155" t="s">
        <v>159</v>
      </c>
      <c r="C8" s="155" t="s">
        <v>246</v>
      </c>
      <c r="D8" s="155" t="s">
        <v>247</v>
      </c>
      <c r="E8" s="155" t="s">
        <v>248</v>
      </c>
      <c r="F8" s="155" t="s">
        <v>249</v>
      </c>
      <c r="G8" s="155" t="s">
        <v>250</v>
      </c>
    </row>
    <row r="9" spans="1:7" ht="141.75" x14ac:dyDescent="0.25">
      <c r="A9" s="159">
        <v>4</v>
      </c>
      <c r="B9" s="155" t="s">
        <v>213</v>
      </c>
      <c r="C9" s="155"/>
      <c r="D9" s="155"/>
      <c r="E9" s="155" t="s">
        <v>244</v>
      </c>
      <c r="F9" s="155" t="s">
        <v>214</v>
      </c>
      <c r="G9" s="155" t="s">
        <v>215</v>
      </c>
    </row>
    <row r="10" spans="1:7" ht="157.5" x14ac:dyDescent="0.25">
      <c r="A10" s="159">
        <v>5</v>
      </c>
      <c r="B10" s="155" t="s">
        <v>216</v>
      </c>
      <c r="C10" s="155"/>
      <c r="D10" s="155" t="s">
        <v>221</v>
      </c>
      <c r="E10" s="155" t="s">
        <v>222</v>
      </c>
      <c r="F10" s="155" t="s">
        <v>223</v>
      </c>
      <c r="G10" s="155" t="s">
        <v>224</v>
      </c>
    </row>
    <row r="11" spans="1:7" ht="110.25" x14ac:dyDescent="0.25">
      <c r="A11" s="159">
        <v>6</v>
      </c>
      <c r="B11" s="155" t="s">
        <v>217</v>
      </c>
      <c r="C11" s="155"/>
      <c r="D11" s="155" t="s">
        <v>218</v>
      </c>
      <c r="E11" s="155" t="s">
        <v>219</v>
      </c>
      <c r="F11" s="155" t="s">
        <v>220</v>
      </c>
      <c r="G11" s="160" t="s">
        <v>220</v>
      </c>
    </row>
    <row r="12" spans="1:7" ht="31.5" x14ac:dyDescent="0.25">
      <c r="A12" s="159">
        <v>7</v>
      </c>
      <c r="B12" s="155" t="s">
        <v>225</v>
      </c>
      <c r="C12" s="155"/>
      <c r="D12" s="155"/>
      <c r="E12" s="155"/>
      <c r="F12" s="155"/>
      <c r="G12" s="155"/>
    </row>
    <row r="13" spans="1:7" ht="126" x14ac:dyDescent="0.25">
      <c r="A13" s="159">
        <v>8</v>
      </c>
      <c r="B13" s="155" t="s">
        <v>226</v>
      </c>
      <c r="C13" s="155" t="s">
        <v>227</v>
      </c>
      <c r="D13" s="155" t="s">
        <v>227</v>
      </c>
      <c r="E13" s="155" t="s">
        <v>228</v>
      </c>
      <c r="F13" s="155" t="s">
        <v>229</v>
      </c>
      <c r="G13" s="155" t="s">
        <v>229</v>
      </c>
    </row>
    <row r="14" spans="1:7" ht="283.5" x14ac:dyDescent="0.25">
      <c r="A14" s="159">
        <v>9</v>
      </c>
      <c r="B14" s="155" t="s">
        <v>138</v>
      </c>
      <c r="C14" s="155" t="s">
        <v>230</v>
      </c>
      <c r="D14" s="155" t="s">
        <v>231</v>
      </c>
      <c r="E14" s="155" t="s">
        <v>232</v>
      </c>
      <c r="F14" s="155" t="s">
        <v>233</v>
      </c>
      <c r="G14" s="155" t="s">
        <v>233</v>
      </c>
    </row>
    <row r="15" spans="1:7" ht="299.25" x14ac:dyDescent="0.25">
      <c r="A15" s="159">
        <v>10</v>
      </c>
      <c r="B15" s="155" t="s">
        <v>234</v>
      </c>
      <c r="C15" s="155" t="s">
        <v>235</v>
      </c>
      <c r="D15" s="155" t="s">
        <v>235</v>
      </c>
      <c r="E15" s="155" t="s">
        <v>236</v>
      </c>
      <c r="F15" s="155" t="s">
        <v>237</v>
      </c>
      <c r="G15" s="155" t="s">
        <v>238</v>
      </c>
    </row>
    <row r="16" spans="1:7" ht="157.5" x14ac:dyDescent="0.25">
      <c r="A16" s="159">
        <v>11</v>
      </c>
      <c r="B16" s="155" t="s">
        <v>239</v>
      </c>
      <c r="C16" s="155" t="s">
        <v>240</v>
      </c>
      <c r="D16" s="155" t="s">
        <v>240</v>
      </c>
      <c r="E16" s="155" t="s">
        <v>241</v>
      </c>
      <c r="F16" s="155" t="s">
        <v>242</v>
      </c>
      <c r="G16" s="155" t="s">
        <v>243</v>
      </c>
    </row>
    <row r="17" spans="1:7" ht="15.75" x14ac:dyDescent="0.25">
      <c r="A17" s="159">
        <v>12</v>
      </c>
      <c r="B17" s="155"/>
      <c r="C17" s="155"/>
      <c r="D17" s="155"/>
      <c r="E17" s="155"/>
      <c r="F17" s="155"/>
      <c r="G17" s="155"/>
    </row>
    <row r="18" spans="1:7" ht="15.75" x14ac:dyDescent="0.25">
      <c r="A18" s="159">
        <v>13</v>
      </c>
      <c r="B18" s="155"/>
      <c r="C18" s="155"/>
      <c r="D18" s="155"/>
      <c r="E18" s="155"/>
      <c r="F18" s="155"/>
      <c r="G18" s="155"/>
    </row>
    <row r="19" spans="1:7" ht="15.75" x14ac:dyDescent="0.25">
      <c r="A19" s="159">
        <v>14</v>
      </c>
      <c r="B19" s="155"/>
      <c r="C19" s="155"/>
      <c r="D19" s="155"/>
      <c r="E19" s="155"/>
      <c r="F19" s="155"/>
      <c r="G19" s="155"/>
    </row>
    <row r="20" spans="1:7" ht="15.75" x14ac:dyDescent="0.25">
      <c r="A20" s="159">
        <v>15</v>
      </c>
      <c r="B20" s="155"/>
      <c r="C20" s="155"/>
      <c r="D20" s="155"/>
      <c r="E20" s="155"/>
      <c r="F20" s="155"/>
      <c r="G20" s="155"/>
    </row>
    <row r="21" spans="1:7" ht="15.75" x14ac:dyDescent="0.25">
      <c r="A21" s="159">
        <v>16</v>
      </c>
      <c r="B21" s="155"/>
      <c r="C21" s="155"/>
      <c r="D21" s="155"/>
      <c r="E21" s="155"/>
      <c r="F21" s="155"/>
      <c r="G21" s="155"/>
    </row>
    <row r="22" spans="1:7" ht="15.75" x14ac:dyDescent="0.25">
      <c r="A22" s="159">
        <v>17</v>
      </c>
      <c r="B22" s="155"/>
      <c r="C22" s="155"/>
      <c r="D22" s="155"/>
      <c r="E22" s="155"/>
      <c r="F22" s="155"/>
      <c r="G22" s="155"/>
    </row>
    <row r="23" spans="1:7" ht="15.75" x14ac:dyDescent="0.25">
      <c r="A23" s="159">
        <v>18</v>
      </c>
      <c r="B23" s="155"/>
      <c r="C23" s="155"/>
      <c r="D23" s="155"/>
      <c r="E23" s="155"/>
      <c r="F23" s="155"/>
      <c r="G23" s="155"/>
    </row>
    <row r="24" spans="1:7" ht="15.75" x14ac:dyDescent="0.25">
      <c r="A24" s="159">
        <v>19</v>
      </c>
      <c r="B24" s="155"/>
      <c r="C24" s="155"/>
      <c r="D24" s="155"/>
      <c r="E24" s="155"/>
      <c r="F24" s="155"/>
      <c r="G24" s="155"/>
    </row>
    <row r="25" spans="1:7" ht="15.75" x14ac:dyDescent="0.25">
      <c r="A25" s="159">
        <v>20</v>
      </c>
      <c r="B25" s="155"/>
      <c r="C25" s="155"/>
      <c r="D25" s="155"/>
      <c r="E25" s="155"/>
      <c r="F25" s="155"/>
      <c r="G25" s="155"/>
    </row>
    <row r="26" spans="1:7" ht="15.75" x14ac:dyDescent="0.25">
      <c r="A26" s="159">
        <v>21</v>
      </c>
      <c r="B26" s="155"/>
      <c r="C26" s="155"/>
      <c r="D26" s="155"/>
      <c r="E26" s="155"/>
      <c r="F26" s="155"/>
      <c r="G26" s="155"/>
    </row>
    <row r="27" spans="1:7" ht="15.75" x14ac:dyDescent="0.25">
      <c r="A27" s="159">
        <v>22</v>
      </c>
      <c r="B27" s="155"/>
      <c r="C27" s="155"/>
      <c r="D27" s="155"/>
      <c r="E27" s="155"/>
      <c r="F27" s="155"/>
      <c r="G27" s="155"/>
    </row>
    <row r="28" spans="1:7" ht="15.75" x14ac:dyDescent="0.25">
      <c r="A28" s="159">
        <v>23</v>
      </c>
      <c r="B28" s="155"/>
      <c r="C28" s="155"/>
      <c r="D28" s="155"/>
      <c r="E28" s="155"/>
      <c r="F28" s="155"/>
      <c r="G28" s="155"/>
    </row>
    <row r="29" spans="1:7" ht="15.75" x14ac:dyDescent="0.25">
      <c r="A29" s="159">
        <v>24</v>
      </c>
      <c r="B29" s="155"/>
      <c r="C29" s="155"/>
      <c r="D29" s="155"/>
      <c r="E29" s="155"/>
      <c r="F29" s="155"/>
      <c r="G29" s="155"/>
    </row>
    <row r="30" spans="1:7" ht="15.75" x14ac:dyDescent="0.25">
      <c r="A30" s="159">
        <v>25</v>
      </c>
      <c r="B30" s="155"/>
      <c r="C30" s="155"/>
      <c r="D30" s="155"/>
      <c r="E30" s="155"/>
      <c r="F30" s="155"/>
      <c r="G30" s="155"/>
    </row>
    <row r="31" spans="1:7" ht="15.75" x14ac:dyDescent="0.25">
      <c r="A31" s="159">
        <v>26</v>
      </c>
      <c r="B31" s="155"/>
      <c r="C31" s="155"/>
      <c r="D31" s="155"/>
      <c r="E31" s="155"/>
      <c r="F31" s="155"/>
      <c r="G31" s="155"/>
    </row>
  </sheetData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Q15187"/>
  <sheetViews>
    <sheetView showRowColHeaders="0" zoomScale="112" zoomScaleNormal="112" workbookViewId="0">
      <pane ySplit="1" topLeftCell="A2" activePane="bottomLeft" state="frozen"/>
      <selection pane="bottomLeft" activeCell="D63" sqref="D63"/>
    </sheetView>
  </sheetViews>
  <sheetFormatPr defaultRowHeight="15" x14ac:dyDescent="0.25"/>
  <cols>
    <col min="1" max="1" width="10.5703125" style="184" customWidth="1"/>
    <col min="2" max="2" width="45.140625" style="184" customWidth="1"/>
    <col min="3" max="3" width="78" style="183" customWidth="1"/>
    <col min="4" max="4" width="103" style="183" customWidth="1"/>
    <col min="5" max="2175" width="9.140625" style="197"/>
    <col min="2176" max="16384" width="9.140625" style="183"/>
  </cols>
  <sheetData>
    <row r="1" spans="1:134" ht="15.75" customHeight="1" x14ac:dyDescent="0.25">
      <c r="A1" s="190" t="s">
        <v>96</v>
      </c>
      <c r="B1" s="190" t="s">
        <v>265</v>
      </c>
      <c r="C1" s="194" t="s">
        <v>29</v>
      </c>
      <c r="D1" s="195" t="s">
        <v>71</v>
      </c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  <c r="AX1" s="196"/>
      <c r="AY1" s="196"/>
      <c r="AZ1" s="196"/>
      <c r="BA1" s="196"/>
      <c r="BB1" s="196"/>
      <c r="BC1" s="196"/>
      <c r="BD1" s="196"/>
      <c r="BE1" s="196"/>
      <c r="BF1" s="196"/>
      <c r="BG1" s="196"/>
      <c r="BH1" s="196"/>
      <c r="BI1" s="196"/>
      <c r="BJ1" s="196"/>
      <c r="BK1" s="196"/>
      <c r="BL1" s="196"/>
      <c r="BM1" s="196"/>
      <c r="BN1" s="196"/>
      <c r="BO1" s="196"/>
      <c r="BP1" s="196"/>
      <c r="BQ1" s="196"/>
      <c r="BR1" s="196"/>
      <c r="BS1" s="196"/>
      <c r="BT1" s="196"/>
      <c r="BU1" s="196"/>
      <c r="BV1" s="196"/>
      <c r="BW1" s="196"/>
      <c r="BX1" s="196"/>
      <c r="BY1" s="196"/>
      <c r="BZ1" s="196"/>
      <c r="CA1" s="196"/>
      <c r="CB1" s="196"/>
      <c r="CC1" s="196"/>
      <c r="CD1" s="196"/>
      <c r="CE1" s="196"/>
      <c r="CF1" s="196"/>
      <c r="CG1" s="196"/>
      <c r="CH1" s="196"/>
      <c r="CI1" s="196"/>
      <c r="CJ1" s="196"/>
      <c r="CK1" s="196"/>
      <c r="CL1" s="196"/>
      <c r="CM1" s="196"/>
      <c r="CN1" s="196"/>
      <c r="CO1" s="196"/>
      <c r="CP1" s="196"/>
      <c r="CQ1" s="196"/>
      <c r="CR1" s="196"/>
      <c r="CS1" s="196"/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/>
      <c r="DE1" s="196"/>
      <c r="DF1" s="196"/>
      <c r="DG1" s="196"/>
      <c r="DH1" s="196"/>
      <c r="DI1" s="196"/>
      <c r="DJ1" s="196"/>
      <c r="DK1" s="196"/>
      <c r="DL1" s="196"/>
      <c r="DM1" s="196"/>
      <c r="DN1" s="196"/>
      <c r="DO1" s="196"/>
      <c r="DP1" s="196"/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/>
      <c r="EC1" s="196"/>
      <c r="ED1" s="196"/>
    </row>
    <row r="2" spans="1:134" ht="47.25" x14ac:dyDescent="0.25">
      <c r="A2" s="191">
        <f>'Тулуз-Пьерон'!A15</f>
        <v>1</v>
      </c>
      <c r="B2" s="191" t="str">
        <f>'Тулуз-Пьерон'!B15</f>
        <v>ФАМИЛИЯ ИМЯ 1</v>
      </c>
      <c r="C2" s="193" t="s">
        <v>266</v>
      </c>
      <c r="D2" s="192" t="s">
        <v>267</v>
      </c>
    </row>
    <row r="3" spans="1:134" ht="47.25" x14ac:dyDescent="0.25">
      <c r="A3" s="191">
        <f>'Тулуз-Пьерон'!A16</f>
        <v>2</v>
      </c>
      <c r="B3" s="191" t="str">
        <f>'Тулуз-Пьерон'!B16</f>
        <v>ФАМИЛИЯ ИМЯ 2</v>
      </c>
      <c r="C3" s="193" t="s">
        <v>263</v>
      </c>
      <c r="D3" s="192" t="s">
        <v>264</v>
      </c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  <c r="BS3" s="198"/>
      <c r="BT3" s="198"/>
      <c r="BU3" s="198"/>
      <c r="BV3" s="198"/>
      <c r="BW3" s="198"/>
      <c r="BX3" s="198"/>
      <c r="BY3" s="198"/>
      <c r="BZ3" s="198"/>
      <c r="CA3" s="198"/>
      <c r="CB3" s="198"/>
      <c r="CC3" s="198"/>
      <c r="CD3" s="198"/>
      <c r="CE3" s="198"/>
      <c r="CF3" s="198"/>
      <c r="CG3" s="198"/>
      <c r="CH3" s="198"/>
      <c r="CI3" s="198"/>
      <c r="CJ3" s="198"/>
      <c r="CK3" s="198"/>
      <c r="CL3" s="198"/>
      <c r="CM3" s="198"/>
      <c r="CN3" s="198"/>
      <c r="CO3" s="198"/>
      <c r="CP3" s="198"/>
      <c r="CQ3" s="198"/>
      <c r="CR3" s="198"/>
      <c r="CS3" s="198"/>
      <c r="CT3" s="198"/>
      <c r="CU3" s="198"/>
      <c r="CV3" s="198"/>
      <c r="CW3" s="198"/>
      <c r="CX3" s="198"/>
      <c r="CY3" s="198"/>
      <c r="CZ3" s="198"/>
      <c r="DA3" s="198"/>
      <c r="DB3" s="198"/>
      <c r="DC3" s="198"/>
      <c r="DD3" s="198"/>
      <c r="DE3" s="198"/>
      <c r="DF3" s="198"/>
      <c r="DG3" s="198"/>
      <c r="DH3" s="198"/>
      <c r="DI3" s="198"/>
      <c r="DJ3" s="198"/>
      <c r="DK3" s="198"/>
      <c r="DL3" s="198"/>
      <c r="DM3" s="198"/>
      <c r="DN3" s="198"/>
      <c r="DO3" s="198"/>
      <c r="DP3" s="198"/>
      <c r="DQ3" s="198"/>
      <c r="DR3" s="198"/>
      <c r="DS3" s="198"/>
      <c r="DT3" s="198"/>
      <c r="DU3" s="198"/>
      <c r="DV3" s="198"/>
      <c r="DW3" s="198"/>
      <c r="DX3" s="198"/>
      <c r="DY3" s="198"/>
      <c r="DZ3" s="198"/>
      <c r="EA3" s="198"/>
      <c r="EB3" s="198"/>
      <c r="EC3" s="198"/>
      <c r="ED3" s="199"/>
    </row>
    <row r="4" spans="1:134" ht="78.75" x14ac:dyDescent="0.25">
      <c r="A4" s="191">
        <f>'Тулуз-Пьерон'!A17</f>
        <v>3</v>
      </c>
      <c r="B4" s="191" t="str">
        <f>'Тулуз-Пьерон'!B17</f>
        <v>ФАМИЛИЯ ИМЯ 3</v>
      </c>
      <c r="C4" s="193" t="s">
        <v>266</v>
      </c>
      <c r="D4" s="192" t="s">
        <v>268</v>
      </c>
    </row>
    <row r="5" spans="1:134" ht="63" x14ac:dyDescent="0.25">
      <c r="A5" s="191">
        <f>'Тулуз-Пьерон'!A18</f>
        <v>4</v>
      </c>
      <c r="B5" s="191" t="str">
        <f>'Тулуз-Пьерон'!B18</f>
        <v>ФАМИЛИЯ ИМЯ 4</v>
      </c>
      <c r="C5" s="193" t="s">
        <v>266</v>
      </c>
      <c r="D5" s="192" t="s">
        <v>269</v>
      </c>
    </row>
    <row r="6" spans="1:134" ht="47.25" x14ac:dyDescent="0.25">
      <c r="A6" s="191">
        <f>'Тулуз-Пьерон'!A19</f>
        <v>5</v>
      </c>
      <c r="B6" s="191" t="str">
        <f>'Тулуз-Пьерон'!B19</f>
        <v>ФАМИЛИЯ ИМЯ 5</v>
      </c>
      <c r="C6" s="193" t="s">
        <v>266</v>
      </c>
      <c r="D6" s="192" t="s">
        <v>270</v>
      </c>
    </row>
    <row r="7" spans="1:134" ht="31.5" x14ac:dyDescent="0.25">
      <c r="A7" s="191">
        <f>'Тулуз-Пьерон'!A20</f>
        <v>6</v>
      </c>
      <c r="B7" s="191" t="str">
        <f>'Тулуз-Пьерон'!B20</f>
        <v>ФАМИЛИЯ ИМЯ 6</v>
      </c>
      <c r="C7" s="193" t="s">
        <v>266</v>
      </c>
      <c r="D7" s="192" t="s">
        <v>271</v>
      </c>
    </row>
    <row r="8" spans="1:134" ht="31.5" x14ac:dyDescent="0.25">
      <c r="A8" s="191">
        <f>'Тулуз-Пьерон'!A21</f>
        <v>7</v>
      </c>
      <c r="B8" s="191" t="str">
        <f>'Тулуз-Пьерон'!B21</f>
        <v>ФАМИЛИЯ ИМЯ 7</v>
      </c>
      <c r="C8" s="193" t="s">
        <v>266</v>
      </c>
      <c r="D8" s="192" t="s">
        <v>272</v>
      </c>
    </row>
    <row r="9" spans="1:134" ht="63" x14ac:dyDescent="0.25">
      <c r="A9" s="191">
        <f>'Тулуз-Пьерон'!A22</f>
        <v>8</v>
      </c>
      <c r="B9" s="191" t="str">
        <f>'Тулуз-Пьерон'!B22</f>
        <v>ФАМИЛИЯ ИМЯ 8</v>
      </c>
      <c r="C9" s="193" t="s">
        <v>266</v>
      </c>
      <c r="D9" s="192" t="s">
        <v>273</v>
      </c>
    </row>
    <row r="10" spans="1:134" ht="47.25" x14ac:dyDescent="0.25">
      <c r="A10" s="191">
        <f>'Тулуз-Пьерон'!A23</f>
        <v>9</v>
      </c>
      <c r="B10" s="191" t="str">
        <f>'Тулуз-Пьерон'!B23</f>
        <v>ФАМИЛИЯ ИМЯ 9</v>
      </c>
      <c r="C10" s="193" t="s">
        <v>266</v>
      </c>
      <c r="D10" s="192" t="s">
        <v>267</v>
      </c>
    </row>
    <row r="11" spans="1:134" ht="31.5" x14ac:dyDescent="0.25">
      <c r="A11" s="191">
        <f>'Тулуз-Пьерон'!A24</f>
        <v>10</v>
      </c>
      <c r="B11" s="191" t="str">
        <f>'Тулуз-Пьерон'!B24</f>
        <v>ФАМИЛИЯ ИМЯ 10</v>
      </c>
      <c r="C11" s="193" t="s">
        <v>263</v>
      </c>
      <c r="D11" s="192" t="s">
        <v>274</v>
      </c>
    </row>
    <row r="12" spans="1:134" ht="47.25" x14ac:dyDescent="0.25">
      <c r="A12" s="191">
        <f>'Тулуз-Пьерон'!A25</f>
        <v>11</v>
      </c>
      <c r="B12" s="191" t="str">
        <f>'Тулуз-Пьерон'!B25</f>
        <v>ФАМИЛИЯ ИМЯ 11</v>
      </c>
      <c r="C12" s="193" t="s">
        <v>266</v>
      </c>
      <c r="D12" s="192" t="s">
        <v>275</v>
      </c>
    </row>
    <row r="13" spans="1:134" ht="47.25" x14ac:dyDescent="0.25">
      <c r="A13" s="191">
        <f>'Тулуз-Пьерон'!A26</f>
        <v>12</v>
      </c>
      <c r="B13" s="191" t="str">
        <f>'Тулуз-Пьерон'!B26</f>
        <v>ФАМИЛИЯ ИМЯ 12</v>
      </c>
      <c r="C13" s="193" t="s">
        <v>266</v>
      </c>
      <c r="D13" s="192" t="s">
        <v>276</v>
      </c>
    </row>
    <row r="14" spans="1:134" ht="47.25" x14ac:dyDescent="0.25">
      <c r="A14" s="191">
        <f>'Тулуз-Пьерон'!A27</f>
        <v>13</v>
      </c>
      <c r="B14" s="191" t="str">
        <f>'Тулуз-Пьерон'!B27</f>
        <v>ФАМИЛИЯ ИМЯ 13</v>
      </c>
      <c r="C14" s="193" t="s">
        <v>263</v>
      </c>
      <c r="D14" s="192" t="s">
        <v>267</v>
      </c>
    </row>
    <row r="15" spans="1:134" x14ac:dyDescent="0.25">
      <c r="A15" s="191">
        <f>'Тулуз-Пьерон'!A28</f>
        <v>14</v>
      </c>
      <c r="B15" s="191" t="str">
        <f>'Тулуз-Пьерон'!B28</f>
        <v>ФАМИЛИЯ ИМЯ 14</v>
      </c>
      <c r="C15" s="201"/>
      <c r="D15" s="202"/>
    </row>
    <row r="16" spans="1:134" ht="47.25" x14ac:dyDescent="0.25">
      <c r="A16" s="191">
        <f>'Тулуз-Пьерон'!A29</f>
        <v>15</v>
      </c>
      <c r="B16" s="191" t="str">
        <f>'Тулуз-Пьерон'!B29</f>
        <v>ФАМИЛИЯ ИМЯ 15</v>
      </c>
      <c r="C16" s="193" t="s">
        <v>263</v>
      </c>
      <c r="D16" s="192" t="s">
        <v>267</v>
      </c>
    </row>
    <row r="17" spans="1:4" ht="47.25" x14ac:dyDescent="0.25">
      <c r="A17" s="191">
        <f>'Тулуз-Пьерон'!A30</f>
        <v>16</v>
      </c>
      <c r="B17" s="191" t="str">
        <f>'Тулуз-Пьерон'!B30</f>
        <v>ФАМИЛИЯ ИМЯ 16</v>
      </c>
      <c r="C17" s="193" t="s">
        <v>263</v>
      </c>
      <c r="D17" s="192" t="s">
        <v>277</v>
      </c>
    </row>
    <row r="18" spans="1:4" ht="63" x14ac:dyDescent="0.25">
      <c r="A18" s="191">
        <f>'Тулуз-Пьерон'!A31</f>
        <v>17</v>
      </c>
      <c r="B18" s="191" t="str">
        <f>'Тулуз-Пьерон'!B31</f>
        <v>ФАМИЛИЯ ИМЯ 17</v>
      </c>
      <c r="C18" s="193" t="s">
        <v>266</v>
      </c>
      <c r="D18" s="192" t="s">
        <v>278</v>
      </c>
    </row>
    <row r="19" spans="1:4" ht="47.25" x14ac:dyDescent="0.25">
      <c r="A19" s="191">
        <f>'Тулуз-Пьерон'!A32</f>
        <v>18</v>
      </c>
      <c r="B19" s="191" t="str">
        <f>'Тулуз-Пьерон'!B32</f>
        <v>ФАМИЛИЯ ИМЯ 18</v>
      </c>
      <c r="C19" s="193" t="s">
        <v>263</v>
      </c>
      <c r="D19" s="192" t="s">
        <v>277</v>
      </c>
    </row>
    <row r="20" spans="1:4" ht="47.25" x14ac:dyDescent="0.25">
      <c r="A20" s="191">
        <f>'Тулуз-Пьерон'!A33</f>
        <v>19</v>
      </c>
      <c r="B20" s="191" t="str">
        <f>'Тулуз-Пьерон'!B33</f>
        <v>ФАМИЛИЯ ИМЯ 19</v>
      </c>
      <c r="C20" s="193" t="s">
        <v>263</v>
      </c>
      <c r="D20" s="192" t="s">
        <v>279</v>
      </c>
    </row>
    <row r="21" spans="1:4" ht="47.25" x14ac:dyDescent="0.25">
      <c r="A21" s="191">
        <f>'Тулуз-Пьерон'!A34</f>
        <v>20</v>
      </c>
      <c r="B21" s="191" t="str">
        <f>'Тулуз-Пьерон'!B34</f>
        <v>ФАМИЛИЯ ИМЯ 20</v>
      </c>
      <c r="C21" s="193" t="s">
        <v>263</v>
      </c>
      <c r="D21" s="192" t="s">
        <v>277</v>
      </c>
    </row>
    <row r="22" spans="1:4" ht="47.25" x14ac:dyDescent="0.25">
      <c r="A22" s="191">
        <f>'Тулуз-Пьерон'!A35</f>
        <v>21</v>
      </c>
      <c r="B22" s="191" t="str">
        <f>'Тулуз-Пьерон'!B35</f>
        <v>ФАМИЛИЯ ИМЯ 21</v>
      </c>
      <c r="C22" s="193" t="s">
        <v>263</v>
      </c>
      <c r="D22" s="192" t="s">
        <v>280</v>
      </c>
    </row>
    <row r="23" spans="1:4" ht="47.25" x14ac:dyDescent="0.25">
      <c r="A23" s="191">
        <f>'Тулуз-Пьерон'!A36</f>
        <v>22</v>
      </c>
      <c r="B23" s="191" t="str">
        <f>'Тулуз-Пьерон'!B36</f>
        <v>ФАМИЛИЯ ИМЯ 22</v>
      </c>
      <c r="C23" s="193" t="s">
        <v>263</v>
      </c>
      <c r="D23" s="192" t="s">
        <v>277</v>
      </c>
    </row>
    <row r="24" spans="1:4" ht="47.25" x14ac:dyDescent="0.25">
      <c r="A24" s="191">
        <f>'Тулуз-Пьерон'!A37</f>
        <v>23</v>
      </c>
      <c r="B24" s="191" t="str">
        <f>'Тулуз-Пьерон'!B37</f>
        <v>ФАМИЛИЯ ИМЯ 23</v>
      </c>
      <c r="C24" s="193" t="s">
        <v>266</v>
      </c>
      <c r="D24" s="192" t="s">
        <v>286</v>
      </c>
    </row>
    <row r="25" spans="1:4" ht="31.5" x14ac:dyDescent="0.25">
      <c r="A25" s="191">
        <f>'Тулуз-Пьерон'!A38</f>
        <v>24</v>
      </c>
      <c r="B25" s="191" t="str">
        <f>'Тулуз-Пьерон'!B38</f>
        <v>ФАМИЛИЯ ИМЯ 24</v>
      </c>
      <c r="C25" s="193" t="s">
        <v>263</v>
      </c>
      <c r="D25" s="192" t="s">
        <v>281</v>
      </c>
    </row>
    <row r="26" spans="1:4" ht="47.25" x14ac:dyDescent="0.25">
      <c r="A26" s="191">
        <f>'Тулуз-Пьерон'!A39</f>
        <v>25</v>
      </c>
      <c r="B26" s="191" t="str">
        <f>'Тулуз-Пьерон'!B39</f>
        <v>ФАМИЛИЯ ИМЯ 25</v>
      </c>
      <c r="C26" s="193" t="s">
        <v>266</v>
      </c>
      <c r="D26" s="192" t="s">
        <v>282</v>
      </c>
    </row>
    <row r="27" spans="1:4" ht="63" x14ac:dyDescent="0.25">
      <c r="A27" s="191">
        <f>'Тулуз-Пьерон'!A40</f>
        <v>26</v>
      </c>
      <c r="B27" s="191" t="str">
        <f>'Тулуз-Пьерон'!B40</f>
        <v>ФАМИЛИЯ ИМЯ 26</v>
      </c>
      <c r="C27" s="193" t="s">
        <v>266</v>
      </c>
      <c r="D27" s="192" t="s">
        <v>283</v>
      </c>
    </row>
    <row r="28" spans="1:4" ht="47.25" x14ac:dyDescent="0.25">
      <c r="A28" s="191">
        <f>'Тулуз-Пьерон'!A41</f>
        <v>27</v>
      </c>
      <c r="B28" s="191" t="str">
        <f>'Тулуз-Пьерон'!B41</f>
        <v>ФАМИЛИЯ ИМЯ 27</v>
      </c>
      <c r="C28" s="193" t="s">
        <v>266</v>
      </c>
      <c r="D28" s="192" t="s">
        <v>284</v>
      </c>
    </row>
    <row r="29" spans="1:4" ht="47.25" x14ac:dyDescent="0.25">
      <c r="A29" s="191">
        <f>'Тулуз-Пьерон'!A42</f>
        <v>28</v>
      </c>
      <c r="B29" s="191" t="str">
        <f>'Тулуз-Пьерон'!B42</f>
        <v>ФАМИЛИЯ ИМЯ 28</v>
      </c>
      <c r="C29" s="193" t="s">
        <v>266</v>
      </c>
      <c r="D29" s="192" t="s">
        <v>285</v>
      </c>
    </row>
    <row r="30" spans="1:4" ht="47.25" x14ac:dyDescent="0.25">
      <c r="A30" s="191">
        <f>'Тулуз-Пьерон'!A43</f>
        <v>29</v>
      </c>
      <c r="B30" s="191" t="str">
        <f>'Тулуз-Пьерон'!B43</f>
        <v>ФАМИЛИЯ ИМЯ 29</v>
      </c>
      <c r="C30" s="193" t="s">
        <v>266</v>
      </c>
      <c r="D30" s="192" t="s">
        <v>285</v>
      </c>
    </row>
    <row r="31" spans="1:4" ht="31.5" x14ac:dyDescent="0.25">
      <c r="A31" s="191">
        <f>'Тулуз-Пьерон'!A44</f>
        <v>30</v>
      </c>
      <c r="B31" s="191" t="str">
        <f>'Тулуз-Пьерон'!B44</f>
        <v>ФАМИЛИЯ ИМЯ 30</v>
      </c>
      <c r="C31" s="193" t="s">
        <v>266</v>
      </c>
      <c r="D31" s="192" t="s">
        <v>272</v>
      </c>
    </row>
    <row r="32" spans="1:4" ht="63" x14ac:dyDescent="0.25">
      <c r="A32" s="191">
        <f>'Тулуз-Пьерон'!A45</f>
        <v>31</v>
      </c>
      <c r="B32" s="191" t="str">
        <f>'Тулуз-Пьерон'!B45</f>
        <v>ФАМИЛИЯ ИМЯ 31</v>
      </c>
      <c r="C32" s="193" t="s">
        <v>266</v>
      </c>
      <c r="D32" s="192" t="s">
        <v>287</v>
      </c>
    </row>
    <row r="33" spans="1:4" ht="47.25" x14ac:dyDescent="0.25">
      <c r="A33" s="191">
        <f>'Тулуз-Пьерон'!A46</f>
        <v>32</v>
      </c>
      <c r="B33" s="191" t="str">
        <f>'Тулуз-Пьерон'!B46</f>
        <v>ФАМИЛИЯ ИМЯ 32</v>
      </c>
      <c r="C33" s="193" t="s">
        <v>266</v>
      </c>
      <c r="D33" s="192" t="s">
        <v>286</v>
      </c>
    </row>
    <row r="34" spans="1:4" ht="47.25" x14ac:dyDescent="0.25">
      <c r="A34" s="191">
        <f>'Тулуз-Пьерон'!A47</f>
        <v>33</v>
      </c>
      <c r="B34" s="191" t="str">
        <f>'Тулуз-Пьерон'!B47</f>
        <v>ФАМИЛИЯ ИМЯ 33</v>
      </c>
      <c r="C34" s="193" t="s">
        <v>266</v>
      </c>
      <c r="D34" s="192" t="s">
        <v>288</v>
      </c>
    </row>
    <row r="35" spans="1:4" ht="47.25" x14ac:dyDescent="0.25">
      <c r="A35" s="191">
        <f>'Тулуз-Пьерон'!A48</f>
        <v>34</v>
      </c>
      <c r="B35" s="191" t="str">
        <f>'Тулуз-Пьерон'!B48</f>
        <v>ФАМИЛИЯ ИМЯ 34</v>
      </c>
      <c r="C35" s="193" t="s">
        <v>266</v>
      </c>
      <c r="D35" s="192" t="s">
        <v>289</v>
      </c>
    </row>
    <row r="36" spans="1:4" ht="47.25" x14ac:dyDescent="0.25">
      <c r="A36" s="191">
        <f>'Тулуз-Пьерон'!A49</f>
        <v>35</v>
      </c>
      <c r="B36" s="191" t="str">
        <f>'Тулуз-Пьерон'!B49</f>
        <v>ФАМИЛИЯ ИМЯ 35</v>
      </c>
      <c r="C36" s="193" t="s">
        <v>266</v>
      </c>
      <c r="D36" s="192" t="s">
        <v>285</v>
      </c>
    </row>
    <row r="37" spans="1:4" ht="47.25" x14ac:dyDescent="0.25">
      <c r="A37" s="191">
        <f>'Тулуз-Пьерон'!A50</f>
        <v>36</v>
      </c>
      <c r="B37" s="191" t="str">
        <f>'Тулуз-Пьерон'!B50</f>
        <v>ФАМИЛИЯ ИМЯ 36</v>
      </c>
      <c r="C37" s="193" t="s">
        <v>266</v>
      </c>
      <c r="D37" s="192" t="s">
        <v>290</v>
      </c>
    </row>
    <row r="38" spans="1:4" ht="47.25" x14ac:dyDescent="0.25">
      <c r="A38" s="191">
        <f>'Тулуз-Пьерон'!A51</f>
        <v>37</v>
      </c>
      <c r="B38" s="191" t="str">
        <f>'Тулуз-Пьерон'!B51</f>
        <v>ФАМИЛИЯ ИМЯ 37</v>
      </c>
      <c r="C38" s="193" t="s">
        <v>263</v>
      </c>
      <c r="D38" s="192" t="s">
        <v>267</v>
      </c>
    </row>
    <row r="39" spans="1:4" ht="47.25" x14ac:dyDescent="0.25">
      <c r="A39" s="191">
        <f>'Тулуз-Пьерон'!A52</f>
        <v>38</v>
      </c>
      <c r="B39" s="191" t="str">
        <f>'Тулуз-Пьерон'!B52</f>
        <v>ФАМИЛИЯ ИМЯ 38</v>
      </c>
      <c r="C39" s="193" t="s">
        <v>263</v>
      </c>
      <c r="D39" s="192" t="s">
        <v>291</v>
      </c>
    </row>
    <row r="40" spans="1:4" ht="47.25" x14ac:dyDescent="0.25">
      <c r="A40" s="191">
        <f>'Тулуз-Пьерон'!A53</f>
        <v>39</v>
      </c>
      <c r="B40" s="191" t="str">
        <f>'Тулуз-Пьерон'!B53</f>
        <v>ФАМИЛИЯ ИМЯ 39</v>
      </c>
      <c r="C40" s="193" t="s">
        <v>266</v>
      </c>
      <c r="D40" s="192" t="s">
        <v>290</v>
      </c>
    </row>
    <row r="41" spans="1:4" ht="47.25" x14ac:dyDescent="0.25">
      <c r="A41" s="191">
        <f>'Тулуз-Пьерон'!A54</f>
        <v>40</v>
      </c>
      <c r="B41" s="191" t="str">
        <f>'Тулуз-Пьерон'!B54</f>
        <v>ФАМИЛИЯ ИМЯ 40</v>
      </c>
      <c r="C41" s="193" t="s">
        <v>263</v>
      </c>
      <c r="D41" s="192" t="s">
        <v>292</v>
      </c>
    </row>
    <row r="42" spans="1:4" ht="31.5" x14ac:dyDescent="0.25">
      <c r="A42" s="191">
        <f>'Тулуз-Пьерон'!A55</f>
        <v>41</v>
      </c>
      <c r="B42" s="191" t="str">
        <f>'Тулуз-Пьерон'!B55</f>
        <v>ФАМИЛИЯ ИМЯ 41</v>
      </c>
      <c r="C42" s="193" t="s">
        <v>263</v>
      </c>
      <c r="D42" s="192" t="s">
        <v>271</v>
      </c>
    </row>
    <row r="43" spans="1:4" ht="47.25" x14ac:dyDescent="0.25">
      <c r="A43" s="191">
        <f>'Тулуз-Пьерон'!A56</f>
        <v>42</v>
      </c>
      <c r="B43" s="191" t="str">
        <f>'Тулуз-Пьерон'!B56</f>
        <v>ФАМИЛИЯ ИМЯ 42</v>
      </c>
      <c r="C43" s="193" t="s">
        <v>266</v>
      </c>
      <c r="D43" s="192" t="s">
        <v>293</v>
      </c>
    </row>
    <row r="44" spans="1:4" ht="47.25" x14ac:dyDescent="0.25">
      <c r="A44" s="191">
        <f>'Тулуз-Пьерон'!A57</f>
        <v>43</v>
      </c>
      <c r="B44" s="191" t="str">
        <f>'Тулуз-Пьерон'!B57</f>
        <v>ФАМИЛИЯ ИМЯ 43</v>
      </c>
      <c r="C44" s="193" t="s">
        <v>266</v>
      </c>
      <c r="D44" s="192" t="s">
        <v>293</v>
      </c>
    </row>
    <row r="45" spans="1:4" ht="31.5" x14ac:dyDescent="0.25">
      <c r="A45" s="191">
        <f>'Тулуз-Пьерон'!A58</f>
        <v>44</v>
      </c>
      <c r="B45" s="191" t="str">
        <f>'Тулуз-Пьерон'!B58</f>
        <v>ФАМИЛИЯ ИМЯ 44</v>
      </c>
      <c r="C45" s="193" t="s">
        <v>266</v>
      </c>
      <c r="D45" s="192" t="s">
        <v>271</v>
      </c>
    </row>
    <row r="46" spans="1:4" ht="31.5" x14ac:dyDescent="0.25">
      <c r="A46" s="191">
        <f>'Тулуз-Пьерон'!A59</f>
        <v>45</v>
      </c>
      <c r="B46" s="191" t="str">
        <f>'Тулуз-Пьерон'!B59</f>
        <v>ФАМИЛИЯ ИМЯ 45</v>
      </c>
      <c r="C46" s="193" t="s">
        <v>263</v>
      </c>
      <c r="D46" s="192" t="s">
        <v>271</v>
      </c>
    </row>
    <row r="47" spans="1:4" ht="47.25" x14ac:dyDescent="0.25">
      <c r="A47" s="191">
        <f>'Тулуз-Пьерон'!A60</f>
        <v>46</v>
      </c>
      <c r="B47" s="191" t="str">
        <f>'Тулуз-Пьерон'!B60</f>
        <v>ФАМИЛИЯ ИМЯ 46</v>
      </c>
      <c r="C47" s="193" t="s">
        <v>266</v>
      </c>
      <c r="D47" s="192" t="s">
        <v>264</v>
      </c>
    </row>
    <row r="48" spans="1:4" ht="31.5" x14ac:dyDescent="0.25">
      <c r="A48" s="191">
        <f>'Тулуз-Пьерон'!A61</f>
        <v>47</v>
      </c>
      <c r="B48" s="191" t="str">
        <f>'Тулуз-Пьерон'!B61</f>
        <v>ФАМИЛИЯ ИМЯ 47</v>
      </c>
      <c r="C48" s="193" t="s">
        <v>263</v>
      </c>
      <c r="D48" s="192" t="s">
        <v>281</v>
      </c>
    </row>
    <row r="49" spans="1:4" ht="31.5" x14ac:dyDescent="0.25">
      <c r="A49" s="191">
        <f>'Тулуз-Пьерон'!A62</f>
        <v>48</v>
      </c>
      <c r="B49" s="191" t="str">
        <f>'Тулуз-Пьерон'!B62</f>
        <v>ФАМИЛИЯ ИМЯ 48</v>
      </c>
      <c r="C49" s="193" t="s">
        <v>263</v>
      </c>
      <c r="D49" s="192" t="s">
        <v>271</v>
      </c>
    </row>
    <row r="50" spans="1:4" ht="47.25" x14ac:dyDescent="0.25">
      <c r="A50" s="191">
        <f>'Тулуз-Пьерон'!A63</f>
        <v>49</v>
      </c>
      <c r="B50" s="191" t="str">
        <f>'Тулуз-Пьерон'!B63</f>
        <v>ФАМИЛИЯ ИМЯ 49</v>
      </c>
      <c r="C50" s="193" t="s">
        <v>266</v>
      </c>
      <c r="D50" s="192" t="s">
        <v>264</v>
      </c>
    </row>
    <row r="51" spans="1:4" ht="47.25" x14ac:dyDescent="0.25">
      <c r="A51" s="191">
        <f>'Тулуз-Пьерон'!A64</f>
        <v>50</v>
      </c>
      <c r="B51" s="191" t="str">
        <f>'Тулуз-Пьерон'!B64</f>
        <v>ФАМИЛИЯ ИМЯ 50</v>
      </c>
      <c r="C51" s="193" t="s">
        <v>263</v>
      </c>
      <c r="D51" s="192" t="s">
        <v>294</v>
      </c>
    </row>
    <row r="52" spans="1:4" ht="63" x14ac:dyDescent="0.25">
      <c r="A52" s="191">
        <f>'Тулуз-Пьерон'!A65</f>
        <v>51</v>
      </c>
      <c r="B52" s="191" t="str">
        <f>'Тулуз-Пьерон'!B65</f>
        <v>ФАМИЛИЯ ИМЯ 51</v>
      </c>
      <c r="C52" s="193" t="s">
        <v>266</v>
      </c>
      <c r="D52" s="192" t="s">
        <v>295</v>
      </c>
    </row>
    <row r="53" spans="1:4" ht="63" x14ac:dyDescent="0.25">
      <c r="A53" s="191">
        <f>'Тулуз-Пьерон'!A66</f>
        <v>52</v>
      </c>
      <c r="B53" s="191" t="str">
        <f>'Тулуз-Пьерон'!B66</f>
        <v>ФАМИЛИЯ ИМЯ 52</v>
      </c>
      <c r="C53" s="193" t="s">
        <v>266</v>
      </c>
      <c r="D53" s="192" t="s">
        <v>296</v>
      </c>
    </row>
    <row r="54" spans="1:4" ht="47.25" x14ac:dyDescent="0.25">
      <c r="A54" s="191">
        <f>'Тулуз-Пьерон'!A67</f>
        <v>53</v>
      </c>
      <c r="B54" s="191" t="str">
        <f>'Тулуз-Пьерон'!B67</f>
        <v>ФАМИЛИЯ ИМЯ 53</v>
      </c>
      <c r="C54" s="193" t="s">
        <v>266</v>
      </c>
      <c r="D54" s="192" t="s">
        <v>297</v>
      </c>
    </row>
    <row r="55" spans="1:4" ht="31.5" x14ac:dyDescent="0.25">
      <c r="A55" s="191">
        <f>'Тулуз-Пьерон'!A68</f>
        <v>54</v>
      </c>
      <c r="B55" s="191" t="str">
        <f>'Тулуз-Пьерон'!B68</f>
        <v>ФАМИЛИЯ ИМЯ 54</v>
      </c>
      <c r="C55" s="193" t="s">
        <v>266</v>
      </c>
      <c r="D55" s="192" t="s">
        <v>272</v>
      </c>
    </row>
    <row r="56" spans="1:4" ht="63" x14ac:dyDescent="0.25">
      <c r="A56" s="191">
        <f>'Тулуз-Пьерон'!A69</f>
        <v>55</v>
      </c>
      <c r="B56" s="191" t="str">
        <f>'Тулуз-Пьерон'!B69</f>
        <v>ФАМИЛИЯ ИМЯ 55</v>
      </c>
      <c r="C56" s="193" t="s">
        <v>266</v>
      </c>
      <c r="D56" s="192" t="s">
        <v>295</v>
      </c>
    </row>
    <row r="57" spans="1:4" ht="63" x14ac:dyDescent="0.25">
      <c r="A57" s="191">
        <f>'Тулуз-Пьерон'!A70</f>
        <v>56</v>
      </c>
      <c r="B57" s="191" t="str">
        <f>'Тулуз-Пьерон'!B70</f>
        <v>ФАМИЛИЯ ИМЯ 56</v>
      </c>
      <c r="C57" s="193" t="s">
        <v>266</v>
      </c>
      <c r="D57" s="192" t="s">
        <v>355</v>
      </c>
    </row>
    <row r="58" spans="1:4" ht="31.5" x14ac:dyDescent="0.25">
      <c r="A58" s="191">
        <f>'Тулуз-Пьерон'!A71</f>
        <v>57</v>
      </c>
      <c r="B58" s="191" t="str">
        <f>'Тулуз-Пьерон'!B71</f>
        <v>ФАМИЛИЯ ИМЯ 57</v>
      </c>
      <c r="C58" s="193" t="s">
        <v>266</v>
      </c>
      <c r="D58" s="192" t="s">
        <v>272</v>
      </c>
    </row>
    <row r="59" spans="1:4" x14ac:dyDescent="0.25">
      <c r="A59" s="191">
        <f>'Тулуз-Пьерон'!A72</f>
        <v>0</v>
      </c>
      <c r="B59" s="191">
        <f>'Тулуз-Пьерон'!B72</f>
        <v>0</v>
      </c>
      <c r="C59" s="201"/>
      <c r="D59" s="202"/>
    </row>
    <row r="60" spans="1:4" x14ac:dyDescent="0.25">
      <c r="A60" s="191">
        <f>'Тулуз-Пьерон'!A73</f>
        <v>0</v>
      </c>
      <c r="B60" s="191">
        <f>'Тулуз-Пьерон'!B73</f>
        <v>0</v>
      </c>
      <c r="C60" s="201"/>
      <c r="D60" s="202"/>
    </row>
    <row r="61" spans="1:4" x14ac:dyDescent="0.25">
      <c r="A61" s="191">
        <f>'Тулуз-Пьерон'!A74</f>
        <v>0</v>
      </c>
      <c r="B61" s="191">
        <f>'Тулуз-Пьерон'!B74</f>
        <v>0</v>
      </c>
      <c r="C61" s="201"/>
      <c r="D61" s="202"/>
    </row>
    <row r="62" spans="1:4" x14ac:dyDescent="0.25">
      <c r="A62" s="191">
        <f>'Тулуз-Пьерон'!A75</f>
        <v>0</v>
      </c>
      <c r="B62" s="191">
        <f>'Тулуз-Пьерон'!B75</f>
        <v>0</v>
      </c>
      <c r="C62" s="201"/>
      <c r="D62" s="202"/>
    </row>
    <row r="63" spans="1:4" x14ac:dyDescent="0.25">
      <c r="A63" s="191">
        <f>'Тулуз-Пьерон'!A76</f>
        <v>0</v>
      </c>
      <c r="B63" s="191">
        <f>'Тулуз-Пьерон'!B76</f>
        <v>0</v>
      </c>
      <c r="C63" s="201"/>
      <c r="D63" s="202"/>
    </row>
    <row r="64" spans="1:4" x14ac:dyDescent="0.25">
      <c r="A64" s="191">
        <f>'Тулуз-Пьерон'!A77</f>
        <v>0</v>
      </c>
      <c r="B64" s="191">
        <f>'Тулуз-Пьерон'!B77</f>
        <v>0</v>
      </c>
      <c r="C64" s="201"/>
      <c r="D64" s="202"/>
    </row>
    <row r="65" spans="1:4" x14ac:dyDescent="0.25">
      <c r="A65" s="191">
        <f>'Тулуз-Пьерон'!A78</f>
        <v>0</v>
      </c>
      <c r="B65" s="191">
        <f>'Тулуз-Пьерон'!B78</f>
        <v>0</v>
      </c>
      <c r="C65" s="201"/>
      <c r="D65" s="202"/>
    </row>
    <row r="66" spans="1:4" x14ac:dyDescent="0.25">
      <c r="A66" s="191">
        <f>'Тулуз-Пьерон'!A79</f>
        <v>0</v>
      </c>
      <c r="B66" s="191">
        <f>'Тулуз-Пьерон'!B79</f>
        <v>0</v>
      </c>
      <c r="C66" s="201"/>
      <c r="D66" s="202"/>
    </row>
    <row r="67" spans="1:4" x14ac:dyDescent="0.25">
      <c r="A67" s="191">
        <f>'Тулуз-Пьерон'!A80</f>
        <v>0</v>
      </c>
      <c r="B67" s="191">
        <f>'Тулуз-Пьерон'!B80</f>
        <v>0</v>
      </c>
      <c r="C67" s="201"/>
      <c r="D67" s="202"/>
    </row>
    <row r="68" spans="1:4" x14ac:dyDescent="0.25">
      <c r="A68" s="191">
        <f>'Тулуз-Пьерон'!A81</f>
        <v>0</v>
      </c>
      <c r="B68" s="191">
        <f>'Тулуз-Пьерон'!B81</f>
        <v>0</v>
      </c>
      <c r="C68" s="201"/>
      <c r="D68" s="202"/>
    </row>
    <row r="69" spans="1:4" x14ac:dyDescent="0.25">
      <c r="A69" s="191">
        <f>'Тулуз-Пьерон'!A82</f>
        <v>0</v>
      </c>
      <c r="B69" s="191">
        <f>'Тулуз-Пьерон'!B82</f>
        <v>0</v>
      </c>
      <c r="C69" s="201"/>
      <c r="D69" s="202"/>
    </row>
    <row r="70" spans="1:4" x14ac:dyDescent="0.25">
      <c r="A70" s="191">
        <f>'Тулуз-Пьерон'!A83</f>
        <v>0</v>
      </c>
      <c r="B70" s="191">
        <f>'Тулуз-Пьерон'!B83</f>
        <v>0</v>
      </c>
      <c r="C70" s="201"/>
      <c r="D70" s="202"/>
    </row>
    <row r="71" spans="1:4" x14ac:dyDescent="0.25">
      <c r="A71" s="191">
        <f>'Тулуз-Пьерон'!A84</f>
        <v>0</v>
      </c>
      <c r="B71" s="191">
        <f>'Тулуз-Пьерон'!B84</f>
        <v>0</v>
      </c>
      <c r="C71" s="201"/>
      <c r="D71" s="202"/>
    </row>
    <row r="72" spans="1:4" x14ac:dyDescent="0.25">
      <c r="A72" s="191">
        <f>'Тулуз-Пьерон'!A85</f>
        <v>0</v>
      </c>
      <c r="B72" s="191">
        <f>'Тулуз-Пьерон'!B85</f>
        <v>0</v>
      </c>
      <c r="C72" s="201"/>
      <c r="D72" s="202"/>
    </row>
    <row r="73" spans="1:4" x14ac:dyDescent="0.25">
      <c r="A73" s="191">
        <f>'Тулуз-Пьерон'!A86</f>
        <v>0</v>
      </c>
      <c r="B73" s="191">
        <f>'Тулуз-Пьерон'!B86</f>
        <v>0</v>
      </c>
      <c r="C73" s="201"/>
      <c r="D73" s="202"/>
    </row>
    <row r="74" spans="1:4" x14ac:dyDescent="0.25">
      <c r="A74" s="191">
        <f>'Тулуз-Пьерон'!A87</f>
        <v>0</v>
      </c>
      <c r="B74" s="191">
        <f>'Тулуз-Пьерон'!B87</f>
        <v>0</v>
      </c>
      <c r="C74" s="201"/>
      <c r="D74" s="202"/>
    </row>
    <row r="75" spans="1:4" x14ac:dyDescent="0.25">
      <c r="A75" s="191">
        <f>'Тулуз-Пьерон'!A88</f>
        <v>0</v>
      </c>
      <c r="B75" s="191">
        <f>'Тулуз-Пьерон'!B88</f>
        <v>0</v>
      </c>
      <c r="C75" s="201"/>
      <c r="D75" s="202"/>
    </row>
    <row r="76" spans="1:4" x14ac:dyDescent="0.25">
      <c r="A76" s="191">
        <f>'Тулуз-Пьерон'!A89</f>
        <v>0</v>
      </c>
      <c r="B76" s="191">
        <f>'Тулуз-Пьерон'!B89</f>
        <v>0</v>
      </c>
      <c r="C76" s="201"/>
      <c r="D76" s="202"/>
    </row>
    <row r="77" spans="1:4" x14ac:dyDescent="0.25">
      <c r="A77" s="191">
        <f>'Тулуз-Пьерон'!A90</f>
        <v>0</v>
      </c>
      <c r="B77" s="191">
        <f>'Тулуз-Пьерон'!B90</f>
        <v>0</v>
      </c>
      <c r="C77" s="201"/>
      <c r="D77" s="202"/>
    </row>
    <row r="78" spans="1:4" x14ac:dyDescent="0.25">
      <c r="A78" s="191">
        <f>'Тулуз-Пьерон'!A91</f>
        <v>0</v>
      </c>
      <c r="B78" s="191">
        <f>'Тулуз-Пьерон'!B91</f>
        <v>0</v>
      </c>
      <c r="C78" s="201"/>
      <c r="D78" s="202"/>
    </row>
    <row r="79" spans="1:4" x14ac:dyDescent="0.25">
      <c r="A79" s="191">
        <f>'Тулуз-Пьерон'!A92</f>
        <v>0</v>
      </c>
      <c r="B79" s="191">
        <f>'Тулуз-Пьерон'!B92</f>
        <v>0</v>
      </c>
      <c r="C79" s="201"/>
      <c r="D79" s="202"/>
    </row>
    <row r="80" spans="1:4" x14ac:dyDescent="0.25">
      <c r="A80" s="191">
        <f>'Тулуз-Пьерон'!A93</f>
        <v>0</v>
      </c>
      <c r="B80" s="191">
        <f>'Тулуз-Пьерон'!B93</f>
        <v>0</v>
      </c>
      <c r="C80" s="201"/>
      <c r="D80" s="202"/>
    </row>
    <row r="81" spans="1:4" x14ac:dyDescent="0.25">
      <c r="A81" s="191">
        <f>'Тулуз-Пьерон'!A94</f>
        <v>0</v>
      </c>
      <c r="B81" s="191">
        <f>'Тулуз-Пьерон'!B94</f>
        <v>0</v>
      </c>
      <c r="C81" s="201"/>
      <c r="D81" s="202"/>
    </row>
    <row r="82" spans="1:4" x14ac:dyDescent="0.25">
      <c r="A82" s="191">
        <f>'Тулуз-Пьерон'!A95</f>
        <v>0</v>
      </c>
      <c r="B82" s="191">
        <f>'Тулуз-Пьерон'!B95</f>
        <v>0</v>
      </c>
      <c r="C82" s="201"/>
      <c r="D82" s="202"/>
    </row>
    <row r="83" spans="1:4" x14ac:dyDescent="0.25">
      <c r="A83" s="191">
        <f>'Тулуз-Пьерон'!A96</f>
        <v>0</v>
      </c>
      <c r="B83" s="191">
        <f>'Тулуз-Пьерон'!B96</f>
        <v>0</v>
      </c>
      <c r="C83" s="201"/>
      <c r="D83" s="202"/>
    </row>
    <row r="84" spans="1:4" x14ac:dyDescent="0.25">
      <c r="A84" s="191">
        <f>'Тулуз-Пьерон'!A97</f>
        <v>0</v>
      </c>
      <c r="B84" s="191">
        <f>'Тулуз-Пьерон'!B97</f>
        <v>0</v>
      </c>
      <c r="C84" s="201"/>
      <c r="D84" s="202"/>
    </row>
    <row r="85" spans="1:4" x14ac:dyDescent="0.25">
      <c r="A85" s="191">
        <f>'Тулуз-Пьерон'!A98</f>
        <v>0</v>
      </c>
      <c r="B85" s="191">
        <f>'Тулуз-Пьерон'!B98</f>
        <v>0</v>
      </c>
      <c r="C85" s="201"/>
      <c r="D85" s="202"/>
    </row>
    <row r="86" spans="1:4" x14ac:dyDescent="0.25">
      <c r="A86" s="191">
        <f>'Тулуз-Пьерон'!A99</f>
        <v>0</v>
      </c>
      <c r="B86" s="191">
        <f>'Тулуз-Пьерон'!B99</f>
        <v>0</v>
      </c>
      <c r="C86" s="201"/>
      <c r="D86" s="202"/>
    </row>
    <row r="87" spans="1:4" x14ac:dyDescent="0.25">
      <c r="A87" s="191">
        <f>'Тулуз-Пьерон'!A100</f>
        <v>0</v>
      </c>
      <c r="B87" s="191">
        <f>'Тулуз-Пьерон'!B100</f>
        <v>0</v>
      </c>
      <c r="C87" s="201"/>
      <c r="D87" s="202"/>
    </row>
    <row r="88" spans="1:4" x14ac:dyDescent="0.25">
      <c r="A88" s="191">
        <f>'Тулуз-Пьерон'!A101</f>
        <v>0</v>
      </c>
      <c r="B88" s="191">
        <f>'Тулуз-Пьерон'!B101</f>
        <v>0</v>
      </c>
      <c r="C88" s="201"/>
      <c r="D88" s="202"/>
    </row>
    <row r="89" spans="1:4" x14ac:dyDescent="0.25">
      <c r="A89" s="191">
        <f>'Тулуз-Пьерон'!A102</f>
        <v>0</v>
      </c>
      <c r="B89" s="191">
        <f>'Тулуз-Пьерон'!B102</f>
        <v>0</v>
      </c>
      <c r="C89" s="201"/>
      <c r="D89" s="202"/>
    </row>
    <row r="90" spans="1:4" x14ac:dyDescent="0.25">
      <c r="A90" s="191">
        <f>'Тулуз-Пьерон'!A103</f>
        <v>0</v>
      </c>
      <c r="B90" s="191">
        <f>'Тулуз-Пьерон'!B103</f>
        <v>0</v>
      </c>
      <c r="C90" s="201"/>
      <c r="D90" s="202"/>
    </row>
    <row r="91" spans="1:4" x14ac:dyDescent="0.25">
      <c r="A91" s="191">
        <f>'Тулуз-Пьерон'!A104</f>
        <v>0</v>
      </c>
      <c r="B91" s="191">
        <f>'Тулуз-Пьерон'!B104</f>
        <v>0</v>
      </c>
      <c r="C91" s="201"/>
      <c r="D91" s="202"/>
    </row>
    <row r="92" spans="1:4" x14ac:dyDescent="0.25">
      <c r="A92" s="191">
        <f>'Тулуз-Пьерон'!A105</f>
        <v>0</v>
      </c>
      <c r="B92" s="191">
        <f>'Тулуз-Пьерон'!B105</f>
        <v>0</v>
      </c>
      <c r="C92" s="201"/>
      <c r="D92" s="202"/>
    </row>
    <row r="93" spans="1:4" x14ac:dyDescent="0.25">
      <c r="A93" s="191">
        <f>'Тулуз-Пьерон'!A106</f>
        <v>0</v>
      </c>
      <c r="B93" s="191">
        <f>'Тулуз-Пьерон'!B106</f>
        <v>0</v>
      </c>
      <c r="C93" s="201"/>
      <c r="D93" s="202"/>
    </row>
    <row r="94" spans="1:4" x14ac:dyDescent="0.25">
      <c r="A94" s="191">
        <f>'Тулуз-Пьерон'!A107</f>
        <v>0</v>
      </c>
      <c r="B94" s="191">
        <f>'Тулуз-Пьерон'!B107</f>
        <v>0</v>
      </c>
      <c r="C94" s="201"/>
      <c r="D94" s="202"/>
    </row>
    <row r="95" spans="1:4" x14ac:dyDescent="0.25">
      <c r="A95" s="191">
        <f>'Тулуз-Пьерон'!A108</f>
        <v>0</v>
      </c>
      <c r="B95" s="191">
        <f>'Тулуз-Пьерон'!B108</f>
        <v>0</v>
      </c>
      <c r="C95" s="201"/>
      <c r="D95" s="202"/>
    </row>
    <row r="96" spans="1:4" x14ac:dyDescent="0.25">
      <c r="A96" s="191">
        <f>'Тулуз-Пьерон'!A109</f>
        <v>0</v>
      </c>
      <c r="B96" s="191">
        <f>'Тулуз-Пьерон'!B109</f>
        <v>0</v>
      </c>
      <c r="C96" s="201"/>
      <c r="D96" s="202"/>
    </row>
    <row r="97" spans="1:4" x14ac:dyDescent="0.25">
      <c r="A97" s="191">
        <f>'Тулуз-Пьерон'!A110</f>
        <v>0</v>
      </c>
      <c r="B97" s="191">
        <f>'Тулуз-Пьерон'!B110</f>
        <v>0</v>
      </c>
      <c r="C97" s="201"/>
      <c r="D97" s="202"/>
    </row>
    <row r="98" spans="1:4" x14ac:dyDescent="0.25">
      <c r="A98" s="191">
        <f>'Тулуз-Пьерон'!A111</f>
        <v>0</v>
      </c>
      <c r="B98" s="191">
        <f>'Тулуз-Пьерон'!B111</f>
        <v>0</v>
      </c>
      <c r="C98" s="201"/>
      <c r="D98" s="202"/>
    </row>
    <row r="99" spans="1:4" x14ac:dyDescent="0.25">
      <c r="A99" s="191">
        <f>'Тулуз-Пьерон'!A112</f>
        <v>0</v>
      </c>
      <c r="B99" s="191">
        <f>'Тулуз-Пьерон'!B112</f>
        <v>0</v>
      </c>
      <c r="C99" s="201"/>
      <c r="D99" s="202"/>
    </row>
    <row r="100" spans="1:4" x14ac:dyDescent="0.25">
      <c r="A100" s="191">
        <f>'Тулуз-Пьерон'!A113</f>
        <v>0</v>
      </c>
      <c r="B100" s="191">
        <f>'Тулуз-Пьерон'!B113</f>
        <v>0</v>
      </c>
      <c r="C100" s="201"/>
      <c r="D100" s="202"/>
    </row>
    <row r="101" spans="1:4" x14ac:dyDescent="0.25">
      <c r="A101" s="191">
        <f>'Тулуз-Пьерон'!A114</f>
        <v>0</v>
      </c>
      <c r="B101" s="191">
        <f>'Тулуз-Пьерон'!B114</f>
        <v>0</v>
      </c>
      <c r="C101" s="201"/>
      <c r="D101" s="202"/>
    </row>
    <row r="102" spans="1:4" x14ac:dyDescent="0.25">
      <c r="A102" s="191">
        <f>'Тулуз-Пьерон'!A115</f>
        <v>0</v>
      </c>
      <c r="B102" s="191">
        <f>'Тулуз-Пьерон'!B115</f>
        <v>0</v>
      </c>
      <c r="C102" s="201"/>
      <c r="D102" s="202"/>
    </row>
    <row r="103" spans="1:4" x14ac:dyDescent="0.25">
      <c r="A103" s="191">
        <f>'Тулуз-Пьерон'!A116</f>
        <v>0</v>
      </c>
      <c r="B103" s="191">
        <f>'Тулуз-Пьерон'!B116</f>
        <v>0</v>
      </c>
      <c r="C103" s="201"/>
      <c r="D103" s="202"/>
    </row>
    <row r="104" spans="1:4" x14ac:dyDescent="0.25">
      <c r="A104" s="191">
        <f>'Тулуз-Пьерон'!A117</f>
        <v>0</v>
      </c>
      <c r="B104" s="191">
        <f>'Тулуз-Пьерон'!B117</f>
        <v>0</v>
      </c>
      <c r="C104" s="201"/>
      <c r="D104" s="202"/>
    </row>
    <row r="105" spans="1:4" x14ac:dyDescent="0.25">
      <c r="A105" s="191">
        <f>'Тулуз-Пьерон'!A118</f>
        <v>0</v>
      </c>
      <c r="B105" s="191">
        <f>'Тулуз-Пьерон'!B118</f>
        <v>0</v>
      </c>
      <c r="C105" s="201"/>
      <c r="D105" s="202"/>
    </row>
    <row r="106" spans="1:4" x14ac:dyDescent="0.25">
      <c r="A106" s="191">
        <f>'Тулуз-Пьерон'!A119</f>
        <v>0</v>
      </c>
      <c r="B106" s="191">
        <f>'Тулуз-Пьерон'!B119</f>
        <v>0</v>
      </c>
      <c r="C106" s="201"/>
      <c r="D106" s="202"/>
    </row>
    <row r="107" spans="1:4" x14ac:dyDescent="0.25">
      <c r="A107" s="191">
        <f>'Тулуз-Пьерон'!A120</f>
        <v>0</v>
      </c>
      <c r="B107" s="191">
        <f>'Тулуз-Пьерон'!B120</f>
        <v>0</v>
      </c>
      <c r="C107" s="201"/>
      <c r="D107" s="202"/>
    </row>
    <row r="108" spans="1:4" x14ac:dyDescent="0.25">
      <c r="A108" s="191">
        <f>'Тулуз-Пьерон'!A121</f>
        <v>0</v>
      </c>
      <c r="B108" s="191">
        <f>'Тулуз-Пьерон'!B121</f>
        <v>0</v>
      </c>
      <c r="C108" s="201"/>
      <c r="D108" s="202"/>
    </row>
    <row r="109" spans="1:4" x14ac:dyDescent="0.25">
      <c r="A109" s="191">
        <f>'Тулуз-Пьерон'!A122</f>
        <v>0</v>
      </c>
      <c r="B109" s="191">
        <f>'Тулуз-Пьерон'!B122</f>
        <v>0</v>
      </c>
      <c r="C109" s="201"/>
      <c r="D109" s="202"/>
    </row>
    <row r="110" spans="1:4" x14ac:dyDescent="0.25">
      <c r="A110" s="191">
        <f>'Тулуз-Пьерон'!A123</f>
        <v>0</v>
      </c>
      <c r="B110" s="191">
        <f>'Тулуз-Пьерон'!B123</f>
        <v>0</v>
      </c>
      <c r="C110" s="201"/>
      <c r="D110" s="202"/>
    </row>
    <row r="111" spans="1:4" x14ac:dyDescent="0.25">
      <c r="A111" s="191">
        <f>'Тулуз-Пьерон'!A124</f>
        <v>0</v>
      </c>
      <c r="B111" s="191">
        <f>'Тулуз-Пьерон'!B124</f>
        <v>0</v>
      </c>
      <c r="C111" s="201"/>
      <c r="D111" s="202"/>
    </row>
    <row r="112" spans="1:4" x14ac:dyDescent="0.25">
      <c r="A112" s="191">
        <f>'Тулуз-Пьерон'!A125</f>
        <v>0</v>
      </c>
      <c r="B112" s="191">
        <f>'Тулуз-Пьерон'!B125</f>
        <v>0</v>
      </c>
      <c r="C112" s="201"/>
      <c r="D112" s="202"/>
    </row>
    <row r="113" spans="1:4" x14ac:dyDescent="0.25">
      <c r="A113" s="191">
        <f>'Тулуз-Пьерон'!A126</f>
        <v>0</v>
      </c>
      <c r="B113" s="191">
        <f>'Тулуз-Пьерон'!B126</f>
        <v>0</v>
      </c>
      <c r="C113" s="201"/>
      <c r="D113" s="202"/>
    </row>
    <row r="114" spans="1:4" x14ac:dyDescent="0.25">
      <c r="A114" s="191">
        <f>'Тулуз-Пьерон'!A127</f>
        <v>0</v>
      </c>
      <c r="B114" s="191">
        <f>'Тулуз-Пьерон'!B127</f>
        <v>0</v>
      </c>
      <c r="C114" s="201"/>
      <c r="D114" s="202"/>
    </row>
    <row r="115" spans="1:4" x14ac:dyDescent="0.25">
      <c r="A115" s="191">
        <f>'Тулуз-Пьерон'!A128</f>
        <v>0</v>
      </c>
      <c r="B115" s="191">
        <f>'Тулуз-Пьерон'!B128</f>
        <v>0</v>
      </c>
      <c r="C115" s="201"/>
      <c r="D115" s="202"/>
    </row>
    <row r="116" spans="1:4" x14ac:dyDescent="0.25">
      <c r="A116" s="191">
        <f>'Тулуз-Пьерон'!A129</f>
        <v>0</v>
      </c>
      <c r="B116" s="191">
        <f>'Тулуз-Пьерон'!B129</f>
        <v>0</v>
      </c>
      <c r="C116" s="201"/>
      <c r="D116" s="202"/>
    </row>
    <row r="117" spans="1:4" x14ac:dyDescent="0.25">
      <c r="A117" s="191">
        <f>'Тулуз-Пьерон'!A130</f>
        <v>0</v>
      </c>
      <c r="B117" s="191">
        <f>'Тулуз-Пьерон'!B130</f>
        <v>0</v>
      </c>
      <c r="C117" s="201"/>
      <c r="D117" s="202"/>
    </row>
    <row r="118" spans="1:4" x14ac:dyDescent="0.25">
      <c r="A118" s="191">
        <f>'Тулуз-Пьерон'!A131</f>
        <v>0</v>
      </c>
      <c r="B118" s="191">
        <f>'Тулуз-Пьерон'!B131</f>
        <v>0</v>
      </c>
      <c r="C118" s="201"/>
      <c r="D118" s="202"/>
    </row>
    <row r="119" spans="1:4" x14ac:dyDescent="0.25">
      <c r="A119" s="191">
        <f>'Тулуз-Пьерон'!A132</f>
        <v>0</v>
      </c>
      <c r="B119" s="191">
        <f>'Тулуз-Пьерон'!B132</f>
        <v>0</v>
      </c>
      <c r="C119" s="201"/>
      <c r="D119" s="202"/>
    </row>
    <row r="120" spans="1:4" x14ac:dyDescent="0.25">
      <c r="A120" s="191">
        <f>'Тулуз-Пьерон'!A133</f>
        <v>0</v>
      </c>
      <c r="B120" s="191">
        <f>'Тулуз-Пьерон'!B133</f>
        <v>0</v>
      </c>
      <c r="C120" s="201"/>
      <c r="D120" s="202"/>
    </row>
    <row r="121" spans="1:4" x14ac:dyDescent="0.25">
      <c r="A121" s="191">
        <f>'Тулуз-Пьерон'!A134</f>
        <v>0</v>
      </c>
      <c r="B121" s="191">
        <f>'Тулуз-Пьерон'!B134</f>
        <v>0</v>
      </c>
      <c r="C121" s="201"/>
      <c r="D121" s="202"/>
    </row>
    <row r="122" spans="1:4" x14ac:dyDescent="0.25">
      <c r="A122" s="191">
        <f>'Тулуз-Пьерон'!A135</f>
        <v>0</v>
      </c>
      <c r="B122" s="191">
        <f>'Тулуз-Пьерон'!B135</f>
        <v>0</v>
      </c>
      <c r="C122" s="201"/>
      <c r="D122" s="202"/>
    </row>
    <row r="123" spans="1:4" x14ac:dyDescent="0.25">
      <c r="A123" s="191">
        <f>'Тулуз-Пьерон'!A136</f>
        <v>0</v>
      </c>
      <c r="B123" s="191">
        <f>'Тулуз-Пьерон'!B136</f>
        <v>0</v>
      </c>
      <c r="C123" s="201"/>
      <c r="D123" s="202"/>
    </row>
    <row r="124" spans="1:4" x14ac:dyDescent="0.25">
      <c r="A124" s="191">
        <f>'Тулуз-Пьерон'!A137</f>
        <v>0</v>
      </c>
      <c r="B124" s="191">
        <f>'Тулуз-Пьерон'!B137</f>
        <v>0</v>
      </c>
      <c r="C124" s="201"/>
      <c r="D124" s="202"/>
    </row>
    <row r="125" spans="1:4" x14ac:dyDescent="0.25">
      <c r="A125" s="191">
        <f>'Тулуз-Пьерон'!A138</f>
        <v>0</v>
      </c>
      <c r="B125" s="191">
        <f>'Тулуз-Пьерон'!B138</f>
        <v>0</v>
      </c>
      <c r="C125" s="201"/>
      <c r="D125" s="202"/>
    </row>
    <row r="126" spans="1:4" x14ac:dyDescent="0.25">
      <c r="A126" s="191">
        <f>'Тулуз-Пьерон'!A139</f>
        <v>0</v>
      </c>
      <c r="B126" s="191">
        <f>'Тулуз-Пьерон'!B139</f>
        <v>0</v>
      </c>
      <c r="C126" s="201"/>
      <c r="D126" s="202"/>
    </row>
    <row r="127" spans="1:4" x14ac:dyDescent="0.25">
      <c r="A127" s="191">
        <f>'Тулуз-Пьерон'!A140</f>
        <v>0</v>
      </c>
      <c r="B127" s="191">
        <f>'Тулуз-Пьерон'!B140</f>
        <v>0</v>
      </c>
      <c r="C127" s="201"/>
      <c r="D127" s="202"/>
    </row>
    <row r="128" spans="1:4" x14ac:dyDescent="0.25">
      <c r="A128" s="191">
        <f>'Тулуз-Пьерон'!A141</f>
        <v>0</v>
      </c>
      <c r="B128" s="191">
        <f>'Тулуз-Пьерон'!B141</f>
        <v>0</v>
      </c>
      <c r="C128" s="201"/>
      <c r="D128" s="202"/>
    </row>
    <row r="129" spans="1:4" x14ac:dyDescent="0.25">
      <c r="A129" s="191">
        <f>'Тулуз-Пьерон'!A142</f>
        <v>0</v>
      </c>
      <c r="B129" s="191">
        <f>'Тулуз-Пьерон'!B142</f>
        <v>0</v>
      </c>
      <c r="C129" s="201"/>
      <c r="D129" s="202"/>
    </row>
    <row r="130" spans="1:4" x14ac:dyDescent="0.25">
      <c r="A130" s="191">
        <f>'Тулуз-Пьерон'!A143</f>
        <v>0</v>
      </c>
      <c r="B130" s="191">
        <f>'Тулуз-Пьерон'!B143</f>
        <v>0</v>
      </c>
      <c r="C130" s="201"/>
      <c r="D130" s="202"/>
    </row>
    <row r="131" spans="1:4" x14ac:dyDescent="0.25">
      <c r="A131" s="191">
        <f>'Тулуз-Пьерон'!A144</f>
        <v>0</v>
      </c>
      <c r="B131" s="191">
        <f>'Тулуз-Пьерон'!B144</f>
        <v>0</v>
      </c>
      <c r="C131" s="201"/>
      <c r="D131" s="202"/>
    </row>
    <row r="132" spans="1:4" x14ac:dyDescent="0.25">
      <c r="A132" s="191">
        <f>'Тулуз-Пьерон'!A145</f>
        <v>0</v>
      </c>
      <c r="B132" s="191">
        <f>'Тулуз-Пьерон'!B145</f>
        <v>0</v>
      </c>
      <c r="C132" s="201"/>
      <c r="D132" s="202"/>
    </row>
    <row r="133" spans="1:4" x14ac:dyDescent="0.25">
      <c r="A133" s="191">
        <f>'Тулуз-Пьерон'!A146</f>
        <v>0</v>
      </c>
      <c r="B133" s="191">
        <f>'Тулуз-Пьерон'!B146</f>
        <v>0</v>
      </c>
      <c r="C133" s="201"/>
      <c r="D133" s="202"/>
    </row>
    <row r="134" spans="1:4" x14ac:dyDescent="0.25">
      <c r="A134" s="191">
        <f>'Тулуз-Пьерон'!A147</f>
        <v>0</v>
      </c>
      <c r="B134" s="191">
        <f>'Тулуз-Пьерон'!B147</f>
        <v>0</v>
      </c>
      <c r="C134" s="201"/>
      <c r="D134" s="202"/>
    </row>
    <row r="135" spans="1:4" x14ac:dyDescent="0.25">
      <c r="A135" s="191">
        <f>'Тулуз-Пьерон'!A148</f>
        <v>0</v>
      </c>
      <c r="B135" s="191">
        <f>'Тулуз-Пьерон'!B148</f>
        <v>0</v>
      </c>
      <c r="C135" s="201"/>
      <c r="D135" s="202"/>
    </row>
    <row r="136" spans="1:4" x14ac:dyDescent="0.25">
      <c r="A136" s="191">
        <f>'Тулуз-Пьерон'!A149</f>
        <v>0</v>
      </c>
      <c r="B136" s="191">
        <f>'Тулуз-Пьерон'!B149</f>
        <v>0</v>
      </c>
      <c r="C136" s="201"/>
      <c r="D136" s="202"/>
    </row>
    <row r="137" spans="1:4" x14ac:dyDescent="0.25">
      <c r="A137" s="191">
        <f>'Тулуз-Пьерон'!A150</f>
        <v>0</v>
      </c>
      <c r="B137" s="191">
        <f>'Тулуз-Пьерон'!B150</f>
        <v>0</v>
      </c>
      <c r="C137" s="201"/>
      <c r="D137" s="202"/>
    </row>
    <row r="138" spans="1:4" x14ac:dyDescent="0.25">
      <c r="A138" s="191">
        <f>'Тулуз-Пьерон'!A151</f>
        <v>0</v>
      </c>
      <c r="B138" s="191">
        <f>'Тулуз-Пьерон'!B151</f>
        <v>0</v>
      </c>
      <c r="C138" s="201"/>
      <c r="D138" s="202"/>
    </row>
    <row r="139" spans="1:4" x14ac:dyDescent="0.25">
      <c r="A139" s="191">
        <f>'Тулуз-Пьерон'!A152</f>
        <v>0</v>
      </c>
      <c r="B139" s="191">
        <f>'Тулуз-Пьерон'!B152</f>
        <v>0</v>
      </c>
      <c r="C139" s="201"/>
      <c r="D139" s="202"/>
    </row>
    <row r="140" spans="1:4" x14ac:dyDescent="0.25">
      <c r="A140" s="191">
        <f>'Тулуз-Пьерон'!A153</f>
        <v>0</v>
      </c>
      <c r="B140" s="191">
        <f>'Тулуз-Пьерон'!B153</f>
        <v>0</v>
      </c>
      <c r="C140" s="201"/>
      <c r="D140" s="202"/>
    </row>
    <row r="141" spans="1:4" x14ac:dyDescent="0.25">
      <c r="A141" s="191">
        <f>'Тулуз-Пьерон'!A154</f>
        <v>0</v>
      </c>
      <c r="B141" s="191">
        <f>'Тулуз-Пьерон'!B154</f>
        <v>0</v>
      </c>
      <c r="C141" s="201"/>
      <c r="D141" s="202"/>
    </row>
    <row r="142" spans="1:4" x14ac:dyDescent="0.25">
      <c r="A142" s="191">
        <f>'Тулуз-Пьерон'!A155</f>
        <v>0</v>
      </c>
      <c r="B142" s="191">
        <f>'Тулуз-Пьерон'!B155</f>
        <v>0</v>
      </c>
      <c r="C142" s="201"/>
      <c r="D142" s="202"/>
    </row>
    <row r="143" spans="1:4" x14ac:dyDescent="0.25">
      <c r="A143" s="191">
        <f>'Тулуз-Пьерон'!A156</f>
        <v>0</v>
      </c>
      <c r="B143" s="191">
        <f>'Тулуз-Пьерон'!B156</f>
        <v>0</v>
      </c>
      <c r="C143" s="201"/>
      <c r="D143" s="202"/>
    </row>
    <row r="144" spans="1:4" x14ac:dyDescent="0.25">
      <c r="A144" s="191">
        <f>'Тулуз-Пьерон'!A157</f>
        <v>0</v>
      </c>
      <c r="B144" s="191">
        <f>'Тулуз-Пьерон'!B157</f>
        <v>0</v>
      </c>
      <c r="C144" s="201"/>
      <c r="D144" s="202"/>
    </row>
    <row r="145" spans="1:4" x14ac:dyDescent="0.25">
      <c r="A145" s="191">
        <f>'Тулуз-Пьерон'!A158</f>
        <v>0</v>
      </c>
      <c r="B145" s="191">
        <f>'Тулуз-Пьерон'!B158</f>
        <v>0</v>
      </c>
      <c r="C145" s="201"/>
      <c r="D145" s="202"/>
    </row>
    <row r="146" spans="1:4" x14ac:dyDescent="0.25">
      <c r="A146" s="191">
        <f>'Тулуз-Пьерон'!A159</f>
        <v>0</v>
      </c>
      <c r="B146" s="191">
        <f>'Тулуз-Пьерон'!B159</f>
        <v>0</v>
      </c>
      <c r="C146" s="201"/>
      <c r="D146" s="202"/>
    </row>
    <row r="147" spans="1:4" x14ac:dyDescent="0.25">
      <c r="A147" s="191">
        <f>'Тулуз-Пьерон'!A160</f>
        <v>0</v>
      </c>
      <c r="B147" s="191">
        <f>'Тулуз-Пьерон'!B160</f>
        <v>0</v>
      </c>
      <c r="C147" s="201"/>
      <c r="D147" s="202"/>
    </row>
    <row r="148" spans="1:4" x14ac:dyDescent="0.25">
      <c r="A148" s="191">
        <f>'Тулуз-Пьерон'!A161</f>
        <v>0</v>
      </c>
      <c r="B148" s="191">
        <f>'Тулуз-Пьерон'!B161</f>
        <v>0</v>
      </c>
      <c r="C148" s="201"/>
      <c r="D148" s="202"/>
    </row>
    <row r="149" spans="1:4" x14ac:dyDescent="0.25">
      <c r="A149" s="191">
        <f>'Тулуз-Пьерон'!A162</f>
        <v>0</v>
      </c>
      <c r="B149" s="191">
        <f>'Тулуз-Пьерон'!B162</f>
        <v>0</v>
      </c>
      <c r="C149" s="201"/>
      <c r="D149" s="202"/>
    </row>
    <row r="150" spans="1:4" x14ac:dyDescent="0.25">
      <c r="A150" s="191">
        <f>'Тулуз-Пьерон'!A163</f>
        <v>0</v>
      </c>
      <c r="B150" s="191">
        <f>'Тулуз-Пьерон'!B163</f>
        <v>0</v>
      </c>
      <c r="C150" s="201"/>
      <c r="D150" s="202"/>
    </row>
    <row r="151" spans="1:4" x14ac:dyDescent="0.25">
      <c r="A151" s="191">
        <f>'Тулуз-Пьерон'!A164</f>
        <v>0</v>
      </c>
      <c r="B151" s="191">
        <f>'Тулуз-Пьерон'!B164</f>
        <v>0</v>
      </c>
      <c r="C151" s="201"/>
      <c r="D151" s="202"/>
    </row>
    <row r="152" spans="1:4" x14ac:dyDescent="0.25">
      <c r="A152" s="191">
        <f>'Тулуз-Пьерон'!A165</f>
        <v>0</v>
      </c>
      <c r="B152" s="191">
        <f>'Тулуз-Пьерон'!B165</f>
        <v>0</v>
      </c>
      <c r="C152" s="201"/>
      <c r="D152" s="202"/>
    </row>
    <row r="153" spans="1:4" x14ac:dyDescent="0.25">
      <c r="A153" s="191">
        <f>'Тулуз-Пьерон'!A166</f>
        <v>0</v>
      </c>
      <c r="B153" s="191">
        <f>'Тулуз-Пьерон'!B166</f>
        <v>0</v>
      </c>
      <c r="C153" s="201"/>
      <c r="D153" s="202"/>
    </row>
    <row r="154" spans="1:4" x14ac:dyDescent="0.25">
      <c r="A154" s="191">
        <f>'Тулуз-Пьерон'!A167</f>
        <v>0</v>
      </c>
      <c r="B154" s="191">
        <f>'Тулуз-Пьерон'!B167</f>
        <v>0</v>
      </c>
      <c r="C154" s="201"/>
      <c r="D154" s="202"/>
    </row>
    <row r="155" spans="1:4" x14ac:dyDescent="0.25">
      <c r="A155" s="191">
        <f>'Тулуз-Пьерон'!A168</f>
        <v>0</v>
      </c>
      <c r="B155" s="191">
        <f>'Тулуз-Пьерон'!B168</f>
        <v>0</v>
      </c>
      <c r="C155" s="201"/>
      <c r="D155" s="202"/>
    </row>
    <row r="156" spans="1:4" x14ac:dyDescent="0.25">
      <c r="A156" s="191">
        <f>'Тулуз-Пьерон'!A169</f>
        <v>0</v>
      </c>
      <c r="B156" s="191">
        <f>'Тулуз-Пьерон'!B169</f>
        <v>0</v>
      </c>
      <c r="C156" s="201"/>
      <c r="D156" s="202"/>
    </row>
    <row r="157" spans="1:4" x14ac:dyDescent="0.25">
      <c r="A157" s="191">
        <f>'Тулуз-Пьерон'!A170</f>
        <v>0</v>
      </c>
      <c r="B157" s="191">
        <f>'Тулуз-Пьерон'!B170</f>
        <v>0</v>
      </c>
      <c r="C157" s="201"/>
      <c r="D157" s="202"/>
    </row>
    <row r="158" spans="1:4" x14ac:dyDescent="0.25">
      <c r="A158" s="191">
        <f>'Тулуз-Пьерон'!A171</f>
        <v>0</v>
      </c>
      <c r="B158" s="191">
        <f>'Тулуз-Пьерон'!B171</f>
        <v>0</v>
      </c>
      <c r="C158" s="201"/>
      <c r="D158" s="202"/>
    </row>
    <row r="159" spans="1:4" x14ac:dyDescent="0.25">
      <c r="A159" s="191">
        <f>'Тулуз-Пьерон'!A172</f>
        <v>0</v>
      </c>
      <c r="B159" s="191">
        <f>'Тулуз-Пьерон'!B172</f>
        <v>0</v>
      </c>
      <c r="C159" s="201"/>
      <c r="D159" s="202"/>
    </row>
    <row r="160" spans="1:4" x14ac:dyDescent="0.25">
      <c r="A160" s="191">
        <f>'Тулуз-Пьерон'!A173</f>
        <v>0</v>
      </c>
      <c r="B160" s="191">
        <f>'Тулуз-Пьерон'!B173</f>
        <v>0</v>
      </c>
      <c r="C160" s="201"/>
      <c r="D160" s="202"/>
    </row>
    <row r="161" spans="1:4" x14ac:dyDescent="0.25">
      <c r="A161" s="191">
        <f>'Тулуз-Пьерон'!A174</f>
        <v>0</v>
      </c>
      <c r="B161" s="191">
        <f>'Тулуз-Пьерон'!B174</f>
        <v>0</v>
      </c>
      <c r="C161" s="201"/>
      <c r="D161" s="202"/>
    </row>
    <row r="162" spans="1:4" x14ac:dyDescent="0.25">
      <c r="A162" s="191">
        <f>'Тулуз-Пьерон'!A175</f>
        <v>0</v>
      </c>
      <c r="B162" s="191">
        <f>'Тулуз-Пьерон'!B175</f>
        <v>0</v>
      </c>
      <c r="C162" s="201"/>
      <c r="D162" s="202"/>
    </row>
    <row r="163" spans="1:4" x14ac:dyDescent="0.25">
      <c r="A163" s="191">
        <f>'Тулуз-Пьерон'!A176</f>
        <v>0</v>
      </c>
      <c r="B163" s="191">
        <f>'Тулуз-Пьерон'!B176</f>
        <v>0</v>
      </c>
      <c r="C163" s="201"/>
      <c r="D163" s="202"/>
    </row>
    <row r="164" spans="1:4" x14ac:dyDescent="0.25">
      <c r="A164" s="191">
        <f>'Тулуз-Пьерон'!A177</f>
        <v>0</v>
      </c>
      <c r="B164" s="191">
        <f>'Тулуз-Пьерон'!B177</f>
        <v>0</v>
      </c>
      <c r="C164" s="201"/>
      <c r="D164" s="202"/>
    </row>
    <row r="165" spans="1:4" x14ac:dyDescent="0.25">
      <c r="A165" s="191">
        <f>'Тулуз-Пьерон'!A178</f>
        <v>0</v>
      </c>
      <c r="B165" s="191">
        <f>'Тулуз-Пьерон'!B178</f>
        <v>0</v>
      </c>
      <c r="C165" s="201"/>
      <c r="D165" s="202"/>
    </row>
    <row r="166" spans="1:4" x14ac:dyDescent="0.25">
      <c r="A166" s="191">
        <f>'Тулуз-Пьерон'!A179</f>
        <v>0</v>
      </c>
      <c r="B166" s="191">
        <f>'Тулуз-Пьерон'!B179</f>
        <v>0</v>
      </c>
      <c r="C166" s="201"/>
      <c r="D166" s="202"/>
    </row>
    <row r="167" spans="1:4" x14ac:dyDescent="0.25">
      <c r="A167" s="191">
        <f>'Тулуз-Пьерон'!A180</f>
        <v>0</v>
      </c>
      <c r="B167" s="191">
        <f>'Тулуз-Пьерон'!B180</f>
        <v>0</v>
      </c>
      <c r="C167" s="201"/>
      <c r="D167" s="202"/>
    </row>
    <row r="168" spans="1:4" x14ac:dyDescent="0.25">
      <c r="A168" s="191">
        <f>'Тулуз-Пьерон'!A181</f>
        <v>0</v>
      </c>
      <c r="B168" s="191">
        <f>'Тулуз-Пьерон'!B181</f>
        <v>0</v>
      </c>
      <c r="C168" s="201"/>
      <c r="D168" s="202"/>
    </row>
    <row r="169" spans="1:4" x14ac:dyDescent="0.25">
      <c r="A169" s="191">
        <f>'Тулуз-Пьерон'!A182</f>
        <v>0</v>
      </c>
      <c r="B169" s="191">
        <f>'Тулуз-Пьерон'!B182</f>
        <v>0</v>
      </c>
      <c r="C169" s="201"/>
      <c r="D169" s="202"/>
    </row>
    <row r="170" spans="1:4" x14ac:dyDescent="0.25">
      <c r="A170" s="191">
        <f>'Тулуз-Пьерон'!A183</f>
        <v>0</v>
      </c>
      <c r="B170" s="191">
        <f>'Тулуз-Пьерон'!B183</f>
        <v>0</v>
      </c>
      <c r="C170" s="201"/>
      <c r="D170" s="202"/>
    </row>
    <row r="171" spans="1:4" x14ac:dyDescent="0.25">
      <c r="A171" s="191">
        <f>'Тулуз-Пьерон'!A184</f>
        <v>0</v>
      </c>
      <c r="B171" s="191">
        <f>'Тулуз-Пьерон'!B184</f>
        <v>0</v>
      </c>
      <c r="C171" s="201"/>
      <c r="D171" s="202"/>
    </row>
    <row r="172" spans="1:4" x14ac:dyDescent="0.25">
      <c r="A172" s="191">
        <f>'Тулуз-Пьерон'!A185</f>
        <v>0</v>
      </c>
      <c r="B172" s="191">
        <f>'Тулуз-Пьерон'!B185</f>
        <v>0</v>
      </c>
      <c r="C172" s="201"/>
      <c r="D172" s="202"/>
    </row>
    <row r="173" spans="1:4" x14ac:dyDescent="0.25">
      <c r="A173" s="191">
        <f>'Тулуз-Пьерон'!A186</f>
        <v>0</v>
      </c>
      <c r="B173" s="191">
        <f>'Тулуз-Пьерон'!B186</f>
        <v>0</v>
      </c>
      <c r="C173" s="201"/>
      <c r="D173" s="202"/>
    </row>
    <row r="174" spans="1:4" x14ac:dyDescent="0.25">
      <c r="A174" s="191">
        <f>'Тулуз-Пьерон'!A187</f>
        <v>0</v>
      </c>
      <c r="B174" s="191">
        <f>'Тулуз-Пьерон'!B187</f>
        <v>0</v>
      </c>
      <c r="C174" s="201"/>
      <c r="D174" s="202"/>
    </row>
    <row r="175" spans="1:4" x14ac:dyDescent="0.25">
      <c r="A175" s="191">
        <f>'Тулуз-Пьерон'!A188</f>
        <v>0</v>
      </c>
      <c r="B175" s="191">
        <f>'Тулуз-Пьерон'!B188</f>
        <v>0</v>
      </c>
      <c r="C175" s="201"/>
      <c r="D175" s="202"/>
    </row>
    <row r="176" spans="1:4" x14ac:dyDescent="0.25">
      <c r="A176" s="191">
        <f>'Тулуз-Пьерон'!A189</f>
        <v>0</v>
      </c>
      <c r="B176" s="191">
        <f>'Тулуз-Пьерон'!B189</f>
        <v>0</v>
      </c>
      <c r="C176" s="201"/>
      <c r="D176" s="202"/>
    </row>
    <row r="177" spans="1:4" x14ac:dyDescent="0.25">
      <c r="A177" s="191">
        <f>'Тулуз-Пьерон'!A190</f>
        <v>0</v>
      </c>
      <c r="B177" s="191">
        <f>'Тулуз-Пьерон'!B190</f>
        <v>0</v>
      </c>
      <c r="C177" s="201"/>
      <c r="D177" s="202"/>
    </row>
    <row r="178" spans="1:4" x14ac:dyDescent="0.25">
      <c r="A178" s="191">
        <f>'Тулуз-Пьерон'!A191</f>
        <v>0</v>
      </c>
      <c r="B178" s="191">
        <f>'Тулуз-Пьерон'!B191</f>
        <v>0</v>
      </c>
      <c r="C178" s="201"/>
      <c r="D178" s="202"/>
    </row>
    <row r="179" spans="1:4" x14ac:dyDescent="0.25">
      <c r="A179" s="191">
        <f>'Тулуз-Пьерон'!A192</f>
        <v>0</v>
      </c>
      <c r="B179" s="191">
        <f>'Тулуз-Пьерон'!B192</f>
        <v>0</v>
      </c>
      <c r="C179" s="201"/>
      <c r="D179" s="202"/>
    </row>
    <row r="180" spans="1:4" x14ac:dyDescent="0.25">
      <c r="A180" s="191">
        <f>'Тулуз-Пьерон'!A193</f>
        <v>0</v>
      </c>
      <c r="B180" s="191">
        <f>'Тулуз-Пьерон'!B193</f>
        <v>0</v>
      </c>
      <c r="C180" s="201"/>
      <c r="D180" s="202"/>
    </row>
    <row r="181" spans="1:4" x14ac:dyDescent="0.25">
      <c r="A181" s="191">
        <f>'Тулуз-Пьерон'!A194</f>
        <v>0</v>
      </c>
      <c r="B181" s="191">
        <f>'Тулуз-Пьерон'!B194</f>
        <v>0</v>
      </c>
      <c r="C181" s="201"/>
      <c r="D181" s="202"/>
    </row>
    <row r="182" spans="1:4" x14ac:dyDescent="0.25">
      <c r="A182" s="191">
        <f>'Тулуз-Пьерон'!A195</f>
        <v>0</v>
      </c>
      <c r="B182" s="191">
        <f>'Тулуз-Пьерон'!B195</f>
        <v>0</v>
      </c>
      <c r="C182" s="201"/>
      <c r="D182" s="202"/>
    </row>
    <row r="183" spans="1:4" x14ac:dyDescent="0.25">
      <c r="A183" s="191">
        <f>'Тулуз-Пьерон'!A196</f>
        <v>0</v>
      </c>
      <c r="B183" s="191">
        <f>'Тулуз-Пьерон'!B196</f>
        <v>0</v>
      </c>
      <c r="C183" s="201"/>
      <c r="D183" s="202"/>
    </row>
    <row r="184" spans="1:4" x14ac:dyDescent="0.25">
      <c r="A184" s="191">
        <f>'Тулуз-Пьерон'!A197</f>
        <v>0</v>
      </c>
      <c r="B184" s="191">
        <f>'Тулуз-Пьерон'!B197</f>
        <v>0</v>
      </c>
      <c r="C184" s="201"/>
      <c r="D184" s="202"/>
    </row>
    <row r="185" spans="1:4" x14ac:dyDescent="0.25">
      <c r="A185" s="191">
        <f>'Тулуз-Пьерон'!A198</f>
        <v>0</v>
      </c>
      <c r="B185" s="191">
        <f>'Тулуз-Пьерон'!B198</f>
        <v>0</v>
      </c>
      <c r="C185" s="201"/>
      <c r="D185" s="202"/>
    </row>
    <row r="186" spans="1:4" x14ac:dyDescent="0.25">
      <c r="A186" s="191">
        <f>'Тулуз-Пьерон'!A199</f>
        <v>0</v>
      </c>
      <c r="B186" s="191">
        <f>'Тулуз-Пьерон'!B199</f>
        <v>0</v>
      </c>
      <c r="C186" s="201"/>
      <c r="D186" s="202"/>
    </row>
    <row r="187" spans="1:4" x14ac:dyDescent="0.25">
      <c r="A187" s="191">
        <f>'Тулуз-Пьерон'!A200</f>
        <v>0</v>
      </c>
      <c r="B187" s="191">
        <f>'Тулуз-Пьерон'!B200</f>
        <v>0</v>
      </c>
      <c r="C187" s="201"/>
      <c r="D187" s="202"/>
    </row>
    <row r="188" spans="1:4" x14ac:dyDescent="0.25">
      <c r="A188" s="191">
        <f>'Тулуз-Пьерон'!A201</f>
        <v>0</v>
      </c>
      <c r="B188" s="191">
        <f>'Тулуз-Пьерон'!B201</f>
        <v>0</v>
      </c>
      <c r="C188" s="201"/>
      <c r="D188" s="202"/>
    </row>
    <row r="189" spans="1:4" x14ac:dyDescent="0.25">
      <c r="A189" s="191">
        <f>'Тулуз-Пьерон'!A202</f>
        <v>0</v>
      </c>
      <c r="B189" s="191">
        <f>'Тулуз-Пьерон'!B202</f>
        <v>0</v>
      </c>
      <c r="C189" s="201"/>
      <c r="D189" s="202"/>
    </row>
    <row r="190" spans="1:4" x14ac:dyDescent="0.25">
      <c r="A190" s="191">
        <f>'Тулуз-Пьерон'!A203</f>
        <v>0</v>
      </c>
      <c r="B190" s="191">
        <f>'Тулуз-Пьерон'!B203</f>
        <v>0</v>
      </c>
      <c r="C190" s="201"/>
      <c r="D190" s="202"/>
    </row>
    <row r="191" spans="1:4" x14ac:dyDescent="0.25">
      <c r="A191" s="191">
        <f>'Тулуз-Пьерон'!A204</f>
        <v>0</v>
      </c>
      <c r="B191" s="191">
        <f>'Тулуз-Пьерон'!B204</f>
        <v>0</v>
      </c>
      <c r="C191" s="201"/>
      <c r="D191" s="202"/>
    </row>
    <row r="192" spans="1:4" x14ac:dyDescent="0.25">
      <c r="A192" s="191">
        <f>'Тулуз-Пьерон'!A205</f>
        <v>0</v>
      </c>
      <c r="B192" s="191">
        <f>'Тулуз-Пьерон'!B205</f>
        <v>0</v>
      </c>
      <c r="C192" s="201"/>
      <c r="D192" s="202"/>
    </row>
    <row r="193" spans="1:4" x14ac:dyDescent="0.25">
      <c r="A193" s="191">
        <f>'Тулуз-Пьерон'!A206</f>
        <v>0</v>
      </c>
      <c r="B193" s="191">
        <f>'Тулуз-Пьерон'!B206</f>
        <v>0</v>
      </c>
      <c r="C193" s="201"/>
      <c r="D193" s="202"/>
    </row>
    <row r="194" spans="1:4" x14ac:dyDescent="0.25">
      <c r="A194" s="191">
        <f>'Тулуз-Пьерон'!A207</f>
        <v>0</v>
      </c>
      <c r="B194" s="191">
        <f>'Тулуз-Пьерон'!B207</f>
        <v>0</v>
      </c>
      <c r="C194" s="201"/>
      <c r="D194" s="202"/>
    </row>
    <row r="195" spans="1:4" x14ac:dyDescent="0.25">
      <c r="A195" s="191">
        <f>'Тулуз-Пьерон'!A208</f>
        <v>0</v>
      </c>
      <c r="B195" s="191">
        <f>'Тулуз-Пьерон'!B208</f>
        <v>0</v>
      </c>
      <c r="C195" s="201"/>
      <c r="D195" s="202"/>
    </row>
    <row r="196" spans="1:4" x14ac:dyDescent="0.25">
      <c r="A196" s="191">
        <f>'Тулуз-Пьерон'!A209</f>
        <v>0</v>
      </c>
      <c r="B196" s="191">
        <f>'Тулуз-Пьерон'!B209</f>
        <v>0</v>
      </c>
      <c r="C196" s="201"/>
      <c r="D196" s="202"/>
    </row>
    <row r="197" spans="1:4" x14ac:dyDescent="0.25">
      <c r="A197" s="191">
        <f>'Тулуз-Пьерон'!A210</f>
        <v>0</v>
      </c>
      <c r="B197" s="191">
        <f>'Тулуз-Пьерон'!B210</f>
        <v>0</v>
      </c>
      <c r="C197" s="201"/>
      <c r="D197" s="202"/>
    </row>
    <row r="198" spans="1:4" x14ac:dyDescent="0.25">
      <c r="A198" s="191">
        <f>'Тулуз-Пьерон'!A211</f>
        <v>0</v>
      </c>
      <c r="B198" s="191">
        <f>'Тулуз-Пьерон'!B211</f>
        <v>0</v>
      </c>
      <c r="C198" s="201"/>
      <c r="D198" s="202"/>
    </row>
    <row r="199" spans="1:4" x14ac:dyDescent="0.25">
      <c r="A199" s="191">
        <f>'Тулуз-Пьерон'!A212</f>
        <v>0</v>
      </c>
      <c r="B199" s="191">
        <f>'Тулуз-Пьерон'!B212</f>
        <v>0</v>
      </c>
      <c r="C199" s="201"/>
      <c r="D199" s="202"/>
    </row>
    <row r="200" spans="1:4" x14ac:dyDescent="0.25">
      <c r="A200" s="191">
        <f>'Тулуз-Пьерон'!A213</f>
        <v>0</v>
      </c>
      <c r="B200" s="191">
        <f>'Тулуз-Пьерон'!B213</f>
        <v>0</v>
      </c>
      <c r="C200" s="201"/>
      <c r="D200" s="202"/>
    </row>
    <row r="201" spans="1:4" x14ac:dyDescent="0.25">
      <c r="A201" s="191">
        <f>'Тулуз-Пьерон'!A214</f>
        <v>0</v>
      </c>
      <c r="B201" s="191">
        <f>'Тулуз-Пьерон'!B214</f>
        <v>0</v>
      </c>
      <c r="C201" s="201"/>
      <c r="D201" s="202"/>
    </row>
    <row r="202" spans="1:4" x14ac:dyDescent="0.25">
      <c r="A202" s="191">
        <f>'Тулуз-Пьерон'!A215</f>
        <v>0</v>
      </c>
      <c r="B202" s="191">
        <f>'Тулуз-Пьерон'!B215</f>
        <v>0</v>
      </c>
      <c r="C202" s="201"/>
      <c r="D202" s="202"/>
    </row>
    <row r="203" spans="1:4" x14ac:dyDescent="0.25">
      <c r="A203" s="191">
        <f>'Тулуз-Пьерон'!A216</f>
        <v>0</v>
      </c>
      <c r="B203" s="191">
        <f>'Тулуз-Пьерон'!B216</f>
        <v>0</v>
      </c>
      <c r="C203" s="201"/>
      <c r="D203" s="202"/>
    </row>
    <row r="204" spans="1:4" x14ac:dyDescent="0.25">
      <c r="A204" s="191">
        <f>'Тулуз-Пьерон'!A217</f>
        <v>0</v>
      </c>
      <c r="B204" s="191">
        <f>'Тулуз-Пьерон'!B217</f>
        <v>0</v>
      </c>
      <c r="C204" s="201"/>
      <c r="D204" s="202"/>
    </row>
    <row r="205" spans="1:4" x14ac:dyDescent="0.25">
      <c r="A205" s="191">
        <f>'Тулуз-Пьерон'!A218</f>
        <v>0</v>
      </c>
      <c r="B205" s="191">
        <f>'Тулуз-Пьерон'!B218</f>
        <v>0</v>
      </c>
      <c r="C205" s="201"/>
      <c r="D205" s="202"/>
    </row>
    <row r="206" spans="1:4" x14ac:dyDescent="0.25">
      <c r="A206" s="191">
        <f>'Тулуз-Пьерон'!A219</f>
        <v>0</v>
      </c>
      <c r="B206" s="191">
        <f>'Тулуз-Пьерон'!B219</f>
        <v>0</v>
      </c>
      <c r="C206" s="201"/>
      <c r="D206" s="202"/>
    </row>
    <row r="207" spans="1:4" x14ac:dyDescent="0.25">
      <c r="A207" s="191">
        <f>'Тулуз-Пьерон'!A220</f>
        <v>0</v>
      </c>
      <c r="B207" s="191">
        <f>'Тулуз-Пьерон'!B220</f>
        <v>0</v>
      </c>
      <c r="C207" s="201"/>
      <c r="D207" s="202"/>
    </row>
    <row r="208" spans="1:4" x14ac:dyDescent="0.25">
      <c r="A208" s="191">
        <f>'Тулуз-Пьерон'!A221</f>
        <v>0</v>
      </c>
      <c r="B208" s="191">
        <f>'Тулуз-Пьерон'!B221</f>
        <v>0</v>
      </c>
      <c r="C208" s="201"/>
      <c r="D208" s="202"/>
    </row>
    <row r="209" spans="1:4" x14ac:dyDescent="0.25">
      <c r="A209" s="191">
        <f>'Тулуз-Пьерон'!A222</f>
        <v>0</v>
      </c>
      <c r="B209" s="191">
        <f>'Тулуз-Пьерон'!B222</f>
        <v>0</v>
      </c>
      <c r="C209" s="201"/>
      <c r="D209" s="202"/>
    </row>
    <row r="210" spans="1:4" x14ac:dyDescent="0.25">
      <c r="A210" s="191">
        <f>'Тулуз-Пьерон'!A223</f>
        <v>0</v>
      </c>
      <c r="B210" s="191">
        <f>'Тулуз-Пьерон'!B223</f>
        <v>0</v>
      </c>
      <c r="C210" s="201"/>
      <c r="D210" s="202"/>
    </row>
    <row r="211" spans="1:4" x14ac:dyDescent="0.25">
      <c r="A211" s="191">
        <f>'Тулуз-Пьерон'!A224</f>
        <v>0</v>
      </c>
      <c r="B211" s="191">
        <f>'Тулуз-Пьерон'!B224</f>
        <v>0</v>
      </c>
      <c r="C211" s="201"/>
      <c r="D211" s="202"/>
    </row>
    <row r="212" spans="1:4" x14ac:dyDescent="0.25">
      <c r="A212" s="191">
        <f>'Тулуз-Пьерон'!A225</f>
        <v>0</v>
      </c>
      <c r="B212" s="191">
        <f>'Тулуз-Пьерон'!B225</f>
        <v>0</v>
      </c>
      <c r="C212" s="201"/>
      <c r="D212" s="202"/>
    </row>
    <row r="213" spans="1:4" x14ac:dyDescent="0.25">
      <c r="A213" s="191">
        <f>'Тулуз-Пьерон'!A226</f>
        <v>0</v>
      </c>
      <c r="B213" s="191">
        <f>'Тулуз-Пьерон'!B226</f>
        <v>0</v>
      </c>
      <c r="C213" s="201"/>
      <c r="D213" s="202"/>
    </row>
    <row r="214" spans="1:4" x14ac:dyDescent="0.25">
      <c r="A214" s="191">
        <f>'Тулуз-Пьерон'!A227</f>
        <v>0</v>
      </c>
      <c r="B214" s="191">
        <f>'Тулуз-Пьерон'!B227</f>
        <v>0</v>
      </c>
      <c r="C214" s="201"/>
      <c r="D214" s="202"/>
    </row>
    <row r="215" spans="1:4" x14ac:dyDescent="0.25">
      <c r="A215" s="191">
        <f>'Тулуз-Пьерон'!A228</f>
        <v>0</v>
      </c>
      <c r="B215" s="191">
        <f>'Тулуз-Пьерон'!B228</f>
        <v>0</v>
      </c>
      <c r="C215" s="201"/>
      <c r="D215" s="202"/>
    </row>
    <row r="216" spans="1:4" x14ac:dyDescent="0.25">
      <c r="A216" s="191">
        <f>'Тулуз-Пьерон'!A229</f>
        <v>0</v>
      </c>
      <c r="B216" s="191">
        <f>'Тулуз-Пьерон'!B229</f>
        <v>0</v>
      </c>
      <c r="C216" s="201"/>
      <c r="D216" s="202"/>
    </row>
    <row r="217" spans="1:4" x14ac:dyDescent="0.25">
      <c r="A217" s="191">
        <f>'Тулуз-Пьерон'!A230</f>
        <v>0</v>
      </c>
      <c r="B217" s="191">
        <f>'Тулуз-Пьерон'!B230</f>
        <v>0</v>
      </c>
      <c r="C217" s="201"/>
      <c r="D217" s="202"/>
    </row>
    <row r="218" spans="1:4" x14ac:dyDescent="0.25">
      <c r="A218" s="191">
        <f>'Тулуз-Пьерон'!A231</f>
        <v>0</v>
      </c>
      <c r="B218" s="191">
        <f>'Тулуз-Пьерон'!B231</f>
        <v>0</v>
      </c>
      <c r="C218" s="201"/>
      <c r="D218" s="202"/>
    </row>
    <row r="219" spans="1:4" x14ac:dyDescent="0.25">
      <c r="A219" s="191">
        <f>'Тулуз-Пьерон'!A232</f>
        <v>0</v>
      </c>
      <c r="B219" s="191">
        <f>'Тулуз-Пьерон'!B232</f>
        <v>0</v>
      </c>
      <c r="C219" s="201"/>
      <c r="D219" s="202"/>
    </row>
    <row r="220" spans="1:4" x14ac:dyDescent="0.25">
      <c r="A220" s="191">
        <f>'Тулуз-Пьерон'!A233</f>
        <v>0</v>
      </c>
      <c r="B220" s="191">
        <f>'Тулуз-Пьерон'!B233</f>
        <v>0</v>
      </c>
      <c r="C220" s="201"/>
      <c r="D220" s="202"/>
    </row>
    <row r="221" spans="1:4" x14ac:dyDescent="0.25">
      <c r="A221" s="191">
        <f>'Тулуз-Пьерон'!A234</f>
        <v>0</v>
      </c>
      <c r="B221" s="191">
        <f>'Тулуз-Пьерон'!B234</f>
        <v>0</v>
      </c>
      <c r="C221" s="201"/>
      <c r="D221" s="202"/>
    </row>
    <row r="222" spans="1:4" x14ac:dyDescent="0.25">
      <c r="A222" s="191">
        <f>'Тулуз-Пьерон'!A235</f>
        <v>0</v>
      </c>
      <c r="B222" s="191">
        <f>'Тулуз-Пьерон'!B235</f>
        <v>0</v>
      </c>
      <c r="C222" s="201"/>
      <c r="D222" s="202"/>
    </row>
    <row r="223" spans="1:4" x14ac:dyDescent="0.25">
      <c r="A223" s="191">
        <f>'Тулуз-Пьерон'!A236</f>
        <v>0</v>
      </c>
      <c r="B223" s="191">
        <f>'Тулуз-Пьерон'!B236</f>
        <v>0</v>
      </c>
      <c r="C223" s="201"/>
      <c r="D223" s="202"/>
    </row>
    <row r="224" spans="1:4" x14ac:dyDescent="0.25">
      <c r="A224" s="191">
        <f>'Тулуз-Пьерон'!A237</f>
        <v>0</v>
      </c>
      <c r="B224" s="191">
        <f>'Тулуз-Пьерон'!B237</f>
        <v>0</v>
      </c>
      <c r="C224" s="201"/>
      <c r="D224" s="202"/>
    </row>
    <row r="225" spans="1:4" x14ac:dyDescent="0.25">
      <c r="A225" s="191">
        <f>'Тулуз-Пьерон'!A238</f>
        <v>0</v>
      </c>
      <c r="B225" s="191">
        <f>'Тулуз-Пьерон'!B238</f>
        <v>0</v>
      </c>
      <c r="C225" s="201"/>
      <c r="D225" s="202"/>
    </row>
    <row r="226" spans="1:4" x14ac:dyDescent="0.25">
      <c r="A226" s="191">
        <f>'Тулуз-Пьерон'!A239</f>
        <v>0</v>
      </c>
      <c r="B226" s="191">
        <f>'Тулуз-Пьерон'!B239</f>
        <v>0</v>
      </c>
      <c r="C226" s="201"/>
      <c r="D226" s="202"/>
    </row>
    <row r="227" spans="1:4" x14ac:dyDescent="0.25">
      <c r="A227" s="191">
        <f>'Тулуз-Пьерон'!A240</f>
        <v>0</v>
      </c>
      <c r="B227" s="191">
        <f>'Тулуз-Пьерон'!B240</f>
        <v>0</v>
      </c>
      <c r="C227" s="201"/>
      <c r="D227" s="202"/>
    </row>
    <row r="228" spans="1:4" x14ac:dyDescent="0.25">
      <c r="A228" s="191">
        <f>'Тулуз-Пьерон'!A241</f>
        <v>0</v>
      </c>
      <c r="B228" s="191">
        <f>'Тулуз-Пьерон'!B241</f>
        <v>0</v>
      </c>
      <c r="C228" s="201"/>
      <c r="D228" s="202"/>
    </row>
    <row r="229" spans="1:4" x14ac:dyDescent="0.25">
      <c r="A229" s="191">
        <f>'Тулуз-Пьерон'!A242</f>
        <v>0</v>
      </c>
      <c r="B229" s="191">
        <f>'Тулуз-Пьерон'!B242</f>
        <v>0</v>
      </c>
      <c r="C229" s="201"/>
      <c r="D229" s="202"/>
    </row>
    <row r="230" spans="1:4" x14ac:dyDescent="0.25">
      <c r="A230" s="191">
        <f>'Тулуз-Пьерон'!A243</f>
        <v>0</v>
      </c>
      <c r="B230" s="191">
        <f>'Тулуз-Пьерон'!B243</f>
        <v>0</v>
      </c>
      <c r="C230" s="201"/>
      <c r="D230" s="202"/>
    </row>
    <row r="231" spans="1:4" x14ac:dyDescent="0.25">
      <c r="A231" s="191">
        <f>'Тулуз-Пьерон'!A244</f>
        <v>0</v>
      </c>
      <c r="B231" s="191">
        <f>'Тулуз-Пьерон'!B244</f>
        <v>0</v>
      </c>
      <c r="C231" s="201"/>
      <c r="D231" s="202"/>
    </row>
    <row r="232" spans="1:4" x14ac:dyDescent="0.25">
      <c r="A232" s="191">
        <f>'Тулуз-Пьерон'!A245</f>
        <v>0</v>
      </c>
      <c r="B232" s="191">
        <f>'Тулуз-Пьерон'!B245</f>
        <v>0</v>
      </c>
      <c r="C232" s="201"/>
      <c r="D232" s="202"/>
    </row>
    <row r="233" spans="1:4" x14ac:dyDescent="0.25">
      <c r="A233" s="191">
        <f>'Тулуз-Пьерон'!A246</f>
        <v>0</v>
      </c>
      <c r="B233" s="191">
        <f>'Тулуз-Пьерон'!B246</f>
        <v>0</v>
      </c>
      <c r="C233" s="201"/>
      <c r="D233" s="202"/>
    </row>
    <row r="234" spans="1:4" x14ac:dyDescent="0.25">
      <c r="A234" s="191">
        <f>'Тулуз-Пьерон'!A247</f>
        <v>0</v>
      </c>
      <c r="B234" s="191">
        <f>'Тулуз-Пьерон'!B247</f>
        <v>0</v>
      </c>
      <c r="C234" s="201"/>
      <c r="D234" s="202"/>
    </row>
    <row r="235" spans="1:4" x14ac:dyDescent="0.25">
      <c r="A235" s="191">
        <f>'Тулуз-Пьерон'!A248</f>
        <v>0</v>
      </c>
      <c r="B235" s="191">
        <f>'Тулуз-Пьерон'!B248</f>
        <v>0</v>
      </c>
      <c r="C235" s="201"/>
      <c r="D235" s="202"/>
    </row>
    <row r="236" spans="1:4" x14ac:dyDescent="0.25">
      <c r="A236" s="191">
        <f>'Тулуз-Пьерон'!A249</f>
        <v>0</v>
      </c>
      <c r="B236" s="191">
        <f>'Тулуз-Пьерон'!B249</f>
        <v>0</v>
      </c>
      <c r="C236" s="201"/>
      <c r="D236" s="202"/>
    </row>
    <row r="237" spans="1:4" x14ac:dyDescent="0.25">
      <c r="A237" s="191">
        <f>'Тулуз-Пьерон'!A250</f>
        <v>0</v>
      </c>
      <c r="B237" s="191">
        <f>'Тулуз-Пьерон'!B250</f>
        <v>0</v>
      </c>
      <c r="C237" s="201"/>
      <c r="D237" s="202"/>
    </row>
    <row r="238" spans="1:4" x14ac:dyDescent="0.25">
      <c r="A238" s="191">
        <f>'Тулуз-Пьерон'!A251</f>
        <v>0</v>
      </c>
      <c r="B238" s="191">
        <f>'Тулуз-Пьерон'!B251</f>
        <v>0</v>
      </c>
      <c r="C238" s="201"/>
      <c r="D238" s="202"/>
    </row>
    <row r="239" spans="1:4" x14ac:dyDescent="0.25">
      <c r="A239" s="191">
        <f>'Тулуз-Пьерон'!A252</f>
        <v>0</v>
      </c>
      <c r="B239" s="191">
        <f>'Тулуз-Пьерон'!B252</f>
        <v>0</v>
      </c>
      <c r="C239" s="201"/>
      <c r="D239" s="202"/>
    </row>
    <row r="240" spans="1:4" x14ac:dyDescent="0.25">
      <c r="A240" s="191">
        <f>'Тулуз-Пьерон'!A253</f>
        <v>0</v>
      </c>
      <c r="B240" s="191">
        <f>'Тулуз-Пьерон'!B253</f>
        <v>0</v>
      </c>
      <c r="C240" s="201"/>
      <c r="D240" s="202"/>
    </row>
    <row r="241" spans="1:4" x14ac:dyDescent="0.25">
      <c r="A241" s="191">
        <f>'Тулуз-Пьерон'!A254</f>
        <v>0</v>
      </c>
      <c r="B241" s="191">
        <f>'Тулуз-Пьерон'!B254</f>
        <v>0</v>
      </c>
      <c r="C241" s="201"/>
      <c r="D241" s="202"/>
    </row>
    <row r="242" spans="1:4" x14ac:dyDescent="0.25">
      <c r="A242" s="191">
        <f>'Тулуз-Пьерон'!A255</f>
        <v>0</v>
      </c>
      <c r="B242" s="191">
        <f>'Тулуз-Пьерон'!B255</f>
        <v>0</v>
      </c>
      <c r="C242" s="201"/>
      <c r="D242" s="202"/>
    </row>
    <row r="243" spans="1:4" x14ac:dyDescent="0.25">
      <c r="A243" s="191">
        <f>'Тулуз-Пьерон'!A256</f>
        <v>0</v>
      </c>
      <c r="B243" s="191">
        <f>'Тулуз-Пьерон'!B256</f>
        <v>0</v>
      </c>
      <c r="C243" s="201"/>
      <c r="D243" s="202"/>
    </row>
    <row r="244" spans="1:4" x14ac:dyDescent="0.25">
      <c r="A244" s="191">
        <f>'Тулуз-Пьерон'!A257</f>
        <v>0</v>
      </c>
      <c r="B244" s="191">
        <f>'Тулуз-Пьерон'!B257</f>
        <v>0</v>
      </c>
      <c r="C244" s="201"/>
      <c r="D244" s="202"/>
    </row>
    <row r="245" spans="1:4" x14ac:dyDescent="0.25">
      <c r="A245" s="191">
        <f>'Тулуз-Пьерон'!A258</f>
        <v>0</v>
      </c>
      <c r="B245" s="191">
        <f>'Тулуз-Пьерон'!B258</f>
        <v>0</v>
      </c>
      <c r="C245" s="201"/>
      <c r="D245" s="202"/>
    </row>
    <row r="246" spans="1:4" x14ac:dyDescent="0.25">
      <c r="A246" s="191">
        <f>'Тулуз-Пьерон'!A259</f>
        <v>0</v>
      </c>
      <c r="B246" s="191">
        <f>'Тулуз-Пьерон'!B259</f>
        <v>0</v>
      </c>
      <c r="C246" s="201"/>
      <c r="D246" s="202"/>
    </row>
    <row r="247" spans="1:4" x14ac:dyDescent="0.25">
      <c r="A247" s="191">
        <f>'Тулуз-Пьерон'!A260</f>
        <v>0</v>
      </c>
      <c r="B247" s="191">
        <f>'Тулуз-Пьерон'!B260</f>
        <v>0</v>
      </c>
      <c r="C247" s="201"/>
      <c r="D247" s="202"/>
    </row>
    <row r="248" spans="1:4" x14ac:dyDescent="0.25">
      <c r="A248" s="191">
        <f>'Тулуз-Пьерон'!A261</f>
        <v>0</v>
      </c>
      <c r="B248" s="191">
        <f>'Тулуз-Пьерон'!B261</f>
        <v>0</v>
      </c>
      <c r="C248" s="201"/>
      <c r="D248" s="202"/>
    </row>
    <row r="249" spans="1:4" x14ac:dyDescent="0.25">
      <c r="A249" s="191">
        <f>'Тулуз-Пьерон'!A262</f>
        <v>0</v>
      </c>
      <c r="B249" s="191">
        <f>'Тулуз-Пьерон'!B262</f>
        <v>0</v>
      </c>
      <c r="C249" s="201"/>
      <c r="D249" s="202"/>
    </row>
    <row r="250" spans="1:4" x14ac:dyDescent="0.25">
      <c r="A250" s="191">
        <f>'Тулуз-Пьерон'!A263</f>
        <v>0</v>
      </c>
      <c r="B250" s="191">
        <f>'Тулуз-Пьерон'!B263</f>
        <v>0</v>
      </c>
      <c r="C250" s="201"/>
      <c r="D250" s="202"/>
    </row>
    <row r="251" spans="1:4" x14ac:dyDescent="0.25">
      <c r="A251" s="191">
        <f>'Тулуз-Пьерон'!A264</f>
        <v>0</v>
      </c>
      <c r="B251" s="191">
        <f>'Тулуз-Пьерон'!B264</f>
        <v>0</v>
      </c>
      <c r="C251" s="201"/>
      <c r="D251" s="202"/>
    </row>
    <row r="252" spans="1:4" x14ac:dyDescent="0.25">
      <c r="A252" s="191">
        <f>'Тулуз-Пьерон'!A265</f>
        <v>0</v>
      </c>
      <c r="B252" s="191">
        <f>'Тулуз-Пьерон'!B265</f>
        <v>0</v>
      </c>
      <c r="C252" s="201"/>
      <c r="D252" s="202"/>
    </row>
    <row r="253" spans="1:4" x14ac:dyDescent="0.25">
      <c r="A253" s="191">
        <f>'Тулуз-Пьерон'!A266</f>
        <v>0</v>
      </c>
      <c r="B253" s="191">
        <f>'Тулуз-Пьерон'!B266</f>
        <v>0</v>
      </c>
      <c r="C253" s="201"/>
      <c r="D253" s="202"/>
    </row>
    <row r="254" spans="1:4" x14ac:dyDescent="0.25">
      <c r="A254" s="191">
        <f>'Тулуз-Пьерон'!A267</f>
        <v>0</v>
      </c>
      <c r="B254" s="191">
        <f>'Тулуз-Пьерон'!B267</f>
        <v>0</v>
      </c>
      <c r="C254" s="201"/>
      <c r="D254" s="202"/>
    </row>
    <row r="255" spans="1:4" x14ac:dyDescent="0.25">
      <c r="A255" s="191">
        <f>'Тулуз-Пьерон'!A268</f>
        <v>0</v>
      </c>
      <c r="B255" s="191">
        <f>'Тулуз-Пьерон'!B268</f>
        <v>0</v>
      </c>
      <c r="C255" s="201"/>
      <c r="D255" s="202"/>
    </row>
    <row r="256" spans="1:4" x14ac:dyDescent="0.25">
      <c r="A256" s="191">
        <f>'Тулуз-Пьерон'!A269</f>
        <v>0</v>
      </c>
      <c r="B256" s="191">
        <f>'Тулуз-Пьерон'!B269</f>
        <v>0</v>
      </c>
      <c r="C256" s="201"/>
      <c r="D256" s="202"/>
    </row>
    <row r="257" spans="1:4" x14ac:dyDescent="0.25">
      <c r="A257" s="191">
        <f>'Тулуз-Пьерон'!A270</f>
        <v>0</v>
      </c>
      <c r="B257" s="191">
        <f>'Тулуз-Пьерон'!B270</f>
        <v>0</v>
      </c>
      <c r="C257" s="201"/>
      <c r="D257" s="202"/>
    </row>
    <row r="258" spans="1:4" x14ac:dyDescent="0.25">
      <c r="A258" s="191">
        <f>'Тулуз-Пьерон'!A271</f>
        <v>0</v>
      </c>
      <c r="B258" s="191">
        <f>'Тулуз-Пьерон'!B271</f>
        <v>0</v>
      </c>
      <c r="C258" s="201"/>
      <c r="D258" s="202"/>
    </row>
    <row r="259" spans="1:4" x14ac:dyDescent="0.25">
      <c r="A259" s="191">
        <f>'Тулуз-Пьерон'!A272</f>
        <v>0</v>
      </c>
      <c r="B259" s="191">
        <f>'Тулуз-Пьерон'!B272</f>
        <v>0</v>
      </c>
      <c r="C259" s="201"/>
      <c r="D259" s="202"/>
    </row>
    <row r="260" spans="1:4" x14ac:dyDescent="0.25">
      <c r="A260" s="191">
        <f>'Тулуз-Пьерон'!A273</f>
        <v>0</v>
      </c>
      <c r="B260" s="191">
        <f>'Тулуз-Пьерон'!B273</f>
        <v>0</v>
      </c>
      <c r="C260" s="201"/>
      <c r="D260" s="202"/>
    </row>
    <row r="261" spans="1:4" x14ac:dyDescent="0.25">
      <c r="A261" s="191">
        <f>'Тулуз-Пьерон'!A274</f>
        <v>0</v>
      </c>
      <c r="B261" s="191">
        <f>'Тулуз-Пьерон'!B274</f>
        <v>0</v>
      </c>
      <c r="C261" s="201"/>
      <c r="D261" s="202"/>
    </row>
    <row r="262" spans="1:4" x14ac:dyDescent="0.25">
      <c r="A262" s="191">
        <f>'Тулуз-Пьерон'!A275</f>
        <v>0</v>
      </c>
      <c r="B262" s="191">
        <f>'Тулуз-Пьерон'!B275</f>
        <v>0</v>
      </c>
      <c r="C262" s="201"/>
      <c r="D262" s="202"/>
    </row>
    <row r="263" spans="1:4" x14ac:dyDescent="0.25">
      <c r="A263" s="191">
        <f>'Тулуз-Пьерон'!A276</f>
        <v>0</v>
      </c>
      <c r="B263" s="191">
        <f>'Тулуз-Пьерон'!B276</f>
        <v>0</v>
      </c>
      <c r="C263" s="201"/>
      <c r="D263" s="202"/>
    </row>
    <row r="264" spans="1:4" x14ac:dyDescent="0.25">
      <c r="A264" s="191">
        <f>'Тулуз-Пьерон'!A277</f>
        <v>0</v>
      </c>
      <c r="B264" s="191">
        <f>'Тулуз-Пьерон'!B277</f>
        <v>0</v>
      </c>
      <c r="C264" s="201"/>
      <c r="D264" s="202"/>
    </row>
    <row r="265" spans="1:4" x14ac:dyDescent="0.25">
      <c r="A265" s="191">
        <f>'Тулуз-Пьерон'!A278</f>
        <v>0</v>
      </c>
      <c r="B265" s="191">
        <f>'Тулуз-Пьерон'!B278</f>
        <v>0</v>
      </c>
      <c r="C265" s="201"/>
      <c r="D265" s="202"/>
    </row>
    <row r="266" spans="1:4" x14ac:dyDescent="0.25">
      <c r="A266" s="191">
        <f>'Тулуз-Пьерон'!A279</f>
        <v>0</v>
      </c>
      <c r="B266" s="191">
        <f>'Тулуз-Пьерон'!B279</f>
        <v>0</v>
      </c>
      <c r="C266" s="201"/>
      <c r="D266" s="202"/>
    </row>
    <row r="267" spans="1:4" x14ac:dyDescent="0.25">
      <c r="A267" s="191">
        <f>'Тулуз-Пьерон'!A280</f>
        <v>0</v>
      </c>
      <c r="B267" s="191">
        <f>'Тулуз-Пьерон'!B280</f>
        <v>0</v>
      </c>
      <c r="C267" s="201"/>
      <c r="D267" s="202"/>
    </row>
    <row r="268" spans="1:4" x14ac:dyDescent="0.25">
      <c r="A268" s="191">
        <f>'Тулуз-Пьерон'!A281</f>
        <v>0</v>
      </c>
      <c r="B268" s="191">
        <f>'Тулуз-Пьерон'!B281</f>
        <v>0</v>
      </c>
      <c r="C268" s="201"/>
      <c r="D268" s="202"/>
    </row>
    <row r="269" spans="1:4" x14ac:dyDescent="0.25">
      <c r="A269" s="191">
        <f>'Тулуз-Пьерон'!A282</f>
        <v>0</v>
      </c>
      <c r="B269" s="191">
        <f>'Тулуз-Пьерон'!B282</f>
        <v>0</v>
      </c>
      <c r="C269" s="201"/>
      <c r="D269" s="202"/>
    </row>
    <row r="270" spans="1:4" x14ac:dyDescent="0.25">
      <c r="A270" s="191">
        <f>'Тулуз-Пьерон'!A283</f>
        <v>0</v>
      </c>
      <c r="B270" s="191">
        <f>'Тулуз-Пьерон'!B283</f>
        <v>0</v>
      </c>
      <c r="C270" s="201"/>
      <c r="D270" s="202"/>
    </row>
    <row r="271" spans="1:4" x14ac:dyDescent="0.25">
      <c r="A271" s="191">
        <f>'Тулуз-Пьерон'!A284</f>
        <v>0</v>
      </c>
      <c r="B271" s="191">
        <f>'Тулуз-Пьерон'!B284</f>
        <v>0</v>
      </c>
      <c r="C271" s="201"/>
      <c r="D271" s="202"/>
    </row>
    <row r="272" spans="1:4" x14ac:dyDescent="0.25">
      <c r="A272" s="191">
        <f>'Тулуз-Пьерон'!A285</f>
        <v>0</v>
      </c>
      <c r="B272" s="191">
        <f>'Тулуз-Пьерон'!B285</f>
        <v>0</v>
      </c>
      <c r="C272" s="201"/>
      <c r="D272" s="202"/>
    </row>
    <row r="273" spans="1:4" x14ac:dyDescent="0.25">
      <c r="A273" s="191">
        <f>'Тулуз-Пьерон'!A286</f>
        <v>0</v>
      </c>
      <c r="B273" s="191">
        <f>'Тулуз-Пьерон'!B286</f>
        <v>0</v>
      </c>
      <c r="C273" s="201"/>
      <c r="D273" s="202"/>
    </row>
    <row r="274" spans="1:4" x14ac:dyDescent="0.25">
      <c r="A274" s="191">
        <f>'Тулуз-Пьерон'!A287</f>
        <v>0</v>
      </c>
      <c r="B274" s="191">
        <f>'Тулуз-Пьерон'!B287</f>
        <v>0</v>
      </c>
      <c r="C274" s="201"/>
      <c r="D274" s="202"/>
    </row>
    <row r="275" spans="1:4" x14ac:dyDescent="0.25">
      <c r="A275" s="191">
        <f>'Тулуз-Пьерон'!A288</f>
        <v>0</v>
      </c>
      <c r="B275" s="191">
        <f>'Тулуз-Пьерон'!B288</f>
        <v>0</v>
      </c>
      <c r="C275" s="201"/>
      <c r="D275" s="202"/>
    </row>
    <row r="276" spans="1:4" x14ac:dyDescent="0.25">
      <c r="A276" s="191">
        <f>'Тулуз-Пьерон'!A289</f>
        <v>0</v>
      </c>
      <c r="B276" s="191">
        <f>'Тулуз-Пьерон'!B289</f>
        <v>0</v>
      </c>
      <c r="C276" s="201"/>
      <c r="D276" s="202"/>
    </row>
    <row r="277" spans="1:4" x14ac:dyDescent="0.25">
      <c r="A277" s="191">
        <f>'Тулуз-Пьерон'!A290</f>
        <v>0</v>
      </c>
      <c r="B277" s="191">
        <f>'Тулуз-Пьерон'!B290</f>
        <v>0</v>
      </c>
      <c r="C277" s="201"/>
      <c r="D277" s="202"/>
    </row>
    <row r="278" spans="1:4" x14ac:dyDescent="0.25">
      <c r="A278" s="191">
        <f>'Тулуз-Пьерон'!A291</f>
        <v>0</v>
      </c>
      <c r="B278" s="191">
        <f>'Тулуз-Пьерон'!B291</f>
        <v>0</v>
      </c>
      <c r="C278" s="201"/>
      <c r="D278" s="202"/>
    </row>
    <row r="279" spans="1:4" x14ac:dyDescent="0.25">
      <c r="A279" s="191">
        <f>'Тулуз-Пьерон'!A292</f>
        <v>0</v>
      </c>
      <c r="B279" s="191">
        <f>'Тулуз-Пьерон'!B292</f>
        <v>0</v>
      </c>
      <c r="C279" s="201"/>
      <c r="D279" s="202"/>
    </row>
    <row r="280" spans="1:4" x14ac:dyDescent="0.25">
      <c r="A280" s="191">
        <f>'Тулуз-Пьерон'!A293</f>
        <v>0</v>
      </c>
      <c r="B280" s="191">
        <f>'Тулуз-Пьерон'!B293</f>
        <v>0</v>
      </c>
      <c r="C280" s="201"/>
      <c r="D280" s="202"/>
    </row>
    <row r="281" spans="1:4" x14ac:dyDescent="0.25">
      <c r="A281" s="191">
        <f>'Тулуз-Пьерон'!A294</f>
        <v>0</v>
      </c>
      <c r="B281" s="191">
        <f>'Тулуз-Пьерон'!B294</f>
        <v>0</v>
      </c>
      <c r="C281" s="201"/>
      <c r="D281" s="202"/>
    </row>
    <row r="282" spans="1:4" x14ac:dyDescent="0.25">
      <c r="A282" s="191">
        <f>'Тулуз-Пьерон'!A295</f>
        <v>0</v>
      </c>
      <c r="B282" s="191">
        <f>'Тулуз-Пьерон'!B295</f>
        <v>0</v>
      </c>
      <c r="C282" s="201"/>
      <c r="D282" s="202"/>
    </row>
    <row r="283" spans="1:4" x14ac:dyDescent="0.25">
      <c r="A283" s="191">
        <f>'Тулуз-Пьерон'!A296</f>
        <v>0</v>
      </c>
      <c r="B283" s="191">
        <f>'Тулуз-Пьерон'!B296</f>
        <v>0</v>
      </c>
      <c r="C283" s="201"/>
      <c r="D283" s="202"/>
    </row>
    <row r="284" spans="1:4" x14ac:dyDescent="0.25">
      <c r="A284" s="191">
        <f>'Тулуз-Пьерон'!A297</f>
        <v>0</v>
      </c>
      <c r="B284" s="191">
        <f>'Тулуз-Пьерон'!B297</f>
        <v>0</v>
      </c>
      <c r="C284" s="201"/>
      <c r="D284" s="202"/>
    </row>
    <row r="285" spans="1:4" x14ac:dyDescent="0.25">
      <c r="A285" s="191">
        <f>'Тулуз-Пьерон'!A298</f>
        <v>0</v>
      </c>
      <c r="B285" s="191">
        <f>'Тулуз-Пьерон'!B298</f>
        <v>0</v>
      </c>
      <c r="C285" s="201"/>
      <c r="D285" s="202"/>
    </row>
    <row r="286" spans="1:4" x14ac:dyDescent="0.25">
      <c r="A286" s="191">
        <f>'Тулуз-Пьерон'!A299</f>
        <v>0</v>
      </c>
      <c r="B286" s="191">
        <f>'Тулуз-Пьерон'!B299</f>
        <v>0</v>
      </c>
      <c r="C286" s="201"/>
      <c r="D286" s="202"/>
    </row>
    <row r="287" spans="1:4" x14ac:dyDescent="0.25">
      <c r="A287" s="191">
        <f>'Тулуз-Пьерон'!A300</f>
        <v>0</v>
      </c>
      <c r="B287" s="191">
        <f>'Тулуз-Пьерон'!B300</f>
        <v>0</v>
      </c>
      <c r="C287" s="201"/>
      <c r="D287" s="202"/>
    </row>
    <row r="288" spans="1:4" x14ac:dyDescent="0.25">
      <c r="A288" s="191">
        <f>'Тулуз-Пьерон'!A301</f>
        <v>0</v>
      </c>
      <c r="B288" s="191">
        <f>'Тулуз-Пьерон'!B301</f>
        <v>0</v>
      </c>
      <c r="C288" s="201"/>
      <c r="D288" s="202"/>
    </row>
    <row r="289" spans="1:4" x14ac:dyDescent="0.25">
      <c r="A289" s="191">
        <f>'Тулуз-Пьерон'!A302</f>
        <v>0</v>
      </c>
      <c r="B289" s="191">
        <f>'Тулуз-Пьерон'!B302</f>
        <v>0</v>
      </c>
      <c r="C289" s="201"/>
      <c r="D289" s="202"/>
    </row>
    <row r="290" spans="1:4" x14ac:dyDescent="0.25">
      <c r="A290" s="191">
        <f>'Тулуз-Пьерон'!A303</f>
        <v>0</v>
      </c>
      <c r="B290" s="191">
        <f>'Тулуз-Пьерон'!B303</f>
        <v>0</v>
      </c>
      <c r="C290" s="201"/>
      <c r="D290" s="202"/>
    </row>
    <row r="291" spans="1:4" x14ac:dyDescent="0.25">
      <c r="A291" s="191">
        <f>'Тулуз-Пьерон'!A304</f>
        <v>0</v>
      </c>
      <c r="B291" s="191">
        <f>'Тулуз-Пьерон'!B304</f>
        <v>0</v>
      </c>
      <c r="C291" s="201"/>
      <c r="D291" s="202"/>
    </row>
    <row r="292" spans="1:4" x14ac:dyDescent="0.25">
      <c r="A292" s="191">
        <f>'Тулуз-Пьерон'!A305</f>
        <v>0</v>
      </c>
      <c r="B292" s="191">
        <f>'Тулуз-Пьерон'!B305</f>
        <v>0</v>
      </c>
      <c r="C292" s="201"/>
      <c r="D292" s="202"/>
    </row>
    <row r="293" spans="1:4" x14ac:dyDescent="0.25">
      <c r="A293" s="191">
        <f>'Тулуз-Пьерон'!A306</f>
        <v>0</v>
      </c>
      <c r="B293" s="191">
        <f>'Тулуз-Пьерон'!B306</f>
        <v>0</v>
      </c>
      <c r="C293" s="201"/>
      <c r="D293" s="202"/>
    </row>
    <row r="294" spans="1:4" x14ac:dyDescent="0.25">
      <c r="A294" s="191">
        <f>'Тулуз-Пьерон'!A307</f>
        <v>0</v>
      </c>
      <c r="B294" s="191">
        <f>'Тулуз-Пьерон'!B307</f>
        <v>0</v>
      </c>
      <c r="C294" s="201"/>
      <c r="D294" s="202"/>
    </row>
    <row r="295" spans="1:4" x14ac:dyDescent="0.25">
      <c r="A295" s="191">
        <f>'Тулуз-Пьерон'!A308</f>
        <v>0</v>
      </c>
      <c r="B295" s="191">
        <f>'Тулуз-Пьерон'!B308</f>
        <v>0</v>
      </c>
      <c r="C295" s="201"/>
      <c r="D295" s="202"/>
    </row>
    <row r="296" spans="1:4" x14ac:dyDescent="0.25">
      <c r="A296" s="191">
        <f>'Тулуз-Пьерон'!A309</f>
        <v>0</v>
      </c>
      <c r="B296" s="191">
        <f>'Тулуз-Пьерон'!B309</f>
        <v>0</v>
      </c>
      <c r="C296" s="201"/>
      <c r="D296" s="202"/>
    </row>
    <row r="297" spans="1:4" x14ac:dyDescent="0.25">
      <c r="A297" s="191">
        <f>'Тулуз-Пьерон'!A310</f>
        <v>0</v>
      </c>
      <c r="B297" s="191">
        <f>'Тулуз-Пьерон'!B310</f>
        <v>0</v>
      </c>
      <c r="C297" s="201"/>
      <c r="D297" s="202"/>
    </row>
    <row r="298" spans="1:4" x14ac:dyDescent="0.25">
      <c r="A298" s="191">
        <f>'Тулуз-Пьерон'!A311</f>
        <v>0</v>
      </c>
      <c r="B298" s="191">
        <f>'Тулуз-Пьерон'!B311</f>
        <v>0</v>
      </c>
      <c r="C298" s="201"/>
      <c r="D298" s="202"/>
    </row>
    <row r="299" spans="1:4" x14ac:dyDescent="0.25">
      <c r="A299" s="191">
        <f>'Тулуз-Пьерон'!A312</f>
        <v>0</v>
      </c>
      <c r="B299" s="191">
        <f>'Тулуз-Пьерон'!B312</f>
        <v>0</v>
      </c>
      <c r="C299" s="201"/>
      <c r="D299" s="202"/>
    </row>
    <row r="300" spans="1:4" x14ac:dyDescent="0.25">
      <c r="A300" s="191">
        <f>'Тулуз-Пьерон'!A313</f>
        <v>0</v>
      </c>
      <c r="B300" s="191">
        <f>'Тулуз-Пьерон'!B313</f>
        <v>0</v>
      </c>
      <c r="C300" s="201"/>
      <c r="D300" s="202"/>
    </row>
    <row r="301" spans="1:4" x14ac:dyDescent="0.25">
      <c r="A301" s="191">
        <f>'Тулуз-Пьерон'!A314</f>
        <v>0</v>
      </c>
      <c r="B301" s="191">
        <f>'Тулуз-Пьерон'!B314</f>
        <v>0</v>
      </c>
      <c r="C301" s="201"/>
      <c r="D301" s="202"/>
    </row>
    <row r="302" spans="1:4" x14ac:dyDescent="0.25">
      <c r="A302" s="191">
        <f>'Тулуз-Пьерон'!A315</f>
        <v>0</v>
      </c>
      <c r="B302" s="191">
        <f>'Тулуз-Пьерон'!B315</f>
        <v>0</v>
      </c>
      <c r="C302" s="201"/>
      <c r="D302" s="202"/>
    </row>
    <row r="303" spans="1:4" x14ac:dyDescent="0.25">
      <c r="A303" s="191">
        <f>'Тулуз-Пьерон'!A316</f>
        <v>0</v>
      </c>
      <c r="B303" s="191">
        <f>'Тулуз-Пьерон'!B316</f>
        <v>0</v>
      </c>
      <c r="C303" s="201"/>
      <c r="D303" s="202"/>
    </row>
    <row r="304" spans="1:4" x14ac:dyDescent="0.25">
      <c r="A304" s="191">
        <f>'Тулуз-Пьерон'!A317</f>
        <v>0</v>
      </c>
      <c r="B304" s="191">
        <f>'Тулуз-Пьерон'!B317</f>
        <v>0</v>
      </c>
      <c r="C304" s="201"/>
      <c r="D304" s="202"/>
    </row>
    <row r="305" spans="1:4" x14ac:dyDescent="0.25">
      <c r="A305" s="191">
        <f>'Тулуз-Пьерон'!A318</f>
        <v>0</v>
      </c>
      <c r="B305" s="191">
        <f>'Тулуз-Пьерон'!B318</f>
        <v>0</v>
      </c>
      <c r="C305" s="201"/>
      <c r="D305" s="202"/>
    </row>
    <row r="306" spans="1:4" x14ac:dyDescent="0.25">
      <c r="A306" s="191">
        <f>'Тулуз-Пьерон'!A319</f>
        <v>0</v>
      </c>
      <c r="B306" s="191">
        <f>'Тулуз-Пьерон'!B319</f>
        <v>0</v>
      </c>
      <c r="C306" s="201"/>
      <c r="D306" s="202"/>
    </row>
    <row r="307" spans="1:4" x14ac:dyDescent="0.25">
      <c r="A307" s="191">
        <f>'Тулуз-Пьерон'!A320</f>
        <v>0</v>
      </c>
      <c r="B307" s="191">
        <f>'Тулуз-Пьерон'!B320</f>
        <v>0</v>
      </c>
      <c r="C307" s="201"/>
      <c r="D307" s="202"/>
    </row>
    <row r="308" spans="1:4" x14ac:dyDescent="0.25">
      <c r="A308" s="191">
        <f>'Тулуз-Пьерон'!A321</f>
        <v>0</v>
      </c>
      <c r="B308" s="191">
        <f>'Тулуз-Пьерон'!B321</f>
        <v>0</v>
      </c>
      <c r="C308" s="201"/>
      <c r="D308" s="202"/>
    </row>
    <row r="309" spans="1:4" x14ac:dyDescent="0.25">
      <c r="A309" s="191">
        <f>'Тулуз-Пьерон'!A322</f>
        <v>0</v>
      </c>
      <c r="B309" s="191">
        <f>'Тулуз-Пьерон'!B322</f>
        <v>0</v>
      </c>
      <c r="C309" s="201"/>
      <c r="D309" s="202"/>
    </row>
    <row r="310" spans="1:4" x14ac:dyDescent="0.25">
      <c r="A310" s="191">
        <f>'Тулуз-Пьерон'!A323</f>
        <v>0</v>
      </c>
      <c r="B310" s="191">
        <f>'Тулуз-Пьерон'!B323</f>
        <v>0</v>
      </c>
      <c r="C310" s="201"/>
      <c r="D310" s="202"/>
    </row>
    <row r="311" spans="1:4" x14ac:dyDescent="0.25">
      <c r="A311" s="191">
        <f>'Тулуз-Пьерон'!A324</f>
        <v>0</v>
      </c>
      <c r="B311" s="191">
        <f>'Тулуз-Пьерон'!B324</f>
        <v>0</v>
      </c>
      <c r="C311" s="201"/>
      <c r="D311" s="202"/>
    </row>
    <row r="312" spans="1:4" x14ac:dyDescent="0.25">
      <c r="A312" s="191">
        <f>'Тулуз-Пьерон'!A325</f>
        <v>0</v>
      </c>
      <c r="B312" s="191">
        <f>'Тулуз-Пьерон'!B325</f>
        <v>0</v>
      </c>
      <c r="C312" s="201"/>
      <c r="D312" s="202"/>
    </row>
    <row r="313" spans="1:4" x14ac:dyDescent="0.25">
      <c r="A313" s="191">
        <f>'Тулуз-Пьерон'!A326</f>
        <v>0</v>
      </c>
      <c r="B313" s="191">
        <f>'Тулуз-Пьерон'!B326</f>
        <v>0</v>
      </c>
      <c r="C313" s="201"/>
      <c r="D313" s="202"/>
    </row>
    <row r="314" spans="1:4" x14ac:dyDescent="0.25">
      <c r="A314" s="191">
        <f>'Тулуз-Пьерон'!A327</f>
        <v>0</v>
      </c>
      <c r="B314" s="191">
        <f>'Тулуз-Пьерон'!B327</f>
        <v>0</v>
      </c>
      <c r="C314" s="201"/>
      <c r="D314" s="202"/>
    </row>
    <row r="315" spans="1:4" x14ac:dyDescent="0.25">
      <c r="A315" s="191">
        <f>'Тулуз-Пьерон'!A328</f>
        <v>0</v>
      </c>
      <c r="B315" s="191">
        <f>'Тулуз-Пьерон'!B328</f>
        <v>0</v>
      </c>
      <c r="C315" s="201"/>
      <c r="D315" s="202"/>
    </row>
    <row r="316" spans="1:4" x14ac:dyDescent="0.25">
      <c r="A316" s="191">
        <f>'Тулуз-Пьерон'!A329</f>
        <v>0</v>
      </c>
      <c r="B316" s="191">
        <f>'Тулуз-Пьерон'!B329</f>
        <v>0</v>
      </c>
      <c r="C316" s="201"/>
      <c r="D316" s="202"/>
    </row>
    <row r="317" spans="1:4" x14ac:dyDescent="0.25">
      <c r="A317" s="191">
        <f>'Тулуз-Пьерон'!A330</f>
        <v>0</v>
      </c>
      <c r="B317" s="191">
        <f>'Тулуз-Пьерон'!B330</f>
        <v>0</v>
      </c>
      <c r="C317" s="201"/>
      <c r="D317" s="202"/>
    </row>
    <row r="318" spans="1:4" x14ac:dyDescent="0.25">
      <c r="A318" s="191">
        <f>'Тулуз-Пьерон'!A331</f>
        <v>0</v>
      </c>
      <c r="B318" s="191">
        <f>'Тулуз-Пьерон'!B331</f>
        <v>0</v>
      </c>
      <c r="C318" s="201"/>
      <c r="D318" s="202"/>
    </row>
    <row r="319" spans="1:4" x14ac:dyDescent="0.25">
      <c r="A319" s="191">
        <f>'Тулуз-Пьерон'!A332</f>
        <v>0</v>
      </c>
      <c r="B319" s="191">
        <f>'Тулуз-Пьерон'!B332</f>
        <v>0</v>
      </c>
      <c r="C319" s="201"/>
      <c r="D319" s="202"/>
    </row>
    <row r="320" spans="1:4" x14ac:dyDescent="0.25">
      <c r="A320" s="191">
        <f>'Тулуз-Пьерон'!A333</f>
        <v>0</v>
      </c>
      <c r="B320" s="191">
        <f>'Тулуз-Пьерон'!B333</f>
        <v>0</v>
      </c>
      <c r="C320" s="201"/>
      <c r="D320" s="202"/>
    </row>
    <row r="321" spans="1:4" x14ac:dyDescent="0.25">
      <c r="A321" s="191">
        <f>'Тулуз-Пьерон'!A334</f>
        <v>0</v>
      </c>
      <c r="B321" s="191">
        <f>'Тулуз-Пьерон'!B334</f>
        <v>0</v>
      </c>
      <c r="C321" s="201"/>
      <c r="D321" s="202"/>
    </row>
    <row r="322" spans="1:4" x14ac:dyDescent="0.25">
      <c r="A322" s="191">
        <f>'Тулуз-Пьерон'!A335</f>
        <v>0</v>
      </c>
      <c r="B322" s="191">
        <f>'Тулуз-Пьерон'!B335</f>
        <v>0</v>
      </c>
      <c r="C322" s="201"/>
      <c r="D322" s="202"/>
    </row>
    <row r="323" spans="1:4" x14ac:dyDescent="0.25">
      <c r="A323" s="191">
        <f>'Тулуз-Пьерон'!A336</f>
        <v>0</v>
      </c>
      <c r="B323" s="191">
        <f>'Тулуз-Пьерон'!B336</f>
        <v>0</v>
      </c>
      <c r="C323" s="201"/>
      <c r="D323" s="202"/>
    </row>
    <row r="324" spans="1:4" x14ac:dyDescent="0.25">
      <c r="A324" s="191">
        <f>'Тулуз-Пьерон'!A337</f>
        <v>0</v>
      </c>
      <c r="B324" s="191">
        <f>'Тулуз-Пьерон'!B337</f>
        <v>0</v>
      </c>
      <c r="C324" s="201"/>
      <c r="D324" s="202"/>
    </row>
    <row r="325" spans="1:4" x14ac:dyDescent="0.25">
      <c r="A325" s="191">
        <f>'Тулуз-Пьерон'!A338</f>
        <v>0</v>
      </c>
      <c r="B325" s="191">
        <f>'Тулуз-Пьерон'!B338</f>
        <v>0</v>
      </c>
      <c r="C325" s="201"/>
      <c r="D325" s="202"/>
    </row>
    <row r="326" spans="1:4" x14ac:dyDescent="0.25">
      <c r="A326" s="191">
        <f>'Тулуз-Пьерон'!A339</f>
        <v>0</v>
      </c>
      <c r="B326" s="191">
        <f>'Тулуз-Пьерон'!B339</f>
        <v>0</v>
      </c>
      <c r="C326" s="201"/>
      <c r="D326" s="202"/>
    </row>
    <row r="327" spans="1:4" x14ac:dyDescent="0.25">
      <c r="A327" s="191">
        <f>'Тулуз-Пьерон'!A340</f>
        <v>0</v>
      </c>
      <c r="B327" s="191">
        <f>'Тулуз-Пьерон'!B340</f>
        <v>0</v>
      </c>
      <c r="C327" s="201"/>
      <c r="D327" s="202"/>
    </row>
    <row r="328" spans="1:4" x14ac:dyDescent="0.25">
      <c r="A328" s="191">
        <f>'Тулуз-Пьерон'!A341</f>
        <v>0</v>
      </c>
      <c r="B328" s="191">
        <f>'Тулуз-Пьерон'!B341</f>
        <v>0</v>
      </c>
      <c r="C328" s="201"/>
      <c r="D328" s="202"/>
    </row>
    <row r="329" spans="1:4" x14ac:dyDescent="0.25">
      <c r="A329" s="191">
        <f>'Тулуз-Пьерон'!A342</f>
        <v>0</v>
      </c>
      <c r="B329" s="191">
        <f>'Тулуз-Пьерон'!B342</f>
        <v>0</v>
      </c>
      <c r="C329" s="201"/>
      <c r="D329" s="202"/>
    </row>
    <row r="330" spans="1:4" x14ac:dyDescent="0.25">
      <c r="A330" s="191">
        <f>'Тулуз-Пьерон'!A343</f>
        <v>0</v>
      </c>
      <c r="B330" s="191">
        <f>'Тулуз-Пьерон'!B343</f>
        <v>0</v>
      </c>
      <c r="C330" s="201"/>
      <c r="D330" s="202"/>
    </row>
    <row r="331" spans="1:4" x14ac:dyDescent="0.25">
      <c r="A331" s="191">
        <f>'Тулуз-Пьерон'!A344</f>
        <v>0</v>
      </c>
      <c r="B331" s="191">
        <f>'Тулуз-Пьерон'!B344</f>
        <v>0</v>
      </c>
      <c r="C331" s="201"/>
      <c r="D331" s="202"/>
    </row>
    <row r="332" spans="1:4" x14ac:dyDescent="0.25">
      <c r="A332" s="191">
        <f>'Тулуз-Пьерон'!A345</f>
        <v>0</v>
      </c>
      <c r="B332" s="191">
        <f>'Тулуз-Пьерон'!B345</f>
        <v>0</v>
      </c>
      <c r="C332" s="201"/>
      <c r="D332" s="202"/>
    </row>
    <row r="333" spans="1:4" x14ac:dyDescent="0.25">
      <c r="A333" s="191">
        <f>'Тулуз-Пьерон'!A346</f>
        <v>0</v>
      </c>
      <c r="B333" s="191">
        <f>'Тулуз-Пьерон'!B346</f>
        <v>0</v>
      </c>
      <c r="C333" s="201"/>
      <c r="D333" s="202"/>
    </row>
    <row r="334" spans="1:4" x14ac:dyDescent="0.25">
      <c r="A334" s="191">
        <f>'Тулуз-Пьерон'!A347</f>
        <v>0</v>
      </c>
      <c r="B334" s="191">
        <f>'Тулуз-Пьерон'!B347</f>
        <v>0</v>
      </c>
      <c r="C334" s="201"/>
      <c r="D334" s="202"/>
    </row>
    <row r="335" spans="1:4" x14ac:dyDescent="0.25">
      <c r="A335" s="191">
        <f>'Тулуз-Пьерон'!A348</f>
        <v>0</v>
      </c>
      <c r="B335" s="191">
        <f>'Тулуз-Пьерон'!B348</f>
        <v>0</v>
      </c>
      <c r="C335" s="201"/>
      <c r="D335" s="202"/>
    </row>
    <row r="336" spans="1:4" x14ac:dyDescent="0.25">
      <c r="A336" s="191">
        <f>'Тулуз-Пьерон'!A349</f>
        <v>0</v>
      </c>
      <c r="B336" s="191">
        <f>'Тулуз-Пьерон'!B349</f>
        <v>0</v>
      </c>
      <c r="C336" s="201"/>
      <c r="D336" s="202"/>
    </row>
    <row r="337" spans="1:4" x14ac:dyDescent="0.25">
      <c r="A337" s="191">
        <f>'Тулуз-Пьерон'!A350</f>
        <v>0</v>
      </c>
      <c r="B337" s="191">
        <f>'Тулуз-Пьерон'!B350</f>
        <v>0</v>
      </c>
      <c r="C337" s="201"/>
      <c r="D337" s="202"/>
    </row>
    <row r="338" spans="1:4" x14ac:dyDescent="0.25">
      <c r="A338" s="191">
        <f>'Тулуз-Пьерон'!A351</f>
        <v>0</v>
      </c>
      <c r="B338" s="191">
        <f>'Тулуз-Пьерон'!B351</f>
        <v>0</v>
      </c>
      <c r="C338" s="201"/>
      <c r="D338" s="202"/>
    </row>
    <row r="339" spans="1:4" x14ac:dyDescent="0.25">
      <c r="A339" s="191">
        <f>'Тулуз-Пьерон'!A352</f>
        <v>0</v>
      </c>
      <c r="B339" s="191">
        <f>'Тулуз-Пьерон'!B352</f>
        <v>0</v>
      </c>
      <c r="C339" s="201"/>
      <c r="D339" s="202"/>
    </row>
    <row r="340" spans="1:4" x14ac:dyDescent="0.25">
      <c r="A340" s="191">
        <f>'Тулуз-Пьерон'!A353</f>
        <v>0</v>
      </c>
      <c r="B340" s="191">
        <f>'Тулуз-Пьерон'!B353</f>
        <v>0</v>
      </c>
      <c r="C340" s="201"/>
      <c r="D340" s="202"/>
    </row>
    <row r="341" spans="1:4" x14ac:dyDescent="0.25">
      <c r="A341" s="191">
        <f>'Тулуз-Пьерон'!A354</f>
        <v>0</v>
      </c>
      <c r="B341" s="191">
        <f>'Тулуз-Пьерон'!B354</f>
        <v>0</v>
      </c>
      <c r="C341" s="201"/>
      <c r="D341" s="202"/>
    </row>
    <row r="342" spans="1:4" x14ac:dyDescent="0.25">
      <c r="A342" s="191">
        <f>'Тулуз-Пьерон'!A355</f>
        <v>0</v>
      </c>
      <c r="B342" s="191">
        <f>'Тулуз-Пьерон'!B355</f>
        <v>0</v>
      </c>
      <c r="C342" s="201"/>
      <c r="D342" s="202"/>
    </row>
    <row r="343" spans="1:4" x14ac:dyDescent="0.25">
      <c r="A343" s="191">
        <f>'Тулуз-Пьерон'!A356</f>
        <v>0</v>
      </c>
      <c r="B343" s="191">
        <f>'Тулуз-Пьерон'!B356</f>
        <v>0</v>
      </c>
      <c r="C343" s="201"/>
      <c r="D343" s="202"/>
    </row>
    <row r="344" spans="1:4" x14ac:dyDescent="0.25">
      <c r="A344" s="191">
        <f>'Тулуз-Пьерон'!A357</f>
        <v>0</v>
      </c>
      <c r="B344" s="191">
        <f>'Тулуз-Пьерон'!B357</f>
        <v>0</v>
      </c>
      <c r="C344" s="201"/>
      <c r="D344" s="202"/>
    </row>
    <row r="345" spans="1:4" x14ac:dyDescent="0.25">
      <c r="A345" s="191">
        <f>'Тулуз-Пьерон'!A358</f>
        <v>0</v>
      </c>
      <c r="B345" s="191">
        <f>'Тулуз-Пьерон'!B358</f>
        <v>0</v>
      </c>
      <c r="C345" s="201"/>
      <c r="D345" s="202"/>
    </row>
    <row r="346" spans="1:4" x14ac:dyDescent="0.25">
      <c r="A346" s="191">
        <f>'Тулуз-Пьерон'!A359</f>
        <v>0</v>
      </c>
      <c r="B346" s="191">
        <f>'Тулуз-Пьерон'!B359</f>
        <v>0</v>
      </c>
      <c r="C346" s="201"/>
      <c r="D346" s="202"/>
    </row>
    <row r="347" spans="1:4" x14ac:dyDescent="0.25">
      <c r="A347" s="191">
        <f>'Тулуз-Пьерон'!A360</f>
        <v>0</v>
      </c>
      <c r="B347" s="191">
        <f>'Тулуз-Пьерон'!B360</f>
        <v>0</v>
      </c>
      <c r="C347" s="201"/>
      <c r="D347" s="202"/>
    </row>
    <row r="348" spans="1:4" x14ac:dyDescent="0.25">
      <c r="A348" s="191">
        <f>'Тулуз-Пьерон'!A361</f>
        <v>0</v>
      </c>
      <c r="B348" s="191">
        <f>'Тулуз-Пьерон'!B361</f>
        <v>0</v>
      </c>
      <c r="C348" s="201"/>
      <c r="D348" s="202"/>
    </row>
    <row r="349" spans="1:4" x14ac:dyDescent="0.25">
      <c r="A349" s="191">
        <f>'Тулуз-Пьерон'!A362</f>
        <v>0</v>
      </c>
      <c r="B349" s="191">
        <f>'Тулуз-Пьерон'!B362</f>
        <v>0</v>
      </c>
      <c r="C349" s="201"/>
      <c r="D349" s="202"/>
    </row>
    <row r="350" spans="1:4" x14ac:dyDescent="0.25">
      <c r="A350" s="191">
        <f>'Тулуз-Пьерон'!A363</f>
        <v>0</v>
      </c>
      <c r="B350" s="191">
        <f>'Тулуз-Пьерон'!B363</f>
        <v>0</v>
      </c>
      <c r="C350" s="201"/>
      <c r="D350" s="202"/>
    </row>
    <row r="351" spans="1:4" x14ac:dyDescent="0.25">
      <c r="A351" s="191">
        <f>'Тулуз-Пьерон'!A364</f>
        <v>0</v>
      </c>
      <c r="B351" s="191">
        <f>'Тулуз-Пьерон'!B364</f>
        <v>0</v>
      </c>
      <c r="C351" s="201"/>
      <c r="D351" s="202"/>
    </row>
    <row r="352" spans="1:4" x14ac:dyDescent="0.25">
      <c r="A352" s="191">
        <f>'Тулуз-Пьерон'!A365</f>
        <v>0</v>
      </c>
      <c r="B352" s="191">
        <f>'Тулуз-Пьерон'!B365</f>
        <v>0</v>
      </c>
      <c r="C352" s="201"/>
      <c r="D352" s="202"/>
    </row>
    <row r="353" spans="1:4" x14ac:dyDescent="0.25">
      <c r="A353" s="191">
        <f>'Тулуз-Пьерон'!A366</f>
        <v>0</v>
      </c>
      <c r="B353" s="191">
        <f>'Тулуз-Пьерон'!B366</f>
        <v>0</v>
      </c>
      <c r="C353" s="201"/>
      <c r="D353" s="202"/>
    </row>
    <row r="354" spans="1:4" x14ac:dyDescent="0.25">
      <c r="A354" s="191">
        <f>'Тулуз-Пьерон'!A367</f>
        <v>0</v>
      </c>
      <c r="B354" s="191">
        <f>'Тулуз-Пьерон'!B367</f>
        <v>0</v>
      </c>
      <c r="C354" s="201"/>
      <c r="D354" s="202"/>
    </row>
    <row r="355" spans="1:4" x14ac:dyDescent="0.25">
      <c r="A355" s="191">
        <f>'Тулуз-Пьерон'!A368</f>
        <v>0</v>
      </c>
      <c r="B355" s="191">
        <f>'Тулуз-Пьерон'!B368</f>
        <v>0</v>
      </c>
      <c r="C355" s="201"/>
      <c r="D355" s="202"/>
    </row>
    <row r="356" spans="1:4" x14ac:dyDescent="0.25">
      <c r="A356" s="191">
        <f>'Тулуз-Пьерон'!A369</f>
        <v>0</v>
      </c>
      <c r="B356" s="191">
        <f>'Тулуз-Пьерон'!B369</f>
        <v>0</v>
      </c>
      <c r="C356" s="201"/>
      <c r="D356" s="202"/>
    </row>
    <row r="357" spans="1:4" x14ac:dyDescent="0.25">
      <c r="A357" s="191">
        <f>'Тулуз-Пьерон'!A370</f>
        <v>0</v>
      </c>
      <c r="B357" s="191">
        <f>'Тулуз-Пьерон'!B370</f>
        <v>0</v>
      </c>
      <c r="C357" s="201"/>
      <c r="D357" s="202"/>
    </row>
    <row r="358" spans="1:4" x14ac:dyDescent="0.25">
      <c r="A358" s="191">
        <f>'Тулуз-Пьерон'!A371</f>
        <v>0</v>
      </c>
      <c r="B358" s="191">
        <f>'Тулуз-Пьерон'!B371</f>
        <v>0</v>
      </c>
      <c r="C358" s="201"/>
      <c r="D358" s="202"/>
    </row>
    <row r="359" spans="1:4" x14ac:dyDescent="0.25">
      <c r="A359" s="191">
        <f>'Тулуз-Пьерон'!A372</f>
        <v>0</v>
      </c>
      <c r="B359" s="191">
        <f>'Тулуз-Пьерон'!B372</f>
        <v>0</v>
      </c>
      <c r="C359" s="201"/>
      <c r="D359" s="202"/>
    </row>
    <row r="360" spans="1:4" x14ac:dyDescent="0.25">
      <c r="A360" s="191">
        <f>'Тулуз-Пьерон'!A373</f>
        <v>0</v>
      </c>
      <c r="B360" s="191">
        <f>'Тулуз-Пьерон'!B373</f>
        <v>0</v>
      </c>
      <c r="C360" s="201"/>
      <c r="D360" s="202"/>
    </row>
    <row r="361" spans="1:4" x14ac:dyDescent="0.25">
      <c r="A361" s="191">
        <f>'Тулуз-Пьерон'!A374</f>
        <v>0</v>
      </c>
      <c r="B361" s="191">
        <f>'Тулуз-Пьерон'!B374</f>
        <v>0</v>
      </c>
      <c r="C361" s="201"/>
      <c r="D361" s="202"/>
    </row>
    <row r="362" spans="1:4" x14ac:dyDescent="0.25">
      <c r="A362" s="191">
        <f>'Тулуз-Пьерон'!A375</f>
        <v>0</v>
      </c>
      <c r="B362" s="191">
        <f>'Тулуз-Пьерон'!B375</f>
        <v>0</v>
      </c>
      <c r="C362" s="201"/>
      <c r="D362" s="202"/>
    </row>
    <row r="363" spans="1:4" x14ac:dyDescent="0.25">
      <c r="A363" s="191">
        <f>'Тулуз-Пьерон'!A376</f>
        <v>0</v>
      </c>
      <c r="B363" s="191">
        <f>'Тулуз-Пьерон'!B376</f>
        <v>0</v>
      </c>
      <c r="C363" s="201"/>
      <c r="D363" s="202"/>
    </row>
    <row r="364" spans="1:4" x14ac:dyDescent="0.25">
      <c r="A364" s="191">
        <f>'Тулуз-Пьерон'!A377</f>
        <v>0</v>
      </c>
      <c r="B364" s="191">
        <f>'Тулуз-Пьерон'!B377</f>
        <v>0</v>
      </c>
      <c r="C364" s="201"/>
      <c r="D364" s="202"/>
    </row>
    <row r="365" spans="1:4" x14ac:dyDescent="0.25">
      <c r="A365" s="191">
        <f>'Тулуз-Пьерон'!A378</f>
        <v>0</v>
      </c>
      <c r="B365" s="191">
        <f>'Тулуз-Пьерон'!B378</f>
        <v>0</v>
      </c>
      <c r="C365" s="201"/>
      <c r="D365" s="202"/>
    </row>
    <row r="366" spans="1:4" x14ac:dyDescent="0.25">
      <c r="A366" s="191">
        <f>'Тулуз-Пьерон'!A379</f>
        <v>0</v>
      </c>
      <c r="B366" s="191">
        <f>'Тулуз-Пьерон'!B379</f>
        <v>0</v>
      </c>
      <c r="C366" s="201"/>
      <c r="D366" s="202"/>
    </row>
    <row r="367" spans="1:4" x14ac:dyDescent="0.25">
      <c r="A367" s="191">
        <f>'Тулуз-Пьерон'!A380</f>
        <v>0</v>
      </c>
      <c r="B367" s="191">
        <f>'Тулуз-Пьерон'!B380</f>
        <v>0</v>
      </c>
      <c r="C367" s="201"/>
      <c r="D367" s="202"/>
    </row>
    <row r="368" spans="1:4" x14ac:dyDescent="0.25">
      <c r="A368" s="191">
        <f>'Тулуз-Пьерон'!A381</f>
        <v>0</v>
      </c>
      <c r="B368" s="191">
        <f>'Тулуз-Пьерон'!B381</f>
        <v>0</v>
      </c>
      <c r="C368" s="201"/>
      <c r="D368" s="202"/>
    </row>
    <row r="369" spans="1:4" x14ac:dyDescent="0.25">
      <c r="A369" s="191">
        <f>'Тулуз-Пьерон'!A382</f>
        <v>0</v>
      </c>
      <c r="B369" s="191">
        <f>'Тулуз-Пьерон'!B382</f>
        <v>0</v>
      </c>
      <c r="C369" s="201"/>
      <c r="D369" s="202"/>
    </row>
    <row r="370" spans="1:4" x14ac:dyDescent="0.25">
      <c r="A370" s="191">
        <f>'Тулуз-Пьерон'!A383</f>
        <v>0</v>
      </c>
      <c r="B370" s="191">
        <f>'Тулуз-Пьерон'!B383</f>
        <v>0</v>
      </c>
      <c r="C370" s="201"/>
      <c r="D370" s="202"/>
    </row>
    <row r="371" spans="1:4" x14ac:dyDescent="0.25">
      <c r="A371" s="191">
        <f>'Тулуз-Пьерон'!A384</f>
        <v>0</v>
      </c>
      <c r="B371" s="191">
        <f>'Тулуз-Пьерон'!B384</f>
        <v>0</v>
      </c>
      <c r="C371" s="201"/>
      <c r="D371" s="202"/>
    </row>
    <row r="372" spans="1:4" x14ac:dyDescent="0.25">
      <c r="A372" s="191">
        <f>'Тулуз-Пьерон'!A385</f>
        <v>0</v>
      </c>
      <c r="B372" s="191">
        <f>'Тулуз-Пьерон'!B385</f>
        <v>0</v>
      </c>
      <c r="C372" s="201"/>
      <c r="D372" s="202"/>
    </row>
    <row r="373" spans="1:4" x14ac:dyDescent="0.25">
      <c r="A373" s="191">
        <f>'Тулуз-Пьерон'!A386</f>
        <v>0</v>
      </c>
      <c r="B373" s="191">
        <f>'Тулуз-Пьерон'!B386</f>
        <v>0</v>
      </c>
      <c r="C373" s="201"/>
      <c r="D373" s="202"/>
    </row>
    <row r="374" spans="1:4" x14ac:dyDescent="0.25">
      <c r="A374" s="191">
        <f>'Тулуз-Пьерон'!A387</f>
        <v>0</v>
      </c>
      <c r="B374" s="191">
        <f>'Тулуз-Пьерон'!B387</f>
        <v>0</v>
      </c>
      <c r="C374" s="201"/>
      <c r="D374" s="202"/>
    </row>
    <row r="375" spans="1:4" x14ac:dyDescent="0.25">
      <c r="A375" s="191">
        <f>'Тулуз-Пьерон'!A388</f>
        <v>0</v>
      </c>
      <c r="B375" s="191">
        <f>'Тулуз-Пьерон'!B388</f>
        <v>0</v>
      </c>
      <c r="C375" s="201"/>
      <c r="D375" s="202"/>
    </row>
    <row r="376" spans="1:4" x14ac:dyDescent="0.25">
      <c r="A376" s="191">
        <f>'Тулуз-Пьерон'!A389</f>
        <v>0</v>
      </c>
      <c r="B376" s="191">
        <f>'Тулуз-Пьерон'!B389</f>
        <v>0</v>
      </c>
      <c r="C376" s="201"/>
      <c r="D376" s="202"/>
    </row>
    <row r="377" spans="1:4" x14ac:dyDescent="0.25">
      <c r="A377" s="191">
        <f>'Тулуз-Пьерон'!A390</f>
        <v>0</v>
      </c>
      <c r="B377" s="191">
        <f>'Тулуз-Пьерон'!B390</f>
        <v>0</v>
      </c>
      <c r="C377" s="201"/>
      <c r="D377" s="202"/>
    </row>
    <row r="378" spans="1:4" x14ac:dyDescent="0.25">
      <c r="A378" s="191">
        <f>'Тулуз-Пьерон'!A391</f>
        <v>0</v>
      </c>
      <c r="B378" s="191">
        <f>'Тулуз-Пьерон'!B391</f>
        <v>0</v>
      </c>
      <c r="C378" s="201"/>
      <c r="D378" s="202"/>
    </row>
    <row r="379" spans="1:4" x14ac:dyDescent="0.25">
      <c r="A379" s="191">
        <f>'Тулуз-Пьерон'!A392</f>
        <v>0</v>
      </c>
      <c r="B379" s="191">
        <f>'Тулуз-Пьерон'!B392</f>
        <v>0</v>
      </c>
      <c r="C379" s="201"/>
      <c r="D379" s="202"/>
    </row>
    <row r="380" spans="1:4" x14ac:dyDescent="0.25">
      <c r="A380" s="191">
        <f>'Тулуз-Пьерон'!A393</f>
        <v>0</v>
      </c>
      <c r="B380" s="191">
        <f>'Тулуз-Пьерон'!B393</f>
        <v>0</v>
      </c>
      <c r="C380" s="201"/>
      <c r="D380" s="202"/>
    </row>
    <row r="381" spans="1:4" x14ac:dyDescent="0.25">
      <c r="A381" s="191">
        <f>'Тулуз-Пьерон'!A394</f>
        <v>0</v>
      </c>
      <c r="B381" s="191">
        <f>'Тулуз-Пьерон'!B394</f>
        <v>0</v>
      </c>
      <c r="C381" s="201"/>
      <c r="D381" s="202"/>
    </row>
    <row r="382" spans="1:4" x14ac:dyDescent="0.25">
      <c r="A382" s="191">
        <f>'Тулуз-Пьерон'!A395</f>
        <v>0</v>
      </c>
      <c r="B382" s="191">
        <f>'Тулуз-Пьерон'!B395</f>
        <v>0</v>
      </c>
      <c r="C382" s="201"/>
      <c r="D382" s="202"/>
    </row>
    <row r="383" spans="1:4" x14ac:dyDescent="0.25">
      <c r="A383" s="191">
        <f>'Тулуз-Пьерон'!A396</f>
        <v>0</v>
      </c>
      <c r="B383" s="191">
        <f>'Тулуз-Пьерон'!B396</f>
        <v>0</v>
      </c>
      <c r="C383" s="201"/>
      <c r="D383" s="202"/>
    </row>
    <row r="384" spans="1:4" x14ac:dyDescent="0.25">
      <c r="A384" s="191">
        <f>'Тулуз-Пьерон'!A397</f>
        <v>0</v>
      </c>
      <c r="B384" s="191">
        <f>'Тулуз-Пьерон'!B397</f>
        <v>0</v>
      </c>
      <c r="C384" s="201"/>
      <c r="D384" s="202"/>
    </row>
    <row r="385" spans="1:4" x14ac:dyDescent="0.25">
      <c r="A385" s="191">
        <f>'Тулуз-Пьерон'!A398</f>
        <v>0</v>
      </c>
      <c r="B385" s="191">
        <f>'Тулуз-Пьерон'!B398</f>
        <v>0</v>
      </c>
      <c r="C385" s="201"/>
      <c r="D385" s="202"/>
    </row>
    <row r="386" spans="1:4" x14ac:dyDescent="0.25">
      <c r="A386" s="191">
        <f>'Тулуз-Пьерон'!A399</f>
        <v>0</v>
      </c>
      <c r="B386" s="191">
        <f>'Тулуз-Пьерон'!B399</f>
        <v>0</v>
      </c>
      <c r="C386" s="201"/>
      <c r="D386" s="202"/>
    </row>
    <row r="387" spans="1:4" x14ac:dyDescent="0.25">
      <c r="A387" s="191">
        <f>'Тулуз-Пьерон'!A400</f>
        <v>0</v>
      </c>
      <c r="B387" s="191">
        <f>'Тулуз-Пьерон'!B400</f>
        <v>0</v>
      </c>
      <c r="C387" s="201"/>
      <c r="D387" s="202"/>
    </row>
    <row r="388" spans="1:4" x14ac:dyDescent="0.25">
      <c r="A388" s="191">
        <f>'Тулуз-Пьерон'!A401</f>
        <v>0</v>
      </c>
      <c r="B388" s="191">
        <f>'Тулуз-Пьерон'!B401</f>
        <v>0</v>
      </c>
      <c r="C388" s="201"/>
      <c r="D388" s="202"/>
    </row>
    <row r="389" spans="1:4" x14ac:dyDescent="0.25">
      <c r="A389" s="191">
        <f>'Тулуз-Пьерон'!A402</f>
        <v>0</v>
      </c>
      <c r="B389" s="191">
        <f>'Тулуз-Пьерон'!B402</f>
        <v>0</v>
      </c>
      <c r="C389" s="201"/>
      <c r="D389" s="202"/>
    </row>
    <row r="390" spans="1:4" x14ac:dyDescent="0.25">
      <c r="A390" s="191">
        <f>'Тулуз-Пьерон'!A403</f>
        <v>0</v>
      </c>
      <c r="B390" s="191">
        <f>'Тулуз-Пьерон'!B403</f>
        <v>0</v>
      </c>
      <c r="C390" s="201"/>
      <c r="D390" s="202"/>
    </row>
    <row r="391" spans="1:4" x14ac:dyDescent="0.25">
      <c r="A391" s="191">
        <f>'Тулуз-Пьерон'!A404</f>
        <v>0</v>
      </c>
      <c r="B391" s="191">
        <f>'Тулуз-Пьерон'!B404</f>
        <v>0</v>
      </c>
      <c r="C391" s="201"/>
      <c r="D391" s="202"/>
    </row>
    <row r="392" spans="1:4" x14ac:dyDescent="0.25">
      <c r="A392" s="191">
        <f>'Тулуз-Пьерон'!A405</f>
        <v>0</v>
      </c>
      <c r="B392" s="191">
        <f>'Тулуз-Пьерон'!B405</f>
        <v>0</v>
      </c>
      <c r="C392" s="201"/>
      <c r="D392" s="202"/>
    </row>
    <row r="393" spans="1:4" x14ac:dyDescent="0.25">
      <c r="A393" s="191">
        <f>'Тулуз-Пьерон'!A406</f>
        <v>0</v>
      </c>
      <c r="B393" s="191">
        <f>'Тулуз-Пьерон'!B406</f>
        <v>0</v>
      </c>
      <c r="C393" s="201"/>
      <c r="D393" s="202"/>
    </row>
    <row r="394" spans="1:4" x14ac:dyDescent="0.25">
      <c r="A394" s="191">
        <f>'Тулуз-Пьерон'!A407</f>
        <v>0</v>
      </c>
      <c r="B394" s="191">
        <f>'Тулуз-Пьерон'!B407</f>
        <v>0</v>
      </c>
      <c r="C394" s="201"/>
      <c r="D394" s="202"/>
    </row>
    <row r="395" spans="1:4" x14ac:dyDescent="0.25">
      <c r="A395" s="191">
        <f>'Тулуз-Пьерон'!A408</f>
        <v>0</v>
      </c>
      <c r="B395" s="191">
        <f>'Тулуз-Пьерон'!B408</f>
        <v>0</v>
      </c>
      <c r="C395" s="201"/>
      <c r="D395" s="202"/>
    </row>
    <row r="396" spans="1:4" x14ac:dyDescent="0.25">
      <c r="A396" s="191">
        <f>'Тулуз-Пьерон'!A409</f>
        <v>0</v>
      </c>
      <c r="B396" s="191">
        <f>'Тулуз-Пьерон'!B409</f>
        <v>0</v>
      </c>
      <c r="C396" s="201"/>
      <c r="D396" s="202"/>
    </row>
    <row r="397" spans="1:4" x14ac:dyDescent="0.25">
      <c r="A397" s="191">
        <f>'Тулуз-Пьерон'!A410</f>
        <v>0</v>
      </c>
      <c r="B397" s="191">
        <f>'Тулуз-Пьерон'!B410</f>
        <v>0</v>
      </c>
      <c r="C397" s="201"/>
      <c r="D397" s="202"/>
    </row>
    <row r="398" spans="1:4" x14ac:dyDescent="0.25">
      <c r="A398" s="191">
        <f>'Тулуз-Пьерон'!A411</f>
        <v>0</v>
      </c>
      <c r="B398" s="191">
        <f>'Тулуз-Пьерон'!B411</f>
        <v>0</v>
      </c>
      <c r="C398" s="201"/>
      <c r="D398" s="202"/>
    </row>
    <row r="399" spans="1:4" x14ac:dyDescent="0.25">
      <c r="A399" s="191">
        <f>'Тулуз-Пьерон'!A412</f>
        <v>0</v>
      </c>
      <c r="B399" s="191">
        <f>'Тулуз-Пьерон'!B412</f>
        <v>0</v>
      </c>
      <c r="C399" s="201"/>
      <c r="D399" s="202"/>
    </row>
    <row r="400" spans="1:4" x14ac:dyDescent="0.25">
      <c r="A400" s="191">
        <f>'Тулуз-Пьерон'!A413</f>
        <v>0</v>
      </c>
      <c r="B400" s="191">
        <f>'Тулуз-Пьерон'!B413</f>
        <v>0</v>
      </c>
      <c r="C400" s="201"/>
      <c r="D400" s="202"/>
    </row>
    <row r="401" spans="1:4" x14ac:dyDescent="0.25">
      <c r="A401" s="191">
        <f>'Тулуз-Пьерон'!A414</f>
        <v>0</v>
      </c>
      <c r="B401" s="191">
        <f>'Тулуз-Пьерон'!B414</f>
        <v>0</v>
      </c>
      <c r="C401" s="201"/>
      <c r="D401" s="202"/>
    </row>
    <row r="402" spans="1:4" x14ac:dyDescent="0.25">
      <c r="A402" s="191">
        <f>'Тулуз-Пьерон'!A415</f>
        <v>0</v>
      </c>
      <c r="B402" s="191">
        <f>'Тулуз-Пьерон'!B415</f>
        <v>0</v>
      </c>
      <c r="C402" s="201"/>
      <c r="D402" s="202"/>
    </row>
    <row r="403" spans="1:4" x14ac:dyDescent="0.25">
      <c r="A403" s="191">
        <f>'Тулуз-Пьерон'!A416</f>
        <v>0</v>
      </c>
      <c r="B403" s="191">
        <f>'Тулуз-Пьерон'!B416</f>
        <v>0</v>
      </c>
      <c r="C403" s="201"/>
      <c r="D403" s="202"/>
    </row>
    <row r="404" spans="1:4" x14ac:dyDescent="0.25">
      <c r="A404" s="191">
        <f>'Тулуз-Пьерон'!A417</f>
        <v>0</v>
      </c>
      <c r="B404" s="191">
        <f>'Тулуз-Пьерон'!B417</f>
        <v>0</v>
      </c>
      <c r="C404" s="201"/>
      <c r="D404" s="202"/>
    </row>
    <row r="405" spans="1:4" x14ac:dyDescent="0.25">
      <c r="A405" s="191">
        <f>'Тулуз-Пьерон'!A418</f>
        <v>0</v>
      </c>
      <c r="B405" s="191">
        <f>'Тулуз-Пьерон'!B418</f>
        <v>0</v>
      </c>
      <c r="C405" s="201"/>
      <c r="D405" s="202"/>
    </row>
    <row r="406" spans="1:4" x14ac:dyDescent="0.25">
      <c r="A406" s="191">
        <f>'Тулуз-Пьерон'!A419</f>
        <v>0</v>
      </c>
      <c r="B406" s="191">
        <f>'Тулуз-Пьерон'!B419</f>
        <v>0</v>
      </c>
      <c r="C406" s="201"/>
      <c r="D406" s="202"/>
    </row>
    <row r="407" spans="1:4" x14ac:dyDescent="0.25">
      <c r="A407" s="191">
        <f>'Тулуз-Пьерон'!A420</f>
        <v>0</v>
      </c>
      <c r="B407" s="191">
        <f>'Тулуз-Пьерон'!B420</f>
        <v>0</v>
      </c>
      <c r="C407" s="201"/>
      <c r="D407" s="202"/>
    </row>
    <row r="408" spans="1:4" x14ac:dyDescent="0.25">
      <c r="A408" s="191">
        <f>'Тулуз-Пьерон'!A421</f>
        <v>0</v>
      </c>
      <c r="B408" s="191">
        <f>'Тулуз-Пьерон'!B421</f>
        <v>0</v>
      </c>
      <c r="C408" s="201"/>
      <c r="D408" s="202"/>
    </row>
    <row r="409" spans="1:4" x14ac:dyDescent="0.25">
      <c r="A409" s="191">
        <f>'Тулуз-Пьерон'!A422</f>
        <v>0</v>
      </c>
      <c r="B409" s="191">
        <f>'Тулуз-Пьерон'!B422</f>
        <v>0</v>
      </c>
      <c r="C409" s="201"/>
      <c r="D409" s="202"/>
    </row>
    <row r="410" spans="1:4" x14ac:dyDescent="0.25">
      <c r="A410" s="191">
        <f>'Тулуз-Пьерон'!A423</f>
        <v>0</v>
      </c>
      <c r="B410" s="191">
        <f>'Тулуз-Пьерон'!B423</f>
        <v>0</v>
      </c>
      <c r="C410" s="201"/>
      <c r="D410" s="202"/>
    </row>
    <row r="411" spans="1:4" x14ac:dyDescent="0.25">
      <c r="A411" s="191">
        <f>'Тулуз-Пьерон'!A424</f>
        <v>0</v>
      </c>
      <c r="B411" s="191">
        <f>'Тулуз-Пьерон'!B424</f>
        <v>0</v>
      </c>
      <c r="C411" s="201"/>
      <c r="D411" s="202"/>
    </row>
    <row r="412" spans="1:4" x14ac:dyDescent="0.25">
      <c r="A412" s="191">
        <f>'Тулуз-Пьерон'!A425</f>
        <v>0</v>
      </c>
      <c r="B412" s="191">
        <f>'Тулуз-Пьерон'!B425</f>
        <v>0</v>
      </c>
      <c r="C412" s="201"/>
      <c r="D412" s="202"/>
    </row>
    <row r="413" spans="1:4" x14ac:dyDescent="0.25">
      <c r="A413" s="191">
        <f>'Тулуз-Пьерон'!A426</f>
        <v>0</v>
      </c>
      <c r="B413" s="191">
        <f>'Тулуз-Пьерон'!B426</f>
        <v>0</v>
      </c>
      <c r="C413" s="201"/>
      <c r="D413" s="202"/>
    </row>
    <row r="414" spans="1:4" x14ac:dyDescent="0.25">
      <c r="A414" s="191">
        <f>'Тулуз-Пьерон'!A427</f>
        <v>0</v>
      </c>
      <c r="B414" s="191">
        <f>'Тулуз-Пьерон'!B427</f>
        <v>0</v>
      </c>
      <c r="C414" s="201"/>
      <c r="D414" s="202"/>
    </row>
    <row r="415" spans="1:4" x14ac:dyDescent="0.25">
      <c r="A415" s="191">
        <f>'Тулуз-Пьерон'!A428</f>
        <v>0</v>
      </c>
      <c r="B415" s="191">
        <f>'Тулуз-Пьерон'!B428</f>
        <v>0</v>
      </c>
      <c r="C415" s="201"/>
      <c r="D415" s="202"/>
    </row>
    <row r="416" spans="1:4" x14ac:dyDescent="0.25">
      <c r="A416" s="191">
        <f>'Тулуз-Пьерон'!A429</f>
        <v>0</v>
      </c>
      <c r="B416" s="191">
        <f>'Тулуз-Пьерон'!B429</f>
        <v>0</v>
      </c>
      <c r="C416" s="201"/>
      <c r="D416" s="202"/>
    </row>
    <row r="417" spans="1:4" x14ac:dyDescent="0.25">
      <c r="A417" s="191">
        <f>'Тулуз-Пьерон'!A430</f>
        <v>0</v>
      </c>
      <c r="B417" s="191">
        <f>'Тулуз-Пьерон'!B430</f>
        <v>0</v>
      </c>
      <c r="C417" s="201"/>
      <c r="D417" s="202"/>
    </row>
    <row r="418" spans="1:4" x14ac:dyDescent="0.25">
      <c r="A418" s="191">
        <f>'Тулуз-Пьерон'!A431</f>
        <v>0</v>
      </c>
      <c r="B418" s="191">
        <f>'Тулуз-Пьерон'!B431</f>
        <v>0</v>
      </c>
      <c r="C418" s="201"/>
      <c r="D418" s="202"/>
    </row>
    <row r="419" spans="1:4" x14ac:dyDescent="0.25">
      <c r="A419" s="191">
        <f>'Тулуз-Пьерон'!A432</f>
        <v>0</v>
      </c>
      <c r="B419" s="191">
        <f>'Тулуз-Пьерон'!B432</f>
        <v>0</v>
      </c>
      <c r="C419" s="201"/>
      <c r="D419" s="202"/>
    </row>
    <row r="420" spans="1:4" x14ac:dyDescent="0.25">
      <c r="A420" s="191">
        <f>'Тулуз-Пьерон'!A433</f>
        <v>0</v>
      </c>
      <c r="B420" s="191">
        <f>'Тулуз-Пьерон'!B433</f>
        <v>0</v>
      </c>
      <c r="C420" s="201"/>
      <c r="D420" s="202"/>
    </row>
    <row r="421" spans="1:4" x14ac:dyDescent="0.25">
      <c r="A421" s="191">
        <f>'Тулуз-Пьерон'!A434</f>
        <v>0</v>
      </c>
      <c r="B421" s="191">
        <f>'Тулуз-Пьерон'!B434</f>
        <v>0</v>
      </c>
      <c r="C421" s="201"/>
      <c r="D421" s="202"/>
    </row>
    <row r="422" spans="1:4" x14ac:dyDescent="0.25">
      <c r="A422" s="191">
        <f>'Тулуз-Пьерон'!A435</f>
        <v>0</v>
      </c>
      <c r="B422" s="191">
        <f>'Тулуз-Пьерон'!B435</f>
        <v>0</v>
      </c>
      <c r="C422" s="201"/>
      <c r="D422" s="202"/>
    </row>
    <row r="423" spans="1:4" x14ac:dyDescent="0.25">
      <c r="A423" s="191">
        <f>'Тулуз-Пьерон'!A436</f>
        <v>0</v>
      </c>
      <c r="B423" s="191">
        <f>'Тулуз-Пьерон'!B436</f>
        <v>0</v>
      </c>
      <c r="C423" s="201"/>
      <c r="D423" s="202"/>
    </row>
    <row r="424" spans="1:4" x14ac:dyDescent="0.25">
      <c r="A424" s="191">
        <f>'Тулуз-Пьерон'!A437</f>
        <v>0</v>
      </c>
      <c r="B424" s="191">
        <f>'Тулуз-Пьерон'!B437</f>
        <v>0</v>
      </c>
      <c r="C424" s="201"/>
      <c r="D424" s="202"/>
    </row>
    <row r="425" spans="1:4" x14ac:dyDescent="0.25">
      <c r="A425" s="191">
        <f>'Тулуз-Пьерон'!A438</f>
        <v>0</v>
      </c>
      <c r="B425" s="191">
        <f>'Тулуз-Пьерон'!B438</f>
        <v>0</v>
      </c>
      <c r="C425" s="201"/>
      <c r="D425" s="202"/>
    </row>
    <row r="426" spans="1:4" x14ac:dyDescent="0.25">
      <c r="A426" s="191">
        <f>'Тулуз-Пьерон'!A439</f>
        <v>0</v>
      </c>
      <c r="B426" s="191">
        <f>'Тулуз-Пьерон'!B439</f>
        <v>0</v>
      </c>
      <c r="C426" s="201"/>
      <c r="D426" s="202"/>
    </row>
    <row r="427" spans="1:4" x14ac:dyDescent="0.25">
      <c r="A427" s="191">
        <f>'Тулуз-Пьерон'!A440</f>
        <v>0</v>
      </c>
      <c r="B427" s="191">
        <f>'Тулуз-Пьерон'!B440</f>
        <v>0</v>
      </c>
      <c r="C427" s="201"/>
      <c r="D427" s="202"/>
    </row>
    <row r="428" spans="1:4" x14ac:dyDescent="0.25">
      <c r="A428" s="191">
        <f>'Тулуз-Пьерон'!A441</f>
        <v>0</v>
      </c>
      <c r="B428" s="191">
        <f>'Тулуз-Пьерон'!B441</f>
        <v>0</v>
      </c>
      <c r="C428" s="201"/>
      <c r="D428" s="202"/>
    </row>
    <row r="429" spans="1:4" x14ac:dyDescent="0.25">
      <c r="A429" s="191">
        <f>'Тулуз-Пьерон'!A442</f>
        <v>0</v>
      </c>
      <c r="B429" s="191">
        <f>'Тулуз-Пьерон'!B442</f>
        <v>0</v>
      </c>
      <c r="C429" s="201"/>
      <c r="D429" s="202"/>
    </row>
    <row r="430" spans="1:4" x14ac:dyDescent="0.25">
      <c r="A430" s="191">
        <f>'Тулуз-Пьерон'!A443</f>
        <v>0</v>
      </c>
      <c r="B430" s="191">
        <f>'Тулуз-Пьерон'!B443</f>
        <v>0</v>
      </c>
      <c r="C430" s="201"/>
      <c r="D430" s="202"/>
    </row>
    <row r="431" spans="1:4" x14ac:dyDescent="0.25">
      <c r="A431" s="191">
        <f>'Тулуз-Пьерон'!A444</f>
        <v>0</v>
      </c>
      <c r="B431" s="191">
        <f>'Тулуз-Пьерон'!B444</f>
        <v>0</v>
      </c>
      <c r="C431" s="201"/>
      <c r="D431" s="202"/>
    </row>
    <row r="432" spans="1:4" x14ac:dyDescent="0.25">
      <c r="A432" s="191">
        <f>'Тулуз-Пьерон'!A445</f>
        <v>0</v>
      </c>
      <c r="B432" s="191">
        <f>'Тулуз-Пьерон'!B445</f>
        <v>0</v>
      </c>
      <c r="C432" s="201"/>
      <c r="D432" s="202"/>
    </row>
    <row r="433" spans="1:4" x14ac:dyDescent="0.25">
      <c r="A433" s="191">
        <f>'Тулуз-Пьерон'!A446</f>
        <v>0</v>
      </c>
      <c r="B433" s="191">
        <f>'Тулуз-Пьерон'!B446</f>
        <v>0</v>
      </c>
      <c r="C433" s="201"/>
      <c r="D433" s="202"/>
    </row>
    <row r="434" spans="1:4" x14ac:dyDescent="0.25">
      <c r="A434" s="191">
        <f>'Тулуз-Пьерон'!A447</f>
        <v>0</v>
      </c>
      <c r="B434" s="191">
        <f>'Тулуз-Пьерон'!B447</f>
        <v>0</v>
      </c>
      <c r="C434" s="201"/>
      <c r="D434" s="202"/>
    </row>
    <row r="435" spans="1:4" x14ac:dyDescent="0.25">
      <c r="A435" s="191">
        <f>'Тулуз-Пьерон'!A448</f>
        <v>0</v>
      </c>
      <c r="B435" s="191">
        <f>'Тулуз-Пьерон'!B448</f>
        <v>0</v>
      </c>
      <c r="C435" s="201"/>
      <c r="D435" s="202"/>
    </row>
    <row r="436" spans="1:4" x14ac:dyDescent="0.25">
      <c r="A436" s="191">
        <f>'Тулуз-Пьерон'!A449</f>
        <v>0</v>
      </c>
      <c r="B436" s="191">
        <f>'Тулуз-Пьерон'!B449</f>
        <v>0</v>
      </c>
      <c r="C436" s="201"/>
      <c r="D436" s="202"/>
    </row>
    <row r="437" spans="1:4" x14ac:dyDescent="0.25">
      <c r="A437" s="191">
        <f>'Тулуз-Пьерон'!A450</f>
        <v>0</v>
      </c>
      <c r="B437" s="191">
        <f>'Тулуз-Пьерон'!B450</f>
        <v>0</v>
      </c>
      <c r="C437" s="201"/>
      <c r="D437" s="202"/>
    </row>
    <row r="438" spans="1:4" x14ac:dyDescent="0.25">
      <c r="A438" s="191">
        <f>'Тулуз-Пьерон'!A451</f>
        <v>0</v>
      </c>
      <c r="B438" s="191">
        <f>'Тулуз-Пьерон'!B451</f>
        <v>0</v>
      </c>
      <c r="C438" s="201"/>
      <c r="D438" s="202"/>
    </row>
    <row r="439" spans="1:4" x14ac:dyDescent="0.25">
      <c r="A439" s="191">
        <f>'Тулуз-Пьерон'!A452</f>
        <v>0</v>
      </c>
      <c r="B439" s="191">
        <f>'Тулуз-Пьерон'!B452</f>
        <v>0</v>
      </c>
      <c r="C439" s="201"/>
      <c r="D439" s="202"/>
    </row>
    <row r="440" spans="1:4" x14ac:dyDescent="0.25">
      <c r="A440" s="191">
        <f>'Тулуз-Пьерон'!A453</f>
        <v>0</v>
      </c>
      <c r="B440" s="191">
        <f>'Тулуз-Пьерон'!B453</f>
        <v>0</v>
      </c>
      <c r="C440" s="201"/>
      <c r="D440" s="202"/>
    </row>
    <row r="441" spans="1:4" x14ac:dyDescent="0.25">
      <c r="A441" s="191">
        <f>'Тулуз-Пьерон'!A454</f>
        <v>0</v>
      </c>
      <c r="B441" s="191">
        <f>'Тулуз-Пьерон'!B454</f>
        <v>0</v>
      </c>
      <c r="C441" s="201"/>
      <c r="D441" s="202"/>
    </row>
    <row r="442" spans="1:4" x14ac:dyDescent="0.25">
      <c r="A442" s="191">
        <f>'Тулуз-Пьерон'!A455</f>
        <v>0</v>
      </c>
      <c r="B442" s="191">
        <f>'Тулуз-Пьерон'!B455</f>
        <v>0</v>
      </c>
      <c r="C442" s="201"/>
      <c r="D442" s="202"/>
    </row>
    <row r="443" spans="1:4" x14ac:dyDescent="0.25">
      <c r="A443" s="191">
        <f>'Тулуз-Пьерон'!A456</f>
        <v>0</v>
      </c>
      <c r="B443" s="191">
        <f>'Тулуз-Пьерон'!B456</f>
        <v>0</v>
      </c>
      <c r="C443" s="201"/>
      <c r="D443" s="202"/>
    </row>
    <row r="444" spans="1:4" x14ac:dyDescent="0.25">
      <c r="A444" s="191">
        <f>'Тулуз-Пьерон'!A457</f>
        <v>0</v>
      </c>
      <c r="B444" s="191">
        <f>'Тулуз-Пьерон'!B457</f>
        <v>0</v>
      </c>
      <c r="C444" s="201"/>
      <c r="D444" s="202"/>
    </row>
    <row r="445" spans="1:4" x14ac:dyDescent="0.25">
      <c r="A445" s="191">
        <f>'Тулуз-Пьерон'!A458</f>
        <v>0</v>
      </c>
      <c r="B445" s="191">
        <f>'Тулуз-Пьерон'!B458</f>
        <v>0</v>
      </c>
      <c r="C445" s="201"/>
      <c r="D445" s="202"/>
    </row>
    <row r="446" spans="1:4" x14ac:dyDescent="0.25">
      <c r="A446" s="191">
        <f>'Тулуз-Пьерон'!A459</f>
        <v>0</v>
      </c>
      <c r="B446" s="191">
        <f>'Тулуз-Пьерон'!B459</f>
        <v>0</v>
      </c>
      <c r="C446" s="201"/>
      <c r="D446" s="202"/>
    </row>
    <row r="447" spans="1:4" x14ac:dyDescent="0.25">
      <c r="A447" s="191">
        <f>'Тулуз-Пьерон'!A460</f>
        <v>0</v>
      </c>
      <c r="B447" s="191">
        <f>'Тулуз-Пьерон'!B460</f>
        <v>0</v>
      </c>
      <c r="C447" s="201"/>
      <c r="D447" s="202"/>
    </row>
    <row r="448" spans="1:4" x14ac:dyDescent="0.25">
      <c r="A448" s="191">
        <f>'Тулуз-Пьерон'!A461</f>
        <v>0</v>
      </c>
      <c r="B448" s="191">
        <f>'Тулуз-Пьерон'!B461</f>
        <v>0</v>
      </c>
      <c r="C448" s="201"/>
      <c r="D448" s="202"/>
    </row>
    <row r="449" spans="1:4" x14ac:dyDescent="0.25">
      <c r="A449" s="191">
        <f>'Тулуз-Пьерон'!A462</f>
        <v>0</v>
      </c>
      <c r="B449" s="191">
        <f>'Тулуз-Пьерон'!B462</f>
        <v>0</v>
      </c>
      <c r="C449" s="201"/>
      <c r="D449" s="202"/>
    </row>
    <row r="450" spans="1:4" x14ac:dyDescent="0.25">
      <c r="A450" s="191">
        <f>'Тулуз-Пьерон'!A463</f>
        <v>0</v>
      </c>
      <c r="B450" s="191">
        <f>'Тулуз-Пьерон'!B463</f>
        <v>0</v>
      </c>
      <c r="C450" s="201"/>
      <c r="D450" s="202"/>
    </row>
    <row r="451" spans="1:4" x14ac:dyDescent="0.25">
      <c r="A451" s="191">
        <f>'Тулуз-Пьерон'!A464</f>
        <v>0</v>
      </c>
      <c r="B451" s="191">
        <f>'Тулуз-Пьерон'!B464</f>
        <v>0</v>
      </c>
      <c r="C451" s="201"/>
      <c r="D451" s="202"/>
    </row>
    <row r="452" spans="1:4" x14ac:dyDescent="0.25">
      <c r="A452" s="191">
        <f>'Тулуз-Пьерон'!A465</f>
        <v>0</v>
      </c>
      <c r="B452" s="191">
        <f>'Тулуз-Пьерон'!B465</f>
        <v>0</v>
      </c>
      <c r="C452" s="201"/>
      <c r="D452" s="202"/>
    </row>
    <row r="453" spans="1:4" x14ac:dyDescent="0.25">
      <c r="A453" s="191">
        <f>'Тулуз-Пьерон'!A466</f>
        <v>0</v>
      </c>
      <c r="B453" s="191">
        <f>'Тулуз-Пьерон'!B466</f>
        <v>0</v>
      </c>
      <c r="C453" s="201"/>
      <c r="D453" s="202"/>
    </row>
    <row r="454" spans="1:4" x14ac:dyDescent="0.25">
      <c r="A454" s="191">
        <f>'Тулуз-Пьерон'!A467</f>
        <v>0</v>
      </c>
      <c r="B454" s="191">
        <f>'Тулуз-Пьерон'!B467</f>
        <v>0</v>
      </c>
      <c r="C454" s="201"/>
      <c r="D454" s="202"/>
    </row>
    <row r="455" spans="1:4" x14ac:dyDescent="0.25">
      <c r="A455" s="191">
        <f>'Тулуз-Пьерон'!A468</f>
        <v>0</v>
      </c>
      <c r="B455" s="191">
        <f>'Тулуз-Пьерон'!B468</f>
        <v>0</v>
      </c>
      <c r="C455" s="201"/>
      <c r="D455" s="202"/>
    </row>
    <row r="456" spans="1:4" x14ac:dyDescent="0.25">
      <c r="A456" s="191">
        <f>'Тулуз-Пьерон'!A469</f>
        <v>0</v>
      </c>
      <c r="B456" s="191">
        <f>'Тулуз-Пьерон'!B469</f>
        <v>0</v>
      </c>
      <c r="C456" s="201"/>
      <c r="D456" s="202"/>
    </row>
    <row r="457" spans="1:4" x14ac:dyDescent="0.25">
      <c r="A457" s="191">
        <f>'Тулуз-Пьерон'!A470</f>
        <v>0</v>
      </c>
      <c r="B457" s="191">
        <f>'Тулуз-Пьерон'!B470</f>
        <v>0</v>
      </c>
      <c r="C457" s="201"/>
      <c r="D457" s="202"/>
    </row>
    <row r="458" spans="1:4" x14ac:dyDescent="0.25">
      <c r="A458" s="191">
        <f>'Тулуз-Пьерон'!A471</f>
        <v>0</v>
      </c>
      <c r="B458" s="191">
        <f>'Тулуз-Пьерон'!B471</f>
        <v>0</v>
      </c>
      <c r="C458" s="201"/>
      <c r="D458" s="202"/>
    </row>
    <row r="459" spans="1:4" x14ac:dyDescent="0.25">
      <c r="A459" s="191">
        <f>'Тулуз-Пьерон'!A472</f>
        <v>0</v>
      </c>
      <c r="B459" s="191">
        <f>'Тулуз-Пьерон'!B472</f>
        <v>0</v>
      </c>
      <c r="C459" s="201"/>
      <c r="D459" s="202"/>
    </row>
    <row r="460" spans="1:4" x14ac:dyDescent="0.25">
      <c r="A460" s="191">
        <f>'Тулуз-Пьерон'!A473</f>
        <v>0</v>
      </c>
      <c r="B460" s="191">
        <f>'Тулуз-Пьерон'!B473</f>
        <v>0</v>
      </c>
      <c r="C460" s="201"/>
      <c r="D460" s="202"/>
    </row>
    <row r="461" spans="1:4" x14ac:dyDescent="0.25">
      <c r="A461" s="191">
        <f>'Тулуз-Пьерон'!A474</f>
        <v>0</v>
      </c>
      <c r="B461" s="191">
        <f>'Тулуз-Пьерон'!B474</f>
        <v>0</v>
      </c>
      <c r="C461" s="201"/>
      <c r="D461" s="202"/>
    </row>
    <row r="462" spans="1:4" x14ac:dyDescent="0.25">
      <c r="A462" s="191">
        <f>'Тулуз-Пьерон'!A475</f>
        <v>0</v>
      </c>
      <c r="B462" s="191">
        <f>'Тулуз-Пьерон'!B475</f>
        <v>0</v>
      </c>
      <c r="C462" s="201"/>
      <c r="D462" s="202"/>
    </row>
    <row r="463" spans="1:4" x14ac:dyDescent="0.25">
      <c r="A463" s="191">
        <f>'Тулуз-Пьерон'!A476</f>
        <v>0</v>
      </c>
      <c r="B463" s="191">
        <f>'Тулуз-Пьерон'!B476</f>
        <v>0</v>
      </c>
      <c r="C463" s="201"/>
      <c r="D463" s="202"/>
    </row>
    <row r="464" spans="1:4" x14ac:dyDescent="0.25">
      <c r="A464" s="191">
        <f>'Тулуз-Пьерон'!A477</f>
        <v>0</v>
      </c>
      <c r="B464" s="191">
        <f>'Тулуз-Пьерон'!B477</f>
        <v>0</v>
      </c>
      <c r="C464" s="201"/>
      <c r="D464" s="202"/>
    </row>
    <row r="465" spans="1:4" x14ac:dyDescent="0.25">
      <c r="A465" s="191">
        <f>'Тулуз-Пьерон'!A478</f>
        <v>0</v>
      </c>
      <c r="B465" s="191">
        <f>'Тулуз-Пьерон'!B478</f>
        <v>0</v>
      </c>
      <c r="C465" s="201"/>
      <c r="D465" s="202"/>
    </row>
    <row r="466" spans="1:4" x14ac:dyDescent="0.25">
      <c r="A466" s="191">
        <f>'Тулуз-Пьерон'!A479</f>
        <v>0</v>
      </c>
      <c r="B466" s="191">
        <f>'Тулуз-Пьерон'!B479</f>
        <v>0</v>
      </c>
      <c r="C466" s="201"/>
      <c r="D466" s="202"/>
    </row>
    <row r="467" spans="1:4" x14ac:dyDescent="0.25">
      <c r="A467" s="191">
        <f>'Тулуз-Пьерон'!A480</f>
        <v>0</v>
      </c>
      <c r="B467" s="191">
        <f>'Тулуз-Пьерон'!B480</f>
        <v>0</v>
      </c>
      <c r="C467" s="201"/>
      <c r="D467" s="202"/>
    </row>
    <row r="468" spans="1:4" x14ac:dyDescent="0.25">
      <c r="A468" s="191">
        <f>'Тулуз-Пьерон'!A481</f>
        <v>0</v>
      </c>
      <c r="B468" s="191">
        <f>'Тулуз-Пьерон'!B481</f>
        <v>0</v>
      </c>
      <c r="C468" s="201"/>
      <c r="D468" s="202"/>
    </row>
    <row r="469" spans="1:4" x14ac:dyDescent="0.25">
      <c r="A469" s="191">
        <f>'Тулуз-Пьерон'!A482</f>
        <v>0</v>
      </c>
      <c r="B469" s="191">
        <f>'Тулуз-Пьерон'!B482</f>
        <v>0</v>
      </c>
      <c r="C469" s="201"/>
      <c r="D469" s="202"/>
    </row>
    <row r="470" spans="1:4" x14ac:dyDescent="0.25">
      <c r="A470" s="191">
        <f>'Тулуз-Пьерон'!A483</f>
        <v>0</v>
      </c>
      <c r="B470" s="191">
        <f>'Тулуз-Пьерон'!B483</f>
        <v>0</v>
      </c>
      <c r="C470" s="201"/>
      <c r="D470" s="202"/>
    </row>
    <row r="471" spans="1:4" x14ac:dyDescent="0.25">
      <c r="A471" s="191">
        <f>'Тулуз-Пьерон'!A484</f>
        <v>0</v>
      </c>
      <c r="B471" s="191">
        <f>'Тулуз-Пьерон'!B484</f>
        <v>0</v>
      </c>
      <c r="C471" s="201"/>
      <c r="D471" s="202"/>
    </row>
    <row r="472" spans="1:4" x14ac:dyDescent="0.25">
      <c r="A472" s="191">
        <f>'Тулуз-Пьерон'!A485</f>
        <v>0</v>
      </c>
      <c r="B472" s="191">
        <f>'Тулуз-Пьерон'!B485</f>
        <v>0</v>
      </c>
      <c r="C472" s="201"/>
      <c r="D472" s="202"/>
    </row>
    <row r="473" spans="1:4" x14ac:dyDescent="0.25">
      <c r="A473" s="191">
        <f>'Тулуз-Пьерон'!A486</f>
        <v>0</v>
      </c>
      <c r="B473" s="191">
        <f>'Тулуз-Пьерон'!B486</f>
        <v>0</v>
      </c>
      <c r="C473" s="201"/>
      <c r="D473" s="202"/>
    </row>
    <row r="474" spans="1:4" x14ac:dyDescent="0.25">
      <c r="A474" s="191">
        <f>'Тулуз-Пьерон'!A487</f>
        <v>0</v>
      </c>
      <c r="B474" s="191">
        <f>'Тулуз-Пьерон'!B487</f>
        <v>0</v>
      </c>
      <c r="C474" s="201"/>
      <c r="D474" s="202"/>
    </row>
    <row r="475" spans="1:4" x14ac:dyDescent="0.25">
      <c r="A475" s="191">
        <f>'Тулуз-Пьерон'!A488</f>
        <v>0</v>
      </c>
      <c r="B475" s="191">
        <f>'Тулуз-Пьерон'!B488</f>
        <v>0</v>
      </c>
      <c r="C475" s="201"/>
      <c r="D475" s="202"/>
    </row>
    <row r="476" spans="1:4" x14ac:dyDescent="0.25">
      <c r="A476" s="191">
        <f>'Тулуз-Пьерон'!A489</f>
        <v>0</v>
      </c>
      <c r="B476" s="191">
        <f>'Тулуз-Пьерон'!B489</f>
        <v>0</v>
      </c>
      <c r="C476" s="201"/>
      <c r="D476" s="202"/>
    </row>
    <row r="477" spans="1:4" x14ac:dyDescent="0.25">
      <c r="A477" s="191">
        <f>'Тулуз-Пьерон'!A490</f>
        <v>0</v>
      </c>
      <c r="B477" s="191">
        <f>'Тулуз-Пьерон'!B490</f>
        <v>0</v>
      </c>
      <c r="C477" s="201"/>
      <c r="D477" s="202"/>
    </row>
    <row r="478" spans="1:4" x14ac:dyDescent="0.25">
      <c r="A478" s="191">
        <f>'Тулуз-Пьерон'!A491</f>
        <v>0</v>
      </c>
      <c r="B478" s="191">
        <f>'Тулуз-Пьерон'!B491</f>
        <v>0</v>
      </c>
      <c r="C478" s="201"/>
      <c r="D478" s="202"/>
    </row>
    <row r="479" spans="1:4" x14ac:dyDescent="0.25">
      <c r="A479" s="191">
        <f>'Тулуз-Пьерон'!A492</f>
        <v>0</v>
      </c>
      <c r="B479" s="191">
        <f>'Тулуз-Пьерон'!B492</f>
        <v>0</v>
      </c>
      <c r="C479" s="201"/>
      <c r="D479" s="202"/>
    </row>
    <row r="480" spans="1:4" x14ac:dyDescent="0.25">
      <c r="A480" s="191">
        <f>'Тулуз-Пьерон'!A493</f>
        <v>0</v>
      </c>
      <c r="B480" s="191">
        <f>'Тулуз-Пьерон'!B493</f>
        <v>0</v>
      </c>
      <c r="C480" s="201"/>
      <c r="D480" s="202"/>
    </row>
    <row r="481" spans="1:4" x14ac:dyDescent="0.25">
      <c r="A481" s="191">
        <f>'Тулуз-Пьерон'!A494</f>
        <v>0</v>
      </c>
      <c r="B481" s="191">
        <f>'Тулуз-Пьерон'!B494</f>
        <v>0</v>
      </c>
      <c r="C481" s="201"/>
      <c r="D481" s="202"/>
    </row>
    <row r="482" spans="1:4" x14ac:dyDescent="0.25">
      <c r="A482" s="191">
        <f>'Тулуз-Пьерон'!A495</f>
        <v>0</v>
      </c>
      <c r="B482" s="191">
        <f>'Тулуз-Пьерон'!B495</f>
        <v>0</v>
      </c>
      <c r="C482" s="201"/>
      <c r="D482" s="202"/>
    </row>
    <row r="483" spans="1:4" x14ac:dyDescent="0.25">
      <c r="A483" s="191">
        <f>'Тулуз-Пьерон'!A496</f>
        <v>0</v>
      </c>
      <c r="B483" s="191">
        <f>'Тулуз-Пьерон'!B496</f>
        <v>0</v>
      </c>
      <c r="C483" s="201"/>
      <c r="D483" s="202"/>
    </row>
    <row r="484" spans="1:4" x14ac:dyDescent="0.25">
      <c r="A484" s="191">
        <f>'Тулуз-Пьерон'!A497</f>
        <v>0</v>
      </c>
      <c r="B484" s="191">
        <f>'Тулуз-Пьерон'!B497</f>
        <v>0</v>
      </c>
      <c r="C484" s="201"/>
      <c r="D484" s="202"/>
    </row>
    <row r="485" spans="1:4" x14ac:dyDescent="0.25">
      <c r="A485" s="191">
        <f>'Тулуз-Пьерон'!A498</f>
        <v>0</v>
      </c>
      <c r="B485" s="191">
        <f>'Тулуз-Пьерон'!B498</f>
        <v>0</v>
      </c>
      <c r="C485" s="201"/>
      <c r="D485" s="202"/>
    </row>
    <row r="486" spans="1:4" x14ac:dyDescent="0.25">
      <c r="A486" s="191">
        <f>'Тулуз-Пьерон'!A499</f>
        <v>0</v>
      </c>
      <c r="B486" s="191">
        <f>'Тулуз-Пьерон'!B499</f>
        <v>0</v>
      </c>
      <c r="C486" s="201"/>
      <c r="D486" s="202"/>
    </row>
    <row r="487" spans="1:4" x14ac:dyDescent="0.25">
      <c r="A487" s="191">
        <f>'Тулуз-Пьерон'!A500</f>
        <v>0</v>
      </c>
      <c r="B487" s="191">
        <f>'Тулуз-Пьерон'!B500</f>
        <v>0</v>
      </c>
      <c r="C487" s="201"/>
      <c r="D487" s="202"/>
    </row>
    <row r="488" spans="1:4" x14ac:dyDescent="0.25">
      <c r="A488" s="191">
        <f>'Тулуз-Пьерон'!A501</f>
        <v>0</v>
      </c>
      <c r="B488" s="191">
        <f>'Тулуз-Пьерон'!B501</f>
        <v>0</v>
      </c>
      <c r="C488" s="201"/>
      <c r="D488" s="202"/>
    </row>
    <row r="489" spans="1:4" x14ac:dyDescent="0.25">
      <c r="A489" s="191">
        <f>'Тулуз-Пьерон'!A502</f>
        <v>0</v>
      </c>
      <c r="B489" s="191">
        <f>'Тулуз-Пьерон'!B502</f>
        <v>0</v>
      </c>
      <c r="C489" s="201"/>
      <c r="D489" s="202"/>
    </row>
    <row r="490" spans="1:4" x14ac:dyDescent="0.25">
      <c r="A490" s="191">
        <f>'Тулуз-Пьерон'!A503</f>
        <v>0</v>
      </c>
      <c r="B490" s="191">
        <f>'Тулуз-Пьерон'!B503</f>
        <v>0</v>
      </c>
      <c r="C490" s="201"/>
      <c r="D490" s="202"/>
    </row>
    <row r="491" spans="1:4" x14ac:dyDescent="0.25">
      <c r="A491" s="191">
        <f>'Тулуз-Пьерон'!A504</f>
        <v>0</v>
      </c>
      <c r="B491" s="191">
        <f>'Тулуз-Пьерон'!B504</f>
        <v>0</v>
      </c>
      <c r="C491" s="201"/>
      <c r="D491" s="202"/>
    </row>
    <row r="492" spans="1:4" x14ac:dyDescent="0.25">
      <c r="A492" s="191">
        <f>'Тулуз-Пьерон'!A505</f>
        <v>0</v>
      </c>
      <c r="B492" s="191">
        <f>'Тулуз-Пьерон'!B505</f>
        <v>0</v>
      </c>
      <c r="C492" s="201"/>
      <c r="D492" s="202"/>
    </row>
    <row r="493" spans="1:4" x14ac:dyDescent="0.25">
      <c r="A493" s="191">
        <f>'Тулуз-Пьерон'!A506</f>
        <v>0</v>
      </c>
      <c r="B493" s="191">
        <f>'Тулуз-Пьерон'!B506</f>
        <v>0</v>
      </c>
      <c r="C493" s="201"/>
      <c r="D493" s="202"/>
    </row>
    <row r="494" spans="1:4" x14ac:dyDescent="0.25">
      <c r="A494" s="191">
        <f>'Тулуз-Пьерон'!A507</f>
        <v>0</v>
      </c>
      <c r="B494" s="191">
        <f>'Тулуз-Пьерон'!B507</f>
        <v>0</v>
      </c>
      <c r="C494" s="201"/>
      <c r="D494" s="202"/>
    </row>
    <row r="495" spans="1:4" x14ac:dyDescent="0.25">
      <c r="A495" s="191">
        <f>'Тулуз-Пьерон'!A508</f>
        <v>0</v>
      </c>
      <c r="B495" s="191">
        <f>'Тулуз-Пьерон'!B508</f>
        <v>0</v>
      </c>
      <c r="C495" s="201"/>
      <c r="D495" s="202"/>
    </row>
    <row r="496" spans="1:4" x14ac:dyDescent="0.25">
      <c r="A496" s="191">
        <f>'Тулуз-Пьерон'!A509</f>
        <v>0</v>
      </c>
      <c r="B496" s="191">
        <f>'Тулуз-Пьерон'!B509</f>
        <v>0</v>
      </c>
      <c r="C496" s="201"/>
      <c r="D496" s="202"/>
    </row>
    <row r="497" spans="1:4" x14ac:dyDescent="0.25">
      <c r="A497" s="191">
        <f>'Тулуз-Пьерон'!A510</f>
        <v>0</v>
      </c>
      <c r="B497" s="191">
        <f>'Тулуз-Пьерон'!B510</f>
        <v>0</v>
      </c>
      <c r="C497" s="201"/>
      <c r="D497" s="202"/>
    </row>
    <row r="498" spans="1:4" x14ac:dyDescent="0.25">
      <c r="A498" s="191">
        <f>'Тулуз-Пьерон'!A511</f>
        <v>0</v>
      </c>
      <c r="B498" s="191">
        <f>'Тулуз-Пьерон'!B511</f>
        <v>0</v>
      </c>
      <c r="C498" s="201"/>
      <c r="D498" s="202"/>
    </row>
    <row r="499" spans="1:4" x14ac:dyDescent="0.25">
      <c r="A499" s="191">
        <f>'Тулуз-Пьерон'!A512</f>
        <v>0</v>
      </c>
      <c r="B499" s="191">
        <f>'Тулуз-Пьерон'!B512</f>
        <v>0</v>
      </c>
      <c r="C499" s="201"/>
      <c r="D499" s="202"/>
    </row>
    <row r="500" spans="1:4" x14ac:dyDescent="0.25">
      <c r="A500" s="191">
        <f>'Тулуз-Пьерон'!A513</f>
        <v>0</v>
      </c>
      <c r="B500" s="191">
        <f>'Тулуз-Пьерон'!B513</f>
        <v>0</v>
      </c>
      <c r="C500" s="201"/>
      <c r="D500" s="202"/>
    </row>
    <row r="501" spans="1:4" x14ac:dyDescent="0.25">
      <c r="A501" s="191">
        <f>'Тулуз-Пьерон'!A514</f>
        <v>0</v>
      </c>
      <c r="B501" s="191">
        <f>'Тулуз-Пьерон'!B514</f>
        <v>0</v>
      </c>
      <c r="C501" s="201"/>
      <c r="D501" s="202"/>
    </row>
    <row r="502" spans="1:4" x14ac:dyDescent="0.25">
      <c r="A502" s="191">
        <f>'Тулуз-Пьерон'!A515</f>
        <v>0</v>
      </c>
      <c r="B502" s="191">
        <f>'Тулуз-Пьерон'!B515</f>
        <v>0</v>
      </c>
      <c r="C502" s="201"/>
      <c r="D502" s="202"/>
    </row>
    <row r="503" spans="1:4" x14ac:dyDescent="0.25">
      <c r="A503" s="191">
        <f>'Тулуз-Пьерон'!A516</f>
        <v>0</v>
      </c>
      <c r="B503" s="191">
        <f>'Тулуз-Пьерон'!B516</f>
        <v>0</v>
      </c>
      <c r="C503" s="201"/>
      <c r="D503" s="202"/>
    </row>
    <row r="504" spans="1:4" x14ac:dyDescent="0.25">
      <c r="A504" s="191">
        <f>'Тулуз-Пьерон'!A517</f>
        <v>0</v>
      </c>
      <c r="B504" s="191">
        <f>'Тулуз-Пьерон'!B517</f>
        <v>0</v>
      </c>
      <c r="C504" s="201"/>
      <c r="D504" s="202"/>
    </row>
    <row r="505" spans="1:4" x14ac:dyDescent="0.25">
      <c r="A505" s="191">
        <f>'Тулуз-Пьерон'!A518</f>
        <v>0</v>
      </c>
      <c r="B505" s="191">
        <f>'Тулуз-Пьерон'!B518</f>
        <v>0</v>
      </c>
      <c r="C505" s="201"/>
      <c r="D505" s="202"/>
    </row>
    <row r="506" spans="1:4" x14ac:dyDescent="0.25">
      <c r="A506" s="191">
        <f>'Тулуз-Пьерон'!A519</f>
        <v>0</v>
      </c>
      <c r="B506" s="191">
        <f>'Тулуз-Пьерон'!B519</f>
        <v>0</v>
      </c>
      <c r="C506" s="201"/>
      <c r="D506" s="202"/>
    </row>
    <row r="507" spans="1:4" x14ac:dyDescent="0.25">
      <c r="A507" s="191">
        <f>'Тулуз-Пьерон'!A520</f>
        <v>0</v>
      </c>
      <c r="B507" s="191">
        <f>'Тулуз-Пьерон'!B520</f>
        <v>0</v>
      </c>
      <c r="C507" s="201"/>
      <c r="D507" s="202"/>
    </row>
    <row r="508" spans="1:4" x14ac:dyDescent="0.25">
      <c r="A508" s="191">
        <f>'Тулуз-Пьерон'!A521</f>
        <v>0</v>
      </c>
      <c r="B508" s="191">
        <f>'Тулуз-Пьерон'!B521</f>
        <v>0</v>
      </c>
      <c r="C508" s="201"/>
      <c r="D508" s="202"/>
    </row>
    <row r="509" spans="1:4" x14ac:dyDescent="0.25">
      <c r="A509" s="191">
        <f>'Тулуз-Пьерон'!A522</f>
        <v>0</v>
      </c>
      <c r="B509" s="191">
        <f>'Тулуз-Пьерон'!B522</f>
        <v>0</v>
      </c>
      <c r="C509" s="201"/>
      <c r="D509" s="202"/>
    </row>
    <row r="510" spans="1:4" x14ac:dyDescent="0.25">
      <c r="A510" s="191">
        <f>'Тулуз-Пьерон'!A523</f>
        <v>0</v>
      </c>
      <c r="B510" s="191">
        <f>'Тулуз-Пьерон'!B523</f>
        <v>0</v>
      </c>
      <c r="C510" s="201"/>
      <c r="D510" s="202"/>
    </row>
    <row r="511" spans="1:4" x14ac:dyDescent="0.25">
      <c r="A511" s="191">
        <f>'Тулуз-Пьерон'!A524</f>
        <v>0</v>
      </c>
      <c r="B511" s="191">
        <f>'Тулуз-Пьерон'!B524</f>
        <v>0</v>
      </c>
      <c r="C511" s="201"/>
      <c r="D511" s="202"/>
    </row>
    <row r="512" spans="1:4" x14ac:dyDescent="0.25">
      <c r="A512" s="191">
        <f>'Тулуз-Пьерон'!A525</f>
        <v>0</v>
      </c>
      <c r="B512" s="191">
        <f>'Тулуз-Пьерон'!B525</f>
        <v>0</v>
      </c>
      <c r="C512" s="201"/>
      <c r="D512" s="202"/>
    </row>
    <row r="513" spans="1:4" x14ac:dyDescent="0.25">
      <c r="A513" s="191">
        <f>'Тулуз-Пьерон'!A526</f>
        <v>0</v>
      </c>
      <c r="B513" s="191">
        <f>'Тулуз-Пьерон'!B526</f>
        <v>0</v>
      </c>
      <c r="C513" s="201"/>
      <c r="D513" s="202"/>
    </row>
    <row r="514" spans="1:4" x14ac:dyDescent="0.25">
      <c r="A514" s="191">
        <f>'Тулуз-Пьерон'!A527</f>
        <v>0</v>
      </c>
      <c r="B514" s="191">
        <f>'Тулуз-Пьерон'!B527</f>
        <v>0</v>
      </c>
      <c r="C514" s="201"/>
      <c r="D514" s="202"/>
    </row>
    <row r="515" spans="1:4" x14ac:dyDescent="0.25">
      <c r="A515" s="191">
        <f>'Тулуз-Пьерон'!A528</f>
        <v>0</v>
      </c>
      <c r="B515" s="191">
        <f>'Тулуз-Пьерон'!B528</f>
        <v>0</v>
      </c>
      <c r="C515" s="201"/>
      <c r="D515" s="202"/>
    </row>
    <row r="516" spans="1:4" x14ac:dyDescent="0.25">
      <c r="A516" s="191">
        <f>'Тулуз-Пьерон'!A529</f>
        <v>0</v>
      </c>
      <c r="B516" s="191">
        <f>'Тулуз-Пьерон'!B529</f>
        <v>0</v>
      </c>
      <c r="C516" s="201"/>
      <c r="D516" s="202"/>
    </row>
    <row r="517" spans="1:4" x14ac:dyDescent="0.25">
      <c r="A517" s="191">
        <f>'Тулуз-Пьерон'!A530</f>
        <v>0</v>
      </c>
      <c r="B517" s="191">
        <f>'Тулуз-Пьерон'!B530</f>
        <v>0</v>
      </c>
      <c r="C517" s="201"/>
      <c r="D517" s="202"/>
    </row>
    <row r="518" spans="1:4" x14ac:dyDescent="0.25">
      <c r="A518" s="191">
        <f>'Тулуз-Пьерон'!A531</f>
        <v>0</v>
      </c>
      <c r="B518" s="191">
        <f>'Тулуз-Пьерон'!B531</f>
        <v>0</v>
      </c>
      <c r="C518" s="201"/>
      <c r="D518" s="202"/>
    </row>
    <row r="519" spans="1:4" x14ac:dyDescent="0.25">
      <c r="A519" s="191">
        <f>'Тулуз-Пьерон'!A532</f>
        <v>0</v>
      </c>
      <c r="B519" s="191">
        <f>'Тулуз-Пьерон'!B532</f>
        <v>0</v>
      </c>
      <c r="C519" s="201"/>
      <c r="D519" s="202"/>
    </row>
    <row r="520" spans="1:4" x14ac:dyDescent="0.25">
      <c r="A520" s="191">
        <f>'Тулуз-Пьерон'!A533</f>
        <v>0</v>
      </c>
      <c r="B520" s="191">
        <f>'Тулуз-Пьерон'!B533</f>
        <v>0</v>
      </c>
      <c r="C520" s="201"/>
      <c r="D520" s="202"/>
    </row>
    <row r="521" spans="1:4" x14ac:dyDescent="0.25">
      <c r="A521" s="191">
        <f>'Тулуз-Пьерон'!A534</f>
        <v>0</v>
      </c>
      <c r="B521" s="191">
        <f>'Тулуз-Пьерон'!B534</f>
        <v>0</v>
      </c>
      <c r="C521" s="201"/>
      <c r="D521" s="202"/>
    </row>
    <row r="522" spans="1:4" x14ac:dyDescent="0.25">
      <c r="A522" s="191">
        <f>'Тулуз-Пьерон'!A535</f>
        <v>0</v>
      </c>
      <c r="B522" s="191">
        <f>'Тулуз-Пьерон'!B535</f>
        <v>0</v>
      </c>
      <c r="C522" s="201"/>
      <c r="D522" s="202"/>
    </row>
    <row r="523" spans="1:4" x14ac:dyDescent="0.25">
      <c r="A523" s="191">
        <f>'Тулуз-Пьерон'!A536</f>
        <v>0</v>
      </c>
      <c r="B523" s="191">
        <f>'Тулуз-Пьерон'!B536</f>
        <v>0</v>
      </c>
      <c r="C523" s="201"/>
      <c r="D523" s="202"/>
    </row>
    <row r="524" spans="1:4" x14ac:dyDescent="0.25">
      <c r="A524" s="191">
        <f>'Тулуз-Пьерон'!A537</f>
        <v>0</v>
      </c>
      <c r="B524" s="191">
        <f>'Тулуз-Пьерон'!B537</f>
        <v>0</v>
      </c>
      <c r="C524" s="201"/>
      <c r="D524" s="202"/>
    </row>
    <row r="525" spans="1:4" x14ac:dyDescent="0.25">
      <c r="A525" s="191">
        <f>'Тулуз-Пьерон'!A538</f>
        <v>0</v>
      </c>
      <c r="B525" s="191">
        <f>'Тулуз-Пьерон'!B538</f>
        <v>0</v>
      </c>
      <c r="C525" s="201"/>
      <c r="D525" s="202"/>
    </row>
    <row r="526" spans="1:4" x14ac:dyDescent="0.25">
      <c r="A526" s="191">
        <f>'Тулуз-Пьерон'!A539</f>
        <v>0</v>
      </c>
      <c r="B526" s="191">
        <f>'Тулуз-Пьерон'!B539</f>
        <v>0</v>
      </c>
      <c r="C526" s="201"/>
      <c r="D526" s="202"/>
    </row>
    <row r="527" spans="1:4" x14ac:dyDescent="0.25">
      <c r="A527" s="191">
        <f>'Тулуз-Пьерон'!A540</f>
        <v>0</v>
      </c>
      <c r="B527" s="191">
        <f>'Тулуз-Пьерон'!B540</f>
        <v>0</v>
      </c>
      <c r="C527" s="201"/>
      <c r="D527" s="202"/>
    </row>
    <row r="528" spans="1:4" x14ac:dyDescent="0.25">
      <c r="A528" s="191">
        <f>'Тулуз-Пьерон'!A541</f>
        <v>0</v>
      </c>
      <c r="B528" s="191">
        <f>'Тулуз-Пьерон'!B541</f>
        <v>0</v>
      </c>
      <c r="C528" s="201"/>
      <c r="D528" s="202"/>
    </row>
    <row r="529" spans="1:4" x14ac:dyDescent="0.25">
      <c r="A529" s="191">
        <f>'Тулуз-Пьерон'!A542</f>
        <v>0</v>
      </c>
      <c r="B529" s="191">
        <f>'Тулуз-Пьерон'!B542</f>
        <v>0</v>
      </c>
      <c r="C529" s="201"/>
      <c r="D529" s="202"/>
    </row>
    <row r="530" spans="1:4" x14ac:dyDescent="0.25">
      <c r="A530" s="191">
        <f>'Тулуз-Пьерон'!A543</f>
        <v>0</v>
      </c>
      <c r="B530" s="191">
        <f>'Тулуз-Пьерон'!B543</f>
        <v>0</v>
      </c>
      <c r="C530" s="201"/>
      <c r="D530" s="202"/>
    </row>
    <row r="531" spans="1:4" x14ac:dyDescent="0.25">
      <c r="A531" s="191">
        <f>'Тулуз-Пьерон'!A544</f>
        <v>0</v>
      </c>
      <c r="B531" s="191">
        <f>'Тулуз-Пьерон'!B544</f>
        <v>0</v>
      </c>
      <c r="C531" s="201"/>
      <c r="D531" s="202"/>
    </row>
    <row r="532" spans="1:4" x14ac:dyDescent="0.25">
      <c r="A532" s="191">
        <f>'Тулуз-Пьерон'!A545</f>
        <v>0</v>
      </c>
      <c r="B532" s="191">
        <f>'Тулуз-Пьерон'!B545</f>
        <v>0</v>
      </c>
      <c r="C532" s="201"/>
      <c r="D532" s="202"/>
    </row>
    <row r="533" spans="1:4" x14ac:dyDescent="0.25">
      <c r="A533" s="191">
        <f>'Тулуз-Пьерон'!A546</f>
        <v>0</v>
      </c>
      <c r="B533" s="191">
        <f>'Тулуз-Пьерон'!B546</f>
        <v>0</v>
      </c>
      <c r="C533" s="201"/>
      <c r="D533" s="202"/>
    </row>
    <row r="534" spans="1:4" x14ac:dyDescent="0.25">
      <c r="A534" s="191">
        <f>'Тулуз-Пьерон'!A547</f>
        <v>0</v>
      </c>
      <c r="B534" s="191">
        <f>'Тулуз-Пьерон'!B547</f>
        <v>0</v>
      </c>
      <c r="C534" s="201"/>
      <c r="D534" s="202"/>
    </row>
    <row r="535" spans="1:4" x14ac:dyDescent="0.25">
      <c r="A535" s="191">
        <f>'Тулуз-Пьерон'!A548</f>
        <v>0</v>
      </c>
      <c r="B535" s="191">
        <f>'Тулуз-Пьерон'!B548</f>
        <v>0</v>
      </c>
      <c r="C535" s="201"/>
      <c r="D535" s="202"/>
    </row>
    <row r="536" spans="1:4" x14ac:dyDescent="0.25">
      <c r="A536" s="191">
        <f>'Тулуз-Пьерон'!A549</f>
        <v>0</v>
      </c>
      <c r="B536" s="191">
        <f>'Тулуз-Пьерон'!B549</f>
        <v>0</v>
      </c>
      <c r="C536" s="201"/>
      <c r="D536" s="202"/>
    </row>
    <row r="537" spans="1:4" x14ac:dyDescent="0.25">
      <c r="A537" s="191">
        <f>'Тулуз-Пьерон'!A550</f>
        <v>0</v>
      </c>
      <c r="B537" s="191">
        <f>'Тулуз-Пьерон'!B550</f>
        <v>0</v>
      </c>
      <c r="C537" s="201"/>
      <c r="D537" s="202"/>
    </row>
    <row r="538" spans="1:4" x14ac:dyDescent="0.25">
      <c r="A538" s="191">
        <f>'Тулуз-Пьерон'!A551</f>
        <v>0</v>
      </c>
      <c r="B538" s="191">
        <f>'Тулуз-Пьерон'!B551</f>
        <v>0</v>
      </c>
      <c r="C538" s="201"/>
      <c r="D538" s="202"/>
    </row>
    <row r="539" spans="1:4" x14ac:dyDescent="0.25">
      <c r="A539" s="191">
        <f>'Тулуз-Пьерон'!A552</f>
        <v>0</v>
      </c>
      <c r="B539" s="191">
        <f>'Тулуз-Пьерон'!B552</f>
        <v>0</v>
      </c>
      <c r="C539" s="201"/>
      <c r="D539" s="202"/>
    </row>
    <row r="540" spans="1:4" x14ac:dyDescent="0.25">
      <c r="A540" s="191">
        <f>'Тулуз-Пьерон'!A553</f>
        <v>0</v>
      </c>
      <c r="B540" s="191">
        <f>'Тулуз-Пьерон'!B553</f>
        <v>0</v>
      </c>
      <c r="C540" s="201"/>
      <c r="D540" s="202"/>
    </row>
    <row r="541" spans="1:4" x14ac:dyDescent="0.25">
      <c r="A541" s="191">
        <f>'Тулуз-Пьерон'!A554</f>
        <v>0</v>
      </c>
      <c r="B541" s="191">
        <f>'Тулуз-Пьерон'!B554</f>
        <v>0</v>
      </c>
      <c r="C541" s="201"/>
      <c r="D541" s="202"/>
    </row>
    <row r="542" spans="1:4" x14ac:dyDescent="0.25">
      <c r="A542" s="191">
        <f>'Тулуз-Пьерон'!A555</f>
        <v>0</v>
      </c>
      <c r="B542" s="191">
        <f>'Тулуз-Пьерон'!B555</f>
        <v>0</v>
      </c>
      <c r="C542" s="201"/>
      <c r="D542" s="202"/>
    </row>
    <row r="543" spans="1:4" x14ac:dyDescent="0.25">
      <c r="A543" s="191">
        <f>'Тулуз-Пьерон'!A556</f>
        <v>0</v>
      </c>
      <c r="B543" s="191">
        <f>'Тулуз-Пьерон'!B556</f>
        <v>0</v>
      </c>
      <c r="C543" s="201"/>
      <c r="D543" s="202"/>
    </row>
    <row r="544" spans="1:4" x14ac:dyDescent="0.25">
      <c r="A544" s="191">
        <f>'Тулуз-Пьерон'!A557</f>
        <v>0</v>
      </c>
      <c r="B544" s="191">
        <f>'Тулуз-Пьерон'!B557</f>
        <v>0</v>
      </c>
      <c r="C544" s="201"/>
      <c r="D544" s="202"/>
    </row>
    <row r="545" spans="1:4" x14ac:dyDescent="0.25">
      <c r="A545" s="191">
        <f>'Тулуз-Пьерон'!A558</f>
        <v>0</v>
      </c>
      <c r="B545" s="191">
        <f>'Тулуз-Пьерон'!B558</f>
        <v>0</v>
      </c>
      <c r="C545" s="201"/>
      <c r="D545" s="202"/>
    </row>
    <row r="546" spans="1:4" x14ac:dyDescent="0.25">
      <c r="A546" s="191">
        <f>'Тулуз-Пьерон'!A559</f>
        <v>0</v>
      </c>
      <c r="B546" s="191">
        <f>'Тулуз-Пьерон'!B559</f>
        <v>0</v>
      </c>
      <c r="C546" s="201"/>
      <c r="D546" s="202"/>
    </row>
    <row r="547" spans="1:4" x14ac:dyDescent="0.25">
      <c r="A547" s="191">
        <f>'Тулуз-Пьерон'!A560</f>
        <v>0</v>
      </c>
      <c r="B547" s="191">
        <f>'Тулуз-Пьерон'!B560</f>
        <v>0</v>
      </c>
      <c r="C547" s="201"/>
      <c r="D547" s="202"/>
    </row>
    <row r="548" spans="1:4" x14ac:dyDescent="0.25">
      <c r="A548" s="191">
        <f>'Тулуз-Пьерон'!A561</f>
        <v>0</v>
      </c>
      <c r="B548" s="191">
        <f>'Тулуз-Пьерон'!B561</f>
        <v>0</v>
      </c>
      <c r="C548" s="201"/>
      <c r="D548" s="202"/>
    </row>
    <row r="549" spans="1:4" x14ac:dyDescent="0.25">
      <c r="A549" s="191">
        <f>'Тулуз-Пьерон'!A562</f>
        <v>0</v>
      </c>
      <c r="B549" s="191">
        <f>'Тулуз-Пьерон'!B562</f>
        <v>0</v>
      </c>
      <c r="C549" s="201"/>
      <c r="D549" s="202"/>
    </row>
    <row r="550" spans="1:4" x14ac:dyDescent="0.25">
      <c r="A550" s="191">
        <f>'Тулуз-Пьерон'!A563</f>
        <v>0</v>
      </c>
      <c r="B550" s="191">
        <f>'Тулуз-Пьерон'!B563</f>
        <v>0</v>
      </c>
      <c r="C550" s="201"/>
      <c r="D550" s="202"/>
    </row>
    <row r="551" spans="1:4" x14ac:dyDescent="0.25">
      <c r="A551" s="191">
        <f>'Тулуз-Пьерон'!A564</f>
        <v>0</v>
      </c>
      <c r="B551" s="191">
        <f>'Тулуз-Пьерон'!B564</f>
        <v>0</v>
      </c>
      <c r="C551" s="201"/>
      <c r="D551" s="202"/>
    </row>
    <row r="552" spans="1:4" x14ac:dyDescent="0.25">
      <c r="A552" s="191">
        <f>'Тулуз-Пьерон'!A565</f>
        <v>0</v>
      </c>
      <c r="B552" s="191">
        <f>'Тулуз-Пьерон'!B565</f>
        <v>0</v>
      </c>
      <c r="C552" s="201"/>
      <c r="D552" s="202"/>
    </row>
    <row r="553" spans="1:4" x14ac:dyDescent="0.25">
      <c r="A553" s="191">
        <f>'Тулуз-Пьерон'!A566</f>
        <v>0</v>
      </c>
      <c r="B553" s="191">
        <f>'Тулуз-Пьерон'!B566</f>
        <v>0</v>
      </c>
      <c r="C553" s="201"/>
      <c r="D553" s="202"/>
    </row>
    <row r="554" spans="1:4" x14ac:dyDescent="0.25">
      <c r="A554" s="191">
        <f>'Тулуз-Пьерон'!A567</f>
        <v>0</v>
      </c>
      <c r="B554" s="191">
        <f>'Тулуз-Пьерон'!B567</f>
        <v>0</v>
      </c>
      <c r="C554" s="201"/>
      <c r="D554" s="202"/>
    </row>
    <row r="555" spans="1:4" x14ac:dyDescent="0.25">
      <c r="A555" s="191">
        <f>'Тулуз-Пьерон'!A568</f>
        <v>0</v>
      </c>
      <c r="B555" s="191">
        <f>'Тулуз-Пьерон'!B568</f>
        <v>0</v>
      </c>
      <c r="C555" s="201"/>
      <c r="D555" s="202"/>
    </row>
    <row r="556" spans="1:4" x14ac:dyDescent="0.25">
      <c r="A556" s="191">
        <f>'Тулуз-Пьерон'!A569</f>
        <v>0</v>
      </c>
      <c r="B556" s="191">
        <f>'Тулуз-Пьерон'!B569</f>
        <v>0</v>
      </c>
      <c r="C556" s="201"/>
      <c r="D556" s="202"/>
    </row>
    <row r="557" spans="1:4" x14ac:dyDescent="0.25">
      <c r="A557" s="191">
        <f>'Тулуз-Пьерон'!A570</f>
        <v>0</v>
      </c>
      <c r="B557" s="191">
        <f>'Тулуз-Пьерон'!B570</f>
        <v>0</v>
      </c>
      <c r="C557" s="201"/>
      <c r="D557" s="202"/>
    </row>
    <row r="558" spans="1:4" x14ac:dyDescent="0.25">
      <c r="A558" s="191">
        <f>'Тулуз-Пьерон'!A571</f>
        <v>0</v>
      </c>
      <c r="B558" s="191">
        <f>'Тулуз-Пьерон'!B571</f>
        <v>0</v>
      </c>
      <c r="C558" s="201"/>
      <c r="D558" s="202"/>
    </row>
    <row r="559" spans="1:4" x14ac:dyDescent="0.25">
      <c r="A559" s="191">
        <f>'Тулуз-Пьерон'!A572</f>
        <v>0</v>
      </c>
      <c r="B559" s="191">
        <f>'Тулуз-Пьерон'!B572</f>
        <v>0</v>
      </c>
      <c r="C559" s="201"/>
      <c r="D559" s="202"/>
    </row>
    <row r="560" spans="1:4" x14ac:dyDescent="0.25">
      <c r="A560" s="191">
        <f>'Тулуз-Пьерон'!A573</f>
        <v>0</v>
      </c>
      <c r="B560" s="191">
        <f>'Тулуз-Пьерон'!B573</f>
        <v>0</v>
      </c>
      <c r="C560" s="201"/>
      <c r="D560" s="202"/>
    </row>
    <row r="561" spans="1:4" x14ac:dyDescent="0.25">
      <c r="A561" s="191">
        <f>'Тулуз-Пьерон'!A574</f>
        <v>0</v>
      </c>
      <c r="B561" s="191">
        <f>'Тулуз-Пьерон'!B574</f>
        <v>0</v>
      </c>
      <c r="C561" s="201"/>
      <c r="D561" s="202"/>
    </row>
    <row r="562" spans="1:4" x14ac:dyDescent="0.25">
      <c r="A562" s="191">
        <f>'Тулуз-Пьерон'!A575</f>
        <v>0</v>
      </c>
      <c r="B562" s="191">
        <f>'Тулуз-Пьерон'!B575</f>
        <v>0</v>
      </c>
      <c r="C562" s="201"/>
      <c r="D562" s="202"/>
    </row>
    <row r="563" spans="1:4" x14ac:dyDescent="0.25">
      <c r="A563" s="191">
        <f>'Тулуз-Пьерон'!A576</f>
        <v>0</v>
      </c>
      <c r="B563" s="191">
        <f>'Тулуз-Пьерон'!B576</f>
        <v>0</v>
      </c>
      <c r="C563" s="201"/>
      <c r="D563" s="202"/>
    </row>
    <row r="564" spans="1:4" x14ac:dyDescent="0.25">
      <c r="A564" s="191">
        <f>'Тулуз-Пьерон'!A577</f>
        <v>0</v>
      </c>
      <c r="B564" s="191">
        <f>'Тулуз-Пьерон'!B577</f>
        <v>0</v>
      </c>
      <c r="C564" s="201"/>
      <c r="D564" s="202"/>
    </row>
    <row r="565" spans="1:4" x14ac:dyDescent="0.25">
      <c r="A565" s="191">
        <f>'Тулуз-Пьерон'!A578</f>
        <v>0</v>
      </c>
      <c r="B565" s="191">
        <f>'Тулуз-Пьерон'!B578</f>
        <v>0</v>
      </c>
      <c r="C565" s="201"/>
      <c r="D565" s="202"/>
    </row>
    <row r="566" spans="1:4" x14ac:dyDescent="0.25">
      <c r="A566" s="191">
        <f>'Тулуз-Пьерон'!A579</f>
        <v>0</v>
      </c>
      <c r="B566" s="191">
        <f>'Тулуз-Пьерон'!B579</f>
        <v>0</v>
      </c>
      <c r="C566" s="201"/>
      <c r="D566" s="202"/>
    </row>
    <row r="567" spans="1:4" x14ac:dyDescent="0.25">
      <c r="A567" s="191">
        <f>'Тулуз-Пьерон'!A580</f>
        <v>0</v>
      </c>
      <c r="B567" s="191">
        <f>'Тулуз-Пьерон'!B580</f>
        <v>0</v>
      </c>
      <c r="C567" s="201"/>
      <c r="D567" s="202"/>
    </row>
    <row r="568" spans="1:4" x14ac:dyDescent="0.25">
      <c r="A568" s="191">
        <f>'Тулуз-Пьерон'!A581</f>
        <v>0</v>
      </c>
      <c r="B568" s="191">
        <f>'Тулуз-Пьерон'!B581</f>
        <v>0</v>
      </c>
      <c r="C568" s="201"/>
      <c r="D568" s="202"/>
    </row>
    <row r="569" spans="1:4" x14ac:dyDescent="0.25">
      <c r="A569" s="191">
        <f>'Тулуз-Пьерон'!A582</f>
        <v>0</v>
      </c>
      <c r="B569" s="191">
        <f>'Тулуз-Пьерон'!B582</f>
        <v>0</v>
      </c>
      <c r="C569" s="201"/>
      <c r="D569" s="202"/>
    </row>
    <row r="570" spans="1:4" x14ac:dyDescent="0.25">
      <c r="A570" s="191">
        <f>'Тулуз-Пьерон'!A583</f>
        <v>0</v>
      </c>
      <c r="B570" s="191">
        <f>'Тулуз-Пьерон'!B583</f>
        <v>0</v>
      </c>
      <c r="C570" s="201"/>
      <c r="D570" s="202"/>
    </row>
    <row r="571" spans="1:4" x14ac:dyDescent="0.25">
      <c r="A571" s="191">
        <f>'Тулуз-Пьерон'!A584</f>
        <v>0</v>
      </c>
      <c r="B571" s="191">
        <f>'Тулуз-Пьерон'!B584</f>
        <v>0</v>
      </c>
      <c r="C571" s="201"/>
      <c r="D571" s="202"/>
    </row>
    <row r="572" spans="1:4" x14ac:dyDescent="0.25">
      <c r="A572" s="191">
        <f>'Тулуз-Пьерон'!A585</f>
        <v>0</v>
      </c>
      <c r="B572" s="191">
        <f>'Тулуз-Пьерон'!B585</f>
        <v>0</v>
      </c>
      <c r="C572" s="201"/>
      <c r="D572" s="202"/>
    </row>
    <row r="573" spans="1:4" x14ac:dyDescent="0.25">
      <c r="A573" s="191">
        <f>'Тулуз-Пьерон'!A586</f>
        <v>0</v>
      </c>
      <c r="B573" s="191">
        <f>'Тулуз-Пьерон'!B586</f>
        <v>0</v>
      </c>
      <c r="C573" s="201"/>
      <c r="D573" s="202"/>
    </row>
    <row r="574" spans="1:4" x14ac:dyDescent="0.25">
      <c r="A574" s="191">
        <f>'Тулуз-Пьерон'!A587</f>
        <v>0</v>
      </c>
      <c r="B574" s="191">
        <f>'Тулуз-Пьерон'!B587</f>
        <v>0</v>
      </c>
      <c r="C574" s="201"/>
      <c r="D574" s="202"/>
    </row>
    <row r="575" spans="1:4" x14ac:dyDescent="0.25">
      <c r="A575" s="191">
        <f>'Тулуз-Пьерон'!A588</f>
        <v>0</v>
      </c>
      <c r="B575" s="191">
        <f>'Тулуз-Пьерон'!B588</f>
        <v>0</v>
      </c>
      <c r="C575" s="201"/>
      <c r="D575" s="202"/>
    </row>
    <row r="576" spans="1:4" x14ac:dyDescent="0.25">
      <c r="A576" s="191">
        <f>'Тулуз-Пьерон'!A589</f>
        <v>0</v>
      </c>
      <c r="B576" s="191">
        <f>'Тулуз-Пьерон'!B589</f>
        <v>0</v>
      </c>
      <c r="C576" s="201"/>
      <c r="D576" s="202"/>
    </row>
    <row r="577" spans="1:4" x14ac:dyDescent="0.25">
      <c r="A577" s="191">
        <f>'Тулуз-Пьерон'!A590</f>
        <v>0</v>
      </c>
      <c r="B577" s="191">
        <f>'Тулуз-Пьерон'!B590</f>
        <v>0</v>
      </c>
      <c r="C577" s="201"/>
      <c r="D577" s="202"/>
    </row>
    <row r="578" spans="1:4" x14ac:dyDescent="0.25">
      <c r="A578" s="191">
        <f>'Тулуз-Пьерон'!A591</f>
        <v>0</v>
      </c>
      <c r="B578" s="191">
        <f>'Тулуз-Пьерон'!B591</f>
        <v>0</v>
      </c>
      <c r="C578" s="201"/>
      <c r="D578" s="202"/>
    </row>
    <row r="579" spans="1:4" x14ac:dyDescent="0.25">
      <c r="A579" s="191">
        <f>'Тулуз-Пьерон'!A592</f>
        <v>0</v>
      </c>
      <c r="B579" s="191">
        <f>'Тулуз-Пьерон'!B592</f>
        <v>0</v>
      </c>
      <c r="C579" s="201"/>
      <c r="D579" s="202"/>
    </row>
    <row r="580" spans="1:4" x14ac:dyDescent="0.25">
      <c r="A580" s="191">
        <f>'Тулуз-Пьерон'!A593</f>
        <v>0</v>
      </c>
      <c r="B580" s="191">
        <f>'Тулуз-Пьерон'!B593</f>
        <v>0</v>
      </c>
      <c r="C580" s="201"/>
      <c r="D580" s="202"/>
    </row>
    <row r="581" spans="1:4" x14ac:dyDescent="0.25">
      <c r="A581" s="191">
        <f>'Тулуз-Пьерон'!A594</f>
        <v>0</v>
      </c>
      <c r="B581" s="191">
        <f>'Тулуз-Пьерон'!B594</f>
        <v>0</v>
      </c>
      <c r="C581" s="201"/>
      <c r="D581" s="202"/>
    </row>
    <row r="582" spans="1:4" x14ac:dyDescent="0.25">
      <c r="A582" s="191">
        <f>'Тулуз-Пьерон'!A595</f>
        <v>0</v>
      </c>
      <c r="B582" s="191">
        <f>'Тулуз-Пьерон'!B595</f>
        <v>0</v>
      </c>
      <c r="C582" s="201"/>
      <c r="D582" s="202"/>
    </row>
    <row r="583" spans="1:4" x14ac:dyDescent="0.25">
      <c r="A583" s="191">
        <f>'Тулуз-Пьерон'!A596</f>
        <v>0</v>
      </c>
      <c r="B583" s="191">
        <f>'Тулуз-Пьерон'!B596</f>
        <v>0</v>
      </c>
      <c r="C583" s="201"/>
      <c r="D583" s="202"/>
    </row>
    <row r="584" spans="1:4" x14ac:dyDescent="0.25">
      <c r="A584" s="191">
        <f>'Тулуз-Пьерон'!A597</f>
        <v>0</v>
      </c>
      <c r="B584" s="191">
        <f>'Тулуз-Пьерон'!B597</f>
        <v>0</v>
      </c>
      <c r="C584" s="201"/>
      <c r="D584" s="202"/>
    </row>
    <row r="585" spans="1:4" x14ac:dyDescent="0.25">
      <c r="A585" s="191">
        <f>'Тулуз-Пьерон'!A598</f>
        <v>0</v>
      </c>
      <c r="B585" s="191">
        <f>'Тулуз-Пьерон'!B598</f>
        <v>0</v>
      </c>
      <c r="C585" s="201"/>
      <c r="D585" s="202"/>
    </row>
    <row r="586" spans="1:4" x14ac:dyDescent="0.25">
      <c r="A586" s="191">
        <f>'Тулуз-Пьерон'!A599</f>
        <v>0</v>
      </c>
      <c r="B586" s="191">
        <f>'Тулуз-Пьерон'!B599</f>
        <v>0</v>
      </c>
      <c r="C586" s="201"/>
      <c r="D586" s="202"/>
    </row>
    <row r="587" spans="1:4" x14ac:dyDescent="0.25">
      <c r="A587" s="191">
        <f>'Тулуз-Пьерон'!A600</f>
        <v>0</v>
      </c>
      <c r="B587" s="191">
        <f>'Тулуз-Пьерон'!B600</f>
        <v>0</v>
      </c>
      <c r="C587" s="201"/>
      <c r="D587" s="202"/>
    </row>
    <row r="588" spans="1:4" x14ac:dyDescent="0.25">
      <c r="A588" s="191">
        <f>'Тулуз-Пьерон'!A601</f>
        <v>0</v>
      </c>
      <c r="B588" s="191">
        <f>'Тулуз-Пьерон'!B601</f>
        <v>0</v>
      </c>
      <c r="C588" s="201"/>
      <c r="D588" s="202"/>
    </row>
    <row r="589" spans="1:4" x14ac:dyDescent="0.25">
      <c r="A589" s="191">
        <f>'Тулуз-Пьерон'!A602</f>
        <v>0</v>
      </c>
      <c r="B589" s="191">
        <f>'Тулуз-Пьерон'!B602</f>
        <v>0</v>
      </c>
      <c r="C589" s="201"/>
      <c r="D589" s="202"/>
    </row>
    <row r="590" spans="1:4" x14ac:dyDescent="0.25">
      <c r="A590" s="191">
        <f>'Тулуз-Пьерон'!A603</f>
        <v>0</v>
      </c>
      <c r="B590" s="191">
        <f>'Тулуз-Пьерон'!B603</f>
        <v>0</v>
      </c>
      <c r="C590" s="201"/>
      <c r="D590" s="202"/>
    </row>
    <row r="591" spans="1:4" x14ac:dyDescent="0.25">
      <c r="A591" s="191">
        <f>'Тулуз-Пьерон'!A604</f>
        <v>0</v>
      </c>
      <c r="B591" s="191">
        <f>'Тулуз-Пьерон'!B604</f>
        <v>0</v>
      </c>
      <c r="C591" s="201"/>
      <c r="D591" s="202"/>
    </row>
    <row r="592" spans="1:4" x14ac:dyDescent="0.25">
      <c r="A592" s="191">
        <f>'Тулуз-Пьерон'!A605</f>
        <v>0</v>
      </c>
      <c r="B592" s="191">
        <f>'Тулуз-Пьерон'!B605</f>
        <v>0</v>
      </c>
      <c r="C592" s="201"/>
      <c r="D592" s="202"/>
    </row>
    <row r="593" spans="1:4" x14ac:dyDescent="0.25">
      <c r="A593" s="191">
        <f>'Тулуз-Пьерон'!A606</f>
        <v>0</v>
      </c>
      <c r="B593" s="191">
        <f>'Тулуз-Пьерон'!B606</f>
        <v>0</v>
      </c>
      <c r="C593" s="201"/>
      <c r="D593" s="202"/>
    </row>
    <row r="594" spans="1:4" x14ac:dyDescent="0.25">
      <c r="A594" s="191">
        <f>'Тулуз-Пьерон'!A607</f>
        <v>0</v>
      </c>
      <c r="B594" s="191">
        <f>'Тулуз-Пьерон'!B607</f>
        <v>0</v>
      </c>
      <c r="C594" s="201"/>
      <c r="D594" s="202"/>
    </row>
    <row r="595" spans="1:4" x14ac:dyDescent="0.25">
      <c r="A595" s="191">
        <f>'Тулуз-Пьерон'!A608</f>
        <v>0</v>
      </c>
      <c r="B595" s="191">
        <f>'Тулуз-Пьерон'!B608</f>
        <v>0</v>
      </c>
      <c r="C595" s="201"/>
      <c r="D595" s="202"/>
    </row>
    <row r="596" spans="1:4" x14ac:dyDescent="0.25">
      <c r="A596" s="191">
        <f>'Тулуз-Пьерон'!A609</f>
        <v>0</v>
      </c>
      <c r="B596" s="191">
        <f>'Тулуз-Пьерон'!B609</f>
        <v>0</v>
      </c>
      <c r="C596" s="201"/>
      <c r="D596" s="202"/>
    </row>
    <row r="597" spans="1:4" x14ac:dyDescent="0.25">
      <c r="A597" s="191">
        <f>'Тулуз-Пьерон'!A610</f>
        <v>0</v>
      </c>
      <c r="B597" s="191">
        <f>'Тулуз-Пьерон'!B610</f>
        <v>0</v>
      </c>
      <c r="C597" s="201"/>
      <c r="D597" s="202"/>
    </row>
    <row r="598" spans="1:4" x14ac:dyDescent="0.25">
      <c r="A598" s="191">
        <f>'Тулуз-Пьерон'!A611</f>
        <v>0</v>
      </c>
      <c r="B598" s="191">
        <f>'Тулуз-Пьерон'!B611</f>
        <v>0</v>
      </c>
      <c r="C598" s="201"/>
      <c r="D598" s="202"/>
    </row>
    <row r="599" spans="1:4" x14ac:dyDescent="0.25">
      <c r="A599" s="191">
        <f>'Тулуз-Пьерон'!A612</f>
        <v>0</v>
      </c>
      <c r="B599" s="191">
        <f>'Тулуз-Пьерон'!B612</f>
        <v>0</v>
      </c>
      <c r="C599" s="201"/>
      <c r="D599" s="202"/>
    </row>
    <row r="600" spans="1:4" x14ac:dyDescent="0.25">
      <c r="A600" s="191">
        <f>'Тулуз-Пьерон'!A613</f>
        <v>0</v>
      </c>
      <c r="B600" s="191">
        <f>'Тулуз-Пьерон'!B613</f>
        <v>0</v>
      </c>
      <c r="C600" s="201"/>
      <c r="D600" s="202"/>
    </row>
    <row r="601" spans="1:4" x14ac:dyDescent="0.25">
      <c r="A601" s="191">
        <f>'Тулуз-Пьерон'!A614</f>
        <v>0</v>
      </c>
      <c r="B601" s="191">
        <f>'Тулуз-Пьерон'!B614</f>
        <v>0</v>
      </c>
      <c r="C601" s="201"/>
      <c r="D601" s="202"/>
    </row>
    <row r="602" spans="1:4" x14ac:dyDescent="0.25">
      <c r="A602" s="191">
        <f>'Тулуз-Пьерон'!A615</f>
        <v>0</v>
      </c>
      <c r="B602" s="191">
        <f>'Тулуз-Пьерон'!B615</f>
        <v>0</v>
      </c>
      <c r="C602" s="201"/>
      <c r="D602" s="202"/>
    </row>
    <row r="603" spans="1:4" x14ac:dyDescent="0.25">
      <c r="A603" s="191">
        <f>'Тулуз-Пьерон'!A616</f>
        <v>0</v>
      </c>
      <c r="B603" s="191">
        <f>'Тулуз-Пьерон'!B616</f>
        <v>0</v>
      </c>
      <c r="C603" s="201"/>
      <c r="D603" s="202"/>
    </row>
    <row r="604" spans="1:4" x14ac:dyDescent="0.25">
      <c r="A604" s="191">
        <f>'Тулуз-Пьерон'!A617</f>
        <v>0</v>
      </c>
      <c r="B604" s="191">
        <f>'Тулуз-Пьерон'!B617</f>
        <v>0</v>
      </c>
      <c r="C604" s="201"/>
      <c r="D604" s="202"/>
    </row>
    <row r="605" spans="1:4" x14ac:dyDescent="0.25">
      <c r="A605" s="191">
        <f>'Тулуз-Пьерон'!A618</f>
        <v>0</v>
      </c>
      <c r="B605" s="191">
        <f>'Тулуз-Пьерон'!B618</f>
        <v>0</v>
      </c>
      <c r="C605" s="201"/>
      <c r="D605" s="202"/>
    </row>
    <row r="606" spans="1:4" x14ac:dyDescent="0.25">
      <c r="A606" s="191">
        <f>'Тулуз-Пьерон'!A619</f>
        <v>0</v>
      </c>
      <c r="B606" s="191">
        <f>'Тулуз-Пьерон'!B619</f>
        <v>0</v>
      </c>
      <c r="C606" s="201"/>
      <c r="D606" s="202"/>
    </row>
    <row r="607" spans="1:4" x14ac:dyDescent="0.25">
      <c r="A607" s="191">
        <f>'Тулуз-Пьерон'!A620</f>
        <v>0</v>
      </c>
      <c r="B607" s="191">
        <f>'Тулуз-Пьерон'!B620</f>
        <v>0</v>
      </c>
      <c r="C607" s="201"/>
      <c r="D607" s="202"/>
    </row>
    <row r="608" spans="1:4" x14ac:dyDescent="0.25">
      <c r="A608" s="191">
        <f>'Тулуз-Пьерон'!A621</f>
        <v>0</v>
      </c>
      <c r="B608" s="191">
        <f>'Тулуз-Пьерон'!B621</f>
        <v>0</v>
      </c>
      <c r="C608" s="201"/>
      <c r="D608" s="202"/>
    </row>
    <row r="609" spans="1:4" x14ac:dyDescent="0.25">
      <c r="A609" s="191">
        <f>'Тулуз-Пьерон'!A622</f>
        <v>0</v>
      </c>
      <c r="B609" s="191">
        <f>'Тулуз-Пьерон'!B622</f>
        <v>0</v>
      </c>
      <c r="C609" s="201"/>
      <c r="D609" s="202"/>
    </row>
    <row r="610" spans="1:4" x14ac:dyDescent="0.25">
      <c r="A610" s="191">
        <f>'Тулуз-Пьерон'!A623</f>
        <v>0</v>
      </c>
      <c r="B610" s="191">
        <f>'Тулуз-Пьерон'!B623</f>
        <v>0</v>
      </c>
      <c r="C610" s="201"/>
      <c r="D610" s="202"/>
    </row>
    <row r="611" spans="1:4" x14ac:dyDescent="0.25">
      <c r="A611" s="191">
        <f>'Тулуз-Пьерон'!A624</f>
        <v>0</v>
      </c>
      <c r="B611" s="191">
        <f>'Тулуз-Пьерон'!B624</f>
        <v>0</v>
      </c>
      <c r="C611" s="201"/>
      <c r="D611" s="202"/>
    </row>
    <row r="612" spans="1:4" x14ac:dyDescent="0.25">
      <c r="A612" s="191">
        <f>'Тулуз-Пьерон'!A625</f>
        <v>0</v>
      </c>
      <c r="B612" s="191">
        <f>'Тулуз-Пьерон'!B625</f>
        <v>0</v>
      </c>
      <c r="C612" s="201"/>
      <c r="D612" s="202"/>
    </row>
    <row r="613" spans="1:4" x14ac:dyDescent="0.25">
      <c r="A613" s="191">
        <f>'Тулуз-Пьерон'!A626</f>
        <v>0</v>
      </c>
      <c r="B613" s="191">
        <f>'Тулуз-Пьерон'!B626</f>
        <v>0</v>
      </c>
      <c r="C613" s="201"/>
      <c r="D613" s="202"/>
    </row>
    <row r="614" spans="1:4" x14ac:dyDescent="0.25">
      <c r="A614" s="191">
        <f>'Тулуз-Пьерон'!A627</f>
        <v>0</v>
      </c>
      <c r="B614" s="191">
        <f>'Тулуз-Пьерон'!B627</f>
        <v>0</v>
      </c>
      <c r="C614" s="201"/>
      <c r="D614" s="202"/>
    </row>
    <row r="615" spans="1:4" x14ac:dyDescent="0.25">
      <c r="A615" s="191">
        <f>'Тулуз-Пьерон'!A628</f>
        <v>0</v>
      </c>
      <c r="B615" s="191">
        <f>'Тулуз-Пьерон'!B628</f>
        <v>0</v>
      </c>
      <c r="C615" s="201"/>
      <c r="D615" s="202"/>
    </row>
    <row r="616" spans="1:4" x14ac:dyDescent="0.25">
      <c r="A616" s="191">
        <f>'Тулуз-Пьерон'!A629</f>
        <v>0</v>
      </c>
      <c r="B616" s="191">
        <f>'Тулуз-Пьерон'!B629</f>
        <v>0</v>
      </c>
      <c r="C616" s="201"/>
      <c r="D616" s="202"/>
    </row>
    <row r="617" spans="1:4" x14ac:dyDescent="0.25">
      <c r="A617" s="191">
        <f>'Тулуз-Пьерон'!A630</f>
        <v>0</v>
      </c>
      <c r="B617" s="191">
        <f>'Тулуз-Пьерон'!B630</f>
        <v>0</v>
      </c>
      <c r="C617" s="201"/>
      <c r="D617" s="202"/>
    </row>
    <row r="618" spans="1:4" x14ac:dyDescent="0.25">
      <c r="A618" s="191">
        <f>'Тулуз-Пьерон'!A631</f>
        <v>0</v>
      </c>
      <c r="B618" s="191">
        <f>'Тулуз-Пьерон'!B631</f>
        <v>0</v>
      </c>
      <c r="C618" s="201"/>
      <c r="D618" s="202"/>
    </row>
    <row r="619" spans="1:4" x14ac:dyDescent="0.25">
      <c r="A619" s="191">
        <f>'Тулуз-Пьерон'!A632</f>
        <v>0</v>
      </c>
      <c r="B619" s="191">
        <f>'Тулуз-Пьерон'!B632</f>
        <v>0</v>
      </c>
      <c r="C619" s="201"/>
      <c r="D619" s="202"/>
    </row>
    <row r="620" spans="1:4" x14ac:dyDescent="0.25">
      <c r="A620" s="191">
        <f>'Тулуз-Пьерон'!A633</f>
        <v>0</v>
      </c>
      <c r="B620" s="191">
        <f>'Тулуз-Пьерон'!B633</f>
        <v>0</v>
      </c>
      <c r="C620" s="201"/>
      <c r="D620" s="202"/>
    </row>
    <row r="621" spans="1:4" x14ac:dyDescent="0.25">
      <c r="A621" s="191">
        <f>'Тулуз-Пьерон'!A634</f>
        <v>0</v>
      </c>
      <c r="B621" s="191">
        <f>'Тулуз-Пьерон'!B634</f>
        <v>0</v>
      </c>
      <c r="C621" s="201"/>
      <c r="D621" s="202"/>
    </row>
    <row r="622" spans="1:4" x14ac:dyDescent="0.25">
      <c r="A622" s="191">
        <f>'Тулуз-Пьерон'!A635</f>
        <v>0</v>
      </c>
      <c r="B622" s="191">
        <f>'Тулуз-Пьерон'!B635</f>
        <v>0</v>
      </c>
      <c r="C622" s="201"/>
      <c r="D622" s="202"/>
    </row>
    <row r="623" spans="1:4" x14ac:dyDescent="0.25">
      <c r="A623" s="191">
        <f>'Тулуз-Пьерон'!A636</f>
        <v>0</v>
      </c>
      <c r="B623" s="191">
        <f>'Тулуз-Пьерон'!B636</f>
        <v>0</v>
      </c>
      <c r="C623" s="201"/>
      <c r="D623" s="202"/>
    </row>
    <row r="624" spans="1:4" x14ac:dyDescent="0.25">
      <c r="A624" s="191">
        <f>'Тулуз-Пьерон'!A637</f>
        <v>0</v>
      </c>
      <c r="B624" s="191">
        <f>'Тулуз-Пьерон'!B637</f>
        <v>0</v>
      </c>
      <c r="C624" s="201"/>
      <c r="D624" s="202"/>
    </row>
    <row r="625" spans="1:4" x14ac:dyDescent="0.25">
      <c r="A625" s="191">
        <f>'Тулуз-Пьерон'!A638</f>
        <v>0</v>
      </c>
      <c r="B625" s="191">
        <f>'Тулуз-Пьерон'!B638</f>
        <v>0</v>
      </c>
      <c r="C625" s="201"/>
      <c r="D625" s="202"/>
    </row>
    <row r="626" spans="1:4" x14ac:dyDescent="0.25">
      <c r="A626" s="191">
        <f>'Тулуз-Пьерон'!A639</f>
        <v>0</v>
      </c>
      <c r="B626" s="191">
        <f>'Тулуз-Пьерон'!B639</f>
        <v>0</v>
      </c>
      <c r="C626" s="201"/>
      <c r="D626" s="202"/>
    </row>
    <row r="627" spans="1:4" x14ac:dyDescent="0.25">
      <c r="A627" s="191">
        <f>'Тулуз-Пьерон'!A640</f>
        <v>0</v>
      </c>
      <c r="B627" s="191">
        <f>'Тулуз-Пьерон'!B640</f>
        <v>0</v>
      </c>
      <c r="C627" s="201"/>
      <c r="D627" s="202"/>
    </row>
    <row r="628" spans="1:4" x14ac:dyDescent="0.25">
      <c r="A628" s="191">
        <f>'Тулуз-Пьерон'!A641</f>
        <v>0</v>
      </c>
      <c r="B628" s="191">
        <f>'Тулуз-Пьерон'!B641</f>
        <v>0</v>
      </c>
      <c r="C628" s="201"/>
      <c r="D628" s="202"/>
    </row>
    <row r="629" spans="1:4" x14ac:dyDescent="0.25">
      <c r="A629" s="191">
        <f>'Тулуз-Пьерон'!A642</f>
        <v>0</v>
      </c>
      <c r="B629" s="191">
        <f>'Тулуз-Пьерон'!B642</f>
        <v>0</v>
      </c>
      <c r="C629" s="201"/>
      <c r="D629" s="202"/>
    </row>
    <row r="630" spans="1:4" x14ac:dyDescent="0.25">
      <c r="A630" s="191">
        <f>'Тулуз-Пьерон'!A643</f>
        <v>0</v>
      </c>
      <c r="B630" s="191">
        <f>'Тулуз-Пьерон'!B643</f>
        <v>0</v>
      </c>
      <c r="C630" s="201"/>
      <c r="D630" s="202"/>
    </row>
    <row r="631" spans="1:4" x14ac:dyDescent="0.25">
      <c r="A631" s="191">
        <f>'Тулуз-Пьерон'!A644</f>
        <v>0</v>
      </c>
      <c r="B631" s="191">
        <f>'Тулуз-Пьерон'!B644</f>
        <v>0</v>
      </c>
      <c r="C631" s="201"/>
      <c r="D631" s="202"/>
    </row>
    <row r="632" spans="1:4" x14ac:dyDescent="0.25">
      <c r="A632" s="191">
        <f>'Тулуз-Пьерон'!A645</f>
        <v>0</v>
      </c>
      <c r="B632" s="191">
        <f>'Тулуз-Пьерон'!B645</f>
        <v>0</v>
      </c>
      <c r="C632" s="201"/>
      <c r="D632" s="202"/>
    </row>
    <row r="633" spans="1:4" x14ac:dyDescent="0.25">
      <c r="A633" s="191">
        <f>'Тулуз-Пьерон'!A646</f>
        <v>0</v>
      </c>
      <c r="B633" s="191">
        <f>'Тулуз-Пьерон'!B646</f>
        <v>0</v>
      </c>
      <c r="C633" s="201"/>
      <c r="D633" s="202"/>
    </row>
    <row r="634" spans="1:4" x14ac:dyDescent="0.25">
      <c r="A634" s="191">
        <f>'Тулуз-Пьерон'!A647</f>
        <v>0</v>
      </c>
      <c r="B634" s="191">
        <f>'Тулуз-Пьерон'!B647</f>
        <v>0</v>
      </c>
      <c r="C634" s="201"/>
      <c r="D634" s="202"/>
    </row>
    <row r="635" spans="1:4" x14ac:dyDescent="0.25">
      <c r="A635" s="191">
        <f>'Тулуз-Пьерон'!A648</f>
        <v>0</v>
      </c>
      <c r="B635" s="191">
        <f>'Тулуз-Пьерон'!B648</f>
        <v>0</v>
      </c>
      <c r="C635" s="201"/>
      <c r="D635" s="202"/>
    </row>
    <row r="636" spans="1:4" x14ac:dyDescent="0.25">
      <c r="A636" s="191">
        <f>'Тулуз-Пьерон'!A649</f>
        <v>0</v>
      </c>
      <c r="B636" s="191">
        <f>'Тулуз-Пьерон'!B649</f>
        <v>0</v>
      </c>
      <c r="C636" s="201"/>
      <c r="D636" s="202"/>
    </row>
    <row r="637" spans="1:4" x14ac:dyDescent="0.25">
      <c r="A637" s="191">
        <f>'Тулуз-Пьерон'!A650</f>
        <v>0</v>
      </c>
      <c r="B637" s="191">
        <f>'Тулуз-Пьерон'!B650</f>
        <v>0</v>
      </c>
      <c r="C637" s="201"/>
      <c r="D637" s="202"/>
    </row>
    <row r="638" spans="1:4" x14ac:dyDescent="0.25">
      <c r="A638" s="191">
        <f>'Тулуз-Пьерон'!A651</f>
        <v>0</v>
      </c>
      <c r="B638" s="191">
        <f>'Тулуз-Пьерон'!B651</f>
        <v>0</v>
      </c>
      <c r="C638" s="201"/>
      <c r="D638" s="202"/>
    </row>
    <row r="639" spans="1:4" x14ac:dyDescent="0.25">
      <c r="A639" s="191">
        <f>'Тулуз-Пьерон'!A652</f>
        <v>0</v>
      </c>
      <c r="B639" s="191">
        <f>'Тулуз-Пьерон'!B652</f>
        <v>0</v>
      </c>
      <c r="C639" s="201"/>
      <c r="D639" s="202"/>
    </row>
    <row r="640" spans="1:4" x14ac:dyDescent="0.25">
      <c r="A640" s="191">
        <f>'Тулуз-Пьерон'!A653</f>
        <v>0</v>
      </c>
      <c r="B640" s="191">
        <f>'Тулуз-Пьерон'!B653</f>
        <v>0</v>
      </c>
      <c r="C640" s="201"/>
      <c r="D640" s="202"/>
    </row>
    <row r="641" spans="1:4" x14ac:dyDescent="0.25">
      <c r="A641" s="191">
        <f>'Тулуз-Пьерон'!A654</f>
        <v>0</v>
      </c>
      <c r="B641" s="191">
        <f>'Тулуз-Пьерон'!B654</f>
        <v>0</v>
      </c>
      <c r="C641" s="201"/>
      <c r="D641" s="202"/>
    </row>
    <row r="642" spans="1:4" x14ac:dyDescent="0.25">
      <c r="A642" s="191">
        <f>'Тулуз-Пьерон'!A655</f>
        <v>0</v>
      </c>
      <c r="B642" s="191">
        <f>'Тулуз-Пьерон'!B655</f>
        <v>0</v>
      </c>
      <c r="C642" s="201"/>
      <c r="D642" s="202"/>
    </row>
    <row r="643" spans="1:4" x14ac:dyDescent="0.25">
      <c r="A643" s="191">
        <f>'Тулуз-Пьерон'!A656</f>
        <v>0</v>
      </c>
      <c r="B643" s="191">
        <f>'Тулуз-Пьерон'!B656</f>
        <v>0</v>
      </c>
      <c r="C643" s="201"/>
      <c r="D643" s="202"/>
    </row>
    <row r="644" spans="1:4" x14ac:dyDescent="0.25">
      <c r="A644" s="191">
        <f>'Тулуз-Пьерон'!A657</f>
        <v>0</v>
      </c>
      <c r="B644" s="191">
        <f>'Тулуз-Пьерон'!B657</f>
        <v>0</v>
      </c>
      <c r="C644" s="201"/>
      <c r="D644" s="202"/>
    </row>
    <row r="645" spans="1:4" x14ac:dyDescent="0.25">
      <c r="A645" s="191">
        <f>'Тулуз-Пьерон'!A658</f>
        <v>0</v>
      </c>
      <c r="B645" s="191">
        <f>'Тулуз-Пьерон'!B658</f>
        <v>0</v>
      </c>
      <c r="C645" s="201"/>
      <c r="D645" s="202"/>
    </row>
    <row r="646" spans="1:4" x14ac:dyDescent="0.25">
      <c r="A646" s="191">
        <f>'Тулуз-Пьерон'!A659</f>
        <v>0</v>
      </c>
      <c r="B646" s="191">
        <f>'Тулуз-Пьерон'!B659</f>
        <v>0</v>
      </c>
      <c r="C646" s="201"/>
      <c r="D646" s="202"/>
    </row>
    <row r="647" spans="1:4" x14ac:dyDescent="0.25">
      <c r="A647" s="191">
        <f>'Тулуз-Пьерон'!A660</f>
        <v>0</v>
      </c>
      <c r="B647" s="191">
        <f>'Тулуз-Пьерон'!B660</f>
        <v>0</v>
      </c>
      <c r="C647" s="201"/>
      <c r="D647" s="202"/>
    </row>
    <row r="648" spans="1:4" x14ac:dyDescent="0.25">
      <c r="A648" s="191">
        <f>'Тулуз-Пьерон'!A661</f>
        <v>0</v>
      </c>
      <c r="B648" s="191">
        <f>'Тулуз-Пьерон'!B661</f>
        <v>0</v>
      </c>
      <c r="C648" s="201"/>
      <c r="D648" s="202"/>
    </row>
    <row r="649" spans="1:4" x14ac:dyDescent="0.25">
      <c r="A649" s="191">
        <f>'Тулуз-Пьерон'!A662</f>
        <v>0</v>
      </c>
      <c r="B649" s="191">
        <f>'Тулуз-Пьерон'!B662</f>
        <v>0</v>
      </c>
      <c r="C649" s="201"/>
      <c r="D649" s="202"/>
    </row>
    <row r="650" spans="1:4" x14ac:dyDescent="0.25">
      <c r="A650" s="191">
        <f>'Тулуз-Пьерон'!A663</f>
        <v>0</v>
      </c>
      <c r="B650" s="191">
        <f>'Тулуз-Пьерон'!B663</f>
        <v>0</v>
      </c>
      <c r="C650" s="201"/>
      <c r="D650" s="202"/>
    </row>
    <row r="651" spans="1:4" x14ac:dyDescent="0.25">
      <c r="A651" s="191">
        <f>'Тулуз-Пьерон'!A664</f>
        <v>0</v>
      </c>
      <c r="B651" s="191">
        <f>'Тулуз-Пьерон'!B664</f>
        <v>0</v>
      </c>
      <c r="C651" s="201"/>
      <c r="D651" s="202"/>
    </row>
    <row r="652" spans="1:4" x14ac:dyDescent="0.25">
      <c r="A652" s="191">
        <f>'Тулуз-Пьерон'!A665</f>
        <v>0</v>
      </c>
      <c r="B652" s="191">
        <f>'Тулуз-Пьерон'!B665</f>
        <v>0</v>
      </c>
      <c r="C652" s="201"/>
      <c r="D652" s="202"/>
    </row>
    <row r="653" spans="1:4" x14ac:dyDescent="0.25">
      <c r="A653" s="191">
        <f>'Тулуз-Пьерон'!A666</f>
        <v>0</v>
      </c>
      <c r="B653" s="191">
        <f>'Тулуз-Пьерон'!B666</f>
        <v>0</v>
      </c>
      <c r="C653" s="201"/>
      <c r="D653" s="202"/>
    </row>
    <row r="654" spans="1:4" x14ac:dyDescent="0.25">
      <c r="A654" s="191">
        <f>'Тулуз-Пьерон'!A667</f>
        <v>0</v>
      </c>
      <c r="B654" s="191">
        <f>'Тулуз-Пьерон'!B667</f>
        <v>0</v>
      </c>
      <c r="C654" s="201"/>
      <c r="D654" s="202"/>
    </row>
    <row r="655" spans="1:4" x14ac:dyDescent="0.25">
      <c r="A655" s="191">
        <f>'Тулуз-Пьерон'!A668</f>
        <v>0</v>
      </c>
      <c r="B655" s="191">
        <f>'Тулуз-Пьерон'!B668</f>
        <v>0</v>
      </c>
      <c r="C655" s="201"/>
      <c r="D655" s="202"/>
    </row>
    <row r="656" spans="1:4" x14ac:dyDescent="0.25">
      <c r="A656" s="191">
        <f>'Тулуз-Пьерон'!A669</f>
        <v>0</v>
      </c>
      <c r="B656" s="191">
        <f>'Тулуз-Пьерон'!B669</f>
        <v>0</v>
      </c>
      <c r="C656" s="201"/>
      <c r="D656" s="202"/>
    </row>
    <row r="657" spans="1:4" x14ac:dyDescent="0.25">
      <c r="A657" s="191">
        <f>'Тулуз-Пьерон'!A670</f>
        <v>0</v>
      </c>
      <c r="B657" s="191">
        <f>'Тулуз-Пьерон'!B670</f>
        <v>0</v>
      </c>
      <c r="C657" s="201"/>
      <c r="D657" s="202"/>
    </row>
    <row r="658" spans="1:4" x14ac:dyDescent="0.25">
      <c r="A658" s="191">
        <f>'Тулуз-Пьерон'!A671</f>
        <v>0</v>
      </c>
      <c r="B658" s="191">
        <f>'Тулуз-Пьерон'!B671</f>
        <v>0</v>
      </c>
      <c r="C658" s="201"/>
      <c r="D658" s="202"/>
    </row>
    <row r="659" spans="1:4" x14ac:dyDescent="0.25">
      <c r="A659" s="191">
        <f>'Тулуз-Пьерон'!A672</f>
        <v>0</v>
      </c>
      <c r="B659" s="191">
        <f>'Тулуз-Пьерон'!B672</f>
        <v>0</v>
      </c>
      <c r="C659" s="201"/>
      <c r="D659" s="202"/>
    </row>
    <row r="660" spans="1:4" x14ac:dyDescent="0.25">
      <c r="A660" s="191">
        <f>'Тулуз-Пьерон'!A673</f>
        <v>0</v>
      </c>
      <c r="B660" s="191">
        <f>'Тулуз-Пьерон'!B673</f>
        <v>0</v>
      </c>
      <c r="C660" s="201"/>
      <c r="D660" s="202"/>
    </row>
    <row r="661" spans="1:4" x14ac:dyDescent="0.25">
      <c r="A661" s="191">
        <f>'Тулуз-Пьерон'!A674</f>
        <v>0</v>
      </c>
      <c r="B661" s="191">
        <f>'Тулуз-Пьерон'!B674</f>
        <v>0</v>
      </c>
      <c r="C661" s="201"/>
      <c r="D661" s="202"/>
    </row>
    <row r="662" spans="1:4" x14ac:dyDescent="0.25">
      <c r="A662" s="191">
        <f>'Тулуз-Пьерон'!A675</f>
        <v>0</v>
      </c>
      <c r="B662" s="191">
        <f>'Тулуз-Пьерон'!B675</f>
        <v>0</v>
      </c>
      <c r="C662" s="201"/>
      <c r="D662" s="202"/>
    </row>
    <row r="663" spans="1:4" x14ac:dyDescent="0.25">
      <c r="A663" s="191">
        <f>'Тулуз-Пьерон'!A676</f>
        <v>0</v>
      </c>
      <c r="B663" s="191">
        <f>'Тулуз-Пьерон'!B676</f>
        <v>0</v>
      </c>
      <c r="C663" s="201"/>
      <c r="D663" s="202"/>
    </row>
    <row r="664" spans="1:4" x14ac:dyDescent="0.25">
      <c r="A664" s="191">
        <f>'Тулуз-Пьерон'!A677</f>
        <v>0</v>
      </c>
      <c r="B664" s="191">
        <f>'Тулуз-Пьерон'!B677</f>
        <v>0</v>
      </c>
      <c r="C664" s="201"/>
      <c r="D664" s="202"/>
    </row>
    <row r="665" spans="1:4" x14ac:dyDescent="0.25">
      <c r="A665" s="191">
        <f>'Тулуз-Пьерон'!A678</f>
        <v>0</v>
      </c>
      <c r="B665" s="191">
        <f>'Тулуз-Пьерон'!B678</f>
        <v>0</v>
      </c>
      <c r="C665" s="201"/>
      <c r="D665" s="202"/>
    </row>
    <row r="666" spans="1:4" x14ac:dyDescent="0.25">
      <c r="A666" s="191">
        <f>'Тулуз-Пьерон'!A679</f>
        <v>0</v>
      </c>
      <c r="B666" s="191">
        <f>'Тулуз-Пьерон'!B679</f>
        <v>0</v>
      </c>
      <c r="C666" s="201"/>
      <c r="D666" s="202"/>
    </row>
    <row r="667" spans="1:4" x14ac:dyDescent="0.25">
      <c r="A667" s="191">
        <f>'Тулуз-Пьерон'!A680</f>
        <v>0</v>
      </c>
      <c r="B667" s="191">
        <f>'Тулуз-Пьерон'!B680</f>
        <v>0</v>
      </c>
      <c r="C667" s="201"/>
      <c r="D667" s="202"/>
    </row>
    <row r="668" spans="1:4" x14ac:dyDescent="0.25">
      <c r="A668" s="191">
        <f>'Тулуз-Пьерон'!A681</f>
        <v>0</v>
      </c>
      <c r="B668" s="191">
        <f>'Тулуз-Пьерон'!B681</f>
        <v>0</v>
      </c>
      <c r="C668" s="201"/>
      <c r="D668" s="202"/>
    </row>
    <row r="669" spans="1:4" x14ac:dyDescent="0.25">
      <c r="A669" s="191">
        <f>'Тулуз-Пьерон'!A682</f>
        <v>0</v>
      </c>
      <c r="B669" s="191">
        <f>'Тулуз-Пьерон'!B682</f>
        <v>0</v>
      </c>
      <c r="C669" s="201"/>
      <c r="D669" s="202"/>
    </row>
    <row r="670" spans="1:4" x14ac:dyDescent="0.25">
      <c r="A670" s="191">
        <f>'Тулуз-Пьерон'!A683</f>
        <v>0</v>
      </c>
      <c r="B670" s="191">
        <f>'Тулуз-Пьерон'!B683</f>
        <v>0</v>
      </c>
      <c r="C670" s="201"/>
      <c r="D670" s="202"/>
    </row>
    <row r="671" spans="1:4" x14ac:dyDescent="0.25">
      <c r="A671" s="191">
        <f>'Тулуз-Пьерон'!A684</f>
        <v>0</v>
      </c>
      <c r="B671" s="191">
        <f>'Тулуз-Пьерон'!B684</f>
        <v>0</v>
      </c>
      <c r="C671" s="201"/>
      <c r="D671" s="202"/>
    </row>
    <row r="672" spans="1:4" x14ac:dyDescent="0.25">
      <c r="A672" s="191">
        <f>'Тулуз-Пьерон'!A685</f>
        <v>0</v>
      </c>
      <c r="B672" s="191">
        <f>'Тулуз-Пьерон'!B685</f>
        <v>0</v>
      </c>
      <c r="C672" s="201"/>
      <c r="D672" s="202"/>
    </row>
    <row r="673" spans="1:4" x14ac:dyDescent="0.25">
      <c r="A673" s="191">
        <f>'Тулуз-Пьерон'!A686</f>
        <v>0</v>
      </c>
      <c r="B673" s="191">
        <f>'Тулуз-Пьерон'!B686</f>
        <v>0</v>
      </c>
      <c r="C673" s="201"/>
      <c r="D673" s="202"/>
    </row>
    <row r="674" spans="1:4" x14ac:dyDescent="0.25">
      <c r="A674" s="191">
        <f>'Тулуз-Пьерон'!A687</f>
        <v>0</v>
      </c>
      <c r="B674" s="191">
        <f>'Тулуз-Пьерон'!B687</f>
        <v>0</v>
      </c>
      <c r="C674" s="201"/>
      <c r="D674" s="202"/>
    </row>
    <row r="675" spans="1:4" x14ac:dyDescent="0.25">
      <c r="A675" s="191">
        <f>'Тулуз-Пьерон'!A688</f>
        <v>0</v>
      </c>
      <c r="B675" s="191">
        <f>'Тулуз-Пьерон'!B688</f>
        <v>0</v>
      </c>
      <c r="C675" s="201"/>
      <c r="D675" s="202"/>
    </row>
    <row r="676" spans="1:4" x14ac:dyDescent="0.25">
      <c r="A676" s="191">
        <f>'Тулуз-Пьерон'!A689</f>
        <v>0</v>
      </c>
      <c r="B676" s="191">
        <f>'Тулуз-Пьерон'!B689</f>
        <v>0</v>
      </c>
      <c r="C676" s="201"/>
      <c r="D676" s="202"/>
    </row>
    <row r="677" spans="1:4" x14ac:dyDescent="0.25">
      <c r="A677" s="191">
        <f>'Тулуз-Пьерон'!A690</f>
        <v>0</v>
      </c>
      <c r="B677" s="191">
        <f>'Тулуз-Пьерон'!B690</f>
        <v>0</v>
      </c>
      <c r="C677" s="201"/>
      <c r="D677" s="202"/>
    </row>
    <row r="678" spans="1:4" x14ac:dyDescent="0.25">
      <c r="A678" s="191">
        <f>'Тулуз-Пьерон'!A691</f>
        <v>0</v>
      </c>
      <c r="B678" s="191">
        <f>'Тулуз-Пьерон'!B691</f>
        <v>0</v>
      </c>
      <c r="C678" s="201"/>
      <c r="D678" s="202"/>
    </row>
    <row r="679" spans="1:4" x14ac:dyDescent="0.25">
      <c r="A679" s="191">
        <f>'Тулуз-Пьерон'!A692</f>
        <v>0</v>
      </c>
      <c r="B679" s="191">
        <f>'Тулуз-Пьерон'!B692</f>
        <v>0</v>
      </c>
      <c r="C679" s="201"/>
      <c r="D679" s="202"/>
    </row>
    <row r="680" spans="1:4" x14ac:dyDescent="0.25">
      <c r="A680" s="191">
        <f>'Тулуз-Пьерон'!A693</f>
        <v>0</v>
      </c>
      <c r="B680" s="191">
        <f>'Тулуз-Пьерон'!B693</f>
        <v>0</v>
      </c>
      <c r="C680" s="201"/>
      <c r="D680" s="202"/>
    </row>
    <row r="681" spans="1:4" x14ac:dyDescent="0.25">
      <c r="A681" s="191">
        <f>'Тулуз-Пьерон'!A694</f>
        <v>0</v>
      </c>
      <c r="B681" s="191">
        <f>'Тулуз-Пьерон'!B694</f>
        <v>0</v>
      </c>
      <c r="C681" s="201"/>
      <c r="D681" s="202"/>
    </row>
    <row r="682" spans="1:4" x14ac:dyDescent="0.25">
      <c r="A682" s="191">
        <f>'Тулуз-Пьерон'!A695</f>
        <v>0</v>
      </c>
      <c r="B682" s="191">
        <f>'Тулуз-Пьерон'!B695</f>
        <v>0</v>
      </c>
      <c r="C682" s="201"/>
      <c r="D682" s="202"/>
    </row>
    <row r="683" spans="1:4" x14ac:dyDescent="0.25">
      <c r="A683" s="191">
        <f>'Тулуз-Пьерон'!A696</f>
        <v>0</v>
      </c>
      <c r="B683" s="191">
        <f>'Тулуз-Пьерон'!B696</f>
        <v>0</v>
      </c>
      <c r="C683" s="201"/>
      <c r="D683" s="202"/>
    </row>
    <row r="684" spans="1:4" x14ac:dyDescent="0.25">
      <c r="A684" s="191">
        <f>'Тулуз-Пьерон'!A697</f>
        <v>0</v>
      </c>
      <c r="B684" s="191">
        <f>'Тулуз-Пьерон'!B697</f>
        <v>0</v>
      </c>
      <c r="C684" s="201"/>
      <c r="D684" s="202"/>
    </row>
    <row r="685" spans="1:4" x14ac:dyDescent="0.25">
      <c r="A685" s="191">
        <f>'Тулуз-Пьерон'!A698</f>
        <v>0</v>
      </c>
      <c r="B685" s="191">
        <f>'Тулуз-Пьерон'!B698</f>
        <v>0</v>
      </c>
      <c r="C685" s="201"/>
      <c r="D685" s="202"/>
    </row>
    <row r="686" spans="1:4" x14ac:dyDescent="0.25">
      <c r="A686" s="191">
        <f>'Тулуз-Пьерон'!A699</f>
        <v>0</v>
      </c>
      <c r="B686" s="191">
        <f>'Тулуз-Пьерон'!B699</f>
        <v>0</v>
      </c>
      <c r="C686" s="201"/>
      <c r="D686" s="202"/>
    </row>
    <row r="687" spans="1:4" x14ac:dyDescent="0.25">
      <c r="A687" s="191">
        <f>'Тулуз-Пьерон'!A700</f>
        <v>0</v>
      </c>
      <c r="B687" s="191">
        <f>'Тулуз-Пьерон'!B700</f>
        <v>0</v>
      </c>
      <c r="C687" s="201"/>
      <c r="D687" s="202"/>
    </row>
    <row r="688" spans="1:4" x14ac:dyDescent="0.25">
      <c r="A688" s="191">
        <f>'Тулуз-Пьерон'!A701</f>
        <v>0</v>
      </c>
      <c r="B688" s="191">
        <f>'Тулуз-Пьерон'!B701</f>
        <v>0</v>
      </c>
      <c r="C688" s="201"/>
      <c r="D688" s="202"/>
    </row>
    <row r="689" spans="1:4" x14ac:dyDescent="0.25">
      <c r="A689" s="191">
        <f>'Тулуз-Пьерон'!A702</f>
        <v>0</v>
      </c>
      <c r="B689" s="191">
        <f>'Тулуз-Пьерон'!B702</f>
        <v>0</v>
      </c>
      <c r="C689" s="201"/>
      <c r="D689" s="202"/>
    </row>
    <row r="690" spans="1:4" x14ac:dyDescent="0.25">
      <c r="A690" s="191">
        <f>'Тулуз-Пьерон'!A703</f>
        <v>0</v>
      </c>
      <c r="B690" s="191">
        <f>'Тулуз-Пьерон'!B703</f>
        <v>0</v>
      </c>
      <c r="C690" s="201"/>
      <c r="D690" s="202"/>
    </row>
    <row r="691" spans="1:4" x14ac:dyDescent="0.25">
      <c r="A691" s="191">
        <f>'Тулуз-Пьерон'!A704</f>
        <v>0</v>
      </c>
      <c r="B691" s="191">
        <f>'Тулуз-Пьерон'!B704</f>
        <v>0</v>
      </c>
      <c r="C691" s="201"/>
      <c r="D691" s="202"/>
    </row>
    <row r="692" spans="1:4" x14ac:dyDescent="0.25">
      <c r="A692" s="191">
        <f>'Тулуз-Пьерон'!A705</f>
        <v>0</v>
      </c>
      <c r="B692" s="191">
        <f>'Тулуз-Пьерон'!B705</f>
        <v>0</v>
      </c>
      <c r="C692" s="201"/>
      <c r="D692" s="202"/>
    </row>
    <row r="693" spans="1:4" x14ac:dyDescent="0.25">
      <c r="A693" s="191">
        <f>'Тулуз-Пьерон'!A706</f>
        <v>0</v>
      </c>
      <c r="B693" s="191">
        <f>'Тулуз-Пьерон'!B706</f>
        <v>0</v>
      </c>
      <c r="C693" s="201"/>
      <c r="D693" s="202"/>
    </row>
    <row r="694" spans="1:4" x14ac:dyDescent="0.25">
      <c r="A694" s="191">
        <f>'Тулуз-Пьерон'!A707</f>
        <v>0</v>
      </c>
      <c r="B694" s="191">
        <f>'Тулуз-Пьерон'!B707</f>
        <v>0</v>
      </c>
      <c r="C694" s="201"/>
      <c r="D694" s="202"/>
    </row>
    <row r="695" spans="1:4" x14ac:dyDescent="0.25">
      <c r="A695" s="191">
        <f>'Тулуз-Пьерон'!A708</f>
        <v>0</v>
      </c>
      <c r="B695" s="191">
        <f>'Тулуз-Пьерон'!B708</f>
        <v>0</v>
      </c>
      <c r="C695" s="201"/>
      <c r="D695" s="202"/>
    </row>
    <row r="696" spans="1:4" x14ac:dyDescent="0.25">
      <c r="A696" s="191">
        <f>'Тулуз-Пьерон'!A709</f>
        <v>0</v>
      </c>
      <c r="B696" s="191">
        <f>'Тулуз-Пьерон'!B709</f>
        <v>0</v>
      </c>
      <c r="C696" s="201"/>
      <c r="D696" s="202"/>
    </row>
    <row r="697" spans="1:4" x14ac:dyDescent="0.25">
      <c r="A697" s="191">
        <f>'Тулуз-Пьерон'!A710</f>
        <v>0</v>
      </c>
      <c r="B697" s="191">
        <f>'Тулуз-Пьерон'!B710</f>
        <v>0</v>
      </c>
      <c r="C697" s="201"/>
      <c r="D697" s="202"/>
    </row>
    <row r="698" spans="1:4" x14ac:dyDescent="0.25">
      <c r="A698" s="191">
        <f>'Тулуз-Пьерон'!A711</f>
        <v>0</v>
      </c>
      <c r="B698" s="191">
        <f>'Тулуз-Пьерон'!B711</f>
        <v>0</v>
      </c>
      <c r="C698" s="201"/>
      <c r="D698" s="202"/>
    </row>
    <row r="699" spans="1:4" x14ac:dyDescent="0.25">
      <c r="A699" s="191">
        <f>'Тулуз-Пьерон'!A712</f>
        <v>0</v>
      </c>
      <c r="B699" s="191">
        <f>'Тулуз-Пьерон'!B712</f>
        <v>0</v>
      </c>
      <c r="C699" s="201"/>
      <c r="D699" s="202"/>
    </row>
    <row r="700" spans="1:4" x14ac:dyDescent="0.25">
      <c r="A700" s="191">
        <f>'Тулуз-Пьерон'!A713</f>
        <v>0</v>
      </c>
      <c r="B700" s="191">
        <f>'Тулуз-Пьерон'!B713</f>
        <v>0</v>
      </c>
      <c r="C700" s="201"/>
      <c r="D700" s="202"/>
    </row>
    <row r="701" spans="1:4" x14ac:dyDescent="0.25">
      <c r="A701" s="191">
        <f>'Тулуз-Пьерон'!A714</f>
        <v>0</v>
      </c>
      <c r="B701" s="191">
        <f>'Тулуз-Пьерон'!B714</f>
        <v>0</v>
      </c>
      <c r="C701" s="201"/>
      <c r="D701" s="202"/>
    </row>
    <row r="702" spans="1:4" x14ac:dyDescent="0.25">
      <c r="A702" s="191">
        <f>'Тулуз-Пьерон'!A715</f>
        <v>0</v>
      </c>
      <c r="B702" s="191">
        <f>'Тулуз-Пьерон'!B715</f>
        <v>0</v>
      </c>
      <c r="C702" s="201"/>
      <c r="D702" s="202"/>
    </row>
    <row r="703" spans="1:4" x14ac:dyDescent="0.25">
      <c r="A703" s="191">
        <f>'Тулуз-Пьерон'!A716</f>
        <v>0</v>
      </c>
      <c r="B703" s="191">
        <f>'Тулуз-Пьерон'!B716</f>
        <v>0</v>
      </c>
      <c r="C703" s="201"/>
      <c r="D703" s="202"/>
    </row>
    <row r="704" spans="1:4" x14ac:dyDescent="0.25">
      <c r="A704" s="191">
        <f>'Тулуз-Пьерон'!A717</f>
        <v>0</v>
      </c>
      <c r="B704" s="191">
        <f>'Тулуз-Пьерон'!B717</f>
        <v>0</v>
      </c>
      <c r="C704" s="201"/>
      <c r="D704" s="202"/>
    </row>
    <row r="705" spans="1:4" x14ac:dyDescent="0.25">
      <c r="A705" s="191">
        <f>'Тулуз-Пьерон'!A718</f>
        <v>0</v>
      </c>
      <c r="B705" s="191">
        <f>'Тулуз-Пьерон'!B718</f>
        <v>0</v>
      </c>
      <c r="C705" s="201"/>
      <c r="D705" s="202"/>
    </row>
    <row r="706" spans="1:4" x14ac:dyDescent="0.25">
      <c r="A706" s="191">
        <f>'Тулуз-Пьерон'!A719</f>
        <v>0</v>
      </c>
      <c r="B706" s="191">
        <f>'Тулуз-Пьерон'!B719</f>
        <v>0</v>
      </c>
      <c r="C706" s="201"/>
      <c r="D706" s="202"/>
    </row>
    <row r="707" spans="1:4" x14ac:dyDescent="0.25">
      <c r="A707" s="191">
        <f>'Тулуз-Пьерон'!A720</f>
        <v>0</v>
      </c>
      <c r="B707" s="191">
        <f>'Тулуз-Пьерон'!B720</f>
        <v>0</v>
      </c>
      <c r="C707" s="201"/>
      <c r="D707" s="202"/>
    </row>
    <row r="708" spans="1:4" x14ac:dyDescent="0.25">
      <c r="A708" s="191">
        <f>'Тулуз-Пьерон'!A721</f>
        <v>0</v>
      </c>
      <c r="B708" s="191">
        <f>'Тулуз-Пьерон'!B721</f>
        <v>0</v>
      </c>
      <c r="C708" s="201"/>
      <c r="D708" s="202"/>
    </row>
    <row r="709" spans="1:4" x14ac:dyDescent="0.25">
      <c r="A709" s="191">
        <f>'Тулуз-Пьерон'!A722</f>
        <v>0</v>
      </c>
      <c r="B709" s="191">
        <f>'Тулуз-Пьерон'!B722</f>
        <v>0</v>
      </c>
      <c r="C709" s="201"/>
      <c r="D709" s="202"/>
    </row>
    <row r="710" spans="1:4" x14ac:dyDescent="0.25">
      <c r="A710" s="191">
        <f>'Тулуз-Пьерон'!A723</f>
        <v>0</v>
      </c>
      <c r="B710" s="191">
        <f>'Тулуз-Пьерон'!B723</f>
        <v>0</v>
      </c>
      <c r="C710" s="201"/>
      <c r="D710" s="202"/>
    </row>
    <row r="711" spans="1:4" x14ac:dyDescent="0.25">
      <c r="A711" s="191">
        <f>'Тулуз-Пьерон'!A724</f>
        <v>0</v>
      </c>
      <c r="B711" s="191">
        <f>'Тулуз-Пьерон'!B724</f>
        <v>0</v>
      </c>
      <c r="C711" s="201"/>
      <c r="D711" s="202"/>
    </row>
    <row r="712" spans="1:4" x14ac:dyDescent="0.25">
      <c r="A712" s="191">
        <f>'Тулуз-Пьерон'!A725</f>
        <v>0</v>
      </c>
      <c r="B712" s="191">
        <f>'Тулуз-Пьерон'!B725</f>
        <v>0</v>
      </c>
      <c r="C712" s="201"/>
      <c r="D712" s="202"/>
    </row>
    <row r="713" spans="1:4" x14ac:dyDescent="0.25">
      <c r="A713" s="191">
        <f>'Тулуз-Пьерон'!A726</f>
        <v>0</v>
      </c>
      <c r="B713" s="191">
        <f>'Тулуз-Пьерон'!B726</f>
        <v>0</v>
      </c>
      <c r="C713" s="201"/>
      <c r="D713" s="202"/>
    </row>
    <row r="714" spans="1:4" x14ac:dyDescent="0.25">
      <c r="A714" s="191">
        <f>'Тулуз-Пьерон'!A727</f>
        <v>0</v>
      </c>
      <c r="B714" s="191">
        <f>'Тулуз-Пьерон'!B727</f>
        <v>0</v>
      </c>
      <c r="C714" s="201"/>
      <c r="D714" s="202"/>
    </row>
    <row r="715" spans="1:4" x14ac:dyDescent="0.25">
      <c r="A715" s="191">
        <f>'Тулуз-Пьерон'!A728</f>
        <v>0</v>
      </c>
      <c r="B715" s="191">
        <f>'Тулуз-Пьерон'!B728</f>
        <v>0</v>
      </c>
      <c r="C715" s="201"/>
      <c r="D715" s="202"/>
    </row>
    <row r="716" spans="1:4" x14ac:dyDescent="0.25">
      <c r="A716" s="191">
        <f>'Тулуз-Пьерон'!A729</f>
        <v>0</v>
      </c>
      <c r="B716" s="191">
        <f>'Тулуз-Пьерон'!B729</f>
        <v>0</v>
      </c>
      <c r="C716" s="201"/>
      <c r="D716" s="202"/>
    </row>
    <row r="717" spans="1:4" x14ac:dyDescent="0.25">
      <c r="A717" s="191">
        <f>'Тулуз-Пьерон'!A730</f>
        <v>0</v>
      </c>
      <c r="B717" s="191">
        <f>'Тулуз-Пьерон'!B730</f>
        <v>0</v>
      </c>
      <c r="C717" s="201"/>
      <c r="D717" s="202"/>
    </row>
    <row r="718" spans="1:4" x14ac:dyDescent="0.25">
      <c r="A718" s="191">
        <f>'Тулуз-Пьерон'!A731</f>
        <v>0</v>
      </c>
      <c r="B718" s="191">
        <f>'Тулуз-Пьерон'!B731</f>
        <v>0</v>
      </c>
      <c r="C718" s="201"/>
      <c r="D718" s="202"/>
    </row>
    <row r="719" spans="1:4" x14ac:dyDescent="0.25">
      <c r="A719" s="191">
        <f>'Тулуз-Пьерон'!A732</f>
        <v>0</v>
      </c>
      <c r="B719" s="191">
        <f>'Тулуз-Пьерон'!B732</f>
        <v>0</v>
      </c>
      <c r="C719" s="201"/>
      <c r="D719" s="202"/>
    </row>
    <row r="720" spans="1:4" x14ac:dyDescent="0.25">
      <c r="A720" s="191">
        <f>'Тулуз-Пьерон'!A733</f>
        <v>0</v>
      </c>
      <c r="B720" s="191">
        <f>'Тулуз-Пьерон'!B733</f>
        <v>0</v>
      </c>
      <c r="C720" s="201"/>
      <c r="D720" s="202"/>
    </row>
    <row r="721" spans="1:4" x14ac:dyDescent="0.25">
      <c r="A721" s="191">
        <f>'Тулуз-Пьерон'!A734</f>
        <v>0</v>
      </c>
      <c r="B721" s="191">
        <f>'Тулуз-Пьерон'!B734</f>
        <v>0</v>
      </c>
      <c r="C721" s="201"/>
      <c r="D721" s="202"/>
    </row>
    <row r="722" spans="1:4" x14ac:dyDescent="0.25">
      <c r="A722" s="191">
        <f>'Тулуз-Пьерон'!A735</f>
        <v>0</v>
      </c>
      <c r="B722" s="191">
        <f>'Тулуз-Пьерон'!B735</f>
        <v>0</v>
      </c>
      <c r="C722" s="201"/>
      <c r="D722" s="202"/>
    </row>
    <row r="723" spans="1:4" x14ac:dyDescent="0.25">
      <c r="A723" s="191">
        <f>'Тулуз-Пьерон'!A736</f>
        <v>0</v>
      </c>
      <c r="B723" s="191">
        <f>'Тулуз-Пьерон'!B736</f>
        <v>0</v>
      </c>
      <c r="C723" s="201"/>
      <c r="D723" s="202"/>
    </row>
    <row r="724" spans="1:4" x14ac:dyDescent="0.25">
      <c r="A724" s="191">
        <f>'Тулуз-Пьерон'!A737</f>
        <v>0</v>
      </c>
      <c r="B724" s="191">
        <f>'Тулуз-Пьерон'!B737</f>
        <v>0</v>
      </c>
      <c r="C724" s="201"/>
      <c r="D724" s="202"/>
    </row>
    <row r="725" spans="1:4" x14ac:dyDescent="0.25">
      <c r="A725" s="191">
        <f>'Тулуз-Пьерон'!A738</f>
        <v>0</v>
      </c>
      <c r="B725" s="191">
        <f>'Тулуз-Пьерон'!B738</f>
        <v>0</v>
      </c>
      <c r="C725" s="201"/>
      <c r="D725" s="202"/>
    </row>
    <row r="726" spans="1:4" x14ac:dyDescent="0.25">
      <c r="A726" s="191">
        <f>'Тулуз-Пьерон'!A739</f>
        <v>0</v>
      </c>
      <c r="B726" s="191">
        <f>'Тулуз-Пьерон'!B739</f>
        <v>0</v>
      </c>
      <c r="C726" s="201"/>
      <c r="D726" s="202"/>
    </row>
    <row r="727" spans="1:4" x14ac:dyDescent="0.25">
      <c r="A727" s="191">
        <f>'Тулуз-Пьерон'!A740</f>
        <v>0</v>
      </c>
      <c r="B727" s="191">
        <f>'Тулуз-Пьерон'!B740</f>
        <v>0</v>
      </c>
      <c r="C727" s="201"/>
      <c r="D727" s="202"/>
    </row>
    <row r="728" spans="1:4" x14ac:dyDescent="0.25">
      <c r="A728" s="191">
        <f>'Тулуз-Пьерон'!A741</f>
        <v>0</v>
      </c>
      <c r="B728" s="191">
        <f>'Тулуз-Пьерон'!B741</f>
        <v>0</v>
      </c>
      <c r="C728" s="201"/>
      <c r="D728" s="202"/>
    </row>
    <row r="729" spans="1:4" x14ac:dyDescent="0.25">
      <c r="A729" s="191">
        <f>'Тулуз-Пьерон'!A742</f>
        <v>0</v>
      </c>
      <c r="B729" s="191">
        <f>'Тулуз-Пьерон'!B742</f>
        <v>0</v>
      </c>
      <c r="C729" s="201"/>
      <c r="D729" s="202"/>
    </row>
    <row r="730" spans="1:4" x14ac:dyDescent="0.25">
      <c r="A730" s="191">
        <f>'Тулуз-Пьерон'!A743</f>
        <v>0</v>
      </c>
      <c r="B730" s="191">
        <f>'Тулуз-Пьерон'!B743</f>
        <v>0</v>
      </c>
      <c r="C730" s="201"/>
      <c r="D730" s="202"/>
    </row>
    <row r="731" spans="1:4" x14ac:dyDescent="0.25">
      <c r="A731" s="191">
        <f>'Тулуз-Пьерон'!A744</f>
        <v>0</v>
      </c>
      <c r="B731" s="191">
        <f>'Тулуз-Пьерон'!B744</f>
        <v>0</v>
      </c>
      <c r="C731" s="201"/>
      <c r="D731" s="202"/>
    </row>
    <row r="732" spans="1:4" x14ac:dyDescent="0.25">
      <c r="A732" s="191">
        <f>'Тулуз-Пьерон'!A745</f>
        <v>0</v>
      </c>
      <c r="B732" s="191">
        <f>'Тулуз-Пьерон'!B745</f>
        <v>0</v>
      </c>
      <c r="C732" s="201"/>
      <c r="D732" s="202"/>
    </row>
    <row r="733" spans="1:4" x14ac:dyDescent="0.25">
      <c r="A733" s="191">
        <f>'Тулуз-Пьерон'!A746</f>
        <v>0</v>
      </c>
      <c r="B733" s="191">
        <f>'Тулуз-Пьерон'!B746</f>
        <v>0</v>
      </c>
      <c r="C733" s="201"/>
      <c r="D733" s="202"/>
    </row>
    <row r="734" spans="1:4" x14ac:dyDescent="0.25">
      <c r="A734" s="191">
        <f>'Тулуз-Пьерон'!A747</f>
        <v>0</v>
      </c>
      <c r="B734" s="191">
        <f>'Тулуз-Пьерон'!B747</f>
        <v>0</v>
      </c>
      <c r="C734" s="201"/>
      <c r="D734" s="202"/>
    </row>
    <row r="735" spans="1:4" x14ac:dyDescent="0.25">
      <c r="A735" s="191">
        <f>'Тулуз-Пьерон'!A748</f>
        <v>0</v>
      </c>
      <c r="B735" s="191">
        <f>'Тулуз-Пьерон'!B748</f>
        <v>0</v>
      </c>
      <c r="C735" s="201"/>
      <c r="D735" s="202"/>
    </row>
    <row r="736" spans="1:4" x14ac:dyDescent="0.25">
      <c r="A736" s="191">
        <f>'Тулуз-Пьерон'!A749</f>
        <v>0</v>
      </c>
      <c r="B736" s="191">
        <f>'Тулуз-Пьерон'!B749</f>
        <v>0</v>
      </c>
      <c r="C736" s="201"/>
      <c r="D736" s="202"/>
    </row>
    <row r="737" spans="1:4" x14ac:dyDescent="0.25">
      <c r="A737" s="191">
        <f>'Тулуз-Пьерон'!A750</f>
        <v>0</v>
      </c>
      <c r="B737" s="191">
        <f>'Тулуз-Пьерон'!B750</f>
        <v>0</v>
      </c>
      <c r="C737" s="201"/>
      <c r="D737" s="202"/>
    </row>
    <row r="738" spans="1:4" x14ac:dyDescent="0.25">
      <c r="A738" s="191">
        <f>'Тулуз-Пьерон'!A751</f>
        <v>0</v>
      </c>
      <c r="B738" s="191">
        <f>'Тулуз-Пьерон'!B751</f>
        <v>0</v>
      </c>
      <c r="C738" s="201"/>
      <c r="D738" s="202"/>
    </row>
    <row r="739" spans="1:4" x14ac:dyDescent="0.25">
      <c r="A739" s="191">
        <f>'Тулуз-Пьерон'!A752</f>
        <v>0</v>
      </c>
      <c r="B739" s="191">
        <f>'Тулуз-Пьерон'!B752</f>
        <v>0</v>
      </c>
      <c r="C739" s="201"/>
      <c r="D739" s="202"/>
    </row>
    <row r="740" spans="1:4" x14ac:dyDescent="0.25">
      <c r="A740" s="191">
        <f>'Тулуз-Пьерон'!A753</f>
        <v>0</v>
      </c>
      <c r="B740" s="191">
        <f>'Тулуз-Пьерон'!B753</f>
        <v>0</v>
      </c>
      <c r="C740" s="201"/>
      <c r="D740" s="202"/>
    </row>
    <row r="741" spans="1:4" x14ac:dyDescent="0.25">
      <c r="A741" s="191">
        <f>'Тулуз-Пьерон'!A754</f>
        <v>0</v>
      </c>
      <c r="B741" s="191">
        <f>'Тулуз-Пьерон'!B754</f>
        <v>0</v>
      </c>
      <c r="C741" s="201"/>
      <c r="D741" s="202"/>
    </row>
    <row r="742" spans="1:4" x14ac:dyDescent="0.25">
      <c r="A742" s="191">
        <f>'Тулуз-Пьерон'!A755</f>
        <v>0</v>
      </c>
      <c r="B742" s="191">
        <f>'Тулуз-Пьерон'!B755</f>
        <v>0</v>
      </c>
      <c r="C742" s="201"/>
      <c r="D742" s="202"/>
    </row>
    <row r="743" spans="1:4" x14ac:dyDescent="0.25">
      <c r="A743" s="191">
        <f>'Тулуз-Пьерон'!A756</f>
        <v>0</v>
      </c>
      <c r="B743" s="191">
        <f>'Тулуз-Пьерон'!B756</f>
        <v>0</v>
      </c>
      <c r="C743" s="201"/>
      <c r="D743" s="202"/>
    </row>
    <row r="744" spans="1:4" x14ac:dyDescent="0.25">
      <c r="A744" s="191">
        <f>'Тулуз-Пьерон'!A757</f>
        <v>0</v>
      </c>
      <c r="B744" s="191">
        <f>'Тулуз-Пьерон'!B757</f>
        <v>0</v>
      </c>
      <c r="C744" s="201"/>
      <c r="D744" s="202"/>
    </row>
    <row r="745" spans="1:4" x14ac:dyDescent="0.25">
      <c r="A745" s="191">
        <f>'Тулуз-Пьерон'!A758</f>
        <v>0</v>
      </c>
      <c r="B745" s="191">
        <f>'Тулуз-Пьерон'!B758</f>
        <v>0</v>
      </c>
      <c r="C745" s="201"/>
      <c r="D745" s="202"/>
    </row>
    <row r="746" spans="1:4" x14ac:dyDescent="0.25">
      <c r="A746" s="191">
        <f>'Тулуз-Пьерон'!A759</f>
        <v>0</v>
      </c>
      <c r="B746" s="191">
        <f>'Тулуз-Пьерон'!B759</f>
        <v>0</v>
      </c>
      <c r="C746" s="201"/>
      <c r="D746" s="202"/>
    </row>
    <row r="747" spans="1:4" x14ac:dyDescent="0.25">
      <c r="A747" s="191">
        <f>'Тулуз-Пьерон'!A760</f>
        <v>0</v>
      </c>
      <c r="B747" s="191">
        <f>'Тулуз-Пьерон'!B760</f>
        <v>0</v>
      </c>
      <c r="C747" s="201"/>
      <c r="D747" s="202"/>
    </row>
    <row r="748" spans="1:4" x14ac:dyDescent="0.25">
      <c r="A748" s="191">
        <f>'Тулуз-Пьерон'!A761</f>
        <v>0</v>
      </c>
      <c r="B748" s="191">
        <f>'Тулуз-Пьерон'!B761</f>
        <v>0</v>
      </c>
      <c r="C748" s="201"/>
      <c r="D748" s="202"/>
    </row>
    <row r="749" spans="1:4" x14ac:dyDescent="0.25">
      <c r="A749" s="191">
        <f>'Тулуз-Пьерон'!A762</f>
        <v>0</v>
      </c>
      <c r="B749" s="191">
        <f>'Тулуз-Пьерон'!B762</f>
        <v>0</v>
      </c>
      <c r="C749" s="201"/>
      <c r="D749" s="202"/>
    </row>
    <row r="750" spans="1:4" x14ac:dyDescent="0.25">
      <c r="A750" s="191">
        <f>'Тулуз-Пьерон'!A763</f>
        <v>0</v>
      </c>
      <c r="B750" s="191">
        <f>'Тулуз-Пьерон'!B763</f>
        <v>0</v>
      </c>
      <c r="C750" s="201"/>
      <c r="D750" s="202"/>
    </row>
    <row r="751" spans="1:4" x14ac:dyDescent="0.25">
      <c r="A751" s="191">
        <f>'Тулуз-Пьерон'!A764</f>
        <v>0</v>
      </c>
      <c r="B751" s="191">
        <f>'Тулуз-Пьерон'!B764</f>
        <v>0</v>
      </c>
      <c r="C751" s="201"/>
      <c r="D751" s="202"/>
    </row>
    <row r="752" spans="1:4" x14ac:dyDescent="0.25">
      <c r="A752" s="191">
        <f>'Тулуз-Пьерон'!A765</f>
        <v>0</v>
      </c>
      <c r="B752" s="191">
        <f>'Тулуз-Пьерон'!B765</f>
        <v>0</v>
      </c>
      <c r="C752" s="201"/>
      <c r="D752" s="202"/>
    </row>
    <row r="753" spans="1:4" x14ac:dyDescent="0.25">
      <c r="A753" s="191">
        <f>'Тулуз-Пьерон'!A766</f>
        <v>0</v>
      </c>
      <c r="B753" s="191">
        <f>'Тулуз-Пьерон'!B766</f>
        <v>0</v>
      </c>
      <c r="C753" s="201"/>
      <c r="D753" s="202"/>
    </row>
    <row r="754" spans="1:4" x14ac:dyDescent="0.25">
      <c r="A754" s="191">
        <f>'Тулуз-Пьерон'!A767</f>
        <v>0</v>
      </c>
      <c r="B754" s="191">
        <f>'Тулуз-Пьерон'!B767</f>
        <v>0</v>
      </c>
      <c r="C754" s="201"/>
      <c r="D754" s="202"/>
    </row>
    <row r="755" spans="1:4" x14ac:dyDescent="0.25">
      <c r="A755" s="191">
        <f>'Тулуз-Пьерон'!A768</f>
        <v>0</v>
      </c>
      <c r="B755" s="191">
        <f>'Тулуз-Пьерон'!B768</f>
        <v>0</v>
      </c>
      <c r="C755" s="201"/>
      <c r="D755" s="202"/>
    </row>
    <row r="756" spans="1:4" x14ac:dyDescent="0.25">
      <c r="A756" s="191">
        <f>'Тулуз-Пьерон'!A769</f>
        <v>0</v>
      </c>
      <c r="B756" s="191">
        <f>'Тулуз-Пьерон'!B769</f>
        <v>0</v>
      </c>
      <c r="C756" s="201"/>
      <c r="D756" s="202"/>
    </row>
    <row r="757" spans="1:4" x14ac:dyDescent="0.25">
      <c r="A757" s="191">
        <f>'Тулуз-Пьерон'!A770</f>
        <v>0</v>
      </c>
      <c r="B757" s="191">
        <f>'Тулуз-Пьерон'!B770</f>
        <v>0</v>
      </c>
      <c r="C757" s="201"/>
      <c r="D757" s="202"/>
    </row>
    <row r="758" spans="1:4" x14ac:dyDescent="0.25">
      <c r="A758" s="191">
        <f>'Тулуз-Пьерон'!A771</f>
        <v>0</v>
      </c>
      <c r="B758" s="191">
        <f>'Тулуз-Пьерон'!B771</f>
        <v>0</v>
      </c>
      <c r="C758" s="201"/>
      <c r="D758" s="202"/>
    </row>
    <row r="759" spans="1:4" x14ac:dyDescent="0.25">
      <c r="A759" s="191">
        <f>'Тулуз-Пьерон'!A772</f>
        <v>0</v>
      </c>
      <c r="B759" s="191">
        <f>'Тулуз-Пьерон'!B772</f>
        <v>0</v>
      </c>
      <c r="C759" s="201"/>
      <c r="D759" s="202"/>
    </row>
    <row r="760" spans="1:4" x14ac:dyDescent="0.25">
      <c r="A760" s="191">
        <f>'Тулуз-Пьерон'!A773</f>
        <v>0</v>
      </c>
      <c r="B760" s="191">
        <f>'Тулуз-Пьерон'!B773</f>
        <v>0</v>
      </c>
      <c r="C760" s="201"/>
      <c r="D760" s="202"/>
    </row>
    <row r="761" spans="1:4" x14ac:dyDescent="0.25">
      <c r="A761" s="191">
        <f>'Тулуз-Пьерон'!A774</f>
        <v>0</v>
      </c>
      <c r="B761" s="191">
        <f>'Тулуз-Пьерон'!B774</f>
        <v>0</v>
      </c>
      <c r="C761" s="201"/>
      <c r="D761" s="202"/>
    </row>
    <row r="762" spans="1:4" x14ac:dyDescent="0.25">
      <c r="A762" s="191">
        <f>'Тулуз-Пьерон'!A775</f>
        <v>0</v>
      </c>
      <c r="B762" s="191">
        <f>'Тулуз-Пьерон'!B775</f>
        <v>0</v>
      </c>
      <c r="C762" s="201"/>
      <c r="D762" s="202"/>
    </row>
    <row r="763" spans="1:4" x14ac:dyDescent="0.25">
      <c r="A763" s="191">
        <f>'Тулуз-Пьерон'!A776</f>
        <v>0</v>
      </c>
      <c r="B763" s="191">
        <f>'Тулуз-Пьерон'!B776</f>
        <v>0</v>
      </c>
      <c r="C763" s="201"/>
      <c r="D763" s="202"/>
    </row>
    <row r="764" spans="1:4" x14ac:dyDescent="0.25">
      <c r="A764" s="191">
        <f>'Тулуз-Пьерон'!A777</f>
        <v>0</v>
      </c>
      <c r="B764" s="191">
        <f>'Тулуз-Пьерон'!B777</f>
        <v>0</v>
      </c>
      <c r="C764" s="201"/>
      <c r="D764" s="202"/>
    </row>
    <row r="765" spans="1:4" x14ac:dyDescent="0.25">
      <c r="A765" s="191">
        <f>'Тулуз-Пьерон'!A778</f>
        <v>0</v>
      </c>
      <c r="B765" s="191">
        <f>'Тулуз-Пьерон'!B778</f>
        <v>0</v>
      </c>
      <c r="C765" s="201"/>
      <c r="D765" s="202"/>
    </row>
    <row r="766" spans="1:4" x14ac:dyDescent="0.25">
      <c r="A766" s="191">
        <f>'Тулуз-Пьерон'!A779</f>
        <v>0</v>
      </c>
      <c r="B766" s="191">
        <f>'Тулуз-Пьерон'!B779</f>
        <v>0</v>
      </c>
      <c r="C766" s="201"/>
      <c r="D766" s="202"/>
    </row>
    <row r="767" spans="1:4" x14ac:dyDescent="0.25">
      <c r="A767" s="191">
        <f>'Тулуз-Пьерон'!A780</f>
        <v>0</v>
      </c>
      <c r="B767" s="191">
        <f>'Тулуз-Пьерон'!B780</f>
        <v>0</v>
      </c>
      <c r="C767" s="201"/>
      <c r="D767" s="202"/>
    </row>
    <row r="768" spans="1:4" x14ac:dyDescent="0.25">
      <c r="A768" s="191">
        <f>'Тулуз-Пьерон'!A781</f>
        <v>0</v>
      </c>
      <c r="B768" s="191">
        <f>'Тулуз-Пьерон'!B781</f>
        <v>0</v>
      </c>
      <c r="C768" s="201"/>
      <c r="D768" s="202"/>
    </row>
    <row r="769" spans="1:4" x14ac:dyDescent="0.25">
      <c r="A769" s="191">
        <f>'Тулуз-Пьерон'!A782</f>
        <v>0</v>
      </c>
      <c r="B769" s="191">
        <f>'Тулуз-Пьерон'!B782</f>
        <v>0</v>
      </c>
      <c r="C769" s="201"/>
      <c r="D769" s="202"/>
    </row>
    <row r="770" spans="1:4" x14ac:dyDescent="0.25">
      <c r="A770" s="191">
        <f>'Тулуз-Пьерон'!A783</f>
        <v>0</v>
      </c>
      <c r="B770" s="191">
        <f>'Тулуз-Пьерон'!B783</f>
        <v>0</v>
      </c>
      <c r="C770" s="201"/>
      <c r="D770" s="202"/>
    </row>
    <row r="771" spans="1:4" x14ac:dyDescent="0.25">
      <c r="A771" s="191">
        <f>'Тулуз-Пьерон'!A784</f>
        <v>0</v>
      </c>
      <c r="B771" s="191">
        <f>'Тулуз-Пьерон'!B784</f>
        <v>0</v>
      </c>
      <c r="C771" s="201"/>
      <c r="D771" s="202"/>
    </row>
    <row r="772" spans="1:4" x14ac:dyDescent="0.25">
      <c r="A772" s="191">
        <f>'Тулуз-Пьерон'!A785</f>
        <v>0</v>
      </c>
      <c r="B772" s="191">
        <f>'Тулуз-Пьерон'!B785</f>
        <v>0</v>
      </c>
      <c r="C772" s="201"/>
      <c r="D772" s="202"/>
    </row>
    <row r="773" spans="1:4" x14ac:dyDescent="0.25">
      <c r="A773" s="191">
        <f>'Тулуз-Пьерон'!A786</f>
        <v>0</v>
      </c>
      <c r="B773" s="191">
        <f>'Тулуз-Пьерон'!B786</f>
        <v>0</v>
      </c>
      <c r="C773" s="201"/>
      <c r="D773" s="202"/>
    </row>
    <row r="774" spans="1:4" x14ac:dyDescent="0.25">
      <c r="A774" s="191">
        <f>'Тулуз-Пьерон'!A787</f>
        <v>0</v>
      </c>
      <c r="B774" s="191">
        <f>'Тулуз-Пьерон'!B787</f>
        <v>0</v>
      </c>
      <c r="C774" s="201"/>
      <c r="D774" s="202"/>
    </row>
    <row r="775" spans="1:4" x14ac:dyDescent="0.25">
      <c r="A775" s="191">
        <f>'Тулуз-Пьерон'!A788</f>
        <v>0</v>
      </c>
      <c r="B775" s="191">
        <f>'Тулуз-Пьерон'!B788</f>
        <v>0</v>
      </c>
      <c r="C775" s="201"/>
      <c r="D775" s="202"/>
    </row>
    <row r="776" spans="1:4" x14ac:dyDescent="0.25">
      <c r="A776" s="191">
        <f>'Тулуз-Пьерон'!A789</f>
        <v>0</v>
      </c>
      <c r="B776" s="191">
        <f>'Тулуз-Пьерон'!B789</f>
        <v>0</v>
      </c>
      <c r="C776" s="201"/>
      <c r="D776" s="202"/>
    </row>
    <row r="777" spans="1:4" x14ac:dyDescent="0.25">
      <c r="A777" s="191">
        <f>'Тулуз-Пьерон'!A790</f>
        <v>0</v>
      </c>
      <c r="B777" s="191">
        <f>'Тулуз-Пьерон'!B790</f>
        <v>0</v>
      </c>
      <c r="C777" s="201"/>
      <c r="D777" s="202"/>
    </row>
    <row r="778" spans="1:4" x14ac:dyDescent="0.25">
      <c r="A778" s="191">
        <f>'Тулуз-Пьерон'!A791</f>
        <v>0</v>
      </c>
      <c r="B778" s="191">
        <f>'Тулуз-Пьерон'!B791</f>
        <v>0</v>
      </c>
      <c r="C778" s="201"/>
      <c r="D778" s="202"/>
    </row>
    <row r="779" spans="1:4" x14ac:dyDescent="0.25">
      <c r="A779" s="191">
        <f>'Тулуз-Пьерон'!A792</f>
        <v>0</v>
      </c>
      <c r="B779" s="191">
        <f>'Тулуз-Пьерон'!B792</f>
        <v>0</v>
      </c>
      <c r="C779" s="201"/>
      <c r="D779" s="202"/>
    </row>
    <row r="780" spans="1:4" x14ac:dyDescent="0.25">
      <c r="A780" s="191">
        <f>'Тулуз-Пьерон'!A793</f>
        <v>0</v>
      </c>
      <c r="B780" s="191">
        <f>'Тулуз-Пьерон'!B793</f>
        <v>0</v>
      </c>
      <c r="C780" s="201"/>
      <c r="D780" s="202"/>
    </row>
    <row r="781" spans="1:4" x14ac:dyDescent="0.25">
      <c r="A781" s="191">
        <f>'Тулуз-Пьерон'!A794</f>
        <v>0</v>
      </c>
      <c r="B781" s="191">
        <f>'Тулуз-Пьерон'!B794</f>
        <v>0</v>
      </c>
      <c r="C781" s="201"/>
      <c r="D781" s="202"/>
    </row>
    <row r="782" spans="1:4" x14ac:dyDescent="0.25">
      <c r="A782" s="191">
        <f>'Тулуз-Пьерон'!A795</f>
        <v>0</v>
      </c>
      <c r="B782" s="191">
        <f>'Тулуз-Пьерон'!B795</f>
        <v>0</v>
      </c>
      <c r="C782" s="201"/>
      <c r="D782" s="202"/>
    </row>
    <row r="783" spans="1:4" x14ac:dyDescent="0.25">
      <c r="A783" s="191">
        <f>'Тулуз-Пьерон'!A796</f>
        <v>0</v>
      </c>
      <c r="B783" s="191">
        <f>'Тулуз-Пьерон'!B796</f>
        <v>0</v>
      </c>
      <c r="C783" s="201"/>
      <c r="D783" s="202"/>
    </row>
    <row r="784" spans="1:4" x14ac:dyDescent="0.25">
      <c r="A784" s="191">
        <f>'Тулуз-Пьерон'!A797</f>
        <v>0</v>
      </c>
      <c r="B784" s="191">
        <f>'Тулуз-Пьерон'!B797</f>
        <v>0</v>
      </c>
      <c r="C784" s="201"/>
      <c r="D784" s="202"/>
    </row>
    <row r="785" spans="1:4" x14ac:dyDescent="0.25">
      <c r="A785" s="191">
        <f>'Тулуз-Пьерон'!A798</f>
        <v>0</v>
      </c>
      <c r="B785" s="191">
        <f>'Тулуз-Пьерон'!B798</f>
        <v>0</v>
      </c>
      <c r="C785" s="201"/>
      <c r="D785" s="202"/>
    </row>
    <row r="786" spans="1:4" x14ac:dyDescent="0.25">
      <c r="A786" s="191">
        <f>'Тулуз-Пьерон'!A799</f>
        <v>0</v>
      </c>
      <c r="B786" s="191">
        <f>'Тулуз-Пьерон'!B799</f>
        <v>0</v>
      </c>
      <c r="C786" s="201"/>
      <c r="D786" s="202"/>
    </row>
    <row r="787" spans="1:4" x14ac:dyDescent="0.25">
      <c r="A787" s="191">
        <f>'Тулуз-Пьерон'!A800</f>
        <v>0</v>
      </c>
      <c r="B787" s="191">
        <f>'Тулуз-Пьерон'!B800</f>
        <v>0</v>
      </c>
      <c r="C787" s="201"/>
      <c r="D787" s="202"/>
    </row>
    <row r="788" spans="1:4" x14ac:dyDescent="0.25">
      <c r="A788" s="191">
        <f>'Тулуз-Пьерон'!A801</f>
        <v>0</v>
      </c>
      <c r="B788" s="191">
        <f>'Тулуз-Пьерон'!B801</f>
        <v>0</v>
      </c>
      <c r="C788" s="201"/>
      <c r="D788" s="202"/>
    </row>
    <row r="789" spans="1:4" x14ac:dyDescent="0.25">
      <c r="A789" s="191">
        <f>'Тулуз-Пьерон'!A802</f>
        <v>0</v>
      </c>
      <c r="B789" s="191">
        <f>'Тулуз-Пьерон'!B802</f>
        <v>0</v>
      </c>
      <c r="C789" s="201"/>
      <c r="D789" s="202"/>
    </row>
    <row r="790" spans="1:4" x14ac:dyDescent="0.25">
      <c r="A790" s="191">
        <f>'Тулуз-Пьерон'!A803</f>
        <v>0</v>
      </c>
      <c r="B790" s="191">
        <f>'Тулуз-Пьерон'!B803</f>
        <v>0</v>
      </c>
      <c r="C790" s="201"/>
      <c r="D790" s="202"/>
    </row>
    <row r="791" spans="1:4" x14ac:dyDescent="0.25">
      <c r="A791" s="191">
        <f>'Тулуз-Пьерон'!A804</f>
        <v>0</v>
      </c>
      <c r="B791" s="191">
        <f>'Тулуз-Пьерон'!B804</f>
        <v>0</v>
      </c>
      <c r="C791" s="201"/>
      <c r="D791" s="202"/>
    </row>
    <row r="792" spans="1:4" x14ac:dyDescent="0.25">
      <c r="A792" s="191">
        <f>'Тулуз-Пьерон'!A805</f>
        <v>0</v>
      </c>
      <c r="B792" s="191">
        <f>'Тулуз-Пьерон'!B805</f>
        <v>0</v>
      </c>
      <c r="C792" s="201"/>
      <c r="D792" s="202"/>
    </row>
    <row r="793" spans="1:4" x14ac:dyDescent="0.25">
      <c r="A793" s="191">
        <f>'Тулуз-Пьерон'!A806</f>
        <v>0</v>
      </c>
      <c r="B793" s="191">
        <f>'Тулуз-Пьерон'!B806</f>
        <v>0</v>
      </c>
      <c r="C793" s="201"/>
      <c r="D793" s="202"/>
    </row>
    <row r="794" spans="1:4" x14ac:dyDescent="0.25">
      <c r="A794" s="191">
        <f>'Тулуз-Пьерон'!A807</f>
        <v>0</v>
      </c>
      <c r="B794" s="191">
        <f>'Тулуз-Пьерон'!B807</f>
        <v>0</v>
      </c>
      <c r="C794" s="201"/>
      <c r="D794" s="202"/>
    </row>
    <row r="795" spans="1:4" x14ac:dyDescent="0.25">
      <c r="A795" s="191">
        <f>'Тулуз-Пьерон'!A808</f>
        <v>0</v>
      </c>
      <c r="B795" s="191">
        <f>'Тулуз-Пьерон'!B808</f>
        <v>0</v>
      </c>
      <c r="C795" s="201"/>
      <c r="D795" s="202"/>
    </row>
    <row r="796" spans="1:4" x14ac:dyDescent="0.25">
      <c r="A796" s="191">
        <f>'Тулуз-Пьерон'!A809</f>
        <v>0</v>
      </c>
      <c r="B796" s="191">
        <f>'Тулуз-Пьерон'!B809</f>
        <v>0</v>
      </c>
      <c r="C796" s="201"/>
      <c r="D796" s="202"/>
    </row>
    <row r="797" spans="1:4" x14ac:dyDescent="0.25">
      <c r="A797" s="191">
        <f>'Тулуз-Пьерон'!A810</f>
        <v>0</v>
      </c>
      <c r="B797" s="191">
        <f>'Тулуз-Пьерон'!B810</f>
        <v>0</v>
      </c>
      <c r="C797" s="201"/>
      <c r="D797" s="202"/>
    </row>
    <row r="798" spans="1:4" x14ac:dyDescent="0.25">
      <c r="A798" s="191">
        <f>'Тулуз-Пьерон'!A811</f>
        <v>0</v>
      </c>
      <c r="B798" s="191">
        <f>'Тулуз-Пьерон'!B811</f>
        <v>0</v>
      </c>
      <c r="C798" s="201"/>
      <c r="D798" s="202"/>
    </row>
    <row r="799" spans="1:4" x14ac:dyDescent="0.25">
      <c r="A799" s="191">
        <f>'Тулуз-Пьерон'!A812</f>
        <v>0</v>
      </c>
      <c r="B799" s="191">
        <f>'Тулуз-Пьерон'!B812</f>
        <v>0</v>
      </c>
      <c r="C799" s="201"/>
      <c r="D799" s="202"/>
    </row>
    <row r="800" spans="1:4" x14ac:dyDescent="0.25">
      <c r="A800" s="191">
        <f>'Тулуз-Пьерон'!A813</f>
        <v>0</v>
      </c>
      <c r="B800" s="191">
        <f>'Тулуз-Пьерон'!B813</f>
        <v>0</v>
      </c>
      <c r="C800" s="201"/>
      <c r="D800" s="202"/>
    </row>
    <row r="801" spans="1:4" x14ac:dyDescent="0.25">
      <c r="A801" s="191">
        <f>'Тулуз-Пьерон'!A814</f>
        <v>0</v>
      </c>
      <c r="B801" s="191">
        <f>'Тулуз-Пьерон'!B814</f>
        <v>0</v>
      </c>
      <c r="C801" s="201"/>
      <c r="D801" s="202"/>
    </row>
    <row r="802" spans="1:4" x14ac:dyDescent="0.25">
      <c r="A802" s="191">
        <f>'Тулуз-Пьерон'!A815</f>
        <v>0</v>
      </c>
      <c r="B802" s="191">
        <f>'Тулуз-Пьерон'!B815</f>
        <v>0</v>
      </c>
      <c r="C802" s="201"/>
      <c r="D802" s="202"/>
    </row>
    <row r="803" spans="1:4" x14ac:dyDescent="0.25">
      <c r="A803" s="191">
        <f>'Тулуз-Пьерон'!A816</f>
        <v>0</v>
      </c>
      <c r="B803" s="191">
        <f>'Тулуз-Пьерон'!B816</f>
        <v>0</v>
      </c>
      <c r="C803" s="201"/>
      <c r="D803" s="202"/>
    </row>
    <row r="804" spans="1:4" x14ac:dyDescent="0.25">
      <c r="A804" s="191">
        <f>'Тулуз-Пьерон'!A817</f>
        <v>0</v>
      </c>
      <c r="B804" s="191">
        <f>'Тулуз-Пьерон'!B817</f>
        <v>0</v>
      </c>
      <c r="C804" s="201"/>
      <c r="D804" s="202"/>
    </row>
    <row r="805" spans="1:4" x14ac:dyDescent="0.25">
      <c r="A805" s="191">
        <f>'Тулуз-Пьерон'!A818</f>
        <v>0</v>
      </c>
      <c r="B805" s="191">
        <f>'Тулуз-Пьерон'!B818</f>
        <v>0</v>
      </c>
      <c r="C805" s="201"/>
      <c r="D805" s="202"/>
    </row>
    <row r="806" spans="1:4" x14ac:dyDescent="0.25">
      <c r="A806" s="191">
        <f>'Тулуз-Пьерон'!A819</f>
        <v>0</v>
      </c>
      <c r="B806" s="191">
        <f>'Тулуз-Пьерон'!B819</f>
        <v>0</v>
      </c>
      <c r="C806" s="201"/>
      <c r="D806" s="202"/>
    </row>
    <row r="807" spans="1:4" x14ac:dyDescent="0.25">
      <c r="A807" s="191">
        <f>'Тулуз-Пьерон'!A820</f>
        <v>0</v>
      </c>
      <c r="B807" s="191">
        <f>'Тулуз-Пьерон'!B820</f>
        <v>0</v>
      </c>
      <c r="C807" s="201"/>
      <c r="D807" s="202"/>
    </row>
    <row r="808" spans="1:4" x14ac:dyDescent="0.25">
      <c r="A808" s="191">
        <f>'Тулуз-Пьерон'!A821</f>
        <v>0</v>
      </c>
      <c r="B808" s="191">
        <f>'Тулуз-Пьерон'!B821</f>
        <v>0</v>
      </c>
      <c r="C808" s="201"/>
      <c r="D808" s="202"/>
    </row>
    <row r="809" spans="1:4" x14ac:dyDescent="0.25">
      <c r="A809" s="191">
        <f>'Тулуз-Пьерон'!A822</f>
        <v>0</v>
      </c>
      <c r="B809" s="191">
        <f>'Тулуз-Пьерон'!B822</f>
        <v>0</v>
      </c>
      <c r="C809" s="201"/>
      <c r="D809" s="202"/>
    </row>
    <row r="810" spans="1:4" x14ac:dyDescent="0.25">
      <c r="A810" s="191">
        <f>'Тулуз-Пьерон'!A823</f>
        <v>0</v>
      </c>
      <c r="B810" s="191">
        <f>'Тулуз-Пьерон'!B823</f>
        <v>0</v>
      </c>
      <c r="C810" s="201"/>
      <c r="D810" s="202"/>
    </row>
    <row r="811" spans="1:4" x14ac:dyDescent="0.25">
      <c r="A811" s="191">
        <f>'Тулуз-Пьерон'!A824</f>
        <v>0</v>
      </c>
      <c r="B811" s="191">
        <f>'Тулуз-Пьерон'!B824</f>
        <v>0</v>
      </c>
      <c r="C811" s="201"/>
      <c r="D811" s="202"/>
    </row>
    <row r="812" spans="1:4" x14ac:dyDescent="0.25">
      <c r="A812" s="191">
        <f>'Тулуз-Пьерон'!A825</f>
        <v>0</v>
      </c>
      <c r="B812" s="191">
        <f>'Тулуз-Пьерон'!B825</f>
        <v>0</v>
      </c>
      <c r="C812" s="201"/>
      <c r="D812" s="202"/>
    </row>
    <row r="813" spans="1:4" x14ac:dyDescent="0.25">
      <c r="A813" s="191">
        <f>'Тулуз-Пьерон'!A826</f>
        <v>0</v>
      </c>
      <c r="B813" s="191">
        <f>'Тулуз-Пьерон'!B826</f>
        <v>0</v>
      </c>
      <c r="C813" s="201"/>
      <c r="D813" s="202"/>
    </row>
    <row r="814" spans="1:4" x14ac:dyDescent="0.25">
      <c r="A814" s="191">
        <f>'Тулуз-Пьерон'!A827</f>
        <v>0</v>
      </c>
      <c r="B814" s="191">
        <f>'Тулуз-Пьерон'!B827</f>
        <v>0</v>
      </c>
      <c r="C814" s="201"/>
      <c r="D814" s="202"/>
    </row>
    <row r="815" spans="1:4" x14ac:dyDescent="0.25">
      <c r="A815" s="191">
        <f>'Тулуз-Пьерон'!A828</f>
        <v>0</v>
      </c>
      <c r="B815" s="191">
        <f>'Тулуз-Пьерон'!B828</f>
        <v>0</v>
      </c>
      <c r="C815" s="201"/>
      <c r="D815" s="202"/>
    </row>
    <row r="816" spans="1:4" x14ac:dyDescent="0.25">
      <c r="A816" s="191">
        <f>'Тулуз-Пьерон'!A829</f>
        <v>0</v>
      </c>
      <c r="B816" s="191">
        <f>'Тулуз-Пьерон'!B829</f>
        <v>0</v>
      </c>
      <c r="C816" s="201"/>
      <c r="D816" s="202"/>
    </row>
    <row r="817" spans="1:4" x14ac:dyDescent="0.25">
      <c r="A817" s="191">
        <f>'Тулуз-Пьерон'!A830</f>
        <v>0</v>
      </c>
      <c r="B817" s="191">
        <f>'Тулуз-Пьерон'!B830</f>
        <v>0</v>
      </c>
      <c r="C817" s="201"/>
      <c r="D817" s="202"/>
    </row>
    <row r="818" spans="1:4" x14ac:dyDescent="0.25">
      <c r="A818" s="191">
        <f>'Тулуз-Пьерон'!A831</f>
        <v>0</v>
      </c>
      <c r="B818" s="191">
        <f>'Тулуз-Пьерон'!B831</f>
        <v>0</v>
      </c>
      <c r="C818" s="201"/>
      <c r="D818" s="202"/>
    </row>
    <row r="819" spans="1:4" x14ac:dyDescent="0.25">
      <c r="A819" s="191">
        <f>'Тулуз-Пьерон'!A832</f>
        <v>0</v>
      </c>
      <c r="B819" s="191">
        <f>'Тулуз-Пьерон'!B832</f>
        <v>0</v>
      </c>
      <c r="C819" s="201"/>
      <c r="D819" s="202"/>
    </row>
    <row r="820" spans="1:4" x14ac:dyDescent="0.25">
      <c r="A820" s="191">
        <f>'Тулуз-Пьерон'!A833</f>
        <v>0</v>
      </c>
      <c r="B820" s="191">
        <f>'Тулуз-Пьерон'!B833</f>
        <v>0</v>
      </c>
      <c r="C820" s="201"/>
      <c r="D820" s="202"/>
    </row>
    <row r="821" spans="1:4" x14ac:dyDescent="0.25">
      <c r="A821" s="191">
        <f>'Тулуз-Пьерон'!A834</f>
        <v>0</v>
      </c>
      <c r="B821" s="191">
        <f>'Тулуз-Пьерон'!B834</f>
        <v>0</v>
      </c>
      <c r="C821" s="201"/>
      <c r="D821" s="202"/>
    </row>
    <row r="822" spans="1:4" x14ac:dyDescent="0.25">
      <c r="A822" s="191">
        <f>'Тулуз-Пьерон'!A835</f>
        <v>0</v>
      </c>
      <c r="B822" s="191">
        <f>'Тулуз-Пьерон'!B835</f>
        <v>0</v>
      </c>
      <c r="C822" s="201"/>
      <c r="D822" s="202"/>
    </row>
    <row r="823" spans="1:4" x14ac:dyDescent="0.25">
      <c r="A823" s="191">
        <f>'Тулуз-Пьерон'!A836</f>
        <v>0</v>
      </c>
      <c r="B823" s="191">
        <f>'Тулуз-Пьерон'!B836</f>
        <v>0</v>
      </c>
      <c r="C823" s="201"/>
      <c r="D823" s="202"/>
    </row>
    <row r="824" spans="1:4" x14ac:dyDescent="0.25">
      <c r="A824" s="191">
        <f>'Тулуз-Пьерон'!A837</f>
        <v>0</v>
      </c>
      <c r="B824" s="191">
        <f>'Тулуз-Пьерон'!B837</f>
        <v>0</v>
      </c>
      <c r="C824" s="201"/>
      <c r="D824" s="202"/>
    </row>
    <row r="825" spans="1:4" x14ac:dyDescent="0.25">
      <c r="A825" s="191">
        <f>'Тулуз-Пьерон'!A838</f>
        <v>0</v>
      </c>
      <c r="B825" s="191">
        <f>'Тулуз-Пьерон'!B838</f>
        <v>0</v>
      </c>
      <c r="C825" s="201"/>
      <c r="D825" s="202"/>
    </row>
    <row r="826" spans="1:4" x14ac:dyDescent="0.25">
      <c r="A826" s="191">
        <f>'Тулуз-Пьерон'!A839</f>
        <v>0</v>
      </c>
      <c r="B826" s="191">
        <f>'Тулуз-Пьерон'!B839</f>
        <v>0</v>
      </c>
      <c r="C826" s="201"/>
      <c r="D826" s="202"/>
    </row>
    <row r="827" spans="1:4" x14ac:dyDescent="0.25">
      <c r="A827" s="191">
        <f>'Тулуз-Пьерон'!A840</f>
        <v>0</v>
      </c>
      <c r="B827" s="191">
        <f>'Тулуз-Пьерон'!B840</f>
        <v>0</v>
      </c>
      <c r="C827" s="201"/>
      <c r="D827" s="202"/>
    </row>
    <row r="828" spans="1:4" x14ac:dyDescent="0.25">
      <c r="A828" s="191">
        <f>'Тулуз-Пьерон'!A841</f>
        <v>0</v>
      </c>
      <c r="B828" s="191">
        <f>'Тулуз-Пьерон'!B841</f>
        <v>0</v>
      </c>
      <c r="C828" s="201"/>
      <c r="D828" s="202"/>
    </row>
    <row r="829" spans="1:4" x14ac:dyDescent="0.25">
      <c r="A829" s="191">
        <f>'Тулуз-Пьерон'!A842</f>
        <v>0</v>
      </c>
      <c r="B829" s="191">
        <f>'Тулуз-Пьерон'!B842</f>
        <v>0</v>
      </c>
      <c r="C829" s="201"/>
      <c r="D829" s="202"/>
    </row>
    <row r="830" spans="1:4" x14ac:dyDescent="0.25">
      <c r="A830" s="191">
        <f>'Тулуз-Пьерон'!A843</f>
        <v>0</v>
      </c>
      <c r="B830" s="191">
        <f>'Тулуз-Пьерон'!B843</f>
        <v>0</v>
      </c>
      <c r="C830" s="201"/>
      <c r="D830" s="202"/>
    </row>
    <row r="831" spans="1:4" x14ac:dyDescent="0.25">
      <c r="A831" s="191">
        <f>'Тулуз-Пьерон'!A844</f>
        <v>0</v>
      </c>
      <c r="B831" s="191">
        <f>'Тулуз-Пьерон'!B844</f>
        <v>0</v>
      </c>
      <c r="C831" s="201"/>
      <c r="D831" s="202"/>
    </row>
    <row r="832" spans="1:4" x14ac:dyDescent="0.25">
      <c r="A832" s="191">
        <f>'Тулуз-Пьерон'!A845</f>
        <v>0</v>
      </c>
      <c r="B832" s="191">
        <f>'Тулуз-Пьерон'!B845</f>
        <v>0</v>
      </c>
      <c r="C832" s="201"/>
      <c r="D832" s="202"/>
    </row>
    <row r="833" spans="1:4" x14ac:dyDescent="0.25">
      <c r="A833" s="191">
        <f>'Тулуз-Пьерон'!A846</f>
        <v>0</v>
      </c>
      <c r="B833" s="191">
        <f>'Тулуз-Пьерон'!B846</f>
        <v>0</v>
      </c>
      <c r="C833" s="201"/>
      <c r="D833" s="202"/>
    </row>
    <row r="834" spans="1:4" x14ac:dyDescent="0.25">
      <c r="A834" s="191">
        <f>'Тулуз-Пьерон'!A847</f>
        <v>0</v>
      </c>
      <c r="B834" s="191">
        <f>'Тулуз-Пьерон'!B847</f>
        <v>0</v>
      </c>
      <c r="C834" s="201"/>
      <c r="D834" s="202"/>
    </row>
    <row r="835" spans="1:4" x14ac:dyDescent="0.25">
      <c r="A835" s="191">
        <f>'Тулуз-Пьерон'!A848</f>
        <v>0</v>
      </c>
      <c r="B835" s="191">
        <f>'Тулуз-Пьерон'!B848</f>
        <v>0</v>
      </c>
      <c r="C835" s="201"/>
      <c r="D835" s="202"/>
    </row>
    <row r="836" spans="1:4" x14ac:dyDescent="0.25">
      <c r="A836" s="191">
        <f>'Тулуз-Пьерон'!A849</f>
        <v>0</v>
      </c>
      <c r="B836" s="191">
        <f>'Тулуз-Пьерон'!B849</f>
        <v>0</v>
      </c>
      <c r="C836" s="201"/>
      <c r="D836" s="202"/>
    </row>
    <row r="837" spans="1:4" x14ac:dyDescent="0.25">
      <c r="A837" s="191">
        <f>'Тулуз-Пьерон'!A850</f>
        <v>0</v>
      </c>
      <c r="B837" s="191">
        <f>'Тулуз-Пьерон'!B850</f>
        <v>0</v>
      </c>
      <c r="C837" s="201"/>
      <c r="D837" s="202"/>
    </row>
    <row r="838" spans="1:4" x14ac:dyDescent="0.25">
      <c r="A838" s="191">
        <f>'Тулуз-Пьерон'!A851</f>
        <v>0</v>
      </c>
      <c r="B838" s="191">
        <f>'Тулуз-Пьерон'!B851</f>
        <v>0</v>
      </c>
      <c r="C838" s="201"/>
      <c r="D838" s="202"/>
    </row>
    <row r="839" spans="1:4" x14ac:dyDescent="0.25">
      <c r="A839" s="191">
        <f>'Тулуз-Пьерон'!A852</f>
        <v>0</v>
      </c>
      <c r="B839" s="191">
        <f>'Тулуз-Пьерон'!B852</f>
        <v>0</v>
      </c>
      <c r="C839" s="201"/>
      <c r="D839" s="202"/>
    </row>
    <row r="840" spans="1:4" x14ac:dyDescent="0.25">
      <c r="A840" s="191">
        <f>'Тулуз-Пьерон'!A853</f>
        <v>0</v>
      </c>
      <c r="B840" s="191">
        <f>'Тулуз-Пьерон'!B853</f>
        <v>0</v>
      </c>
      <c r="C840" s="201"/>
      <c r="D840" s="202"/>
    </row>
    <row r="841" spans="1:4" x14ac:dyDescent="0.25">
      <c r="A841" s="191">
        <f>'Тулуз-Пьерон'!A854</f>
        <v>0</v>
      </c>
      <c r="B841" s="191">
        <f>'Тулуз-Пьерон'!B854</f>
        <v>0</v>
      </c>
      <c r="C841" s="201"/>
      <c r="D841" s="202"/>
    </row>
    <row r="842" spans="1:4" x14ac:dyDescent="0.25">
      <c r="A842" s="191">
        <f>'Тулуз-Пьерон'!A855</f>
        <v>0</v>
      </c>
      <c r="B842" s="191">
        <f>'Тулуз-Пьерон'!B855</f>
        <v>0</v>
      </c>
      <c r="C842" s="201"/>
      <c r="D842" s="202"/>
    </row>
    <row r="843" spans="1:4" x14ac:dyDescent="0.25">
      <c r="A843" s="191">
        <f>'Тулуз-Пьерон'!A856</f>
        <v>0</v>
      </c>
      <c r="B843" s="191">
        <f>'Тулуз-Пьерон'!B856</f>
        <v>0</v>
      </c>
      <c r="C843" s="201"/>
      <c r="D843" s="202"/>
    </row>
    <row r="844" spans="1:4" x14ac:dyDescent="0.25">
      <c r="A844" s="191">
        <f>'Тулуз-Пьерон'!A857</f>
        <v>0</v>
      </c>
      <c r="B844" s="191">
        <f>'Тулуз-Пьерон'!B857</f>
        <v>0</v>
      </c>
      <c r="C844" s="201"/>
      <c r="D844" s="202"/>
    </row>
    <row r="845" spans="1:4" x14ac:dyDescent="0.25">
      <c r="A845" s="191">
        <f>'Тулуз-Пьерон'!A858</f>
        <v>0</v>
      </c>
      <c r="B845" s="191">
        <f>'Тулуз-Пьерон'!B858</f>
        <v>0</v>
      </c>
      <c r="C845" s="201"/>
      <c r="D845" s="202"/>
    </row>
    <row r="846" spans="1:4" x14ac:dyDescent="0.25">
      <c r="A846" s="191">
        <f>'Тулуз-Пьерон'!A859</f>
        <v>0</v>
      </c>
      <c r="B846" s="191">
        <f>'Тулуз-Пьерон'!B859</f>
        <v>0</v>
      </c>
      <c r="C846" s="201"/>
      <c r="D846" s="202"/>
    </row>
    <row r="847" spans="1:4" x14ac:dyDescent="0.25">
      <c r="A847" s="191">
        <f>'Тулуз-Пьерон'!A860</f>
        <v>0</v>
      </c>
      <c r="B847" s="191">
        <f>'Тулуз-Пьерон'!B860</f>
        <v>0</v>
      </c>
      <c r="C847" s="201"/>
      <c r="D847" s="202"/>
    </row>
    <row r="848" spans="1:4" x14ac:dyDescent="0.25">
      <c r="A848" s="191">
        <f>'Тулуз-Пьерон'!A861</f>
        <v>0</v>
      </c>
      <c r="B848" s="191">
        <f>'Тулуз-Пьерон'!B861</f>
        <v>0</v>
      </c>
      <c r="C848" s="201"/>
      <c r="D848" s="202"/>
    </row>
    <row r="849" spans="1:4" x14ac:dyDescent="0.25">
      <c r="A849" s="191">
        <f>'Тулуз-Пьерон'!A862</f>
        <v>0</v>
      </c>
      <c r="B849" s="191">
        <f>'Тулуз-Пьерон'!B862</f>
        <v>0</v>
      </c>
      <c r="C849" s="201"/>
      <c r="D849" s="202"/>
    </row>
    <row r="850" spans="1:4" x14ac:dyDescent="0.25">
      <c r="A850" s="191">
        <f>'Тулуз-Пьерон'!A863</f>
        <v>0</v>
      </c>
      <c r="B850" s="191">
        <f>'Тулуз-Пьерон'!B863</f>
        <v>0</v>
      </c>
      <c r="C850" s="201"/>
      <c r="D850" s="202"/>
    </row>
    <row r="851" spans="1:4" x14ac:dyDescent="0.25">
      <c r="A851" s="191">
        <f>'Тулуз-Пьерон'!A864</f>
        <v>0</v>
      </c>
      <c r="B851" s="191">
        <f>'Тулуз-Пьерон'!B864</f>
        <v>0</v>
      </c>
      <c r="C851" s="201"/>
      <c r="D851" s="202"/>
    </row>
    <row r="852" spans="1:4" x14ac:dyDescent="0.25">
      <c r="A852" s="191">
        <f>'Тулуз-Пьерон'!A865</f>
        <v>0</v>
      </c>
      <c r="B852" s="191">
        <f>'Тулуз-Пьерон'!B865</f>
        <v>0</v>
      </c>
      <c r="C852" s="201"/>
      <c r="D852" s="202"/>
    </row>
    <row r="853" spans="1:4" x14ac:dyDescent="0.25">
      <c r="A853" s="191">
        <f>'Тулуз-Пьерон'!A866</f>
        <v>0</v>
      </c>
      <c r="B853" s="191">
        <f>'Тулуз-Пьерон'!B866</f>
        <v>0</v>
      </c>
      <c r="C853" s="201"/>
      <c r="D853" s="202"/>
    </row>
    <row r="854" spans="1:4" x14ac:dyDescent="0.25">
      <c r="A854" s="191">
        <f>'Тулуз-Пьерон'!A867</f>
        <v>0</v>
      </c>
      <c r="B854" s="191">
        <f>'Тулуз-Пьерон'!B867</f>
        <v>0</v>
      </c>
      <c r="C854" s="201"/>
      <c r="D854" s="202"/>
    </row>
    <row r="855" spans="1:4" x14ac:dyDescent="0.25">
      <c r="A855" s="191">
        <f>'Тулуз-Пьерон'!A868</f>
        <v>0</v>
      </c>
      <c r="B855" s="191">
        <f>'Тулуз-Пьерон'!B868</f>
        <v>0</v>
      </c>
      <c r="C855" s="201"/>
      <c r="D855" s="202"/>
    </row>
    <row r="856" spans="1:4" x14ac:dyDescent="0.25">
      <c r="A856" s="191">
        <f>'Тулуз-Пьерон'!A869</f>
        <v>0</v>
      </c>
      <c r="B856" s="191">
        <f>'Тулуз-Пьерон'!B869</f>
        <v>0</v>
      </c>
      <c r="C856" s="201"/>
      <c r="D856" s="202"/>
    </row>
    <row r="857" spans="1:4" x14ac:dyDescent="0.25">
      <c r="A857" s="191">
        <f>'Тулуз-Пьерон'!A870</f>
        <v>0</v>
      </c>
      <c r="B857" s="191">
        <f>'Тулуз-Пьерон'!B870</f>
        <v>0</v>
      </c>
      <c r="C857" s="201"/>
      <c r="D857" s="202"/>
    </row>
    <row r="858" spans="1:4" x14ac:dyDescent="0.25">
      <c r="A858" s="191">
        <f>'Тулуз-Пьерон'!A871</f>
        <v>0</v>
      </c>
      <c r="B858" s="191">
        <f>'Тулуз-Пьерон'!B871</f>
        <v>0</v>
      </c>
      <c r="C858" s="201"/>
      <c r="D858" s="202"/>
    </row>
    <row r="859" spans="1:4" x14ac:dyDescent="0.25">
      <c r="A859" s="191">
        <f>'Тулуз-Пьерон'!A872</f>
        <v>0</v>
      </c>
      <c r="B859" s="191">
        <f>'Тулуз-Пьерон'!B872</f>
        <v>0</v>
      </c>
      <c r="C859" s="201"/>
      <c r="D859" s="202"/>
    </row>
    <row r="860" spans="1:4" x14ac:dyDescent="0.25">
      <c r="A860" s="191">
        <f>'Тулуз-Пьерон'!A873</f>
        <v>0</v>
      </c>
      <c r="B860" s="191">
        <f>'Тулуз-Пьерон'!B873</f>
        <v>0</v>
      </c>
      <c r="C860" s="201"/>
      <c r="D860" s="202"/>
    </row>
    <row r="861" spans="1:4" x14ac:dyDescent="0.25">
      <c r="A861" s="191">
        <f>'Тулуз-Пьерон'!A874</f>
        <v>0</v>
      </c>
      <c r="B861" s="191">
        <f>'Тулуз-Пьерон'!B874</f>
        <v>0</v>
      </c>
      <c r="C861" s="201"/>
      <c r="D861" s="202"/>
    </row>
    <row r="862" spans="1:4" x14ac:dyDescent="0.25">
      <c r="A862" s="191">
        <f>'Тулуз-Пьерон'!A875</f>
        <v>0</v>
      </c>
      <c r="B862" s="191">
        <f>'Тулуз-Пьерон'!B875</f>
        <v>0</v>
      </c>
      <c r="C862" s="201"/>
      <c r="D862" s="202"/>
    </row>
    <row r="863" spans="1:4" x14ac:dyDescent="0.25">
      <c r="A863" s="191">
        <f>'Тулуз-Пьерон'!A876</f>
        <v>0</v>
      </c>
      <c r="B863" s="191">
        <f>'Тулуз-Пьерон'!B876</f>
        <v>0</v>
      </c>
      <c r="C863" s="201"/>
      <c r="D863" s="202"/>
    </row>
    <row r="864" spans="1:4" x14ac:dyDescent="0.25">
      <c r="A864" s="191">
        <f>'Тулуз-Пьерон'!A877</f>
        <v>0</v>
      </c>
      <c r="B864" s="191">
        <f>'Тулуз-Пьерон'!B877</f>
        <v>0</v>
      </c>
      <c r="C864" s="201"/>
      <c r="D864" s="202"/>
    </row>
    <row r="865" spans="1:4" x14ac:dyDescent="0.25">
      <c r="A865" s="191">
        <f>'Тулуз-Пьерон'!A878</f>
        <v>0</v>
      </c>
      <c r="B865" s="191">
        <f>'Тулуз-Пьерон'!B878</f>
        <v>0</v>
      </c>
      <c r="C865" s="201"/>
      <c r="D865" s="202"/>
    </row>
    <row r="866" spans="1:4" x14ac:dyDescent="0.25">
      <c r="A866" s="191">
        <f>'Тулуз-Пьерон'!A879</f>
        <v>0</v>
      </c>
      <c r="B866" s="191">
        <f>'Тулуз-Пьерон'!B879</f>
        <v>0</v>
      </c>
      <c r="C866" s="201"/>
      <c r="D866" s="202"/>
    </row>
    <row r="867" spans="1:4" x14ac:dyDescent="0.25">
      <c r="A867" s="191">
        <f>'Тулуз-Пьерон'!A880</f>
        <v>0</v>
      </c>
      <c r="B867" s="191">
        <f>'Тулуз-Пьерон'!B880</f>
        <v>0</v>
      </c>
      <c r="C867" s="201"/>
      <c r="D867" s="202"/>
    </row>
    <row r="868" spans="1:4" x14ac:dyDescent="0.25">
      <c r="A868" s="191">
        <f>'Тулуз-Пьерон'!A881</f>
        <v>0</v>
      </c>
      <c r="B868" s="191">
        <f>'Тулуз-Пьерон'!B881</f>
        <v>0</v>
      </c>
      <c r="C868" s="201"/>
      <c r="D868" s="202"/>
    </row>
    <row r="869" spans="1:4" x14ac:dyDescent="0.25">
      <c r="A869" s="191">
        <f>'Тулуз-Пьерон'!A882</f>
        <v>0</v>
      </c>
      <c r="B869" s="191">
        <f>'Тулуз-Пьерон'!B882</f>
        <v>0</v>
      </c>
      <c r="C869" s="201"/>
      <c r="D869" s="202"/>
    </row>
    <row r="870" spans="1:4" x14ac:dyDescent="0.25">
      <c r="A870" s="191">
        <f>'Тулуз-Пьерон'!A883</f>
        <v>0</v>
      </c>
      <c r="B870" s="191">
        <f>'Тулуз-Пьерон'!B883</f>
        <v>0</v>
      </c>
      <c r="C870" s="201"/>
      <c r="D870" s="202"/>
    </row>
    <row r="871" spans="1:4" x14ac:dyDescent="0.25">
      <c r="A871" s="191">
        <f>'Тулуз-Пьерон'!A884</f>
        <v>0</v>
      </c>
      <c r="B871" s="191">
        <f>'Тулуз-Пьерон'!B884</f>
        <v>0</v>
      </c>
      <c r="C871" s="201"/>
      <c r="D871" s="202"/>
    </row>
    <row r="872" spans="1:4" x14ac:dyDescent="0.25">
      <c r="A872" s="191">
        <f>'Тулуз-Пьерон'!A885</f>
        <v>0</v>
      </c>
      <c r="B872" s="191">
        <f>'Тулуз-Пьерон'!B885</f>
        <v>0</v>
      </c>
      <c r="C872" s="201"/>
      <c r="D872" s="202"/>
    </row>
    <row r="873" spans="1:4" x14ac:dyDescent="0.25">
      <c r="A873" s="191">
        <f>'Тулуз-Пьерон'!A886</f>
        <v>0</v>
      </c>
      <c r="B873" s="191">
        <f>'Тулуз-Пьерон'!B886</f>
        <v>0</v>
      </c>
      <c r="C873" s="201"/>
      <c r="D873" s="202"/>
    </row>
    <row r="874" spans="1:4" x14ac:dyDescent="0.25">
      <c r="A874" s="191">
        <f>'Тулуз-Пьерон'!A887</f>
        <v>0</v>
      </c>
      <c r="B874" s="191">
        <f>'Тулуз-Пьерон'!B887</f>
        <v>0</v>
      </c>
      <c r="C874" s="201"/>
      <c r="D874" s="202"/>
    </row>
    <row r="875" spans="1:4" x14ac:dyDescent="0.25">
      <c r="A875" s="191">
        <f>'Тулуз-Пьерон'!A888</f>
        <v>0</v>
      </c>
      <c r="B875" s="191">
        <f>'Тулуз-Пьерон'!B888</f>
        <v>0</v>
      </c>
      <c r="C875" s="201"/>
      <c r="D875" s="202"/>
    </row>
    <row r="876" spans="1:4" x14ac:dyDescent="0.25">
      <c r="A876" s="191">
        <f>'Тулуз-Пьерон'!A889</f>
        <v>0</v>
      </c>
      <c r="B876" s="191">
        <f>'Тулуз-Пьерон'!B889</f>
        <v>0</v>
      </c>
      <c r="C876" s="201"/>
      <c r="D876" s="202"/>
    </row>
    <row r="877" spans="1:4" x14ac:dyDescent="0.25">
      <c r="A877" s="191">
        <f>'Тулуз-Пьерон'!A890</f>
        <v>0</v>
      </c>
      <c r="B877" s="191">
        <f>'Тулуз-Пьерон'!B890</f>
        <v>0</v>
      </c>
      <c r="C877" s="201"/>
      <c r="D877" s="202"/>
    </row>
    <row r="878" spans="1:4" x14ac:dyDescent="0.25">
      <c r="A878" s="191">
        <f>'Тулуз-Пьерон'!A891</f>
        <v>0</v>
      </c>
      <c r="B878" s="191">
        <f>'Тулуз-Пьерон'!B891</f>
        <v>0</v>
      </c>
      <c r="C878" s="201"/>
      <c r="D878" s="202"/>
    </row>
    <row r="879" spans="1:4" x14ac:dyDescent="0.25">
      <c r="A879" s="191">
        <f>'Тулуз-Пьерон'!A892</f>
        <v>0</v>
      </c>
      <c r="B879" s="191">
        <f>'Тулуз-Пьерон'!B892</f>
        <v>0</v>
      </c>
      <c r="C879" s="201"/>
      <c r="D879" s="202"/>
    </row>
    <row r="880" spans="1:4" x14ac:dyDescent="0.25">
      <c r="A880" s="191">
        <f>'Тулуз-Пьерон'!A893</f>
        <v>0</v>
      </c>
      <c r="B880" s="191">
        <f>'Тулуз-Пьерон'!B893</f>
        <v>0</v>
      </c>
      <c r="C880" s="201"/>
      <c r="D880" s="202"/>
    </row>
    <row r="881" spans="1:4" x14ac:dyDescent="0.25">
      <c r="A881" s="191">
        <f>'Тулуз-Пьерон'!A894</f>
        <v>0</v>
      </c>
      <c r="B881" s="191">
        <f>'Тулуз-Пьерон'!B894</f>
        <v>0</v>
      </c>
      <c r="C881" s="201"/>
      <c r="D881" s="202"/>
    </row>
    <row r="882" spans="1:4" x14ac:dyDescent="0.25">
      <c r="A882" s="191">
        <f>'Тулуз-Пьерон'!A895</f>
        <v>0</v>
      </c>
      <c r="B882" s="191">
        <f>'Тулуз-Пьерон'!B895</f>
        <v>0</v>
      </c>
      <c r="C882" s="201"/>
      <c r="D882" s="202"/>
    </row>
    <row r="883" spans="1:4" x14ac:dyDescent="0.25">
      <c r="A883" s="191">
        <f>'Тулуз-Пьерон'!A896</f>
        <v>0</v>
      </c>
      <c r="B883" s="191">
        <f>'Тулуз-Пьерон'!B896</f>
        <v>0</v>
      </c>
      <c r="C883" s="201"/>
      <c r="D883" s="202"/>
    </row>
    <row r="884" spans="1:4" x14ac:dyDescent="0.25">
      <c r="A884" s="191">
        <f>'Тулуз-Пьерон'!A897</f>
        <v>0</v>
      </c>
      <c r="B884" s="191">
        <f>'Тулуз-Пьерон'!B897</f>
        <v>0</v>
      </c>
      <c r="C884" s="201"/>
      <c r="D884" s="202"/>
    </row>
    <row r="885" spans="1:4" x14ac:dyDescent="0.25">
      <c r="A885" s="191">
        <f>'Тулуз-Пьерон'!A898</f>
        <v>0</v>
      </c>
      <c r="B885" s="191">
        <f>'Тулуз-Пьерон'!B898</f>
        <v>0</v>
      </c>
      <c r="C885" s="201"/>
      <c r="D885" s="202"/>
    </row>
    <row r="886" spans="1:4" x14ac:dyDescent="0.25">
      <c r="A886" s="191">
        <f>'Тулуз-Пьерон'!A899</f>
        <v>0</v>
      </c>
      <c r="B886" s="191">
        <f>'Тулуз-Пьерон'!B899</f>
        <v>0</v>
      </c>
      <c r="C886" s="201"/>
      <c r="D886" s="202"/>
    </row>
    <row r="887" spans="1:4" x14ac:dyDescent="0.25">
      <c r="A887" s="191">
        <f>'Тулуз-Пьерон'!A900</f>
        <v>0</v>
      </c>
      <c r="B887" s="191">
        <f>'Тулуз-Пьерон'!B900</f>
        <v>0</v>
      </c>
      <c r="C887" s="201"/>
      <c r="D887" s="202"/>
    </row>
    <row r="888" spans="1:4" x14ac:dyDescent="0.25">
      <c r="A888" s="191">
        <f>'Тулуз-Пьерон'!A901</f>
        <v>0</v>
      </c>
      <c r="B888" s="191">
        <f>'Тулуз-Пьерон'!B901</f>
        <v>0</v>
      </c>
      <c r="C888" s="201"/>
      <c r="D888" s="202"/>
    </row>
    <row r="889" spans="1:4" x14ac:dyDescent="0.25">
      <c r="A889" s="191">
        <f>'Тулуз-Пьерон'!A902</f>
        <v>0</v>
      </c>
      <c r="B889" s="191">
        <f>'Тулуз-Пьерон'!B902</f>
        <v>0</v>
      </c>
      <c r="C889" s="201"/>
      <c r="D889" s="202"/>
    </row>
    <row r="890" spans="1:4" x14ac:dyDescent="0.25">
      <c r="A890" s="191">
        <f>'Тулуз-Пьерон'!A903</f>
        <v>0</v>
      </c>
      <c r="B890" s="191">
        <f>'Тулуз-Пьерон'!B903</f>
        <v>0</v>
      </c>
      <c r="C890" s="201"/>
      <c r="D890" s="202"/>
    </row>
    <row r="891" spans="1:4" x14ac:dyDescent="0.25">
      <c r="A891" s="191">
        <f>'Тулуз-Пьерон'!A904</f>
        <v>0</v>
      </c>
      <c r="B891" s="191">
        <f>'Тулуз-Пьерон'!B904</f>
        <v>0</v>
      </c>
      <c r="C891" s="201"/>
      <c r="D891" s="202"/>
    </row>
    <row r="892" spans="1:4" x14ac:dyDescent="0.25">
      <c r="A892" s="191">
        <f>'Тулуз-Пьерон'!A905</f>
        <v>0</v>
      </c>
      <c r="B892" s="191">
        <f>'Тулуз-Пьерон'!B905</f>
        <v>0</v>
      </c>
      <c r="C892" s="201"/>
      <c r="D892" s="202"/>
    </row>
    <row r="893" spans="1:4" x14ac:dyDescent="0.25">
      <c r="A893" s="191">
        <f>'Тулуз-Пьерон'!A906</f>
        <v>0</v>
      </c>
      <c r="B893" s="191">
        <f>'Тулуз-Пьерон'!B906</f>
        <v>0</v>
      </c>
      <c r="C893" s="201"/>
      <c r="D893" s="202"/>
    </row>
    <row r="894" spans="1:4" x14ac:dyDescent="0.25">
      <c r="A894" s="191">
        <f>'Тулуз-Пьерон'!A907</f>
        <v>0</v>
      </c>
      <c r="B894" s="191">
        <f>'Тулуз-Пьерон'!B907</f>
        <v>0</v>
      </c>
      <c r="C894" s="201"/>
      <c r="D894" s="202"/>
    </row>
    <row r="895" spans="1:4" x14ac:dyDescent="0.25">
      <c r="A895" s="191">
        <f>'Тулуз-Пьерон'!A908</f>
        <v>0</v>
      </c>
      <c r="B895" s="191">
        <f>'Тулуз-Пьерон'!B908</f>
        <v>0</v>
      </c>
      <c r="C895" s="201"/>
      <c r="D895" s="202"/>
    </row>
    <row r="896" spans="1:4" x14ac:dyDescent="0.25">
      <c r="A896" s="191">
        <f>'Тулуз-Пьерон'!A909</f>
        <v>0</v>
      </c>
      <c r="B896" s="191">
        <f>'Тулуз-Пьерон'!B909</f>
        <v>0</v>
      </c>
      <c r="C896" s="201"/>
      <c r="D896" s="202"/>
    </row>
    <row r="897" spans="1:4" x14ac:dyDescent="0.25">
      <c r="A897" s="191">
        <f>'Тулуз-Пьерон'!A910</f>
        <v>0</v>
      </c>
      <c r="B897" s="191">
        <f>'Тулуз-Пьерон'!B910</f>
        <v>0</v>
      </c>
      <c r="C897" s="201"/>
      <c r="D897" s="202"/>
    </row>
    <row r="898" spans="1:4" x14ac:dyDescent="0.25">
      <c r="A898" s="191">
        <f>'Тулуз-Пьерон'!A911</f>
        <v>0</v>
      </c>
      <c r="B898" s="191">
        <f>'Тулуз-Пьерон'!B911</f>
        <v>0</v>
      </c>
      <c r="C898" s="201"/>
      <c r="D898" s="202"/>
    </row>
    <row r="899" spans="1:4" x14ac:dyDescent="0.25">
      <c r="A899" s="191">
        <f>'Тулуз-Пьерон'!A912</f>
        <v>0</v>
      </c>
      <c r="B899" s="191">
        <f>'Тулуз-Пьерон'!B912</f>
        <v>0</v>
      </c>
      <c r="C899" s="201"/>
      <c r="D899" s="202"/>
    </row>
    <row r="900" spans="1:4" x14ac:dyDescent="0.25">
      <c r="A900" s="191">
        <f>'Тулуз-Пьерон'!A913</f>
        <v>0</v>
      </c>
      <c r="B900" s="191">
        <f>'Тулуз-Пьерон'!B913</f>
        <v>0</v>
      </c>
      <c r="C900" s="201"/>
      <c r="D900" s="202"/>
    </row>
    <row r="901" spans="1:4" x14ac:dyDescent="0.25">
      <c r="A901" s="191">
        <f>'Тулуз-Пьерон'!A914</f>
        <v>0</v>
      </c>
      <c r="B901" s="191">
        <f>'Тулуз-Пьерон'!B914</f>
        <v>0</v>
      </c>
      <c r="C901" s="201"/>
      <c r="D901" s="202"/>
    </row>
    <row r="902" spans="1:4" x14ac:dyDescent="0.25">
      <c r="A902" s="191">
        <f>'Тулуз-Пьерон'!A915</f>
        <v>0</v>
      </c>
      <c r="B902" s="191">
        <f>'Тулуз-Пьерон'!B915</f>
        <v>0</v>
      </c>
      <c r="C902" s="201"/>
      <c r="D902" s="202"/>
    </row>
    <row r="903" spans="1:4" x14ac:dyDescent="0.25">
      <c r="A903" s="191">
        <f>'Тулуз-Пьерон'!A916</f>
        <v>0</v>
      </c>
      <c r="B903" s="191">
        <f>'Тулуз-Пьерон'!B916</f>
        <v>0</v>
      </c>
      <c r="C903" s="201"/>
      <c r="D903" s="202"/>
    </row>
    <row r="904" spans="1:4" x14ac:dyDescent="0.25">
      <c r="A904" s="191">
        <f>'Тулуз-Пьерон'!A917</f>
        <v>0</v>
      </c>
      <c r="B904" s="191">
        <f>'Тулуз-Пьерон'!B917</f>
        <v>0</v>
      </c>
      <c r="C904" s="201"/>
      <c r="D904" s="202"/>
    </row>
    <row r="905" spans="1:4" x14ac:dyDescent="0.25">
      <c r="A905" s="191">
        <f>'Тулуз-Пьерон'!A918</f>
        <v>0</v>
      </c>
      <c r="B905" s="191">
        <f>'Тулуз-Пьерон'!B918</f>
        <v>0</v>
      </c>
      <c r="C905" s="201"/>
      <c r="D905" s="202"/>
    </row>
    <row r="906" spans="1:4" x14ac:dyDescent="0.25">
      <c r="A906" s="191">
        <f>'Тулуз-Пьерон'!A919</f>
        <v>0</v>
      </c>
      <c r="B906" s="191">
        <f>'Тулуз-Пьерон'!B919</f>
        <v>0</v>
      </c>
      <c r="C906" s="201"/>
      <c r="D906" s="202"/>
    </row>
    <row r="907" spans="1:4" x14ac:dyDescent="0.25">
      <c r="A907" s="191">
        <f>'Тулуз-Пьерон'!A920</f>
        <v>0</v>
      </c>
      <c r="B907" s="191">
        <f>'Тулуз-Пьерон'!B920</f>
        <v>0</v>
      </c>
      <c r="C907" s="201"/>
      <c r="D907" s="202"/>
    </row>
    <row r="908" spans="1:4" x14ac:dyDescent="0.25">
      <c r="A908" s="191">
        <f>'Тулуз-Пьерон'!A921</f>
        <v>0</v>
      </c>
      <c r="B908" s="191">
        <f>'Тулуз-Пьерон'!B921</f>
        <v>0</v>
      </c>
      <c r="C908" s="201"/>
      <c r="D908" s="202"/>
    </row>
    <row r="909" spans="1:4" x14ac:dyDescent="0.25">
      <c r="A909" s="191">
        <f>'Тулуз-Пьерон'!A922</f>
        <v>0</v>
      </c>
      <c r="B909" s="191">
        <f>'Тулуз-Пьерон'!B922</f>
        <v>0</v>
      </c>
      <c r="C909" s="201"/>
      <c r="D909" s="202"/>
    </row>
    <row r="910" spans="1:4" x14ac:dyDescent="0.25">
      <c r="A910" s="191">
        <f>'Тулуз-Пьерон'!A923</f>
        <v>0</v>
      </c>
      <c r="B910" s="191">
        <f>'Тулуз-Пьерон'!B923</f>
        <v>0</v>
      </c>
      <c r="C910" s="201"/>
      <c r="D910" s="202"/>
    </row>
    <row r="911" spans="1:4" x14ac:dyDescent="0.25">
      <c r="A911" s="191">
        <f>'Тулуз-Пьерон'!A924</f>
        <v>0</v>
      </c>
      <c r="B911" s="191">
        <f>'Тулуз-Пьерон'!B924</f>
        <v>0</v>
      </c>
      <c r="C911" s="201"/>
      <c r="D911" s="202"/>
    </row>
    <row r="912" spans="1:4" x14ac:dyDescent="0.25">
      <c r="A912" s="191">
        <f>'Тулуз-Пьерон'!A925</f>
        <v>0</v>
      </c>
      <c r="B912" s="191">
        <f>'Тулуз-Пьерон'!B925</f>
        <v>0</v>
      </c>
      <c r="C912" s="201"/>
      <c r="D912" s="202"/>
    </row>
    <row r="913" spans="1:4" x14ac:dyDescent="0.25">
      <c r="A913" s="191">
        <f>'Тулуз-Пьерон'!A926</f>
        <v>0</v>
      </c>
      <c r="B913" s="191">
        <f>'Тулуз-Пьерон'!B926</f>
        <v>0</v>
      </c>
      <c r="C913" s="201"/>
      <c r="D913" s="202"/>
    </row>
    <row r="914" spans="1:4" x14ac:dyDescent="0.25">
      <c r="A914" s="191">
        <f>'Тулуз-Пьерон'!A927</f>
        <v>0</v>
      </c>
      <c r="B914" s="191">
        <f>'Тулуз-Пьерон'!B927</f>
        <v>0</v>
      </c>
      <c r="C914" s="201"/>
      <c r="D914" s="202"/>
    </row>
    <row r="915" spans="1:4" x14ac:dyDescent="0.25">
      <c r="A915" s="191">
        <f>'Тулуз-Пьерон'!A928</f>
        <v>0</v>
      </c>
      <c r="B915" s="191">
        <f>'Тулуз-Пьерон'!B928</f>
        <v>0</v>
      </c>
      <c r="C915" s="201"/>
      <c r="D915" s="202"/>
    </row>
    <row r="916" spans="1:4" x14ac:dyDescent="0.25">
      <c r="A916" s="191">
        <f>'Тулуз-Пьерон'!A929</f>
        <v>0</v>
      </c>
      <c r="B916" s="191">
        <f>'Тулуз-Пьерон'!B929</f>
        <v>0</v>
      </c>
      <c r="C916" s="201"/>
      <c r="D916" s="202"/>
    </row>
    <row r="917" spans="1:4" x14ac:dyDescent="0.25">
      <c r="A917" s="191">
        <f>'Тулуз-Пьерон'!A930</f>
        <v>0</v>
      </c>
      <c r="B917" s="191">
        <f>'Тулуз-Пьерон'!B930</f>
        <v>0</v>
      </c>
      <c r="C917" s="201"/>
      <c r="D917" s="202"/>
    </row>
    <row r="918" spans="1:4" x14ac:dyDescent="0.25">
      <c r="A918" s="191">
        <f>'Тулуз-Пьерон'!A931</f>
        <v>0</v>
      </c>
      <c r="B918" s="191">
        <f>'Тулуз-Пьерон'!B931</f>
        <v>0</v>
      </c>
      <c r="C918" s="201"/>
      <c r="D918" s="202"/>
    </row>
    <row r="919" spans="1:4" x14ac:dyDescent="0.25">
      <c r="A919" s="191">
        <f>'Тулуз-Пьерон'!A932</f>
        <v>0</v>
      </c>
      <c r="B919" s="191">
        <f>'Тулуз-Пьерон'!B932</f>
        <v>0</v>
      </c>
      <c r="C919" s="201"/>
      <c r="D919" s="202"/>
    </row>
    <row r="920" spans="1:4" x14ac:dyDescent="0.25">
      <c r="A920" s="191">
        <f>'Тулуз-Пьерон'!A933</f>
        <v>0</v>
      </c>
      <c r="B920" s="191">
        <f>'Тулуз-Пьерон'!B933</f>
        <v>0</v>
      </c>
      <c r="C920" s="201"/>
      <c r="D920" s="202"/>
    </row>
    <row r="921" spans="1:4" x14ac:dyDescent="0.25">
      <c r="A921" s="191">
        <f>'Тулуз-Пьерон'!A934</f>
        <v>0</v>
      </c>
      <c r="B921" s="191">
        <f>'Тулуз-Пьерон'!B934</f>
        <v>0</v>
      </c>
      <c r="C921" s="201"/>
      <c r="D921" s="202"/>
    </row>
    <row r="922" spans="1:4" x14ac:dyDescent="0.25">
      <c r="A922" s="191">
        <f>'Тулуз-Пьерон'!A935</f>
        <v>0</v>
      </c>
      <c r="B922" s="191">
        <f>'Тулуз-Пьерон'!B935</f>
        <v>0</v>
      </c>
      <c r="C922" s="201"/>
      <c r="D922" s="202"/>
    </row>
    <row r="923" spans="1:4" x14ac:dyDescent="0.25">
      <c r="A923" s="191">
        <f>'Тулуз-Пьерон'!A936</f>
        <v>0</v>
      </c>
      <c r="B923" s="191">
        <f>'Тулуз-Пьерон'!B936</f>
        <v>0</v>
      </c>
      <c r="C923" s="201"/>
      <c r="D923" s="202"/>
    </row>
    <row r="924" spans="1:4" x14ac:dyDescent="0.25">
      <c r="A924" s="191">
        <f>'Тулуз-Пьерон'!A937</f>
        <v>0</v>
      </c>
      <c r="B924" s="191">
        <f>'Тулуз-Пьерон'!B937</f>
        <v>0</v>
      </c>
      <c r="C924" s="201"/>
      <c r="D924" s="202"/>
    </row>
    <row r="925" spans="1:4" x14ac:dyDescent="0.25">
      <c r="A925" s="191">
        <f>'Тулуз-Пьерон'!A938</f>
        <v>0</v>
      </c>
      <c r="B925" s="191">
        <f>'Тулуз-Пьерон'!B938</f>
        <v>0</v>
      </c>
      <c r="C925" s="201"/>
      <c r="D925" s="202"/>
    </row>
    <row r="926" spans="1:4" x14ac:dyDescent="0.25">
      <c r="A926" s="191">
        <f>'Тулуз-Пьерон'!A939</f>
        <v>0</v>
      </c>
      <c r="B926" s="191">
        <f>'Тулуз-Пьерон'!B939</f>
        <v>0</v>
      </c>
      <c r="C926" s="201"/>
      <c r="D926" s="202"/>
    </row>
    <row r="927" spans="1:4" x14ac:dyDescent="0.25">
      <c r="A927" s="191">
        <f>'Тулуз-Пьерон'!A940</f>
        <v>0</v>
      </c>
      <c r="B927" s="191">
        <f>'Тулуз-Пьерон'!B940</f>
        <v>0</v>
      </c>
      <c r="C927" s="201"/>
      <c r="D927" s="202"/>
    </row>
    <row r="928" spans="1:4" x14ac:dyDescent="0.25">
      <c r="A928" s="191">
        <f>'Тулуз-Пьерон'!A941</f>
        <v>0</v>
      </c>
      <c r="B928" s="191">
        <f>'Тулуз-Пьерон'!B941</f>
        <v>0</v>
      </c>
      <c r="C928" s="201"/>
      <c r="D928" s="202"/>
    </row>
    <row r="929" spans="1:4" x14ac:dyDescent="0.25">
      <c r="A929" s="191">
        <f>'Тулуз-Пьерон'!A942</f>
        <v>0</v>
      </c>
      <c r="B929" s="191">
        <f>'Тулуз-Пьерон'!B942</f>
        <v>0</v>
      </c>
      <c r="C929" s="201"/>
      <c r="D929" s="202"/>
    </row>
    <row r="930" spans="1:4" x14ac:dyDescent="0.25">
      <c r="A930" s="191">
        <f>'Тулуз-Пьерон'!A943</f>
        <v>0</v>
      </c>
      <c r="B930" s="191">
        <f>'Тулуз-Пьерон'!B943</f>
        <v>0</v>
      </c>
      <c r="C930" s="201"/>
      <c r="D930" s="202"/>
    </row>
    <row r="931" spans="1:4" x14ac:dyDescent="0.25">
      <c r="A931" s="191">
        <f>'Тулуз-Пьерон'!A944</f>
        <v>0</v>
      </c>
      <c r="B931" s="191">
        <f>'Тулуз-Пьерон'!B944</f>
        <v>0</v>
      </c>
      <c r="C931" s="201"/>
      <c r="D931" s="202"/>
    </row>
    <row r="932" spans="1:4" x14ac:dyDescent="0.25">
      <c r="A932" s="191">
        <f>'Тулуз-Пьерон'!A945</f>
        <v>0</v>
      </c>
      <c r="B932" s="191">
        <f>'Тулуз-Пьерон'!B945</f>
        <v>0</v>
      </c>
      <c r="C932" s="201"/>
      <c r="D932" s="202"/>
    </row>
    <row r="933" spans="1:4" x14ac:dyDescent="0.25">
      <c r="A933" s="191">
        <f>'Тулуз-Пьерон'!A946</f>
        <v>0</v>
      </c>
      <c r="B933" s="191">
        <f>'Тулуз-Пьерон'!B946</f>
        <v>0</v>
      </c>
      <c r="C933" s="201"/>
      <c r="D933" s="202"/>
    </row>
    <row r="934" spans="1:4" x14ac:dyDescent="0.25">
      <c r="A934" s="191">
        <f>'Тулуз-Пьерон'!A947</f>
        <v>0</v>
      </c>
      <c r="B934" s="191">
        <f>'Тулуз-Пьерон'!B947</f>
        <v>0</v>
      </c>
      <c r="C934" s="201"/>
      <c r="D934" s="202"/>
    </row>
    <row r="935" spans="1:4" x14ac:dyDescent="0.25">
      <c r="A935" s="191">
        <f>'Тулуз-Пьерон'!A948</f>
        <v>0</v>
      </c>
      <c r="B935" s="191">
        <f>'Тулуз-Пьерон'!B948</f>
        <v>0</v>
      </c>
      <c r="C935" s="201"/>
      <c r="D935" s="202"/>
    </row>
    <row r="936" spans="1:4" x14ac:dyDescent="0.25">
      <c r="A936" s="191">
        <f>'Тулуз-Пьерон'!A949</f>
        <v>0</v>
      </c>
      <c r="B936" s="191">
        <f>'Тулуз-Пьерон'!B949</f>
        <v>0</v>
      </c>
      <c r="C936" s="201"/>
      <c r="D936" s="202"/>
    </row>
    <row r="937" spans="1:4" x14ac:dyDescent="0.25">
      <c r="A937" s="191">
        <f>'Тулуз-Пьерон'!A950</f>
        <v>0</v>
      </c>
      <c r="B937" s="191">
        <f>'Тулуз-Пьерон'!B950</f>
        <v>0</v>
      </c>
      <c r="C937" s="201"/>
      <c r="D937" s="202"/>
    </row>
    <row r="938" spans="1:4" x14ac:dyDescent="0.25">
      <c r="A938" s="191">
        <f>'Тулуз-Пьерон'!A951</f>
        <v>0</v>
      </c>
      <c r="B938" s="191">
        <f>'Тулуз-Пьерон'!B951</f>
        <v>0</v>
      </c>
      <c r="C938" s="201"/>
      <c r="D938" s="202"/>
    </row>
    <row r="939" spans="1:4" x14ac:dyDescent="0.25">
      <c r="A939" s="191">
        <f>'Тулуз-Пьерон'!A952</f>
        <v>0</v>
      </c>
      <c r="B939" s="191">
        <f>'Тулуз-Пьерон'!B952</f>
        <v>0</v>
      </c>
      <c r="C939" s="201"/>
      <c r="D939" s="202"/>
    </row>
    <row r="940" spans="1:4" x14ac:dyDescent="0.25">
      <c r="A940" s="191">
        <f>'Тулуз-Пьерон'!A953</f>
        <v>0</v>
      </c>
      <c r="B940" s="191">
        <f>'Тулуз-Пьерон'!B953</f>
        <v>0</v>
      </c>
      <c r="C940" s="201"/>
      <c r="D940" s="202"/>
    </row>
    <row r="941" spans="1:4" x14ac:dyDescent="0.25">
      <c r="A941" s="191">
        <f>'Тулуз-Пьерон'!A954</f>
        <v>0</v>
      </c>
      <c r="B941" s="191">
        <f>'Тулуз-Пьерон'!B954</f>
        <v>0</v>
      </c>
      <c r="C941" s="201"/>
      <c r="D941" s="202"/>
    </row>
    <row r="942" spans="1:4" x14ac:dyDescent="0.25">
      <c r="A942" s="191">
        <f>'Тулуз-Пьерон'!A955</f>
        <v>0</v>
      </c>
      <c r="B942" s="191">
        <f>'Тулуз-Пьерон'!B955</f>
        <v>0</v>
      </c>
      <c r="C942" s="201"/>
      <c r="D942" s="202"/>
    </row>
    <row r="943" spans="1:4" x14ac:dyDescent="0.25">
      <c r="A943" s="191">
        <f>'Тулуз-Пьерон'!A956</f>
        <v>0</v>
      </c>
      <c r="B943" s="191">
        <f>'Тулуз-Пьерон'!B956</f>
        <v>0</v>
      </c>
      <c r="C943" s="201"/>
      <c r="D943" s="202"/>
    </row>
    <row r="944" spans="1:4" x14ac:dyDescent="0.25">
      <c r="A944" s="191">
        <f>'Тулуз-Пьерон'!A957</f>
        <v>0</v>
      </c>
      <c r="B944" s="191">
        <f>'Тулуз-Пьерон'!B957</f>
        <v>0</v>
      </c>
      <c r="C944" s="201"/>
      <c r="D944" s="202"/>
    </row>
    <row r="945" spans="1:4" x14ac:dyDescent="0.25">
      <c r="A945" s="191">
        <f>'Тулуз-Пьерон'!A958</f>
        <v>0</v>
      </c>
      <c r="B945" s="191">
        <f>'Тулуз-Пьерон'!B958</f>
        <v>0</v>
      </c>
      <c r="C945" s="201"/>
      <c r="D945" s="202"/>
    </row>
    <row r="946" spans="1:4" x14ac:dyDescent="0.25">
      <c r="A946" s="191">
        <f>'Тулуз-Пьерон'!A959</f>
        <v>0</v>
      </c>
      <c r="B946" s="191">
        <f>'Тулуз-Пьерон'!B959</f>
        <v>0</v>
      </c>
      <c r="C946" s="201"/>
      <c r="D946" s="202"/>
    </row>
    <row r="947" spans="1:4" x14ac:dyDescent="0.25">
      <c r="A947" s="191">
        <f>'Тулуз-Пьерон'!A960</f>
        <v>0</v>
      </c>
      <c r="B947" s="191">
        <f>'Тулуз-Пьерон'!B960</f>
        <v>0</v>
      </c>
      <c r="C947" s="201"/>
      <c r="D947" s="202"/>
    </row>
    <row r="948" spans="1:4" x14ac:dyDescent="0.25">
      <c r="A948" s="191">
        <f>'Тулуз-Пьерон'!A961</f>
        <v>0</v>
      </c>
      <c r="B948" s="191">
        <f>'Тулуз-Пьерон'!B961</f>
        <v>0</v>
      </c>
      <c r="C948" s="201"/>
      <c r="D948" s="202"/>
    </row>
    <row r="949" spans="1:4" x14ac:dyDescent="0.25">
      <c r="A949" s="191">
        <f>'Тулуз-Пьерон'!A962</f>
        <v>0</v>
      </c>
      <c r="B949" s="191">
        <f>'Тулуз-Пьерон'!B962</f>
        <v>0</v>
      </c>
      <c r="C949" s="201"/>
      <c r="D949" s="202"/>
    </row>
    <row r="950" spans="1:4" x14ac:dyDescent="0.25">
      <c r="A950" s="191">
        <f>'Тулуз-Пьерон'!A963</f>
        <v>0</v>
      </c>
      <c r="B950" s="191">
        <f>'Тулуз-Пьерон'!B963</f>
        <v>0</v>
      </c>
      <c r="C950" s="201"/>
      <c r="D950" s="202"/>
    </row>
    <row r="951" spans="1:4" x14ac:dyDescent="0.25">
      <c r="A951" s="191">
        <f>'Тулуз-Пьерон'!A964</f>
        <v>0</v>
      </c>
      <c r="B951" s="191">
        <f>'Тулуз-Пьерон'!B964</f>
        <v>0</v>
      </c>
      <c r="C951" s="201"/>
      <c r="D951" s="202"/>
    </row>
    <row r="952" spans="1:4" x14ac:dyDescent="0.25">
      <c r="A952" s="191">
        <f>'Тулуз-Пьерон'!A965</f>
        <v>0</v>
      </c>
      <c r="B952" s="191">
        <f>'Тулуз-Пьерон'!B965</f>
        <v>0</v>
      </c>
      <c r="C952" s="201"/>
      <c r="D952" s="202"/>
    </row>
    <row r="953" spans="1:4" x14ac:dyDescent="0.25">
      <c r="A953" s="191">
        <f>'Тулуз-Пьерон'!A966</f>
        <v>0</v>
      </c>
      <c r="B953" s="191">
        <f>'Тулуз-Пьерон'!B966</f>
        <v>0</v>
      </c>
      <c r="C953" s="201"/>
      <c r="D953" s="202"/>
    </row>
    <row r="954" spans="1:4" x14ac:dyDescent="0.25">
      <c r="A954" s="191">
        <f>'Тулуз-Пьерон'!A967</f>
        <v>0</v>
      </c>
      <c r="B954" s="191">
        <f>'Тулуз-Пьерон'!B967</f>
        <v>0</v>
      </c>
      <c r="C954" s="201"/>
      <c r="D954" s="202"/>
    </row>
    <row r="955" spans="1:4" x14ac:dyDescent="0.25">
      <c r="A955" s="191">
        <f>'Тулуз-Пьерон'!A968</f>
        <v>0</v>
      </c>
      <c r="B955" s="191">
        <f>'Тулуз-Пьерон'!B968</f>
        <v>0</v>
      </c>
      <c r="C955" s="201"/>
      <c r="D955" s="202"/>
    </row>
    <row r="956" spans="1:4" x14ac:dyDescent="0.25">
      <c r="A956" s="191">
        <f>'Тулуз-Пьерон'!A969</f>
        <v>0</v>
      </c>
      <c r="B956" s="191">
        <f>'Тулуз-Пьерон'!B969</f>
        <v>0</v>
      </c>
      <c r="C956" s="201"/>
      <c r="D956" s="202"/>
    </row>
    <row r="957" spans="1:4" x14ac:dyDescent="0.25">
      <c r="A957" s="191">
        <f>'Тулуз-Пьерон'!A970</f>
        <v>0</v>
      </c>
      <c r="B957" s="191">
        <f>'Тулуз-Пьерон'!B970</f>
        <v>0</v>
      </c>
      <c r="C957" s="201"/>
      <c r="D957" s="202"/>
    </row>
    <row r="958" spans="1:4" x14ac:dyDescent="0.25">
      <c r="A958" s="191">
        <f>'Тулуз-Пьерон'!A971</f>
        <v>0</v>
      </c>
      <c r="B958" s="191">
        <f>'Тулуз-Пьерон'!B971</f>
        <v>0</v>
      </c>
      <c r="C958" s="201"/>
      <c r="D958" s="202"/>
    </row>
    <row r="959" spans="1:4" x14ac:dyDescent="0.25">
      <c r="A959" s="191">
        <f>'Тулуз-Пьерон'!A972</f>
        <v>0</v>
      </c>
      <c r="B959" s="191">
        <f>'Тулуз-Пьерон'!B972</f>
        <v>0</v>
      </c>
      <c r="C959" s="201"/>
      <c r="D959" s="202"/>
    </row>
    <row r="960" spans="1:4" x14ac:dyDescent="0.25">
      <c r="A960" s="191">
        <f>'Тулуз-Пьерон'!A973</f>
        <v>0</v>
      </c>
      <c r="B960" s="191">
        <f>'Тулуз-Пьерон'!B973</f>
        <v>0</v>
      </c>
      <c r="C960" s="201"/>
      <c r="D960" s="202"/>
    </row>
    <row r="961" spans="1:4" x14ac:dyDescent="0.25">
      <c r="A961" s="191">
        <f>'Тулуз-Пьерон'!A974</f>
        <v>0</v>
      </c>
      <c r="B961" s="191">
        <f>'Тулуз-Пьерон'!B974</f>
        <v>0</v>
      </c>
      <c r="C961" s="201"/>
      <c r="D961" s="202"/>
    </row>
    <row r="962" spans="1:4" x14ac:dyDescent="0.25">
      <c r="A962" s="191">
        <f>'Тулуз-Пьерон'!A975</f>
        <v>0</v>
      </c>
      <c r="B962" s="191">
        <f>'Тулуз-Пьерон'!B975</f>
        <v>0</v>
      </c>
      <c r="C962" s="201"/>
      <c r="D962" s="202"/>
    </row>
    <row r="963" spans="1:4" x14ac:dyDescent="0.25">
      <c r="A963" s="191">
        <f>'Тулуз-Пьерон'!A976</f>
        <v>0</v>
      </c>
      <c r="B963" s="191">
        <f>'Тулуз-Пьерон'!B976</f>
        <v>0</v>
      </c>
      <c r="C963" s="201"/>
      <c r="D963" s="202"/>
    </row>
    <row r="964" spans="1:4" x14ac:dyDescent="0.25">
      <c r="A964" s="191">
        <f>'Тулуз-Пьерон'!A977</f>
        <v>0</v>
      </c>
      <c r="B964" s="191">
        <f>'Тулуз-Пьерон'!B977</f>
        <v>0</v>
      </c>
      <c r="C964" s="201"/>
      <c r="D964" s="202"/>
    </row>
    <row r="965" spans="1:4" x14ac:dyDescent="0.25">
      <c r="A965" s="191">
        <f>'Тулуз-Пьерон'!A978</f>
        <v>0</v>
      </c>
      <c r="B965" s="191">
        <f>'Тулуз-Пьерон'!B978</f>
        <v>0</v>
      </c>
      <c r="C965" s="201"/>
      <c r="D965" s="202"/>
    </row>
    <row r="966" spans="1:4" x14ac:dyDescent="0.25">
      <c r="A966" s="191">
        <f>'Тулуз-Пьерон'!A979</f>
        <v>0</v>
      </c>
      <c r="B966" s="191">
        <f>'Тулуз-Пьерон'!B979</f>
        <v>0</v>
      </c>
      <c r="C966" s="201"/>
      <c r="D966" s="202"/>
    </row>
    <row r="967" spans="1:4" x14ac:dyDescent="0.25">
      <c r="A967" s="191">
        <f>'Тулуз-Пьерон'!A980</f>
        <v>0</v>
      </c>
      <c r="B967" s="191">
        <f>'Тулуз-Пьерон'!B980</f>
        <v>0</v>
      </c>
      <c r="C967" s="201"/>
      <c r="D967" s="202"/>
    </row>
    <row r="968" spans="1:4" x14ac:dyDescent="0.25">
      <c r="A968" s="191">
        <f>'Тулуз-Пьерон'!A981</f>
        <v>0</v>
      </c>
      <c r="B968" s="191">
        <f>'Тулуз-Пьерон'!B981</f>
        <v>0</v>
      </c>
      <c r="C968" s="201"/>
      <c r="D968" s="202"/>
    </row>
    <row r="969" spans="1:4" x14ac:dyDescent="0.25">
      <c r="A969" s="191">
        <f>'Тулуз-Пьерон'!A982</f>
        <v>0</v>
      </c>
      <c r="B969" s="191">
        <f>'Тулуз-Пьерон'!B982</f>
        <v>0</v>
      </c>
      <c r="C969" s="201"/>
      <c r="D969" s="202"/>
    </row>
    <row r="970" spans="1:4" x14ac:dyDescent="0.25">
      <c r="A970" s="191">
        <f>'Тулуз-Пьерон'!A983</f>
        <v>0</v>
      </c>
      <c r="B970" s="191">
        <f>'Тулуз-Пьерон'!B983</f>
        <v>0</v>
      </c>
      <c r="C970" s="201"/>
      <c r="D970" s="202"/>
    </row>
    <row r="971" spans="1:4" x14ac:dyDescent="0.25">
      <c r="A971" s="191">
        <f>'Тулуз-Пьерон'!A984</f>
        <v>0</v>
      </c>
      <c r="B971" s="191">
        <f>'Тулуз-Пьерон'!B984</f>
        <v>0</v>
      </c>
      <c r="C971" s="201"/>
      <c r="D971" s="202"/>
    </row>
    <row r="972" spans="1:4" x14ac:dyDescent="0.25">
      <c r="A972" s="191">
        <f>'Тулуз-Пьерон'!A985</f>
        <v>0</v>
      </c>
      <c r="B972" s="191">
        <f>'Тулуз-Пьерон'!B985</f>
        <v>0</v>
      </c>
      <c r="C972" s="201"/>
      <c r="D972" s="202"/>
    </row>
    <row r="973" spans="1:4" x14ac:dyDescent="0.25">
      <c r="A973" s="191">
        <f>'Тулуз-Пьерон'!A986</f>
        <v>0</v>
      </c>
      <c r="B973" s="191">
        <f>'Тулуз-Пьерон'!B986</f>
        <v>0</v>
      </c>
      <c r="C973" s="201"/>
      <c r="D973" s="202"/>
    </row>
    <row r="974" spans="1:4" x14ac:dyDescent="0.25">
      <c r="A974" s="191">
        <f>'Тулуз-Пьерон'!A987</f>
        <v>0</v>
      </c>
      <c r="B974" s="191">
        <f>'Тулуз-Пьерон'!B987</f>
        <v>0</v>
      </c>
      <c r="C974" s="201"/>
      <c r="D974" s="202"/>
    </row>
    <row r="975" spans="1:4" x14ac:dyDescent="0.25">
      <c r="A975" s="191">
        <f>'Тулуз-Пьерон'!A988</f>
        <v>0</v>
      </c>
      <c r="B975" s="191">
        <f>'Тулуз-Пьерон'!B988</f>
        <v>0</v>
      </c>
      <c r="C975" s="201"/>
      <c r="D975" s="202"/>
    </row>
    <row r="976" spans="1:4" x14ac:dyDescent="0.25">
      <c r="A976" s="191">
        <f>'Тулуз-Пьерон'!A989</f>
        <v>0</v>
      </c>
      <c r="B976" s="191">
        <f>'Тулуз-Пьерон'!B989</f>
        <v>0</v>
      </c>
      <c r="C976" s="201"/>
      <c r="D976" s="202"/>
    </row>
    <row r="977" spans="1:4" x14ac:dyDescent="0.25">
      <c r="A977" s="191">
        <f>'Тулуз-Пьерон'!A990</f>
        <v>0</v>
      </c>
      <c r="B977" s="191">
        <f>'Тулуз-Пьерон'!B990</f>
        <v>0</v>
      </c>
      <c r="C977" s="201"/>
      <c r="D977" s="202"/>
    </row>
    <row r="978" spans="1:4" x14ac:dyDescent="0.25">
      <c r="A978" s="191">
        <f>'Тулуз-Пьерон'!A991</f>
        <v>0</v>
      </c>
      <c r="B978" s="191">
        <f>'Тулуз-Пьерон'!B991</f>
        <v>0</v>
      </c>
      <c r="C978" s="201"/>
      <c r="D978" s="202"/>
    </row>
    <row r="979" spans="1:4" x14ac:dyDescent="0.25">
      <c r="A979" s="191">
        <f>'Тулуз-Пьерон'!A992</f>
        <v>0</v>
      </c>
      <c r="B979" s="191">
        <f>'Тулуз-Пьерон'!B992</f>
        <v>0</v>
      </c>
      <c r="C979" s="201"/>
      <c r="D979" s="202"/>
    </row>
    <row r="980" spans="1:4" x14ac:dyDescent="0.25">
      <c r="A980" s="191">
        <f>'Тулуз-Пьерон'!A993</f>
        <v>0</v>
      </c>
      <c r="B980" s="191">
        <f>'Тулуз-Пьерон'!B993</f>
        <v>0</v>
      </c>
      <c r="C980" s="201"/>
      <c r="D980" s="202"/>
    </row>
    <row r="981" spans="1:4" x14ac:dyDescent="0.25">
      <c r="A981" s="191">
        <f>'Тулуз-Пьерон'!A994</f>
        <v>0</v>
      </c>
      <c r="B981" s="191">
        <f>'Тулуз-Пьерон'!B994</f>
        <v>0</v>
      </c>
      <c r="C981" s="201"/>
      <c r="D981" s="202"/>
    </row>
    <row r="982" spans="1:4" x14ac:dyDescent="0.25">
      <c r="A982" s="191">
        <f>'Тулуз-Пьерон'!A995</f>
        <v>0</v>
      </c>
      <c r="B982" s="191">
        <f>'Тулуз-Пьерон'!B995</f>
        <v>0</v>
      </c>
      <c r="C982" s="201"/>
      <c r="D982" s="202"/>
    </row>
    <row r="983" spans="1:4" x14ac:dyDescent="0.25">
      <c r="A983" s="191">
        <f>'Тулуз-Пьерон'!A996</f>
        <v>0</v>
      </c>
      <c r="B983" s="191">
        <f>'Тулуз-Пьерон'!B996</f>
        <v>0</v>
      </c>
      <c r="C983" s="201"/>
      <c r="D983" s="202"/>
    </row>
    <row r="984" spans="1:4" x14ac:dyDescent="0.25">
      <c r="A984" s="191">
        <f>'Тулуз-Пьерон'!A997</f>
        <v>0</v>
      </c>
      <c r="B984" s="191">
        <f>'Тулуз-Пьерон'!B997</f>
        <v>0</v>
      </c>
      <c r="C984" s="201"/>
      <c r="D984" s="202"/>
    </row>
    <row r="985" spans="1:4" x14ac:dyDescent="0.25">
      <c r="A985" s="191">
        <f>'Тулуз-Пьерон'!A998</f>
        <v>0</v>
      </c>
      <c r="B985" s="191">
        <f>'Тулуз-Пьерон'!B998</f>
        <v>0</v>
      </c>
      <c r="C985" s="201"/>
      <c r="D985" s="202"/>
    </row>
    <row r="986" spans="1:4" x14ac:dyDescent="0.25">
      <c r="A986" s="191">
        <f>'Тулуз-Пьерон'!A999</f>
        <v>0</v>
      </c>
      <c r="B986" s="191">
        <f>'Тулуз-Пьерон'!B999</f>
        <v>0</v>
      </c>
      <c r="C986" s="201"/>
      <c r="D986" s="202"/>
    </row>
    <row r="987" spans="1:4" x14ac:dyDescent="0.25">
      <c r="A987" s="191">
        <f>'Тулуз-Пьерон'!A1000</f>
        <v>0</v>
      </c>
      <c r="B987" s="191">
        <f>'Тулуз-Пьерон'!B1000</f>
        <v>0</v>
      </c>
      <c r="C987" s="201"/>
      <c r="D987" s="202"/>
    </row>
    <row r="988" spans="1:4" x14ac:dyDescent="0.25">
      <c r="A988" s="191">
        <f>'Тулуз-Пьерон'!A1001</f>
        <v>0</v>
      </c>
      <c r="B988" s="191">
        <f>'Тулуз-Пьерон'!B1001</f>
        <v>0</v>
      </c>
      <c r="C988" s="201"/>
      <c r="D988" s="202"/>
    </row>
    <row r="989" spans="1:4" x14ac:dyDescent="0.25">
      <c r="A989" s="191">
        <f>'Тулуз-Пьерон'!A1002</f>
        <v>0</v>
      </c>
      <c r="B989" s="191">
        <f>'Тулуз-Пьерон'!B1002</f>
        <v>0</v>
      </c>
      <c r="C989" s="201"/>
      <c r="D989" s="202"/>
    </row>
    <row r="990" spans="1:4" x14ac:dyDescent="0.25">
      <c r="A990" s="191">
        <f>'Тулуз-Пьерон'!A1003</f>
        <v>0</v>
      </c>
      <c r="B990" s="191">
        <f>'Тулуз-Пьерон'!B1003</f>
        <v>0</v>
      </c>
      <c r="C990" s="201"/>
      <c r="D990" s="202"/>
    </row>
    <row r="991" spans="1:4" x14ac:dyDescent="0.25">
      <c r="A991" s="191">
        <f>'Тулуз-Пьерон'!A1004</f>
        <v>0</v>
      </c>
      <c r="B991" s="191">
        <f>'Тулуз-Пьерон'!B1004</f>
        <v>0</v>
      </c>
      <c r="C991" s="201"/>
      <c r="D991" s="202"/>
    </row>
    <row r="992" spans="1:4" x14ac:dyDescent="0.25">
      <c r="A992" s="191">
        <f>'Тулуз-Пьерон'!A1005</f>
        <v>0</v>
      </c>
      <c r="B992" s="191">
        <f>'Тулуз-Пьерон'!B1005</f>
        <v>0</v>
      </c>
      <c r="C992" s="201"/>
      <c r="D992" s="202"/>
    </row>
    <row r="993" spans="1:4" x14ac:dyDescent="0.25">
      <c r="A993" s="191">
        <f>'Тулуз-Пьерон'!A1006</f>
        <v>0</v>
      </c>
      <c r="B993" s="191">
        <f>'Тулуз-Пьерон'!B1006</f>
        <v>0</v>
      </c>
      <c r="C993" s="201"/>
      <c r="D993" s="202"/>
    </row>
    <row r="994" spans="1:4" x14ac:dyDescent="0.25">
      <c r="A994" s="191">
        <f>'Тулуз-Пьерон'!A1007</f>
        <v>0</v>
      </c>
      <c r="B994" s="191">
        <f>'Тулуз-Пьерон'!B1007</f>
        <v>0</v>
      </c>
      <c r="C994" s="201"/>
      <c r="D994" s="202"/>
    </row>
    <row r="995" spans="1:4" x14ac:dyDescent="0.25">
      <c r="A995" s="191">
        <f>'Тулуз-Пьерон'!A1008</f>
        <v>0</v>
      </c>
      <c r="B995" s="191">
        <f>'Тулуз-Пьерон'!B1008</f>
        <v>0</v>
      </c>
      <c r="C995" s="201"/>
      <c r="D995" s="202"/>
    </row>
    <row r="996" spans="1:4" x14ac:dyDescent="0.25">
      <c r="A996" s="191">
        <f>'Тулуз-Пьерон'!A1009</f>
        <v>0</v>
      </c>
      <c r="B996" s="191">
        <f>'Тулуз-Пьерон'!B1009</f>
        <v>0</v>
      </c>
      <c r="C996" s="201"/>
      <c r="D996" s="202"/>
    </row>
    <row r="997" spans="1:4" x14ac:dyDescent="0.25">
      <c r="A997" s="191">
        <f>'Тулуз-Пьерон'!A1010</f>
        <v>0</v>
      </c>
      <c r="B997" s="191">
        <f>'Тулуз-Пьерон'!B1010</f>
        <v>0</v>
      </c>
      <c r="C997" s="201"/>
      <c r="D997" s="202"/>
    </row>
    <row r="998" spans="1:4" x14ac:dyDescent="0.25">
      <c r="A998" s="191">
        <f>'Тулуз-Пьерон'!A1011</f>
        <v>0</v>
      </c>
      <c r="B998" s="191">
        <f>'Тулуз-Пьерон'!B1011</f>
        <v>0</v>
      </c>
      <c r="C998" s="201"/>
      <c r="D998" s="202"/>
    </row>
    <row r="999" spans="1:4" x14ac:dyDescent="0.25">
      <c r="A999" s="191">
        <f>'Тулуз-Пьерон'!A1012</f>
        <v>0</v>
      </c>
      <c r="B999" s="191">
        <f>'Тулуз-Пьерон'!B1012</f>
        <v>0</v>
      </c>
      <c r="C999" s="201"/>
      <c r="D999" s="202"/>
    </row>
    <row r="1000" spans="1:4" x14ac:dyDescent="0.25">
      <c r="A1000" s="191">
        <f>'Тулуз-Пьерон'!A1013</f>
        <v>0</v>
      </c>
      <c r="B1000" s="191">
        <f>'Тулуз-Пьерон'!B1013</f>
        <v>0</v>
      </c>
      <c r="C1000" s="201"/>
      <c r="D1000" s="202"/>
    </row>
    <row r="1001" spans="1:4" x14ac:dyDescent="0.25">
      <c r="A1001" s="191">
        <f>'Тулуз-Пьерон'!A1014</f>
        <v>0</v>
      </c>
      <c r="B1001" s="191">
        <f>'Тулуз-Пьерон'!B1014</f>
        <v>0</v>
      </c>
      <c r="C1001" s="201"/>
      <c r="D1001" s="202"/>
    </row>
    <row r="1002" spans="1:4" x14ac:dyDescent="0.25">
      <c r="A1002" s="191">
        <f>'Тулуз-Пьерон'!A1015</f>
        <v>0</v>
      </c>
      <c r="B1002" s="191">
        <f>'Тулуз-Пьерон'!B1015</f>
        <v>0</v>
      </c>
      <c r="C1002" s="201"/>
      <c r="D1002" s="202"/>
    </row>
    <row r="1003" spans="1:4" s="197" customFormat="1" x14ac:dyDescent="0.25">
      <c r="A1003" s="200"/>
      <c r="B1003" s="200"/>
    </row>
    <row r="1004" spans="1:4" s="197" customFormat="1" x14ac:dyDescent="0.25">
      <c r="A1004" s="200"/>
      <c r="B1004" s="200"/>
    </row>
    <row r="1005" spans="1:4" s="197" customFormat="1" x14ac:dyDescent="0.25">
      <c r="A1005" s="200"/>
      <c r="B1005" s="200"/>
    </row>
    <row r="1006" spans="1:4" s="197" customFormat="1" x14ac:dyDescent="0.25">
      <c r="A1006" s="200"/>
      <c r="B1006" s="200"/>
    </row>
    <row r="1007" spans="1:4" s="197" customFormat="1" x14ac:dyDescent="0.25">
      <c r="A1007" s="200"/>
      <c r="B1007" s="200"/>
    </row>
    <row r="1008" spans="1:4" s="197" customFormat="1" x14ac:dyDescent="0.25">
      <c r="A1008" s="200"/>
      <c r="B1008" s="200"/>
    </row>
    <row r="1009" spans="1:2" s="197" customFormat="1" x14ac:dyDescent="0.25">
      <c r="A1009" s="200"/>
      <c r="B1009" s="200"/>
    </row>
    <row r="1010" spans="1:2" s="197" customFormat="1" x14ac:dyDescent="0.25">
      <c r="A1010" s="200"/>
      <c r="B1010" s="200"/>
    </row>
    <row r="1011" spans="1:2" s="197" customFormat="1" x14ac:dyDescent="0.25">
      <c r="A1011" s="200"/>
      <c r="B1011" s="200"/>
    </row>
    <row r="1012" spans="1:2" s="197" customFormat="1" x14ac:dyDescent="0.25">
      <c r="A1012" s="200"/>
      <c r="B1012" s="200"/>
    </row>
    <row r="1013" spans="1:2" s="197" customFormat="1" x14ac:dyDescent="0.25">
      <c r="A1013" s="200"/>
      <c r="B1013" s="200"/>
    </row>
    <row r="1014" spans="1:2" s="197" customFormat="1" x14ac:dyDescent="0.25">
      <c r="A1014" s="200"/>
      <c r="B1014" s="200"/>
    </row>
    <row r="1015" spans="1:2" s="197" customFormat="1" x14ac:dyDescent="0.25">
      <c r="A1015" s="200"/>
      <c r="B1015" s="200"/>
    </row>
    <row r="1016" spans="1:2" s="197" customFormat="1" x14ac:dyDescent="0.25">
      <c r="A1016" s="200"/>
      <c r="B1016" s="200"/>
    </row>
    <row r="1017" spans="1:2" s="197" customFormat="1" x14ac:dyDescent="0.25">
      <c r="A1017" s="200"/>
      <c r="B1017" s="200"/>
    </row>
    <row r="1018" spans="1:2" s="197" customFormat="1" x14ac:dyDescent="0.25">
      <c r="A1018" s="200"/>
      <c r="B1018" s="200"/>
    </row>
    <row r="1019" spans="1:2" s="197" customFormat="1" x14ac:dyDescent="0.25">
      <c r="A1019" s="200"/>
      <c r="B1019" s="200"/>
    </row>
    <row r="1020" spans="1:2" s="197" customFormat="1" x14ac:dyDescent="0.25">
      <c r="A1020" s="200"/>
      <c r="B1020" s="200"/>
    </row>
    <row r="1021" spans="1:2" s="197" customFormat="1" x14ac:dyDescent="0.25">
      <c r="A1021" s="200"/>
      <c r="B1021" s="200"/>
    </row>
    <row r="1022" spans="1:2" s="197" customFormat="1" x14ac:dyDescent="0.25">
      <c r="A1022" s="200"/>
      <c r="B1022" s="200"/>
    </row>
    <row r="1023" spans="1:2" s="197" customFormat="1" x14ac:dyDescent="0.25">
      <c r="A1023" s="200"/>
      <c r="B1023" s="200"/>
    </row>
    <row r="1024" spans="1:2" s="197" customFormat="1" x14ac:dyDescent="0.25">
      <c r="A1024" s="200"/>
      <c r="B1024" s="200"/>
    </row>
    <row r="1025" spans="1:2" s="197" customFormat="1" x14ac:dyDescent="0.25">
      <c r="A1025" s="200"/>
      <c r="B1025" s="200"/>
    </row>
    <row r="1026" spans="1:2" s="197" customFormat="1" x14ac:dyDescent="0.25">
      <c r="A1026" s="200"/>
      <c r="B1026" s="200"/>
    </row>
    <row r="1027" spans="1:2" s="197" customFormat="1" x14ac:dyDescent="0.25">
      <c r="A1027" s="200"/>
      <c r="B1027" s="200"/>
    </row>
    <row r="1028" spans="1:2" s="197" customFormat="1" x14ac:dyDescent="0.25">
      <c r="A1028" s="200"/>
      <c r="B1028" s="200"/>
    </row>
    <row r="1029" spans="1:2" s="197" customFormat="1" x14ac:dyDescent="0.25">
      <c r="A1029" s="200"/>
      <c r="B1029" s="200"/>
    </row>
    <row r="1030" spans="1:2" s="197" customFormat="1" x14ac:dyDescent="0.25">
      <c r="A1030" s="200"/>
      <c r="B1030" s="200"/>
    </row>
    <row r="1031" spans="1:2" s="197" customFormat="1" x14ac:dyDescent="0.25">
      <c r="A1031" s="200"/>
      <c r="B1031" s="200"/>
    </row>
    <row r="1032" spans="1:2" s="197" customFormat="1" x14ac:dyDescent="0.25">
      <c r="A1032" s="200"/>
      <c r="B1032" s="200"/>
    </row>
    <row r="1033" spans="1:2" s="197" customFormat="1" x14ac:dyDescent="0.25">
      <c r="A1033" s="200"/>
      <c r="B1033" s="200"/>
    </row>
    <row r="1034" spans="1:2" s="197" customFormat="1" x14ac:dyDescent="0.25">
      <c r="A1034" s="200"/>
      <c r="B1034" s="200"/>
    </row>
    <row r="1035" spans="1:2" s="197" customFormat="1" x14ac:dyDescent="0.25">
      <c r="A1035" s="200"/>
      <c r="B1035" s="200"/>
    </row>
    <row r="1036" spans="1:2" s="197" customFormat="1" x14ac:dyDescent="0.25">
      <c r="A1036" s="200"/>
      <c r="B1036" s="200"/>
    </row>
    <row r="1037" spans="1:2" s="197" customFormat="1" x14ac:dyDescent="0.25">
      <c r="A1037" s="200"/>
      <c r="B1037" s="200"/>
    </row>
    <row r="1038" spans="1:2" s="197" customFormat="1" x14ac:dyDescent="0.25">
      <c r="A1038" s="200"/>
      <c r="B1038" s="200"/>
    </row>
    <row r="1039" spans="1:2" s="197" customFormat="1" x14ac:dyDescent="0.25">
      <c r="A1039" s="200"/>
      <c r="B1039" s="200"/>
    </row>
    <row r="1040" spans="1:2" s="197" customFormat="1" x14ac:dyDescent="0.25">
      <c r="A1040" s="200"/>
      <c r="B1040" s="200"/>
    </row>
    <row r="1041" spans="1:2" s="197" customFormat="1" x14ac:dyDescent="0.25">
      <c r="A1041" s="200"/>
      <c r="B1041" s="200"/>
    </row>
    <row r="1042" spans="1:2" s="197" customFormat="1" x14ac:dyDescent="0.25">
      <c r="A1042" s="200"/>
      <c r="B1042" s="200"/>
    </row>
    <row r="1043" spans="1:2" s="197" customFormat="1" x14ac:dyDescent="0.25">
      <c r="A1043" s="200"/>
      <c r="B1043" s="200"/>
    </row>
    <row r="1044" spans="1:2" s="197" customFormat="1" x14ac:dyDescent="0.25">
      <c r="A1044" s="200"/>
      <c r="B1044" s="200"/>
    </row>
    <row r="1045" spans="1:2" s="197" customFormat="1" x14ac:dyDescent="0.25">
      <c r="A1045" s="200"/>
      <c r="B1045" s="200"/>
    </row>
    <row r="1046" spans="1:2" s="197" customFormat="1" x14ac:dyDescent="0.25">
      <c r="A1046" s="200"/>
      <c r="B1046" s="200"/>
    </row>
    <row r="1047" spans="1:2" s="197" customFormat="1" x14ac:dyDescent="0.25">
      <c r="A1047" s="200"/>
      <c r="B1047" s="200"/>
    </row>
    <row r="1048" spans="1:2" s="197" customFormat="1" x14ac:dyDescent="0.25">
      <c r="A1048" s="200"/>
      <c r="B1048" s="200"/>
    </row>
    <row r="1049" spans="1:2" s="197" customFormat="1" x14ac:dyDescent="0.25">
      <c r="A1049" s="200"/>
      <c r="B1049" s="200"/>
    </row>
    <row r="1050" spans="1:2" s="197" customFormat="1" x14ac:dyDescent="0.25">
      <c r="A1050" s="200"/>
      <c r="B1050" s="200"/>
    </row>
    <row r="1051" spans="1:2" s="197" customFormat="1" x14ac:dyDescent="0.25">
      <c r="A1051" s="200"/>
      <c r="B1051" s="200"/>
    </row>
    <row r="1052" spans="1:2" s="197" customFormat="1" x14ac:dyDescent="0.25">
      <c r="A1052" s="200"/>
      <c r="B1052" s="200"/>
    </row>
    <row r="1053" spans="1:2" s="197" customFormat="1" x14ac:dyDescent="0.25">
      <c r="A1053" s="200"/>
      <c r="B1053" s="200"/>
    </row>
    <row r="1054" spans="1:2" s="197" customFormat="1" x14ac:dyDescent="0.25">
      <c r="A1054" s="200"/>
      <c r="B1054" s="200"/>
    </row>
    <row r="1055" spans="1:2" s="197" customFormat="1" x14ac:dyDescent="0.25">
      <c r="A1055" s="200"/>
      <c r="B1055" s="200"/>
    </row>
    <row r="1056" spans="1:2" s="197" customFormat="1" x14ac:dyDescent="0.25">
      <c r="A1056" s="200"/>
      <c r="B1056" s="200"/>
    </row>
    <row r="1057" spans="1:2" s="197" customFormat="1" x14ac:dyDescent="0.25">
      <c r="A1057" s="200"/>
      <c r="B1057" s="200"/>
    </row>
    <row r="1058" spans="1:2" s="197" customFormat="1" x14ac:dyDescent="0.25">
      <c r="A1058" s="200"/>
      <c r="B1058" s="200"/>
    </row>
    <row r="1059" spans="1:2" s="197" customFormat="1" x14ac:dyDescent="0.25">
      <c r="A1059" s="200"/>
      <c r="B1059" s="200"/>
    </row>
    <row r="1060" spans="1:2" s="197" customFormat="1" x14ac:dyDescent="0.25">
      <c r="A1060" s="200"/>
      <c r="B1060" s="200"/>
    </row>
    <row r="1061" spans="1:2" s="197" customFormat="1" x14ac:dyDescent="0.25">
      <c r="A1061" s="200"/>
      <c r="B1061" s="200"/>
    </row>
    <row r="1062" spans="1:2" s="197" customFormat="1" x14ac:dyDescent="0.25">
      <c r="A1062" s="200"/>
      <c r="B1062" s="200"/>
    </row>
    <row r="1063" spans="1:2" s="197" customFormat="1" x14ac:dyDescent="0.25">
      <c r="A1063" s="200"/>
      <c r="B1063" s="200"/>
    </row>
    <row r="1064" spans="1:2" s="197" customFormat="1" x14ac:dyDescent="0.25">
      <c r="A1064" s="200"/>
      <c r="B1064" s="200"/>
    </row>
    <row r="1065" spans="1:2" s="197" customFormat="1" x14ac:dyDescent="0.25">
      <c r="A1065" s="200"/>
      <c r="B1065" s="200"/>
    </row>
    <row r="1066" spans="1:2" s="197" customFormat="1" x14ac:dyDescent="0.25">
      <c r="A1066" s="200"/>
      <c r="B1066" s="200"/>
    </row>
    <row r="1067" spans="1:2" s="197" customFormat="1" x14ac:dyDescent="0.25">
      <c r="A1067" s="200"/>
      <c r="B1067" s="200"/>
    </row>
    <row r="1068" spans="1:2" s="197" customFormat="1" x14ac:dyDescent="0.25">
      <c r="A1068" s="200"/>
      <c r="B1068" s="200"/>
    </row>
    <row r="1069" spans="1:2" s="197" customFormat="1" x14ac:dyDescent="0.25">
      <c r="A1069" s="200"/>
      <c r="B1069" s="200"/>
    </row>
    <row r="1070" spans="1:2" s="197" customFormat="1" x14ac:dyDescent="0.25">
      <c r="A1070" s="200"/>
      <c r="B1070" s="200"/>
    </row>
    <row r="1071" spans="1:2" s="197" customFormat="1" x14ac:dyDescent="0.25">
      <c r="A1071" s="200"/>
      <c r="B1071" s="200"/>
    </row>
    <row r="1072" spans="1:2" s="197" customFormat="1" x14ac:dyDescent="0.25">
      <c r="A1072" s="200"/>
      <c r="B1072" s="200"/>
    </row>
    <row r="1073" spans="1:2" s="197" customFormat="1" x14ac:dyDescent="0.25">
      <c r="A1073" s="200"/>
      <c r="B1073" s="200"/>
    </row>
    <row r="1074" spans="1:2" s="197" customFormat="1" x14ac:dyDescent="0.25">
      <c r="A1074" s="200"/>
      <c r="B1074" s="200"/>
    </row>
    <row r="1075" spans="1:2" s="197" customFormat="1" x14ac:dyDescent="0.25">
      <c r="A1075" s="200"/>
      <c r="B1075" s="200"/>
    </row>
    <row r="1076" spans="1:2" s="197" customFormat="1" x14ac:dyDescent="0.25">
      <c r="A1076" s="200"/>
      <c r="B1076" s="200"/>
    </row>
    <row r="1077" spans="1:2" s="197" customFormat="1" x14ac:dyDescent="0.25">
      <c r="A1077" s="200"/>
      <c r="B1077" s="200"/>
    </row>
    <row r="1078" spans="1:2" s="197" customFormat="1" x14ac:dyDescent="0.25">
      <c r="A1078" s="200"/>
      <c r="B1078" s="200"/>
    </row>
    <row r="1079" spans="1:2" s="197" customFormat="1" x14ac:dyDescent="0.25">
      <c r="A1079" s="200"/>
      <c r="B1079" s="200"/>
    </row>
    <row r="1080" spans="1:2" s="197" customFormat="1" x14ac:dyDescent="0.25">
      <c r="A1080" s="200"/>
      <c r="B1080" s="200"/>
    </row>
    <row r="1081" spans="1:2" s="197" customFormat="1" x14ac:dyDescent="0.25">
      <c r="A1081" s="200"/>
      <c r="B1081" s="200"/>
    </row>
    <row r="1082" spans="1:2" s="197" customFormat="1" x14ac:dyDescent="0.25">
      <c r="A1082" s="200"/>
      <c r="B1082" s="200"/>
    </row>
    <row r="1083" spans="1:2" s="197" customFormat="1" x14ac:dyDescent="0.25">
      <c r="A1083" s="200"/>
      <c r="B1083" s="200"/>
    </row>
    <row r="1084" spans="1:2" s="197" customFormat="1" x14ac:dyDescent="0.25">
      <c r="A1084" s="200"/>
      <c r="B1084" s="200"/>
    </row>
    <row r="1085" spans="1:2" s="197" customFormat="1" x14ac:dyDescent="0.25">
      <c r="A1085" s="200"/>
      <c r="B1085" s="200"/>
    </row>
    <row r="1086" spans="1:2" s="197" customFormat="1" x14ac:dyDescent="0.25">
      <c r="A1086" s="200"/>
      <c r="B1086" s="200"/>
    </row>
    <row r="1087" spans="1:2" s="197" customFormat="1" x14ac:dyDescent="0.25">
      <c r="A1087" s="200"/>
      <c r="B1087" s="200"/>
    </row>
    <row r="1088" spans="1:2" s="197" customFormat="1" x14ac:dyDescent="0.25">
      <c r="A1088" s="200"/>
      <c r="B1088" s="200"/>
    </row>
    <row r="1089" spans="1:2" s="197" customFormat="1" x14ac:dyDescent="0.25">
      <c r="A1089" s="200"/>
      <c r="B1089" s="200"/>
    </row>
    <row r="1090" spans="1:2" s="197" customFormat="1" x14ac:dyDescent="0.25">
      <c r="A1090" s="200"/>
      <c r="B1090" s="200"/>
    </row>
    <row r="1091" spans="1:2" s="197" customFormat="1" x14ac:dyDescent="0.25">
      <c r="A1091" s="200"/>
      <c r="B1091" s="200"/>
    </row>
    <row r="1092" spans="1:2" s="197" customFormat="1" x14ac:dyDescent="0.25">
      <c r="A1092" s="200"/>
      <c r="B1092" s="200"/>
    </row>
    <row r="1093" spans="1:2" s="197" customFormat="1" x14ac:dyDescent="0.25">
      <c r="A1093" s="200"/>
      <c r="B1093" s="200"/>
    </row>
    <row r="1094" spans="1:2" s="197" customFormat="1" x14ac:dyDescent="0.25">
      <c r="A1094" s="200"/>
      <c r="B1094" s="200"/>
    </row>
    <row r="1095" spans="1:2" s="197" customFormat="1" x14ac:dyDescent="0.25">
      <c r="A1095" s="200"/>
      <c r="B1095" s="200"/>
    </row>
    <row r="1096" spans="1:2" s="197" customFormat="1" x14ac:dyDescent="0.25">
      <c r="A1096" s="200"/>
      <c r="B1096" s="200"/>
    </row>
    <row r="1097" spans="1:2" s="197" customFormat="1" x14ac:dyDescent="0.25">
      <c r="A1097" s="200"/>
      <c r="B1097" s="200"/>
    </row>
    <row r="1098" spans="1:2" s="197" customFormat="1" x14ac:dyDescent="0.25">
      <c r="A1098" s="200"/>
      <c r="B1098" s="200"/>
    </row>
    <row r="1099" spans="1:2" s="197" customFormat="1" x14ac:dyDescent="0.25">
      <c r="A1099" s="200"/>
      <c r="B1099" s="200"/>
    </row>
    <row r="1100" spans="1:2" s="197" customFormat="1" x14ac:dyDescent="0.25">
      <c r="A1100" s="200"/>
      <c r="B1100" s="200"/>
    </row>
    <row r="1101" spans="1:2" s="197" customFormat="1" x14ac:dyDescent="0.25">
      <c r="A1101" s="200"/>
      <c r="B1101" s="200"/>
    </row>
    <row r="1102" spans="1:2" s="197" customFormat="1" x14ac:dyDescent="0.25">
      <c r="A1102" s="200"/>
      <c r="B1102" s="200"/>
    </row>
    <row r="1103" spans="1:2" s="197" customFormat="1" x14ac:dyDescent="0.25">
      <c r="A1103" s="200"/>
      <c r="B1103" s="200"/>
    </row>
    <row r="1104" spans="1:2" s="197" customFormat="1" x14ac:dyDescent="0.25">
      <c r="A1104" s="200"/>
      <c r="B1104" s="200"/>
    </row>
    <row r="1105" spans="1:2" s="197" customFormat="1" x14ac:dyDescent="0.25">
      <c r="A1105" s="200"/>
      <c r="B1105" s="200"/>
    </row>
    <row r="1106" spans="1:2" s="197" customFormat="1" x14ac:dyDescent="0.25">
      <c r="A1106" s="200"/>
      <c r="B1106" s="200"/>
    </row>
    <row r="1107" spans="1:2" s="197" customFormat="1" x14ac:dyDescent="0.25">
      <c r="A1107" s="200"/>
      <c r="B1107" s="200"/>
    </row>
    <row r="1108" spans="1:2" s="197" customFormat="1" x14ac:dyDescent="0.25">
      <c r="A1108" s="200"/>
      <c r="B1108" s="200"/>
    </row>
    <row r="1109" spans="1:2" s="197" customFormat="1" x14ac:dyDescent="0.25">
      <c r="A1109" s="200"/>
      <c r="B1109" s="200"/>
    </row>
    <row r="1110" spans="1:2" s="197" customFormat="1" x14ac:dyDescent="0.25">
      <c r="A1110" s="200"/>
      <c r="B1110" s="200"/>
    </row>
    <row r="1111" spans="1:2" s="197" customFormat="1" x14ac:dyDescent="0.25">
      <c r="A1111" s="200"/>
      <c r="B1111" s="200"/>
    </row>
    <row r="1112" spans="1:2" s="197" customFormat="1" x14ac:dyDescent="0.25">
      <c r="A1112" s="200"/>
      <c r="B1112" s="200"/>
    </row>
    <row r="1113" spans="1:2" s="197" customFormat="1" x14ac:dyDescent="0.25">
      <c r="A1113" s="200"/>
      <c r="B1113" s="200"/>
    </row>
    <row r="1114" spans="1:2" s="197" customFormat="1" x14ac:dyDescent="0.25">
      <c r="A1114" s="200"/>
      <c r="B1114" s="200"/>
    </row>
    <row r="1115" spans="1:2" s="197" customFormat="1" x14ac:dyDescent="0.25">
      <c r="A1115" s="200"/>
      <c r="B1115" s="200"/>
    </row>
    <row r="1116" spans="1:2" s="197" customFormat="1" x14ac:dyDescent="0.25">
      <c r="A1116" s="200"/>
      <c r="B1116" s="200"/>
    </row>
    <row r="1117" spans="1:2" s="197" customFormat="1" x14ac:dyDescent="0.25">
      <c r="A1117" s="200"/>
      <c r="B1117" s="200"/>
    </row>
    <row r="1118" spans="1:2" s="197" customFormat="1" x14ac:dyDescent="0.25">
      <c r="A1118" s="200"/>
      <c r="B1118" s="200"/>
    </row>
    <row r="1119" spans="1:2" s="197" customFormat="1" x14ac:dyDescent="0.25">
      <c r="A1119" s="200"/>
      <c r="B1119" s="200"/>
    </row>
    <row r="1120" spans="1:2" s="197" customFormat="1" x14ac:dyDescent="0.25">
      <c r="A1120" s="200"/>
      <c r="B1120" s="200"/>
    </row>
    <row r="1121" spans="1:2" s="197" customFormat="1" x14ac:dyDescent="0.25">
      <c r="A1121" s="200"/>
      <c r="B1121" s="200"/>
    </row>
    <row r="1122" spans="1:2" s="197" customFormat="1" x14ac:dyDescent="0.25">
      <c r="A1122" s="200"/>
      <c r="B1122" s="200"/>
    </row>
    <row r="1123" spans="1:2" s="197" customFormat="1" x14ac:dyDescent="0.25">
      <c r="A1123" s="200"/>
      <c r="B1123" s="200"/>
    </row>
    <row r="1124" spans="1:2" s="197" customFormat="1" x14ac:dyDescent="0.25">
      <c r="A1124" s="200"/>
      <c r="B1124" s="200"/>
    </row>
    <row r="1125" spans="1:2" s="197" customFormat="1" x14ac:dyDescent="0.25">
      <c r="A1125" s="200"/>
      <c r="B1125" s="200"/>
    </row>
    <row r="1126" spans="1:2" s="197" customFormat="1" x14ac:dyDescent="0.25">
      <c r="A1126" s="200"/>
      <c r="B1126" s="200"/>
    </row>
    <row r="1127" spans="1:2" s="197" customFormat="1" x14ac:dyDescent="0.25">
      <c r="A1127" s="200"/>
      <c r="B1127" s="200"/>
    </row>
    <row r="1128" spans="1:2" s="197" customFormat="1" x14ac:dyDescent="0.25">
      <c r="A1128" s="200"/>
      <c r="B1128" s="200"/>
    </row>
    <row r="1129" spans="1:2" s="197" customFormat="1" x14ac:dyDescent="0.25">
      <c r="A1129" s="200"/>
      <c r="B1129" s="200"/>
    </row>
    <row r="1130" spans="1:2" s="197" customFormat="1" x14ac:dyDescent="0.25">
      <c r="A1130" s="200"/>
      <c r="B1130" s="200"/>
    </row>
    <row r="1131" spans="1:2" s="197" customFormat="1" x14ac:dyDescent="0.25">
      <c r="A1131" s="200"/>
      <c r="B1131" s="200"/>
    </row>
    <row r="1132" spans="1:2" s="197" customFormat="1" x14ac:dyDescent="0.25">
      <c r="A1132" s="200"/>
      <c r="B1132" s="200"/>
    </row>
    <row r="1133" spans="1:2" s="197" customFormat="1" x14ac:dyDescent="0.25">
      <c r="A1133" s="200"/>
      <c r="B1133" s="200"/>
    </row>
    <row r="1134" spans="1:2" s="197" customFormat="1" x14ac:dyDescent="0.25">
      <c r="A1134" s="200"/>
      <c r="B1134" s="200"/>
    </row>
    <row r="1135" spans="1:2" s="197" customFormat="1" x14ac:dyDescent="0.25">
      <c r="A1135" s="200"/>
      <c r="B1135" s="200"/>
    </row>
    <row r="1136" spans="1:2" s="197" customFormat="1" x14ac:dyDescent="0.25">
      <c r="A1136" s="200"/>
      <c r="B1136" s="200"/>
    </row>
    <row r="1137" spans="1:2" s="197" customFormat="1" x14ac:dyDescent="0.25">
      <c r="A1137" s="200"/>
      <c r="B1137" s="200"/>
    </row>
    <row r="1138" spans="1:2" s="197" customFormat="1" x14ac:dyDescent="0.25">
      <c r="A1138" s="200"/>
      <c r="B1138" s="200"/>
    </row>
    <row r="1139" spans="1:2" s="197" customFormat="1" x14ac:dyDescent="0.25">
      <c r="A1139" s="200"/>
      <c r="B1139" s="200"/>
    </row>
    <row r="1140" spans="1:2" s="197" customFormat="1" x14ac:dyDescent="0.25">
      <c r="A1140" s="200"/>
      <c r="B1140" s="200"/>
    </row>
    <row r="1141" spans="1:2" s="197" customFormat="1" x14ac:dyDescent="0.25">
      <c r="A1141" s="200"/>
      <c r="B1141" s="200"/>
    </row>
    <row r="1142" spans="1:2" s="197" customFormat="1" x14ac:dyDescent="0.25">
      <c r="A1142" s="200"/>
      <c r="B1142" s="200"/>
    </row>
    <row r="1143" spans="1:2" s="197" customFormat="1" x14ac:dyDescent="0.25">
      <c r="A1143" s="200"/>
      <c r="B1143" s="200"/>
    </row>
    <row r="1144" spans="1:2" s="197" customFormat="1" x14ac:dyDescent="0.25">
      <c r="A1144" s="200"/>
      <c r="B1144" s="200"/>
    </row>
    <row r="1145" spans="1:2" s="197" customFormat="1" x14ac:dyDescent="0.25">
      <c r="A1145" s="200"/>
      <c r="B1145" s="200"/>
    </row>
    <row r="1146" spans="1:2" s="197" customFormat="1" x14ac:dyDescent="0.25">
      <c r="A1146" s="200"/>
      <c r="B1146" s="200"/>
    </row>
    <row r="1147" spans="1:2" s="197" customFormat="1" x14ac:dyDescent="0.25">
      <c r="A1147" s="200"/>
      <c r="B1147" s="200"/>
    </row>
    <row r="1148" spans="1:2" s="197" customFormat="1" x14ac:dyDescent="0.25">
      <c r="A1148" s="200"/>
      <c r="B1148" s="200"/>
    </row>
    <row r="1149" spans="1:2" s="197" customFormat="1" x14ac:dyDescent="0.25">
      <c r="A1149" s="200"/>
      <c r="B1149" s="200"/>
    </row>
    <row r="1150" spans="1:2" s="197" customFormat="1" x14ac:dyDescent="0.25">
      <c r="A1150" s="200"/>
      <c r="B1150" s="200"/>
    </row>
    <row r="1151" spans="1:2" s="197" customFormat="1" x14ac:dyDescent="0.25">
      <c r="A1151" s="200"/>
      <c r="B1151" s="200"/>
    </row>
    <row r="1152" spans="1:2" s="197" customFormat="1" x14ac:dyDescent="0.25">
      <c r="A1152" s="200"/>
      <c r="B1152" s="200"/>
    </row>
    <row r="1153" spans="1:2" s="197" customFormat="1" x14ac:dyDescent="0.25">
      <c r="A1153" s="200"/>
      <c r="B1153" s="200"/>
    </row>
    <row r="1154" spans="1:2" s="197" customFormat="1" x14ac:dyDescent="0.25">
      <c r="A1154" s="200"/>
      <c r="B1154" s="200"/>
    </row>
    <row r="1155" spans="1:2" s="197" customFormat="1" x14ac:dyDescent="0.25">
      <c r="A1155" s="200"/>
      <c r="B1155" s="200"/>
    </row>
    <row r="1156" spans="1:2" s="197" customFormat="1" x14ac:dyDescent="0.25">
      <c r="A1156" s="200"/>
      <c r="B1156" s="200"/>
    </row>
    <row r="1157" spans="1:2" s="197" customFormat="1" x14ac:dyDescent="0.25">
      <c r="A1157" s="200"/>
      <c r="B1157" s="200"/>
    </row>
    <row r="1158" spans="1:2" s="197" customFormat="1" x14ac:dyDescent="0.25">
      <c r="A1158" s="200"/>
      <c r="B1158" s="200"/>
    </row>
    <row r="1159" spans="1:2" s="197" customFormat="1" x14ac:dyDescent="0.25">
      <c r="A1159" s="200"/>
      <c r="B1159" s="200"/>
    </row>
    <row r="1160" spans="1:2" s="197" customFormat="1" x14ac:dyDescent="0.25">
      <c r="A1160" s="200"/>
      <c r="B1160" s="200"/>
    </row>
    <row r="1161" spans="1:2" s="197" customFormat="1" x14ac:dyDescent="0.25">
      <c r="A1161" s="200"/>
      <c r="B1161" s="200"/>
    </row>
    <row r="1162" spans="1:2" s="197" customFormat="1" x14ac:dyDescent="0.25">
      <c r="A1162" s="200"/>
      <c r="B1162" s="200"/>
    </row>
    <row r="1163" spans="1:2" s="197" customFormat="1" x14ac:dyDescent="0.25">
      <c r="A1163" s="200"/>
      <c r="B1163" s="200"/>
    </row>
    <row r="1164" spans="1:2" s="197" customFormat="1" x14ac:dyDescent="0.25">
      <c r="A1164" s="200"/>
      <c r="B1164" s="200"/>
    </row>
    <row r="1165" spans="1:2" s="197" customFormat="1" x14ac:dyDescent="0.25">
      <c r="A1165" s="200"/>
      <c r="B1165" s="200"/>
    </row>
    <row r="1166" spans="1:2" s="197" customFormat="1" x14ac:dyDescent="0.25">
      <c r="A1166" s="200"/>
      <c r="B1166" s="200"/>
    </row>
    <row r="1167" spans="1:2" s="197" customFormat="1" x14ac:dyDescent="0.25">
      <c r="A1167" s="200"/>
      <c r="B1167" s="200"/>
    </row>
    <row r="1168" spans="1:2" s="197" customFormat="1" x14ac:dyDescent="0.25">
      <c r="A1168" s="200"/>
      <c r="B1168" s="200"/>
    </row>
    <row r="1169" spans="1:2" s="197" customFormat="1" x14ac:dyDescent="0.25">
      <c r="A1169" s="200"/>
      <c r="B1169" s="200"/>
    </row>
    <row r="1170" spans="1:2" s="197" customFormat="1" x14ac:dyDescent="0.25">
      <c r="A1170" s="200"/>
      <c r="B1170" s="200"/>
    </row>
    <row r="1171" spans="1:2" s="197" customFormat="1" x14ac:dyDescent="0.25">
      <c r="A1171" s="200"/>
      <c r="B1171" s="200"/>
    </row>
    <row r="1172" spans="1:2" s="197" customFormat="1" x14ac:dyDescent="0.25">
      <c r="A1172" s="200"/>
      <c r="B1172" s="200"/>
    </row>
    <row r="1173" spans="1:2" s="197" customFormat="1" x14ac:dyDescent="0.25">
      <c r="A1173" s="200"/>
      <c r="B1173" s="200"/>
    </row>
    <row r="1174" spans="1:2" s="197" customFormat="1" x14ac:dyDescent="0.25">
      <c r="A1174" s="200"/>
      <c r="B1174" s="200"/>
    </row>
    <row r="1175" spans="1:2" s="197" customFormat="1" x14ac:dyDescent="0.25">
      <c r="A1175" s="200"/>
      <c r="B1175" s="200"/>
    </row>
    <row r="1176" spans="1:2" s="197" customFormat="1" x14ac:dyDescent="0.25">
      <c r="A1176" s="200"/>
      <c r="B1176" s="200"/>
    </row>
    <row r="1177" spans="1:2" s="197" customFormat="1" x14ac:dyDescent="0.25">
      <c r="A1177" s="200"/>
      <c r="B1177" s="200"/>
    </row>
    <row r="1178" spans="1:2" s="197" customFormat="1" x14ac:dyDescent="0.25">
      <c r="A1178" s="200"/>
      <c r="B1178" s="200"/>
    </row>
    <row r="1179" spans="1:2" s="197" customFormat="1" x14ac:dyDescent="0.25">
      <c r="A1179" s="200"/>
      <c r="B1179" s="200"/>
    </row>
    <row r="1180" spans="1:2" s="197" customFormat="1" x14ac:dyDescent="0.25">
      <c r="A1180" s="200"/>
      <c r="B1180" s="200"/>
    </row>
    <row r="1181" spans="1:2" s="197" customFormat="1" x14ac:dyDescent="0.25">
      <c r="A1181" s="200"/>
      <c r="B1181" s="200"/>
    </row>
    <row r="1182" spans="1:2" s="197" customFormat="1" x14ac:dyDescent="0.25">
      <c r="A1182" s="200"/>
      <c r="B1182" s="200"/>
    </row>
    <row r="1183" spans="1:2" s="197" customFormat="1" x14ac:dyDescent="0.25">
      <c r="A1183" s="200"/>
      <c r="B1183" s="200"/>
    </row>
    <row r="1184" spans="1:2" s="197" customFormat="1" x14ac:dyDescent="0.25">
      <c r="A1184" s="200"/>
      <c r="B1184" s="200"/>
    </row>
    <row r="1185" spans="1:2" s="197" customFormat="1" x14ac:dyDescent="0.25">
      <c r="A1185" s="200"/>
      <c r="B1185" s="200"/>
    </row>
    <row r="1186" spans="1:2" s="197" customFormat="1" x14ac:dyDescent="0.25">
      <c r="A1186" s="200"/>
      <c r="B1186" s="200"/>
    </row>
    <row r="1187" spans="1:2" s="197" customFormat="1" x14ac:dyDescent="0.25">
      <c r="A1187" s="200"/>
      <c r="B1187" s="200"/>
    </row>
    <row r="1188" spans="1:2" s="197" customFormat="1" x14ac:dyDescent="0.25">
      <c r="A1188" s="200"/>
      <c r="B1188" s="200"/>
    </row>
    <row r="1189" spans="1:2" s="197" customFormat="1" x14ac:dyDescent="0.25">
      <c r="A1189" s="200"/>
      <c r="B1189" s="200"/>
    </row>
    <row r="1190" spans="1:2" s="197" customFormat="1" x14ac:dyDescent="0.25">
      <c r="A1190" s="200"/>
      <c r="B1190" s="200"/>
    </row>
    <row r="1191" spans="1:2" s="197" customFormat="1" x14ac:dyDescent="0.25">
      <c r="A1191" s="200"/>
      <c r="B1191" s="200"/>
    </row>
    <row r="1192" spans="1:2" s="197" customFormat="1" x14ac:dyDescent="0.25">
      <c r="A1192" s="200"/>
      <c r="B1192" s="200"/>
    </row>
    <row r="1193" spans="1:2" s="197" customFormat="1" x14ac:dyDescent="0.25">
      <c r="A1193" s="200"/>
      <c r="B1193" s="200"/>
    </row>
    <row r="1194" spans="1:2" s="197" customFormat="1" x14ac:dyDescent="0.25">
      <c r="A1194" s="200"/>
      <c r="B1194" s="200"/>
    </row>
    <row r="1195" spans="1:2" s="197" customFormat="1" x14ac:dyDescent="0.25">
      <c r="A1195" s="200"/>
      <c r="B1195" s="200"/>
    </row>
    <row r="1196" spans="1:2" s="197" customFormat="1" x14ac:dyDescent="0.25">
      <c r="A1196" s="200"/>
      <c r="B1196" s="200"/>
    </row>
    <row r="1197" spans="1:2" s="197" customFormat="1" x14ac:dyDescent="0.25">
      <c r="A1197" s="200"/>
      <c r="B1197" s="200"/>
    </row>
    <row r="1198" spans="1:2" s="197" customFormat="1" x14ac:dyDescent="0.25">
      <c r="A1198" s="200"/>
      <c r="B1198" s="200"/>
    </row>
    <row r="1199" spans="1:2" s="197" customFormat="1" x14ac:dyDescent="0.25">
      <c r="A1199" s="200"/>
      <c r="B1199" s="200"/>
    </row>
    <row r="1200" spans="1:2" s="197" customFormat="1" x14ac:dyDescent="0.25">
      <c r="A1200" s="200"/>
      <c r="B1200" s="200"/>
    </row>
    <row r="1201" spans="1:2" s="197" customFormat="1" x14ac:dyDescent="0.25">
      <c r="A1201" s="200"/>
      <c r="B1201" s="200"/>
    </row>
    <row r="1202" spans="1:2" s="197" customFormat="1" x14ac:dyDescent="0.25">
      <c r="A1202" s="200"/>
      <c r="B1202" s="200"/>
    </row>
    <row r="1203" spans="1:2" s="197" customFormat="1" x14ac:dyDescent="0.25">
      <c r="A1203" s="200"/>
      <c r="B1203" s="200"/>
    </row>
    <row r="1204" spans="1:2" s="197" customFormat="1" x14ac:dyDescent="0.25">
      <c r="A1204" s="200"/>
      <c r="B1204" s="200"/>
    </row>
    <row r="1205" spans="1:2" s="197" customFormat="1" x14ac:dyDescent="0.25">
      <c r="A1205" s="200"/>
      <c r="B1205" s="200"/>
    </row>
    <row r="1206" spans="1:2" s="197" customFormat="1" x14ac:dyDescent="0.25">
      <c r="A1206" s="200"/>
      <c r="B1206" s="200"/>
    </row>
    <row r="1207" spans="1:2" s="197" customFormat="1" x14ac:dyDescent="0.25">
      <c r="A1207" s="200"/>
      <c r="B1207" s="200"/>
    </row>
    <row r="1208" spans="1:2" s="197" customFormat="1" x14ac:dyDescent="0.25">
      <c r="A1208" s="200"/>
      <c r="B1208" s="200"/>
    </row>
    <row r="1209" spans="1:2" s="197" customFormat="1" x14ac:dyDescent="0.25">
      <c r="A1209" s="200"/>
      <c r="B1209" s="200"/>
    </row>
    <row r="1210" spans="1:2" s="197" customFormat="1" x14ac:dyDescent="0.25">
      <c r="A1210" s="200"/>
      <c r="B1210" s="200"/>
    </row>
    <row r="1211" spans="1:2" s="197" customFormat="1" x14ac:dyDescent="0.25">
      <c r="A1211" s="200"/>
      <c r="B1211" s="200"/>
    </row>
    <row r="1212" spans="1:2" s="197" customFormat="1" x14ac:dyDescent="0.25">
      <c r="A1212" s="200"/>
      <c r="B1212" s="200"/>
    </row>
    <row r="1213" spans="1:2" s="197" customFormat="1" x14ac:dyDescent="0.25">
      <c r="A1213" s="200"/>
      <c r="B1213" s="200"/>
    </row>
    <row r="1214" spans="1:2" s="197" customFormat="1" x14ac:dyDescent="0.25">
      <c r="A1214" s="200"/>
      <c r="B1214" s="200"/>
    </row>
    <row r="1215" spans="1:2" s="197" customFormat="1" x14ac:dyDescent="0.25">
      <c r="A1215" s="200"/>
      <c r="B1215" s="200"/>
    </row>
    <row r="1216" spans="1:2" s="197" customFormat="1" x14ac:dyDescent="0.25">
      <c r="A1216" s="200"/>
      <c r="B1216" s="200"/>
    </row>
    <row r="1217" spans="1:2" s="197" customFormat="1" x14ac:dyDescent="0.25">
      <c r="A1217" s="200"/>
      <c r="B1217" s="200"/>
    </row>
    <row r="1218" spans="1:2" s="197" customFormat="1" x14ac:dyDescent="0.25">
      <c r="A1218" s="200"/>
      <c r="B1218" s="200"/>
    </row>
    <row r="1219" spans="1:2" s="197" customFormat="1" x14ac:dyDescent="0.25">
      <c r="A1219" s="200"/>
      <c r="B1219" s="200"/>
    </row>
    <row r="1220" spans="1:2" s="197" customFormat="1" x14ac:dyDescent="0.25">
      <c r="A1220" s="200"/>
      <c r="B1220" s="200"/>
    </row>
    <row r="1221" spans="1:2" s="197" customFormat="1" x14ac:dyDescent="0.25">
      <c r="A1221" s="200"/>
      <c r="B1221" s="200"/>
    </row>
    <row r="1222" spans="1:2" s="197" customFormat="1" x14ac:dyDescent="0.25">
      <c r="A1222" s="200"/>
      <c r="B1222" s="200"/>
    </row>
    <row r="1223" spans="1:2" s="197" customFormat="1" x14ac:dyDescent="0.25">
      <c r="A1223" s="200"/>
      <c r="B1223" s="200"/>
    </row>
    <row r="1224" spans="1:2" s="197" customFormat="1" x14ac:dyDescent="0.25">
      <c r="A1224" s="200"/>
      <c r="B1224" s="200"/>
    </row>
    <row r="1225" spans="1:2" s="197" customFormat="1" x14ac:dyDescent="0.25">
      <c r="A1225" s="200"/>
      <c r="B1225" s="200"/>
    </row>
    <row r="1226" spans="1:2" s="197" customFormat="1" x14ac:dyDescent="0.25">
      <c r="A1226" s="200"/>
      <c r="B1226" s="200"/>
    </row>
    <row r="1227" spans="1:2" s="197" customFormat="1" x14ac:dyDescent="0.25">
      <c r="A1227" s="200"/>
      <c r="B1227" s="200"/>
    </row>
    <row r="1228" spans="1:2" s="197" customFormat="1" x14ac:dyDescent="0.25">
      <c r="A1228" s="200"/>
      <c r="B1228" s="200"/>
    </row>
    <row r="1229" spans="1:2" s="197" customFormat="1" x14ac:dyDescent="0.25">
      <c r="A1229" s="200"/>
      <c r="B1229" s="200"/>
    </row>
    <row r="1230" spans="1:2" s="197" customFormat="1" x14ac:dyDescent="0.25">
      <c r="A1230" s="200"/>
      <c r="B1230" s="200"/>
    </row>
    <row r="1231" spans="1:2" s="197" customFormat="1" x14ac:dyDescent="0.25">
      <c r="A1231" s="200"/>
      <c r="B1231" s="200"/>
    </row>
    <row r="1232" spans="1:2" s="197" customFormat="1" x14ac:dyDescent="0.25">
      <c r="A1232" s="200"/>
      <c r="B1232" s="200"/>
    </row>
    <row r="1233" spans="1:2" s="197" customFormat="1" x14ac:dyDescent="0.25">
      <c r="A1233" s="200"/>
      <c r="B1233" s="200"/>
    </row>
    <row r="1234" spans="1:2" s="197" customFormat="1" x14ac:dyDescent="0.25">
      <c r="A1234" s="200"/>
      <c r="B1234" s="200"/>
    </row>
    <row r="1235" spans="1:2" s="197" customFormat="1" x14ac:dyDescent="0.25">
      <c r="A1235" s="200"/>
      <c r="B1235" s="200"/>
    </row>
    <row r="1236" spans="1:2" s="197" customFormat="1" x14ac:dyDescent="0.25">
      <c r="A1236" s="200"/>
      <c r="B1236" s="200"/>
    </row>
    <row r="1237" spans="1:2" s="197" customFormat="1" x14ac:dyDescent="0.25">
      <c r="A1237" s="200"/>
      <c r="B1237" s="200"/>
    </row>
    <row r="1238" spans="1:2" s="197" customFormat="1" x14ac:dyDescent="0.25">
      <c r="A1238" s="200"/>
      <c r="B1238" s="200"/>
    </row>
    <row r="1239" spans="1:2" s="197" customFormat="1" x14ac:dyDescent="0.25">
      <c r="A1239" s="200"/>
      <c r="B1239" s="200"/>
    </row>
    <row r="1240" spans="1:2" s="197" customFormat="1" x14ac:dyDescent="0.25">
      <c r="A1240" s="200"/>
      <c r="B1240" s="200"/>
    </row>
    <row r="1241" spans="1:2" s="197" customFormat="1" x14ac:dyDescent="0.25">
      <c r="A1241" s="200"/>
      <c r="B1241" s="200"/>
    </row>
    <row r="1242" spans="1:2" s="197" customFormat="1" x14ac:dyDescent="0.25">
      <c r="A1242" s="200"/>
      <c r="B1242" s="200"/>
    </row>
    <row r="1243" spans="1:2" s="197" customFormat="1" x14ac:dyDescent="0.25">
      <c r="A1243" s="200"/>
      <c r="B1243" s="200"/>
    </row>
    <row r="1244" spans="1:2" s="197" customFormat="1" x14ac:dyDescent="0.25">
      <c r="A1244" s="200"/>
      <c r="B1244" s="200"/>
    </row>
    <row r="1245" spans="1:2" s="197" customFormat="1" x14ac:dyDescent="0.25">
      <c r="A1245" s="200"/>
      <c r="B1245" s="200"/>
    </row>
    <row r="1246" spans="1:2" s="197" customFormat="1" x14ac:dyDescent="0.25">
      <c r="A1246" s="200"/>
      <c r="B1246" s="200"/>
    </row>
    <row r="1247" spans="1:2" s="197" customFormat="1" x14ac:dyDescent="0.25">
      <c r="A1247" s="200"/>
      <c r="B1247" s="200"/>
    </row>
    <row r="1248" spans="1:2" s="197" customFormat="1" x14ac:dyDescent="0.25">
      <c r="A1248" s="200"/>
      <c r="B1248" s="200"/>
    </row>
    <row r="1249" spans="1:2" s="197" customFormat="1" x14ac:dyDescent="0.25">
      <c r="A1249" s="200"/>
      <c r="B1249" s="200"/>
    </row>
    <row r="1250" spans="1:2" s="197" customFormat="1" x14ac:dyDescent="0.25">
      <c r="A1250" s="200"/>
      <c r="B1250" s="200"/>
    </row>
    <row r="1251" spans="1:2" s="197" customFormat="1" x14ac:dyDescent="0.25">
      <c r="A1251" s="200"/>
      <c r="B1251" s="200"/>
    </row>
    <row r="1252" spans="1:2" s="197" customFormat="1" x14ac:dyDescent="0.25">
      <c r="A1252" s="200"/>
      <c r="B1252" s="200"/>
    </row>
    <row r="1253" spans="1:2" s="197" customFormat="1" x14ac:dyDescent="0.25">
      <c r="A1253" s="200"/>
      <c r="B1253" s="200"/>
    </row>
    <row r="1254" spans="1:2" s="197" customFormat="1" x14ac:dyDescent="0.25">
      <c r="A1254" s="200"/>
      <c r="B1254" s="200"/>
    </row>
    <row r="1255" spans="1:2" s="197" customFormat="1" x14ac:dyDescent="0.25">
      <c r="A1255" s="200"/>
      <c r="B1255" s="200"/>
    </row>
    <row r="1256" spans="1:2" s="197" customFormat="1" x14ac:dyDescent="0.25">
      <c r="A1256" s="200"/>
      <c r="B1256" s="200"/>
    </row>
    <row r="1257" spans="1:2" s="197" customFormat="1" x14ac:dyDescent="0.25">
      <c r="A1257" s="200"/>
      <c r="B1257" s="200"/>
    </row>
    <row r="1258" spans="1:2" s="197" customFormat="1" x14ac:dyDescent="0.25">
      <c r="A1258" s="200"/>
      <c r="B1258" s="200"/>
    </row>
    <row r="1259" spans="1:2" s="197" customFormat="1" x14ac:dyDescent="0.25">
      <c r="A1259" s="200"/>
      <c r="B1259" s="200"/>
    </row>
    <row r="1260" spans="1:2" s="197" customFormat="1" x14ac:dyDescent="0.25">
      <c r="A1260" s="200"/>
      <c r="B1260" s="200"/>
    </row>
    <row r="1261" spans="1:2" s="197" customFormat="1" x14ac:dyDescent="0.25">
      <c r="A1261" s="200"/>
      <c r="B1261" s="200"/>
    </row>
    <row r="1262" spans="1:2" s="197" customFormat="1" x14ac:dyDescent="0.25">
      <c r="A1262" s="200"/>
      <c r="B1262" s="200"/>
    </row>
    <row r="1263" spans="1:2" s="197" customFormat="1" x14ac:dyDescent="0.25">
      <c r="A1263" s="200"/>
      <c r="B1263" s="200"/>
    </row>
    <row r="1264" spans="1:2" s="197" customFormat="1" x14ac:dyDescent="0.25">
      <c r="A1264" s="200"/>
      <c r="B1264" s="200"/>
    </row>
    <row r="1265" spans="1:2" s="197" customFormat="1" x14ac:dyDescent="0.25">
      <c r="A1265" s="200"/>
      <c r="B1265" s="200"/>
    </row>
    <row r="1266" spans="1:2" s="197" customFormat="1" x14ac:dyDescent="0.25">
      <c r="A1266" s="200"/>
      <c r="B1266" s="200"/>
    </row>
    <row r="1267" spans="1:2" s="197" customFormat="1" x14ac:dyDescent="0.25">
      <c r="A1267" s="200"/>
      <c r="B1267" s="200"/>
    </row>
    <row r="1268" spans="1:2" s="197" customFormat="1" x14ac:dyDescent="0.25">
      <c r="A1268" s="200"/>
      <c r="B1268" s="200"/>
    </row>
    <row r="1269" spans="1:2" s="197" customFormat="1" x14ac:dyDescent="0.25">
      <c r="A1269" s="200"/>
      <c r="B1269" s="200"/>
    </row>
    <row r="1270" spans="1:2" s="197" customFormat="1" x14ac:dyDescent="0.25">
      <c r="A1270" s="200"/>
      <c r="B1270" s="200"/>
    </row>
    <row r="1271" spans="1:2" s="197" customFormat="1" x14ac:dyDescent="0.25">
      <c r="A1271" s="200"/>
      <c r="B1271" s="200"/>
    </row>
    <row r="1272" spans="1:2" s="197" customFormat="1" x14ac:dyDescent="0.25">
      <c r="A1272" s="200"/>
      <c r="B1272" s="200"/>
    </row>
    <row r="1273" spans="1:2" s="197" customFormat="1" x14ac:dyDescent="0.25">
      <c r="A1273" s="200"/>
      <c r="B1273" s="200"/>
    </row>
    <row r="1274" spans="1:2" s="197" customFormat="1" x14ac:dyDescent="0.25">
      <c r="A1274" s="200"/>
      <c r="B1274" s="200"/>
    </row>
    <row r="1275" spans="1:2" s="197" customFormat="1" x14ac:dyDescent="0.25">
      <c r="A1275" s="200"/>
      <c r="B1275" s="200"/>
    </row>
    <row r="1276" spans="1:2" s="197" customFormat="1" x14ac:dyDescent="0.25">
      <c r="A1276" s="200"/>
      <c r="B1276" s="200"/>
    </row>
    <row r="1277" spans="1:2" s="197" customFormat="1" x14ac:dyDescent="0.25">
      <c r="A1277" s="200"/>
      <c r="B1277" s="200"/>
    </row>
    <row r="1278" spans="1:2" s="197" customFormat="1" x14ac:dyDescent="0.25">
      <c r="A1278" s="200"/>
      <c r="B1278" s="200"/>
    </row>
    <row r="1279" spans="1:2" s="197" customFormat="1" x14ac:dyDescent="0.25">
      <c r="A1279" s="200"/>
      <c r="B1279" s="200"/>
    </row>
    <row r="1280" spans="1:2" s="197" customFormat="1" x14ac:dyDescent="0.25">
      <c r="A1280" s="200"/>
      <c r="B1280" s="200"/>
    </row>
    <row r="1281" spans="1:2" s="197" customFormat="1" x14ac:dyDescent="0.25">
      <c r="A1281" s="200"/>
      <c r="B1281" s="200"/>
    </row>
    <row r="1282" spans="1:2" s="197" customFormat="1" x14ac:dyDescent="0.25">
      <c r="A1282" s="200"/>
      <c r="B1282" s="200"/>
    </row>
    <row r="1283" spans="1:2" s="197" customFormat="1" x14ac:dyDescent="0.25">
      <c r="A1283" s="200"/>
      <c r="B1283" s="200"/>
    </row>
    <row r="1284" spans="1:2" s="197" customFormat="1" x14ac:dyDescent="0.25">
      <c r="A1284" s="200"/>
      <c r="B1284" s="200"/>
    </row>
    <row r="1285" spans="1:2" s="197" customFormat="1" x14ac:dyDescent="0.25">
      <c r="A1285" s="200"/>
      <c r="B1285" s="200"/>
    </row>
    <row r="1286" spans="1:2" s="197" customFormat="1" x14ac:dyDescent="0.25">
      <c r="A1286" s="200"/>
      <c r="B1286" s="200"/>
    </row>
    <row r="1287" spans="1:2" s="197" customFormat="1" x14ac:dyDescent="0.25">
      <c r="A1287" s="200"/>
      <c r="B1287" s="200"/>
    </row>
    <row r="1288" spans="1:2" s="197" customFormat="1" x14ac:dyDescent="0.25">
      <c r="A1288" s="200"/>
      <c r="B1288" s="200"/>
    </row>
    <row r="1289" spans="1:2" s="197" customFormat="1" x14ac:dyDescent="0.25">
      <c r="A1289" s="200"/>
      <c r="B1289" s="200"/>
    </row>
    <row r="1290" spans="1:2" s="197" customFormat="1" x14ac:dyDescent="0.25">
      <c r="A1290" s="200"/>
      <c r="B1290" s="200"/>
    </row>
    <row r="1291" spans="1:2" s="197" customFormat="1" x14ac:dyDescent="0.25">
      <c r="A1291" s="200"/>
      <c r="B1291" s="200"/>
    </row>
    <row r="1292" spans="1:2" s="197" customFormat="1" x14ac:dyDescent="0.25">
      <c r="A1292" s="200"/>
      <c r="B1292" s="200"/>
    </row>
    <row r="1293" spans="1:2" s="197" customFormat="1" x14ac:dyDescent="0.25">
      <c r="A1293" s="200"/>
      <c r="B1293" s="200"/>
    </row>
    <row r="1294" spans="1:2" s="197" customFormat="1" x14ac:dyDescent="0.25">
      <c r="A1294" s="200"/>
      <c r="B1294" s="200"/>
    </row>
    <row r="1295" spans="1:2" s="197" customFormat="1" x14ac:dyDescent="0.25">
      <c r="A1295" s="200"/>
      <c r="B1295" s="200"/>
    </row>
    <row r="1296" spans="1:2" s="197" customFormat="1" x14ac:dyDescent="0.25">
      <c r="A1296" s="200"/>
      <c r="B1296" s="200"/>
    </row>
    <row r="1297" spans="1:2" s="197" customFormat="1" x14ac:dyDescent="0.25">
      <c r="A1297" s="200"/>
      <c r="B1297" s="200"/>
    </row>
    <row r="1298" spans="1:2" s="197" customFormat="1" x14ac:dyDescent="0.25">
      <c r="A1298" s="200"/>
      <c r="B1298" s="200"/>
    </row>
    <row r="1299" spans="1:2" s="197" customFormat="1" x14ac:dyDescent="0.25">
      <c r="A1299" s="200"/>
      <c r="B1299" s="200"/>
    </row>
    <row r="1300" spans="1:2" s="197" customFormat="1" x14ac:dyDescent="0.25">
      <c r="A1300" s="200"/>
      <c r="B1300" s="200"/>
    </row>
    <row r="1301" spans="1:2" s="197" customFormat="1" x14ac:dyDescent="0.25">
      <c r="A1301" s="200"/>
      <c r="B1301" s="200"/>
    </row>
    <row r="1302" spans="1:2" s="197" customFormat="1" x14ac:dyDescent="0.25">
      <c r="A1302" s="200"/>
      <c r="B1302" s="200"/>
    </row>
    <row r="1303" spans="1:2" s="197" customFormat="1" x14ac:dyDescent="0.25">
      <c r="A1303" s="200"/>
      <c r="B1303" s="200"/>
    </row>
    <row r="1304" spans="1:2" s="197" customFormat="1" x14ac:dyDescent="0.25">
      <c r="A1304" s="200"/>
      <c r="B1304" s="200"/>
    </row>
    <row r="1305" spans="1:2" s="197" customFormat="1" x14ac:dyDescent="0.25">
      <c r="A1305" s="200"/>
      <c r="B1305" s="200"/>
    </row>
    <row r="1306" spans="1:2" s="197" customFormat="1" x14ac:dyDescent="0.25">
      <c r="A1306" s="200"/>
      <c r="B1306" s="200"/>
    </row>
    <row r="1307" spans="1:2" s="197" customFormat="1" x14ac:dyDescent="0.25">
      <c r="A1307" s="200"/>
      <c r="B1307" s="200"/>
    </row>
    <row r="1308" spans="1:2" s="197" customFormat="1" x14ac:dyDescent="0.25">
      <c r="A1308" s="200"/>
      <c r="B1308" s="200"/>
    </row>
    <row r="1309" spans="1:2" s="197" customFormat="1" x14ac:dyDescent="0.25">
      <c r="A1309" s="200"/>
      <c r="B1309" s="200"/>
    </row>
    <row r="1310" spans="1:2" s="197" customFormat="1" x14ac:dyDescent="0.25">
      <c r="A1310" s="200"/>
      <c r="B1310" s="200"/>
    </row>
    <row r="1311" spans="1:2" s="197" customFormat="1" x14ac:dyDescent="0.25">
      <c r="A1311" s="200"/>
      <c r="B1311" s="200"/>
    </row>
    <row r="1312" spans="1:2" s="197" customFormat="1" x14ac:dyDescent="0.25">
      <c r="A1312" s="200"/>
      <c r="B1312" s="200"/>
    </row>
    <row r="1313" spans="1:2" s="197" customFormat="1" x14ac:dyDescent="0.25">
      <c r="A1313" s="200"/>
      <c r="B1313" s="200"/>
    </row>
    <row r="1314" spans="1:2" s="197" customFormat="1" x14ac:dyDescent="0.25">
      <c r="A1314" s="200"/>
      <c r="B1314" s="200"/>
    </row>
    <row r="1315" spans="1:2" s="197" customFormat="1" x14ac:dyDescent="0.25">
      <c r="A1315" s="200"/>
      <c r="B1315" s="200"/>
    </row>
    <row r="1316" spans="1:2" s="197" customFormat="1" x14ac:dyDescent="0.25">
      <c r="A1316" s="200"/>
      <c r="B1316" s="200"/>
    </row>
    <row r="1317" spans="1:2" s="197" customFormat="1" x14ac:dyDescent="0.25">
      <c r="A1317" s="200"/>
      <c r="B1317" s="200"/>
    </row>
    <row r="1318" spans="1:2" s="197" customFormat="1" x14ac:dyDescent="0.25">
      <c r="A1318" s="200"/>
      <c r="B1318" s="200"/>
    </row>
    <row r="1319" spans="1:2" s="197" customFormat="1" x14ac:dyDescent="0.25">
      <c r="A1319" s="200"/>
      <c r="B1319" s="200"/>
    </row>
    <row r="1320" spans="1:2" s="197" customFormat="1" x14ac:dyDescent="0.25">
      <c r="A1320" s="200"/>
      <c r="B1320" s="200"/>
    </row>
    <row r="1321" spans="1:2" s="197" customFormat="1" x14ac:dyDescent="0.25">
      <c r="A1321" s="200"/>
      <c r="B1321" s="200"/>
    </row>
    <row r="1322" spans="1:2" s="197" customFormat="1" x14ac:dyDescent="0.25">
      <c r="A1322" s="200"/>
      <c r="B1322" s="200"/>
    </row>
    <row r="1323" spans="1:2" s="197" customFormat="1" x14ac:dyDescent="0.25">
      <c r="A1323" s="200"/>
      <c r="B1323" s="200"/>
    </row>
    <row r="1324" spans="1:2" s="197" customFormat="1" x14ac:dyDescent="0.25">
      <c r="A1324" s="200"/>
      <c r="B1324" s="200"/>
    </row>
    <row r="1325" spans="1:2" s="197" customFormat="1" x14ac:dyDescent="0.25">
      <c r="A1325" s="200"/>
      <c r="B1325" s="200"/>
    </row>
    <row r="1326" spans="1:2" s="197" customFormat="1" x14ac:dyDescent="0.25">
      <c r="A1326" s="200"/>
      <c r="B1326" s="200"/>
    </row>
    <row r="1327" spans="1:2" s="197" customFormat="1" x14ac:dyDescent="0.25">
      <c r="A1327" s="200"/>
      <c r="B1327" s="200"/>
    </row>
    <row r="1328" spans="1:2" s="197" customFormat="1" x14ac:dyDescent="0.25">
      <c r="A1328" s="200"/>
      <c r="B1328" s="200"/>
    </row>
    <row r="1329" spans="1:2" s="197" customFormat="1" x14ac:dyDescent="0.25">
      <c r="A1329" s="200"/>
      <c r="B1329" s="200"/>
    </row>
    <row r="1330" spans="1:2" s="197" customFormat="1" x14ac:dyDescent="0.25">
      <c r="A1330" s="200"/>
      <c r="B1330" s="200"/>
    </row>
    <row r="1331" spans="1:2" s="197" customFormat="1" x14ac:dyDescent="0.25">
      <c r="A1331" s="200"/>
      <c r="B1331" s="200"/>
    </row>
    <row r="1332" spans="1:2" s="197" customFormat="1" x14ac:dyDescent="0.25">
      <c r="A1332" s="200"/>
      <c r="B1332" s="200"/>
    </row>
    <row r="1333" spans="1:2" s="197" customFormat="1" x14ac:dyDescent="0.25">
      <c r="A1333" s="200"/>
      <c r="B1333" s="200"/>
    </row>
    <row r="1334" spans="1:2" s="197" customFormat="1" x14ac:dyDescent="0.25">
      <c r="A1334" s="200"/>
      <c r="B1334" s="200"/>
    </row>
    <row r="1335" spans="1:2" s="197" customFormat="1" x14ac:dyDescent="0.25">
      <c r="A1335" s="200"/>
      <c r="B1335" s="200"/>
    </row>
    <row r="1336" spans="1:2" s="197" customFormat="1" x14ac:dyDescent="0.25">
      <c r="A1336" s="200"/>
      <c r="B1336" s="200"/>
    </row>
    <row r="1337" spans="1:2" s="197" customFormat="1" x14ac:dyDescent="0.25">
      <c r="A1337" s="200"/>
      <c r="B1337" s="200"/>
    </row>
    <row r="1338" spans="1:2" s="197" customFormat="1" x14ac:dyDescent="0.25">
      <c r="A1338" s="200"/>
      <c r="B1338" s="200"/>
    </row>
    <row r="1339" spans="1:2" s="197" customFormat="1" x14ac:dyDescent="0.25">
      <c r="A1339" s="200"/>
      <c r="B1339" s="200"/>
    </row>
    <row r="1340" spans="1:2" s="197" customFormat="1" x14ac:dyDescent="0.25">
      <c r="A1340" s="200"/>
      <c r="B1340" s="200"/>
    </row>
    <row r="1341" spans="1:2" s="197" customFormat="1" x14ac:dyDescent="0.25">
      <c r="A1341" s="200"/>
      <c r="B1341" s="200"/>
    </row>
    <row r="1342" spans="1:2" s="197" customFormat="1" x14ac:dyDescent="0.25">
      <c r="A1342" s="200"/>
      <c r="B1342" s="200"/>
    </row>
    <row r="1343" spans="1:2" s="197" customFormat="1" x14ac:dyDescent="0.25">
      <c r="A1343" s="200"/>
      <c r="B1343" s="200"/>
    </row>
    <row r="1344" spans="1:2" s="197" customFormat="1" x14ac:dyDescent="0.25">
      <c r="A1344" s="200"/>
      <c r="B1344" s="200"/>
    </row>
    <row r="1345" spans="1:2" s="197" customFormat="1" x14ac:dyDescent="0.25">
      <c r="A1345" s="200"/>
      <c r="B1345" s="200"/>
    </row>
    <row r="1346" spans="1:2" s="197" customFormat="1" x14ac:dyDescent="0.25">
      <c r="A1346" s="200"/>
      <c r="B1346" s="200"/>
    </row>
    <row r="1347" spans="1:2" s="197" customFormat="1" x14ac:dyDescent="0.25">
      <c r="A1347" s="200"/>
      <c r="B1347" s="200"/>
    </row>
    <row r="1348" spans="1:2" s="197" customFormat="1" x14ac:dyDescent="0.25">
      <c r="A1348" s="200"/>
      <c r="B1348" s="200"/>
    </row>
    <row r="1349" spans="1:2" s="197" customFormat="1" x14ac:dyDescent="0.25">
      <c r="A1349" s="200"/>
      <c r="B1349" s="200"/>
    </row>
    <row r="1350" spans="1:2" s="197" customFormat="1" x14ac:dyDescent="0.25">
      <c r="A1350" s="200"/>
      <c r="B1350" s="200"/>
    </row>
    <row r="1351" spans="1:2" s="197" customFormat="1" x14ac:dyDescent="0.25">
      <c r="A1351" s="200"/>
      <c r="B1351" s="200"/>
    </row>
    <row r="1352" spans="1:2" s="197" customFormat="1" x14ac:dyDescent="0.25">
      <c r="A1352" s="200"/>
      <c r="B1352" s="200"/>
    </row>
    <row r="1353" spans="1:2" s="197" customFormat="1" x14ac:dyDescent="0.25">
      <c r="A1353" s="200"/>
      <c r="B1353" s="200"/>
    </row>
    <row r="1354" spans="1:2" s="197" customFormat="1" x14ac:dyDescent="0.25">
      <c r="A1354" s="200"/>
      <c r="B1354" s="200"/>
    </row>
    <row r="1355" spans="1:2" s="197" customFormat="1" x14ac:dyDescent="0.25">
      <c r="A1355" s="200"/>
      <c r="B1355" s="200"/>
    </row>
    <row r="1356" spans="1:2" s="197" customFormat="1" x14ac:dyDescent="0.25">
      <c r="A1356" s="200"/>
      <c r="B1356" s="200"/>
    </row>
    <row r="1357" spans="1:2" s="197" customFormat="1" x14ac:dyDescent="0.25">
      <c r="A1357" s="200"/>
      <c r="B1357" s="200"/>
    </row>
    <row r="1358" spans="1:2" s="197" customFormat="1" x14ac:dyDescent="0.25">
      <c r="A1358" s="200"/>
      <c r="B1358" s="200"/>
    </row>
    <row r="1359" spans="1:2" s="197" customFormat="1" x14ac:dyDescent="0.25">
      <c r="A1359" s="200"/>
      <c r="B1359" s="200"/>
    </row>
    <row r="1360" spans="1:2" s="197" customFormat="1" x14ac:dyDescent="0.25">
      <c r="A1360" s="200"/>
      <c r="B1360" s="200"/>
    </row>
    <row r="1361" spans="1:2" s="197" customFormat="1" x14ac:dyDescent="0.25">
      <c r="A1361" s="200"/>
      <c r="B1361" s="200"/>
    </row>
    <row r="1362" spans="1:2" s="197" customFormat="1" x14ac:dyDescent="0.25">
      <c r="A1362" s="200"/>
      <c r="B1362" s="200"/>
    </row>
    <row r="1363" spans="1:2" s="197" customFormat="1" x14ac:dyDescent="0.25">
      <c r="A1363" s="200"/>
      <c r="B1363" s="200"/>
    </row>
    <row r="1364" spans="1:2" s="197" customFormat="1" x14ac:dyDescent="0.25">
      <c r="A1364" s="200"/>
      <c r="B1364" s="200"/>
    </row>
    <row r="1365" spans="1:2" s="197" customFormat="1" x14ac:dyDescent="0.25">
      <c r="A1365" s="200"/>
      <c r="B1365" s="200"/>
    </row>
    <row r="1366" spans="1:2" s="197" customFormat="1" x14ac:dyDescent="0.25">
      <c r="A1366" s="200"/>
      <c r="B1366" s="200"/>
    </row>
    <row r="1367" spans="1:2" s="197" customFormat="1" x14ac:dyDescent="0.25">
      <c r="A1367" s="200"/>
      <c r="B1367" s="200"/>
    </row>
    <row r="1368" spans="1:2" s="197" customFormat="1" x14ac:dyDescent="0.25">
      <c r="A1368" s="200"/>
      <c r="B1368" s="200"/>
    </row>
    <row r="1369" spans="1:2" s="197" customFormat="1" x14ac:dyDescent="0.25">
      <c r="A1369" s="200"/>
      <c r="B1369" s="200"/>
    </row>
    <row r="1370" spans="1:2" s="197" customFormat="1" x14ac:dyDescent="0.25">
      <c r="A1370" s="200"/>
      <c r="B1370" s="200"/>
    </row>
    <row r="1371" spans="1:2" s="197" customFormat="1" x14ac:dyDescent="0.25">
      <c r="A1371" s="200"/>
      <c r="B1371" s="200"/>
    </row>
    <row r="1372" spans="1:2" s="197" customFormat="1" x14ac:dyDescent="0.25">
      <c r="A1372" s="200"/>
      <c r="B1372" s="200"/>
    </row>
    <row r="1373" spans="1:2" s="197" customFormat="1" x14ac:dyDescent="0.25">
      <c r="A1373" s="200"/>
      <c r="B1373" s="200"/>
    </row>
    <row r="1374" spans="1:2" s="197" customFormat="1" x14ac:dyDescent="0.25">
      <c r="A1374" s="200"/>
      <c r="B1374" s="200"/>
    </row>
    <row r="1375" spans="1:2" s="197" customFormat="1" x14ac:dyDescent="0.25">
      <c r="A1375" s="200"/>
      <c r="B1375" s="200"/>
    </row>
    <row r="1376" spans="1:2" s="197" customFormat="1" x14ac:dyDescent="0.25">
      <c r="A1376" s="200"/>
      <c r="B1376" s="200"/>
    </row>
    <row r="1377" spans="1:2" s="197" customFormat="1" x14ac:dyDescent="0.25">
      <c r="A1377" s="200"/>
      <c r="B1377" s="200"/>
    </row>
    <row r="1378" spans="1:2" s="197" customFormat="1" x14ac:dyDescent="0.25">
      <c r="A1378" s="200"/>
      <c r="B1378" s="200"/>
    </row>
    <row r="1379" spans="1:2" s="197" customFormat="1" x14ac:dyDescent="0.25">
      <c r="A1379" s="200"/>
      <c r="B1379" s="200"/>
    </row>
    <row r="1380" spans="1:2" s="197" customFormat="1" x14ac:dyDescent="0.25">
      <c r="A1380" s="200"/>
      <c r="B1380" s="200"/>
    </row>
    <row r="1381" spans="1:2" s="197" customFormat="1" x14ac:dyDescent="0.25">
      <c r="A1381" s="200"/>
      <c r="B1381" s="200"/>
    </row>
    <row r="1382" spans="1:2" s="197" customFormat="1" x14ac:dyDescent="0.25">
      <c r="A1382" s="200"/>
      <c r="B1382" s="200"/>
    </row>
    <row r="1383" spans="1:2" s="197" customFormat="1" x14ac:dyDescent="0.25">
      <c r="A1383" s="200"/>
      <c r="B1383" s="200"/>
    </row>
    <row r="1384" spans="1:2" s="197" customFormat="1" x14ac:dyDescent="0.25">
      <c r="A1384" s="200"/>
      <c r="B1384" s="200"/>
    </row>
    <row r="1385" spans="1:2" s="197" customFormat="1" x14ac:dyDescent="0.25">
      <c r="A1385" s="200"/>
      <c r="B1385" s="200"/>
    </row>
    <row r="1386" spans="1:2" s="197" customFormat="1" x14ac:dyDescent="0.25">
      <c r="A1386" s="200"/>
      <c r="B1386" s="200"/>
    </row>
    <row r="1387" spans="1:2" s="197" customFormat="1" x14ac:dyDescent="0.25">
      <c r="A1387" s="200"/>
      <c r="B1387" s="200"/>
    </row>
    <row r="1388" spans="1:2" s="197" customFormat="1" x14ac:dyDescent="0.25">
      <c r="A1388" s="200"/>
      <c r="B1388" s="200"/>
    </row>
    <row r="1389" spans="1:2" s="197" customFormat="1" x14ac:dyDescent="0.25">
      <c r="A1389" s="200"/>
      <c r="B1389" s="200"/>
    </row>
    <row r="1390" spans="1:2" s="197" customFormat="1" x14ac:dyDescent="0.25">
      <c r="A1390" s="200"/>
      <c r="B1390" s="200"/>
    </row>
    <row r="1391" spans="1:2" s="197" customFormat="1" x14ac:dyDescent="0.25">
      <c r="A1391" s="200"/>
      <c r="B1391" s="200"/>
    </row>
    <row r="1392" spans="1:2" s="197" customFormat="1" x14ac:dyDescent="0.25">
      <c r="A1392" s="200"/>
      <c r="B1392" s="200"/>
    </row>
    <row r="1393" spans="1:2" s="197" customFormat="1" x14ac:dyDescent="0.25">
      <c r="A1393" s="200"/>
      <c r="B1393" s="200"/>
    </row>
    <row r="1394" spans="1:2" s="197" customFormat="1" x14ac:dyDescent="0.25">
      <c r="A1394" s="200"/>
      <c r="B1394" s="200"/>
    </row>
    <row r="1395" spans="1:2" s="197" customFormat="1" x14ac:dyDescent="0.25">
      <c r="A1395" s="200"/>
      <c r="B1395" s="200"/>
    </row>
    <row r="1396" spans="1:2" s="197" customFormat="1" x14ac:dyDescent="0.25">
      <c r="A1396" s="200"/>
      <c r="B1396" s="200"/>
    </row>
    <row r="1397" spans="1:2" s="197" customFormat="1" x14ac:dyDescent="0.25">
      <c r="A1397" s="200"/>
      <c r="B1397" s="200"/>
    </row>
    <row r="1398" spans="1:2" s="197" customFormat="1" x14ac:dyDescent="0.25">
      <c r="A1398" s="200"/>
      <c r="B1398" s="200"/>
    </row>
    <row r="1399" spans="1:2" s="197" customFormat="1" x14ac:dyDescent="0.25">
      <c r="A1399" s="200"/>
      <c r="B1399" s="200"/>
    </row>
    <row r="1400" spans="1:2" s="197" customFormat="1" x14ac:dyDescent="0.25">
      <c r="A1400" s="200"/>
      <c r="B1400" s="200"/>
    </row>
    <row r="1401" spans="1:2" s="197" customFormat="1" x14ac:dyDescent="0.25">
      <c r="A1401" s="200"/>
      <c r="B1401" s="200"/>
    </row>
    <row r="1402" spans="1:2" s="197" customFormat="1" x14ac:dyDescent="0.25">
      <c r="A1402" s="200"/>
      <c r="B1402" s="200"/>
    </row>
    <row r="1403" spans="1:2" s="197" customFormat="1" x14ac:dyDescent="0.25">
      <c r="A1403" s="200"/>
      <c r="B1403" s="200"/>
    </row>
    <row r="1404" spans="1:2" s="197" customFormat="1" x14ac:dyDescent="0.25">
      <c r="A1404" s="200"/>
      <c r="B1404" s="200"/>
    </row>
    <row r="1405" spans="1:2" s="197" customFormat="1" x14ac:dyDescent="0.25">
      <c r="A1405" s="200"/>
      <c r="B1405" s="200"/>
    </row>
    <row r="1406" spans="1:2" s="197" customFormat="1" x14ac:dyDescent="0.25">
      <c r="A1406" s="200"/>
      <c r="B1406" s="200"/>
    </row>
    <row r="1407" spans="1:2" s="197" customFormat="1" x14ac:dyDescent="0.25">
      <c r="A1407" s="200"/>
      <c r="B1407" s="200"/>
    </row>
    <row r="1408" spans="1:2" s="197" customFormat="1" x14ac:dyDescent="0.25">
      <c r="A1408" s="200"/>
      <c r="B1408" s="200"/>
    </row>
    <row r="1409" spans="1:2" s="197" customFormat="1" x14ac:dyDescent="0.25">
      <c r="A1409" s="200"/>
      <c r="B1409" s="200"/>
    </row>
    <row r="1410" spans="1:2" s="197" customFormat="1" x14ac:dyDescent="0.25">
      <c r="A1410" s="200"/>
      <c r="B1410" s="200"/>
    </row>
    <row r="1411" spans="1:2" s="197" customFormat="1" x14ac:dyDescent="0.25">
      <c r="A1411" s="200"/>
      <c r="B1411" s="200"/>
    </row>
    <row r="1412" spans="1:2" s="197" customFormat="1" x14ac:dyDescent="0.25">
      <c r="A1412" s="200"/>
      <c r="B1412" s="200"/>
    </row>
    <row r="1413" spans="1:2" s="197" customFormat="1" x14ac:dyDescent="0.25">
      <c r="A1413" s="200"/>
      <c r="B1413" s="200"/>
    </row>
    <row r="1414" spans="1:2" s="197" customFormat="1" x14ac:dyDescent="0.25">
      <c r="A1414" s="200"/>
      <c r="B1414" s="200"/>
    </row>
    <row r="1415" spans="1:2" s="197" customFormat="1" x14ac:dyDescent="0.25">
      <c r="A1415" s="200"/>
      <c r="B1415" s="200"/>
    </row>
    <row r="1416" spans="1:2" s="197" customFormat="1" x14ac:dyDescent="0.25">
      <c r="A1416" s="200"/>
      <c r="B1416" s="200"/>
    </row>
    <row r="1417" spans="1:2" s="197" customFormat="1" x14ac:dyDescent="0.25">
      <c r="A1417" s="200"/>
      <c r="B1417" s="200"/>
    </row>
    <row r="1418" spans="1:2" s="197" customFormat="1" x14ac:dyDescent="0.25">
      <c r="A1418" s="200"/>
      <c r="B1418" s="200"/>
    </row>
    <row r="1419" spans="1:2" s="197" customFormat="1" x14ac:dyDescent="0.25">
      <c r="A1419" s="200"/>
      <c r="B1419" s="200"/>
    </row>
    <row r="1420" spans="1:2" s="197" customFormat="1" x14ac:dyDescent="0.25">
      <c r="A1420" s="200"/>
      <c r="B1420" s="200"/>
    </row>
    <row r="1421" spans="1:2" s="197" customFormat="1" x14ac:dyDescent="0.25">
      <c r="A1421" s="200"/>
      <c r="B1421" s="200"/>
    </row>
    <row r="1422" spans="1:2" s="197" customFormat="1" x14ac:dyDescent="0.25">
      <c r="A1422" s="200"/>
      <c r="B1422" s="200"/>
    </row>
    <row r="1423" spans="1:2" s="197" customFormat="1" x14ac:dyDescent="0.25">
      <c r="A1423" s="200"/>
      <c r="B1423" s="200"/>
    </row>
    <row r="1424" spans="1:2" s="197" customFormat="1" x14ac:dyDescent="0.25">
      <c r="A1424" s="200"/>
      <c r="B1424" s="200"/>
    </row>
    <row r="1425" spans="1:2" s="197" customFormat="1" x14ac:dyDescent="0.25">
      <c r="A1425" s="200"/>
      <c r="B1425" s="200"/>
    </row>
    <row r="1426" spans="1:2" s="197" customFormat="1" x14ac:dyDescent="0.25">
      <c r="A1426" s="200"/>
      <c r="B1426" s="200"/>
    </row>
    <row r="1427" spans="1:2" s="197" customFormat="1" x14ac:dyDescent="0.25">
      <c r="A1427" s="200"/>
      <c r="B1427" s="200"/>
    </row>
    <row r="1428" spans="1:2" s="197" customFormat="1" x14ac:dyDescent="0.25">
      <c r="A1428" s="200"/>
      <c r="B1428" s="200"/>
    </row>
    <row r="1429" spans="1:2" s="197" customFormat="1" x14ac:dyDescent="0.25">
      <c r="A1429" s="200"/>
      <c r="B1429" s="200"/>
    </row>
    <row r="1430" spans="1:2" s="197" customFormat="1" x14ac:dyDescent="0.25">
      <c r="A1430" s="200"/>
      <c r="B1430" s="200"/>
    </row>
    <row r="1431" spans="1:2" s="197" customFormat="1" x14ac:dyDescent="0.25">
      <c r="A1431" s="200"/>
      <c r="B1431" s="200"/>
    </row>
    <row r="1432" spans="1:2" s="197" customFormat="1" x14ac:dyDescent="0.25">
      <c r="A1432" s="200"/>
      <c r="B1432" s="200"/>
    </row>
    <row r="1433" spans="1:2" s="197" customFormat="1" x14ac:dyDescent="0.25">
      <c r="A1433" s="200"/>
      <c r="B1433" s="200"/>
    </row>
    <row r="1434" spans="1:2" s="197" customFormat="1" x14ac:dyDescent="0.25">
      <c r="A1434" s="200"/>
      <c r="B1434" s="200"/>
    </row>
    <row r="1435" spans="1:2" s="197" customFormat="1" x14ac:dyDescent="0.25">
      <c r="A1435" s="200"/>
      <c r="B1435" s="200"/>
    </row>
    <row r="1436" spans="1:2" s="197" customFormat="1" x14ac:dyDescent="0.25">
      <c r="A1436" s="200"/>
      <c r="B1436" s="200"/>
    </row>
    <row r="1437" spans="1:2" s="197" customFormat="1" x14ac:dyDescent="0.25">
      <c r="A1437" s="200"/>
      <c r="B1437" s="200"/>
    </row>
    <row r="1438" spans="1:2" s="197" customFormat="1" x14ac:dyDescent="0.25">
      <c r="A1438" s="200"/>
      <c r="B1438" s="200"/>
    </row>
    <row r="1439" spans="1:2" s="197" customFormat="1" x14ac:dyDescent="0.25">
      <c r="A1439" s="200"/>
      <c r="B1439" s="200"/>
    </row>
    <row r="1440" spans="1:2" s="197" customFormat="1" x14ac:dyDescent="0.25">
      <c r="A1440" s="200"/>
      <c r="B1440" s="200"/>
    </row>
    <row r="1441" spans="1:2" s="197" customFormat="1" x14ac:dyDescent="0.25">
      <c r="A1441" s="200"/>
      <c r="B1441" s="200"/>
    </row>
    <row r="1442" spans="1:2" s="197" customFormat="1" x14ac:dyDescent="0.25">
      <c r="A1442" s="200"/>
      <c r="B1442" s="200"/>
    </row>
    <row r="1443" spans="1:2" s="197" customFormat="1" x14ac:dyDescent="0.25">
      <c r="A1443" s="200"/>
      <c r="B1443" s="200"/>
    </row>
    <row r="1444" spans="1:2" s="197" customFormat="1" x14ac:dyDescent="0.25">
      <c r="A1444" s="200"/>
      <c r="B1444" s="200"/>
    </row>
    <row r="1445" spans="1:2" s="197" customFormat="1" x14ac:dyDescent="0.25">
      <c r="A1445" s="200"/>
      <c r="B1445" s="200"/>
    </row>
    <row r="1446" spans="1:2" s="197" customFormat="1" x14ac:dyDescent="0.25">
      <c r="A1446" s="200"/>
      <c r="B1446" s="200"/>
    </row>
    <row r="1447" spans="1:2" s="197" customFormat="1" x14ac:dyDescent="0.25">
      <c r="A1447" s="200"/>
      <c r="B1447" s="200"/>
    </row>
    <row r="1448" spans="1:2" s="197" customFormat="1" x14ac:dyDescent="0.25">
      <c r="A1448" s="200"/>
      <c r="B1448" s="200"/>
    </row>
    <row r="1449" spans="1:2" s="197" customFormat="1" x14ac:dyDescent="0.25">
      <c r="A1449" s="200"/>
      <c r="B1449" s="200"/>
    </row>
    <row r="1450" spans="1:2" s="197" customFormat="1" x14ac:dyDescent="0.25">
      <c r="A1450" s="200"/>
      <c r="B1450" s="200"/>
    </row>
    <row r="1451" spans="1:2" s="197" customFormat="1" x14ac:dyDescent="0.25">
      <c r="A1451" s="200"/>
      <c r="B1451" s="200"/>
    </row>
    <row r="1452" spans="1:2" s="197" customFormat="1" x14ac:dyDescent="0.25">
      <c r="A1452" s="200"/>
      <c r="B1452" s="200"/>
    </row>
    <row r="1453" spans="1:2" s="197" customFormat="1" x14ac:dyDescent="0.25">
      <c r="A1453" s="200"/>
      <c r="B1453" s="200"/>
    </row>
    <row r="1454" spans="1:2" s="197" customFormat="1" x14ac:dyDescent="0.25">
      <c r="A1454" s="200"/>
      <c r="B1454" s="200"/>
    </row>
    <row r="1455" spans="1:2" s="197" customFormat="1" x14ac:dyDescent="0.25">
      <c r="A1455" s="200"/>
      <c r="B1455" s="200"/>
    </row>
    <row r="1456" spans="1:2" s="197" customFormat="1" x14ac:dyDescent="0.25">
      <c r="A1456" s="200"/>
      <c r="B1456" s="200"/>
    </row>
    <row r="1457" spans="1:2" s="197" customFormat="1" x14ac:dyDescent="0.25">
      <c r="A1457" s="200"/>
      <c r="B1457" s="200"/>
    </row>
    <row r="1458" spans="1:2" s="197" customFormat="1" x14ac:dyDescent="0.25">
      <c r="A1458" s="200"/>
      <c r="B1458" s="200"/>
    </row>
    <row r="1459" spans="1:2" s="197" customFormat="1" x14ac:dyDescent="0.25">
      <c r="A1459" s="200"/>
      <c r="B1459" s="200"/>
    </row>
    <row r="1460" spans="1:2" s="197" customFormat="1" x14ac:dyDescent="0.25">
      <c r="A1460" s="200"/>
      <c r="B1460" s="200"/>
    </row>
    <row r="1461" spans="1:2" s="197" customFormat="1" x14ac:dyDescent="0.25">
      <c r="A1461" s="200"/>
      <c r="B1461" s="200"/>
    </row>
    <row r="1462" spans="1:2" s="197" customFormat="1" x14ac:dyDescent="0.25">
      <c r="A1462" s="200"/>
      <c r="B1462" s="200"/>
    </row>
    <row r="1463" spans="1:2" s="197" customFormat="1" x14ac:dyDescent="0.25">
      <c r="A1463" s="200"/>
      <c r="B1463" s="200"/>
    </row>
    <row r="1464" spans="1:2" s="197" customFormat="1" x14ac:dyDescent="0.25">
      <c r="A1464" s="200"/>
      <c r="B1464" s="200"/>
    </row>
    <row r="1465" spans="1:2" s="197" customFormat="1" x14ac:dyDescent="0.25">
      <c r="A1465" s="200"/>
      <c r="B1465" s="200"/>
    </row>
    <row r="1466" spans="1:2" s="197" customFormat="1" x14ac:dyDescent="0.25">
      <c r="A1466" s="200"/>
      <c r="B1466" s="200"/>
    </row>
    <row r="1467" spans="1:2" s="197" customFormat="1" x14ac:dyDescent="0.25">
      <c r="A1467" s="200"/>
      <c r="B1467" s="200"/>
    </row>
    <row r="1468" spans="1:2" s="197" customFormat="1" x14ac:dyDescent="0.25">
      <c r="A1468" s="200"/>
      <c r="B1468" s="200"/>
    </row>
    <row r="1469" spans="1:2" s="197" customFormat="1" x14ac:dyDescent="0.25">
      <c r="A1469" s="200"/>
      <c r="B1469" s="200"/>
    </row>
    <row r="1470" spans="1:2" s="197" customFormat="1" x14ac:dyDescent="0.25">
      <c r="A1470" s="200"/>
      <c r="B1470" s="200"/>
    </row>
    <row r="1471" spans="1:2" s="197" customFormat="1" x14ac:dyDescent="0.25">
      <c r="A1471" s="200"/>
      <c r="B1471" s="200"/>
    </row>
    <row r="1472" spans="1:2" s="197" customFormat="1" x14ac:dyDescent="0.25">
      <c r="A1472" s="200"/>
      <c r="B1472" s="200"/>
    </row>
    <row r="1473" spans="1:2" s="197" customFormat="1" x14ac:dyDescent="0.25">
      <c r="A1473" s="200"/>
      <c r="B1473" s="200"/>
    </row>
    <row r="1474" spans="1:2" s="197" customFormat="1" x14ac:dyDescent="0.25">
      <c r="A1474" s="200"/>
      <c r="B1474" s="200"/>
    </row>
    <row r="1475" spans="1:2" s="197" customFormat="1" x14ac:dyDescent="0.25">
      <c r="A1475" s="200"/>
      <c r="B1475" s="200"/>
    </row>
    <row r="1476" spans="1:2" s="197" customFormat="1" x14ac:dyDescent="0.25">
      <c r="A1476" s="200"/>
      <c r="B1476" s="200"/>
    </row>
    <row r="1477" spans="1:2" s="197" customFormat="1" x14ac:dyDescent="0.25">
      <c r="A1477" s="200"/>
      <c r="B1477" s="200"/>
    </row>
    <row r="1478" spans="1:2" s="197" customFormat="1" x14ac:dyDescent="0.25">
      <c r="A1478" s="200"/>
      <c r="B1478" s="200"/>
    </row>
    <row r="1479" spans="1:2" s="197" customFormat="1" x14ac:dyDescent="0.25">
      <c r="A1479" s="200"/>
      <c r="B1479" s="200"/>
    </row>
    <row r="1480" spans="1:2" s="197" customFormat="1" x14ac:dyDescent="0.25">
      <c r="A1480" s="200"/>
      <c r="B1480" s="200"/>
    </row>
    <row r="1481" spans="1:2" s="197" customFormat="1" x14ac:dyDescent="0.25">
      <c r="A1481" s="200"/>
      <c r="B1481" s="200"/>
    </row>
    <row r="1482" spans="1:2" s="197" customFormat="1" x14ac:dyDescent="0.25">
      <c r="A1482" s="200"/>
      <c r="B1482" s="200"/>
    </row>
    <row r="1483" spans="1:2" s="197" customFormat="1" x14ac:dyDescent="0.25">
      <c r="A1483" s="200"/>
      <c r="B1483" s="200"/>
    </row>
    <row r="1484" spans="1:2" s="197" customFormat="1" x14ac:dyDescent="0.25">
      <c r="A1484" s="200"/>
      <c r="B1484" s="200"/>
    </row>
    <row r="1485" spans="1:2" s="197" customFormat="1" x14ac:dyDescent="0.25">
      <c r="A1485" s="200"/>
      <c r="B1485" s="200"/>
    </row>
    <row r="1486" spans="1:2" s="197" customFormat="1" x14ac:dyDescent="0.25">
      <c r="A1486" s="200"/>
      <c r="B1486" s="200"/>
    </row>
    <row r="1487" spans="1:2" s="197" customFormat="1" x14ac:dyDescent="0.25">
      <c r="A1487" s="200"/>
      <c r="B1487" s="200"/>
    </row>
    <row r="1488" spans="1:2" s="197" customFormat="1" x14ac:dyDescent="0.25">
      <c r="A1488" s="200"/>
      <c r="B1488" s="200"/>
    </row>
    <row r="1489" spans="1:2" s="197" customFormat="1" x14ac:dyDescent="0.25">
      <c r="A1489" s="200"/>
      <c r="B1489" s="200"/>
    </row>
    <row r="1490" spans="1:2" s="197" customFormat="1" x14ac:dyDescent="0.25">
      <c r="A1490" s="200"/>
      <c r="B1490" s="200"/>
    </row>
    <row r="1491" spans="1:2" s="197" customFormat="1" x14ac:dyDescent="0.25">
      <c r="A1491" s="200"/>
      <c r="B1491" s="200"/>
    </row>
    <row r="1492" spans="1:2" s="197" customFormat="1" x14ac:dyDescent="0.25">
      <c r="A1492" s="200"/>
      <c r="B1492" s="200"/>
    </row>
    <row r="1493" spans="1:2" s="197" customFormat="1" x14ac:dyDescent="0.25">
      <c r="A1493" s="200"/>
      <c r="B1493" s="200"/>
    </row>
    <row r="1494" spans="1:2" s="197" customFormat="1" x14ac:dyDescent="0.25">
      <c r="A1494" s="200"/>
      <c r="B1494" s="200"/>
    </row>
    <row r="1495" spans="1:2" s="197" customFormat="1" x14ac:dyDescent="0.25">
      <c r="A1495" s="200"/>
      <c r="B1495" s="200"/>
    </row>
    <row r="1496" spans="1:2" s="197" customFormat="1" x14ac:dyDescent="0.25">
      <c r="A1496" s="200"/>
      <c r="B1496" s="200"/>
    </row>
    <row r="1497" spans="1:2" s="197" customFormat="1" x14ac:dyDescent="0.25">
      <c r="A1497" s="200"/>
      <c r="B1497" s="200"/>
    </row>
    <row r="1498" spans="1:2" s="197" customFormat="1" x14ac:dyDescent="0.25">
      <c r="A1498" s="200"/>
      <c r="B1498" s="200"/>
    </row>
    <row r="1499" spans="1:2" s="197" customFormat="1" x14ac:dyDescent="0.25">
      <c r="A1499" s="200"/>
      <c r="B1499" s="200"/>
    </row>
    <row r="1500" spans="1:2" s="197" customFormat="1" x14ac:dyDescent="0.25">
      <c r="A1500" s="200"/>
      <c r="B1500" s="200"/>
    </row>
    <row r="1501" spans="1:2" s="197" customFormat="1" x14ac:dyDescent="0.25">
      <c r="A1501" s="200"/>
      <c r="B1501" s="200"/>
    </row>
    <row r="1502" spans="1:2" s="197" customFormat="1" x14ac:dyDescent="0.25">
      <c r="A1502" s="200"/>
      <c r="B1502" s="200"/>
    </row>
    <row r="1503" spans="1:2" s="197" customFormat="1" x14ac:dyDescent="0.25">
      <c r="A1503" s="200"/>
      <c r="B1503" s="200"/>
    </row>
    <row r="1504" spans="1:2" s="197" customFormat="1" x14ac:dyDescent="0.25">
      <c r="A1504" s="200"/>
      <c r="B1504" s="200"/>
    </row>
    <row r="1505" spans="1:2" s="197" customFormat="1" x14ac:dyDescent="0.25">
      <c r="A1505" s="200"/>
      <c r="B1505" s="200"/>
    </row>
    <row r="1506" spans="1:2" s="197" customFormat="1" x14ac:dyDescent="0.25">
      <c r="A1506" s="200"/>
      <c r="B1506" s="200"/>
    </row>
    <row r="1507" spans="1:2" s="197" customFormat="1" x14ac:dyDescent="0.25">
      <c r="A1507" s="200"/>
      <c r="B1507" s="200"/>
    </row>
    <row r="1508" spans="1:2" s="197" customFormat="1" x14ac:dyDescent="0.25">
      <c r="A1508" s="200"/>
      <c r="B1508" s="200"/>
    </row>
    <row r="1509" spans="1:2" s="197" customFormat="1" x14ac:dyDescent="0.25">
      <c r="A1509" s="200"/>
      <c r="B1509" s="200"/>
    </row>
    <row r="1510" spans="1:2" s="197" customFormat="1" x14ac:dyDescent="0.25">
      <c r="A1510" s="200"/>
      <c r="B1510" s="200"/>
    </row>
    <row r="1511" spans="1:2" s="197" customFormat="1" x14ac:dyDescent="0.25">
      <c r="A1511" s="200"/>
      <c r="B1511" s="200"/>
    </row>
    <row r="1512" spans="1:2" s="197" customFormat="1" x14ac:dyDescent="0.25">
      <c r="A1512" s="200"/>
      <c r="B1512" s="200"/>
    </row>
    <row r="1513" spans="1:2" s="197" customFormat="1" x14ac:dyDescent="0.25">
      <c r="A1513" s="200"/>
      <c r="B1513" s="200"/>
    </row>
    <row r="1514" spans="1:2" s="197" customFormat="1" x14ac:dyDescent="0.25">
      <c r="A1514" s="200"/>
      <c r="B1514" s="200"/>
    </row>
    <row r="1515" spans="1:2" s="197" customFormat="1" x14ac:dyDescent="0.25">
      <c r="A1515" s="200"/>
      <c r="B1515" s="200"/>
    </row>
    <row r="1516" spans="1:2" s="197" customFormat="1" x14ac:dyDescent="0.25">
      <c r="A1516" s="200"/>
      <c r="B1516" s="200"/>
    </row>
    <row r="1517" spans="1:2" s="197" customFormat="1" x14ac:dyDescent="0.25">
      <c r="A1517" s="200"/>
      <c r="B1517" s="200"/>
    </row>
    <row r="1518" spans="1:2" s="197" customFormat="1" x14ac:dyDescent="0.25">
      <c r="A1518" s="200"/>
      <c r="B1518" s="200"/>
    </row>
    <row r="1519" spans="1:2" s="197" customFormat="1" x14ac:dyDescent="0.25">
      <c r="A1519" s="200"/>
      <c r="B1519" s="200"/>
    </row>
    <row r="1520" spans="1:2" s="197" customFormat="1" x14ac:dyDescent="0.25">
      <c r="A1520" s="200"/>
      <c r="B1520" s="200"/>
    </row>
    <row r="1521" spans="1:2" s="197" customFormat="1" x14ac:dyDescent="0.25">
      <c r="A1521" s="200"/>
      <c r="B1521" s="200"/>
    </row>
    <row r="1522" spans="1:2" s="197" customFormat="1" x14ac:dyDescent="0.25">
      <c r="A1522" s="200"/>
      <c r="B1522" s="200"/>
    </row>
    <row r="1523" spans="1:2" s="197" customFormat="1" x14ac:dyDescent="0.25">
      <c r="A1523" s="200"/>
      <c r="B1523" s="200"/>
    </row>
    <row r="1524" spans="1:2" s="197" customFormat="1" x14ac:dyDescent="0.25">
      <c r="A1524" s="200"/>
      <c r="B1524" s="200"/>
    </row>
    <row r="1525" spans="1:2" s="197" customFormat="1" x14ac:dyDescent="0.25">
      <c r="A1525" s="200"/>
      <c r="B1525" s="200"/>
    </row>
    <row r="1526" spans="1:2" s="197" customFormat="1" x14ac:dyDescent="0.25">
      <c r="A1526" s="200"/>
      <c r="B1526" s="200"/>
    </row>
    <row r="1527" spans="1:2" s="197" customFormat="1" x14ac:dyDescent="0.25">
      <c r="A1527" s="200"/>
      <c r="B1527" s="200"/>
    </row>
    <row r="1528" spans="1:2" s="197" customFormat="1" x14ac:dyDescent="0.25">
      <c r="A1528" s="200"/>
      <c r="B1528" s="200"/>
    </row>
    <row r="1529" spans="1:2" s="197" customFormat="1" x14ac:dyDescent="0.25">
      <c r="A1529" s="200"/>
      <c r="B1529" s="200"/>
    </row>
    <row r="1530" spans="1:2" s="197" customFormat="1" x14ac:dyDescent="0.25">
      <c r="A1530" s="200"/>
      <c r="B1530" s="200"/>
    </row>
    <row r="1531" spans="1:2" s="197" customFormat="1" x14ac:dyDescent="0.25">
      <c r="A1531" s="200"/>
      <c r="B1531" s="200"/>
    </row>
    <row r="1532" spans="1:2" s="197" customFormat="1" x14ac:dyDescent="0.25">
      <c r="A1532" s="200"/>
      <c r="B1532" s="200"/>
    </row>
    <row r="1533" spans="1:2" s="197" customFormat="1" x14ac:dyDescent="0.25">
      <c r="A1533" s="200"/>
      <c r="B1533" s="200"/>
    </row>
    <row r="1534" spans="1:2" s="197" customFormat="1" x14ac:dyDescent="0.25">
      <c r="A1534" s="200"/>
      <c r="B1534" s="200"/>
    </row>
    <row r="1535" spans="1:2" s="197" customFormat="1" x14ac:dyDescent="0.25">
      <c r="A1535" s="200"/>
      <c r="B1535" s="200"/>
    </row>
    <row r="1536" spans="1:2" s="197" customFormat="1" x14ac:dyDescent="0.25">
      <c r="A1536" s="200"/>
      <c r="B1536" s="200"/>
    </row>
    <row r="1537" spans="1:2" s="197" customFormat="1" x14ac:dyDescent="0.25">
      <c r="A1537" s="200"/>
      <c r="B1537" s="200"/>
    </row>
    <row r="1538" spans="1:2" s="197" customFormat="1" x14ac:dyDescent="0.25">
      <c r="A1538" s="200"/>
      <c r="B1538" s="200"/>
    </row>
    <row r="1539" spans="1:2" s="197" customFormat="1" x14ac:dyDescent="0.25">
      <c r="A1539" s="200"/>
      <c r="B1539" s="200"/>
    </row>
    <row r="1540" spans="1:2" s="197" customFormat="1" x14ac:dyDescent="0.25">
      <c r="A1540" s="200"/>
      <c r="B1540" s="200"/>
    </row>
    <row r="1541" spans="1:2" s="197" customFormat="1" x14ac:dyDescent="0.25">
      <c r="A1541" s="200"/>
      <c r="B1541" s="200"/>
    </row>
    <row r="1542" spans="1:2" s="197" customFormat="1" x14ac:dyDescent="0.25">
      <c r="A1542" s="200"/>
      <c r="B1542" s="200"/>
    </row>
    <row r="1543" spans="1:2" s="197" customFormat="1" x14ac:dyDescent="0.25">
      <c r="A1543" s="200"/>
      <c r="B1543" s="200"/>
    </row>
    <row r="1544" spans="1:2" s="197" customFormat="1" x14ac:dyDescent="0.25">
      <c r="A1544" s="200"/>
      <c r="B1544" s="200"/>
    </row>
    <row r="1545" spans="1:2" s="197" customFormat="1" x14ac:dyDescent="0.25">
      <c r="A1545" s="200"/>
      <c r="B1545" s="200"/>
    </row>
    <row r="1546" spans="1:2" s="197" customFormat="1" x14ac:dyDescent="0.25">
      <c r="A1546" s="200"/>
      <c r="B1546" s="200"/>
    </row>
    <row r="1547" spans="1:2" s="197" customFormat="1" x14ac:dyDescent="0.25">
      <c r="A1547" s="200"/>
      <c r="B1547" s="200"/>
    </row>
    <row r="1548" spans="1:2" s="197" customFormat="1" x14ac:dyDescent="0.25">
      <c r="A1548" s="200"/>
      <c r="B1548" s="200"/>
    </row>
    <row r="1549" spans="1:2" s="197" customFormat="1" x14ac:dyDescent="0.25">
      <c r="A1549" s="200"/>
      <c r="B1549" s="200"/>
    </row>
    <row r="1550" spans="1:2" s="197" customFormat="1" x14ac:dyDescent="0.25">
      <c r="A1550" s="200"/>
      <c r="B1550" s="200"/>
    </row>
    <row r="1551" spans="1:2" s="197" customFormat="1" x14ac:dyDescent="0.25">
      <c r="A1551" s="200"/>
      <c r="B1551" s="200"/>
    </row>
    <row r="1552" spans="1:2" s="197" customFormat="1" x14ac:dyDescent="0.25">
      <c r="A1552" s="200"/>
      <c r="B1552" s="200"/>
    </row>
    <row r="1553" spans="1:2" s="197" customFormat="1" x14ac:dyDescent="0.25">
      <c r="A1553" s="200"/>
      <c r="B1553" s="200"/>
    </row>
    <row r="1554" spans="1:2" s="197" customFormat="1" x14ac:dyDescent="0.25">
      <c r="A1554" s="200"/>
      <c r="B1554" s="200"/>
    </row>
    <row r="1555" spans="1:2" s="197" customFormat="1" x14ac:dyDescent="0.25">
      <c r="A1555" s="200"/>
      <c r="B1555" s="200"/>
    </row>
    <row r="1556" spans="1:2" s="197" customFormat="1" x14ac:dyDescent="0.25">
      <c r="A1556" s="200"/>
      <c r="B1556" s="200"/>
    </row>
    <row r="1557" spans="1:2" s="197" customFormat="1" x14ac:dyDescent="0.25">
      <c r="A1557" s="200"/>
      <c r="B1557" s="200"/>
    </row>
    <row r="1558" spans="1:2" s="197" customFormat="1" x14ac:dyDescent="0.25">
      <c r="A1558" s="200"/>
      <c r="B1558" s="200"/>
    </row>
    <row r="1559" spans="1:2" s="197" customFormat="1" x14ac:dyDescent="0.25">
      <c r="A1559" s="200"/>
      <c r="B1559" s="200"/>
    </row>
    <row r="1560" spans="1:2" s="197" customFormat="1" x14ac:dyDescent="0.25">
      <c r="A1560" s="200"/>
      <c r="B1560" s="200"/>
    </row>
    <row r="1561" spans="1:2" s="197" customFormat="1" x14ac:dyDescent="0.25">
      <c r="A1561" s="200"/>
      <c r="B1561" s="200"/>
    </row>
    <row r="1562" spans="1:2" s="197" customFormat="1" x14ac:dyDescent="0.25">
      <c r="A1562" s="200"/>
      <c r="B1562" s="200"/>
    </row>
    <row r="1563" spans="1:2" s="197" customFormat="1" x14ac:dyDescent="0.25">
      <c r="A1563" s="200"/>
      <c r="B1563" s="200"/>
    </row>
    <row r="1564" spans="1:2" s="197" customFormat="1" x14ac:dyDescent="0.25">
      <c r="A1564" s="200"/>
      <c r="B1564" s="200"/>
    </row>
    <row r="1565" spans="1:2" s="197" customFormat="1" x14ac:dyDescent="0.25">
      <c r="A1565" s="200"/>
      <c r="B1565" s="200"/>
    </row>
    <row r="1566" spans="1:2" s="197" customFormat="1" x14ac:dyDescent="0.25">
      <c r="A1566" s="200"/>
      <c r="B1566" s="200"/>
    </row>
    <row r="1567" spans="1:2" s="197" customFormat="1" x14ac:dyDescent="0.25">
      <c r="A1567" s="200"/>
      <c r="B1567" s="200"/>
    </row>
    <row r="1568" spans="1:2" s="197" customFormat="1" x14ac:dyDescent="0.25">
      <c r="A1568" s="200"/>
      <c r="B1568" s="200"/>
    </row>
    <row r="1569" spans="1:2" s="197" customFormat="1" x14ac:dyDescent="0.25">
      <c r="A1569" s="200"/>
      <c r="B1569" s="200"/>
    </row>
    <row r="1570" spans="1:2" s="197" customFormat="1" x14ac:dyDescent="0.25">
      <c r="A1570" s="200"/>
      <c r="B1570" s="200"/>
    </row>
    <row r="1571" spans="1:2" s="197" customFormat="1" x14ac:dyDescent="0.25">
      <c r="A1571" s="200"/>
      <c r="B1571" s="200"/>
    </row>
    <row r="1572" spans="1:2" s="197" customFormat="1" x14ac:dyDescent="0.25">
      <c r="A1572" s="200"/>
      <c r="B1572" s="200"/>
    </row>
    <row r="1573" spans="1:2" s="197" customFormat="1" x14ac:dyDescent="0.25">
      <c r="A1573" s="200"/>
      <c r="B1573" s="200"/>
    </row>
    <row r="1574" spans="1:2" s="197" customFormat="1" x14ac:dyDescent="0.25">
      <c r="A1574" s="200"/>
      <c r="B1574" s="200"/>
    </row>
    <row r="1575" spans="1:2" s="197" customFormat="1" x14ac:dyDescent="0.25">
      <c r="A1575" s="200"/>
      <c r="B1575" s="200"/>
    </row>
    <row r="1576" spans="1:2" s="197" customFormat="1" x14ac:dyDescent="0.25">
      <c r="A1576" s="200"/>
      <c r="B1576" s="200"/>
    </row>
    <row r="1577" spans="1:2" s="197" customFormat="1" x14ac:dyDescent="0.25">
      <c r="A1577" s="200"/>
      <c r="B1577" s="200"/>
    </row>
    <row r="1578" spans="1:2" s="197" customFormat="1" x14ac:dyDescent="0.25">
      <c r="A1578" s="200"/>
      <c r="B1578" s="200"/>
    </row>
    <row r="1579" spans="1:2" s="197" customFormat="1" x14ac:dyDescent="0.25">
      <c r="A1579" s="200"/>
      <c r="B1579" s="200"/>
    </row>
    <row r="1580" spans="1:2" s="197" customFormat="1" x14ac:dyDescent="0.25">
      <c r="A1580" s="200"/>
      <c r="B1580" s="200"/>
    </row>
    <row r="1581" spans="1:2" s="197" customFormat="1" x14ac:dyDescent="0.25">
      <c r="A1581" s="200"/>
      <c r="B1581" s="200"/>
    </row>
    <row r="1582" spans="1:2" s="197" customFormat="1" x14ac:dyDescent="0.25">
      <c r="A1582" s="200"/>
      <c r="B1582" s="200"/>
    </row>
    <row r="1583" spans="1:2" s="197" customFormat="1" x14ac:dyDescent="0.25">
      <c r="A1583" s="200"/>
      <c r="B1583" s="200"/>
    </row>
    <row r="1584" spans="1:2" s="197" customFormat="1" x14ac:dyDescent="0.25">
      <c r="A1584" s="200"/>
      <c r="B1584" s="200"/>
    </row>
    <row r="1585" spans="1:2" s="197" customFormat="1" x14ac:dyDescent="0.25">
      <c r="A1585" s="200"/>
      <c r="B1585" s="200"/>
    </row>
    <row r="1586" spans="1:2" s="197" customFormat="1" x14ac:dyDescent="0.25">
      <c r="A1586" s="200"/>
      <c r="B1586" s="200"/>
    </row>
    <row r="1587" spans="1:2" s="197" customFormat="1" x14ac:dyDescent="0.25">
      <c r="A1587" s="200"/>
      <c r="B1587" s="200"/>
    </row>
    <row r="1588" spans="1:2" s="197" customFormat="1" x14ac:dyDescent="0.25">
      <c r="A1588" s="200"/>
      <c r="B1588" s="200"/>
    </row>
    <row r="1589" spans="1:2" s="197" customFormat="1" x14ac:dyDescent="0.25">
      <c r="A1589" s="200"/>
      <c r="B1589" s="200"/>
    </row>
    <row r="1590" spans="1:2" s="197" customFormat="1" x14ac:dyDescent="0.25">
      <c r="A1590" s="200"/>
      <c r="B1590" s="200"/>
    </row>
    <row r="1591" spans="1:2" s="197" customFormat="1" x14ac:dyDescent="0.25">
      <c r="A1591" s="200"/>
      <c r="B1591" s="200"/>
    </row>
    <row r="1592" spans="1:2" s="197" customFormat="1" x14ac:dyDescent="0.25">
      <c r="A1592" s="200"/>
      <c r="B1592" s="200"/>
    </row>
    <row r="1593" spans="1:2" s="197" customFormat="1" x14ac:dyDescent="0.25">
      <c r="A1593" s="200"/>
      <c r="B1593" s="200"/>
    </row>
    <row r="1594" spans="1:2" s="197" customFormat="1" x14ac:dyDescent="0.25">
      <c r="A1594" s="200"/>
      <c r="B1594" s="200"/>
    </row>
    <row r="1595" spans="1:2" s="197" customFormat="1" x14ac:dyDescent="0.25">
      <c r="A1595" s="200"/>
      <c r="B1595" s="200"/>
    </row>
    <row r="1596" spans="1:2" s="197" customFormat="1" x14ac:dyDescent="0.25">
      <c r="A1596" s="200"/>
      <c r="B1596" s="200"/>
    </row>
    <row r="1597" spans="1:2" s="197" customFormat="1" x14ac:dyDescent="0.25">
      <c r="A1597" s="200"/>
      <c r="B1597" s="200"/>
    </row>
    <row r="1598" spans="1:2" s="197" customFormat="1" x14ac:dyDescent="0.25">
      <c r="A1598" s="200"/>
      <c r="B1598" s="200"/>
    </row>
    <row r="1599" spans="1:2" s="197" customFormat="1" x14ac:dyDescent="0.25">
      <c r="A1599" s="200"/>
      <c r="B1599" s="200"/>
    </row>
    <row r="1600" spans="1:2" s="197" customFormat="1" x14ac:dyDescent="0.25">
      <c r="A1600" s="200"/>
      <c r="B1600" s="200"/>
    </row>
    <row r="1601" spans="1:2" s="197" customFormat="1" x14ac:dyDescent="0.25">
      <c r="A1601" s="200"/>
      <c r="B1601" s="200"/>
    </row>
    <row r="1602" spans="1:2" s="197" customFormat="1" x14ac:dyDescent="0.25">
      <c r="A1602" s="200"/>
      <c r="B1602" s="200"/>
    </row>
    <row r="1603" spans="1:2" s="197" customFormat="1" x14ac:dyDescent="0.25">
      <c r="A1603" s="200"/>
      <c r="B1603" s="200"/>
    </row>
    <row r="1604" spans="1:2" s="197" customFormat="1" x14ac:dyDescent="0.25">
      <c r="A1604" s="200"/>
      <c r="B1604" s="200"/>
    </row>
    <row r="1605" spans="1:2" s="197" customFormat="1" x14ac:dyDescent="0.25">
      <c r="A1605" s="200"/>
      <c r="B1605" s="200"/>
    </row>
    <row r="1606" spans="1:2" s="197" customFormat="1" x14ac:dyDescent="0.25">
      <c r="A1606" s="200"/>
      <c r="B1606" s="200"/>
    </row>
    <row r="1607" spans="1:2" s="197" customFormat="1" x14ac:dyDescent="0.25">
      <c r="A1607" s="200"/>
      <c r="B1607" s="200"/>
    </row>
    <row r="1608" spans="1:2" s="197" customFormat="1" x14ac:dyDescent="0.25">
      <c r="A1608" s="200"/>
      <c r="B1608" s="200"/>
    </row>
    <row r="1609" spans="1:2" s="197" customFormat="1" x14ac:dyDescent="0.25">
      <c r="A1609" s="200"/>
      <c r="B1609" s="200"/>
    </row>
    <row r="1610" spans="1:2" s="197" customFormat="1" x14ac:dyDescent="0.25">
      <c r="A1610" s="200"/>
      <c r="B1610" s="200"/>
    </row>
    <row r="1611" spans="1:2" s="197" customFormat="1" x14ac:dyDescent="0.25">
      <c r="A1611" s="200"/>
      <c r="B1611" s="200"/>
    </row>
    <row r="1612" spans="1:2" s="197" customFormat="1" x14ac:dyDescent="0.25">
      <c r="A1612" s="200"/>
      <c r="B1612" s="200"/>
    </row>
    <row r="1613" spans="1:2" s="197" customFormat="1" x14ac:dyDescent="0.25">
      <c r="A1613" s="200"/>
      <c r="B1613" s="200"/>
    </row>
    <row r="1614" spans="1:2" s="197" customFormat="1" x14ac:dyDescent="0.25">
      <c r="A1614" s="200"/>
      <c r="B1614" s="200"/>
    </row>
    <row r="1615" spans="1:2" s="197" customFormat="1" x14ac:dyDescent="0.25">
      <c r="A1615" s="200"/>
      <c r="B1615" s="200"/>
    </row>
    <row r="1616" spans="1:2" s="197" customFormat="1" x14ac:dyDescent="0.25">
      <c r="A1616" s="200"/>
      <c r="B1616" s="200"/>
    </row>
    <row r="1617" spans="1:2" s="197" customFormat="1" x14ac:dyDescent="0.25">
      <c r="A1617" s="200"/>
      <c r="B1617" s="200"/>
    </row>
    <row r="1618" spans="1:2" s="197" customFormat="1" x14ac:dyDescent="0.25">
      <c r="A1618" s="200"/>
      <c r="B1618" s="200"/>
    </row>
    <row r="1619" spans="1:2" s="197" customFormat="1" x14ac:dyDescent="0.25">
      <c r="A1619" s="200"/>
      <c r="B1619" s="200"/>
    </row>
    <row r="1620" spans="1:2" s="197" customFormat="1" x14ac:dyDescent="0.25">
      <c r="A1620" s="200"/>
      <c r="B1620" s="200"/>
    </row>
    <row r="1621" spans="1:2" s="197" customFormat="1" x14ac:dyDescent="0.25">
      <c r="A1621" s="200"/>
      <c r="B1621" s="200"/>
    </row>
    <row r="1622" spans="1:2" s="197" customFormat="1" x14ac:dyDescent="0.25">
      <c r="A1622" s="200"/>
      <c r="B1622" s="200"/>
    </row>
    <row r="1623" spans="1:2" s="197" customFormat="1" x14ac:dyDescent="0.25">
      <c r="A1623" s="200"/>
      <c r="B1623" s="200"/>
    </row>
    <row r="1624" spans="1:2" s="197" customFormat="1" x14ac:dyDescent="0.25">
      <c r="A1624" s="200"/>
      <c r="B1624" s="200"/>
    </row>
    <row r="1625" spans="1:2" s="197" customFormat="1" x14ac:dyDescent="0.25">
      <c r="A1625" s="200"/>
      <c r="B1625" s="200"/>
    </row>
    <row r="1626" spans="1:2" s="197" customFormat="1" x14ac:dyDescent="0.25">
      <c r="A1626" s="200"/>
      <c r="B1626" s="200"/>
    </row>
    <row r="1627" spans="1:2" s="197" customFormat="1" x14ac:dyDescent="0.25">
      <c r="A1627" s="200"/>
      <c r="B1627" s="200"/>
    </row>
    <row r="1628" spans="1:2" s="197" customFormat="1" x14ac:dyDescent="0.25">
      <c r="A1628" s="200"/>
      <c r="B1628" s="200"/>
    </row>
    <row r="1629" spans="1:2" s="197" customFormat="1" x14ac:dyDescent="0.25">
      <c r="A1629" s="200"/>
      <c r="B1629" s="200"/>
    </row>
    <row r="1630" spans="1:2" s="197" customFormat="1" x14ac:dyDescent="0.25">
      <c r="A1630" s="200"/>
      <c r="B1630" s="200"/>
    </row>
    <row r="1631" spans="1:2" s="197" customFormat="1" x14ac:dyDescent="0.25">
      <c r="A1631" s="200"/>
      <c r="B1631" s="200"/>
    </row>
    <row r="1632" spans="1:2" s="197" customFormat="1" x14ac:dyDescent="0.25">
      <c r="A1632" s="200"/>
      <c r="B1632" s="200"/>
    </row>
    <row r="1633" spans="1:2" s="197" customFormat="1" x14ac:dyDescent="0.25">
      <c r="A1633" s="200"/>
      <c r="B1633" s="200"/>
    </row>
    <row r="1634" spans="1:2" s="197" customFormat="1" x14ac:dyDescent="0.25">
      <c r="A1634" s="200"/>
      <c r="B1634" s="200"/>
    </row>
    <row r="1635" spans="1:2" s="197" customFormat="1" x14ac:dyDescent="0.25">
      <c r="A1635" s="200"/>
      <c r="B1635" s="200"/>
    </row>
    <row r="1636" spans="1:2" s="197" customFormat="1" x14ac:dyDescent="0.25">
      <c r="A1636" s="200"/>
      <c r="B1636" s="200"/>
    </row>
    <row r="1637" spans="1:2" s="197" customFormat="1" x14ac:dyDescent="0.25">
      <c r="A1637" s="200"/>
      <c r="B1637" s="200"/>
    </row>
    <row r="1638" spans="1:2" s="197" customFormat="1" x14ac:dyDescent="0.25">
      <c r="A1638" s="200"/>
      <c r="B1638" s="200"/>
    </row>
    <row r="1639" spans="1:2" s="197" customFormat="1" x14ac:dyDescent="0.25">
      <c r="A1639" s="200"/>
      <c r="B1639" s="200"/>
    </row>
    <row r="1640" spans="1:2" s="197" customFormat="1" x14ac:dyDescent="0.25">
      <c r="A1640" s="200"/>
      <c r="B1640" s="200"/>
    </row>
    <row r="1641" spans="1:2" s="197" customFormat="1" x14ac:dyDescent="0.25">
      <c r="A1641" s="200"/>
      <c r="B1641" s="200"/>
    </row>
    <row r="1642" spans="1:2" s="197" customFormat="1" x14ac:dyDescent="0.25">
      <c r="A1642" s="200"/>
      <c r="B1642" s="200"/>
    </row>
    <row r="1643" spans="1:2" s="197" customFormat="1" x14ac:dyDescent="0.25">
      <c r="A1643" s="200"/>
      <c r="B1643" s="200"/>
    </row>
    <row r="1644" spans="1:2" s="197" customFormat="1" x14ac:dyDescent="0.25">
      <c r="A1644" s="200"/>
      <c r="B1644" s="200"/>
    </row>
    <row r="1645" spans="1:2" s="197" customFormat="1" x14ac:dyDescent="0.25">
      <c r="A1645" s="200"/>
      <c r="B1645" s="200"/>
    </row>
    <row r="1646" spans="1:2" s="197" customFormat="1" x14ac:dyDescent="0.25">
      <c r="A1646" s="200"/>
      <c r="B1646" s="200"/>
    </row>
    <row r="1647" spans="1:2" s="197" customFormat="1" x14ac:dyDescent="0.25">
      <c r="A1647" s="200"/>
      <c r="B1647" s="200"/>
    </row>
    <row r="1648" spans="1:2" s="197" customFormat="1" x14ac:dyDescent="0.25">
      <c r="A1648" s="200"/>
      <c r="B1648" s="200"/>
    </row>
    <row r="1649" spans="1:2" s="197" customFormat="1" x14ac:dyDescent="0.25">
      <c r="A1649" s="200"/>
      <c r="B1649" s="200"/>
    </row>
    <row r="1650" spans="1:2" s="197" customFormat="1" x14ac:dyDescent="0.25">
      <c r="A1650" s="200"/>
      <c r="B1650" s="200"/>
    </row>
    <row r="1651" spans="1:2" s="197" customFormat="1" x14ac:dyDescent="0.25">
      <c r="A1651" s="200"/>
      <c r="B1651" s="200"/>
    </row>
    <row r="1652" spans="1:2" s="197" customFormat="1" x14ac:dyDescent="0.25">
      <c r="A1652" s="200"/>
      <c r="B1652" s="200"/>
    </row>
    <row r="1653" spans="1:2" s="197" customFormat="1" x14ac:dyDescent="0.25">
      <c r="A1653" s="200"/>
      <c r="B1653" s="200"/>
    </row>
    <row r="1654" spans="1:2" s="197" customFormat="1" x14ac:dyDescent="0.25">
      <c r="A1654" s="200"/>
      <c r="B1654" s="200"/>
    </row>
    <row r="1655" spans="1:2" s="197" customFormat="1" x14ac:dyDescent="0.25">
      <c r="A1655" s="200"/>
      <c r="B1655" s="200"/>
    </row>
    <row r="1656" spans="1:2" s="197" customFormat="1" x14ac:dyDescent="0.25">
      <c r="A1656" s="200"/>
      <c r="B1656" s="200"/>
    </row>
    <row r="1657" spans="1:2" s="197" customFormat="1" x14ac:dyDescent="0.25">
      <c r="A1657" s="200"/>
      <c r="B1657" s="200"/>
    </row>
    <row r="1658" spans="1:2" s="197" customFormat="1" x14ac:dyDescent="0.25">
      <c r="A1658" s="200"/>
      <c r="B1658" s="200"/>
    </row>
    <row r="1659" spans="1:2" s="197" customFormat="1" x14ac:dyDescent="0.25">
      <c r="A1659" s="200"/>
      <c r="B1659" s="200"/>
    </row>
    <row r="1660" spans="1:2" s="197" customFormat="1" x14ac:dyDescent="0.25">
      <c r="A1660" s="200"/>
      <c r="B1660" s="200"/>
    </row>
    <row r="1661" spans="1:2" s="197" customFormat="1" x14ac:dyDescent="0.25">
      <c r="A1661" s="200"/>
      <c r="B1661" s="200"/>
    </row>
    <row r="1662" spans="1:2" s="197" customFormat="1" x14ac:dyDescent="0.25">
      <c r="A1662" s="200"/>
      <c r="B1662" s="200"/>
    </row>
    <row r="1663" spans="1:2" s="197" customFormat="1" x14ac:dyDescent="0.25">
      <c r="A1663" s="200"/>
      <c r="B1663" s="200"/>
    </row>
    <row r="1664" spans="1:2" s="197" customFormat="1" x14ac:dyDescent="0.25">
      <c r="A1664" s="200"/>
      <c r="B1664" s="200"/>
    </row>
    <row r="1665" spans="1:2" s="197" customFormat="1" x14ac:dyDescent="0.25">
      <c r="A1665" s="200"/>
      <c r="B1665" s="200"/>
    </row>
    <row r="1666" spans="1:2" s="197" customFormat="1" x14ac:dyDescent="0.25">
      <c r="A1666" s="200"/>
      <c r="B1666" s="200"/>
    </row>
    <row r="1667" spans="1:2" s="197" customFormat="1" x14ac:dyDescent="0.25">
      <c r="A1667" s="200"/>
      <c r="B1667" s="200"/>
    </row>
    <row r="1668" spans="1:2" s="197" customFormat="1" x14ac:dyDescent="0.25">
      <c r="A1668" s="200"/>
      <c r="B1668" s="200"/>
    </row>
    <row r="1669" spans="1:2" s="197" customFormat="1" x14ac:dyDescent="0.25">
      <c r="A1669" s="200"/>
      <c r="B1669" s="200"/>
    </row>
    <row r="1670" spans="1:2" s="197" customFormat="1" x14ac:dyDescent="0.25">
      <c r="A1670" s="200"/>
      <c r="B1670" s="200"/>
    </row>
    <row r="1671" spans="1:2" s="197" customFormat="1" x14ac:dyDescent="0.25">
      <c r="A1671" s="200"/>
      <c r="B1671" s="200"/>
    </row>
    <row r="1672" spans="1:2" s="197" customFormat="1" x14ac:dyDescent="0.25">
      <c r="A1672" s="200"/>
      <c r="B1672" s="200"/>
    </row>
    <row r="1673" spans="1:2" s="197" customFormat="1" x14ac:dyDescent="0.25">
      <c r="A1673" s="200"/>
      <c r="B1673" s="200"/>
    </row>
    <row r="1674" spans="1:2" s="197" customFormat="1" x14ac:dyDescent="0.25">
      <c r="A1674" s="200"/>
      <c r="B1674" s="200"/>
    </row>
    <row r="1675" spans="1:2" s="197" customFormat="1" x14ac:dyDescent="0.25">
      <c r="A1675" s="200"/>
      <c r="B1675" s="200"/>
    </row>
    <row r="1676" spans="1:2" s="197" customFormat="1" x14ac:dyDescent="0.25">
      <c r="A1676" s="200"/>
      <c r="B1676" s="200"/>
    </row>
    <row r="1677" spans="1:2" s="197" customFormat="1" x14ac:dyDescent="0.25">
      <c r="A1677" s="200"/>
      <c r="B1677" s="200"/>
    </row>
    <row r="1678" spans="1:2" s="197" customFormat="1" x14ac:dyDescent="0.25">
      <c r="A1678" s="200"/>
      <c r="B1678" s="200"/>
    </row>
    <row r="1679" spans="1:2" s="197" customFormat="1" x14ac:dyDescent="0.25">
      <c r="A1679" s="200"/>
      <c r="B1679" s="200"/>
    </row>
    <row r="1680" spans="1:2" s="197" customFormat="1" x14ac:dyDescent="0.25">
      <c r="A1680" s="200"/>
      <c r="B1680" s="200"/>
    </row>
    <row r="1681" spans="1:2" s="197" customFormat="1" x14ac:dyDescent="0.25">
      <c r="A1681" s="200"/>
      <c r="B1681" s="200"/>
    </row>
    <row r="1682" spans="1:2" s="197" customFormat="1" x14ac:dyDescent="0.25">
      <c r="A1682" s="200"/>
      <c r="B1682" s="200"/>
    </row>
    <row r="1683" spans="1:2" s="197" customFormat="1" x14ac:dyDescent="0.25">
      <c r="A1683" s="200"/>
      <c r="B1683" s="200"/>
    </row>
    <row r="1684" spans="1:2" s="197" customFormat="1" x14ac:dyDescent="0.25">
      <c r="A1684" s="200"/>
      <c r="B1684" s="200"/>
    </row>
    <row r="1685" spans="1:2" s="197" customFormat="1" x14ac:dyDescent="0.25">
      <c r="A1685" s="200"/>
      <c r="B1685" s="200"/>
    </row>
    <row r="1686" spans="1:2" s="197" customFormat="1" x14ac:dyDescent="0.25">
      <c r="A1686" s="200"/>
      <c r="B1686" s="200"/>
    </row>
    <row r="1687" spans="1:2" s="197" customFormat="1" x14ac:dyDescent="0.25">
      <c r="A1687" s="200"/>
      <c r="B1687" s="200"/>
    </row>
    <row r="1688" spans="1:2" s="197" customFormat="1" x14ac:dyDescent="0.25">
      <c r="A1688" s="200"/>
      <c r="B1688" s="200"/>
    </row>
    <row r="1689" spans="1:2" s="197" customFormat="1" x14ac:dyDescent="0.25">
      <c r="A1689" s="200"/>
      <c r="B1689" s="200"/>
    </row>
    <row r="1690" spans="1:2" s="197" customFormat="1" x14ac:dyDescent="0.25">
      <c r="A1690" s="200"/>
      <c r="B1690" s="200"/>
    </row>
    <row r="1691" spans="1:2" s="197" customFormat="1" x14ac:dyDescent="0.25">
      <c r="A1691" s="200"/>
      <c r="B1691" s="200"/>
    </row>
    <row r="1692" spans="1:2" s="197" customFormat="1" x14ac:dyDescent="0.25">
      <c r="A1692" s="200"/>
      <c r="B1692" s="200"/>
    </row>
    <row r="1693" spans="1:2" s="197" customFormat="1" x14ac:dyDescent="0.25">
      <c r="A1693" s="200"/>
      <c r="B1693" s="200"/>
    </row>
    <row r="1694" spans="1:2" s="197" customFormat="1" x14ac:dyDescent="0.25">
      <c r="A1694" s="200"/>
      <c r="B1694" s="200"/>
    </row>
    <row r="1695" spans="1:2" s="197" customFormat="1" x14ac:dyDescent="0.25">
      <c r="A1695" s="200"/>
      <c r="B1695" s="200"/>
    </row>
    <row r="1696" spans="1:2" s="197" customFormat="1" x14ac:dyDescent="0.25">
      <c r="A1696" s="200"/>
      <c r="B1696" s="200"/>
    </row>
    <row r="1697" spans="1:2" s="197" customFormat="1" x14ac:dyDescent="0.25">
      <c r="A1697" s="200"/>
      <c r="B1697" s="200"/>
    </row>
    <row r="1698" spans="1:2" s="197" customFormat="1" x14ac:dyDescent="0.25">
      <c r="A1698" s="200"/>
      <c r="B1698" s="200"/>
    </row>
    <row r="1699" spans="1:2" s="197" customFormat="1" x14ac:dyDescent="0.25">
      <c r="A1699" s="200"/>
      <c r="B1699" s="200"/>
    </row>
    <row r="1700" spans="1:2" s="197" customFormat="1" x14ac:dyDescent="0.25">
      <c r="A1700" s="200"/>
      <c r="B1700" s="200"/>
    </row>
    <row r="1701" spans="1:2" s="197" customFormat="1" x14ac:dyDescent="0.25">
      <c r="A1701" s="200"/>
      <c r="B1701" s="200"/>
    </row>
    <row r="1702" spans="1:2" s="197" customFormat="1" x14ac:dyDescent="0.25">
      <c r="A1702" s="200"/>
      <c r="B1702" s="200"/>
    </row>
    <row r="1703" spans="1:2" s="197" customFormat="1" x14ac:dyDescent="0.25">
      <c r="A1703" s="200"/>
      <c r="B1703" s="200"/>
    </row>
    <row r="1704" spans="1:2" s="197" customFormat="1" x14ac:dyDescent="0.25">
      <c r="A1704" s="200"/>
      <c r="B1704" s="200"/>
    </row>
    <row r="1705" spans="1:2" s="197" customFormat="1" x14ac:dyDescent="0.25">
      <c r="A1705" s="200"/>
      <c r="B1705" s="200"/>
    </row>
    <row r="1706" spans="1:2" s="197" customFormat="1" x14ac:dyDescent="0.25">
      <c r="A1706" s="200"/>
      <c r="B1706" s="200"/>
    </row>
    <row r="1707" spans="1:2" s="197" customFormat="1" x14ac:dyDescent="0.25">
      <c r="A1707" s="200"/>
      <c r="B1707" s="200"/>
    </row>
    <row r="1708" spans="1:2" s="197" customFormat="1" x14ac:dyDescent="0.25">
      <c r="A1708" s="200"/>
      <c r="B1708" s="200"/>
    </row>
    <row r="1709" spans="1:2" s="197" customFormat="1" x14ac:dyDescent="0.25">
      <c r="A1709" s="200"/>
      <c r="B1709" s="200"/>
    </row>
    <row r="1710" spans="1:2" s="197" customFormat="1" x14ac:dyDescent="0.25">
      <c r="A1710" s="200"/>
      <c r="B1710" s="200"/>
    </row>
    <row r="1711" spans="1:2" s="197" customFormat="1" x14ac:dyDescent="0.25">
      <c r="A1711" s="200"/>
      <c r="B1711" s="200"/>
    </row>
    <row r="1712" spans="1:2" s="197" customFormat="1" x14ac:dyDescent="0.25">
      <c r="A1712" s="200"/>
      <c r="B1712" s="200"/>
    </row>
    <row r="1713" spans="1:2" s="197" customFormat="1" x14ac:dyDescent="0.25">
      <c r="A1713" s="200"/>
      <c r="B1713" s="200"/>
    </row>
    <row r="1714" spans="1:2" s="197" customFormat="1" x14ac:dyDescent="0.25">
      <c r="A1714" s="200"/>
      <c r="B1714" s="200"/>
    </row>
    <row r="1715" spans="1:2" s="197" customFormat="1" x14ac:dyDescent="0.25">
      <c r="A1715" s="200"/>
      <c r="B1715" s="200"/>
    </row>
    <row r="1716" spans="1:2" s="197" customFormat="1" x14ac:dyDescent="0.25">
      <c r="A1716" s="200"/>
      <c r="B1716" s="200"/>
    </row>
    <row r="1717" spans="1:2" s="197" customFormat="1" x14ac:dyDescent="0.25">
      <c r="A1717" s="200"/>
      <c r="B1717" s="200"/>
    </row>
    <row r="1718" spans="1:2" s="197" customFormat="1" x14ac:dyDescent="0.25">
      <c r="A1718" s="200"/>
      <c r="B1718" s="200"/>
    </row>
    <row r="1719" spans="1:2" s="197" customFormat="1" x14ac:dyDescent="0.25">
      <c r="A1719" s="200"/>
      <c r="B1719" s="200"/>
    </row>
    <row r="1720" spans="1:2" s="197" customFormat="1" x14ac:dyDescent="0.25">
      <c r="A1720" s="200"/>
      <c r="B1720" s="200"/>
    </row>
    <row r="1721" spans="1:2" s="197" customFormat="1" x14ac:dyDescent="0.25">
      <c r="A1721" s="200"/>
      <c r="B1721" s="200"/>
    </row>
    <row r="1722" spans="1:2" s="197" customFormat="1" x14ac:dyDescent="0.25">
      <c r="A1722" s="200"/>
      <c r="B1722" s="200"/>
    </row>
    <row r="1723" spans="1:2" s="197" customFormat="1" x14ac:dyDescent="0.25">
      <c r="A1723" s="200"/>
      <c r="B1723" s="200"/>
    </row>
    <row r="1724" spans="1:2" s="197" customFormat="1" x14ac:dyDescent="0.25">
      <c r="A1724" s="200"/>
      <c r="B1724" s="200"/>
    </row>
    <row r="1725" spans="1:2" s="197" customFormat="1" x14ac:dyDescent="0.25">
      <c r="A1725" s="200"/>
      <c r="B1725" s="200"/>
    </row>
    <row r="1726" spans="1:2" s="197" customFormat="1" x14ac:dyDescent="0.25">
      <c r="A1726" s="200"/>
      <c r="B1726" s="200"/>
    </row>
    <row r="1727" spans="1:2" s="197" customFormat="1" x14ac:dyDescent="0.25">
      <c r="A1727" s="200"/>
      <c r="B1727" s="200"/>
    </row>
    <row r="1728" spans="1:2" s="197" customFormat="1" x14ac:dyDescent="0.25">
      <c r="A1728" s="200"/>
      <c r="B1728" s="200"/>
    </row>
    <row r="1729" spans="1:2" s="197" customFormat="1" x14ac:dyDescent="0.25">
      <c r="A1729" s="200"/>
      <c r="B1729" s="200"/>
    </row>
    <row r="1730" spans="1:2" s="197" customFormat="1" x14ac:dyDescent="0.25">
      <c r="A1730" s="200"/>
      <c r="B1730" s="200"/>
    </row>
    <row r="1731" spans="1:2" s="197" customFormat="1" x14ac:dyDescent="0.25">
      <c r="A1731" s="200"/>
      <c r="B1731" s="200"/>
    </row>
    <row r="1732" spans="1:2" s="197" customFormat="1" x14ac:dyDescent="0.25">
      <c r="A1732" s="200"/>
      <c r="B1732" s="200"/>
    </row>
    <row r="1733" spans="1:2" s="197" customFormat="1" x14ac:dyDescent="0.25">
      <c r="A1733" s="200"/>
      <c r="B1733" s="200"/>
    </row>
    <row r="1734" spans="1:2" s="197" customFormat="1" x14ac:dyDescent="0.25">
      <c r="A1734" s="200"/>
      <c r="B1734" s="200"/>
    </row>
    <row r="1735" spans="1:2" s="197" customFormat="1" x14ac:dyDescent="0.25">
      <c r="A1735" s="200"/>
      <c r="B1735" s="200"/>
    </row>
    <row r="1736" spans="1:2" s="197" customFormat="1" x14ac:dyDescent="0.25">
      <c r="A1736" s="200"/>
      <c r="B1736" s="200"/>
    </row>
    <row r="1737" spans="1:2" s="197" customFormat="1" x14ac:dyDescent="0.25">
      <c r="A1737" s="200"/>
      <c r="B1737" s="200"/>
    </row>
    <row r="1738" spans="1:2" s="197" customFormat="1" x14ac:dyDescent="0.25">
      <c r="A1738" s="200"/>
      <c r="B1738" s="200"/>
    </row>
    <row r="1739" spans="1:2" s="197" customFormat="1" x14ac:dyDescent="0.25">
      <c r="A1739" s="200"/>
      <c r="B1739" s="200"/>
    </row>
    <row r="1740" spans="1:2" s="197" customFormat="1" x14ac:dyDescent="0.25">
      <c r="A1740" s="200"/>
      <c r="B1740" s="200"/>
    </row>
    <row r="1741" spans="1:2" s="197" customFormat="1" x14ac:dyDescent="0.25">
      <c r="A1741" s="200"/>
      <c r="B1741" s="200"/>
    </row>
    <row r="1742" spans="1:2" s="197" customFormat="1" x14ac:dyDescent="0.25">
      <c r="A1742" s="200"/>
      <c r="B1742" s="200"/>
    </row>
    <row r="1743" spans="1:2" s="197" customFormat="1" x14ac:dyDescent="0.25">
      <c r="A1743" s="200"/>
      <c r="B1743" s="200"/>
    </row>
    <row r="1744" spans="1:2" s="197" customFormat="1" x14ac:dyDescent="0.25">
      <c r="A1744" s="200"/>
      <c r="B1744" s="200"/>
    </row>
    <row r="1745" spans="1:2" s="197" customFormat="1" x14ac:dyDescent="0.25">
      <c r="A1745" s="200"/>
      <c r="B1745" s="200"/>
    </row>
    <row r="1746" spans="1:2" s="197" customFormat="1" x14ac:dyDescent="0.25">
      <c r="A1746" s="200"/>
      <c r="B1746" s="200"/>
    </row>
    <row r="1747" spans="1:2" s="197" customFormat="1" x14ac:dyDescent="0.25">
      <c r="A1747" s="200"/>
      <c r="B1747" s="200"/>
    </row>
    <row r="1748" spans="1:2" s="197" customFormat="1" x14ac:dyDescent="0.25">
      <c r="A1748" s="200"/>
      <c r="B1748" s="200"/>
    </row>
    <row r="1749" spans="1:2" s="197" customFormat="1" x14ac:dyDescent="0.25">
      <c r="A1749" s="200"/>
      <c r="B1749" s="200"/>
    </row>
    <row r="1750" spans="1:2" s="197" customFormat="1" x14ac:dyDescent="0.25">
      <c r="A1750" s="200"/>
      <c r="B1750" s="200"/>
    </row>
    <row r="1751" spans="1:2" s="197" customFormat="1" x14ac:dyDescent="0.25">
      <c r="A1751" s="200"/>
      <c r="B1751" s="200"/>
    </row>
    <row r="1752" spans="1:2" s="197" customFormat="1" x14ac:dyDescent="0.25">
      <c r="A1752" s="200"/>
      <c r="B1752" s="200"/>
    </row>
    <row r="1753" spans="1:2" s="197" customFormat="1" x14ac:dyDescent="0.25">
      <c r="A1753" s="200"/>
      <c r="B1753" s="200"/>
    </row>
    <row r="1754" spans="1:2" s="197" customFormat="1" x14ac:dyDescent="0.25">
      <c r="A1754" s="200"/>
      <c r="B1754" s="200"/>
    </row>
    <row r="1755" spans="1:2" s="197" customFormat="1" x14ac:dyDescent="0.25">
      <c r="A1755" s="200"/>
      <c r="B1755" s="200"/>
    </row>
    <row r="1756" spans="1:2" s="197" customFormat="1" x14ac:dyDescent="0.25">
      <c r="A1756" s="200"/>
      <c r="B1756" s="200"/>
    </row>
    <row r="1757" spans="1:2" s="197" customFormat="1" x14ac:dyDescent="0.25">
      <c r="A1757" s="200"/>
      <c r="B1757" s="200"/>
    </row>
    <row r="1758" spans="1:2" s="197" customFormat="1" x14ac:dyDescent="0.25">
      <c r="A1758" s="200"/>
      <c r="B1758" s="200"/>
    </row>
    <row r="1759" spans="1:2" s="197" customFormat="1" x14ac:dyDescent="0.25">
      <c r="A1759" s="200"/>
      <c r="B1759" s="200"/>
    </row>
    <row r="1760" spans="1:2" s="197" customFormat="1" x14ac:dyDescent="0.25">
      <c r="A1760" s="200"/>
      <c r="B1760" s="200"/>
    </row>
    <row r="1761" spans="1:2" s="197" customFormat="1" x14ac:dyDescent="0.25">
      <c r="A1761" s="200"/>
      <c r="B1761" s="200"/>
    </row>
    <row r="1762" spans="1:2" s="197" customFormat="1" x14ac:dyDescent="0.25">
      <c r="A1762" s="200"/>
      <c r="B1762" s="200"/>
    </row>
    <row r="1763" spans="1:2" s="197" customFormat="1" x14ac:dyDescent="0.25">
      <c r="A1763" s="200"/>
      <c r="B1763" s="200"/>
    </row>
    <row r="1764" spans="1:2" s="197" customFormat="1" x14ac:dyDescent="0.25">
      <c r="A1764" s="200"/>
      <c r="B1764" s="200"/>
    </row>
    <row r="1765" spans="1:2" s="197" customFormat="1" x14ac:dyDescent="0.25">
      <c r="A1765" s="200"/>
      <c r="B1765" s="200"/>
    </row>
    <row r="1766" spans="1:2" s="197" customFormat="1" x14ac:dyDescent="0.25">
      <c r="A1766" s="200"/>
      <c r="B1766" s="200"/>
    </row>
    <row r="1767" spans="1:2" s="197" customFormat="1" x14ac:dyDescent="0.25">
      <c r="A1767" s="200"/>
      <c r="B1767" s="200"/>
    </row>
    <row r="1768" spans="1:2" s="197" customFormat="1" x14ac:dyDescent="0.25">
      <c r="A1768" s="200"/>
      <c r="B1768" s="200"/>
    </row>
    <row r="1769" spans="1:2" s="197" customFormat="1" x14ac:dyDescent="0.25">
      <c r="A1769" s="200"/>
      <c r="B1769" s="200"/>
    </row>
    <row r="1770" spans="1:2" s="197" customFormat="1" x14ac:dyDescent="0.25">
      <c r="A1770" s="200"/>
      <c r="B1770" s="200"/>
    </row>
    <row r="1771" spans="1:2" s="197" customFormat="1" x14ac:dyDescent="0.25">
      <c r="A1771" s="200"/>
      <c r="B1771" s="200"/>
    </row>
    <row r="1772" spans="1:2" s="197" customFormat="1" x14ac:dyDescent="0.25">
      <c r="A1772" s="200"/>
      <c r="B1772" s="200"/>
    </row>
    <row r="1773" spans="1:2" s="197" customFormat="1" x14ac:dyDescent="0.25">
      <c r="A1773" s="200"/>
      <c r="B1773" s="200"/>
    </row>
    <row r="1774" spans="1:2" s="197" customFormat="1" x14ac:dyDescent="0.25">
      <c r="A1774" s="200"/>
      <c r="B1774" s="200"/>
    </row>
    <row r="1775" spans="1:2" s="197" customFormat="1" x14ac:dyDescent="0.25">
      <c r="A1775" s="200"/>
      <c r="B1775" s="200"/>
    </row>
    <row r="1776" spans="1:2" s="197" customFormat="1" x14ac:dyDescent="0.25">
      <c r="A1776" s="200"/>
      <c r="B1776" s="200"/>
    </row>
    <row r="1777" spans="1:2" s="197" customFormat="1" x14ac:dyDescent="0.25">
      <c r="A1777" s="200"/>
      <c r="B1777" s="200"/>
    </row>
    <row r="1778" spans="1:2" s="197" customFormat="1" x14ac:dyDescent="0.25">
      <c r="A1778" s="200"/>
      <c r="B1778" s="200"/>
    </row>
    <row r="1779" spans="1:2" s="197" customFormat="1" x14ac:dyDescent="0.25">
      <c r="A1779" s="200"/>
      <c r="B1779" s="200"/>
    </row>
    <row r="1780" spans="1:2" s="197" customFormat="1" x14ac:dyDescent="0.25">
      <c r="A1780" s="200"/>
      <c r="B1780" s="200"/>
    </row>
    <row r="1781" spans="1:2" s="197" customFormat="1" x14ac:dyDescent="0.25">
      <c r="A1781" s="200"/>
      <c r="B1781" s="200"/>
    </row>
    <row r="1782" spans="1:2" s="197" customFormat="1" x14ac:dyDescent="0.25">
      <c r="A1782" s="200"/>
      <c r="B1782" s="200"/>
    </row>
    <row r="1783" spans="1:2" s="197" customFormat="1" x14ac:dyDescent="0.25">
      <c r="A1783" s="200"/>
      <c r="B1783" s="200"/>
    </row>
    <row r="1784" spans="1:2" s="197" customFormat="1" x14ac:dyDescent="0.25">
      <c r="A1784" s="200"/>
      <c r="B1784" s="200"/>
    </row>
    <row r="1785" spans="1:2" s="197" customFormat="1" x14ac:dyDescent="0.25">
      <c r="A1785" s="200"/>
      <c r="B1785" s="200"/>
    </row>
    <row r="1786" spans="1:2" s="197" customFormat="1" x14ac:dyDescent="0.25">
      <c r="A1786" s="200"/>
      <c r="B1786" s="200"/>
    </row>
    <row r="1787" spans="1:2" s="197" customFormat="1" x14ac:dyDescent="0.25">
      <c r="A1787" s="200"/>
      <c r="B1787" s="200"/>
    </row>
    <row r="1788" spans="1:2" s="197" customFormat="1" x14ac:dyDescent="0.25">
      <c r="A1788" s="200"/>
      <c r="B1788" s="200"/>
    </row>
    <row r="1789" spans="1:2" s="197" customFormat="1" x14ac:dyDescent="0.25">
      <c r="A1789" s="200"/>
      <c r="B1789" s="200"/>
    </row>
    <row r="1790" spans="1:2" s="197" customFormat="1" x14ac:dyDescent="0.25">
      <c r="A1790" s="200"/>
      <c r="B1790" s="200"/>
    </row>
    <row r="1791" spans="1:2" s="197" customFormat="1" x14ac:dyDescent="0.25">
      <c r="A1791" s="200"/>
      <c r="B1791" s="200"/>
    </row>
    <row r="1792" spans="1:2" s="197" customFormat="1" x14ac:dyDescent="0.25">
      <c r="A1792" s="200"/>
      <c r="B1792" s="200"/>
    </row>
    <row r="1793" spans="1:2" s="197" customFormat="1" x14ac:dyDescent="0.25">
      <c r="A1793" s="200"/>
      <c r="B1793" s="200"/>
    </row>
    <row r="1794" spans="1:2" s="197" customFormat="1" x14ac:dyDescent="0.25">
      <c r="A1794" s="200"/>
      <c r="B1794" s="200"/>
    </row>
    <row r="1795" spans="1:2" s="197" customFormat="1" x14ac:dyDescent="0.25">
      <c r="A1795" s="200"/>
      <c r="B1795" s="200"/>
    </row>
    <row r="1796" spans="1:2" s="197" customFormat="1" x14ac:dyDescent="0.25">
      <c r="A1796" s="200"/>
      <c r="B1796" s="200"/>
    </row>
    <row r="1797" spans="1:2" s="197" customFormat="1" x14ac:dyDescent="0.25">
      <c r="A1797" s="200"/>
      <c r="B1797" s="200"/>
    </row>
    <row r="1798" spans="1:2" s="197" customFormat="1" x14ac:dyDescent="0.25">
      <c r="A1798" s="200"/>
      <c r="B1798" s="200"/>
    </row>
    <row r="1799" spans="1:2" s="197" customFormat="1" x14ac:dyDescent="0.25">
      <c r="A1799" s="200"/>
      <c r="B1799" s="200"/>
    </row>
    <row r="1800" spans="1:2" s="197" customFormat="1" x14ac:dyDescent="0.25">
      <c r="A1800" s="200"/>
      <c r="B1800" s="200"/>
    </row>
    <row r="1801" spans="1:2" s="197" customFormat="1" x14ac:dyDescent="0.25">
      <c r="A1801" s="200"/>
      <c r="B1801" s="200"/>
    </row>
    <row r="1802" spans="1:2" s="197" customFormat="1" x14ac:dyDescent="0.25">
      <c r="A1802" s="200"/>
      <c r="B1802" s="200"/>
    </row>
    <row r="1803" spans="1:2" s="197" customFormat="1" x14ac:dyDescent="0.25">
      <c r="A1803" s="200"/>
      <c r="B1803" s="200"/>
    </row>
    <row r="1804" spans="1:2" s="197" customFormat="1" x14ac:dyDescent="0.25">
      <c r="A1804" s="200"/>
      <c r="B1804" s="200"/>
    </row>
    <row r="1805" spans="1:2" s="197" customFormat="1" x14ac:dyDescent="0.25">
      <c r="A1805" s="200"/>
      <c r="B1805" s="200"/>
    </row>
    <row r="1806" spans="1:2" s="197" customFormat="1" x14ac:dyDescent="0.25">
      <c r="A1806" s="200"/>
      <c r="B1806" s="200"/>
    </row>
    <row r="1807" spans="1:2" s="197" customFormat="1" x14ac:dyDescent="0.25">
      <c r="A1807" s="200"/>
      <c r="B1807" s="200"/>
    </row>
    <row r="1808" spans="1:2" s="197" customFormat="1" x14ac:dyDescent="0.25">
      <c r="A1808" s="200"/>
      <c r="B1808" s="200"/>
    </row>
    <row r="1809" spans="1:2" s="197" customFormat="1" x14ac:dyDescent="0.25">
      <c r="A1809" s="200"/>
      <c r="B1809" s="200"/>
    </row>
    <row r="1810" spans="1:2" s="197" customFormat="1" x14ac:dyDescent="0.25">
      <c r="A1810" s="200"/>
      <c r="B1810" s="200"/>
    </row>
    <row r="1811" spans="1:2" s="197" customFormat="1" x14ac:dyDescent="0.25">
      <c r="A1811" s="200"/>
      <c r="B1811" s="200"/>
    </row>
    <row r="1812" spans="1:2" s="197" customFormat="1" x14ac:dyDescent="0.25">
      <c r="A1812" s="200"/>
      <c r="B1812" s="200"/>
    </row>
    <row r="1813" spans="1:2" s="197" customFormat="1" x14ac:dyDescent="0.25">
      <c r="A1813" s="200"/>
      <c r="B1813" s="200"/>
    </row>
    <row r="1814" spans="1:2" s="197" customFormat="1" x14ac:dyDescent="0.25">
      <c r="A1814" s="200"/>
      <c r="B1814" s="200"/>
    </row>
    <row r="1815" spans="1:2" s="197" customFormat="1" x14ac:dyDescent="0.25">
      <c r="A1815" s="200"/>
      <c r="B1815" s="200"/>
    </row>
    <row r="1816" spans="1:2" s="197" customFormat="1" x14ac:dyDescent="0.25">
      <c r="A1816" s="200"/>
      <c r="B1816" s="200"/>
    </row>
    <row r="1817" spans="1:2" s="197" customFormat="1" x14ac:dyDescent="0.25">
      <c r="A1817" s="200"/>
      <c r="B1817" s="200"/>
    </row>
    <row r="1818" spans="1:2" s="197" customFormat="1" x14ac:dyDescent="0.25">
      <c r="A1818" s="200"/>
      <c r="B1818" s="200"/>
    </row>
    <row r="1819" spans="1:2" s="197" customFormat="1" x14ac:dyDescent="0.25">
      <c r="A1819" s="200"/>
      <c r="B1819" s="200"/>
    </row>
    <row r="1820" spans="1:2" s="197" customFormat="1" x14ac:dyDescent="0.25">
      <c r="A1820" s="200"/>
      <c r="B1820" s="200"/>
    </row>
    <row r="1821" spans="1:2" s="197" customFormat="1" x14ac:dyDescent="0.25">
      <c r="A1821" s="200"/>
      <c r="B1821" s="200"/>
    </row>
    <row r="1822" spans="1:2" s="197" customFormat="1" x14ac:dyDescent="0.25">
      <c r="A1822" s="200"/>
      <c r="B1822" s="200"/>
    </row>
    <row r="1823" spans="1:2" s="197" customFormat="1" x14ac:dyDescent="0.25">
      <c r="A1823" s="200"/>
      <c r="B1823" s="200"/>
    </row>
    <row r="1824" spans="1:2" s="197" customFormat="1" x14ac:dyDescent="0.25">
      <c r="A1824" s="200"/>
      <c r="B1824" s="200"/>
    </row>
    <row r="1825" spans="1:2" s="197" customFormat="1" x14ac:dyDescent="0.25">
      <c r="A1825" s="200"/>
      <c r="B1825" s="200"/>
    </row>
    <row r="1826" spans="1:2" s="197" customFormat="1" x14ac:dyDescent="0.25">
      <c r="A1826" s="200"/>
      <c r="B1826" s="200"/>
    </row>
    <row r="1827" spans="1:2" s="197" customFormat="1" x14ac:dyDescent="0.25">
      <c r="A1827" s="200"/>
      <c r="B1827" s="200"/>
    </row>
    <row r="1828" spans="1:2" s="197" customFormat="1" x14ac:dyDescent="0.25">
      <c r="A1828" s="200"/>
      <c r="B1828" s="200"/>
    </row>
    <row r="1829" spans="1:2" s="197" customFormat="1" x14ac:dyDescent="0.25">
      <c r="A1829" s="200"/>
      <c r="B1829" s="200"/>
    </row>
    <row r="1830" spans="1:2" s="197" customFormat="1" x14ac:dyDescent="0.25">
      <c r="A1830" s="200"/>
      <c r="B1830" s="200"/>
    </row>
    <row r="1831" spans="1:2" s="197" customFormat="1" x14ac:dyDescent="0.25">
      <c r="A1831" s="200"/>
      <c r="B1831" s="200"/>
    </row>
    <row r="1832" spans="1:2" s="197" customFormat="1" x14ac:dyDescent="0.25">
      <c r="A1832" s="200"/>
      <c r="B1832" s="200"/>
    </row>
    <row r="1833" spans="1:2" s="197" customFormat="1" x14ac:dyDescent="0.25">
      <c r="A1833" s="200"/>
      <c r="B1833" s="200"/>
    </row>
    <row r="1834" spans="1:2" s="197" customFormat="1" x14ac:dyDescent="0.25">
      <c r="A1834" s="200"/>
      <c r="B1834" s="200"/>
    </row>
    <row r="1835" spans="1:2" s="197" customFormat="1" x14ac:dyDescent="0.25">
      <c r="A1835" s="200"/>
      <c r="B1835" s="200"/>
    </row>
    <row r="1836" spans="1:2" s="197" customFormat="1" x14ac:dyDescent="0.25">
      <c r="A1836" s="200"/>
      <c r="B1836" s="200"/>
    </row>
    <row r="1837" spans="1:2" s="197" customFormat="1" x14ac:dyDescent="0.25">
      <c r="A1837" s="200"/>
      <c r="B1837" s="200"/>
    </row>
    <row r="1838" spans="1:2" s="197" customFormat="1" x14ac:dyDescent="0.25">
      <c r="A1838" s="200"/>
      <c r="B1838" s="200"/>
    </row>
    <row r="1839" spans="1:2" s="197" customFormat="1" x14ac:dyDescent="0.25">
      <c r="A1839" s="200"/>
      <c r="B1839" s="200"/>
    </row>
    <row r="1840" spans="1:2" s="197" customFormat="1" x14ac:dyDescent="0.25">
      <c r="A1840" s="200"/>
      <c r="B1840" s="200"/>
    </row>
    <row r="1841" spans="1:2" s="197" customFormat="1" x14ac:dyDescent="0.25">
      <c r="A1841" s="200"/>
      <c r="B1841" s="200"/>
    </row>
    <row r="1842" spans="1:2" s="197" customFormat="1" x14ac:dyDescent="0.25">
      <c r="A1842" s="200"/>
      <c r="B1842" s="200"/>
    </row>
    <row r="1843" spans="1:2" s="197" customFormat="1" x14ac:dyDescent="0.25">
      <c r="A1843" s="200"/>
      <c r="B1843" s="200"/>
    </row>
    <row r="1844" spans="1:2" s="197" customFormat="1" x14ac:dyDescent="0.25">
      <c r="A1844" s="200"/>
      <c r="B1844" s="200"/>
    </row>
    <row r="1845" spans="1:2" s="197" customFormat="1" x14ac:dyDescent="0.25">
      <c r="A1845" s="200"/>
      <c r="B1845" s="200"/>
    </row>
    <row r="1846" spans="1:2" s="197" customFormat="1" x14ac:dyDescent="0.25">
      <c r="A1846" s="200"/>
      <c r="B1846" s="200"/>
    </row>
    <row r="1847" spans="1:2" s="197" customFormat="1" x14ac:dyDescent="0.25">
      <c r="A1847" s="200"/>
      <c r="B1847" s="200"/>
    </row>
    <row r="1848" spans="1:2" s="197" customFormat="1" x14ac:dyDescent="0.25">
      <c r="A1848" s="200"/>
      <c r="B1848" s="200"/>
    </row>
    <row r="1849" spans="1:2" s="197" customFormat="1" x14ac:dyDescent="0.25">
      <c r="A1849" s="200"/>
      <c r="B1849" s="200"/>
    </row>
    <row r="1850" spans="1:2" s="197" customFormat="1" x14ac:dyDescent="0.25">
      <c r="A1850" s="200"/>
      <c r="B1850" s="200"/>
    </row>
    <row r="1851" spans="1:2" s="197" customFormat="1" x14ac:dyDescent="0.25">
      <c r="A1851" s="200"/>
      <c r="B1851" s="200"/>
    </row>
    <row r="1852" spans="1:2" s="197" customFormat="1" x14ac:dyDescent="0.25">
      <c r="A1852" s="200"/>
      <c r="B1852" s="200"/>
    </row>
    <row r="1853" spans="1:2" s="197" customFormat="1" x14ac:dyDescent="0.25">
      <c r="A1853" s="200"/>
      <c r="B1853" s="200"/>
    </row>
    <row r="1854" spans="1:2" s="197" customFormat="1" x14ac:dyDescent="0.25">
      <c r="A1854" s="200"/>
      <c r="B1854" s="200"/>
    </row>
    <row r="1855" spans="1:2" s="197" customFormat="1" x14ac:dyDescent="0.25">
      <c r="A1855" s="200"/>
      <c r="B1855" s="200"/>
    </row>
    <row r="1856" spans="1:2" s="197" customFormat="1" x14ac:dyDescent="0.25">
      <c r="A1856" s="200"/>
      <c r="B1856" s="200"/>
    </row>
    <row r="1857" spans="1:2" s="197" customFormat="1" x14ac:dyDescent="0.25">
      <c r="A1857" s="200"/>
      <c r="B1857" s="200"/>
    </row>
    <row r="1858" spans="1:2" s="197" customFormat="1" x14ac:dyDescent="0.25">
      <c r="A1858" s="200"/>
      <c r="B1858" s="200"/>
    </row>
    <row r="1859" spans="1:2" s="197" customFormat="1" x14ac:dyDescent="0.25">
      <c r="A1859" s="200"/>
      <c r="B1859" s="200"/>
    </row>
    <row r="1860" spans="1:2" s="197" customFormat="1" x14ac:dyDescent="0.25">
      <c r="A1860" s="200"/>
      <c r="B1860" s="200"/>
    </row>
    <row r="1861" spans="1:2" s="197" customFormat="1" x14ac:dyDescent="0.25">
      <c r="A1861" s="200"/>
      <c r="B1861" s="200"/>
    </row>
    <row r="1862" spans="1:2" s="197" customFormat="1" x14ac:dyDescent="0.25">
      <c r="A1862" s="200"/>
      <c r="B1862" s="200"/>
    </row>
    <row r="1863" spans="1:2" s="197" customFormat="1" x14ac:dyDescent="0.25">
      <c r="A1863" s="200"/>
      <c r="B1863" s="200"/>
    </row>
    <row r="1864" spans="1:2" s="197" customFormat="1" x14ac:dyDescent="0.25">
      <c r="A1864" s="200"/>
      <c r="B1864" s="200"/>
    </row>
    <row r="1865" spans="1:2" s="197" customFormat="1" x14ac:dyDescent="0.25">
      <c r="A1865" s="200"/>
      <c r="B1865" s="200"/>
    </row>
    <row r="1866" spans="1:2" s="197" customFormat="1" x14ac:dyDescent="0.25">
      <c r="A1866" s="200"/>
      <c r="B1866" s="200"/>
    </row>
    <row r="1867" spans="1:2" s="197" customFormat="1" x14ac:dyDescent="0.25">
      <c r="A1867" s="200"/>
      <c r="B1867" s="200"/>
    </row>
    <row r="1868" spans="1:2" s="197" customFormat="1" x14ac:dyDescent="0.25">
      <c r="A1868" s="200"/>
      <c r="B1868" s="200"/>
    </row>
    <row r="1869" spans="1:2" s="197" customFormat="1" x14ac:dyDescent="0.25">
      <c r="A1869" s="200"/>
      <c r="B1869" s="200"/>
    </row>
    <row r="1870" spans="1:2" s="197" customFormat="1" x14ac:dyDescent="0.25">
      <c r="A1870" s="200"/>
      <c r="B1870" s="200"/>
    </row>
    <row r="1871" spans="1:2" s="197" customFormat="1" x14ac:dyDescent="0.25">
      <c r="A1871" s="200"/>
      <c r="B1871" s="200"/>
    </row>
    <row r="1872" spans="1:2" s="197" customFormat="1" x14ac:dyDescent="0.25">
      <c r="A1872" s="200"/>
      <c r="B1872" s="200"/>
    </row>
    <row r="1873" spans="1:2" s="197" customFormat="1" x14ac:dyDescent="0.25">
      <c r="A1873" s="200"/>
      <c r="B1873" s="200"/>
    </row>
    <row r="1874" spans="1:2" s="197" customFormat="1" x14ac:dyDescent="0.25">
      <c r="A1874" s="200"/>
      <c r="B1874" s="200"/>
    </row>
    <row r="1875" spans="1:2" s="197" customFormat="1" x14ac:dyDescent="0.25">
      <c r="A1875" s="200"/>
      <c r="B1875" s="200"/>
    </row>
    <row r="1876" spans="1:2" s="197" customFormat="1" x14ac:dyDescent="0.25">
      <c r="A1876" s="200"/>
      <c r="B1876" s="200"/>
    </row>
    <row r="1877" spans="1:2" s="197" customFormat="1" x14ac:dyDescent="0.25">
      <c r="A1877" s="200"/>
      <c r="B1877" s="200"/>
    </row>
    <row r="1878" spans="1:2" s="197" customFormat="1" x14ac:dyDescent="0.25">
      <c r="A1878" s="200"/>
      <c r="B1878" s="200"/>
    </row>
    <row r="1879" spans="1:2" s="197" customFormat="1" x14ac:dyDescent="0.25">
      <c r="A1879" s="200"/>
      <c r="B1879" s="200"/>
    </row>
    <row r="1880" spans="1:2" s="197" customFormat="1" x14ac:dyDescent="0.25">
      <c r="A1880" s="200"/>
      <c r="B1880" s="200"/>
    </row>
    <row r="1881" spans="1:2" s="197" customFormat="1" x14ac:dyDescent="0.25">
      <c r="A1881" s="200"/>
      <c r="B1881" s="200"/>
    </row>
    <row r="1882" spans="1:2" s="197" customFormat="1" x14ac:dyDescent="0.25">
      <c r="A1882" s="200"/>
      <c r="B1882" s="200"/>
    </row>
    <row r="1883" spans="1:2" s="197" customFormat="1" x14ac:dyDescent="0.25">
      <c r="A1883" s="200"/>
      <c r="B1883" s="200"/>
    </row>
    <row r="1884" spans="1:2" s="197" customFormat="1" x14ac:dyDescent="0.25">
      <c r="A1884" s="200"/>
      <c r="B1884" s="200"/>
    </row>
    <row r="1885" spans="1:2" s="197" customFormat="1" x14ac:dyDescent="0.25">
      <c r="A1885" s="200"/>
      <c r="B1885" s="200"/>
    </row>
    <row r="1886" spans="1:2" s="197" customFormat="1" x14ac:dyDescent="0.25">
      <c r="A1886" s="200"/>
      <c r="B1886" s="200"/>
    </row>
    <row r="1887" spans="1:2" s="197" customFormat="1" x14ac:dyDescent="0.25">
      <c r="A1887" s="200"/>
      <c r="B1887" s="200"/>
    </row>
    <row r="1888" spans="1:2" s="197" customFormat="1" x14ac:dyDescent="0.25">
      <c r="A1888" s="200"/>
      <c r="B1888" s="200"/>
    </row>
    <row r="1889" spans="1:2" s="197" customFormat="1" x14ac:dyDescent="0.25">
      <c r="A1889" s="200"/>
      <c r="B1889" s="200"/>
    </row>
    <row r="1890" spans="1:2" s="197" customFormat="1" x14ac:dyDescent="0.25">
      <c r="A1890" s="200"/>
      <c r="B1890" s="200"/>
    </row>
    <row r="1891" spans="1:2" s="197" customFormat="1" x14ac:dyDescent="0.25">
      <c r="A1891" s="200"/>
      <c r="B1891" s="200"/>
    </row>
    <row r="1892" spans="1:2" s="197" customFormat="1" x14ac:dyDescent="0.25">
      <c r="A1892" s="200"/>
      <c r="B1892" s="200"/>
    </row>
    <row r="1893" spans="1:2" s="197" customFormat="1" x14ac:dyDescent="0.25">
      <c r="A1893" s="200"/>
      <c r="B1893" s="200"/>
    </row>
    <row r="1894" spans="1:2" s="197" customFormat="1" x14ac:dyDescent="0.25">
      <c r="A1894" s="200"/>
      <c r="B1894" s="200"/>
    </row>
    <row r="1895" spans="1:2" s="197" customFormat="1" x14ac:dyDescent="0.25">
      <c r="A1895" s="200"/>
      <c r="B1895" s="200"/>
    </row>
    <row r="1896" spans="1:2" s="197" customFormat="1" x14ac:dyDescent="0.25">
      <c r="A1896" s="200"/>
      <c r="B1896" s="200"/>
    </row>
    <row r="1897" spans="1:2" s="197" customFormat="1" x14ac:dyDescent="0.25">
      <c r="A1897" s="200"/>
      <c r="B1897" s="200"/>
    </row>
    <row r="1898" spans="1:2" s="197" customFormat="1" x14ac:dyDescent="0.25">
      <c r="A1898" s="200"/>
      <c r="B1898" s="200"/>
    </row>
    <row r="1899" spans="1:2" s="197" customFormat="1" x14ac:dyDescent="0.25">
      <c r="A1899" s="200"/>
      <c r="B1899" s="200"/>
    </row>
    <row r="1900" spans="1:2" s="197" customFormat="1" x14ac:dyDescent="0.25">
      <c r="A1900" s="200"/>
      <c r="B1900" s="200"/>
    </row>
    <row r="1901" spans="1:2" s="197" customFormat="1" x14ac:dyDescent="0.25">
      <c r="A1901" s="200"/>
      <c r="B1901" s="200"/>
    </row>
    <row r="1902" spans="1:2" s="197" customFormat="1" x14ac:dyDescent="0.25">
      <c r="A1902" s="200"/>
      <c r="B1902" s="200"/>
    </row>
    <row r="1903" spans="1:2" s="197" customFormat="1" x14ac:dyDescent="0.25">
      <c r="A1903" s="200"/>
      <c r="B1903" s="200"/>
    </row>
    <row r="1904" spans="1:2" s="197" customFormat="1" x14ac:dyDescent="0.25">
      <c r="A1904" s="200"/>
      <c r="B1904" s="200"/>
    </row>
    <row r="1905" spans="1:2" s="197" customFormat="1" x14ac:dyDescent="0.25">
      <c r="A1905" s="200"/>
      <c r="B1905" s="200"/>
    </row>
    <row r="1906" spans="1:2" s="197" customFormat="1" x14ac:dyDescent="0.25">
      <c r="A1906" s="200"/>
      <c r="B1906" s="200"/>
    </row>
    <row r="1907" spans="1:2" s="197" customFormat="1" x14ac:dyDescent="0.25">
      <c r="A1907" s="200"/>
      <c r="B1907" s="200"/>
    </row>
    <row r="1908" spans="1:2" s="197" customFormat="1" x14ac:dyDescent="0.25">
      <c r="A1908" s="200"/>
      <c r="B1908" s="200"/>
    </row>
    <row r="1909" spans="1:2" s="197" customFormat="1" x14ac:dyDescent="0.25">
      <c r="A1909" s="200"/>
      <c r="B1909" s="200"/>
    </row>
    <row r="1910" spans="1:2" s="197" customFormat="1" x14ac:dyDescent="0.25">
      <c r="A1910" s="200"/>
      <c r="B1910" s="200"/>
    </row>
    <row r="1911" spans="1:2" s="197" customFormat="1" x14ac:dyDescent="0.25">
      <c r="A1911" s="200"/>
      <c r="B1911" s="200"/>
    </row>
    <row r="1912" spans="1:2" s="197" customFormat="1" x14ac:dyDescent="0.25">
      <c r="A1912" s="200"/>
      <c r="B1912" s="200"/>
    </row>
    <row r="1913" spans="1:2" s="197" customFormat="1" x14ac:dyDescent="0.25">
      <c r="A1913" s="200"/>
      <c r="B1913" s="200"/>
    </row>
    <row r="1914" spans="1:2" s="197" customFormat="1" x14ac:dyDescent="0.25">
      <c r="A1914" s="200"/>
      <c r="B1914" s="200"/>
    </row>
    <row r="1915" spans="1:2" s="197" customFormat="1" x14ac:dyDescent="0.25">
      <c r="A1915" s="200"/>
      <c r="B1915" s="200"/>
    </row>
    <row r="1916" spans="1:2" s="197" customFormat="1" x14ac:dyDescent="0.25">
      <c r="A1916" s="200"/>
      <c r="B1916" s="200"/>
    </row>
    <row r="1917" spans="1:2" s="197" customFormat="1" x14ac:dyDescent="0.25">
      <c r="A1917" s="200"/>
      <c r="B1917" s="200"/>
    </row>
    <row r="1918" spans="1:2" s="197" customFormat="1" x14ac:dyDescent="0.25">
      <c r="A1918" s="200"/>
      <c r="B1918" s="200"/>
    </row>
    <row r="1919" spans="1:2" s="197" customFormat="1" x14ac:dyDescent="0.25">
      <c r="A1919" s="200"/>
      <c r="B1919" s="200"/>
    </row>
    <row r="1920" spans="1:2" s="197" customFormat="1" x14ac:dyDescent="0.25">
      <c r="A1920" s="200"/>
      <c r="B1920" s="200"/>
    </row>
    <row r="1921" spans="1:2" s="197" customFormat="1" x14ac:dyDescent="0.25">
      <c r="A1921" s="200"/>
      <c r="B1921" s="200"/>
    </row>
    <row r="1922" spans="1:2" s="197" customFormat="1" x14ac:dyDescent="0.25">
      <c r="A1922" s="200"/>
      <c r="B1922" s="200"/>
    </row>
    <row r="1923" spans="1:2" s="197" customFormat="1" x14ac:dyDescent="0.25">
      <c r="A1923" s="200"/>
      <c r="B1923" s="200"/>
    </row>
    <row r="1924" spans="1:2" s="197" customFormat="1" x14ac:dyDescent="0.25">
      <c r="A1924" s="200"/>
      <c r="B1924" s="200"/>
    </row>
    <row r="1925" spans="1:2" s="197" customFormat="1" x14ac:dyDescent="0.25">
      <c r="A1925" s="200"/>
      <c r="B1925" s="200"/>
    </row>
    <row r="1926" spans="1:2" s="197" customFormat="1" x14ac:dyDescent="0.25">
      <c r="A1926" s="200"/>
      <c r="B1926" s="200"/>
    </row>
    <row r="1927" spans="1:2" s="197" customFormat="1" x14ac:dyDescent="0.25">
      <c r="A1927" s="200"/>
      <c r="B1927" s="200"/>
    </row>
    <row r="1928" spans="1:2" s="197" customFormat="1" x14ac:dyDescent="0.25">
      <c r="A1928" s="200"/>
      <c r="B1928" s="200"/>
    </row>
    <row r="1929" spans="1:2" s="197" customFormat="1" x14ac:dyDescent="0.25">
      <c r="A1929" s="200"/>
      <c r="B1929" s="200"/>
    </row>
    <row r="1930" spans="1:2" s="197" customFormat="1" x14ac:dyDescent="0.25">
      <c r="A1930" s="200"/>
      <c r="B1930" s="200"/>
    </row>
    <row r="1931" spans="1:2" s="197" customFormat="1" x14ac:dyDescent="0.25">
      <c r="A1931" s="200"/>
      <c r="B1931" s="200"/>
    </row>
    <row r="1932" spans="1:2" s="197" customFormat="1" x14ac:dyDescent="0.25">
      <c r="A1932" s="200"/>
      <c r="B1932" s="200"/>
    </row>
    <row r="1933" spans="1:2" s="197" customFormat="1" x14ac:dyDescent="0.25">
      <c r="A1933" s="200"/>
      <c r="B1933" s="200"/>
    </row>
    <row r="1934" spans="1:2" s="197" customFormat="1" x14ac:dyDescent="0.25">
      <c r="A1934" s="200"/>
      <c r="B1934" s="200"/>
    </row>
    <row r="1935" spans="1:2" s="197" customFormat="1" x14ac:dyDescent="0.25">
      <c r="A1935" s="200"/>
      <c r="B1935" s="200"/>
    </row>
    <row r="1936" spans="1:2" s="197" customFormat="1" x14ac:dyDescent="0.25">
      <c r="A1936" s="200"/>
      <c r="B1936" s="200"/>
    </row>
    <row r="1937" spans="1:2" s="197" customFormat="1" x14ac:dyDescent="0.25">
      <c r="A1937" s="200"/>
      <c r="B1937" s="200"/>
    </row>
    <row r="1938" spans="1:2" s="197" customFormat="1" x14ac:dyDescent="0.25">
      <c r="A1938" s="200"/>
      <c r="B1938" s="200"/>
    </row>
    <row r="1939" spans="1:2" s="197" customFormat="1" x14ac:dyDescent="0.25">
      <c r="A1939" s="200"/>
      <c r="B1939" s="200"/>
    </row>
    <row r="1940" spans="1:2" s="197" customFormat="1" x14ac:dyDescent="0.25">
      <c r="A1940" s="200"/>
      <c r="B1940" s="200"/>
    </row>
    <row r="1941" spans="1:2" s="197" customFormat="1" x14ac:dyDescent="0.25">
      <c r="A1941" s="200"/>
      <c r="B1941" s="200"/>
    </row>
    <row r="1942" spans="1:2" s="197" customFormat="1" x14ac:dyDescent="0.25">
      <c r="A1942" s="200"/>
      <c r="B1942" s="200"/>
    </row>
    <row r="1943" spans="1:2" s="197" customFormat="1" x14ac:dyDescent="0.25">
      <c r="A1943" s="200"/>
      <c r="B1943" s="200"/>
    </row>
    <row r="1944" spans="1:2" s="197" customFormat="1" x14ac:dyDescent="0.25">
      <c r="A1944" s="200"/>
      <c r="B1944" s="200"/>
    </row>
    <row r="1945" spans="1:2" s="197" customFormat="1" x14ac:dyDescent="0.25">
      <c r="A1945" s="200"/>
      <c r="B1945" s="200"/>
    </row>
    <row r="1946" spans="1:2" s="197" customFormat="1" x14ac:dyDescent="0.25">
      <c r="A1946" s="200"/>
      <c r="B1946" s="200"/>
    </row>
    <row r="1947" spans="1:2" s="197" customFormat="1" x14ac:dyDescent="0.25">
      <c r="A1947" s="200"/>
      <c r="B1947" s="200"/>
    </row>
    <row r="1948" spans="1:2" s="197" customFormat="1" x14ac:dyDescent="0.25">
      <c r="A1948" s="200"/>
      <c r="B1948" s="200"/>
    </row>
    <row r="1949" spans="1:2" s="197" customFormat="1" x14ac:dyDescent="0.25">
      <c r="A1949" s="200"/>
      <c r="B1949" s="200"/>
    </row>
    <row r="1950" spans="1:2" s="197" customFormat="1" x14ac:dyDescent="0.25">
      <c r="A1950" s="200"/>
      <c r="B1950" s="200"/>
    </row>
    <row r="1951" spans="1:2" s="197" customFormat="1" x14ac:dyDescent="0.25">
      <c r="A1951" s="200"/>
      <c r="B1951" s="200"/>
    </row>
    <row r="1952" spans="1:2" s="197" customFormat="1" x14ac:dyDescent="0.25">
      <c r="A1952" s="200"/>
      <c r="B1952" s="200"/>
    </row>
    <row r="1953" spans="1:2" s="197" customFormat="1" x14ac:dyDescent="0.25">
      <c r="A1953" s="200"/>
      <c r="B1953" s="200"/>
    </row>
    <row r="1954" spans="1:2" s="197" customFormat="1" x14ac:dyDescent="0.25">
      <c r="A1954" s="200"/>
      <c r="B1954" s="200"/>
    </row>
    <row r="1955" spans="1:2" s="197" customFormat="1" x14ac:dyDescent="0.25">
      <c r="A1955" s="200"/>
      <c r="B1955" s="200"/>
    </row>
    <row r="1956" spans="1:2" s="197" customFormat="1" x14ac:dyDescent="0.25">
      <c r="A1956" s="200"/>
      <c r="B1956" s="200"/>
    </row>
    <row r="1957" spans="1:2" s="197" customFormat="1" x14ac:dyDescent="0.25">
      <c r="A1957" s="200"/>
      <c r="B1957" s="200"/>
    </row>
    <row r="1958" spans="1:2" s="197" customFormat="1" x14ac:dyDescent="0.25">
      <c r="A1958" s="200"/>
      <c r="B1958" s="200"/>
    </row>
    <row r="1959" spans="1:2" s="197" customFormat="1" x14ac:dyDescent="0.25">
      <c r="A1959" s="200"/>
      <c r="B1959" s="200"/>
    </row>
    <row r="1960" spans="1:2" s="197" customFormat="1" x14ac:dyDescent="0.25">
      <c r="A1960" s="200"/>
      <c r="B1960" s="200"/>
    </row>
    <row r="1961" spans="1:2" s="197" customFormat="1" x14ac:dyDescent="0.25">
      <c r="A1961" s="200"/>
      <c r="B1961" s="200"/>
    </row>
    <row r="1962" spans="1:2" s="197" customFormat="1" x14ac:dyDescent="0.25">
      <c r="A1962" s="200"/>
      <c r="B1962" s="200"/>
    </row>
    <row r="1963" spans="1:2" s="197" customFormat="1" x14ac:dyDescent="0.25">
      <c r="A1963" s="200"/>
      <c r="B1963" s="200"/>
    </row>
    <row r="1964" spans="1:2" s="197" customFormat="1" x14ac:dyDescent="0.25">
      <c r="A1964" s="200"/>
      <c r="B1964" s="200"/>
    </row>
    <row r="1965" spans="1:2" s="197" customFormat="1" x14ac:dyDescent="0.25">
      <c r="A1965" s="200"/>
      <c r="B1965" s="200"/>
    </row>
    <row r="1966" spans="1:2" s="197" customFormat="1" x14ac:dyDescent="0.25">
      <c r="A1966" s="200"/>
      <c r="B1966" s="200"/>
    </row>
    <row r="1967" spans="1:2" s="197" customFormat="1" x14ac:dyDescent="0.25">
      <c r="A1967" s="200"/>
      <c r="B1967" s="200"/>
    </row>
    <row r="1968" spans="1:2" s="197" customFormat="1" x14ac:dyDescent="0.25">
      <c r="A1968" s="200"/>
      <c r="B1968" s="200"/>
    </row>
    <row r="1969" spans="1:2" s="197" customFormat="1" x14ac:dyDescent="0.25">
      <c r="A1969" s="200"/>
      <c r="B1969" s="200"/>
    </row>
    <row r="1970" spans="1:2" s="197" customFormat="1" x14ac:dyDescent="0.25">
      <c r="A1970" s="200"/>
      <c r="B1970" s="200"/>
    </row>
    <row r="1971" spans="1:2" s="197" customFormat="1" x14ac:dyDescent="0.25">
      <c r="A1971" s="200"/>
      <c r="B1971" s="200"/>
    </row>
    <row r="1972" spans="1:2" s="197" customFormat="1" x14ac:dyDescent="0.25">
      <c r="A1972" s="200"/>
      <c r="B1972" s="200"/>
    </row>
    <row r="1973" spans="1:2" s="197" customFormat="1" x14ac:dyDescent="0.25">
      <c r="A1973" s="200"/>
      <c r="B1973" s="200"/>
    </row>
    <row r="1974" spans="1:2" s="197" customFormat="1" x14ac:dyDescent="0.25">
      <c r="A1974" s="200"/>
      <c r="B1974" s="200"/>
    </row>
    <row r="1975" spans="1:2" s="197" customFormat="1" x14ac:dyDescent="0.25">
      <c r="A1975" s="200"/>
      <c r="B1975" s="200"/>
    </row>
    <row r="1976" spans="1:2" s="197" customFormat="1" x14ac:dyDescent="0.25">
      <c r="A1976" s="200"/>
      <c r="B1976" s="200"/>
    </row>
    <row r="1977" spans="1:2" s="197" customFormat="1" x14ac:dyDescent="0.25">
      <c r="A1977" s="200"/>
      <c r="B1977" s="200"/>
    </row>
    <row r="1978" spans="1:2" s="197" customFormat="1" x14ac:dyDescent="0.25">
      <c r="A1978" s="200"/>
      <c r="B1978" s="200"/>
    </row>
    <row r="1979" spans="1:2" s="197" customFormat="1" x14ac:dyDescent="0.25">
      <c r="A1979" s="200"/>
      <c r="B1979" s="200"/>
    </row>
    <row r="1980" spans="1:2" s="197" customFormat="1" x14ac:dyDescent="0.25">
      <c r="A1980" s="200"/>
      <c r="B1980" s="200"/>
    </row>
    <row r="1981" spans="1:2" s="197" customFormat="1" x14ac:dyDescent="0.25">
      <c r="A1981" s="200"/>
      <c r="B1981" s="200"/>
    </row>
    <row r="1982" spans="1:2" s="197" customFormat="1" x14ac:dyDescent="0.25">
      <c r="A1982" s="200"/>
      <c r="B1982" s="200"/>
    </row>
    <row r="1983" spans="1:2" s="197" customFormat="1" x14ac:dyDescent="0.25">
      <c r="A1983" s="200"/>
      <c r="B1983" s="200"/>
    </row>
    <row r="1984" spans="1:2" s="197" customFormat="1" x14ac:dyDescent="0.25">
      <c r="A1984" s="200"/>
      <c r="B1984" s="200"/>
    </row>
    <row r="1985" spans="1:2" s="197" customFormat="1" x14ac:dyDescent="0.25">
      <c r="A1985" s="200"/>
      <c r="B1985" s="200"/>
    </row>
    <row r="1986" spans="1:2" s="197" customFormat="1" x14ac:dyDescent="0.25">
      <c r="A1986" s="200"/>
      <c r="B1986" s="200"/>
    </row>
    <row r="1987" spans="1:2" s="197" customFormat="1" x14ac:dyDescent="0.25">
      <c r="A1987" s="200"/>
      <c r="B1987" s="200"/>
    </row>
    <row r="1988" spans="1:2" s="197" customFormat="1" x14ac:dyDescent="0.25">
      <c r="A1988" s="200"/>
      <c r="B1988" s="200"/>
    </row>
    <row r="1989" spans="1:2" s="197" customFormat="1" x14ac:dyDescent="0.25">
      <c r="A1989" s="200"/>
      <c r="B1989" s="200"/>
    </row>
    <row r="1990" spans="1:2" s="197" customFormat="1" x14ac:dyDescent="0.25">
      <c r="A1990" s="200"/>
      <c r="B1990" s="200"/>
    </row>
    <row r="1991" spans="1:2" s="197" customFormat="1" x14ac:dyDescent="0.25">
      <c r="A1991" s="200"/>
      <c r="B1991" s="200"/>
    </row>
    <row r="1992" spans="1:2" s="197" customFormat="1" x14ac:dyDescent="0.25">
      <c r="A1992" s="200"/>
      <c r="B1992" s="200"/>
    </row>
    <row r="1993" spans="1:2" s="197" customFormat="1" x14ac:dyDescent="0.25">
      <c r="A1993" s="200"/>
      <c r="B1993" s="200"/>
    </row>
    <row r="1994" spans="1:2" s="197" customFormat="1" x14ac:dyDescent="0.25">
      <c r="A1994" s="200"/>
      <c r="B1994" s="200"/>
    </row>
    <row r="1995" spans="1:2" s="197" customFormat="1" x14ac:dyDescent="0.25">
      <c r="A1995" s="200"/>
      <c r="B1995" s="200"/>
    </row>
    <row r="1996" spans="1:2" s="197" customFormat="1" x14ac:dyDescent="0.25">
      <c r="A1996" s="200"/>
      <c r="B1996" s="200"/>
    </row>
    <row r="1997" spans="1:2" s="197" customFormat="1" x14ac:dyDescent="0.25">
      <c r="A1997" s="200"/>
      <c r="B1997" s="200"/>
    </row>
    <row r="1998" spans="1:2" s="197" customFormat="1" x14ac:dyDescent="0.25">
      <c r="A1998" s="200"/>
      <c r="B1998" s="200"/>
    </row>
    <row r="1999" spans="1:2" s="197" customFormat="1" x14ac:dyDescent="0.25">
      <c r="A1999" s="200"/>
      <c r="B1999" s="200"/>
    </row>
    <row r="2000" spans="1:2" s="197" customFormat="1" x14ac:dyDescent="0.25">
      <c r="A2000" s="200"/>
      <c r="B2000" s="200"/>
    </row>
    <row r="2001" spans="1:2" s="197" customFormat="1" x14ac:dyDescent="0.25">
      <c r="A2001" s="200"/>
      <c r="B2001" s="200"/>
    </row>
    <row r="2002" spans="1:2" s="197" customFormat="1" x14ac:dyDescent="0.25">
      <c r="A2002" s="200"/>
      <c r="B2002" s="200"/>
    </row>
    <row r="2003" spans="1:2" s="197" customFormat="1" x14ac:dyDescent="0.25">
      <c r="A2003" s="200"/>
      <c r="B2003" s="200"/>
    </row>
    <row r="2004" spans="1:2" s="197" customFormat="1" x14ac:dyDescent="0.25">
      <c r="A2004" s="200"/>
      <c r="B2004" s="200"/>
    </row>
    <row r="2005" spans="1:2" s="197" customFormat="1" x14ac:dyDescent="0.25">
      <c r="A2005" s="200"/>
      <c r="B2005" s="200"/>
    </row>
    <row r="2006" spans="1:2" s="197" customFormat="1" x14ac:dyDescent="0.25">
      <c r="A2006" s="200"/>
      <c r="B2006" s="200"/>
    </row>
    <row r="2007" spans="1:2" s="197" customFormat="1" x14ac:dyDescent="0.25">
      <c r="A2007" s="200"/>
      <c r="B2007" s="200"/>
    </row>
    <row r="2008" spans="1:2" s="197" customFormat="1" x14ac:dyDescent="0.25">
      <c r="A2008" s="200"/>
      <c r="B2008" s="200"/>
    </row>
    <row r="2009" spans="1:2" s="197" customFormat="1" x14ac:dyDescent="0.25">
      <c r="A2009" s="200"/>
      <c r="B2009" s="200"/>
    </row>
    <row r="2010" spans="1:2" s="197" customFormat="1" x14ac:dyDescent="0.25">
      <c r="A2010" s="200"/>
      <c r="B2010" s="200"/>
    </row>
    <row r="2011" spans="1:2" s="197" customFormat="1" x14ac:dyDescent="0.25">
      <c r="A2011" s="200"/>
      <c r="B2011" s="200"/>
    </row>
    <row r="2012" spans="1:2" s="197" customFormat="1" x14ac:dyDescent="0.25">
      <c r="A2012" s="200"/>
      <c r="B2012" s="200"/>
    </row>
    <row r="2013" spans="1:2" s="197" customFormat="1" x14ac:dyDescent="0.25">
      <c r="A2013" s="200"/>
      <c r="B2013" s="200"/>
    </row>
    <row r="2014" spans="1:2" s="197" customFormat="1" x14ac:dyDescent="0.25">
      <c r="A2014" s="200"/>
      <c r="B2014" s="200"/>
    </row>
    <row r="2015" spans="1:2" s="197" customFormat="1" x14ac:dyDescent="0.25">
      <c r="A2015" s="200"/>
      <c r="B2015" s="200"/>
    </row>
    <row r="2016" spans="1:2" s="197" customFormat="1" x14ac:dyDescent="0.25">
      <c r="A2016" s="200"/>
      <c r="B2016" s="200"/>
    </row>
    <row r="2017" spans="1:2" s="197" customFormat="1" x14ac:dyDescent="0.25">
      <c r="A2017" s="200"/>
      <c r="B2017" s="200"/>
    </row>
    <row r="2018" spans="1:2" s="197" customFormat="1" x14ac:dyDescent="0.25">
      <c r="A2018" s="200"/>
      <c r="B2018" s="200"/>
    </row>
    <row r="2019" spans="1:2" s="197" customFormat="1" x14ac:dyDescent="0.25">
      <c r="A2019" s="200"/>
      <c r="B2019" s="200"/>
    </row>
    <row r="2020" spans="1:2" s="197" customFormat="1" x14ac:dyDescent="0.25">
      <c r="A2020" s="200"/>
      <c r="B2020" s="200"/>
    </row>
    <row r="2021" spans="1:2" s="197" customFormat="1" x14ac:dyDescent="0.25">
      <c r="A2021" s="200"/>
      <c r="B2021" s="200"/>
    </row>
    <row r="2022" spans="1:2" s="197" customFormat="1" x14ac:dyDescent="0.25">
      <c r="A2022" s="200"/>
      <c r="B2022" s="200"/>
    </row>
    <row r="2023" spans="1:2" s="197" customFormat="1" x14ac:dyDescent="0.25">
      <c r="A2023" s="200"/>
      <c r="B2023" s="200"/>
    </row>
    <row r="2024" spans="1:2" s="197" customFormat="1" x14ac:dyDescent="0.25">
      <c r="A2024" s="200"/>
      <c r="B2024" s="200"/>
    </row>
    <row r="2025" spans="1:2" s="197" customFormat="1" x14ac:dyDescent="0.25">
      <c r="A2025" s="200"/>
      <c r="B2025" s="200"/>
    </row>
    <row r="2026" spans="1:2" s="197" customFormat="1" x14ac:dyDescent="0.25">
      <c r="A2026" s="200"/>
      <c r="B2026" s="200"/>
    </row>
    <row r="2027" spans="1:2" s="197" customFormat="1" x14ac:dyDescent="0.25">
      <c r="A2027" s="200"/>
      <c r="B2027" s="200"/>
    </row>
    <row r="2028" spans="1:2" s="197" customFormat="1" x14ac:dyDescent="0.25">
      <c r="A2028" s="200"/>
      <c r="B2028" s="200"/>
    </row>
    <row r="2029" spans="1:2" s="197" customFormat="1" x14ac:dyDescent="0.25">
      <c r="A2029" s="200"/>
      <c r="B2029" s="200"/>
    </row>
    <row r="2030" spans="1:2" s="197" customFormat="1" x14ac:dyDescent="0.25">
      <c r="A2030" s="200"/>
      <c r="B2030" s="200"/>
    </row>
    <row r="2031" spans="1:2" s="197" customFormat="1" x14ac:dyDescent="0.25">
      <c r="A2031" s="200"/>
      <c r="B2031" s="200"/>
    </row>
    <row r="2032" spans="1:2" s="197" customFormat="1" x14ac:dyDescent="0.25">
      <c r="A2032" s="200"/>
      <c r="B2032" s="200"/>
    </row>
    <row r="2033" spans="1:2" s="197" customFormat="1" x14ac:dyDescent="0.25">
      <c r="A2033" s="200"/>
      <c r="B2033" s="200"/>
    </row>
    <row r="2034" spans="1:2" s="197" customFormat="1" x14ac:dyDescent="0.25">
      <c r="A2034" s="200"/>
      <c r="B2034" s="200"/>
    </row>
    <row r="2035" spans="1:2" s="197" customFormat="1" x14ac:dyDescent="0.25">
      <c r="A2035" s="200"/>
      <c r="B2035" s="200"/>
    </row>
    <row r="2036" spans="1:2" s="197" customFormat="1" x14ac:dyDescent="0.25">
      <c r="A2036" s="200"/>
      <c r="B2036" s="200"/>
    </row>
    <row r="2037" spans="1:2" s="197" customFormat="1" x14ac:dyDescent="0.25">
      <c r="A2037" s="200"/>
      <c r="B2037" s="200"/>
    </row>
    <row r="2038" spans="1:2" s="197" customFormat="1" x14ac:dyDescent="0.25">
      <c r="A2038" s="200"/>
      <c r="B2038" s="200"/>
    </row>
    <row r="2039" spans="1:2" s="197" customFormat="1" x14ac:dyDescent="0.25">
      <c r="A2039" s="200"/>
      <c r="B2039" s="200"/>
    </row>
    <row r="2040" spans="1:2" s="197" customFormat="1" x14ac:dyDescent="0.25">
      <c r="A2040" s="200"/>
      <c r="B2040" s="200"/>
    </row>
    <row r="2041" spans="1:2" s="197" customFormat="1" x14ac:dyDescent="0.25">
      <c r="A2041" s="200"/>
      <c r="B2041" s="200"/>
    </row>
    <row r="2042" spans="1:2" s="197" customFormat="1" x14ac:dyDescent="0.25">
      <c r="A2042" s="200"/>
      <c r="B2042" s="200"/>
    </row>
    <row r="2043" spans="1:2" s="197" customFormat="1" x14ac:dyDescent="0.25">
      <c r="A2043" s="200"/>
      <c r="B2043" s="200"/>
    </row>
    <row r="2044" spans="1:2" s="197" customFormat="1" x14ac:dyDescent="0.25">
      <c r="A2044" s="200"/>
      <c r="B2044" s="200"/>
    </row>
    <row r="2045" spans="1:2" s="197" customFormat="1" x14ac:dyDescent="0.25">
      <c r="A2045" s="200"/>
      <c r="B2045" s="200"/>
    </row>
    <row r="2046" spans="1:2" s="197" customFormat="1" x14ac:dyDescent="0.25">
      <c r="A2046" s="200"/>
      <c r="B2046" s="200"/>
    </row>
    <row r="2047" spans="1:2" s="197" customFormat="1" x14ac:dyDescent="0.25">
      <c r="A2047" s="200"/>
      <c r="B2047" s="200"/>
    </row>
    <row r="2048" spans="1:2" s="197" customFormat="1" x14ac:dyDescent="0.25">
      <c r="A2048" s="200"/>
      <c r="B2048" s="200"/>
    </row>
    <row r="2049" spans="1:2" s="197" customFormat="1" x14ac:dyDescent="0.25">
      <c r="A2049" s="200"/>
      <c r="B2049" s="200"/>
    </row>
    <row r="2050" spans="1:2" s="197" customFormat="1" x14ac:dyDescent="0.25">
      <c r="A2050" s="200"/>
      <c r="B2050" s="200"/>
    </row>
    <row r="2051" spans="1:2" s="197" customFormat="1" x14ac:dyDescent="0.25">
      <c r="A2051" s="200"/>
      <c r="B2051" s="200"/>
    </row>
    <row r="2052" spans="1:2" s="197" customFormat="1" x14ac:dyDescent="0.25">
      <c r="A2052" s="200"/>
      <c r="B2052" s="200"/>
    </row>
    <row r="2053" spans="1:2" s="197" customFormat="1" x14ac:dyDescent="0.25">
      <c r="A2053" s="200"/>
      <c r="B2053" s="200"/>
    </row>
    <row r="2054" spans="1:2" s="197" customFormat="1" x14ac:dyDescent="0.25">
      <c r="A2054" s="200"/>
      <c r="B2054" s="200"/>
    </row>
    <row r="2055" spans="1:2" s="197" customFormat="1" x14ac:dyDescent="0.25">
      <c r="A2055" s="200"/>
      <c r="B2055" s="200"/>
    </row>
    <row r="2056" spans="1:2" s="197" customFormat="1" x14ac:dyDescent="0.25">
      <c r="A2056" s="200"/>
      <c r="B2056" s="200"/>
    </row>
    <row r="2057" spans="1:2" s="197" customFormat="1" x14ac:dyDescent="0.25">
      <c r="A2057" s="200"/>
      <c r="B2057" s="200"/>
    </row>
    <row r="2058" spans="1:2" s="197" customFormat="1" x14ac:dyDescent="0.25">
      <c r="A2058" s="200"/>
      <c r="B2058" s="200"/>
    </row>
    <row r="2059" spans="1:2" s="197" customFormat="1" x14ac:dyDescent="0.25">
      <c r="A2059" s="200"/>
      <c r="B2059" s="200"/>
    </row>
    <row r="2060" spans="1:2" s="197" customFormat="1" x14ac:dyDescent="0.25">
      <c r="A2060" s="200"/>
      <c r="B2060" s="200"/>
    </row>
    <row r="2061" spans="1:2" s="197" customFormat="1" x14ac:dyDescent="0.25">
      <c r="A2061" s="200"/>
      <c r="B2061" s="200"/>
    </row>
    <row r="2062" spans="1:2" s="197" customFormat="1" x14ac:dyDescent="0.25">
      <c r="A2062" s="200"/>
      <c r="B2062" s="200"/>
    </row>
    <row r="2063" spans="1:2" s="197" customFormat="1" x14ac:dyDescent="0.25">
      <c r="A2063" s="200"/>
      <c r="B2063" s="200"/>
    </row>
    <row r="2064" spans="1:2" s="197" customFormat="1" x14ac:dyDescent="0.25">
      <c r="A2064" s="200"/>
      <c r="B2064" s="200"/>
    </row>
    <row r="2065" spans="1:2" s="197" customFormat="1" x14ac:dyDescent="0.25">
      <c r="A2065" s="200"/>
      <c r="B2065" s="200"/>
    </row>
    <row r="2066" spans="1:2" s="197" customFormat="1" x14ac:dyDescent="0.25">
      <c r="A2066" s="200"/>
      <c r="B2066" s="200"/>
    </row>
    <row r="2067" spans="1:2" s="197" customFormat="1" x14ac:dyDescent="0.25">
      <c r="A2067" s="200"/>
      <c r="B2067" s="200"/>
    </row>
    <row r="2068" spans="1:2" s="197" customFormat="1" x14ac:dyDescent="0.25">
      <c r="A2068" s="200"/>
      <c r="B2068" s="200"/>
    </row>
    <row r="2069" spans="1:2" s="197" customFormat="1" x14ac:dyDescent="0.25">
      <c r="A2069" s="200"/>
      <c r="B2069" s="200"/>
    </row>
    <row r="2070" spans="1:2" s="197" customFormat="1" x14ac:dyDescent="0.25">
      <c r="A2070" s="200"/>
      <c r="B2070" s="200"/>
    </row>
    <row r="2071" spans="1:2" s="197" customFormat="1" x14ac:dyDescent="0.25">
      <c r="A2071" s="200"/>
      <c r="B2071" s="200"/>
    </row>
    <row r="2072" spans="1:2" s="197" customFormat="1" x14ac:dyDescent="0.25">
      <c r="A2072" s="200"/>
      <c r="B2072" s="200"/>
    </row>
    <row r="2073" spans="1:2" s="197" customFormat="1" x14ac:dyDescent="0.25">
      <c r="A2073" s="200"/>
      <c r="B2073" s="200"/>
    </row>
    <row r="2074" spans="1:2" s="197" customFormat="1" x14ac:dyDescent="0.25">
      <c r="A2074" s="200"/>
      <c r="B2074" s="200"/>
    </row>
    <row r="2075" spans="1:2" s="197" customFormat="1" x14ac:dyDescent="0.25">
      <c r="A2075" s="200"/>
      <c r="B2075" s="200"/>
    </row>
    <row r="2076" spans="1:2" s="197" customFormat="1" x14ac:dyDescent="0.25">
      <c r="A2076" s="200"/>
      <c r="B2076" s="200"/>
    </row>
    <row r="2077" spans="1:2" s="197" customFormat="1" x14ac:dyDescent="0.25">
      <c r="A2077" s="200"/>
      <c r="B2077" s="200"/>
    </row>
    <row r="2078" spans="1:2" s="197" customFormat="1" x14ac:dyDescent="0.25">
      <c r="A2078" s="200"/>
      <c r="B2078" s="200"/>
    </row>
    <row r="2079" spans="1:2" s="197" customFormat="1" x14ac:dyDescent="0.25">
      <c r="A2079" s="200"/>
      <c r="B2079" s="200"/>
    </row>
    <row r="2080" spans="1:2" s="197" customFormat="1" x14ac:dyDescent="0.25">
      <c r="A2080" s="200"/>
      <c r="B2080" s="200"/>
    </row>
    <row r="2081" spans="1:2" s="197" customFormat="1" x14ac:dyDescent="0.25">
      <c r="A2081" s="200"/>
      <c r="B2081" s="200"/>
    </row>
    <row r="2082" spans="1:2" s="197" customFormat="1" x14ac:dyDescent="0.25">
      <c r="A2082" s="200"/>
      <c r="B2082" s="200"/>
    </row>
    <row r="2083" spans="1:2" s="197" customFormat="1" x14ac:dyDescent="0.25">
      <c r="A2083" s="200"/>
      <c r="B2083" s="200"/>
    </row>
    <row r="2084" spans="1:2" s="197" customFormat="1" x14ac:dyDescent="0.25">
      <c r="A2084" s="200"/>
      <c r="B2084" s="200"/>
    </row>
    <row r="2085" spans="1:2" s="197" customFormat="1" x14ac:dyDescent="0.25">
      <c r="A2085" s="200"/>
      <c r="B2085" s="200"/>
    </row>
    <row r="2086" spans="1:2" s="197" customFormat="1" x14ac:dyDescent="0.25">
      <c r="A2086" s="200"/>
      <c r="B2086" s="200"/>
    </row>
    <row r="2087" spans="1:2" s="197" customFormat="1" x14ac:dyDescent="0.25">
      <c r="A2087" s="200"/>
      <c r="B2087" s="200"/>
    </row>
    <row r="2088" spans="1:2" s="197" customFormat="1" x14ac:dyDescent="0.25">
      <c r="A2088" s="200"/>
      <c r="B2088" s="200"/>
    </row>
    <row r="2089" spans="1:2" s="197" customFormat="1" x14ac:dyDescent="0.25">
      <c r="A2089" s="200"/>
      <c r="B2089" s="200"/>
    </row>
    <row r="2090" spans="1:2" s="197" customFormat="1" x14ac:dyDescent="0.25">
      <c r="A2090" s="200"/>
      <c r="B2090" s="200"/>
    </row>
    <row r="2091" spans="1:2" s="197" customFormat="1" x14ac:dyDescent="0.25">
      <c r="A2091" s="200"/>
      <c r="B2091" s="200"/>
    </row>
    <row r="2092" spans="1:2" s="197" customFormat="1" x14ac:dyDescent="0.25">
      <c r="A2092" s="200"/>
      <c r="B2092" s="200"/>
    </row>
    <row r="2093" spans="1:2" s="197" customFormat="1" x14ac:dyDescent="0.25">
      <c r="A2093" s="200"/>
      <c r="B2093" s="200"/>
    </row>
    <row r="2094" spans="1:2" s="197" customFormat="1" x14ac:dyDescent="0.25">
      <c r="A2094" s="200"/>
      <c r="B2094" s="200"/>
    </row>
    <row r="2095" spans="1:2" s="197" customFormat="1" x14ac:dyDescent="0.25">
      <c r="A2095" s="200"/>
      <c r="B2095" s="200"/>
    </row>
    <row r="2096" spans="1:2" s="197" customFormat="1" x14ac:dyDescent="0.25">
      <c r="A2096" s="200"/>
      <c r="B2096" s="200"/>
    </row>
    <row r="2097" spans="1:2" s="197" customFormat="1" x14ac:dyDescent="0.25">
      <c r="A2097" s="200"/>
      <c r="B2097" s="200"/>
    </row>
    <row r="2098" spans="1:2" s="197" customFormat="1" x14ac:dyDescent="0.25">
      <c r="A2098" s="200"/>
      <c r="B2098" s="200"/>
    </row>
    <row r="2099" spans="1:2" s="197" customFormat="1" x14ac:dyDescent="0.25">
      <c r="A2099" s="200"/>
      <c r="B2099" s="200"/>
    </row>
    <row r="2100" spans="1:2" s="197" customFormat="1" x14ac:dyDescent="0.25">
      <c r="A2100" s="200"/>
      <c r="B2100" s="200"/>
    </row>
    <row r="2101" spans="1:2" s="197" customFormat="1" x14ac:dyDescent="0.25">
      <c r="A2101" s="200"/>
      <c r="B2101" s="200"/>
    </row>
    <row r="2102" spans="1:2" s="197" customFormat="1" x14ac:dyDescent="0.25">
      <c r="A2102" s="200"/>
      <c r="B2102" s="200"/>
    </row>
    <row r="2103" spans="1:2" s="197" customFormat="1" x14ac:dyDescent="0.25">
      <c r="A2103" s="200"/>
      <c r="B2103" s="200"/>
    </row>
    <row r="2104" spans="1:2" s="197" customFormat="1" x14ac:dyDescent="0.25">
      <c r="A2104" s="200"/>
      <c r="B2104" s="200"/>
    </row>
    <row r="2105" spans="1:2" s="197" customFormat="1" x14ac:dyDescent="0.25">
      <c r="A2105" s="200"/>
      <c r="B2105" s="200"/>
    </row>
    <row r="2106" spans="1:2" s="197" customFormat="1" x14ac:dyDescent="0.25">
      <c r="A2106" s="200"/>
      <c r="B2106" s="200"/>
    </row>
    <row r="2107" spans="1:2" s="197" customFormat="1" x14ac:dyDescent="0.25">
      <c r="A2107" s="200"/>
      <c r="B2107" s="200"/>
    </row>
    <row r="2108" spans="1:2" s="197" customFormat="1" x14ac:dyDescent="0.25">
      <c r="A2108" s="200"/>
      <c r="B2108" s="200"/>
    </row>
    <row r="2109" spans="1:2" s="197" customFormat="1" x14ac:dyDescent="0.25">
      <c r="A2109" s="200"/>
      <c r="B2109" s="200"/>
    </row>
    <row r="2110" spans="1:2" s="197" customFormat="1" x14ac:dyDescent="0.25">
      <c r="A2110" s="200"/>
      <c r="B2110" s="200"/>
    </row>
    <row r="2111" spans="1:2" s="197" customFormat="1" x14ac:dyDescent="0.25">
      <c r="A2111" s="200"/>
      <c r="B2111" s="200"/>
    </row>
    <row r="2112" spans="1:2" s="197" customFormat="1" x14ac:dyDescent="0.25">
      <c r="A2112" s="200"/>
      <c r="B2112" s="200"/>
    </row>
    <row r="2113" spans="1:2" s="197" customFormat="1" x14ac:dyDescent="0.25">
      <c r="A2113" s="200"/>
      <c r="B2113" s="200"/>
    </row>
    <row r="2114" spans="1:2" s="197" customFormat="1" x14ac:dyDescent="0.25">
      <c r="A2114" s="200"/>
      <c r="B2114" s="200"/>
    </row>
    <row r="2115" spans="1:2" s="197" customFormat="1" x14ac:dyDescent="0.25">
      <c r="A2115" s="200"/>
      <c r="B2115" s="200"/>
    </row>
    <row r="2116" spans="1:2" s="197" customFormat="1" x14ac:dyDescent="0.25">
      <c r="A2116" s="200"/>
      <c r="B2116" s="200"/>
    </row>
    <row r="2117" spans="1:2" s="197" customFormat="1" x14ac:dyDescent="0.25">
      <c r="A2117" s="200"/>
      <c r="B2117" s="200"/>
    </row>
    <row r="2118" spans="1:2" s="197" customFormat="1" x14ac:dyDescent="0.25">
      <c r="A2118" s="200"/>
      <c r="B2118" s="200"/>
    </row>
    <row r="2119" spans="1:2" s="197" customFormat="1" x14ac:dyDescent="0.25">
      <c r="A2119" s="200"/>
      <c r="B2119" s="200"/>
    </row>
    <row r="2120" spans="1:2" s="197" customFormat="1" x14ac:dyDescent="0.25">
      <c r="A2120" s="200"/>
      <c r="B2120" s="200"/>
    </row>
    <row r="2121" spans="1:2" s="197" customFormat="1" x14ac:dyDescent="0.25">
      <c r="A2121" s="200"/>
      <c r="B2121" s="200"/>
    </row>
    <row r="2122" spans="1:2" s="197" customFormat="1" x14ac:dyDescent="0.25">
      <c r="A2122" s="200"/>
      <c r="B2122" s="200"/>
    </row>
    <row r="2123" spans="1:2" s="197" customFormat="1" x14ac:dyDescent="0.25">
      <c r="A2123" s="200"/>
      <c r="B2123" s="200"/>
    </row>
    <row r="2124" spans="1:2" s="197" customFormat="1" x14ac:dyDescent="0.25">
      <c r="A2124" s="200"/>
      <c r="B2124" s="200"/>
    </row>
    <row r="2125" spans="1:2" s="197" customFormat="1" x14ac:dyDescent="0.25">
      <c r="A2125" s="200"/>
      <c r="B2125" s="200"/>
    </row>
    <row r="2126" spans="1:2" s="197" customFormat="1" x14ac:dyDescent="0.25">
      <c r="A2126" s="200"/>
      <c r="B2126" s="200"/>
    </row>
    <row r="2127" spans="1:2" s="197" customFormat="1" x14ac:dyDescent="0.25">
      <c r="A2127" s="200"/>
      <c r="B2127" s="200"/>
    </row>
    <row r="2128" spans="1:2" s="197" customFormat="1" x14ac:dyDescent="0.25">
      <c r="A2128" s="200"/>
      <c r="B2128" s="200"/>
    </row>
    <row r="2129" spans="1:2" s="197" customFormat="1" x14ac:dyDescent="0.25">
      <c r="A2129" s="200"/>
      <c r="B2129" s="200"/>
    </row>
    <row r="2130" spans="1:2" s="197" customFormat="1" x14ac:dyDescent="0.25">
      <c r="A2130" s="200"/>
      <c r="B2130" s="200"/>
    </row>
    <row r="2131" spans="1:2" s="197" customFormat="1" x14ac:dyDescent="0.25">
      <c r="A2131" s="200"/>
      <c r="B2131" s="200"/>
    </row>
    <row r="2132" spans="1:2" s="197" customFormat="1" x14ac:dyDescent="0.25">
      <c r="A2132" s="200"/>
      <c r="B2132" s="200"/>
    </row>
    <row r="2133" spans="1:2" s="197" customFormat="1" x14ac:dyDescent="0.25">
      <c r="A2133" s="200"/>
      <c r="B2133" s="200"/>
    </row>
    <row r="2134" spans="1:2" s="197" customFormat="1" x14ac:dyDescent="0.25">
      <c r="A2134" s="200"/>
      <c r="B2134" s="200"/>
    </row>
    <row r="2135" spans="1:2" s="197" customFormat="1" x14ac:dyDescent="0.25">
      <c r="A2135" s="200"/>
      <c r="B2135" s="200"/>
    </row>
    <row r="2136" spans="1:2" s="197" customFormat="1" x14ac:dyDescent="0.25">
      <c r="A2136" s="200"/>
      <c r="B2136" s="200"/>
    </row>
    <row r="2137" spans="1:2" s="197" customFormat="1" x14ac:dyDescent="0.25">
      <c r="A2137" s="200"/>
      <c r="B2137" s="200"/>
    </row>
    <row r="2138" spans="1:2" s="197" customFormat="1" x14ac:dyDescent="0.25">
      <c r="A2138" s="200"/>
      <c r="B2138" s="200"/>
    </row>
    <row r="2139" spans="1:2" s="197" customFormat="1" x14ac:dyDescent="0.25">
      <c r="A2139" s="200"/>
      <c r="B2139" s="200"/>
    </row>
    <row r="2140" spans="1:2" s="197" customFormat="1" x14ac:dyDescent="0.25">
      <c r="A2140" s="200"/>
      <c r="B2140" s="200"/>
    </row>
    <row r="2141" spans="1:2" s="197" customFormat="1" x14ac:dyDescent="0.25">
      <c r="A2141" s="200"/>
      <c r="B2141" s="200"/>
    </row>
    <row r="2142" spans="1:2" s="197" customFormat="1" x14ac:dyDescent="0.25">
      <c r="A2142" s="200"/>
      <c r="B2142" s="200"/>
    </row>
    <row r="2143" spans="1:2" s="197" customFormat="1" x14ac:dyDescent="0.25">
      <c r="A2143" s="200"/>
      <c r="B2143" s="200"/>
    </row>
    <row r="2144" spans="1:2" s="197" customFormat="1" x14ac:dyDescent="0.25">
      <c r="A2144" s="200"/>
      <c r="B2144" s="200"/>
    </row>
    <row r="2145" spans="1:2" s="197" customFormat="1" x14ac:dyDescent="0.25">
      <c r="A2145" s="200"/>
      <c r="B2145" s="200"/>
    </row>
    <row r="2146" spans="1:2" s="197" customFormat="1" x14ac:dyDescent="0.25">
      <c r="A2146" s="200"/>
      <c r="B2146" s="200"/>
    </row>
    <row r="2147" spans="1:2" s="197" customFormat="1" x14ac:dyDescent="0.25">
      <c r="A2147" s="200"/>
      <c r="B2147" s="200"/>
    </row>
    <row r="2148" spans="1:2" s="197" customFormat="1" x14ac:dyDescent="0.25">
      <c r="A2148" s="200"/>
      <c r="B2148" s="200"/>
    </row>
    <row r="2149" spans="1:2" s="197" customFormat="1" x14ac:dyDescent="0.25">
      <c r="A2149" s="200"/>
      <c r="B2149" s="200"/>
    </row>
    <row r="2150" spans="1:2" s="197" customFormat="1" x14ac:dyDescent="0.25">
      <c r="A2150" s="200"/>
      <c r="B2150" s="200"/>
    </row>
    <row r="2151" spans="1:2" s="197" customFormat="1" x14ac:dyDescent="0.25">
      <c r="A2151" s="200"/>
      <c r="B2151" s="200"/>
    </row>
    <row r="2152" spans="1:2" s="197" customFormat="1" x14ac:dyDescent="0.25">
      <c r="A2152" s="200"/>
      <c r="B2152" s="200"/>
    </row>
    <row r="2153" spans="1:2" s="197" customFormat="1" x14ac:dyDescent="0.25">
      <c r="A2153" s="200"/>
      <c r="B2153" s="200"/>
    </row>
    <row r="2154" spans="1:2" s="197" customFormat="1" x14ac:dyDescent="0.25">
      <c r="A2154" s="200"/>
      <c r="B2154" s="200"/>
    </row>
    <row r="2155" spans="1:2" s="197" customFormat="1" x14ac:dyDescent="0.25">
      <c r="A2155" s="200"/>
      <c r="B2155" s="200"/>
    </row>
    <row r="2156" spans="1:2" s="197" customFormat="1" x14ac:dyDescent="0.25">
      <c r="A2156" s="200"/>
      <c r="B2156" s="200"/>
    </row>
    <row r="2157" spans="1:2" s="197" customFormat="1" x14ac:dyDescent="0.25">
      <c r="A2157" s="200"/>
      <c r="B2157" s="200"/>
    </row>
    <row r="2158" spans="1:2" s="197" customFormat="1" x14ac:dyDescent="0.25">
      <c r="A2158" s="200"/>
      <c r="B2158" s="200"/>
    </row>
    <row r="2159" spans="1:2" s="197" customFormat="1" x14ac:dyDescent="0.25">
      <c r="A2159" s="200"/>
      <c r="B2159" s="200"/>
    </row>
    <row r="2160" spans="1:2" s="197" customFormat="1" x14ac:dyDescent="0.25">
      <c r="A2160" s="200"/>
      <c r="B2160" s="200"/>
    </row>
    <row r="2161" spans="1:2" s="197" customFormat="1" x14ac:dyDescent="0.25">
      <c r="A2161" s="200"/>
      <c r="B2161" s="200"/>
    </row>
    <row r="2162" spans="1:2" s="197" customFormat="1" x14ac:dyDescent="0.25">
      <c r="A2162" s="200"/>
      <c r="B2162" s="200"/>
    </row>
    <row r="2163" spans="1:2" s="197" customFormat="1" x14ac:dyDescent="0.25">
      <c r="A2163" s="200"/>
      <c r="B2163" s="200"/>
    </row>
    <row r="2164" spans="1:2" s="197" customFormat="1" x14ac:dyDescent="0.25">
      <c r="A2164" s="200"/>
      <c r="B2164" s="200"/>
    </row>
    <row r="2165" spans="1:2" s="197" customFormat="1" x14ac:dyDescent="0.25">
      <c r="A2165" s="200"/>
      <c r="B2165" s="200"/>
    </row>
    <row r="2166" spans="1:2" s="197" customFormat="1" x14ac:dyDescent="0.25">
      <c r="A2166" s="200"/>
      <c r="B2166" s="200"/>
    </row>
    <row r="2167" spans="1:2" s="197" customFormat="1" x14ac:dyDescent="0.25">
      <c r="A2167" s="200"/>
      <c r="B2167" s="200"/>
    </row>
    <row r="2168" spans="1:2" s="197" customFormat="1" x14ac:dyDescent="0.25">
      <c r="A2168" s="200"/>
      <c r="B2168" s="200"/>
    </row>
    <row r="2169" spans="1:2" s="197" customFormat="1" x14ac:dyDescent="0.25">
      <c r="A2169" s="200"/>
      <c r="B2169" s="200"/>
    </row>
    <row r="2170" spans="1:2" s="197" customFormat="1" x14ac:dyDescent="0.25">
      <c r="A2170" s="200"/>
      <c r="B2170" s="200"/>
    </row>
    <row r="2171" spans="1:2" s="197" customFormat="1" x14ac:dyDescent="0.25">
      <c r="A2171" s="200"/>
      <c r="B2171" s="200"/>
    </row>
    <row r="2172" spans="1:2" s="197" customFormat="1" x14ac:dyDescent="0.25">
      <c r="A2172" s="200"/>
      <c r="B2172" s="200"/>
    </row>
    <row r="2173" spans="1:2" s="197" customFormat="1" x14ac:dyDescent="0.25">
      <c r="A2173" s="200"/>
      <c r="B2173" s="200"/>
    </row>
    <row r="2174" spans="1:2" s="197" customFormat="1" x14ac:dyDescent="0.25">
      <c r="A2174" s="200"/>
      <c r="B2174" s="200"/>
    </row>
    <row r="2175" spans="1:2" s="197" customFormat="1" x14ac:dyDescent="0.25">
      <c r="A2175" s="200"/>
      <c r="B2175" s="200"/>
    </row>
    <row r="2176" spans="1:2" s="197" customFormat="1" x14ac:dyDescent="0.25">
      <c r="A2176" s="200"/>
      <c r="B2176" s="200"/>
    </row>
    <row r="2177" spans="1:2" s="197" customFormat="1" x14ac:dyDescent="0.25">
      <c r="A2177" s="200"/>
      <c r="B2177" s="200"/>
    </row>
    <row r="2178" spans="1:2" s="197" customFormat="1" x14ac:dyDescent="0.25">
      <c r="A2178" s="200"/>
      <c r="B2178" s="200"/>
    </row>
    <row r="2179" spans="1:2" s="197" customFormat="1" x14ac:dyDescent="0.25">
      <c r="A2179" s="200"/>
      <c r="B2179" s="200"/>
    </row>
    <row r="2180" spans="1:2" s="197" customFormat="1" x14ac:dyDescent="0.25">
      <c r="A2180" s="200"/>
      <c r="B2180" s="200"/>
    </row>
    <row r="2181" spans="1:2" s="197" customFormat="1" x14ac:dyDescent="0.25">
      <c r="A2181" s="200"/>
      <c r="B2181" s="200"/>
    </row>
    <row r="2182" spans="1:2" s="197" customFormat="1" x14ac:dyDescent="0.25">
      <c r="A2182" s="200"/>
      <c r="B2182" s="200"/>
    </row>
    <row r="2183" spans="1:2" s="197" customFormat="1" x14ac:dyDescent="0.25">
      <c r="A2183" s="200"/>
      <c r="B2183" s="200"/>
    </row>
    <row r="2184" spans="1:2" s="197" customFormat="1" x14ac:dyDescent="0.25">
      <c r="A2184" s="200"/>
      <c r="B2184" s="200"/>
    </row>
    <row r="2185" spans="1:2" s="197" customFormat="1" x14ac:dyDescent="0.25">
      <c r="A2185" s="200"/>
      <c r="B2185" s="200"/>
    </row>
    <row r="2186" spans="1:2" s="197" customFormat="1" x14ac:dyDescent="0.25">
      <c r="A2186" s="200"/>
      <c r="B2186" s="200"/>
    </row>
    <row r="2187" spans="1:2" s="197" customFormat="1" x14ac:dyDescent="0.25">
      <c r="A2187" s="200"/>
      <c r="B2187" s="200"/>
    </row>
    <row r="2188" spans="1:2" s="197" customFormat="1" x14ac:dyDescent="0.25">
      <c r="A2188" s="200"/>
      <c r="B2188" s="200"/>
    </row>
    <row r="2189" spans="1:2" s="197" customFormat="1" x14ac:dyDescent="0.25">
      <c r="A2189" s="200"/>
      <c r="B2189" s="200"/>
    </row>
    <row r="2190" spans="1:2" s="197" customFormat="1" x14ac:dyDescent="0.25">
      <c r="A2190" s="200"/>
      <c r="B2190" s="200"/>
    </row>
    <row r="2191" spans="1:2" s="197" customFormat="1" x14ac:dyDescent="0.25">
      <c r="A2191" s="200"/>
      <c r="B2191" s="200"/>
    </row>
    <row r="2192" spans="1:2" s="197" customFormat="1" x14ac:dyDescent="0.25">
      <c r="A2192" s="200"/>
      <c r="B2192" s="200"/>
    </row>
    <row r="2193" spans="1:2" s="197" customFormat="1" x14ac:dyDescent="0.25">
      <c r="A2193" s="200"/>
      <c r="B2193" s="200"/>
    </row>
    <row r="2194" spans="1:2" s="197" customFormat="1" x14ac:dyDescent="0.25">
      <c r="A2194" s="200"/>
      <c r="B2194" s="200"/>
    </row>
    <row r="2195" spans="1:2" s="197" customFormat="1" x14ac:dyDescent="0.25">
      <c r="A2195" s="200"/>
      <c r="B2195" s="200"/>
    </row>
    <row r="2196" spans="1:2" s="197" customFormat="1" x14ac:dyDescent="0.25">
      <c r="A2196" s="200"/>
      <c r="B2196" s="200"/>
    </row>
    <row r="2197" spans="1:2" s="197" customFormat="1" x14ac:dyDescent="0.25">
      <c r="A2197" s="200"/>
      <c r="B2197" s="200"/>
    </row>
    <row r="2198" spans="1:2" s="197" customFormat="1" x14ac:dyDescent="0.25">
      <c r="A2198" s="200"/>
      <c r="B2198" s="200"/>
    </row>
    <row r="2199" spans="1:2" s="197" customFormat="1" x14ac:dyDescent="0.25">
      <c r="A2199" s="200"/>
      <c r="B2199" s="200"/>
    </row>
    <row r="2200" spans="1:2" s="197" customFormat="1" x14ac:dyDescent="0.25">
      <c r="A2200" s="200"/>
      <c r="B2200" s="200"/>
    </row>
    <row r="2201" spans="1:2" s="197" customFormat="1" x14ac:dyDescent="0.25">
      <c r="A2201" s="200"/>
      <c r="B2201" s="200"/>
    </row>
    <row r="2202" spans="1:2" s="197" customFormat="1" x14ac:dyDescent="0.25">
      <c r="A2202" s="200"/>
      <c r="B2202" s="200"/>
    </row>
    <row r="2203" spans="1:2" s="197" customFormat="1" x14ac:dyDescent="0.25">
      <c r="A2203" s="200"/>
      <c r="B2203" s="200"/>
    </row>
    <row r="2204" spans="1:2" s="197" customFormat="1" x14ac:dyDescent="0.25">
      <c r="A2204" s="200"/>
      <c r="B2204" s="200"/>
    </row>
    <row r="2205" spans="1:2" s="197" customFormat="1" x14ac:dyDescent="0.25">
      <c r="A2205" s="200"/>
      <c r="B2205" s="200"/>
    </row>
    <row r="2206" spans="1:2" s="197" customFormat="1" x14ac:dyDescent="0.25">
      <c r="A2206" s="200"/>
      <c r="B2206" s="200"/>
    </row>
    <row r="2207" spans="1:2" s="197" customFormat="1" x14ac:dyDescent="0.25">
      <c r="A2207" s="200"/>
      <c r="B2207" s="200"/>
    </row>
    <row r="2208" spans="1:2" s="197" customFormat="1" x14ac:dyDescent="0.25">
      <c r="A2208" s="200"/>
      <c r="B2208" s="200"/>
    </row>
    <row r="2209" spans="1:2" s="197" customFormat="1" x14ac:dyDescent="0.25">
      <c r="A2209" s="200"/>
      <c r="B2209" s="200"/>
    </row>
    <row r="2210" spans="1:2" s="197" customFormat="1" x14ac:dyDescent="0.25">
      <c r="A2210" s="200"/>
      <c r="B2210" s="200"/>
    </row>
    <row r="2211" spans="1:2" s="197" customFormat="1" x14ac:dyDescent="0.25">
      <c r="A2211" s="200"/>
      <c r="B2211" s="200"/>
    </row>
    <row r="2212" spans="1:2" s="197" customFormat="1" x14ac:dyDescent="0.25">
      <c r="A2212" s="200"/>
      <c r="B2212" s="200"/>
    </row>
    <row r="2213" spans="1:2" s="197" customFormat="1" x14ac:dyDescent="0.25">
      <c r="A2213" s="200"/>
      <c r="B2213" s="200"/>
    </row>
    <row r="2214" spans="1:2" s="197" customFormat="1" x14ac:dyDescent="0.25">
      <c r="A2214" s="200"/>
      <c r="B2214" s="200"/>
    </row>
    <row r="2215" spans="1:2" s="197" customFormat="1" x14ac:dyDescent="0.25">
      <c r="A2215" s="200"/>
      <c r="B2215" s="200"/>
    </row>
    <row r="2216" spans="1:2" s="197" customFormat="1" x14ac:dyDescent="0.25">
      <c r="A2216" s="200"/>
      <c r="B2216" s="200"/>
    </row>
    <row r="2217" spans="1:2" s="197" customFormat="1" x14ac:dyDescent="0.25">
      <c r="A2217" s="200"/>
      <c r="B2217" s="200"/>
    </row>
    <row r="2218" spans="1:2" s="197" customFormat="1" x14ac:dyDescent="0.25">
      <c r="A2218" s="200"/>
      <c r="B2218" s="200"/>
    </row>
    <row r="2219" spans="1:2" s="197" customFormat="1" x14ac:dyDescent="0.25">
      <c r="A2219" s="200"/>
      <c r="B2219" s="200"/>
    </row>
    <row r="2220" spans="1:2" s="197" customFormat="1" x14ac:dyDescent="0.25">
      <c r="A2220" s="200"/>
      <c r="B2220" s="200"/>
    </row>
    <row r="2221" spans="1:2" s="197" customFormat="1" x14ac:dyDescent="0.25">
      <c r="A2221" s="200"/>
      <c r="B2221" s="200"/>
    </row>
    <row r="2222" spans="1:2" s="197" customFormat="1" x14ac:dyDescent="0.25">
      <c r="A2222" s="200"/>
      <c r="B2222" s="200"/>
    </row>
    <row r="2223" spans="1:2" s="197" customFormat="1" x14ac:dyDescent="0.25">
      <c r="A2223" s="200"/>
      <c r="B2223" s="200"/>
    </row>
    <row r="2224" spans="1:2" s="197" customFormat="1" x14ac:dyDescent="0.25">
      <c r="A2224" s="200"/>
      <c r="B2224" s="200"/>
    </row>
    <row r="2225" spans="1:2" s="197" customFormat="1" x14ac:dyDescent="0.25">
      <c r="A2225" s="200"/>
      <c r="B2225" s="200"/>
    </row>
    <row r="2226" spans="1:2" s="197" customFormat="1" x14ac:dyDescent="0.25">
      <c r="A2226" s="200"/>
      <c r="B2226" s="200"/>
    </row>
    <row r="2227" spans="1:2" s="197" customFormat="1" x14ac:dyDescent="0.25">
      <c r="A2227" s="200"/>
      <c r="B2227" s="200"/>
    </row>
    <row r="2228" spans="1:2" s="197" customFormat="1" x14ac:dyDescent="0.25">
      <c r="A2228" s="200"/>
      <c r="B2228" s="200"/>
    </row>
    <row r="2229" spans="1:2" s="197" customFormat="1" x14ac:dyDescent="0.25">
      <c r="A2229" s="200"/>
      <c r="B2229" s="200"/>
    </row>
    <row r="2230" spans="1:2" s="197" customFormat="1" x14ac:dyDescent="0.25">
      <c r="A2230" s="200"/>
      <c r="B2230" s="200"/>
    </row>
    <row r="2231" spans="1:2" s="197" customFormat="1" x14ac:dyDescent="0.25">
      <c r="A2231" s="200"/>
      <c r="B2231" s="200"/>
    </row>
    <row r="2232" spans="1:2" s="197" customFormat="1" x14ac:dyDescent="0.25">
      <c r="A2232" s="200"/>
      <c r="B2232" s="200"/>
    </row>
    <row r="2233" spans="1:2" s="197" customFormat="1" x14ac:dyDescent="0.25">
      <c r="A2233" s="200"/>
      <c r="B2233" s="200"/>
    </row>
    <row r="2234" spans="1:2" s="197" customFormat="1" x14ac:dyDescent="0.25">
      <c r="A2234" s="200"/>
      <c r="B2234" s="200"/>
    </row>
    <row r="2235" spans="1:2" s="197" customFormat="1" x14ac:dyDescent="0.25">
      <c r="A2235" s="200"/>
      <c r="B2235" s="200"/>
    </row>
    <row r="2236" spans="1:2" s="197" customFormat="1" x14ac:dyDescent="0.25">
      <c r="A2236" s="200"/>
      <c r="B2236" s="200"/>
    </row>
    <row r="2237" spans="1:2" s="197" customFormat="1" x14ac:dyDescent="0.25">
      <c r="A2237" s="200"/>
      <c r="B2237" s="200"/>
    </row>
    <row r="2238" spans="1:2" s="197" customFormat="1" x14ac:dyDescent="0.25">
      <c r="A2238" s="200"/>
      <c r="B2238" s="200"/>
    </row>
    <row r="2239" spans="1:2" s="197" customFormat="1" x14ac:dyDescent="0.25">
      <c r="A2239" s="200"/>
      <c r="B2239" s="200"/>
    </row>
    <row r="2240" spans="1:2" s="197" customFormat="1" x14ac:dyDescent="0.25">
      <c r="A2240" s="200"/>
      <c r="B2240" s="200"/>
    </row>
    <row r="2241" spans="1:2" s="197" customFormat="1" x14ac:dyDescent="0.25">
      <c r="A2241" s="200"/>
      <c r="B2241" s="200"/>
    </row>
    <row r="2242" spans="1:2" s="197" customFormat="1" x14ac:dyDescent="0.25">
      <c r="A2242" s="200"/>
      <c r="B2242" s="200"/>
    </row>
    <row r="2243" spans="1:2" s="197" customFormat="1" x14ac:dyDescent="0.25">
      <c r="A2243" s="200"/>
      <c r="B2243" s="200"/>
    </row>
    <row r="2244" spans="1:2" s="197" customFormat="1" x14ac:dyDescent="0.25">
      <c r="A2244" s="200"/>
      <c r="B2244" s="200"/>
    </row>
    <row r="2245" spans="1:2" s="197" customFormat="1" x14ac:dyDescent="0.25">
      <c r="A2245" s="200"/>
      <c r="B2245" s="200"/>
    </row>
    <row r="2246" spans="1:2" s="197" customFormat="1" x14ac:dyDescent="0.25">
      <c r="A2246" s="200"/>
      <c r="B2246" s="200"/>
    </row>
    <row r="2247" spans="1:2" s="197" customFormat="1" x14ac:dyDescent="0.25">
      <c r="A2247" s="200"/>
      <c r="B2247" s="200"/>
    </row>
    <row r="2248" spans="1:2" s="197" customFormat="1" x14ac:dyDescent="0.25">
      <c r="A2248" s="200"/>
      <c r="B2248" s="200"/>
    </row>
    <row r="2249" spans="1:2" s="197" customFormat="1" x14ac:dyDescent="0.25">
      <c r="A2249" s="200"/>
      <c r="B2249" s="200"/>
    </row>
    <row r="2250" spans="1:2" s="197" customFormat="1" x14ac:dyDescent="0.25">
      <c r="A2250" s="200"/>
      <c r="B2250" s="200"/>
    </row>
    <row r="2251" spans="1:2" s="197" customFormat="1" x14ac:dyDescent="0.25">
      <c r="A2251" s="200"/>
      <c r="B2251" s="200"/>
    </row>
    <row r="2252" spans="1:2" s="197" customFormat="1" x14ac:dyDescent="0.25">
      <c r="A2252" s="200"/>
      <c r="B2252" s="200"/>
    </row>
    <row r="2253" spans="1:2" s="197" customFormat="1" x14ac:dyDescent="0.25">
      <c r="A2253" s="200"/>
      <c r="B2253" s="200"/>
    </row>
    <row r="2254" spans="1:2" s="197" customFormat="1" x14ac:dyDescent="0.25">
      <c r="A2254" s="200"/>
      <c r="B2254" s="200"/>
    </row>
    <row r="2255" spans="1:2" s="197" customFormat="1" x14ac:dyDescent="0.25">
      <c r="A2255" s="200"/>
      <c r="B2255" s="200"/>
    </row>
    <row r="2256" spans="1:2" s="197" customFormat="1" x14ac:dyDescent="0.25">
      <c r="A2256" s="200"/>
      <c r="B2256" s="200"/>
    </row>
    <row r="2257" spans="1:2" s="197" customFormat="1" x14ac:dyDescent="0.25">
      <c r="A2257" s="200"/>
      <c r="B2257" s="200"/>
    </row>
    <row r="2258" spans="1:2" s="197" customFormat="1" x14ac:dyDescent="0.25">
      <c r="A2258" s="200"/>
      <c r="B2258" s="200"/>
    </row>
    <row r="2259" spans="1:2" s="197" customFormat="1" x14ac:dyDescent="0.25">
      <c r="A2259" s="200"/>
      <c r="B2259" s="200"/>
    </row>
    <row r="2260" spans="1:2" s="197" customFormat="1" x14ac:dyDescent="0.25">
      <c r="A2260" s="200"/>
      <c r="B2260" s="200"/>
    </row>
    <row r="2261" spans="1:2" s="197" customFormat="1" x14ac:dyDescent="0.25">
      <c r="A2261" s="200"/>
      <c r="B2261" s="200"/>
    </row>
    <row r="2262" spans="1:2" s="197" customFormat="1" x14ac:dyDescent="0.25">
      <c r="A2262" s="200"/>
      <c r="B2262" s="200"/>
    </row>
    <row r="2263" spans="1:2" s="197" customFormat="1" x14ac:dyDescent="0.25">
      <c r="A2263" s="200"/>
      <c r="B2263" s="200"/>
    </row>
    <row r="2264" spans="1:2" s="197" customFormat="1" x14ac:dyDescent="0.25">
      <c r="A2264" s="200"/>
      <c r="B2264" s="200"/>
    </row>
    <row r="2265" spans="1:2" s="197" customFormat="1" x14ac:dyDescent="0.25">
      <c r="A2265" s="200"/>
      <c r="B2265" s="200"/>
    </row>
    <row r="2266" spans="1:2" s="197" customFormat="1" x14ac:dyDescent="0.25">
      <c r="A2266" s="200"/>
      <c r="B2266" s="200"/>
    </row>
    <row r="2267" spans="1:2" s="197" customFormat="1" x14ac:dyDescent="0.25">
      <c r="A2267" s="200"/>
      <c r="B2267" s="200"/>
    </row>
    <row r="2268" spans="1:2" s="197" customFormat="1" x14ac:dyDescent="0.25">
      <c r="A2268" s="200"/>
      <c r="B2268" s="200"/>
    </row>
    <row r="2269" spans="1:2" s="197" customFormat="1" x14ac:dyDescent="0.25">
      <c r="A2269" s="200"/>
      <c r="B2269" s="200"/>
    </row>
    <row r="2270" spans="1:2" s="197" customFormat="1" x14ac:dyDescent="0.25">
      <c r="A2270" s="200"/>
      <c r="B2270" s="200"/>
    </row>
    <row r="2271" spans="1:2" s="197" customFormat="1" x14ac:dyDescent="0.25">
      <c r="A2271" s="200"/>
      <c r="B2271" s="200"/>
    </row>
    <row r="2272" spans="1:2" s="197" customFormat="1" x14ac:dyDescent="0.25">
      <c r="A2272" s="200"/>
      <c r="B2272" s="200"/>
    </row>
    <row r="2273" spans="1:2" s="197" customFormat="1" x14ac:dyDescent="0.25">
      <c r="A2273" s="200"/>
      <c r="B2273" s="200"/>
    </row>
    <row r="2274" spans="1:2" s="197" customFormat="1" x14ac:dyDescent="0.25">
      <c r="A2274" s="200"/>
      <c r="B2274" s="200"/>
    </row>
    <row r="2275" spans="1:2" s="197" customFormat="1" x14ac:dyDescent="0.25">
      <c r="A2275" s="200"/>
      <c r="B2275" s="200"/>
    </row>
    <row r="2276" spans="1:2" s="197" customFormat="1" x14ac:dyDescent="0.25">
      <c r="A2276" s="200"/>
      <c r="B2276" s="200"/>
    </row>
    <row r="2277" spans="1:2" s="197" customFormat="1" x14ac:dyDescent="0.25">
      <c r="A2277" s="200"/>
      <c r="B2277" s="200"/>
    </row>
    <row r="2278" spans="1:2" s="197" customFormat="1" x14ac:dyDescent="0.25">
      <c r="A2278" s="200"/>
      <c r="B2278" s="200"/>
    </row>
    <row r="2279" spans="1:2" s="197" customFormat="1" x14ac:dyDescent="0.25">
      <c r="A2279" s="200"/>
      <c r="B2279" s="200"/>
    </row>
    <row r="2280" spans="1:2" s="197" customFormat="1" x14ac:dyDescent="0.25">
      <c r="A2280" s="200"/>
      <c r="B2280" s="200"/>
    </row>
    <row r="2281" spans="1:2" s="197" customFormat="1" x14ac:dyDescent="0.25">
      <c r="A2281" s="200"/>
      <c r="B2281" s="200"/>
    </row>
    <row r="2282" spans="1:2" s="197" customFormat="1" x14ac:dyDescent="0.25">
      <c r="A2282" s="200"/>
      <c r="B2282" s="200"/>
    </row>
    <row r="2283" spans="1:2" s="197" customFormat="1" x14ac:dyDescent="0.25">
      <c r="A2283" s="200"/>
      <c r="B2283" s="200"/>
    </row>
    <row r="2284" spans="1:2" s="197" customFormat="1" x14ac:dyDescent="0.25">
      <c r="A2284" s="200"/>
      <c r="B2284" s="200"/>
    </row>
    <row r="2285" spans="1:2" s="197" customFormat="1" x14ac:dyDescent="0.25">
      <c r="A2285" s="200"/>
      <c r="B2285" s="200"/>
    </row>
    <row r="2286" spans="1:2" s="197" customFormat="1" x14ac:dyDescent="0.25">
      <c r="A2286" s="200"/>
      <c r="B2286" s="200"/>
    </row>
    <row r="2287" spans="1:2" s="197" customFormat="1" x14ac:dyDescent="0.25">
      <c r="A2287" s="200"/>
      <c r="B2287" s="200"/>
    </row>
    <row r="2288" spans="1:2" s="197" customFormat="1" x14ac:dyDescent="0.25">
      <c r="A2288" s="200"/>
      <c r="B2288" s="200"/>
    </row>
    <row r="2289" spans="1:2" s="197" customFormat="1" x14ac:dyDescent="0.25">
      <c r="A2289" s="200"/>
      <c r="B2289" s="200"/>
    </row>
    <row r="2290" spans="1:2" s="197" customFormat="1" x14ac:dyDescent="0.25">
      <c r="A2290" s="200"/>
      <c r="B2290" s="200"/>
    </row>
    <row r="2291" spans="1:2" s="197" customFormat="1" x14ac:dyDescent="0.25">
      <c r="A2291" s="200"/>
      <c r="B2291" s="200"/>
    </row>
    <row r="2292" spans="1:2" s="197" customFormat="1" x14ac:dyDescent="0.25">
      <c r="A2292" s="200"/>
      <c r="B2292" s="200"/>
    </row>
    <row r="2293" spans="1:2" s="197" customFormat="1" x14ac:dyDescent="0.25">
      <c r="A2293" s="200"/>
      <c r="B2293" s="200"/>
    </row>
    <row r="2294" spans="1:2" s="197" customFormat="1" x14ac:dyDescent="0.25">
      <c r="A2294" s="200"/>
      <c r="B2294" s="200"/>
    </row>
    <row r="2295" spans="1:2" s="197" customFormat="1" x14ac:dyDescent="0.25">
      <c r="A2295" s="200"/>
      <c r="B2295" s="200"/>
    </row>
    <row r="2296" spans="1:2" s="197" customFormat="1" x14ac:dyDescent="0.25">
      <c r="A2296" s="200"/>
      <c r="B2296" s="200"/>
    </row>
    <row r="2297" spans="1:2" s="197" customFormat="1" x14ac:dyDescent="0.25">
      <c r="A2297" s="200"/>
      <c r="B2297" s="200"/>
    </row>
    <row r="2298" spans="1:2" s="197" customFormat="1" x14ac:dyDescent="0.25">
      <c r="A2298" s="200"/>
      <c r="B2298" s="200"/>
    </row>
    <row r="2299" spans="1:2" s="197" customFormat="1" x14ac:dyDescent="0.25">
      <c r="A2299" s="200"/>
      <c r="B2299" s="200"/>
    </row>
    <row r="2300" spans="1:2" s="197" customFormat="1" x14ac:dyDescent="0.25">
      <c r="A2300" s="200"/>
      <c r="B2300" s="200"/>
    </row>
    <row r="2301" spans="1:2" s="197" customFormat="1" x14ac:dyDescent="0.25">
      <c r="A2301" s="200"/>
      <c r="B2301" s="200"/>
    </row>
    <row r="2302" spans="1:2" s="197" customFormat="1" x14ac:dyDescent="0.25">
      <c r="A2302" s="200"/>
      <c r="B2302" s="200"/>
    </row>
    <row r="2303" spans="1:2" s="197" customFormat="1" x14ac:dyDescent="0.25">
      <c r="A2303" s="200"/>
      <c r="B2303" s="200"/>
    </row>
    <row r="2304" spans="1:2" s="197" customFormat="1" x14ac:dyDescent="0.25">
      <c r="A2304" s="200"/>
      <c r="B2304" s="200"/>
    </row>
    <row r="2305" spans="1:2" s="197" customFormat="1" x14ac:dyDescent="0.25">
      <c r="A2305" s="200"/>
      <c r="B2305" s="200"/>
    </row>
    <row r="2306" spans="1:2" s="197" customFormat="1" x14ac:dyDescent="0.25">
      <c r="A2306" s="200"/>
      <c r="B2306" s="200"/>
    </row>
    <row r="2307" spans="1:2" s="197" customFormat="1" x14ac:dyDescent="0.25">
      <c r="A2307" s="200"/>
      <c r="B2307" s="200"/>
    </row>
    <row r="2308" spans="1:2" s="197" customFormat="1" x14ac:dyDescent="0.25">
      <c r="A2308" s="200"/>
      <c r="B2308" s="200"/>
    </row>
    <row r="2309" spans="1:2" s="197" customFormat="1" x14ac:dyDescent="0.25">
      <c r="A2309" s="200"/>
      <c r="B2309" s="200"/>
    </row>
    <row r="2310" spans="1:2" s="197" customFormat="1" x14ac:dyDescent="0.25">
      <c r="A2310" s="200"/>
      <c r="B2310" s="200"/>
    </row>
    <row r="2311" spans="1:2" s="197" customFormat="1" x14ac:dyDescent="0.25">
      <c r="A2311" s="200"/>
      <c r="B2311" s="200"/>
    </row>
    <row r="2312" spans="1:2" s="197" customFormat="1" x14ac:dyDescent="0.25">
      <c r="A2312" s="200"/>
      <c r="B2312" s="200"/>
    </row>
    <row r="2313" spans="1:2" s="197" customFormat="1" x14ac:dyDescent="0.25">
      <c r="A2313" s="200"/>
      <c r="B2313" s="200"/>
    </row>
    <row r="2314" spans="1:2" s="197" customFormat="1" x14ac:dyDescent="0.25">
      <c r="A2314" s="200"/>
      <c r="B2314" s="200"/>
    </row>
    <row r="2315" spans="1:2" s="197" customFormat="1" x14ac:dyDescent="0.25">
      <c r="A2315" s="200"/>
      <c r="B2315" s="200"/>
    </row>
    <row r="2316" spans="1:2" s="197" customFormat="1" x14ac:dyDescent="0.25">
      <c r="A2316" s="200"/>
      <c r="B2316" s="200"/>
    </row>
    <row r="2317" spans="1:2" s="197" customFormat="1" x14ac:dyDescent="0.25">
      <c r="A2317" s="200"/>
      <c r="B2317" s="200"/>
    </row>
    <row r="2318" spans="1:2" s="197" customFormat="1" x14ac:dyDescent="0.25">
      <c r="A2318" s="200"/>
      <c r="B2318" s="200"/>
    </row>
    <row r="2319" spans="1:2" s="197" customFormat="1" x14ac:dyDescent="0.25">
      <c r="A2319" s="200"/>
      <c r="B2319" s="200"/>
    </row>
    <row r="2320" spans="1:2" s="197" customFormat="1" x14ac:dyDescent="0.25">
      <c r="A2320" s="200"/>
      <c r="B2320" s="200"/>
    </row>
    <row r="2321" spans="1:2" s="197" customFormat="1" x14ac:dyDescent="0.25">
      <c r="A2321" s="200"/>
      <c r="B2321" s="200"/>
    </row>
    <row r="2322" spans="1:2" s="197" customFormat="1" x14ac:dyDescent="0.25">
      <c r="A2322" s="200"/>
      <c r="B2322" s="200"/>
    </row>
    <row r="2323" spans="1:2" s="197" customFormat="1" x14ac:dyDescent="0.25">
      <c r="A2323" s="200"/>
      <c r="B2323" s="200"/>
    </row>
    <row r="2324" spans="1:2" s="197" customFormat="1" x14ac:dyDescent="0.25">
      <c r="A2324" s="200"/>
      <c r="B2324" s="200"/>
    </row>
    <row r="2325" spans="1:2" s="197" customFormat="1" x14ac:dyDescent="0.25">
      <c r="A2325" s="200"/>
      <c r="B2325" s="200"/>
    </row>
    <row r="2326" spans="1:2" s="197" customFormat="1" x14ac:dyDescent="0.25">
      <c r="A2326" s="200"/>
      <c r="B2326" s="200"/>
    </row>
    <row r="2327" spans="1:2" s="197" customFormat="1" x14ac:dyDescent="0.25">
      <c r="A2327" s="200"/>
      <c r="B2327" s="200"/>
    </row>
    <row r="2328" spans="1:2" s="197" customFormat="1" x14ac:dyDescent="0.25">
      <c r="A2328" s="200"/>
      <c r="B2328" s="200"/>
    </row>
    <row r="2329" spans="1:2" s="197" customFormat="1" x14ac:dyDescent="0.25">
      <c r="A2329" s="200"/>
      <c r="B2329" s="200"/>
    </row>
    <row r="2330" spans="1:2" s="197" customFormat="1" x14ac:dyDescent="0.25">
      <c r="A2330" s="200"/>
      <c r="B2330" s="200"/>
    </row>
    <row r="2331" spans="1:2" s="197" customFormat="1" x14ac:dyDescent="0.25">
      <c r="A2331" s="200"/>
      <c r="B2331" s="200"/>
    </row>
    <row r="2332" spans="1:2" s="197" customFormat="1" x14ac:dyDescent="0.25">
      <c r="A2332" s="200"/>
      <c r="B2332" s="200"/>
    </row>
    <row r="2333" spans="1:2" s="197" customFormat="1" x14ac:dyDescent="0.25">
      <c r="A2333" s="200"/>
      <c r="B2333" s="200"/>
    </row>
    <row r="2334" spans="1:2" s="197" customFormat="1" x14ac:dyDescent="0.25">
      <c r="A2334" s="200"/>
      <c r="B2334" s="200"/>
    </row>
    <row r="2335" spans="1:2" s="197" customFormat="1" x14ac:dyDescent="0.25">
      <c r="A2335" s="200"/>
      <c r="B2335" s="200"/>
    </row>
    <row r="2336" spans="1:2" s="197" customFormat="1" x14ac:dyDescent="0.25">
      <c r="A2336" s="200"/>
      <c r="B2336" s="200"/>
    </row>
    <row r="2337" spans="1:2" s="197" customFormat="1" x14ac:dyDescent="0.25">
      <c r="A2337" s="200"/>
      <c r="B2337" s="200"/>
    </row>
    <row r="2338" spans="1:2" s="197" customFormat="1" x14ac:dyDescent="0.25">
      <c r="A2338" s="200"/>
      <c r="B2338" s="200"/>
    </row>
    <row r="2339" spans="1:2" s="197" customFormat="1" x14ac:dyDescent="0.25">
      <c r="A2339" s="200"/>
      <c r="B2339" s="200"/>
    </row>
    <row r="2340" spans="1:2" s="197" customFormat="1" x14ac:dyDescent="0.25">
      <c r="A2340" s="200"/>
      <c r="B2340" s="200"/>
    </row>
    <row r="2341" spans="1:2" s="197" customFormat="1" x14ac:dyDescent="0.25">
      <c r="A2341" s="200"/>
      <c r="B2341" s="200"/>
    </row>
    <row r="2342" spans="1:2" s="197" customFormat="1" x14ac:dyDescent="0.25">
      <c r="A2342" s="200"/>
      <c r="B2342" s="200"/>
    </row>
    <row r="2343" spans="1:2" s="197" customFormat="1" x14ac:dyDescent="0.25">
      <c r="A2343" s="200"/>
      <c r="B2343" s="200"/>
    </row>
    <row r="2344" spans="1:2" s="197" customFormat="1" x14ac:dyDescent="0.25">
      <c r="A2344" s="200"/>
      <c r="B2344" s="200"/>
    </row>
    <row r="2345" spans="1:2" s="197" customFormat="1" x14ac:dyDescent="0.25">
      <c r="A2345" s="200"/>
      <c r="B2345" s="200"/>
    </row>
    <row r="2346" spans="1:2" s="197" customFormat="1" x14ac:dyDescent="0.25">
      <c r="A2346" s="200"/>
      <c r="B2346" s="200"/>
    </row>
    <row r="2347" spans="1:2" s="197" customFormat="1" x14ac:dyDescent="0.25">
      <c r="A2347" s="200"/>
      <c r="B2347" s="200"/>
    </row>
    <row r="2348" spans="1:2" s="197" customFormat="1" x14ac:dyDescent="0.25">
      <c r="A2348" s="200"/>
      <c r="B2348" s="200"/>
    </row>
    <row r="2349" spans="1:2" s="197" customFormat="1" x14ac:dyDescent="0.25">
      <c r="A2349" s="200"/>
      <c r="B2349" s="200"/>
    </row>
    <row r="2350" spans="1:2" s="197" customFormat="1" x14ac:dyDescent="0.25">
      <c r="A2350" s="200"/>
      <c r="B2350" s="200"/>
    </row>
    <row r="2351" spans="1:2" s="197" customFormat="1" x14ac:dyDescent="0.25">
      <c r="A2351" s="200"/>
      <c r="B2351" s="200"/>
    </row>
    <row r="2352" spans="1:2" s="197" customFormat="1" x14ac:dyDescent="0.25">
      <c r="A2352" s="200"/>
      <c r="B2352" s="200"/>
    </row>
    <row r="2353" spans="1:2" s="197" customFormat="1" x14ac:dyDescent="0.25">
      <c r="A2353" s="200"/>
      <c r="B2353" s="200"/>
    </row>
    <row r="2354" spans="1:2" s="197" customFormat="1" x14ac:dyDescent="0.25">
      <c r="A2354" s="200"/>
      <c r="B2354" s="200"/>
    </row>
    <row r="2355" spans="1:2" s="197" customFormat="1" x14ac:dyDescent="0.25">
      <c r="A2355" s="200"/>
      <c r="B2355" s="200"/>
    </row>
    <row r="2356" spans="1:2" s="197" customFormat="1" x14ac:dyDescent="0.25">
      <c r="A2356" s="200"/>
      <c r="B2356" s="200"/>
    </row>
    <row r="2357" spans="1:2" s="197" customFormat="1" x14ac:dyDescent="0.25">
      <c r="A2357" s="200"/>
      <c r="B2357" s="200"/>
    </row>
    <row r="2358" spans="1:2" s="197" customFormat="1" x14ac:dyDescent="0.25">
      <c r="A2358" s="200"/>
      <c r="B2358" s="200"/>
    </row>
    <row r="2359" spans="1:2" s="197" customFormat="1" x14ac:dyDescent="0.25">
      <c r="A2359" s="200"/>
      <c r="B2359" s="200"/>
    </row>
    <row r="2360" spans="1:2" s="197" customFormat="1" x14ac:dyDescent="0.25">
      <c r="A2360" s="200"/>
      <c r="B2360" s="200"/>
    </row>
    <row r="2361" spans="1:2" s="197" customFormat="1" x14ac:dyDescent="0.25">
      <c r="A2361" s="200"/>
      <c r="B2361" s="200"/>
    </row>
    <row r="2362" spans="1:2" s="197" customFormat="1" x14ac:dyDescent="0.25">
      <c r="A2362" s="200"/>
      <c r="B2362" s="200"/>
    </row>
    <row r="2363" spans="1:2" s="197" customFormat="1" x14ac:dyDescent="0.25">
      <c r="A2363" s="200"/>
      <c r="B2363" s="200"/>
    </row>
    <row r="2364" spans="1:2" s="197" customFormat="1" x14ac:dyDescent="0.25">
      <c r="A2364" s="200"/>
      <c r="B2364" s="200"/>
    </row>
    <row r="2365" spans="1:2" s="197" customFormat="1" x14ac:dyDescent="0.25">
      <c r="A2365" s="200"/>
      <c r="B2365" s="200"/>
    </row>
    <row r="2366" spans="1:2" s="197" customFormat="1" x14ac:dyDescent="0.25">
      <c r="A2366" s="200"/>
      <c r="B2366" s="200"/>
    </row>
    <row r="2367" spans="1:2" s="197" customFormat="1" x14ac:dyDescent="0.25">
      <c r="A2367" s="200"/>
      <c r="B2367" s="200"/>
    </row>
    <row r="2368" spans="1:2" s="197" customFormat="1" x14ac:dyDescent="0.25">
      <c r="A2368" s="200"/>
      <c r="B2368" s="200"/>
    </row>
    <row r="2369" spans="1:2" s="197" customFormat="1" x14ac:dyDescent="0.25">
      <c r="A2369" s="200"/>
      <c r="B2369" s="200"/>
    </row>
    <row r="2370" spans="1:2" s="197" customFormat="1" x14ac:dyDescent="0.25">
      <c r="A2370" s="200"/>
      <c r="B2370" s="200"/>
    </row>
    <row r="2371" spans="1:2" s="197" customFormat="1" x14ac:dyDescent="0.25">
      <c r="A2371" s="200"/>
      <c r="B2371" s="200"/>
    </row>
    <row r="2372" spans="1:2" s="197" customFormat="1" x14ac:dyDescent="0.25">
      <c r="A2372" s="200"/>
      <c r="B2372" s="200"/>
    </row>
    <row r="2373" spans="1:2" s="197" customFormat="1" x14ac:dyDescent="0.25">
      <c r="A2373" s="200"/>
      <c r="B2373" s="200"/>
    </row>
    <row r="2374" spans="1:2" s="197" customFormat="1" x14ac:dyDescent="0.25">
      <c r="A2374" s="200"/>
      <c r="B2374" s="200"/>
    </row>
    <row r="2375" spans="1:2" s="197" customFormat="1" x14ac:dyDescent="0.25">
      <c r="A2375" s="200"/>
      <c r="B2375" s="200"/>
    </row>
    <row r="2376" spans="1:2" s="197" customFormat="1" x14ac:dyDescent="0.25">
      <c r="A2376" s="200"/>
      <c r="B2376" s="200"/>
    </row>
    <row r="2377" spans="1:2" s="197" customFormat="1" x14ac:dyDescent="0.25">
      <c r="A2377" s="200"/>
      <c r="B2377" s="200"/>
    </row>
    <row r="2378" spans="1:2" s="197" customFormat="1" x14ac:dyDescent="0.25">
      <c r="A2378" s="200"/>
      <c r="B2378" s="200"/>
    </row>
    <row r="2379" spans="1:2" s="197" customFormat="1" x14ac:dyDescent="0.25">
      <c r="A2379" s="200"/>
      <c r="B2379" s="200"/>
    </row>
    <row r="2380" spans="1:2" s="197" customFormat="1" x14ac:dyDescent="0.25">
      <c r="A2380" s="200"/>
      <c r="B2380" s="200"/>
    </row>
    <row r="2381" spans="1:2" s="197" customFormat="1" x14ac:dyDescent="0.25">
      <c r="A2381" s="200"/>
      <c r="B2381" s="200"/>
    </row>
    <row r="2382" spans="1:2" s="197" customFormat="1" x14ac:dyDescent="0.25">
      <c r="A2382" s="200"/>
      <c r="B2382" s="200"/>
    </row>
    <row r="2383" spans="1:2" s="197" customFormat="1" x14ac:dyDescent="0.25">
      <c r="A2383" s="200"/>
      <c r="B2383" s="200"/>
    </row>
    <row r="2384" spans="1:2" s="197" customFormat="1" x14ac:dyDescent="0.25">
      <c r="A2384" s="200"/>
      <c r="B2384" s="200"/>
    </row>
    <row r="2385" spans="1:2" s="197" customFormat="1" x14ac:dyDescent="0.25">
      <c r="A2385" s="200"/>
      <c r="B2385" s="200"/>
    </row>
    <row r="2386" spans="1:2" s="197" customFormat="1" x14ac:dyDescent="0.25">
      <c r="A2386" s="200"/>
      <c r="B2386" s="200"/>
    </row>
    <row r="2387" spans="1:2" s="197" customFormat="1" x14ac:dyDescent="0.25">
      <c r="A2387" s="200"/>
      <c r="B2387" s="200"/>
    </row>
    <row r="2388" spans="1:2" s="197" customFormat="1" x14ac:dyDescent="0.25">
      <c r="A2388" s="200"/>
      <c r="B2388" s="200"/>
    </row>
    <row r="2389" spans="1:2" s="197" customFormat="1" x14ac:dyDescent="0.25">
      <c r="A2389" s="200"/>
      <c r="B2389" s="200"/>
    </row>
    <row r="2390" spans="1:2" s="197" customFormat="1" x14ac:dyDescent="0.25">
      <c r="A2390" s="200"/>
      <c r="B2390" s="200"/>
    </row>
    <row r="2391" spans="1:2" s="197" customFormat="1" x14ac:dyDescent="0.25">
      <c r="A2391" s="200"/>
      <c r="B2391" s="200"/>
    </row>
    <row r="2392" spans="1:2" s="197" customFormat="1" x14ac:dyDescent="0.25">
      <c r="A2392" s="200"/>
      <c r="B2392" s="200"/>
    </row>
    <row r="2393" spans="1:2" s="197" customFormat="1" x14ac:dyDescent="0.25">
      <c r="A2393" s="200"/>
      <c r="B2393" s="200"/>
    </row>
    <row r="2394" spans="1:2" s="197" customFormat="1" x14ac:dyDescent="0.25">
      <c r="A2394" s="200"/>
      <c r="B2394" s="200"/>
    </row>
    <row r="2395" spans="1:2" s="197" customFormat="1" x14ac:dyDescent="0.25">
      <c r="A2395" s="200"/>
      <c r="B2395" s="200"/>
    </row>
    <row r="2396" spans="1:2" s="197" customFormat="1" x14ac:dyDescent="0.25">
      <c r="A2396" s="200"/>
      <c r="B2396" s="200"/>
    </row>
    <row r="2397" spans="1:2" s="197" customFormat="1" x14ac:dyDescent="0.25">
      <c r="A2397" s="200"/>
      <c r="B2397" s="200"/>
    </row>
    <row r="2398" spans="1:2" s="197" customFormat="1" x14ac:dyDescent="0.25">
      <c r="A2398" s="200"/>
      <c r="B2398" s="200"/>
    </row>
    <row r="2399" spans="1:2" s="197" customFormat="1" x14ac:dyDescent="0.25">
      <c r="A2399" s="200"/>
      <c r="B2399" s="200"/>
    </row>
    <row r="2400" spans="1:2" s="197" customFormat="1" x14ac:dyDescent="0.25">
      <c r="A2400" s="200"/>
      <c r="B2400" s="200"/>
    </row>
    <row r="2401" spans="1:2" s="197" customFormat="1" x14ac:dyDescent="0.25">
      <c r="A2401" s="200"/>
      <c r="B2401" s="200"/>
    </row>
    <row r="2402" spans="1:2" s="197" customFormat="1" x14ac:dyDescent="0.25">
      <c r="A2402" s="200"/>
      <c r="B2402" s="200"/>
    </row>
    <row r="2403" spans="1:2" s="197" customFormat="1" x14ac:dyDescent="0.25">
      <c r="A2403" s="200"/>
      <c r="B2403" s="200"/>
    </row>
    <row r="2404" spans="1:2" s="197" customFormat="1" x14ac:dyDescent="0.25">
      <c r="A2404" s="200"/>
      <c r="B2404" s="200"/>
    </row>
    <row r="2405" spans="1:2" s="197" customFormat="1" x14ac:dyDescent="0.25">
      <c r="A2405" s="200"/>
      <c r="B2405" s="200"/>
    </row>
    <row r="2406" spans="1:2" s="197" customFormat="1" x14ac:dyDescent="0.25">
      <c r="A2406" s="200"/>
      <c r="B2406" s="200"/>
    </row>
    <row r="2407" spans="1:2" s="197" customFormat="1" x14ac:dyDescent="0.25">
      <c r="A2407" s="200"/>
      <c r="B2407" s="200"/>
    </row>
    <row r="2408" spans="1:2" s="197" customFormat="1" x14ac:dyDescent="0.25">
      <c r="A2408" s="200"/>
      <c r="B2408" s="200"/>
    </row>
    <row r="2409" spans="1:2" s="197" customFormat="1" x14ac:dyDescent="0.25">
      <c r="A2409" s="200"/>
      <c r="B2409" s="200"/>
    </row>
    <row r="2410" spans="1:2" s="197" customFormat="1" x14ac:dyDescent="0.25">
      <c r="A2410" s="200"/>
      <c r="B2410" s="200"/>
    </row>
    <row r="2411" spans="1:2" s="197" customFormat="1" x14ac:dyDescent="0.25">
      <c r="A2411" s="200"/>
      <c r="B2411" s="200"/>
    </row>
    <row r="2412" spans="1:2" s="197" customFormat="1" x14ac:dyDescent="0.25">
      <c r="A2412" s="200"/>
      <c r="B2412" s="200"/>
    </row>
    <row r="2413" spans="1:2" s="197" customFormat="1" x14ac:dyDescent="0.25">
      <c r="A2413" s="200"/>
      <c r="B2413" s="200"/>
    </row>
    <row r="2414" spans="1:2" s="197" customFormat="1" x14ac:dyDescent="0.25">
      <c r="A2414" s="200"/>
      <c r="B2414" s="200"/>
    </row>
    <row r="2415" spans="1:2" s="197" customFormat="1" x14ac:dyDescent="0.25">
      <c r="A2415" s="200"/>
      <c r="B2415" s="200"/>
    </row>
    <row r="2416" spans="1:2" s="197" customFormat="1" x14ac:dyDescent="0.25">
      <c r="A2416" s="200"/>
      <c r="B2416" s="200"/>
    </row>
    <row r="2417" spans="1:2" s="197" customFormat="1" x14ac:dyDescent="0.25">
      <c r="A2417" s="200"/>
      <c r="B2417" s="200"/>
    </row>
    <row r="2418" spans="1:2" s="197" customFormat="1" x14ac:dyDescent="0.25">
      <c r="A2418" s="200"/>
      <c r="B2418" s="200"/>
    </row>
    <row r="2419" spans="1:2" s="197" customFormat="1" x14ac:dyDescent="0.25">
      <c r="A2419" s="200"/>
      <c r="B2419" s="200"/>
    </row>
    <row r="2420" spans="1:2" s="197" customFormat="1" x14ac:dyDescent="0.25">
      <c r="A2420" s="200"/>
      <c r="B2420" s="200"/>
    </row>
    <row r="2421" spans="1:2" s="197" customFormat="1" x14ac:dyDescent="0.25">
      <c r="A2421" s="200"/>
      <c r="B2421" s="200"/>
    </row>
    <row r="2422" spans="1:2" s="197" customFormat="1" x14ac:dyDescent="0.25">
      <c r="A2422" s="200"/>
      <c r="B2422" s="200"/>
    </row>
    <row r="2423" spans="1:2" s="197" customFormat="1" x14ac:dyDescent="0.25">
      <c r="A2423" s="200"/>
      <c r="B2423" s="200"/>
    </row>
    <row r="2424" spans="1:2" s="197" customFormat="1" x14ac:dyDescent="0.25">
      <c r="A2424" s="200"/>
      <c r="B2424" s="200"/>
    </row>
    <row r="2425" spans="1:2" s="197" customFormat="1" x14ac:dyDescent="0.25">
      <c r="A2425" s="200"/>
      <c r="B2425" s="200"/>
    </row>
    <row r="2426" spans="1:2" s="197" customFormat="1" x14ac:dyDescent="0.25">
      <c r="A2426" s="200"/>
      <c r="B2426" s="200"/>
    </row>
    <row r="2427" spans="1:2" s="197" customFormat="1" x14ac:dyDescent="0.25">
      <c r="A2427" s="200"/>
      <c r="B2427" s="200"/>
    </row>
    <row r="2428" spans="1:2" s="197" customFormat="1" x14ac:dyDescent="0.25">
      <c r="A2428" s="200"/>
      <c r="B2428" s="200"/>
    </row>
    <row r="2429" spans="1:2" s="197" customFormat="1" x14ac:dyDescent="0.25">
      <c r="A2429" s="200"/>
      <c r="B2429" s="200"/>
    </row>
    <row r="2430" spans="1:2" s="197" customFormat="1" x14ac:dyDescent="0.25">
      <c r="A2430" s="200"/>
      <c r="B2430" s="200"/>
    </row>
    <row r="2431" spans="1:2" s="197" customFormat="1" x14ac:dyDescent="0.25">
      <c r="A2431" s="200"/>
      <c r="B2431" s="200"/>
    </row>
    <row r="2432" spans="1:2" s="197" customFormat="1" x14ac:dyDescent="0.25">
      <c r="A2432" s="200"/>
      <c r="B2432" s="200"/>
    </row>
    <row r="2433" spans="1:2" s="197" customFormat="1" x14ac:dyDescent="0.25">
      <c r="A2433" s="200"/>
      <c r="B2433" s="200"/>
    </row>
    <row r="2434" spans="1:2" s="197" customFormat="1" x14ac:dyDescent="0.25">
      <c r="A2434" s="200"/>
      <c r="B2434" s="200"/>
    </row>
    <row r="2435" spans="1:2" s="197" customFormat="1" x14ac:dyDescent="0.25">
      <c r="A2435" s="200"/>
      <c r="B2435" s="200"/>
    </row>
    <row r="2436" spans="1:2" s="197" customFormat="1" x14ac:dyDescent="0.25">
      <c r="A2436" s="200"/>
      <c r="B2436" s="200"/>
    </row>
    <row r="2437" spans="1:2" s="197" customFormat="1" x14ac:dyDescent="0.25">
      <c r="A2437" s="200"/>
      <c r="B2437" s="200"/>
    </row>
    <row r="2438" spans="1:2" s="197" customFormat="1" x14ac:dyDescent="0.25">
      <c r="A2438" s="200"/>
      <c r="B2438" s="200"/>
    </row>
    <row r="2439" spans="1:2" s="197" customFormat="1" x14ac:dyDescent="0.25">
      <c r="A2439" s="200"/>
      <c r="B2439" s="200"/>
    </row>
    <row r="2440" spans="1:2" s="197" customFormat="1" x14ac:dyDescent="0.25">
      <c r="A2440" s="200"/>
      <c r="B2440" s="200"/>
    </row>
    <row r="2441" spans="1:2" s="197" customFormat="1" x14ac:dyDescent="0.25">
      <c r="A2441" s="200"/>
      <c r="B2441" s="200"/>
    </row>
    <row r="2442" spans="1:2" s="197" customFormat="1" x14ac:dyDescent="0.25">
      <c r="A2442" s="200"/>
      <c r="B2442" s="200"/>
    </row>
    <row r="2443" spans="1:2" s="197" customFormat="1" x14ac:dyDescent="0.25">
      <c r="A2443" s="200"/>
      <c r="B2443" s="200"/>
    </row>
    <row r="2444" spans="1:2" s="197" customFormat="1" x14ac:dyDescent="0.25">
      <c r="A2444" s="200"/>
      <c r="B2444" s="200"/>
    </row>
    <row r="2445" spans="1:2" s="197" customFormat="1" x14ac:dyDescent="0.25">
      <c r="A2445" s="200"/>
      <c r="B2445" s="200"/>
    </row>
    <row r="2446" spans="1:2" s="197" customFormat="1" x14ac:dyDescent="0.25">
      <c r="A2446" s="200"/>
      <c r="B2446" s="200"/>
    </row>
    <row r="2447" spans="1:2" s="197" customFormat="1" x14ac:dyDescent="0.25">
      <c r="A2447" s="200"/>
      <c r="B2447" s="200"/>
    </row>
    <row r="2448" spans="1:2" s="197" customFormat="1" x14ac:dyDescent="0.25">
      <c r="A2448" s="200"/>
      <c r="B2448" s="200"/>
    </row>
    <row r="2449" spans="1:2" s="197" customFormat="1" x14ac:dyDescent="0.25">
      <c r="A2449" s="200"/>
      <c r="B2449" s="200"/>
    </row>
    <row r="2450" spans="1:2" s="197" customFormat="1" x14ac:dyDescent="0.25">
      <c r="A2450" s="200"/>
      <c r="B2450" s="200"/>
    </row>
    <row r="2451" spans="1:2" s="197" customFormat="1" x14ac:dyDescent="0.25">
      <c r="A2451" s="200"/>
      <c r="B2451" s="200"/>
    </row>
    <row r="2452" spans="1:2" s="197" customFormat="1" x14ac:dyDescent="0.25">
      <c r="A2452" s="200"/>
      <c r="B2452" s="200"/>
    </row>
    <row r="2453" spans="1:2" s="197" customFormat="1" x14ac:dyDescent="0.25">
      <c r="A2453" s="200"/>
      <c r="B2453" s="200"/>
    </row>
    <row r="2454" spans="1:2" s="197" customFormat="1" x14ac:dyDescent="0.25">
      <c r="A2454" s="200"/>
      <c r="B2454" s="200"/>
    </row>
    <row r="2455" spans="1:2" s="197" customFormat="1" x14ac:dyDescent="0.25">
      <c r="A2455" s="200"/>
      <c r="B2455" s="200"/>
    </row>
    <row r="2456" spans="1:2" s="197" customFormat="1" x14ac:dyDescent="0.25">
      <c r="A2456" s="200"/>
      <c r="B2456" s="200"/>
    </row>
    <row r="2457" spans="1:2" s="197" customFormat="1" x14ac:dyDescent="0.25">
      <c r="A2457" s="200"/>
      <c r="B2457" s="200"/>
    </row>
    <row r="2458" spans="1:2" s="197" customFormat="1" x14ac:dyDescent="0.25">
      <c r="A2458" s="200"/>
      <c r="B2458" s="200"/>
    </row>
    <row r="2459" spans="1:2" s="197" customFormat="1" x14ac:dyDescent="0.25">
      <c r="A2459" s="200"/>
      <c r="B2459" s="200"/>
    </row>
    <row r="2460" spans="1:2" s="197" customFormat="1" x14ac:dyDescent="0.25">
      <c r="A2460" s="200"/>
      <c r="B2460" s="200"/>
    </row>
    <row r="2461" spans="1:2" s="197" customFormat="1" x14ac:dyDescent="0.25">
      <c r="A2461" s="200"/>
      <c r="B2461" s="200"/>
    </row>
    <row r="2462" spans="1:2" s="197" customFormat="1" x14ac:dyDescent="0.25">
      <c r="A2462" s="200"/>
      <c r="B2462" s="200"/>
    </row>
    <row r="2463" spans="1:2" s="197" customFormat="1" x14ac:dyDescent="0.25">
      <c r="A2463" s="200"/>
      <c r="B2463" s="200"/>
    </row>
    <row r="2464" spans="1:2" s="197" customFormat="1" x14ac:dyDescent="0.25">
      <c r="A2464" s="200"/>
      <c r="B2464" s="200"/>
    </row>
    <row r="2465" spans="1:2" s="197" customFormat="1" x14ac:dyDescent="0.25">
      <c r="A2465" s="200"/>
      <c r="B2465" s="200"/>
    </row>
    <row r="2466" spans="1:2" s="197" customFormat="1" x14ac:dyDescent="0.25">
      <c r="A2466" s="200"/>
      <c r="B2466" s="200"/>
    </row>
    <row r="2467" spans="1:2" s="197" customFormat="1" x14ac:dyDescent="0.25">
      <c r="A2467" s="200"/>
      <c r="B2467" s="200"/>
    </row>
    <row r="2468" spans="1:2" s="197" customFormat="1" x14ac:dyDescent="0.25">
      <c r="A2468" s="200"/>
      <c r="B2468" s="200"/>
    </row>
    <row r="2469" spans="1:2" s="197" customFormat="1" x14ac:dyDescent="0.25">
      <c r="A2469" s="200"/>
      <c r="B2469" s="200"/>
    </row>
    <row r="2470" spans="1:2" s="197" customFormat="1" x14ac:dyDescent="0.25">
      <c r="A2470" s="200"/>
      <c r="B2470" s="200"/>
    </row>
    <row r="2471" spans="1:2" s="197" customFormat="1" x14ac:dyDescent="0.25">
      <c r="A2471" s="200"/>
      <c r="B2471" s="200"/>
    </row>
    <row r="2472" spans="1:2" s="197" customFormat="1" x14ac:dyDescent="0.25">
      <c r="A2472" s="200"/>
      <c r="B2472" s="200"/>
    </row>
    <row r="2473" spans="1:2" s="197" customFormat="1" x14ac:dyDescent="0.25">
      <c r="A2473" s="200"/>
      <c r="B2473" s="200"/>
    </row>
    <row r="2474" spans="1:2" s="197" customFormat="1" x14ac:dyDescent="0.25">
      <c r="A2474" s="200"/>
      <c r="B2474" s="200"/>
    </row>
    <row r="2475" spans="1:2" s="197" customFormat="1" x14ac:dyDescent="0.25">
      <c r="A2475" s="200"/>
      <c r="B2475" s="200"/>
    </row>
    <row r="2476" spans="1:2" s="197" customFormat="1" x14ac:dyDescent="0.25">
      <c r="A2476" s="200"/>
      <c r="B2476" s="200"/>
    </row>
    <row r="2477" spans="1:2" s="197" customFormat="1" x14ac:dyDescent="0.25">
      <c r="A2477" s="200"/>
      <c r="B2477" s="200"/>
    </row>
    <row r="2478" spans="1:2" s="197" customFormat="1" x14ac:dyDescent="0.25">
      <c r="A2478" s="200"/>
      <c r="B2478" s="200"/>
    </row>
    <row r="2479" spans="1:2" s="197" customFormat="1" x14ac:dyDescent="0.25">
      <c r="A2479" s="200"/>
      <c r="B2479" s="200"/>
    </row>
    <row r="2480" spans="1:2" s="197" customFormat="1" x14ac:dyDescent="0.25">
      <c r="A2480" s="200"/>
      <c r="B2480" s="200"/>
    </row>
    <row r="2481" spans="1:2" s="197" customFormat="1" x14ac:dyDescent="0.25">
      <c r="A2481" s="200"/>
      <c r="B2481" s="200"/>
    </row>
    <row r="2482" spans="1:2" s="197" customFormat="1" x14ac:dyDescent="0.25">
      <c r="A2482" s="200"/>
      <c r="B2482" s="200"/>
    </row>
    <row r="2483" spans="1:2" s="197" customFormat="1" x14ac:dyDescent="0.25">
      <c r="A2483" s="200"/>
      <c r="B2483" s="200"/>
    </row>
    <row r="2484" spans="1:2" s="197" customFormat="1" x14ac:dyDescent="0.25">
      <c r="A2484" s="200"/>
      <c r="B2484" s="200"/>
    </row>
    <row r="2485" spans="1:2" s="197" customFormat="1" x14ac:dyDescent="0.25">
      <c r="A2485" s="200"/>
      <c r="B2485" s="200"/>
    </row>
    <row r="2486" spans="1:2" s="197" customFormat="1" x14ac:dyDescent="0.25">
      <c r="A2486" s="200"/>
      <c r="B2486" s="200"/>
    </row>
    <row r="2487" spans="1:2" s="197" customFormat="1" x14ac:dyDescent="0.25">
      <c r="A2487" s="200"/>
      <c r="B2487" s="200"/>
    </row>
    <row r="2488" spans="1:2" s="197" customFormat="1" x14ac:dyDescent="0.25">
      <c r="A2488" s="200"/>
      <c r="B2488" s="200"/>
    </row>
    <row r="2489" spans="1:2" s="197" customFormat="1" x14ac:dyDescent="0.25">
      <c r="A2489" s="200"/>
      <c r="B2489" s="200"/>
    </row>
    <row r="2490" spans="1:2" s="197" customFormat="1" x14ac:dyDescent="0.25">
      <c r="A2490" s="200"/>
      <c r="B2490" s="200"/>
    </row>
    <row r="2491" spans="1:2" s="197" customFormat="1" x14ac:dyDescent="0.25">
      <c r="A2491" s="200"/>
      <c r="B2491" s="200"/>
    </row>
    <row r="2492" spans="1:2" s="197" customFormat="1" x14ac:dyDescent="0.25">
      <c r="A2492" s="200"/>
      <c r="B2492" s="200"/>
    </row>
    <row r="2493" spans="1:2" s="197" customFormat="1" x14ac:dyDescent="0.25">
      <c r="A2493" s="200"/>
      <c r="B2493" s="200"/>
    </row>
    <row r="2494" spans="1:2" s="197" customFormat="1" x14ac:dyDescent="0.25">
      <c r="A2494" s="200"/>
      <c r="B2494" s="200"/>
    </row>
    <row r="2495" spans="1:2" s="197" customFormat="1" x14ac:dyDescent="0.25">
      <c r="A2495" s="200"/>
      <c r="B2495" s="200"/>
    </row>
    <row r="2496" spans="1:2" s="197" customFormat="1" x14ac:dyDescent="0.25">
      <c r="A2496" s="200"/>
      <c r="B2496" s="200"/>
    </row>
    <row r="2497" spans="1:2" s="197" customFormat="1" x14ac:dyDescent="0.25">
      <c r="A2497" s="200"/>
      <c r="B2497" s="200"/>
    </row>
    <row r="2498" spans="1:2" s="197" customFormat="1" x14ac:dyDescent="0.25">
      <c r="A2498" s="200"/>
      <c r="B2498" s="200"/>
    </row>
    <row r="2499" spans="1:2" s="197" customFormat="1" x14ac:dyDescent="0.25">
      <c r="A2499" s="200"/>
      <c r="B2499" s="200"/>
    </row>
    <row r="2500" spans="1:2" s="197" customFormat="1" x14ac:dyDescent="0.25">
      <c r="A2500" s="200"/>
      <c r="B2500" s="200"/>
    </row>
    <row r="2501" spans="1:2" s="197" customFormat="1" x14ac:dyDescent="0.25">
      <c r="A2501" s="200"/>
      <c r="B2501" s="200"/>
    </row>
    <row r="2502" spans="1:2" s="197" customFormat="1" x14ac:dyDescent="0.25">
      <c r="A2502" s="200"/>
      <c r="B2502" s="200"/>
    </row>
    <row r="2503" spans="1:2" s="197" customFormat="1" x14ac:dyDescent="0.25">
      <c r="A2503" s="200"/>
      <c r="B2503" s="200"/>
    </row>
    <row r="2504" spans="1:2" s="197" customFormat="1" x14ac:dyDescent="0.25">
      <c r="A2504" s="200"/>
      <c r="B2504" s="200"/>
    </row>
    <row r="2505" spans="1:2" s="197" customFormat="1" x14ac:dyDescent="0.25">
      <c r="A2505" s="200"/>
      <c r="B2505" s="200"/>
    </row>
    <row r="2506" spans="1:2" s="197" customFormat="1" x14ac:dyDescent="0.25">
      <c r="A2506" s="200"/>
      <c r="B2506" s="200"/>
    </row>
    <row r="2507" spans="1:2" s="197" customFormat="1" x14ac:dyDescent="0.25">
      <c r="A2507" s="200"/>
      <c r="B2507" s="200"/>
    </row>
    <row r="2508" spans="1:2" s="197" customFormat="1" x14ac:dyDescent="0.25">
      <c r="A2508" s="200"/>
      <c r="B2508" s="200"/>
    </row>
    <row r="2509" spans="1:2" s="197" customFormat="1" x14ac:dyDescent="0.25">
      <c r="A2509" s="200"/>
      <c r="B2509" s="200"/>
    </row>
    <row r="2510" spans="1:2" s="197" customFormat="1" x14ac:dyDescent="0.25">
      <c r="A2510" s="200"/>
      <c r="B2510" s="200"/>
    </row>
    <row r="2511" spans="1:2" s="197" customFormat="1" x14ac:dyDescent="0.25">
      <c r="A2511" s="200"/>
      <c r="B2511" s="200"/>
    </row>
    <row r="2512" spans="1:2" s="197" customFormat="1" x14ac:dyDescent="0.25">
      <c r="A2512" s="200"/>
      <c r="B2512" s="200"/>
    </row>
    <row r="2513" spans="1:2" s="197" customFormat="1" x14ac:dyDescent="0.25">
      <c r="A2513" s="200"/>
      <c r="B2513" s="200"/>
    </row>
    <row r="2514" spans="1:2" s="197" customFormat="1" x14ac:dyDescent="0.25">
      <c r="A2514" s="200"/>
      <c r="B2514" s="200"/>
    </row>
    <row r="2515" spans="1:2" s="197" customFormat="1" x14ac:dyDescent="0.25">
      <c r="A2515" s="200"/>
      <c r="B2515" s="200"/>
    </row>
    <row r="2516" spans="1:2" s="197" customFormat="1" x14ac:dyDescent="0.25">
      <c r="A2516" s="200"/>
      <c r="B2516" s="200"/>
    </row>
    <row r="2517" spans="1:2" s="197" customFormat="1" x14ac:dyDescent="0.25">
      <c r="A2517" s="200"/>
      <c r="B2517" s="200"/>
    </row>
    <row r="2518" spans="1:2" s="197" customFormat="1" x14ac:dyDescent="0.25">
      <c r="A2518" s="200"/>
      <c r="B2518" s="200"/>
    </row>
    <row r="2519" spans="1:2" s="197" customFormat="1" x14ac:dyDescent="0.25">
      <c r="A2519" s="200"/>
      <c r="B2519" s="200"/>
    </row>
    <row r="2520" spans="1:2" s="197" customFormat="1" x14ac:dyDescent="0.25">
      <c r="A2520" s="200"/>
      <c r="B2520" s="200"/>
    </row>
    <row r="2521" spans="1:2" s="197" customFormat="1" x14ac:dyDescent="0.25">
      <c r="A2521" s="200"/>
      <c r="B2521" s="200"/>
    </row>
    <row r="2522" spans="1:2" s="197" customFormat="1" x14ac:dyDescent="0.25">
      <c r="A2522" s="200"/>
      <c r="B2522" s="200"/>
    </row>
    <row r="2523" spans="1:2" s="197" customFormat="1" x14ac:dyDescent="0.25">
      <c r="A2523" s="200"/>
      <c r="B2523" s="200"/>
    </row>
    <row r="2524" spans="1:2" s="197" customFormat="1" x14ac:dyDescent="0.25">
      <c r="A2524" s="200"/>
      <c r="B2524" s="200"/>
    </row>
    <row r="2525" spans="1:2" s="197" customFormat="1" x14ac:dyDescent="0.25">
      <c r="A2525" s="200"/>
      <c r="B2525" s="200"/>
    </row>
    <row r="2526" spans="1:2" s="197" customFormat="1" x14ac:dyDescent="0.25">
      <c r="A2526" s="200"/>
      <c r="B2526" s="200"/>
    </row>
    <row r="2527" spans="1:2" s="197" customFormat="1" x14ac:dyDescent="0.25">
      <c r="A2527" s="200"/>
      <c r="B2527" s="200"/>
    </row>
    <row r="2528" spans="1:2" s="197" customFormat="1" x14ac:dyDescent="0.25">
      <c r="A2528" s="200"/>
      <c r="B2528" s="200"/>
    </row>
    <row r="2529" spans="1:2" s="197" customFormat="1" x14ac:dyDescent="0.25">
      <c r="A2529" s="200"/>
      <c r="B2529" s="200"/>
    </row>
    <row r="2530" spans="1:2" s="197" customFormat="1" x14ac:dyDescent="0.25">
      <c r="A2530" s="200"/>
      <c r="B2530" s="200"/>
    </row>
    <row r="2531" spans="1:2" s="197" customFormat="1" x14ac:dyDescent="0.25">
      <c r="A2531" s="200"/>
      <c r="B2531" s="200"/>
    </row>
    <row r="2532" spans="1:2" s="197" customFormat="1" x14ac:dyDescent="0.25">
      <c r="A2532" s="200"/>
      <c r="B2532" s="200"/>
    </row>
    <row r="2533" spans="1:2" s="197" customFormat="1" x14ac:dyDescent="0.25">
      <c r="A2533" s="200"/>
      <c r="B2533" s="200"/>
    </row>
    <row r="2534" spans="1:2" s="197" customFormat="1" x14ac:dyDescent="0.25">
      <c r="A2534" s="200"/>
      <c r="B2534" s="200"/>
    </row>
    <row r="2535" spans="1:2" s="197" customFormat="1" x14ac:dyDescent="0.25">
      <c r="A2535" s="200"/>
      <c r="B2535" s="200"/>
    </row>
    <row r="2536" spans="1:2" s="197" customFormat="1" x14ac:dyDescent="0.25">
      <c r="A2536" s="200"/>
      <c r="B2536" s="200"/>
    </row>
    <row r="2537" spans="1:2" s="197" customFormat="1" x14ac:dyDescent="0.25">
      <c r="A2537" s="200"/>
      <c r="B2537" s="200"/>
    </row>
    <row r="2538" spans="1:2" s="197" customFormat="1" x14ac:dyDescent="0.25">
      <c r="A2538" s="200"/>
      <c r="B2538" s="200"/>
    </row>
    <row r="2539" spans="1:2" s="197" customFormat="1" x14ac:dyDescent="0.25">
      <c r="A2539" s="200"/>
      <c r="B2539" s="200"/>
    </row>
    <row r="2540" spans="1:2" s="197" customFormat="1" x14ac:dyDescent="0.25">
      <c r="A2540" s="200"/>
      <c r="B2540" s="200"/>
    </row>
    <row r="2541" spans="1:2" s="197" customFormat="1" x14ac:dyDescent="0.25">
      <c r="A2541" s="200"/>
      <c r="B2541" s="200"/>
    </row>
    <row r="2542" spans="1:2" s="197" customFormat="1" x14ac:dyDescent="0.25">
      <c r="A2542" s="200"/>
      <c r="B2542" s="200"/>
    </row>
    <row r="2543" spans="1:2" s="197" customFormat="1" x14ac:dyDescent="0.25">
      <c r="A2543" s="200"/>
      <c r="B2543" s="200"/>
    </row>
    <row r="2544" spans="1:2" s="197" customFormat="1" x14ac:dyDescent="0.25">
      <c r="A2544" s="200"/>
      <c r="B2544" s="200"/>
    </row>
    <row r="2545" spans="1:2" s="197" customFormat="1" x14ac:dyDescent="0.25">
      <c r="A2545" s="200"/>
      <c r="B2545" s="200"/>
    </row>
    <row r="2546" spans="1:2" s="197" customFormat="1" x14ac:dyDescent="0.25">
      <c r="A2546" s="200"/>
      <c r="B2546" s="200"/>
    </row>
    <row r="2547" spans="1:2" s="197" customFormat="1" x14ac:dyDescent="0.25">
      <c r="A2547" s="200"/>
      <c r="B2547" s="200"/>
    </row>
    <row r="2548" spans="1:2" s="197" customFormat="1" x14ac:dyDescent="0.25">
      <c r="A2548" s="200"/>
      <c r="B2548" s="200"/>
    </row>
    <row r="2549" spans="1:2" s="197" customFormat="1" x14ac:dyDescent="0.25">
      <c r="A2549" s="200"/>
      <c r="B2549" s="200"/>
    </row>
    <row r="2550" spans="1:2" s="197" customFormat="1" x14ac:dyDescent="0.25">
      <c r="A2550" s="200"/>
      <c r="B2550" s="200"/>
    </row>
    <row r="2551" spans="1:2" s="197" customFormat="1" x14ac:dyDescent="0.25">
      <c r="A2551" s="200"/>
      <c r="B2551" s="200"/>
    </row>
    <row r="2552" spans="1:2" s="197" customFormat="1" x14ac:dyDescent="0.25">
      <c r="A2552" s="200"/>
      <c r="B2552" s="200"/>
    </row>
    <row r="2553" spans="1:2" s="197" customFormat="1" x14ac:dyDescent="0.25">
      <c r="A2553" s="200"/>
      <c r="B2553" s="200"/>
    </row>
    <row r="2554" spans="1:2" s="197" customFormat="1" x14ac:dyDescent="0.25">
      <c r="A2554" s="200"/>
      <c r="B2554" s="200"/>
    </row>
    <row r="2555" spans="1:2" s="197" customFormat="1" x14ac:dyDescent="0.25">
      <c r="A2555" s="200"/>
      <c r="B2555" s="200"/>
    </row>
    <row r="2556" spans="1:2" s="197" customFormat="1" x14ac:dyDescent="0.25">
      <c r="A2556" s="200"/>
      <c r="B2556" s="200"/>
    </row>
    <row r="2557" spans="1:2" s="197" customFormat="1" x14ac:dyDescent="0.25">
      <c r="A2557" s="200"/>
      <c r="B2557" s="200"/>
    </row>
    <row r="2558" spans="1:2" s="197" customFormat="1" x14ac:dyDescent="0.25">
      <c r="A2558" s="200"/>
      <c r="B2558" s="200"/>
    </row>
    <row r="2559" spans="1:2" s="197" customFormat="1" x14ac:dyDescent="0.25">
      <c r="A2559" s="200"/>
      <c r="B2559" s="200"/>
    </row>
    <row r="2560" spans="1:2" s="197" customFormat="1" x14ac:dyDescent="0.25">
      <c r="A2560" s="200"/>
      <c r="B2560" s="200"/>
    </row>
    <row r="2561" spans="1:2" s="197" customFormat="1" x14ac:dyDescent="0.25">
      <c r="A2561" s="200"/>
      <c r="B2561" s="200"/>
    </row>
    <row r="2562" spans="1:2" s="197" customFormat="1" x14ac:dyDescent="0.25">
      <c r="A2562" s="200"/>
      <c r="B2562" s="200"/>
    </row>
    <row r="2563" spans="1:2" s="197" customFormat="1" x14ac:dyDescent="0.25">
      <c r="A2563" s="200"/>
      <c r="B2563" s="200"/>
    </row>
    <row r="2564" spans="1:2" s="197" customFormat="1" x14ac:dyDescent="0.25">
      <c r="A2564" s="200"/>
      <c r="B2564" s="200"/>
    </row>
    <row r="2565" spans="1:2" s="197" customFormat="1" x14ac:dyDescent="0.25">
      <c r="A2565" s="200"/>
      <c r="B2565" s="200"/>
    </row>
    <row r="2566" spans="1:2" s="197" customFormat="1" x14ac:dyDescent="0.25">
      <c r="A2566" s="200"/>
      <c r="B2566" s="200"/>
    </row>
    <row r="2567" spans="1:2" s="197" customFormat="1" x14ac:dyDescent="0.25">
      <c r="A2567" s="200"/>
      <c r="B2567" s="200"/>
    </row>
    <row r="2568" spans="1:2" s="197" customFormat="1" x14ac:dyDescent="0.25">
      <c r="A2568" s="200"/>
      <c r="B2568" s="200"/>
    </row>
    <row r="2569" spans="1:2" s="197" customFormat="1" x14ac:dyDescent="0.25">
      <c r="A2569" s="200"/>
      <c r="B2569" s="200"/>
    </row>
    <row r="2570" spans="1:2" s="197" customFormat="1" x14ac:dyDescent="0.25">
      <c r="A2570" s="200"/>
      <c r="B2570" s="200"/>
    </row>
    <row r="2571" spans="1:2" s="197" customFormat="1" x14ac:dyDescent="0.25">
      <c r="A2571" s="200"/>
      <c r="B2571" s="200"/>
    </row>
    <row r="2572" spans="1:2" s="197" customFormat="1" x14ac:dyDescent="0.25">
      <c r="A2572" s="200"/>
      <c r="B2572" s="200"/>
    </row>
    <row r="2573" spans="1:2" s="197" customFormat="1" x14ac:dyDescent="0.25">
      <c r="A2573" s="200"/>
      <c r="B2573" s="200"/>
    </row>
    <row r="2574" spans="1:2" s="197" customFormat="1" x14ac:dyDescent="0.25">
      <c r="A2574" s="200"/>
      <c r="B2574" s="200"/>
    </row>
    <row r="2575" spans="1:2" s="197" customFormat="1" x14ac:dyDescent="0.25">
      <c r="A2575" s="200"/>
      <c r="B2575" s="200"/>
    </row>
    <row r="2576" spans="1:2" s="197" customFormat="1" x14ac:dyDescent="0.25">
      <c r="A2576" s="200"/>
      <c r="B2576" s="200"/>
    </row>
    <row r="2577" spans="1:2" s="197" customFormat="1" x14ac:dyDescent="0.25">
      <c r="A2577" s="200"/>
      <c r="B2577" s="200"/>
    </row>
    <row r="2578" spans="1:2" s="197" customFormat="1" x14ac:dyDescent="0.25">
      <c r="A2578" s="200"/>
      <c r="B2578" s="200"/>
    </row>
    <row r="2579" spans="1:2" s="197" customFormat="1" x14ac:dyDescent="0.25">
      <c r="A2579" s="200"/>
      <c r="B2579" s="200"/>
    </row>
    <row r="2580" spans="1:2" s="197" customFormat="1" x14ac:dyDescent="0.25">
      <c r="A2580" s="200"/>
      <c r="B2580" s="200"/>
    </row>
    <row r="2581" spans="1:2" s="197" customFormat="1" x14ac:dyDescent="0.25">
      <c r="A2581" s="200"/>
      <c r="B2581" s="200"/>
    </row>
    <row r="2582" spans="1:2" s="197" customFormat="1" x14ac:dyDescent="0.25">
      <c r="A2582" s="200"/>
      <c r="B2582" s="200"/>
    </row>
    <row r="2583" spans="1:2" s="197" customFormat="1" x14ac:dyDescent="0.25">
      <c r="A2583" s="200"/>
      <c r="B2583" s="200"/>
    </row>
    <row r="2584" spans="1:2" s="197" customFormat="1" x14ac:dyDescent="0.25">
      <c r="A2584" s="200"/>
      <c r="B2584" s="200"/>
    </row>
    <row r="2585" spans="1:2" s="197" customFormat="1" x14ac:dyDescent="0.25">
      <c r="A2585" s="200"/>
      <c r="B2585" s="200"/>
    </row>
    <row r="2586" spans="1:2" s="197" customFormat="1" x14ac:dyDescent="0.25">
      <c r="A2586" s="200"/>
      <c r="B2586" s="200"/>
    </row>
    <row r="2587" spans="1:2" s="197" customFormat="1" x14ac:dyDescent="0.25">
      <c r="A2587" s="200"/>
      <c r="B2587" s="200"/>
    </row>
    <row r="2588" spans="1:2" s="197" customFormat="1" x14ac:dyDescent="0.25">
      <c r="A2588" s="200"/>
      <c r="B2588" s="200"/>
    </row>
    <row r="2589" spans="1:2" s="197" customFormat="1" x14ac:dyDescent="0.25">
      <c r="A2589" s="200"/>
      <c r="B2589" s="200"/>
    </row>
    <row r="2590" spans="1:2" s="197" customFormat="1" x14ac:dyDescent="0.25">
      <c r="A2590" s="200"/>
      <c r="B2590" s="200"/>
    </row>
    <row r="2591" spans="1:2" s="197" customFormat="1" x14ac:dyDescent="0.25">
      <c r="A2591" s="200"/>
      <c r="B2591" s="200"/>
    </row>
    <row r="2592" spans="1:2" s="197" customFormat="1" x14ac:dyDescent="0.25">
      <c r="A2592" s="200"/>
      <c r="B2592" s="200"/>
    </row>
    <row r="2593" spans="1:2" s="197" customFormat="1" x14ac:dyDescent="0.25">
      <c r="A2593" s="200"/>
      <c r="B2593" s="200"/>
    </row>
    <row r="2594" spans="1:2" s="197" customFormat="1" x14ac:dyDescent="0.25">
      <c r="A2594" s="200"/>
      <c r="B2594" s="200"/>
    </row>
    <row r="2595" spans="1:2" s="197" customFormat="1" x14ac:dyDescent="0.25">
      <c r="A2595" s="200"/>
      <c r="B2595" s="200"/>
    </row>
    <row r="2596" spans="1:2" s="197" customFormat="1" x14ac:dyDescent="0.25">
      <c r="A2596" s="200"/>
      <c r="B2596" s="200"/>
    </row>
    <row r="2597" spans="1:2" s="197" customFormat="1" x14ac:dyDescent="0.25">
      <c r="A2597" s="200"/>
      <c r="B2597" s="200"/>
    </row>
    <row r="2598" spans="1:2" s="197" customFormat="1" x14ac:dyDescent="0.25">
      <c r="A2598" s="200"/>
      <c r="B2598" s="200"/>
    </row>
    <row r="2599" spans="1:2" s="197" customFormat="1" x14ac:dyDescent="0.25">
      <c r="A2599" s="200"/>
      <c r="B2599" s="200"/>
    </row>
    <row r="2600" spans="1:2" s="197" customFormat="1" x14ac:dyDescent="0.25">
      <c r="A2600" s="200"/>
      <c r="B2600" s="200"/>
    </row>
    <row r="2601" spans="1:2" s="197" customFormat="1" x14ac:dyDescent="0.25">
      <c r="A2601" s="200"/>
      <c r="B2601" s="200"/>
    </row>
    <row r="2602" spans="1:2" s="197" customFormat="1" x14ac:dyDescent="0.25">
      <c r="A2602" s="200"/>
      <c r="B2602" s="200"/>
    </row>
    <row r="2603" spans="1:2" s="197" customFormat="1" x14ac:dyDescent="0.25">
      <c r="A2603" s="200"/>
      <c r="B2603" s="200"/>
    </row>
    <row r="2604" spans="1:2" s="197" customFormat="1" x14ac:dyDescent="0.25">
      <c r="A2604" s="200"/>
      <c r="B2604" s="200"/>
    </row>
    <row r="2605" spans="1:2" s="197" customFormat="1" x14ac:dyDescent="0.25">
      <c r="A2605" s="200"/>
      <c r="B2605" s="200"/>
    </row>
    <row r="2606" spans="1:2" s="197" customFormat="1" x14ac:dyDescent="0.25">
      <c r="A2606" s="200"/>
      <c r="B2606" s="200"/>
    </row>
    <row r="2607" spans="1:2" s="197" customFormat="1" x14ac:dyDescent="0.25">
      <c r="A2607" s="200"/>
      <c r="B2607" s="200"/>
    </row>
    <row r="2608" spans="1:2" s="197" customFormat="1" x14ac:dyDescent="0.25">
      <c r="A2608" s="200"/>
      <c r="B2608" s="200"/>
    </row>
    <row r="2609" spans="1:2" s="197" customFormat="1" x14ac:dyDescent="0.25">
      <c r="A2609" s="200"/>
      <c r="B2609" s="200"/>
    </row>
    <row r="2610" spans="1:2" s="197" customFormat="1" x14ac:dyDescent="0.25">
      <c r="A2610" s="200"/>
      <c r="B2610" s="200"/>
    </row>
    <row r="2611" spans="1:2" s="197" customFormat="1" x14ac:dyDescent="0.25">
      <c r="A2611" s="200"/>
      <c r="B2611" s="200"/>
    </row>
    <row r="2612" spans="1:2" s="197" customFormat="1" x14ac:dyDescent="0.25">
      <c r="A2612" s="200"/>
      <c r="B2612" s="200"/>
    </row>
    <row r="2613" spans="1:2" s="197" customFormat="1" x14ac:dyDescent="0.25">
      <c r="A2613" s="200"/>
      <c r="B2613" s="200"/>
    </row>
    <row r="2614" spans="1:2" s="197" customFormat="1" x14ac:dyDescent="0.25">
      <c r="A2614" s="200"/>
      <c r="B2614" s="200"/>
    </row>
    <row r="2615" spans="1:2" s="197" customFormat="1" x14ac:dyDescent="0.25">
      <c r="A2615" s="200"/>
      <c r="B2615" s="200"/>
    </row>
    <row r="2616" spans="1:2" s="197" customFormat="1" x14ac:dyDescent="0.25">
      <c r="A2616" s="200"/>
      <c r="B2616" s="200"/>
    </row>
    <row r="2617" spans="1:2" s="197" customFormat="1" x14ac:dyDescent="0.25">
      <c r="A2617" s="200"/>
      <c r="B2617" s="200"/>
    </row>
    <row r="2618" spans="1:2" s="197" customFormat="1" x14ac:dyDescent="0.25">
      <c r="A2618" s="200"/>
      <c r="B2618" s="200"/>
    </row>
    <row r="2619" spans="1:2" s="197" customFormat="1" x14ac:dyDescent="0.25">
      <c r="A2619" s="200"/>
      <c r="B2619" s="200"/>
    </row>
    <row r="2620" spans="1:2" s="197" customFormat="1" x14ac:dyDescent="0.25">
      <c r="A2620" s="200"/>
      <c r="B2620" s="200"/>
    </row>
    <row r="2621" spans="1:2" s="197" customFormat="1" x14ac:dyDescent="0.25">
      <c r="A2621" s="200"/>
      <c r="B2621" s="200"/>
    </row>
    <row r="2622" spans="1:2" s="197" customFormat="1" x14ac:dyDescent="0.25">
      <c r="A2622" s="200"/>
      <c r="B2622" s="200"/>
    </row>
    <row r="2623" spans="1:2" s="197" customFormat="1" x14ac:dyDescent="0.25">
      <c r="A2623" s="200"/>
      <c r="B2623" s="200"/>
    </row>
    <row r="2624" spans="1:2" s="197" customFormat="1" x14ac:dyDescent="0.25">
      <c r="A2624" s="200"/>
      <c r="B2624" s="200"/>
    </row>
    <row r="2625" spans="1:2" s="197" customFormat="1" x14ac:dyDescent="0.25">
      <c r="A2625" s="200"/>
      <c r="B2625" s="200"/>
    </row>
    <row r="2626" spans="1:2" s="197" customFormat="1" x14ac:dyDescent="0.25">
      <c r="A2626" s="200"/>
      <c r="B2626" s="200"/>
    </row>
    <row r="2627" spans="1:2" s="197" customFormat="1" x14ac:dyDescent="0.25">
      <c r="A2627" s="200"/>
      <c r="B2627" s="200"/>
    </row>
    <row r="2628" spans="1:2" s="197" customFormat="1" x14ac:dyDescent="0.25">
      <c r="A2628" s="200"/>
      <c r="B2628" s="200"/>
    </row>
    <row r="2629" spans="1:2" s="197" customFormat="1" x14ac:dyDescent="0.25">
      <c r="A2629" s="200"/>
      <c r="B2629" s="200"/>
    </row>
    <row r="2630" spans="1:2" s="197" customFormat="1" x14ac:dyDescent="0.25">
      <c r="A2630" s="200"/>
      <c r="B2630" s="200"/>
    </row>
    <row r="2631" spans="1:2" s="197" customFormat="1" x14ac:dyDescent="0.25">
      <c r="A2631" s="200"/>
      <c r="B2631" s="200"/>
    </row>
    <row r="2632" spans="1:2" s="197" customFormat="1" x14ac:dyDescent="0.25">
      <c r="A2632" s="200"/>
      <c r="B2632" s="200"/>
    </row>
    <row r="2633" spans="1:2" s="197" customFormat="1" x14ac:dyDescent="0.25">
      <c r="A2633" s="200"/>
      <c r="B2633" s="200"/>
    </row>
    <row r="2634" spans="1:2" s="197" customFormat="1" x14ac:dyDescent="0.25">
      <c r="A2634" s="200"/>
      <c r="B2634" s="200"/>
    </row>
    <row r="2635" spans="1:2" s="197" customFormat="1" x14ac:dyDescent="0.25">
      <c r="A2635" s="200"/>
      <c r="B2635" s="200"/>
    </row>
    <row r="2636" spans="1:2" s="197" customFormat="1" x14ac:dyDescent="0.25">
      <c r="A2636" s="200"/>
      <c r="B2636" s="200"/>
    </row>
    <row r="2637" spans="1:2" s="197" customFormat="1" x14ac:dyDescent="0.25">
      <c r="A2637" s="200"/>
      <c r="B2637" s="200"/>
    </row>
    <row r="2638" spans="1:2" s="197" customFormat="1" x14ac:dyDescent="0.25">
      <c r="A2638" s="200"/>
      <c r="B2638" s="200"/>
    </row>
    <row r="2639" spans="1:2" s="197" customFormat="1" x14ac:dyDescent="0.25">
      <c r="A2639" s="200"/>
      <c r="B2639" s="200"/>
    </row>
    <row r="2640" spans="1:2" s="197" customFormat="1" x14ac:dyDescent="0.25">
      <c r="A2640" s="200"/>
      <c r="B2640" s="200"/>
    </row>
    <row r="2641" spans="1:2" s="197" customFormat="1" x14ac:dyDescent="0.25">
      <c r="A2641" s="200"/>
      <c r="B2641" s="200"/>
    </row>
    <row r="2642" spans="1:2" s="197" customFormat="1" x14ac:dyDescent="0.25">
      <c r="A2642" s="200"/>
      <c r="B2642" s="200"/>
    </row>
    <row r="2643" spans="1:2" s="197" customFormat="1" x14ac:dyDescent="0.25">
      <c r="A2643" s="200"/>
      <c r="B2643" s="200"/>
    </row>
    <row r="2644" spans="1:2" s="197" customFormat="1" x14ac:dyDescent="0.25">
      <c r="A2644" s="200"/>
      <c r="B2644" s="200"/>
    </row>
    <row r="2645" spans="1:2" s="197" customFormat="1" x14ac:dyDescent="0.25">
      <c r="A2645" s="200"/>
      <c r="B2645" s="200"/>
    </row>
    <row r="2646" spans="1:2" s="197" customFormat="1" x14ac:dyDescent="0.25">
      <c r="A2646" s="200"/>
      <c r="B2646" s="200"/>
    </row>
    <row r="2647" spans="1:2" s="197" customFormat="1" x14ac:dyDescent="0.25">
      <c r="A2647" s="200"/>
      <c r="B2647" s="200"/>
    </row>
    <row r="2648" spans="1:2" s="197" customFormat="1" x14ac:dyDescent="0.25">
      <c r="A2648" s="200"/>
      <c r="B2648" s="200"/>
    </row>
    <row r="2649" spans="1:2" s="197" customFormat="1" x14ac:dyDescent="0.25">
      <c r="A2649" s="200"/>
      <c r="B2649" s="200"/>
    </row>
    <row r="2650" spans="1:2" s="197" customFormat="1" x14ac:dyDescent="0.25">
      <c r="A2650" s="200"/>
      <c r="B2650" s="200"/>
    </row>
    <row r="2651" spans="1:2" s="197" customFormat="1" x14ac:dyDescent="0.25">
      <c r="A2651" s="200"/>
      <c r="B2651" s="200"/>
    </row>
    <row r="2652" spans="1:2" s="197" customFormat="1" x14ac:dyDescent="0.25">
      <c r="A2652" s="200"/>
      <c r="B2652" s="200"/>
    </row>
    <row r="2653" spans="1:2" s="197" customFormat="1" x14ac:dyDescent="0.25">
      <c r="A2653" s="200"/>
      <c r="B2653" s="200"/>
    </row>
    <row r="2654" spans="1:2" s="197" customFormat="1" x14ac:dyDescent="0.25">
      <c r="A2654" s="200"/>
      <c r="B2654" s="200"/>
    </row>
    <row r="2655" spans="1:2" s="197" customFormat="1" x14ac:dyDescent="0.25">
      <c r="A2655" s="200"/>
      <c r="B2655" s="200"/>
    </row>
    <row r="2656" spans="1:2" s="197" customFormat="1" x14ac:dyDescent="0.25">
      <c r="A2656" s="200"/>
      <c r="B2656" s="200"/>
    </row>
    <row r="2657" spans="1:2" s="197" customFormat="1" x14ac:dyDescent="0.25">
      <c r="A2657" s="200"/>
      <c r="B2657" s="200"/>
    </row>
    <row r="2658" spans="1:2" s="197" customFormat="1" x14ac:dyDescent="0.25">
      <c r="A2658" s="200"/>
      <c r="B2658" s="200"/>
    </row>
    <row r="2659" spans="1:2" s="197" customFormat="1" x14ac:dyDescent="0.25">
      <c r="A2659" s="200"/>
      <c r="B2659" s="200"/>
    </row>
    <row r="2660" spans="1:2" s="197" customFormat="1" x14ac:dyDescent="0.25">
      <c r="A2660" s="200"/>
      <c r="B2660" s="200"/>
    </row>
    <row r="2661" spans="1:2" s="197" customFormat="1" x14ac:dyDescent="0.25">
      <c r="A2661" s="200"/>
      <c r="B2661" s="200"/>
    </row>
    <row r="2662" spans="1:2" s="197" customFormat="1" x14ac:dyDescent="0.25">
      <c r="A2662" s="200"/>
      <c r="B2662" s="200"/>
    </row>
    <row r="2663" spans="1:2" s="197" customFormat="1" x14ac:dyDescent="0.25">
      <c r="A2663" s="200"/>
      <c r="B2663" s="200"/>
    </row>
    <row r="2664" spans="1:2" s="197" customFormat="1" x14ac:dyDescent="0.25">
      <c r="A2664" s="200"/>
      <c r="B2664" s="200"/>
    </row>
    <row r="2665" spans="1:2" s="197" customFormat="1" x14ac:dyDescent="0.25">
      <c r="A2665" s="200"/>
      <c r="B2665" s="200"/>
    </row>
    <row r="2666" spans="1:2" s="197" customFormat="1" x14ac:dyDescent="0.25">
      <c r="A2666" s="200"/>
      <c r="B2666" s="200"/>
    </row>
    <row r="2667" spans="1:2" s="197" customFormat="1" x14ac:dyDescent="0.25">
      <c r="A2667" s="200"/>
      <c r="B2667" s="200"/>
    </row>
    <row r="2668" spans="1:2" s="197" customFormat="1" x14ac:dyDescent="0.25">
      <c r="A2668" s="200"/>
      <c r="B2668" s="200"/>
    </row>
    <row r="2669" spans="1:2" s="197" customFormat="1" x14ac:dyDescent="0.25">
      <c r="A2669" s="200"/>
      <c r="B2669" s="200"/>
    </row>
    <row r="2670" spans="1:2" s="197" customFormat="1" x14ac:dyDescent="0.25">
      <c r="A2670" s="200"/>
      <c r="B2670" s="200"/>
    </row>
    <row r="2671" spans="1:2" s="197" customFormat="1" x14ac:dyDescent="0.25">
      <c r="A2671" s="200"/>
      <c r="B2671" s="200"/>
    </row>
    <row r="2672" spans="1:2" s="197" customFormat="1" x14ac:dyDescent="0.25">
      <c r="A2672" s="200"/>
      <c r="B2672" s="200"/>
    </row>
    <row r="2673" spans="1:2" s="197" customFormat="1" x14ac:dyDescent="0.25">
      <c r="A2673" s="200"/>
      <c r="B2673" s="200"/>
    </row>
    <row r="2674" spans="1:2" s="197" customFormat="1" x14ac:dyDescent="0.25">
      <c r="A2674" s="200"/>
      <c r="B2674" s="200"/>
    </row>
    <row r="2675" spans="1:2" s="197" customFormat="1" x14ac:dyDescent="0.25">
      <c r="A2675" s="200"/>
      <c r="B2675" s="200"/>
    </row>
    <row r="2676" spans="1:2" s="197" customFormat="1" x14ac:dyDescent="0.25">
      <c r="A2676" s="200"/>
      <c r="B2676" s="200"/>
    </row>
    <row r="2677" spans="1:2" s="197" customFormat="1" x14ac:dyDescent="0.25">
      <c r="A2677" s="200"/>
      <c r="B2677" s="200"/>
    </row>
    <row r="2678" spans="1:2" s="197" customFormat="1" x14ac:dyDescent="0.25">
      <c r="A2678" s="200"/>
      <c r="B2678" s="200"/>
    </row>
    <row r="2679" spans="1:2" s="197" customFormat="1" x14ac:dyDescent="0.25">
      <c r="A2679" s="200"/>
      <c r="B2679" s="200"/>
    </row>
    <row r="2680" spans="1:2" s="197" customFormat="1" x14ac:dyDescent="0.25">
      <c r="A2680" s="200"/>
      <c r="B2680" s="200"/>
    </row>
    <row r="2681" spans="1:2" s="197" customFormat="1" x14ac:dyDescent="0.25">
      <c r="A2681" s="200"/>
      <c r="B2681" s="200"/>
    </row>
    <row r="2682" spans="1:2" s="197" customFormat="1" x14ac:dyDescent="0.25">
      <c r="A2682" s="200"/>
      <c r="B2682" s="200"/>
    </row>
    <row r="2683" spans="1:2" s="197" customFormat="1" x14ac:dyDescent="0.25">
      <c r="A2683" s="200"/>
      <c r="B2683" s="200"/>
    </row>
    <row r="2684" spans="1:2" s="197" customFormat="1" x14ac:dyDescent="0.25">
      <c r="A2684" s="200"/>
      <c r="B2684" s="200"/>
    </row>
    <row r="2685" spans="1:2" s="197" customFormat="1" x14ac:dyDescent="0.25">
      <c r="A2685" s="200"/>
      <c r="B2685" s="200"/>
    </row>
    <row r="2686" spans="1:2" s="197" customFormat="1" x14ac:dyDescent="0.25">
      <c r="A2686" s="200"/>
      <c r="B2686" s="200"/>
    </row>
    <row r="2687" spans="1:2" s="197" customFormat="1" x14ac:dyDescent="0.25">
      <c r="A2687" s="200"/>
      <c r="B2687" s="200"/>
    </row>
    <row r="2688" spans="1:2" s="197" customFormat="1" x14ac:dyDescent="0.25">
      <c r="A2688" s="200"/>
      <c r="B2688" s="200"/>
    </row>
    <row r="2689" spans="1:2" s="197" customFormat="1" x14ac:dyDescent="0.25">
      <c r="A2689" s="200"/>
      <c r="B2689" s="200"/>
    </row>
    <row r="2690" spans="1:2" s="197" customFormat="1" x14ac:dyDescent="0.25">
      <c r="A2690" s="200"/>
      <c r="B2690" s="200"/>
    </row>
    <row r="2691" spans="1:2" s="197" customFormat="1" x14ac:dyDescent="0.25">
      <c r="A2691" s="200"/>
      <c r="B2691" s="200"/>
    </row>
    <row r="2692" spans="1:2" s="197" customFormat="1" x14ac:dyDescent="0.25">
      <c r="A2692" s="200"/>
      <c r="B2692" s="200"/>
    </row>
    <row r="2693" spans="1:2" s="197" customFormat="1" x14ac:dyDescent="0.25">
      <c r="A2693" s="200"/>
      <c r="B2693" s="200"/>
    </row>
    <row r="2694" spans="1:2" s="197" customFormat="1" x14ac:dyDescent="0.25">
      <c r="A2694" s="200"/>
      <c r="B2694" s="200"/>
    </row>
    <row r="2695" spans="1:2" s="197" customFormat="1" x14ac:dyDescent="0.25">
      <c r="A2695" s="200"/>
      <c r="B2695" s="200"/>
    </row>
    <row r="2696" spans="1:2" s="197" customFormat="1" x14ac:dyDescent="0.25">
      <c r="A2696" s="200"/>
      <c r="B2696" s="200"/>
    </row>
    <row r="2697" spans="1:2" s="197" customFormat="1" x14ac:dyDescent="0.25">
      <c r="A2697" s="200"/>
      <c r="B2697" s="200"/>
    </row>
    <row r="2698" spans="1:2" s="197" customFormat="1" x14ac:dyDescent="0.25">
      <c r="A2698" s="200"/>
      <c r="B2698" s="200"/>
    </row>
    <row r="2699" spans="1:2" s="197" customFormat="1" x14ac:dyDescent="0.25">
      <c r="A2699" s="200"/>
      <c r="B2699" s="200"/>
    </row>
    <row r="2700" spans="1:2" s="197" customFormat="1" x14ac:dyDescent="0.25">
      <c r="A2700" s="200"/>
      <c r="B2700" s="200"/>
    </row>
    <row r="2701" spans="1:2" s="197" customFormat="1" x14ac:dyDescent="0.25">
      <c r="A2701" s="200"/>
      <c r="B2701" s="200"/>
    </row>
    <row r="2702" spans="1:2" s="197" customFormat="1" x14ac:dyDescent="0.25">
      <c r="A2702" s="200"/>
      <c r="B2702" s="200"/>
    </row>
    <row r="2703" spans="1:2" s="197" customFormat="1" x14ac:dyDescent="0.25">
      <c r="A2703" s="200"/>
      <c r="B2703" s="200"/>
    </row>
    <row r="2704" spans="1:2" s="197" customFormat="1" x14ac:dyDescent="0.25">
      <c r="A2704" s="200"/>
      <c r="B2704" s="200"/>
    </row>
    <row r="2705" spans="1:2" s="197" customFormat="1" x14ac:dyDescent="0.25">
      <c r="A2705" s="200"/>
      <c r="B2705" s="200"/>
    </row>
    <row r="2706" spans="1:2" s="197" customFormat="1" x14ac:dyDescent="0.25">
      <c r="A2706" s="200"/>
      <c r="B2706" s="200"/>
    </row>
    <row r="2707" spans="1:2" s="197" customFormat="1" x14ac:dyDescent="0.25">
      <c r="A2707" s="200"/>
      <c r="B2707" s="200"/>
    </row>
    <row r="2708" spans="1:2" s="197" customFormat="1" x14ac:dyDescent="0.25">
      <c r="A2708" s="200"/>
      <c r="B2708" s="200"/>
    </row>
    <row r="2709" spans="1:2" s="197" customFormat="1" x14ac:dyDescent="0.25">
      <c r="A2709" s="200"/>
      <c r="B2709" s="200"/>
    </row>
    <row r="2710" spans="1:2" s="197" customFormat="1" x14ac:dyDescent="0.25">
      <c r="A2710" s="200"/>
      <c r="B2710" s="200"/>
    </row>
    <row r="2711" spans="1:2" s="197" customFormat="1" x14ac:dyDescent="0.25">
      <c r="A2711" s="200"/>
      <c r="B2711" s="200"/>
    </row>
    <row r="2712" spans="1:2" s="197" customFormat="1" x14ac:dyDescent="0.25">
      <c r="A2712" s="200"/>
      <c r="B2712" s="200"/>
    </row>
    <row r="2713" spans="1:2" s="197" customFormat="1" x14ac:dyDescent="0.25">
      <c r="A2713" s="200"/>
      <c r="B2713" s="200"/>
    </row>
    <row r="2714" spans="1:2" s="197" customFormat="1" x14ac:dyDescent="0.25">
      <c r="A2714" s="200"/>
      <c r="B2714" s="200"/>
    </row>
    <row r="2715" spans="1:2" s="197" customFormat="1" x14ac:dyDescent="0.25">
      <c r="A2715" s="200"/>
      <c r="B2715" s="200"/>
    </row>
    <row r="2716" spans="1:2" s="197" customFormat="1" x14ac:dyDescent="0.25">
      <c r="A2716" s="200"/>
      <c r="B2716" s="200"/>
    </row>
    <row r="2717" spans="1:2" s="197" customFormat="1" x14ac:dyDescent="0.25">
      <c r="A2717" s="200"/>
      <c r="B2717" s="200"/>
    </row>
    <row r="2718" spans="1:2" s="197" customFormat="1" x14ac:dyDescent="0.25">
      <c r="A2718" s="200"/>
      <c r="B2718" s="200"/>
    </row>
    <row r="2719" spans="1:2" s="197" customFormat="1" x14ac:dyDescent="0.25">
      <c r="A2719" s="200"/>
      <c r="B2719" s="200"/>
    </row>
    <row r="2720" spans="1:2" s="197" customFormat="1" x14ac:dyDescent="0.25">
      <c r="A2720" s="200"/>
      <c r="B2720" s="200"/>
    </row>
    <row r="2721" spans="1:2" s="197" customFormat="1" x14ac:dyDescent="0.25">
      <c r="A2721" s="200"/>
      <c r="B2721" s="200"/>
    </row>
    <row r="2722" spans="1:2" s="197" customFormat="1" x14ac:dyDescent="0.25">
      <c r="A2722" s="200"/>
      <c r="B2722" s="200"/>
    </row>
    <row r="2723" spans="1:2" s="197" customFormat="1" x14ac:dyDescent="0.25">
      <c r="A2723" s="200"/>
      <c r="B2723" s="200"/>
    </row>
    <row r="2724" spans="1:2" s="197" customFormat="1" x14ac:dyDescent="0.25">
      <c r="A2724" s="200"/>
      <c r="B2724" s="200"/>
    </row>
    <row r="2725" spans="1:2" s="197" customFormat="1" x14ac:dyDescent="0.25">
      <c r="A2725" s="200"/>
      <c r="B2725" s="200"/>
    </row>
    <row r="2726" spans="1:2" s="197" customFormat="1" x14ac:dyDescent="0.25">
      <c r="A2726" s="200"/>
      <c r="B2726" s="200"/>
    </row>
    <row r="2727" spans="1:2" s="197" customFormat="1" x14ac:dyDescent="0.25">
      <c r="A2727" s="200"/>
      <c r="B2727" s="200"/>
    </row>
    <row r="2728" spans="1:2" s="197" customFormat="1" x14ac:dyDescent="0.25">
      <c r="A2728" s="200"/>
      <c r="B2728" s="200"/>
    </row>
    <row r="2729" spans="1:2" s="197" customFormat="1" x14ac:dyDescent="0.25">
      <c r="A2729" s="200"/>
      <c r="B2729" s="200"/>
    </row>
    <row r="2730" spans="1:2" s="197" customFormat="1" x14ac:dyDescent="0.25">
      <c r="A2730" s="200"/>
      <c r="B2730" s="200"/>
    </row>
    <row r="2731" spans="1:2" s="197" customFormat="1" x14ac:dyDescent="0.25">
      <c r="A2731" s="200"/>
      <c r="B2731" s="200"/>
    </row>
    <row r="2732" spans="1:2" s="197" customFormat="1" x14ac:dyDescent="0.25">
      <c r="A2732" s="200"/>
      <c r="B2732" s="200"/>
    </row>
    <row r="2733" spans="1:2" s="197" customFormat="1" x14ac:dyDescent="0.25">
      <c r="A2733" s="200"/>
      <c r="B2733" s="200"/>
    </row>
    <row r="2734" spans="1:2" s="197" customFormat="1" x14ac:dyDescent="0.25">
      <c r="A2734" s="200"/>
      <c r="B2734" s="200"/>
    </row>
    <row r="2735" spans="1:2" s="197" customFormat="1" x14ac:dyDescent="0.25">
      <c r="A2735" s="200"/>
      <c r="B2735" s="200"/>
    </row>
    <row r="2736" spans="1:2" s="197" customFormat="1" x14ac:dyDescent="0.25">
      <c r="A2736" s="200"/>
      <c r="B2736" s="200"/>
    </row>
    <row r="2737" spans="1:2" s="197" customFormat="1" x14ac:dyDescent="0.25">
      <c r="A2737" s="200"/>
      <c r="B2737" s="200"/>
    </row>
    <row r="2738" spans="1:2" s="197" customFormat="1" x14ac:dyDescent="0.25">
      <c r="A2738" s="200"/>
      <c r="B2738" s="200"/>
    </row>
    <row r="2739" spans="1:2" s="197" customFormat="1" x14ac:dyDescent="0.25">
      <c r="A2739" s="200"/>
      <c r="B2739" s="200"/>
    </row>
    <row r="2740" spans="1:2" s="197" customFormat="1" x14ac:dyDescent="0.25">
      <c r="A2740" s="200"/>
      <c r="B2740" s="200"/>
    </row>
    <row r="2741" spans="1:2" s="197" customFormat="1" x14ac:dyDescent="0.25">
      <c r="A2741" s="200"/>
      <c r="B2741" s="200"/>
    </row>
    <row r="2742" spans="1:2" s="197" customFormat="1" x14ac:dyDescent="0.25">
      <c r="A2742" s="200"/>
      <c r="B2742" s="200"/>
    </row>
    <row r="2743" spans="1:2" s="197" customFormat="1" x14ac:dyDescent="0.25">
      <c r="A2743" s="200"/>
      <c r="B2743" s="200"/>
    </row>
    <row r="2744" spans="1:2" s="197" customFormat="1" x14ac:dyDescent="0.25">
      <c r="A2744" s="200"/>
      <c r="B2744" s="200"/>
    </row>
    <row r="2745" spans="1:2" s="197" customFormat="1" x14ac:dyDescent="0.25">
      <c r="A2745" s="200"/>
      <c r="B2745" s="200"/>
    </row>
    <row r="2746" spans="1:2" s="197" customFormat="1" x14ac:dyDescent="0.25">
      <c r="A2746" s="200"/>
      <c r="B2746" s="200"/>
    </row>
    <row r="2747" spans="1:2" s="197" customFormat="1" x14ac:dyDescent="0.25">
      <c r="A2747" s="200"/>
      <c r="B2747" s="200"/>
    </row>
    <row r="2748" spans="1:2" s="197" customFormat="1" x14ac:dyDescent="0.25">
      <c r="A2748" s="200"/>
      <c r="B2748" s="200"/>
    </row>
    <row r="2749" spans="1:2" s="197" customFormat="1" x14ac:dyDescent="0.25">
      <c r="A2749" s="200"/>
      <c r="B2749" s="200"/>
    </row>
    <row r="2750" spans="1:2" s="197" customFormat="1" x14ac:dyDescent="0.25">
      <c r="A2750" s="200"/>
      <c r="B2750" s="200"/>
    </row>
    <row r="2751" spans="1:2" s="197" customFormat="1" x14ac:dyDescent="0.25">
      <c r="A2751" s="200"/>
      <c r="B2751" s="200"/>
    </row>
    <row r="2752" spans="1:2" s="197" customFormat="1" x14ac:dyDescent="0.25">
      <c r="A2752" s="200"/>
      <c r="B2752" s="200"/>
    </row>
    <row r="2753" spans="1:2" s="197" customFormat="1" x14ac:dyDescent="0.25">
      <c r="A2753" s="200"/>
      <c r="B2753" s="200"/>
    </row>
    <row r="2754" spans="1:2" s="197" customFormat="1" x14ac:dyDescent="0.25">
      <c r="A2754" s="200"/>
      <c r="B2754" s="200"/>
    </row>
    <row r="2755" spans="1:2" s="197" customFormat="1" x14ac:dyDescent="0.25">
      <c r="A2755" s="200"/>
      <c r="B2755" s="200"/>
    </row>
    <row r="2756" spans="1:2" s="197" customFormat="1" x14ac:dyDescent="0.25">
      <c r="A2756" s="200"/>
      <c r="B2756" s="200"/>
    </row>
    <row r="2757" spans="1:2" s="197" customFormat="1" x14ac:dyDescent="0.25">
      <c r="A2757" s="200"/>
      <c r="B2757" s="200"/>
    </row>
    <row r="2758" spans="1:2" s="197" customFormat="1" x14ac:dyDescent="0.25">
      <c r="A2758" s="200"/>
      <c r="B2758" s="200"/>
    </row>
    <row r="2759" spans="1:2" s="197" customFormat="1" x14ac:dyDescent="0.25">
      <c r="A2759" s="200"/>
      <c r="B2759" s="200"/>
    </row>
    <row r="2760" spans="1:2" s="197" customFormat="1" x14ac:dyDescent="0.25">
      <c r="A2760" s="200"/>
      <c r="B2760" s="200"/>
    </row>
    <row r="2761" spans="1:2" s="197" customFormat="1" x14ac:dyDescent="0.25">
      <c r="A2761" s="200"/>
      <c r="B2761" s="200"/>
    </row>
    <row r="2762" spans="1:2" s="197" customFormat="1" x14ac:dyDescent="0.25">
      <c r="A2762" s="200"/>
      <c r="B2762" s="200"/>
    </row>
    <row r="2763" spans="1:2" s="197" customFormat="1" x14ac:dyDescent="0.25">
      <c r="A2763" s="200"/>
      <c r="B2763" s="200"/>
    </row>
    <row r="2764" spans="1:2" s="197" customFormat="1" x14ac:dyDescent="0.25">
      <c r="A2764" s="200"/>
      <c r="B2764" s="200"/>
    </row>
    <row r="2765" spans="1:2" s="197" customFormat="1" x14ac:dyDescent="0.25">
      <c r="A2765" s="200"/>
      <c r="B2765" s="200"/>
    </row>
    <row r="2766" spans="1:2" s="197" customFormat="1" x14ac:dyDescent="0.25">
      <c r="A2766" s="200"/>
      <c r="B2766" s="200"/>
    </row>
    <row r="2767" spans="1:2" s="197" customFormat="1" x14ac:dyDescent="0.25">
      <c r="A2767" s="200"/>
      <c r="B2767" s="200"/>
    </row>
    <row r="2768" spans="1:2" s="197" customFormat="1" x14ac:dyDescent="0.25">
      <c r="A2768" s="200"/>
      <c r="B2768" s="200"/>
    </row>
    <row r="2769" spans="1:2" s="197" customFormat="1" x14ac:dyDescent="0.25">
      <c r="A2769" s="200"/>
      <c r="B2769" s="200"/>
    </row>
    <row r="2770" spans="1:2" s="197" customFormat="1" x14ac:dyDescent="0.25">
      <c r="A2770" s="200"/>
      <c r="B2770" s="200"/>
    </row>
    <row r="2771" spans="1:2" s="197" customFormat="1" x14ac:dyDescent="0.25">
      <c r="A2771" s="200"/>
      <c r="B2771" s="200"/>
    </row>
    <row r="2772" spans="1:2" s="197" customFormat="1" x14ac:dyDescent="0.25">
      <c r="A2772" s="200"/>
      <c r="B2772" s="200"/>
    </row>
    <row r="2773" spans="1:2" s="197" customFormat="1" x14ac:dyDescent="0.25">
      <c r="A2773" s="200"/>
      <c r="B2773" s="200"/>
    </row>
    <row r="2774" spans="1:2" s="197" customFormat="1" x14ac:dyDescent="0.25">
      <c r="A2774" s="200"/>
      <c r="B2774" s="200"/>
    </row>
    <row r="2775" spans="1:2" s="197" customFormat="1" x14ac:dyDescent="0.25">
      <c r="A2775" s="200"/>
      <c r="B2775" s="200"/>
    </row>
    <row r="2776" spans="1:2" s="197" customFormat="1" x14ac:dyDescent="0.25">
      <c r="A2776" s="200"/>
      <c r="B2776" s="200"/>
    </row>
    <row r="2777" spans="1:2" s="197" customFormat="1" x14ac:dyDescent="0.25">
      <c r="A2777" s="200"/>
      <c r="B2777" s="200"/>
    </row>
    <row r="2778" spans="1:2" s="197" customFormat="1" x14ac:dyDescent="0.25">
      <c r="A2778" s="200"/>
      <c r="B2778" s="200"/>
    </row>
    <row r="2779" spans="1:2" s="197" customFormat="1" x14ac:dyDescent="0.25">
      <c r="A2779" s="200"/>
      <c r="B2779" s="200"/>
    </row>
    <row r="2780" spans="1:2" s="197" customFormat="1" x14ac:dyDescent="0.25">
      <c r="A2780" s="200"/>
      <c r="B2780" s="200"/>
    </row>
    <row r="2781" spans="1:2" s="197" customFormat="1" x14ac:dyDescent="0.25">
      <c r="A2781" s="200"/>
      <c r="B2781" s="200"/>
    </row>
    <row r="2782" spans="1:2" s="197" customFormat="1" x14ac:dyDescent="0.25">
      <c r="A2782" s="200"/>
      <c r="B2782" s="200"/>
    </row>
    <row r="2783" spans="1:2" s="197" customFormat="1" x14ac:dyDescent="0.25">
      <c r="A2783" s="200"/>
      <c r="B2783" s="200"/>
    </row>
    <row r="2784" spans="1:2" s="197" customFormat="1" x14ac:dyDescent="0.25">
      <c r="A2784" s="200"/>
      <c r="B2784" s="200"/>
    </row>
    <row r="2785" spans="1:2" s="197" customFormat="1" x14ac:dyDescent="0.25">
      <c r="A2785" s="200"/>
      <c r="B2785" s="200"/>
    </row>
    <row r="2786" spans="1:2" s="197" customFormat="1" x14ac:dyDescent="0.25">
      <c r="A2786" s="200"/>
      <c r="B2786" s="200"/>
    </row>
    <row r="2787" spans="1:2" s="197" customFormat="1" x14ac:dyDescent="0.25">
      <c r="A2787" s="200"/>
      <c r="B2787" s="200"/>
    </row>
    <row r="2788" spans="1:2" s="197" customFormat="1" x14ac:dyDescent="0.25">
      <c r="A2788" s="200"/>
      <c r="B2788" s="200"/>
    </row>
    <row r="2789" spans="1:2" s="197" customFormat="1" x14ac:dyDescent="0.25">
      <c r="A2789" s="200"/>
      <c r="B2789" s="200"/>
    </row>
    <row r="2790" spans="1:2" s="197" customFormat="1" x14ac:dyDescent="0.25">
      <c r="A2790" s="200"/>
      <c r="B2790" s="200"/>
    </row>
    <row r="2791" spans="1:2" s="197" customFormat="1" x14ac:dyDescent="0.25">
      <c r="A2791" s="200"/>
      <c r="B2791" s="200"/>
    </row>
    <row r="2792" spans="1:2" s="197" customFormat="1" x14ac:dyDescent="0.25">
      <c r="A2792" s="200"/>
      <c r="B2792" s="200"/>
    </row>
    <row r="2793" spans="1:2" s="197" customFormat="1" x14ac:dyDescent="0.25">
      <c r="A2793" s="200"/>
      <c r="B2793" s="200"/>
    </row>
    <row r="2794" spans="1:2" s="197" customFormat="1" x14ac:dyDescent="0.25">
      <c r="A2794" s="200"/>
      <c r="B2794" s="200"/>
    </row>
    <row r="2795" spans="1:2" s="197" customFormat="1" x14ac:dyDescent="0.25">
      <c r="A2795" s="200"/>
      <c r="B2795" s="200"/>
    </row>
    <row r="2796" spans="1:2" s="197" customFormat="1" x14ac:dyDescent="0.25">
      <c r="A2796" s="200"/>
      <c r="B2796" s="200"/>
    </row>
    <row r="2797" spans="1:2" s="197" customFormat="1" x14ac:dyDescent="0.25">
      <c r="A2797" s="200"/>
      <c r="B2797" s="200"/>
    </row>
    <row r="2798" spans="1:2" s="197" customFormat="1" x14ac:dyDescent="0.25">
      <c r="A2798" s="200"/>
      <c r="B2798" s="200"/>
    </row>
    <row r="2799" spans="1:2" s="197" customFormat="1" x14ac:dyDescent="0.25">
      <c r="A2799" s="200"/>
      <c r="B2799" s="200"/>
    </row>
    <row r="2800" spans="1:2" s="197" customFormat="1" x14ac:dyDescent="0.25">
      <c r="A2800" s="200"/>
      <c r="B2800" s="200"/>
    </row>
    <row r="2801" spans="1:2" s="197" customFormat="1" x14ac:dyDescent="0.25">
      <c r="A2801" s="200"/>
      <c r="B2801" s="200"/>
    </row>
    <row r="2802" spans="1:2" s="197" customFormat="1" x14ac:dyDescent="0.25">
      <c r="A2802" s="200"/>
      <c r="B2802" s="200"/>
    </row>
    <row r="2803" spans="1:2" s="197" customFormat="1" x14ac:dyDescent="0.25">
      <c r="A2803" s="200"/>
      <c r="B2803" s="200"/>
    </row>
    <row r="2804" spans="1:2" s="197" customFormat="1" x14ac:dyDescent="0.25">
      <c r="A2804" s="200"/>
      <c r="B2804" s="200"/>
    </row>
    <row r="2805" spans="1:2" s="197" customFormat="1" x14ac:dyDescent="0.25">
      <c r="A2805" s="200"/>
      <c r="B2805" s="200"/>
    </row>
    <row r="2806" spans="1:2" s="197" customFormat="1" x14ac:dyDescent="0.25">
      <c r="A2806" s="200"/>
      <c r="B2806" s="200"/>
    </row>
    <row r="2807" spans="1:2" s="197" customFormat="1" x14ac:dyDescent="0.25">
      <c r="A2807" s="200"/>
      <c r="B2807" s="200"/>
    </row>
    <row r="2808" spans="1:2" s="197" customFormat="1" x14ac:dyDescent="0.25">
      <c r="A2808" s="200"/>
      <c r="B2808" s="200"/>
    </row>
    <row r="2809" spans="1:2" s="197" customFormat="1" x14ac:dyDescent="0.25">
      <c r="A2809" s="200"/>
      <c r="B2809" s="200"/>
    </row>
    <row r="2810" spans="1:2" s="197" customFormat="1" x14ac:dyDescent="0.25">
      <c r="A2810" s="200"/>
      <c r="B2810" s="200"/>
    </row>
    <row r="2811" spans="1:2" s="197" customFormat="1" x14ac:dyDescent="0.25">
      <c r="A2811" s="200"/>
      <c r="B2811" s="200"/>
    </row>
    <row r="2812" spans="1:2" s="197" customFormat="1" x14ac:dyDescent="0.25">
      <c r="A2812" s="200"/>
      <c r="B2812" s="200"/>
    </row>
    <row r="2813" spans="1:2" s="197" customFormat="1" x14ac:dyDescent="0.25">
      <c r="A2813" s="200"/>
      <c r="B2813" s="200"/>
    </row>
    <row r="2814" spans="1:2" s="197" customFormat="1" x14ac:dyDescent="0.25">
      <c r="A2814" s="200"/>
      <c r="B2814" s="200"/>
    </row>
    <row r="2815" spans="1:2" s="197" customFormat="1" x14ac:dyDescent="0.25">
      <c r="A2815" s="200"/>
      <c r="B2815" s="200"/>
    </row>
    <row r="2816" spans="1:2" s="197" customFormat="1" x14ac:dyDescent="0.25">
      <c r="A2816" s="200"/>
      <c r="B2816" s="200"/>
    </row>
    <row r="2817" spans="1:2" s="197" customFormat="1" x14ac:dyDescent="0.25">
      <c r="A2817" s="200"/>
      <c r="B2817" s="200"/>
    </row>
    <row r="2818" spans="1:2" s="197" customFormat="1" x14ac:dyDescent="0.25">
      <c r="A2818" s="200"/>
      <c r="B2818" s="200"/>
    </row>
    <row r="2819" spans="1:2" s="197" customFormat="1" x14ac:dyDescent="0.25">
      <c r="A2819" s="200"/>
      <c r="B2819" s="200"/>
    </row>
    <row r="2820" spans="1:2" s="197" customFormat="1" x14ac:dyDescent="0.25">
      <c r="A2820" s="200"/>
      <c r="B2820" s="200"/>
    </row>
    <row r="2821" spans="1:2" s="197" customFormat="1" x14ac:dyDescent="0.25">
      <c r="A2821" s="200"/>
      <c r="B2821" s="200"/>
    </row>
    <row r="2822" spans="1:2" s="197" customFormat="1" x14ac:dyDescent="0.25">
      <c r="A2822" s="200"/>
      <c r="B2822" s="200"/>
    </row>
    <row r="2823" spans="1:2" s="197" customFormat="1" x14ac:dyDescent="0.25">
      <c r="A2823" s="200"/>
      <c r="B2823" s="200"/>
    </row>
    <row r="2824" spans="1:2" s="197" customFormat="1" x14ac:dyDescent="0.25">
      <c r="A2824" s="200"/>
      <c r="B2824" s="200"/>
    </row>
    <row r="2825" spans="1:2" s="197" customFormat="1" x14ac:dyDescent="0.25">
      <c r="A2825" s="200"/>
      <c r="B2825" s="200"/>
    </row>
    <row r="2826" spans="1:2" s="197" customFormat="1" x14ac:dyDescent="0.25">
      <c r="A2826" s="200"/>
      <c r="B2826" s="200"/>
    </row>
    <row r="2827" spans="1:2" s="197" customFormat="1" x14ac:dyDescent="0.25">
      <c r="A2827" s="200"/>
      <c r="B2827" s="200"/>
    </row>
    <row r="2828" spans="1:2" s="197" customFormat="1" x14ac:dyDescent="0.25">
      <c r="A2828" s="200"/>
      <c r="B2828" s="200"/>
    </row>
    <row r="2829" spans="1:2" s="197" customFormat="1" x14ac:dyDescent="0.25">
      <c r="A2829" s="200"/>
      <c r="B2829" s="200"/>
    </row>
    <row r="2830" spans="1:2" s="197" customFormat="1" x14ac:dyDescent="0.25">
      <c r="A2830" s="200"/>
      <c r="B2830" s="200"/>
    </row>
    <row r="2831" spans="1:2" s="197" customFormat="1" x14ac:dyDescent="0.25">
      <c r="A2831" s="200"/>
      <c r="B2831" s="200"/>
    </row>
    <row r="2832" spans="1:2" s="197" customFormat="1" x14ac:dyDescent="0.25">
      <c r="A2832" s="200"/>
      <c r="B2832" s="200"/>
    </row>
    <row r="2833" spans="1:2" s="197" customFormat="1" x14ac:dyDescent="0.25">
      <c r="A2833" s="200"/>
      <c r="B2833" s="200"/>
    </row>
    <row r="2834" spans="1:2" s="197" customFormat="1" x14ac:dyDescent="0.25">
      <c r="A2834" s="200"/>
      <c r="B2834" s="200"/>
    </row>
    <row r="2835" spans="1:2" s="197" customFormat="1" x14ac:dyDescent="0.25">
      <c r="A2835" s="200"/>
      <c r="B2835" s="200"/>
    </row>
    <row r="2836" spans="1:2" s="197" customFormat="1" x14ac:dyDescent="0.25">
      <c r="A2836" s="200"/>
      <c r="B2836" s="200"/>
    </row>
    <row r="2837" spans="1:2" s="197" customFormat="1" x14ac:dyDescent="0.25">
      <c r="A2837" s="200"/>
      <c r="B2837" s="200"/>
    </row>
    <row r="2838" spans="1:2" s="197" customFormat="1" x14ac:dyDescent="0.25">
      <c r="A2838" s="200"/>
      <c r="B2838" s="200"/>
    </row>
    <row r="2839" spans="1:2" s="197" customFormat="1" x14ac:dyDescent="0.25">
      <c r="A2839" s="200"/>
      <c r="B2839" s="200"/>
    </row>
    <row r="2840" spans="1:2" s="197" customFormat="1" x14ac:dyDescent="0.25">
      <c r="A2840" s="200"/>
      <c r="B2840" s="200"/>
    </row>
    <row r="2841" spans="1:2" s="197" customFormat="1" x14ac:dyDescent="0.25">
      <c r="A2841" s="200"/>
      <c r="B2841" s="200"/>
    </row>
    <row r="2842" spans="1:2" s="197" customFormat="1" x14ac:dyDescent="0.25">
      <c r="A2842" s="200"/>
      <c r="B2842" s="200"/>
    </row>
    <row r="2843" spans="1:2" s="197" customFormat="1" x14ac:dyDescent="0.25">
      <c r="A2843" s="200"/>
      <c r="B2843" s="200"/>
    </row>
    <row r="2844" spans="1:2" s="197" customFormat="1" x14ac:dyDescent="0.25">
      <c r="A2844" s="200"/>
      <c r="B2844" s="200"/>
    </row>
    <row r="2845" spans="1:2" s="197" customFormat="1" x14ac:dyDescent="0.25">
      <c r="A2845" s="200"/>
      <c r="B2845" s="200"/>
    </row>
    <row r="2846" spans="1:2" s="197" customFormat="1" x14ac:dyDescent="0.25">
      <c r="A2846" s="200"/>
      <c r="B2846" s="200"/>
    </row>
    <row r="2847" spans="1:2" s="197" customFormat="1" x14ac:dyDescent="0.25">
      <c r="A2847" s="200"/>
      <c r="B2847" s="200"/>
    </row>
    <row r="2848" spans="1:2" s="197" customFormat="1" x14ac:dyDescent="0.25">
      <c r="A2848" s="200"/>
      <c r="B2848" s="200"/>
    </row>
    <row r="2849" spans="1:2" s="197" customFormat="1" x14ac:dyDescent="0.25">
      <c r="A2849" s="200"/>
      <c r="B2849" s="200"/>
    </row>
    <row r="2850" spans="1:2" s="197" customFormat="1" x14ac:dyDescent="0.25">
      <c r="A2850" s="200"/>
      <c r="B2850" s="200"/>
    </row>
    <row r="2851" spans="1:2" s="197" customFormat="1" x14ac:dyDescent="0.25">
      <c r="A2851" s="200"/>
      <c r="B2851" s="200"/>
    </row>
    <row r="2852" spans="1:2" s="197" customFormat="1" x14ac:dyDescent="0.25">
      <c r="A2852" s="200"/>
      <c r="B2852" s="200"/>
    </row>
    <row r="2853" spans="1:2" s="197" customFormat="1" x14ac:dyDescent="0.25">
      <c r="A2853" s="200"/>
      <c r="B2853" s="200"/>
    </row>
    <row r="2854" spans="1:2" s="197" customFormat="1" x14ac:dyDescent="0.25">
      <c r="A2854" s="200"/>
      <c r="B2854" s="200"/>
    </row>
    <row r="2855" spans="1:2" s="197" customFormat="1" x14ac:dyDescent="0.25">
      <c r="A2855" s="200"/>
      <c r="B2855" s="200"/>
    </row>
    <row r="2856" spans="1:2" s="197" customFormat="1" x14ac:dyDescent="0.25">
      <c r="A2856" s="200"/>
      <c r="B2856" s="200"/>
    </row>
    <row r="2857" spans="1:2" s="197" customFormat="1" x14ac:dyDescent="0.25">
      <c r="A2857" s="200"/>
      <c r="B2857" s="200"/>
    </row>
    <row r="2858" spans="1:2" s="197" customFormat="1" x14ac:dyDescent="0.25">
      <c r="A2858" s="200"/>
      <c r="B2858" s="200"/>
    </row>
    <row r="2859" spans="1:2" s="197" customFormat="1" x14ac:dyDescent="0.25">
      <c r="A2859" s="200"/>
      <c r="B2859" s="200"/>
    </row>
    <row r="2860" spans="1:2" s="197" customFormat="1" x14ac:dyDescent="0.25">
      <c r="A2860" s="200"/>
      <c r="B2860" s="200"/>
    </row>
    <row r="2861" spans="1:2" s="197" customFormat="1" x14ac:dyDescent="0.25">
      <c r="A2861" s="200"/>
      <c r="B2861" s="200"/>
    </row>
    <row r="2862" spans="1:2" s="197" customFormat="1" x14ac:dyDescent="0.25">
      <c r="A2862" s="200"/>
      <c r="B2862" s="200"/>
    </row>
    <row r="2863" spans="1:2" s="197" customFormat="1" x14ac:dyDescent="0.25">
      <c r="A2863" s="200"/>
      <c r="B2863" s="200"/>
    </row>
    <row r="2864" spans="1:2" s="197" customFormat="1" x14ac:dyDescent="0.25">
      <c r="A2864" s="200"/>
      <c r="B2864" s="200"/>
    </row>
    <row r="2865" spans="1:2" s="197" customFormat="1" x14ac:dyDescent="0.25">
      <c r="A2865" s="200"/>
      <c r="B2865" s="200"/>
    </row>
    <row r="2866" spans="1:2" s="197" customFormat="1" x14ac:dyDescent="0.25">
      <c r="A2866" s="200"/>
      <c r="B2866" s="200"/>
    </row>
    <row r="2867" spans="1:2" s="197" customFormat="1" x14ac:dyDescent="0.25">
      <c r="A2867" s="200"/>
      <c r="B2867" s="200"/>
    </row>
    <row r="2868" spans="1:2" s="197" customFormat="1" x14ac:dyDescent="0.25">
      <c r="A2868" s="200"/>
      <c r="B2868" s="200"/>
    </row>
    <row r="2869" spans="1:2" s="197" customFormat="1" x14ac:dyDescent="0.25">
      <c r="A2869" s="200"/>
      <c r="B2869" s="200"/>
    </row>
    <row r="2870" spans="1:2" s="197" customFormat="1" x14ac:dyDescent="0.25">
      <c r="A2870" s="200"/>
      <c r="B2870" s="200"/>
    </row>
    <row r="2871" spans="1:2" s="197" customFormat="1" x14ac:dyDescent="0.25">
      <c r="A2871" s="200"/>
      <c r="B2871" s="200"/>
    </row>
    <row r="2872" spans="1:2" s="197" customFormat="1" x14ac:dyDescent="0.25">
      <c r="A2872" s="200"/>
      <c r="B2872" s="200"/>
    </row>
    <row r="2873" spans="1:2" s="197" customFormat="1" x14ac:dyDescent="0.25">
      <c r="A2873" s="200"/>
      <c r="B2873" s="200"/>
    </row>
    <row r="2874" spans="1:2" s="197" customFormat="1" x14ac:dyDescent="0.25">
      <c r="A2874" s="200"/>
      <c r="B2874" s="200"/>
    </row>
    <row r="2875" spans="1:2" s="197" customFormat="1" x14ac:dyDescent="0.25">
      <c r="A2875" s="200"/>
      <c r="B2875" s="200"/>
    </row>
    <row r="2876" spans="1:2" s="197" customFormat="1" x14ac:dyDescent="0.25">
      <c r="A2876" s="200"/>
      <c r="B2876" s="200"/>
    </row>
    <row r="2877" spans="1:2" s="197" customFormat="1" x14ac:dyDescent="0.25">
      <c r="A2877" s="200"/>
      <c r="B2877" s="200"/>
    </row>
    <row r="2878" spans="1:2" s="197" customFormat="1" x14ac:dyDescent="0.25">
      <c r="A2878" s="200"/>
      <c r="B2878" s="200"/>
    </row>
    <row r="2879" spans="1:2" s="197" customFormat="1" x14ac:dyDescent="0.25">
      <c r="A2879" s="200"/>
      <c r="B2879" s="200"/>
    </row>
    <row r="2880" spans="1:2" s="197" customFormat="1" x14ac:dyDescent="0.25">
      <c r="A2880" s="200"/>
      <c r="B2880" s="200"/>
    </row>
    <row r="2881" spans="1:2" s="197" customFormat="1" x14ac:dyDescent="0.25">
      <c r="A2881" s="200"/>
      <c r="B2881" s="200"/>
    </row>
    <row r="2882" spans="1:2" s="197" customFormat="1" x14ac:dyDescent="0.25">
      <c r="A2882" s="200"/>
      <c r="B2882" s="200"/>
    </row>
    <row r="2883" spans="1:2" s="197" customFormat="1" x14ac:dyDescent="0.25">
      <c r="A2883" s="200"/>
      <c r="B2883" s="200"/>
    </row>
    <row r="2884" spans="1:2" s="197" customFormat="1" x14ac:dyDescent="0.25">
      <c r="A2884" s="200"/>
      <c r="B2884" s="200"/>
    </row>
    <row r="2885" spans="1:2" s="197" customFormat="1" x14ac:dyDescent="0.25">
      <c r="A2885" s="200"/>
      <c r="B2885" s="200"/>
    </row>
    <row r="2886" spans="1:2" s="197" customFormat="1" x14ac:dyDescent="0.25">
      <c r="A2886" s="200"/>
      <c r="B2886" s="200"/>
    </row>
    <row r="2887" spans="1:2" s="197" customFormat="1" x14ac:dyDescent="0.25">
      <c r="A2887" s="200"/>
      <c r="B2887" s="200"/>
    </row>
    <row r="2888" spans="1:2" s="197" customFormat="1" x14ac:dyDescent="0.25">
      <c r="A2888" s="200"/>
      <c r="B2888" s="200"/>
    </row>
    <row r="2889" spans="1:2" s="197" customFormat="1" x14ac:dyDescent="0.25">
      <c r="A2889" s="200"/>
      <c r="B2889" s="200"/>
    </row>
    <row r="2890" spans="1:2" s="197" customFormat="1" x14ac:dyDescent="0.25">
      <c r="A2890" s="200"/>
      <c r="B2890" s="200"/>
    </row>
    <row r="2891" spans="1:2" s="197" customFormat="1" x14ac:dyDescent="0.25">
      <c r="A2891" s="200"/>
      <c r="B2891" s="200"/>
    </row>
    <row r="2892" spans="1:2" s="197" customFormat="1" x14ac:dyDescent="0.25">
      <c r="A2892" s="200"/>
      <c r="B2892" s="200"/>
    </row>
    <row r="2893" spans="1:2" s="197" customFormat="1" x14ac:dyDescent="0.25">
      <c r="A2893" s="200"/>
      <c r="B2893" s="200"/>
    </row>
    <row r="2894" spans="1:2" s="197" customFormat="1" x14ac:dyDescent="0.25">
      <c r="A2894" s="200"/>
      <c r="B2894" s="200"/>
    </row>
    <row r="2895" spans="1:2" s="197" customFormat="1" x14ac:dyDescent="0.25">
      <c r="A2895" s="200"/>
      <c r="B2895" s="200"/>
    </row>
    <row r="2896" spans="1:2" s="197" customFormat="1" x14ac:dyDescent="0.25">
      <c r="A2896" s="200"/>
      <c r="B2896" s="200"/>
    </row>
    <row r="2897" spans="1:2" s="197" customFormat="1" x14ac:dyDescent="0.25">
      <c r="A2897" s="200"/>
      <c r="B2897" s="200"/>
    </row>
    <row r="2898" spans="1:2" s="197" customFormat="1" x14ac:dyDescent="0.25">
      <c r="A2898" s="200"/>
      <c r="B2898" s="200"/>
    </row>
    <row r="2899" spans="1:2" s="197" customFormat="1" x14ac:dyDescent="0.25">
      <c r="A2899" s="200"/>
      <c r="B2899" s="200"/>
    </row>
    <row r="2900" spans="1:2" s="197" customFormat="1" x14ac:dyDescent="0.25">
      <c r="A2900" s="200"/>
      <c r="B2900" s="200"/>
    </row>
    <row r="2901" spans="1:2" s="197" customFormat="1" x14ac:dyDescent="0.25">
      <c r="A2901" s="200"/>
      <c r="B2901" s="200"/>
    </row>
    <row r="2902" spans="1:2" s="197" customFormat="1" x14ac:dyDescent="0.25">
      <c r="A2902" s="200"/>
      <c r="B2902" s="200"/>
    </row>
    <row r="2903" spans="1:2" s="197" customFormat="1" x14ac:dyDescent="0.25">
      <c r="A2903" s="200"/>
      <c r="B2903" s="200"/>
    </row>
    <row r="2904" spans="1:2" s="197" customFormat="1" x14ac:dyDescent="0.25">
      <c r="A2904" s="200"/>
      <c r="B2904" s="200"/>
    </row>
    <row r="2905" spans="1:2" s="197" customFormat="1" x14ac:dyDescent="0.25">
      <c r="A2905" s="200"/>
      <c r="B2905" s="200"/>
    </row>
    <row r="2906" spans="1:2" s="197" customFormat="1" x14ac:dyDescent="0.25">
      <c r="A2906" s="200"/>
      <c r="B2906" s="200"/>
    </row>
    <row r="2907" spans="1:2" s="197" customFormat="1" x14ac:dyDescent="0.25">
      <c r="A2907" s="200"/>
      <c r="B2907" s="200"/>
    </row>
    <row r="2908" spans="1:2" s="197" customFormat="1" x14ac:dyDescent="0.25">
      <c r="A2908" s="200"/>
      <c r="B2908" s="200"/>
    </row>
    <row r="2909" spans="1:2" s="197" customFormat="1" x14ac:dyDescent="0.25">
      <c r="A2909" s="200"/>
      <c r="B2909" s="200"/>
    </row>
    <row r="2910" spans="1:2" s="197" customFormat="1" x14ac:dyDescent="0.25">
      <c r="A2910" s="200"/>
      <c r="B2910" s="200"/>
    </row>
    <row r="2911" spans="1:2" s="197" customFormat="1" x14ac:dyDescent="0.25">
      <c r="A2911" s="200"/>
      <c r="B2911" s="200"/>
    </row>
    <row r="2912" spans="1:2" s="197" customFormat="1" x14ac:dyDescent="0.25">
      <c r="A2912" s="200"/>
      <c r="B2912" s="200"/>
    </row>
    <row r="2913" spans="1:2" s="197" customFormat="1" x14ac:dyDescent="0.25">
      <c r="A2913" s="200"/>
      <c r="B2913" s="200"/>
    </row>
    <row r="2914" spans="1:2" s="197" customFormat="1" x14ac:dyDescent="0.25">
      <c r="A2914" s="200"/>
      <c r="B2914" s="200"/>
    </row>
    <row r="2915" spans="1:2" s="197" customFormat="1" x14ac:dyDescent="0.25">
      <c r="A2915" s="200"/>
      <c r="B2915" s="200"/>
    </row>
    <row r="2916" spans="1:2" s="197" customFormat="1" x14ac:dyDescent="0.25">
      <c r="A2916" s="200"/>
      <c r="B2916" s="200"/>
    </row>
    <row r="2917" spans="1:2" s="197" customFormat="1" x14ac:dyDescent="0.25">
      <c r="A2917" s="200"/>
      <c r="B2917" s="200"/>
    </row>
    <row r="2918" spans="1:2" s="197" customFormat="1" x14ac:dyDescent="0.25">
      <c r="A2918" s="200"/>
      <c r="B2918" s="200"/>
    </row>
    <row r="2919" spans="1:2" s="197" customFormat="1" x14ac:dyDescent="0.25">
      <c r="A2919" s="200"/>
      <c r="B2919" s="200"/>
    </row>
    <row r="2920" spans="1:2" s="197" customFormat="1" x14ac:dyDescent="0.25">
      <c r="A2920" s="200"/>
      <c r="B2920" s="200"/>
    </row>
    <row r="2921" spans="1:2" s="197" customFormat="1" x14ac:dyDescent="0.25">
      <c r="A2921" s="200"/>
      <c r="B2921" s="200"/>
    </row>
    <row r="2922" spans="1:2" s="197" customFormat="1" x14ac:dyDescent="0.25">
      <c r="A2922" s="200"/>
      <c r="B2922" s="200"/>
    </row>
    <row r="2923" spans="1:2" s="197" customFormat="1" x14ac:dyDescent="0.25">
      <c r="A2923" s="200"/>
      <c r="B2923" s="200"/>
    </row>
    <row r="2924" spans="1:2" s="197" customFormat="1" x14ac:dyDescent="0.25">
      <c r="A2924" s="200"/>
      <c r="B2924" s="200"/>
    </row>
    <row r="2925" spans="1:2" s="197" customFormat="1" x14ac:dyDescent="0.25">
      <c r="A2925" s="200"/>
      <c r="B2925" s="200"/>
    </row>
    <row r="2926" spans="1:2" s="197" customFormat="1" x14ac:dyDescent="0.25">
      <c r="A2926" s="200"/>
      <c r="B2926" s="200"/>
    </row>
    <row r="2927" spans="1:2" s="197" customFormat="1" x14ac:dyDescent="0.25">
      <c r="A2927" s="200"/>
      <c r="B2927" s="200"/>
    </row>
    <row r="2928" spans="1:2" s="197" customFormat="1" x14ac:dyDescent="0.25">
      <c r="A2928" s="200"/>
      <c r="B2928" s="200"/>
    </row>
    <row r="2929" spans="1:2" s="197" customFormat="1" x14ac:dyDescent="0.25">
      <c r="A2929" s="200"/>
      <c r="B2929" s="200"/>
    </row>
    <row r="2930" spans="1:2" s="197" customFormat="1" x14ac:dyDescent="0.25">
      <c r="A2930" s="200"/>
      <c r="B2930" s="200"/>
    </row>
    <row r="2931" spans="1:2" s="197" customFormat="1" x14ac:dyDescent="0.25">
      <c r="A2931" s="200"/>
      <c r="B2931" s="200"/>
    </row>
    <row r="2932" spans="1:2" s="197" customFormat="1" x14ac:dyDescent="0.25">
      <c r="A2932" s="200"/>
      <c r="B2932" s="200"/>
    </row>
    <row r="2933" spans="1:2" s="197" customFormat="1" x14ac:dyDescent="0.25">
      <c r="A2933" s="200"/>
      <c r="B2933" s="200"/>
    </row>
    <row r="2934" spans="1:2" s="197" customFormat="1" x14ac:dyDescent="0.25">
      <c r="A2934" s="200"/>
      <c r="B2934" s="200"/>
    </row>
    <row r="2935" spans="1:2" s="197" customFormat="1" x14ac:dyDescent="0.25">
      <c r="A2935" s="200"/>
      <c r="B2935" s="200"/>
    </row>
    <row r="2936" spans="1:2" s="197" customFormat="1" x14ac:dyDescent="0.25">
      <c r="A2936" s="200"/>
      <c r="B2936" s="200"/>
    </row>
    <row r="2937" spans="1:2" s="197" customFormat="1" x14ac:dyDescent="0.25">
      <c r="A2937" s="200"/>
      <c r="B2937" s="200"/>
    </row>
    <row r="2938" spans="1:2" s="197" customFormat="1" x14ac:dyDescent="0.25">
      <c r="A2938" s="200"/>
      <c r="B2938" s="200"/>
    </row>
    <row r="2939" spans="1:2" s="197" customFormat="1" x14ac:dyDescent="0.25">
      <c r="A2939" s="200"/>
      <c r="B2939" s="200"/>
    </row>
    <row r="2940" spans="1:2" s="197" customFormat="1" x14ac:dyDescent="0.25">
      <c r="A2940" s="200"/>
      <c r="B2940" s="200"/>
    </row>
    <row r="2941" spans="1:2" s="197" customFormat="1" x14ac:dyDescent="0.25">
      <c r="A2941" s="200"/>
      <c r="B2941" s="200"/>
    </row>
    <row r="2942" spans="1:2" s="197" customFormat="1" x14ac:dyDescent="0.25">
      <c r="A2942" s="200"/>
      <c r="B2942" s="200"/>
    </row>
    <row r="2943" spans="1:2" s="197" customFormat="1" x14ac:dyDescent="0.25">
      <c r="A2943" s="200"/>
      <c r="B2943" s="200"/>
    </row>
    <row r="2944" spans="1:2" s="197" customFormat="1" x14ac:dyDescent="0.25">
      <c r="A2944" s="200"/>
      <c r="B2944" s="200"/>
    </row>
    <row r="2945" spans="1:2" s="197" customFormat="1" x14ac:dyDescent="0.25">
      <c r="A2945" s="200"/>
      <c r="B2945" s="200"/>
    </row>
    <row r="2946" spans="1:2" s="197" customFormat="1" x14ac:dyDescent="0.25">
      <c r="A2946" s="200"/>
      <c r="B2946" s="200"/>
    </row>
    <row r="2947" spans="1:2" s="197" customFormat="1" x14ac:dyDescent="0.25">
      <c r="A2947" s="200"/>
      <c r="B2947" s="200"/>
    </row>
    <row r="2948" spans="1:2" s="197" customFormat="1" x14ac:dyDescent="0.25">
      <c r="A2948" s="200"/>
      <c r="B2948" s="200"/>
    </row>
    <row r="2949" spans="1:2" s="197" customFormat="1" x14ac:dyDescent="0.25">
      <c r="A2949" s="200"/>
      <c r="B2949" s="200"/>
    </row>
    <row r="2950" spans="1:2" s="197" customFormat="1" x14ac:dyDescent="0.25">
      <c r="A2950" s="200"/>
      <c r="B2950" s="200"/>
    </row>
    <row r="2951" spans="1:2" s="197" customFormat="1" x14ac:dyDescent="0.25">
      <c r="A2951" s="200"/>
      <c r="B2951" s="200"/>
    </row>
    <row r="2952" spans="1:2" s="197" customFormat="1" x14ac:dyDescent="0.25">
      <c r="A2952" s="200"/>
      <c r="B2952" s="200"/>
    </row>
    <row r="2953" spans="1:2" s="197" customFormat="1" x14ac:dyDescent="0.25">
      <c r="A2953" s="200"/>
      <c r="B2953" s="200"/>
    </row>
    <row r="2954" spans="1:2" s="197" customFormat="1" x14ac:dyDescent="0.25">
      <c r="A2954" s="200"/>
      <c r="B2954" s="200"/>
    </row>
    <row r="2955" spans="1:2" s="197" customFormat="1" x14ac:dyDescent="0.25">
      <c r="A2955" s="200"/>
      <c r="B2955" s="200"/>
    </row>
    <row r="2956" spans="1:2" s="197" customFormat="1" x14ac:dyDescent="0.25">
      <c r="A2956" s="200"/>
      <c r="B2956" s="200"/>
    </row>
    <row r="2957" spans="1:2" s="197" customFormat="1" x14ac:dyDescent="0.25">
      <c r="A2957" s="200"/>
      <c r="B2957" s="200"/>
    </row>
    <row r="2958" spans="1:2" s="197" customFormat="1" x14ac:dyDescent="0.25">
      <c r="A2958" s="200"/>
      <c r="B2958" s="200"/>
    </row>
    <row r="2959" spans="1:2" s="197" customFormat="1" x14ac:dyDescent="0.25">
      <c r="A2959" s="200"/>
      <c r="B2959" s="200"/>
    </row>
    <row r="2960" spans="1:2" s="197" customFormat="1" x14ac:dyDescent="0.25">
      <c r="A2960" s="200"/>
      <c r="B2960" s="200"/>
    </row>
    <row r="2961" spans="1:2" s="197" customFormat="1" x14ac:dyDescent="0.25">
      <c r="A2961" s="200"/>
      <c r="B2961" s="200"/>
    </row>
    <row r="2962" spans="1:2" s="197" customFormat="1" x14ac:dyDescent="0.25">
      <c r="A2962" s="200"/>
      <c r="B2962" s="200"/>
    </row>
    <row r="2963" spans="1:2" s="197" customFormat="1" x14ac:dyDescent="0.25">
      <c r="A2963" s="200"/>
      <c r="B2963" s="200"/>
    </row>
    <row r="2964" spans="1:2" s="197" customFormat="1" x14ac:dyDescent="0.25">
      <c r="A2964" s="200"/>
      <c r="B2964" s="200"/>
    </row>
    <row r="2965" spans="1:2" s="197" customFormat="1" x14ac:dyDescent="0.25">
      <c r="A2965" s="200"/>
      <c r="B2965" s="200"/>
    </row>
    <row r="2966" spans="1:2" s="197" customFormat="1" x14ac:dyDescent="0.25">
      <c r="A2966" s="200"/>
      <c r="B2966" s="200"/>
    </row>
    <row r="2967" spans="1:2" s="197" customFormat="1" x14ac:dyDescent="0.25">
      <c r="A2967" s="200"/>
      <c r="B2967" s="200"/>
    </row>
    <row r="2968" spans="1:2" s="197" customFormat="1" x14ac:dyDescent="0.25">
      <c r="A2968" s="200"/>
      <c r="B2968" s="200"/>
    </row>
    <row r="2969" spans="1:2" s="197" customFormat="1" x14ac:dyDescent="0.25">
      <c r="A2969" s="200"/>
      <c r="B2969" s="200"/>
    </row>
    <row r="2970" spans="1:2" s="197" customFormat="1" x14ac:dyDescent="0.25">
      <c r="A2970" s="200"/>
      <c r="B2970" s="200"/>
    </row>
    <row r="2971" spans="1:2" s="197" customFormat="1" x14ac:dyDescent="0.25">
      <c r="A2971" s="200"/>
      <c r="B2971" s="200"/>
    </row>
    <row r="2972" spans="1:2" s="197" customFormat="1" x14ac:dyDescent="0.25">
      <c r="A2972" s="200"/>
      <c r="B2972" s="200"/>
    </row>
    <row r="2973" spans="1:2" s="197" customFormat="1" x14ac:dyDescent="0.25">
      <c r="A2973" s="200"/>
      <c r="B2973" s="200"/>
    </row>
    <row r="2974" spans="1:2" s="197" customFormat="1" x14ac:dyDescent="0.25">
      <c r="A2974" s="200"/>
      <c r="B2974" s="200"/>
    </row>
    <row r="2975" spans="1:2" s="197" customFormat="1" x14ac:dyDescent="0.25">
      <c r="A2975" s="200"/>
      <c r="B2975" s="200"/>
    </row>
    <row r="2976" spans="1:2" s="197" customFormat="1" x14ac:dyDescent="0.25">
      <c r="A2976" s="200"/>
      <c r="B2976" s="200"/>
    </row>
    <row r="2977" spans="1:2" s="197" customFormat="1" x14ac:dyDescent="0.25">
      <c r="A2977" s="200"/>
      <c r="B2977" s="200"/>
    </row>
    <row r="2978" spans="1:2" s="197" customFormat="1" x14ac:dyDescent="0.25">
      <c r="A2978" s="200"/>
      <c r="B2978" s="200"/>
    </row>
    <row r="2979" spans="1:2" s="197" customFormat="1" x14ac:dyDescent="0.25">
      <c r="A2979" s="200"/>
      <c r="B2979" s="200"/>
    </row>
    <row r="2980" spans="1:2" s="197" customFormat="1" x14ac:dyDescent="0.25">
      <c r="A2980" s="200"/>
      <c r="B2980" s="200"/>
    </row>
    <row r="2981" spans="1:2" s="197" customFormat="1" x14ac:dyDescent="0.25">
      <c r="A2981" s="200"/>
      <c r="B2981" s="200"/>
    </row>
    <row r="2982" spans="1:2" s="197" customFormat="1" x14ac:dyDescent="0.25">
      <c r="A2982" s="200"/>
      <c r="B2982" s="200"/>
    </row>
    <row r="2983" spans="1:2" s="197" customFormat="1" x14ac:dyDescent="0.25">
      <c r="A2983" s="200"/>
      <c r="B2983" s="200"/>
    </row>
    <row r="2984" spans="1:2" s="197" customFormat="1" x14ac:dyDescent="0.25">
      <c r="A2984" s="200"/>
      <c r="B2984" s="200"/>
    </row>
    <row r="2985" spans="1:2" s="197" customFormat="1" x14ac:dyDescent="0.25">
      <c r="A2985" s="200"/>
      <c r="B2985" s="200"/>
    </row>
    <row r="2986" spans="1:2" s="197" customFormat="1" x14ac:dyDescent="0.25">
      <c r="A2986" s="200"/>
      <c r="B2986" s="200"/>
    </row>
    <row r="2987" spans="1:2" s="197" customFormat="1" x14ac:dyDescent="0.25">
      <c r="A2987" s="200"/>
      <c r="B2987" s="200"/>
    </row>
    <row r="2988" spans="1:2" s="197" customFormat="1" x14ac:dyDescent="0.25">
      <c r="A2988" s="200"/>
      <c r="B2988" s="200"/>
    </row>
    <row r="2989" spans="1:2" s="197" customFormat="1" x14ac:dyDescent="0.25">
      <c r="A2989" s="200"/>
      <c r="B2989" s="200"/>
    </row>
    <row r="2990" spans="1:2" s="197" customFormat="1" x14ac:dyDescent="0.25">
      <c r="A2990" s="200"/>
      <c r="B2990" s="200"/>
    </row>
    <row r="2991" spans="1:2" s="197" customFormat="1" x14ac:dyDescent="0.25">
      <c r="A2991" s="200"/>
      <c r="B2991" s="200"/>
    </row>
    <row r="2992" spans="1:2" s="197" customFormat="1" x14ac:dyDescent="0.25">
      <c r="A2992" s="200"/>
      <c r="B2992" s="200"/>
    </row>
    <row r="2993" spans="1:2" s="197" customFormat="1" x14ac:dyDescent="0.25">
      <c r="A2993" s="200"/>
      <c r="B2993" s="200"/>
    </row>
    <row r="2994" spans="1:2" s="197" customFormat="1" x14ac:dyDescent="0.25">
      <c r="A2994" s="200"/>
      <c r="B2994" s="200"/>
    </row>
    <row r="2995" spans="1:2" s="197" customFormat="1" x14ac:dyDescent="0.25">
      <c r="A2995" s="200"/>
      <c r="B2995" s="200"/>
    </row>
    <row r="2996" spans="1:2" s="197" customFormat="1" x14ac:dyDescent="0.25">
      <c r="A2996" s="200"/>
      <c r="B2996" s="200"/>
    </row>
    <row r="2997" spans="1:2" s="197" customFormat="1" x14ac:dyDescent="0.25">
      <c r="A2997" s="200"/>
      <c r="B2997" s="200"/>
    </row>
    <row r="2998" spans="1:2" s="197" customFormat="1" x14ac:dyDescent="0.25">
      <c r="A2998" s="200"/>
      <c r="B2998" s="200"/>
    </row>
    <row r="2999" spans="1:2" s="197" customFormat="1" x14ac:dyDescent="0.25">
      <c r="A2999" s="200"/>
      <c r="B2999" s="200"/>
    </row>
    <row r="3000" spans="1:2" s="197" customFormat="1" x14ac:dyDescent="0.25">
      <c r="A3000" s="200"/>
      <c r="B3000" s="200"/>
    </row>
    <row r="3001" spans="1:2" s="197" customFormat="1" x14ac:dyDescent="0.25">
      <c r="A3001" s="200"/>
      <c r="B3001" s="200"/>
    </row>
    <row r="3002" spans="1:2" s="197" customFormat="1" x14ac:dyDescent="0.25">
      <c r="A3002" s="200"/>
      <c r="B3002" s="200"/>
    </row>
    <row r="3003" spans="1:2" s="197" customFormat="1" x14ac:dyDescent="0.25">
      <c r="A3003" s="200"/>
      <c r="B3003" s="200"/>
    </row>
    <row r="3004" spans="1:2" s="197" customFormat="1" x14ac:dyDescent="0.25">
      <c r="A3004" s="200"/>
      <c r="B3004" s="200"/>
    </row>
    <row r="3005" spans="1:2" s="197" customFormat="1" x14ac:dyDescent="0.25">
      <c r="A3005" s="200"/>
      <c r="B3005" s="200"/>
    </row>
    <row r="3006" spans="1:2" s="197" customFormat="1" x14ac:dyDescent="0.25">
      <c r="A3006" s="200"/>
      <c r="B3006" s="200"/>
    </row>
    <row r="3007" spans="1:2" s="197" customFormat="1" x14ac:dyDescent="0.25">
      <c r="A3007" s="200"/>
      <c r="B3007" s="200"/>
    </row>
    <row r="3008" spans="1:2" s="197" customFormat="1" x14ac:dyDescent="0.25">
      <c r="A3008" s="200"/>
      <c r="B3008" s="200"/>
    </row>
    <row r="3009" spans="1:2" s="197" customFormat="1" x14ac:dyDescent="0.25">
      <c r="A3009" s="200"/>
      <c r="B3009" s="200"/>
    </row>
    <row r="3010" spans="1:2" s="197" customFormat="1" x14ac:dyDescent="0.25">
      <c r="A3010" s="200"/>
      <c r="B3010" s="200"/>
    </row>
    <row r="3011" spans="1:2" s="197" customFormat="1" x14ac:dyDescent="0.25">
      <c r="A3011" s="200"/>
      <c r="B3011" s="200"/>
    </row>
    <row r="3012" spans="1:2" s="197" customFormat="1" x14ac:dyDescent="0.25">
      <c r="A3012" s="200"/>
      <c r="B3012" s="200"/>
    </row>
    <row r="3013" spans="1:2" s="197" customFormat="1" x14ac:dyDescent="0.25">
      <c r="A3013" s="200"/>
      <c r="B3013" s="200"/>
    </row>
    <row r="3014" spans="1:2" s="197" customFormat="1" x14ac:dyDescent="0.25">
      <c r="A3014" s="200"/>
      <c r="B3014" s="200"/>
    </row>
    <row r="3015" spans="1:2" s="197" customFormat="1" x14ac:dyDescent="0.25">
      <c r="A3015" s="200"/>
      <c r="B3015" s="200"/>
    </row>
    <row r="3016" spans="1:2" s="197" customFormat="1" x14ac:dyDescent="0.25">
      <c r="A3016" s="200"/>
      <c r="B3016" s="200"/>
    </row>
    <row r="3017" spans="1:2" s="197" customFormat="1" x14ac:dyDescent="0.25">
      <c r="A3017" s="200"/>
      <c r="B3017" s="200"/>
    </row>
    <row r="3018" spans="1:2" s="197" customFormat="1" x14ac:dyDescent="0.25">
      <c r="A3018" s="200"/>
      <c r="B3018" s="200"/>
    </row>
    <row r="3019" spans="1:2" s="197" customFormat="1" x14ac:dyDescent="0.25">
      <c r="A3019" s="200"/>
      <c r="B3019" s="200"/>
    </row>
    <row r="3020" spans="1:2" s="197" customFormat="1" x14ac:dyDescent="0.25">
      <c r="A3020" s="200"/>
      <c r="B3020" s="200"/>
    </row>
    <row r="3021" spans="1:2" s="197" customFormat="1" x14ac:dyDescent="0.25">
      <c r="A3021" s="200"/>
      <c r="B3021" s="200"/>
    </row>
    <row r="3022" spans="1:2" s="197" customFormat="1" x14ac:dyDescent="0.25">
      <c r="A3022" s="200"/>
      <c r="B3022" s="200"/>
    </row>
    <row r="3023" spans="1:2" s="197" customFormat="1" x14ac:dyDescent="0.25">
      <c r="A3023" s="200"/>
      <c r="B3023" s="200"/>
    </row>
    <row r="3024" spans="1:2" s="197" customFormat="1" x14ac:dyDescent="0.25">
      <c r="A3024" s="200"/>
      <c r="B3024" s="200"/>
    </row>
    <row r="3025" spans="1:2" s="197" customFormat="1" x14ac:dyDescent="0.25">
      <c r="A3025" s="200"/>
      <c r="B3025" s="200"/>
    </row>
    <row r="3026" spans="1:2" s="197" customFormat="1" x14ac:dyDescent="0.25">
      <c r="A3026" s="200"/>
      <c r="B3026" s="200"/>
    </row>
    <row r="3027" spans="1:2" s="197" customFormat="1" x14ac:dyDescent="0.25">
      <c r="A3027" s="200"/>
      <c r="B3027" s="200"/>
    </row>
    <row r="3028" spans="1:2" s="197" customFormat="1" x14ac:dyDescent="0.25">
      <c r="A3028" s="200"/>
      <c r="B3028" s="200"/>
    </row>
    <row r="3029" spans="1:2" s="197" customFormat="1" x14ac:dyDescent="0.25">
      <c r="A3029" s="200"/>
      <c r="B3029" s="200"/>
    </row>
    <row r="3030" spans="1:2" s="197" customFormat="1" x14ac:dyDescent="0.25">
      <c r="A3030" s="200"/>
      <c r="B3030" s="200"/>
    </row>
    <row r="3031" spans="1:2" s="197" customFormat="1" x14ac:dyDescent="0.25">
      <c r="A3031" s="200"/>
      <c r="B3031" s="200"/>
    </row>
    <row r="3032" spans="1:2" s="197" customFormat="1" x14ac:dyDescent="0.25">
      <c r="A3032" s="200"/>
      <c r="B3032" s="200"/>
    </row>
    <row r="3033" spans="1:2" s="197" customFormat="1" x14ac:dyDescent="0.25">
      <c r="A3033" s="200"/>
      <c r="B3033" s="200"/>
    </row>
    <row r="3034" spans="1:2" s="197" customFormat="1" x14ac:dyDescent="0.25">
      <c r="A3034" s="200"/>
      <c r="B3034" s="200"/>
    </row>
    <row r="3035" spans="1:2" s="197" customFormat="1" x14ac:dyDescent="0.25">
      <c r="A3035" s="200"/>
      <c r="B3035" s="200"/>
    </row>
    <row r="3036" spans="1:2" s="197" customFormat="1" x14ac:dyDescent="0.25">
      <c r="A3036" s="200"/>
      <c r="B3036" s="200"/>
    </row>
    <row r="3037" spans="1:2" s="197" customFormat="1" x14ac:dyDescent="0.25">
      <c r="A3037" s="200"/>
      <c r="B3037" s="200"/>
    </row>
    <row r="3038" spans="1:2" s="197" customFormat="1" x14ac:dyDescent="0.25">
      <c r="A3038" s="200"/>
      <c r="B3038" s="200"/>
    </row>
    <row r="3039" spans="1:2" s="197" customFormat="1" x14ac:dyDescent="0.25">
      <c r="A3039" s="200"/>
      <c r="B3039" s="200"/>
    </row>
    <row r="3040" spans="1:2" s="197" customFormat="1" x14ac:dyDescent="0.25">
      <c r="A3040" s="200"/>
      <c r="B3040" s="200"/>
    </row>
    <row r="3041" spans="1:2" s="197" customFormat="1" x14ac:dyDescent="0.25">
      <c r="A3041" s="200"/>
      <c r="B3041" s="200"/>
    </row>
    <row r="3042" spans="1:2" s="197" customFormat="1" x14ac:dyDescent="0.25">
      <c r="A3042" s="200"/>
      <c r="B3042" s="200"/>
    </row>
    <row r="3043" spans="1:2" s="197" customFormat="1" x14ac:dyDescent="0.25">
      <c r="A3043" s="200"/>
      <c r="B3043" s="200"/>
    </row>
    <row r="3044" spans="1:2" s="197" customFormat="1" x14ac:dyDescent="0.25">
      <c r="A3044" s="200"/>
      <c r="B3044" s="200"/>
    </row>
    <row r="3045" spans="1:2" s="197" customFormat="1" x14ac:dyDescent="0.25">
      <c r="A3045" s="200"/>
      <c r="B3045" s="200"/>
    </row>
    <row r="3046" spans="1:2" s="197" customFormat="1" x14ac:dyDescent="0.25">
      <c r="A3046" s="200"/>
      <c r="B3046" s="200"/>
    </row>
    <row r="3047" spans="1:2" s="197" customFormat="1" x14ac:dyDescent="0.25">
      <c r="A3047" s="200"/>
      <c r="B3047" s="200"/>
    </row>
    <row r="3048" spans="1:2" s="197" customFormat="1" x14ac:dyDescent="0.25">
      <c r="A3048" s="200"/>
      <c r="B3048" s="200"/>
    </row>
    <row r="3049" spans="1:2" s="197" customFormat="1" x14ac:dyDescent="0.25">
      <c r="A3049" s="200"/>
      <c r="B3049" s="200"/>
    </row>
    <row r="3050" spans="1:2" s="197" customFormat="1" x14ac:dyDescent="0.25">
      <c r="A3050" s="200"/>
      <c r="B3050" s="200"/>
    </row>
    <row r="3051" spans="1:2" s="197" customFormat="1" x14ac:dyDescent="0.25">
      <c r="A3051" s="200"/>
      <c r="B3051" s="200"/>
    </row>
    <row r="3052" spans="1:2" s="197" customFormat="1" x14ac:dyDescent="0.25">
      <c r="A3052" s="200"/>
      <c r="B3052" s="200"/>
    </row>
    <row r="3053" spans="1:2" s="197" customFormat="1" x14ac:dyDescent="0.25">
      <c r="A3053" s="200"/>
      <c r="B3053" s="200"/>
    </row>
    <row r="3054" spans="1:2" s="197" customFormat="1" x14ac:dyDescent="0.25">
      <c r="A3054" s="200"/>
      <c r="B3054" s="200"/>
    </row>
    <row r="3055" spans="1:2" s="197" customFormat="1" x14ac:dyDescent="0.25">
      <c r="A3055" s="200"/>
      <c r="B3055" s="200"/>
    </row>
    <row r="3056" spans="1:2" s="197" customFormat="1" x14ac:dyDescent="0.25">
      <c r="A3056" s="200"/>
      <c r="B3056" s="200"/>
    </row>
    <row r="3057" spans="1:2" s="197" customFormat="1" x14ac:dyDescent="0.25">
      <c r="A3057" s="200"/>
      <c r="B3057" s="200"/>
    </row>
    <row r="3058" spans="1:2" s="197" customFormat="1" x14ac:dyDescent="0.25">
      <c r="A3058" s="200"/>
      <c r="B3058" s="200"/>
    </row>
    <row r="3059" spans="1:2" s="197" customFormat="1" x14ac:dyDescent="0.25">
      <c r="A3059" s="200"/>
      <c r="B3059" s="200"/>
    </row>
    <row r="3060" spans="1:2" s="197" customFormat="1" x14ac:dyDescent="0.25">
      <c r="A3060" s="200"/>
      <c r="B3060" s="200"/>
    </row>
    <row r="3061" spans="1:2" s="197" customFormat="1" x14ac:dyDescent="0.25">
      <c r="A3061" s="200"/>
      <c r="B3061" s="200"/>
    </row>
    <row r="3062" spans="1:2" s="197" customFormat="1" x14ac:dyDescent="0.25">
      <c r="A3062" s="200"/>
      <c r="B3062" s="200"/>
    </row>
    <row r="3063" spans="1:2" s="197" customFormat="1" x14ac:dyDescent="0.25">
      <c r="A3063" s="200"/>
      <c r="B3063" s="200"/>
    </row>
    <row r="3064" spans="1:2" s="197" customFormat="1" x14ac:dyDescent="0.25">
      <c r="A3064" s="200"/>
      <c r="B3064" s="200"/>
    </row>
    <row r="3065" spans="1:2" s="197" customFormat="1" x14ac:dyDescent="0.25">
      <c r="A3065" s="200"/>
      <c r="B3065" s="200"/>
    </row>
    <row r="3066" spans="1:2" s="197" customFormat="1" x14ac:dyDescent="0.25">
      <c r="A3066" s="200"/>
      <c r="B3066" s="200"/>
    </row>
    <row r="3067" spans="1:2" s="197" customFormat="1" x14ac:dyDescent="0.25">
      <c r="A3067" s="200"/>
      <c r="B3067" s="200"/>
    </row>
    <row r="3068" spans="1:2" s="197" customFormat="1" x14ac:dyDescent="0.25">
      <c r="A3068" s="200"/>
      <c r="B3068" s="200"/>
    </row>
    <row r="3069" spans="1:2" s="197" customFormat="1" x14ac:dyDescent="0.25">
      <c r="A3069" s="200"/>
      <c r="B3069" s="200"/>
    </row>
    <row r="3070" spans="1:2" s="197" customFormat="1" x14ac:dyDescent="0.25">
      <c r="A3070" s="200"/>
      <c r="B3070" s="200"/>
    </row>
    <row r="3071" spans="1:2" s="197" customFormat="1" x14ac:dyDescent="0.25">
      <c r="A3071" s="200"/>
      <c r="B3071" s="200"/>
    </row>
    <row r="3072" spans="1:2" s="197" customFormat="1" x14ac:dyDescent="0.25">
      <c r="A3072" s="200"/>
      <c r="B3072" s="200"/>
    </row>
    <row r="3073" spans="1:2" s="197" customFormat="1" x14ac:dyDescent="0.25">
      <c r="A3073" s="200"/>
      <c r="B3073" s="200"/>
    </row>
    <row r="3074" spans="1:2" s="197" customFormat="1" x14ac:dyDescent="0.25">
      <c r="A3074" s="200"/>
      <c r="B3074" s="200"/>
    </row>
    <row r="3075" spans="1:2" s="197" customFormat="1" x14ac:dyDescent="0.25">
      <c r="A3075" s="200"/>
      <c r="B3075" s="200"/>
    </row>
    <row r="3076" spans="1:2" s="197" customFormat="1" x14ac:dyDescent="0.25">
      <c r="A3076" s="200"/>
      <c r="B3076" s="200"/>
    </row>
    <row r="3077" spans="1:2" s="197" customFormat="1" x14ac:dyDescent="0.25">
      <c r="A3077" s="200"/>
      <c r="B3077" s="200"/>
    </row>
    <row r="3078" spans="1:2" s="197" customFormat="1" x14ac:dyDescent="0.25">
      <c r="A3078" s="200"/>
      <c r="B3078" s="200"/>
    </row>
    <row r="3079" spans="1:2" s="197" customFormat="1" x14ac:dyDescent="0.25">
      <c r="A3079" s="200"/>
      <c r="B3079" s="200"/>
    </row>
    <row r="3080" spans="1:2" s="197" customFormat="1" x14ac:dyDescent="0.25">
      <c r="A3080" s="200"/>
      <c r="B3080" s="200"/>
    </row>
    <row r="3081" spans="1:2" s="197" customFormat="1" x14ac:dyDescent="0.25">
      <c r="A3081" s="200"/>
      <c r="B3081" s="200"/>
    </row>
    <row r="3082" spans="1:2" s="197" customFormat="1" x14ac:dyDescent="0.25">
      <c r="A3082" s="200"/>
      <c r="B3082" s="200"/>
    </row>
    <row r="3083" spans="1:2" s="197" customFormat="1" x14ac:dyDescent="0.25">
      <c r="A3083" s="200"/>
      <c r="B3083" s="200"/>
    </row>
    <row r="3084" spans="1:2" s="197" customFormat="1" x14ac:dyDescent="0.25">
      <c r="A3084" s="200"/>
      <c r="B3084" s="200"/>
    </row>
    <row r="3085" spans="1:2" s="197" customFormat="1" x14ac:dyDescent="0.25">
      <c r="A3085" s="200"/>
      <c r="B3085" s="200"/>
    </row>
    <row r="3086" spans="1:2" s="197" customFormat="1" x14ac:dyDescent="0.25">
      <c r="A3086" s="200"/>
      <c r="B3086" s="200"/>
    </row>
    <row r="3087" spans="1:2" s="197" customFormat="1" x14ac:dyDescent="0.25">
      <c r="A3087" s="200"/>
      <c r="B3087" s="200"/>
    </row>
    <row r="3088" spans="1:2" s="197" customFormat="1" x14ac:dyDescent="0.25">
      <c r="A3088" s="200"/>
      <c r="B3088" s="200"/>
    </row>
    <row r="3089" spans="1:2" s="197" customFormat="1" x14ac:dyDescent="0.25">
      <c r="A3089" s="200"/>
      <c r="B3089" s="200"/>
    </row>
    <row r="3090" spans="1:2" s="197" customFormat="1" x14ac:dyDescent="0.25">
      <c r="A3090" s="200"/>
      <c r="B3090" s="200"/>
    </row>
    <row r="3091" spans="1:2" s="197" customFormat="1" x14ac:dyDescent="0.25">
      <c r="A3091" s="200"/>
      <c r="B3091" s="200"/>
    </row>
    <row r="3092" spans="1:2" s="197" customFormat="1" x14ac:dyDescent="0.25">
      <c r="A3092" s="200"/>
      <c r="B3092" s="200"/>
    </row>
    <row r="3093" spans="1:2" s="197" customFormat="1" x14ac:dyDescent="0.25">
      <c r="A3093" s="200"/>
      <c r="B3093" s="200"/>
    </row>
    <row r="3094" spans="1:2" s="197" customFormat="1" x14ac:dyDescent="0.25">
      <c r="A3094" s="200"/>
      <c r="B3094" s="200"/>
    </row>
    <row r="3095" spans="1:2" s="197" customFormat="1" x14ac:dyDescent="0.25">
      <c r="A3095" s="200"/>
      <c r="B3095" s="200"/>
    </row>
    <row r="3096" spans="1:2" s="197" customFormat="1" x14ac:dyDescent="0.25">
      <c r="A3096" s="200"/>
      <c r="B3096" s="200"/>
    </row>
    <row r="3097" spans="1:2" s="197" customFormat="1" x14ac:dyDescent="0.25">
      <c r="A3097" s="200"/>
      <c r="B3097" s="200"/>
    </row>
    <row r="3098" spans="1:2" s="197" customFormat="1" x14ac:dyDescent="0.25">
      <c r="A3098" s="200"/>
      <c r="B3098" s="200"/>
    </row>
    <row r="3099" spans="1:2" s="197" customFormat="1" x14ac:dyDescent="0.25">
      <c r="A3099" s="200"/>
      <c r="B3099" s="200"/>
    </row>
    <row r="3100" spans="1:2" s="197" customFormat="1" x14ac:dyDescent="0.25">
      <c r="A3100" s="200"/>
      <c r="B3100" s="200"/>
    </row>
    <row r="3101" spans="1:2" s="197" customFormat="1" x14ac:dyDescent="0.25">
      <c r="A3101" s="200"/>
      <c r="B3101" s="200"/>
    </row>
    <row r="3102" spans="1:2" s="197" customFormat="1" x14ac:dyDescent="0.25">
      <c r="A3102" s="200"/>
      <c r="B3102" s="200"/>
    </row>
    <row r="3103" spans="1:2" s="197" customFormat="1" x14ac:dyDescent="0.25">
      <c r="A3103" s="200"/>
      <c r="B3103" s="200"/>
    </row>
    <row r="3104" spans="1:2" s="197" customFormat="1" x14ac:dyDescent="0.25">
      <c r="A3104" s="200"/>
      <c r="B3104" s="200"/>
    </row>
    <row r="3105" spans="1:2" s="197" customFormat="1" x14ac:dyDescent="0.25">
      <c r="A3105" s="200"/>
      <c r="B3105" s="200"/>
    </row>
    <row r="3106" spans="1:2" s="197" customFormat="1" x14ac:dyDescent="0.25">
      <c r="A3106" s="200"/>
      <c r="B3106" s="200"/>
    </row>
    <row r="3107" spans="1:2" s="197" customFormat="1" x14ac:dyDescent="0.25">
      <c r="A3107" s="200"/>
      <c r="B3107" s="200"/>
    </row>
    <row r="3108" spans="1:2" s="197" customFormat="1" x14ac:dyDescent="0.25">
      <c r="A3108" s="200"/>
      <c r="B3108" s="200"/>
    </row>
    <row r="3109" spans="1:2" s="197" customFormat="1" x14ac:dyDescent="0.25">
      <c r="A3109" s="200"/>
      <c r="B3109" s="200"/>
    </row>
    <row r="3110" spans="1:2" s="197" customFormat="1" x14ac:dyDescent="0.25">
      <c r="A3110" s="200"/>
      <c r="B3110" s="200"/>
    </row>
    <row r="3111" spans="1:2" s="197" customFormat="1" x14ac:dyDescent="0.25">
      <c r="A3111" s="200"/>
      <c r="B3111" s="200"/>
    </row>
    <row r="3112" spans="1:2" s="197" customFormat="1" x14ac:dyDescent="0.25">
      <c r="A3112" s="200"/>
      <c r="B3112" s="200"/>
    </row>
    <row r="3113" spans="1:2" s="197" customFormat="1" x14ac:dyDescent="0.25">
      <c r="A3113" s="200"/>
      <c r="B3113" s="200"/>
    </row>
    <row r="3114" spans="1:2" s="197" customFormat="1" x14ac:dyDescent="0.25">
      <c r="A3114" s="200"/>
      <c r="B3114" s="200"/>
    </row>
    <row r="3115" spans="1:2" s="197" customFormat="1" x14ac:dyDescent="0.25">
      <c r="A3115" s="200"/>
      <c r="B3115" s="200"/>
    </row>
    <row r="3116" spans="1:2" s="197" customFormat="1" x14ac:dyDescent="0.25">
      <c r="A3116" s="200"/>
      <c r="B3116" s="200"/>
    </row>
    <row r="3117" spans="1:2" s="197" customFormat="1" x14ac:dyDescent="0.25">
      <c r="A3117" s="200"/>
      <c r="B3117" s="200"/>
    </row>
    <row r="3118" spans="1:2" s="197" customFormat="1" x14ac:dyDescent="0.25">
      <c r="A3118" s="200"/>
      <c r="B3118" s="200"/>
    </row>
    <row r="3119" spans="1:2" s="197" customFormat="1" x14ac:dyDescent="0.25">
      <c r="A3119" s="200"/>
      <c r="B3119" s="200"/>
    </row>
    <row r="3120" spans="1:2" s="197" customFormat="1" x14ac:dyDescent="0.25">
      <c r="A3120" s="200"/>
      <c r="B3120" s="200"/>
    </row>
    <row r="3121" spans="1:2" s="197" customFormat="1" x14ac:dyDescent="0.25">
      <c r="A3121" s="200"/>
      <c r="B3121" s="200"/>
    </row>
    <row r="3122" spans="1:2" s="197" customFormat="1" x14ac:dyDescent="0.25">
      <c r="A3122" s="200"/>
      <c r="B3122" s="200"/>
    </row>
    <row r="3123" spans="1:2" s="197" customFormat="1" x14ac:dyDescent="0.25">
      <c r="A3123" s="200"/>
      <c r="B3123" s="200"/>
    </row>
    <row r="3124" spans="1:2" s="197" customFormat="1" x14ac:dyDescent="0.25">
      <c r="A3124" s="200"/>
      <c r="B3124" s="200"/>
    </row>
    <row r="3125" spans="1:2" s="197" customFormat="1" x14ac:dyDescent="0.25">
      <c r="A3125" s="200"/>
      <c r="B3125" s="200"/>
    </row>
    <row r="3126" spans="1:2" s="197" customFormat="1" x14ac:dyDescent="0.25">
      <c r="A3126" s="200"/>
      <c r="B3126" s="200"/>
    </row>
    <row r="3127" spans="1:2" s="197" customFormat="1" x14ac:dyDescent="0.25">
      <c r="A3127" s="200"/>
      <c r="B3127" s="200"/>
    </row>
    <row r="3128" spans="1:2" s="197" customFormat="1" x14ac:dyDescent="0.25">
      <c r="A3128" s="200"/>
      <c r="B3128" s="200"/>
    </row>
    <row r="3129" spans="1:2" s="197" customFormat="1" x14ac:dyDescent="0.25">
      <c r="A3129" s="200"/>
      <c r="B3129" s="200"/>
    </row>
    <row r="3130" spans="1:2" s="197" customFormat="1" x14ac:dyDescent="0.25">
      <c r="A3130" s="200"/>
      <c r="B3130" s="200"/>
    </row>
    <row r="3131" spans="1:2" s="197" customFormat="1" x14ac:dyDescent="0.25">
      <c r="A3131" s="200"/>
      <c r="B3131" s="200"/>
    </row>
    <row r="3132" spans="1:2" s="197" customFormat="1" x14ac:dyDescent="0.25">
      <c r="A3132" s="200"/>
      <c r="B3132" s="200"/>
    </row>
    <row r="3133" spans="1:2" s="197" customFormat="1" x14ac:dyDescent="0.25">
      <c r="A3133" s="200"/>
      <c r="B3133" s="200"/>
    </row>
    <row r="3134" spans="1:2" s="197" customFormat="1" x14ac:dyDescent="0.25">
      <c r="A3134" s="200"/>
      <c r="B3134" s="200"/>
    </row>
    <row r="3135" spans="1:2" s="197" customFormat="1" x14ac:dyDescent="0.25">
      <c r="A3135" s="200"/>
      <c r="B3135" s="200"/>
    </row>
    <row r="3136" spans="1:2" s="197" customFormat="1" x14ac:dyDescent="0.25">
      <c r="A3136" s="200"/>
      <c r="B3136" s="200"/>
    </row>
    <row r="3137" spans="1:2" s="197" customFormat="1" x14ac:dyDescent="0.25">
      <c r="A3137" s="200"/>
      <c r="B3137" s="200"/>
    </row>
    <row r="3138" spans="1:2" s="197" customFormat="1" x14ac:dyDescent="0.25">
      <c r="A3138" s="200"/>
      <c r="B3138" s="200"/>
    </row>
    <row r="3139" spans="1:2" s="197" customFormat="1" x14ac:dyDescent="0.25">
      <c r="A3139" s="200"/>
      <c r="B3139" s="200"/>
    </row>
    <row r="3140" spans="1:2" s="197" customFormat="1" x14ac:dyDescent="0.25">
      <c r="A3140" s="200"/>
      <c r="B3140" s="200"/>
    </row>
    <row r="3141" spans="1:2" s="197" customFormat="1" x14ac:dyDescent="0.25">
      <c r="A3141" s="200"/>
      <c r="B3141" s="200"/>
    </row>
    <row r="3142" spans="1:2" s="197" customFormat="1" x14ac:dyDescent="0.25">
      <c r="A3142" s="200"/>
      <c r="B3142" s="200"/>
    </row>
    <row r="3143" spans="1:2" s="197" customFormat="1" x14ac:dyDescent="0.25">
      <c r="A3143" s="200"/>
      <c r="B3143" s="200"/>
    </row>
    <row r="3144" spans="1:2" s="197" customFormat="1" x14ac:dyDescent="0.25">
      <c r="A3144" s="200"/>
      <c r="B3144" s="200"/>
    </row>
    <row r="3145" spans="1:2" s="197" customFormat="1" x14ac:dyDescent="0.25">
      <c r="A3145" s="200"/>
      <c r="B3145" s="200"/>
    </row>
    <row r="3146" spans="1:2" s="197" customFormat="1" x14ac:dyDescent="0.25">
      <c r="A3146" s="200"/>
      <c r="B3146" s="200"/>
    </row>
    <row r="3147" spans="1:2" s="197" customFormat="1" x14ac:dyDescent="0.25">
      <c r="A3147" s="200"/>
      <c r="B3147" s="200"/>
    </row>
    <row r="3148" spans="1:2" s="197" customFormat="1" x14ac:dyDescent="0.25">
      <c r="A3148" s="200"/>
      <c r="B3148" s="200"/>
    </row>
    <row r="3149" spans="1:2" s="197" customFormat="1" x14ac:dyDescent="0.25">
      <c r="A3149" s="200"/>
      <c r="B3149" s="200"/>
    </row>
    <row r="3150" spans="1:2" s="197" customFormat="1" x14ac:dyDescent="0.25">
      <c r="A3150" s="200"/>
      <c r="B3150" s="200"/>
    </row>
    <row r="3151" spans="1:2" s="197" customFormat="1" x14ac:dyDescent="0.25">
      <c r="A3151" s="200"/>
      <c r="B3151" s="200"/>
    </row>
    <row r="3152" spans="1:2" s="197" customFormat="1" x14ac:dyDescent="0.25">
      <c r="A3152" s="200"/>
      <c r="B3152" s="200"/>
    </row>
    <row r="3153" spans="1:2" s="197" customFormat="1" x14ac:dyDescent="0.25">
      <c r="A3153" s="200"/>
      <c r="B3153" s="200"/>
    </row>
    <row r="3154" spans="1:2" s="197" customFormat="1" x14ac:dyDescent="0.25">
      <c r="A3154" s="200"/>
      <c r="B3154" s="200"/>
    </row>
    <row r="3155" spans="1:2" s="197" customFormat="1" x14ac:dyDescent="0.25">
      <c r="A3155" s="200"/>
      <c r="B3155" s="200"/>
    </row>
    <row r="3156" spans="1:2" s="197" customFormat="1" x14ac:dyDescent="0.25">
      <c r="A3156" s="200"/>
      <c r="B3156" s="200"/>
    </row>
    <row r="3157" spans="1:2" s="197" customFormat="1" x14ac:dyDescent="0.25">
      <c r="A3157" s="200"/>
      <c r="B3157" s="200"/>
    </row>
    <row r="3158" spans="1:2" s="197" customFormat="1" x14ac:dyDescent="0.25">
      <c r="A3158" s="200"/>
      <c r="B3158" s="200"/>
    </row>
    <row r="3159" spans="1:2" s="197" customFormat="1" x14ac:dyDescent="0.25">
      <c r="A3159" s="200"/>
      <c r="B3159" s="200"/>
    </row>
    <row r="3160" spans="1:2" s="197" customFormat="1" x14ac:dyDescent="0.25">
      <c r="A3160" s="200"/>
      <c r="B3160" s="200"/>
    </row>
    <row r="3161" spans="1:2" s="197" customFormat="1" x14ac:dyDescent="0.25">
      <c r="A3161" s="200"/>
      <c r="B3161" s="200"/>
    </row>
    <row r="3162" spans="1:2" s="197" customFormat="1" x14ac:dyDescent="0.25">
      <c r="A3162" s="200"/>
      <c r="B3162" s="200"/>
    </row>
    <row r="3163" spans="1:2" s="197" customFormat="1" x14ac:dyDescent="0.25">
      <c r="A3163" s="200"/>
      <c r="B3163" s="200"/>
    </row>
    <row r="3164" spans="1:2" s="197" customFormat="1" x14ac:dyDescent="0.25">
      <c r="A3164" s="200"/>
      <c r="B3164" s="200"/>
    </row>
    <row r="3165" spans="1:2" s="197" customFormat="1" x14ac:dyDescent="0.25">
      <c r="A3165" s="200"/>
      <c r="B3165" s="200"/>
    </row>
    <row r="3166" spans="1:2" s="197" customFormat="1" x14ac:dyDescent="0.25">
      <c r="A3166" s="200"/>
      <c r="B3166" s="200"/>
    </row>
    <row r="3167" spans="1:2" s="197" customFormat="1" x14ac:dyDescent="0.25">
      <c r="A3167" s="200"/>
      <c r="B3167" s="200"/>
    </row>
    <row r="3168" spans="1:2" s="197" customFormat="1" x14ac:dyDescent="0.25">
      <c r="A3168" s="200"/>
      <c r="B3168" s="200"/>
    </row>
    <row r="3169" spans="1:2" s="197" customFormat="1" x14ac:dyDescent="0.25">
      <c r="A3169" s="200"/>
      <c r="B3169" s="200"/>
    </row>
    <row r="3170" spans="1:2" s="197" customFormat="1" x14ac:dyDescent="0.25">
      <c r="A3170" s="200"/>
      <c r="B3170" s="200"/>
    </row>
    <row r="3171" spans="1:2" s="197" customFormat="1" x14ac:dyDescent="0.25">
      <c r="A3171" s="200"/>
      <c r="B3171" s="200"/>
    </row>
    <row r="3172" spans="1:2" s="197" customFormat="1" x14ac:dyDescent="0.25">
      <c r="A3172" s="200"/>
      <c r="B3172" s="200"/>
    </row>
    <row r="3173" spans="1:2" s="197" customFormat="1" x14ac:dyDescent="0.25">
      <c r="A3173" s="200"/>
      <c r="B3173" s="200"/>
    </row>
    <row r="3174" spans="1:2" s="197" customFormat="1" x14ac:dyDescent="0.25">
      <c r="A3174" s="200"/>
      <c r="B3174" s="200"/>
    </row>
    <row r="3175" spans="1:2" s="197" customFormat="1" x14ac:dyDescent="0.25">
      <c r="A3175" s="200"/>
      <c r="B3175" s="200"/>
    </row>
    <row r="3176" spans="1:2" s="197" customFormat="1" x14ac:dyDescent="0.25">
      <c r="A3176" s="200"/>
      <c r="B3176" s="200"/>
    </row>
    <row r="3177" spans="1:2" s="197" customFormat="1" x14ac:dyDescent="0.25">
      <c r="A3177" s="200"/>
      <c r="B3177" s="200"/>
    </row>
    <row r="3178" spans="1:2" s="197" customFormat="1" x14ac:dyDescent="0.25">
      <c r="A3178" s="200"/>
      <c r="B3178" s="200"/>
    </row>
    <row r="3179" spans="1:2" s="197" customFormat="1" x14ac:dyDescent="0.25">
      <c r="A3179" s="200"/>
      <c r="B3179" s="200"/>
    </row>
    <row r="3180" spans="1:2" s="197" customFormat="1" x14ac:dyDescent="0.25">
      <c r="A3180" s="200"/>
      <c r="B3180" s="200"/>
    </row>
    <row r="3181" spans="1:2" s="197" customFormat="1" x14ac:dyDescent="0.25">
      <c r="A3181" s="200"/>
      <c r="B3181" s="200"/>
    </row>
    <row r="3182" spans="1:2" s="197" customFormat="1" x14ac:dyDescent="0.25">
      <c r="A3182" s="200"/>
      <c r="B3182" s="200"/>
    </row>
    <row r="3183" spans="1:2" s="197" customFormat="1" x14ac:dyDescent="0.25">
      <c r="A3183" s="200"/>
      <c r="B3183" s="200"/>
    </row>
    <row r="3184" spans="1:2" s="197" customFormat="1" x14ac:dyDescent="0.25">
      <c r="A3184" s="200"/>
      <c r="B3184" s="200"/>
    </row>
    <row r="3185" spans="1:2" s="197" customFormat="1" x14ac:dyDescent="0.25">
      <c r="A3185" s="200"/>
      <c r="B3185" s="200"/>
    </row>
    <row r="3186" spans="1:2" s="197" customFormat="1" x14ac:dyDescent="0.25">
      <c r="A3186" s="200"/>
      <c r="B3186" s="200"/>
    </row>
    <row r="3187" spans="1:2" s="197" customFormat="1" x14ac:dyDescent="0.25">
      <c r="A3187" s="200"/>
      <c r="B3187" s="200"/>
    </row>
    <row r="3188" spans="1:2" s="197" customFormat="1" x14ac:dyDescent="0.25">
      <c r="A3188" s="200"/>
      <c r="B3188" s="200"/>
    </row>
    <row r="3189" spans="1:2" s="197" customFormat="1" x14ac:dyDescent="0.25">
      <c r="A3189" s="200"/>
      <c r="B3189" s="200"/>
    </row>
    <row r="3190" spans="1:2" s="197" customFormat="1" x14ac:dyDescent="0.25">
      <c r="A3190" s="200"/>
      <c r="B3190" s="200"/>
    </row>
    <row r="3191" spans="1:2" s="197" customFormat="1" x14ac:dyDescent="0.25">
      <c r="A3191" s="200"/>
      <c r="B3191" s="200"/>
    </row>
    <row r="3192" spans="1:2" s="197" customFormat="1" x14ac:dyDescent="0.25">
      <c r="A3192" s="200"/>
      <c r="B3192" s="200"/>
    </row>
    <row r="3193" spans="1:2" s="197" customFormat="1" x14ac:dyDescent="0.25">
      <c r="A3193" s="200"/>
      <c r="B3193" s="200"/>
    </row>
    <row r="3194" spans="1:2" s="197" customFormat="1" x14ac:dyDescent="0.25">
      <c r="A3194" s="200"/>
      <c r="B3194" s="200"/>
    </row>
    <row r="3195" spans="1:2" s="197" customFormat="1" x14ac:dyDescent="0.25">
      <c r="A3195" s="200"/>
      <c r="B3195" s="200"/>
    </row>
    <row r="3196" spans="1:2" s="197" customFormat="1" x14ac:dyDescent="0.25">
      <c r="A3196" s="200"/>
      <c r="B3196" s="200"/>
    </row>
    <row r="3197" spans="1:2" s="197" customFormat="1" x14ac:dyDescent="0.25">
      <c r="A3197" s="200"/>
      <c r="B3197" s="200"/>
    </row>
    <row r="3198" spans="1:2" s="197" customFormat="1" x14ac:dyDescent="0.25">
      <c r="A3198" s="200"/>
      <c r="B3198" s="200"/>
    </row>
    <row r="3199" spans="1:2" s="197" customFormat="1" x14ac:dyDescent="0.25">
      <c r="A3199" s="200"/>
      <c r="B3199" s="200"/>
    </row>
    <row r="3200" spans="1:2" s="197" customFormat="1" x14ac:dyDescent="0.25">
      <c r="A3200" s="200"/>
      <c r="B3200" s="200"/>
    </row>
    <row r="3201" spans="1:2" s="197" customFormat="1" x14ac:dyDescent="0.25">
      <c r="A3201" s="200"/>
      <c r="B3201" s="200"/>
    </row>
    <row r="3202" spans="1:2" s="197" customFormat="1" x14ac:dyDescent="0.25">
      <c r="A3202" s="200"/>
      <c r="B3202" s="200"/>
    </row>
    <row r="3203" spans="1:2" s="197" customFormat="1" x14ac:dyDescent="0.25">
      <c r="A3203" s="200"/>
      <c r="B3203" s="200"/>
    </row>
    <row r="3204" spans="1:2" s="197" customFormat="1" x14ac:dyDescent="0.25">
      <c r="A3204" s="200"/>
      <c r="B3204" s="200"/>
    </row>
    <row r="3205" spans="1:2" s="197" customFormat="1" x14ac:dyDescent="0.25">
      <c r="A3205" s="200"/>
      <c r="B3205" s="200"/>
    </row>
    <row r="3206" spans="1:2" s="197" customFormat="1" x14ac:dyDescent="0.25">
      <c r="A3206" s="200"/>
      <c r="B3206" s="200"/>
    </row>
    <row r="3207" spans="1:2" s="197" customFormat="1" x14ac:dyDescent="0.25">
      <c r="A3207" s="200"/>
      <c r="B3207" s="200"/>
    </row>
    <row r="3208" spans="1:2" s="197" customFormat="1" x14ac:dyDescent="0.25">
      <c r="A3208" s="200"/>
      <c r="B3208" s="200"/>
    </row>
    <row r="3209" spans="1:2" s="197" customFormat="1" x14ac:dyDescent="0.25">
      <c r="A3209" s="200"/>
      <c r="B3209" s="200"/>
    </row>
    <row r="3210" spans="1:2" s="197" customFormat="1" x14ac:dyDescent="0.25">
      <c r="A3210" s="200"/>
      <c r="B3210" s="200"/>
    </row>
    <row r="3211" spans="1:2" s="197" customFormat="1" x14ac:dyDescent="0.25">
      <c r="A3211" s="200"/>
      <c r="B3211" s="200"/>
    </row>
    <row r="3212" spans="1:2" s="197" customFormat="1" x14ac:dyDescent="0.25">
      <c r="A3212" s="200"/>
      <c r="B3212" s="200"/>
    </row>
    <row r="3213" spans="1:2" s="197" customFormat="1" x14ac:dyDescent="0.25">
      <c r="A3213" s="200"/>
      <c r="B3213" s="200"/>
    </row>
    <row r="3214" spans="1:2" s="197" customFormat="1" x14ac:dyDescent="0.25">
      <c r="A3214" s="200"/>
      <c r="B3214" s="200"/>
    </row>
    <row r="3215" spans="1:2" s="197" customFormat="1" x14ac:dyDescent="0.25">
      <c r="A3215" s="200"/>
      <c r="B3215" s="200"/>
    </row>
    <row r="3216" spans="1:2" s="197" customFormat="1" x14ac:dyDescent="0.25">
      <c r="A3216" s="200"/>
      <c r="B3216" s="200"/>
    </row>
    <row r="3217" spans="1:2" s="197" customFormat="1" x14ac:dyDescent="0.25">
      <c r="A3217" s="200"/>
      <c r="B3217" s="200"/>
    </row>
    <row r="3218" spans="1:2" s="197" customFormat="1" x14ac:dyDescent="0.25">
      <c r="A3218" s="200"/>
      <c r="B3218" s="200"/>
    </row>
    <row r="3219" spans="1:2" s="197" customFormat="1" x14ac:dyDescent="0.25">
      <c r="A3219" s="200"/>
      <c r="B3219" s="200"/>
    </row>
    <row r="3220" spans="1:2" s="197" customFormat="1" x14ac:dyDescent="0.25">
      <c r="A3220" s="200"/>
      <c r="B3220" s="200"/>
    </row>
    <row r="3221" spans="1:2" s="197" customFormat="1" x14ac:dyDescent="0.25">
      <c r="A3221" s="200"/>
      <c r="B3221" s="200"/>
    </row>
    <row r="3222" spans="1:2" s="197" customFormat="1" x14ac:dyDescent="0.25">
      <c r="A3222" s="200"/>
      <c r="B3222" s="200"/>
    </row>
    <row r="3223" spans="1:2" s="197" customFormat="1" x14ac:dyDescent="0.25">
      <c r="A3223" s="200"/>
      <c r="B3223" s="200"/>
    </row>
    <row r="3224" spans="1:2" s="197" customFormat="1" x14ac:dyDescent="0.25">
      <c r="A3224" s="200"/>
      <c r="B3224" s="200"/>
    </row>
    <row r="3225" spans="1:2" s="197" customFormat="1" x14ac:dyDescent="0.25">
      <c r="A3225" s="200"/>
      <c r="B3225" s="200"/>
    </row>
    <row r="3226" spans="1:2" s="197" customFormat="1" x14ac:dyDescent="0.25">
      <c r="A3226" s="200"/>
      <c r="B3226" s="200"/>
    </row>
    <row r="3227" spans="1:2" s="197" customFormat="1" x14ac:dyDescent="0.25">
      <c r="A3227" s="200"/>
      <c r="B3227" s="200"/>
    </row>
    <row r="3228" spans="1:2" s="197" customFormat="1" x14ac:dyDescent="0.25">
      <c r="A3228" s="200"/>
      <c r="B3228" s="200"/>
    </row>
    <row r="3229" spans="1:2" s="197" customFormat="1" x14ac:dyDescent="0.25">
      <c r="A3229" s="200"/>
      <c r="B3229" s="200"/>
    </row>
    <row r="3230" spans="1:2" s="197" customFormat="1" x14ac:dyDescent="0.25">
      <c r="A3230" s="200"/>
      <c r="B3230" s="200"/>
    </row>
    <row r="3231" spans="1:2" s="197" customFormat="1" x14ac:dyDescent="0.25">
      <c r="A3231" s="200"/>
      <c r="B3231" s="200"/>
    </row>
    <row r="3232" spans="1:2" s="197" customFormat="1" x14ac:dyDescent="0.25">
      <c r="A3232" s="200"/>
      <c r="B3232" s="200"/>
    </row>
    <row r="3233" spans="1:2" s="197" customFormat="1" x14ac:dyDescent="0.25">
      <c r="A3233" s="200"/>
      <c r="B3233" s="200"/>
    </row>
    <row r="3234" spans="1:2" s="197" customFormat="1" x14ac:dyDescent="0.25">
      <c r="A3234" s="200"/>
      <c r="B3234" s="200"/>
    </row>
    <row r="3235" spans="1:2" s="197" customFormat="1" x14ac:dyDescent="0.25">
      <c r="A3235" s="200"/>
      <c r="B3235" s="200"/>
    </row>
    <row r="3236" spans="1:2" s="197" customFormat="1" x14ac:dyDescent="0.25">
      <c r="A3236" s="200"/>
      <c r="B3236" s="200"/>
    </row>
    <row r="3237" spans="1:2" s="197" customFormat="1" x14ac:dyDescent="0.25">
      <c r="A3237" s="200"/>
      <c r="B3237" s="200"/>
    </row>
    <row r="3238" spans="1:2" s="197" customFormat="1" x14ac:dyDescent="0.25">
      <c r="A3238" s="200"/>
      <c r="B3238" s="200"/>
    </row>
    <row r="3239" spans="1:2" s="197" customFormat="1" x14ac:dyDescent="0.25">
      <c r="A3239" s="200"/>
      <c r="B3239" s="200"/>
    </row>
    <row r="3240" spans="1:2" s="197" customFormat="1" x14ac:dyDescent="0.25">
      <c r="A3240" s="200"/>
      <c r="B3240" s="200"/>
    </row>
    <row r="3241" spans="1:2" s="197" customFormat="1" x14ac:dyDescent="0.25">
      <c r="A3241" s="200"/>
      <c r="B3241" s="200"/>
    </row>
    <row r="3242" spans="1:2" s="197" customFormat="1" x14ac:dyDescent="0.25">
      <c r="A3242" s="200"/>
      <c r="B3242" s="200"/>
    </row>
    <row r="3243" spans="1:2" s="197" customFormat="1" x14ac:dyDescent="0.25">
      <c r="A3243" s="200"/>
      <c r="B3243" s="200"/>
    </row>
    <row r="3244" spans="1:2" s="197" customFormat="1" x14ac:dyDescent="0.25">
      <c r="A3244" s="200"/>
      <c r="B3244" s="200"/>
    </row>
    <row r="3245" spans="1:2" s="197" customFormat="1" x14ac:dyDescent="0.25">
      <c r="A3245" s="200"/>
      <c r="B3245" s="200"/>
    </row>
    <row r="3246" spans="1:2" s="197" customFormat="1" x14ac:dyDescent="0.25">
      <c r="A3246" s="200"/>
      <c r="B3246" s="200"/>
    </row>
    <row r="3247" spans="1:2" s="197" customFormat="1" x14ac:dyDescent="0.25">
      <c r="A3247" s="200"/>
      <c r="B3247" s="200"/>
    </row>
    <row r="3248" spans="1:2" s="197" customFormat="1" x14ac:dyDescent="0.25">
      <c r="A3248" s="200"/>
      <c r="B3248" s="200"/>
    </row>
    <row r="3249" spans="1:2" s="197" customFormat="1" x14ac:dyDescent="0.25">
      <c r="A3249" s="200"/>
      <c r="B3249" s="200"/>
    </row>
    <row r="3250" spans="1:2" s="197" customFormat="1" x14ac:dyDescent="0.25">
      <c r="A3250" s="200"/>
      <c r="B3250" s="200"/>
    </row>
    <row r="3251" spans="1:2" s="197" customFormat="1" x14ac:dyDescent="0.25">
      <c r="A3251" s="200"/>
      <c r="B3251" s="200"/>
    </row>
    <row r="3252" spans="1:2" s="197" customFormat="1" x14ac:dyDescent="0.25">
      <c r="A3252" s="200"/>
      <c r="B3252" s="200"/>
    </row>
    <row r="3253" spans="1:2" s="197" customFormat="1" x14ac:dyDescent="0.25">
      <c r="A3253" s="200"/>
      <c r="B3253" s="200"/>
    </row>
    <row r="3254" spans="1:2" s="197" customFormat="1" x14ac:dyDescent="0.25">
      <c r="A3254" s="200"/>
      <c r="B3254" s="200"/>
    </row>
    <row r="3255" spans="1:2" s="197" customFormat="1" x14ac:dyDescent="0.25">
      <c r="A3255" s="200"/>
      <c r="B3255" s="200"/>
    </row>
    <row r="3256" spans="1:2" s="197" customFormat="1" x14ac:dyDescent="0.25">
      <c r="A3256" s="200"/>
      <c r="B3256" s="200"/>
    </row>
    <row r="3257" spans="1:2" s="197" customFormat="1" x14ac:dyDescent="0.25">
      <c r="A3257" s="200"/>
      <c r="B3257" s="200"/>
    </row>
    <row r="3258" spans="1:2" s="197" customFormat="1" x14ac:dyDescent="0.25">
      <c r="A3258" s="200"/>
      <c r="B3258" s="200"/>
    </row>
    <row r="3259" spans="1:2" s="197" customFormat="1" x14ac:dyDescent="0.25">
      <c r="A3259" s="200"/>
      <c r="B3259" s="200"/>
    </row>
    <row r="3260" spans="1:2" s="197" customFormat="1" x14ac:dyDescent="0.25">
      <c r="A3260" s="200"/>
      <c r="B3260" s="200"/>
    </row>
    <row r="3261" spans="1:2" s="197" customFormat="1" x14ac:dyDescent="0.25">
      <c r="A3261" s="200"/>
      <c r="B3261" s="200"/>
    </row>
    <row r="3262" spans="1:2" s="197" customFormat="1" x14ac:dyDescent="0.25">
      <c r="A3262" s="200"/>
      <c r="B3262" s="200"/>
    </row>
    <row r="3263" spans="1:2" s="197" customFormat="1" x14ac:dyDescent="0.25">
      <c r="A3263" s="200"/>
      <c r="B3263" s="200"/>
    </row>
    <row r="3264" spans="1:2" s="197" customFormat="1" x14ac:dyDescent="0.25">
      <c r="A3264" s="200"/>
      <c r="B3264" s="200"/>
    </row>
    <row r="3265" spans="1:2" s="197" customFormat="1" x14ac:dyDescent="0.25">
      <c r="A3265" s="200"/>
      <c r="B3265" s="200"/>
    </row>
    <row r="3266" spans="1:2" s="197" customFormat="1" x14ac:dyDescent="0.25">
      <c r="A3266" s="200"/>
      <c r="B3266" s="200"/>
    </row>
    <row r="3267" spans="1:2" s="197" customFormat="1" x14ac:dyDescent="0.25">
      <c r="A3267" s="200"/>
      <c r="B3267" s="200"/>
    </row>
    <row r="3268" spans="1:2" s="197" customFormat="1" x14ac:dyDescent="0.25">
      <c r="A3268" s="200"/>
      <c r="B3268" s="200"/>
    </row>
    <row r="3269" spans="1:2" s="197" customFormat="1" x14ac:dyDescent="0.25">
      <c r="A3269" s="200"/>
      <c r="B3269" s="200"/>
    </row>
    <row r="3270" spans="1:2" s="197" customFormat="1" x14ac:dyDescent="0.25">
      <c r="A3270" s="200"/>
      <c r="B3270" s="200"/>
    </row>
    <row r="3271" spans="1:2" s="197" customFormat="1" x14ac:dyDescent="0.25">
      <c r="A3271" s="200"/>
      <c r="B3271" s="200"/>
    </row>
    <row r="3272" spans="1:2" s="197" customFormat="1" x14ac:dyDescent="0.25">
      <c r="A3272" s="200"/>
      <c r="B3272" s="200"/>
    </row>
    <row r="3273" spans="1:2" s="197" customFormat="1" x14ac:dyDescent="0.25">
      <c r="A3273" s="200"/>
      <c r="B3273" s="200"/>
    </row>
    <row r="3274" spans="1:2" s="197" customFormat="1" x14ac:dyDescent="0.25">
      <c r="A3274" s="200"/>
      <c r="B3274" s="200"/>
    </row>
    <row r="3275" spans="1:2" s="197" customFormat="1" x14ac:dyDescent="0.25">
      <c r="A3275" s="200"/>
      <c r="B3275" s="200"/>
    </row>
    <row r="3276" spans="1:2" s="197" customFormat="1" x14ac:dyDescent="0.25">
      <c r="A3276" s="200"/>
      <c r="B3276" s="200"/>
    </row>
    <row r="3277" spans="1:2" s="197" customFormat="1" x14ac:dyDescent="0.25">
      <c r="A3277" s="200"/>
      <c r="B3277" s="200"/>
    </row>
    <row r="3278" spans="1:2" s="197" customFormat="1" x14ac:dyDescent="0.25">
      <c r="A3278" s="200"/>
      <c r="B3278" s="200"/>
    </row>
    <row r="3279" spans="1:2" s="197" customFormat="1" x14ac:dyDescent="0.25">
      <c r="A3279" s="200"/>
      <c r="B3279" s="200"/>
    </row>
    <row r="3280" spans="1:2" s="197" customFormat="1" x14ac:dyDescent="0.25">
      <c r="A3280" s="200"/>
      <c r="B3280" s="200"/>
    </row>
    <row r="3281" spans="1:2" s="197" customFormat="1" x14ac:dyDescent="0.25">
      <c r="A3281" s="200"/>
      <c r="B3281" s="200"/>
    </row>
    <row r="3282" spans="1:2" s="197" customFormat="1" x14ac:dyDescent="0.25">
      <c r="A3282" s="200"/>
      <c r="B3282" s="200"/>
    </row>
    <row r="3283" spans="1:2" s="197" customFormat="1" x14ac:dyDescent="0.25">
      <c r="A3283" s="200"/>
      <c r="B3283" s="200"/>
    </row>
    <row r="3284" spans="1:2" s="197" customFormat="1" x14ac:dyDescent="0.25">
      <c r="A3284" s="200"/>
      <c r="B3284" s="200"/>
    </row>
    <row r="3285" spans="1:2" s="197" customFormat="1" x14ac:dyDescent="0.25">
      <c r="A3285" s="200"/>
      <c r="B3285" s="200"/>
    </row>
    <row r="3286" spans="1:2" s="197" customFormat="1" x14ac:dyDescent="0.25">
      <c r="A3286" s="200"/>
      <c r="B3286" s="200"/>
    </row>
    <row r="3287" spans="1:2" s="197" customFormat="1" x14ac:dyDescent="0.25">
      <c r="A3287" s="200"/>
      <c r="B3287" s="200"/>
    </row>
    <row r="3288" spans="1:2" s="197" customFormat="1" x14ac:dyDescent="0.25">
      <c r="A3288" s="200"/>
      <c r="B3288" s="200"/>
    </row>
    <row r="3289" spans="1:2" s="197" customFormat="1" x14ac:dyDescent="0.25">
      <c r="A3289" s="200"/>
      <c r="B3289" s="200"/>
    </row>
    <row r="3290" spans="1:2" s="197" customFormat="1" x14ac:dyDescent="0.25">
      <c r="A3290" s="200"/>
      <c r="B3290" s="200"/>
    </row>
    <row r="3291" spans="1:2" s="197" customFormat="1" x14ac:dyDescent="0.25">
      <c r="A3291" s="200"/>
      <c r="B3291" s="200"/>
    </row>
    <row r="3292" spans="1:2" s="197" customFormat="1" x14ac:dyDescent="0.25">
      <c r="A3292" s="200"/>
      <c r="B3292" s="200"/>
    </row>
    <row r="3293" spans="1:2" s="197" customFormat="1" x14ac:dyDescent="0.25">
      <c r="A3293" s="200"/>
      <c r="B3293" s="200"/>
    </row>
    <row r="3294" spans="1:2" s="197" customFormat="1" x14ac:dyDescent="0.25">
      <c r="A3294" s="200"/>
      <c r="B3294" s="200"/>
    </row>
    <row r="3295" spans="1:2" s="197" customFormat="1" x14ac:dyDescent="0.25">
      <c r="A3295" s="200"/>
      <c r="B3295" s="200"/>
    </row>
    <row r="3296" spans="1:2" s="197" customFormat="1" x14ac:dyDescent="0.25">
      <c r="A3296" s="200"/>
      <c r="B3296" s="200"/>
    </row>
    <row r="3297" spans="1:2" s="197" customFormat="1" x14ac:dyDescent="0.25">
      <c r="A3297" s="200"/>
      <c r="B3297" s="200"/>
    </row>
    <row r="3298" spans="1:2" s="197" customFormat="1" x14ac:dyDescent="0.25">
      <c r="A3298" s="200"/>
      <c r="B3298" s="200"/>
    </row>
    <row r="3299" spans="1:2" s="197" customFormat="1" x14ac:dyDescent="0.25">
      <c r="A3299" s="200"/>
      <c r="B3299" s="200"/>
    </row>
    <row r="3300" spans="1:2" s="197" customFormat="1" x14ac:dyDescent="0.25">
      <c r="A3300" s="200"/>
      <c r="B3300" s="200"/>
    </row>
    <row r="3301" spans="1:2" s="197" customFormat="1" x14ac:dyDescent="0.25">
      <c r="A3301" s="200"/>
      <c r="B3301" s="200"/>
    </row>
    <row r="3302" spans="1:2" s="197" customFormat="1" x14ac:dyDescent="0.25">
      <c r="A3302" s="200"/>
      <c r="B3302" s="200"/>
    </row>
    <row r="3303" spans="1:2" s="197" customFormat="1" x14ac:dyDescent="0.25">
      <c r="A3303" s="200"/>
      <c r="B3303" s="200"/>
    </row>
    <row r="3304" spans="1:2" s="197" customFormat="1" x14ac:dyDescent="0.25">
      <c r="A3304" s="200"/>
      <c r="B3304" s="200"/>
    </row>
    <row r="3305" spans="1:2" s="197" customFormat="1" x14ac:dyDescent="0.25">
      <c r="A3305" s="200"/>
      <c r="B3305" s="200"/>
    </row>
    <row r="3306" spans="1:2" s="197" customFormat="1" x14ac:dyDescent="0.25">
      <c r="A3306" s="200"/>
      <c r="B3306" s="200"/>
    </row>
    <row r="3307" spans="1:2" s="197" customFormat="1" x14ac:dyDescent="0.25">
      <c r="A3307" s="200"/>
      <c r="B3307" s="200"/>
    </row>
    <row r="3308" spans="1:2" s="197" customFormat="1" x14ac:dyDescent="0.25">
      <c r="A3308" s="200"/>
      <c r="B3308" s="200"/>
    </row>
    <row r="3309" spans="1:2" s="197" customFormat="1" x14ac:dyDescent="0.25">
      <c r="A3309" s="200"/>
      <c r="B3309" s="200"/>
    </row>
    <row r="3310" spans="1:2" s="197" customFormat="1" x14ac:dyDescent="0.25">
      <c r="A3310" s="200"/>
      <c r="B3310" s="200"/>
    </row>
    <row r="3311" spans="1:2" s="197" customFormat="1" x14ac:dyDescent="0.25">
      <c r="A3311" s="200"/>
      <c r="B3311" s="200"/>
    </row>
    <row r="3312" spans="1:2" s="197" customFormat="1" x14ac:dyDescent="0.25">
      <c r="A3312" s="200"/>
      <c r="B3312" s="200"/>
    </row>
    <row r="3313" spans="1:2" s="197" customFormat="1" x14ac:dyDescent="0.25">
      <c r="A3313" s="200"/>
      <c r="B3313" s="200"/>
    </row>
    <row r="3314" spans="1:2" s="197" customFormat="1" x14ac:dyDescent="0.25">
      <c r="A3314" s="200"/>
      <c r="B3314" s="200"/>
    </row>
    <row r="3315" spans="1:2" s="197" customFormat="1" x14ac:dyDescent="0.25">
      <c r="A3315" s="200"/>
      <c r="B3315" s="200"/>
    </row>
    <row r="3316" spans="1:2" s="197" customFormat="1" x14ac:dyDescent="0.25">
      <c r="A3316" s="200"/>
      <c r="B3316" s="200"/>
    </row>
    <row r="3317" spans="1:2" s="197" customFormat="1" x14ac:dyDescent="0.25">
      <c r="A3317" s="200"/>
      <c r="B3317" s="200"/>
    </row>
    <row r="3318" spans="1:2" s="197" customFormat="1" x14ac:dyDescent="0.25">
      <c r="A3318" s="200"/>
      <c r="B3318" s="200"/>
    </row>
    <row r="3319" spans="1:2" s="197" customFormat="1" x14ac:dyDescent="0.25">
      <c r="A3319" s="200"/>
      <c r="B3319" s="200"/>
    </row>
    <row r="3320" spans="1:2" s="197" customFormat="1" x14ac:dyDescent="0.25">
      <c r="A3320" s="200"/>
      <c r="B3320" s="200"/>
    </row>
    <row r="3321" spans="1:2" s="197" customFormat="1" x14ac:dyDescent="0.25">
      <c r="A3321" s="200"/>
      <c r="B3321" s="200"/>
    </row>
    <row r="3322" spans="1:2" s="197" customFormat="1" x14ac:dyDescent="0.25">
      <c r="A3322" s="200"/>
      <c r="B3322" s="200"/>
    </row>
    <row r="3323" spans="1:2" s="197" customFormat="1" x14ac:dyDescent="0.25">
      <c r="A3323" s="200"/>
      <c r="B3323" s="200"/>
    </row>
    <row r="3324" spans="1:2" s="197" customFormat="1" x14ac:dyDescent="0.25">
      <c r="A3324" s="200"/>
      <c r="B3324" s="200"/>
    </row>
    <row r="3325" spans="1:2" s="197" customFormat="1" x14ac:dyDescent="0.25">
      <c r="A3325" s="200"/>
      <c r="B3325" s="200"/>
    </row>
    <row r="3326" spans="1:2" s="197" customFormat="1" x14ac:dyDescent="0.25">
      <c r="A3326" s="200"/>
      <c r="B3326" s="200"/>
    </row>
    <row r="3327" spans="1:2" s="197" customFormat="1" x14ac:dyDescent="0.25">
      <c r="A3327" s="200"/>
      <c r="B3327" s="200"/>
    </row>
    <row r="3328" spans="1:2" s="197" customFormat="1" x14ac:dyDescent="0.25">
      <c r="A3328" s="200"/>
      <c r="B3328" s="200"/>
    </row>
    <row r="3329" spans="1:2" s="197" customFormat="1" x14ac:dyDescent="0.25">
      <c r="A3329" s="200"/>
      <c r="B3329" s="200"/>
    </row>
    <row r="3330" spans="1:2" s="197" customFormat="1" x14ac:dyDescent="0.25">
      <c r="A3330" s="200"/>
      <c r="B3330" s="200"/>
    </row>
    <row r="3331" spans="1:2" s="197" customFormat="1" x14ac:dyDescent="0.25">
      <c r="A3331" s="200"/>
      <c r="B3331" s="200"/>
    </row>
    <row r="3332" spans="1:2" s="197" customFormat="1" x14ac:dyDescent="0.25">
      <c r="A3332" s="200"/>
      <c r="B3332" s="200"/>
    </row>
    <row r="3333" spans="1:2" s="197" customFormat="1" x14ac:dyDescent="0.25">
      <c r="A3333" s="200"/>
      <c r="B3333" s="200"/>
    </row>
    <row r="3334" spans="1:2" s="197" customFormat="1" x14ac:dyDescent="0.25">
      <c r="A3334" s="200"/>
      <c r="B3334" s="200"/>
    </row>
    <row r="3335" spans="1:2" s="197" customFormat="1" x14ac:dyDescent="0.25">
      <c r="A3335" s="200"/>
      <c r="B3335" s="200"/>
    </row>
    <row r="3336" spans="1:2" s="197" customFormat="1" x14ac:dyDescent="0.25">
      <c r="A3336" s="200"/>
      <c r="B3336" s="200"/>
    </row>
    <row r="3337" spans="1:2" s="197" customFormat="1" x14ac:dyDescent="0.25">
      <c r="A3337" s="200"/>
      <c r="B3337" s="200"/>
    </row>
    <row r="3338" spans="1:2" s="197" customFormat="1" x14ac:dyDescent="0.25">
      <c r="A3338" s="200"/>
      <c r="B3338" s="200"/>
    </row>
    <row r="3339" spans="1:2" s="197" customFormat="1" x14ac:dyDescent="0.25">
      <c r="A3339" s="200"/>
      <c r="B3339" s="200"/>
    </row>
    <row r="3340" spans="1:2" s="197" customFormat="1" x14ac:dyDescent="0.25">
      <c r="A3340" s="200"/>
      <c r="B3340" s="200"/>
    </row>
    <row r="3341" spans="1:2" s="197" customFormat="1" x14ac:dyDescent="0.25">
      <c r="A3341" s="200"/>
      <c r="B3341" s="200"/>
    </row>
    <row r="3342" spans="1:2" s="197" customFormat="1" x14ac:dyDescent="0.25">
      <c r="A3342" s="200"/>
      <c r="B3342" s="200"/>
    </row>
    <row r="3343" spans="1:2" s="197" customFormat="1" x14ac:dyDescent="0.25">
      <c r="A3343" s="200"/>
      <c r="B3343" s="200"/>
    </row>
    <row r="3344" spans="1:2" s="197" customFormat="1" x14ac:dyDescent="0.25">
      <c r="A3344" s="200"/>
      <c r="B3344" s="200"/>
    </row>
    <row r="3345" spans="1:2" s="197" customFormat="1" x14ac:dyDescent="0.25">
      <c r="A3345" s="200"/>
      <c r="B3345" s="200"/>
    </row>
    <row r="3346" spans="1:2" s="197" customFormat="1" x14ac:dyDescent="0.25">
      <c r="A3346" s="200"/>
      <c r="B3346" s="200"/>
    </row>
    <row r="3347" spans="1:2" s="197" customFormat="1" x14ac:dyDescent="0.25">
      <c r="A3347" s="200"/>
      <c r="B3347" s="200"/>
    </row>
    <row r="3348" spans="1:2" s="197" customFormat="1" x14ac:dyDescent="0.25">
      <c r="A3348" s="200"/>
      <c r="B3348" s="200"/>
    </row>
    <row r="3349" spans="1:2" s="197" customFormat="1" x14ac:dyDescent="0.25">
      <c r="A3349" s="200"/>
      <c r="B3349" s="200"/>
    </row>
    <row r="3350" spans="1:2" s="197" customFormat="1" x14ac:dyDescent="0.25">
      <c r="A3350" s="200"/>
      <c r="B3350" s="200"/>
    </row>
    <row r="3351" spans="1:2" s="197" customFormat="1" x14ac:dyDescent="0.25">
      <c r="A3351" s="200"/>
      <c r="B3351" s="200"/>
    </row>
    <row r="3352" spans="1:2" s="197" customFormat="1" x14ac:dyDescent="0.25">
      <c r="A3352" s="200"/>
      <c r="B3352" s="200"/>
    </row>
    <row r="3353" spans="1:2" s="197" customFormat="1" x14ac:dyDescent="0.25">
      <c r="A3353" s="200"/>
      <c r="B3353" s="200"/>
    </row>
    <row r="3354" spans="1:2" s="197" customFormat="1" x14ac:dyDescent="0.25">
      <c r="A3354" s="200"/>
      <c r="B3354" s="200"/>
    </row>
    <row r="3355" spans="1:2" s="197" customFormat="1" x14ac:dyDescent="0.25">
      <c r="A3355" s="200"/>
      <c r="B3355" s="200"/>
    </row>
    <row r="3356" spans="1:2" s="197" customFormat="1" x14ac:dyDescent="0.25">
      <c r="A3356" s="200"/>
      <c r="B3356" s="200"/>
    </row>
    <row r="3357" spans="1:2" s="197" customFormat="1" x14ac:dyDescent="0.25">
      <c r="A3357" s="200"/>
      <c r="B3357" s="200"/>
    </row>
    <row r="3358" spans="1:2" s="197" customFormat="1" x14ac:dyDescent="0.25">
      <c r="A3358" s="200"/>
      <c r="B3358" s="200"/>
    </row>
    <row r="3359" spans="1:2" s="197" customFormat="1" x14ac:dyDescent="0.25">
      <c r="A3359" s="200"/>
      <c r="B3359" s="200"/>
    </row>
    <row r="3360" spans="1:2" s="197" customFormat="1" x14ac:dyDescent="0.25">
      <c r="A3360" s="200"/>
      <c r="B3360" s="200"/>
    </row>
    <row r="3361" spans="1:2" s="197" customFormat="1" x14ac:dyDescent="0.25">
      <c r="A3361" s="200"/>
      <c r="B3361" s="200"/>
    </row>
    <row r="3362" spans="1:2" s="197" customFormat="1" x14ac:dyDescent="0.25">
      <c r="A3362" s="200"/>
      <c r="B3362" s="200"/>
    </row>
    <row r="3363" spans="1:2" s="197" customFormat="1" x14ac:dyDescent="0.25">
      <c r="A3363" s="200"/>
      <c r="B3363" s="200"/>
    </row>
    <row r="3364" spans="1:2" s="197" customFormat="1" x14ac:dyDescent="0.25">
      <c r="A3364" s="200"/>
      <c r="B3364" s="200"/>
    </row>
    <row r="3365" spans="1:2" s="197" customFormat="1" x14ac:dyDescent="0.25">
      <c r="A3365" s="200"/>
      <c r="B3365" s="200"/>
    </row>
    <row r="3366" spans="1:2" s="197" customFormat="1" x14ac:dyDescent="0.25">
      <c r="A3366" s="200"/>
      <c r="B3366" s="200"/>
    </row>
    <row r="3367" spans="1:2" s="197" customFormat="1" x14ac:dyDescent="0.25">
      <c r="A3367" s="200"/>
      <c r="B3367" s="200"/>
    </row>
    <row r="3368" spans="1:2" s="197" customFormat="1" x14ac:dyDescent="0.25">
      <c r="A3368" s="200"/>
      <c r="B3368" s="200"/>
    </row>
    <row r="3369" spans="1:2" s="197" customFormat="1" x14ac:dyDescent="0.25">
      <c r="A3369" s="200"/>
      <c r="B3369" s="200"/>
    </row>
    <row r="3370" spans="1:2" s="197" customFormat="1" x14ac:dyDescent="0.25">
      <c r="A3370" s="200"/>
      <c r="B3370" s="200"/>
    </row>
    <row r="3371" spans="1:2" s="197" customFormat="1" x14ac:dyDescent="0.25">
      <c r="A3371" s="200"/>
      <c r="B3371" s="200"/>
    </row>
    <row r="3372" spans="1:2" s="197" customFormat="1" x14ac:dyDescent="0.25">
      <c r="A3372" s="200"/>
      <c r="B3372" s="200"/>
    </row>
    <row r="3373" spans="1:2" s="197" customFormat="1" x14ac:dyDescent="0.25">
      <c r="A3373" s="200"/>
      <c r="B3373" s="200"/>
    </row>
    <row r="3374" spans="1:2" s="197" customFormat="1" x14ac:dyDescent="0.25">
      <c r="A3374" s="200"/>
      <c r="B3374" s="200"/>
    </row>
    <row r="3375" spans="1:2" s="197" customFormat="1" x14ac:dyDescent="0.25">
      <c r="A3375" s="200"/>
      <c r="B3375" s="200"/>
    </row>
    <row r="3376" spans="1:2" s="197" customFormat="1" x14ac:dyDescent="0.25">
      <c r="A3376" s="200"/>
      <c r="B3376" s="200"/>
    </row>
    <row r="3377" spans="1:2" s="197" customFormat="1" x14ac:dyDescent="0.25">
      <c r="A3377" s="200"/>
      <c r="B3377" s="200"/>
    </row>
    <row r="3378" spans="1:2" s="197" customFormat="1" x14ac:dyDescent="0.25">
      <c r="A3378" s="200"/>
      <c r="B3378" s="200"/>
    </row>
    <row r="3379" spans="1:2" s="197" customFormat="1" x14ac:dyDescent="0.25">
      <c r="A3379" s="200"/>
      <c r="B3379" s="200"/>
    </row>
    <row r="3380" spans="1:2" s="197" customFormat="1" x14ac:dyDescent="0.25">
      <c r="A3380" s="200"/>
      <c r="B3380" s="200"/>
    </row>
    <row r="3381" spans="1:2" s="197" customFormat="1" x14ac:dyDescent="0.25">
      <c r="A3381" s="200"/>
      <c r="B3381" s="200"/>
    </row>
    <row r="3382" spans="1:2" s="197" customFormat="1" x14ac:dyDescent="0.25">
      <c r="A3382" s="200"/>
      <c r="B3382" s="200"/>
    </row>
    <row r="3383" spans="1:2" s="197" customFormat="1" x14ac:dyDescent="0.25">
      <c r="A3383" s="200"/>
      <c r="B3383" s="200"/>
    </row>
    <row r="3384" spans="1:2" s="197" customFormat="1" x14ac:dyDescent="0.25">
      <c r="A3384" s="200"/>
      <c r="B3384" s="200"/>
    </row>
    <row r="3385" spans="1:2" s="197" customFormat="1" x14ac:dyDescent="0.25">
      <c r="A3385" s="200"/>
      <c r="B3385" s="200"/>
    </row>
    <row r="3386" spans="1:2" s="197" customFormat="1" x14ac:dyDescent="0.25">
      <c r="A3386" s="200"/>
      <c r="B3386" s="200"/>
    </row>
    <row r="3387" spans="1:2" s="197" customFormat="1" x14ac:dyDescent="0.25">
      <c r="A3387" s="200"/>
      <c r="B3387" s="200"/>
    </row>
    <row r="3388" spans="1:2" s="197" customFormat="1" x14ac:dyDescent="0.25">
      <c r="A3388" s="200"/>
      <c r="B3388" s="200"/>
    </row>
    <row r="3389" spans="1:2" s="197" customFormat="1" x14ac:dyDescent="0.25">
      <c r="A3389" s="200"/>
      <c r="B3389" s="200"/>
    </row>
    <row r="3390" spans="1:2" s="197" customFormat="1" x14ac:dyDescent="0.25">
      <c r="A3390" s="200"/>
      <c r="B3390" s="200"/>
    </row>
    <row r="3391" spans="1:2" s="197" customFormat="1" x14ac:dyDescent="0.25">
      <c r="A3391" s="200"/>
      <c r="B3391" s="200"/>
    </row>
    <row r="3392" spans="1:2" s="197" customFormat="1" x14ac:dyDescent="0.25">
      <c r="A3392" s="200"/>
      <c r="B3392" s="200"/>
    </row>
    <row r="3393" spans="1:2" s="197" customFormat="1" x14ac:dyDescent="0.25">
      <c r="A3393" s="200"/>
      <c r="B3393" s="200"/>
    </row>
    <row r="3394" spans="1:2" s="197" customFormat="1" x14ac:dyDescent="0.25">
      <c r="A3394" s="200"/>
      <c r="B3394" s="200"/>
    </row>
    <row r="3395" spans="1:2" s="197" customFormat="1" x14ac:dyDescent="0.25">
      <c r="A3395" s="200"/>
      <c r="B3395" s="200"/>
    </row>
    <row r="3396" spans="1:2" s="197" customFormat="1" x14ac:dyDescent="0.25">
      <c r="A3396" s="200"/>
      <c r="B3396" s="200"/>
    </row>
    <row r="3397" spans="1:2" s="197" customFormat="1" x14ac:dyDescent="0.25">
      <c r="A3397" s="200"/>
      <c r="B3397" s="200"/>
    </row>
    <row r="3398" spans="1:2" s="197" customFormat="1" x14ac:dyDescent="0.25">
      <c r="A3398" s="200"/>
      <c r="B3398" s="200"/>
    </row>
    <row r="3399" spans="1:2" s="197" customFormat="1" x14ac:dyDescent="0.25">
      <c r="A3399" s="200"/>
      <c r="B3399" s="200"/>
    </row>
    <row r="3400" spans="1:2" s="197" customFormat="1" x14ac:dyDescent="0.25">
      <c r="A3400" s="200"/>
      <c r="B3400" s="200"/>
    </row>
    <row r="3401" spans="1:2" s="197" customFormat="1" x14ac:dyDescent="0.25">
      <c r="A3401" s="200"/>
      <c r="B3401" s="200"/>
    </row>
    <row r="3402" spans="1:2" s="197" customFormat="1" x14ac:dyDescent="0.25">
      <c r="A3402" s="200"/>
      <c r="B3402" s="200"/>
    </row>
    <row r="3403" spans="1:2" s="197" customFormat="1" x14ac:dyDescent="0.25">
      <c r="A3403" s="200"/>
      <c r="B3403" s="200"/>
    </row>
    <row r="3404" spans="1:2" s="197" customFormat="1" x14ac:dyDescent="0.25">
      <c r="A3404" s="200"/>
      <c r="B3404" s="200"/>
    </row>
    <row r="3405" spans="1:2" s="197" customFormat="1" x14ac:dyDescent="0.25">
      <c r="A3405" s="200"/>
      <c r="B3405" s="200"/>
    </row>
    <row r="3406" spans="1:2" s="197" customFormat="1" x14ac:dyDescent="0.25">
      <c r="A3406" s="200"/>
      <c r="B3406" s="200"/>
    </row>
    <row r="3407" spans="1:2" s="197" customFormat="1" x14ac:dyDescent="0.25">
      <c r="A3407" s="200"/>
      <c r="B3407" s="200"/>
    </row>
    <row r="3408" spans="1:2" s="197" customFormat="1" x14ac:dyDescent="0.25">
      <c r="A3408" s="200"/>
      <c r="B3408" s="200"/>
    </row>
    <row r="3409" spans="1:2" s="197" customFormat="1" x14ac:dyDescent="0.25">
      <c r="A3409" s="200"/>
      <c r="B3409" s="200"/>
    </row>
    <row r="3410" spans="1:2" s="197" customFormat="1" x14ac:dyDescent="0.25">
      <c r="A3410" s="200"/>
      <c r="B3410" s="200"/>
    </row>
    <row r="3411" spans="1:2" s="197" customFormat="1" x14ac:dyDescent="0.25">
      <c r="A3411" s="200"/>
      <c r="B3411" s="200"/>
    </row>
    <row r="3412" spans="1:2" s="197" customFormat="1" x14ac:dyDescent="0.25">
      <c r="A3412" s="200"/>
      <c r="B3412" s="200"/>
    </row>
    <row r="3413" spans="1:2" s="197" customFormat="1" x14ac:dyDescent="0.25">
      <c r="A3413" s="200"/>
      <c r="B3413" s="200"/>
    </row>
    <row r="3414" spans="1:2" s="197" customFormat="1" x14ac:dyDescent="0.25">
      <c r="A3414" s="200"/>
      <c r="B3414" s="200"/>
    </row>
    <row r="3415" spans="1:2" s="197" customFormat="1" x14ac:dyDescent="0.25">
      <c r="A3415" s="200"/>
      <c r="B3415" s="200"/>
    </row>
    <row r="3416" spans="1:2" s="197" customFormat="1" x14ac:dyDescent="0.25">
      <c r="A3416" s="200"/>
      <c r="B3416" s="200"/>
    </row>
    <row r="3417" spans="1:2" s="197" customFormat="1" x14ac:dyDescent="0.25">
      <c r="A3417" s="200"/>
      <c r="B3417" s="200"/>
    </row>
    <row r="3418" spans="1:2" s="197" customFormat="1" x14ac:dyDescent="0.25">
      <c r="A3418" s="200"/>
      <c r="B3418" s="200"/>
    </row>
    <row r="3419" spans="1:2" s="197" customFormat="1" x14ac:dyDescent="0.25">
      <c r="A3419" s="200"/>
      <c r="B3419" s="200"/>
    </row>
    <row r="3420" spans="1:2" s="197" customFormat="1" x14ac:dyDescent="0.25">
      <c r="A3420" s="200"/>
      <c r="B3420" s="200"/>
    </row>
    <row r="3421" spans="1:2" s="197" customFormat="1" x14ac:dyDescent="0.25">
      <c r="A3421" s="200"/>
      <c r="B3421" s="200"/>
    </row>
    <row r="3422" spans="1:2" s="197" customFormat="1" x14ac:dyDescent="0.25">
      <c r="A3422" s="200"/>
      <c r="B3422" s="200"/>
    </row>
    <row r="3423" spans="1:2" s="197" customFormat="1" x14ac:dyDescent="0.25">
      <c r="A3423" s="200"/>
      <c r="B3423" s="200"/>
    </row>
    <row r="3424" spans="1:2" s="197" customFormat="1" x14ac:dyDescent="0.25">
      <c r="A3424" s="200"/>
      <c r="B3424" s="200"/>
    </row>
    <row r="3425" spans="1:2" s="197" customFormat="1" x14ac:dyDescent="0.25">
      <c r="A3425" s="200"/>
      <c r="B3425" s="200"/>
    </row>
    <row r="3426" spans="1:2" s="197" customFormat="1" x14ac:dyDescent="0.25">
      <c r="A3426" s="200"/>
      <c r="B3426" s="200"/>
    </row>
    <row r="3427" spans="1:2" s="197" customFormat="1" x14ac:dyDescent="0.25">
      <c r="A3427" s="200"/>
      <c r="B3427" s="200"/>
    </row>
    <row r="3428" spans="1:2" s="197" customFormat="1" x14ac:dyDescent="0.25">
      <c r="A3428" s="200"/>
      <c r="B3428" s="200"/>
    </row>
    <row r="3429" spans="1:2" s="197" customFormat="1" x14ac:dyDescent="0.25">
      <c r="A3429" s="200"/>
      <c r="B3429" s="200"/>
    </row>
    <row r="3430" spans="1:2" s="197" customFormat="1" x14ac:dyDescent="0.25">
      <c r="A3430" s="200"/>
      <c r="B3430" s="200"/>
    </row>
    <row r="3431" spans="1:2" s="197" customFormat="1" x14ac:dyDescent="0.25">
      <c r="A3431" s="200"/>
      <c r="B3431" s="200"/>
    </row>
    <row r="3432" spans="1:2" s="197" customFormat="1" x14ac:dyDescent="0.25">
      <c r="A3432" s="200"/>
      <c r="B3432" s="200"/>
    </row>
    <row r="3433" spans="1:2" s="197" customFormat="1" x14ac:dyDescent="0.25">
      <c r="A3433" s="200"/>
      <c r="B3433" s="200"/>
    </row>
    <row r="3434" spans="1:2" s="197" customFormat="1" x14ac:dyDescent="0.25">
      <c r="A3434" s="200"/>
      <c r="B3434" s="200"/>
    </row>
    <row r="3435" spans="1:2" s="197" customFormat="1" x14ac:dyDescent="0.25">
      <c r="A3435" s="200"/>
      <c r="B3435" s="200"/>
    </row>
    <row r="3436" spans="1:2" s="197" customFormat="1" x14ac:dyDescent="0.25">
      <c r="A3436" s="200"/>
      <c r="B3436" s="200"/>
    </row>
    <row r="3437" spans="1:2" s="197" customFormat="1" x14ac:dyDescent="0.25">
      <c r="A3437" s="200"/>
      <c r="B3437" s="200"/>
    </row>
    <row r="3438" spans="1:2" s="197" customFormat="1" x14ac:dyDescent="0.25">
      <c r="A3438" s="200"/>
      <c r="B3438" s="200"/>
    </row>
    <row r="3439" spans="1:2" s="197" customFormat="1" x14ac:dyDescent="0.25">
      <c r="A3439" s="200"/>
      <c r="B3439" s="200"/>
    </row>
    <row r="3440" spans="1:2" s="197" customFormat="1" x14ac:dyDescent="0.25">
      <c r="A3440" s="200"/>
      <c r="B3440" s="200"/>
    </row>
    <row r="3441" spans="1:2" s="197" customFormat="1" x14ac:dyDescent="0.25">
      <c r="A3441" s="200"/>
      <c r="B3441" s="200"/>
    </row>
    <row r="3442" spans="1:2" s="197" customFormat="1" x14ac:dyDescent="0.25">
      <c r="A3442" s="200"/>
      <c r="B3442" s="200"/>
    </row>
    <row r="3443" spans="1:2" s="197" customFormat="1" x14ac:dyDescent="0.25">
      <c r="A3443" s="200"/>
      <c r="B3443" s="200"/>
    </row>
    <row r="3444" spans="1:2" s="197" customFormat="1" x14ac:dyDescent="0.25">
      <c r="A3444" s="200"/>
      <c r="B3444" s="200"/>
    </row>
    <row r="3445" spans="1:2" s="197" customFormat="1" x14ac:dyDescent="0.25">
      <c r="A3445" s="200"/>
      <c r="B3445" s="200"/>
    </row>
    <row r="3446" spans="1:2" s="197" customFormat="1" x14ac:dyDescent="0.25">
      <c r="A3446" s="200"/>
      <c r="B3446" s="200"/>
    </row>
    <row r="3447" spans="1:2" s="197" customFormat="1" x14ac:dyDescent="0.25">
      <c r="A3447" s="200"/>
      <c r="B3447" s="200"/>
    </row>
    <row r="3448" spans="1:2" s="197" customFormat="1" x14ac:dyDescent="0.25">
      <c r="A3448" s="200"/>
      <c r="B3448" s="200"/>
    </row>
    <row r="3449" spans="1:2" s="197" customFormat="1" x14ac:dyDescent="0.25">
      <c r="A3449" s="200"/>
      <c r="B3449" s="200"/>
    </row>
    <row r="3450" spans="1:2" s="197" customFormat="1" x14ac:dyDescent="0.25">
      <c r="A3450" s="200"/>
      <c r="B3450" s="200"/>
    </row>
    <row r="3451" spans="1:2" s="197" customFormat="1" x14ac:dyDescent="0.25">
      <c r="A3451" s="200"/>
      <c r="B3451" s="200"/>
    </row>
    <row r="3452" spans="1:2" s="197" customFormat="1" x14ac:dyDescent="0.25">
      <c r="A3452" s="200"/>
      <c r="B3452" s="200"/>
    </row>
    <row r="3453" spans="1:2" s="197" customFormat="1" x14ac:dyDescent="0.25">
      <c r="A3453" s="200"/>
      <c r="B3453" s="200"/>
    </row>
    <row r="3454" spans="1:2" s="197" customFormat="1" x14ac:dyDescent="0.25">
      <c r="A3454" s="200"/>
      <c r="B3454" s="200"/>
    </row>
    <row r="3455" spans="1:2" s="197" customFormat="1" x14ac:dyDescent="0.25">
      <c r="A3455" s="200"/>
      <c r="B3455" s="200"/>
    </row>
    <row r="3456" spans="1:2" s="197" customFormat="1" x14ac:dyDescent="0.25">
      <c r="A3456" s="200"/>
      <c r="B3456" s="200"/>
    </row>
    <row r="3457" spans="1:2" s="197" customFormat="1" x14ac:dyDescent="0.25">
      <c r="A3457" s="200"/>
      <c r="B3457" s="200"/>
    </row>
    <row r="3458" spans="1:2" s="197" customFormat="1" x14ac:dyDescent="0.25">
      <c r="A3458" s="200"/>
      <c r="B3458" s="200"/>
    </row>
    <row r="3459" spans="1:2" s="197" customFormat="1" x14ac:dyDescent="0.25">
      <c r="A3459" s="200"/>
      <c r="B3459" s="200"/>
    </row>
    <row r="3460" spans="1:2" s="197" customFormat="1" x14ac:dyDescent="0.25">
      <c r="A3460" s="200"/>
      <c r="B3460" s="200"/>
    </row>
    <row r="3461" spans="1:2" s="197" customFormat="1" x14ac:dyDescent="0.25">
      <c r="A3461" s="200"/>
      <c r="B3461" s="200"/>
    </row>
    <row r="3462" spans="1:2" s="197" customFormat="1" x14ac:dyDescent="0.25">
      <c r="A3462" s="200"/>
      <c r="B3462" s="200"/>
    </row>
    <row r="3463" spans="1:2" s="197" customFormat="1" x14ac:dyDescent="0.25">
      <c r="A3463" s="200"/>
      <c r="B3463" s="200"/>
    </row>
    <row r="3464" spans="1:2" s="197" customFormat="1" x14ac:dyDescent="0.25">
      <c r="A3464" s="200"/>
      <c r="B3464" s="200"/>
    </row>
    <row r="3465" spans="1:2" s="197" customFormat="1" x14ac:dyDescent="0.25">
      <c r="A3465" s="200"/>
      <c r="B3465" s="200"/>
    </row>
    <row r="3466" spans="1:2" s="197" customFormat="1" x14ac:dyDescent="0.25">
      <c r="A3466" s="200"/>
      <c r="B3466" s="200"/>
    </row>
    <row r="3467" spans="1:2" s="197" customFormat="1" x14ac:dyDescent="0.25">
      <c r="A3467" s="200"/>
      <c r="B3467" s="200"/>
    </row>
    <row r="3468" spans="1:2" s="197" customFormat="1" x14ac:dyDescent="0.25">
      <c r="A3468" s="200"/>
      <c r="B3468" s="200"/>
    </row>
    <row r="3469" spans="1:2" s="197" customFormat="1" x14ac:dyDescent="0.25">
      <c r="A3469" s="200"/>
      <c r="B3469" s="200"/>
    </row>
    <row r="3470" spans="1:2" s="197" customFormat="1" x14ac:dyDescent="0.25">
      <c r="A3470" s="200"/>
      <c r="B3470" s="200"/>
    </row>
    <row r="3471" spans="1:2" s="197" customFormat="1" x14ac:dyDescent="0.25">
      <c r="A3471" s="200"/>
      <c r="B3471" s="200"/>
    </row>
    <row r="3472" spans="1:2" s="197" customFormat="1" x14ac:dyDescent="0.25">
      <c r="A3472" s="200"/>
      <c r="B3472" s="200"/>
    </row>
    <row r="3473" spans="1:2" s="197" customFormat="1" x14ac:dyDescent="0.25">
      <c r="A3473" s="200"/>
      <c r="B3473" s="200"/>
    </row>
    <row r="3474" spans="1:2" s="197" customFormat="1" x14ac:dyDescent="0.25">
      <c r="A3474" s="200"/>
      <c r="B3474" s="200"/>
    </row>
    <row r="3475" spans="1:2" s="197" customFormat="1" x14ac:dyDescent="0.25">
      <c r="A3475" s="200"/>
      <c r="B3475" s="200"/>
    </row>
    <row r="3476" spans="1:2" s="197" customFormat="1" x14ac:dyDescent="0.25">
      <c r="A3476" s="200"/>
      <c r="B3476" s="200"/>
    </row>
    <row r="3477" spans="1:2" s="197" customFormat="1" x14ac:dyDescent="0.25">
      <c r="A3477" s="200"/>
      <c r="B3477" s="200"/>
    </row>
    <row r="3478" spans="1:2" s="197" customFormat="1" x14ac:dyDescent="0.25">
      <c r="A3478" s="200"/>
      <c r="B3478" s="200"/>
    </row>
    <row r="3479" spans="1:2" s="197" customFormat="1" x14ac:dyDescent="0.25">
      <c r="A3479" s="200"/>
      <c r="B3479" s="200"/>
    </row>
    <row r="3480" spans="1:2" s="197" customFormat="1" x14ac:dyDescent="0.25">
      <c r="A3480" s="200"/>
      <c r="B3480" s="200"/>
    </row>
    <row r="3481" spans="1:2" s="197" customFormat="1" x14ac:dyDescent="0.25">
      <c r="A3481" s="200"/>
      <c r="B3481" s="200"/>
    </row>
    <row r="3482" spans="1:2" s="197" customFormat="1" x14ac:dyDescent="0.25">
      <c r="A3482" s="200"/>
      <c r="B3482" s="200"/>
    </row>
    <row r="3483" spans="1:2" s="197" customFormat="1" x14ac:dyDescent="0.25">
      <c r="A3483" s="200"/>
      <c r="B3483" s="200"/>
    </row>
    <row r="3484" spans="1:2" s="197" customFormat="1" x14ac:dyDescent="0.25">
      <c r="A3484" s="200"/>
      <c r="B3484" s="200"/>
    </row>
    <row r="3485" spans="1:2" s="197" customFormat="1" x14ac:dyDescent="0.25">
      <c r="A3485" s="200"/>
      <c r="B3485" s="200"/>
    </row>
    <row r="3486" spans="1:2" s="197" customFormat="1" x14ac:dyDescent="0.25">
      <c r="A3486" s="200"/>
      <c r="B3486" s="200"/>
    </row>
    <row r="3487" spans="1:2" s="197" customFormat="1" x14ac:dyDescent="0.25">
      <c r="A3487" s="200"/>
      <c r="B3487" s="200"/>
    </row>
    <row r="3488" spans="1:2" s="197" customFormat="1" x14ac:dyDescent="0.25">
      <c r="A3488" s="200"/>
      <c r="B3488" s="200"/>
    </row>
    <row r="3489" spans="1:2" s="197" customFormat="1" x14ac:dyDescent="0.25">
      <c r="A3489" s="200"/>
      <c r="B3489" s="200"/>
    </row>
    <row r="3490" spans="1:2" s="197" customFormat="1" x14ac:dyDescent="0.25">
      <c r="A3490" s="200"/>
      <c r="B3490" s="200"/>
    </row>
    <row r="3491" spans="1:2" s="197" customFormat="1" x14ac:dyDescent="0.25">
      <c r="A3491" s="200"/>
      <c r="B3491" s="200"/>
    </row>
    <row r="3492" spans="1:2" s="197" customFormat="1" x14ac:dyDescent="0.25">
      <c r="A3492" s="200"/>
      <c r="B3492" s="200"/>
    </row>
    <row r="3493" spans="1:2" s="197" customFormat="1" x14ac:dyDescent="0.25">
      <c r="A3493" s="200"/>
      <c r="B3493" s="200"/>
    </row>
    <row r="3494" spans="1:2" s="197" customFormat="1" x14ac:dyDescent="0.25">
      <c r="A3494" s="200"/>
      <c r="B3494" s="200"/>
    </row>
    <row r="3495" spans="1:2" s="197" customFormat="1" x14ac:dyDescent="0.25">
      <c r="A3495" s="200"/>
      <c r="B3495" s="200"/>
    </row>
    <row r="3496" spans="1:2" s="197" customFormat="1" x14ac:dyDescent="0.25">
      <c r="A3496" s="200"/>
      <c r="B3496" s="200"/>
    </row>
    <row r="3497" spans="1:2" s="197" customFormat="1" x14ac:dyDescent="0.25">
      <c r="A3497" s="200"/>
      <c r="B3497" s="200"/>
    </row>
    <row r="3498" spans="1:2" s="197" customFormat="1" x14ac:dyDescent="0.25">
      <c r="A3498" s="200"/>
      <c r="B3498" s="200"/>
    </row>
    <row r="3499" spans="1:2" s="197" customFormat="1" x14ac:dyDescent="0.25">
      <c r="A3499" s="200"/>
      <c r="B3499" s="200"/>
    </row>
    <row r="3500" spans="1:2" s="197" customFormat="1" x14ac:dyDescent="0.25">
      <c r="A3500" s="200"/>
      <c r="B3500" s="200"/>
    </row>
    <row r="3501" spans="1:2" s="197" customFormat="1" x14ac:dyDescent="0.25">
      <c r="A3501" s="200"/>
      <c r="B3501" s="200"/>
    </row>
    <row r="3502" spans="1:2" s="197" customFormat="1" x14ac:dyDescent="0.25">
      <c r="A3502" s="200"/>
      <c r="B3502" s="200"/>
    </row>
    <row r="3503" spans="1:2" s="197" customFormat="1" x14ac:dyDescent="0.25">
      <c r="A3503" s="200"/>
      <c r="B3503" s="200"/>
    </row>
    <row r="3504" spans="1:2" s="197" customFormat="1" x14ac:dyDescent="0.25">
      <c r="A3504" s="200"/>
      <c r="B3504" s="200"/>
    </row>
    <row r="3505" spans="1:2" s="197" customFormat="1" x14ac:dyDescent="0.25">
      <c r="A3505" s="200"/>
      <c r="B3505" s="200"/>
    </row>
    <row r="3506" spans="1:2" s="197" customFormat="1" x14ac:dyDescent="0.25">
      <c r="A3506" s="200"/>
      <c r="B3506" s="200"/>
    </row>
    <row r="3507" spans="1:2" s="197" customFormat="1" x14ac:dyDescent="0.25">
      <c r="A3507" s="200"/>
      <c r="B3507" s="200"/>
    </row>
    <row r="3508" spans="1:2" s="197" customFormat="1" x14ac:dyDescent="0.25">
      <c r="A3508" s="200"/>
      <c r="B3508" s="200"/>
    </row>
    <row r="3509" spans="1:2" s="197" customFormat="1" x14ac:dyDescent="0.25">
      <c r="A3509" s="200"/>
      <c r="B3509" s="200"/>
    </row>
    <row r="3510" spans="1:2" s="197" customFormat="1" x14ac:dyDescent="0.25">
      <c r="A3510" s="200"/>
      <c r="B3510" s="200"/>
    </row>
    <row r="3511" spans="1:2" s="197" customFormat="1" x14ac:dyDescent="0.25">
      <c r="A3511" s="200"/>
      <c r="B3511" s="200"/>
    </row>
    <row r="3512" spans="1:2" s="197" customFormat="1" x14ac:dyDescent="0.25">
      <c r="A3512" s="200"/>
      <c r="B3512" s="200"/>
    </row>
    <row r="3513" spans="1:2" s="197" customFormat="1" x14ac:dyDescent="0.25">
      <c r="A3513" s="200"/>
      <c r="B3513" s="200"/>
    </row>
    <row r="3514" spans="1:2" s="197" customFormat="1" x14ac:dyDescent="0.25">
      <c r="A3514" s="200"/>
      <c r="B3514" s="200"/>
    </row>
    <row r="3515" spans="1:2" s="197" customFormat="1" x14ac:dyDescent="0.25">
      <c r="A3515" s="200"/>
      <c r="B3515" s="200"/>
    </row>
    <row r="3516" spans="1:2" s="197" customFormat="1" x14ac:dyDescent="0.25">
      <c r="A3516" s="200"/>
      <c r="B3516" s="200"/>
    </row>
    <row r="3517" spans="1:2" s="197" customFormat="1" x14ac:dyDescent="0.25">
      <c r="A3517" s="200"/>
      <c r="B3517" s="200"/>
    </row>
    <row r="3518" spans="1:2" s="197" customFormat="1" x14ac:dyDescent="0.25">
      <c r="A3518" s="200"/>
      <c r="B3518" s="200"/>
    </row>
    <row r="3519" spans="1:2" s="197" customFormat="1" x14ac:dyDescent="0.25">
      <c r="A3519" s="200"/>
      <c r="B3519" s="200"/>
    </row>
    <row r="3520" spans="1:2" s="197" customFormat="1" x14ac:dyDescent="0.25">
      <c r="A3520" s="200"/>
      <c r="B3520" s="200"/>
    </row>
    <row r="3521" spans="1:2" s="197" customFormat="1" x14ac:dyDescent="0.25">
      <c r="A3521" s="200"/>
      <c r="B3521" s="200"/>
    </row>
    <row r="3522" spans="1:2" s="197" customFormat="1" x14ac:dyDescent="0.25">
      <c r="A3522" s="200"/>
      <c r="B3522" s="200"/>
    </row>
    <row r="3523" spans="1:2" s="197" customFormat="1" x14ac:dyDescent="0.25">
      <c r="A3523" s="200"/>
      <c r="B3523" s="200"/>
    </row>
    <row r="3524" spans="1:2" s="197" customFormat="1" x14ac:dyDescent="0.25">
      <c r="A3524" s="200"/>
      <c r="B3524" s="200"/>
    </row>
    <row r="3525" spans="1:2" s="197" customFormat="1" x14ac:dyDescent="0.25">
      <c r="A3525" s="200"/>
      <c r="B3525" s="200"/>
    </row>
    <row r="3526" spans="1:2" s="197" customFormat="1" x14ac:dyDescent="0.25">
      <c r="A3526" s="200"/>
      <c r="B3526" s="200"/>
    </row>
    <row r="3527" spans="1:2" s="197" customFormat="1" x14ac:dyDescent="0.25">
      <c r="A3527" s="200"/>
      <c r="B3527" s="200"/>
    </row>
    <row r="3528" spans="1:2" s="197" customFormat="1" x14ac:dyDescent="0.25">
      <c r="A3528" s="200"/>
      <c r="B3528" s="200"/>
    </row>
    <row r="3529" spans="1:2" s="197" customFormat="1" x14ac:dyDescent="0.25">
      <c r="A3529" s="200"/>
      <c r="B3529" s="200"/>
    </row>
    <row r="3530" spans="1:2" s="197" customFormat="1" x14ac:dyDescent="0.25">
      <c r="A3530" s="200"/>
      <c r="B3530" s="200"/>
    </row>
    <row r="3531" spans="1:2" s="197" customFormat="1" x14ac:dyDescent="0.25">
      <c r="A3531" s="200"/>
      <c r="B3531" s="200"/>
    </row>
    <row r="3532" spans="1:2" s="197" customFormat="1" x14ac:dyDescent="0.25">
      <c r="A3532" s="200"/>
      <c r="B3532" s="200"/>
    </row>
    <row r="3533" spans="1:2" s="197" customFormat="1" x14ac:dyDescent="0.25">
      <c r="A3533" s="200"/>
      <c r="B3533" s="200"/>
    </row>
    <row r="3534" spans="1:2" s="197" customFormat="1" x14ac:dyDescent="0.25">
      <c r="A3534" s="200"/>
      <c r="B3534" s="200"/>
    </row>
    <row r="3535" spans="1:2" s="197" customFormat="1" x14ac:dyDescent="0.25">
      <c r="A3535" s="200"/>
      <c r="B3535" s="200"/>
    </row>
    <row r="3536" spans="1:2" s="197" customFormat="1" x14ac:dyDescent="0.25">
      <c r="A3536" s="200"/>
      <c r="B3536" s="200"/>
    </row>
    <row r="3537" spans="1:2" s="197" customFormat="1" x14ac:dyDescent="0.25">
      <c r="A3537" s="200"/>
      <c r="B3537" s="200"/>
    </row>
    <row r="3538" spans="1:2" s="197" customFormat="1" x14ac:dyDescent="0.25">
      <c r="A3538" s="200"/>
      <c r="B3538" s="200"/>
    </row>
    <row r="3539" spans="1:2" s="197" customFormat="1" x14ac:dyDescent="0.25">
      <c r="A3539" s="200"/>
      <c r="B3539" s="200"/>
    </row>
    <row r="3540" spans="1:2" s="197" customFormat="1" x14ac:dyDescent="0.25">
      <c r="A3540" s="200"/>
      <c r="B3540" s="200"/>
    </row>
    <row r="3541" spans="1:2" s="197" customFormat="1" x14ac:dyDescent="0.25">
      <c r="A3541" s="200"/>
      <c r="B3541" s="200"/>
    </row>
    <row r="3542" spans="1:2" s="197" customFormat="1" x14ac:dyDescent="0.25">
      <c r="A3542" s="200"/>
      <c r="B3542" s="200"/>
    </row>
    <row r="3543" spans="1:2" s="197" customFormat="1" x14ac:dyDescent="0.25">
      <c r="A3543" s="200"/>
      <c r="B3543" s="200"/>
    </row>
    <row r="3544" spans="1:2" s="197" customFormat="1" x14ac:dyDescent="0.25">
      <c r="A3544" s="200"/>
      <c r="B3544" s="200"/>
    </row>
    <row r="3545" spans="1:2" s="197" customFormat="1" x14ac:dyDescent="0.25">
      <c r="A3545" s="200"/>
      <c r="B3545" s="200"/>
    </row>
    <row r="3546" spans="1:2" s="197" customFormat="1" x14ac:dyDescent="0.25">
      <c r="A3546" s="200"/>
      <c r="B3546" s="200"/>
    </row>
    <row r="3547" spans="1:2" s="197" customFormat="1" x14ac:dyDescent="0.25">
      <c r="A3547" s="200"/>
      <c r="B3547" s="200"/>
    </row>
    <row r="3548" spans="1:2" s="197" customFormat="1" x14ac:dyDescent="0.25">
      <c r="A3548" s="200"/>
      <c r="B3548" s="200"/>
    </row>
    <row r="3549" spans="1:2" s="197" customFormat="1" x14ac:dyDescent="0.25">
      <c r="A3549" s="200"/>
      <c r="B3549" s="200"/>
    </row>
    <row r="3550" spans="1:2" s="197" customFormat="1" x14ac:dyDescent="0.25">
      <c r="A3550" s="200"/>
      <c r="B3550" s="200"/>
    </row>
    <row r="3551" spans="1:2" s="197" customFormat="1" x14ac:dyDescent="0.25">
      <c r="A3551" s="200"/>
      <c r="B3551" s="200"/>
    </row>
    <row r="3552" spans="1:2" s="197" customFormat="1" x14ac:dyDescent="0.25">
      <c r="A3552" s="200"/>
      <c r="B3552" s="200"/>
    </row>
    <row r="3553" spans="1:2" s="197" customFormat="1" x14ac:dyDescent="0.25">
      <c r="A3553" s="200"/>
      <c r="B3553" s="200"/>
    </row>
    <row r="3554" spans="1:2" s="197" customFormat="1" x14ac:dyDescent="0.25">
      <c r="A3554" s="200"/>
      <c r="B3554" s="200"/>
    </row>
    <row r="3555" spans="1:2" s="197" customFormat="1" x14ac:dyDescent="0.25">
      <c r="A3555" s="200"/>
      <c r="B3555" s="200"/>
    </row>
    <row r="3556" spans="1:2" s="197" customFormat="1" x14ac:dyDescent="0.25">
      <c r="A3556" s="200"/>
      <c r="B3556" s="200"/>
    </row>
    <row r="3557" spans="1:2" s="197" customFormat="1" x14ac:dyDescent="0.25">
      <c r="A3557" s="200"/>
      <c r="B3557" s="200"/>
    </row>
    <row r="3558" spans="1:2" s="197" customFormat="1" x14ac:dyDescent="0.25">
      <c r="A3558" s="200"/>
      <c r="B3558" s="200"/>
    </row>
    <row r="3559" spans="1:2" s="197" customFormat="1" x14ac:dyDescent="0.25">
      <c r="A3559" s="200"/>
      <c r="B3559" s="200"/>
    </row>
    <row r="3560" spans="1:2" s="197" customFormat="1" x14ac:dyDescent="0.25">
      <c r="A3560" s="200"/>
      <c r="B3560" s="200"/>
    </row>
    <row r="3561" spans="1:2" s="197" customFormat="1" x14ac:dyDescent="0.25">
      <c r="A3561" s="200"/>
      <c r="B3561" s="200"/>
    </row>
    <row r="3562" spans="1:2" s="197" customFormat="1" x14ac:dyDescent="0.25">
      <c r="A3562" s="200"/>
      <c r="B3562" s="200"/>
    </row>
    <row r="3563" spans="1:2" s="197" customFormat="1" x14ac:dyDescent="0.25">
      <c r="A3563" s="200"/>
      <c r="B3563" s="200"/>
    </row>
    <row r="3564" spans="1:2" s="197" customFormat="1" x14ac:dyDescent="0.25">
      <c r="A3564" s="200"/>
      <c r="B3564" s="200"/>
    </row>
    <row r="3565" spans="1:2" s="197" customFormat="1" x14ac:dyDescent="0.25">
      <c r="A3565" s="200"/>
      <c r="B3565" s="200"/>
    </row>
    <row r="3566" spans="1:2" s="197" customFormat="1" x14ac:dyDescent="0.25">
      <c r="A3566" s="200"/>
      <c r="B3566" s="200"/>
    </row>
    <row r="3567" spans="1:2" s="197" customFormat="1" x14ac:dyDescent="0.25">
      <c r="A3567" s="200"/>
      <c r="B3567" s="200"/>
    </row>
    <row r="3568" spans="1:2" s="197" customFormat="1" x14ac:dyDescent="0.25">
      <c r="A3568" s="200"/>
      <c r="B3568" s="200"/>
    </row>
    <row r="3569" spans="1:2" s="197" customFormat="1" x14ac:dyDescent="0.25">
      <c r="A3569" s="200"/>
      <c r="B3569" s="200"/>
    </row>
    <row r="3570" spans="1:2" s="197" customFormat="1" x14ac:dyDescent="0.25">
      <c r="A3570" s="200"/>
      <c r="B3570" s="200"/>
    </row>
    <row r="3571" spans="1:2" s="197" customFormat="1" x14ac:dyDescent="0.25">
      <c r="A3571" s="200"/>
      <c r="B3571" s="200"/>
    </row>
    <row r="3572" spans="1:2" s="197" customFormat="1" x14ac:dyDescent="0.25">
      <c r="A3572" s="200"/>
      <c r="B3572" s="200"/>
    </row>
    <row r="3573" spans="1:2" s="197" customFormat="1" x14ac:dyDescent="0.25">
      <c r="A3573" s="200"/>
      <c r="B3573" s="200"/>
    </row>
    <row r="3574" spans="1:2" s="197" customFormat="1" x14ac:dyDescent="0.25">
      <c r="A3574" s="200"/>
      <c r="B3574" s="200"/>
    </row>
    <row r="3575" spans="1:2" s="197" customFormat="1" x14ac:dyDescent="0.25">
      <c r="A3575" s="200"/>
      <c r="B3575" s="200"/>
    </row>
    <row r="3576" spans="1:2" s="197" customFormat="1" x14ac:dyDescent="0.25">
      <c r="A3576" s="200"/>
      <c r="B3576" s="200"/>
    </row>
    <row r="3577" spans="1:2" s="197" customFormat="1" x14ac:dyDescent="0.25">
      <c r="A3577" s="200"/>
      <c r="B3577" s="200"/>
    </row>
    <row r="3578" spans="1:2" s="197" customFormat="1" x14ac:dyDescent="0.25">
      <c r="A3578" s="200"/>
      <c r="B3578" s="200"/>
    </row>
    <row r="3579" spans="1:2" s="197" customFormat="1" x14ac:dyDescent="0.25">
      <c r="A3579" s="200"/>
      <c r="B3579" s="200"/>
    </row>
    <row r="3580" spans="1:2" s="197" customFormat="1" x14ac:dyDescent="0.25">
      <c r="A3580" s="200"/>
      <c r="B3580" s="200"/>
    </row>
    <row r="3581" spans="1:2" s="197" customFormat="1" x14ac:dyDescent="0.25">
      <c r="A3581" s="200"/>
      <c r="B3581" s="200"/>
    </row>
    <row r="3582" spans="1:2" s="197" customFormat="1" x14ac:dyDescent="0.25">
      <c r="A3582" s="200"/>
      <c r="B3582" s="200"/>
    </row>
    <row r="3583" spans="1:2" s="197" customFormat="1" x14ac:dyDescent="0.25">
      <c r="A3583" s="200"/>
      <c r="B3583" s="200"/>
    </row>
    <row r="3584" spans="1:2" s="197" customFormat="1" x14ac:dyDescent="0.25">
      <c r="A3584" s="200"/>
      <c r="B3584" s="200"/>
    </row>
    <row r="3585" spans="1:2" s="197" customFormat="1" x14ac:dyDescent="0.25">
      <c r="A3585" s="200"/>
      <c r="B3585" s="200"/>
    </row>
    <row r="3586" spans="1:2" s="197" customFormat="1" x14ac:dyDescent="0.25">
      <c r="A3586" s="200"/>
      <c r="B3586" s="200"/>
    </row>
    <row r="3587" spans="1:2" s="197" customFormat="1" x14ac:dyDescent="0.25">
      <c r="A3587" s="200"/>
      <c r="B3587" s="200"/>
    </row>
    <row r="3588" spans="1:2" s="197" customFormat="1" x14ac:dyDescent="0.25">
      <c r="A3588" s="200"/>
      <c r="B3588" s="200"/>
    </row>
    <row r="3589" spans="1:2" s="197" customFormat="1" x14ac:dyDescent="0.25">
      <c r="A3589" s="200"/>
      <c r="B3589" s="200"/>
    </row>
    <row r="3590" spans="1:2" s="197" customFormat="1" x14ac:dyDescent="0.25">
      <c r="A3590" s="200"/>
      <c r="B3590" s="200"/>
    </row>
    <row r="3591" spans="1:2" s="197" customFormat="1" x14ac:dyDescent="0.25">
      <c r="A3591" s="200"/>
      <c r="B3591" s="200"/>
    </row>
    <row r="3592" spans="1:2" s="197" customFormat="1" x14ac:dyDescent="0.25">
      <c r="A3592" s="200"/>
      <c r="B3592" s="200"/>
    </row>
    <row r="3593" spans="1:2" s="197" customFormat="1" x14ac:dyDescent="0.25">
      <c r="A3593" s="200"/>
      <c r="B3593" s="200"/>
    </row>
    <row r="3594" spans="1:2" s="197" customFormat="1" x14ac:dyDescent="0.25">
      <c r="A3594" s="200"/>
      <c r="B3594" s="200"/>
    </row>
    <row r="3595" spans="1:2" s="197" customFormat="1" x14ac:dyDescent="0.25">
      <c r="A3595" s="200"/>
      <c r="B3595" s="200"/>
    </row>
    <row r="3596" spans="1:2" s="197" customFormat="1" x14ac:dyDescent="0.25">
      <c r="A3596" s="200"/>
      <c r="B3596" s="200"/>
    </row>
    <row r="3597" spans="1:2" s="197" customFormat="1" x14ac:dyDescent="0.25">
      <c r="A3597" s="200"/>
      <c r="B3597" s="200"/>
    </row>
    <row r="3598" spans="1:2" s="197" customFormat="1" x14ac:dyDescent="0.25">
      <c r="A3598" s="200"/>
      <c r="B3598" s="200"/>
    </row>
    <row r="3599" spans="1:2" s="197" customFormat="1" x14ac:dyDescent="0.25">
      <c r="A3599" s="200"/>
      <c r="B3599" s="200"/>
    </row>
    <row r="3600" spans="1:2" s="197" customFormat="1" x14ac:dyDescent="0.25">
      <c r="A3600" s="200"/>
      <c r="B3600" s="200"/>
    </row>
    <row r="3601" spans="1:2" s="197" customFormat="1" x14ac:dyDescent="0.25">
      <c r="A3601" s="200"/>
      <c r="B3601" s="200"/>
    </row>
    <row r="3602" spans="1:2" s="197" customFormat="1" x14ac:dyDescent="0.25">
      <c r="A3602" s="200"/>
      <c r="B3602" s="200"/>
    </row>
    <row r="3603" spans="1:2" s="197" customFormat="1" x14ac:dyDescent="0.25">
      <c r="A3603" s="200"/>
      <c r="B3603" s="200"/>
    </row>
    <row r="3604" spans="1:2" s="197" customFormat="1" x14ac:dyDescent="0.25">
      <c r="A3604" s="200"/>
      <c r="B3604" s="200"/>
    </row>
    <row r="3605" spans="1:2" s="197" customFormat="1" x14ac:dyDescent="0.25">
      <c r="A3605" s="200"/>
      <c r="B3605" s="200"/>
    </row>
    <row r="3606" spans="1:2" s="197" customFormat="1" x14ac:dyDescent="0.25">
      <c r="A3606" s="200"/>
      <c r="B3606" s="200"/>
    </row>
    <row r="3607" spans="1:2" s="197" customFormat="1" x14ac:dyDescent="0.25">
      <c r="A3607" s="200"/>
      <c r="B3607" s="200"/>
    </row>
    <row r="3608" spans="1:2" s="197" customFormat="1" x14ac:dyDescent="0.25">
      <c r="A3608" s="200"/>
      <c r="B3608" s="200"/>
    </row>
    <row r="3609" spans="1:2" s="197" customFormat="1" x14ac:dyDescent="0.25">
      <c r="A3609" s="200"/>
      <c r="B3609" s="200"/>
    </row>
    <row r="3610" spans="1:2" s="197" customFormat="1" x14ac:dyDescent="0.25">
      <c r="A3610" s="200"/>
      <c r="B3610" s="200"/>
    </row>
    <row r="3611" spans="1:2" s="197" customFormat="1" x14ac:dyDescent="0.25">
      <c r="A3611" s="200"/>
      <c r="B3611" s="200"/>
    </row>
    <row r="3612" spans="1:2" s="197" customFormat="1" x14ac:dyDescent="0.25">
      <c r="A3612" s="200"/>
      <c r="B3612" s="200"/>
    </row>
    <row r="3613" spans="1:2" s="197" customFormat="1" x14ac:dyDescent="0.25">
      <c r="A3613" s="200"/>
      <c r="B3613" s="200"/>
    </row>
    <row r="3614" spans="1:2" s="197" customFormat="1" x14ac:dyDescent="0.25">
      <c r="A3614" s="200"/>
      <c r="B3614" s="200"/>
    </row>
    <row r="3615" spans="1:2" s="197" customFormat="1" x14ac:dyDescent="0.25">
      <c r="A3615" s="200"/>
      <c r="B3615" s="200"/>
    </row>
    <row r="3616" spans="1:2" s="197" customFormat="1" x14ac:dyDescent="0.25">
      <c r="A3616" s="200"/>
      <c r="B3616" s="200"/>
    </row>
    <row r="3617" spans="1:2" s="197" customFormat="1" x14ac:dyDescent="0.25">
      <c r="A3617" s="200"/>
      <c r="B3617" s="200"/>
    </row>
    <row r="3618" spans="1:2" s="197" customFormat="1" x14ac:dyDescent="0.25">
      <c r="A3618" s="200"/>
      <c r="B3618" s="200"/>
    </row>
    <row r="3619" spans="1:2" s="197" customFormat="1" x14ac:dyDescent="0.25">
      <c r="A3619" s="200"/>
      <c r="B3619" s="200"/>
    </row>
    <row r="3620" spans="1:2" s="197" customFormat="1" x14ac:dyDescent="0.25">
      <c r="A3620" s="200"/>
      <c r="B3620" s="200"/>
    </row>
    <row r="3621" spans="1:2" s="197" customFormat="1" x14ac:dyDescent="0.25">
      <c r="A3621" s="200"/>
      <c r="B3621" s="200"/>
    </row>
    <row r="3622" spans="1:2" s="197" customFormat="1" x14ac:dyDescent="0.25">
      <c r="A3622" s="200"/>
      <c r="B3622" s="200"/>
    </row>
    <row r="3623" spans="1:2" s="197" customFormat="1" x14ac:dyDescent="0.25">
      <c r="A3623" s="200"/>
      <c r="B3623" s="200"/>
    </row>
    <row r="3624" spans="1:2" s="197" customFormat="1" x14ac:dyDescent="0.25">
      <c r="A3624" s="200"/>
      <c r="B3624" s="200"/>
    </row>
    <row r="3625" spans="1:2" s="197" customFormat="1" x14ac:dyDescent="0.25">
      <c r="A3625" s="200"/>
      <c r="B3625" s="200"/>
    </row>
    <row r="3626" spans="1:2" s="197" customFormat="1" x14ac:dyDescent="0.25">
      <c r="A3626" s="200"/>
      <c r="B3626" s="200"/>
    </row>
    <row r="3627" spans="1:2" s="197" customFormat="1" x14ac:dyDescent="0.25">
      <c r="A3627" s="200"/>
      <c r="B3627" s="200"/>
    </row>
    <row r="3628" spans="1:2" s="197" customFormat="1" x14ac:dyDescent="0.25">
      <c r="A3628" s="200"/>
      <c r="B3628" s="200"/>
    </row>
    <row r="3629" spans="1:2" s="197" customFormat="1" x14ac:dyDescent="0.25">
      <c r="A3629" s="200"/>
      <c r="B3629" s="200"/>
    </row>
    <row r="3630" spans="1:2" s="197" customFormat="1" x14ac:dyDescent="0.25">
      <c r="A3630" s="200"/>
      <c r="B3630" s="200"/>
    </row>
    <row r="3631" spans="1:2" s="197" customFormat="1" x14ac:dyDescent="0.25">
      <c r="A3631" s="200"/>
      <c r="B3631" s="200"/>
    </row>
    <row r="3632" spans="1:2" s="197" customFormat="1" x14ac:dyDescent="0.25">
      <c r="A3632" s="200"/>
      <c r="B3632" s="200"/>
    </row>
    <row r="3633" spans="1:2" s="197" customFormat="1" x14ac:dyDescent="0.25">
      <c r="A3633" s="200"/>
      <c r="B3633" s="200"/>
    </row>
    <row r="3634" spans="1:2" s="197" customFormat="1" x14ac:dyDescent="0.25">
      <c r="A3634" s="200"/>
      <c r="B3634" s="200"/>
    </row>
    <row r="3635" spans="1:2" s="197" customFormat="1" x14ac:dyDescent="0.25">
      <c r="A3635" s="200"/>
      <c r="B3635" s="200"/>
    </row>
    <row r="3636" spans="1:2" s="197" customFormat="1" x14ac:dyDescent="0.25">
      <c r="A3636" s="200"/>
      <c r="B3636" s="200"/>
    </row>
    <row r="3637" spans="1:2" s="197" customFormat="1" x14ac:dyDescent="0.25">
      <c r="A3637" s="200"/>
      <c r="B3637" s="200"/>
    </row>
    <row r="3638" spans="1:2" s="197" customFormat="1" x14ac:dyDescent="0.25">
      <c r="A3638" s="200"/>
      <c r="B3638" s="200"/>
    </row>
    <row r="3639" spans="1:2" s="197" customFormat="1" x14ac:dyDescent="0.25">
      <c r="A3639" s="200"/>
      <c r="B3639" s="200"/>
    </row>
    <row r="3640" spans="1:2" s="197" customFormat="1" x14ac:dyDescent="0.25">
      <c r="A3640" s="200"/>
      <c r="B3640" s="200"/>
    </row>
    <row r="3641" spans="1:2" s="197" customFormat="1" x14ac:dyDescent="0.25">
      <c r="A3641" s="200"/>
      <c r="B3641" s="200"/>
    </row>
    <row r="3642" spans="1:2" s="197" customFormat="1" x14ac:dyDescent="0.25">
      <c r="A3642" s="200"/>
      <c r="B3642" s="200"/>
    </row>
    <row r="3643" spans="1:2" s="197" customFormat="1" x14ac:dyDescent="0.25">
      <c r="A3643" s="200"/>
      <c r="B3643" s="200"/>
    </row>
    <row r="3644" spans="1:2" s="197" customFormat="1" x14ac:dyDescent="0.25">
      <c r="A3644" s="200"/>
      <c r="B3644" s="200"/>
    </row>
    <row r="3645" spans="1:2" s="197" customFormat="1" x14ac:dyDescent="0.25">
      <c r="A3645" s="200"/>
      <c r="B3645" s="200"/>
    </row>
    <row r="3646" spans="1:2" s="197" customFormat="1" x14ac:dyDescent="0.25">
      <c r="A3646" s="200"/>
      <c r="B3646" s="200"/>
    </row>
    <row r="3647" spans="1:2" s="197" customFormat="1" x14ac:dyDescent="0.25">
      <c r="A3647" s="200"/>
      <c r="B3647" s="200"/>
    </row>
    <row r="3648" spans="1:2" s="197" customFormat="1" x14ac:dyDescent="0.25">
      <c r="A3648" s="200"/>
      <c r="B3648" s="200"/>
    </row>
    <row r="3649" spans="1:2" s="197" customFormat="1" x14ac:dyDescent="0.25">
      <c r="A3649" s="200"/>
      <c r="B3649" s="200"/>
    </row>
    <row r="3650" spans="1:2" s="197" customFormat="1" x14ac:dyDescent="0.25">
      <c r="A3650" s="200"/>
      <c r="B3650" s="200"/>
    </row>
    <row r="3651" spans="1:2" s="197" customFormat="1" x14ac:dyDescent="0.25">
      <c r="A3651" s="200"/>
      <c r="B3651" s="200"/>
    </row>
    <row r="3652" spans="1:2" s="197" customFormat="1" x14ac:dyDescent="0.25">
      <c r="A3652" s="200"/>
      <c r="B3652" s="200"/>
    </row>
    <row r="3653" spans="1:2" s="197" customFormat="1" x14ac:dyDescent="0.25">
      <c r="A3653" s="200"/>
      <c r="B3653" s="200"/>
    </row>
    <row r="3654" spans="1:2" s="197" customFormat="1" x14ac:dyDescent="0.25">
      <c r="A3654" s="200"/>
      <c r="B3654" s="200"/>
    </row>
    <row r="3655" spans="1:2" s="197" customFormat="1" x14ac:dyDescent="0.25">
      <c r="A3655" s="200"/>
      <c r="B3655" s="200"/>
    </row>
    <row r="3656" spans="1:2" s="197" customFormat="1" x14ac:dyDescent="0.25">
      <c r="A3656" s="200"/>
      <c r="B3656" s="200"/>
    </row>
    <row r="3657" spans="1:2" s="197" customFormat="1" x14ac:dyDescent="0.25">
      <c r="A3657" s="200"/>
      <c r="B3657" s="200"/>
    </row>
    <row r="3658" spans="1:2" s="197" customFormat="1" x14ac:dyDescent="0.25">
      <c r="A3658" s="200"/>
      <c r="B3658" s="200"/>
    </row>
    <row r="3659" spans="1:2" s="197" customFormat="1" x14ac:dyDescent="0.25">
      <c r="A3659" s="200"/>
      <c r="B3659" s="200"/>
    </row>
    <row r="3660" spans="1:2" s="197" customFormat="1" x14ac:dyDescent="0.25">
      <c r="A3660" s="200"/>
      <c r="B3660" s="200"/>
    </row>
    <row r="3661" spans="1:2" s="197" customFormat="1" x14ac:dyDescent="0.25">
      <c r="A3661" s="200"/>
      <c r="B3661" s="200"/>
    </row>
    <row r="3662" spans="1:2" s="197" customFormat="1" x14ac:dyDescent="0.25">
      <c r="A3662" s="200"/>
      <c r="B3662" s="200"/>
    </row>
    <row r="3663" spans="1:2" s="197" customFormat="1" x14ac:dyDescent="0.25">
      <c r="A3663" s="200"/>
      <c r="B3663" s="200"/>
    </row>
    <row r="3664" spans="1:2" s="197" customFormat="1" x14ac:dyDescent="0.25">
      <c r="A3664" s="200"/>
      <c r="B3664" s="200"/>
    </row>
    <row r="3665" spans="1:2" s="197" customFormat="1" x14ac:dyDescent="0.25">
      <c r="A3665" s="200"/>
      <c r="B3665" s="200"/>
    </row>
    <row r="3666" spans="1:2" s="197" customFormat="1" x14ac:dyDescent="0.25">
      <c r="A3666" s="200"/>
      <c r="B3666" s="200"/>
    </row>
    <row r="3667" spans="1:2" s="197" customFormat="1" x14ac:dyDescent="0.25">
      <c r="A3667" s="200"/>
      <c r="B3667" s="200"/>
    </row>
    <row r="3668" spans="1:2" s="197" customFormat="1" x14ac:dyDescent="0.25">
      <c r="A3668" s="200"/>
      <c r="B3668" s="200"/>
    </row>
    <row r="3669" spans="1:2" s="197" customFormat="1" x14ac:dyDescent="0.25">
      <c r="A3669" s="200"/>
      <c r="B3669" s="200"/>
    </row>
    <row r="3670" spans="1:2" s="197" customFormat="1" x14ac:dyDescent="0.25">
      <c r="A3670" s="200"/>
      <c r="B3670" s="200"/>
    </row>
    <row r="3671" spans="1:2" s="197" customFormat="1" x14ac:dyDescent="0.25">
      <c r="A3671" s="200"/>
      <c r="B3671" s="200"/>
    </row>
    <row r="3672" spans="1:2" s="197" customFormat="1" x14ac:dyDescent="0.25">
      <c r="A3672" s="200"/>
      <c r="B3672" s="200"/>
    </row>
    <row r="3673" spans="1:2" s="197" customFormat="1" x14ac:dyDescent="0.25">
      <c r="A3673" s="200"/>
      <c r="B3673" s="200"/>
    </row>
    <row r="3674" spans="1:2" s="197" customFormat="1" x14ac:dyDescent="0.25">
      <c r="A3674" s="200"/>
      <c r="B3674" s="200"/>
    </row>
    <row r="3675" spans="1:2" s="197" customFormat="1" x14ac:dyDescent="0.25">
      <c r="A3675" s="200"/>
      <c r="B3675" s="200"/>
    </row>
    <row r="3676" spans="1:2" s="197" customFormat="1" x14ac:dyDescent="0.25">
      <c r="A3676" s="200"/>
      <c r="B3676" s="200"/>
    </row>
    <row r="3677" spans="1:2" s="197" customFormat="1" x14ac:dyDescent="0.25">
      <c r="A3677" s="200"/>
      <c r="B3677" s="200"/>
    </row>
    <row r="3678" spans="1:2" s="197" customFormat="1" x14ac:dyDescent="0.25">
      <c r="A3678" s="200"/>
      <c r="B3678" s="200"/>
    </row>
    <row r="3679" spans="1:2" s="197" customFormat="1" x14ac:dyDescent="0.25">
      <c r="A3679" s="200"/>
      <c r="B3679" s="200"/>
    </row>
    <row r="3680" spans="1:2" s="197" customFormat="1" x14ac:dyDescent="0.25">
      <c r="A3680" s="200"/>
      <c r="B3680" s="200"/>
    </row>
    <row r="3681" spans="1:2" s="197" customFormat="1" x14ac:dyDescent="0.25">
      <c r="A3681" s="200"/>
      <c r="B3681" s="200"/>
    </row>
    <row r="3682" spans="1:2" s="197" customFormat="1" x14ac:dyDescent="0.25">
      <c r="A3682" s="200"/>
      <c r="B3682" s="200"/>
    </row>
    <row r="3683" spans="1:2" s="197" customFormat="1" x14ac:dyDescent="0.25">
      <c r="A3683" s="200"/>
      <c r="B3683" s="200"/>
    </row>
    <row r="3684" spans="1:2" s="197" customFormat="1" x14ac:dyDescent="0.25">
      <c r="A3684" s="200"/>
      <c r="B3684" s="200"/>
    </row>
    <row r="3685" spans="1:2" s="197" customFormat="1" x14ac:dyDescent="0.25">
      <c r="A3685" s="200"/>
      <c r="B3685" s="200"/>
    </row>
    <row r="3686" spans="1:2" s="197" customFormat="1" x14ac:dyDescent="0.25">
      <c r="A3686" s="200"/>
      <c r="B3686" s="200"/>
    </row>
    <row r="3687" spans="1:2" s="197" customFormat="1" x14ac:dyDescent="0.25">
      <c r="A3687" s="200"/>
      <c r="B3687" s="200"/>
    </row>
    <row r="3688" spans="1:2" s="197" customFormat="1" x14ac:dyDescent="0.25">
      <c r="A3688" s="200"/>
      <c r="B3688" s="200"/>
    </row>
    <row r="3689" spans="1:2" s="197" customFormat="1" x14ac:dyDescent="0.25">
      <c r="A3689" s="200"/>
      <c r="B3689" s="200"/>
    </row>
    <row r="3690" spans="1:2" s="197" customFormat="1" x14ac:dyDescent="0.25">
      <c r="A3690" s="200"/>
      <c r="B3690" s="200"/>
    </row>
    <row r="3691" spans="1:2" s="197" customFormat="1" x14ac:dyDescent="0.25">
      <c r="A3691" s="200"/>
      <c r="B3691" s="200"/>
    </row>
    <row r="3692" spans="1:2" s="197" customFormat="1" x14ac:dyDescent="0.25">
      <c r="A3692" s="200"/>
      <c r="B3692" s="200"/>
    </row>
    <row r="3693" spans="1:2" s="197" customFormat="1" x14ac:dyDescent="0.25">
      <c r="A3693" s="200"/>
      <c r="B3693" s="200"/>
    </row>
    <row r="3694" spans="1:2" s="197" customFormat="1" x14ac:dyDescent="0.25">
      <c r="A3694" s="200"/>
      <c r="B3694" s="200"/>
    </row>
    <row r="3695" spans="1:2" s="197" customFormat="1" x14ac:dyDescent="0.25">
      <c r="A3695" s="200"/>
      <c r="B3695" s="200"/>
    </row>
    <row r="3696" spans="1:2" s="197" customFormat="1" x14ac:dyDescent="0.25">
      <c r="A3696" s="200"/>
      <c r="B3696" s="200"/>
    </row>
    <row r="3697" spans="1:2" s="197" customFormat="1" x14ac:dyDescent="0.25">
      <c r="A3697" s="200"/>
      <c r="B3697" s="200"/>
    </row>
    <row r="3698" spans="1:2" s="197" customFormat="1" x14ac:dyDescent="0.25">
      <c r="A3698" s="200"/>
      <c r="B3698" s="200"/>
    </row>
    <row r="3699" spans="1:2" s="197" customFormat="1" x14ac:dyDescent="0.25">
      <c r="A3699" s="200"/>
      <c r="B3699" s="200"/>
    </row>
    <row r="3700" spans="1:2" s="197" customFormat="1" x14ac:dyDescent="0.25">
      <c r="A3700" s="200"/>
      <c r="B3700" s="200"/>
    </row>
    <row r="3701" spans="1:2" s="197" customFormat="1" x14ac:dyDescent="0.25">
      <c r="A3701" s="200"/>
      <c r="B3701" s="200"/>
    </row>
    <row r="3702" spans="1:2" s="197" customFormat="1" x14ac:dyDescent="0.25">
      <c r="A3702" s="200"/>
      <c r="B3702" s="200"/>
    </row>
    <row r="3703" spans="1:2" s="197" customFormat="1" x14ac:dyDescent="0.25">
      <c r="A3703" s="200"/>
      <c r="B3703" s="200"/>
    </row>
    <row r="3704" spans="1:2" s="197" customFormat="1" x14ac:dyDescent="0.25">
      <c r="A3704" s="200"/>
      <c r="B3704" s="200"/>
    </row>
    <row r="3705" spans="1:2" s="197" customFormat="1" x14ac:dyDescent="0.25">
      <c r="A3705" s="200"/>
      <c r="B3705" s="200"/>
    </row>
    <row r="3706" spans="1:2" s="197" customFormat="1" x14ac:dyDescent="0.25">
      <c r="A3706" s="200"/>
      <c r="B3706" s="200"/>
    </row>
    <row r="3707" spans="1:2" s="197" customFormat="1" x14ac:dyDescent="0.25">
      <c r="A3707" s="200"/>
      <c r="B3707" s="200"/>
    </row>
    <row r="3708" spans="1:2" s="197" customFormat="1" x14ac:dyDescent="0.25">
      <c r="A3708" s="200"/>
      <c r="B3708" s="200"/>
    </row>
    <row r="3709" spans="1:2" s="197" customFormat="1" x14ac:dyDescent="0.25">
      <c r="A3709" s="200"/>
      <c r="B3709" s="200"/>
    </row>
    <row r="3710" spans="1:2" s="197" customFormat="1" x14ac:dyDescent="0.25">
      <c r="A3710" s="200"/>
      <c r="B3710" s="200"/>
    </row>
    <row r="3711" spans="1:2" s="197" customFormat="1" x14ac:dyDescent="0.25">
      <c r="A3711" s="200"/>
      <c r="B3711" s="200"/>
    </row>
    <row r="3712" spans="1:2" s="197" customFormat="1" x14ac:dyDescent="0.25">
      <c r="A3712" s="200"/>
      <c r="B3712" s="200"/>
    </row>
    <row r="3713" spans="1:2" s="197" customFormat="1" x14ac:dyDescent="0.25">
      <c r="A3713" s="200"/>
      <c r="B3713" s="200"/>
    </row>
    <row r="3714" spans="1:2" s="197" customFormat="1" x14ac:dyDescent="0.25">
      <c r="A3714" s="200"/>
      <c r="B3714" s="200"/>
    </row>
    <row r="3715" spans="1:2" s="197" customFormat="1" x14ac:dyDescent="0.25">
      <c r="A3715" s="200"/>
      <c r="B3715" s="200"/>
    </row>
    <row r="3716" spans="1:2" s="197" customFormat="1" x14ac:dyDescent="0.25">
      <c r="A3716" s="200"/>
      <c r="B3716" s="200"/>
    </row>
    <row r="3717" spans="1:2" s="197" customFormat="1" x14ac:dyDescent="0.25">
      <c r="A3717" s="200"/>
      <c r="B3717" s="200"/>
    </row>
    <row r="3718" spans="1:2" s="197" customFormat="1" x14ac:dyDescent="0.25">
      <c r="A3718" s="200"/>
      <c r="B3718" s="200"/>
    </row>
    <row r="3719" spans="1:2" s="197" customFormat="1" x14ac:dyDescent="0.25">
      <c r="A3719" s="200"/>
      <c r="B3719" s="200"/>
    </row>
    <row r="3720" spans="1:2" s="197" customFormat="1" x14ac:dyDescent="0.25">
      <c r="A3720" s="200"/>
      <c r="B3720" s="200"/>
    </row>
    <row r="3721" spans="1:2" s="197" customFormat="1" x14ac:dyDescent="0.25">
      <c r="A3721" s="200"/>
      <c r="B3721" s="200"/>
    </row>
    <row r="3722" spans="1:2" s="197" customFormat="1" x14ac:dyDescent="0.25">
      <c r="A3722" s="200"/>
      <c r="B3722" s="200"/>
    </row>
    <row r="3723" spans="1:2" s="197" customFormat="1" x14ac:dyDescent="0.25">
      <c r="A3723" s="200"/>
      <c r="B3723" s="200"/>
    </row>
    <row r="3724" spans="1:2" s="197" customFormat="1" x14ac:dyDescent="0.25">
      <c r="A3724" s="200"/>
      <c r="B3724" s="200"/>
    </row>
    <row r="3725" spans="1:2" s="197" customFormat="1" x14ac:dyDescent="0.25">
      <c r="A3725" s="200"/>
      <c r="B3725" s="200"/>
    </row>
    <row r="3726" spans="1:2" s="197" customFormat="1" x14ac:dyDescent="0.25">
      <c r="A3726" s="200"/>
      <c r="B3726" s="200"/>
    </row>
    <row r="3727" spans="1:2" s="197" customFormat="1" x14ac:dyDescent="0.25">
      <c r="A3727" s="200"/>
      <c r="B3727" s="200"/>
    </row>
    <row r="3728" spans="1:2" s="197" customFormat="1" x14ac:dyDescent="0.25">
      <c r="A3728" s="200"/>
      <c r="B3728" s="200"/>
    </row>
    <row r="3729" spans="1:2" s="197" customFormat="1" x14ac:dyDescent="0.25">
      <c r="A3729" s="200"/>
      <c r="B3729" s="200"/>
    </row>
    <row r="3730" spans="1:2" s="197" customFormat="1" x14ac:dyDescent="0.25">
      <c r="A3730" s="200"/>
      <c r="B3730" s="200"/>
    </row>
    <row r="3731" spans="1:2" s="197" customFormat="1" x14ac:dyDescent="0.25">
      <c r="A3731" s="200"/>
      <c r="B3731" s="200"/>
    </row>
    <row r="3732" spans="1:2" s="197" customFormat="1" x14ac:dyDescent="0.25">
      <c r="A3732" s="200"/>
      <c r="B3732" s="200"/>
    </row>
    <row r="3733" spans="1:2" s="197" customFormat="1" x14ac:dyDescent="0.25">
      <c r="A3733" s="200"/>
      <c r="B3733" s="200"/>
    </row>
    <row r="3734" spans="1:2" s="197" customFormat="1" x14ac:dyDescent="0.25">
      <c r="A3734" s="200"/>
      <c r="B3734" s="200"/>
    </row>
    <row r="3735" spans="1:2" s="197" customFormat="1" x14ac:dyDescent="0.25">
      <c r="A3735" s="200"/>
      <c r="B3735" s="200"/>
    </row>
    <row r="3736" spans="1:2" s="197" customFormat="1" x14ac:dyDescent="0.25">
      <c r="A3736" s="200"/>
      <c r="B3736" s="200"/>
    </row>
    <row r="3737" spans="1:2" s="197" customFormat="1" x14ac:dyDescent="0.25">
      <c r="A3737" s="200"/>
      <c r="B3737" s="200"/>
    </row>
    <row r="3738" spans="1:2" s="197" customFormat="1" x14ac:dyDescent="0.25">
      <c r="A3738" s="200"/>
      <c r="B3738" s="200"/>
    </row>
    <row r="3739" spans="1:2" s="197" customFormat="1" x14ac:dyDescent="0.25">
      <c r="A3739" s="200"/>
      <c r="B3739" s="200"/>
    </row>
    <row r="3740" spans="1:2" s="197" customFormat="1" x14ac:dyDescent="0.25">
      <c r="A3740" s="200"/>
      <c r="B3740" s="200"/>
    </row>
    <row r="3741" spans="1:2" s="197" customFormat="1" x14ac:dyDescent="0.25">
      <c r="A3741" s="200"/>
      <c r="B3741" s="200"/>
    </row>
    <row r="3742" spans="1:2" s="197" customFormat="1" x14ac:dyDescent="0.25">
      <c r="A3742" s="200"/>
      <c r="B3742" s="200"/>
    </row>
    <row r="3743" spans="1:2" s="197" customFormat="1" x14ac:dyDescent="0.25">
      <c r="A3743" s="200"/>
      <c r="B3743" s="200"/>
    </row>
    <row r="3744" spans="1:2" s="197" customFormat="1" x14ac:dyDescent="0.25">
      <c r="A3744" s="200"/>
      <c r="B3744" s="200"/>
    </row>
    <row r="3745" spans="1:2" s="197" customFormat="1" x14ac:dyDescent="0.25">
      <c r="A3745" s="200"/>
      <c r="B3745" s="200"/>
    </row>
    <row r="3746" spans="1:2" s="197" customFormat="1" x14ac:dyDescent="0.25">
      <c r="A3746" s="200"/>
      <c r="B3746" s="200"/>
    </row>
    <row r="3747" spans="1:2" s="197" customFormat="1" x14ac:dyDescent="0.25">
      <c r="A3747" s="200"/>
      <c r="B3747" s="200"/>
    </row>
    <row r="3748" spans="1:2" s="197" customFormat="1" x14ac:dyDescent="0.25">
      <c r="A3748" s="200"/>
      <c r="B3748" s="200"/>
    </row>
    <row r="3749" spans="1:2" s="197" customFormat="1" x14ac:dyDescent="0.25">
      <c r="A3749" s="200"/>
      <c r="B3749" s="200"/>
    </row>
    <row r="3750" spans="1:2" s="197" customFormat="1" x14ac:dyDescent="0.25">
      <c r="A3750" s="200"/>
      <c r="B3750" s="200"/>
    </row>
    <row r="3751" spans="1:2" s="197" customFormat="1" x14ac:dyDescent="0.25">
      <c r="A3751" s="200"/>
      <c r="B3751" s="200"/>
    </row>
    <row r="3752" spans="1:2" s="197" customFormat="1" x14ac:dyDescent="0.25">
      <c r="A3752" s="200"/>
      <c r="B3752" s="200"/>
    </row>
    <row r="3753" spans="1:2" s="197" customFormat="1" x14ac:dyDescent="0.25">
      <c r="A3753" s="200"/>
      <c r="B3753" s="200"/>
    </row>
    <row r="3754" spans="1:2" s="197" customFormat="1" x14ac:dyDescent="0.25">
      <c r="A3754" s="200"/>
      <c r="B3754" s="200"/>
    </row>
    <row r="3755" spans="1:2" s="197" customFormat="1" x14ac:dyDescent="0.25">
      <c r="A3755" s="200"/>
      <c r="B3755" s="200"/>
    </row>
    <row r="3756" spans="1:2" s="197" customFormat="1" x14ac:dyDescent="0.25">
      <c r="A3756" s="200"/>
      <c r="B3756" s="200"/>
    </row>
    <row r="3757" spans="1:2" s="197" customFormat="1" x14ac:dyDescent="0.25">
      <c r="A3757" s="200"/>
      <c r="B3757" s="200"/>
    </row>
    <row r="3758" spans="1:2" s="197" customFormat="1" x14ac:dyDescent="0.25">
      <c r="A3758" s="200"/>
      <c r="B3758" s="200"/>
    </row>
    <row r="3759" spans="1:2" s="197" customFormat="1" x14ac:dyDescent="0.25">
      <c r="A3759" s="200"/>
      <c r="B3759" s="200"/>
    </row>
    <row r="3760" spans="1:2" s="197" customFormat="1" x14ac:dyDescent="0.25">
      <c r="A3760" s="200"/>
      <c r="B3760" s="200"/>
    </row>
    <row r="3761" spans="1:2" s="197" customFormat="1" x14ac:dyDescent="0.25">
      <c r="A3761" s="200"/>
      <c r="B3761" s="200"/>
    </row>
    <row r="3762" spans="1:2" s="197" customFormat="1" x14ac:dyDescent="0.25">
      <c r="A3762" s="200"/>
      <c r="B3762" s="200"/>
    </row>
    <row r="3763" spans="1:2" s="197" customFormat="1" x14ac:dyDescent="0.25">
      <c r="A3763" s="200"/>
      <c r="B3763" s="200"/>
    </row>
    <row r="3764" spans="1:2" s="197" customFormat="1" x14ac:dyDescent="0.25">
      <c r="A3764" s="200"/>
      <c r="B3764" s="200"/>
    </row>
    <row r="3765" spans="1:2" s="197" customFormat="1" x14ac:dyDescent="0.25">
      <c r="A3765" s="200"/>
      <c r="B3765" s="200"/>
    </row>
    <row r="3766" spans="1:2" s="197" customFormat="1" x14ac:dyDescent="0.25">
      <c r="A3766" s="200"/>
      <c r="B3766" s="200"/>
    </row>
    <row r="3767" spans="1:2" s="197" customFormat="1" x14ac:dyDescent="0.25">
      <c r="A3767" s="200"/>
      <c r="B3767" s="200"/>
    </row>
    <row r="3768" spans="1:2" s="197" customFormat="1" x14ac:dyDescent="0.25">
      <c r="A3768" s="200"/>
      <c r="B3768" s="200"/>
    </row>
    <row r="3769" spans="1:2" s="197" customFormat="1" x14ac:dyDescent="0.25">
      <c r="A3769" s="200"/>
      <c r="B3769" s="200"/>
    </row>
    <row r="3770" spans="1:2" s="197" customFormat="1" x14ac:dyDescent="0.25">
      <c r="A3770" s="200"/>
      <c r="B3770" s="200"/>
    </row>
    <row r="3771" spans="1:2" s="197" customFormat="1" x14ac:dyDescent="0.25">
      <c r="A3771" s="200"/>
      <c r="B3771" s="200"/>
    </row>
    <row r="3772" spans="1:2" s="197" customFormat="1" x14ac:dyDescent="0.25">
      <c r="A3772" s="200"/>
      <c r="B3772" s="200"/>
    </row>
    <row r="3773" spans="1:2" s="197" customFormat="1" x14ac:dyDescent="0.25">
      <c r="A3773" s="200"/>
      <c r="B3773" s="200"/>
    </row>
    <row r="3774" spans="1:2" s="197" customFormat="1" x14ac:dyDescent="0.25">
      <c r="A3774" s="200"/>
      <c r="B3774" s="200"/>
    </row>
    <row r="3775" spans="1:2" s="197" customFormat="1" x14ac:dyDescent="0.25">
      <c r="A3775" s="200"/>
      <c r="B3775" s="200"/>
    </row>
    <row r="3776" spans="1:2" s="197" customFormat="1" x14ac:dyDescent="0.25">
      <c r="A3776" s="200"/>
      <c r="B3776" s="200"/>
    </row>
    <row r="3777" spans="1:2" s="197" customFormat="1" x14ac:dyDescent="0.25">
      <c r="A3777" s="200"/>
      <c r="B3777" s="200"/>
    </row>
    <row r="3778" spans="1:2" s="197" customFormat="1" x14ac:dyDescent="0.25">
      <c r="A3778" s="200"/>
      <c r="B3778" s="200"/>
    </row>
    <row r="3779" spans="1:2" s="197" customFormat="1" x14ac:dyDescent="0.25">
      <c r="A3779" s="200"/>
      <c r="B3779" s="200"/>
    </row>
    <row r="3780" spans="1:2" s="197" customFormat="1" x14ac:dyDescent="0.25">
      <c r="A3780" s="200"/>
      <c r="B3780" s="200"/>
    </row>
    <row r="3781" spans="1:2" s="197" customFormat="1" x14ac:dyDescent="0.25">
      <c r="A3781" s="200"/>
      <c r="B3781" s="200"/>
    </row>
    <row r="3782" spans="1:2" s="197" customFormat="1" x14ac:dyDescent="0.25">
      <c r="A3782" s="200"/>
      <c r="B3782" s="200"/>
    </row>
    <row r="3783" spans="1:2" s="197" customFormat="1" x14ac:dyDescent="0.25">
      <c r="A3783" s="200"/>
      <c r="B3783" s="200"/>
    </row>
    <row r="3784" spans="1:2" s="197" customFormat="1" x14ac:dyDescent="0.25">
      <c r="A3784" s="200"/>
      <c r="B3784" s="200"/>
    </row>
    <row r="3785" spans="1:2" s="197" customFormat="1" x14ac:dyDescent="0.25">
      <c r="A3785" s="200"/>
      <c r="B3785" s="200"/>
    </row>
    <row r="3786" spans="1:2" s="197" customFormat="1" x14ac:dyDescent="0.25">
      <c r="A3786" s="200"/>
      <c r="B3786" s="200"/>
    </row>
    <row r="3787" spans="1:2" s="197" customFormat="1" x14ac:dyDescent="0.25">
      <c r="A3787" s="200"/>
      <c r="B3787" s="200"/>
    </row>
    <row r="3788" spans="1:2" s="197" customFormat="1" x14ac:dyDescent="0.25">
      <c r="A3788" s="200"/>
      <c r="B3788" s="200"/>
    </row>
    <row r="3789" spans="1:2" s="197" customFormat="1" x14ac:dyDescent="0.25">
      <c r="A3789" s="200"/>
      <c r="B3789" s="200"/>
    </row>
    <row r="3790" spans="1:2" s="197" customFormat="1" x14ac:dyDescent="0.25">
      <c r="A3790" s="200"/>
      <c r="B3790" s="200"/>
    </row>
    <row r="3791" spans="1:2" s="197" customFormat="1" x14ac:dyDescent="0.25">
      <c r="A3791" s="200"/>
      <c r="B3791" s="200"/>
    </row>
    <row r="3792" spans="1:2" s="197" customFormat="1" x14ac:dyDescent="0.25">
      <c r="A3792" s="200"/>
      <c r="B3792" s="200"/>
    </row>
    <row r="3793" spans="1:2" s="197" customFormat="1" x14ac:dyDescent="0.25">
      <c r="A3793" s="200"/>
      <c r="B3793" s="200"/>
    </row>
    <row r="3794" spans="1:2" s="197" customFormat="1" x14ac:dyDescent="0.25">
      <c r="A3794" s="200"/>
      <c r="B3794" s="200"/>
    </row>
    <row r="3795" spans="1:2" s="197" customFormat="1" x14ac:dyDescent="0.25">
      <c r="A3795" s="200"/>
      <c r="B3795" s="200"/>
    </row>
    <row r="3796" spans="1:2" s="197" customFormat="1" x14ac:dyDescent="0.25">
      <c r="A3796" s="200"/>
      <c r="B3796" s="200"/>
    </row>
    <row r="3797" spans="1:2" s="197" customFormat="1" x14ac:dyDescent="0.25">
      <c r="A3797" s="200"/>
      <c r="B3797" s="200"/>
    </row>
    <row r="3798" spans="1:2" s="197" customFormat="1" x14ac:dyDescent="0.25">
      <c r="A3798" s="200"/>
      <c r="B3798" s="200"/>
    </row>
    <row r="3799" spans="1:2" s="197" customFormat="1" x14ac:dyDescent="0.25">
      <c r="A3799" s="200"/>
      <c r="B3799" s="200"/>
    </row>
    <row r="3800" spans="1:2" s="197" customFormat="1" x14ac:dyDescent="0.25">
      <c r="A3800" s="200"/>
      <c r="B3800" s="200"/>
    </row>
    <row r="3801" spans="1:2" s="197" customFormat="1" x14ac:dyDescent="0.25">
      <c r="A3801" s="200"/>
      <c r="B3801" s="200"/>
    </row>
    <row r="3802" spans="1:2" s="197" customFormat="1" x14ac:dyDescent="0.25">
      <c r="A3802" s="200"/>
      <c r="B3802" s="200"/>
    </row>
    <row r="3803" spans="1:2" s="197" customFormat="1" x14ac:dyDescent="0.25">
      <c r="A3803" s="200"/>
      <c r="B3803" s="200"/>
    </row>
    <row r="3804" spans="1:2" s="197" customFormat="1" x14ac:dyDescent="0.25">
      <c r="A3804" s="200"/>
      <c r="B3804" s="200"/>
    </row>
    <row r="3805" spans="1:2" s="197" customFormat="1" x14ac:dyDescent="0.25">
      <c r="A3805" s="200"/>
      <c r="B3805" s="200"/>
    </row>
    <row r="3806" spans="1:2" s="197" customFormat="1" x14ac:dyDescent="0.25">
      <c r="A3806" s="200"/>
      <c r="B3806" s="200"/>
    </row>
    <row r="3807" spans="1:2" s="197" customFormat="1" x14ac:dyDescent="0.25">
      <c r="A3807" s="200"/>
      <c r="B3807" s="200"/>
    </row>
    <row r="3808" spans="1:2" s="197" customFormat="1" x14ac:dyDescent="0.25">
      <c r="A3808" s="200"/>
      <c r="B3808" s="200"/>
    </row>
    <row r="3809" spans="1:2" s="197" customFormat="1" x14ac:dyDescent="0.25">
      <c r="A3809" s="200"/>
      <c r="B3809" s="200"/>
    </row>
    <row r="3810" spans="1:2" s="197" customFormat="1" x14ac:dyDescent="0.25">
      <c r="A3810" s="200"/>
      <c r="B3810" s="200"/>
    </row>
    <row r="3811" spans="1:2" s="197" customFormat="1" x14ac:dyDescent="0.25">
      <c r="A3811" s="200"/>
      <c r="B3811" s="200"/>
    </row>
    <row r="3812" spans="1:2" s="197" customFormat="1" x14ac:dyDescent="0.25">
      <c r="A3812" s="200"/>
      <c r="B3812" s="200"/>
    </row>
    <row r="3813" spans="1:2" s="197" customFormat="1" x14ac:dyDescent="0.25">
      <c r="A3813" s="200"/>
      <c r="B3813" s="200"/>
    </row>
    <row r="3814" spans="1:2" s="197" customFormat="1" x14ac:dyDescent="0.25">
      <c r="A3814" s="200"/>
      <c r="B3814" s="200"/>
    </row>
    <row r="3815" spans="1:2" s="197" customFormat="1" x14ac:dyDescent="0.25">
      <c r="A3815" s="200"/>
      <c r="B3815" s="200"/>
    </row>
    <row r="3816" spans="1:2" s="197" customFormat="1" x14ac:dyDescent="0.25">
      <c r="A3816" s="200"/>
      <c r="B3816" s="200"/>
    </row>
    <row r="3817" spans="1:2" s="197" customFormat="1" x14ac:dyDescent="0.25">
      <c r="A3817" s="200"/>
      <c r="B3817" s="200"/>
    </row>
    <row r="3818" spans="1:2" s="197" customFormat="1" x14ac:dyDescent="0.25">
      <c r="A3818" s="200"/>
      <c r="B3818" s="200"/>
    </row>
    <row r="3819" spans="1:2" s="197" customFormat="1" x14ac:dyDescent="0.25">
      <c r="A3819" s="200"/>
      <c r="B3819" s="200"/>
    </row>
    <row r="3820" spans="1:2" s="197" customFormat="1" x14ac:dyDescent="0.25">
      <c r="A3820" s="200"/>
      <c r="B3820" s="200"/>
    </row>
    <row r="3821" spans="1:2" s="197" customFormat="1" x14ac:dyDescent="0.25">
      <c r="A3821" s="200"/>
      <c r="B3821" s="200"/>
    </row>
    <row r="3822" spans="1:2" s="197" customFormat="1" x14ac:dyDescent="0.25">
      <c r="A3822" s="200"/>
      <c r="B3822" s="200"/>
    </row>
    <row r="3823" spans="1:2" s="197" customFormat="1" x14ac:dyDescent="0.25">
      <c r="A3823" s="200"/>
      <c r="B3823" s="200"/>
    </row>
    <row r="3824" spans="1:2" s="197" customFormat="1" x14ac:dyDescent="0.25">
      <c r="A3824" s="200"/>
      <c r="B3824" s="200"/>
    </row>
    <row r="3825" spans="1:2" s="197" customFormat="1" x14ac:dyDescent="0.25">
      <c r="A3825" s="200"/>
      <c r="B3825" s="200"/>
    </row>
    <row r="3826" spans="1:2" s="197" customFormat="1" x14ac:dyDescent="0.25">
      <c r="A3826" s="200"/>
      <c r="B3826" s="200"/>
    </row>
    <row r="3827" spans="1:2" s="197" customFormat="1" x14ac:dyDescent="0.25">
      <c r="A3827" s="200"/>
      <c r="B3827" s="200"/>
    </row>
    <row r="3828" spans="1:2" s="197" customFormat="1" x14ac:dyDescent="0.25">
      <c r="A3828" s="200"/>
      <c r="B3828" s="200"/>
    </row>
    <row r="3829" spans="1:2" s="197" customFormat="1" x14ac:dyDescent="0.25">
      <c r="A3829" s="200"/>
      <c r="B3829" s="200"/>
    </row>
    <row r="3830" spans="1:2" s="197" customFormat="1" x14ac:dyDescent="0.25">
      <c r="A3830" s="200"/>
      <c r="B3830" s="200"/>
    </row>
    <row r="3831" spans="1:2" s="197" customFormat="1" x14ac:dyDescent="0.25">
      <c r="A3831" s="200"/>
      <c r="B3831" s="200"/>
    </row>
    <row r="3832" spans="1:2" s="197" customFormat="1" x14ac:dyDescent="0.25">
      <c r="A3832" s="200"/>
      <c r="B3832" s="200"/>
    </row>
    <row r="3833" spans="1:2" s="197" customFormat="1" x14ac:dyDescent="0.25">
      <c r="A3833" s="200"/>
      <c r="B3833" s="200"/>
    </row>
    <row r="3834" spans="1:2" s="197" customFormat="1" x14ac:dyDescent="0.25">
      <c r="A3834" s="200"/>
      <c r="B3834" s="200"/>
    </row>
    <row r="3835" spans="1:2" s="197" customFormat="1" x14ac:dyDescent="0.25">
      <c r="A3835" s="200"/>
      <c r="B3835" s="200"/>
    </row>
    <row r="3836" spans="1:2" s="197" customFormat="1" x14ac:dyDescent="0.25">
      <c r="A3836" s="200"/>
      <c r="B3836" s="200"/>
    </row>
    <row r="3837" spans="1:2" s="197" customFormat="1" x14ac:dyDescent="0.25">
      <c r="A3837" s="200"/>
      <c r="B3837" s="200"/>
    </row>
    <row r="3838" spans="1:2" s="197" customFormat="1" x14ac:dyDescent="0.25">
      <c r="A3838" s="200"/>
      <c r="B3838" s="200"/>
    </row>
    <row r="3839" spans="1:2" s="197" customFormat="1" x14ac:dyDescent="0.25">
      <c r="A3839" s="200"/>
      <c r="B3839" s="200"/>
    </row>
    <row r="3840" spans="1:2" s="197" customFormat="1" x14ac:dyDescent="0.25">
      <c r="A3840" s="200"/>
      <c r="B3840" s="200"/>
    </row>
    <row r="3841" spans="1:2" s="197" customFormat="1" x14ac:dyDescent="0.25">
      <c r="A3841" s="200"/>
      <c r="B3841" s="200"/>
    </row>
    <row r="3842" spans="1:2" s="197" customFormat="1" x14ac:dyDescent="0.25">
      <c r="A3842" s="200"/>
      <c r="B3842" s="200"/>
    </row>
    <row r="3843" spans="1:2" s="197" customFormat="1" x14ac:dyDescent="0.25">
      <c r="A3843" s="200"/>
      <c r="B3843" s="200"/>
    </row>
    <row r="3844" spans="1:2" s="197" customFormat="1" x14ac:dyDescent="0.25">
      <c r="A3844" s="200"/>
      <c r="B3844" s="200"/>
    </row>
    <row r="3845" spans="1:2" s="197" customFormat="1" x14ac:dyDescent="0.25">
      <c r="A3845" s="200"/>
      <c r="B3845" s="200"/>
    </row>
    <row r="3846" spans="1:2" s="197" customFormat="1" x14ac:dyDescent="0.25">
      <c r="A3846" s="200"/>
      <c r="B3846" s="200"/>
    </row>
    <row r="3847" spans="1:2" s="197" customFormat="1" x14ac:dyDescent="0.25">
      <c r="A3847" s="200"/>
      <c r="B3847" s="200"/>
    </row>
    <row r="3848" spans="1:2" s="197" customFormat="1" x14ac:dyDescent="0.25">
      <c r="A3848" s="200"/>
      <c r="B3848" s="200"/>
    </row>
    <row r="3849" spans="1:2" s="197" customFormat="1" x14ac:dyDescent="0.25">
      <c r="A3849" s="200"/>
      <c r="B3849" s="200"/>
    </row>
    <row r="3850" spans="1:2" s="197" customFormat="1" x14ac:dyDescent="0.25">
      <c r="A3850" s="200"/>
      <c r="B3850" s="200"/>
    </row>
    <row r="3851" spans="1:2" s="197" customFormat="1" x14ac:dyDescent="0.25">
      <c r="A3851" s="200"/>
      <c r="B3851" s="200"/>
    </row>
    <row r="3852" spans="1:2" s="197" customFormat="1" x14ac:dyDescent="0.25">
      <c r="A3852" s="200"/>
      <c r="B3852" s="200"/>
    </row>
    <row r="3853" spans="1:2" s="197" customFormat="1" x14ac:dyDescent="0.25">
      <c r="A3853" s="200"/>
      <c r="B3853" s="200"/>
    </row>
    <row r="3854" spans="1:2" s="197" customFormat="1" x14ac:dyDescent="0.25">
      <c r="A3854" s="200"/>
      <c r="B3854" s="200"/>
    </row>
    <row r="3855" spans="1:2" s="197" customFormat="1" x14ac:dyDescent="0.25">
      <c r="A3855" s="200"/>
      <c r="B3855" s="200"/>
    </row>
    <row r="3856" spans="1:2" s="197" customFormat="1" x14ac:dyDescent="0.25">
      <c r="A3856" s="200"/>
      <c r="B3856" s="200"/>
    </row>
    <row r="3857" spans="1:2" s="197" customFormat="1" x14ac:dyDescent="0.25">
      <c r="A3857" s="200"/>
      <c r="B3857" s="200"/>
    </row>
    <row r="3858" spans="1:2" s="197" customFormat="1" x14ac:dyDescent="0.25">
      <c r="A3858" s="200"/>
      <c r="B3858" s="200"/>
    </row>
    <row r="3859" spans="1:2" s="197" customFormat="1" x14ac:dyDescent="0.25">
      <c r="A3859" s="200"/>
      <c r="B3859" s="200"/>
    </row>
    <row r="3860" spans="1:2" s="197" customFormat="1" x14ac:dyDescent="0.25">
      <c r="A3860" s="200"/>
      <c r="B3860" s="200"/>
    </row>
    <row r="3861" spans="1:2" s="197" customFormat="1" x14ac:dyDescent="0.25">
      <c r="A3861" s="200"/>
      <c r="B3861" s="200"/>
    </row>
    <row r="3862" spans="1:2" s="197" customFormat="1" x14ac:dyDescent="0.25">
      <c r="A3862" s="200"/>
      <c r="B3862" s="200"/>
    </row>
    <row r="3863" spans="1:2" s="197" customFormat="1" x14ac:dyDescent="0.25">
      <c r="A3863" s="200"/>
      <c r="B3863" s="200"/>
    </row>
    <row r="3864" spans="1:2" s="197" customFormat="1" x14ac:dyDescent="0.25">
      <c r="A3864" s="200"/>
      <c r="B3864" s="200"/>
    </row>
    <row r="3865" spans="1:2" s="197" customFormat="1" x14ac:dyDescent="0.25">
      <c r="A3865" s="200"/>
      <c r="B3865" s="200"/>
    </row>
    <row r="3866" spans="1:2" s="197" customFormat="1" x14ac:dyDescent="0.25">
      <c r="A3866" s="200"/>
      <c r="B3866" s="200"/>
    </row>
    <row r="3867" spans="1:2" s="197" customFormat="1" x14ac:dyDescent="0.25">
      <c r="A3867" s="200"/>
      <c r="B3867" s="200"/>
    </row>
    <row r="3868" spans="1:2" s="197" customFormat="1" x14ac:dyDescent="0.25">
      <c r="A3868" s="200"/>
      <c r="B3868" s="200"/>
    </row>
    <row r="3869" spans="1:2" s="197" customFormat="1" x14ac:dyDescent="0.25">
      <c r="A3869" s="200"/>
      <c r="B3869" s="200"/>
    </row>
    <row r="3870" spans="1:2" s="197" customFormat="1" x14ac:dyDescent="0.25">
      <c r="A3870" s="200"/>
      <c r="B3870" s="200"/>
    </row>
    <row r="3871" spans="1:2" s="197" customFormat="1" x14ac:dyDescent="0.25">
      <c r="A3871" s="200"/>
      <c r="B3871" s="200"/>
    </row>
    <row r="3872" spans="1:2" s="197" customFormat="1" x14ac:dyDescent="0.25">
      <c r="A3872" s="200"/>
      <c r="B3872" s="200"/>
    </row>
    <row r="3873" spans="1:2" s="197" customFormat="1" x14ac:dyDescent="0.25">
      <c r="A3873" s="200"/>
      <c r="B3873" s="200"/>
    </row>
    <row r="3874" spans="1:2" s="197" customFormat="1" x14ac:dyDescent="0.25">
      <c r="A3874" s="200"/>
      <c r="B3874" s="200"/>
    </row>
    <row r="3875" spans="1:2" s="197" customFormat="1" x14ac:dyDescent="0.25">
      <c r="A3875" s="200"/>
      <c r="B3875" s="200"/>
    </row>
    <row r="3876" spans="1:2" s="197" customFormat="1" x14ac:dyDescent="0.25">
      <c r="A3876" s="200"/>
      <c r="B3876" s="200"/>
    </row>
    <row r="3877" spans="1:2" s="197" customFormat="1" x14ac:dyDescent="0.25">
      <c r="A3877" s="200"/>
      <c r="B3877" s="200"/>
    </row>
    <row r="3878" spans="1:2" s="197" customFormat="1" x14ac:dyDescent="0.25">
      <c r="A3878" s="200"/>
      <c r="B3878" s="200"/>
    </row>
    <row r="3879" spans="1:2" s="197" customFormat="1" x14ac:dyDescent="0.25">
      <c r="A3879" s="200"/>
      <c r="B3879" s="200"/>
    </row>
    <row r="3880" spans="1:2" s="197" customFormat="1" x14ac:dyDescent="0.25">
      <c r="A3880" s="200"/>
      <c r="B3880" s="200"/>
    </row>
    <row r="3881" spans="1:2" s="197" customFormat="1" x14ac:dyDescent="0.25">
      <c r="A3881" s="200"/>
      <c r="B3881" s="200"/>
    </row>
    <row r="3882" spans="1:2" s="197" customFormat="1" x14ac:dyDescent="0.25">
      <c r="A3882" s="200"/>
      <c r="B3882" s="200"/>
    </row>
    <row r="3883" spans="1:2" s="197" customFormat="1" x14ac:dyDescent="0.25">
      <c r="A3883" s="200"/>
      <c r="B3883" s="200"/>
    </row>
    <row r="3884" spans="1:2" s="197" customFormat="1" x14ac:dyDescent="0.25">
      <c r="A3884" s="200"/>
      <c r="B3884" s="200"/>
    </row>
    <row r="3885" spans="1:2" s="197" customFormat="1" x14ac:dyDescent="0.25">
      <c r="A3885" s="200"/>
      <c r="B3885" s="200"/>
    </row>
    <row r="3886" spans="1:2" s="197" customFormat="1" x14ac:dyDescent="0.25">
      <c r="A3886" s="200"/>
      <c r="B3886" s="200"/>
    </row>
    <row r="3887" spans="1:2" s="197" customFormat="1" x14ac:dyDescent="0.25">
      <c r="A3887" s="200"/>
      <c r="B3887" s="200"/>
    </row>
    <row r="3888" spans="1:2" s="197" customFormat="1" x14ac:dyDescent="0.25">
      <c r="A3888" s="200"/>
      <c r="B3888" s="200"/>
    </row>
    <row r="3889" spans="1:2" s="197" customFormat="1" x14ac:dyDescent="0.25">
      <c r="A3889" s="200"/>
      <c r="B3889" s="200"/>
    </row>
    <row r="3890" spans="1:2" s="197" customFormat="1" x14ac:dyDescent="0.25">
      <c r="A3890" s="200"/>
      <c r="B3890" s="200"/>
    </row>
    <row r="3891" spans="1:2" s="197" customFormat="1" x14ac:dyDescent="0.25">
      <c r="A3891" s="200"/>
      <c r="B3891" s="200"/>
    </row>
    <row r="3892" spans="1:2" s="197" customFormat="1" x14ac:dyDescent="0.25">
      <c r="A3892" s="200"/>
      <c r="B3892" s="200"/>
    </row>
    <row r="3893" spans="1:2" s="197" customFormat="1" x14ac:dyDescent="0.25">
      <c r="A3893" s="200"/>
      <c r="B3893" s="200"/>
    </row>
    <row r="3894" spans="1:2" s="197" customFormat="1" x14ac:dyDescent="0.25">
      <c r="A3894" s="200"/>
      <c r="B3894" s="200"/>
    </row>
    <row r="3895" spans="1:2" s="197" customFormat="1" x14ac:dyDescent="0.25">
      <c r="A3895" s="200"/>
      <c r="B3895" s="200"/>
    </row>
    <row r="3896" spans="1:2" s="197" customFormat="1" x14ac:dyDescent="0.25">
      <c r="A3896" s="200"/>
      <c r="B3896" s="200"/>
    </row>
    <row r="3897" spans="1:2" s="197" customFormat="1" x14ac:dyDescent="0.25">
      <c r="A3897" s="200"/>
      <c r="B3897" s="200"/>
    </row>
    <row r="3898" spans="1:2" s="197" customFormat="1" x14ac:dyDescent="0.25">
      <c r="A3898" s="200"/>
      <c r="B3898" s="200"/>
    </row>
    <row r="3899" spans="1:2" s="197" customFormat="1" x14ac:dyDescent="0.25">
      <c r="A3899" s="200"/>
      <c r="B3899" s="200"/>
    </row>
    <row r="3900" spans="1:2" s="197" customFormat="1" x14ac:dyDescent="0.25">
      <c r="A3900" s="200"/>
      <c r="B3900" s="200"/>
    </row>
    <row r="3901" spans="1:2" s="197" customFormat="1" x14ac:dyDescent="0.25">
      <c r="A3901" s="200"/>
      <c r="B3901" s="200"/>
    </row>
    <row r="3902" spans="1:2" s="197" customFormat="1" x14ac:dyDescent="0.25">
      <c r="A3902" s="200"/>
      <c r="B3902" s="200"/>
    </row>
    <row r="3903" spans="1:2" s="197" customFormat="1" x14ac:dyDescent="0.25">
      <c r="A3903" s="200"/>
      <c r="B3903" s="200"/>
    </row>
    <row r="3904" spans="1:2" s="197" customFormat="1" x14ac:dyDescent="0.25">
      <c r="A3904" s="200"/>
      <c r="B3904" s="200"/>
    </row>
    <row r="3905" spans="1:2" s="197" customFormat="1" x14ac:dyDescent="0.25">
      <c r="A3905" s="200"/>
      <c r="B3905" s="200"/>
    </row>
    <row r="3906" spans="1:2" s="197" customFormat="1" x14ac:dyDescent="0.25">
      <c r="A3906" s="200"/>
      <c r="B3906" s="200"/>
    </row>
    <row r="3907" spans="1:2" s="197" customFormat="1" x14ac:dyDescent="0.25">
      <c r="A3907" s="200"/>
      <c r="B3907" s="200"/>
    </row>
    <row r="3908" spans="1:2" s="197" customFormat="1" x14ac:dyDescent="0.25">
      <c r="A3908" s="200"/>
      <c r="B3908" s="200"/>
    </row>
    <row r="3909" spans="1:2" s="197" customFormat="1" x14ac:dyDescent="0.25">
      <c r="A3909" s="200"/>
      <c r="B3909" s="200"/>
    </row>
    <row r="3910" spans="1:2" s="197" customFormat="1" x14ac:dyDescent="0.25">
      <c r="A3910" s="200"/>
      <c r="B3910" s="200"/>
    </row>
    <row r="3911" spans="1:2" s="197" customFormat="1" x14ac:dyDescent="0.25">
      <c r="A3911" s="200"/>
      <c r="B3911" s="200"/>
    </row>
    <row r="3912" spans="1:2" s="197" customFormat="1" x14ac:dyDescent="0.25">
      <c r="A3912" s="200"/>
      <c r="B3912" s="200"/>
    </row>
    <row r="3913" spans="1:2" s="197" customFormat="1" x14ac:dyDescent="0.25">
      <c r="A3913" s="200"/>
      <c r="B3913" s="200"/>
    </row>
    <row r="3914" spans="1:2" s="197" customFormat="1" x14ac:dyDescent="0.25">
      <c r="A3914" s="200"/>
      <c r="B3914" s="200"/>
    </row>
    <row r="3915" spans="1:2" s="197" customFormat="1" x14ac:dyDescent="0.25">
      <c r="A3915" s="200"/>
      <c r="B3915" s="200"/>
    </row>
    <row r="3916" spans="1:2" s="197" customFormat="1" x14ac:dyDescent="0.25">
      <c r="A3916" s="200"/>
      <c r="B3916" s="200"/>
    </row>
    <row r="3917" spans="1:2" s="197" customFormat="1" x14ac:dyDescent="0.25">
      <c r="A3917" s="200"/>
      <c r="B3917" s="200"/>
    </row>
    <row r="3918" spans="1:2" s="197" customFormat="1" x14ac:dyDescent="0.25">
      <c r="A3918" s="200"/>
      <c r="B3918" s="200"/>
    </row>
    <row r="3919" spans="1:2" s="197" customFormat="1" x14ac:dyDescent="0.25">
      <c r="A3919" s="200"/>
      <c r="B3919" s="200"/>
    </row>
    <row r="3920" spans="1:2" s="197" customFormat="1" x14ac:dyDescent="0.25">
      <c r="A3920" s="200"/>
      <c r="B3920" s="200"/>
    </row>
    <row r="3921" spans="1:2" s="197" customFormat="1" x14ac:dyDescent="0.25">
      <c r="A3921" s="200"/>
      <c r="B3921" s="200"/>
    </row>
    <row r="3922" spans="1:2" s="197" customFormat="1" x14ac:dyDescent="0.25">
      <c r="A3922" s="200"/>
      <c r="B3922" s="200"/>
    </row>
    <row r="3923" spans="1:2" s="197" customFormat="1" x14ac:dyDescent="0.25">
      <c r="A3923" s="200"/>
      <c r="B3923" s="200"/>
    </row>
    <row r="3924" spans="1:2" s="197" customFormat="1" x14ac:dyDescent="0.25">
      <c r="A3924" s="200"/>
      <c r="B3924" s="200"/>
    </row>
    <row r="3925" spans="1:2" s="197" customFormat="1" x14ac:dyDescent="0.25">
      <c r="A3925" s="200"/>
      <c r="B3925" s="200"/>
    </row>
    <row r="3926" spans="1:2" s="197" customFormat="1" x14ac:dyDescent="0.25">
      <c r="A3926" s="200"/>
      <c r="B3926" s="200"/>
    </row>
    <row r="3927" spans="1:2" s="197" customFormat="1" x14ac:dyDescent="0.25">
      <c r="A3927" s="200"/>
      <c r="B3927" s="200"/>
    </row>
    <row r="3928" spans="1:2" s="197" customFormat="1" x14ac:dyDescent="0.25">
      <c r="A3928" s="200"/>
      <c r="B3928" s="200"/>
    </row>
    <row r="3929" spans="1:2" s="197" customFormat="1" x14ac:dyDescent="0.25">
      <c r="A3929" s="200"/>
      <c r="B3929" s="200"/>
    </row>
    <row r="3930" spans="1:2" s="197" customFormat="1" x14ac:dyDescent="0.25">
      <c r="A3930" s="200"/>
      <c r="B3930" s="200"/>
    </row>
    <row r="3931" spans="1:2" s="197" customFormat="1" x14ac:dyDescent="0.25">
      <c r="A3931" s="200"/>
      <c r="B3931" s="200"/>
    </row>
    <row r="3932" spans="1:2" s="197" customFormat="1" x14ac:dyDescent="0.25">
      <c r="A3932" s="200"/>
      <c r="B3932" s="200"/>
    </row>
    <row r="3933" spans="1:2" s="197" customFormat="1" x14ac:dyDescent="0.25">
      <c r="A3933" s="200"/>
      <c r="B3933" s="200"/>
    </row>
    <row r="3934" spans="1:2" s="197" customFormat="1" x14ac:dyDescent="0.25">
      <c r="A3934" s="200"/>
      <c r="B3934" s="200"/>
    </row>
    <row r="3935" spans="1:2" s="197" customFormat="1" x14ac:dyDescent="0.25">
      <c r="A3935" s="200"/>
      <c r="B3935" s="200"/>
    </row>
    <row r="3936" spans="1:2" s="197" customFormat="1" x14ac:dyDescent="0.25">
      <c r="A3936" s="200"/>
      <c r="B3936" s="200"/>
    </row>
    <row r="3937" spans="1:2" s="197" customFormat="1" x14ac:dyDescent="0.25">
      <c r="A3937" s="200"/>
      <c r="B3937" s="200"/>
    </row>
    <row r="3938" spans="1:2" s="197" customFormat="1" x14ac:dyDescent="0.25">
      <c r="A3938" s="200"/>
      <c r="B3938" s="200"/>
    </row>
    <row r="3939" spans="1:2" s="197" customFormat="1" x14ac:dyDescent="0.25">
      <c r="A3939" s="200"/>
      <c r="B3939" s="200"/>
    </row>
    <row r="3940" spans="1:2" s="197" customFormat="1" x14ac:dyDescent="0.25">
      <c r="A3940" s="200"/>
      <c r="B3940" s="200"/>
    </row>
    <row r="3941" spans="1:2" s="197" customFormat="1" x14ac:dyDescent="0.25">
      <c r="A3941" s="200"/>
      <c r="B3941" s="200"/>
    </row>
    <row r="3942" spans="1:2" s="197" customFormat="1" x14ac:dyDescent="0.25">
      <c r="A3942" s="200"/>
      <c r="B3942" s="200"/>
    </row>
    <row r="3943" spans="1:2" s="197" customFormat="1" x14ac:dyDescent="0.25">
      <c r="A3943" s="200"/>
      <c r="B3943" s="200"/>
    </row>
    <row r="3944" spans="1:2" s="197" customFormat="1" x14ac:dyDescent="0.25">
      <c r="A3944" s="200"/>
      <c r="B3944" s="200"/>
    </row>
    <row r="3945" spans="1:2" s="197" customFormat="1" x14ac:dyDescent="0.25">
      <c r="A3945" s="200"/>
      <c r="B3945" s="200"/>
    </row>
    <row r="3946" spans="1:2" s="197" customFormat="1" x14ac:dyDescent="0.25">
      <c r="A3946" s="200"/>
      <c r="B3946" s="200"/>
    </row>
    <row r="3947" spans="1:2" s="197" customFormat="1" x14ac:dyDescent="0.25">
      <c r="A3947" s="200"/>
      <c r="B3947" s="200"/>
    </row>
    <row r="3948" spans="1:2" s="197" customFormat="1" x14ac:dyDescent="0.25">
      <c r="A3948" s="200"/>
      <c r="B3948" s="200"/>
    </row>
    <row r="3949" spans="1:2" s="197" customFormat="1" x14ac:dyDescent="0.25">
      <c r="A3949" s="200"/>
      <c r="B3949" s="200"/>
    </row>
    <row r="3950" spans="1:2" s="197" customFormat="1" x14ac:dyDescent="0.25">
      <c r="A3950" s="200"/>
      <c r="B3950" s="200"/>
    </row>
    <row r="3951" spans="1:2" s="197" customFormat="1" x14ac:dyDescent="0.25">
      <c r="A3951" s="200"/>
      <c r="B3951" s="200"/>
    </row>
    <row r="3952" spans="1:2" s="197" customFormat="1" x14ac:dyDescent="0.25">
      <c r="A3952" s="200"/>
      <c r="B3952" s="200"/>
    </row>
    <row r="3953" spans="1:2" s="197" customFormat="1" x14ac:dyDescent="0.25">
      <c r="A3953" s="200"/>
      <c r="B3953" s="200"/>
    </row>
    <row r="3954" spans="1:2" s="197" customFormat="1" x14ac:dyDescent="0.25">
      <c r="A3954" s="200"/>
      <c r="B3954" s="200"/>
    </row>
    <row r="3955" spans="1:2" s="197" customFormat="1" x14ac:dyDescent="0.25">
      <c r="A3955" s="200"/>
      <c r="B3955" s="200"/>
    </row>
    <row r="3956" spans="1:2" s="197" customFormat="1" x14ac:dyDescent="0.25">
      <c r="A3956" s="200"/>
      <c r="B3956" s="200"/>
    </row>
    <row r="3957" spans="1:2" s="197" customFormat="1" x14ac:dyDescent="0.25">
      <c r="A3957" s="200"/>
      <c r="B3957" s="200"/>
    </row>
    <row r="3958" spans="1:2" s="197" customFormat="1" x14ac:dyDescent="0.25">
      <c r="A3958" s="200"/>
      <c r="B3958" s="200"/>
    </row>
    <row r="3959" spans="1:2" s="197" customFormat="1" x14ac:dyDescent="0.25">
      <c r="A3959" s="200"/>
      <c r="B3959" s="200"/>
    </row>
    <row r="3960" spans="1:2" s="197" customFormat="1" x14ac:dyDescent="0.25">
      <c r="A3960" s="200"/>
      <c r="B3960" s="200"/>
    </row>
    <row r="3961" spans="1:2" s="197" customFormat="1" x14ac:dyDescent="0.25">
      <c r="A3961" s="200"/>
      <c r="B3961" s="200"/>
    </row>
    <row r="3962" spans="1:2" s="197" customFormat="1" x14ac:dyDescent="0.25">
      <c r="A3962" s="200"/>
      <c r="B3962" s="200"/>
    </row>
    <row r="3963" spans="1:2" s="197" customFormat="1" x14ac:dyDescent="0.25">
      <c r="A3963" s="200"/>
      <c r="B3963" s="200"/>
    </row>
    <row r="3964" spans="1:2" s="197" customFormat="1" x14ac:dyDescent="0.25">
      <c r="A3964" s="200"/>
      <c r="B3964" s="200"/>
    </row>
    <row r="3965" spans="1:2" s="197" customFormat="1" x14ac:dyDescent="0.25">
      <c r="A3965" s="200"/>
      <c r="B3965" s="200"/>
    </row>
    <row r="3966" spans="1:2" s="197" customFormat="1" x14ac:dyDescent="0.25">
      <c r="A3966" s="200"/>
      <c r="B3966" s="200"/>
    </row>
    <row r="3967" spans="1:2" s="197" customFormat="1" x14ac:dyDescent="0.25">
      <c r="A3967" s="200"/>
      <c r="B3967" s="200"/>
    </row>
    <row r="3968" spans="1:2" s="197" customFormat="1" x14ac:dyDescent="0.25">
      <c r="A3968" s="200"/>
      <c r="B3968" s="200"/>
    </row>
    <row r="3969" spans="1:2" s="197" customFormat="1" x14ac:dyDescent="0.25">
      <c r="A3969" s="200"/>
      <c r="B3969" s="200"/>
    </row>
    <row r="3970" spans="1:2" s="197" customFormat="1" x14ac:dyDescent="0.25">
      <c r="A3970" s="200"/>
      <c r="B3970" s="200"/>
    </row>
    <row r="3971" spans="1:2" s="197" customFormat="1" x14ac:dyDescent="0.25">
      <c r="A3971" s="200"/>
      <c r="B3971" s="200"/>
    </row>
    <row r="3972" spans="1:2" s="197" customFormat="1" x14ac:dyDescent="0.25">
      <c r="A3972" s="200"/>
      <c r="B3972" s="200"/>
    </row>
    <row r="3973" spans="1:2" s="197" customFormat="1" x14ac:dyDescent="0.25">
      <c r="A3973" s="200"/>
      <c r="B3973" s="200"/>
    </row>
    <row r="3974" spans="1:2" s="197" customFormat="1" x14ac:dyDescent="0.25">
      <c r="A3974" s="200"/>
      <c r="B3974" s="200"/>
    </row>
    <row r="3975" spans="1:2" s="197" customFormat="1" x14ac:dyDescent="0.25">
      <c r="A3975" s="200"/>
      <c r="B3975" s="200"/>
    </row>
    <row r="3976" spans="1:2" s="197" customFormat="1" x14ac:dyDescent="0.25">
      <c r="A3976" s="200"/>
      <c r="B3976" s="200"/>
    </row>
    <row r="3977" spans="1:2" s="197" customFormat="1" x14ac:dyDescent="0.25">
      <c r="A3977" s="200"/>
      <c r="B3977" s="200"/>
    </row>
    <row r="3978" spans="1:2" s="197" customFormat="1" x14ac:dyDescent="0.25">
      <c r="A3978" s="200"/>
      <c r="B3978" s="200"/>
    </row>
    <row r="3979" spans="1:2" s="197" customFormat="1" x14ac:dyDescent="0.25">
      <c r="A3979" s="200"/>
      <c r="B3979" s="200"/>
    </row>
    <row r="3980" spans="1:2" s="197" customFormat="1" x14ac:dyDescent="0.25">
      <c r="A3980" s="200"/>
      <c r="B3980" s="200"/>
    </row>
    <row r="3981" spans="1:2" s="197" customFormat="1" x14ac:dyDescent="0.25">
      <c r="A3981" s="200"/>
      <c r="B3981" s="200"/>
    </row>
    <row r="3982" spans="1:2" s="197" customFormat="1" x14ac:dyDescent="0.25">
      <c r="A3982" s="200"/>
      <c r="B3982" s="200"/>
    </row>
    <row r="3983" spans="1:2" s="197" customFormat="1" x14ac:dyDescent="0.25">
      <c r="A3983" s="200"/>
      <c r="B3983" s="200"/>
    </row>
    <row r="3984" spans="1:2" s="197" customFormat="1" x14ac:dyDescent="0.25">
      <c r="A3984" s="200"/>
      <c r="B3984" s="200"/>
    </row>
    <row r="3985" spans="1:2" s="197" customFormat="1" x14ac:dyDescent="0.25">
      <c r="A3985" s="200"/>
      <c r="B3985" s="200"/>
    </row>
    <row r="3986" spans="1:2" s="197" customFormat="1" x14ac:dyDescent="0.25">
      <c r="A3986" s="200"/>
      <c r="B3986" s="200"/>
    </row>
    <row r="3987" spans="1:2" s="197" customFormat="1" x14ac:dyDescent="0.25">
      <c r="A3987" s="200"/>
      <c r="B3987" s="200"/>
    </row>
    <row r="3988" spans="1:2" s="197" customFormat="1" x14ac:dyDescent="0.25">
      <c r="A3988" s="200"/>
      <c r="B3988" s="200"/>
    </row>
    <row r="3989" spans="1:2" s="197" customFormat="1" x14ac:dyDescent="0.25">
      <c r="A3989" s="200"/>
      <c r="B3989" s="200"/>
    </row>
    <row r="3990" spans="1:2" s="197" customFormat="1" x14ac:dyDescent="0.25">
      <c r="A3990" s="200"/>
      <c r="B3990" s="200"/>
    </row>
    <row r="3991" spans="1:2" s="197" customFormat="1" x14ac:dyDescent="0.25">
      <c r="A3991" s="200"/>
      <c r="B3991" s="200"/>
    </row>
    <row r="3992" spans="1:2" s="197" customFormat="1" x14ac:dyDescent="0.25">
      <c r="A3992" s="200"/>
      <c r="B3992" s="200"/>
    </row>
    <row r="3993" spans="1:2" s="197" customFormat="1" x14ac:dyDescent="0.25">
      <c r="A3993" s="200"/>
      <c r="B3993" s="200"/>
    </row>
    <row r="3994" spans="1:2" s="197" customFormat="1" x14ac:dyDescent="0.25">
      <c r="A3994" s="200"/>
      <c r="B3994" s="200"/>
    </row>
    <row r="3995" spans="1:2" s="197" customFormat="1" x14ac:dyDescent="0.25">
      <c r="A3995" s="200"/>
      <c r="B3995" s="200"/>
    </row>
    <row r="3996" spans="1:2" s="197" customFormat="1" x14ac:dyDescent="0.25">
      <c r="A3996" s="200"/>
      <c r="B3996" s="200"/>
    </row>
    <row r="3997" spans="1:2" s="197" customFormat="1" x14ac:dyDescent="0.25">
      <c r="A3997" s="200"/>
      <c r="B3997" s="200"/>
    </row>
    <row r="3998" spans="1:2" s="197" customFormat="1" x14ac:dyDescent="0.25">
      <c r="A3998" s="200"/>
      <c r="B3998" s="200"/>
    </row>
    <row r="3999" spans="1:2" s="197" customFormat="1" x14ac:dyDescent="0.25">
      <c r="A3999" s="200"/>
      <c r="B3999" s="200"/>
    </row>
    <row r="4000" spans="1:2" s="197" customFormat="1" x14ac:dyDescent="0.25">
      <c r="A4000" s="200"/>
      <c r="B4000" s="200"/>
    </row>
    <row r="4001" spans="1:2" s="197" customFormat="1" x14ac:dyDescent="0.25">
      <c r="A4001" s="200"/>
      <c r="B4001" s="200"/>
    </row>
    <row r="4002" spans="1:2" s="197" customFormat="1" x14ac:dyDescent="0.25">
      <c r="A4002" s="200"/>
      <c r="B4002" s="200"/>
    </row>
    <row r="4003" spans="1:2" s="197" customFormat="1" x14ac:dyDescent="0.25">
      <c r="A4003" s="200"/>
      <c r="B4003" s="200"/>
    </row>
    <row r="4004" spans="1:2" s="197" customFormat="1" x14ac:dyDescent="0.25">
      <c r="A4004" s="200"/>
      <c r="B4004" s="200"/>
    </row>
    <row r="4005" spans="1:2" s="197" customFormat="1" x14ac:dyDescent="0.25">
      <c r="A4005" s="200"/>
      <c r="B4005" s="200"/>
    </row>
    <row r="4006" spans="1:2" s="197" customFormat="1" x14ac:dyDescent="0.25">
      <c r="A4006" s="200"/>
      <c r="B4006" s="200"/>
    </row>
    <row r="4007" spans="1:2" s="197" customFormat="1" x14ac:dyDescent="0.25">
      <c r="A4007" s="200"/>
      <c r="B4007" s="200"/>
    </row>
    <row r="4008" spans="1:2" s="197" customFormat="1" x14ac:dyDescent="0.25">
      <c r="A4008" s="200"/>
      <c r="B4008" s="200"/>
    </row>
    <row r="4009" spans="1:2" s="197" customFormat="1" x14ac:dyDescent="0.25">
      <c r="A4009" s="200"/>
      <c r="B4009" s="200"/>
    </row>
    <row r="4010" spans="1:2" s="197" customFormat="1" x14ac:dyDescent="0.25">
      <c r="A4010" s="200"/>
      <c r="B4010" s="200"/>
    </row>
    <row r="4011" spans="1:2" s="197" customFormat="1" x14ac:dyDescent="0.25">
      <c r="A4011" s="200"/>
      <c r="B4011" s="200"/>
    </row>
    <row r="4012" spans="1:2" s="197" customFormat="1" x14ac:dyDescent="0.25">
      <c r="A4012" s="200"/>
      <c r="B4012" s="200"/>
    </row>
    <row r="4013" spans="1:2" s="197" customFormat="1" x14ac:dyDescent="0.25">
      <c r="A4013" s="200"/>
      <c r="B4013" s="200"/>
    </row>
    <row r="4014" spans="1:2" s="197" customFormat="1" x14ac:dyDescent="0.25">
      <c r="A4014" s="200"/>
      <c r="B4014" s="200"/>
    </row>
    <row r="4015" spans="1:2" s="197" customFormat="1" x14ac:dyDescent="0.25">
      <c r="A4015" s="200"/>
      <c r="B4015" s="200"/>
    </row>
    <row r="4016" spans="1:2" s="197" customFormat="1" x14ac:dyDescent="0.25">
      <c r="A4016" s="200"/>
      <c r="B4016" s="200"/>
    </row>
    <row r="4017" spans="1:2" s="197" customFormat="1" x14ac:dyDescent="0.25">
      <c r="A4017" s="200"/>
      <c r="B4017" s="200"/>
    </row>
    <row r="4018" spans="1:2" s="197" customFormat="1" x14ac:dyDescent="0.25">
      <c r="A4018" s="200"/>
      <c r="B4018" s="200"/>
    </row>
    <row r="4019" spans="1:2" s="197" customFormat="1" x14ac:dyDescent="0.25">
      <c r="A4019" s="200"/>
      <c r="B4019" s="200"/>
    </row>
    <row r="4020" spans="1:2" s="197" customFormat="1" x14ac:dyDescent="0.25">
      <c r="A4020" s="200"/>
      <c r="B4020" s="200"/>
    </row>
    <row r="4021" spans="1:2" s="197" customFormat="1" x14ac:dyDescent="0.25">
      <c r="A4021" s="200"/>
      <c r="B4021" s="200"/>
    </row>
    <row r="4022" spans="1:2" s="197" customFormat="1" x14ac:dyDescent="0.25">
      <c r="A4022" s="200"/>
      <c r="B4022" s="200"/>
    </row>
    <row r="4023" spans="1:2" s="197" customFormat="1" x14ac:dyDescent="0.25">
      <c r="A4023" s="200"/>
      <c r="B4023" s="200"/>
    </row>
    <row r="4024" spans="1:2" s="197" customFormat="1" x14ac:dyDescent="0.25">
      <c r="A4024" s="200"/>
      <c r="B4024" s="200"/>
    </row>
    <row r="4025" spans="1:2" s="197" customFormat="1" x14ac:dyDescent="0.25">
      <c r="A4025" s="200"/>
      <c r="B4025" s="200"/>
    </row>
    <row r="4026" spans="1:2" s="197" customFormat="1" x14ac:dyDescent="0.25">
      <c r="A4026" s="200"/>
      <c r="B4026" s="200"/>
    </row>
    <row r="4027" spans="1:2" s="197" customFormat="1" x14ac:dyDescent="0.25">
      <c r="A4027" s="200"/>
      <c r="B4027" s="200"/>
    </row>
    <row r="4028" spans="1:2" s="197" customFormat="1" x14ac:dyDescent="0.25">
      <c r="A4028" s="200"/>
      <c r="B4028" s="200"/>
    </row>
    <row r="4029" spans="1:2" s="197" customFormat="1" x14ac:dyDescent="0.25">
      <c r="A4029" s="200"/>
      <c r="B4029" s="200"/>
    </row>
    <row r="4030" spans="1:2" s="197" customFormat="1" x14ac:dyDescent="0.25">
      <c r="A4030" s="200"/>
      <c r="B4030" s="200"/>
    </row>
    <row r="4031" spans="1:2" s="197" customFormat="1" x14ac:dyDescent="0.25">
      <c r="A4031" s="200"/>
      <c r="B4031" s="200"/>
    </row>
    <row r="4032" spans="1:2" s="197" customFormat="1" x14ac:dyDescent="0.25">
      <c r="A4032" s="200"/>
      <c r="B4032" s="200"/>
    </row>
    <row r="4033" spans="1:2" s="197" customFormat="1" x14ac:dyDescent="0.25">
      <c r="A4033" s="200"/>
      <c r="B4033" s="200"/>
    </row>
    <row r="4034" spans="1:2" s="197" customFormat="1" x14ac:dyDescent="0.25">
      <c r="A4034" s="200"/>
      <c r="B4034" s="200"/>
    </row>
    <row r="4035" spans="1:2" s="197" customFormat="1" x14ac:dyDescent="0.25">
      <c r="A4035" s="200"/>
      <c r="B4035" s="200"/>
    </row>
    <row r="4036" spans="1:2" s="197" customFormat="1" x14ac:dyDescent="0.25">
      <c r="A4036" s="200"/>
      <c r="B4036" s="200"/>
    </row>
    <row r="4037" spans="1:2" s="197" customFormat="1" x14ac:dyDescent="0.25">
      <c r="A4037" s="200"/>
      <c r="B4037" s="200"/>
    </row>
    <row r="4038" spans="1:2" s="197" customFormat="1" x14ac:dyDescent="0.25">
      <c r="A4038" s="200"/>
      <c r="B4038" s="200"/>
    </row>
    <row r="4039" spans="1:2" s="197" customFormat="1" x14ac:dyDescent="0.25">
      <c r="A4039" s="200"/>
      <c r="B4039" s="200"/>
    </row>
    <row r="4040" spans="1:2" s="197" customFormat="1" x14ac:dyDescent="0.25">
      <c r="A4040" s="200"/>
      <c r="B4040" s="200"/>
    </row>
    <row r="4041" spans="1:2" s="197" customFormat="1" x14ac:dyDescent="0.25">
      <c r="A4041" s="200"/>
      <c r="B4041" s="200"/>
    </row>
    <row r="4042" spans="1:2" s="197" customFormat="1" x14ac:dyDescent="0.25">
      <c r="A4042" s="200"/>
      <c r="B4042" s="200"/>
    </row>
    <row r="4043" spans="1:2" s="197" customFormat="1" x14ac:dyDescent="0.25">
      <c r="A4043" s="200"/>
      <c r="B4043" s="200"/>
    </row>
    <row r="4044" spans="1:2" s="197" customFormat="1" x14ac:dyDescent="0.25">
      <c r="A4044" s="200"/>
      <c r="B4044" s="200"/>
    </row>
    <row r="4045" spans="1:2" s="197" customFormat="1" x14ac:dyDescent="0.25">
      <c r="A4045" s="200"/>
      <c r="B4045" s="200"/>
    </row>
    <row r="4046" spans="1:2" s="197" customFormat="1" x14ac:dyDescent="0.25">
      <c r="A4046" s="200"/>
      <c r="B4046" s="200"/>
    </row>
    <row r="4047" spans="1:2" s="197" customFormat="1" x14ac:dyDescent="0.25">
      <c r="A4047" s="200"/>
      <c r="B4047" s="200"/>
    </row>
    <row r="4048" spans="1:2" s="197" customFormat="1" x14ac:dyDescent="0.25">
      <c r="A4048" s="200"/>
      <c r="B4048" s="200"/>
    </row>
    <row r="4049" spans="1:2" s="197" customFormat="1" x14ac:dyDescent="0.25">
      <c r="A4049" s="200"/>
      <c r="B4049" s="200"/>
    </row>
    <row r="4050" spans="1:2" s="197" customFormat="1" x14ac:dyDescent="0.25">
      <c r="A4050" s="200"/>
      <c r="B4050" s="200"/>
    </row>
    <row r="4051" spans="1:2" s="197" customFormat="1" x14ac:dyDescent="0.25">
      <c r="A4051" s="200"/>
      <c r="B4051" s="200"/>
    </row>
    <row r="4052" spans="1:2" s="197" customFormat="1" x14ac:dyDescent="0.25">
      <c r="A4052" s="200"/>
      <c r="B4052" s="200"/>
    </row>
    <row r="4053" spans="1:2" s="197" customFormat="1" x14ac:dyDescent="0.25">
      <c r="A4053" s="200"/>
      <c r="B4053" s="200"/>
    </row>
    <row r="4054" spans="1:2" s="197" customFormat="1" x14ac:dyDescent="0.25">
      <c r="A4054" s="200"/>
      <c r="B4054" s="200"/>
    </row>
    <row r="4055" spans="1:2" s="197" customFormat="1" x14ac:dyDescent="0.25">
      <c r="A4055" s="200"/>
      <c r="B4055" s="200"/>
    </row>
    <row r="4056" spans="1:2" s="197" customFormat="1" x14ac:dyDescent="0.25">
      <c r="A4056" s="200"/>
      <c r="B4056" s="200"/>
    </row>
    <row r="4057" spans="1:2" s="197" customFormat="1" x14ac:dyDescent="0.25">
      <c r="A4057" s="200"/>
      <c r="B4057" s="200"/>
    </row>
    <row r="4058" spans="1:2" s="197" customFormat="1" x14ac:dyDescent="0.25">
      <c r="A4058" s="200"/>
      <c r="B4058" s="200"/>
    </row>
    <row r="4059" spans="1:2" s="197" customFormat="1" x14ac:dyDescent="0.25">
      <c r="A4059" s="200"/>
      <c r="B4059" s="200"/>
    </row>
    <row r="4060" spans="1:2" s="197" customFormat="1" x14ac:dyDescent="0.25">
      <c r="A4060" s="200"/>
      <c r="B4060" s="200"/>
    </row>
    <row r="4061" spans="1:2" s="197" customFormat="1" x14ac:dyDescent="0.25">
      <c r="A4061" s="200"/>
      <c r="B4061" s="200"/>
    </row>
    <row r="4062" spans="1:2" s="197" customFormat="1" x14ac:dyDescent="0.25">
      <c r="A4062" s="200"/>
      <c r="B4062" s="200"/>
    </row>
    <row r="4063" spans="1:2" s="197" customFormat="1" x14ac:dyDescent="0.25">
      <c r="A4063" s="200"/>
      <c r="B4063" s="200"/>
    </row>
    <row r="4064" spans="1:2" s="197" customFormat="1" x14ac:dyDescent="0.25">
      <c r="A4064" s="200"/>
      <c r="B4064" s="200"/>
    </row>
    <row r="4065" spans="1:2" s="197" customFormat="1" x14ac:dyDescent="0.25">
      <c r="A4065" s="200"/>
      <c r="B4065" s="200"/>
    </row>
    <row r="4066" spans="1:2" s="197" customFormat="1" x14ac:dyDescent="0.25">
      <c r="A4066" s="200"/>
      <c r="B4066" s="200"/>
    </row>
    <row r="4067" spans="1:2" s="197" customFormat="1" x14ac:dyDescent="0.25">
      <c r="A4067" s="200"/>
      <c r="B4067" s="200"/>
    </row>
    <row r="4068" spans="1:2" s="197" customFormat="1" x14ac:dyDescent="0.25">
      <c r="A4068" s="200"/>
      <c r="B4068" s="200"/>
    </row>
    <row r="4069" spans="1:2" s="197" customFormat="1" x14ac:dyDescent="0.25">
      <c r="A4069" s="200"/>
      <c r="B4069" s="200"/>
    </row>
    <row r="4070" spans="1:2" s="197" customFormat="1" x14ac:dyDescent="0.25">
      <c r="A4070" s="200"/>
      <c r="B4070" s="200"/>
    </row>
    <row r="4071" spans="1:2" s="197" customFormat="1" x14ac:dyDescent="0.25">
      <c r="A4071" s="200"/>
      <c r="B4071" s="200"/>
    </row>
    <row r="4072" spans="1:2" s="197" customFormat="1" x14ac:dyDescent="0.25">
      <c r="A4072" s="200"/>
      <c r="B4072" s="200"/>
    </row>
    <row r="4073" spans="1:2" s="197" customFormat="1" x14ac:dyDescent="0.25">
      <c r="A4073" s="200"/>
      <c r="B4073" s="200"/>
    </row>
    <row r="4074" spans="1:2" s="197" customFormat="1" x14ac:dyDescent="0.25">
      <c r="A4074" s="200"/>
      <c r="B4074" s="200"/>
    </row>
    <row r="4075" spans="1:2" s="197" customFormat="1" x14ac:dyDescent="0.25">
      <c r="A4075" s="200"/>
      <c r="B4075" s="200"/>
    </row>
    <row r="4076" spans="1:2" s="197" customFormat="1" x14ac:dyDescent="0.25">
      <c r="A4076" s="200"/>
      <c r="B4076" s="200"/>
    </row>
    <row r="4077" spans="1:2" s="197" customFormat="1" x14ac:dyDescent="0.25">
      <c r="A4077" s="200"/>
      <c r="B4077" s="200"/>
    </row>
    <row r="4078" spans="1:2" s="197" customFormat="1" x14ac:dyDescent="0.25">
      <c r="A4078" s="200"/>
      <c r="B4078" s="200"/>
    </row>
    <row r="4079" spans="1:2" s="197" customFormat="1" x14ac:dyDescent="0.25">
      <c r="A4079" s="200"/>
      <c r="B4079" s="200"/>
    </row>
    <row r="4080" spans="1:2" s="197" customFormat="1" x14ac:dyDescent="0.25">
      <c r="A4080" s="200"/>
      <c r="B4080" s="200"/>
    </row>
    <row r="4081" spans="1:2" s="197" customFormat="1" x14ac:dyDescent="0.25">
      <c r="A4081" s="200"/>
      <c r="B4081" s="200"/>
    </row>
    <row r="4082" spans="1:2" s="197" customFormat="1" x14ac:dyDescent="0.25">
      <c r="A4082" s="200"/>
      <c r="B4082" s="200"/>
    </row>
    <row r="4083" spans="1:2" s="197" customFormat="1" x14ac:dyDescent="0.25">
      <c r="A4083" s="200"/>
      <c r="B4083" s="200"/>
    </row>
    <row r="4084" spans="1:2" s="197" customFormat="1" x14ac:dyDescent="0.25">
      <c r="A4084" s="200"/>
      <c r="B4084" s="200"/>
    </row>
    <row r="4085" spans="1:2" s="197" customFormat="1" x14ac:dyDescent="0.25">
      <c r="A4085" s="200"/>
      <c r="B4085" s="200"/>
    </row>
    <row r="4086" spans="1:2" s="197" customFormat="1" x14ac:dyDescent="0.25">
      <c r="A4086" s="200"/>
      <c r="B4086" s="200"/>
    </row>
    <row r="4087" spans="1:2" s="197" customFormat="1" x14ac:dyDescent="0.25">
      <c r="A4087" s="200"/>
      <c r="B4087" s="200"/>
    </row>
    <row r="4088" spans="1:2" s="197" customFormat="1" x14ac:dyDescent="0.25">
      <c r="A4088" s="200"/>
      <c r="B4088" s="200"/>
    </row>
    <row r="4089" spans="1:2" s="197" customFormat="1" x14ac:dyDescent="0.25">
      <c r="A4089" s="200"/>
      <c r="B4089" s="200"/>
    </row>
    <row r="4090" spans="1:2" s="197" customFormat="1" x14ac:dyDescent="0.25">
      <c r="A4090" s="200"/>
      <c r="B4090" s="200"/>
    </row>
    <row r="4091" spans="1:2" s="197" customFormat="1" x14ac:dyDescent="0.25">
      <c r="A4091" s="200"/>
      <c r="B4091" s="200"/>
    </row>
    <row r="4092" spans="1:2" s="197" customFormat="1" x14ac:dyDescent="0.25">
      <c r="A4092" s="200"/>
      <c r="B4092" s="200"/>
    </row>
    <row r="4093" spans="1:2" s="197" customFormat="1" x14ac:dyDescent="0.25">
      <c r="A4093" s="200"/>
      <c r="B4093" s="200"/>
    </row>
    <row r="4094" spans="1:2" s="197" customFormat="1" x14ac:dyDescent="0.25">
      <c r="A4094" s="200"/>
      <c r="B4094" s="200"/>
    </row>
    <row r="4095" spans="1:2" s="197" customFormat="1" x14ac:dyDescent="0.25">
      <c r="A4095" s="200"/>
      <c r="B4095" s="200"/>
    </row>
    <row r="4096" spans="1:2" s="197" customFormat="1" x14ac:dyDescent="0.25">
      <c r="A4096" s="200"/>
      <c r="B4096" s="200"/>
    </row>
    <row r="4097" spans="1:2" s="197" customFormat="1" x14ac:dyDescent="0.25">
      <c r="A4097" s="200"/>
      <c r="B4097" s="200"/>
    </row>
    <row r="4098" spans="1:2" s="197" customFormat="1" x14ac:dyDescent="0.25">
      <c r="A4098" s="200"/>
      <c r="B4098" s="200"/>
    </row>
    <row r="4099" spans="1:2" s="197" customFormat="1" x14ac:dyDescent="0.25">
      <c r="A4099" s="200"/>
      <c r="B4099" s="200"/>
    </row>
    <row r="4100" spans="1:2" s="197" customFormat="1" x14ac:dyDescent="0.25">
      <c r="A4100" s="200"/>
      <c r="B4100" s="200"/>
    </row>
    <row r="4101" spans="1:2" s="197" customFormat="1" x14ac:dyDescent="0.25">
      <c r="A4101" s="200"/>
      <c r="B4101" s="200"/>
    </row>
    <row r="4102" spans="1:2" s="197" customFormat="1" x14ac:dyDescent="0.25">
      <c r="A4102" s="200"/>
      <c r="B4102" s="200"/>
    </row>
    <row r="4103" spans="1:2" s="197" customFormat="1" x14ac:dyDescent="0.25">
      <c r="A4103" s="200"/>
      <c r="B4103" s="200"/>
    </row>
    <row r="4104" spans="1:2" s="197" customFormat="1" x14ac:dyDescent="0.25">
      <c r="A4104" s="200"/>
      <c r="B4104" s="200"/>
    </row>
    <row r="4105" spans="1:2" s="197" customFormat="1" x14ac:dyDescent="0.25">
      <c r="A4105" s="200"/>
      <c r="B4105" s="200"/>
    </row>
    <row r="4106" spans="1:2" s="197" customFormat="1" x14ac:dyDescent="0.25">
      <c r="A4106" s="200"/>
      <c r="B4106" s="200"/>
    </row>
    <row r="4107" spans="1:2" s="197" customFormat="1" x14ac:dyDescent="0.25">
      <c r="A4107" s="200"/>
      <c r="B4107" s="200"/>
    </row>
    <row r="4108" spans="1:2" s="197" customFormat="1" x14ac:dyDescent="0.25">
      <c r="A4108" s="200"/>
      <c r="B4108" s="200"/>
    </row>
    <row r="4109" spans="1:2" s="197" customFormat="1" x14ac:dyDescent="0.25">
      <c r="A4109" s="200"/>
      <c r="B4109" s="200"/>
    </row>
    <row r="4110" spans="1:2" s="197" customFormat="1" x14ac:dyDescent="0.25">
      <c r="A4110" s="200"/>
      <c r="B4110" s="200"/>
    </row>
    <row r="4111" spans="1:2" s="197" customFormat="1" x14ac:dyDescent="0.25">
      <c r="A4111" s="200"/>
      <c r="B4111" s="200"/>
    </row>
    <row r="4112" spans="1:2" s="197" customFormat="1" x14ac:dyDescent="0.25">
      <c r="A4112" s="200"/>
      <c r="B4112" s="200"/>
    </row>
    <row r="4113" spans="1:2" s="197" customFormat="1" x14ac:dyDescent="0.25">
      <c r="A4113" s="200"/>
      <c r="B4113" s="200"/>
    </row>
    <row r="4114" spans="1:2" s="197" customFormat="1" x14ac:dyDescent="0.25">
      <c r="A4114" s="200"/>
      <c r="B4114" s="200"/>
    </row>
    <row r="4115" spans="1:2" s="197" customFormat="1" x14ac:dyDescent="0.25">
      <c r="A4115" s="200"/>
      <c r="B4115" s="200"/>
    </row>
    <row r="4116" spans="1:2" s="197" customFormat="1" x14ac:dyDescent="0.25">
      <c r="A4116" s="200"/>
      <c r="B4116" s="200"/>
    </row>
    <row r="4117" spans="1:2" s="197" customFormat="1" x14ac:dyDescent="0.25">
      <c r="A4117" s="200"/>
      <c r="B4117" s="200"/>
    </row>
    <row r="4118" spans="1:2" s="197" customFormat="1" x14ac:dyDescent="0.25">
      <c r="A4118" s="200"/>
      <c r="B4118" s="200"/>
    </row>
    <row r="4119" spans="1:2" s="197" customFormat="1" x14ac:dyDescent="0.25">
      <c r="A4119" s="200"/>
      <c r="B4119" s="200"/>
    </row>
    <row r="4120" spans="1:2" s="197" customFormat="1" x14ac:dyDescent="0.25">
      <c r="A4120" s="200"/>
      <c r="B4120" s="200"/>
    </row>
    <row r="4121" spans="1:2" s="197" customFormat="1" x14ac:dyDescent="0.25">
      <c r="A4121" s="200"/>
      <c r="B4121" s="200"/>
    </row>
    <row r="4122" spans="1:2" s="197" customFormat="1" x14ac:dyDescent="0.25">
      <c r="A4122" s="200"/>
      <c r="B4122" s="200"/>
    </row>
    <row r="4123" spans="1:2" s="197" customFormat="1" x14ac:dyDescent="0.25">
      <c r="A4123" s="200"/>
      <c r="B4123" s="200"/>
    </row>
    <row r="4124" spans="1:2" s="197" customFormat="1" x14ac:dyDescent="0.25">
      <c r="A4124" s="200"/>
      <c r="B4124" s="200"/>
    </row>
    <row r="4125" spans="1:2" s="197" customFormat="1" x14ac:dyDescent="0.25">
      <c r="A4125" s="200"/>
      <c r="B4125" s="200"/>
    </row>
    <row r="4126" spans="1:2" s="197" customFormat="1" x14ac:dyDescent="0.25">
      <c r="A4126" s="200"/>
      <c r="B4126" s="200"/>
    </row>
    <row r="4127" spans="1:2" s="197" customFormat="1" x14ac:dyDescent="0.25">
      <c r="A4127" s="200"/>
      <c r="B4127" s="200"/>
    </row>
    <row r="4128" spans="1:2" s="197" customFormat="1" x14ac:dyDescent="0.25">
      <c r="A4128" s="200"/>
      <c r="B4128" s="200"/>
    </row>
    <row r="4129" spans="1:2" s="197" customFormat="1" x14ac:dyDescent="0.25">
      <c r="A4129" s="200"/>
      <c r="B4129" s="200"/>
    </row>
    <row r="4130" spans="1:2" s="197" customFormat="1" x14ac:dyDescent="0.25">
      <c r="A4130" s="200"/>
      <c r="B4130" s="200"/>
    </row>
    <row r="4131" spans="1:2" s="197" customFormat="1" x14ac:dyDescent="0.25">
      <c r="A4131" s="200"/>
      <c r="B4131" s="200"/>
    </row>
    <row r="4132" spans="1:2" s="197" customFormat="1" x14ac:dyDescent="0.25">
      <c r="A4132" s="200"/>
      <c r="B4132" s="200"/>
    </row>
    <row r="4133" spans="1:2" s="197" customFormat="1" x14ac:dyDescent="0.25">
      <c r="A4133" s="200"/>
      <c r="B4133" s="200"/>
    </row>
    <row r="4134" spans="1:2" s="197" customFormat="1" x14ac:dyDescent="0.25">
      <c r="A4134" s="200"/>
      <c r="B4134" s="200"/>
    </row>
    <row r="4135" spans="1:2" s="197" customFormat="1" x14ac:dyDescent="0.25">
      <c r="A4135" s="200"/>
      <c r="B4135" s="200"/>
    </row>
    <row r="4136" spans="1:2" s="197" customFormat="1" x14ac:dyDescent="0.25">
      <c r="A4136" s="200"/>
      <c r="B4136" s="200"/>
    </row>
    <row r="4137" spans="1:2" s="197" customFormat="1" x14ac:dyDescent="0.25">
      <c r="A4137" s="200"/>
      <c r="B4137" s="200"/>
    </row>
    <row r="4138" spans="1:2" s="197" customFormat="1" x14ac:dyDescent="0.25">
      <c r="A4138" s="200"/>
      <c r="B4138" s="200"/>
    </row>
    <row r="4139" spans="1:2" s="197" customFormat="1" x14ac:dyDescent="0.25">
      <c r="A4139" s="200"/>
      <c r="B4139" s="200"/>
    </row>
    <row r="4140" spans="1:2" s="197" customFormat="1" x14ac:dyDescent="0.25">
      <c r="A4140" s="200"/>
      <c r="B4140" s="200"/>
    </row>
    <row r="4141" spans="1:2" s="197" customFormat="1" x14ac:dyDescent="0.25">
      <c r="A4141" s="200"/>
      <c r="B4141" s="200"/>
    </row>
    <row r="4142" spans="1:2" s="197" customFormat="1" x14ac:dyDescent="0.25">
      <c r="A4142" s="200"/>
      <c r="B4142" s="200"/>
    </row>
    <row r="4143" spans="1:2" s="197" customFormat="1" x14ac:dyDescent="0.25">
      <c r="A4143" s="200"/>
      <c r="B4143" s="200"/>
    </row>
    <row r="4144" spans="1:2" s="197" customFormat="1" x14ac:dyDescent="0.25">
      <c r="A4144" s="200"/>
      <c r="B4144" s="200"/>
    </row>
    <row r="4145" spans="1:2" s="197" customFormat="1" x14ac:dyDescent="0.25">
      <c r="A4145" s="200"/>
      <c r="B4145" s="200"/>
    </row>
    <row r="4146" spans="1:2" s="197" customFormat="1" x14ac:dyDescent="0.25">
      <c r="A4146" s="200"/>
      <c r="B4146" s="200"/>
    </row>
    <row r="4147" spans="1:2" s="197" customFormat="1" x14ac:dyDescent="0.25">
      <c r="A4147" s="200"/>
      <c r="B4147" s="200"/>
    </row>
    <row r="4148" spans="1:2" s="197" customFormat="1" x14ac:dyDescent="0.25">
      <c r="A4148" s="200"/>
      <c r="B4148" s="200"/>
    </row>
    <row r="4149" spans="1:2" s="197" customFormat="1" x14ac:dyDescent="0.25">
      <c r="A4149" s="200"/>
      <c r="B4149" s="200"/>
    </row>
    <row r="4150" spans="1:2" s="197" customFormat="1" x14ac:dyDescent="0.25">
      <c r="A4150" s="200"/>
      <c r="B4150" s="200"/>
    </row>
    <row r="4151" spans="1:2" s="197" customFormat="1" x14ac:dyDescent="0.25">
      <c r="A4151" s="200"/>
      <c r="B4151" s="200"/>
    </row>
    <row r="4152" spans="1:2" s="197" customFormat="1" x14ac:dyDescent="0.25">
      <c r="A4152" s="200"/>
      <c r="B4152" s="200"/>
    </row>
    <row r="4153" spans="1:2" s="197" customFormat="1" x14ac:dyDescent="0.25">
      <c r="A4153" s="200"/>
      <c r="B4153" s="200"/>
    </row>
    <row r="4154" spans="1:2" s="197" customFormat="1" x14ac:dyDescent="0.25">
      <c r="A4154" s="200"/>
      <c r="B4154" s="200"/>
    </row>
    <row r="4155" spans="1:2" s="197" customFormat="1" x14ac:dyDescent="0.25">
      <c r="A4155" s="200"/>
      <c r="B4155" s="200"/>
    </row>
    <row r="4156" spans="1:2" s="197" customFormat="1" x14ac:dyDescent="0.25">
      <c r="A4156" s="200"/>
      <c r="B4156" s="200"/>
    </row>
    <row r="4157" spans="1:2" s="197" customFormat="1" x14ac:dyDescent="0.25">
      <c r="A4157" s="200"/>
      <c r="B4157" s="200"/>
    </row>
    <row r="4158" spans="1:2" s="197" customFormat="1" x14ac:dyDescent="0.25">
      <c r="A4158" s="200"/>
      <c r="B4158" s="200"/>
    </row>
    <row r="4159" spans="1:2" s="197" customFormat="1" x14ac:dyDescent="0.25">
      <c r="A4159" s="200"/>
      <c r="B4159" s="200"/>
    </row>
    <row r="4160" spans="1:2" s="197" customFormat="1" x14ac:dyDescent="0.25">
      <c r="A4160" s="200"/>
      <c r="B4160" s="200"/>
    </row>
    <row r="4161" spans="1:2" s="197" customFormat="1" x14ac:dyDescent="0.25">
      <c r="A4161" s="200"/>
      <c r="B4161" s="200"/>
    </row>
    <row r="4162" spans="1:2" s="197" customFormat="1" x14ac:dyDescent="0.25">
      <c r="A4162" s="200"/>
      <c r="B4162" s="200"/>
    </row>
    <row r="4163" spans="1:2" s="197" customFormat="1" x14ac:dyDescent="0.25">
      <c r="A4163" s="200"/>
      <c r="B4163" s="200"/>
    </row>
    <row r="4164" spans="1:2" s="197" customFormat="1" x14ac:dyDescent="0.25">
      <c r="A4164" s="200"/>
      <c r="B4164" s="200"/>
    </row>
    <row r="4165" spans="1:2" s="197" customFormat="1" x14ac:dyDescent="0.25">
      <c r="A4165" s="200"/>
      <c r="B4165" s="200"/>
    </row>
    <row r="4166" spans="1:2" s="197" customFormat="1" x14ac:dyDescent="0.25">
      <c r="A4166" s="200"/>
      <c r="B4166" s="200"/>
    </row>
    <row r="4167" spans="1:2" s="197" customFormat="1" x14ac:dyDescent="0.25">
      <c r="A4167" s="200"/>
      <c r="B4167" s="200"/>
    </row>
    <row r="4168" spans="1:2" s="197" customFormat="1" x14ac:dyDescent="0.25">
      <c r="A4168" s="200"/>
      <c r="B4168" s="200"/>
    </row>
    <row r="4169" spans="1:2" s="197" customFormat="1" x14ac:dyDescent="0.25">
      <c r="A4169" s="200"/>
      <c r="B4169" s="200"/>
    </row>
    <row r="4170" spans="1:2" s="197" customFormat="1" x14ac:dyDescent="0.25">
      <c r="A4170" s="200"/>
      <c r="B4170" s="200"/>
    </row>
    <row r="4171" spans="1:2" s="197" customFormat="1" x14ac:dyDescent="0.25">
      <c r="A4171" s="200"/>
      <c r="B4171" s="200"/>
    </row>
    <row r="4172" spans="1:2" s="197" customFormat="1" x14ac:dyDescent="0.25">
      <c r="A4172" s="200"/>
      <c r="B4172" s="200"/>
    </row>
    <row r="4173" spans="1:2" s="197" customFormat="1" x14ac:dyDescent="0.25">
      <c r="A4173" s="200"/>
      <c r="B4173" s="200"/>
    </row>
    <row r="4174" spans="1:2" s="197" customFormat="1" x14ac:dyDescent="0.25">
      <c r="A4174" s="200"/>
      <c r="B4174" s="200"/>
    </row>
    <row r="4175" spans="1:2" s="197" customFormat="1" x14ac:dyDescent="0.25">
      <c r="A4175" s="200"/>
      <c r="B4175" s="200"/>
    </row>
    <row r="4176" spans="1:2" s="197" customFormat="1" x14ac:dyDescent="0.25">
      <c r="A4176" s="200"/>
      <c r="B4176" s="200"/>
    </row>
    <row r="4177" spans="1:2" s="197" customFormat="1" x14ac:dyDescent="0.25">
      <c r="A4177" s="200"/>
      <c r="B4177" s="200"/>
    </row>
    <row r="4178" spans="1:2" s="197" customFormat="1" x14ac:dyDescent="0.25">
      <c r="A4178" s="200"/>
      <c r="B4178" s="200"/>
    </row>
    <row r="4179" spans="1:2" s="197" customFormat="1" x14ac:dyDescent="0.25">
      <c r="A4179" s="200"/>
      <c r="B4179" s="200"/>
    </row>
    <row r="4180" spans="1:2" s="197" customFormat="1" x14ac:dyDescent="0.25">
      <c r="A4180" s="200"/>
      <c r="B4180" s="200"/>
    </row>
    <row r="4181" spans="1:2" s="197" customFormat="1" x14ac:dyDescent="0.25">
      <c r="A4181" s="200"/>
      <c r="B4181" s="200"/>
    </row>
    <row r="4182" spans="1:2" s="197" customFormat="1" x14ac:dyDescent="0.25">
      <c r="A4182" s="200"/>
      <c r="B4182" s="200"/>
    </row>
    <row r="4183" spans="1:2" s="197" customFormat="1" x14ac:dyDescent="0.25">
      <c r="A4183" s="200"/>
      <c r="B4183" s="200"/>
    </row>
    <row r="4184" spans="1:2" s="197" customFormat="1" x14ac:dyDescent="0.25">
      <c r="A4184" s="200"/>
      <c r="B4184" s="200"/>
    </row>
    <row r="4185" spans="1:2" s="197" customFormat="1" x14ac:dyDescent="0.25">
      <c r="A4185" s="200"/>
      <c r="B4185" s="200"/>
    </row>
    <row r="4186" spans="1:2" s="197" customFormat="1" x14ac:dyDescent="0.25">
      <c r="A4186" s="200"/>
      <c r="B4186" s="200"/>
    </row>
    <row r="4187" spans="1:2" s="197" customFormat="1" x14ac:dyDescent="0.25">
      <c r="A4187" s="200"/>
      <c r="B4187" s="200"/>
    </row>
    <row r="4188" spans="1:2" s="197" customFormat="1" x14ac:dyDescent="0.25">
      <c r="A4188" s="200"/>
      <c r="B4188" s="200"/>
    </row>
    <row r="4189" spans="1:2" s="197" customFormat="1" x14ac:dyDescent="0.25">
      <c r="A4189" s="200"/>
      <c r="B4189" s="200"/>
    </row>
    <row r="4190" spans="1:2" s="197" customFormat="1" x14ac:dyDescent="0.25">
      <c r="A4190" s="200"/>
      <c r="B4190" s="200"/>
    </row>
    <row r="4191" spans="1:2" s="197" customFormat="1" x14ac:dyDescent="0.25">
      <c r="A4191" s="200"/>
      <c r="B4191" s="200"/>
    </row>
    <row r="4192" spans="1:2" s="197" customFormat="1" x14ac:dyDescent="0.25">
      <c r="A4192" s="200"/>
      <c r="B4192" s="200"/>
    </row>
    <row r="4193" spans="1:2" s="197" customFormat="1" x14ac:dyDescent="0.25">
      <c r="A4193" s="200"/>
      <c r="B4193" s="200"/>
    </row>
    <row r="4194" spans="1:2" s="197" customFormat="1" x14ac:dyDescent="0.25">
      <c r="A4194" s="200"/>
      <c r="B4194" s="200"/>
    </row>
    <row r="4195" spans="1:2" s="197" customFormat="1" x14ac:dyDescent="0.25">
      <c r="A4195" s="200"/>
      <c r="B4195" s="200"/>
    </row>
    <row r="4196" spans="1:2" s="197" customFormat="1" x14ac:dyDescent="0.25">
      <c r="A4196" s="200"/>
      <c r="B4196" s="200"/>
    </row>
    <row r="4197" spans="1:2" s="197" customFormat="1" x14ac:dyDescent="0.25">
      <c r="A4197" s="200"/>
      <c r="B4197" s="200"/>
    </row>
    <row r="4198" spans="1:2" s="197" customFormat="1" x14ac:dyDescent="0.25">
      <c r="A4198" s="200"/>
      <c r="B4198" s="200"/>
    </row>
    <row r="4199" spans="1:2" s="197" customFormat="1" x14ac:dyDescent="0.25">
      <c r="A4199" s="200"/>
      <c r="B4199" s="200"/>
    </row>
    <row r="4200" spans="1:2" s="197" customFormat="1" x14ac:dyDescent="0.25">
      <c r="A4200" s="200"/>
      <c r="B4200" s="200"/>
    </row>
    <row r="4201" spans="1:2" s="197" customFormat="1" x14ac:dyDescent="0.25">
      <c r="A4201" s="200"/>
      <c r="B4201" s="200"/>
    </row>
    <row r="4202" spans="1:2" s="197" customFormat="1" x14ac:dyDescent="0.25">
      <c r="A4202" s="200"/>
      <c r="B4202" s="200"/>
    </row>
    <row r="4203" spans="1:2" s="197" customFormat="1" x14ac:dyDescent="0.25">
      <c r="A4203" s="200"/>
      <c r="B4203" s="200"/>
    </row>
    <row r="4204" spans="1:2" s="197" customFormat="1" x14ac:dyDescent="0.25">
      <c r="A4204" s="200"/>
      <c r="B4204" s="200"/>
    </row>
    <row r="4205" spans="1:2" s="197" customFormat="1" x14ac:dyDescent="0.25">
      <c r="A4205" s="200"/>
      <c r="B4205" s="200"/>
    </row>
    <row r="4206" spans="1:2" s="197" customFormat="1" x14ac:dyDescent="0.25">
      <c r="A4206" s="200"/>
      <c r="B4206" s="200"/>
    </row>
    <row r="4207" spans="1:2" s="197" customFormat="1" x14ac:dyDescent="0.25">
      <c r="A4207" s="200"/>
      <c r="B4207" s="200"/>
    </row>
    <row r="4208" spans="1:2" s="197" customFormat="1" x14ac:dyDescent="0.25">
      <c r="A4208" s="200"/>
      <c r="B4208" s="200"/>
    </row>
    <row r="4209" spans="1:2" s="197" customFormat="1" x14ac:dyDescent="0.25">
      <c r="A4209" s="200"/>
      <c r="B4209" s="200"/>
    </row>
    <row r="4210" spans="1:2" s="197" customFormat="1" x14ac:dyDescent="0.25">
      <c r="A4210" s="200"/>
      <c r="B4210" s="200"/>
    </row>
    <row r="4211" spans="1:2" s="197" customFormat="1" x14ac:dyDescent="0.25">
      <c r="A4211" s="200"/>
      <c r="B4211" s="200"/>
    </row>
    <row r="4212" spans="1:2" s="197" customFormat="1" x14ac:dyDescent="0.25">
      <c r="A4212" s="200"/>
      <c r="B4212" s="200"/>
    </row>
    <row r="4213" spans="1:2" s="197" customFormat="1" x14ac:dyDescent="0.25">
      <c r="A4213" s="200"/>
      <c r="B4213" s="200"/>
    </row>
    <row r="4214" spans="1:2" s="197" customFormat="1" x14ac:dyDescent="0.25">
      <c r="A4214" s="200"/>
      <c r="B4214" s="200"/>
    </row>
    <row r="4215" spans="1:2" s="197" customFormat="1" x14ac:dyDescent="0.25">
      <c r="A4215" s="200"/>
      <c r="B4215" s="200"/>
    </row>
    <row r="4216" spans="1:2" s="197" customFormat="1" x14ac:dyDescent="0.25">
      <c r="A4216" s="200"/>
      <c r="B4216" s="200"/>
    </row>
    <row r="4217" spans="1:2" s="197" customFormat="1" x14ac:dyDescent="0.25">
      <c r="A4217" s="200"/>
      <c r="B4217" s="200"/>
    </row>
    <row r="4218" spans="1:2" s="197" customFormat="1" x14ac:dyDescent="0.25">
      <c r="A4218" s="200"/>
      <c r="B4218" s="200"/>
    </row>
    <row r="4219" spans="1:2" s="197" customFormat="1" x14ac:dyDescent="0.25">
      <c r="A4219" s="200"/>
      <c r="B4219" s="200"/>
    </row>
    <row r="4220" spans="1:2" s="197" customFormat="1" x14ac:dyDescent="0.25">
      <c r="A4220" s="200"/>
      <c r="B4220" s="200"/>
    </row>
    <row r="4221" spans="1:2" s="197" customFormat="1" x14ac:dyDescent="0.25">
      <c r="A4221" s="200"/>
      <c r="B4221" s="200"/>
    </row>
    <row r="4222" spans="1:2" s="197" customFormat="1" x14ac:dyDescent="0.25">
      <c r="A4222" s="200"/>
      <c r="B4222" s="200"/>
    </row>
    <row r="4223" spans="1:2" s="197" customFormat="1" x14ac:dyDescent="0.25">
      <c r="A4223" s="200"/>
      <c r="B4223" s="200"/>
    </row>
    <row r="4224" spans="1:2" s="197" customFormat="1" x14ac:dyDescent="0.25">
      <c r="A4224" s="200"/>
      <c r="B4224" s="200"/>
    </row>
    <row r="4225" spans="1:2" s="197" customFormat="1" x14ac:dyDescent="0.25">
      <c r="A4225" s="200"/>
      <c r="B4225" s="200"/>
    </row>
    <row r="4226" spans="1:2" s="197" customFormat="1" x14ac:dyDescent="0.25">
      <c r="A4226" s="200"/>
      <c r="B4226" s="200"/>
    </row>
    <row r="4227" spans="1:2" s="197" customFormat="1" x14ac:dyDescent="0.25">
      <c r="A4227" s="200"/>
      <c r="B4227" s="200"/>
    </row>
    <row r="4228" spans="1:2" s="197" customFormat="1" x14ac:dyDescent="0.25">
      <c r="A4228" s="200"/>
      <c r="B4228" s="200"/>
    </row>
    <row r="4229" spans="1:2" s="197" customFormat="1" x14ac:dyDescent="0.25">
      <c r="A4229" s="200"/>
      <c r="B4229" s="200"/>
    </row>
    <row r="4230" spans="1:2" s="197" customFormat="1" x14ac:dyDescent="0.25">
      <c r="A4230" s="200"/>
      <c r="B4230" s="200"/>
    </row>
    <row r="4231" spans="1:2" s="197" customFormat="1" x14ac:dyDescent="0.25">
      <c r="A4231" s="200"/>
      <c r="B4231" s="200"/>
    </row>
    <row r="4232" spans="1:2" s="197" customFormat="1" x14ac:dyDescent="0.25">
      <c r="A4232" s="200"/>
      <c r="B4232" s="200"/>
    </row>
    <row r="4233" spans="1:2" s="197" customFormat="1" x14ac:dyDescent="0.25">
      <c r="A4233" s="200"/>
      <c r="B4233" s="200"/>
    </row>
    <row r="4234" spans="1:2" s="197" customFormat="1" x14ac:dyDescent="0.25">
      <c r="A4234" s="200"/>
      <c r="B4234" s="200"/>
    </row>
    <row r="4235" spans="1:2" s="197" customFormat="1" x14ac:dyDescent="0.25">
      <c r="A4235" s="200"/>
      <c r="B4235" s="200"/>
    </row>
    <row r="4236" spans="1:2" s="197" customFormat="1" x14ac:dyDescent="0.25">
      <c r="A4236" s="200"/>
      <c r="B4236" s="200"/>
    </row>
    <row r="4237" spans="1:2" s="197" customFormat="1" x14ac:dyDescent="0.25">
      <c r="A4237" s="200"/>
      <c r="B4237" s="200"/>
    </row>
    <row r="4238" spans="1:2" s="197" customFormat="1" x14ac:dyDescent="0.25">
      <c r="A4238" s="200"/>
      <c r="B4238" s="200"/>
    </row>
    <row r="4239" spans="1:2" s="197" customFormat="1" x14ac:dyDescent="0.25">
      <c r="A4239" s="200"/>
      <c r="B4239" s="200"/>
    </row>
    <row r="4240" spans="1:2" s="197" customFormat="1" x14ac:dyDescent="0.25">
      <c r="A4240" s="200"/>
      <c r="B4240" s="200"/>
    </row>
    <row r="4241" spans="1:2" s="197" customFormat="1" x14ac:dyDescent="0.25">
      <c r="A4241" s="200"/>
      <c r="B4241" s="200"/>
    </row>
    <row r="4242" spans="1:2" s="197" customFormat="1" x14ac:dyDescent="0.25">
      <c r="A4242" s="200"/>
      <c r="B4242" s="200"/>
    </row>
    <row r="4243" spans="1:2" s="197" customFormat="1" x14ac:dyDescent="0.25">
      <c r="A4243" s="200"/>
      <c r="B4243" s="200"/>
    </row>
    <row r="4244" spans="1:2" s="197" customFormat="1" x14ac:dyDescent="0.25">
      <c r="A4244" s="200"/>
      <c r="B4244" s="200"/>
    </row>
    <row r="4245" spans="1:2" s="197" customFormat="1" x14ac:dyDescent="0.25">
      <c r="A4245" s="200"/>
      <c r="B4245" s="200"/>
    </row>
    <row r="4246" spans="1:2" s="197" customFormat="1" x14ac:dyDescent="0.25">
      <c r="A4246" s="200"/>
      <c r="B4246" s="200"/>
    </row>
    <row r="4247" spans="1:2" s="197" customFormat="1" x14ac:dyDescent="0.25">
      <c r="A4247" s="200"/>
      <c r="B4247" s="200"/>
    </row>
    <row r="4248" spans="1:2" s="197" customFormat="1" x14ac:dyDescent="0.25">
      <c r="A4248" s="200"/>
      <c r="B4248" s="200"/>
    </row>
    <row r="4249" spans="1:2" s="197" customFormat="1" x14ac:dyDescent="0.25">
      <c r="A4249" s="200"/>
      <c r="B4249" s="200"/>
    </row>
    <row r="4250" spans="1:2" s="197" customFormat="1" x14ac:dyDescent="0.25">
      <c r="A4250" s="200"/>
      <c r="B4250" s="200"/>
    </row>
    <row r="4251" spans="1:2" s="197" customFormat="1" x14ac:dyDescent="0.25">
      <c r="A4251" s="200"/>
      <c r="B4251" s="200"/>
    </row>
    <row r="4252" spans="1:2" s="197" customFormat="1" x14ac:dyDescent="0.25">
      <c r="A4252" s="200"/>
      <c r="B4252" s="200"/>
    </row>
    <row r="4253" spans="1:2" s="197" customFormat="1" x14ac:dyDescent="0.25">
      <c r="A4253" s="200"/>
      <c r="B4253" s="200"/>
    </row>
    <row r="4254" spans="1:2" s="197" customFormat="1" x14ac:dyDescent="0.25">
      <c r="A4254" s="200"/>
      <c r="B4254" s="200"/>
    </row>
    <row r="4255" spans="1:2" s="197" customFormat="1" x14ac:dyDescent="0.25">
      <c r="A4255" s="200"/>
      <c r="B4255" s="200"/>
    </row>
    <row r="4256" spans="1:2" s="197" customFormat="1" x14ac:dyDescent="0.25">
      <c r="A4256" s="200"/>
      <c r="B4256" s="200"/>
    </row>
    <row r="4257" spans="1:2" s="197" customFormat="1" x14ac:dyDescent="0.25">
      <c r="A4257" s="200"/>
      <c r="B4257" s="200"/>
    </row>
    <row r="4258" spans="1:2" s="197" customFormat="1" x14ac:dyDescent="0.25">
      <c r="A4258" s="200"/>
      <c r="B4258" s="200"/>
    </row>
    <row r="4259" spans="1:2" s="197" customFormat="1" x14ac:dyDescent="0.25">
      <c r="A4259" s="200"/>
      <c r="B4259" s="200"/>
    </row>
    <row r="4260" spans="1:2" s="197" customFormat="1" x14ac:dyDescent="0.25">
      <c r="A4260" s="200"/>
      <c r="B4260" s="200"/>
    </row>
    <row r="4261" spans="1:2" s="197" customFormat="1" x14ac:dyDescent="0.25">
      <c r="A4261" s="200"/>
      <c r="B4261" s="200"/>
    </row>
    <row r="4262" spans="1:2" s="197" customFormat="1" x14ac:dyDescent="0.25">
      <c r="A4262" s="200"/>
      <c r="B4262" s="200"/>
    </row>
    <row r="4263" spans="1:2" s="197" customFormat="1" x14ac:dyDescent="0.25">
      <c r="A4263" s="200"/>
      <c r="B4263" s="200"/>
    </row>
    <row r="4264" spans="1:2" s="197" customFormat="1" x14ac:dyDescent="0.25">
      <c r="A4264" s="200"/>
      <c r="B4264" s="200"/>
    </row>
    <row r="4265" spans="1:2" s="197" customFormat="1" x14ac:dyDescent="0.25">
      <c r="A4265" s="200"/>
      <c r="B4265" s="200"/>
    </row>
    <row r="4266" spans="1:2" s="197" customFormat="1" x14ac:dyDescent="0.25">
      <c r="A4266" s="200"/>
      <c r="B4266" s="200"/>
    </row>
    <row r="4267" spans="1:2" s="197" customFormat="1" x14ac:dyDescent="0.25">
      <c r="A4267" s="200"/>
      <c r="B4267" s="200"/>
    </row>
    <row r="4268" spans="1:2" s="197" customFormat="1" x14ac:dyDescent="0.25">
      <c r="A4268" s="200"/>
      <c r="B4268" s="200"/>
    </row>
    <row r="4269" spans="1:2" s="197" customFormat="1" x14ac:dyDescent="0.25">
      <c r="A4269" s="200"/>
      <c r="B4269" s="200"/>
    </row>
    <row r="4270" spans="1:2" s="197" customFormat="1" x14ac:dyDescent="0.25">
      <c r="A4270" s="200"/>
      <c r="B4270" s="200"/>
    </row>
    <row r="4271" spans="1:2" s="197" customFormat="1" x14ac:dyDescent="0.25">
      <c r="A4271" s="200"/>
      <c r="B4271" s="200"/>
    </row>
    <row r="4272" spans="1:2" s="197" customFormat="1" x14ac:dyDescent="0.25">
      <c r="A4272" s="200"/>
      <c r="B4272" s="200"/>
    </row>
    <row r="4273" spans="1:2" s="197" customFormat="1" x14ac:dyDescent="0.25">
      <c r="A4273" s="200"/>
      <c r="B4273" s="200"/>
    </row>
    <row r="4274" spans="1:2" s="197" customFormat="1" x14ac:dyDescent="0.25">
      <c r="A4274" s="200"/>
      <c r="B4274" s="200"/>
    </row>
    <row r="4275" spans="1:2" s="197" customFormat="1" x14ac:dyDescent="0.25">
      <c r="A4275" s="200"/>
      <c r="B4275" s="200"/>
    </row>
    <row r="4276" spans="1:2" s="197" customFormat="1" x14ac:dyDescent="0.25">
      <c r="A4276" s="200"/>
      <c r="B4276" s="200"/>
    </row>
    <row r="4277" spans="1:2" s="197" customFormat="1" x14ac:dyDescent="0.25">
      <c r="A4277" s="200"/>
      <c r="B4277" s="200"/>
    </row>
    <row r="4278" spans="1:2" s="197" customFormat="1" x14ac:dyDescent="0.25">
      <c r="A4278" s="200"/>
      <c r="B4278" s="200"/>
    </row>
    <row r="4279" spans="1:2" s="197" customFormat="1" x14ac:dyDescent="0.25">
      <c r="A4279" s="200"/>
      <c r="B4279" s="200"/>
    </row>
    <row r="4280" spans="1:2" s="197" customFormat="1" x14ac:dyDescent="0.25">
      <c r="A4280" s="200"/>
      <c r="B4280" s="200"/>
    </row>
    <row r="4281" spans="1:2" s="197" customFormat="1" x14ac:dyDescent="0.25">
      <c r="A4281" s="200"/>
      <c r="B4281" s="200"/>
    </row>
    <row r="4282" spans="1:2" s="197" customFormat="1" x14ac:dyDescent="0.25">
      <c r="A4282" s="200"/>
      <c r="B4282" s="200"/>
    </row>
    <row r="4283" spans="1:2" s="197" customFormat="1" x14ac:dyDescent="0.25">
      <c r="A4283" s="200"/>
      <c r="B4283" s="200"/>
    </row>
    <row r="4284" spans="1:2" s="197" customFormat="1" x14ac:dyDescent="0.25">
      <c r="A4284" s="200"/>
      <c r="B4284" s="200"/>
    </row>
    <row r="4285" spans="1:2" s="197" customFormat="1" x14ac:dyDescent="0.25">
      <c r="A4285" s="200"/>
      <c r="B4285" s="200"/>
    </row>
    <row r="4286" spans="1:2" s="197" customFormat="1" x14ac:dyDescent="0.25">
      <c r="A4286" s="200"/>
      <c r="B4286" s="200"/>
    </row>
    <row r="4287" spans="1:2" s="197" customFormat="1" x14ac:dyDescent="0.25">
      <c r="A4287" s="200"/>
      <c r="B4287" s="200"/>
    </row>
    <row r="4288" spans="1:2" s="197" customFormat="1" x14ac:dyDescent="0.25">
      <c r="A4288" s="200"/>
      <c r="B4288" s="200"/>
    </row>
    <row r="4289" spans="1:2" s="197" customFormat="1" x14ac:dyDescent="0.25">
      <c r="A4289" s="200"/>
      <c r="B4289" s="200"/>
    </row>
    <row r="4290" spans="1:2" s="197" customFormat="1" x14ac:dyDescent="0.25">
      <c r="A4290" s="200"/>
      <c r="B4290" s="200"/>
    </row>
    <row r="4291" spans="1:2" s="197" customFormat="1" x14ac:dyDescent="0.25">
      <c r="A4291" s="200"/>
      <c r="B4291" s="200"/>
    </row>
    <row r="4292" spans="1:2" s="197" customFormat="1" x14ac:dyDescent="0.25">
      <c r="A4292" s="200"/>
      <c r="B4292" s="200"/>
    </row>
    <row r="4293" spans="1:2" s="197" customFormat="1" x14ac:dyDescent="0.25">
      <c r="A4293" s="200"/>
      <c r="B4293" s="200"/>
    </row>
    <row r="4294" spans="1:2" s="197" customFormat="1" x14ac:dyDescent="0.25">
      <c r="A4294" s="200"/>
      <c r="B4294" s="200"/>
    </row>
    <row r="4295" spans="1:2" s="197" customFormat="1" x14ac:dyDescent="0.25">
      <c r="A4295" s="200"/>
      <c r="B4295" s="200"/>
    </row>
    <row r="4296" spans="1:2" s="197" customFormat="1" x14ac:dyDescent="0.25">
      <c r="A4296" s="200"/>
      <c r="B4296" s="200"/>
    </row>
    <row r="4297" spans="1:2" s="197" customFormat="1" x14ac:dyDescent="0.25">
      <c r="A4297" s="200"/>
      <c r="B4297" s="200"/>
    </row>
    <row r="4298" spans="1:2" s="197" customFormat="1" x14ac:dyDescent="0.25">
      <c r="A4298" s="200"/>
      <c r="B4298" s="200"/>
    </row>
    <row r="4299" spans="1:2" s="197" customFormat="1" x14ac:dyDescent="0.25">
      <c r="A4299" s="200"/>
      <c r="B4299" s="200"/>
    </row>
    <row r="4300" spans="1:2" s="197" customFormat="1" x14ac:dyDescent="0.25">
      <c r="A4300" s="200"/>
      <c r="B4300" s="200"/>
    </row>
    <row r="4301" spans="1:2" s="197" customFormat="1" x14ac:dyDescent="0.25">
      <c r="A4301" s="200"/>
      <c r="B4301" s="200"/>
    </row>
    <row r="4302" spans="1:2" s="197" customFormat="1" x14ac:dyDescent="0.25">
      <c r="A4302" s="200"/>
      <c r="B4302" s="200"/>
    </row>
    <row r="4303" spans="1:2" s="197" customFormat="1" x14ac:dyDescent="0.25">
      <c r="A4303" s="200"/>
      <c r="B4303" s="200"/>
    </row>
    <row r="4304" spans="1:2" s="197" customFormat="1" x14ac:dyDescent="0.25">
      <c r="A4304" s="200"/>
      <c r="B4304" s="200"/>
    </row>
    <row r="4305" spans="1:2" s="197" customFormat="1" x14ac:dyDescent="0.25">
      <c r="A4305" s="200"/>
      <c r="B4305" s="200"/>
    </row>
    <row r="4306" spans="1:2" s="197" customFormat="1" x14ac:dyDescent="0.25">
      <c r="A4306" s="200"/>
      <c r="B4306" s="200"/>
    </row>
    <row r="4307" spans="1:2" s="197" customFormat="1" x14ac:dyDescent="0.25">
      <c r="A4307" s="200"/>
      <c r="B4307" s="200"/>
    </row>
    <row r="4308" spans="1:2" s="197" customFormat="1" x14ac:dyDescent="0.25">
      <c r="A4308" s="200"/>
      <c r="B4308" s="200"/>
    </row>
    <row r="4309" spans="1:2" s="197" customFormat="1" x14ac:dyDescent="0.25">
      <c r="A4309" s="200"/>
      <c r="B4309" s="200"/>
    </row>
    <row r="4310" spans="1:2" s="197" customFormat="1" x14ac:dyDescent="0.25">
      <c r="A4310" s="200"/>
      <c r="B4310" s="200"/>
    </row>
    <row r="4311" spans="1:2" s="197" customFormat="1" x14ac:dyDescent="0.25">
      <c r="A4311" s="200"/>
      <c r="B4311" s="200"/>
    </row>
    <row r="4312" spans="1:2" s="197" customFormat="1" x14ac:dyDescent="0.25">
      <c r="A4312" s="200"/>
      <c r="B4312" s="200"/>
    </row>
    <row r="4313" spans="1:2" s="197" customFormat="1" x14ac:dyDescent="0.25">
      <c r="A4313" s="200"/>
      <c r="B4313" s="200"/>
    </row>
    <row r="4314" spans="1:2" s="197" customFormat="1" x14ac:dyDescent="0.25">
      <c r="A4314" s="200"/>
      <c r="B4314" s="200"/>
    </row>
    <row r="4315" spans="1:2" s="197" customFormat="1" x14ac:dyDescent="0.25">
      <c r="A4315" s="200"/>
      <c r="B4315" s="200"/>
    </row>
    <row r="4316" spans="1:2" s="197" customFormat="1" x14ac:dyDescent="0.25">
      <c r="A4316" s="200"/>
      <c r="B4316" s="200"/>
    </row>
    <row r="4317" spans="1:2" s="197" customFormat="1" x14ac:dyDescent="0.25">
      <c r="A4317" s="200"/>
      <c r="B4317" s="200"/>
    </row>
    <row r="4318" spans="1:2" s="197" customFormat="1" x14ac:dyDescent="0.25">
      <c r="A4318" s="200"/>
      <c r="B4318" s="200"/>
    </row>
    <row r="4319" spans="1:2" s="197" customFormat="1" x14ac:dyDescent="0.25">
      <c r="A4319" s="200"/>
      <c r="B4319" s="200"/>
    </row>
    <row r="4320" spans="1:2" s="197" customFormat="1" x14ac:dyDescent="0.25">
      <c r="A4320" s="200"/>
      <c r="B4320" s="200"/>
    </row>
    <row r="4321" spans="1:2" s="197" customFormat="1" x14ac:dyDescent="0.25">
      <c r="A4321" s="200"/>
      <c r="B4321" s="200"/>
    </row>
    <row r="4322" spans="1:2" s="197" customFormat="1" x14ac:dyDescent="0.25">
      <c r="A4322" s="200"/>
      <c r="B4322" s="200"/>
    </row>
    <row r="4323" spans="1:2" s="197" customFormat="1" x14ac:dyDescent="0.25">
      <c r="A4323" s="200"/>
      <c r="B4323" s="200"/>
    </row>
    <row r="4324" spans="1:2" s="197" customFormat="1" x14ac:dyDescent="0.25">
      <c r="A4324" s="200"/>
      <c r="B4324" s="200"/>
    </row>
    <row r="4325" spans="1:2" s="197" customFormat="1" x14ac:dyDescent="0.25">
      <c r="A4325" s="200"/>
      <c r="B4325" s="200"/>
    </row>
    <row r="4326" spans="1:2" s="197" customFormat="1" x14ac:dyDescent="0.25">
      <c r="A4326" s="200"/>
      <c r="B4326" s="200"/>
    </row>
    <row r="4327" spans="1:2" s="197" customFormat="1" x14ac:dyDescent="0.25">
      <c r="A4327" s="200"/>
      <c r="B4327" s="200"/>
    </row>
    <row r="4328" spans="1:2" s="197" customFormat="1" x14ac:dyDescent="0.25">
      <c r="A4328" s="200"/>
      <c r="B4328" s="200"/>
    </row>
    <row r="4329" spans="1:2" s="197" customFormat="1" x14ac:dyDescent="0.25">
      <c r="A4329" s="200"/>
      <c r="B4329" s="200"/>
    </row>
    <row r="4330" spans="1:2" s="197" customFormat="1" x14ac:dyDescent="0.25">
      <c r="A4330" s="200"/>
      <c r="B4330" s="200"/>
    </row>
    <row r="4331" spans="1:2" s="197" customFormat="1" x14ac:dyDescent="0.25">
      <c r="A4331" s="200"/>
      <c r="B4331" s="200"/>
    </row>
    <row r="4332" spans="1:2" s="197" customFormat="1" x14ac:dyDescent="0.25">
      <c r="A4332" s="200"/>
      <c r="B4332" s="200"/>
    </row>
    <row r="4333" spans="1:2" s="197" customFormat="1" x14ac:dyDescent="0.25">
      <c r="A4333" s="200"/>
      <c r="B4333" s="200"/>
    </row>
    <row r="4334" spans="1:2" s="197" customFormat="1" x14ac:dyDescent="0.25">
      <c r="A4334" s="200"/>
      <c r="B4334" s="200"/>
    </row>
    <row r="4335" spans="1:2" s="197" customFormat="1" x14ac:dyDescent="0.25">
      <c r="A4335" s="200"/>
      <c r="B4335" s="200"/>
    </row>
    <row r="4336" spans="1:2" s="197" customFormat="1" x14ac:dyDescent="0.25">
      <c r="A4336" s="200"/>
      <c r="B4336" s="200"/>
    </row>
    <row r="4337" spans="1:2" s="197" customFormat="1" x14ac:dyDescent="0.25">
      <c r="A4337" s="200"/>
      <c r="B4337" s="200"/>
    </row>
    <row r="4338" spans="1:2" s="197" customFormat="1" x14ac:dyDescent="0.25">
      <c r="A4338" s="200"/>
      <c r="B4338" s="200"/>
    </row>
    <row r="4339" spans="1:2" s="197" customFormat="1" x14ac:dyDescent="0.25">
      <c r="A4339" s="200"/>
      <c r="B4339" s="200"/>
    </row>
    <row r="4340" spans="1:2" s="197" customFormat="1" x14ac:dyDescent="0.25">
      <c r="A4340" s="200"/>
      <c r="B4340" s="200"/>
    </row>
    <row r="4341" spans="1:2" s="197" customFormat="1" x14ac:dyDescent="0.25">
      <c r="A4341" s="200"/>
      <c r="B4341" s="200"/>
    </row>
    <row r="4342" spans="1:2" s="197" customFormat="1" x14ac:dyDescent="0.25">
      <c r="A4342" s="200"/>
      <c r="B4342" s="200"/>
    </row>
    <row r="4343" spans="1:2" s="197" customFormat="1" x14ac:dyDescent="0.25">
      <c r="A4343" s="200"/>
      <c r="B4343" s="200"/>
    </row>
    <row r="4344" spans="1:2" s="197" customFormat="1" x14ac:dyDescent="0.25">
      <c r="A4344" s="200"/>
      <c r="B4344" s="200"/>
    </row>
    <row r="4345" spans="1:2" s="197" customFormat="1" x14ac:dyDescent="0.25">
      <c r="A4345" s="200"/>
      <c r="B4345" s="200"/>
    </row>
    <row r="4346" spans="1:2" s="197" customFormat="1" x14ac:dyDescent="0.25">
      <c r="A4346" s="200"/>
      <c r="B4346" s="200"/>
    </row>
    <row r="4347" spans="1:2" s="197" customFormat="1" x14ac:dyDescent="0.25">
      <c r="A4347" s="200"/>
      <c r="B4347" s="200"/>
    </row>
    <row r="4348" spans="1:2" s="197" customFormat="1" x14ac:dyDescent="0.25">
      <c r="A4348" s="200"/>
      <c r="B4348" s="200"/>
    </row>
    <row r="4349" spans="1:2" s="197" customFormat="1" x14ac:dyDescent="0.25">
      <c r="A4349" s="200"/>
      <c r="B4349" s="200"/>
    </row>
    <row r="4350" spans="1:2" s="197" customFormat="1" x14ac:dyDescent="0.25">
      <c r="A4350" s="200"/>
      <c r="B4350" s="200"/>
    </row>
    <row r="4351" spans="1:2" s="197" customFormat="1" x14ac:dyDescent="0.25">
      <c r="A4351" s="200"/>
      <c r="B4351" s="200"/>
    </row>
    <row r="4352" spans="1:2" s="197" customFormat="1" x14ac:dyDescent="0.25">
      <c r="A4352" s="200"/>
      <c r="B4352" s="200"/>
    </row>
    <row r="4353" spans="1:2" s="197" customFormat="1" x14ac:dyDescent="0.25">
      <c r="A4353" s="200"/>
      <c r="B4353" s="200"/>
    </row>
    <row r="4354" spans="1:2" s="197" customFormat="1" x14ac:dyDescent="0.25">
      <c r="A4354" s="200"/>
      <c r="B4354" s="200"/>
    </row>
    <row r="4355" spans="1:2" s="197" customFormat="1" x14ac:dyDescent="0.25">
      <c r="A4355" s="200"/>
      <c r="B4355" s="200"/>
    </row>
    <row r="4356" spans="1:2" s="197" customFormat="1" x14ac:dyDescent="0.25">
      <c r="A4356" s="200"/>
      <c r="B4356" s="200"/>
    </row>
    <row r="4357" spans="1:2" s="197" customFormat="1" x14ac:dyDescent="0.25">
      <c r="A4357" s="200"/>
      <c r="B4357" s="200"/>
    </row>
    <row r="4358" spans="1:2" s="197" customFormat="1" x14ac:dyDescent="0.25">
      <c r="A4358" s="200"/>
      <c r="B4358" s="200"/>
    </row>
    <row r="4359" spans="1:2" s="197" customFormat="1" x14ac:dyDescent="0.25">
      <c r="A4359" s="200"/>
      <c r="B4359" s="200"/>
    </row>
    <row r="4360" spans="1:2" s="197" customFormat="1" x14ac:dyDescent="0.25">
      <c r="A4360" s="200"/>
      <c r="B4360" s="200"/>
    </row>
    <row r="4361" spans="1:2" s="197" customFormat="1" x14ac:dyDescent="0.25">
      <c r="A4361" s="200"/>
      <c r="B4361" s="200"/>
    </row>
    <row r="4362" spans="1:2" s="197" customFormat="1" x14ac:dyDescent="0.25">
      <c r="A4362" s="200"/>
      <c r="B4362" s="200"/>
    </row>
    <row r="4363" spans="1:2" s="197" customFormat="1" x14ac:dyDescent="0.25">
      <c r="A4363" s="200"/>
      <c r="B4363" s="200"/>
    </row>
    <row r="4364" spans="1:2" s="197" customFormat="1" x14ac:dyDescent="0.25">
      <c r="A4364" s="200"/>
      <c r="B4364" s="200"/>
    </row>
    <row r="4365" spans="1:2" s="197" customFormat="1" x14ac:dyDescent="0.25">
      <c r="A4365" s="200"/>
      <c r="B4365" s="200"/>
    </row>
    <row r="4366" spans="1:2" s="197" customFormat="1" x14ac:dyDescent="0.25">
      <c r="A4366" s="200"/>
      <c r="B4366" s="200"/>
    </row>
    <row r="4367" spans="1:2" s="197" customFormat="1" x14ac:dyDescent="0.25">
      <c r="A4367" s="200"/>
      <c r="B4367" s="200"/>
    </row>
    <row r="4368" spans="1:2" s="197" customFormat="1" x14ac:dyDescent="0.25">
      <c r="A4368" s="200"/>
      <c r="B4368" s="200"/>
    </row>
    <row r="4369" spans="1:2" s="197" customFormat="1" x14ac:dyDescent="0.25">
      <c r="A4369" s="200"/>
      <c r="B4369" s="200"/>
    </row>
    <row r="4370" spans="1:2" s="197" customFormat="1" x14ac:dyDescent="0.25">
      <c r="A4370" s="200"/>
      <c r="B4370" s="200"/>
    </row>
    <row r="4371" spans="1:2" s="197" customFormat="1" x14ac:dyDescent="0.25">
      <c r="A4371" s="200"/>
      <c r="B4371" s="200"/>
    </row>
    <row r="4372" spans="1:2" s="197" customFormat="1" x14ac:dyDescent="0.25">
      <c r="A4372" s="200"/>
      <c r="B4372" s="200"/>
    </row>
    <row r="4373" spans="1:2" s="197" customFormat="1" x14ac:dyDescent="0.25">
      <c r="A4373" s="200"/>
      <c r="B4373" s="200"/>
    </row>
    <row r="4374" spans="1:2" s="197" customFormat="1" x14ac:dyDescent="0.25">
      <c r="A4374" s="200"/>
      <c r="B4374" s="200"/>
    </row>
    <row r="4375" spans="1:2" s="197" customFormat="1" x14ac:dyDescent="0.25">
      <c r="A4375" s="200"/>
      <c r="B4375" s="200"/>
    </row>
    <row r="4376" spans="1:2" s="197" customFormat="1" x14ac:dyDescent="0.25">
      <c r="A4376" s="200"/>
      <c r="B4376" s="200"/>
    </row>
    <row r="4377" spans="1:2" s="197" customFormat="1" x14ac:dyDescent="0.25">
      <c r="A4377" s="200"/>
      <c r="B4377" s="200"/>
    </row>
    <row r="4378" spans="1:2" s="197" customFormat="1" x14ac:dyDescent="0.25">
      <c r="A4378" s="200"/>
      <c r="B4378" s="200"/>
    </row>
    <row r="4379" spans="1:2" s="197" customFormat="1" x14ac:dyDescent="0.25">
      <c r="A4379" s="200"/>
      <c r="B4379" s="200"/>
    </row>
    <row r="4380" spans="1:2" s="197" customFormat="1" x14ac:dyDescent="0.25">
      <c r="A4380" s="200"/>
      <c r="B4380" s="200"/>
    </row>
    <row r="4381" spans="1:2" s="197" customFormat="1" x14ac:dyDescent="0.25">
      <c r="A4381" s="200"/>
      <c r="B4381" s="200"/>
    </row>
    <row r="4382" spans="1:2" s="197" customFormat="1" x14ac:dyDescent="0.25">
      <c r="A4382" s="200"/>
      <c r="B4382" s="200"/>
    </row>
    <row r="4383" spans="1:2" s="197" customFormat="1" x14ac:dyDescent="0.25">
      <c r="A4383" s="200"/>
      <c r="B4383" s="200"/>
    </row>
    <row r="4384" spans="1:2" s="197" customFormat="1" x14ac:dyDescent="0.25">
      <c r="A4384" s="200"/>
      <c r="B4384" s="200"/>
    </row>
    <row r="4385" spans="1:2" s="197" customFormat="1" x14ac:dyDescent="0.25">
      <c r="A4385" s="200"/>
      <c r="B4385" s="200"/>
    </row>
    <row r="4386" spans="1:2" s="197" customFormat="1" x14ac:dyDescent="0.25">
      <c r="A4386" s="200"/>
      <c r="B4386" s="200"/>
    </row>
    <row r="4387" spans="1:2" s="197" customFormat="1" x14ac:dyDescent="0.25">
      <c r="A4387" s="200"/>
      <c r="B4387" s="200"/>
    </row>
    <row r="4388" spans="1:2" s="197" customFormat="1" x14ac:dyDescent="0.25">
      <c r="A4388" s="200"/>
      <c r="B4388" s="200"/>
    </row>
    <row r="4389" spans="1:2" s="197" customFormat="1" x14ac:dyDescent="0.25">
      <c r="A4389" s="200"/>
      <c r="B4389" s="200"/>
    </row>
    <row r="4390" spans="1:2" s="197" customFormat="1" x14ac:dyDescent="0.25">
      <c r="A4390" s="200"/>
      <c r="B4390" s="200"/>
    </row>
    <row r="4391" spans="1:2" s="197" customFormat="1" x14ac:dyDescent="0.25">
      <c r="A4391" s="200"/>
      <c r="B4391" s="200"/>
    </row>
    <row r="4392" spans="1:2" s="197" customFormat="1" x14ac:dyDescent="0.25">
      <c r="A4392" s="200"/>
      <c r="B4392" s="200"/>
    </row>
    <row r="4393" spans="1:2" s="197" customFormat="1" x14ac:dyDescent="0.25">
      <c r="A4393" s="200"/>
      <c r="B4393" s="200"/>
    </row>
    <row r="4394" spans="1:2" s="197" customFormat="1" x14ac:dyDescent="0.25">
      <c r="A4394" s="200"/>
      <c r="B4394" s="200"/>
    </row>
    <row r="4395" spans="1:2" s="197" customFormat="1" x14ac:dyDescent="0.25">
      <c r="A4395" s="200"/>
      <c r="B4395" s="200"/>
    </row>
    <row r="4396" spans="1:2" s="197" customFormat="1" x14ac:dyDescent="0.25">
      <c r="A4396" s="200"/>
      <c r="B4396" s="200"/>
    </row>
    <row r="4397" spans="1:2" s="197" customFormat="1" x14ac:dyDescent="0.25">
      <c r="A4397" s="200"/>
      <c r="B4397" s="200"/>
    </row>
    <row r="4398" spans="1:2" s="197" customFormat="1" x14ac:dyDescent="0.25">
      <c r="A4398" s="200"/>
      <c r="B4398" s="200"/>
    </row>
    <row r="4399" spans="1:2" s="197" customFormat="1" x14ac:dyDescent="0.25">
      <c r="A4399" s="200"/>
      <c r="B4399" s="200"/>
    </row>
    <row r="4400" spans="1:2" s="197" customFormat="1" x14ac:dyDescent="0.25">
      <c r="A4400" s="200"/>
      <c r="B4400" s="200"/>
    </row>
    <row r="4401" spans="1:2" s="197" customFormat="1" x14ac:dyDescent="0.25">
      <c r="A4401" s="200"/>
      <c r="B4401" s="200"/>
    </row>
    <row r="4402" spans="1:2" s="197" customFormat="1" x14ac:dyDescent="0.25">
      <c r="A4402" s="200"/>
      <c r="B4402" s="200"/>
    </row>
    <row r="4403" spans="1:2" s="197" customFormat="1" x14ac:dyDescent="0.25">
      <c r="A4403" s="200"/>
      <c r="B4403" s="200"/>
    </row>
    <row r="4404" spans="1:2" s="197" customFormat="1" x14ac:dyDescent="0.25">
      <c r="A4404" s="200"/>
      <c r="B4404" s="200"/>
    </row>
    <row r="4405" spans="1:2" s="197" customFormat="1" x14ac:dyDescent="0.25">
      <c r="A4405" s="200"/>
      <c r="B4405" s="200"/>
    </row>
    <row r="4406" spans="1:2" s="197" customFormat="1" x14ac:dyDescent="0.25">
      <c r="A4406" s="200"/>
      <c r="B4406" s="200"/>
    </row>
    <row r="4407" spans="1:2" s="197" customFormat="1" x14ac:dyDescent="0.25">
      <c r="A4407" s="200"/>
      <c r="B4407" s="200"/>
    </row>
    <row r="4408" spans="1:2" s="197" customFormat="1" x14ac:dyDescent="0.25">
      <c r="A4408" s="200"/>
      <c r="B4408" s="200"/>
    </row>
    <row r="4409" spans="1:2" s="197" customFormat="1" x14ac:dyDescent="0.25">
      <c r="A4409" s="200"/>
      <c r="B4409" s="200"/>
    </row>
    <row r="4410" spans="1:2" s="197" customFormat="1" x14ac:dyDescent="0.25">
      <c r="A4410" s="200"/>
      <c r="B4410" s="200"/>
    </row>
    <row r="4411" spans="1:2" s="197" customFormat="1" x14ac:dyDescent="0.25">
      <c r="A4411" s="200"/>
      <c r="B4411" s="200"/>
    </row>
    <row r="4412" spans="1:2" s="197" customFormat="1" x14ac:dyDescent="0.25">
      <c r="A4412" s="200"/>
      <c r="B4412" s="200"/>
    </row>
    <row r="4413" spans="1:2" s="197" customFormat="1" x14ac:dyDescent="0.25">
      <c r="A4413" s="200"/>
      <c r="B4413" s="200"/>
    </row>
    <row r="4414" spans="1:2" s="197" customFormat="1" x14ac:dyDescent="0.25">
      <c r="A4414" s="200"/>
      <c r="B4414" s="200"/>
    </row>
    <row r="4415" spans="1:2" s="197" customFormat="1" x14ac:dyDescent="0.25">
      <c r="A4415" s="200"/>
      <c r="B4415" s="200"/>
    </row>
    <row r="4416" spans="1:2" s="197" customFormat="1" x14ac:dyDescent="0.25">
      <c r="A4416" s="200"/>
      <c r="B4416" s="200"/>
    </row>
    <row r="4417" spans="1:2" s="197" customFormat="1" x14ac:dyDescent="0.25">
      <c r="A4417" s="200"/>
      <c r="B4417" s="200"/>
    </row>
    <row r="4418" spans="1:2" s="197" customFormat="1" x14ac:dyDescent="0.25">
      <c r="A4418" s="200"/>
      <c r="B4418" s="200"/>
    </row>
    <row r="4419" spans="1:2" s="197" customFormat="1" x14ac:dyDescent="0.25">
      <c r="A4419" s="200"/>
      <c r="B4419" s="200"/>
    </row>
    <row r="4420" spans="1:2" s="197" customFormat="1" x14ac:dyDescent="0.25">
      <c r="A4420" s="200"/>
      <c r="B4420" s="200"/>
    </row>
    <row r="4421" spans="1:2" s="197" customFormat="1" x14ac:dyDescent="0.25">
      <c r="A4421" s="200"/>
      <c r="B4421" s="200"/>
    </row>
    <row r="4422" spans="1:2" s="197" customFormat="1" x14ac:dyDescent="0.25">
      <c r="A4422" s="200"/>
      <c r="B4422" s="200"/>
    </row>
    <row r="4423" spans="1:2" s="197" customFormat="1" x14ac:dyDescent="0.25">
      <c r="A4423" s="200"/>
      <c r="B4423" s="200"/>
    </row>
    <row r="4424" spans="1:2" s="197" customFormat="1" x14ac:dyDescent="0.25">
      <c r="A4424" s="200"/>
      <c r="B4424" s="200"/>
    </row>
    <row r="4425" spans="1:2" s="197" customFormat="1" x14ac:dyDescent="0.25">
      <c r="A4425" s="200"/>
      <c r="B4425" s="200"/>
    </row>
    <row r="4426" spans="1:2" s="197" customFormat="1" x14ac:dyDescent="0.25">
      <c r="A4426" s="200"/>
      <c r="B4426" s="200"/>
    </row>
    <row r="4427" spans="1:2" s="197" customFormat="1" x14ac:dyDescent="0.25">
      <c r="A4427" s="200"/>
      <c r="B4427" s="200"/>
    </row>
    <row r="4428" spans="1:2" s="197" customFormat="1" x14ac:dyDescent="0.25">
      <c r="A4428" s="200"/>
      <c r="B4428" s="200"/>
    </row>
    <row r="4429" spans="1:2" s="197" customFormat="1" x14ac:dyDescent="0.25">
      <c r="A4429" s="200"/>
      <c r="B4429" s="200"/>
    </row>
    <row r="4430" spans="1:2" s="197" customFormat="1" x14ac:dyDescent="0.25">
      <c r="A4430" s="200"/>
      <c r="B4430" s="200"/>
    </row>
    <row r="4431" spans="1:2" s="197" customFormat="1" x14ac:dyDescent="0.25">
      <c r="A4431" s="200"/>
      <c r="B4431" s="200"/>
    </row>
    <row r="4432" spans="1:2" s="197" customFormat="1" x14ac:dyDescent="0.25">
      <c r="A4432" s="200"/>
      <c r="B4432" s="200"/>
    </row>
    <row r="4433" spans="1:2" s="197" customFormat="1" x14ac:dyDescent="0.25">
      <c r="A4433" s="200"/>
      <c r="B4433" s="200"/>
    </row>
    <row r="4434" spans="1:2" s="197" customFormat="1" x14ac:dyDescent="0.25">
      <c r="A4434" s="200"/>
      <c r="B4434" s="200"/>
    </row>
    <row r="4435" spans="1:2" s="197" customFormat="1" x14ac:dyDescent="0.25">
      <c r="A4435" s="200"/>
      <c r="B4435" s="200"/>
    </row>
    <row r="4436" spans="1:2" s="197" customFormat="1" x14ac:dyDescent="0.25">
      <c r="A4436" s="200"/>
      <c r="B4436" s="200"/>
    </row>
    <row r="4437" spans="1:2" s="197" customFormat="1" x14ac:dyDescent="0.25">
      <c r="A4437" s="200"/>
      <c r="B4437" s="200"/>
    </row>
    <row r="4438" spans="1:2" s="197" customFormat="1" x14ac:dyDescent="0.25">
      <c r="A4438" s="200"/>
      <c r="B4438" s="200"/>
    </row>
    <row r="4439" spans="1:2" s="197" customFormat="1" x14ac:dyDescent="0.25">
      <c r="A4439" s="200"/>
      <c r="B4439" s="200"/>
    </row>
    <row r="4440" spans="1:2" s="197" customFormat="1" x14ac:dyDescent="0.25">
      <c r="A4440" s="200"/>
      <c r="B4440" s="200"/>
    </row>
    <row r="4441" spans="1:2" s="197" customFormat="1" x14ac:dyDescent="0.25">
      <c r="A4441" s="200"/>
      <c r="B4441" s="200"/>
    </row>
    <row r="4442" spans="1:2" s="197" customFormat="1" x14ac:dyDescent="0.25">
      <c r="A4442" s="200"/>
      <c r="B4442" s="200"/>
    </row>
    <row r="4443" spans="1:2" s="197" customFormat="1" x14ac:dyDescent="0.25">
      <c r="A4443" s="200"/>
      <c r="B4443" s="200"/>
    </row>
    <row r="4444" spans="1:2" s="197" customFormat="1" x14ac:dyDescent="0.25">
      <c r="A4444" s="200"/>
      <c r="B4444" s="200"/>
    </row>
    <row r="4445" spans="1:2" s="197" customFormat="1" x14ac:dyDescent="0.25">
      <c r="A4445" s="200"/>
      <c r="B4445" s="200"/>
    </row>
    <row r="4446" spans="1:2" s="197" customFormat="1" x14ac:dyDescent="0.25">
      <c r="A4446" s="200"/>
      <c r="B4446" s="200"/>
    </row>
    <row r="4447" spans="1:2" s="197" customFormat="1" x14ac:dyDescent="0.25">
      <c r="A4447" s="200"/>
      <c r="B4447" s="200"/>
    </row>
    <row r="4448" spans="1:2" s="197" customFormat="1" x14ac:dyDescent="0.25">
      <c r="A4448" s="200"/>
      <c r="B4448" s="200"/>
    </row>
    <row r="4449" spans="1:2" s="197" customFormat="1" x14ac:dyDescent="0.25">
      <c r="A4449" s="200"/>
      <c r="B4449" s="200"/>
    </row>
    <row r="4450" spans="1:2" s="197" customFormat="1" x14ac:dyDescent="0.25">
      <c r="A4450" s="200"/>
      <c r="B4450" s="200"/>
    </row>
    <row r="4451" spans="1:2" s="197" customFormat="1" x14ac:dyDescent="0.25">
      <c r="A4451" s="200"/>
      <c r="B4451" s="200"/>
    </row>
    <row r="4452" spans="1:2" s="197" customFormat="1" x14ac:dyDescent="0.25">
      <c r="A4452" s="200"/>
      <c r="B4452" s="200"/>
    </row>
    <row r="4453" spans="1:2" s="197" customFormat="1" x14ac:dyDescent="0.25">
      <c r="A4453" s="200"/>
      <c r="B4453" s="200"/>
    </row>
    <row r="4454" spans="1:2" s="197" customFormat="1" x14ac:dyDescent="0.25">
      <c r="A4454" s="200"/>
      <c r="B4454" s="200"/>
    </row>
    <row r="4455" spans="1:2" s="197" customFormat="1" x14ac:dyDescent="0.25">
      <c r="A4455" s="200"/>
      <c r="B4455" s="200"/>
    </row>
    <row r="4456" spans="1:2" s="197" customFormat="1" x14ac:dyDescent="0.25">
      <c r="A4456" s="200"/>
      <c r="B4456" s="200"/>
    </row>
    <row r="4457" spans="1:2" s="197" customFormat="1" x14ac:dyDescent="0.25">
      <c r="A4457" s="200"/>
      <c r="B4457" s="200"/>
    </row>
    <row r="4458" spans="1:2" s="197" customFormat="1" x14ac:dyDescent="0.25">
      <c r="A4458" s="200"/>
      <c r="B4458" s="200"/>
    </row>
    <row r="4459" spans="1:2" s="197" customFormat="1" x14ac:dyDescent="0.25">
      <c r="A4459" s="200"/>
      <c r="B4459" s="200"/>
    </row>
    <row r="4460" spans="1:2" s="197" customFormat="1" x14ac:dyDescent="0.25">
      <c r="A4460" s="200"/>
      <c r="B4460" s="200"/>
    </row>
    <row r="4461" spans="1:2" s="197" customFormat="1" x14ac:dyDescent="0.25">
      <c r="A4461" s="200"/>
      <c r="B4461" s="200"/>
    </row>
    <row r="4462" spans="1:2" s="197" customFormat="1" x14ac:dyDescent="0.25">
      <c r="A4462" s="200"/>
      <c r="B4462" s="200"/>
    </row>
    <row r="4463" spans="1:2" s="197" customFormat="1" x14ac:dyDescent="0.25">
      <c r="A4463" s="200"/>
      <c r="B4463" s="200"/>
    </row>
    <row r="4464" spans="1:2" s="197" customFormat="1" x14ac:dyDescent="0.25">
      <c r="A4464" s="200"/>
      <c r="B4464" s="200"/>
    </row>
    <row r="4465" spans="1:2" s="197" customFormat="1" x14ac:dyDescent="0.25">
      <c r="A4465" s="200"/>
      <c r="B4465" s="200"/>
    </row>
    <row r="4466" spans="1:2" s="197" customFormat="1" x14ac:dyDescent="0.25">
      <c r="A4466" s="200"/>
      <c r="B4466" s="200"/>
    </row>
    <row r="4467" spans="1:2" s="197" customFormat="1" x14ac:dyDescent="0.25">
      <c r="A4467" s="200"/>
      <c r="B4467" s="200"/>
    </row>
    <row r="4468" spans="1:2" s="197" customFormat="1" x14ac:dyDescent="0.25">
      <c r="A4468" s="200"/>
      <c r="B4468" s="200"/>
    </row>
    <row r="4469" spans="1:2" s="197" customFormat="1" x14ac:dyDescent="0.25">
      <c r="A4469" s="200"/>
      <c r="B4469" s="200"/>
    </row>
    <row r="4470" spans="1:2" s="197" customFormat="1" x14ac:dyDescent="0.25">
      <c r="A4470" s="200"/>
      <c r="B4470" s="200"/>
    </row>
    <row r="4471" spans="1:2" s="197" customFormat="1" x14ac:dyDescent="0.25">
      <c r="A4471" s="200"/>
      <c r="B4471" s="200"/>
    </row>
    <row r="4472" spans="1:2" s="197" customFormat="1" x14ac:dyDescent="0.25">
      <c r="A4472" s="200"/>
      <c r="B4472" s="200"/>
    </row>
    <row r="4473" spans="1:2" s="197" customFormat="1" x14ac:dyDescent="0.25">
      <c r="A4473" s="200"/>
      <c r="B4473" s="200"/>
    </row>
    <row r="4474" spans="1:2" s="197" customFormat="1" x14ac:dyDescent="0.25">
      <c r="A4474" s="200"/>
      <c r="B4474" s="200"/>
    </row>
    <row r="4475" spans="1:2" s="197" customFormat="1" x14ac:dyDescent="0.25">
      <c r="A4475" s="200"/>
      <c r="B4475" s="200"/>
    </row>
    <row r="4476" spans="1:2" s="197" customFormat="1" x14ac:dyDescent="0.25">
      <c r="A4476" s="200"/>
      <c r="B4476" s="200"/>
    </row>
    <row r="4477" spans="1:2" s="197" customFormat="1" x14ac:dyDescent="0.25">
      <c r="A4477" s="200"/>
      <c r="B4477" s="200"/>
    </row>
    <row r="4478" spans="1:2" s="197" customFormat="1" x14ac:dyDescent="0.25">
      <c r="A4478" s="200"/>
      <c r="B4478" s="200"/>
    </row>
    <row r="4479" spans="1:2" s="197" customFormat="1" x14ac:dyDescent="0.25">
      <c r="A4479" s="200"/>
      <c r="B4479" s="200"/>
    </row>
    <row r="4480" spans="1:2" s="197" customFormat="1" x14ac:dyDescent="0.25">
      <c r="A4480" s="200"/>
      <c r="B4480" s="200"/>
    </row>
    <row r="4481" spans="1:2" s="197" customFormat="1" x14ac:dyDescent="0.25">
      <c r="A4481" s="200"/>
      <c r="B4481" s="200"/>
    </row>
    <row r="4482" spans="1:2" s="197" customFormat="1" x14ac:dyDescent="0.25">
      <c r="A4482" s="200"/>
      <c r="B4482" s="200"/>
    </row>
    <row r="4483" spans="1:2" s="197" customFormat="1" x14ac:dyDescent="0.25">
      <c r="A4483" s="200"/>
      <c r="B4483" s="200"/>
    </row>
    <row r="4484" spans="1:2" s="197" customFormat="1" x14ac:dyDescent="0.25">
      <c r="A4484" s="200"/>
      <c r="B4484" s="200"/>
    </row>
    <row r="4485" spans="1:2" s="197" customFormat="1" x14ac:dyDescent="0.25">
      <c r="A4485" s="200"/>
      <c r="B4485" s="200"/>
    </row>
    <row r="4486" spans="1:2" s="197" customFormat="1" x14ac:dyDescent="0.25">
      <c r="A4486" s="200"/>
      <c r="B4486" s="200"/>
    </row>
    <row r="4487" spans="1:2" s="197" customFormat="1" x14ac:dyDescent="0.25">
      <c r="A4487" s="200"/>
      <c r="B4487" s="200"/>
    </row>
    <row r="4488" spans="1:2" s="197" customFormat="1" x14ac:dyDescent="0.25">
      <c r="A4488" s="200"/>
      <c r="B4488" s="200"/>
    </row>
    <row r="4489" spans="1:2" s="197" customFormat="1" x14ac:dyDescent="0.25">
      <c r="A4489" s="200"/>
      <c r="B4489" s="200"/>
    </row>
    <row r="4490" spans="1:2" s="197" customFormat="1" x14ac:dyDescent="0.25">
      <c r="A4490" s="200"/>
      <c r="B4490" s="200"/>
    </row>
    <row r="4491" spans="1:2" s="197" customFormat="1" x14ac:dyDescent="0.25">
      <c r="A4491" s="200"/>
      <c r="B4491" s="200"/>
    </row>
    <row r="4492" spans="1:2" s="197" customFormat="1" x14ac:dyDescent="0.25">
      <c r="A4492" s="200"/>
      <c r="B4492" s="200"/>
    </row>
    <row r="4493" spans="1:2" s="197" customFormat="1" x14ac:dyDescent="0.25">
      <c r="A4493" s="200"/>
      <c r="B4493" s="200"/>
    </row>
    <row r="4494" spans="1:2" s="197" customFormat="1" x14ac:dyDescent="0.25">
      <c r="A4494" s="200"/>
      <c r="B4494" s="200"/>
    </row>
    <row r="4495" spans="1:2" s="197" customFormat="1" x14ac:dyDescent="0.25">
      <c r="A4495" s="200"/>
      <c r="B4495" s="200"/>
    </row>
    <row r="4496" spans="1:2" s="197" customFormat="1" x14ac:dyDescent="0.25">
      <c r="A4496" s="200"/>
      <c r="B4496" s="200"/>
    </row>
    <row r="4497" spans="1:2" s="197" customFormat="1" x14ac:dyDescent="0.25">
      <c r="A4497" s="200"/>
      <c r="B4497" s="200"/>
    </row>
    <row r="4498" spans="1:2" s="197" customFormat="1" x14ac:dyDescent="0.25">
      <c r="A4498" s="200"/>
      <c r="B4498" s="200"/>
    </row>
    <row r="4499" spans="1:2" s="197" customFormat="1" x14ac:dyDescent="0.25">
      <c r="A4499" s="200"/>
      <c r="B4499" s="200"/>
    </row>
    <row r="4500" spans="1:2" s="197" customFormat="1" x14ac:dyDescent="0.25">
      <c r="A4500" s="200"/>
      <c r="B4500" s="200"/>
    </row>
    <row r="4501" spans="1:2" s="197" customFormat="1" x14ac:dyDescent="0.25">
      <c r="A4501" s="200"/>
      <c r="B4501" s="200"/>
    </row>
    <row r="4502" spans="1:2" s="197" customFormat="1" x14ac:dyDescent="0.25">
      <c r="A4502" s="200"/>
      <c r="B4502" s="200"/>
    </row>
    <row r="4503" spans="1:2" s="197" customFormat="1" x14ac:dyDescent="0.25">
      <c r="A4503" s="200"/>
      <c r="B4503" s="200"/>
    </row>
    <row r="4504" spans="1:2" s="197" customFormat="1" x14ac:dyDescent="0.25">
      <c r="A4504" s="200"/>
      <c r="B4504" s="200"/>
    </row>
    <row r="4505" spans="1:2" s="197" customFormat="1" x14ac:dyDescent="0.25">
      <c r="A4505" s="200"/>
      <c r="B4505" s="200"/>
    </row>
    <row r="4506" spans="1:2" s="197" customFormat="1" x14ac:dyDescent="0.25">
      <c r="A4506" s="200"/>
      <c r="B4506" s="200"/>
    </row>
    <row r="4507" spans="1:2" s="197" customFormat="1" x14ac:dyDescent="0.25">
      <c r="A4507" s="200"/>
      <c r="B4507" s="200"/>
    </row>
    <row r="4508" spans="1:2" s="197" customFormat="1" x14ac:dyDescent="0.25">
      <c r="A4508" s="200"/>
      <c r="B4508" s="200"/>
    </row>
    <row r="4509" spans="1:2" s="197" customFormat="1" x14ac:dyDescent="0.25">
      <c r="A4509" s="200"/>
      <c r="B4509" s="200"/>
    </row>
    <row r="4510" spans="1:2" s="197" customFormat="1" x14ac:dyDescent="0.25">
      <c r="A4510" s="200"/>
      <c r="B4510" s="200"/>
    </row>
    <row r="4511" spans="1:2" s="197" customFormat="1" x14ac:dyDescent="0.25">
      <c r="A4511" s="200"/>
      <c r="B4511" s="200"/>
    </row>
    <row r="4512" spans="1:2" s="197" customFormat="1" x14ac:dyDescent="0.25">
      <c r="A4512" s="200"/>
      <c r="B4512" s="200"/>
    </row>
    <row r="4513" spans="1:2" s="197" customFormat="1" x14ac:dyDescent="0.25">
      <c r="A4513" s="200"/>
      <c r="B4513" s="200"/>
    </row>
    <row r="4514" spans="1:2" s="197" customFormat="1" x14ac:dyDescent="0.25">
      <c r="A4514" s="200"/>
      <c r="B4514" s="200"/>
    </row>
    <row r="4515" spans="1:2" s="197" customFormat="1" x14ac:dyDescent="0.25">
      <c r="A4515" s="200"/>
      <c r="B4515" s="200"/>
    </row>
    <row r="4516" spans="1:2" s="197" customFormat="1" x14ac:dyDescent="0.25">
      <c r="A4516" s="200"/>
      <c r="B4516" s="200"/>
    </row>
    <row r="4517" spans="1:2" s="197" customFormat="1" x14ac:dyDescent="0.25">
      <c r="A4517" s="200"/>
      <c r="B4517" s="200"/>
    </row>
    <row r="4518" spans="1:2" s="197" customFormat="1" x14ac:dyDescent="0.25">
      <c r="A4518" s="200"/>
      <c r="B4518" s="200"/>
    </row>
    <row r="4519" spans="1:2" s="197" customFormat="1" x14ac:dyDescent="0.25">
      <c r="A4519" s="200"/>
      <c r="B4519" s="200"/>
    </row>
    <row r="4520" spans="1:2" s="197" customFormat="1" x14ac:dyDescent="0.25">
      <c r="A4520" s="200"/>
      <c r="B4520" s="200"/>
    </row>
    <row r="4521" spans="1:2" s="197" customFormat="1" x14ac:dyDescent="0.25">
      <c r="A4521" s="200"/>
      <c r="B4521" s="200"/>
    </row>
    <row r="4522" spans="1:2" s="197" customFormat="1" x14ac:dyDescent="0.25">
      <c r="A4522" s="200"/>
      <c r="B4522" s="200"/>
    </row>
    <row r="4523" spans="1:2" s="197" customFormat="1" x14ac:dyDescent="0.25">
      <c r="A4523" s="200"/>
      <c r="B4523" s="200"/>
    </row>
    <row r="4524" spans="1:2" s="197" customFormat="1" x14ac:dyDescent="0.25">
      <c r="A4524" s="200"/>
      <c r="B4524" s="200"/>
    </row>
    <row r="4525" spans="1:2" s="197" customFormat="1" x14ac:dyDescent="0.25">
      <c r="A4525" s="200"/>
      <c r="B4525" s="200"/>
    </row>
    <row r="4526" spans="1:2" s="197" customFormat="1" x14ac:dyDescent="0.25">
      <c r="A4526" s="200"/>
      <c r="B4526" s="200"/>
    </row>
    <row r="4527" spans="1:2" s="197" customFormat="1" x14ac:dyDescent="0.25">
      <c r="A4527" s="200"/>
      <c r="B4527" s="200"/>
    </row>
    <row r="4528" spans="1:2" s="197" customFormat="1" x14ac:dyDescent="0.25">
      <c r="A4528" s="200"/>
      <c r="B4528" s="200"/>
    </row>
    <row r="4529" spans="1:2" s="197" customFormat="1" x14ac:dyDescent="0.25">
      <c r="A4529" s="200"/>
      <c r="B4529" s="200"/>
    </row>
    <row r="4530" spans="1:2" s="197" customFormat="1" x14ac:dyDescent="0.25">
      <c r="A4530" s="200"/>
      <c r="B4530" s="200"/>
    </row>
    <row r="4531" spans="1:2" s="197" customFormat="1" x14ac:dyDescent="0.25">
      <c r="A4531" s="200"/>
      <c r="B4531" s="200"/>
    </row>
    <row r="4532" spans="1:2" s="197" customFormat="1" x14ac:dyDescent="0.25">
      <c r="A4532" s="200"/>
      <c r="B4532" s="200"/>
    </row>
    <row r="4533" spans="1:2" s="197" customFormat="1" x14ac:dyDescent="0.25">
      <c r="A4533" s="200"/>
      <c r="B4533" s="200"/>
    </row>
    <row r="4534" spans="1:2" s="197" customFormat="1" x14ac:dyDescent="0.25">
      <c r="A4534" s="200"/>
      <c r="B4534" s="200"/>
    </row>
    <row r="4535" spans="1:2" s="197" customFormat="1" x14ac:dyDescent="0.25">
      <c r="A4535" s="200"/>
      <c r="B4535" s="200"/>
    </row>
    <row r="4536" spans="1:2" s="197" customFormat="1" x14ac:dyDescent="0.25">
      <c r="A4536" s="200"/>
      <c r="B4536" s="200"/>
    </row>
    <row r="4537" spans="1:2" s="197" customFormat="1" x14ac:dyDescent="0.25">
      <c r="A4537" s="200"/>
      <c r="B4537" s="200"/>
    </row>
    <row r="4538" spans="1:2" s="197" customFormat="1" x14ac:dyDescent="0.25">
      <c r="A4538" s="200"/>
      <c r="B4538" s="200"/>
    </row>
    <row r="4539" spans="1:2" s="197" customFormat="1" x14ac:dyDescent="0.25">
      <c r="A4539" s="200"/>
      <c r="B4539" s="200"/>
    </row>
    <row r="4540" spans="1:2" s="197" customFormat="1" x14ac:dyDescent="0.25">
      <c r="A4540" s="200"/>
      <c r="B4540" s="200"/>
    </row>
    <row r="4541" spans="1:2" s="197" customFormat="1" x14ac:dyDescent="0.25">
      <c r="A4541" s="200"/>
      <c r="B4541" s="200"/>
    </row>
    <row r="4542" spans="1:2" s="197" customFormat="1" x14ac:dyDescent="0.25">
      <c r="A4542" s="200"/>
      <c r="B4542" s="200"/>
    </row>
    <row r="4543" spans="1:2" s="197" customFormat="1" x14ac:dyDescent="0.25">
      <c r="A4543" s="200"/>
      <c r="B4543" s="200"/>
    </row>
    <row r="4544" spans="1:2" s="197" customFormat="1" x14ac:dyDescent="0.25">
      <c r="A4544" s="200"/>
      <c r="B4544" s="200"/>
    </row>
    <row r="4545" spans="1:2" s="197" customFormat="1" x14ac:dyDescent="0.25">
      <c r="A4545" s="200"/>
      <c r="B4545" s="200"/>
    </row>
    <row r="4546" spans="1:2" s="197" customFormat="1" x14ac:dyDescent="0.25">
      <c r="A4546" s="200"/>
      <c r="B4546" s="200"/>
    </row>
    <row r="4547" spans="1:2" s="197" customFormat="1" x14ac:dyDescent="0.25">
      <c r="A4547" s="200"/>
      <c r="B4547" s="200"/>
    </row>
    <row r="4548" spans="1:2" s="197" customFormat="1" x14ac:dyDescent="0.25">
      <c r="A4548" s="200"/>
      <c r="B4548" s="200"/>
    </row>
    <row r="4549" spans="1:2" s="197" customFormat="1" x14ac:dyDescent="0.25">
      <c r="A4549" s="200"/>
      <c r="B4549" s="200"/>
    </row>
    <row r="4550" spans="1:2" s="197" customFormat="1" x14ac:dyDescent="0.25">
      <c r="A4550" s="200"/>
      <c r="B4550" s="200"/>
    </row>
    <row r="4551" spans="1:2" s="197" customFormat="1" x14ac:dyDescent="0.25">
      <c r="A4551" s="200"/>
      <c r="B4551" s="200"/>
    </row>
    <row r="4552" spans="1:2" s="197" customFormat="1" x14ac:dyDescent="0.25">
      <c r="A4552" s="200"/>
      <c r="B4552" s="200"/>
    </row>
    <row r="4553" spans="1:2" s="197" customFormat="1" x14ac:dyDescent="0.25">
      <c r="A4553" s="200"/>
      <c r="B4553" s="200"/>
    </row>
    <row r="4554" spans="1:2" s="197" customFormat="1" x14ac:dyDescent="0.25">
      <c r="A4554" s="200"/>
      <c r="B4554" s="200"/>
    </row>
    <row r="4555" spans="1:2" s="197" customFormat="1" x14ac:dyDescent="0.25">
      <c r="A4555" s="200"/>
      <c r="B4555" s="200"/>
    </row>
    <row r="4556" spans="1:2" s="197" customFormat="1" x14ac:dyDescent="0.25">
      <c r="A4556" s="200"/>
      <c r="B4556" s="200"/>
    </row>
    <row r="4557" spans="1:2" s="197" customFormat="1" x14ac:dyDescent="0.25">
      <c r="A4557" s="200"/>
      <c r="B4557" s="200"/>
    </row>
    <row r="4558" spans="1:2" s="197" customFormat="1" x14ac:dyDescent="0.25">
      <c r="A4558" s="200"/>
      <c r="B4558" s="200"/>
    </row>
    <row r="4559" spans="1:2" s="197" customFormat="1" x14ac:dyDescent="0.25">
      <c r="A4559" s="200"/>
      <c r="B4559" s="200"/>
    </row>
    <row r="4560" spans="1:2" s="197" customFormat="1" x14ac:dyDescent="0.25">
      <c r="A4560" s="200"/>
      <c r="B4560" s="200"/>
    </row>
    <row r="4561" spans="1:2" s="197" customFormat="1" x14ac:dyDescent="0.25">
      <c r="A4561" s="200"/>
      <c r="B4561" s="200"/>
    </row>
    <row r="4562" spans="1:2" s="197" customFormat="1" x14ac:dyDescent="0.25">
      <c r="A4562" s="200"/>
      <c r="B4562" s="200"/>
    </row>
    <row r="4563" spans="1:2" s="197" customFormat="1" x14ac:dyDescent="0.25">
      <c r="A4563" s="200"/>
      <c r="B4563" s="200"/>
    </row>
    <row r="4564" spans="1:2" s="197" customFormat="1" x14ac:dyDescent="0.25">
      <c r="A4564" s="200"/>
      <c r="B4564" s="200"/>
    </row>
    <row r="4565" spans="1:2" s="197" customFormat="1" x14ac:dyDescent="0.25">
      <c r="A4565" s="200"/>
      <c r="B4565" s="200"/>
    </row>
    <row r="4566" spans="1:2" s="197" customFormat="1" x14ac:dyDescent="0.25">
      <c r="A4566" s="200"/>
      <c r="B4566" s="200"/>
    </row>
    <row r="4567" spans="1:2" s="197" customFormat="1" x14ac:dyDescent="0.25">
      <c r="A4567" s="200"/>
      <c r="B4567" s="200"/>
    </row>
    <row r="4568" spans="1:2" s="197" customFormat="1" x14ac:dyDescent="0.25">
      <c r="A4568" s="200"/>
      <c r="B4568" s="200"/>
    </row>
    <row r="4569" spans="1:2" s="197" customFormat="1" x14ac:dyDescent="0.25">
      <c r="A4569" s="200"/>
      <c r="B4569" s="200"/>
    </row>
    <row r="4570" spans="1:2" s="197" customFormat="1" x14ac:dyDescent="0.25">
      <c r="A4570" s="200"/>
      <c r="B4570" s="200"/>
    </row>
    <row r="4571" spans="1:2" s="197" customFormat="1" x14ac:dyDescent="0.25">
      <c r="A4571" s="200"/>
      <c r="B4571" s="200"/>
    </row>
    <row r="4572" spans="1:2" s="197" customFormat="1" x14ac:dyDescent="0.25">
      <c r="A4572" s="200"/>
      <c r="B4572" s="200"/>
    </row>
    <row r="4573" spans="1:2" s="197" customFormat="1" x14ac:dyDescent="0.25">
      <c r="A4573" s="200"/>
      <c r="B4573" s="200"/>
    </row>
    <row r="4574" spans="1:2" s="197" customFormat="1" x14ac:dyDescent="0.25">
      <c r="A4574" s="200"/>
      <c r="B4574" s="200"/>
    </row>
    <row r="4575" spans="1:2" s="197" customFormat="1" x14ac:dyDescent="0.25">
      <c r="A4575" s="200"/>
      <c r="B4575" s="200"/>
    </row>
    <row r="4576" spans="1:2" s="197" customFormat="1" x14ac:dyDescent="0.25">
      <c r="A4576" s="200"/>
      <c r="B4576" s="200"/>
    </row>
    <row r="4577" spans="1:2" s="197" customFormat="1" x14ac:dyDescent="0.25">
      <c r="A4577" s="200"/>
      <c r="B4577" s="200"/>
    </row>
    <row r="4578" spans="1:2" s="197" customFormat="1" x14ac:dyDescent="0.25">
      <c r="A4578" s="200"/>
      <c r="B4578" s="200"/>
    </row>
    <row r="4579" spans="1:2" s="197" customFormat="1" x14ac:dyDescent="0.25">
      <c r="A4579" s="200"/>
      <c r="B4579" s="200"/>
    </row>
    <row r="4580" spans="1:2" s="197" customFormat="1" x14ac:dyDescent="0.25">
      <c r="A4580" s="200"/>
      <c r="B4580" s="200"/>
    </row>
    <row r="4581" spans="1:2" s="197" customFormat="1" x14ac:dyDescent="0.25">
      <c r="A4581" s="200"/>
      <c r="B4581" s="200"/>
    </row>
    <row r="4582" spans="1:2" s="197" customFormat="1" x14ac:dyDescent="0.25">
      <c r="A4582" s="200"/>
      <c r="B4582" s="200"/>
    </row>
    <row r="4583" spans="1:2" s="197" customFormat="1" x14ac:dyDescent="0.25">
      <c r="A4583" s="200"/>
      <c r="B4583" s="200"/>
    </row>
    <row r="4584" spans="1:2" s="197" customFormat="1" x14ac:dyDescent="0.25">
      <c r="A4584" s="200"/>
      <c r="B4584" s="200"/>
    </row>
    <row r="4585" spans="1:2" s="197" customFormat="1" x14ac:dyDescent="0.25">
      <c r="A4585" s="200"/>
      <c r="B4585" s="200"/>
    </row>
    <row r="4586" spans="1:2" s="197" customFormat="1" x14ac:dyDescent="0.25">
      <c r="A4586" s="200"/>
      <c r="B4586" s="200"/>
    </row>
    <row r="4587" spans="1:2" s="197" customFormat="1" x14ac:dyDescent="0.25">
      <c r="A4587" s="200"/>
      <c r="B4587" s="200"/>
    </row>
    <row r="4588" spans="1:2" s="197" customFormat="1" x14ac:dyDescent="0.25">
      <c r="A4588" s="200"/>
      <c r="B4588" s="200"/>
    </row>
    <row r="4589" spans="1:2" s="197" customFormat="1" x14ac:dyDescent="0.25">
      <c r="A4589" s="200"/>
      <c r="B4589" s="200"/>
    </row>
    <row r="4590" spans="1:2" s="197" customFormat="1" x14ac:dyDescent="0.25">
      <c r="A4590" s="200"/>
      <c r="B4590" s="200"/>
    </row>
    <row r="4591" spans="1:2" s="197" customFormat="1" x14ac:dyDescent="0.25">
      <c r="A4591" s="200"/>
      <c r="B4591" s="200"/>
    </row>
    <row r="4592" spans="1:2" s="197" customFormat="1" x14ac:dyDescent="0.25">
      <c r="A4592" s="200"/>
      <c r="B4592" s="200"/>
    </row>
    <row r="4593" spans="1:2" s="197" customFormat="1" x14ac:dyDescent="0.25">
      <c r="A4593" s="200"/>
      <c r="B4593" s="200"/>
    </row>
    <row r="4594" spans="1:2" s="197" customFormat="1" x14ac:dyDescent="0.25">
      <c r="A4594" s="200"/>
      <c r="B4594" s="200"/>
    </row>
    <row r="4595" spans="1:2" s="197" customFormat="1" x14ac:dyDescent="0.25">
      <c r="A4595" s="200"/>
      <c r="B4595" s="200"/>
    </row>
    <row r="4596" spans="1:2" s="197" customFormat="1" x14ac:dyDescent="0.25">
      <c r="A4596" s="200"/>
      <c r="B4596" s="200"/>
    </row>
    <row r="4597" spans="1:2" s="197" customFormat="1" x14ac:dyDescent="0.25">
      <c r="A4597" s="200"/>
      <c r="B4597" s="200"/>
    </row>
    <row r="4598" spans="1:2" s="197" customFormat="1" x14ac:dyDescent="0.25">
      <c r="A4598" s="200"/>
      <c r="B4598" s="200"/>
    </row>
    <row r="4599" spans="1:2" s="197" customFormat="1" x14ac:dyDescent="0.25">
      <c r="A4599" s="200"/>
      <c r="B4599" s="200"/>
    </row>
    <row r="4600" spans="1:2" s="197" customFormat="1" x14ac:dyDescent="0.25">
      <c r="A4600" s="200"/>
      <c r="B4600" s="200"/>
    </row>
    <row r="4601" spans="1:2" s="197" customFormat="1" x14ac:dyDescent="0.25">
      <c r="A4601" s="200"/>
      <c r="B4601" s="200"/>
    </row>
    <row r="4602" spans="1:2" s="197" customFormat="1" x14ac:dyDescent="0.25">
      <c r="A4602" s="200"/>
      <c r="B4602" s="200"/>
    </row>
    <row r="4603" spans="1:2" s="197" customFormat="1" x14ac:dyDescent="0.25">
      <c r="A4603" s="200"/>
      <c r="B4603" s="200"/>
    </row>
    <row r="4604" spans="1:2" s="197" customFormat="1" x14ac:dyDescent="0.25">
      <c r="A4604" s="200"/>
      <c r="B4604" s="200"/>
    </row>
    <row r="4605" spans="1:2" s="197" customFormat="1" x14ac:dyDescent="0.25">
      <c r="A4605" s="200"/>
      <c r="B4605" s="200"/>
    </row>
    <row r="4606" spans="1:2" s="197" customFormat="1" x14ac:dyDescent="0.25">
      <c r="A4606" s="200"/>
      <c r="B4606" s="200"/>
    </row>
    <row r="4607" spans="1:2" s="197" customFormat="1" x14ac:dyDescent="0.25">
      <c r="A4607" s="200"/>
      <c r="B4607" s="200"/>
    </row>
    <row r="4608" spans="1:2" s="197" customFormat="1" x14ac:dyDescent="0.25">
      <c r="A4608" s="200"/>
      <c r="B4608" s="200"/>
    </row>
    <row r="4609" spans="1:2" s="197" customFormat="1" x14ac:dyDescent="0.25">
      <c r="A4609" s="200"/>
      <c r="B4609" s="200"/>
    </row>
    <row r="4610" spans="1:2" s="197" customFormat="1" x14ac:dyDescent="0.25">
      <c r="A4610" s="200"/>
      <c r="B4610" s="200"/>
    </row>
    <row r="4611" spans="1:2" s="197" customFormat="1" x14ac:dyDescent="0.25">
      <c r="A4611" s="200"/>
      <c r="B4611" s="200"/>
    </row>
    <row r="4612" spans="1:2" s="197" customFormat="1" x14ac:dyDescent="0.25">
      <c r="A4612" s="200"/>
      <c r="B4612" s="200"/>
    </row>
    <row r="4613" spans="1:2" s="197" customFormat="1" x14ac:dyDescent="0.25">
      <c r="A4613" s="200"/>
      <c r="B4613" s="200"/>
    </row>
    <row r="4614" spans="1:2" s="197" customFormat="1" x14ac:dyDescent="0.25">
      <c r="A4614" s="200"/>
      <c r="B4614" s="200"/>
    </row>
    <row r="4615" spans="1:2" s="197" customFormat="1" x14ac:dyDescent="0.25">
      <c r="A4615" s="200"/>
      <c r="B4615" s="200"/>
    </row>
    <row r="4616" spans="1:2" s="197" customFormat="1" x14ac:dyDescent="0.25">
      <c r="A4616" s="200"/>
      <c r="B4616" s="200"/>
    </row>
    <row r="4617" spans="1:2" s="197" customFormat="1" x14ac:dyDescent="0.25">
      <c r="A4617" s="200"/>
      <c r="B4617" s="200"/>
    </row>
    <row r="4618" spans="1:2" s="197" customFormat="1" x14ac:dyDescent="0.25">
      <c r="A4618" s="200"/>
      <c r="B4618" s="200"/>
    </row>
    <row r="4619" spans="1:2" s="197" customFormat="1" x14ac:dyDescent="0.25">
      <c r="A4619" s="200"/>
      <c r="B4619" s="200"/>
    </row>
    <row r="4620" spans="1:2" s="197" customFormat="1" x14ac:dyDescent="0.25">
      <c r="A4620" s="200"/>
      <c r="B4620" s="200"/>
    </row>
    <row r="4621" spans="1:2" s="197" customFormat="1" x14ac:dyDescent="0.25">
      <c r="A4621" s="200"/>
      <c r="B4621" s="200"/>
    </row>
    <row r="4622" spans="1:2" s="197" customFormat="1" x14ac:dyDescent="0.25">
      <c r="A4622" s="200"/>
      <c r="B4622" s="200"/>
    </row>
    <row r="4623" spans="1:2" s="197" customFormat="1" x14ac:dyDescent="0.25">
      <c r="A4623" s="200"/>
      <c r="B4623" s="200"/>
    </row>
    <row r="4624" spans="1:2" s="197" customFormat="1" x14ac:dyDescent="0.25">
      <c r="A4624" s="200"/>
      <c r="B4624" s="200"/>
    </row>
    <row r="4625" spans="1:2" s="197" customFormat="1" x14ac:dyDescent="0.25">
      <c r="A4625" s="200"/>
      <c r="B4625" s="200"/>
    </row>
    <row r="4626" spans="1:2" s="197" customFormat="1" x14ac:dyDescent="0.25">
      <c r="A4626" s="200"/>
      <c r="B4626" s="200"/>
    </row>
    <row r="4627" spans="1:2" s="197" customFormat="1" x14ac:dyDescent="0.25">
      <c r="A4627" s="200"/>
      <c r="B4627" s="200"/>
    </row>
    <row r="4628" spans="1:2" s="197" customFormat="1" x14ac:dyDescent="0.25">
      <c r="A4628" s="200"/>
      <c r="B4628" s="200"/>
    </row>
    <row r="4629" spans="1:2" s="197" customFormat="1" x14ac:dyDescent="0.25">
      <c r="A4629" s="200"/>
      <c r="B4629" s="200"/>
    </row>
    <row r="4630" spans="1:2" s="197" customFormat="1" x14ac:dyDescent="0.25">
      <c r="A4630" s="200"/>
      <c r="B4630" s="200"/>
    </row>
    <row r="4631" spans="1:2" s="197" customFormat="1" x14ac:dyDescent="0.25">
      <c r="A4631" s="200"/>
      <c r="B4631" s="200"/>
    </row>
    <row r="4632" spans="1:2" s="197" customFormat="1" x14ac:dyDescent="0.25">
      <c r="A4632" s="200"/>
      <c r="B4632" s="200"/>
    </row>
    <row r="4633" spans="1:2" s="197" customFormat="1" x14ac:dyDescent="0.25">
      <c r="A4633" s="200"/>
      <c r="B4633" s="200"/>
    </row>
    <row r="4634" spans="1:2" s="197" customFormat="1" x14ac:dyDescent="0.25">
      <c r="A4634" s="200"/>
      <c r="B4634" s="200"/>
    </row>
    <row r="4635" spans="1:2" s="197" customFormat="1" x14ac:dyDescent="0.25">
      <c r="A4635" s="200"/>
      <c r="B4635" s="200"/>
    </row>
    <row r="4636" spans="1:2" s="197" customFormat="1" x14ac:dyDescent="0.25">
      <c r="A4636" s="200"/>
      <c r="B4636" s="200"/>
    </row>
    <row r="4637" spans="1:2" s="197" customFormat="1" x14ac:dyDescent="0.25">
      <c r="A4637" s="200"/>
      <c r="B4637" s="200"/>
    </row>
    <row r="4638" spans="1:2" s="197" customFormat="1" x14ac:dyDescent="0.25">
      <c r="A4638" s="200"/>
      <c r="B4638" s="200"/>
    </row>
    <row r="4639" spans="1:2" s="197" customFormat="1" x14ac:dyDescent="0.25">
      <c r="A4639" s="200"/>
      <c r="B4639" s="200"/>
    </row>
    <row r="4640" spans="1:2" s="197" customFormat="1" x14ac:dyDescent="0.25">
      <c r="A4640" s="200"/>
      <c r="B4640" s="200"/>
    </row>
    <row r="4641" spans="1:2" s="197" customFormat="1" x14ac:dyDescent="0.25">
      <c r="A4641" s="200"/>
      <c r="B4641" s="200"/>
    </row>
    <row r="4642" spans="1:2" s="197" customFormat="1" x14ac:dyDescent="0.25">
      <c r="A4642" s="200"/>
      <c r="B4642" s="200"/>
    </row>
    <row r="4643" spans="1:2" s="197" customFormat="1" x14ac:dyDescent="0.25">
      <c r="A4643" s="200"/>
      <c r="B4643" s="200"/>
    </row>
    <row r="4644" spans="1:2" s="197" customFormat="1" x14ac:dyDescent="0.25">
      <c r="A4644" s="200"/>
      <c r="B4644" s="200"/>
    </row>
    <row r="4645" spans="1:2" s="197" customFormat="1" x14ac:dyDescent="0.25">
      <c r="A4645" s="200"/>
      <c r="B4645" s="200"/>
    </row>
    <row r="4646" spans="1:2" s="197" customFormat="1" x14ac:dyDescent="0.25">
      <c r="A4646" s="200"/>
      <c r="B4646" s="200"/>
    </row>
    <row r="4647" spans="1:2" s="197" customFormat="1" x14ac:dyDescent="0.25">
      <c r="A4647" s="200"/>
      <c r="B4647" s="200"/>
    </row>
    <row r="4648" spans="1:2" s="197" customFormat="1" x14ac:dyDescent="0.25">
      <c r="A4648" s="200"/>
      <c r="B4648" s="200"/>
    </row>
    <row r="4649" spans="1:2" s="197" customFormat="1" x14ac:dyDescent="0.25">
      <c r="A4649" s="200"/>
      <c r="B4649" s="200"/>
    </row>
    <row r="4650" spans="1:2" s="197" customFormat="1" x14ac:dyDescent="0.25">
      <c r="A4650" s="200"/>
      <c r="B4650" s="200"/>
    </row>
    <row r="4651" spans="1:2" s="197" customFormat="1" x14ac:dyDescent="0.25">
      <c r="A4651" s="200"/>
      <c r="B4651" s="200"/>
    </row>
    <row r="4652" spans="1:2" s="197" customFormat="1" x14ac:dyDescent="0.25">
      <c r="A4652" s="200"/>
      <c r="B4652" s="200"/>
    </row>
    <row r="4653" spans="1:2" s="197" customFormat="1" x14ac:dyDescent="0.25">
      <c r="A4653" s="200"/>
      <c r="B4653" s="200"/>
    </row>
    <row r="4654" spans="1:2" s="197" customFormat="1" x14ac:dyDescent="0.25">
      <c r="A4654" s="200"/>
      <c r="B4654" s="200"/>
    </row>
    <row r="4655" spans="1:2" s="197" customFormat="1" x14ac:dyDescent="0.25">
      <c r="A4655" s="200"/>
      <c r="B4655" s="200"/>
    </row>
    <row r="4656" spans="1:2" s="197" customFormat="1" x14ac:dyDescent="0.25">
      <c r="A4656" s="200"/>
      <c r="B4656" s="200"/>
    </row>
    <row r="4657" spans="1:2" s="197" customFormat="1" x14ac:dyDescent="0.25">
      <c r="A4657" s="200"/>
      <c r="B4657" s="200"/>
    </row>
    <row r="4658" spans="1:2" s="197" customFormat="1" x14ac:dyDescent="0.25">
      <c r="A4658" s="200"/>
      <c r="B4658" s="200"/>
    </row>
    <row r="4659" spans="1:2" s="197" customFormat="1" x14ac:dyDescent="0.25">
      <c r="A4659" s="200"/>
      <c r="B4659" s="200"/>
    </row>
    <row r="4660" spans="1:2" s="197" customFormat="1" x14ac:dyDescent="0.25">
      <c r="A4660" s="200"/>
      <c r="B4660" s="200"/>
    </row>
    <row r="4661" spans="1:2" s="197" customFormat="1" x14ac:dyDescent="0.25">
      <c r="A4661" s="200"/>
      <c r="B4661" s="200"/>
    </row>
    <row r="4662" spans="1:2" s="197" customFormat="1" x14ac:dyDescent="0.25">
      <c r="A4662" s="200"/>
      <c r="B4662" s="200"/>
    </row>
    <row r="4663" spans="1:2" s="197" customFormat="1" x14ac:dyDescent="0.25">
      <c r="A4663" s="200"/>
      <c r="B4663" s="200"/>
    </row>
    <row r="4664" spans="1:2" s="197" customFormat="1" x14ac:dyDescent="0.25">
      <c r="A4664" s="200"/>
      <c r="B4664" s="200"/>
    </row>
    <row r="4665" spans="1:2" s="197" customFormat="1" x14ac:dyDescent="0.25">
      <c r="A4665" s="200"/>
      <c r="B4665" s="200"/>
    </row>
    <row r="4666" spans="1:2" s="197" customFormat="1" x14ac:dyDescent="0.25">
      <c r="A4666" s="200"/>
      <c r="B4666" s="200"/>
    </row>
    <row r="4667" spans="1:2" s="197" customFormat="1" x14ac:dyDescent="0.25">
      <c r="A4667" s="200"/>
      <c r="B4667" s="200"/>
    </row>
    <row r="4668" spans="1:2" s="197" customFormat="1" x14ac:dyDescent="0.25">
      <c r="A4668" s="200"/>
      <c r="B4668" s="200"/>
    </row>
    <row r="4669" spans="1:2" s="197" customFormat="1" x14ac:dyDescent="0.25">
      <c r="A4669" s="200"/>
      <c r="B4669" s="200"/>
    </row>
    <row r="4670" spans="1:2" s="197" customFormat="1" x14ac:dyDescent="0.25">
      <c r="A4670" s="200"/>
      <c r="B4670" s="200"/>
    </row>
    <row r="4671" spans="1:2" s="197" customFormat="1" x14ac:dyDescent="0.25">
      <c r="A4671" s="200"/>
      <c r="B4671" s="200"/>
    </row>
    <row r="4672" spans="1:2" s="197" customFormat="1" x14ac:dyDescent="0.25">
      <c r="A4672" s="200"/>
      <c r="B4672" s="200"/>
    </row>
    <row r="4673" spans="1:2" s="197" customFormat="1" x14ac:dyDescent="0.25">
      <c r="A4673" s="200"/>
      <c r="B4673" s="200"/>
    </row>
    <row r="4674" spans="1:2" s="197" customFormat="1" x14ac:dyDescent="0.25">
      <c r="A4674" s="200"/>
      <c r="B4674" s="200"/>
    </row>
    <row r="4675" spans="1:2" s="197" customFormat="1" x14ac:dyDescent="0.25">
      <c r="A4675" s="200"/>
      <c r="B4675" s="200"/>
    </row>
    <row r="4676" spans="1:2" s="197" customFormat="1" x14ac:dyDescent="0.25">
      <c r="A4676" s="200"/>
      <c r="B4676" s="200"/>
    </row>
    <row r="4677" spans="1:2" s="197" customFormat="1" x14ac:dyDescent="0.25">
      <c r="A4677" s="200"/>
      <c r="B4677" s="200"/>
    </row>
    <row r="4678" spans="1:2" s="197" customFormat="1" x14ac:dyDescent="0.25">
      <c r="A4678" s="200"/>
      <c r="B4678" s="200"/>
    </row>
    <row r="4679" spans="1:2" s="197" customFormat="1" x14ac:dyDescent="0.25">
      <c r="A4679" s="200"/>
      <c r="B4679" s="200"/>
    </row>
    <row r="4680" spans="1:2" s="197" customFormat="1" x14ac:dyDescent="0.25">
      <c r="A4680" s="200"/>
      <c r="B4680" s="200"/>
    </row>
    <row r="4681" spans="1:2" s="197" customFormat="1" x14ac:dyDescent="0.25">
      <c r="A4681" s="200"/>
      <c r="B4681" s="200"/>
    </row>
    <row r="4682" spans="1:2" s="197" customFormat="1" x14ac:dyDescent="0.25">
      <c r="A4682" s="200"/>
      <c r="B4682" s="200"/>
    </row>
    <row r="4683" spans="1:2" s="197" customFormat="1" x14ac:dyDescent="0.25">
      <c r="A4683" s="200"/>
      <c r="B4683" s="200"/>
    </row>
    <row r="4684" spans="1:2" s="197" customFormat="1" x14ac:dyDescent="0.25">
      <c r="A4684" s="200"/>
      <c r="B4684" s="200"/>
    </row>
    <row r="4685" spans="1:2" s="197" customFormat="1" x14ac:dyDescent="0.25">
      <c r="A4685" s="200"/>
      <c r="B4685" s="200"/>
    </row>
    <row r="4686" spans="1:2" s="197" customFormat="1" x14ac:dyDescent="0.25">
      <c r="A4686" s="200"/>
      <c r="B4686" s="200"/>
    </row>
    <row r="4687" spans="1:2" s="197" customFormat="1" x14ac:dyDescent="0.25">
      <c r="A4687" s="200"/>
      <c r="B4687" s="200"/>
    </row>
    <row r="4688" spans="1:2" s="197" customFormat="1" x14ac:dyDescent="0.25">
      <c r="A4688" s="200"/>
      <c r="B4688" s="200"/>
    </row>
    <row r="4689" spans="1:2" s="197" customFormat="1" x14ac:dyDescent="0.25">
      <c r="A4689" s="200"/>
      <c r="B4689" s="200"/>
    </row>
    <row r="4690" spans="1:2" s="197" customFormat="1" x14ac:dyDescent="0.25">
      <c r="A4690" s="200"/>
      <c r="B4690" s="200"/>
    </row>
    <row r="4691" spans="1:2" s="197" customFormat="1" x14ac:dyDescent="0.25">
      <c r="A4691" s="200"/>
      <c r="B4691" s="200"/>
    </row>
    <row r="4692" spans="1:2" s="197" customFormat="1" x14ac:dyDescent="0.25">
      <c r="A4692" s="200"/>
      <c r="B4692" s="200"/>
    </row>
    <row r="4693" spans="1:2" s="197" customFormat="1" x14ac:dyDescent="0.25">
      <c r="A4693" s="200"/>
      <c r="B4693" s="200"/>
    </row>
    <row r="4694" spans="1:2" s="197" customFormat="1" x14ac:dyDescent="0.25">
      <c r="A4694" s="200"/>
      <c r="B4694" s="200"/>
    </row>
    <row r="4695" spans="1:2" s="197" customFormat="1" x14ac:dyDescent="0.25">
      <c r="A4695" s="200"/>
      <c r="B4695" s="200"/>
    </row>
    <row r="4696" spans="1:2" s="197" customFormat="1" x14ac:dyDescent="0.25">
      <c r="A4696" s="200"/>
      <c r="B4696" s="200"/>
    </row>
    <row r="4697" spans="1:2" s="197" customFormat="1" x14ac:dyDescent="0.25">
      <c r="A4697" s="200"/>
      <c r="B4697" s="200"/>
    </row>
    <row r="4698" spans="1:2" s="197" customFormat="1" x14ac:dyDescent="0.25">
      <c r="A4698" s="200"/>
      <c r="B4698" s="200"/>
    </row>
    <row r="4699" spans="1:2" s="197" customFormat="1" x14ac:dyDescent="0.25">
      <c r="A4699" s="200"/>
      <c r="B4699" s="200"/>
    </row>
    <row r="4700" spans="1:2" s="197" customFormat="1" x14ac:dyDescent="0.25">
      <c r="A4700" s="200"/>
      <c r="B4700" s="200"/>
    </row>
    <row r="4701" spans="1:2" s="197" customFormat="1" x14ac:dyDescent="0.25">
      <c r="A4701" s="200"/>
      <c r="B4701" s="200"/>
    </row>
    <row r="4702" spans="1:2" s="197" customFormat="1" x14ac:dyDescent="0.25">
      <c r="A4702" s="200"/>
      <c r="B4702" s="200"/>
    </row>
    <row r="4703" spans="1:2" s="197" customFormat="1" x14ac:dyDescent="0.25">
      <c r="A4703" s="200"/>
      <c r="B4703" s="200"/>
    </row>
    <row r="4704" spans="1:2" s="197" customFormat="1" x14ac:dyDescent="0.25">
      <c r="A4704" s="200"/>
      <c r="B4704" s="200"/>
    </row>
    <row r="4705" spans="1:2" s="197" customFormat="1" x14ac:dyDescent="0.25">
      <c r="A4705" s="200"/>
      <c r="B4705" s="200"/>
    </row>
    <row r="4706" spans="1:2" s="197" customFormat="1" x14ac:dyDescent="0.25">
      <c r="A4706" s="200"/>
      <c r="B4706" s="200"/>
    </row>
    <row r="4707" spans="1:2" s="197" customFormat="1" x14ac:dyDescent="0.25">
      <c r="A4707" s="200"/>
      <c r="B4707" s="200"/>
    </row>
    <row r="4708" spans="1:2" s="197" customFormat="1" x14ac:dyDescent="0.25">
      <c r="A4708" s="200"/>
      <c r="B4708" s="200"/>
    </row>
    <row r="4709" spans="1:2" s="197" customFormat="1" x14ac:dyDescent="0.25">
      <c r="A4709" s="200"/>
      <c r="B4709" s="200"/>
    </row>
    <row r="4710" spans="1:2" s="197" customFormat="1" x14ac:dyDescent="0.25">
      <c r="A4710" s="200"/>
      <c r="B4710" s="200"/>
    </row>
    <row r="4711" spans="1:2" s="197" customFormat="1" x14ac:dyDescent="0.25">
      <c r="A4711" s="200"/>
      <c r="B4711" s="200"/>
    </row>
    <row r="4712" spans="1:2" s="197" customFormat="1" x14ac:dyDescent="0.25">
      <c r="A4712" s="200"/>
      <c r="B4712" s="200"/>
    </row>
    <row r="4713" spans="1:2" s="197" customFormat="1" x14ac:dyDescent="0.25">
      <c r="A4713" s="200"/>
      <c r="B4713" s="200"/>
    </row>
    <row r="4714" spans="1:2" s="197" customFormat="1" x14ac:dyDescent="0.25">
      <c r="A4714" s="200"/>
      <c r="B4714" s="200"/>
    </row>
    <row r="4715" spans="1:2" s="197" customFormat="1" x14ac:dyDescent="0.25">
      <c r="A4715" s="200"/>
      <c r="B4715" s="200"/>
    </row>
    <row r="4716" spans="1:2" s="197" customFormat="1" x14ac:dyDescent="0.25">
      <c r="A4716" s="200"/>
      <c r="B4716" s="200"/>
    </row>
    <row r="4717" spans="1:2" s="197" customFormat="1" x14ac:dyDescent="0.25">
      <c r="A4717" s="200"/>
      <c r="B4717" s="200"/>
    </row>
    <row r="4718" spans="1:2" s="197" customFormat="1" x14ac:dyDescent="0.25">
      <c r="A4718" s="200"/>
      <c r="B4718" s="200"/>
    </row>
    <row r="4719" spans="1:2" s="197" customFormat="1" x14ac:dyDescent="0.25">
      <c r="A4719" s="200"/>
      <c r="B4719" s="200"/>
    </row>
    <row r="4720" spans="1:2" s="197" customFormat="1" x14ac:dyDescent="0.25">
      <c r="A4720" s="200"/>
      <c r="B4720" s="200"/>
    </row>
    <row r="4721" spans="1:2" s="197" customFormat="1" x14ac:dyDescent="0.25">
      <c r="A4721" s="200"/>
      <c r="B4721" s="200"/>
    </row>
    <row r="4722" spans="1:2" s="197" customFormat="1" x14ac:dyDescent="0.25">
      <c r="A4722" s="200"/>
      <c r="B4722" s="200"/>
    </row>
    <row r="4723" spans="1:2" s="197" customFormat="1" x14ac:dyDescent="0.25">
      <c r="A4723" s="200"/>
      <c r="B4723" s="200"/>
    </row>
    <row r="4724" spans="1:2" s="197" customFormat="1" x14ac:dyDescent="0.25">
      <c r="A4724" s="200"/>
      <c r="B4724" s="200"/>
    </row>
    <row r="4725" spans="1:2" s="197" customFormat="1" x14ac:dyDescent="0.25">
      <c r="A4725" s="200"/>
      <c r="B4725" s="200"/>
    </row>
    <row r="4726" spans="1:2" s="197" customFormat="1" x14ac:dyDescent="0.25">
      <c r="A4726" s="200"/>
      <c r="B4726" s="200"/>
    </row>
    <row r="4727" spans="1:2" s="197" customFormat="1" x14ac:dyDescent="0.25">
      <c r="A4727" s="200"/>
      <c r="B4727" s="200"/>
    </row>
    <row r="4728" spans="1:2" s="197" customFormat="1" x14ac:dyDescent="0.25">
      <c r="A4728" s="200"/>
      <c r="B4728" s="200"/>
    </row>
    <row r="4729" spans="1:2" s="197" customFormat="1" x14ac:dyDescent="0.25">
      <c r="A4729" s="200"/>
      <c r="B4729" s="200"/>
    </row>
    <row r="4730" spans="1:2" s="197" customFormat="1" x14ac:dyDescent="0.25">
      <c r="A4730" s="200"/>
      <c r="B4730" s="200"/>
    </row>
    <row r="4731" spans="1:2" s="197" customFormat="1" x14ac:dyDescent="0.25">
      <c r="A4731" s="200"/>
      <c r="B4731" s="200"/>
    </row>
    <row r="4732" spans="1:2" s="197" customFormat="1" x14ac:dyDescent="0.25">
      <c r="A4732" s="200"/>
      <c r="B4732" s="200"/>
    </row>
    <row r="4733" spans="1:2" s="197" customFormat="1" x14ac:dyDescent="0.25">
      <c r="A4733" s="200"/>
      <c r="B4733" s="200"/>
    </row>
    <row r="4734" spans="1:2" s="197" customFormat="1" x14ac:dyDescent="0.25">
      <c r="A4734" s="200"/>
      <c r="B4734" s="200"/>
    </row>
    <row r="4735" spans="1:2" s="197" customFormat="1" x14ac:dyDescent="0.25">
      <c r="A4735" s="200"/>
      <c r="B4735" s="200"/>
    </row>
    <row r="4736" spans="1:2" s="197" customFormat="1" x14ac:dyDescent="0.25">
      <c r="A4736" s="200"/>
      <c r="B4736" s="200"/>
    </row>
    <row r="4737" spans="1:2" s="197" customFormat="1" x14ac:dyDescent="0.25">
      <c r="A4737" s="200"/>
      <c r="B4737" s="200"/>
    </row>
    <row r="4738" spans="1:2" s="197" customFormat="1" x14ac:dyDescent="0.25">
      <c r="A4738" s="200"/>
      <c r="B4738" s="200"/>
    </row>
    <row r="4739" spans="1:2" s="197" customFormat="1" x14ac:dyDescent="0.25">
      <c r="A4739" s="200"/>
      <c r="B4739" s="200"/>
    </row>
    <row r="4740" spans="1:2" s="197" customFormat="1" x14ac:dyDescent="0.25">
      <c r="A4740" s="200"/>
      <c r="B4740" s="200"/>
    </row>
    <row r="4741" spans="1:2" s="197" customFormat="1" x14ac:dyDescent="0.25">
      <c r="A4741" s="200"/>
      <c r="B4741" s="200"/>
    </row>
    <row r="4742" spans="1:2" s="197" customFormat="1" x14ac:dyDescent="0.25">
      <c r="A4742" s="200"/>
      <c r="B4742" s="200"/>
    </row>
    <row r="4743" spans="1:2" s="197" customFormat="1" x14ac:dyDescent="0.25">
      <c r="A4743" s="200"/>
      <c r="B4743" s="200"/>
    </row>
    <row r="4744" spans="1:2" s="197" customFormat="1" x14ac:dyDescent="0.25">
      <c r="A4744" s="200"/>
      <c r="B4744" s="200"/>
    </row>
    <row r="4745" spans="1:2" s="197" customFormat="1" x14ac:dyDescent="0.25">
      <c r="A4745" s="200"/>
      <c r="B4745" s="200"/>
    </row>
    <row r="4746" spans="1:2" s="197" customFormat="1" x14ac:dyDescent="0.25">
      <c r="A4746" s="200"/>
      <c r="B4746" s="200"/>
    </row>
    <row r="4747" spans="1:2" s="197" customFormat="1" x14ac:dyDescent="0.25">
      <c r="A4747" s="200"/>
      <c r="B4747" s="200"/>
    </row>
    <row r="4748" spans="1:2" s="197" customFormat="1" x14ac:dyDescent="0.25">
      <c r="A4748" s="200"/>
      <c r="B4748" s="200"/>
    </row>
    <row r="4749" spans="1:2" s="197" customFormat="1" x14ac:dyDescent="0.25">
      <c r="A4749" s="200"/>
      <c r="B4749" s="200"/>
    </row>
    <row r="4750" spans="1:2" s="197" customFormat="1" x14ac:dyDescent="0.25">
      <c r="A4750" s="200"/>
      <c r="B4750" s="200"/>
    </row>
    <row r="4751" spans="1:2" s="197" customFormat="1" x14ac:dyDescent="0.25">
      <c r="A4751" s="200"/>
      <c r="B4751" s="200"/>
    </row>
    <row r="4752" spans="1:2" s="197" customFormat="1" x14ac:dyDescent="0.25">
      <c r="A4752" s="200"/>
      <c r="B4752" s="200"/>
    </row>
    <row r="4753" spans="1:2" s="197" customFormat="1" x14ac:dyDescent="0.25">
      <c r="A4753" s="200"/>
      <c r="B4753" s="200"/>
    </row>
    <row r="4754" spans="1:2" s="197" customFormat="1" x14ac:dyDescent="0.25">
      <c r="A4754" s="200"/>
      <c r="B4754" s="200"/>
    </row>
    <row r="4755" spans="1:2" s="197" customFormat="1" x14ac:dyDescent="0.25">
      <c r="A4755" s="200"/>
      <c r="B4755" s="200"/>
    </row>
    <row r="4756" spans="1:2" s="197" customFormat="1" x14ac:dyDescent="0.25">
      <c r="A4756" s="200"/>
      <c r="B4756" s="200"/>
    </row>
    <row r="4757" spans="1:2" s="197" customFormat="1" x14ac:dyDescent="0.25">
      <c r="A4757" s="200"/>
      <c r="B4757" s="200"/>
    </row>
    <row r="4758" spans="1:2" s="197" customFormat="1" x14ac:dyDescent="0.25">
      <c r="A4758" s="200"/>
      <c r="B4758" s="200"/>
    </row>
    <row r="4759" spans="1:2" s="197" customFormat="1" x14ac:dyDescent="0.25">
      <c r="A4759" s="200"/>
      <c r="B4759" s="200"/>
    </row>
    <row r="4760" spans="1:2" s="197" customFormat="1" x14ac:dyDescent="0.25">
      <c r="A4760" s="200"/>
      <c r="B4760" s="200"/>
    </row>
    <row r="4761" spans="1:2" s="197" customFormat="1" x14ac:dyDescent="0.25">
      <c r="A4761" s="200"/>
      <c r="B4761" s="200"/>
    </row>
    <row r="4762" spans="1:2" s="197" customFormat="1" x14ac:dyDescent="0.25">
      <c r="A4762" s="200"/>
      <c r="B4762" s="200"/>
    </row>
    <row r="4763" spans="1:2" s="197" customFormat="1" x14ac:dyDescent="0.25">
      <c r="A4763" s="200"/>
      <c r="B4763" s="200"/>
    </row>
    <row r="4764" spans="1:2" s="197" customFormat="1" x14ac:dyDescent="0.25">
      <c r="A4764" s="200"/>
      <c r="B4764" s="200"/>
    </row>
    <row r="4765" spans="1:2" s="197" customFormat="1" x14ac:dyDescent="0.25">
      <c r="A4765" s="200"/>
      <c r="B4765" s="200"/>
    </row>
    <row r="4766" spans="1:2" s="197" customFormat="1" x14ac:dyDescent="0.25">
      <c r="A4766" s="200"/>
      <c r="B4766" s="200"/>
    </row>
    <row r="4767" spans="1:2" s="197" customFormat="1" x14ac:dyDescent="0.25">
      <c r="A4767" s="200"/>
      <c r="B4767" s="200"/>
    </row>
    <row r="4768" spans="1:2" s="197" customFormat="1" x14ac:dyDescent="0.25">
      <c r="A4768" s="200"/>
      <c r="B4768" s="200"/>
    </row>
    <row r="4769" spans="1:2" s="197" customFormat="1" x14ac:dyDescent="0.25">
      <c r="A4769" s="200"/>
      <c r="B4769" s="200"/>
    </row>
    <row r="4770" spans="1:2" s="197" customFormat="1" x14ac:dyDescent="0.25">
      <c r="A4770" s="200"/>
      <c r="B4770" s="200"/>
    </row>
    <row r="4771" spans="1:2" s="197" customFormat="1" x14ac:dyDescent="0.25">
      <c r="A4771" s="200"/>
      <c r="B4771" s="200"/>
    </row>
    <row r="4772" spans="1:2" s="197" customFormat="1" x14ac:dyDescent="0.25">
      <c r="A4772" s="200"/>
      <c r="B4772" s="200"/>
    </row>
    <row r="4773" spans="1:2" s="197" customFormat="1" x14ac:dyDescent="0.25">
      <c r="A4773" s="200"/>
      <c r="B4773" s="200"/>
    </row>
    <row r="4774" spans="1:2" s="197" customFormat="1" x14ac:dyDescent="0.25">
      <c r="A4774" s="200"/>
      <c r="B4774" s="200"/>
    </row>
    <row r="4775" spans="1:2" s="197" customFormat="1" x14ac:dyDescent="0.25">
      <c r="A4775" s="200"/>
      <c r="B4775" s="200"/>
    </row>
    <row r="4776" spans="1:2" s="197" customFormat="1" x14ac:dyDescent="0.25">
      <c r="A4776" s="200"/>
      <c r="B4776" s="200"/>
    </row>
    <row r="4777" spans="1:2" s="197" customFormat="1" x14ac:dyDescent="0.25">
      <c r="A4777" s="200"/>
      <c r="B4777" s="200"/>
    </row>
    <row r="4778" spans="1:2" s="197" customFormat="1" x14ac:dyDescent="0.25">
      <c r="A4778" s="200"/>
      <c r="B4778" s="200"/>
    </row>
    <row r="4779" spans="1:2" s="197" customFormat="1" x14ac:dyDescent="0.25">
      <c r="A4779" s="200"/>
      <c r="B4779" s="200"/>
    </row>
    <row r="4780" spans="1:2" s="197" customFormat="1" x14ac:dyDescent="0.25">
      <c r="A4780" s="200"/>
      <c r="B4780" s="200"/>
    </row>
    <row r="4781" spans="1:2" s="197" customFormat="1" x14ac:dyDescent="0.25">
      <c r="A4781" s="200"/>
      <c r="B4781" s="200"/>
    </row>
    <row r="4782" spans="1:2" s="197" customFormat="1" x14ac:dyDescent="0.25">
      <c r="A4782" s="200"/>
      <c r="B4782" s="200"/>
    </row>
    <row r="4783" spans="1:2" s="197" customFormat="1" x14ac:dyDescent="0.25">
      <c r="A4783" s="200"/>
      <c r="B4783" s="200"/>
    </row>
    <row r="4784" spans="1:2" s="197" customFormat="1" x14ac:dyDescent="0.25">
      <c r="A4784" s="200"/>
      <c r="B4784" s="200"/>
    </row>
    <row r="4785" spans="1:2" s="197" customFormat="1" x14ac:dyDescent="0.25">
      <c r="A4785" s="200"/>
      <c r="B4785" s="200"/>
    </row>
    <row r="4786" spans="1:2" s="197" customFormat="1" x14ac:dyDescent="0.25">
      <c r="A4786" s="200"/>
      <c r="B4786" s="200"/>
    </row>
    <row r="4787" spans="1:2" s="197" customFormat="1" x14ac:dyDescent="0.25">
      <c r="A4787" s="200"/>
      <c r="B4787" s="200"/>
    </row>
    <row r="4788" spans="1:2" s="197" customFormat="1" x14ac:dyDescent="0.25">
      <c r="A4788" s="200"/>
      <c r="B4788" s="200"/>
    </row>
    <row r="4789" spans="1:2" s="197" customFormat="1" x14ac:dyDescent="0.25">
      <c r="A4789" s="200"/>
      <c r="B4789" s="200"/>
    </row>
    <row r="4790" spans="1:2" s="197" customFormat="1" x14ac:dyDescent="0.25">
      <c r="A4790" s="200"/>
      <c r="B4790" s="200"/>
    </row>
    <row r="4791" spans="1:2" s="197" customFormat="1" x14ac:dyDescent="0.25">
      <c r="A4791" s="200"/>
      <c r="B4791" s="200"/>
    </row>
    <row r="4792" spans="1:2" s="197" customFormat="1" x14ac:dyDescent="0.25">
      <c r="A4792" s="200"/>
      <c r="B4792" s="200"/>
    </row>
    <row r="4793" spans="1:2" s="197" customFormat="1" x14ac:dyDescent="0.25">
      <c r="A4793" s="200"/>
      <c r="B4793" s="200"/>
    </row>
    <row r="4794" spans="1:2" s="197" customFormat="1" x14ac:dyDescent="0.25">
      <c r="A4794" s="200"/>
      <c r="B4794" s="200"/>
    </row>
    <row r="4795" spans="1:2" s="197" customFormat="1" x14ac:dyDescent="0.25">
      <c r="A4795" s="200"/>
      <c r="B4795" s="200"/>
    </row>
    <row r="4796" spans="1:2" s="197" customFormat="1" x14ac:dyDescent="0.25">
      <c r="A4796" s="200"/>
      <c r="B4796" s="200"/>
    </row>
    <row r="4797" spans="1:2" s="197" customFormat="1" x14ac:dyDescent="0.25">
      <c r="A4797" s="200"/>
      <c r="B4797" s="200"/>
    </row>
    <row r="4798" spans="1:2" s="197" customFormat="1" x14ac:dyDescent="0.25">
      <c r="A4798" s="200"/>
      <c r="B4798" s="200"/>
    </row>
    <row r="4799" spans="1:2" s="197" customFormat="1" x14ac:dyDescent="0.25">
      <c r="A4799" s="200"/>
      <c r="B4799" s="200"/>
    </row>
    <row r="4800" spans="1:2" s="197" customFormat="1" x14ac:dyDescent="0.25">
      <c r="A4800" s="200"/>
      <c r="B4800" s="200"/>
    </row>
    <row r="4801" spans="1:2" s="197" customFormat="1" x14ac:dyDescent="0.25">
      <c r="A4801" s="200"/>
      <c r="B4801" s="200"/>
    </row>
    <row r="4802" spans="1:2" s="197" customFormat="1" x14ac:dyDescent="0.25">
      <c r="A4802" s="200"/>
      <c r="B4802" s="200"/>
    </row>
    <row r="4803" spans="1:2" s="197" customFormat="1" x14ac:dyDescent="0.25">
      <c r="A4803" s="200"/>
      <c r="B4803" s="200"/>
    </row>
    <row r="4804" spans="1:2" s="197" customFormat="1" x14ac:dyDescent="0.25">
      <c r="A4804" s="200"/>
      <c r="B4804" s="200"/>
    </row>
    <row r="4805" spans="1:2" s="197" customFormat="1" x14ac:dyDescent="0.25">
      <c r="A4805" s="200"/>
      <c r="B4805" s="200"/>
    </row>
    <row r="4806" spans="1:2" s="197" customFormat="1" x14ac:dyDescent="0.25">
      <c r="A4806" s="200"/>
      <c r="B4806" s="200"/>
    </row>
    <row r="4807" spans="1:2" s="197" customFormat="1" x14ac:dyDescent="0.25">
      <c r="A4807" s="200"/>
      <c r="B4807" s="200"/>
    </row>
    <row r="4808" spans="1:2" s="197" customFormat="1" x14ac:dyDescent="0.25">
      <c r="A4808" s="200"/>
      <c r="B4808" s="200"/>
    </row>
    <row r="4809" spans="1:2" s="197" customFormat="1" x14ac:dyDescent="0.25">
      <c r="A4809" s="200"/>
      <c r="B4809" s="200"/>
    </row>
    <row r="4810" spans="1:2" s="197" customFormat="1" x14ac:dyDescent="0.25">
      <c r="A4810" s="200"/>
      <c r="B4810" s="200"/>
    </row>
    <row r="4811" spans="1:2" s="197" customFormat="1" x14ac:dyDescent="0.25">
      <c r="A4811" s="200"/>
      <c r="B4811" s="200"/>
    </row>
    <row r="4812" spans="1:2" s="197" customFormat="1" x14ac:dyDescent="0.25">
      <c r="A4812" s="200"/>
      <c r="B4812" s="200"/>
    </row>
    <row r="4813" spans="1:2" s="197" customFormat="1" x14ac:dyDescent="0.25">
      <c r="A4813" s="200"/>
      <c r="B4813" s="200"/>
    </row>
    <row r="4814" spans="1:2" s="197" customFormat="1" x14ac:dyDescent="0.25">
      <c r="A4814" s="200"/>
      <c r="B4814" s="200"/>
    </row>
    <row r="4815" spans="1:2" s="197" customFormat="1" x14ac:dyDescent="0.25">
      <c r="A4815" s="200"/>
      <c r="B4815" s="200"/>
    </row>
    <row r="4816" spans="1:2" s="197" customFormat="1" x14ac:dyDescent="0.25">
      <c r="A4816" s="200"/>
      <c r="B4816" s="200"/>
    </row>
    <row r="4817" spans="1:2" s="197" customFormat="1" x14ac:dyDescent="0.25">
      <c r="A4817" s="200"/>
      <c r="B4817" s="200"/>
    </row>
    <row r="4818" spans="1:2" s="197" customFormat="1" x14ac:dyDescent="0.25">
      <c r="A4818" s="200"/>
      <c r="B4818" s="200"/>
    </row>
    <row r="4819" spans="1:2" s="197" customFormat="1" x14ac:dyDescent="0.25">
      <c r="A4819" s="200"/>
      <c r="B4819" s="200"/>
    </row>
    <row r="4820" spans="1:2" s="197" customFormat="1" x14ac:dyDescent="0.25">
      <c r="A4820" s="200"/>
      <c r="B4820" s="200"/>
    </row>
    <row r="4821" spans="1:2" s="197" customFormat="1" x14ac:dyDescent="0.25">
      <c r="A4821" s="200"/>
      <c r="B4821" s="200"/>
    </row>
    <row r="4822" spans="1:2" s="197" customFormat="1" x14ac:dyDescent="0.25">
      <c r="A4822" s="200"/>
      <c r="B4822" s="200"/>
    </row>
    <row r="4823" spans="1:2" s="197" customFormat="1" x14ac:dyDescent="0.25">
      <c r="A4823" s="200"/>
      <c r="B4823" s="200"/>
    </row>
    <row r="4824" spans="1:2" s="197" customFormat="1" x14ac:dyDescent="0.25">
      <c r="A4824" s="200"/>
      <c r="B4824" s="200"/>
    </row>
    <row r="4825" spans="1:2" s="197" customFormat="1" x14ac:dyDescent="0.25">
      <c r="A4825" s="200"/>
      <c r="B4825" s="200"/>
    </row>
    <row r="4826" spans="1:2" s="197" customFormat="1" x14ac:dyDescent="0.25">
      <c r="A4826" s="200"/>
      <c r="B4826" s="200"/>
    </row>
    <row r="4827" spans="1:2" s="197" customFormat="1" x14ac:dyDescent="0.25">
      <c r="A4827" s="200"/>
      <c r="B4827" s="200"/>
    </row>
    <row r="4828" spans="1:2" s="197" customFormat="1" x14ac:dyDescent="0.25">
      <c r="A4828" s="200"/>
      <c r="B4828" s="200"/>
    </row>
    <row r="4829" spans="1:2" s="197" customFormat="1" x14ac:dyDescent="0.25">
      <c r="A4829" s="200"/>
      <c r="B4829" s="200"/>
    </row>
    <row r="4830" spans="1:2" s="197" customFormat="1" x14ac:dyDescent="0.25">
      <c r="A4830" s="200"/>
      <c r="B4830" s="200"/>
    </row>
    <row r="4831" spans="1:2" s="197" customFormat="1" x14ac:dyDescent="0.25">
      <c r="A4831" s="200"/>
      <c r="B4831" s="200"/>
    </row>
    <row r="4832" spans="1:2" s="197" customFormat="1" x14ac:dyDescent="0.25">
      <c r="A4832" s="200"/>
      <c r="B4832" s="200"/>
    </row>
    <row r="4833" spans="1:2" s="197" customFormat="1" x14ac:dyDescent="0.25">
      <c r="A4833" s="200"/>
      <c r="B4833" s="200"/>
    </row>
    <row r="4834" spans="1:2" s="197" customFormat="1" x14ac:dyDescent="0.25">
      <c r="A4834" s="200"/>
      <c r="B4834" s="200"/>
    </row>
    <row r="4835" spans="1:2" s="197" customFormat="1" x14ac:dyDescent="0.25">
      <c r="A4835" s="200"/>
      <c r="B4835" s="200"/>
    </row>
    <row r="4836" spans="1:2" s="197" customFormat="1" x14ac:dyDescent="0.25">
      <c r="A4836" s="200"/>
      <c r="B4836" s="200"/>
    </row>
    <row r="4837" spans="1:2" s="197" customFormat="1" x14ac:dyDescent="0.25">
      <c r="A4837" s="200"/>
      <c r="B4837" s="200"/>
    </row>
    <row r="4838" spans="1:2" s="197" customFormat="1" x14ac:dyDescent="0.25">
      <c r="A4838" s="200"/>
      <c r="B4838" s="200"/>
    </row>
    <row r="4839" spans="1:2" s="197" customFormat="1" x14ac:dyDescent="0.25">
      <c r="A4839" s="200"/>
      <c r="B4839" s="200"/>
    </row>
    <row r="4840" spans="1:2" s="197" customFormat="1" x14ac:dyDescent="0.25">
      <c r="A4840" s="200"/>
      <c r="B4840" s="200"/>
    </row>
    <row r="4841" spans="1:2" s="197" customFormat="1" x14ac:dyDescent="0.25">
      <c r="A4841" s="200"/>
      <c r="B4841" s="200"/>
    </row>
    <row r="4842" spans="1:2" s="197" customFormat="1" x14ac:dyDescent="0.25">
      <c r="A4842" s="200"/>
      <c r="B4842" s="200"/>
    </row>
    <row r="4843" spans="1:2" s="197" customFormat="1" x14ac:dyDescent="0.25">
      <c r="A4843" s="200"/>
      <c r="B4843" s="200"/>
    </row>
    <row r="4844" spans="1:2" s="197" customFormat="1" x14ac:dyDescent="0.25">
      <c r="A4844" s="200"/>
      <c r="B4844" s="200"/>
    </row>
    <row r="4845" spans="1:2" s="197" customFormat="1" x14ac:dyDescent="0.25">
      <c r="A4845" s="200"/>
      <c r="B4845" s="200"/>
    </row>
    <row r="4846" spans="1:2" s="197" customFormat="1" x14ac:dyDescent="0.25">
      <c r="A4846" s="200"/>
      <c r="B4846" s="200"/>
    </row>
    <row r="4847" spans="1:2" s="197" customFormat="1" x14ac:dyDescent="0.25">
      <c r="A4847" s="200"/>
      <c r="B4847" s="200"/>
    </row>
    <row r="4848" spans="1:2" s="197" customFormat="1" x14ac:dyDescent="0.25">
      <c r="A4848" s="200"/>
      <c r="B4848" s="200"/>
    </row>
    <row r="4849" spans="1:2" s="197" customFormat="1" x14ac:dyDescent="0.25">
      <c r="A4849" s="200"/>
      <c r="B4849" s="200"/>
    </row>
    <row r="4850" spans="1:2" s="197" customFormat="1" x14ac:dyDescent="0.25">
      <c r="A4850" s="200"/>
      <c r="B4850" s="200"/>
    </row>
    <row r="4851" spans="1:2" s="197" customFormat="1" x14ac:dyDescent="0.25">
      <c r="A4851" s="200"/>
      <c r="B4851" s="200"/>
    </row>
    <row r="4852" spans="1:2" s="197" customFormat="1" x14ac:dyDescent="0.25">
      <c r="A4852" s="200"/>
      <c r="B4852" s="200"/>
    </row>
    <row r="4853" spans="1:2" s="197" customFormat="1" x14ac:dyDescent="0.25">
      <c r="A4853" s="200"/>
      <c r="B4853" s="200"/>
    </row>
    <row r="4854" spans="1:2" s="197" customFormat="1" x14ac:dyDescent="0.25">
      <c r="A4854" s="200"/>
      <c r="B4854" s="200"/>
    </row>
    <row r="4855" spans="1:2" s="197" customFormat="1" x14ac:dyDescent="0.25">
      <c r="A4855" s="200"/>
      <c r="B4855" s="200"/>
    </row>
    <row r="4856" spans="1:2" s="197" customFormat="1" x14ac:dyDescent="0.25">
      <c r="A4856" s="200"/>
      <c r="B4856" s="200"/>
    </row>
    <row r="4857" spans="1:2" s="197" customFormat="1" x14ac:dyDescent="0.25">
      <c r="A4857" s="200"/>
      <c r="B4857" s="200"/>
    </row>
    <row r="4858" spans="1:2" s="197" customFormat="1" x14ac:dyDescent="0.25">
      <c r="A4858" s="200"/>
      <c r="B4858" s="200"/>
    </row>
    <row r="4859" spans="1:2" s="197" customFormat="1" x14ac:dyDescent="0.25">
      <c r="A4859" s="200"/>
      <c r="B4859" s="200"/>
    </row>
    <row r="4860" spans="1:2" s="197" customFormat="1" x14ac:dyDescent="0.25">
      <c r="A4860" s="200"/>
      <c r="B4860" s="200"/>
    </row>
    <row r="4861" spans="1:2" s="197" customFormat="1" x14ac:dyDescent="0.25">
      <c r="A4861" s="200"/>
      <c r="B4861" s="200"/>
    </row>
    <row r="4862" spans="1:2" s="197" customFormat="1" x14ac:dyDescent="0.25">
      <c r="A4862" s="200"/>
      <c r="B4862" s="200"/>
    </row>
    <row r="4863" spans="1:2" s="197" customFormat="1" x14ac:dyDescent="0.25">
      <c r="A4863" s="200"/>
      <c r="B4863" s="200"/>
    </row>
    <row r="4864" spans="1:2" s="197" customFormat="1" x14ac:dyDescent="0.25">
      <c r="A4864" s="200"/>
      <c r="B4864" s="200"/>
    </row>
    <row r="4865" spans="1:2" s="197" customFormat="1" x14ac:dyDescent="0.25">
      <c r="A4865" s="200"/>
      <c r="B4865" s="200"/>
    </row>
    <row r="4866" spans="1:2" s="197" customFormat="1" x14ac:dyDescent="0.25">
      <c r="A4866" s="200"/>
      <c r="B4866" s="200"/>
    </row>
    <row r="4867" spans="1:2" s="197" customFormat="1" x14ac:dyDescent="0.25">
      <c r="A4867" s="200"/>
      <c r="B4867" s="200"/>
    </row>
    <row r="4868" spans="1:2" s="197" customFormat="1" x14ac:dyDescent="0.25">
      <c r="A4868" s="200"/>
      <c r="B4868" s="200"/>
    </row>
    <row r="4869" spans="1:2" s="197" customFormat="1" x14ac:dyDescent="0.25">
      <c r="A4869" s="200"/>
      <c r="B4869" s="200"/>
    </row>
    <row r="4870" spans="1:2" s="197" customFormat="1" x14ac:dyDescent="0.25">
      <c r="A4870" s="200"/>
      <c r="B4870" s="200"/>
    </row>
    <row r="4871" spans="1:2" s="197" customFormat="1" x14ac:dyDescent="0.25">
      <c r="A4871" s="200"/>
      <c r="B4871" s="200"/>
    </row>
    <row r="4872" spans="1:2" s="197" customFormat="1" x14ac:dyDescent="0.25">
      <c r="A4872" s="200"/>
      <c r="B4872" s="200"/>
    </row>
    <row r="4873" spans="1:2" s="197" customFormat="1" x14ac:dyDescent="0.25">
      <c r="A4873" s="200"/>
      <c r="B4873" s="200"/>
    </row>
    <row r="4874" spans="1:2" s="197" customFormat="1" x14ac:dyDescent="0.25">
      <c r="A4874" s="200"/>
      <c r="B4874" s="200"/>
    </row>
    <row r="4875" spans="1:2" s="197" customFormat="1" x14ac:dyDescent="0.25">
      <c r="A4875" s="200"/>
      <c r="B4875" s="200"/>
    </row>
    <row r="4876" spans="1:2" s="197" customFormat="1" x14ac:dyDescent="0.25">
      <c r="A4876" s="200"/>
      <c r="B4876" s="200"/>
    </row>
    <row r="4877" spans="1:2" s="197" customFormat="1" x14ac:dyDescent="0.25">
      <c r="A4877" s="200"/>
      <c r="B4877" s="200"/>
    </row>
    <row r="4878" spans="1:2" s="197" customFormat="1" x14ac:dyDescent="0.25">
      <c r="A4878" s="200"/>
      <c r="B4878" s="200"/>
    </row>
    <row r="4879" spans="1:2" s="197" customFormat="1" x14ac:dyDescent="0.25">
      <c r="A4879" s="200"/>
      <c r="B4879" s="200"/>
    </row>
    <row r="4880" spans="1:2" s="197" customFormat="1" x14ac:dyDescent="0.25">
      <c r="A4880" s="200"/>
      <c r="B4880" s="200"/>
    </row>
    <row r="4881" spans="1:2" s="197" customFormat="1" x14ac:dyDescent="0.25">
      <c r="A4881" s="200"/>
      <c r="B4881" s="200"/>
    </row>
    <row r="4882" spans="1:2" s="197" customFormat="1" x14ac:dyDescent="0.25">
      <c r="A4882" s="200"/>
      <c r="B4882" s="200"/>
    </row>
    <row r="4883" spans="1:2" s="197" customFormat="1" x14ac:dyDescent="0.25">
      <c r="A4883" s="200"/>
      <c r="B4883" s="200"/>
    </row>
    <row r="4884" spans="1:2" s="197" customFormat="1" x14ac:dyDescent="0.25">
      <c r="A4884" s="200"/>
      <c r="B4884" s="200"/>
    </row>
    <row r="4885" spans="1:2" s="197" customFormat="1" x14ac:dyDescent="0.25">
      <c r="A4885" s="200"/>
      <c r="B4885" s="200"/>
    </row>
    <row r="4886" spans="1:2" s="197" customFormat="1" x14ac:dyDescent="0.25">
      <c r="A4886" s="200"/>
      <c r="B4886" s="200"/>
    </row>
    <row r="4887" spans="1:2" s="197" customFormat="1" x14ac:dyDescent="0.25">
      <c r="A4887" s="200"/>
      <c r="B4887" s="200"/>
    </row>
    <row r="4888" spans="1:2" s="197" customFormat="1" x14ac:dyDescent="0.25">
      <c r="A4888" s="200"/>
      <c r="B4888" s="200"/>
    </row>
    <row r="4889" spans="1:2" s="197" customFormat="1" x14ac:dyDescent="0.25">
      <c r="A4889" s="200"/>
      <c r="B4889" s="200"/>
    </row>
    <row r="4890" spans="1:2" s="197" customFormat="1" x14ac:dyDescent="0.25">
      <c r="A4890" s="200"/>
      <c r="B4890" s="200"/>
    </row>
    <row r="4891" spans="1:2" s="197" customFormat="1" x14ac:dyDescent="0.25">
      <c r="A4891" s="200"/>
      <c r="B4891" s="200"/>
    </row>
    <row r="4892" spans="1:2" s="197" customFormat="1" x14ac:dyDescent="0.25">
      <c r="A4892" s="200"/>
      <c r="B4892" s="200"/>
    </row>
    <row r="4893" spans="1:2" s="197" customFormat="1" x14ac:dyDescent="0.25">
      <c r="A4893" s="200"/>
      <c r="B4893" s="200"/>
    </row>
    <row r="4894" spans="1:2" s="197" customFormat="1" x14ac:dyDescent="0.25">
      <c r="A4894" s="200"/>
      <c r="B4894" s="200"/>
    </row>
    <row r="4895" spans="1:2" s="197" customFormat="1" x14ac:dyDescent="0.25">
      <c r="A4895" s="200"/>
      <c r="B4895" s="200"/>
    </row>
    <row r="4896" spans="1:2" s="197" customFormat="1" x14ac:dyDescent="0.25">
      <c r="A4896" s="200"/>
      <c r="B4896" s="200"/>
    </row>
    <row r="4897" spans="1:2" s="197" customFormat="1" x14ac:dyDescent="0.25">
      <c r="A4897" s="200"/>
      <c r="B4897" s="200"/>
    </row>
    <row r="4898" spans="1:2" s="197" customFormat="1" x14ac:dyDescent="0.25">
      <c r="A4898" s="200"/>
      <c r="B4898" s="200"/>
    </row>
    <row r="4899" spans="1:2" s="197" customFormat="1" x14ac:dyDescent="0.25">
      <c r="A4899" s="200"/>
      <c r="B4899" s="200"/>
    </row>
    <row r="4900" spans="1:2" s="197" customFormat="1" x14ac:dyDescent="0.25">
      <c r="A4900" s="200"/>
      <c r="B4900" s="200"/>
    </row>
    <row r="4901" spans="1:2" s="197" customFormat="1" x14ac:dyDescent="0.25">
      <c r="A4901" s="200"/>
      <c r="B4901" s="200"/>
    </row>
    <row r="4902" spans="1:2" s="197" customFormat="1" x14ac:dyDescent="0.25">
      <c r="A4902" s="200"/>
      <c r="B4902" s="200"/>
    </row>
    <row r="4903" spans="1:2" s="197" customFormat="1" x14ac:dyDescent="0.25">
      <c r="A4903" s="200"/>
      <c r="B4903" s="200"/>
    </row>
    <row r="4904" spans="1:2" s="197" customFormat="1" x14ac:dyDescent="0.25">
      <c r="A4904" s="200"/>
      <c r="B4904" s="200"/>
    </row>
    <row r="4905" spans="1:2" s="197" customFormat="1" x14ac:dyDescent="0.25">
      <c r="A4905" s="200"/>
      <c r="B4905" s="200"/>
    </row>
    <row r="4906" spans="1:2" s="197" customFormat="1" x14ac:dyDescent="0.25">
      <c r="A4906" s="200"/>
      <c r="B4906" s="200"/>
    </row>
    <row r="4907" spans="1:2" s="197" customFormat="1" x14ac:dyDescent="0.25">
      <c r="A4907" s="200"/>
      <c r="B4907" s="200"/>
    </row>
    <row r="4908" spans="1:2" s="197" customFormat="1" x14ac:dyDescent="0.25">
      <c r="A4908" s="200"/>
      <c r="B4908" s="200"/>
    </row>
    <row r="4909" spans="1:2" s="197" customFormat="1" x14ac:dyDescent="0.25">
      <c r="A4909" s="200"/>
      <c r="B4909" s="200"/>
    </row>
    <row r="4910" spans="1:2" s="197" customFormat="1" x14ac:dyDescent="0.25">
      <c r="A4910" s="200"/>
      <c r="B4910" s="200"/>
    </row>
    <row r="4911" spans="1:2" s="197" customFormat="1" x14ac:dyDescent="0.25">
      <c r="A4911" s="200"/>
      <c r="B4911" s="200"/>
    </row>
    <row r="4912" spans="1:2" s="197" customFormat="1" x14ac:dyDescent="0.25">
      <c r="A4912" s="200"/>
      <c r="B4912" s="200"/>
    </row>
    <row r="4913" spans="1:2" s="197" customFormat="1" x14ac:dyDescent="0.25">
      <c r="A4913" s="200"/>
      <c r="B4913" s="200"/>
    </row>
    <row r="4914" spans="1:2" s="197" customFormat="1" x14ac:dyDescent="0.25">
      <c r="A4914" s="200"/>
      <c r="B4914" s="200"/>
    </row>
    <row r="4915" spans="1:2" s="197" customFormat="1" x14ac:dyDescent="0.25">
      <c r="A4915" s="200"/>
      <c r="B4915" s="200"/>
    </row>
    <row r="4916" spans="1:2" s="197" customFormat="1" x14ac:dyDescent="0.25">
      <c r="A4916" s="200"/>
      <c r="B4916" s="200"/>
    </row>
    <row r="4917" spans="1:2" s="197" customFormat="1" x14ac:dyDescent="0.25">
      <c r="A4917" s="200"/>
      <c r="B4917" s="200"/>
    </row>
    <row r="4918" spans="1:2" s="197" customFormat="1" x14ac:dyDescent="0.25">
      <c r="A4918" s="200"/>
      <c r="B4918" s="200"/>
    </row>
    <row r="4919" spans="1:2" s="197" customFormat="1" x14ac:dyDescent="0.25">
      <c r="A4919" s="200"/>
      <c r="B4919" s="200"/>
    </row>
    <row r="4920" spans="1:2" s="197" customFormat="1" x14ac:dyDescent="0.25">
      <c r="A4920" s="200"/>
      <c r="B4920" s="200"/>
    </row>
    <row r="4921" spans="1:2" s="197" customFormat="1" x14ac:dyDescent="0.25">
      <c r="A4921" s="200"/>
      <c r="B4921" s="200"/>
    </row>
    <row r="4922" spans="1:2" s="197" customFormat="1" x14ac:dyDescent="0.25">
      <c r="A4922" s="200"/>
      <c r="B4922" s="200"/>
    </row>
    <row r="4923" spans="1:2" s="197" customFormat="1" x14ac:dyDescent="0.25">
      <c r="A4923" s="200"/>
      <c r="B4923" s="200"/>
    </row>
    <row r="4924" spans="1:2" s="197" customFormat="1" x14ac:dyDescent="0.25">
      <c r="A4924" s="200"/>
      <c r="B4924" s="200"/>
    </row>
    <row r="4925" spans="1:2" s="197" customFormat="1" x14ac:dyDescent="0.25">
      <c r="A4925" s="200"/>
      <c r="B4925" s="200"/>
    </row>
    <row r="4926" spans="1:2" s="197" customFormat="1" x14ac:dyDescent="0.25">
      <c r="A4926" s="200"/>
      <c r="B4926" s="200"/>
    </row>
    <row r="4927" spans="1:2" s="197" customFormat="1" x14ac:dyDescent="0.25">
      <c r="A4927" s="200"/>
      <c r="B4927" s="200"/>
    </row>
    <row r="4928" spans="1:2" s="197" customFormat="1" x14ac:dyDescent="0.25">
      <c r="A4928" s="200"/>
      <c r="B4928" s="200"/>
    </row>
    <row r="4929" spans="1:2" s="197" customFormat="1" x14ac:dyDescent="0.25">
      <c r="A4929" s="200"/>
      <c r="B4929" s="200"/>
    </row>
    <row r="4930" spans="1:2" s="197" customFormat="1" x14ac:dyDescent="0.25">
      <c r="A4930" s="200"/>
      <c r="B4930" s="200"/>
    </row>
    <row r="4931" spans="1:2" s="197" customFormat="1" x14ac:dyDescent="0.25">
      <c r="A4931" s="200"/>
      <c r="B4931" s="200"/>
    </row>
    <row r="4932" spans="1:2" s="197" customFormat="1" x14ac:dyDescent="0.25">
      <c r="A4932" s="200"/>
      <c r="B4932" s="200"/>
    </row>
    <row r="4933" spans="1:2" s="197" customFormat="1" x14ac:dyDescent="0.25">
      <c r="A4933" s="200"/>
      <c r="B4933" s="200"/>
    </row>
    <row r="4934" spans="1:2" s="197" customFormat="1" x14ac:dyDescent="0.25">
      <c r="A4934" s="200"/>
      <c r="B4934" s="200"/>
    </row>
    <row r="4935" spans="1:2" s="197" customFormat="1" x14ac:dyDescent="0.25">
      <c r="A4935" s="200"/>
      <c r="B4935" s="200"/>
    </row>
    <row r="4936" spans="1:2" s="197" customFormat="1" x14ac:dyDescent="0.25">
      <c r="A4936" s="200"/>
      <c r="B4936" s="200"/>
    </row>
    <row r="4937" spans="1:2" s="197" customFormat="1" x14ac:dyDescent="0.25">
      <c r="A4937" s="200"/>
      <c r="B4937" s="200"/>
    </row>
    <row r="4938" spans="1:2" s="197" customFormat="1" x14ac:dyDescent="0.25">
      <c r="A4938" s="200"/>
      <c r="B4938" s="200"/>
    </row>
    <row r="4939" spans="1:2" s="197" customFormat="1" x14ac:dyDescent="0.25">
      <c r="A4939" s="200"/>
      <c r="B4939" s="200"/>
    </row>
    <row r="4940" spans="1:2" s="197" customFormat="1" x14ac:dyDescent="0.25">
      <c r="A4940" s="200"/>
      <c r="B4940" s="200"/>
    </row>
    <row r="4941" spans="1:2" s="197" customFormat="1" x14ac:dyDescent="0.25">
      <c r="A4941" s="200"/>
      <c r="B4941" s="200"/>
    </row>
    <row r="4942" spans="1:2" s="197" customFormat="1" x14ac:dyDescent="0.25">
      <c r="A4942" s="200"/>
      <c r="B4942" s="200"/>
    </row>
    <row r="4943" spans="1:2" s="197" customFormat="1" x14ac:dyDescent="0.25">
      <c r="A4943" s="200"/>
      <c r="B4943" s="200"/>
    </row>
    <row r="4944" spans="1:2" s="197" customFormat="1" x14ac:dyDescent="0.25">
      <c r="A4944" s="200"/>
      <c r="B4944" s="200"/>
    </row>
    <row r="4945" spans="1:2" s="197" customFormat="1" x14ac:dyDescent="0.25">
      <c r="A4945" s="200"/>
      <c r="B4945" s="200"/>
    </row>
    <row r="4946" spans="1:2" s="197" customFormat="1" x14ac:dyDescent="0.25">
      <c r="A4946" s="200"/>
      <c r="B4946" s="200"/>
    </row>
    <row r="4947" spans="1:2" s="197" customFormat="1" x14ac:dyDescent="0.25">
      <c r="A4947" s="200"/>
      <c r="B4947" s="200"/>
    </row>
    <row r="4948" spans="1:2" s="197" customFormat="1" x14ac:dyDescent="0.25">
      <c r="A4948" s="200"/>
      <c r="B4948" s="200"/>
    </row>
    <row r="4949" spans="1:2" s="197" customFormat="1" x14ac:dyDescent="0.25">
      <c r="A4949" s="200"/>
      <c r="B4949" s="200"/>
    </row>
    <row r="4950" spans="1:2" s="197" customFormat="1" x14ac:dyDescent="0.25">
      <c r="A4950" s="200"/>
      <c r="B4950" s="200"/>
    </row>
    <row r="4951" spans="1:2" s="197" customFormat="1" x14ac:dyDescent="0.25">
      <c r="A4951" s="200"/>
      <c r="B4951" s="200"/>
    </row>
    <row r="4952" spans="1:2" s="197" customFormat="1" x14ac:dyDescent="0.25">
      <c r="A4952" s="200"/>
      <c r="B4952" s="200"/>
    </row>
    <row r="4953" spans="1:2" s="197" customFormat="1" x14ac:dyDescent="0.25">
      <c r="A4953" s="200"/>
      <c r="B4953" s="200"/>
    </row>
    <row r="4954" spans="1:2" s="197" customFormat="1" x14ac:dyDescent="0.25">
      <c r="A4954" s="200"/>
      <c r="B4954" s="200"/>
    </row>
    <row r="4955" spans="1:2" s="197" customFormat="1" x14ac:dyDescent="0.25">
      <c r="A4955" s="200"/>
      <c r="B4955" s="200"/>
    </row>
    <row r="4956" spans="1:2" s="197" customFormat="1" x14ac:dyDescent="0.25">
      <c r="A4956" s="200"/>
      <c r="B4956" s="200"/>
    </row>
    <row r="4957" spans="1:2" s="197" customFormat="1" x14ac:dyDescent="0.25">
      <c r="A4957" s="200"/>
      <c r="B4957" s="200"/>
    </row>
    <row r="4958" spans="1:2" s="197" customFormat="1" x14ac:dyDescent="0.25">
      <c r="A4958" s="200"/>
      <c r="B4958" s="200"/>
    </row>
    <row r="4959" spans="1:2" s="197" customFormat="1" x14ac:dyDescent="0.25">
      <c r="A4959" s="200"/>
      <c r="B4959" s="200"/>
    </row>
    <row r="4960" spans="1:2" s="197" customFormat="1" x14ac:dyDescent="0.25">
      <c r="A4960" s="200"/>
      <c r="B4960" s="200"/>
    </row>
    <row r="4961" spans="1:2" s="197" customFormat="1" x14ac:dyDescent="0.25">
      <c r="A4961" s="200"/>
      <c r="B4961" s="200"/>
    </row>
    <row r="4962" spans="1:2" s="197" customFormat="1" x14ac:dyDescent="0.25">
      <c r="A4962" s="200"/>
      <c r="B4962" s="200"/>
    </row>
    <row r="4963" spans="1:2" s="197" customFormat="1" x14ac:dyDescent="0.25">
      <c r="A4963" s="200"/>
      <c r="B4963" s="200"/>
    </row>
    <row r="4964" spans="1:2" s="197" customFormat="1" x14ac:dyDescent="0.25">
      <c r="A4964" s="200"/>
      <c r="B4964" s="200"/>
    </row>
    <row r="4965" spans="1:2" s="197" customFormat="1" x14ac:dyDescent="0.25">
      <c r="A4965" s="200"/>
      <c r="B4965" s="200"/>
    </row>
    <row r="4966" spans="1:2" s="197" customFormat="1" x14ac:dyDescent="0.25">
      <c r="A4966" s="200"/>
      <c r="B4966" s="200"/>
    </row>
    <row r="4967" spans="1:2" s="197" customFormat="1" x14ac:dyDescent="0.25">
      <c r="A4967" s="200"/>
      <c r="B4967" s="200"/>
    </row>
    <row r="4968" spans="1:2" s="197" customFormat="1" x14ac:dyDescent="0.25">
      <c r="A4968" s="200"/>
      <c r="B4968" s="200"/>
    </row>
    <row r="4969" spans="1:2" s="197" customFormat="1" x14ac:dyDescent="0.25">
      <c r="A4969" s="200"/>
      <c r="B4969" s="200"/>
    </row>
    <row r="4970" spans="1:2" s="197" customFormat="1" x14ac:dyDescent="0.25">
      <c r="A4970" s="200"/>
      <c r="B4970" s="200"/>
    </row>
    <row r="4971" spans="1:2" s="197" customFormat="1" x14ac:dyDescent="0.25">
      <c r="A4971" s="200"/>
      <c r="B4971" s="200"/>
    </row>
    <row r="4972" spans="1:2" s="197" customFormat="1" x14ac:dyDescent="0.25">
      <c r="A4972" s="200"/>
      <c r="B4972" s="200"/>
    </row>
    <row r="4973" spans="1:2" s="197" customFormat="1" x14ac:dyDescent="0.25">
      <c r="A4973" s="200"/>
      <c r="B4973" s="200"/>
    </row>
    <row r="4974" spans="1:2" s="197" customFormat="1" x14ac:dyDescent="0.25">
      <c r="A4974" s="200"/>
      <c r="B4974" s="200"/>
    </row>
    <row r="4975" spans="1:2" s="197" customFormat="1" x14ac:dyDescent="0.25">
      <c r="A4975" s="200"/>
      <c r="B4975" s="200"/>
    </row>
    <row r="4976" spans="1:2" s="197" customFormat="1" x14ac:dyDescent="0.25">
      <c r="A4976" s="200"/>
      <c r="B4976" s="200"/>
    </row>
    <row r="4977" spans="1:2" s="197" customFormat="1" x14ac:dyDescent="0.25">
      <c r="A4977" s="200"/>
      <c r="B4977" s="200"/>
    </row>
    <row r="4978" spans="1:2" s="197" customFormat="1" x14ac:dyDescent="0.25">
      <c r="A4978" s="200"/>
      <c r="B4978" s="200"/>
    </row>
    <row r="4979" spans="1:2" s="197" customFormat="1" x14ac:dyDescent="0.25">
      <c r="A4979" s="200"/>
      <c r="B4979" s="200"/>
    </row>
    <row r="4980" spans="1:2" s="197" customFormat="1" x14ac:dyDescent="0.25">
      <c r="A4980" s="200"/>
      <c r="B4980" s="200"/>
    </row>
    <row r="4981" spans="1:2" s="197" customFormat="1" x14ac:dyDescent="0.25">
      <c r="A4981" s="200"/>
      <c r="B4981" s="200"/>
    </row>
    <row r="4982" spans="1:2" s="197" customFormat="1" x14ac:dyDescent="0.25">
      <c r="A4982" s="200"/>
      <c r="B4982" s="200"/>
    </row>
    <row r="4983" spans="1:2" s="197" customFormat="1" x14ac:dyDescent="0.25">
      <c r="A4983" s="200"/>
      <c r="B4983" s="200"/>
    </row>
    <row r="4984" spans="1:2" s="197" customFormat="1" x14ac:dyDescent="0.25">
      <c r="A4984" s="200"/>
      <c r="B4984" s="200"/>
    </row>
    <row r="4985" spans="1:2" s="197" customFormat="1" x14ac:dyDescent="0.25">
      <c r="A4985" s="200"/>
      <c r="B4985" s="200"/>
    </row>
    <row r="4986" spans="1:2" s="197" customFormat="1" x14ac:dyDescent="0.25">
      <c r="A4986" s="200"/>
      <c r="B4986" s="200"/>
    </row>
    <row r="4987" spans="1:2" s="197" customFormat="1" x14ac:dyDescent="0.25">
      <c r="A4987" s="200"/>
      <c r="B4987" s="200"/>
    </row>
    <row r="4988" spans="1:2" s="197" customFormat="1" x14ac:dyDescent="0.25">
      <c r="A4988" s="200"/>
      <c r="B4988" s="200"/>
    </row>
    <row r="4989" spans="1:2" s="197" customFormat="1" x14ac:dyDescent="0.25">
      <c r="A4989" s="200"/>
      <c r="B4989" s="200"/>
    </row>
    <row r="4990" spans="1:2" s="197" customFormat="1" x14ac:dyDescent="0.25">
      <c r="A4990" s="200"/>
      <c r="B4990" s="200"/>
    </row>
    <row r="4991" spans="1:2" s="197" customFormat="1" x14ac:dyDescent="0.25">
      <c r="A4991" s="200"/>
      <c r="B4991" s="200"/>
    </row>
    <row r="4992" spans="1:2" s="197" customFormat="1" x14ac:dyDescent="0.25">
      <c r="A4992" s="200"/>
      <c r="B4992" s="200"/>
    </row>
    <row r="4993" spans="1:2" s="197" customFormat="1" x14ac:dyDescent="0.25">
      <c r="A4993" s="200"/>
      <c r="B4993" s="200"/>
    </row>
    <row r="4994" spans="1:2" s="197" customFormat="1" x14ac:dyDescent="0.25">
      <c r="A4994" s="200"/>
      <c r="B4994" s="200"/>
    </row>
    <row r="4995" spans="1:2" s="197" customFormat="1" x14ac:dyDescent="0.25">
      <c r="A4995" s="200"/>
      <c r="B4995" s="200"/>
    </row>
    <row r="4996" spans="1:2" s="197" customFormat="1" x14ac:dyDescent="0.25">
      <c r="A4996" s="200"/>
      <c r="B4996" s="200"/>
    </row>
    <row r="4997" spans="1:2" s="197" customFormat="1" x14ac:dyDescent="0.25">
      <c r="A4997" s="200"/>
      <c r="B4997" s="200"/>
    </row>
    <row r="4998" spans="1:2" s="197" customFormat="1" x14ac:dyDescent="0.25">
      <c r="A4998" s="200"/>
      <c r="B4998" s="200"/>
    </row>
    <row r="4999" spans="1:2" s="197" customFormat="1" x14ac:dyDescent="0.25">
      <c r="A4999" s="200"/>
      <c r="B4999" s="200"/>
    </row>
    <row r="5000" spans="1:2" s="197" customFormat="1" x14ac:dyDescent="0.25">
      <c r="A5000" s="200"/>
      <c r="B5000" s="200"/>
    </row>
    <row r="5001" spans="1:2" s="197" customFormat="1" x14ac:dyDescent="0.25">
      <c r="A5001" s="200"/>
      <c r="B5001" s="200"/>
    </row>
    <row r="5002" spans="1:2" s="197" customFormat="1" x14ac:dyDescent="0.25">
      <c r="A5002" s="200"/>
      <c r="B5002" s="200"/>
    </row>
    <row r="5003" spans="1:2" s="197" customFormat="1" x14ac:dyDescent="0.25">
      <c r="A5003" s="200"/>
      <c r="B5003" s="200"/>
    </row>
    <row r="5004" spans="1:2" s="197" customFormat="1" x14ac:dyDescent="0.25">
      <c r="A5004" s="200"/>
      <c r="B5004" s="200"/>
    </row>
    <row r="5005" spans="1:2" s="197" customFormat="1" x14ac:dyDescent="0.25">
      <c r="A5005" s="200"/>
      <c r="B5005" s="200"/>
    </row>
    <row r="5006" spans="1:2" s="197" customFormat="1" x14ac:dyDescent="0.25">
      <c r="A5006" s="200"/>
      <c r="B5006" s="200"/>
    </row>
    <row r="5007" spans="1:2" s="197" customFormat="1" x14ac:dyDescent="0.25">
      <c r="A5007" s="200"/>
      <c r="B5007" s="200"/>
    </row>
    <row r="5008" spans="1:2" s="197" customFormat="1" x14ac:dyDescent="0.25">
      <c r="A5008" s="200"/>
      <c r="B5008" s="200"/>
    </row>
    <row r="5009" spans="1:2" s="197" customFormat="1" x14ac:dyDescent="0.25">
      <c r="A5009" s="200"/>
      <c r="B5009" s="200"/>
    </row>
    <row r="5010" spans="1:2" s="197" customFormat="1" x14ac:dyDescent="0.25">
      <c r="A5010" s="200"/>
      <c r="B5010" s="200"/>
    </row>
    <row r="5011" spans="1:2" s="197" customFormat="1" x14ac:dyDescent="0.25">
      <c r="A5011" s="200"/>
      <c r="B5011" s="200"/>
    </row>
    <row r="5012" spans="1:2" s="197" customFormat="1" x14ac:dyDescent="0.25">
      <c r="A5012" s="200"/>
      <c r="B5012" s="200"/>
    </row>
    <row r="5013" spans="1:2" s="197" customFormat="1" x14ac:dyDescent="0.25">
      <c r="A5013" s="200"/>
      <c r="B5013" s="200"/>
    </row>
    <row r="5014" spans="1:2" s="197" customFormat="1" x14ac:dyDescent="0.25">
      <c r="A5014" s="200"/>
      <c r="B5014" s="200"/>
    </row>
    <row r="5015" spans="1:2" s="197" customFormat="1" x14ac:dyDescent="0.25">
      <c r="A5015" s="200"/>
      <c r="B5015" s="200"/>
    </row>
    <row r="5016" spans="1:2" s="197" customFormat="1" x14ac:dyDescent="0.25">
      <c r="A5016" s="200"/>
      <c r="B5016" s="200"/>
    </row>
    <row r="5017" spans="1:2" s="197" customFormat="1" x14ac:dyDescent="0.25">
      <c r="A5017" s="200"/>
      <c r="B5017" s="200"/>
    </row>
    <row r="5018" spans="1:2" s="197" customFormat="1" x14ac:dyDescent="0.25">
      <c r="A5018" s="200"/>
      <c r="B5018" s="200"/>
    </row>
    <row r="5019" spans="1:2" s="197" customFormat="1" x14ac:dyDescent="0.25">
      <c r="A5019" s="200"/>
      <c r="B5019" s="200"/>
    </row>
    <row r="5020" spans="1:2" s="197" customFormat="1" x14ac:dyDescent="0.25">
      <c r="A5020" s="200"/>
      <c r="B5020" s="200"/>
    </row>
    <row r="5021" spans="1:2" s="197" customFormat="1" x14ac:dyDescent="0.25">
      <c r="A5021" s="200"/>
      <c r="B5021" s="200"/>
    </row>
    <row r="5022" spans="1:2" s="197" customFormat="1" x14ac:dyDescent="0.25">
      <c r="A5022" s="200"/>
      <c r="B5022" s="200"/>
    </row>
    <row r="5023" spans="1:2" s="197" customFormat="1" x14ac:dyDescent="0.25">
      <c r="A5023" s="200"/>
      <c r="B5023" s="200"/>
    </row>
    <row r="5024" spans="1:2" s="197" customFormat="1" x14ac:dyDescent="0.25">
      <c r="A5024" s="200"/>
      <c r="B5024" s="200"/>
    </row>
    <row r="5025" spans="1:2" s="197" customFormat="1" x14ac:dyDescent="0.25">
      <c r="A5025" s="200"/>
      <c r="B5025" s="200"/>
    </row>
    <row r="5026" spans="1:2" s="197" customFormat="1" x14ac:dyDescent="0.25">
      <c r="A5026" s="200"/>
      <c r="B5026" s="200"/>
    </row>
    <row r="5027" spans="1:2" s="197" customFormat="1" x14ac:dyDescent="0.25">
      <c r="A5027" s="200"/>
      <c r="B5027" s="200"/>
    </row>
    <row r="5028" spans="1:2" s="197" customFormat="1" x14ac:dyDescent="0.25">
      <c r="A5028" s="200"/>
      <c r="B5028" s="200"/>
    </row>
    <row r="5029" spans="1:2" s="197" customFormat="1" x14ac:dyDescent="0.25">
      <c r="A5029" s="200"/>
      <c r="B5029" s="200"/>
    </row>
    <row r="5030" spans="1:2" s="197" customFormat="1" x14ac:dyDescent="0.25">
      <c r="A5030" s="200"/>
      <c r="B5030" s="200"/>
    </row>
    <row r="5031" spans="1:2" s="197" customFormat="1" x14ac:dyDescent="0.25">
      <c r="A5031" s="200"/>
      <c r="B5031" s="200"/>
    </row>
    <row r="5032" spans="1:2" s="197" customFormat="1" x14ac:dyDescent="0.25">
      <c r="A5032" s="200"/>
      <c r="B5032" s="200"/>
    </row>
    <row r="5033" spans="1:2" s="197" customFormat="1" x14ac:dyDescent="0.25">
      <c r="A5033" s="200"/>
      <c r="B5033" s="200"/>
    </row>
    <row r="5034" spans="1:2" s="197" customFormat="1" x14ac:dyDescent="0.25">
      <c r="A5034" s="200"/>
      <c r="B5034" s="200"/>
    </row>
    <row r="5035" spans="1:2" s="197" customFormat="1" x14ac:dyDescent="0.25">
      <c r="A5035" s="200"/>
      <c r="B5035" s="200"/>
    </row>
    <row r="5036" spans="1:2" s="197" customFormat="1" x14ac:dyDescent="0.25">
      <c r="A5036" s="200"/>
      <c r="B5036" s="200"/>
    </row>
    <row r="5037" spans="1:2" s="197" customFormat="1" x14ac:dyDescent="0.25">
      <c r="A5037" s="200"/>
      <c r="B5037" s="200"/>
    </row>
    <row r="5038" spans="1:2" s="197" customFormat="1" x14ac:dyDescent="0.25">
      <c r="A5038" s="200"/>
      <c r="B5038" s="200"/>
    </row>
    <row r="5039" spans="1:2" s="197" customFormat="1" x14ac:dyDescent="0.25">
      <c r="A5039" s="200"/>
      <c r="B5039" s="200"/>
    </row>
    <row r="5040" spans="1:2" s="197" customFormat="1" x14ac:dyDescent="0.25">
      <c r="A5040" s="200"/>
      <c r="B5040" s="200"/>
    </row>
    <row r="5041" spans="1:2" s="197" customFormat="1" x14ac:dyDescent="0.25">
      <c r="A5041" s="200"/>
      <c r="B5041" s="200"/>
    </row>
    <row r="5042" spans="1:2" s="197" customFormat="1" x14ac:dyDescent="0.25">
      <c r="A5042" s="200"/>
      <c r="B5042" s="200"/>
    </row>
    <row r="5043" spans="1:2" s="197" customFormat="1" x14ac:dyDescent="0.25">
      <c r="A5043" s="200"/>
      <c r="B5043" s="200"/>
    </row>
    <row r="5044" spans="1:2" s="197" customFormat="1" x14ac:dyDescent="0.25">
      <c r="A5044" s="200"/>
      <c r="B5044" s="200"/>
    </row>
    <row r="5045" spans="1:2" s="197" customFormat="1" x14ac:dyDescent="0.25">
      <c r="A5045" s="200"/>
      <c r="B5045" s="200"/>
    </row>
    <row r="5046" spans="1:2" s="197" customFormat="1" x14ac:dyDescent="0.25">
      <c r="A5046" s="200"/>
      <c r="B5046" s="200"/>
    </row>
    <row r="5047" spans="1:2" s="197" customFormat="1" x14ac:dyDescent="0.25">
      <c r="A5047" s="200"/>
      <c r="B5047" s="200"/>
    </row>
    <row r="5048" spans="1:2" s="197" customFormat="1" x14ac:dyDescent="0.25">
      <c r="A5048" s="200"/>
      <c r="B5048" s="200"/>
    </row>
    <row r="5049" spans="1:2" s="197" customFormat="1" x14ac:dyDescent="0.25">
      <c r="A5049" s="200"/>
      <c r="B5049" s="200"/>
    </row>
    <row r="5050" spans="1:2" s="197" customFormat="1" x14ac:dyDescent="0.25">
      <c r="A5050" s="200"/>
      <c r="B5050" s="200"/>
    </row>
    <row r="5051" spans="1:2" s="197" customFormat="1" x14ac:dyDescent="0.25">
      <c r="A5051" s="200"/>
      <c r="B5051" s="200"/>
    </row>
    <row r="5052" spans="1:2" s="197" customFormat="1" x14ac:dyDescent="0.25">
      <c r="A5052" s="200"/>
      <c r="B5052" s="200"/>
    </row>
    <row r="5053" spans="1:2" s="197" customFormat="1" x14ac:dyDescent="0.25">
      <c r="A5053" s="200"/>
      <c r="B5053" s="200"/>
    </row>
    <row r="5054" spans="1:2" s="197" customFormat="1" x14ac:dyDescent="0.25">
      <c r="A5054" s="200"/>
      <c r="B5054" s="200"/>
    </row>
    <row r="5055" spans="1:2" s="197" customFormat="1" x14ac:dyDescent="0.25">
      <c r="A5055" s="200"/>
      <c r="B5055" s="200"/>
    </row>
    <row r="5056" spans="1:2" s="197" customFormat="1" x14ac:dyDescent="0.25">
      <c r="A5056" s="200"/>
      <c r="B5056" s="200"/>
    </row>
    <row r="5057" spans="1:2" s="197" customFormat="1" x14ac:dyDescent="0.25">
      <c r="A5057" s="200"/>
      <c r="B5057" s="200"/>
    </row>
    <row r="5058" spans="1:2" s="197" customFormat="1" x14ac:dyDescent="0.25">
      <c r="A5058" s="200"/>
      <c r="B5058" s="200"/>
    </row>
    <row r="5059" spans="1:2" s="197" customFormat="1" x14ac:dyDescent="0.25">
      <c r="A5059" s="200"/>
      <c r="B5059" s="200"/>
    </row>
    <row r="5060" spans="1:2" s="197" customFormat="1" x14ac:dyDescent="0.25">
      <c r="A5060" s="200"/>
      <c r="B5060" s="200"/>
    </row>
    <row r="5061" spans="1:2" s="197" customFormat="1" x14ac:dyDescent="0.25">
      <c r="A5061" s="200"/>
      <c r="B5061" s="200"/>
    </row>
    <row r="5062" spans="1:2" s="197" customFormat="1" x14ac:dyDescent="0.25">
      <c r="A5062" s="200"/>
      <c r="B5062" s="200"/>
    </row>
    <row r="5063" spans="1:2" s="197" customFormat="1" x14ac:dyDescent="0.25">
      <c r="A5063" s="200"/>
      <c r="B5063" s="200"/>
    </row>
    <row r="5064" spans="1:2" s="197" customFormat="1" x14ac:dyDescent="0.25">
      <c r="A5064" s="200"/>
      <c r="B5064" s="200"/>
    </row>
    <row r="5065" spans="1:2" s="197" customFormat="1" x14ac:dyDescent="0.25">
      <c r="A5065" s="200"/>
      <c r="B5065" s="200"/>
    </row>
    <row r="5066" spans="1:2" s="197" customFormat="1" x14ac:dyDescent="0.25">
      <c r="A5066" s="200"/>
      <c r="B5066" s="200"/>
    </row>
    <row r="5067" spans="1:2" s="197" customFormat="1" x14ac:dyDescent="0.25">
      <c r="A5067" s="200"/>
      <c r="B5067" s="200"/>
    </row>
    <row r="5068" spans="1:2" s="197" customFormat="1" x14ac:dyDescent="0.25">
      <c r="A5068" s="200"/>
      <c r="B5068" s="200"/>
    </row>
    <row r="5069" spans="1:2" s="197" customFormat="1" x14ac:dyDescent="0.25">
      <c r="A5069" s="200"/>
      <c r="B5069" s="200"/>
    </row>
    <row r="5070" spans="1:2" s="197" customFormat="1" x14ac:dyDescent="0.25">
      <c r="A5070" s="200"/>
      <c r="B5070" s="200"/>
    </row>
    <row r="5071" spans="1:2" s="197" customFormat="1" x14ac:dyDescent="0.25">
      <c r="A5071" s="200"/>
      <c r="B5071" s="200"/>
    </row>
    <row r="5072" spans="1:2" s="197" customFormat="1" x14ac:dyDescent="0.25">
      <c r="A5072" s="200"/>
      <c r="B5072" s="200"/>
    </row>
    <row r="5073" spans="1:2" s="197" customFormat="1" x14ac:dyDescent="0.25">
      <c r="A5073" s="200"/>
      <c r="B5073" s="200"/>
    </row>
    <row r="5074" spans="1:2" s="197" customFormat="1" x14ac:dyDescent="0.25">
      <c r="A5074" s="200"/>
      <c r="B5074" s="200"/>
    </row>
    <row r="5075" spans="1:2" s="197" customFormat="1" x14ac:dyDescent="0.25">
      <c r="A5075" s="200"/>
      <c r="B5075" s="200"/>
    </row>
    <row r="5076" spans="1:2" s="197" customFormat="1" x14ac:dyDescent="0.25">
      <c r="A5076" s="200"/>
      <c r="B5076" s="200"/>
    </row>
    <row r="5077" spans="1:2" s="197" customFormat="1" x14ac:dyDescent="0.25">
      <c r="A5077" s="200"/>
      <c r="B5077" s="200"/>
    </row>
    <row r="5078" spans="1:2" s="197" customFormat="1" x14ac:dyDescent="0.25">
      <c r="A5078" s="200"/>
      <c r="B5078" s="200"/>
    </row>
    <row r="5079" spans="1:2" s="197" customFormat="1" x14ac:dyDescent="0.25">
      <c r="A5079" s="200"/>
      <c r="B5079" s="200"/>
    </row>
    <row r="5080" spans="1:2" s="197" customFormat="1" x14ac:dyDescent="0.25">
      <c r="A5080" s="200"/>
      <c r="B5080" s="200"/>
    </row>
    <row r="5081" spans="1:2" s="197" customFormat="1" x14ac:dyDescent="0.25">
      <c r="A5081" s="200"/>
      <c r="B5081" s="200"/>
    </row>
    <row r="5082" spans="1:2" s="197" customFormat="1" x14ac:dyDescent="0.25">
      <c r="A5082" s="200"/>
      <c r="B5082" s="200"/>
    </row>
    <row r="5083" spans="1:2" s="197" customFormat="1" x14ac:dyDescent="0.25">
      <c r="A5083" s="200"/>
      <c r="B5083" s="200"/>
    </row>
    <row r="5084" spans="1:2" s="197" customFormat="1" x14ac:dyDescent="0.25">
      <c r="A5084" s="200"/>
      <c r="B5084" s="200"/>
    </row>
    <row r="5085" spans="1:2" s="197" customFormat="1" x14ac:dyDescent="0.25">
      <c r="A5085" s="200"/>
      <c r="B5085" s="200"/>
    </row>
    <row r="5086" spans="1:2" s="197" customFormat="1" x14ac:dyDescent="0.25">
      <c r="A5086" s="200"/>
      <c r="B5086" s="200"/>
    </row>
    <row r="5087" spans="1:2" s="197" customFormat="1" x14ac:dyDescent="0.25">
      <c r="A5087" s="200"/>
      <c r="B5087" s="200"/>
    </row>
    <row r="5088" spans="1:2" s="197" customFormat="1" x14ac:dyDescent="0.25">
      <c r="A5088" s="200"/>
      <c r="B5088" s="200"/>
    </row>
    <row r="5089" spans="1:2" s="197" customFormat="1" x14ac:dyDescent="0.25">
      <c r="A5089" s="200"/>
      <c r="B5089" s="200"/>
    </row>
    <row r="5090" spans="1:2" s="197" customFormat="1" x14ac:dyDescent="0.25">
      <c r="A5090" s="200"/>
      <c r="B5090" s="200"/>
    </row>
    <row r="5091" spans="1:2" s="197" customFormat="1" x14ac:dyDescent="0.25">
      <c r="A5091" s="200"/>
      <c r="B5091" s="200"/>
    </row>
    <row r="5092" spans="1:2" s="197" customFormat="1" x14ac:dyDescent="0.25">
      <c r="A5092" s="200"/>
      <c r="B5092" s="200"/>
    </row>
    <row r="5093" spans="1:2" s="197" customFormat="1" x14ac:dyDescent="0.25">
      <c r="A5093" s="200"/>
      <c r="B5093" s="200"/>
    </row>
    <row r="5094" spans="1:2" s="197" customFormat="1" x14ac:dyDescent="0.25">
      <c r="A5094" s="200"/>
      <c r="B5094" s="200"/>
    </row>
    <row r="5095" spans="1:2" s="197" customFormat="1" x14ac:dyDescent="0.25">
      <c r="A5095" s="200"/>
      <c r="B5095" s="200"/>
    </row>
    <row r="5096" spans="1:2" s="197" customFormat="1" x14ac:dyDescent="0.25">
      <c r="A5096" s="200"/>
      <c r="B5096" s="200"/>
    </row>
    <row r="5097" spans="1:2" s="197" customFormat="1" x14ac:dyDescent="0.25">
      <c r="A5097" s="200"/>
      <c r="B5097" s="200"/>
    </row>
    <row r="5098" spans="1:2" s="197" customFormat="1" x14ac:dyDescent="0.25">
      <c r="A5098" s="200"/>
      <c r="B5098" s="200"/>
    </row>
    <row r="5099" spans="1:2" s="197" customFormat="1" x14ac:dyDescent="0.25">
      <c r="A5099" s="200"/>
      <c r="B5099" s="200"/>
    </row>
    <row r="5100" spans="1:2" s="197" customFormat="1" x14ac:dyDescent="0.25">
      <c r="A5100" s="200"/>
      <c r="B5100" s="200"/>
    </row>
    <row r="5101" spans="1:2" s="197" customFormat="1" x14ac:dyDescent="0.25">
      <c r="A5101" s="200"/>
      <c r="B5101" s="200"/>
    </row>
    <row r="5102" spans="1:2" s="197" customFormat="1" x14ac:dyDescent="0.25">
      <c r="A5102" s="200"/>
      <c r="B5102" s="200"/>
    </row>
    <row r="5103" spans="1:2" s="197" customFormat="1" x14ac:dyDescent="0.25">
      <c r="A5103" s="200"/>
      <c r="B5103" s="200"/>
    </row>
    <row r="5104" spans="1:2" s="197" customFormat="1" x14ac:dyDescent="0.25">
      <c r="A5104" s="200"/>
      <c r="B5104" s="200"/>
    </row>
    <row r="5105" spans="1:2" s="197" customFormat="1" x14ac:dyDescent="0.25">
      <c r="A5105" s="200"/>
      <c r="B5105" s="200"/>
    </row>
    <row r="5106" spans="1:2" s="197" customFormat="1" x14ac:dyDescent="0.25">
      <c r="A5106" s="200"/>
      <c r="B5106" s="200"/>
    </row>
    <row r="5107" spans="1:2" s="197" customFormat="1" x14ac:dyDescent="0.25">
      <c r="A5107" s="200"/>
      <c r="B5107" s="200"/>
    </row>
    <row r="5108" spans="1:2" s="197" customFormat="1" x14ac:dyDescent="0.25">
      <c r="A5108" s="200"/>
      <c r="B5108" s="200"/>
    </row>
    <row r="5109" spans="1:2" s="197" customFormat="1" x14ac:dyDescent="0.25">
      <c r="A5109" s="200"/>
      <c r="B5109" s="200"/>
    </row>
    <row r="5110" spans="1:2" s="197" customFormat="1" x14ac:dyDescent="0.25">
      <c r="A5110" s="200"/>
      <c r="B5110" s="200"/>
    </row>
    <row r="5111" spans="1:2" s="197" customFormat="1" x14ac:dyDescent="0.25">
      <c r="A5111" s="200"/>
      <c r="B5111" s="200"/>
    </row>
    <row r="5112" spans="1:2" s="197" customFormat="1" x14ac:dyDescent="0.25">
      <c r="A5112" s="200"/>
      <c r="B5112" s="200"/>
    </row>
    <row r="5113" spans="1:2" s="197" customFormat="1" x14ac:dyDescent="0.25">
      <c r="A5113" s="200"/>
      <c r="B5113" s="200"/>
    </row>
    <row r="5114" spans="1:2" s="197" customFormat="1" x14ac:dyDescent="0.25">
      <c r="A5114" s="200"/>
      <c r="B5114" s="200"/>
    </row>
    <row r="5115" spans="1:2" s="197" customFormat="1" x14ac:dyDescent="0.25">
      <c r="A5115" s="200"/>
      <c r="B5115" s="200"/>
    </row>
    <row r="5116" spans="1:2" s="197" customFormat="1" x14ac:dyDescent="0.25">
      <c r="A5116" s="200"/>
      <c r="B5116" s="200"/>
    </row>
    <row r="5117" spans="1:2" s="197" customFormat="1" x14ac:dyDescent="0.25">
      <c r="A5117" s="200"/>
      <c r="B5117" s="200"/>
    </row>
    <row r="5118" spans="1:2" s="197" customFormat="1" x14ac:dyDescent="0.25">
      <c r="A5118" s="200"/>
      <c r="B5118" s="200"/>
    </row>
    <row r="5119" spans="1:2" s="197" customFormat="1" x14ac:dyDescent="0.25">
      <c r="A5119" s="200"/>
      <c r="B5119" s="200"/>
    </row>
    <row r="5120" spans="1:2" s="197" customFormat="1" x14ac:dyDescent="0.25">
      <c r="A5120" s="200"/>
      <c r="B5120" s="200"/>
    </row>
    <row r="5121" spans="1:2" s="197" customFormat="1" x14ac:dyDescent="0.25">
      <c r="A5121" s="200"/>
      <c r="B5121" s="200"/>
    </row>
    <row r="5122" spans="1:2" s="197" customFormat="1" x14ac:dyDescent="0.25">
      <c r="A5122" s="200"/>
      <c r="B5122" s="200"/>
    </row>
    <row r="5123" spans="1:2" s="197" customFormat="1" x14ac:dyDescent="0.25">
      <c r="A5123" s="200"/>
      <c r="B5123" s="200"/>
    </row>
    <row r="5124" spans="1:2" s="197" customFormat="1" x14ac:dyDescent="0.25">
      <c r="A5124" s="200"/>
      <c r="B5124" s="200"/>
    </row>
    <row r="5125" spans="1:2" s="197" customFormat="1" x14ac:dyDescent="0.25">
      <c r="A5125" s="200"/>
      <c r="B5125" s="200"/>
    </row>
    <row r="5126" spans="1:2" s="197" customFormat="1" x14ac:dyDescent="0.25">
      <c r="A5126" s="200"/>
      <c r="B5126" s="200"/>
    </row>
    <row r="5127" spans="1:2" s="197" customFormat="1" x14ac:dyDescent="0.25">
      <c r="A5127" s="200"/>
      <c r="B5127" s="200"/>
    </row>
    <row r="5128" spans="1:2" s="197" customFormat="1" x14ac:dyDescent="0.25">
      <c r="A5128" s="200"/>
      <c r="B5128" s="200"/>
    </row>
    <row r="5129" spans="1:2" s="197" customFormat="1" x14ac:dyDescent="0.25">
      <c r="A5129" s="200"/>
      <c r="B5129" s="200"/>
    </row>
    <row r="5130" spans="1:2" s="197" customFormat="1" x14ac:dyDescent="0.25">
      <c r="A5130" s="200"/>
      <c r="B5130" s="200"/>
    </row>
    <row r="5131" spans="1:2" s="197" customFormat="1" x14ac:dyDescent="0.25">
      <c r="A5131" s="200"/>
      <c r="B5131" s="200"/>
    </row>
    <row r="5132" spans="1:2" s="197" customFormat="1" x14ac:dyDescent="0.25">
      <c r="A5132" s="200"/>
      <c r="B5132" s="200"/>
    </row>
    <row r="5133" spans="1:2" s="197" customFormat="1" x14ac:dyDescent="0.25">
      <c r="A5133" s="200"/>
      <c r="B5133" s="200"/>
    </row>
    <row r="5134" spans="1:2" s="197" customFormat="1" x14ac:dyDescent="0.25">
      <c r="A5134" s="200"/>
      <c r="B5134" s="200"/>
    </row>
    <row r="5135" spans="1:2" s="197" customFormat="1" x14ac:dyDescent="0.25">
      <c r="A5135" s="200"/>
      <c r="B5135" s="200"/>
    </row>
    <row r="5136" spans="1:2" s="197" customFormat="1" x14ac:dyDescent="0.25">
      <c r="A5136" s="200"/>
      <c r="B5136" s="200"/>
    </row>
    <row r="5137" spans="1:2" s="197" customFormat="1" x14ac:dyDescent="0.25">
      <c r="A5137" s="200"/>
      <c r="B5137" s="200"/>
    </row>
    <row r="5138" spans="1:2" s="197" customFormat="1" x14ac:dyDescent="0.25">
      <c r="A5138" s="200"/>
      <c r="B5138" s="200"/>
    </row>
    <row r="5139" spans="1:2" s="197" customFormat="1" x14ac:dyDescent="0.25">
      <c r="A5139" s="200"/>
      <c r="B5139" s="200"/>
    </row>
    <row r="5140" spans="1:2" s="197" customFormat="1" x14ac:dyDescent="0.25">
      <c r="A5140" s="200"/>
      <c r="B5140" s="200"/>
    </row>
    <row r="5141" spans="1:2" s="197" customFormat="1" x14ac:dyDescent="0.25">
      <c r="A5141" s="200"/>
      <c r="B5141" s="200"/>
    </row>
    <row r="5142" spans="1:2" s="197" customFormat="1" x14ac:dyDescent="0.25">
      <c r="A5142" s="200"/>
      <c r="B5142" s="200"/>
    </row>
    <row r="5143" spans="1:2" s="197" customFormat="1" x14ac:dyDescent="0.25">
      <c r="A5143" s="200"/>
      <c r="B5143" s="200"/>
    </row>
    <row r="5144" spans="1:2" s="197" customFormat="1" x14ac:dyDescent="0.25">
      <c r="A5144" s="200"/>
      <c r="B5144" s="200"/>
    </row>
    <row r="5145" spans="1:2" s="197" customFormat="1" x14ac:dyDescent="0.25">
      <c r="A5145" s="200"/>
      <c r="B5145" s="200"/>
    </row>
    <row r="5146" spans="1:2" s="197" customFormat="1" x14ac:dyDescent="0.25">
      <c r="A5146" s="200"/>
      <c r="B5146" s="200"/>
    </row>
    <row r="5147" spans="1:2" s="197" customFormat="1" x14ac:dyDescent="0.25">
      <c r="A5147" s="200"/>
      <c r="B5147" s="200"/>
    </row>
    <row r="5148" spans="1:2" s="197" customFormat="1" x14ac:dyDescent="0.25">
      <c r="A5148" s="200"/>
      <c r="B5148" s="200"/>
    </row>
    <row r="5149" spans="1:2" s="197" customFormat="1" x14ac:dyDescent="0.25">
      <c r="A5149" s="200"/>
      <c r="B5149" s="200"/>
    </row>
    <row r="5150" spans="1:2" s="197" customFormat="1" x14ac:dyDescent="0.25">
      <c r="A5150" s="200"/>
      <c r="B5150" s="200"/>
    </row>
    <row r="5151" spans="1:2" s="197" customFormat="1" x14ac:dyDescent="0.25">
      <c r="A5151" s="200"/>
      <c r="B5151" s="200"/>
    </row>
    <row r="5152" spans="1:2" s="197" customFormat="1" x14ac:dyDescent="0.25">
      <c r="A5152" s="200"/>
      <c r="B5152" s="200"/>
    </row>
    <row r="5153" spans="1:2" s="197" customFormat="1" x14ac:dyDescent="0.25">
      <c r="A5153" s="200"/>
      <c r="B5153" s="200"/>
    </row>
    <row r="5154" spans="1:2" s="197" customFormat="1" x14ac:dyDescent="0.25">
      <c r="A5154" s="200"/>
      <c r="B5154" s="200"/>
    </row>
    <row r="5155" spans="1:2" s="197" customFormat="1" x14ac:dyDescent="0.25">
      <c r="A5155" s="200"/>
      <c r="B5155" s="200"/>
    </row>
    <row r="5156" spans="1:2" s="197" customFormat="1" x14ac:dyDescent="0.25">
      <c r="A5156" s="200"/>
      <c r="B5156" s="200"/>
    </row>
    <row r="5157" spans="1:2" s="197" customFormat="1" x14ac:dyDescent="0.25">
      <c r="A5157" s="200"/>
      <c r="B5157" s="200"/>
    </row>
    <row r="5158" spans="1:2" s="197" customFormat="1" x14ac:dyDescent="0.25">
      <c r="A5158" s="200"/>
      <c r="B5158" s="200"/>
    </row>
    <row r="5159" spans="1:2" s="197" customFormat="1" x14ac:dyDescent="0.25">
      <c r="A5159" s="200"/>
      <c r="B5159" s="200"/>
    </row>
    <row r="5160" spans="1:2" s="197" customFormat="1" x14ac:dyDescent="0.25">
      <c r="A5160" s="200"/>
      <c r="B5160" s="200"/>
    </row>
    <row r="5161" spans="1:2" s="197" customFormat="1" x14ac:dyDescent="0.25">
      <c r="A5161" s="200"/>
      <c r="B5161" s="200"/>
    </row>
    <row r="5162" spans="1:2" s="197" customFormat="1" x14ac:dyDescent="0.25">
      <c r="A5162" s="200"/>
      <c r="B5162" s="200"/>
    </row>
    <row r="5163" spans="1:2" s="197" customFormat="1" x14ac:dyDescent="0.25">
      <c r="A5163" s="200"/>
      <c r="B5163" s="200"/>
    </row>
    <row r="5164" spans="1:2" s="197" customFormat="1" x14ac:dyDescent="0.25">
      <c r="A5164" s="200"/>
      <c r="B5164" s="200"/>
    </row>
    <row r="5165" spans="1:2" s="197" customFormat="1" x14ac:dyDescent="0.25">
      <c r="A5165" s="200"/>
      <c r="B5165" s="200"/>
    </row>
    <row r="5166" spans="1:2" s="197" customFormat="1" x14ac:dyDescent="0.25">
      <c r="A5166" s="200"/>
      <c r="B5166" s="200"/>
    </row>
    <row r="5167" spans="1:2" s="197" customFormat="1" x14ac:dyDescent="0.25">
      <c r="A5167" s="200"/>
      <c r="B5167" s="200"/>
    </row>
    <row r="5168" spans="1:2" s="197" customFormat="1" x14ac:dyDescent="0.25">
      <c r="A5168" s="200"/>
      <c r="B5168" s="200"/>
    </row>
    <row r="5169" spans="1:2" s="197" customFormat="1" x14ac:dyDescent="0.25">
      <c r="A5169" s="200"/>
      <c r="B5169" s="200"/>
    </row>
    <row r="5170" spans="1:2" s="197" customFormat="1" x14ac:dyDescent="0.25">
      <c r="A5170" s="200"/>
      <c r="B5170" s="200"/>
    </row>
    <row r="5171" spans="1:2" s="197" customFormat="1" x14ac:dyDescent="0.25">
      <c r="A5171" s="200"/>
      <c r="B5171" s="200"/>
    </row>
    <row r="5172" spans="1:2" s="197" customFormat="1" x14ac:dyDescent="0.25">
      <c r="A5172" s="200"/>
      <c r="B5172" s="200"/>
    </row>
    <row r="5173" spans="1:2" s="197" customFormat="1" x14ac:dyDescent="0.25">
      <c r="A5173" s="200"/>
      <c r="B5173" s="200"/>
    </row>
    <row r="5174" spans="1:2" s="197" customFormat="1" x14ac:dyDescent="0.25">
      <c r="A5174" s="200"/>
      <c r="B5174" s="200"/>
    </row>
    <row r="5175" spans="1:2" s="197" customFormat="1" x14ac:dyDescent="0.25">
      <c r="A5175" s="200"/>
      <c r="B5175" s="200"/>
    </row>
    <row r="5176" spans="1:2" s="197" customFormat="1" x14ac:dyDescent="0.25">
      <c r="A5176" s="200"/>
      <c r="B5176" s="200"/>
    </row>
    <row r="5177" spans="1:2" s="197" customFormat="1" x14ac:dyDescent="0.25">
      <c r="A5177" s="200"/>
      <c r="B5177" s="200"/>
    </row>
    <row r="5178" spans="1:2" s="197" customFormat="1" x14ac:dyDescent="0.25">
      <c r="A5178" s="200"/>
      <c r="B5178" s="200"/>
    </row>
    <row r="5179" spans="1:2" s="197" customFormat="1" x14ac:dyDescent="0.25">
      <c r="A5179" s="200"/>
      <c r="B5179" s="200"/>
    </row>
    <row r="5180" spans="1:2" s="197" customFormat="1" x14ac:dyDescent="0.25">
      <c r="A5180" s="200"/>
      <c r="B5180" s="200"/>
    </row>
    <row r="5181" spans="1:2" s="197" customFormat="1" x14ac:dyDescent="0.25">
      <c r="A5181" s="200"/>
      <c r="B5181" s="200"/>
    </row>
    <row r="5182" spans="1:2" s="197" customFormat="1" x14ac:dyDescent="0.25">
      <c r="A5182" s="200"/>
      <c r="B5182" s="200"/>
    </row>
    <row r="5183" spans="1:2" s="197" customFormat="1" x14ac:dyDescent="0.25">
      <c r="A5183" s="200"/>
      <c r="B5183" s="200"/>
    </row>
    <row r="5184" spans="1:2" s="197" customFormat="1" x14ac:dyDescent="0.25">
      <c r="A5184" s="200"/>
      <c r="B5184" s="200"/>
    </row>
    <row r="5185" spans="1:2" s="197" customFormat="1" x14ac:dyDescent="0.25">
      <c r="A5185" s="200"/>
      <c r="B5185" s="200"/>
    </row>
    <row r="5186" spans="1:2" s="197" customFormat="1" x14ac:dyDescent="0.25">
      <c r="A5186" s="200"/>
      <c r="B5186" s="200"/>
    </row>
    <row r="5187" spans="1:2" s="197" customFormat="1" x14ac:dyDescent="0.25">
      <c r="A5187" s="200"/>
      <c r="B5187" s="200"/>
    </row>
    <row r="5188" spans="1:2" s="197" customFormat="1" x14ac:dyDescent="0.25">
      <c r="A5188" s="200"/>
      <c r="B5188" s="200"/>
    </row>
    <row r="5189" spans="1:2" s="197" customFormat="1" x14ac:dyDescent="0.25">
      <c r="A5189" s="200"/>
      <c r="B5189" s="200"/>
    </row>
    <row r="5190" spans="1:2" s="197" customFormat="1" x14ac:dyDescent="0.25">
      <c r="A5190" s="200"/>
      <c r="B5190" s="200"/>
    </row>
    <row r="5191" spans="1:2" s="197" customFormat="1" x14ac:dyDescent="0.25">
      <c r="A5191" s="200"/>
      <c r="B5191" s="200"/>
    </row>
    <row r="5192" spans="1:2" s="197" customFormat="1" x14ac:dyDescent="0.25">
      <c r="A5192" s="200"/>
      <c r="B5192" s="200"/>
    </row>
    <row r="5193" spans="1:2" s="197" customFormat="1" x14ac:dyDescent="0.25">
      <c r="A5193" s="200"/>
      <c r="B5193" s="200"/>
    </row>
    <row r="5194" spans="1:2" s="197" customFormat="1" x14ac:dyDescent="0.25">
      <c r="A5194" s="200"/>
      <c r="B5194" s="200"/>
    </row>
    <row r="5195" spans="1:2" s="197" customFormat="1" x14ac:dyDescent="0.25">
      <c r="A5195" s="200"/>
      <c r="B5195" s="200"/>
    </row>
    <row r="5196" spans="1:2" s="197" customFormat="1" x14ac:dyDescent="0.25">
      <c r="A5196" s="200"/>
      <c r="B5196" s="200"/>
    </row>
    <row r="5197" spans="1:2" s="197" customFormat="1" x14ac:dyDescent="0.25">
      <c r="A5197" s="200"/>
      <c r="B5197" s="200"/>
    </row>
    <row r="5198" spans="1:2" s="197" customFormat="1" x14ac:dyDescent="0.25">
      <c r="A5198" s="200"/>
      <c r="B5198" s="200"/>
    </row>
    <row r="5199" spans="1:2" s="197" customFormat="1" x14ac:dyDescent="0.25">
      <c r="A5199" s="200"/>
      <c r="B5199" s="200"/>
    </row>
    <row r="5200" spans="1:2" s="197" customFormat="1" x14ac:dyDescent="0.25">
      <c r="A5200" s="200"/>
      <c r="B5200" s="200"/>
    </row>
    <row r="5201" spans="1:2" s="197" customFormat="1" x14ac:dyDescent="0.25">
      <c r="A5201" s="200"/>
      <c r="B5201" s="200"/>
    </row>
    <row r="5202" spans="1:2" s="197" customFormat="1" x14ac:dyDescent="0.25">
      <c r="A5202" s="200"/>
      <c r="B5202" s="200"/>
    </row>
    <row r="5203" spans="1:2" s="197" customFormat="1" x14ac:dyDescent="0.25">
      <c r="A5203" s="200"/>
      <c r="B5203" s="200"/>
    </row>
    <row r="5204" spans="1:2" s="197" customFormat="1" x14ac:dyDescent="0.25">
      <c r="A5204" s="200"/>
      <c r="B5204" s="200"/>
    </row>
    <row r="5205" spans="1:2" s="197" customFormat="1" x14ac:dyDescent="0.25">
      <c r="A5205" s="200"/>
      <c r="B5205" s="200"/>
    </row>
    <row r="5206" spans="1:2" s="197" customFormat="1" x14ac:dyDescent="0.25">
      <c r="A5206" s="200"/>
      <c r="B5206" s="200"/>
    </row>
    <row r="5207" spans="1:2" s="197" customFormat="1" x14ac:dyDescent="0.25">
      <c r="A5207" s="200"/>
      <c r="B5207" s="200"/>
    </row>
    <row r="5208" spans="1:2" s="197" customFormat="1" x14ac:dyDescent="0.25">
      <c r="A5208" s="200"/>
      <c r="B5208" s="200"/>
    </row>
    <row r="5209" spans="1:2" s="197" customFormat="1" x14ac:dyDescent="0.25">
      <c r="A5209" s="200"/>
      <c r="B5209" s="200"/>
    </row>
    <row r="5210" spans="1:2" s="197" customFormat="1" x14ac:dyDescent="0.25">
      <c r="A5210" s="200"/>
      <c r="B5210" s="200"/>
    </row>
    <row r="5211" spans="1:2" s="197" customFormat="1" x14ac:dyDescent="0.25">
      <c r="A5211" s="200"/>
      <c r="B5211" s="200"/>
    </row>
    <row r="5212" spans="1:2" s="197" customFormat="1" x14ac:dyDescent="0.25">
      <c r="A5212" s="200"/>
      <c r="B5212" s="200"/>
    </row>
    <row r="5213" spans="1:2" s="197" customFormat="1" x14ac:dyDescent="0.25">
      <c r="A5213" s="200"/>
      <c r="B5213" s="200"/>
    </row>
    <row r="5214" spans="1:2" s="197" customFormat="1" x14ac:dyDescent="0.25">
      <c r="A5214" s="200"/>
      <c r="B5214" s="200"/>
    </row>
    <row r="5215" spans="1:2" s="197" customFormat="1" x14ac:dyDescent="0.25">
      <c r="A5215" s="200"/>
      <c r="B5215" s="200"/>
    </row>
    <row r="5216" spans="1:2" s="197" customFormat="1" x14ac:dyDescent="0.25">
      <c r="A5216" s="200"/>
      <c r="B5216" s="200"/>
    </row>
    <row r="5217" spans="1:2" s="197" customFormat="1" x14ac:dyDescent="0.25">
      <c r="A5217" s="200"/>
      <c r="B5217" s="200"/>
    </row>
    <row r="5218" spans="1:2" s="197" customFormat="1" x14ac:dyDescent="0.25">
      <c r="A5218" s="200"/>
      <c r="B5218" s="200"/>
    </row>
    <row r="5219" spans="1:2" s="197" customFormat="1" x14ac:dyDescent="0.25">
      <c r="A5219" s="200"/>
      <c r="B5219" s="200"/>
    </row>
    <row r="5220" spans="1:2" s="197" customFormat="1" x14ac:dyDescent="0.25">
      <c r="A5220" s="200"/>
      <c r="B5220" s="200"/>
    </row>
    <row r="5221" spans="1:2" s="197" customFormat="1" x14ac:dyDescent="0.25">
      <c r="A5221" s="200"/>
      <c r="B5221" s="200"/>
    </row>
    <row r="5222" spans="1:2" s="197" customFormat="1" x14ac:dyDescent="0.25">
      <c r="A5222" s="200"/>
      <c r="B5222" s="200"/>
    </row>
    <row r="5223" spans="1:2" s="197" customFormat="1" x14ac:dyDescent="0.25">
      <c r="A5223" s="200"/>
      <c r="B5223" s="200"/>
    </row>
    <row r="5224" spans="1:2" s="197" customFormat="1" x14ac:dyDescent="0.25">
      <c r="A5224" s="200"/>
      <c r="B5224" s="200"/>
    </row>
    <row r="5225" spans="1:2" s="197" customFormat="1" x14ac:dyDescent="0.25">
      <c r="A5225" s="200"/>
      <c r="B5225" s="200"/>
    </row>
    <row r="5226" spans="1:2" s="197" customFormat="1" x14ac:dyDescent="0.25">
      <c r="A5226" s="200"/>
      <c r="B5226" s="200"/>
    </row>
    <row r="5227" spans="1:2" s="197" customFormat="1" x14ac:dyDescent="0.25">
      <c r="A5227" s="200"/>
      <c r="B5227" s="200"/>
    </row>
    <row r="5228" spans="1:2" s="197" customFormat="1" x14ac:dyDescent="0.25">
      <c r="A5228" s="200"/>
      <c r="B5228" s="200"/>
    </row>
    <row r="5229" spans="1:2" s="197" customFormat="1" x14ac:dyDescent="0.25">
      <c r="A5229" s="200"/>
      <c r="B5229" s="200"/>
    </row>
    <row r="5230" spans="1:2" s="197" customFormat="1" x14ac:dyDescent="0.25">
      <c r="A5230" s="200"/>
      <c r="B5230" s="200"/>
    </row>
    <row r="5231" spans="1:2" s="197" customFormat="1" x14ac:dyDescent="0.25">
      <c r="A5231" s="200"/>
      <c r="B5231" s="200"/>
    </row>
    <row r="5232" spans="1:2" s="197" customFormat="1" x14ac:dyDescent="0.25">
      <c r="A5232" s="200"/>
      <c r="B5232" s="200"/>
    </row>
    <row r="5233" spans="1:2" s="197" customFormat="1" x14ac:dyDescent="0.25">
      <c r="A5233" s="200"/>
      <c r="B5233" s="200"/>
    </row>
    <row r="5234" spans="1:2" s="197" customFormat="1" x14ac:dyDescent="0.25">
      <c r="A5234" s="200"/>
      <c r="B5234" s="200"/>
    </row>
    <row r="5235" spans="1:2" s="197" customFormat="1" x14ac:dyDescent="0.25">
      <c r="A5235" s="200"/>
      <c r="B5235" s="200"/>
    </row>
    <row r="5236" spans="1:2" s="197" customFormat="1" x14ac:dyDescent="0.25">
      <c r="A5236" s="200"/>
      <c r="B5236" s="200"/>
    </row>
    <row r="5237" spans="1:2" s="197" customFormat="1" x14ac:dyDescent="0.25">
      <c r="A5237" s="200"/>
      <c r="B5237" s="200"/>
    </row>
    <row r="5238" spans="1:2" s="197" customFormat="1" x14ac:dyDescent="0.25">
      <c r="A5238" s="200"/>
      <c r="B5238" s="200"/>
    </row>
    <row r="5239" spans="1:2" s="197" customFormat="1" x14ac:dyDescent="0.25">
      <c r="A5239" s="200"/>
      <c r="B5239" s="200"/>
    </row>
    <row r="5240" spans="1:2" s="197" customFormat="1" x14ac:dyDescent="0.25">
      <c r="A5240" s="200"/>
      <c r="B5240" s="200"/>
    </row>
    <row r="5241" spans="1:2" s="197" customFormat="1" x14ac:dyDescent="0.25">
      <c r="A5241" s="200"/>
      <c r="B5241" s="200"/>
    </row>
    <row r="5242" spans="1:2" s="197" customFormat="1" x14ac:dyDescent="0.25">
      <c r="A5242" s="200"/>
      <c r="B5242" s="200"/>
    </row>
    <row r="5243" spans="1:2" s="197" customFormat="1" x14ac:dyDescent="0.25">
      <c r="A5243" s="200"/>
      <c r="B5243" s="200"/>
    </row>
    <row r="5244" spans="1:2" s="197" customFormat="1" x14ac:dyDescent="0.25">
      <c r="A5244" s="200"/>
      <c r="B5244" s="200"/>
    </row>
    <row r="5245" spans="1:2" s="197" customFormat="1" x14ac:dyDescent="0.25">
      <c r="A5245" s="200"/>
      <c r="B5245" s="200"/>
    </row>
    <row r="5246" spans="1:2" s="197" customFormat="1" x14ac:dyDescent="0.25">
      <c r="A5246" s="200"/>
      <c r="B5246" s="200"/>
    </row>
    <row r="5247" spans="1:2" s="197" customFormat="1" x14ac:dyDescent="0.25">
      <c r="A5247" s="200"/>
      <c r="B5247" s="200"/>
    </row>
    <row r="5248" spans="1:2" s="197" customFormat="1" x14ac:dyDescent="0.25">
      <c r="A5248" s="200"/>
      <c r="B5248" s="200"/>
    </row>
    <row r="5249" spans="1:2" s="197" customFormat="1" x14ac:dyDescent="0.25">
      <c r="A5249" s="200"/>
      <c r="B5249" s="200"/>
    </row>
    <row r="5250" spans="1:2" s="197" customFormat="1" x14ac:dyDescent="0.25">
      <c r="A5250" s="200"/>
      <c r="B5250" s="200"/>
    </row>
    <row r="5251" spans="1:2" s="197" customFormat="1" x14ac:dyDescent="0.25">
      <c r="A5251" s="200"/>
      <c r="B5251" s="200"/>
    </row>
    <row r="5252" spans="1:2" s="197" customFormat="1" x14ac:dyDescent="0.25">
      <c r="A5252" s="200"/>
      <c r="B5252" s="200"/>
    </row>
    <row r="5253" spans="1:2" s="197" customFormat="1" x14ac:dyDescent="0.25">
      <c r="A5253" s="200"/>
      <c r="B5253" s="200"/>
    </row>
    <row r="5254" spans="1:2" s="197" customFormat="1" x14ac:dyDescent="0.25">
      <c r="A5254" s="200"/>
      <c r="B5254" s="200"/>
    </row>
    <row r="5255" spans="1:2" s="197" customFormat="1" x14ac:dyDescent="0.25">
      <c r="A5255" s="200"/>
      <c r="B5255" s="200"/>
    </row>
    <row r="5256" spans="1:2" s="197" customFormat="1" x14ac:dyDescent="0.25">
      <c r="A5256" s="200"/>
      <c r="B5256" s="200"/>
    </row>
    <row r="5257" spans="1:2" s="197" customFormat="1" x14ac:dyDescent="0.25">
      <c r="A5257" s="200"/>
      <c r="B5257" s="200"/>
    </row>
    <row r="5258" spans="1:2" s="197" customFormat="1" x14ac:dyDescent="0.25">
      <c r="A5258" s="200"/>
      <c r="B5258" s="200"/>
    </row>
    <row r="5259" spans="1:2" s="197" customFormat="1" x14ac:dyDescent="0.25">
      <c r="A5259" s="200"/>
      <c r="B5259" s="200"/>
    </row>
    <row r="5260" spans="1:2" s="197" customFormat="1" x14ac:dyDescent="0.25">
      <c r="A5260" s="200"/>
      <c r="B5260" s="200"/>
    </row>
    <row r="5261" spans="1:2" s="197" customFormat="1" x14ac:dyDescent="0.25">
      <c r="A5261" s="200"/>
      <c r="B5261" s="200"/>
    </row>
    <row r="5262" spans="1:2" s="197" customFormat="1" x14ac:dyDescent="0.25">
      <c r="A5262" s="200"/>
      <c r="B5262" s="200"/>
    </row>
    <row r="5263" spans="1:2" s="197" customFormat="1" x14ac:dyDescent="0.25">
      <c r="A5263" s="200"/>
      <c r="B5263" s="200"/>
    </row>
    <row r="5264" spans="1:2" s="197" customFormat="1" x14ac:dyDescent="0.25">
      <c r="A5264" s="200"/>
      <c r="B5264" s="200"/>
    </row>
    <row r="5265" spans="1:2" s="197" customFormat="1" x14ac:dyDescent="0.25">
      <c r="A5265" s="200"/>
      <c r="B5265" s="200"/>
    </row>
    <row r="5266" spans="1:2" s="197" customFormat="1" x14ac:dyDescent="0.25">
      <c r="A5266" s="200"/>
      <c r="B5266" s="200"/>
    </row>
    <row r="5267" spans="1:2" s="197" customFormat="1" x14ac:dyDescent="0.25">
      <c r="A5267" s="200"/>
      <c r="B5267" s="200"/>
    </row>
    <row r="5268" spans="1:2" s="197" customFormat="1" x14ac:dyDescent="0.25">
      <c r="A5268" s="200"/>
      <c r="B5268" s="200"/>
    </row>
    <row r="5269" spans="1:2" s="197" customFormat="1" x14ac:dyDescent="0.25">
      <c r="A5269" s="200"/>
      <c r="B5269" s="200"/>
    </row>
    <row r="5270" spans="1:2" s="197" customFormat="1" x14ac:dyDescent="0.25">
      <c r="A5270" s="200"/>
      <c r="B5270" s="200"/>
    </row>
    <row r="5271" spans="1:2" s="197" customFormat="1" x14ac:dyDescent="0.25">
      <c r="A5271" s="200"/>
      <c r="B5271" s="200"/>
    </row>
    <row r="5272" spans="1:2" s="197" customFormat="1" x14ac:dyDescent="0.25">
      <c r="A5272" s="200"/>
      <c r="B5272" s="200"/>
    </row>
    <row r="5273" spans="1:2" s="197" customFormat="1" x14ac:dyDescent="0.25">
      <c r="A5273" s="200"/>
      <c r="B5273" s="200"/>
    </row>
    <row r="5274" spans="1:2" s="197" customFormat="1" x14ac:dyDescent="0.25">
      <c r="A5274" s="200"/>
      <c r="B5274" s="200"/>
    </row>
    <row r="5275" spans="1:2" s="197" customFormat="1" x14ac:dyDescent="0.25">
      <c r="A5275" s="200"/>
      <c r="B5275" s="200"/>
    </row>
    <row r="5276" spans="1:2" s="197" customFormat="1" x14ac:dyDescent="0.25">
      <c r="A5276" s="200"/>
      <c r="B5276" s="200"/>
    </row>
    <row r="5277" spans="1:2" s="197" customFormat="1" x14ac:dyDescent="0.25">
      <c r="A5277" s="200"/>
      <c r="B5277" s="200"/>
    </row>
    <row r="5278" spans="1:2" s="197" customFormat="1" x14ac:dyDescent="0.25">
      <c r="A5278" s="200"/>
      <c r="B5278" s="200"/>
    </row>
    <row r="5279" spans="1:2" s="197" customFormat="1" x14ac:dyDescent="0.25">
      <c r="A5279" s="200"/>
      <c r="B5279" s="200"/>
    </row>
    <row r="5280" spans="1:2" s="197" customFormat="1" x14ac:dyDescent="0.25">
      <c r="A5280" s="200"/>
      <c r="B5280" s="200"/>
    </row>
    <row r="5281" spans="1:2" s="197" customFormat="1" x14ac:dyDescent="0.25">
      <c r="A5281" s="200"/>
      <c r="B5281" s="200"/>
    </row>
    <row r="5282" spans="1:2" s="197" customFormat="1" x14ac:dyDescent="0.25">
      <c r="A5282" s="200"/>
      <c r="B5282" s="200"/>
    </row>
    <row r="5283" spans="1:2" s="197" customFormat="1" x14ac:dyDescent="0.25">
      <c r="A5283" s="200"/>
      <c r="B5283" s="200"/>
    </row>
    <row r="5284" spans="1:2" s="197" customFormat="1" x14ac:dyDescent="0.25">
      <c r="A5284" s="200"/>
      <c r="B5284" s="200"/>
    </row>
    <row r="5285" spans="1:2" s="197" customFormat="1" x14ac:dyDescent="0.25">
      <c r="A5285" s="200"/>
      <c r="B5285" s="200"/>
    </row>
    <row r="5286" spans="1:2" s="197" customFormat="1" x14ac:dyDescent="0.25">
      <c r="A5286" s="200"/>
      <c r="B5286" s="200"/>
    </row>
    <row r="5287" spans="1:2" s="197" customFormat="1" x14ac:dyDescent="0.25">
      <c r="A5287" s="200"/>
      <c r="B5287" s="200"/>
    </row>
    <row r="5288" spans="1:2" s="197" customFormat="1" x14ac:dyDescent="0.25">
      <c r="A5288" s="200"/>
      <c r="B5288" s="200"/>
    </row>
    <row r="5289" spans="1:2" s="197" customFormat="1" x14ac:dyDescent="0.25">
      <c r="A5289" s="200"/>
      <c r="B5289" s="200"/>
    </row>
    <row r="5290" spans="1:2" s="197" customFormat="1" x14ac:dyDescent="0.25">
      <c r="A5290" s="200"/>
      <c r="B5290" s="200"/>
    </row>
    <row r="5291" spans="1:2" s="197" customFormat="1" x14ac:dyDescent="0.25">
      <c r="A5291" s="200"/>
      <c r="B5291" s="200"/>
    </row>
    <row r="5292" spans="1:2" s="197" customFormat="1" x14ac:dyDescent="0.25">
      <c r="A5292" s="200"/>
      <c r="B5292" s="200"/>
    </row>
    <row r="5293" spans="1:2" s="197" customFormat="1" x14ac:dyDescent="0.25">
      <c r="A5293" s="200"/>
      <c r="B5293" s="200"/>
    </row>
    <row r="5294" spans="1:2" s="197" customFormat="1" x14ac:dyDescent="0.25">
      <c r="A5294" s="200"/>
      <c r="B5294" s="200"/>
    </row>
    <row r="5295" spans="1:2" s="197" customFormat="1" x14ac:dyDescent="0.25">
      <c r="A5295" s="200"/>
      <c r="B5295" s="200"/>
    </row>
    <row r="5296" spans="1:2" s="197" customFormat="1" x14ac:dyDescent="0.25">
      <c r="A5296" s="200"/>
      <c r="B5296" s="200"/>
    </row>
    <row r="5297" spans="1:2" s="197" customFormat="1" x14ac:dyDescent="0.25">
      <c r="A5297" s="200"/>
      <c r="B5297" s="200"/>
    </row>
    <row r="5298" spans="1:2" s="197" customFormat="1" x14ac:dyDescent="0.25">
      <c r="A5298" s="200"/>
      <c r="B5298" s="200"/>
    </row>
    <row r="5299" spans="1:2" s="197" customFormat="1" x14ac:dyDescent="0.25">
      <c r="A5299" s="200"/>
      <c r="B5299" s="200"/>
    </row>
    <row r="5300" spans="1:2" s="197" customFormat="1" x14ac:dyDescent="0.25">
      <c r="A5300" s="200"/>
      <c r="B5300" s="200"/>
    </row>
    <row r="5301" spans="1:2" s="197" customFormat="1" x14ac:dyDescent="0.25">
      <c r="A5301" s="200"/>
      <c r="B5301" s="200"/>
    </row>
    <row r="5302" spans="1:2" s="197" customFormat="1" x14ac:dyDescent="0.25">
      <c r="A5302" s="200"/>
      <c r="B5302" s="200"/>
    </row>
    <row r="5303" spans="1:2" s="197" customFormat="1" x14ac:dyDescent="0.25">
      <c r="A5303" s="200"/>
      <c r="B5303" s="200"/>
    </row>
    <row r="5304" spans="1:2" s="197" customFormat="1" x14ac:dyDescent="0.25">
      <c r="A5304" s="200"/>
      <c r="B5304" s="200"/>
    </row>
    <row r="5305" spans="1:2" s="197" customFormat="1" x14ac:dyDescent="0.25">
      <c r="A5305" s="200"/>
      <c r="B5305" s="200"/>
    </row>
    <row r="5306" spans="1:2" s="197" customFormat="1" x14ac:dyDescent="0.25">
      <c r="A5306" s="200"/>
      <c r="B5306" s="200"/>
    </row>
    <row r="5307" spans="1:2" s="197" customFormat="1" x14ac:dyDescent="0.25">
      <c r="A5307" s="200"/>
      <c r="B5307" s="200"/>
    </row>
    <row r="5308" spans="1:2" s="197" customFormat="1" x14ac:dyDescent="0.25">
      <c r="A5308" s="200"/>
      <c r="B5308" s="200"/>
    </row>
    <row r="5309" spans="1:2" s="197" customFormat="1" x14ac:dyDescent="0.25">
      <c r="A5309" s="200"/>
      <c r="B5309" s="200"/>
    </row>
    <row r="5310" spans="1:2" s="197" customFormat="1" x14ac:dyDescent="0.25">
      <c r="A5310" s="200"/>
      <c r="B5310" s="200"/>
    </row>
    <row r="5311" spans="1:2" s="197" customFormat="1" x14ac:dyDescent="0.25">
      <c r="A5311" s="200"/>
      <c r="B5311" s="200"/>
    </row>
    <row r="5312" spans="1:2" s="197" customFormat="1" x14ac:dyDescent="0.25">
      <c r="A5312" s="200"/>
      <c r="B5312" s="200"/>
    </row>
    <row r="5313" spans="1:2" s="197" customFormat="1" x14ac:dyDescent="0.25">
      <c r="A5313" s="200"/>
      <c r="B5313" s="200"/>
    </row>
    <row r="5314" spans="1:2" s="197" customFormat="1" x14ac:dyDescent="0.25">
      <c r="A5314" s="200"/>
      <c r="B5314" s="200"/>
    </row>
    <row r="5315" spans="1:2" s="197" customFormat="1" x14ac:dyDescent="0.25">
      <c r="A5315" s="200"/>
      <c r="B5315" s="200"/>
    </row>
    <row r="5316" spans="1:2" s="197" customFormat="1" x14ac:dyDescent="0.25">
      <c r="A5316" s="200"/>
      <c r="B5316" s="200"/>
    </row>
    <row r="5317" spans="1:2" s="197" customFormat="1" x14ac:dyDescent="0.25">
      <c r="A5317" s="200"/>
      <c r="B5317" s="200"/>
    </row>
    <row r="5318" spans="1:2" s="197" customFormat="1" x14ac:dyDescent="0.25">
      <c r="A5318" s="200"/>
      <c r="B5318" s="200"/>
    </row>
    <row r="5319" spans="1:2" s="197" customFormat="1" x14ac:dyDescent="0.25">
      <c r="A5319" s="200"/>
      <c r="B5319" s="200"/>
    </row>
    <row r="5320" spans="1:2" s="197" customFormat="1" x14ac:dyDescent="0.25">
      <c r="A5320" s="200"/>
      <c r="B5320" s="200"/>
    </row>
    <row r="5321" spans="1:2" s="197" customFormat="1" x14ac:dyDescent="0.25">
      <c r="A5321" s="200"/>
      <c r="B5321" s="200"/>
    </row>
    <row r="5322" spans="1:2" s="197" customFormat="1" x14ac:dyDescent="0.25">
      <c r="A5322" s="200"/>
      <c r="B5322" s="200"/>
    </row>
    <row r="5323" spans="1:2" s="197" customFormat="1" x14ac:dyDescent="0.25">
      <c r="A5323" s="200"/>
      <c r="B5323" s="200"/>
    </row>
    <row r="5324" spans="1:2" s="197" customFormat="1" x14ac:dyDescent="0.25">
      <c r="A5324" s="200"/>
      <c r="B5324" s="200"/>
    </row>
    <row r="5325" spans="1:2" s="197" customFormat="1" x14ac:dyDescent="0.25">
      <c r="A5325" s="200"/>
      <c r="B5325" s="200"/>
    </row>
    <row r="5326" spans="1:2" s="197" customFormat="1" x14ac:dyDescent="0.25">
      <c r="A5326" s="200"/>
      <c r="B5326" s="200"/>
    </row>
    <row r="5327" spans="1:2" s="197" customFormat="1" x14ac:dyDescent="0.25">
      <c r="A5327" s="200"/>
      <c r="B5327" s="200"/>
    </row>
    <row r="5328" spans="1:2" s="197" customFormat="1" x14ac:dyDescent="0.25">
      <c r="A5328" s="200"/>
      <c r="B5328" s="200"/>
    </row>
    <row r="5329" spans="1:2" s="197" customFormat="1" x14ac:dyDescent="0.25">
      <c r="A5329" s="200"/>
      <c r="B5329" s="200"/>
    </row>
    <row r="5330" spans="1:2" s="197" customFormat="1" x14ac:dyDescent="0.25">
      <c r="A5330" s="200"/>
      <c r="B5330" s="200"/>
    </row>
    <row r="5331" spans="1:2" s="197" customFormat="1" x14ac:dyDescent="0.25">
      <c r="A5331" s="200"/>
      <c r="B5331" s="200"/>
    </row>
    <row r="5332" spans="1:2" s="197" customFormat="1" x14ac:dyDescent="0.25">
      <c r="A5332" s="200"/>
      <c r="B5332" s="200"/>
    </row>
    <row r="5333" spans="1:2" s="197" customFormat="1" x14ac:dyDescent="0.25">
      <c r="A5333" s="200"/>
      <c r="B5333" s="200"/>
    </row>
    <row r="5334" spans="1:2" s="197" customFormat="1" x14ac:dyDescent="0.25">
      <c r="A5334" s="200"/>
      <c r="B5334" s="200"/>
    </row>
    <row r="5335" spans="1:2" s="197" customFormat="1" x14ac:dyDescent="0.25">
      <c r="A5335" s="200"/>
      <c r="B5335" s="200"/>
    </row>
    <row r="5336" spans="1:2" s="197" customFormat="1" x14ac:dyDescent="0.25">
      <c r="A5336" s="200"/>
      <c r="B5336" s="200"/>
    </row>
    <row r="5337" spans="1:2" s="197" customFormat="1" x14ac:dyDescent="0.25">
      <c r="A5337" s="200"/>
      <c r="B5337" s="200"/>
    </row>
    <row r="5338" spans="1:2" s="197" customFormat="1" x14ac:dyDescent="0.25">
      <c r="A5338" s="200"/>
      <c r="B5338" s="200"/>
    </row>
    <row r="5339" spans="1:2" s="197" customFormat="1" x14ac:dyDescent="0.25">
      <c r="A5339" s="200"/>
      <c r="B5339" s="200"/>
    </row>
    <row r="5340" spans="1:2" s="197" customFormat="1" x14ac:dyDescent="0.25">
      <c r="A5340" s="200"/>
      <c r="B5340" s="200"/>
    </row>
    <row r="5341" spans="1:2" s="197" customFormat="1" x14ac:dyDescent="0.25">
      <c r="A5341" s="200"/>
      <c r="B5341" s="200"/>
    </row>
    <row r="5342" spans="1:2" s="197" customFormat="1" x14ac:dyDescent="0.25">
      <c r="A5342" s="200"/>
      <c r="B5342" s="200"/>
    </row>
    <row r="5343" spans="1:2" s="197" customFormat="1" x14ac:dyDescent="0.25">
      <c r="A5343" s="200"/>
      <c r="B5343" s="200"/>
    </row>
    <row r="5344" spans="1:2" s="197" customFormat="1" x14ac:dyDescent="0.25">
      <c r="A5344" s="200"/>
      <c r="B5344" s="200"/>
    </row>
    <row r="5345" spans="1:2" s="197" customFormat="1" x14ac:dyDescent="0.25">
      <c r="A5345" s="200"/>
      <c r="B5345" s="200"/>
    </row>
    <row r="5346" spans="1:2" s="197" customFormat="1" x14ac:dyDescent="0.25">
      <c r="A5346" s="200"/>
      <c r="B5346" s="200"/>
    </row>
    <row r="5347" spans="1:2" s="197" customFormat="1" x14ac:dyDescent="0.25">
      <c r="A5347" s="200"/>
      <c r="B5347" s="200"/>
    </row>
    <row r="5348" spans="1:2" s="197" customFormat="1" x14ac:dyDescent="0.25">
      <c r="A5348" s="200"/>
      <c r="B5348" s="200"/>
    </row>
    <row r="5349" spans="1:2" s="197" customFormat="1" x14ac:dyDescent="0.25">
      <c r="A5349" s="200"/>
      <c r="B5349" s="200"/>
    </row>
    <row r="5350" spans="1:2" s="197" customFormat="1" x14ac:dyDescent="0.25">
      <c r="A5350" s="200"/>
      <c r="B5350" s="200"/>
    </row>
    <row r="5351" spans="1:2" s="197" customFormat="1" x14ac:dyDescent="0.25">
      <c r="A5351" s="200"/>
      <c r="B5351" s="200"/>
    </row>
    <row r="5352" spans="1:2" s="197" customFormat="1" x14ac:dyDescent="0.25">
      <c r="A5352" s="200"/>
      <c r="B5352" s="200"/>
    </row>
    <row r="5353" spans="1:2" s="197" customFormat="1" x14ac:dyDescent="0.25">
      <c r="A5353" s="200"/>
      <c r="B5353" s="200"/>
    </row>
    <row r="5354" spans="1:2" s="197" customFormat="1" x14ac:dyDescent="0.25">
      <c r="A5354" s="200"/>
      <c r="B5354" s="200"/>
    </row>
    <row r="5355" spans="1:2" s="197" customFormat="1" x14ac:dyDescent="0.25">
      <c r="A5355" s="200"/>
      <c r="B5355" s="200"/>
    </row>
    <row r="5356" spans="1:2" s="197" customFormat="1" x14ac:dyDescent="0.25">
      <c r="A5356" s="200"/>
      <c r="B5356" s="200"/>
    </row>
    <row r="5357" spans="1:2" s="197" customFormat="1" x14ac:dyDescent="0.25">
      <c r="A5357" s="200"/>
      <c r="B5357" s="200"/>
    </row>
    <row r="5358" spans="1:2" s="197" customFormat="1" x14ac:dyDescent="0.25">
      <c r="A5358" s="200"/>
      <c r="B5358" s="200"/>
    </row>
    <row r="5359" spans="1:2" s="197" customFormat="1" x14ac:dyDescent="0.25">
      <c r="A5359" s="200"/>
      <c r="B5359" s="200"/>
    </row>
    <row r="5360" spans="1:2" s="197" customFormat="1" x14ac:dyDescent="0.25">
      <c r="A5360" s="200"/>
      <c r="B5360" s="200"/>
    </row>
    <row r="5361" spans="1:2" s="197" customFormat="1" x14ac:dyDescent="0.25">
      <c r="A5361" s="200"/>
      <c r="B5361" s="200"/>
    </row>
    <row r="5362" spans="1:2" s="197" customFormat="1" x14ac:dyDescent="0.25">
      <c r="A5362" s="200"/>
      <c r="B5362" s="200"/>
    </row>
    <row r="5363" spans="1:2" s="197" customFormat="1" x14ac:dyDescent="0.25">
      <c r="A5363" s="200"/>
      <c r="B5363" s="200"/>
    </row>
    <row r="5364" spans="1:2" s="197" customFormat="1" x14ac:dyDescent="0.25">
      <c r="A5364" s="200"/>
      <c r="B5364" s="200"/>
    </row>
    <row r="5365" spans="1:2" s="197" customFormat="1" x14ac:dyDescent="0.25">
      <c r="A5365" s="200"/>
      <c r="B5365" s="200"/>
    </row>
    <row r="5366" spans="1:2" s="197" customFormat="1" x14ac:dyDescent="0.25">
      <c r="A5366" s="200"/>
      <c r="B5366" s="200"/>
    </row>
    <row r="5367" spans="1:2" s="197" customFormat="1" x14ac:dyDescent="0.25">
      <c r="A5367" s="200"/>
      <c r="B5367" s="200"/>
    </row>
    <row r="5368" spans="1:2" s="197" customFormat="1" x14ac:dyDescent="0.25">
      <c r="A5368" s="200"/>
      <c r="B5368" s="200"/>
    </row>
    <row r="5369" spans="1:2" s="197" customFormat="1" x14ac:dyDescent="0.25">
      <c r="A5369" s="200"/>
      <c r="B5369" s="200"/>
    </row>
    <row r="5370" spans="1:2" s="197" customFormat="1" x14ac:dyDescent="0.25">
      <c r="A5370" s="200"/>
      <c r="B5370" s="200"/>
    </row>
    <row r="5371" spans="1:2" s="197" customFormat="1" x14ac:dyDescent="0.25">
      <c r="A5371" s="200"/>
      <c r="B5371" s="200"/>
    </row>
    <row r="5372" spans="1:2" s="197" customFormat="1" x14ac:dyDescent="0.25">
      <c r="A5372" s="200"/>
      <c r="B5372" s="200"/>
    </row>
    <row r="5373" spans="1:2" s="197" customFormat="1" x14ac:dyDescent="0.25">
      <c r="A5373" s="200"/>
      <c r="B5373" s="200"/>
    </row>
    <row r="5374" spans="1:2" s="197" customFormat="1" x14ac:dyDescent="0.25">
      <c r="A5374" s="200"/>
      <c r="B5374" s="200"/>
    </row>
    <row r="5375" spans="1:2" s="197" customFormat="1" x14ac:dyDescent="0.25">
      <c r="A5375" s="200"/>
      <c r="B5375" s="200"/>
    </row>
    <row r="5376" spans="1:2" s="197" customFormat="1" x14ac:dyDescent="0.25">
      <c r="A5376" s="200"/>
      <c r="B5376" s="200"/>
    </row>
    <row r="5377" spans="1:2" s="197" customFormat="1" x14ac:dyDescent="0.25">
      <c r="A5377" s="200"/>
      <c r="B5377" s="200"/>
    </row>
    <row r="5378" spans="1:2" s="197" customFormat="1" x14ac:dyDescent="0.25">
      <c r="A5378" s="200"/>
      <c r="B5378" s="200"/>
    </row>
    <row r="5379" spans="1:2" s="197" customFormat="1" x14ac:dyDescent="0.25">
      <c r="A5379" s="200"/>
      <c r="B5379" s="200"/>
    </row>
    <row r="5380" spans="1:2" s="197" customFormat="1" x14ac:dyDescent="0.25">
      <c r="A5380" s="200"/>
      <c r="B5380" s="200"/>
    </row>
    <row r="5381" spans="1:2" s="197" customFormat="1" x14ac:dyDescent="0.25">
      <c r="A5381" s="200"/>
      <c r="B5381" s="200"/>
    </row>
    <row r="5382" spans="1:2" s="197" customFormat="1" x14ac:dyDescent="0.25">
      <c r="A5382" s="200"/>
      <c r="B5382" s="200"/>
    </row>
    <row r="5383" spans="1:2" s="197" customFormat="1" x14ac:dyDescent="0.25">
      <c r="A5383" s="200"/>
      <c r="B5383" s="200"/>
    </row>
    <row r="5384" spans="1:2" s="197" customFormat="1" x14ac:dyDescent="0.25">
      <c r="A5384" s="200"/>
      <c r="B5384" s="200"/>
    </row>
    <row r="5385" spans="1:2" s="197" customFormat="1" x14ac:dyDescent="0.25">
      <c r="A5385" s="200"/>
      <c r="B5385" s="200"/>
    </row>
    <row r="5386" spans="1:2" s="197" customFormat="1" x14ac:dyDescent="0.25">
      <c r="A5386" s="200"/>
      <c r="B5386" s="200"/>
    </row>
    <row r="5387" spans="1:2" s="197" customFormat="1" x14ac:dyDescent="0.25">
      <c r="A5387" s="200"/>
      <c r="B5387" s="200"/>
    </row>
    <row r="5388" spans="1:2" s="197" customFormat="1" x14ac:dyDescent="0.25">
      <c r="A5388" s="200"/>
      <c r="B5388" s="200"/>
    </row>
    <row r="5389" spans="1:2" s="197" customFormat="1" x14ac:dyDescent="0.25">
      <c r="A5389" s="200"/>
      <c r="B5389" s="200"/>
    </row>
    <row r="5390" spans="1:2" s="197" customFormat="1" x14ac:dyDescent="0.25">
      <c r="A5390" s="200"/>
      <c r="B5390" s="200"/>
    </row>
    <row r="5391" spans="1:2" s="197" customFormat="1" x14ac:dyDescent="0.25">
      <c r="A5391" s="200"/>
      <c r="B5391" s="200"/>
    </row>
    <row r="5392" spans="1:2" s="197" customFormat="1" x14ac:dyDescent="0.25">
      <c r="A5392" s="200"/>
      <c r="B5392" s="200"/>
    </row>
    <row r="5393" spans="1:2" s="197" customFormat="1" x14ac:dyDescent="0.25">
      <c r="A5393" s="200"/>
      <c r="B5393" s="200"/>
    </row>
    <row r="5394" spans="1:2" s="197" customFormat="1" x14ac:dyDescent="0.25">
      <c r="A5394" s="200"/>
      <c r="B5394" s="200"/>
    </row>
    <row r="5395" spans="1:2" s="197" customFormat="1" x14ac:dyDescent="0.25">
      <c r="A5395" s="200"/>
      <c r="B5395" s="200"/>
    </row>
    <row r="5396" spans="1:2" s="197" customFormat="1" x14ac:dyDescent="0.25">
      <c r="A5396" s="200"/>
      <c r="B5396" s="200"/>
    </row>
    <row r="5397" spans="1:2" s="197" customFormat="1" x14ac:dyDescent="0.25">
      <c r="A5397" s="200"/>
      <c r="B5397" s="200"/>
    </row>
    <row r="5398" spans="1:2" s="197" customFormat="1" x14ac:dyDescent="0.25">
      <c r="A5398" s="200"/>
      <c r="B5398" s="200"/>
    </row>
    <row r="5399" spans="1:2" s="197" customFormat="1" x14ac:dyDescent="0.25">
      <c r="A5399" s="200"/>
      <c r="B5399" s="200"/>
    </row>
    <row r="5400" spans="1:2" s="197" customFormat="1" x14ac:dyDescent="0.25">
      <c r="A5400" s="200"/>
      <c r="B5400" s="200"/>
    </row>
    <row r="5401" spans="1:2" s="197" customFormat="1" x14ac:dyDescent="0.25">
      <c r="A5401" s="200"/>
      <c r="B5401" s="200"/>
    </row>
    <row r="5402" spans="1:2" s="197" customFormat="1" x14ac:dyDescent="0.25">
      <c r="A5402" s="200"/>
      <c r="B5402" s="200"/>
    </row>
    <row r="5403" spans="1:2" s="197" customFormat="1" x14ac:dyDescent="0.25">
      <c r="A5403" s="200"/>
      <c r="B5403" s="200"/>
    </row>
    <row r="5404" spans="1:2" s="197" customFormat="1" x14ac:dyDescent="0.25">
      <c r="A5404" s="200"/>
      <c r="B5404" s="200"/>
    </row>
    <row r="5405" spans="1:2" s="197" customFormat="1" x14ac:dyDescent="0.25">
      <c r="A5405" s="200"/>
      <c r="B5405" s="200"/>
    </row>
    <row r="5406" spans="1:2" s="197" customFormat="1" x14ac:dyDescent="0.25">
      <c r="A5406" s="200"/>
      <c r="B5406" s="200"/>
    </row>
    <row r="5407" spans="1:2" s="197" customFormat="1" x14ac:dyDescent="0.25">
      <c r="A5407" s="200"/>
      <c r="B5407" s="200"/>
    </row>
    <row r="5408" spans="1:2" s="197" customFormat="1" x14ac:dyDescent="0.25">
      <c r="A5408" s="200"/>
      <c r="B5408" s="200"/>
    </row>
    <row r="5409" spans="1:2" s="197" customFormat="1" x14ac:dyDescent="0.25">
      <c r="A5409" s="200"/>
      <c r="B5409" s="200"/>
    </row>
    <row r="5410" spans="1:2" s="197" customFormat="1" x14ac:dyDescent="0.25">
      <c r="A5410" s="200"/>
      <c r="B5410" s="200"/>
    </row>
    <row r="5411" spans="1:2" s="197" customFormat="1" x14ac:dyDescent="0.25">
      <c r="A5411" s="200"/>
      <c r="B5411" s="200"/>
    </row>
    <row r="5412" spans="1:2" s="197" customFormat="1" x14ac:dyDescent="0.25">
      <c r="A5412" s="200"/>
      <c r="B5412" s="200"/>
    </row>
    <row r="5413" spans="1:2" s="197" customFormat="1" x14ac:dyDescent="0.25">
      <c r="A5413" s="200"/>
      <c r="B5413" s="200"/>
    </row>
    <row r="5414" spans="1:2" s="197" customFormat="1" x14ac:dyDescent="0.25">
      <c r="A5414" s="200"/>
      <c r="B5414" s="200"/>
    </row>
    <row r="5415" spans="1:2" s="197" customFormat="1" x14ac:dyDescent="0.25">
      <c r="A5415" s="200"/>
      <c r="B5415" s="200"/>
    </row>
    <row r="5416" spans="1:2" s="197" customFormat="1" x14ac:dyDescent="0.25">
      <c r="A5416" s="200"/>
      <c r="B5416" s="200"/>
    </row>
    <row r="5417" spans="1:2" s="197" customFormat="1" x14ac:dyDescent="0.25">
      <c r="A5417" s="200"/>
      <c r="B5417" s="200"/>
    </row>
    <row r="5418" spans="1:2" s="197" customFormat="1" x14ac:dyDescent="0.25">
      <c r="A5418" s="200"/>
      <c r="B5418" s="200"/>
    </row>
    <row r="5419" spans="1:2" s="197" customFormat="1" x14ac:dyDescent="0.25">
      <c r="A5419" s="200"/>
      <c r="B5419" s="200"/>
    </row>
    <row r="5420" spans="1:2" s="197" customFormat="1" x14ac:dyDescent="0.25">
      <c r="A5420" s="200"/>
      <c r="B5420" s="200"/>
    </row>
    <row r="5421" spans="1:2" s="197" customFormat="1" x14ac:dyDescent="0.25">
      <c r="A5421" s="200"/>
      <c r="B5421" s="200"/>
    </row>
    <row r="5422" spans="1:2" s="197" customFormat="1" x14ac:dyDescent="0.25">
      <c r="A5422" s="200"/>
      <c r="B5422" s="200"/>
    </row>
    <row r="5423" spans="1:2" s="197" customFormat="1" x14ac:dyDescent="0.25">
      <c r="A5423" s="200"/>
      <c r="B5423" s="200"/>
    </row>
    <row r="5424" spans="1:2" s="197" customFormat="1" x14ac:dyDescent="0.25">
      <c r="A5424" s="200"/>
      <c r="B5424" s="200"/>
    </row>
    <row r="5425" spans="1:2" s="197" customFormat="1" x14ac:dyDescent="0.25">
      <c r="A5425" s="200"/>
      <c r="B5425" s="200"/>
    </row>
    <row r="5426" spans="1:2" s="197" customFormat="1" x14ac:dyDescent="0.25">
      <c r="A5426" s="200"/>
      <c r="B5426" s="200"/>
    </row>
    <row r="5427" spans="1:2" s="197" customFormat="1" x14ac:dyDescent="0.25">
      <c r="A5427" s="200"/>
      <c r="B5427" s="200"/>
    </row>
    <row r="5428" spans="1:2" s="197" customFormat="1" x14ac:dyDescent="0.25">
      <c r="A5428" s="200"/>
      <c r="B5428" s="200"/>
    </row>
    <row r="5429" spans="1:2" s="197" customFormat="1" x14ac:dyDescent="0.25">
      <c r="A5429" s="200"/>
      <c r="B5429" s="200"/>
    </row>
    <row r="5430" spans="1:2" s="197" customFormat="1" x14ac:dyDescent="0.25">
      <c r="A5430" s="200"/>
      <c r="B5430" s="200"/>
    </row>
    <row r="5431" spans="1:2" s="197" customFormat="1" x14ac:dyDescent="0.25">
      <c r="A5431" s="200"/>
      <c r="B5431" s="200"/>
    </row>
    <row r="5432" spans="1:2" s="197" customFormat="1" x14ac:dyDescent="0.25">
      <c r="A5432" s="200"/>
      <c r="B5432" s="200"/>
    </row>
    <row r="5433" spans="1:2" s="197" customFormat="1" x14ac:dyDescent="0.25">
      <c r="A5433" s="200"/>
      <c r="B5433" s="200"/>
    </row>
    <row r="5434" spans="1:2" s="197" customFormat="1" x14ac:dyDescent="0.25">
      <c r="A5434" s="200"/>
      <c r="B5434" s="200"/>
    </row>
    <row r="5435" spans="1:2" s="197" customFormat="1" x14ac:dyDescent="0.25">
      <c r="A5435" s="200"/>
      <c r="B5435" s="200"/>
    </row>
    <row r="5436" spans="1:2" s="197" customFormat="1" x14ac:dyDescent="0.25">
      <c r="A5436" s="200"/>
      <c r="B5436" s="200"/>
    </row>
    <row r="5437" spans="1:2" s="197" customFormat="1" x14ac:dyDescent="0.25">
      <c r="A5437" s="200"/>
      <c r="B5437" s="200"/>
    </row>
    <row r="5438" spans="1:2" s="197" customFormat="1" x14ac:dyDescent="0.25">
      <c r="A5438" s="200"/>
      <c r="B5438" s="200"/>
    </row>
    <row r="5439" spans="1:2" s="197" customFormat="1" x14ac:dyDescent="0.25">
      <c r="A5439" s="200"/>
      <c r="B5439" s="200"/>
    </row>
    <row r="5440" spans="1:2" s="197" customFormat="1" x14ac:dyDescent="0.25">
      <c r="A5440" s="200"/>
      <c r="B5440" s="200"/>
    </row>
    <row r="5441" spans="1:2" s="197" customFormat="1" x14ac:dyDescent="0.25">
      <c r="A5441" s="200"/>
      <c r="B5441" s="200"/>
    </row>
    <row r="5442" spans="1:2" s="197" customFormat="1" x14ac:dyDescent="0.25">
      <c r="A5442" s="200"/>
      <c r="B5442" s="200"/>
    </row>
    <row r="5443" spans="1:2" s="197" customFormat="1" x14ac:dyDescent="0.25">
      <c r="A5443" s="200"/>
      <c r="B5443" s="200"/>
    </row>
    <row r="5444" spans="1:2" s="197" customFormat="1" x14ac:dyDescent="0.25">
      <c r="A5444" s="200"/>
      <c r="B5444" s="200"/>
    </row>
    <row r="5445" spans="1:2" s="197" customFormat="1" x14ac:dyDescent="0.25">
      <c r="A5445" s="200"/>
      <c r="B5445" s="200"/>
    </row>
    <row r="5446" spans="1:2" s="197" customFormat="1" x14ac:dyDescent="0.25">
      <c r="A5446" s="200"/>
      <c r="B5446" s="200"/>
    </row>
    <row r="5447" spans="1:2" s="197" customFormat="1" x14ac:dyDescent="0.25">
      <c r="A5447" s="200"/>
      <c r="B5447" s="200"/>
    </row>
    <row r="5448" spans="1:2" s="197" customFormat="1" x14ac:dyDescent="0.25">
      <c r="A5448" s="200"/>
      <c r="B5448" s="200"/>
    </row>
    <row r="5449" spans="1:2" s="197" customFormat="1" x14ac:dyDescent="0.25">
      <c r="A5449" s="200"/>
      <c r="B5449" s="200"/>
    </row>
    <row r="5450" spans="1:2" s="197" customFormat="1" x14ac:dyDescent="0.25">
      <c r="A5450" s="200"/>
      <c r="B5450" s="200"/>
    </row>
    <row r="5451" spans="1:2" s="197" customFormat="1" x14ac:dyDescent="0.25">
      <c r="A5451" s="200"/>
      <c r="B5451" s="200"/>
    </row>
    <row r="5452" spans="1:2" s="197" customFormat="1" x14ac:dyDescent="0.25">
      <c r="A5452" s="200"/>
      <c r="B5452" s="200"/>
    </row>
    <row r="5453" spans="1:2" s="197" customFormat="1" x14ac:dyDescent="0.25">
      <c r="A5453" s="200"/>
      <c r="B5453" s="200"/>
    </row>
    <row r="5454" spans="1:2" s="197" customFormat="1" x14ac:dyDescent="0.25">
      <c r="A5454" s="200"/>
      <c r="B5454" s="200"/>
    </row>
    <row r="5455" spans="1:2" s="197" customFormat="1" x14ac:dyDescent="0.25">
      <c r="A5455" s="200"/>
      <c r="B5455" s="200"/>
    </row>
    <row r="5456" spans="1:2" s="197" customFormat="1" x14ac:dyDescent="0.25">
      <c r="A5456" s="200"/>
      <c r="B5456" s="200"/>
    </row>
    <row r="5457" spans="1:2" s="197" customFormat="1" x14ac:dyDescent="0.25">
      <c r="A5457" s="200"/>
      <c r="B5457" s="200"/>
    </row>
    <row r="5458" spans="1:2" s="197" customFormat="1" x14ac:dyDescent="0.25">
      <c r="A5458" s="200"/>
      <c r="B5458" s="200"/>
    </row>
    <row r="5459" spans="1:2" s="197" customFormat="1" x14ac:dyDescent="0.25">
      <c r="A5459" s="200"/>
      <c r="B5459" s="200"/>
    </row>
    <row r="5460" spans="1:2" s="197" customFormat="1" x14ac:dyDescent="0.25">
      <c r="A5460" s="200"/>
      <c r="B5460" s="200"/>
    </row>
    <row r="5461" spans="1:2" s="197" customFormat="1" x14ac:dyDescent="0.25">
      <c r="A5461" s="200"/>
      <c r="B5461" s="200"/>
    </row>
    <row r="5462" spans="1:2" s="197" customFormat="1" x14ac:dyDescent="0.25">
      <c r="A5462" s="200"/>
      <c r="B5462" s="200"/>
    </row>
    <row r="5463" spans="1:2" s="197" customFormat="1" x14ac:dyDescent="0.25">
      <c r="A5463" s="200"/>
      <c r="B5463" s="200"/>
    </row>
    <row r="5464" spans="1:2" s="197" customFormat="1" x14ac:dyDescent="0.25">
      <c r="A5464" s="200"/>
      <c r="B5464" s="200"/>
    </row>
    <row r="5465" spans="1:2" s="197" customFormat="1" x14ac:dyDescent="0.25">
      <c r="A5465" s="200"/>
      <c r="B5465" s="200"/>
    </row>
    <row r="5466" spans="1:2" s="197" customFormat="1" x14ac:dyDescent="0.25">
      <c r="A5466" s="200"/>
      <c r="B5466" s="200"/>
    </row>
    <row r="5467" spans="1:2" s="197" customFormat="1" x14ac:dyDescent="0.25">
      <c r="A5467" s="200"/>
      <c r="B5467" s="200"/>
    </row>
    <row r="5468" spans="1:2" s="197" customFormat="1" x14ac:dyDescent="0.25">
      <c r="A5468" s="200"/>
      <c r="B5468" s="200"/>
    </row>
    <row r="5469" spans="1:2" s="197" customFormat="1" x14ac:dyDescent="0.25">
      <c r="A5469" s="200"/>
      <c r="B5469" s="200"/>
    </row>
    <row r="5470" spans="1:2" s="197" customFormat="1" x14ac:dyDescent="0.25">
      <c r="A5470" s="200"/>
      <c r="B5470" s="200"/>
    </row>
    <row r="5471" spans="1:2" s="197" customFormat="1" x14ac:dyDescent="0.25">
      <c r="A5471" s="200"/>
      <c r="B5471" s="200"/>
    </row>
    <row r="5472" spans="1:2" s="197" customFormat="1" x14ac:dyDescent="0.25">
      <c r="A5472" s="200"/>
      <c r="B5472" s="200"/>
    </row>
    <row r="5473" spans="1:2" s="197" customFormat="1" x14ac:dyDescent="0.25">
      <c r="A5473" s="200"/>
      <c r="B5473" s="200"/>
    </row>
    <row r="5474" spans="1:2" s="197" customFormat="1" x14ac:dyDescent="0.25">
      <c r="A5474" s="200"/>
      <c r="B5474" s="200"/>
    </row>
    <row r="5475" spans="1:2" s="197" customFormat="1" x14ac:dyDescent="0.25">
      <c r="A5475" s="200"/>
      <c r="B5475" s="200"/>
    </row>
    <row r="5476" spans="1:2" s="197" customFormat="1" x14ac:dyDescent="0.25">
      <c r="A5476" s="200"/>
      <c r="B5476" s="200"/>
    </row>
    <row r="5477" spans="1:2" s="197" customFormat="1" x14ac:dyDescent="0.25">
      <c r="A5477" s="200"/>
      <c r="B5477" s="200"/>
    </row>
    <row r="5478" spans="1:2" s="197" customFormat="1" x14ac:dyDescent="0.25">
      <c r="A5478" s="200"/>
      <c r="B5478" s="200"/>
    </row>
    <row r="5479" spans="1:2" s="197" customFormat="1" x14ac:dyDescent="0.25">
      <c r="A5479" s="200"/>
      <c r="B5479" s="200"/>
    </row>
    <row r="5480" spans="1:2" s="197" customFormat="1" x14ac:dyDescent="0.25">
      <c r="A5480" s="200"/>
      <c r="B5480" s="200"/>
    </row>
    <row r="5481" spans="1:2" s="197" customFormat="1" x14ac:dyDescent="0.25">
      <c r="A5481" s="200"/>
      <c r="B5481" s="200"/>
    </row>
    <row r="5482" spans="1:2" s="197" customFormat="1" x14ac:dyDescent="0.25">
      <c r="A5482" s="200"/>
      <c r="B5482" s="200"/>
    </row>
    <row r="5483" spans="1:2" s="197" customFormat="1" x14ac:dyDescent="0.25">
      <c r="A5483" s="200"/>
      <c r="B5483" s="200"/>
    </row>
    <row r="5484" spans="1:2" s="197" customFormat="1" x14ac:dyDescent="0.25">
      <c r="A5484" s="200"/>
      <c r="B5484" s="200"/>
    </row>
    <row r="5485" spans="1:2" s="197" customFormat="1" x14ac:dyDescent="0.25">
      <c r="A5485" s="200"/>
      <c r="B5485" s="200"/>
    </row>
    <row r="5486" spans="1:2" s="197" customFormat="1" x14ac:dyDescent="0.25">
      <c r="A5486" s="200"/>
      <c r="B5486" s="200"/>
    </row>
    <row r="5487" spans="1:2" s="197" customFormat="1" x14ac:dyDescent="0.25">
      <c r="A5487" s="200"/>
      <c r="B5487" s="200"/>
    </row>
    <row r="5488" spans="1:2" s="197" customFormat="1" x14ac:dyDescent="0.25">
      <c r="A5488" s="200"/>
      <c r="B5488" s="200"/>
    </row>
    <row r="5489" spans="1:2" s="197" customFormat="1" x14ac:dyDescent="0.25">
      <c r="A5489" s="200"/>
      <c r="B5489" s="200"/>
    </row>
    <row r="5490" spans="1:2" s="197" customFormat="1" x14ac:dyDescent="0.25">
      <c r="A5490" s="200"/>
      <c r="B5490" s="200"/>
    </row>
    <row r="5491" spans="1:2" s="197" customFormat="1" x14ac:dyDescent="0.25">
      <c r="A5491" s="200"/>
      <c r="B5491" s="200"/>
    </row>
    <row r="5492" spans="1:2" s="197" customFormat="1" x14ac:dyDescent="0.25">
      <c r="A5492" s="200"/>
      <c r="B5492" s="200"/>
    </row>
    <row r="5493" spans="1:2" s="197" customFormat="1" x14ac:dyDescent="0.25">
      <c r="A5493" s="200"/>
      <c r="B5493" s="200"/>
    </row>
    <row r="5494" spans="1:2" s="197" customFormat="1" x14ac:dyDescent="0.25">
      <c r="A5494" s="200"/>
      <c r="B5494" s="200"/>
    </row>
    <row r="5495" spans="1:2" s="197" customFormat="1" x14ac:dyDescent="0.25">
      <c r="A5495" s="200"/>
      <c r="B5495" s="200"/>
    </row>
    <row r="5496" spans="1:2" s="197" customFormat="1" x14ac:dyDescent="0.25">
      <c r="A5496" s="200"/>
      <c r="B5496" s="200"/>
    </row>
    <row r="5497" spans="1:2" s="197" customFormat="1" x14ac:dyDescent="0.25">
      <c r="A5497" s="200"/>
      <c r="B5497" s="200"/>
    </row>
    <row r="5498" spans="1:2" s="197" customFormat="1" x14ac:dyDescent="0.25">
      <c r="A5498" s="200"/>
      <c r="B5498" s="200"/>
    </row>
    <row r="5499" spans="1:2" s="197" customFormat="1" x14ac:dyDescent="0.25">
      <c r="A5499" s="200"/>
      <c r="B5499" s="200"/>
    </row>
    <row r="5500" spans="1:2" s="197" customFormat="1" x14ac:dyDescent="0.25">
      <c r="A5500" s="200"/>
      <c r="B5500" s="200"/>
    </row>
    <row r="5501" spans="1:2" s="197" customFormat="1" x14ac:dyDescent="0.25">
      <c r="A5501" s="200"/>
      <c r="B5501" s="200"/>
    </row>
    <row r="5502" spans="1:2" s="197" customFormat="1" x14ac:dyDescent="0.25">
      <c r="A5502" s="200"/>
      <c r="B5502" s="200"/>
    </row>
    <row r="5503" spans="1:2" s="197" customFormat="1" x14ac:dyDescent="0.25">
      <c r="A5503" s="200"/>
      <c r="B5503" s="200"/>
    </row>
    <row r="5504" spans="1:2" s="197" customFormat="1" x14ac:dyDescent="0.25">
      <c r="A5504" s="200"/>
      <c r="B5504" s="200"/>
    </row>
    <row r="5505" spans="1:2" s="197" customFormat="1" x14ac:dyDescent="0.25">
      <c r="A5505" s="200"/>
      <c r="B5505" s="200"/>
    </row>
    <row r="5506" spans="1:2" s="197" customFormat="1" x14ac:dyDescent="0.25">
      <c r="A5506" s="200"/>
      <c r="B5506" s="200"/>
    </row>
    <row r="5507" spans="1:2" s="197" customFormat="1" x14ac:dyDescent="0.25">
      <c r="A5507" s="200"/>
      <c r="B5507" s="200"/>
    </row>
    <row r="5508" spans="1:2" s="197" customFormat="1" x14ac:dyDescent="0.25">
      <c r="A5508" s="200"/>
      <c r="B5508" s="200"/>
    </row>
    <row r="5509" spans="1:2" s="197" customFormat="1" x14ac:dyDescent="0.25">
      <c r="A5509" s="200"/>
      <c r="B5509" s="200"/>
    </row>
    <row r="5510" spans="1:2" s="197" customFormat="1" x14ac:dyDescent="0.25">
      <c r="A5510" s="200"/>
      <c r="B5510" s="200"/>
    </row>
    <row r="5511" spans="1:2" s="197" customFormat="1" x14ac:dyDescent="0.25">
      <c r="A5511" s="200"/>
      <c r="B5511" s="200"/>
    </row>
    <row r="5512" spans="1:2" s="197" customFormat="1" x14ac:dyDescent="0.25">
      <c r="A5512" s="200"/>
      <c r="B5512" s="200"/>
    </row>
    <row r="5513" spans="1:2" s="197" customFormat="1" x14ac:dyDescent="0.25">
      <c r="A5513" s="200"/>
      <c r="B5513" s="200"/>
    </row>
    <row r="5514" spans="1:2" s="197" customFormat="1" x14ac:dyDescent="0.25">
      <c r="A5514" s="200"/>
      <c r="B5514" s="200"/>
    </row>
    <row r="5515" spans="1:2" s="197" customFormat="1" x14ac:dyDescent="0.25">
      <c r="A5515" s="200"/>
      <c r="B5515" s="200"/>
    </row>
    <row r="5516" spans="1:2" s="197" customFormat="1" x14ac:dyDescent="0.25">
      <c r="A5516" s="200"/>
      <c r="B5516" s="200"/>
    </row>
    <row r="5517" spans="1:2" s="197" customFormat="1" x14ac:dyDescent="0.25">
      <c r="A5517" s="200"/>
      <c r="B5517" s="200"/>
    </row>
    <row r="5518" spans="1:2" s="197" customFormat="1" x14ac:dyDescent="0.25">
      <c r="A5518" s="200"/>
      <c r="B5518" s="200"/>
    </row>
    <row r="5519" spans="1:2" s="197" customFormat="1" x14ac:dyDescent="0.25">
      <c r="A5519" s="200"/>
      <c r="B5519" s="200"/>
    </row>
    <row r="5520" spans="1:2" s="197" customFormat="1" x14ac:dyDescent="0.25">
      <c r="A5520" s="200"/>
      <c r="B5520" s="200"/>
    </row>
    <row r="5521" spans="1:2" s="197" customFormat="1" x14ac:dyDescent="0.25">
      <c r="A5521" s="200"/>
      <c r="B5521" s="200"/>
    </row>
    <row r="5522" spans="1:2" s="197" customFormat="1" x14ac:dyDescent="0.25">
      <c r="A5522" s="200"/>
      <c r="B5522" s="200"/>
    </row>
    <row r="5523" spans="1:2" s="197" customFormat="1" x14ac:dyDescent="0.25">
      <c r="A5523" s="200"/>
      <c r="B5523" s="200"/>
    </row>
    <row r="5524" spans="1:2" s="197" customFormat="1" x14ac:dyDescent="0.25">
      <c r="A5524" s="200"/>
      <c r="B5524" s="200"/>
    </row>
    <row r="5525" spans="1:2" s="197" customFormat="1" x14ac:dyDescent="0.25">
      <c r="A5525" s="200"/>
      <c r="B5525" s="200"/>
    </row>
    <row r="5526" spans="1:2" s="197" customFormat="1" x14ac:dyDescent="0.25">
      <c r="A5526" s="200"/>
      <c r="B5526" s="200"/>
    </row>
    <row r="5527" spans="1:2" s="197" customFormat="1" x14ac:dyDescent="0.25">
      <c r="A5527" s="200"/>
      <c r="B5527" s="200"/>
    </row>
    <row r="5528" spans="1:2" s="197" customFormat="1" x14ac:dyDescent="0.25">
      <c r="A5528" s="200"/>
      <c r="B5528" s="200"/>
    </row>
    <row r="5529" spans="1:2" s="197" customFormat="1" x14ac:dyDescent="0.25">
      <c r="A5529" s="200"/>
      <c r="B5529" s="200"/>
    </row>
    <row r="5530" spans="1:2" s="197" customFormat="1" x14ac:dyDescent="0.25">
      <c r="A5530" s="200"/>
      <c r="B5530" s="200"/>
    </row>
    <row r="5531" spans="1:2" s="197" customFormat="1" x14ac:dyDescent="0.25">
      <c r="A5531" s="200"/>
      <c r="B5531" s="200"/>
    </row>
    <row r="5532" spans="1:2" s="197" customFormat="1" x14ac:dyDescent="0.25">
      <c r="A5532" s="200"/>
      <c r="B5532" s="200"/>
    </row>
    <row r="5533" spans="1:2" s="197" customFormat="1" x14ac:dyDescent="0.25">
      <c r="A5533" s="200"/>
      <c r="B5533" s="200"/>
    </row>
    <row r="5534" spans="1:2" s="197" customFormat="1" x14ac:dyDescent="0.25">
      <c r="A5534" s="200"/>
      <c r="B5534" s="200"/>
    </row>
    <row r="5535" spans="1:2" s="197" customFormat="1" x14ac:dyDescent="0.25">
      <c r="A5535" s="200"/>
      <c r="B5535" s="200"/>
    </row>
    <row r="5536" spans="1:2" s="197" customFormat="1" x14ac:dyDescent="0.25">
      <c r="A5536" s="200"/>
      <c r="B5536" s="200"/>
    </row>
    <row r="5537" spans="1:2" s="197" customFormat="1" x14ac:dyDescent="0.25">
      <c r="A5537" s="200"/>
      <c r="B5537" s="200"/>
    </row>
    <row r="5538" spans="1:2" s="197" customFormat="1" x14ac:dyDescent="0.25">
      <c r="A5538" s="200"/>
      <c r="B5538" s="200"/>
    </row>
    <row r="5539" spans="1:2" s="197" customFormat="1" x14ac:dyDescent="0.25">
      <c r="A5539" s="200"/>
      <c r="B5539" s="200"/>
    </row>
    <row r="5540" spans="1:2" s="197" customFormat="1" x14ac:dyDescent="0.25">
      <c r="A5540" s="200"/>
      <c r="B5540" s="200"/>
    </row>
    <row r="5541" spans="1:2" s="197" customFormat="1" x14ac:dyDescent="0.25">
      <c r="A5541" s="200"/>
      <c r="B5541" s="200"/>
    </row>
    <row r="5542" spans="1:2" s="197" customFormat="1" x14ac:dyDescent="0.25">
      <c r="A5542" s="200"/>
      <c r="B5542" s="200"/>
    </row>
    <row r="5543" spans="1:2" s="197" customFormat="1" x14ac:dyDescent="0.25">
      <c r="A5543" s="200"/>
      <c r="B5543" s="200"/>
    </row>
    <row r="5544" spans="1:2" s="197" customFormat="1" x14ac:dyDescent="0.25">
      <c r="A5544" s="200"/>
      <c r="B5544" s="200"/>
    </row>
    <row r="5545" spans="1:2" s="197" customFormat="1" x14ac:dyDescent="0.25">
      <c r="A5545" s="200"/>
      <c r="B5545" s="200"/>
    </row>
    <row r="5546" spans="1:2" s="197" customFormat="1" x14ac:dyDescent="0.25">
      <c r="A5546" s="200"/>
      <c r="B5546" s="200"/>
    </row>
    <row r="5547" spans="1:2" s="197" customFormat="1" x14ac:dyDescent="0.25">
      <c r="A5547" s="200"/>
      <c r="B5547" s="200"/>
    </row>
    <row r="5548" spans="1:2" s="197" customFormat="1" x14ac:dyDescent="0.25">
      <c r="A5548" s="200"/>
      <c r="B5548" s="200"/>
    </row>
    <row r="5549" spans="1:2" s="197" customFormat="1" x14ac:dyDescent="0.25">
      <c r="A5549" s="200"/>
      <c r="B5549" s="200"/>
    </row>
    <row r="5550" spans="1:2" s="197" customFormat="1" x14ac:dyDescent="0.25">
      <c r="A5550" s="200"/>
      <c r="B5550" s="200"/>
    </row>
    <row r="5551" spans="1:2" s="197" customFormat="1" x14ac:dyDescent="0.25">
      <c r="A5551" s="200"/>
      <c r="B5551" s="200"/>
    </row>
    <row r="5552" spans="1:2" s="197" customFormat="1" x14ac:dyDescent="0.25">
      <c r="A5552" s="200"/>
      <c r="B5552" s="200"/>
    </row>
    <row r="5553" spans="1:2" s="197" customFormat="1" x14ac:dyDescent="0.25">
      <c r="A5553" s="200"/>
      <c r="B5553" s="200"/>
    </row>
    <row r="5554" spans="1:2" s="197" customFormat="1" x14ac:dyDescent="0.25">
      <c r="A5554" s="200"/>
      <c r="B5554" s="200"/>
    </row>
    <row r="5555" spans="1:2" s="197" customFormat="1" x14ac:dyDescent="0.25">
      <c r="A5555" s="200"/>
      <c r="B5555" s="200"/>
    </row>
    <row r="5556" spans="1:2" s="197" customFormat="1" x14ac:dyDescent="0.25">
      <c r="A5556" s="200"/>
      <c r="B5556" s="200"/>
    </row>
    <row r="5557" spans="1:2" s="197" customFormat="1" x14ac:dyDescent="0.25">
      <c r="A5557" s="200"/>
      <c r="B5557" s="200"/>
    </row>
    <row r="5558" spans="1:2" s="197" customFormat="1" x14ac:dyDescent="0.25">
      <c r="A5558" s="200"/>
      <c r="B5558" s="200"/>
    </row>
    <row r="5559" spans="1:2" s="197" customFormat="1" x14ac:dyDescent="0.25">
      <c r="A5559" s="200"/>
      <c r="B5559" s="200"/>
    </row>
    <row r="5560" spans="1:2" s="197" customFormat="1" x14ac:dyDescent="0.25">
      <c r="A5560" s="200"/>
      <c r="B5560" s="200"/>
    </row>
    <row r="5561" spans="1:2" s="197" customFormat="1" x14ac:dyDescent="0.25">
      <c r="A5561" s="200"/>
      <c r="B5561" s="200"/>
    </row>
    <row r="5562" spans="1:2" s="197" customFormat="1" x14ac:dyDescent="0.25">
      <c r="A5562" s="200"/>
      <c r="B5562" s="200"/>
    </row>
    <row r="5563" spans="1:2" s="197" customFormat="1" x14ac:dyDescent="0.25">
      <c r="A5563" s="200"/>
      <c r="B5563" s="200"/>
    </row>
    <row r="5564" spans="1:2" s="197" customFormat="1" x14ac:dyDescent="0.25">
      <c r="A5564" s="200"/>
      <c r="B5564" s="200"/>
    </row>
    <row r="5565" spans="1:2" s="197" customFormat="1" x14ac:dyDescent="0.25">
      <c r="A5565" s="200"/>
      <c r="B5565" s="200"/>
    </row>
    <row r="5566" spans="1:2" s="197" customFormat="1" x14ac:dyDescent="0.25">
      <c r="A5566" s="200"/>
      <c r="B5566" s="200"/>
    </row>
    <row r="5567" spans="1:2" s="197" customFormat="1" x14ac:dyDescent="0.25">
      <c r="A5567" s="200"/>
      <c r="B5567" s="200"/>
    </row>
    <row r="5568" spans="1:2" s="197" customFormat="1" x14ac:dyDescent="0.25">
      <c r="A5568" s="200"/>
      <c r="B5568" s="200"/>
    </row>
    <row r="5569" spans="1:2" s="197" customFormat="1" x14ac:dyDescent="0.25">
      <c r="A5569" s="200"/>
      <c r="B5569" s="200"/>
    </row>
    <row r="5570" spans="1:2" s="197" customFormat="1" x14ac:dyDescent="0.25">
      <c r="A5570" s="200"/>
      <c r="B5570" s="200"/>
    </row>
    <row r="5571" spans="1:2" s="197" customFormat="1" x14ac:dyDescent="0.25">
      <c r="A5571" s="200"/>
      <c r="B5571" s="200"/>
    </row>
    <row r="5572" spans="1:2" s="197" customFormat="1" x14ac:dyDescent="0.25">
      <c r="A5572" s="200"/>
      <c r="B5572" s="200"/>
    </row>
    <row r="5573" spans="1:2" s="197" customFormat="1" x14ac:dyDescent="0.25">
      <c r="A5573" s="200"/>
      <c r="B5573" s="200"/>
    </row>
    <row r="5574" spans="1:2" s="197" customFormat="1" x14ac:dyDescent="0.25">
      <c r="A5574" s="200"/>
      <c r="B5574" s="200"/>
    </row>
    <row r="5575" spans="1:2" s="197" customFormat="1" x14ac:dyDescent="0.25">
      <c r="A5575" s="200"/>
      <c r="B5575" s="200"/>
    </row>
    <row r="5576" spans="1:2" s="197" customFormat="1" x14ac:dyDescent="0.25">
      <c r="A5576" s="200"/>
      <c r="B5576" s="200"/>
    </row>
    <row r="5577" spans="1:2" s="197" customFormat="1" x14ac:dyDescent="0.25">
      <c r="A5577" s="200"/>
      <c r="B5577" s="200"/>
    </row>
    <row r="5578" spans="1:2" s="197" customFormat="1" x14ac:dyDescent="0.25">
      <c r="A5578" s="200"/>
      <c r="B5578" s="200"/>
    </row>
    <row r="5579" spans="1:2" s="197" customFormat="1" x14ac:dyDescent="0.25">
      <c r="A5579" s="200"/>
      <c r="B5579" s="200"/>
    </row>
    <row r="5580" spans="1:2" s="197" customFormat="1" x14ac:dyDescent="0.25">
      <c r="A5580" s="200"/>
      <c r="B5580" s="200"/>
    </row>
    <row r="5581" spans="1:2" s="197" customFormat="1" x14ac:dyDescent="0.25">
      <c r="A5581" s="200"/>
      <c r="B5581" s="200"/>
    </row>
    <row r="5582" spans="1:2" s="197" customFormat="1" x14ac:dyDescent="0.25">
      <c r="A5582" s="200"/>
      <c r="B5582" s="200"/>
    </row>
    <row r="5583" spans="1:2" s="197" customFormat="1" x14ac:dyDescent="0.25">
      <c r="A5583" s="200"/>
      <c r="B5583" s="200"/>
    </row>
    <row r="5584" spans="1:2" s="197" customFormat="1" x14ac:dyDescent="0.25">
      <c r="A5584" s="200"/>
      <c r="B5584" s="200"/>
    </row>
    <row r="5585" spans="1:2" s="197" customFormat="1" x14ac:dyDescent="0.25">
      <c r="A5585" s="200"/>
      <c r="B5585" s="200"/>
    </row>
    <row r="5586" spans="1:2" s="197" customFormat="1" x14ac:dyDescent="0.25">
      <c r="A5586" s="200"/>
      <c r="B5586" s="200"/>
    </row>
    <row r="5587" spans="1:2" s="197" customFormat="1" x14ac:dyDescent="0.25">
      <c r="A5587" s="200"/>
      <c r="B5587" s="200"/>
    </row>
    <row r="5588" spans="1:2" s="197" customFormat="1" x14ac:dyDescent="0.25">
      <c r="A5588" s="200"/>
      <c r="B5588" s="200"/>
    </row>
    <row r="5589" spans="1:2" s="197" customFormat="1" x14ac:dyDescent="0.25">
      <c r="A5589" s="200"/>
      <c r="B5589" s="200"/>
    </row>
    <row r="5590" spans="1:2" s="197" customFormat="1" x14ac:dyDescent="0.25">
      <c r="A5590" s="200"/>
      <c r="B5590" s="200"/>
    </row>
    <row r="5591" spans="1:2" s="197" customFormat="1" x14ac:dyDescent="0.25">
      <c r="A5591" s="200"/>
      <c r="B5591" s="200"/>
    </row>
    <row r="5592" spans="1:2" s="197" customFormat="1" x14ac:dyDescent="0.25">
      <c r="A5592" s="200"/>
      <c r="B5592" s="200"/>
    </row>
    <row r="5593" spans="1:2" s="197" customFormat="1" x14ac:dyDescent="0.25">
      <c r="A5593" s="200"/>
      <c r="B5593" s="200"/>
    </row>
    <row r="5594" spans="1:2" s="197" customFormat="1" x14ac:dyDescent="0.25">
      <c r="A5594" s="200"/>
      <c r="B5594" s="200"/>
    </row>
    <row r="5595" spans="1:2" s="197" customFormat="1" x14ac:dyDescent="0.25">
      <c r="A5595" s="200"/>
      <c r="B5595" s="200"/>
    </row>
    <row r="5596" spans="1:2" s="197" customFormat="1" x14ac:dyDescent="0.25">
      <c r="A5596" s="200"/>
      <c r="B5596" s="200"/>
    </row>
    <row r="5597" spans="1:2" s="197" customFormat="1" x14ac:dyDescent="0.25">
      <c r="A5597" s="200"/>
      <c r="B5597" s="200"/>
    </row>
    <row r="5598" spans="1:2" s="197" customFormat="1" x14ac:dyDescent="0.25">
      <c r="A5598" s="200"/>
      <c r="B5598" s="200"/>
    </row>
    <row r="5599" spans="1:2" s="197" customFormat="1" x14ac:dyDescent="0.25">
      <c r="A5599" s="200"/>
      <c r="B5599" s="200"/>
    </row>
    <row r="5600" spans="1:2" s="197" customFormat="1" x14ac:dyDescent="0.25">
      <c r="A5600" s="200"/>
      <c r="B5600" s="200"/>
    </row>
    <row r="5601" spans="1:2" s="197" customFormat="1" x14ac:dyDescent="0.25">
      <c r="A5601" s="200"/>
      <c r="B5601" s="200"/>
    </row>
    <row r="5602" spans="1:2" s="197" customFormat="1" x14ac:dyDescent="0.25">
      <c r="A5602" s="200"/>
      <c r="B5602" s="200"/>
    </row>
    <row r="5603" spans="1:2" s="197" customFormat="1" x14ac:dyDescent="0.25">
      <c r="A5603" s="200"/>
      <c r="B5603" s="200"/>
    </row>
    <row r="5604" spans="1:2" s="197" customFormat="1" x14ac:dyDescent="0.25">
      <c r="A5604" s="200"/>
      <c r="B5604" s="200"/>
    </row>
    <row r="5605" spans="1:2" s="197" customFormat="1" x14ac:dyDescent="0.25">
      <c r="A5605" s="200"/>
      <c r="B5605" s="200"/>
    </row>
    <row r="5606" spans="1:2" s="197" customFormat="1" x14ac:dyDescent="0.25">
      <c r="A5606" s="200"/>
      <c r="B5606" s="200"/>
    </row>
    <row r="5607" spans="1:2" s="197" customFormat="1" x14ac:dyDescent="0.25">
      <c r="A5607" s="200"/>
      <c r="B5607" s="200"/>
    </row>
    <row r="5608" spans="1:2" s="197" customFormat="1" x14ac:dyDescent="0.25">
      <c r="A5608" s="200"/>
      <c r="B5608" s="200"/>
    </row>
    <row r="5609" spans="1:2" s="197" customFormat="1" x14ac:dyDescent="0.25">
      <c r="A5609" s="200"/>
      <c r="B5609" s="200"/>
    </row>
    <row r="5610" spans="1:2" s="197" customFormat="1" x14ac:dyDescent="0.25">
      <c r="A5610" s="200"/>
      <c r="B5610" s="200"/>
    </row>
    <row r="5611" spans="1:2" s="197" customFormat="1" x14ac:dyDescent="0.25">
      <c r="A5611" s="200"/>
      <c r="B5611" s="200"/>
    </row>
    <row r="5612" spans="1:2" s="197" customFormat="1" x14ac:dyDescent="0.25">
      <c r="A5612" s="200"/>
      <c r="B5612" s="200"/>
    </row>
    <row r="5613" spans="1:2" s="197" customFormat="1" x14ac:dyDescent="0.25">
      <c r="A5613" s="200"/>
      <c r="B5613" s="200"/>
    </row>
    <row r="5614" spans="1:2" s="197" customFormat="1" x14ac:dyDescent="0.25">
      <c r="A5614" s="200"/>
      <c r="B5614" s="200"/>
    </row>
    <row r="5615" spans="1:2" s="197" customFormat="1" x14ac:dyDescent="0.25">
      <c r="A5615" s="200"/>
      <c r="B5615" s="200"/>
    </row>
    <row r="5616" spans="1:2" s="197" customFormat="1" x14ac:dyDescent="0.25">
      <c r="A5616" s="200"/>
      <c r="B5616" s="200"/>
    </row>
    <row r="5617" spans="1:2" s="197" customFormat="1" x14ac:dyDescent="0.25">
      <c r="A5617" s="200"/>
      <c r="B5617" s="200"/>
    </row>
    <row r="5618" spans="1:2" s="197" customFormat="1" x14ac:dyDescent="0.25">
      <c r="A5618" s="200"/>
      <c r="B5618" s="200"/>
    </row>
    <row r="5619" spans="1:2" s="197" customFormat="1" x14ac:dyDescent="0.25">
      <c r="A5619" s="200"/>
      <c r="B5619" s="200"/>
    </row>
    <row r="5620" spans="1:2" s="197" customFormat="1" x14ac:dyDescent="0.25">
      <c r="A5620" s="200"/>
      <c r="B5620" s="200"/>
    </row>
    <row r="5621" spans="1:2" s="197" customFormat="1" x14ac:dyDescent="0.25">
      <c r="A5621" s="200"/>
      <c r="B5621" s="200"/>
    </row>
    <row r="5622" spans="1:2" s="197" customFormat="1" x14ac:dyDescent="0.25">
      <c r="A5622" s="200"/>
      <c r="B5622" s="200"/>
    </row>
    <row r="5623" spans="1:2" s="197" customFormat="1" x14ac:dyDescent="0.25">
      <c r="A5623" s="200"/>
      <c r="B5623" s="200"/>
    </row>
    <row r="5624" spans="1:2" s="197" customFormat="1" x14ac:dyDescent="0.25">
      <c r="A5624" s="200"/>
      <c r="B5624" s="200"/>
    </row>
    <row r="5625" spans="1:2" s="197" customFormat="1" x14ac:dyDescent="0.25">
      <c r="A5625" s="200"/>
      <c r="B5625" s="200"/>
    </row>
    <row r="5626" spans="1:2" s="197" customFormat="1" x14ac:dyDescent="0.25">
      <c r="A5626" s="200"/>
      <c r="B5626" s="200"/>
    </row>
    <row r="5627" spans="1:2" s="197" customFormat="1" x14ac:dyDescent="0.25">
      <c r="A5627" s="200"/>
      <c r="B5627" s="200"/>
    </row>
    <row r="5628" spans="1:2" s="197" customFormat="1" x14ac:dyDescent="0.25">
      <c r="A5628" s="200"/>
      <c r="B5628" s="200"/>
    </row>
    <row r="5629" spans="1:2" s="197" customFormat="1" x14ac:dyDescent="0.25">
      <c r="A5629" s="200"/>
      <c r="B5629" s="200"/>
    </row>
    <row r="5630" spans="1:2" s="197" customFormat="1" x14ac:dyDescent="0.25">
      <c r="A5630" s="200"/>
      <c r="B5630" s="200"/>
    </row>
    <row r="5631" spans="1:2" s="197" customFormat="1" x14ac:dyDescent="0.25">
      <c r="A5631" s="200"/>
      <c r="B5631" s="200"/>
    </row>
    <row r="5632" spans="1:2" s="197" customFormat="1" x14ac:dyDescent="0.25">
      <c r="A5632" s="200"/>
      <c r="B5632" s="200"/>
    </row>
    <row r="5633" spans="1:2" s="197" customFormat="1" x14ac:dyDescent="0.25">
      <c r="A5633" s="200"/>
      <c r="B5633" s="200"/>
    </row>
    <row r="5634" spans="1:2" s="197" customFormat="1" x14ac:dyDescent="0.25">
      <c r="A5634" s="200"/>
      <c r="B5634" s="200"/>
    </row>
    <row r="5635" spans="1:2" s="197" customFormat="1" x14ac:dyDescent="0.25">
      <c r="A5635" s="200"/>
      <c r="B5635" s="200"/>
    </row>
    <row r="5636" spans="1:2" s="197" customFormat="1" x14ac:dyDescent="0.25">
      <c r="A5636" s="200"/>
      <c r="B5636" s="200"/>
    </row>
    <row r="5637" spans="1:2" s="197" customFormat="1" x14ac:dyDescent="0.25">
      <c r="A5637" s="200"/>
      <c r="B5637" s="200"/>
    </row>
    <row r="5638" spans="1:2" s="197" customFormat="1" x14ac:dyDescent="0.25">
      <c r="A5638" s="200"/>
      <c r="B5638" s="200"/>
    </row>
    <row r="5639" spans="1:2" s="197" customFormat="1" x14ac:dyDescent="0.25">
      <c r="A5639" s="200"/>
      <c r="B5639" s="200"/>
    </row>
    <row r="5640" spans="1:2" s="197" customFormat="1" x14ac:dyDescent="0.25">
      <c r="A5640" s="200"/>
      <c r="B5640" s="200"/>
    </row>
    <row r="5641" spans="1:2" s="197" customFormat="1" x14ac:dyDescent="0.25">
      <c r="A5641" s="200"/>
      <c r="B5641" s="200"/>
    </row>
    <row r="5642" spans="1:2" s="197" customFormat="1" x14ac:dyDescent="0.25">
      <c r="A5642" s="200"/>
      <c r="B5642" s="200"/>
    </row>
    <row r="5643" spans="1:2" s="197" customFormat="1" x14ac:dyDescent="0.25">
      <c r="A5643" s="200"/>
      <c r="B5643" s="200"/>
    </row>
    <row r="5644" spans="1:2" s="197" customFormat="1" x14ac:dyDescent="0.25">
      <c r="A5644" s="200"/>
      <c r="B5644" s="200"/>
    </row>
    <row r="5645" spans="1:2" s="197" customFormat="1" x14ac:dyDescent="0.25">
      <c r="A5645" s="200"/>
      <c r="B5645" s="200"/>
    </row>
    <row r="5646" spans="1:2" s="197" customFormat="1" x14ac:dyDescent="0.25">
      <c r="A5646" s="200"/>
      <c r="B5646" s="200"/>
    </row>
    <row r="5647" spans="1:2" s="197" customFormat="1" x14ac:dyDescent="0.25">
      <c r="A5647" s="200"/>
      <c r="B5647" s="200"/>
    </row>
    <row r="5648" spans="1:2" s="197" customFormat="1" x14ac:dyDescent="0.25">
      <c r="A5648" s="200"/>
      <c r="B5648" s="200"/>
    </row>
    <row r="5649" spans="1:2" s="197" customFormat="1" x14ac:dyDescent="0.25">
      <c r="A5649" s="200"/>
      <c r="B5649" s="200"/>
    </row>
    <row r="5650" spans="1:2" s="197" customFormat="1" x14ac:dyDescent="0.25">
      <c r="A5650" s="200"/>
      <c r="B5650" s="200"/>
    </row>
    <row r="5651" spans="1:2" s="197" customFormat="1" x14ac:dyDescent="0.25">
      <c r="A5651" s="200"/>
      <c r="B5651" s="200"/>
    </row>
    <row r="5652" spans="1:2" s="197" customFormat="1" x14ac:dyDescent="0.25">
      <c r="A5652" s="200"/>
      <c r="B5652" s="200"/>
    </row>
    <row r="5653" spans="1:2" s="197" customFormat="1" x14ac:dyDescent="0.25">
      <c r="A5653" s="200"/>
      <c r="B5653" s="200"/>
    </row>
    <row r="5654" spans="1:2" s="197" customFormat="1" x14ac:dyDescent="0.25">
      <c r="A5654" s="200"/>
      <c r="B5654" s="200"/>
    </row>
    <row r="5655" spans="1:2" s="197" customFormat="1" x14ac:dyDescent="0.25">
      <c r="A5655" s="200"/>
      <c r="B5655" s="200"/>
    </row>
    <row r="5656" spans="1:2" s="197" customFormat="1" x14ac:dyDescent="0.25">
      <c r="A5656" s="200"/>
      <c r="B5656" s="200"/>
    </row>
    <row r="5657" spans="1:2" s="197" customFormat="1" x14ac:dyDescent="0.25">
      <c r="A5657" s="200"/>
      <c r="B5657" s="200"/>
    </row>
    <row r="5658" spans="1:2" s="197" customFormat="1" x14ac:dyDescent="0.25">
      <c r="A5658" s="200"/>
      <c r="B5658" s="200"/>
    </row>
    <row r="5659" spans="1:2" s="197" customFormat="1" x14ac:dyDescent="0.25">
      <c r="A5659" s="200"/>
      <c r="B5659" s="200"/>
    </row>
    <row r="5660" spans="1:2" s="197" customFormat="1" x14ac:dyDescent="0.25">
      <c r="A5660" s="200"/>
      <c r="B5660" s="200"/>
    </row>
    <row r="5661" spans="1:2" s="197" customFormat="1" x14ac:dyDescent="0.25">
      <c r="A5661" s="200"/>
      <c r="B5661" s="200"/>
    </row>
    <row r="5662" spans="1:2" s="197" customFormat="1" x14ac:dyDescent="0.25">
      <c r="A5662" s="200"/>
      <c r="B5662" s="200"/>
    </row>
    <row r="5663" spans="1:2" s="197" customFormat="1" x14ac:dyDescent="0.25">
      <c r="A5663" s="200"/>
      <c r="B5663" s="200"/>
    </row>
    <row r="5664" spans="1:2" s="197" customFormat="1" x14ac:dyDescent="0.25">
      <c r="A5664" s="200"/>
      <c r="B5664" s="200"/>
    </row>
    <row r="5665" spans="1:2" s="197" customFormat="1" x14ac:dyDescent="0.25">
      <c r="A5665" s="200"/>
      <c r="B5665" s="200"/>
    </row>
    <row r="5666" spans="1:2" s="197" customFormat="1" x14ac:dyDescent="0.25">
      <c r="A5666" s="200"/>
      <c r="B5666" s="200"/>
    </row>
    <row r="5667" spans="1:2" s="197" customFormat="1" x14ac:dyDescent="0.25">
      <c r="A5667" s="200"/>
      <c r="B5667" s="200"/>
    </row>
    <row r="5668" spans="1:2" s="197" customFormat="1" x14ac:dyDescent="0.25">
      <c r="A5668" s="200"/>
      <c r="B5668" s="200"/>
    </row>
    <row r="5669" spans="1:2" s="197" customFormat="1" x14ac:dyDescent="0.25">
      <c r="A5669" s="200"/>
      <c r="B5669" s="200"/>
    </row>
    <row r="5670" spans="1:2" s="197" customFormat="1" x14ac:dyDescent="0.25">
      <c r="A5670" s="200"/>
      <c r="B5670" s="200"/>
    </row>
    <row r="5671" spans="1:2" s="197" customFormat="1" x14ac:dyDescent="0.25">
      <c r="A5671" s="200"/>
      <c r="B5671" s="200"/>
    </row>
    <row r="5672" spans="1:2" s="197" customFormat="1" x14ac:dyDescent="0.25">
      <c r="A5672" s="200"/>
      <c r="B5672" s="200"/>
    </row>
    <row r="5673" spans="1:2" s="197" customFormat="1" x14ac:dyDescent="0.25">
      <c r="A5673" s="200"/>
      <c r="B5673" s="200"/>
    </row>
    <row r="5674" spans="1:2" s="197" customFormat="1" x14ac:dyDescent="0.25">
      <c r="A5674" s="200"/>
      <c r="B5674" s="200"/>
    </row>
    <row r="5675" spans="1:2" s="197" customFormat="1" x14ac:dyDescent="0.25">
      <c r="A5675" s="200"/>
      <c r="B5675" s="200"/>
    </row>
    <row r="5676" spans="1:2" s="197" customFormat="1" x14ac:dyDescent="0.25">
      <c r="A5676" s="200"/>
      <c r="B5676" s="200"/>
    </row>
    <row r="5677" spans="1:2" s="197" customFormat="1" x14ac:dyDescent="0.25">
      <c r="A5677" s="200"/>
      <c r="B5677" s="200"/>
    </row>
    <row r="5678" spans="1:2" s="197" customFormat="1" x14ac:dyDescent="0.25">
      <c r="A5678" s="200"/>
      <c r="B5678" s="200"/>
    </row>
    <row r="5679" spans="1:2" s="197" customFormat="1" x14ac:dyDescent="0.25">
      <c r="A5679" s="200"/>
      <c r="B5679" s="200"/>
    </row>
    <row r="5680" spans="1:2" s="197" customFormat="1" x14ac:dyDescent="0.25">
      <c r="A5680" s="200"/>
      <c r="B5680" s="200"/>
    </row>
    <row r="5681" spans="1:2" s="197" customFormat="1" x14ac:dyDescent="0.25">
      <c r="A5681" s="200"/>
      <c r="B5681" s="200"/>
    </row>
    <row r="5682" spans="1:2" s="197" customFormat="1" x14ac:dyDescent="0.25">
      <c r="A5682" s="200"/>
      <c r="B5682" s="200"/>
    </row>
    <row r="5683" spans="1:2" s="197" customFormat="1" x14ac:dyDescent="0.25">
      <c r="A5683" s="200"/>
      <c r="B5683" s="200"/>
    </row>
    <row r="5684" spans="1:2" s="197" customFormat="1" x14ac:dyDescent="0.25">
      <c r="A5684" s="200"/>
      <c r="B5684" s="200"/>
    </row>
    <row r="5685" spans="1:2" s="197" customFormat="1" x14ac:dyDescent="0.25">
      <c r="A5685" s="200"/>
      <c r="B5685" s="200"/>
    </row>
    <row r="5686" spans="1:2" s="197" customFormat="1" x14ac:dyDescent="0.25">
      <c r="A5686" s="200"/>
      <c r="B5686" s="200"/>
    </row>
    <row r="5687" spans="1:2" s="197" customFormat="1" x14ac:dyDescent="0.25">
      <c r="A5687" s="200"/>
      <c r="B5687" s="200"/>
    </row>
    <row r="5688" spans="1:2" s="197" customFormat="1" x14ac:dyDescent="0.25">
      <c r="A5688" s="200"/>
      <c r="B5688" s="200"/>
    </row>
    <row r="5689" spans="1:2" s="197" customFormat="1" x14ac:dyDescent="0.25">
      <c r="A5689" s="200"/>
      <c r="B5689" s="200"/>
    </row>
    <row r="5690" spans="1:2" s="197" customFormat="1" x14ac:dyDescent="0.25">
      <c r="A5690" s="200"/>
      <c r="B5690" s="200"/>
    </row>
    <row r="5691" spans="1:2" s="197" customFormat="1" x14ac:dyDescent="0.25">
      <c r="A5691" s="200"/>
      <c r="B5691" s="200"/>
    </row>
    <row r="5692" spans="1:2" s="197" customFormat="1" x14ac:dyDescent="0.25">
      <c r="A5692" s="200"/>
      <c r="B5692" s="200"/>
    </row>
    <row r="5693" spans="1:2" s="197" customFormat="1" x14ac:dyDescent="0.25">
      <c r="A5693" s="200"/>
      <c r="B5693" s="200"/>
    </row>
    <row r="5694" spans="1:2" s="197" customFormat="1" x14ac:dyDescent="0.25">
      <c r="A5694" s="200"/>
      <c r="B5694" s="200"/>
    </row>
    <row r="5695" spans="1:2" s="197" customFormat="1" x14ac:dyDescent="0.25">
      <c r="A5695" s="200"/>
      <c r="B5695" s="200"/>
    </row>
    <row r="5696" spans="1:2" s="197" customFormat="1" x14ac:dyDescent="0.25">
      <c r="A5696" s="200"/>
      <c r="B5696" s="200"/>
    </row>
    <row r="5697" spans="1:2" s="197" customFormat="1" x14ac:dyDescent="0.25">
      <c r="A5697" s="200"/>
      <c r="B5697" s="200"/>
    </row>
    <row r="5698" spans="1:2" s="197" customFormat="1" x14ac:dyDescent="0.25">
      <c r="A5698" s="200"/>
      <c r="B5698" s="200"/>
    </row>
    <row r="5699" spans="1:2" s="197" customFormat="1" x14ac:dyDescent="0.25">
      <c r="A5699" s="200"/>
      <c r="B5699" s="200"/>
    </row>
    <row r="5700" spans="1:2" s="197" customFormat="1" x14ac:dyDescent="0.25">
      <c r="A5700" s="200"/>
      <c r="B5700" s="200"/>
    </row>
    <row r="5701" spans="1:2" s="197" customFormat="1" x14ac:dyDescent="0.25">
      <c r="A5701" s="200"/>
      <c r="B5701" s="200"/>
    </row>
    <row r="5702" spans="1:2" s="197" customFormat="1" x14ac:dyDescent="0.25">
      <c r="A5702" s="200"/>
      <c r="B5702" s="200"/>
    </row>
    <row r="5703" spans="1:2" s="197" customFormat="1" x14ac:dyDescent="0.25">
      <c r="A5703" s="200"/>
      <c r="B5703" s="200"/>
    </row>
    <row r="5704" spans="1:2" s="197" customFormat="1" x14ac:dyDescent="0.25">
      <c r="A5704" s="200"/>
      <c r="B5704" s="200"/>
    </row>
    <row r="5705" spans="1:2" s="197" customFormat="1" x14ac:dyDescent="0.25">
      <c r="A5705" s="200"/>
      <c r="B5705" s="200"/>
    </row>
    <row r="5706" spans="1:2" s="197" customFormat="1" x14ac:dyDescent="0.25">
      <c r="A5706" s="200"/>
      <c r="B5706" s="200"/>
    </row>
    <row r="5707" spans="1:2" s="197" customFormat="1" x14ac:dyDescent="0.25">
      <c r="A5707" s="200"/>
      <c r="B5707" s="200"/>
    </row>
    <row r="5708" spans="1:2" s="197" customFormat="1" x14ac:dyDescent="0.25">
      <c r="A5708" s="200"/>
      <c r="B5708" s="200"/>
    </row>
    <row r="5709" spans="1:2" s="197" customFormat="1" x14ac:dyDescent="0.25">
      <c r="A5709" s="200"/>
      <c r="B5709" s="200"/>
    </row>
    <row r="5710" spans="1:2" s="197" customFormat="1" x14ac:dyDescent="0.25">
      <c r="A5710" s="200"/>
      <c r="B5710" s="200"/>
    </row>
    <row r="5711" spans="1:2" s="197" customFormat="1" x14ac:dyDescent="0.25">
      <c r="A5711" s="200"/>
      <c r="B5711" s="200"/>
    </row>
    <row r="5712" spans="1:2" s="197" customFormat="1" x14ac:dyDescent="0.25">
      <c r="A5712" s="200"/>
      <c r="B5712" s="200"/>
    </row>
    <row r="5713" spans="1:2" s="197" customFormat="1" x14ac:dyDescent="0.25">
      <c r="A5713" s="200"/>
      <c r="B5713" s="200"/>
    </row>
    <row r="5714" spans="1:2" s="197" customFormat="1" x14ac:dyDescent="0.25">
      <c r="A5714" s="200"/>
      <c r="B5714" s="200"/>
    </row>
    <row r="5715" spans="1:2" s="197" customFormat="1" x14ac:dyDescent="0.25">
      <c r="A5715" s="200"/>
      <c r="B5715" s="200"/>
    </row>
    <row r="5716" spans="1:2" s="197" customFormat="1" x14ac:dyDescent="0.25">
      <c r="A5716" s="200"/>
      <c r="B5716" s="200"/>
    </row>
    <row r="5717" spans="1:2" s="197" customFormat="1" x14ac:dyDescent="0.25">
      <c r="A5717" s="200"/>
      <c r="B5717" s="200"/>
    </row>
    <row r="5718" spans="1:2" s="197" customFormat="1" x14ac:dyDescent="0.25">
      <c r="A5718" s="200"/>
      <c r="B5718" s="200"/>
    </row>
    <row r="5719" spans="1:2" s="197" customFormat="1" x14ac:dyDescent="0.25">
      <c r="A5719" s="200"/>
      <c r="B5719" s="200"/>
    </row>
    <row r="5720" spans="1:2" s="197" customFormat="1" x14ac:dyDescent="0.25">
      <c r="A5720" s="200"/>
      <c r="B5720" s="200"/>
    </row>
    <row r="5721" spans="1:2" s="197" customFormat="1" x14ac:dyDescent="0.25">
      <c r="A5721" s="200"/>
      <c r="B5721" s="200"/>
    </row>
    <row r="5722" spans="1:2" s="197" customFormat="1" x14ac:dyDescent="0.25">
      <c r="A5722" s="200"/>
      <c r="B5722" s="200"/>
    </row>
    <row r="5723" spans="1:2" s="197" customFormat="1" x14ac:dyDescent="0.25">
      <c r="A5723" s="200"/>
      <c r="B5723" s="200"/>
    </row>
    <row r="5724" spans="1:2" s="197" customFormat="1" x14ac:dyDescent="0.25">
      <c r="A5724" s="200"/>
      <c r="B5724" s="200"/>
    </row>
    <row r="5725" spans="1:2" s="197" customFormat="1" x14ac:dyDescent="0.25">
      <c r="A5725" s="200"/>
      <c r="B5725" s="200"/>
    </row>
    <row r="5726" spans="1:2" s="197" customFormat="1" x14ac:dyDescent="0.25">
      <c r="A5726" s="200"/>
      <c r="B5726" s="200"/>
    </row>
    <row r="5727" spans="1:2" s="197" customFormat="1" x14ac:dyDescent="0.25">
      <c r="A5727" s="200"/>
      <c r="B5727" s="200"/>
    </row>
    <row r="5728" spans="1:2" s="197" customFormat="1" x14ac:dyDescent="0.25">
      <c r="A5728" s="200"/>
      <c r="B5728" s="200"/>
    </row>
    <row r="5729" spans="1:2" s="197" customFormat="1" x14ac:dyDescent="0.25">
      <c r="A5729" s="200"/>
      <c r="B5729" s="200"/>
    </row>
    <row r="5730" spans="1:2" s="197" customFormat="1" x14ac:dyDescent="0.25">
      <c r="A5730" s="200"/>
      <c r="B5730" s="200"/>
    </row>
    <row r="5731" spans="1:2" s="197" customFormat="1" x14ac:dyDescent="0.25">
      <c r="A5731" s="200"/>
      <c r="B5731" s="200"/>
    </row>
    <row r="5732" spans="1:2" s="197" customFormat="1" x14ac:dyDescent="0.25">
      <c r="A5732" s="200"/>
      <c r="B5732" s="200"/>
    </row>
    <row r="5733" spans="1:2" s="197" customFormat="1" x14ac:dyDescent="0.25">
      <c r="A5733" s="200"/>
      <c r="B5733" s="200"/>
    </row>
    <row r="5734" spans="1:2" s="197" customFormat="1" x14ac:dyDescent="0.25">
      <c r="A5734" s="200"/>
      <c r="B5734" s="200"/>
    </row>
    <row r="5735" spans="1:2" s="197" customFormat="1" x14ac:dyDescent="0.25">
      <c r="A5735" s="200"/>
      <c r="B5735" s="200"/>
    </row>
    <row r="5736" spans="1:2" s="197" customFormat="1" x14ac:dyDescent="0.25">
      <c r="A5736" s="200"/>
      <c r="B5736" s="200"/>
    </row>
    <row r="5737" spans="1:2" s="197" customFormat="1" x14ac:dyDescent="0.25">
      <c r="A5737" s="200"/>
      <c r="B5737" s="200"/>
    </row>
    <row r="5738" spans="1:2" s="197" customFormat="1" x14ac:dyDescent="0.25">
      <c r="A5738" s="200"/>
      <c r="B5738" s="200"/>
    </row>
    <row r="5739" spans="1:2" s="197" customFormat="1" x14ac:dyDescent="0.25">
      <c r="A5739" s="200"/>
      <c r="B5739" s="200"/>
    </row>
    <row r="5740" spans="1:2" s="197" customFormat="1" x14ac:dyDescent="0.25">
      <c r="A5740" s="200"/>
      <c r="B5740" s="200"/>
    </row>
    <row r="5741" spans="1:2" s="197" customFormat="1" x14ac:dyDescent="0.25">
      <c r="A5741" s="200"/>
      <c r="B5741" s="200"/>
    </row>
    <row r="5742" spans="1:2" s="197" customFormat="1" x14ac:dyDescent="0.25">
      <c r="A5742" s="200"/>
      <c r="B5742" s="200"/>
    </row>
    <row r="5743" spans="1:2" s="197" customFormat="1" x14ac:dyDescent="0.25">
      <c r="A5743" s="200"/>
      <c r="B5743" s="200"/>
    </row>
    <row r="5744" spans="1:2" s="197" customFormat="1" x14ac:dyDescent="0.25">
      <c r="A5744" s="200"/>
      <c r="B5744" s="200"/>
    </row>
    <row r="5745" spans="1:2" s="197" customFormat="1" x14ac:dyDescent="0.25">
      <c r="A5745" s="200"/>
      <c r="B5745" s="200"/>
    </row>
    <row r="5746" spans="1:2" s="197" customFormat="1" x14ac:dyDescent="0.25">
      <c r="A5746" s="200"/>
      <c r="B5746" s="200"/>
    </row>
    <row r="5747" spans="1:2" s="197" customFormat="1" x14ac:dyDescent="0.25">
      <c r="A5747" s="200"/>
      <c r="B5747" s="200"/>
    </row>
    <row r="5748" spans="1:2" s="197" customFormat="1" x14ac:dyDescent="0.25">
      <c r="A5748" s="200"/>
      <c r="B5748" s="200"/>
    </row>
    <row r="5749" spans="1:2" s="197" customFormat="1" x14ac:dyDescent="0.25">
      <c r="A5749" s="200"/>
      <c r="B5749" s="200"/>
    </row>
    <row r="5750" spans="1:2" s="197" customFormat="1" x14ac:dyDescent="0.25">
      <c r="A5750" s="200"/>
      <c r="B5750" s="200"/>
    </row>
    <row r="5751" spans="1:2" s="197" customFormat="1" x14ac:dyDescent="0.25">
      <c r="A5751" s="200"/>
      <c r="B5751" s="200"/>
    </row>
    <row r="5752" spans="1:2" s="197" customFormat="1" x14ac:dyDescent="0.25">
      <c r="A5752" s="200"/>
      <c r="B5752" s="200"/>
    </row>
    <row r="5753" spans="1:2" s="197" customFormat="1" x14ac:dyDescent="0.25">
      <c r="A5753" s="200"/>
      <c r="B5753" s="200"/>
    </row>
    <row r="5754" spans="1:2" s="197" customFormat="1" x14ac:dyDescent="0.25">
      <c r="A5754" s="200"/>
      <c r="B5754" s="200"/>
    </row>
    <row r="5755" spans="1:2" s="197" customFormat="1" x14ac:dyDescent="0.25">
      <c r="A5755" s="200"/>
      <c r="B5755" s="200"/>
    </row>
    <row r="5756" spans="1:2" s="197" customFormat="1" x14ac:dyDescent="0.25">
      <c r="A5756" s="200"/>
      <c r="B5756" s="200"/>
    </row>
    <row r="5757" spans="1:2" s="197" customFormat="1" x14ac:dyDescent="0.25">
      <c r="A5757" s="200"/>
      <c r="B5757" s="200"/>
    </row>
    <row r="5758" spans="1:2" s="197" customFormat="1" x14ac:dyDescent="0.25">
      <c r="A5758" s="200"/>
      <c r="B5758" s="200"/>
    </row>
    <row r="5759" spans="1:2" s="197" customFormat="1" x14ac:dyDescent="0.25">
      <c r="A5759" s="200"/>
      <c r="B5759" s="200"/>
    </row>
    <row r="5760" spans="1:2" s="197" customFormat="1" x14ac:dyDescent="0.25">
      <c r="A5760" s="200"/>
      <c r="B5760" s="200"/>
    </row>
    <row r="5761" spans="1:2" s="197" customFormat="1" x14ac:dyDescent="0.25">
      <c r="A5761" s="200"/>
      <c r="B5761" s="200"/>
    </row>
    <row r="5762" spans="1:2" s="197" customFormat="1" x14ac:dyDescent="0.25">
      <c r="A5762" s="200"/>
      <c r="B5762" s="200"/>
    </row>
    <row r="5763" spans="1:2" s="197" customFormat="1" x14ac:dyDescent="0.25">
      <c r="A5763" s="200"/>
      <c r="B5763" s="200"/>
    </row>
    <row r="5764" spans="1:2" s="197" customFormat="1" x14ac:dyDescent="0.25">
      <c r="A5764" s="200"/>
      <c r="B5764" s="200"/>
    </row>
    <row r="5765" spans="1:2" s="197" customFormat="1" x14ac:dyDescent="0.25">
      <c r="A5765" s="200"/>
      <c r="B5765" s="200"/>
    </row>
    <row r="5766" spans="1:2" s="197" customFormat="1" x14ac:dyDescent="0.25">
      <c r="A5766" s="200"/>
      <c r="B5766" s="200"/>
    </row>
    <row r="5767" spans="1:2" s="197" customFormat="1" x14ac:dyDescent="0.25">
      <c r="A5767" s="200"/>
      <c r="B5767" s="200"/>
    </row>
    <row r="5768" spans="1:2" s="197" customFormat="1" x14ac:dyDescent="0.25">
      <c r="A5768" s="200"/>
      <c r="B5768" s="200"/>
    </row>
    <row r="5769" spans="1:2" s="197" customFormat="1" x14ac:dyDescent="0.25">
      <c r="A5769" s="200"/>
      <c r="B5769" s="200"/>
    </row>
    <row r="5770" spans="1:2" s="197" customFormat="1" x14ac:dyDescent="0.25">
      <c r="A5770" s="200"/>
      <c r="B5770" s="200"/>
    </row>
    <row r="5771" spans="1:2" s="197" customFormat="1" x14ac:dyDescent="0.25">
      <c r="A5771" s="200"/>
      <c r="B5771" s="200"/>
    </row>
    <row r="5772" spans="1:2" s="197" customFormat="1" x14ac:dyDescent="0.25">
      <c r="A5772" s="200"/>
      <c r="B5772" s="200"/>
    </row>
    <row r="5773" spans="1:2" s="197" customFormat="1" x14ac:dyDescent="0.25">
      <c r="A5773" s="200"/>
      <c r="B5773" s="200"/>
    </row>
    <row r="5774" spans="1:2" s="197" customFormat="1" x14ac:dyDescent="0.25">
      <c r="A5774" s="200"/>
      <c r="B5774" s="200"/>
    </row>
    <row r="5775" spans="1:2" s="197" customFormat="1" x14ac:dyDescent="0.25">
      <c r="A5775" s="200"/>
      <c r="B5775" s="200"/>
    </row>
    <row r="5776" spans="1:2" s="197" customFormat="1" x14ac:dyDescent="0.25">
      <c r="A5776" s="200"/>
      <c r="B5776" s="200"/>
    </row>
    <row r="5777" spans="1:2" s="197" customFormat="1" x14ac:dyDescent="0.25">
      <c r="A5777" s="200"/>
      <c r="B5777" s="200"/>
    </row>
    <row r="5778" spans="1:2" s="197" customFormat="1" x14ac:dyDescent="0.25">
      <c r="A5778" s="200"/>
      <c r="B5778" s="200"/>
    </row>
    <row r="5779" spans="1:2" s="197" customFormat="1" x14ac:dyDescent="0.25">
      <c r="A5779" s="200"/>
      <c r="B5779" s="200"/>
    </row>
    <row r="5780" spans="1:2" s="197" customFormat="1" x14ac:dyDescent="0.25">
      <c r="A5780" s="200"/>
      <c r="B5780" s="200"/>
    </row>
    <row r="5781" spans="1:2" s="197" customFormat="1" x14ac:dyDescent="0.25">
      <c r="A5781" s="200"/>
      <c r="B5781" s="200"/>
    </row>
    <row r="5782" spans="1:2" s="197" customFormat="1" x14ac:dyDescent="0.25">
      <c r="A5782" s="200"/>
      <c r="B5782" s="200"/>
    </row>
    <row r="5783" spans="1:2" s="197" customFormat="1" x14ac:dyDescent="0.25">
      <c r="A5783" s="200"/>
      <c r="B5783" s="200"/>
    </row>
    <row r="5784" spans="1:2" s="197" customFormat="1" x14ac:dyDescent="0.25">
      <c r="A5784" s="200"/>
      <c r="B5784" s="200"/>
    </row>
    <row r="5785" spans="1:2" s="197" customFormat="1" x14ac:dyDescent="0.25">
      <c r="A5785" s="200"/>
      <c r="B5785" s="200"/>
    </row>
    <row r="5786" spans="1:2" s="197" customFormat="1" x14ac:dyDescent="0.25">
      <c r="A5786" s="200"/>
      <c r="B5786" s="200"/>
    </row>
    <row r="5787" spans="1:2" s="197" customFormat="1" x14ac:dyDescent="0.25">
      <c r="A5787" s="200"/>
      <c r="B5787" s="200"/>
    </row>
    <row r="5788" spans="1:2" s="197" customFormat="1" x14ac:dyDescent="0.25">
      <c r="A5788" s="200"/>
      <c r="B5788" s="200"/>
    </row>
    <row r="5789" spans="1:2" s="197" customFormat="1" x14ac:dyDescent="0.25">
      <c r="A5789" s="200"/>
      <c r="B5789" s="200"/>
    </row>
    <row r="5790" spans="1:2" s="197" customFormat="1" x14ac:dyDescent="0.25">
      <c r="A5790" s="200"/>
      <c r="B5790" s="200"/>
    </row>
    <row r="5791" spans="1:2" s="197" customFormat="1" x14ac:dyDescent="0.25">
      <c r="A5791" s="200"/>
      <c r="B5791" s="200"/>
    </row>
    <row r="5792" spans="1:2" s="197" customFormat="1" x14ac:dyDescent="0.25">
      <c r="A5792" s="200"/>
      <c r="B5792" s="200"/>
    </row>
    <row r="5793" spans="1:2" s="197" customFormat="1" x14ac:dyDescent="0.25">
      <c r="A5793" s="200"/>
      <c r="B5793" s="200"/>
    </row>
    <row r="5794" spans="1:2" s="197" customFormat="1" x14ac:dyDescent="0.25">
      <c r="A5794" s="200"/>
      <c r="B5794" s="200"/>
    </row>
    <row r="5795" spans="1:2" s="197" customFormat="1" x14ac:dyDescent="0.25">
      <c r="A5795" s="200"/>
      <c r="B5795" s="200"/>
    </row>
    <row r="5796" spans="1:2" s="197" customFormat="1" x14ac:dyDescent="0.25">
      <c r="A5796" s="200"/>
      <c r="B5796" s="200"/>
    </row>
    <row r="5797" spans="1:2" s="197" customFormat="1" x14ac:dyDescent="0.25">
      <c r="A5797" s="200"/>
      <c r="B5797" s="200"/>
    </row>
    <row r="5798" spans="1:2" s="197" customFormat="1" x14ac:dyDescent="0.25">
      <c r="A5798" s="200"/>
      <c r="B5798" s="200"/>
    </row>
    <row r="5799" spans="1:2" s="197" customFormat="1" x14ac:dyDescent="0.25">
      <c r="A5799" s="200"/>
      <c r="B5799" s="200"/>
    </row>
    <row r="5800" spans="1:2" s="197" customFormat="1" x14ac:dyDescent="0.25">
      <c r="A5800" s="200"/>
      <c r="B5800" s="200"/>
    </row>
    <row r="5801" spans="1:2" s="197" customFormat="1" x14ac:dyDescent="0.25">
      <c r="A5801" s="200"/>
      <c r="B5801" s="200"/>
    </row>
    <row r="5802" spans="1:2" s="197" customFormat="1" x14ac:dyDescent="0.25">
      <c r="A5802" s="200"/>
      <c r="B5802" s="200"/>
    </row>
    <row r="5803" spans="1:2" s="197" customFormat="1" x14ac:dyDescent="0.25">
      <c r="A5803" s="200"/>
      <c r="B5803" s="200"/>
    </row>
    <row r="5804" spans="1:2" s="197" customFormat="1" x14ac:dyDescent="0.25">
      <c r="A5804" s="200"/>
      <c r="B5804" s="200"/>
    </row>
    <row r="5805" spans="1:2" s="197" customFormat="1" x14ac:dyDescent="0.25">
      <c r="A5805" s="200"/>
      <c r="B5805" s="200"/>
    </row>
    <row r="5806" spans="1:2" s="197" customFormat="1" x14ac:dyDescent="0.25">
      <c r="A5806" s="200"/>
      <c r="B5806" s="200"/>
    </row>
    <row r="5807" spans="1:2" s="197" customFormat="1" x14ac:dyDescent="0.25">
      <c r="A5807" s="200"/>
      <c r="B5807" s="200"/>
    </row>
    <row r="5808" spans="1:2" s="197" customFormat="1" x14ac:dyDescent="0.25">
      <c r="A5808" s="200"/>
      <c r="B5808" s="200"/>
    </row>
    <row r="5809" spans="1:2" s="197" customFormat="1" x14ac:dyDescent="0.25">
      <c r="A5809" s="200"/>
      <c r="B5809" s="200"/>
    </row>
    <row r="5810" spans="1:2" s="197" customFormat="1" x14ac:dyDescent="0.25">
      <c r="A5810" s="200"/>
      <c r="B5810" s="200"/>
    </row>
    <row r="5811" spans="1:2" s="197" customFormat="1" x14ac:dyDescent="0.25">
      <c r="A5811" s="200"/>
      <c r="B5811" s="200"/>
    </row>
    <row r="5812" spans="1:2" s="197" customFormat="1" x14ac:dyDescent="0.25">
      <c r="A5812" s="200"/>
      <c r="B5812" s="200"/>
    </row>
    <row r="5813" spans="1:2" s="197" customFormat="1" x14ac:dyDescent="0.25">
      <c r="A5813" s="200"/>
      <c r="B5813" s="200"/>
    </row>
    <row r="5814" spans="1:2" s="197" customFormat="1" x14ac:dyDescent="0.25">
      <c r="A5814" s="200"/>
      <c r="B5814" s="200"/>
    </row>
    <row r="5815" spans="1:2" s="197" customFormat="1" x14ac:dyDescent="0.25">
      <c r="A5815" s="200"/>
      <c r="B5815" s="200"/>
    </row>
    <row r="5816" spans="1:2" s="197" customFormat="1" x14ac:dyDescent="0.25">
      <c r="A5816" s="200"/>
      <c r="B5816" s="200"/>
    </row>
    <row r="5817" spans="1:2" s="197" customFormat="1" x14ac:dyDescent="0.25">
      <c r="A5817" s="200"/>
      <c r="B5817" s="200"/>
    </row>
    <row r="5818" spans="1:2" s="197" customFormat="1" x14ac:dyDescent="0.25">
      <c r="A5818" s="200"/>
      <c r="B5818" s="200"/>
    </row>
    <row r="5819" spans="1:2" s="197" customFormat="1" x14ac:dyDescent="0.25">
      <c r="A5819" s="200"/>
      <c r="B5819" s="200"/>
    </row>
    <row r="5820" spans="1:2" s="197" customFormat="1" x14ac:dyDescent="0.25">
      <c r="A5820" s="200"/>
      <c r="B5820" s="200"/>
    </row>
    <row r="5821" spans="1:2" s="197" customFormat="1" x14ac:dyDescent="0.25">
      <c r="A5821" s="200"/>
      <c r="B5821" s="200"/>
    </row>
    <row r="5822" spans="1:2" s="197" customFormat="1" x14ac:dyDescent="0.25">
      <c r="A5822" s="200"/>
      <c r="B5822" s="200"/>
    </row>
    <row r="5823" spans="1:2" s="197" customFormat="1" x14ac:dyDescent="0.25">
      <c r="A5823" s="200"/>
      <c r="B5823" s="200"/>
    </row>
    <row r="5824" spans="1:2" s="197" customFormat="1" x14ac:dyDescent="0.25">
      <c r="A5824" s="200"/>
      <c r="B5824" s="200"/>
    </row>
    <row r="5825" spans="1:2" s="197" customFormat="1" x14ac:dyDescent="0.25">
      <c r="A5825" s="200"/>
      <c r="B5825" s="200"/>
    </row>
    <row r="5826" spans="1:2" s="197" customFormat="1" x14ac:dyDescent="0.25">
      <c r="A5826" s="200"/>
      <c r="B5826" s="200"/>
    </row>
    <row r="5827" spans="1:2" s="197" customFormat="1" x14ac:dyDescent="0.25">
      <c r="A5827" s="200"/>
      <c r="B5827" s="200"/>
    </row>
    <row r="5828" spans="1:2" s="197" customFormat="1" x14ac:dyDescent="0.25">
      <c r="A5828" s="200"/>
      <c r="B5828" s="200"/>
    </row>
    <row r="5829" spans="1:2" s="197" customFormat="1" x14ac:dyDescent="0.25">
      <c r="A5829" s="200"/>
      <c r="B5829" s="200"/>
    </row>
    <row r="5830" spans="1:2" s="197" customFormat="1" x14ac:dyDescent="0.25">
      <c r="A5830" s="200"/>
      <c r="B5830" s="200"/>
    </row>
    <row r="5831" spans="1:2" s="197" customFormat="1" x14ac:dyDescent="0.25">
      <c r="A5831" s="200"/>
      <c r="B5831" s="200"/>
    </row>
    <row r="5832" spans="1:2" s="197" customFormat="1" x14ac:dyDescent="0.25">
      <c r="A5832" s="200"/>
      <c r="B5832" s="200"/>
    </row>
    <row r="5833" spans="1:2" s="197" customFormat="1" x14ac:dyDescent="0.25">
      <c r="A5833" s="200"/>
      <c r="B5833" s="200"/>
    </row>
    <row r="5834" spans="1:2" s="197" customFormat="1" x14ac:dyDescent="0.25">
      <c r="A5834" s="200"/>
      <c r="B5834" s="200"/>
    </row>
    <row r="5835" spans="1:2" s="197" customFormat="1" x14ac:dyDescent="0.25">
      <c r="A5835" s="200"/>
      <c r="B5835" s="200"/>
    </row>
    <row r="5836" spans="1:2" s="197" customFormat="1" x14ac:dyDescent="0.25">
      <c r="A5836" s="200"/>
      <c r="B5836" s="200"/>
    </row>
    <row r="5837" spans="1:2" s="197" customFormat="1" x14ac:dyDescent="0.25">
      <c r="A5837" s="200"/>
      <c r="B5837" s="200"/>
    </row>
    <row r="5838" spans="1:2" s="197" customFormat="1" x14ac:dyDescent="0.25">
      <c r="A5838" s="200"/>
      <c r="B5838" s="200"/>
    </row>
    <row r="5839" spans="1:2" s="197" customFormat="1" x14ac:dyDescent="0.25">
      <c r="A5839" s="200"/>
      <c r="B5839" s="200"/>
    </row>
    <row r="5840" spans="1:2" s="197" customFormat="1" x14ac:dyDescent="0.25">
      <c r="A5840" s="200"/>
      <c r="B5840" s="200"/>
    </row>
    <row r="5841" spans="1:2" s="197" customFormat="1" x14ac:dyDescent="0.25">
      <c r="A5841" s="200"/>
      <c r="B5841" s="200"/>
    </row>
    <row r="5842" spans="1:2" s="197" customFormat="1" x14ac:dyDescent="0.25">
      <c r="A5842" s="200"/>
      <c r="B5842" s="200"/>
    </row>
    <row r="5843" spans="1:2" s="197" customFormat="1" x14ac:dyDescent="0.25">
      <c r="A5843" s="200"/>
      <c r="B5843" s="200"/>
    </row>
    <row r="5844" spans="1:2" s="197" customFormat="1" x14ac:dyDescent="0.25">
      <c r="A5844" s="200"/>
      <c r="B5844" s="200"/>
    </row>
    <row r="5845" spans="1:2" s="197" customFormat="1" x14ac:dyDescent="0.25">
      <c r="A5845" s="200"/>
      <c r="B5845" s="200"/>
    </row>
    <row r="5846" spans="1:2" s="197" customFormat="1" x14ac:dyDescent="0.25">
      <c r="A5846" s="200"/>
      <c r="B5846" s="200"/>
    </row>
    <row r="5847" spans="1:2" s="197" customFormat="1" x14ac:dyDescent="0.25">
      <c r="A5847" s="200"/>
      <c r="B5847" s="200"/>
    </row>
    <row r="5848" spans="1:2" s="197" customFormat="1" x14ac:dyDescent="0.25">
      <c r="A5848" s="200"/>
      <c r="B5848" s="200"/>
    </row>
    <row r="5849" spans="1:2" s="197" customFormat="1" x14ac:dyDescent="0.25">
      <c r="A5849" s="200"/>
      <c r="B5849" s="200"/>
    </row>
    <row r="5850" spans="1:2" s="197" customFormat="1" x14ac:dyDescent="0.25">
      <c r="A5850" s="200"/>
      <c r="B5850" s="200"/>
    </row>
    <row r="5851" spans="1:2" s="197" customFormat="1" x14ac:dyDescent="0.25">
      <c r="A5851" s="200"/>
      <c r="B5851" s="200"/>
    </row>
    <row r="5852" spans="1:2" s="197" customFormat="1" x14ac:dyDescent="0.25">
      <c r="A5852" s="200"/>
      <c r="B5852" s="200"/>
    </row>
    <row r="5853" spans="1:2" s="197" customFormat="1" x14ac:dyDescent="0.25">
      <c r="A5853" s="200"/>
      <c r="B5853" s="200"/>
    </row>
    <row r="5854" spans="1:2" s="197" customFormat="1" x14ac:dyDescent="0.25">
      <c r="A5854" s="200"/>
      <c r="B5854" s="200"/>
    </row>
    <row r="5855" spans="1:2" s="197" customFormat="1" x14ac:dyDescent="0.25">
      <c r="A5855" s="200"/>
      <c r="B5855" s="200"/>
    </row>
    <row r="5856" spans="1:2" s="197" customFormat="1" x14ac:dyDescent="0.25">
      <c r="A5856" s="200"/>
      <c r="B5856" s="200"/>
    </row>
    <row r="5857" spans="1:2" s="197" customFormat="1" x14ac:dyDescent="0.25">
      <c r="A5857" s="200"/>
      <c r="B5857" s="200"/>
    </row>
    <row r="5858" spans="1:2" s="197" customFormat="1" x14ac:dyDescent="0.25">
      <c r="A5858" s="200"/>
      <c r="B5858" s="200"/>
    </row>
    <row r="5859" spans="1:2" s="197" customFormat="1" x14ac:dyDescent="0.25">
      <c r="A5859" s="200"/>
      <c r="B5859" s="200"/>
    </row>
    <row r="5860" spans="1:2" s="197" customFormat="1" x14ac:dyDescent="0.25">
      <c r="A5860" s="200"/>
      <c r="B5860" s="200"/>
    </row>
    <row r="5861" spans="1:2" s="197" customFormat="1" x14ac:dyDescent="0.25">
      <c r="A5861" s="200"/>
      <c r="B5861" s="200"/>
    </row>
    <row r="5862" spans="1:2" s="197" customFormat="1" x14ac:dyDescent="0.25">
      <c r="A5862" s="200"/>
      <c r="B5862" s="200"/>
    </row>
    <row r="5863" spans="1:2" s="197" customFormat="1" x14ac:dyDescent="0.25">
      <c r="A5863" s="200"/>
      <c r="B5863" s="200"/>
    </row>
    <row r="5864" spans="1:2" s="197" customFormat="1" x14ac:dyDescent="0.25">
      <c r="A5864" s="200"/>
      <c r="B5864" s="200"/>
    </row>
    <row r="5865" spans="1:2" s="197" customFormat="1" x14ac:dyDescent="0.25">
      <c r="A5865" s="200"/>
      <c r="B5865" s="200"/>
    </row>
    <row r="5866" spans="1:2" s="197" customFormat="1" x14ac:dyDescent="0.25">
      <c r="A5866" s="200"/>
      <c r="B5866" s="200"/>
    </row>
    <row r="5867" spans="1:2" s="197" customFormat="1" x14ac:dyDescent="0.25">
      <c r="A5867" s="200"/>
      <c r="B5867" s="200"/>
    </row>
    <row r="5868" spans="1:2" s="197" customFormat="1" x14ac:dyDescent="0.25">
      <c r="A5868" s="200"/>
      <c r="B5868" s="200"/>
    </row>
    <row r="5869" spans="1:2" s="197" customFormat="1" x14ac:dyDescent="0.25">
      <c r="A5869" s="200"/>
      <c r="B5869" s="200"/>
    </row>
    <row r="5870" spans="1:2" s="197" customFormat="1" x14ac:dyDescent="0.25">
      <c r="A5870" s="200"/>
      <c r="B5870" s="200"/>
    </row>
    <row r="5871" spans="1:2" s="197" customFormat="1" x14ac:dyDescent="0.25">
      <c r="A5871" s="200"/>
      <c r="B5871" s="200"/>
    </row>
    <row r="5872" spans="1:2" s="197" customFormat="1" x14ac:dyDescent="0.25">
      <c r="A5872" s="200"/>
      <c r="B5872" s="200"/>
    </row>
    <row r="5873" spans="1:2" s="197" customFormat="1" x14ac:dyDescent="0.25">
      <c r="A5873" s="200"/>
      <c r="B5873" s="200"/>
    </row>
    <row r="5874" spans="1:2" s="197" customFormat="1" x14ac:dyDescent="0.25">
      <c r="A5874" s="200"/>
      <c r="B5874" s="200"/>
    </row>
    <row r="5875" spans="1:2" s="197" customFormat="1" x14ac:dyDescent="0.25">
      <c r="A5875" s="200"/>
      <c r="B5875" s="200"/>
    </row>
    <row r="5876" spans="1:2" s="197" customFormat="1" x14ac:dyDescent="0.25">
      <c r="A5876" s="200"/>
      <c r="B5876" s="200"/>
    </row>
    <row r="5877" spans="1:2" s="197" customFormat="1" x14ac:dyDescent="0.25">
      <c r="A5877" s="200"/>
      <c r="B5877" s="200"/>
    </row>
    <row r="5878" spans="1:2" s="197" customFormat="1" x14ac:dyDescent="0.25">
      <c r="A5878" s="200"/>
      <c r="B5878" s="200"/>
    </row>
    <row r="5879" spans="1:2" s="197" customFormat="1" x14ac:dyDescent="0.25">
      <c r="A5879" s="200"/>
      <c r="B5879" s="200"/>
    </row>
    <row r="5880" spans="1:2" s="197" customFormat="1" x14ac:dyDescent="0.25">
      <c r="A5880" s="200"/>
      <c r="B5880" s="200"/>
    </row>
    <row r="5881" spans="1:2" s="197" customFormat="1" x14ac:dyDescent="0.25">
      <c r="A5881" s="200"/>
      <c r="B5881" s="200"/>
    </row>
    <row r="5882" spans="1:2" s="197" customFormat="1" x14ac:dyDescent="0.25">
      <c r="A5882" s="200"/>
      <c r="B5882" s="200"/>
    </row>
    <row r="5883" spans="1:2" s="197" customFormat="1" x14ac:dyDescent="0.25">
      <c r="A5883" s="200"/>
      <c r="B5883" s="200"/>
    </row>
    <row r="5884" spans="1:2" s="197" customFormat="1" x14ac:dyDescent="0.25">
      <c r="A5884" s="200"/>
      <c r="B5884" s="200"/>
    </row>
    <row r="5885" spans="1:2" s="197" customFormat="1" x14ac:dyDescent="0.25">
      <c r="A5885" s="200"/>
      <c r="B5885" s="200"/>
    </row>
    <row r="5886" spans="1:2" s="197" customFormat="1" x14ac:dyDescent="0.25">
      <c r="A5886" s="200"/>
      <c r="B5886" s="200"/>
    </row>
    <row r="5887" spans="1:2" s="197" customFormat="1" x14ac:dyDescent="0.25">
      <c r="A5887" s="200"/>
      <c r="B5887" s="200"/>
    </row>
    <row r="5888" spans="1:2" s="197" customFormat="1" x14ac:dyDescent="0.25">
      <c r="A5888" s="200"/>
      <c r="B5888" s="200"/>
    </row>
    <row r="5889" spans="1:2" s="197" customFormat="1" x14ac:dyDescent="0.25">
      <c r="A5889" s="200"/>
      <c r="B5889" s="200"/>
    </row>
    <row r="5890" spans="1:2" s="197" customFormat="1" x14ac:dyDescent="0.25">
      <c r="A5890" s="200"/>
      <c r="B5890" s="200"/>
    </row>
    <row r="5891" spans="1:2" s="197" customFormat="1" x14ac:dyDescent="0.25">
      <c r="A5891" s="200"/>
      <c r="B5891" s="200"/>
    </row>
    <row r="5892" spans="1:2" s="197" customFormat="1" x14ac:dyDescent="0.25">
      <c r="A5892" s="200"/>
      <c r="B5892" s="200"/>
    </row>
    <row r="5893" spans="1:2" s="197" customFormat="1" x14ac:dyDescent="0.25">
      <c r="A5893" s="200"/>
      <c r="B5893" s="200"/>
    </row>
    <row r="5894" spans="1:2" s="197" customFormat="1" x14ac:dyDescent="0.25">
      <c r="A5894" s="200"/>
      <c r="B5894" s="200"/>
    </row>
    <row r="5895" spans="1:2" s="197" customFormat="1" x14ac:dyDescent="0.25">
      <c r="A5895" s="200"/>
      <c r="B5895" s="200"/>
    </row>
    <row r="5896" spans="1:2" s="197" customFormat="1" x14ac:dyDescent="0.25">
      <c r="A5896" s="200"/>
      <c r="B5896" s="200"/>
    </row>
    <row r="5897" spans="1:2" s="197" customFormat="1" x14ac:dyDescent="0.25">
      <c r="A5897" s="200"/>
      <c r="B5897" s="200"/>
    </row>
    <row r="5898" spans="1:2" s="197" customFormat="1" x14ac:dyDescent="0.25">
      <c r="A5898" s="200"/>
      <c r="B5898" s="200"/>
    </row>
    <row r="5899" spans="1:2" s="197" customFormat="1" x14ac:dyDescent="0.25">
      <c r="A5899" s="200"/>
      <c r="B5899" s="200"/>
    </row>
    <row r="5900" spans="1:2" s="197" customFormat="1" x14ac:dyDescent="0.25">
      <c r="A5900" s="200"/>
      <c r="B5900" s="200"/>
    </row>
    <row r="5901" spans="1:2" s="197" customFormat="1" x14ac:dyDescent="0.25">
      <c r="A5901" s="200"/>
      <c r="B5901" s="200"/>
    </row>
    <row r="5902" spans="1:2" s="197" customFormat="1" x14ac:dyDescent="0.25">
      <c r="A5902" s="200"/>
      <c r="B5902" s="200"/>
    </row>
    <row r="5903" spans="1:2" s="197" customFormat="1" x14ac:dyDescent="0.25">
      <c r="A5903" s="200"/>
      <c r="B5903" s="200"/>
    </row>
    <row r="5904" spans="1:2" s="197" customFormat="1" x14ac:dyDescent="0.25">
      <c r="A5904" s="200"/>
      <c r="B5904" s="200"/>
    </row>
    <row r="5905" spans="1:2" s="197" customFormat="1" x14ac:dyDescent="0.25">
      <c r="A5905" s="200"/>
      <c r="B5905" s="200"/>
    </row>
    <row r="5906" spans="1:2" s="197" customFormat="1" x14ac:dyDescent="0.25">
      <c r="A5906" s="200"/>
      <c r="B5906" s="200"/>
    </row>
    <row r="5907" spans="1:2" s="197" customFormat="1" x14ac:dyDescent="0.25">
      <c r="A5907" s="200"/>
      <c r="B5907" s="200"/>
    </row>
    <row r="5908" spans="1:2" s="197" customFormat="1" x14ac:dyDescent="0.25">
      <c r="A5908" s="200"/>
      <c r="B5908" s="200"/>
    </row>
    <row r="5909" spans="1:2" s="197" customFormat="1" x14ac:dyDescent="0.25">
      <c r="A5909" s="200"/>
      <c r="B5909" s="200"/>
    </row>
    <row r="5910" spans="1:2" s="197" customFormat="1" x14ac:dyDescent="0.25">
      <c r="A5910" s="200"/>
      <c r="B5910" s="200"/>
    </row>
    <row r="5911" spans="1:2" s="197" customFormat="1" x14ac:dyDescent="0.25">
      <c r="A5911" s="200"/>
      <c r="B5911" s="200"/>
    </row>
    <row r="5912" spans="1:2" s="197" customFormat="1" x14ac:dyDescent="0.25">
      <c r="A5912" s="200"/>
      <c r="B5912" s="200"/>
    </row>
    <row r="5913" spans="1:2" s="197" customFormat="1" x14ac:dyDescent="0.25">
      <c r="A5913" s="200"/>
      <c r="B5913" s="200"/>
    </row>
    <row r="5914" spans="1:2" s="197" customFormat="1" x14ac:dyDescent="0.25">
      <c r="A5914" s="200"/>
      <c r="B5914" s="200"/>
    </row>
    <row r="5915" spans="1:2" s="197" customFormat="1" x14ac:dyDescent="0.25">
      <c r="A5915" s="200"/>
      <c r="B5915" s="200"/>
    </row>
    <row r="5916" spans="1:2" s="197" customFormat="1" x14ac:dyDescent="0.25">
      <c r="A5916" s="200"/>
      <c r="B5916" s="200"/>
    </row>
    <row r="5917" spans="1:2" s="197" customFormat="1" x14ac:dyDescent="0.25">
      <c r="A5917" s="200"/>
      <c r="B5917" s="200"/>
    </row>
    <row r="5918" spans="1:2" s="197" customFormat="1" x14ac:dyDescent="0.25">
      <c r="A5918" s="200"/>
      <c r="B5918" s="200"/>
    </row>
    <row r="5919" spans="1:2" s="197" customFormat="1" x14ac:dyDescent="0.25">
      <c r="A5919" s="200"/>
      <c r="B5919" s="200"/>
    </row>
    <row r="5920" spans="1:2" s="197" customFormat="1" x14ac:dyDescent="0.25">
      <c r="A5920" s="200"/>
      <c r="B5920" s="200"/>
    </row>
    <row r="5921" spans="1:2" s="197" customFormat="1" x14ac:dyDescent="0.25">
      <c r="A5921" s="200"/>
      <c r="B5921" s="200"/>
    </row>
    <row r="5922" spans="1:2" s="197" customFormat="1" x14ac:dyDescent="0.25">
      <c r="A5922" s="200"/>
      <c r="B5922" s="200"/>
    </row>
    <row r="5923" spans="1:2" s="197" customFormat="1" x14ac:dyDescent="0.25">
      <c r="A5923" s="200"/>
      <c r="B5923" s="200"/>
    </row>
    <row r="5924" spans="1:2" s="197" customFormat="1" x14ac:dyDescent="0.25">
      <c r="A5924" s="200"/>
      <c r="B5924" s="200"/>
    </row>
    <row r="5925" spans="1:2" s="197" customFormat="1" x14ac:dyDescent="0.25">
      <c r="A5925" s="200"/>
      <c r="B5925" s="200"/>
    </row>
    <row r="5926" spans="1:2" s="197" customFormat="1" x14ac:dyDescent="0.25">
      <c r="A5926" s="200"/>
      <c r="B5926" s="200"/>
    </row>
    <row r="5927" spans="1:2" s="197" customFormat="1" x14ac:dyDescent="0.25">
      <c r="A5927" s="200"/>
      <c r="B5927" s="200"/>
    </row>
    <row r="5928" spans="1:2" s="197" customFormat="1" x14ac:dyDescent="0.25">
      <c r="A5928" s="200"/>
      <c r="B5928" s="200"/>
    </row>
    <row r="5929" spans="1:2" s="197" customFormat="1" x14ac:dyDescent="0.25">
      <c r="A5929" s="200"/>
      <c r="B5929" s="200"/>
    </row>
    <row r="5930" spans="1:2" s="197" customFormat="1" x14ac:dyDescent="0.25">
      <c r="A5930" s="200"/>
      <c r="B5930" s="200"/>
    </row>
    <row r="5931" spans="1:2" s="197" customFormat="1" x14ac:dyDescent="0.25">
      <c r="A5931" s="200"/>
      <c r="B5931" s="200"/>
    </row>
    <row r="5932" spans="1:2" s="197" customFormat="1" x14ac:dyDescent="0.25">
      <c r="A5932" s="200"/>
      <c r="B5932" s="200"/>
    </row>
    <row r="5933" spans="1:2" s="197" customFormat="1" x14ac:dyDescent="0.25">
      <c r="A5933" s="200"/>
      <c r="B5933" s="200"/>
    </row>
    <row r="5934" spans="1:2" s="197" customFormat="1" x14ac:dyDescent="0.25">
      <c r="A5934" s="200"/>
      <c r="B5934" s="200"/>
    </row>
    <row r="5935" spans="1:2" s="197" customFormat="1" x14ac:dyDescent="0.25">
      <c r="A5935" s="200"/>
      <c r="B5935" s="200"/>
    </row>
    <row r="5936" spans="1:2" s="197" customFormat="1" x14ac:dyDescent="0.25">
      <c r="A5936" s="200"/>
      <c r="B5936" s="200"/>
    </row>
    <row r="5937" spans="1:2" s="197" customFormat="1" x14ac:dyDescent="0.25">
      <c r="A5937" s="200"/>
      <c r="B5937" s="200"/>
    </row>
    <row r="5938" spans="1:2" s="197" customFormat="1" x14ac:dyDescent="0.25">
      <c r="A5938" s="200"/>
      <c r="B5938" s="200"/>
    </row>
    <row r="5939" spans="1:2" s="197" customFormat="1" x14ac:dyDescent="0.25">
      <c r="A5939" s="200"/>
      <c r="B5939" s="200"/>
    </row>
    <row r="5940" spans="1:2" s="197" customFormat="1" x14ac:dyDescent="0.25">
      <c r="A5940" s="200"/>
      <c r="B5940" s="200"/>
    </row>
    <row r="5941" spans="1:2" s="197" customFormat="1" x14ac:dyDescent="0.25">
      <c r="A5941" s="200"/>
      <c r="B5941" s="200"/>
    </row>
    <row r="5942" spans="1:2" s="197" customFormat="1" x14ac:dyDescent="0.25">
      <c r="A5942" s="200"/>
      <c r="B5942" s="200"/>
    </row>
    <row r="5943" spans="1:2" s="197" customFormat="1" x14ac:dyDescent="0.25">
      <c r="A5943" s="200"/>
      <c r="B5943" s="200"/>
    </row>
    <row r="5944" spans="1:2" s="197" customFormat="1" x14ac:dyDescent="0.25">
      <c r="A5944" s="200"/>
      <c r="B5944" s="200"/>
    </row>
    <row r="5945" spans="1:2" s="197" customFormat="1" x14ac:dyDescent="0.25">
      <c r="A5945" s="200"/>
      <c r="B5945" s="200"/>
    </row>
    <row r="5946" spans="1:2" s="197" customFormat="1" x14ac:dyDescent="0.25">
      <c r="A5946" s="200"/>
      <c r="B5946" s="200"/>
    </row>
    <row r="5947" spans="1:2" s="197" customFormat="1" x14ac:dyDescent="0.25">
      <c r="A5947" s="200"/>
      <c r="B5947" s="200"/>
    </row>
    <row r="5948" spans="1:2" s="197" customFormat="1" x14ac:dyDescent="0.25">
      <c r="A5948" s="200"/>
      <c r="B5948" s="200"/>
    </row>
    <row r="5949" spans="1:2" s="197" customFormat="1" x14ac:dyDescent="0.25">
      <c r="A5949" s="200"/>
      <c r="B5949" s="200"/>
    </row>
    <row r="5950" spans="1:2" s="197" customFormat="1" x14ac:dyDescent="0.25">
      <c r="A5950" s="200"/>
      <c r="B5950" s="200"/>
    </row>
    <row r="5951" spans="1:2" s="197" customFormat="1" x14ac:dyDescent="0.25">
      <c r="A5951" s="200"/>
      <c r="B5951" s="200"/>
    </row>
    <row r="5952" spans="1:2" s="197" customFormat="1" x14ac:dyDescent="0.25">
      <c r="A5952" s="200"/>
      <c r="B5952" s="200"/>
    </row>
    <row r="5953" spans="1:2" s="197" customFormat="1" x14ac:dyDescent="0.25">
      <c r="A5953" s="200"/>
      <c r="B5953" s="200"/>
    </row>
    <row r="5954" spans="1:2" s="197" customFormat="1" x14ac:dyDescent="0.25">
      <c r="A5954" s="200"/>
      <c r="B5954" s="200"/>
    </row>
    <row r="5955" spans="1:2" s="197" customFormat="1" x14ac:dyDescent="0.25">
      <c r="A5955" s="200"/>
      <c r="B5955" s="200"/>
    </row>
    <row r="5956" spans="1:2" s="197" customFormat="1" x14ac:dyDescent="0.25">
      <c r="A5956" s="200"/>
      <c r="B5956" s="200"/>
    </row>
    <row r="5957" spans="1:2" s="197" customFormat="1" x14ac:dyDescent="0.25">
      <c r="A5957" s="200"/>
      <c r="B5957" s="200"/>
    </row>
    <row r="5958" spans="1:2" s="197" customFormat="1" x14ac:dyDescent="0.25">
      <c r="A5958" s="200"/>
      <c r="B5958" s="200"/>
    </row>
    <row r="5959" spans="1:2" s="197" customFormat="1" x14ac:dyDescent="0.25">
      <c r="A5959" s="200"/>
      <c r="B5959" s="200"/>
    </row>
    <row r="5960" spans="1:2" s="197" customFormat="1" x14ac:dyDescent="0.25">
      <c r="A5960" s="200"/>
      <c r="B5960" s="200"/>
    </row>
    <row r="5961" spans="1:2" s="197" customFormat="1" x14ac:dyDescent="0.25">
      <c r="A5961" s="200"/>
      <c r="B5961" s="200"/>
    </row>
    <row r="5962" spans="1:2" s="197" customFormat="1" x14ac:dyDescent="0.25">
      <c r="A5962" s="200"/>
      <c r="B5962" s="200"/>
    </row>
    <row r="5963" spans="1:2" s="197" customFormat="1" x14ac:dyDescent="0.25">
      <c r="A5963" s="200"/>
      <c r="B5963" s="200"/>
    </row>
    <row r="5964" spans="1:2" s="197" customFormat="1" x14ac:dyDescent="0.25">
      <c r="A5964" s="200"/>
      <c r="B5964" s="200"/>
    </row>
    <row r="5965" spans="1:2" s="197" customFormat="1" x14ac:dyDescent="0.25">
      <c r="A5965" s="200"/>
      <c r="B5965" s="200"/>
    </row>
    <row r="5966" spans="1:2" s="197" customFormat="1" x14ac:dyDescent="0.25">
      <c r="A5966" s="200"/>
      <c r="B5966" s="200"/>
    </row>
    <row r="5967" spans="1:2" s="197" customFormat="1" x14ac:dyDescent="0.25">
      <c r="A5967" s="200"/>
      <c r="B5967" s="200"/>
    </row>
    <row r="5968" spans="1:2" s="197" customFormat="1" x14ac:dyDescent="0.25">
      <c r="A5968" s="200"/>
      <c r="B5968" s="200"/>
    </row>
    <row r="5969" spans="1:2" s="197" customFormat="1" x14ac:dyDescent="0.25">
      <c r="A5969" s="200"/>
      <c r="B5969" s="200"/>
    </row>
    <row r="5970" spans="1:2" s="197" customFormat="1" x14ac:dyDescent="0.25">
      <c r="A5970" s="200"/>
      <c r="B5970" s="200"/>
    </row>
    <row r="5971" spans="1:2" s="197" customFormat="1" x14ac:dyDescent="0.25">
      <c r="A5971" s="200"/>
      <c r="B5971" s="200"/>
    </row>
    <row r="5972" spans="1:2" s="197" customFormat="1" x14ac:dyDescent="0.25">
      <c r="A5972" s="200"/>
      <c r="B5972" s="200"/>
    </row>
    <row r="5973" spans="1:2" s="197" customFormat="1" x14ac:dyDescent="0.25">
      <c r="A5973" s="200"/>
      <c r="B5973" s="200"/>
    </row>
    <row r="5974" spans="1:2" s="197" customFormat="1" x14ac:dyDescent="0.25">
      <c r="A5974" s="200"/>
      <c r="B5974" s="200"/>
    </row>
    <row r="5975" spans="1:2" s="197" customFormat="1" x14ac:dyDescent="0.25">
      <c r="A5975" s="200"/>
      <c r="B5975" s="200"/>
    </row>
    <row r="5976" spans="1:2" s="197" customFormat="1" x14ac:dyDescent="0.25">
      <c r="A5976" s="200"/>
      <c r="B5976" s="200"/>
    </row>
    <row r="5977" spans="1:2" s="197" customFormat="1" x14ac:dyDescent="0.25">
      <c r="A5977" s="200"/>
      <c r="B5977" s="200"/>
    </row>
    <row r="5978" spans="1:2" s="197" customFormat="1" x14ac:dyDescent="0.25">
      <c r="A5978" s="200"/>
      <c r="B5978" s="200"/>
    </row>
    <row r="5979" spans="1:2" s="197" customFormat="1" x14ac:dyDescent="0.25">
      <c r="A5979" s="200"/>
      <c r="B5979" s="200"/>
    </row>
    <row r="5980" spans="1:2" s="197" customFormat="1" x14ac:dyDescent="0.25">
      <c r="A5980" s="200"/>
      <c r="B5980" s="200"/>
    </row>
    <row r="5981" spans="1:2" s="197" customFormat="1" x14ac:dyDescent="0.25">
      <c r="A5981" s="200"/>
      <c r="B5981" s="200"/>
    </row>
    <row r="5982" spans="1:2" s="197" customFormat="1" x14ac:dyDescent="0.25">
      <c r="A5982" s="200"/>
      <c r="B5982" s="200"/>
    </row>
    <row r="5983" spans="1:2" s="197" customFormat="1" x14ac:dyDescent="0.25">
      <c r="A5983" s="200"/>
      <c r="B5983" s="200"/>
    </row>
    <row r="5984" spans="1:2" s="197" customFormat="1" x14ac:dyDescent="0.25">
      <c r="A5984" s="200"/>
      <c r="B5984" s="200"/>
    </row>
    <row r="5985" spans="1:2" s="197" customFormat="1" x14ac:dyDescent="0.25">
      <c r="A5985" s="200"/>
      <c r="B5985" s="200"/>
    </row>
    <row r="5986" spans="1:2" s="197" customFormat="1" x14ac:dyDescent="0.25">
      <c r="A5986" s="200"/>
      <c r="B5986" s="200"/>
    </row>
    <row r="5987" spans="1:2" s="197" customFormat="1" x14ac:dyDescent="0.25">
      <c r="A5987" s="200"/>
      <c r="B5987" s="200"/>
    </row>
    <row r="5988" spans="1:2" s="197" customFormat="1" x14ac:dyDescent="0.25">
      <c r="A5988" s="200"/>
      <c r="B5988" s="200"/>
    </row>
    <row r="5989" spans="1:2" s="197" customFormat="1" x14ac:dyDescent="0.25">
      <c r="A5989" s="200"/>
      <c r="B5989" s="200"/>
    </row>
    <row r="5990" spans="1:2" s="197" customFormat="1" x14ac:dyDescent="0.25">
      <c r="A5990" s="200"/>
      <c r="B5990" s="200"/>
    </row>
    <row r="5991" spans="1:2" s="197" customFormat="1" x14ac:dyDescent="0.25">
      <c r="A5991" s="200"/>
      <c r="B5991" s="200"/>
    </row>
    <row r="5992" spans="1:2" s="197" customFormat="1" x14ac:dyDescent="0.25">
      <c r="A5992" s="200"/>
      <c r="B5992" s="200"/>
    </row>
    <row r="5993" spans="1:2" s="197" customFormat="1" x14ac:dyDescent="0.25">
      <c r="A5993" s="200"/>
      <c r="B5993" s="200"/>
    </row>
    <row r="5994" spans="1:2" s="197" customFormat="1" x14ac:dyDescent="0.25">
      <c r="A5994" s="200"/>
      <c r="B5994" s="200"/>
    </row>
    <row r="5995" spans="1:2" s="197" customFormat="1" x14ac:dyDescent="0.25">
      <c r="A5995" s="200"/>
      <c r="B5995" s="200"/>
    </row>
    <row r="5996" spans="1:2" s="197" customFormat="1" x14ac:dyDescent="0.25">
      <c r="A5996" s="200"/>
      <c r="B5996" s="200"/>
    </row>
    <row r="5997" spans="1:2" s="197" customFormat="1" x14ac:dyDescent="0.25">
      <c r="A5997" s="200"/>
      <c r="B5997" s="200"/>
    </row>
    <row r="5998" spans="1:2" s="197" customFormat="1" x14ac:dyDescent="0.25">
      <c r="A5998" s="200"/>
      <c r="B5998" s="200"/>
    </row>
    <row r="5999" spans="1:2" s="197" customFormat="1" x14ac:dyDescent="0.25">
      <c r="A5999" s="200"/>
      <c r="B5999" s="200"/>
    </row>
    <row r="6000" spans="1:2" s="197" customFormat="1" x14ac:dyDescent="0.25">
      <c r="A6000" s="200"/>
      <c r="B6000" s="200"/>
    </row>
    <row r="6001" spans="1:2" s="197" customFormat="1" x14ac:dyDescent="0.25">
      <c r="A6001" s="200"/>
      <c r="B6001" s="200"/>
    </row>
    <row r="6002" spans="1:2" s="197" customFormat="1" x14ac:dyDescent="0.25">
      <c r="A6002" s="200"/>
      <c r="B6002" s="200"/>
    </row>
    <row r="6003" spans="1:2" s="197" customFormat="1" x14ac:dyDescent="0.25">
      <c r="A6003" s="200"/>
      <c r="B6003" s="200"/>
    </row>
    <row r="6004" spans="1:2" s="197" customFormat="1" x14ac:dyDescent="0.25">
      <c r="A6004" s="200"/>
      <c r="B6004" s="200"/>
    </row>
    <row r="6005" spans="1:2" s="197" customFormat="1" x14ac:dyDescent="0.25">
      <c r="A6005" s="200"/>
      <c r="B6005" s="200"/>
    </row>
    <row r="6006" spans="1:2" s="197" customFormat="1" x14ac:dyDescent="0.25">
      <c r="A6006" s="200"/>
      <c r="B6006" s="200"/>
    </row>
    <row r="6007" spans="1:2" s="197" customFormat="1" x14ac:dyDescent="0.25">
      <c r="A6007" s="200"/>
      <c r="B6007" s="200"/>
    </row>
    <row r="6008" spans="1:2" s="197" customFormat="1" x14ac:dyDescent="0.25">
      <c r="A6008" s="200"/>
      <c r="B6008" s="200"/>
    </row>
    <row r="6009" spans="1:2" s="197" customFormat="1" x14ac:dyDescent="0.25">
      <c r="A6009" s="200"/>
      <c r="B6009" s="200"/>
    </row>
    <row r="6010" spans="1:2" s="197" customFormat="1" x14ac:dyDescent="0.25">
      <c r="A6010" s="200"/>
      <c r="B6010" s="200"/>
    </row>
    <row r="6011" spans="1:2" s="197" customFormat="1" x14ac:dyDescent="0.25">
      <c r="A6011" s="200"/>
      <c r="B6011" s="200"/>
    </row>
    <row r="6012" spans="1:2" s="197" customFormat="1" x14ac:dyDescent="0.25">
      <c r="A6012" s="200"/>
      <c r="B6012" s="200"/>
    </row>
    <row r="6013" spans="1:2" s="197" customFormat="1" x14ac:dyDescent="0.25">
      <c r="A6013" s="200"/>
      <c r="B6013" s="200"/>
    </row>
    <row r="6014" spans="1:2" s="197" customFormat="1" x14ac:dyDescent="0.25">
      <c r="A6014" s="200"/>
      <c r="B6014" s="200"/>
    </row>
    <row r="6015" spans="1:2" s="197" customFormat="1" x14ac:dyDescent="0.25">
      <c r="A6015" s="200"/>
      <c r="B6015" s="200"/>
    </row>
    <row r="6016" spans="1:2" s="197" customFormat="1" x14ac:dyDescent="0.25">
      <c r="A6016" s="200"/>
      <c r="B6016" s="200"/>
    </row>
    <row r="6017" spans="1:2" s="197" customFormat="1" x14ac:dyDescent="0.25">
      <c r="A6017" s="200"/>
      <c r="B6017" s="200"/>
    </row>
    <row r="6018" spans="1:2" s="197" customFormat="1" x14ac:dyDescent="0.25">
      <c r="A6018" s="200"/>
      <c r="B6018" s="200"/>
    </row>
    <row r="6019" spans="1:2" s="197" customFormat="1" x14ac:dyDescent="0.25">
      <c r="A6019" s="200"/>
      <c r="B6019" s="200"/>
    </row>
    <row r="6020" spans="1:2" s="197" customFormat="1" x14ac:dyDescent="0.25">
      <c r="A6020" s="200"/>
      <c r="B6020" s="200"/>
    </row>
    <row r="6021" spans="1:2" s="197" customFormat="1" x14ac:dyDescent="0.25">
      <c r="A6021" s="200"/>
      <c r="B6021" s="200"/>
    </row>
    <row r="6022" spans="1:2" s="197" customFormat="1" x14ac:dyDescent="0.25">
      <c r="A6022" s="200"/>
      <c r="B6022" s="200"/>
    </row>
    <row r="6023" spans="1:2" s="197" customFormat="1" x14ac:dyDescent="0.25">
      <c r="A6023" s="200"/>
      <c r="B6023" s="200"/>
    </row>
    <row r="6024" spans="1:2" s="197" customFormat="1" x14ac:dyDescent="0.25">
      <c r="A6024" s="200"/>
      <c r="B6024" s="200"/>
    </row>
    <row r="6025" spans="1:2" s="197" customFormat="1" x14ac:dyDescent="0.25">
      <c r="A6025" s="200"/>
      <c r="B6025" s="200"/>
    </row>
    <row r="6026" spans="1:2" s="197" customFormat="1" x14ac:dyDescent="0.25">
      <c r="A6026" s="200"/>
      <c r="B6026" s="200"/>
    </row>
    <row r="6027" spans="1:2" s="197" customFormat="1" x14ac:dyDescent="0.25">
      <c r="A6027" s="200"/>
      <c r="B6027" s="200"/>
    </row>
    <row r="6028" spans="1:2" s="197" customFormat="1" x14ac:dyDescent="0.25">
      <c r="A6028" s="200"/>
      <c r="B6028" s="200"/>
    </row>
    <row r="6029" spans="1:2" s="197" customFormat="1" x14ac:dyDescent="0.25">
      <c r="A6029" s="200"/>
      <c r="B6029" s="200"/>
    </row>
    <row r="6030" spans="1:2" s="197" customFormat="1" x14ac:dyDescent="0.25">
      <c r="A6030" s="200"/>
      <c r="B6030" s="200"/>
    </row>
    <row r="6031" spans="1:2" s="197" customFormat="1" x14ac:dyDescent="0.25">
      <c r="A6031" s="200"/>
      <c r="B6031" s="200"/>
    </row>
    <row r="6032" spans="1:2" s="197" customFormat="1" x14ac:dyDescent="0.25">
      <c r="A6032" s="200"/>
      <c r="B6032" s="200"/>
    </row>
    <row r="6033" spans="1:2" s="197" customFormat="1" x14ac:dyDescent="0.25">
      <c r="A6033" s="200"/>
      <c r="B6033" s="200"/>
    </row>
    <row r="6034" spans="1:2" s="197" customFormat="1" x14ac:dyDescent="0.25">
      <c r="A6034" s="200"/>
      <c r="B6034" s="200"/>
    </row>
    <row r="6035" spans="1:2" s="197" customFormat="1" x14ac:dyDescent="0.25">
      <c r="A6035" s="200"/>
      <c r="B6035" s="200"/>
    </row>
    <row r="6036" spans="1:2" s="197" customFormat="1" x14ac:dyDescent="0.25">
      <c r="A6036" s="200"/>
      <c r="B6036" s="200"/>
    </row>
    <row r="6037" spans="1:2" s="197" customFormat="1" x14ac:dyDescent="0.25">
      <c r="A6037" s="200"/>
      <c r="B6037" s="200"/>
    </row>
    <row r="6038" spans="1:2" s="197" customFormat="1" x14ac:dyDescent="0.25">
      <c r="A6038" s="200"/>
      <c r="B6038" s="200"/>
    </row>
    <row r="6039" spans="1:2" s="197" customFormat="1" x14ac:dyDescent="0.25">
      <c r="A6039" s="200"/>
      <c r="B6039" s="200"/>
    </row>
    <row r="6040" spans="1:2" s="197" customFormat="1" x14ac:dyDescent="0.25">
      <c r="A6040" s="200"/>
      <c r="B6040" s="200"/>
    </row>
    <row r="6041" spans="1:2" s="197" customFormat="1" x14ac:dyDescent="0.25">
      <c r="A6041" s="200"/>
      <c r="B6041" s="200"/>
    </row>
    <row r="6042" spans="1:2" s="197" customFormat="1" x14ac:dyDescent="0.25">
      <c r="A6042" s="200"/>
      <c r="B6042" s="200"/>
    </row>
    <row r="6043" spans="1:2" s="197" customFormat="1" x14ac:dyDescent="0.25">
      <c r="A6043" s="200"/>
      <c r="B6043" s="200"/>
    </row>
    <row r="6044" spans="1:2" s="197" customFormat="1" x14ac:dyDescent="0.25">
      <c r="A6044" s="200"/>
      <c r="B6044" s="200"/>
    </row>
    <row r="6045" spans="1:2" s="197" customFormat="1" x14ac:dyDescent="0.25">
      <c r="A6045" s="200"/>
      <c r="B6045" s="200"/>
    </row>
    <row r="6046" spans="1:2" s="197" customFormat="1" x14ac:dyDescent="0.25">
      <c r="A6046" s="200"/>
      <c r="B6046" s="200"/>
    </row>
    <row r="6047" spans="1:2" s="197" customFormat="1" x14ac:dyDescent="0.25">
      <c r="A6047" s="200"/>
      <c r="B6047" s="200"/>
    </row>
    <row r="6048" spans="1:2" s="197" customFormat="1" x14ac:dyDescent="0.25">
      <c r="A6048" s="200"/>
      <c r="B6048" s="200"/>
    </row>
    <row r="6049" spans="1:2" s="197" customFormat="1" x14ac:dyDescent="0.25">
      <c r="A6049" s="200"/>
      <c r="B6049" s="200"/>
    </row>
    <row r="6050" spans="1:2" s="197" customFormat="1" x14ac:dyDescent="0.25">
      <c r="A6050" s="200"/>
      <c r="B6050" s="200"/>
    </row>
    <row r="6051" spans="1:2" s="197" customFormat="1" x14ac:dyDescent="0.25">
      <c r="A6051" s="200"/>
      <c r="B6051" s="200"/>
    </row>
    <row r="6052" spans="1:2" s="197" customFormat="1" x14ac:dyDescent="0.25">
      <c r="A6052" s="200"/>
      <c r="B6052" s="200"/>
    </row>
    <row r="6053" spans="1:2" s="197" customFormat="1" x14ac:dyDescent="0.25">
      <c r="A6053" s="200"/>
      <c r="B6053" s="200"/>
    </row>
    <row r="6054" spans="1:2" s="197" customFormat="1" x14ac:dyDescent="0.25">
      <c r="A6054" s="200"/>
      <c r="B6054" s="200"/>
    </row>
    <row r="6055" spans="1:2" s="197" customFormat="1" x14ac:dyDescent="0.25">
      <c r="A6055" s="200"/>
      <c r="B6055" s="200"/>
    </row>
    <row r="6056" spans="1:2" s="197" customFormat="1" x14ac:dyDescent="0.25">
      <c r="A6056" s="200"/>
      <c r="B6056" s="200"/>
    </row>
    <row r="6057" spans="1:2" s="197" customFormat="1" x14ac:dyDescent="0.25">
      <c r="A6057" s="200"/>
      <c r="B6057" s="200"/>
    </row>
    <row r="6058" spans="1:2" s="197" customFormat="1" x14ac:dyDescent="0.25">
      <c r="A6058" s="200"/>
      <c r="B6058" s="200"/>
    </row>
    <row r="6059" spans="1:2" s="197" customFormat="1" x14ac:dyDescent="0.25">
      <c r="A6059" s="200"/>
      <c r="B6059" s="200"/>
    </row>
    <row r="6060" spans="1:2" s="197" customFormat="1" x14ac:dyDescent="0.25">
      <c r="A6060" s="200"/>
      <c r="B6060" s="200"/>
    </row>
    <row r="6061" spans="1:2" s="197" customFormat="1" x14ac:dyDescent="0.25">
      <c r="A6061" s="200"/>
      <c r="B6061" s="200"/>
    </row>
    <row r="6062" spans="1:2" s="197" customFormat="1" x14ac:dyDescent="0.25">
      <c r="A6062" s="200"/>
      <c r="B6062" s="200"/>
    </row>
    <row r="6063" spans="1:2" s="197" customFormat="1" x14ac:dyDescent="0.25">
      <c r="A6063" s="200"/>
      <c r="B6063" s="200"/>
    </row>
    <row r="6064" spans="1:2" s="197" customFormat="1" x14ac:dyDescent="0.25">
      <c r="A6064" s="200"/>
      <c r="B6064" s="200"/>
    </row>
    <row r="6065" spans="1:2" s="197" customFormat="1" x14ac:dyDescent="0.25">
      <c r="A6065" s="200"/>
      <c r="B6065" s="200"/>
    </row>
    <row r="6066" spans="1:2" s="197" customFormat="1" x14ac:dyDescent="0.25">
      <c r="A6066" s="200"/>
      <c r="B6066" s="200"/>
    </row>
    <row r="6067" spans="1:2" s="197" customFormat="1" x14ac:dyDescent="0.25">
      <c r="A6067" s="200"/>
      <c r="B6067" s="200"/>
    </row>
    <row r="6068" spans="1:2" s="197" customFormat="1" x14ac:dyDescent="0.25">
      <c r="A6068" s="200"/>
      <c r="B6068" s="200"/>
    </row>
    <row r="6069" spans="1:2" s="197" customFormat="1" x14ac:dyDescent="0.25">
      <c r="A6069" s="200"/>
      <c r="B6069" s="200"/>
    </row>
    <row r="6070" spans="1:2" s="197" customFormat="1" x14ac:dyDescent="0.25">
      <c r="A6070" s="200"/>
      <c r="B6070" s="200"/>
    </row>
    <row r="6071" spans="1:2" s="197" customFormat="1" x14ac:dyDescent="0.25">
      <c r="A6071" s="200"/>
      <c r="B6071" s="200"/>
    </row>
    <row r="6072" spans="1:2" s="197" customFormat="1" x14ac:dyDescent="0.25">
      <c r="A6072" s="200"/>
      <c r="B6072" s="200"/>
    </row>
    <row r="6073" spans="1:2" s="197" customFormat="1" x14ac:dyDescent="0.25">
      <c r="A6073" s="200"/>
      <c r="B6073" s="200"/>
    </row>
    <row r="6074" spans="1:2" s="197" customFormat="1" x14ac:dyDescent="0.25">
      <c r="A6074" s="200"/>
      <c r="B6074" s="200"/>
    </row>
    <row r="6075" spans="1:2" s="197" customFormat="1" x14ac:dyDescent="0.25">
      <c r="A6075" s="200"/>
      <c r="B6075" s="200"/>
    </row>
    <row r="6076" spans="1:2" s="197" customFormat="1" x14ac:dyDescent="0.25">
      <c r="A6076" s="200"/>
      <c r="B6076" s="200"/>
    </row>
    <row r="6077" spans="1:2" s="197" customFormat="1" x14ac:dyDescent="0.25">
      <c r="A6077" s="200"/>
      <c r="B6077" s="200"/>
    </row>
    <row r="6078" spans="1:2" s="197" customFormat="1" x14ac:dyDescent="0.25">
      <c r="A6078" s="200"/>
      <c r="B6078" s="200"/>
    </row>
    <row r="6079" spans="1:2" s="197" customFormat="1" x14ac:dyDescent="0.25">
      <c r="A6079" s="200"/>
      <c r="B6079" s="200"/>
    </row>
    <row r="6080" spans="1:2" s="197" customFormat="1" x14ac:dyDescent="0.25">
      <c r="A6080" s="200"/>
      <c r="B6080" s="200"/>
    </row>
    <row r="6081" spans="1:2" s="197" customFormat="1" x14ac:dyDescent="0.25">
      <c r="A6081" s="200"/>
      <c r="B6081" s="200"/>
    </row>
    <row r="6082" spans="1:2" s="197" customFormat="1" x14ac:dyDescent="0.25">
      <c r="A6082" s="200"/>
      <c r="B6082" s="200"/>
    </row>
    <row r="6083" spans="1:2" s="197" customFormat="1" x14ac:dyDescent="0.25">
      <c r="A6083" s="200"/>
      <c r="B6083" s="200"/>
    </row>
    <row r="6084" spans="1:2" s="197" customFormat="1" x14ac:dyDescent="0.25">
      <c r="A6084" s="200"/>
      <c r="B6084" s="200"/>
    </row>
    <row r="6085" spans="1:2" s="197" customFormat="1" x14ac:dyDescent="0.25">
      <c r="A6085" s="200"/>
      <c r="B6085" s="200"/>
    </row>
    <row r="6086" spans="1:2" s="197" customFormat="1" x14ac:dyDescent="0.25">
      <c r="A6086" s="200"/>
      <c r="B6086" s="200"/>
    </row>
    <row r="6087" spans="1:2" s="197" customFormat="1" x14ac:dyDescent="0.25">
      <c r="A6087" s="200"/>
      <c r="B6087" s="200"/>
    </row>
    <row r="6088" spans="1:2" s="197" customFormat="1" x14ac:dyDescent="0.25">
      <c r="A6088" s="200"/>
      <c r="B6088" s="200"/>
    </row>
    <row r="6089" spans="1:2" s="197" customFormat="1" x14ac:dyDescent="0.25">
      <c r="A6089" s="200"/>
      <c r="B6089" s="200"/>
    </row>
    <row r="6090" spans="1:2" s="197" customFormat="1" x14ac:dyDescent="0.25">
      <c r="A6090" s="200"/>
      <c r="B6090" s="200"/>
    </row>
    <row r="6091" spans="1:2" s="197" customFormat="1" x14ac:dyDescent="0.25">
      <c r="A6091" s="200"/>
      <c r="B6091" s="200"/>
    </row>
    <row r="6092" spans="1:2" s="197" customFormat="1" x14ac:dyDescent="0.25">
      <c r="A6092" s="200"/>
      <c r="B6092" s="200"/>
    </row>
    <row r="6093" spans="1:2" s="197" customFormat="1" x14ac:dyDescent="0.25">
      <c r="A6093" s="200"/>
      <c r="B6093" s="200"/>
    </row>
    <row r="6094" spans="1:2" s="197" customFormat="1" x14ac:dyDescent="0.25">
      <c r="A6094" s="200"/>
      <c r="B6094" s="200"/>
    </row>
    <row r="6095" spans="1:2" s="197" customFormat="1" x14ac:dyDescent="0.25">
      <c r="A6095" s="200"/>
      <c r="B6095" s="200"/>
    </row>
    <row r="6096" spans="1:2" s="197" customFormat="1" x14ac:dyDescent="0.25">
      <c r="A6096" s="200"/>
      <c r="B6096" s="200"/>
    </row>
    <row r="6097" spans="1:2" s="197" customFormat="1" x14ac:dyDescent="0.25">
      <c r="A6097" s="200"/>
      <c r="B6097" s="200"/>
    </row>
    <row r="6098" spans="1:2" s="197" customFormat="1" x14ac:dyDescent="0.25">
      <c r="A6098" s="200"/>
      <c r="B6098" s="200"/>
    </row>
    <row r="6099" spans="1:2" s="197" customFormat="1" x14ac:dyDescent="0.25">
      <c r="A6099" s="200"/>
      <c r="B6099" s="200"/>
    </row>
    <row r="6100" spans="1:2" s="197" customFormat="1" x14ac:dyDescent="0.25">
      <c r="A6100" s="200"/>
      <c r="B6100" s="200"/>
    </row>
    <row r="6101" spans="1:2" s="197" customFormat="1" x14ac:dyDescent="0.25">
      <c r="A6101" s="200"/>
      <c r="B6101" s="200"/>
    </row>
    <row r="6102" spans="1:2" s="197" customFormat="1" x14ac:dyDescent="0.25">
      <c r="A6102" s="200"/>
      <c r="B6102" s="200"/>
    </row>
    <row r="6103" spans="1:2" s="197" customFormat="1" x14ac:dyDescent="0.25">
      <c r="A6103" s="200"/>
      <c r="B6103" s="200"/>
    </row>
    <row r="6104" spans="1:2" s="197" customFormat="1" x14ac:dyDescent="0.25">
      <c r="A6104" s="200"/>
      <c r="B6104" s="200"/>
    </row>
    <row r="6105" spans="1:2" s="197" customFormat="1" x14ac:dyDescent="0.25">
      <c r="A6105" s="200"/>
      <c r="B6105" s="200"/>
    </row>
    <row r="6106" spans="1:2" s="197" customFormat="1" x14ac:dyDescent="0.25">
      <c r="A6106" s="200"/>
      <c r="B6106" s="200"/>
    </row>
    <row r="6107" spans="1:2" s="197" customFormat="1" x14ac:dyDescent="0.25">
      <c r="A6107" s="200"/>
      <c r="B6107" s="200"/>
    </row>
    <row r="6108" spans="1:2" s="197" customFormat="1" x14ac:dyDescent="0.25">
      <c r="A6108" s="200"/>
      <c r="B6108" s="200"/>
    </row>
    <row r="6109" spans="1:2" s="197" customFormat="1" x14ac:dyDescent="0.25">
      <c r="A6109" s="200"/>
      <c r="B6109" s="200"/>
    </row>
    <row r="6110" spans="1:2" s="197" customFormat="1" x14ac:dyDescent="0.25">
      <c r="A6110" s="200"/>
      <c r="B6110" s="200"/>
    </row>
    <row r="6111" spans="1:2" s="197" customFormat="1" x14ac:dyDescent="0.25">
      <c r="A6111" s="200"/>
      <c r="B6111" s="200"/>
    </row>
    <row r="6112" spans="1:2" s="197" customFormat="1" x14ac:dyDescent="0.25">
      <c r="A6112" s="200"/>
      <c r="B6112" s="200"/>
    </row>
    <row r="6113" spans="1:2" s="197" customFormat="1" x14ac:dyDescent="0.25">
      <c r="A6113" s="200"/>
      <c r="B6113" s="200"/>
    </row>
    <row r="6114" spans="1:2" s="197" customFormat="1" x14ac:dyDescent="0.25">
      <c r="A6114" s="200"/>
      <c r="B6114" s="200"/>
    </row>
    <row r="6115" spans="1:2" s="197" customFormat="1" x14ac:dyDescent="0.25">
      <c r="A6115" s="200"/>
      <c r="B6115" s="200"/>
    </row>
    <row r="6116" spans="1:2" s="197" customFormat="1" x14ac:dyDescent="0.25">
      <c r="A6116" s="200"/>
      <c r="B6116" s="200"/>
    </row>
    <row r="6117" spans="1:2" s="197" customFormat="1" x14ac:dyDescent="0.25">
      <c r="A6117" s="200"/>
      <c r="B6117" s="200"/>
    </row>
    <row r="6118" spans="1:2" s="197" customFormat="1" x14ac:dyDescent="0.25">
      <c r="A6118" s="200"/>
      <c r="B6118" s="200"/>
    </row>
    <row r="6119" spans="1:2" s="197" customFormat="1" x14ac:dyDescent="0.25">
      <c r="A6119" s="200"/>
      <c r="B6119" s="200"/>
    </row>
    <row r="6120" spans="1:2" s="197" customFormat="1" x14ac:dyDescent="0.25">
      <c r="A6120" s="200"/>
      <c r="B6120" s="200"/>
    </row>
    <row r="6121" spans="1:2" s="197" customFormat="1" x14ac:dyDescent="0.25">
      <c r="A6121" s="200"/>
      <c r="B6121" s="200"/>
    </row>
    <row r="6122" spans="1:2" s="197" customFormat="1" x14ac:dyDescent="0.25">
      <c r="A6122" s="200"/>
      <c r="B6122" s="200"/>
    </row>
    <row r="6123" spans="1:2" s="197" customFormat="1" x14ac:dyDescent="0.25">
      <c r="A6123" s="200"/>
      <c r="B6123" s="200"/>
    </row>
    <row r="6124" spans="1:2" s="197" customFormat="1" x14ac:dyDescent="0.25">
      <c r="A6124" s="200"/>
      <c r="B6124" s="200"/>
    </row>
    <row r="6125" spans="1:2" s="197" customFormat="1" x14ac:dyDescent="0.25">
      <c r="A6125" s="200"/>
      <c r="B6125" s="200"/>
    </row>
    <row r="6126" spans="1:2" s="197" customFormat="1" x14ac:dyDescent="0.25">
      <c r="A6126" s="200"/>
      <c r="B6126" s="200"/>
    </row>
    <row r="6127" spans="1:2" s="197" customFormat="1" x14ac:dyDescent="0.25">
      <c r="A6127" s="200"/>
      <c r="B6127" s="200"/>
    </row>
    <row r="6128" spans="1:2" s="197" customFormat="1" x14ac:dyDescent="0.25">
      <c r="A6128" s="200"/>
      <c r="B6128" s="200"/>
    </row>
    <row r="6129" spans="1:2" s="197" customFormat="1" x14ac:dyDescent="0.25">
      <c r="A6129" s="200"/>
      <c r="B6129" s="200"/>
    </row>
    <row r="6130" spans="1:2" s="197" customFormat="1" x14ac:dyDescent="0.25">
      <c r="A6130" s="200"/>
      <c r="B6130" s="200"/>
    </row>
    <row r="6131" spans="1:2" s="197" customFormat="1" x14ac:dyDescent="0.25">
      <c r="A6131" s="200"/>
      <c r="B6131" s="200"/>
    </row>
    <row r="6132" spans="1:2" s="197" customFormat="1" x14ac:dyDescent="0.25">
      <c r="A6132" s="200"/>
      <c r="B6132" s="200"/>
    </row>
    <row r="6133" spans="1:2" s="197" customFormat="1" x14ac:dyDescent="0.25">
      <c r="A6133" s="200"/>
      <c r="B6133" s="200"/>
    </row>
    <row r="6134" spans="1:2" s="197" customFormat="1" x14ac:dyDescent="0.25">
      <c r="A6134" s="200"/>
      <c r="B6134" s="200"/>
    </row>
    <row r="6135" spans="1:2" s="197" customFormat="1" x14ac:dyDescent="0.25">
      <c r="A6135" s="200"/>
      <c r="B6135" s="200"/>
    </row>
    <row r="6136" spans="1:2" s="197" customFormat="1" x14ac:dyDescent="0.25">
      <c r="A6136" s="200"/>
      <c r="B6136" s="200"/>
    </row>
    <row r="6137" spans="1:2" s="197" customFormat="1" x14ac:dyDescent="0.25">
      <c r="A6137" s="200"/>
      <c r="B6137" s="200"/>
    </row>
    <row r="6138" spans="1:2" s="197" customFormat="1" x14ac:dyDescent="0.25">
      <c r="A6138" s="200"/>
      <c r="B6138" s="200"/>
    </row>
    <row r="6139" spans="1:2" s="197" customFormat="1" x14ac:dyDescent="0.25">
      <c r="A6139" s="200"/>
      <c r="B6139" s="200"/>
    </row>
    <row r="6140" spans="1:2" s="197" customFormat="1" x14ac:dyDescent="0.25">
      <c r="A6140" s="200"/>
      <c r="B6140" s="200"/>
    </row>
    <row r="6141" spans="1:2" s="197" customFormat="1" x14ac:dyDescent="0.25">
      <c r="A6141" s="200"/>
      <c r="B6141" s="200"/>
    </row>
    <row r="6142" spans="1:2" s="197" customFormat="1" x14ac:dyDescent="0.25">
      <c r="A6142" s="200"/>
      <c r="B6142" s="200"/>
    </row>
    <row r="6143" spans="1:2" s="197" customFormat="1" x14ac:dyDescent="0.25">
      <c r="A6143" s="200"/>
      <c r="B6143" s="200"/>
    </row>
    <row r="6144" spans="1:2" s="197" customFormat="1" x14ac:dyDescent="0.25">
      <c r="A6144" s="200"/>
      <c r="B6144" s="200"/>
    </row>
    <row r="6145" spans="1:2" s="197" customFormat="1" x14ac:dyDescent="0.25">
      <c r="A6145" s="200"/>
      <c r="B6145" s="200"/>
    </row>
    <row r="6146" spans="1:2" s="197" customFormat="1" x14ac:dyDescent="0.25">
      <c r="A6146" s="200"/>
      <c r="B6146" s="200"/>
    </row>
    <row r="6147" spans="1:2" s="197" customFormat="1" x14ac:dyDescent="0.25">
      <c r="A6147" s="200"/>
      <c r="B6147" s="200"/>
    </row>
    <row r="6148" spans="1:2" s="197" customFormat="1" x14ac:dyDescent="0.25">
      <c r="A6148" s="200"/>
      <c r="B6148" s="200"/>
    </row>
    <row r="6149" spans="1:2" s="197" customFormat="1" x14ac:dyDescent="0.25">
      <c r="A6149" s="200"/>
      <c r="B6149" s="200"/>
    </row>
    <row r="6150" spans="1:2" s="197" customFormat="1" x14ac:dyDescent="0.25">
      <c r="A6150" s="200"/>
      <c r="B6150" s="200"/>
    </row>
    <row r="6151" spans="1:2" s="197" customFormat="1" x14ac:dyDescent="0.25">
      <c r="A6151" s="200"/>
      <c r="B6151" s="200"/>
    </row>
    <row r="6152" spans="1:2" s="197" customFormat="1" x14ac:dyDescent="0.25">
      <c r="A6152" s="200"/>
      <c r="B6152" s="200"/>
    </row>
    <row r="6153" spans="1:2" s="197" customFormat="1" x14ac:dyDescent="0.25">
      <c r="A6153" s="200"/>
      <c r="B6153" s="200"/>
    </row>
    <row r="6154" spans="1:2" s="197" customFormat="1" x14ac:dyDescent="0.25">
      <c r="A6154" s="200"/>
      <c r="B6154" s="200"/>
    </row>
    <row r="6155" spans="1:2" s="197" customFormat="1" x14ac:dyDescent="0.25">
      <c r="A6155" s="200"/>
      <c r="B6155" s="200"/>
    </row>
    <row r="6156" spans="1:2" s="197" customFormat="1" x14ac:dyDescent="0.25">
      <c r="A6156" s="200"/>
      <c r="B6156" s="200"/>
    </row>
    <row r="6157" spans="1:2" s="197" customFormat="1" x14ac:dyDescent="0.25">
      <c r="A6157" s="200"/>
      <c r="B6157" s="200"/>
    </row>
    <row r="6158" spans="1:2" s="197" customFormat="1" x14ac:dyDescent="0.25">
      <c r="A6158" s="200"/>
      <c r="B6158" s="200"/>
    </row>
    <row r="6159" spans="1:2" s="197" customFormat="1" x14ac:dyDescent="0.25">
      <c r="A6159" s="200"/>
      <c r="B6159" s="200"/>
    </row>
    <row r="6160" spans="1:2" s="197" customFormat="1" x14ac:dyDescent="0.25">
      <c r="A6160" s="200"/>
      <c r="B6160" s="200"/>
    </row>
    <row r="6161" spans="1:2" s="197" customFormat="1" x14ac:dyDescent="0.25">
      <c r="A6161" s="200"/>
      <c r="B6161" s="200"/>
    </row>
    <row r="6162" spans="1:2" s="197" customFormat="1" x14ac:dyDescent="0.25">
      <c r="A6162" s="200"/>
      <c r="B6162" s="200"/>
    </row>
    <row r="6163" spans="1:2" s="197" customFormat="1" x14ac:dyDescent="0.25">
      <c r="A6163" s="200"/>
      <c r="B6163" s="200"/>
    </row>
    <row r="6164" spans="1:2" s="197" customFormat="1" x14ac:dyDescent="0.25">
      <c r="A6164" s="200"/>
      <c r="B6164" s="200"/>
    </row>
    <row r="6165" spans="1:2" s="197" customFormat="1" x14ac:dyDescent="0.25">
      <c r="A6165" s="200"/>
      <c r="B6165" s="200"/>
    </row>
    <row r="6166" spans="1:2" s="197" customFormat="1" x14ac:dyDescent="0.25">
      <c r="A6166" s="200"/>
      <c r="B6166" s="200"/>
    </row>
    <row r="6167" spans="1:2" s="197" customFormat="1" x14ac:dyDescent="0.25">
      <c r="A6167" s="200"/>
      <c r="B6167" s="200"/>
    </row>
    <row r="6168" spans="1:2" s="197" customFormat="1" x14ac:dyDescent="0.25">
      <c r="A6168" s="200"/>
      <c r="B6168" s="200"/>
    </row>
    <row r="6169" spans="1:2" s="197" customFormat="1" x14ac:dyDescent="0.25">
      <c r="A6169" s="200"/>
      <c r="B6169" s="200"/>
    </row>
    <row r="6170" spans="1:2" s="197" customFormat="1" x14ac:dyDescent="0.25">
      <c r="A6170" s="200"/>
      <c r="B6170" s="200"/>
    </row>
    <row r="6171" spans="1:2" s="197" customFormat="1" x14ac:dyDescent="0.25">
      <c r="A6171" s="200"/>
      <c r="B6171" s="200"/>
    </row>
    <row r="6172" spans="1:2" s="197" customFormat="1" x14ac:dyDescent="0.25">
      <c r="A6172" s="200"/>
      <c r="B6172" s="200"/>
    </row>
    <row r="6173" spans="1:2" s="197" customFormat="1" x14ac:dyDescent="0.25">
      <c r="A6173" s="200"/>
      <c r="B6173" s="200"/>
    </row>
    <row r="6174" spans="1:2" s="197" customFormat="1" x14ac:dyDescent="0.25">
      <c r="A6174" s="200"/>
      <c r="B6174" s="200"/>
    </row>
    <row r="6175" spans="1:2" s="197" customFormat="1" x14ac:dyDescent="0.25">
      <c r="A6175" s="200"/>
      <c r="B6175" s="200"/>
    </row>
    <row r="6176" spans="1:2" s="197" customFormat="1" x14ac:dyDescent="0.25">
      <c r="A6176" s="200"/>
      <c r="B6176" s="200"/>
    </row>
    <row r="6177" spans="1:2" s="197" customFormat="1" x14ac:dyDescent="0.25">
      <c r="A6177" s="200"/>
      <c r="B6177" s="200"/>
    </row>
    <row r="6178" spans="1:2" s="197" customFormat="1" x14ac:dyDescent="0.25">
      <c r="A6178" s="200"/>
      <c r="B6178" s="200"/>
    </row>
    <row r="6179" spans="1:2" s="197" customFormat="1" x14ac:dyDescent="0.25">
      <c r="A6179" s="200"/>
      <c r="B6179" s="200"/>
    </row>
    <row r="6180" spans="1:2" s="197" customFormat="1" x14ac:dyDescent="0.25">
      <c r="A6180" s="200"/>
      <c r="B6180" s="200"/>
    </row>
    <row r="6181" spans="1:2" s="197" customFormat="1" x14ac:dyDescent="0.25">
      <c r="A6181" s="200"/>
      <c r="B6181" s="200"/>
    </row>
    <row r="6182" spans="1:2" s="197" customFormat="1" x14ac:dyDescent="0.25">
      <c r="A6182" s="200"/>
      <c r="B6182" s="200"/>
    </row>
    <row r="6183" spans="1:2" s="197" customFormat="1" x14ac:dyDescent="0.25">
      <c r="A6183" s="200"/>
      <c r="B6183" s="200"/>
    </row>
    <row r="6184" spans="1:2" s="197" customFormat="1" x14ac:dyDescent="0.25">
      <c r="A6184" s="200"/>
      <c r="B6184" s="200"/>
    </row>
    <row r="6185" spans="1:2" s="197" customFormat="1" x14ac:dyDescent="0.25">
      <c r="A6185" s="200"/>
      <c r="B6185" s="200"/>
    </row>
    <row r="6186" spans="1:2" s="197" customFormat="1" x14ac:dyDescent="0.25">
      <c r="A6186" s="200"/>
      <c r="B6186" s="200"/>
    </row>
    <row r="6187" spans="1:2" s="197" customFormat="1" x14ac:dyDescent="0.25">
      <c r="A6187" s="200"/>
      <c r="B6187" s="200"/>
    </row>
    <row r="6188" spans="1:2" s="197" customFormat="1" x14ac:dyDescent="0.25">
      <c r="A6188" s="200"/>
      <c r="B6188" s="200"/>
    </row>
    <row r="6189" spans="1:2" s="197" customFormat="1" x14ac:dyDescent="0.25">
      <c r="A6189" s="200"/>
      <c r="B6189" s="200"/>
    </row>
    <row r="6190" spans="1:2" s="197" customFormat="1" x14ac:dyDescent="0.25">
      <c r="A6190" s="200"/>
      <c r="B6190" s="200"/>
    </row>
    <row r="6191" spans="1:2" s="197" customFormat="1" x14ac:dyDescent="0.25">
      <c r="A6191" s="200"/>
      <c r="B6191" s="200"/>
    </row>
    <row r="6192" spans="1:2" s="197" customFormat="1" x14ac:dyDescent="0.25">
      <c r="A6192" s="200"/>
      <c r="B6192" s="200"/>
    </row>
    <row r="6193" spans="1:2" s="197" customFormat="1" x14ac:dyDescent="0.25">
      <c r="A6193" s="200"/>
      <c r="B6193" s="200"/>
    </row>
    <row r="6194" spans="1:2" s="197" customFormat="1" x14ac:dyDescent="0.25">
      <c r="A6194" s="200"/>
      <c r="B6194" s="200"/>
    </row>
    <row r="6195" spans="1:2" s="197" customFormat="1" x14ac:dyDescent="0.25">
      <c r="A6195" s="200"/>
      <c r="B6195" s="200"/>
    </row>
    <row r="6196" spans="1:2" s="197" customFormat="1" x14ac:dyDescent="0.25">
      <c r="A6196" s="200"/>
      <c r="B6196" s="200"/>
    </row>
    <row r="6197" spans="1:2" s="197" customFormat="1" x14ac:dyDescent="0.25">
      <c r="A6197" s="200"/>
      <c r="B6197" s="200"/>
    </row>
    <row r="6198" spans="1:2" s="197" customFormat="1" x14ac:dyDescent="0.25">
      <c r="A6198" s="200"/>
      <c r="B6198" s="200"/>
    </row>
    <row r="6199" spans="1:2" s="197" customFormat="1" x14ac:dyDescent="0.25">
      <c r="A6199" s="200"/>
      <c r="B6199" s="200"/>
    </row>
    <row r="6200" spans="1:2" s="197" customFormat="1" x14ac:dyDescent="0.25">
      <c r="A6200" s="200"/>
      <c r="B6200" s="200"/>
    </row>
    <row r="6201" spans="1:2" s="197" customFormat="1" x14ac:dyDescent="0.25">
      <c r="A6201" s="200"/>
      <c r="B6201" s="200"/>
    </row>
    <row r="6202" spans="1:2" s="197" customFormat="1" x14ac:dyDescent="0.25">
      <c r="A6202" s="200"/>
      <c r="B6202" s="200"/>
    </row>
    <row r="6203" spans="1:2" s="197" customFormat="1" x14ac:dyDescent="0.25">
      <c r="A6203" s="200"/>
      <c r="B6203" s="200"/>
    </row>
    <row r="6204" spans="1:2" s="197" customFormat="1" x14ac:dyDescent="0.25">
      <c r="A6204" s="200"/>
      <c r="B6204" s="200"/>
    </row>
    <row r="6205" spans="1:2" s="197" customFormat="1" x14ac:dyDescent="0.25">
      <c r="A6205" s="200"/>
      <c r="B6205" s="200"/>
    </row>
    <row r="6206" spans="1:2" s="197" customFormat="1" x14ac:dyDescent="0.25">
      <c r="A6206" s="200"/>
      <c r="B6206" s="200"/>
    </row>
    <row r="6207" spans="1:2" s="197" customFormat="1" x14ac:dyDescent="0.25">
      <c r="A6207" s="200"/>
      <c r="B6207" s="200"/>
    </row>
    <row r="6208" spans="1:2" s="197" customFormat="1" x14ac:dyDescent="0.25">
      <c r="A6208" s="200"/>
      <c r="B6208" s="200"/>
    </row>
    <row r="6209" spans="1:2" s="197" customFormat="1" x14ac:dyDescent="0.25">
      <c r="A6209" s="200"/>
      <c r="B6209" s="200"/>
    </row>
    <row r="6210" spans="1:2" s="197" customFormat="1" x14ac:dyDescent="0.25">
      <c r="A6210" s="200"/>
      <c r="B6210" s="200"/>
    </row>
    <row r="6211" spans="1:2" s="197" customFormat="1" x14ac:dyDescent="0.25">
      <c r="A6211" s="200"/>
      <c r="B6211" s="200"/>
    </row>
    <row r="6212" spans="1:2" s="197" customFormat="1" x14ac:dyDescent="0.25">
      <c r="A6212" s="200"/>
      <c r="B6212" s="200"/>
    </row>
    <row r="6213" spans="1:2" s="197" customFormat="1" x14ac:dyDescent="0.25">
      <c r="A6213" s="200"/>
      <c r="B6213" s="200"/>
    </row>
    <row r="6214" spans="1:2" s="197" customFormat="1" x14ac:dyDescent="0.25">
      <c r="A6214" s="200"/>
      <c r="B6214" s="200"/>
    </row>
    <row r="6215" spans="1:2" s="197" customFormat="1" x14ac:dyDescent="0.25">
      <c r="A6215" s="200"/>
      <c r="B6215" s="200"/>
    </row>
    <row r="6216" spans="1:2" s="197" customFormat="1" x14ac:dyDescent="0.25">
      <c r="A6216" s="200"/>
      <c r="B6216" s="200"/>
    </row>
    <row r="6217" spans="1:2" s="197" customFormat="1" x14ac:dyDescent="0.25">
      <c r="A6217" s="200"/>
      <c r="B6217" s="200"/>
    </row>
    <row r="6218" spans="1:2" s="197" customFormat="1" x14ac:dyDescent="0.25">
      <c r="A6218" s="200"/>
      <c r="B6218" s="200"/>
    </row>
    <row r="6219" spans="1:2" s="197" customFormat="1" x14ac:dyDescent="0.25">
      <c r="A6219" s="200"/>
      <c r="B6219" s="200"/>
    </row>
    <row r="6220" spans="1:2" s="197" customFormat="1" x14ac:dyDescent="0.25">
      <c r="A6220" s="200"/>
      <c r="B6220" s="200"/>
    </row>
    <row r="6221" spans="1:2" s="197" customFormat="1" x14ac:dyDescent="0.25">
      <c r="A6221" s="200"/>
      <c r="B6221" s="200"/>
    </row>
    <row r="6222" spans="1:2" s="197" customFormat="1" x14ac:dyDescent="0.25">
      <c r="A6222" s="200"/>
      <c r="B6222" s="200"/>
    </row>
    <row r="6223" spans="1:2" s="197" customFormat="1" x14ac:dyDescent="0.25">
      <c r="A6223" s="200"/>
      <c r="B6223" s="200"/>
    </row>
    <row r="6224" spans="1:2" s="197" customFormat="1" x14ac:dyDescent="0.25">
      <c r="A6224" s="200"/>
      <c r="B6224" s="200"/>
    </row>
    <row r="6225" spans="1:2" s="197" customFormat="1" x14ac:dyDescent="0.25">
      <c r="A6225" s="200"/>
      <c r="B6225" s="200"/>
    </row>
    <row r="6226" spans="1:2" s="197" customFormat="1" x14ac:dyDescent="0.25">
      <c r="A6226" s="200"/>
      <c r="B6226" s="200"/>
    </row>
    <row r="6227" spans="1:2" s="197" customFormat="1" x14ac:dyDescent="0.25">
      <c r="A6227" s="200"/>
      <c r="B6227" s="200"/>
    </row>
    <row r="6228" spans="1:2" s="197" customFormat="1" x14ac:dyDescent="0.25">
      <c r="A6228" s="200"/>
      <c r="B6228" s="200"/>
    </row>
    <row r="6229" spans="1:2" s="197" customFormat="1" x14ac:dyDescent="0.25">
      <c r="A6229" s="200"/>
      <c r="B6229" s="200"/>
    </row>
    <row r="6230" spans="1:2" s="197" customFormat="1" x14ac:dyDescent="0.25">
      <c r="A6230" s="200"/>
      <c r="B6230" s="200"/>
    </row>
    <row r="6231" spans="1:2" s="197" customFormat="1" x14ac:dyDescent="0.25">
      <c r="A6231" s="200"/>
      <c r="B6231" s="200"/>
    </row>
    <row r="6232" spans="1:2" s="197" customFormat="1" x14ac:dyDescent="0.25">
      <c r="A6232" s="200"/>
      <c r="B6232" s="200"/>
    </row>
    <row r="6233" spans="1:2" s="197" customFormat="1" x14ac:dyDescent="0.25">
      <c r="A6233" s="200"/>
      <c r="B6233" s="200"/>
    </row>
    <row r="6234" spans="1:2" s="197" customFormat="1" x14ac:dyDescent="0.25">
      <c r="A6234" s="200"/>
      <c r="B6234" s="200"/>
    </row>
    <row r="6235" spans="1:2" s="197" customFormat="1" x14ac:dyDescent="0.25">
      <c r="A6235" s="200"/>
      <c r="B6235" s="200"/>
    </row>
    <row r="6236" spans="1:2" s="197" customFormat="1" x14ac:dyDescent="0.25">
      <c r="A6236" s="200"/>
      <c r="B6236" s="200"/>
    </row>
    <row r="6237" spans="1:2" s="197" customFormat="1" x14ac:dyDescent="0.25">
      <c r="A6237" s="200"/>
      <c r="B6237" s="200"/>
    </row>
    <row r="6238" spans="1:2" s="197" customFormat="1" x14ac:dyDescent="0.25">
      <c r="A6238" s="200"/>
      <c r="B6238" s="200"/>
    </row>
    <row r="6239" spans="1:2" s="197" customFormat="1" x14ac:dyDescent="0.25">
      <c r="A6239" s="200"/>
      <c r="B6239" s="200"/>
    </row>
    <row r="6240" spans="1:2" s="197" customFormat="1" x14ac:dyDescent="0.25">
      <c r="A6240" s="200"/>
      <c r="B6240" s="200"/>
    </row>
    <row r="6241" spans="1:2" s="197" customFormat="1" x14ac:dyDescent="0.25">
      <c r="A6241" s="200"/>
      <c r="B6241" s="200"/>
    </row>
    <row r="6242" spans="1:2" s="197" customFormat="1" x14ac:dyDescent="0.25">
      <c r="A6242" s="200"/>
      <c r="B6242" s="200"/>
    </row>
    <row r="6243" spans="1:2" s="197" customFormat="1" x14ac:dyDescent="0.25">
      <c r="A6243" s="200"/>
      <c r="B6243" s="200"/>
    </row>
    <row r="6244" spans="1:2" s="197" customFormat="1" x14ac:dyDescent="0.25">
      <c r="A6244" s="200"/>
      <c r="B6244" s="200"/>
    </row>
    <row r="6245" spans="1:2" s="197" customFormat="1" x14ac:dyDescent="0.25">
      <c r="A6245" s="200"/>
      <c r="B6245" s="200"/>
    </row>
    <row r="6246" spans="1:2" s="197" customFormat="1" x14ac:dyDescent="0.25">
      <c r="A6246" s="200"/>
      <c r="B6246" s="200"/>
    </row>
    <row r="6247" spans="1:2" s="197" customFormat="1" x14ac:dyDescent="0.25">
      <c r="A6247" s="200"/>
      <c r="B6247" s="200"/>
    </row>
    <row r="6248" spans="1:2" s="197" customFormat="1" x14ac:dyDescent="0.25">
      <c r="A6248" s="200"/>
      <c r="B6248" s="200"/>
    </row>
    <row r="6249" spans="1:2" s="197" customFormat="1" x14ac:dyDescent="0.25">
      <c r="A6249" s="200"/>
      <c r="B6249" s="200"/>
    </row>
    <row r="6250" spans="1:2" s="197" customFormat="1" x14ac:dyDescent="0.25">
      <c r="A6250" s="200"/>
      <c r="B6250" s="200"/>
    </row>
    <row r="6251" spans="1:2" s="197" customFormat="1" x14ac:dyDescent="0.25">
      <c r="A6251" s="200"/>
      <c r="B6251" s="200"/>
    </row>
    <row r="6252" spans="1:2" s="197" customFormat="1" x14ac:dyDescent="0.25">
      <c r="A6252" s="200"/>
      <c r="B6252" s="200"/>
    </row>
    <row r="6253" spans="1:2" s="197" customFormat="1" x14ac:dyDescent="0.25">
      <c r="A6253" s="200"/>
      <c r="B6253" s="200"/>
    </row>
    <row r="6254" spans="1:2" s="197" customFormat="1" x14ac:dyDescent="0.25">
      <c r="A6254" s="200"/>
      <c r="B6254" s="200"/>
    </row>
    <row r="6255" spans="1:2" s="197" customFormat="1" x14ac:dyDescent="0.25">
      <c r="A6255" s="200"/>
      <c r="B6255" s="200"/>
    </row>
    <row r="6256" spans="1:2" s="197" customFormat="1" x14ac:dyDescent="0.25">
      <c r="A6256" s="200"/>
      <c r="B6256" s="200"/>
    </row>
    <row r="6257" spans="1:2" s="197" customFormat="1" x14ac:dyDescent="0.25">
      <c r="A6257" s="200"/>
      <c r="B6257" s="200"/>
    </row>
    <row r="6258" spans="1:2" s="197" customFormat="1" x14ac:dyDescent="0.25">
      <c r="A6258" s="200"/>
      <c r="B6258" s="200"/>
    </row>
    <row r="6259" spans="1:2" s="197" customFormat="1" x14ac:dyDescent="0.25">
      <c r="A6259" s="200"/>
      <c r="B6259" s="200"/>
    </row>
    <row r="6260" spans="1:2" s="197" customFormat="1" x14ac:dyDescent="0.25">
      <c r="A6260" s="200"/>
      <c r="B6260" s="200"/>
    </row>
    <row r="6261" spans="1:2" s="197" customFormat="1" x14ac:dyDescent="0.25">
      <c r="A6261" s="200"/>
      <c r="B6261" s="200"/>
    </row>
    <row r="6262" spans="1:2" s="197" customFormat="1" x14ac:dyDescent="0.25">
      <c r="A6262" s="200"/>
      <c r="B6262" s="200"/>
    </row>
    <row r="6263" spans="1:2" s="197" customFormat="1" x14ac:dyDescent="0.25">
      <c r="A6263" s="200"/>
      <c r="B6263" s="200"/>
    </row>
    <row r="6264" spans="1:2" s="197" customFormat="1" x14ac:dyDescent="0.25">
      <c r="A6264" s="200"/>
      <c r="B6264" s="200"/>
    </row>
    <row r="6265" spans="1:2" s="197" customFormat="1" x14ac:dyDescent="0.25">
      <c r="A6265" s="200"/>
      <c r="B6265" s="200"/>
    </row>
    <row r="6266" spans="1:2" s="197" customFormat="1" x14ac:dyDescent="0.25">
      <c r="A6266" s="200"/>
      <c r="B6266" s="200"/>
    </row>
    <row r="6267" spans="1:2" s="197" customFormat="1" x14ac:dyDescent="0.25">
      <c r="A6267" s="200"/>
      <c r="B6267" s="200"/>
    </row>
    <row r="6268" spans="1:2" s="197" customFormat="1" x14ac:dyDescent="0.25">
      <c r="A6268" s="200"/>
      <c r="B6268" s="200"/>
    </row>
    <row r="6269" spans="1:2" s="197" customFormat="1" x14ac:dyDescent="0.25">
      <c r="A6269" s="200"/>
      <c r="B6269" s="200"/>
    </row>
    <row r="6270" spans="1:2" s="197" customFormat="1" x14ac:dyDescent="0.25">
      <c r="A6270" s="200"/>
      <c r="B6270" s="200"/>
    </row>
    <row r="6271" spans="1:2" s="197" customFormat="1" x14ac:dyDescent="0.25">
      <c r="A6271" s="200"/>
      <c r="B6271" s="200"/>
    </row>
    <row r="6272" spans="1:2" s="197" customFormat="1" x14ac:dyDescent="0.25">
      <c r="A6272" s="200"/>
      <c r="B6272" s="200"/>
    </row>
    <row r="6273" spans="1:2" s="197" customFormat="1" x14ac:dyDescent="0.25">
      <c r="A6273" s="200"/>
      <c r="B6273" s="200"/>
    </row>
    <row r="6274" spans="1:2" s="197" customFormat="1" x14ac:dyDescent="0.25">
      <c r="A6274" s="200"/>
      <c r="B6274" s="200"/>
    </row>
    <row r="6275" spans="1:2" s="197" customFormat="1" x14ac:dyDescent="0.25">
      <c r="A6275" s="200"/>
      <c r="B6275" s="200"/>
    </row>
    <row r="6276" spans="1:2" s="197" customFormat="1" x14ac:dyDescent="0.25">
      <c r="A6276" s="200"/>
      <c r="B6276" s="200"/>
    </row>
    <row r="6277" spans="1:2" s="197" customFormat="1" x14ac:dyDescent="0.25">
      <c r="A6277" s="200"/>
      <c r="B6277" s="200"/>
    </row>
    <row r="6278" spans="1:2" s="197" customFormat="1" x14ac:dyDescent="0.25">
      <c r="A6278" s="200"/>
      <c r="B6278" s="200"/>
    </row>
    <row r="6279" spans="1:2" s="197" customFormat="1" x14ac:dyDescent="0.25">
      <c r="A6279" s="200"/>
      <c r="B6279" s="200"/>
    </row>
    <row r="6280" spans="1:2" s="197" customFormat="1" x14ac:dyDescent="0.25">
      <c r="A6280" s="200"/>
      <c r="B6280" s="200"/>
    </row>
    <row r="6281" spans="1:2" s="197" customFormat="1" x14ac:dyDescent="0.25">
      <c r="A6281" s="200"/>
      <c r="B6281" s="200"/>
    </row>
    <row r="6282" spans="1:2" s="197" customFormat="1" x14ac:dyDescent="0.25">
      <c r="A6282" s="200"/>
      <c r="B6282" s="200"/>
    </row>
    <row r="6283" spans="1:2" s="197" customFormat="1" x14ac:dyDescent="0.25">
      <c r="A6283" s="200"/>
      <c r="B6283" s="200"/>
    </row>
    <row r="6284" spans="1:2" s="197" customFormat="1" x14ac:dyDescent="0.25">
      <c r="A6284" s="200"/>
      <c r="B6284" s="200"/>
    </row>
    <row r="6285" spans="1:2" s="197" customFormat="1" x14ac:dyDescent="0.25">
      <c r="A6285" s="200"/>
      <c r="B6285" s="200"/>
    </row>
    <row r="6286" spans="1:2" s="197" customFormat="1" x14ac:dyDescent="0.25">
      <c r="A6286" s="200"/>
      <c r="B6286" s="200"/>
    </row>
    <row r="6287" spans="1:2" s="197" customFormat="1" x14ac:dyDescent="0.25">
      <c r="A6287" s="200"/>
      <c r="B6287" s="200"/>
    </row>
    <row r="6288" spans="1:2" s="197" customFormat="1" x14ac:dyDescent="0.25">
      <c r="A6288" s="200"/>
      <c r="B6288" s="200"/>
    </row>
    <row r="6289" spans="1:2" s="197" customFormat="1" x14ac:dyDescent="0.25">
      <c r="A6289" s="200"/>
      <c r="B6289" s="200"/>
    </row>
    <row r="6290" spans="1:2" s="197" customFormat="1" x14ac:dyDescent="0.25">
      <c r="A6290" s="200"/>
      <c r="B6290" s="200"/>
    </row>
    <row r="6291" spans="1:2" s="197" customFormat="1" x14ac:dyDescent="0.25">
      <c r="A6291" s="200"/>
      <c r="B6291" s="200"/>
    </row>
    <row r="6292" spans="1:2" s="197" customFormat="1" x14ac:dyDescent="0.25">
      <c r="A6292" s="200"/>
      <c r="B6292" s="200"/>
    </row>
    <row r="6293" spans="1:2" s="197" customFormat="1" x14ac:dyDescent="0.25">
      <c r="A6293" s="200"/>
      <c r="B6293" s="200"/>
    </row>
    <row r="6294" spans="1:2" s="197" customFormat="1" x14ac:dyDescent="0.25">
      <c r="A6294" s="200"/>
      <c r="B6294" s="200"/>
    </row>
    <row r="6295" spans="1:2" s="197" customFormat="1" x14ac:dyDescent="0.25">
      <c r="A6295" s="200"/>
      <c r="B6295" s="200"/>
    </row>
    <row r="6296" spans="1:2" s="197" customFormat="1" x14ac:dyDescent="0.25">
      <c r="A6296" s="200"/>
      <c r="B6296" s="200"/>
    </row>
    <row r="6297" spans="1:2" s="197" customFormat="1" x14ac:dyDescent="0.25">
      <c r="A6297" s="200"/>
      <c r="B6297" s="200"/>
    </row>
    <row r="6298" spans="1:2" s="197" customFormat="1" x14ac:dyDescent="0.25">
      <c r="A6298" s="200"/>
      <c r="B6298" s="200"/>
    </row>
    <row r="6299" spans="1:2" s="197" customFormat="1" x14ac:dyDescent="0.25">
      <c r="A6299" s="200"/>
      <c r="B6299" s="200"/>
    </row>
    <row r="6300" spans="1:2" s="197" customFormat="1" x14ac:dyDescent="0.25">
      <c r="A6300" s="200"/>
      <c r="B6300" s="200"/>
    </row>
    <row r="6301" spans="1:2" s="197" customFormat="1" x14ac:dyDescent="0.25">
      <c r="A6301" s="200"/>
      <c r="B6301" s="200"/>
    </row>
    <row r="6302" spans="1:2" s="197" customFormat="1" x14ac:dyDescent="0.25">
      <c r="A6302" s="200"/>
      <c r="B6302" s="200"/>
    </row>
    <row r="6303" spans="1:2" s="197" customFormat="1" x14ac:dyDescent="0.25">
      <c r="A6303" s="200"/>
      <c r="B6303" s="200"/>
    </row>
    <row r="6304" spans="1:2" s="197" customFormat="1" x14ac:dyDescent="0.25">
      <c r="A6304" s="200"/>
      <c r="B6304" s="200"/>
    </row>
    <row r="6305" spans="1:2" s="197" customFormat="1" x14ac:dyDescent="0.25">
      <c r="A6305" s="200"/>
      <c r="B6305" s="200"/>
    </row>
    <row r="6306" spans="1:2" s="197" customFormat="1" x14ac:dyDescent="0.25">
      <c r="A6306" s="200"/>
      <c r="B6306" s="200"/>
    </row>
    <row r="6307" spans="1:2" s="197" customFormat="1" x14ac:dyDescent="0.25">
      <c r="A6307" s="200"/>
      <c r="B6307" s="200"/>
    </row>
    <row r="6308" spans="1:2" s="197" customFormat="1" x14ac:dyDescent="0.25">
      <c r="A6308" s="200"/>
      <c r="B6308" s="200"/>
    </row>
    <row r="6309" spans="1:2" s="197" customFormat="1" x14ac:dyDescent="0.25">
      <c r="A6309" s="200"/>
      <c r="B6309" s="200"/>
    </row>
    <row r="6310" spans="1:2" s="197" customFormat="1" x14ac:dyDescent="0.25">
      <c r="A6310" s="200"/>
      <c r="B6310" s="200"/>
    </row>
    <row r="6311" spans="1:2" s="197" customFormat="1" x14ac:dyDescent="0.25">
      <c r="A6311" s="200"/>
      <c r="B6311" s="200"/>
    </row>
    <row r="6312" spans="1:2" s="197" customFormat="1" x14ac:dyDescent="0.25">
      <c r="A6312" s="200"/>
      <c r="B6312" s="200"/>
    </row>
    <row r="6313" spans="1:2" s="197" customFormat="1" x14ac:dyDescent="0.25">
      <c r="A6313" s="200"/>
      <c r="B6313" s="200"/>
    </row>
    <row r="6314" spans="1:2" s="197" customFormat="1" x14ac:dyDescent="0.25">
      <c r="A6314" s="200"/>
      <c r="B6314" s="200"/>
    </row>
    <row r="6315" spans="1:2" s="197" customFormat="1" x14ac:dyDescent="0.25">
      <c r="A6315" s="200"/>
      <c r="B6315" s="200"/>
    </row>
    <row r="6316" spans="1:2" s="197" customFormat="1" x14ac:dyDescent="0.25">
      <c r="A6316" s="200"/>
      <c r="B6316" s="200"/>
    </row>
    <row r="6317" spans="1:2" s="197" customFormat="1" x14ac:dyDescent="0.25">
      <c r="A6317" s="200"/>
      <c r="B6317" s="200"/>
    </row>
    <row r="6318" spans="1:2" s="197" customFormat="1" x14ac:dyDescent="0.25">
      <c r="A6318" s="200"/>
      <c r="B6318" s="200"/>
    </row>
    <row r="6319" spans="1:2" s="197" customFormat="1" x14ac:dyDescent="0.25">
      <c r="A6319" s="200"/>
      <c r="B6319" s="200"/>
    </row>
    <row r="6320" spans="1:2" s="197" customFormat="1" x14ac:dyDescent="0.25">
      <c r="A6320" s="200"/>
      <c r="B6320" s="200"/>
    </row>
    <row r="6321" spans="1:2" s="197" customFormat="1" x14ac:dyDescent="0.25">
      <c r="A6321" s="200"/>
      <c r="B6321" s="200"/>
    </row>
    <row r="6322" spans="1:2" s="197" customFormat="1" x14ac:dyDescent="0.25">
      <c r="A6322" s="200"/>
      <c r="B6322" s="200"/>
    </row>
    <row r="6323" spans="1:2" s="197" customFormat="1" x14ac:dyDescent="0.25">
      <c r="A6323" s="200"/>
      <c r="B6323" s="200"/>
    </row>
    <row r="6324" spans="1:2" s="197" customFormat="1" x14ac:dyDescent="0.25">
      <c r="A6324" s="200"/>
      <c r="B6324" s="200"/>
    </row>
    <row r="6325" spans="1:2" s="197" customFormat="1" x14ac:dyDescent="0.25">
      <c r="A6325" s="200"/>
      <c r="B6325" s="200"/>
    </row>
    <row r="6326" spans="1:2" s="197" customFormat="1" x14ac:dyDescent="0.25">
      <c r="A6326" s="200"/>
      <c r="B6326" s="200"/>
    </row>
    <row r="6327" spans="1:2" s="197" customFormat="1" x14ac:dyDescent="0.25">
      <c r="A6327" s="200"/>
      <c r="B6327" s="200"/>
    </row>
    <row r="6328" spans="1:2" s="197" customFormat="1" x14ac:dyDescent="0.25">
      <c r="A6328" s="200"/>
      <c r="B6328" s="200"/>
    </row>
    <row r="6329" spans="1:2" s="197" customFormat="1" x14ac:dyDescent="0.25">
      <c r="A6329" s="200"/>
      <c r="B6329" s="200"/>
    </row>
    <row r="6330" spans="1:2" s="197" customFormat="1" x14ac:dyDescent="0.25">
      <c r="A6330" s="200"/>
      <c r="B6330" s="200"/>
    </row>
    <row r="6331" spans="1:2" s="197" customFormat="1" x14ac:dyDescent="0.25">
      <c r="A6331" s="200"/>
      <c r="B6331" s="200"/>
    </row>
    <row r="6332" spans="1:2" s="197" customFormat="1" x14ac:dyDescent="0.25">
      <c r="A6332" s="200"/>
      <c r="B6332" s="200"/>
    </row>
    <row r="6333" spans="1:2" s="197" customFormat="1" x14ac:dyDescent="0.25">
      <c r="A6333" s="200"/>
      <c r="B6333" s="200"/>
    </row>
    <row r="6334" spans="1:2" s="197" customFormat="1" x14ac:dyDescent="0.25">
      <c r="A6334" s="200"/>
      <c r="B6334" s="200"/>
    </row>
    <row r="6335" spans="1:2" s="197" customFormat="1" x14ac:dyDescent="0.25">
      <c r="A6335" s="200"/>
      <c r="B6335" s="200"/>
    </row>
    <row r="6336" spans="1:2" s="197" customFormat="1" x14ac:dyDescent="0.25">
      <c r="A6336" s="200"/>
      <c r="B6336" s="200"/>
    </row>
    <row r="6337" spans="1:2" s="197" customFormat="1" x14ac:dyDescent="0.25">
      <c r="A6337" s="200"/>
      <c r="B6337" s="200"/>
    </row>
    <row r="6338" spans="1:2" s="197" customFormat="1" x14ac:dyDescent="0.25">
      <c r="A6338" s="200"/>
      <c r="B6338" s="200"/>
    </row>
    <row r="6339" spans="1:2" s="197" customFormat="1" x14ac:dyDescent="0.25">
      <c r="A6339" s="200"/>
      <c r="B6339" s="200"/>
    </row>
    <row r="6340" spans="1:2" s="197" customFormat="1" x14ac:dyDescent="0.25">
      <c r="A6340" s="200"/>
      <c r="B6340" s="200"/>
    </row>
    <row r="6341" spans="1:2" s="197" customFormat="1" x14ac:dyDescent="0.25">
      <c r="A6341" s="200"/>
      <c r="B6341" s="200"/>
    </row>
    <row r="6342" spans="1:2" s="197" customFormat="1" x14ac:dyDescent="0.25">
      <c r="A6342" s="200"/>
      <c r="B6342" s="200"/>
    </row>
    <row r="6343" spans="1:2" s="197" customFormat="1" x14ac:dyDescent="0.25">
      <c r="A6343" s="200"/>
      <c r="B6343" s="200"/>
    </row>
    <row r="6344" spans="1:2" s="197" customFormat="1" x14ac:dyDescent="0.25">
      <c r="A6344" s="200"/>
      <c r="B6344" s="200"/>
    </row>
    <row r="6345" spans="1:2" s="197" customFormat="1" x14ac:dyDescent="0.25">
      <c r="A6345" s="200"/>
      <c r="B6345" s="200"/>
    </row>
    <row r="6346" spans="1:2" s="197" customFormat="1" x14ac:dyDescent="0.25">
      <c r="A6346" s="200"/>
      <c r="B6346" s="200"/>
    </row>
    <row r="6347" spans="1:2" s="197" customFormat="1" x14ac:dyDescent="0.25">
      <c r="A6347" s="200"/>
      <c r="B6347" s="200"/>
    </row>
    <row r="6348" spans="1:2" s="197" customFormat="1" x14ac:dyDescent="0.25">
      <c r="A6348" s="200"/>
      <c r="B6348" s="200"/>
    </row>
    <row r="6349" spans="1:2" s="197" customFormat="1" x14ac:dyDescent="0.25">
      <c r="A6349" s="200"/>
      <c r="B6349" s="200"/>
    </row>
    <row r="6350" spans="1:2" s="197" customFormat="1" x14ac:dyDescent="0.25">
      <c r="A6350" s="200"/>
      <c r="B6350" s="200"/>
    </row>
    <row r="6351" spans="1:2" s="197" customFormat="1" x14ac:dyDescent="0.25">
      <c r="A6351" s="200"/>
      <c r="B6351" s="200"/>
    </row>
    <row r="6352" spans="1:2" s="197" customFormat="1" x14ac:dyDescent="0.25">
      <c r="A6352" s="200"/>
      <c r="B6352" s="200"/>
    </row>
    <row r="6353" spans="1:2" s="197" customFormat="1" x14ac:dyDescent="0.25">
      <c r="A6353" s="200"/>
      <c r="B6353" s="200"/>
    </row>
    <row r="6354" spans="1:2" s="197" customFormat="1" x14ac:dyDescent="0.25">
      <c r="A6354" s="200"/>
      <c r="B6354" s="200"/>
    </row>
    <row r="6355" spans="1:2" s="197" customFormat="1" x14ac:dyDescent="0.25">
      <c r="A6355" s="200"/>
      <c r="B6355" s="200"/>
    </row>
    <row r="6356" spans="1:2" s="197" customFormat="1" x14ac:dyDescent="0.25">
      <c r="A6356" s="200"/>
      <c r="B6356" s="200"/>
    </row>
    <row r="6357" spans="1:2" s="197" customFormat="1" x14ac:dyDescent="0.25">
      <c r="A6357" s="200"/>
      <c r="B6357" s="200"/>
    </row>
    <row r="6358" spans="1:2" s="197" customFormat="1" x14ac:dyDescent="0.25">
      <c r="A6358" s="200"/>
      <c r="B6358" s="200"/>
    </row>
    <row r="6359" spans="1:2" s="197" customFormat="1" x14ac:dyDescent="0.25">
      <c r="A6359" s="200"/>
      <c r="B6359" s="200"/>
    </row>
    <row r="6360" spans="1:2" s="197" customFormat="1" x14ac:dyDescent="0.25">
      <c r="A6360" s="200"/>
      <c r="B6360" s="200"/>
    </row>
    <row r="6361" spans="1:2" s="197" customFormat="1" x14ac:dyDescent="0.25">
      <c r="A6361" s="200"/>
      <c r="B6361" s="200"/>
    </row>
    <row r="6362" spans="1:2" s="197" customFormat="1" x14ac:dyDescent="0.25">
      <c r="A6362" s="200"/>
      <c r="B6362" s="200"/>
    </row>
    <row r="6363" spans="1:2" s="197" customFormat="1" x14ac:dyDescent="0.25">
      <c r="A6363" s="200"/>
      <c r="B6363" s="200"/>
    </row>
    <row r="6364" spans="1:2" s="197" customFormat="1" x14ac:dyDescent="0.25">
      <c r="A6364" s="200"/>
      <c r="B6364" s="200"/>
    </row>
    <row r="6365" spans="1:2" s="197" customFormat="1" x14ac:dyDescent="0.25">
      <c r="A6365" s="200"/>
      <c r="B6365" s="200"/>
    </row>
    <row r="6366" spans="1:2" s="197" customFormat="1" x14ac:dyDescent="0.25">
      <c r="A6366" s="200"/>
      <c r="B6366" s="200"/>
    </row>
    <row r="6367" spans="1:2" s="197" customFormat="1" x14ac:dyDescent="0.25">
      <c r="A6367" s="200"/>
      <c r="B6367" s="200"/>
    </row>
    <row r="6368" spans="1:2" s="197" customFormat="1" x14ac:dyDescent="0.25">
      <c r="A6368" s="200"/>
      <c r="B6368" s="200"/>
    </row>
    <row r="6369" spans="1:2" s="197" customFormat="1" x14ac:dyDescent="0.25">
      <c r="A6369" s="200"/>
      <c r="B6369" s="200"/>
    </row>
    <row r="6370" spans="1:2" s="197" customFormat="1" x14ac:dyDescent="0.25">
      <c r="A6370" s="200"/>
      <c r="B6370" s="200"/>
    </row>
    <row r="6371" spans="1:2" s="197" customFormat="1" x14ac:dyDescent="0.25">
      <c r="A6371" s="200"/>
      <c r="B6371" s="200"/>
    </row>
    <row r="6372" spans="1:2" s="197" customFormat="1" x14ac:dyDescent="0.25">
      <c r="A6372" s="200"/>
      <c r="B6372" s="200"/>
    </row>
    <row r="6373" spans="1:2" s="197" customFormat="1" x14ac:dyDescent="0.25">
      <c r="A6373" s="200"/>
      <c r="B6373" s="200"/>
    </row>
    <row r="6374" spans="1:2" s="197" customFormat="1" x14ac:dyDescent="0.25">
      <c r="A6374" s="200"/>
      <c r="B6374" s="200"/>
    </row>
    <row r="6375" spans="1:2" s="197" customFormat="1" x14ac:dyDescent="0.25">
      <c r="A6375" s="200"/>
      <c r="B6375" s="200"/>
    </row>
    <row r="6376" spans="1:2" s="197" customFormat="1" x14ac:dyDescent="0.25">
      <c r="A6376" s="200"/>
      <c r="B6376" s="200"/>
    </row>
    <row r="6377" spans="1:2" s="197" customFormat="1" x14ac:dyDescent="0.25">
      <c r="A6377" s="200"/>
      <c r="B6377" s="200"/>
    </row>
    <row r="6378" spans="1:2" s="197" customFormat="1" x14ac:dyDescent="0.25">
      <c r="A6378" s="200"/>
      <c r="B6378" s="200"/>
    </row>
    <row r="6379" spans="1:2" s="197" customFormat="1" x14ac:dyDescent="0.25">
      <c r="A6379" s="200"/>
      <c r="B6379" s="200"/>
    </row>
    <row r="6380" spans="1:2" s="197" customFormat="1" x14ac:dyDescent="0.25">
      <c r="A6380" s="200"/>
      <c r="B6380" s="200"/>
    </row>
    <row r="6381" spans="1:2" s="197" customFormat="1" x14ac:dyDescent="0.25">
      <c r="A6381" s="200"/>
      <c r="B6381" s="200"/>
    </row>
    <row r="6382" spans="1:2" s="197" customFormat="1" x14ac:dyDescent="0.25">
      <c r="A6382" s="200"/>
      <c r="B6382" s="200"/>
    </row>
    <row r="6383" spans="1:2" s="197" customFormat="1" x14ac:dyDescent="0.25">
      <c r="A6383" s="200"/>
      <c r="B6383" s="200"/>
    </row>
    <row r="6384" spans="1:2" s="197" customFormat="1" x14ac:dyDescent="0.25">
      <c r="A6384" s="200"/>
      <c r="B6384" s="200"/>
    </row>
    <row r="6385" spans="1:2" s="197" customFormat="1" x14ac:dyDescent="0.25">
      <c r="A6385" s="200"/>
      <c r="B6385" s="200"/>
    </row>
    <row r="6386" spans="1:2" s="197" customFormat="1" x14ac:dyDescent="0.25">
      <c r="A6386" s="200"/>
      <c r="B6386" s="200"/>
    </row>
    <row r="6387" spans="1:2" s="197" customFormat="1" x14ac:dyDescent="0.25">
      <c r="A6387" s="200"/>
      <c r="B6387" s="200"/>
    </row>
    <row r="6388" spans="1:2" s="197" customFormat="1" x14ac:dyDescent="0.25">
      <c r="A6388" s="200"/>
      <c r="B6388" s="200"/>
    </row>
    <row r="6389" spans="1:2" s="197" customFormat="1" x14ac:dyDescent="0.25">
      <c r="A6389" s="200"/>
      <c r="B6389" s="200"/>
    </row>
    <row r="6390" spans="1:2" s="197" customFormat="1" x14ac:dyDescent="0.25">
      <c r="A6390" s="200"/>
      <c r="B6390" s="200"/>
    </row>
    <row r="6391" spans="1:2" s="197" customFormat="1" x14ac:dyDescent="0.25">
      <c r="A6391" s="200"/>
      <c r="B6391" s="200"/>
    </row>
    <row r="6392" spans="1:2" s="197" customFormat="1" x14ac:dyDescent="0.25">
      <c r="A6392" s="200"/>
      <c r="B6392" s="200"/>
    </row>
    <row r="6393" spans="1:2" s="197" customFormat="1" x14ac:dyDescent="0.25">
      <c r="A6393" s="200"/>
      <c r="B6393" s="200"/>
    </row>
    <row r="6394" spans="1:2" s="197" customFormat="1" x14ac:dyDescent="0.25">
      <c r="A6394" s="200"/>
      <c r="B6394" s="200"/>
    </row>
    <row r="6395" spans="1:2" s="197" customFormat="1" x14ac:dyDescent="0.25">
      <c r="A6395" s="200"/>
      <c r="B6395" s="200"/>
    </row>
    <row r="6396" spans="1:2" s="197" customFormat="1" x14ac:dyDescent="0.25">
      <c r="A6396" s="200"/>
      <c r="B6396" s="200"/>
    </row>
    <row r="6397" spans="1:2" s="197" customFormat="1" x14ac:dyDescent="0.25">
      <c r="A6397" s="200"/>
      <c r="B6397" s="200"/>
    </row>
    <row r="6398" spans="1:2" s="197" customFormat="1" x14ac:dyDescent="0.25">
      <c r="A6398" s="200"/>
      <c r="B6398" s="200"/>
    </row>
    <row r="6399" spans="1:2" s="197" customFormat="1" x14ac:dyDescent="0.25">
      <c r="A6399" s="200"/>
      <c r="B6399" s="200"/>
    </row>
    <row r="6400" spans="1:2" s="197" customFormat="1" x14ac:dyDescent="0.25">
      <c r="A6400" s="200"/>
      <c r="B6400" s="200"/>
    </row>
    <row r="6401" spans="1:2" s="197" customFormat="1" x14ac:dyDescent="0.25">
      <c r="A6401" s="200"/>
      <c r="B6401" s="200"/>
    </row>
    <row r="6402" spans="1:2" s="197" customFormat="1" x14ac:dyDescent="0.25">
      <c r="A6402" s="200"/>
      <c r="B6402" s="200"/>
    </row>
    <row r="6403" spans="1:2" s="197" customFormat="1" x14ac:dyDescent="0.25">
      <c r="A6403" s="200"/>
      <c r="B6403" s="200"/>
    </row>
    <row r="6404" spans="1:2" s="197" customFormat="1" x14ac:dyDescent="0.25">
      <c r="A6404" s="200"/>
      <c r="B6404" s="200"/>
    </row>
    <row r="6405" spans="1:2" s="197" customFormat="1" x14ac:dyDescent="0.25">
      <c r="A6405" s="200"/>
      <c r="B6405" s="200"/>
    </row>
    <row r="6406" spans="1:2" s="197" customFormat="1" x14ac:dyDescent="0.25">
      <c r="A6406" s="200"/>
      <c r="B6406" s="200"/>
    </row>
    <row r="6407" spans="1:2" s="197" customFormat="1" x14ac:dyDescent="0.25">
      <c r="A6407" s="200"/>
      <c r="B6407" s="200"/>
    </row>
    <row r="6408" spans="1:2" s="197" customFormat="1" x14ac:dyDescent="0.25">
      <c r="A6408" s="200"/>
      <c r="B6408" s="200"/>
    </row>
    <row r="6409" spans="1:2" s="197" customFormat="1" x14ac:dyDescent="0.25">
      <c r="A6409" s="200"/>
      <c r="B6409" s="200"/>
    </row>
    <row r="6410" spans="1:2" s="197" customFormat="1" x14ac:dyDescent="0.25">
      <c r="A6410" s="200"/>
      <c r="B6410" s="200"/>
    </row>
    <row r="6411" spans="1:2" s="197" customFormat="1" x14ac:dyDescent="0.25">
      <c r="A6411" s="200"/>
      <c r="B6411" s="200"/>
    </row>
    <row r="6412" spans="1:2" s="197" customFormat="1" x14ac:dyDescent="0.25">
      <c r="A6412" s="200"/>
      <c r="B6412" s="200"/>
    </row>
    <row r="6413" spans="1:2" s="197" customFormat="1" x14ac:dyDescent="0.25">
      <c r="A6413" s="200"/>
      <c r="B6413" s="200"/>
    </row>
    <row r="6414" spans="1:2" s="197" customFormat="1" x14ac:dyDescent="0.25">
      <c r="A6414" s="200"/>
      <c r="B6414" s="200"/>
    </row>
    <row r="6415" spans="1:2" s="197" customFormat="1" x14ac:dyDescent="0.25">
      <c r="A6415" s="200"/>
      <c r="B6415" s="200"/>
    </row>
    <row r="6416" spans="1:2" s="197" customFormat="1" x14ac:dyDescent="0.25">
      <c r="A6416" s="200"/>
      <c r="B6416" s="200"/>
    </row>
    <row r="6417" spans="1:2" s="197" customFormat="1" x14ac:dyDescent="0.25">
      <c r="A6417" s="200"/>
      <c r="B6417" s="200"/>
    </row>
    <row r="6418" spans="1:2" s="197" customFormat="1" x14ac:dyDescent="0.25">
      <c r="A6418" s="200"/>
      <c r="B6418" s="200"/>
    </row>
    <row r="6419" spans="1:2" s="197" customFormat="1" x14ac:dyDescent="0.25">
      <c r="A6419" s="200"/>
      <c r="B6419" s="200"/>
    </row>
    <row r="6420" spans="1:2" s="197" customFormat="1" x14ac:dyDescent="0.25">
      <c r="A6420" s="200"/>
      <c r="B6420" s="200"/>
    </row>
    <row r="6421" spans="1:2" s="197" customFormat="1" x14ac:dyDescent="0.25">
      <c r="A6421" s="200"/>
      <c r="B6421" s="200"/>
    </row>
    <row r="6422" spans="1:2" s="197" customFormat="1" x14ac:dyDescent="0.25">
      <c r="A6422" s="200"/>
      <c r="B6422" s="200"/>
    </row>
    <row r="6423" spans="1:2" s="197" customFormat="1" x14ac:dyDescent="0.25">
      <c r="A6423" s="200"/>
      <c r="B6423" s="200"/>
    </row>
    <row r="6424" spans="1:2" s="197" customFormat="1" x14ac:dyDescent="0.25">
      <c r="A6424" s="200"/>
      <c r="B6424" s="200"/>
    </row>
    <row r="6425" spans="1:2" s="197" customFormat="1" x14ac:dyDescent="0.25">
      <c r="A6425" s="200"/>
      <c r="B6425" s="200"/>
    </row>
    <row r="6426" spans="1:2" s="197" customFormat="1" x14ac:dyDescent="0.25">
      <c r="A6426" s="200"/>
      <c r="B6426" s="200"/>
    </row>
    <row r="6427" spans="1:2" s="197" customFormat="1" x14ac:dyDescent="0.25">
      <c r="A6427" s="200"/>
      <c r="B6427" s="200"/>
    </row>
    <row r="6428" spans="1:2" s="197" customFormat="1" x14ac:dyDescent="0.25">
      <c r="A6428" s="200"/>
      <c r="B6428" s="200"/>
    </row>
    <row r="6429" spans="1:2" s="197" customFormat="1" x14ac:dyDescent="0.25">
      <c r="A6429" s="200"/>
      <c r="B6429" s="200"/>
    </row>
    <row r="6430" spans="1:2" s="197" customFormat="1" x14ac:dyDescent="0.25">
      <c r="A6430" s="200"/>
      <c r="B6430" s="200"/>
    </row>
    <row r="6431" spans="1:2" s="197" customFormat="1" x14ac:dyDescent="0.25">
      <c r="A6431" s="200"/>
      <c r="B6431" s="200"/>
    </row>
    <row r="6432" spans="1:2" s="197" customFormat="1" x14ac:dyDescent="0.25">
      <c r="A6432" s="200"/>
      <c r="B6432" s="200"/>
    </row>
    <row r="6433" spans="1:2" s="197" customFormat="1" x14ac:dyDescent="0.25">
      <c r="A6433" s="200"/>
      <c r="B6433" s="200"/>
    </row>
    <row r="6434" spans="1:2" s="197" customFormat="1" x14ac:dyDescent="0.25">
      <c r="A6434" s="200"/>
      <c r="B6434" s="200"/>
    </row>
    <row r="6435" spans="1:2" s="197" customFormat="1" x14ac:dyDescent="0.25">
      <c r="A6435" s="200"/>
      <c r="B6435" s="200"/>
    </row>
    <row r="6436" spans="1:2" s="197" customFormat="1" x14ac:dyDescent="0.25">
      <c r="A6436" s="200"/>
      <c r="B6436" s="200"/>
    </row>
    <row r="6437" spans="1:2" s="197" customFormat="1" x14ac:dyDescent="0.25">
      <c r="A6437" s="200"/>
      <c r="B6437" s="200"/>
    </row>
    <row r="6438" spans="1:2" s="197" customFormat="1" x14ac:dyDescent="0.25">
      <c r="A6438" s="200"/>
      <c r="B6438" s="200"/>
    </row>
    <row r="6439" spans="1:2" s="197" customFormat="1" x14ac:dyDescent="0.25">
      <c r="A6439" s="200"/>
      <c r="B6439" s="200"/>
    </row>
    <row r="6440" spans="1:2" s="197" customFormat="1" x14ac:dyDescent="0.25">
      <c r="A6440" s="200"/>
      <c r="B6440" s="200"/>
    </row>
    <row r="6441" spans="1:2" s="197" customFormat="1" x14ac:dyDescent="0.25">
      <c r="A6441" s="200"/>
      <c r="B6441" s="200"/>
    </row>
    <row r="6442" spans="1:2" s="197" customFormat="1" x14ac:dyDescent="0.25">
      <c r="A6442" s="200"/>
      <c r="B6442" s="200"/>
    </row>
    <row r="6443" spans="1:2" s="197" customFormat="1" x14ac:dyDescent="0.25">
      <c r="A6443" s="200"/>
      <c r="B6443" s="200"/>
    </row>
    <row r="6444" spans="1:2" s="197" customFormat="1" x14ac:dyDescent="0.25">
      <c r="A6444" s="200"/>
      <c r="B6444" s="200"/>
    </row>
    <row r="6445" spans="1:2" s="197" customFormat="1" x14ac:dyDescent="0.25">
      <c r="A6445" s="200"/>
      <c r="B6445" s="200"/>
    </row>
    <row r="6446" spans="1:2" s="197" customFormat="1" x14ac:dyDescent="0.25">
      <c r="A6446" s="200"/>
      <c r="B6446" s="200"/>
    </row>
    <row r="6447" spans="1:2" s="197" customFormat="1" x14ac:dyDescent="0.25">
      <c r="A6447" s="200"/>
      <c r="B6447" s="200"/>
    </row>
    <row r="6448" spans="1:2" s="197" customFormat="1" x14ac:dyDescent="0.25">
      <c r="A6448" s="200"/>
      <c r="B6448" s="200"/>
    </row>
    <row r="6449" spans="1:2" s="197" customFormat="1" x14ac:dyDescent="0.25">
      <c r="A6449" s="200"/>
      <c r="B6449" s="200"/>
    </row>
    <row r="6450" spans="1:2" s="197" customFormat="1" x14ac:dyDescent="0.25">
      <c r="A6450" s="200"/>
      <c r="B6450" s="200"/>
    </row>
    <row r="6451" spans="1:2" s="197" customFormat="1" x14ac:dyDescent="0.25">
      <c r="A6451" s="200"/>
      <c r="B6451" s="200"/>
    </row>
    <row r="6452" spans="1:2" s="197" customFormat="1" x14ac:dyDescent="0.25">
      <c r="A6452" s="200"/>
      <c r="B6452" s="200"/>
    </row>
    <row r="6453" spans="1:2" s="197" customFormat="1" x14ac:dyDescent="0.25">
      <c r="A6453" s="200"/>
      <c r="B6453" s="200"/>
    </row>
    <row r="6454" spans="1:2" s="197" customFormat="1" x14ac:dyDescent="0.25">
      <c r="A6454" s="200"/>
      <c r="B6454" s="200"/>
    </row>
    <row r="6455" spans="1:2" s="197" customFormat="1" x14ac:dyDescent="0.25">
      <c r="A6455" s="200"/>
      <c r="B6455" s="200"/>
    </row>
    <row r="6456" spans="1:2" s="197" customFormat="1" x14ac:dyDescent="0.25">
      <c r="A6456" s="200"/>
      <c r="B6456" s="200"/>
    </row>
    <row r="6457" spans="1:2" s="197" customFormat="1" x14ac:dyDescent="0.25">
      <c r="A6457" s="200"/>
      <c r="B6457" s="200"/>
    </row>
    <row r="6458" spans="1:2" s="197" customFormat="1" x14ac:dyDescent="0.25">
      <c r="A6458" s="200"/>
      <c r="B6458" s="200"/>
    </row>
    <row r="6459" spans="1:2" s="197" customFormat="1" x14ac:dyDescent="0.25">
      <c r="A6459" s="200"/>
      <c r="B6459" s="200"/>
    </row>
    <row r="6460" spans="1:2" s="197" customFormat="1" x14ac:dyDescent="0.25">
      <c r="A6460" s="200"/>
      <c r="B6460" s="200"/>
    </row>
    <row r="6461" spans="1:2" s="197" customFormat="1" x14ac:dyDescent="0.25">
      <c r="A6461" s="200"/>
      <c r="B6461" s="200"/>
    </row>
    <row r="6462" spans="1:2" s="197" customFormat="1" x14ac:dyDescent="0.25">
      <c r="A6462" s="200"/>
      <c r="B6462" s="200"/>
    </row>
    <row r="6463" spans="1:2" s="197" customFormat="1" x14ac:dyDescent="0.25">
      <c r="A6463" s="200"/>
      <c r="B6463" s="200"/>
    </row>
    <row r="6464" spans="1:2" s="197" customFormat="1" x14ac:dyDescent="0.25">
      <c r="A6464" s="200"/>
      <c r="B6464" s="200"/>
    </row>
    <row r="6465" spans="1:2" s="197" customFormat="1" x14ac:dyDescent="0.25">
      <c r="A6465" s="200"/>
      <c r="B6465" s="200"/>
    </row>
    <row r="6466" spans="1:2" s="197" customFormat="1" x14ac:dyDescent="0.25">
      <c r="A6466" s="200"/>
      <c r="B6466" s="200"/>
    </row>
    <row r="6467" spans="1:2" s="197" customFormat="1" x14ac:dyDescent="0.25">
      <c r="A6467" s="200"/>
      <c r="B6467" s="200"/>
    </row>
    <row r="6468" spans="1:2" s="197" customFormat="1" x14ac:dyDescent="0.25">
      <c r="A6468" s="200"/>
      <c r="B6468" s="200"/>
    </row>
    <row r="6469" spans="1:2" s="197" customFormat="1" x14ac:dyDescent="0.25">
      <c r="A6469" s="200"/>
      <c r="B6469" s="200"/>
    </row>
    <row r="6470" spans="1:2" s="197" customFormat="1" x14ac:dyDescent="0.25">
      <c r="A6470" s="200"/>
      <c r="B6470" s="200"/>
    </row>
    <row r="6471" spans="1:2" s="197" customFormat="1" x14ac:dyDescent="0.25">
      <c r="A6471" s="200"/>
      <c r="B6471" s="200"/>
    </row>
    <row r="6472" spans="1:2" s="197" customFormat="1" x14ac:dyDescent="0.25">
      <c r="A6472" s="200"/>
      <c r="B6472" s="200"/>
    </row>
    <row r="6473" spans="1:2" s="197" customFormat="1" x14ac:dyDescent="0.25">
      <c r="A6473" s="200"/>
      <c r="B6473" s="200"/>
    </row>
    <row r="6474" spans="1:2" s="197" customFormat="1" x14ac:dyDescent="0.25">
      <c r="A6474" s="200"/>
      <c r="B6474" s="200"/>
    </row>
    <row r="6475" spans="1:2" s="197" customFormat="1" x14ac:dyDescent="0.25">
      <c r="A6475" s="200"/>
      <c r="B6475" s="200"/>
    </row>
    <row r="6476" spans="1:2" s="197" customFormat="1" x14ac:dyDescent="0.25">
      <c r="A6476" s="200"/>
      <c r="B6476" s="200"/>
    </row>
    <row r="6477" spans="1:2" s="197" customFormat="1" x14ac:dyDescent="0.25">
      <c r="A6477" s="200"/>
      <c r="B6477" s="200"/>
    </row>
    <row r="6478" spans="1:2" s="197" customFormat="1" x14ac:dyDescent="0.25">
      <c r="A6478" s="200"/>
      <c r="B6478" s="200"/>
    </row>
    <row r="6479" spans="1:2" s="197" customFormat="1" x14ac:dyDescent="0.25">
      <c r="A6479" s="200"/>
      <c r="B6479" s="200"/>
    </row>
    <row r="6480" spans="1:2" s="197" customFormat="1" x14ac:dyDescent="0.25">
      <c r="A6480" s="200"/>
      <c r="B6480" s="200"/>
    </row>
    <row r="6481" spans="1:2" s="197" customFormat="1" x14ac:dyDescent="0.25">
      <c r="A6481" s="200"/>
      <c r="B6481" s="200"/>
    </row>
    <row r="6482" spans="1:2" s="197" customFormat="1" x14ac:dyDescent="0.25">
      <c r="A6482" s="200"/>
      <c r="B6482" s="200"/>
    </row>
    <row r="6483" spans="1:2" s="197" customFormat="1" x14ac:dyDescent="0.25">
      <c r="A6483" s="200"/>
      <c r="B6483" s="200"/>
    </row>
    <row r="6484" spans="1:2" s="197" customFormat="1" x14ac:dyDescent="0.25">
      <c r="A6484" s="200"/>
      <c r="B6484" s="200"/>
    </row>
    <row r="6485" spans="1:2" s="197" customFormat="1" x14ac:dyDescent="0.25">
      <c r="A6485" s="200"/>
      <c r="B6485" s="200"/>
    </row>
    <row r="6486" spans="1:2" s="197" customFormat="1" x14ac:dyDescent="0.25">
      <c r="A6486" s="200"/>
      <c r="B6486" s="200"/>
    </row>
    <row r="6487" spans="1:2" s="197" customFormat="1" x14ac:dyDescent="0.25">
      <c r="A6487" s="200"/>
      <c r="B6487" s="200"/>
    </row>
    <row r="6488" spans="1:2" s="197" customFormat="1" x14ac:dyDescent="0.25">
      <c r="A6488" s="200"/>
      <c r="B6488" s="200"/>
    </row>
    <row r="6489" spans="1:2" s="197" customFormat="1" x14ac:dyDescent="0.25">
      <c r="A6489" s="200"/>
      <c r="B6489" s="200"/>
    </row>
    <row r="6490" spans="1:2" s="197" customFormat="1" x14ac:dyDescent="0.25">
      <c r="A6490" s="200"/>
      <c r="B6490" s="200"/>
    </row>
    <row r="6491" spans="1:2" s="197" customFormat="1" x14ac:dyDescent="0.25">
      <c r="A6491" s="200"/>
      <c r="B6491" s="200"/>
    </row>
    <row r="6492" spans="1:2" s="197" customFormat="1" x14ac:dyDescent="0.25">
      <c r="A6492" s="200"/>
      <c r="B6492" s="200"/>
    </row>
    <row r="6493" spans="1:2" s="197" customFormat="1" x14ac:dyDescent="0.25">
      <c r="A6493" s="200"/>
      <c r="B6493" s="200"/>
    </row>
    <row r="6494" spans="1:2" s="197" customFormat="1" x14ac:dyDescent="0.25">
      <c r="A6494" s="200"/>
      <c r="B6494" s="200"/>
    </row>
    <row r="6495" spans="1:2" s="197" customFormat="1" x14ac:dyDescent="0.25">
      <c r="A6495" s="200"/>
      <c r="B6495" s="200"/>
    </row>
    <row r="6496" spans="1:2" s="197" customFormat="1" x14ac:dyDescent="0.25">
      <c r="A6496" s="200"/>
      <c r="B6496" s="200"/>
    </row>
    <row r="6497" spans="1:2" s="197" customFormat="1" x14ac:dyDescent="0.25">
      <c r="A6497" s="200"/>
      <c r="B6497" s="200"/>
    </row>
    <row r="6498" spans="1:2" s="197" customFormat="1" x14ac:dyDescent="0.25">
      <c r="A6498" s="200"/>
      <c r="B6498" s="200"/>
    </row>
    <row r="6499" spans="1:2" s="197" customFormat="1" x14ac:dyDescent="0.25">
      <c r="A6499" s="200"/>
      <c r="B6499" s="200"/>
    </row>
    <row r="6500" spans="1:2" s="197" customFormat="1" x14ac:dyDescent="0.25">
      <c r="A6500" s="200"/>
      <c r="B6500" s="200"/>
    </row>
    <row r="6501" spans="1:2" s="197" customFormat="1" x14ac:dyDescent="0.25">
      <c r="A6501" s="200"/>
      <c r="B6501" s="200"/>
    </row>
    <row r="6502" spans="1:2" s="197" customFormat="1" x14ac:dyDescent="0.25">
      <c r="A6502" s="200"/>
      <c r="B6502" s="200"/>
    </row>
    <row r="6503" spans="1:2" s="197" customFormat="1" x14ac:dyDescent="0.25">
      <c r="A6503" s="200"/>
      <c r="B6503" s="200"/>
    </row>
    <row r="6504" spans="1:2" s="197" customFormat="1" x14ac:dyDescent="0.25">
      <c r="A6504" s="200"/>
      <c r="B6504" s="200"/>
    </row>
    <row r="6505" spans="1:2" s="197" customFormat="1" x14ac:dyDescent="0.25">
      <c r="A6505" s="200"/>
      <c r="B6505" s="200"/>
    </row>
    <row r="6506" spans="1:2" s="197" customFormat="1" x14ac:dyDescent="0.25">
      <c r="A6506" s="200"/>
      <c r="B6506" s="200"/>
    </row>
    <row r="6507" spans="1:2" s="197" customFormat="1" x14ac:dyDescent="0.25">
      <c r="A6507" s="200"/>
      <c r="B6507" s="200"/>
    </row>
    <row r="6508" spans="1:2" s="197" customFormat="1" x14ac:dyDescent="0.25">
      <c r="A6508" s="200"/>
      <c r="B6508" s="200"/>
    </row>
    <row r="6509" spans="1:2" s="197" customFormat="1" x14ac:dyDescent="0.25">
      <c r="A6509" s="200"/>
      <c r="B6509" s="200"/>
    </row>
    <row r="6510" spans="1:2" s="197" customFormat="1" x14ac:dyDescent="0.25">
      <c r="A6510" s="200"/>
      <c r="B6510" s="200"/>
    </row>
    <row r="6511" spans="1:2" s="197" customFormat="1" x14ac:dyDescent="0.25">
      <c r="A6511" s="200"/>
      <c r="B6511" s="200"/>
    </row>
    <row r="6512" spans="1:2" s="197" customFormat="1" x14ac:dyDescent="0.25">
      <c r="A6512" s="200"/>
      <c r="B6512" s="200"/>
    </row>
    <row r="6513" spans="1:2" s="197" customFormat="1" x14ac:dyDescent="0.25">
      <c r="A6513" s="200"/>
      <c r="B6513" s="200"/>
    </row>
    <row r="6514" spans="1:2" s="197" customFormat="1" x14ac:dyDescent="0.25">
      <c r="A6514" s="200"/>
      <c r="B6514" s="200"/>
    </row>
    <row r="6515" spans="1:2" s="197" customFormat="1" x14ac:dyDescent="0.25">
      <c r="A6515" s="200"/>
      <c r="B6515" s="200"/>
    </row>
    <row r="6516" spans="1:2" s="197" customFormat="1" x14ac:dyDescent="0.25">
      <c r="A6516" s="200"/>
      <c r="B6516" s="200"/>
    </row>
    <row r="6517" spans="1:2" s="197" customFormat="1" x14ac:dyDescent="0.25">
      <c r="A6517" s="200"/>
      <c r="B6517" s="200"/>
    </row>
    <row r="6518" spans="1:2" s="197" customFormat="1" x14ac:dyDescent="0.25">
      <c r="A6518" s="200"/>
      <c r="B6518" s="200"/>
    </row>
    <row r="6519" spans="1:2" s="197" customFormat="1" x14ac:dyDescent="0.25">
      <c r="A6519" s="200"/>
      <c r="B6519" s="200"/>
    </row>
    <row r="6520" spans="1:2" s="197" customFormat="1" x14ac:dyDescent="0.25">
      <c r="A6520" s="200"/>
      <c r="B6520" s="200"/>
    </row>
    <row r="6521" spans="1:2" s="197" customFormat="1" x14ac:dyDescent="0.25">
      <c r="A6521" s="200"/>
      <c r="B6521" s="200"/>
    </row>
    <row r="6522" spans="1:2" s="197" customFormat="1" x14ac:dyDescent="0.25">
      <c r="A6522" s="200"/>
      <c r="B6522" s="200"/>
    </row>
    <row r="6523" spans="1:2" s="197" customFormat="1" x14ac:dyDescent="0.25">
      <c r="A6523" s="200"/>
      <c r="B6523" s="200"/>
    </row>
    <row r="6524" spans="1:2" s="197" customFormat="1" x14ac:dyDescent="0.25">
      <c r="A6524" s="200"/>
      <c r="B6524" s="200"/>
    </row>
    <row r="6525" spans="1:2" s="197" customFormat="1" x14ac:dyDescent="0.25">
      <c r="A6525" s="200"/>
      <c r="B6525" s="200"/>
    </row>
    <row r="6526" spans="1:2" s="197" customFormat="1" x14ac:dyDescent="0.25">
      <c r="A6526" s="200"/>
      <c r="B6526" s="200"/>
    </row>
    <row r="6527" spans="1:2" s="197" customFormat="1" x14ac:dyDescent="0.25">
      <c r="A6527" s="200"/>
      <c r="B6527" s="200"/>
    </row>
    <row r="6528" spans="1:2" s="197" customFormat="1" x14ac:dyDescent="0.25">
      <c r="A6528" s="200"/>
      <c r="B6528" s="200"/>
    </row>
    <row r="6529" spans="1:2" s="197" customFormat="1" x14ac:dyDescent="0.25">
      <c r="A6529" s="200"/>
      <c r="B6529" s="200"/>
    </row>
    <row r="6530" spans="1:2" s="197" customFormat="1" x14ac:dyDescent="0.25">
      <c r="A6530" s="200"/>
      <c r="B6530" s="200"/>
    </row>
    <row r="6531" spans="1:2" s="197" customFormat="1" x14ac:dyDescent="0.25">
      <c r="A6531" s="200"/>
      <c r="B6531" s="200"/>
    </row>
    <row r="6532" spans="1:2" s="197" customFormat="1" x14ac:dyDescent="0.25">
      <c r="A6532" s="200"/>
      <c r="B6532" s="200"/>
    </row>
    <row r="6533" spans="1:2" s="197" customFormat="1" x14ac:dyDescent="0.25">
      <c r="A6533" s="200"/>
      <c r="B6533" s="200"/>
    </row>
    <row r="6534" spans="1:2" s="197" customFormat="1" x14ac:dyDescent="0.25">
      <c r="A6534" s="200"/>
      <c r="B6534" s="200"/>
    </row>
    <row r="6535" spans="1:2" s="197" customFormat="1" x14ac:dyDescent="0.25">
      <c r="A6535" s="200"/>
      <c r="B6535" s="200"/>
    </row>
    <row r="6536" spans="1:2" s="197" customFormat="1" x14ac:dyDescent="0.25">
      <c r="A6536" s="200"/>
      <c r="B6536" s="200"/>
    </row>
    <row r="6537" spans="1:2" s="197" customFormat="1" x14ac:dyDescent="0.25">
      <c r="A6537" s="200"/>
      <c r="B6537" s="200"/>
    </row>
    <row r="6538" spans="1:2" s="197" customFormat="1" x14ac:dyDescent="0.25">
      <c r="A6538" s="200"/>
      <c r="B6538" s="200"/>
    </row>
    <row r="6539" spans="1:2" s="197" customFormat="1" x14ac:dyDescent="0.25">
      <c r="A6539" s="200"/>
      <c r="B6539" s="200"/>
    </row>
    <row r="6540" spans="1:2" s="197" customFormat="1" x14ac:dyDescent="0.25">
      <c r="A6540" s="200"/>
      <c r="B6540" s="200"/>
    </row>
    <row r="6541" spans="1:2" s="197" customFormat="1" x14ac:dyDescent="0.25">
      <c r="A6541" s="200"/>
      <c r="B6541" s="200"/>
    </row>
    <row r="6542" spans="1:2" s="197" customFormat="1" x14ac:dyDescent="0.25">
      <c r="A6542" s="200"/>
      <c r="B6542" s="200"/>
    </row>
    <row r="6543" spans="1:2" s="197" customFormat="1" x14ac:dyDescent="0.25">
      <c r="A6543" s="200"/>
      <c r="B6543" s="200"/>
    </row>
    <row r="6544" spans="1:2" s="197" customFormat="1" x14ac:dyDescent="0.25">
      <c r="A6544" s="200"/>
      <c r="B6544" s="200"/>
    </row>
    <row r="6545" spans="1:2" s="197" customFormat="1" x14ac:dyDescent="0.25">
      <c r="A6545" s="200"/>
      <c r="B6545" s="200"/>
    </row>
    <row r="6546" spans="1:2" s="197" customFormat="1" x14ac:dyDescent="0.25">
      <c r="A6546" s="200"/>
      <c r="B6546" s="200"/>
    </row>
    <row r="6547" spans="1:2" s="197" customFormat="1" x14ac:dyDescent="0.25">
      <c r="A6547" s="200"/>
      <c r="B6547" s="200"/>
    </row>
    <row r="6548" spans="1:2" s="197" customFormat="1" x14ac:dyDescent="0.25">
      <c r="A6548" s="200"/>
      <c r="B6548" s="200"/>
    </row>
    <row r="6549" spans="1:2" s="197" customFormat="1" x14ac:dyDescent="0.25">
      <c r="A6549" s="200"/>
      <c r="B6549" s="200"/>
    </row>
    <row r="6550" spans="1:2" s="197" customFormat="1" x14ac:dyDescent="0.25">
      <c r="A6550" s="200"/>
      <c r="B6550" s="200"/>
    </row>
    <row r="6551" spans="1:2" s="197" customFormat="1" x14ac:dyDescent="0.25">
      <c r="A6551" s="200"/>
      <c r="B6551" s="200"/>
    </row>
    <row r="6552" spans="1:2" s="197" customFormat="1" x14ac:dyDescent="0.25">
      <c r="A6552" s="200"/>
      <c r="B6552" s="200"/>
    </row>
    <row r="6553" spans="1:2" s="197" customFormat="1" x14ac:dyDescent="0.25">
      <c r="A6553" s="200"/>
      <c r="B6553" s="200"/>
    </row>
    <row r="6554" spans="1:2" s="197" customFormat="1" x14ac:dyDescent="0.25">
      <c r="A6554" s="200"/>
      <c r="B6554" s="200"/>
    </row>
    <row r="6555" spans="1:2" s="197" customFormat="1" x14ac:dyDescent="0.25">
      <c r="A6555" s="200"/>
      <c r="B6555" s="200"/>
    </row>
    <row r="6556" spans="1:2" s="197" customFormat="1" x14ac:dyDescent="0.25">
      <c r="A6556" s="200"/>
      <c r="B6556" s="200"/>
    </row>
    <row r="6557" spans="1:2" s="197" customFormat="1" x14ac:dyDescent="0.25">
      <c r="A6557" s="200"/>
      <c r="B6557" s="200"/>
    </row>
    <row r="6558" spans="1:2" s="197" customFormat="1" x14ac:dyDescent="0.25">
      <c r="A6558" s="200"/>
      <c r="B6558" s="200"/>
    </row>
    <row r="6559" spans="1:2" s="197" customFormat="1" x14ac:dyDescent="0.25">
      <c r="A6559" s="200"/>
      <c r="B6559" s="200"/>
    </row>
    <row r="6560" spans="1:2" s="197" customFormat="1" x14ac:dyDescent="0.25">
      <c r="A6560" s="200"/>
      <c r="B6560" s="200"/>
    </row>
    <row r="6561" spans="1:2" s="197" customFormat="1" x14ac:dyDescent="0.25">
      <c r="A6561" s="200"/>
      <c r="B6561" s="200"/>
    </row>
    <row r="6562" spans="1:2" s="197" customFormat="1" x14ac:dyDescent="0.25">
      <c r="A6562" s="200"/>
      <c r="B6562" s="200"/>
    </row>
    <row r="6563" spans="1:2" s="197" customFormat="1" x14ac:dyDescent="0.25">
      <c r="A6563" s="200"/>
      <c r="B6563" s="200"/>
    </row>
    <row r="6564" spans="1:2" s="197" customFormat="1" x14ac:dyDescent="0.25">
      <c r="A6564" s="200"/>
      <c r="B6564" s="200"/>
    </row>
    <row r="6565" spans="1:2" s="197" customFormat="1" x14ac:dyDescent="0.25">
      <c r="A6565" s="200"/>
      <c r="B6565" s="200"/>
    </row>
    <row r="6566" spans="1:2" s="197" customFormat="1" x14ac:dyDescent="0.25">
      <c r="A6566" s="200"/>
      <c r="B6566" s="200"/>
    </row>
    <row r="6567" spans="1:2" s="197" customFormat="1" x14ac:dyDescent="0.25">
      <c r="A6567" s="200"/>
      <c r="B6567" s="200"/>
    </row>
    <row r="6568" spans="1:2" s="197" customFormat="1" x14ac:dyDescent="0.25">
      <c r="A6568" s="200"/>
      <c r="B6568" s="200"/>
    </row>
    <row r="6569" spans="1:2" s="197" customFormat="1" x14ac:dyDescent="0.25">
      <c r="A6569" s="200"/>
      <c r="B6569" s="200"/>
    </row>
    <row r="6570" spans="1:2" s="197" customFormat="1" x14ac:dyDescent="0.25">
      <c r="A6570" s="200"/>
      <c r="B6570" s="200"/>
    </row>
    <row r="6571" spans="1:2" s="197" customFormat="1" x14ac:dyDescent="0.25">
      <c r="A6571" s="200"/>
      <c r="B6571" s="200"/>
    </row>
    <row r="6572" spans="1:2" s="197" customFormat="1" x14ac:dyDescent="0.25">
      <c r="A6572" s="200"/>
      <c r="B6572" s="200"/>
    </row>
    <row r="6573" spans="1:2" s="197" customFormat="1" x14ac:dyDescent="0.25">
      <c r="A6573" s="200"/>
      <c r="B6573" s="200"/>
    </row>
    <row r="6574" spans="1:2" s="197" customFormat="1" x14ac:dyDescent="0.25">
      <c r="A6574" s="200"/>
      <c r="B6574" s="200"/>
    </row>
    <row r="6575" spans="1:2" s="197" customFormat="1" x14ac:dyDescent="0.25">
      <c r="A6575" s="200"/>
      <c r="B6575" s="200"/>
    </row>
    <row r="6576" spans="1:2" s="197" customFormat="1" x14ac:dyDescent="0.25">
      <c r="A6576" s="200"/>
      <c r="B6576" s="200"/>
    </row>
    <row r="6577" spans="1:2" s="197" customFormat="1" x14ac:dyDescent="0.25">
      <c r="A6577" s="200"/>
      <c r="B6577" s="200"/>
    </row>
    <row r="6578" spans="1:2" s="197" customFormat="1" x14ac:dyDescent="0.25">
      <c r="A6578" s="200"/>
      <c r="B6578" s="200"/>
    </row>
    <row r="6579" spans="1:2" s="197" customFormat="1" x14ac:dyDescent="0.25">
      <c r="A6579" s="200"/>
      <c r="B6579" s="200"/>
    </row>
    <row r="6580" spans="1:2" s="197" customFormat="1" x14ac:dyDescent="0.25">
      <c r="A6580" s="200"/>
      <c r="B6580" s="200"/>
    </row>
    <row r="6581" spans="1:2" s="197" customFormat="1" x14ac:dyDescent="0.25">
      <c r="A6581" s="200"/>
      <c r="B6581" s="200"/>
    </row>
    <row r="6582" spans="1:2" s="197" customFormat="1" x14ac:dyDescent="0.25">
      <c r="A6582" s="200"/>
      <c r="B6582" s="200"/>
    </row>
    <row r="6583" spans="1:2" s="197" customFormat="1" x14ac:dyDescent="0.25">
      <c r="A6583" s="200"/>
      <c r="B6583" s="200"/>
    </row>
    <row r="6584" spans="1:2" s="197" customFormat="1" x14ac:dyDescent="0.25">
      <c r="A6584" s="200"/>
      <c r="B6584" s="200"/>
    </row>
    <row r="6585" spans="1:2" s="197" customFormat="1" x14ac:dyDescent="0.25">
      <c r="A6585" s="200"/>
      <c r="B6585" s="200"/>
    </row>
    <row r="6586" spans="1:2" s="197" customFormat="1" x14ac:dyDescent="0.25">
      <c r="A6586" s="200"/>
      <c r="B6586" s="200"/>
    </row>
    <row r="6587" spans="1:2" s="197" customFormat="1" x14ac:dyDescent="0.25">
      <c r="A6587" s="200"/>
      <c r="B6587" s="200"/>
    </row>
    <row r="6588" spans="1:2" s="197" customFormat="1" x14ac:dyDescent="0.25">
      <c r="A6588" s="200"/>
      <c r="B6588" s="200"/>
    </row>
    <row r="6589" spans="1:2" s="197" customFormat="1" x14ac:dyDescent="0.25">
      <c r="A6589" s="200"/>
      <c r="B6589" s="200"/>
    </row>
    <row r="6590" spans="1:2" s="197" customFormat="1" x14ac:dyDescent="0.25">
      <c r="A6590" s="200"/>
      <c r="B6590" s="200"/>
    </row>
    <row r="6591" spans="1:2" s="197" customFormat="1" x14ac:dyDescent="0.25">
      <c r="A6591" s="200"/>
      <c r="B6591" s="200"/>
    </row>
    <row r="6592" spans="1:2" s="197" customFormat="1" x14ac:dyDescent="0.25">
      <c r="A6592" s="200"/>
      <c r="B6592" s="200"/>
    </row>
    <row r="6593" spans="1:2" s="197" customFormat="1" x14ac:dyDescent="0.25">
      <c r="A6593" s="200"/>
      <c r="B6593" s="200"/>
    </row>
    <row r="6594" spans="1:2" s="197" customFormat="1" x14ac:dyDescent="0.25">
      <c r="A6594" s="200"/>
      <c r="B6594" s="200"/>
    </row>
    <row r="6595" spans="1:2" s="197" customFormat="1" x14ac:dyDescent="0.25">
      <c r="A6595" s="200"/>
      <c r="B6595" s="200"/>
    </row>
    <row r="6596" spans="1:2" s="197" customFormat="1" x14ac:dyDescent="0.25">
      <c r="A6596" s="200"/>
      <c r="B6596" s="200"/>
    </row>
    <row r="6597" spans="1:2" s="197" customFormat="1" x14ac:dyDescent="0.25">
      <c r="A6597" s="200"/>
      <c r="B6597" s="200"/>
    </row>
    <row r="6598" spans="1:2" s="197" customFormat="1" x14ac:dyDescent="0.25">
      <c r="A6598" s="200"/>
      <c r="B6598" s="200"/>
    </row>
    <row r="6599" spans="1:2" s="197" customFormat="1" x14ac:dyDescent="0.25">
      <c r="A6599" s="200"/>
      <c r="B6599" s="200"/>
    </row>
    <row r="6600" spans="1:2" s="197" customFormat="1" x14ac:dyDescent="0.25">
      <c r="A6600" s="200"/>
      <c r="B6600" s="200"/>
    </row>
    <row r="6601" spans="1:2" s="197" customFormat="1" x14ac:dyDescent="0.25">
      <c r="A6601" s="200"/>
      <c r="B6601" s="200"/>
    </row>
    <row r="6602" spans="1:2" s="197" customFormat="1" x14ac:dyDescent="0.25">
      <c r="A6602" s="200"/>
      <c r="B6602" s="200"/>
    </row>
    <row r="6603" spans="1:2" s="197" customFormat="1" x14ac:dyDescent="0.25">
      <c r="A6603" s="200"/>
      <c r="B6603" s="200"/>
    </row>
    <row r="6604" spans="1:2" s="197" customFormat="1" x14ac:dyDescent="0.25">
      <c r="A6604" s="200"/>
      <c r="B6604" s="200"/>
    </row>
    <row r="6605" spans="1:2" s="197" customFormat="1" x14ac:dyDescent="0.25">
      <c r="A6605" s="200"/>
      <c r="B6605" s="200"/>
    </row>
    <row r="6606" spans="1:2" s="197" customFormat="1" x14ac:dyDescent="0.25">
      <c r="A6606" s="200"/>
      <c r="B6606" s="200"/>
    </row>
    <row r="6607" spans="1:2" s="197" customFormat="1" x14ac:dyDescent="0.25">
      <c r="A6607" s="200"/>
      <c r="B6607" s="200"/>
    </row>
    <row r="6608" spans="1:2" s="197" customFormat="1" x14ac:dyDescent="0.25">
      <c r="A6608" s="200"/>
      <c r="B6608" s="200"/>
    </row>
    <row r="6609" spans="1:2" s="197" customFormat="1" x14ac:dyDescent="0.25">
      <c r="A6609" s="200"/>
      <c r="B6609" s="200"/>
    </row>
    <row r="6610" spans="1:2" s="197" customFormat="1" x14ac:dyDescent="0.25">
      <c r="A6610" s="200"/>
      <c r="B6610" s="200"/>
    </row>
    <row r="6611" spans="1:2" s="197" customFormat="1" x14ac:dyDescent="0.25">
      <c r="A6611" s="200"/>
      <c r="B6611" s="200"/>
    </row>
    <row r="6612" spans="1:2" s="197" customFormat="1" x14ac:dyDescent="0.25">
      <c r="A6612" s="200"/>
      <c r="B6612" s="200"/>
    </row>
    <row r="6613" spans="1:2" s="197" customFormat="1" x14ac:dyDescent="0.25">
      <c r="A6613" s="200"/>
      <c r="B6613" s="200"/>
    </row>
    <row r="6614" spans="1:2" s="197" customFormat="1" x14ac:dyDescent="0.25">
      <c r="A6614" s="200"/>
      <c r="B6614" s="200"/>
    </row>
    <row r="6615" spans="1:2" s="197" customFormat="1" x14ac:dyDescent="0.25">
      <c r="A6615" s="200"/>
      <c r="B6615" s="200"/>
    </row>
    <row r="6616" spans="1:2" s="197" customFormat="1" x14ac:dyDescent="0.25">
      <c r="A6616" s="200"/>
      <c r="B6616" s="200"/>
    </row>
    <row r="6617" spans="1:2" s="197" customFormat="1" x14ac:dyDescent="0.25">
      <c r="A6617" s="200"/>
      <c r="B6617" s="200"/>
    </row>
    <row r="6618" spans="1:2" s="197" customFormat="1" x14ac:dyDescent="0.25">
      <c r="A6618" s="200"/>
      <c r="B6618" s="200"/>
    </row>
    <row r="6619" spans="1:2" s="197" customFormat="1" x14ac:dyDescent="0.25">
      <c r="A6619" s="200"/>
      <c r="B6619" s="200"/>
    </row>
    <row r="6620" spans="1:2" s="197" customFormat="1" x14ac:dyDescent="0.25">
      <c r="A6620" s="200"/>
      <c r="B6620" s="200"/>
    </row>
    <row r="6621" spans="1:2" s="197" customFormat="1" x14ac:dyDescent="0.25">
      <c r="A6621" s="200"/>
      <c r="B6621" s="200"/>
    </row>
    <row r="6622" spans="1:2" s="197" customFormat="1" x14ac:dyDescent="0.25">
      <c r="A6622" s="200"/>
      <c r="B6622" s="200"/>
    </row>
    <row r="6623" spans="1:2" s="197" customFormat="1" x14ac:dyDescent="0.25">
      <c r="A6623" s="200"/>
      <c r="B6623" s="200"/>
    </row>
    <row r="6624" spans="1:2" s="197" customFormat="1" x14ac:dyDescent="0.25">
      <c r="A6624" s="200"/>
      <c r="B6624" s="200"/>
    </row>
    <row r="6625" spans="1:2" s="197" customFormat="1" x14ac:dyDescent="0.25">
      <c r="A6625" s="200"/>
      <c r="B6625" s="200"/>
    </row>
    <row r="6626" spans="1:2" s="197" customFormat="1" x14ac:dyDescent="0.25">
      <c r="A6626" s="200"/>
      <c r="B6626" s="200"/>
    </row>
    <row r="6627" spans="1:2" s="197" customFormat="1" x14ac:dyDescent="0.25">
      <c r="A6627" s="200"/>
      <c r="B6627" s="200"/>
    </row>
    <row r="6628" spans="1:2" s="197" customFormat="1" x14ac:dyDescent="0.25">
      <c r="A6628" s="200"/>
      <c r="B6628" s="200"/>
    </row>
    <row r="6629" spans="1:2" s="197" customFormat="1" x14ac:dyDescent="0.25">
      <c r="A6629" s="200"/>
      <c r="B6629" s="200"/>
    </row>
    <row r="6630" spans="1:2" s="197" customFormat="1" x14ac:dyDescent="0.25">
      <c r="A6630" s="200"/>
      <c r="B6630" s="200"/>
    </row>
    <row r="6631" spans="1:2" s="197" customFormat="1" x14ac:dyDescent="0.25">
      <c r="A6631" s="200"/>
      <c r="B6631" s="200"/>
    </row>
    <row r="6632" spans="1:2" s="197" customFormat="1" x14ac:dyDescent="0.25">
      <c r="A6632" s="200"/>
      <c r="B6632" s="200"/>
    </row>
    <row r="6633" spans="1:2" s="197" customFormat="1" x14ac:dyDescent="0.25">
      <c r="A6633" s="200"/>
      <c r="B6633" s="200"/>
    </row>
    <row r="6634" spans="1:2" s="197" customFormat="1" x14ac:dyDescent="0.25">
      <c r="A6634" s="200"/>
      <c r="B6634" s="200"/>
    </row>
    <row r="6635" spans="1:2" s="197" customFormat="1" x14ac:dyDescent="0.25">
      <c r="A6635" s="200"/>
      <c r="B6635" s="200"/>
    </row>
    <row r="6636" spans="1:2" s="197" customFormat="1" x14ac:dyDescent="0.25">
      <c r="A6636" s="200"/>
      <c r="B6636" s="200"/>
    </row>
    <row r="6637" spans="1:2" s="197" customFormat="1" x14ac:dyDescent="0.25">
      <c r="A6637" s="200"/>
      <c r="B6637" s="200"/>
    </row>
    <row r="6638" spans="1:2" s="197" customFormat="1" x14ac:dyDescent="0.25">
      <c r="A6638" s="200"/>
      <c r="B6638" s="200"/>
    </row>
    <row r="6639" spans="1:2" s="197" customFormat="1" x14ac:dyDescent="0.25">
      <c r="A6639" s="200"/>
      <c r="B6639" s="200"/>
    </row>
    <row r="6640" spans="1:2" s="197" customFormat="1" x14ac:dyDescent="0.25">
      <c r="A6640" s="200"/>
      <c r="B6640" s="200"/>
    </row>
    <row r="6641" spans="1:2" s="197" customFormat="1" x14ac:dyDescent="0.25">
      <c r="A6641" s="200"/>
      <c r="B6641" s="200"/>
    </row>
    <row r="6642" spans="1:2" s="197" customFormat="1" x14ac:dyDescent="0.25">
      <c r="A6642" s="200"/>
      <c r="B6642" s="200"/>
    </row>
    <row r="6643" spans="1:2" s="197" customFormat="1" x14ac:dyDescent="0.25">
      <c r="A6643" s="200"/>
      <c r="B6643" s="200"/>
    </row>
    <row r="6644" spans="1:2" s="197" customFormat="1" x14ac:dyDescent="0.25">
      <c r="A6644" s="200"/>
      <c r="B6644" s="200"/>
    </row>
    <row r="6645" spans="1:2" s="197" customFormat="1" x14ac:dyDescent="0.25">
      <c r="A6645" s="200"/>
      <c r="B6645" s="200"/>
    </row>
    <row r="6646" spans="1:2" s="197" customFormat="1" x14ac:dyDescent="0.25">
      <c r="A6646" s="200"/>
      <c r="B6646" s="200"/>
    </row>
    <row r="6647" spans="1:2" s="197" customFormat="1" x14ac:dyDescent="0.25">
      <c r="A6647" s="200"/>
      <c r="B6647" s="200"/>
    </row>
    <row r="6648" spans="1:2" s="197" customFormat="1" x14ac:dyDescent="0.25">
      <c r="A6648" s="200"/>
      <c r="B6648" s="200"/>
    </row>
    <row r="6649" spans="1:2" s="197" customFormat="1" x14ac:dyDescent="0.25">
      <c r="A6649" s="200"/>
      <c r="B6649" s="200"/>
    </row>
    <row r="6650" spans="1:2" s="197" customFormat="1" x14ac:dyDescent="0.25">
      <c r="A6650" s="200"/>
      <c r="B6650" s="200"/>
    </row>
    <row r="6651" spans="1:2" s="197" customFormat="1" x14ac:dyDescent="0.25">
      <c r="A6651" s="200"/>
      <c r="B6651" s="200"/>
    </row>
    <row r="6652" spans="1:2" s="197" customFormat="1" x14ac:dyDescent="0.25">
      <c r="A6652" s="200"/>
      <c r="B6652" s="200"/>
    </row>
    <row r="6653" spans="1:2" s="197" customFormat="1" x14ac:dyDescent="0.25">
      <c r="A6653" s="200"/>
      <c r="B6653" s="200"/>
    </row>
    <row r="6654" spans="1:2" s="197" customFormat="1" x14ac:dyDescent="0.25">
      <c r="A6654" s="200"/>
      <c r="B6654" s="200"/>
    </row>
    <row r="6655" spans="1:2" s="197" customFormat="1" x14ac:dyDescent="0.25">
      <c r="A6655" s="200"/>
      <c r="B6655" s="200"/>
    </row>
    <row r="6656" spans="1:2" s="197" customFormat="1" x14ac:dyDescent="0.25">
      <c r="A6656" s="200"/>
      <c r="B6656" s="200"/>
    </row>
    <row r="6657" spans="1:2" s="197" customFormat="1" x14ac:dyDescent="0.25">
      <c r="A6657" s="200"/>
      <c r="B6657" s="200"/>
    </row>
    <row r="6658" spans="1:2" s="197" customFormat="1" x14ac:dyDescent="0.25">
      <c r="A6658" s="200"/>
      <c r="B6658" s="200"/>
    </row>
    <row r="6659" spans="1:2" s="197" customFormat="1" x14ac:dyDescent="0.25">
      <c r="A6659" s="200"/>
      <c r="B6659" s="200"/>
    </row>
    <row r="6660" spans="1:2" s="197" customFormat="1" x14ac:dyDescent="0.25">
      <c r="A6660" s="200"/>
      <c r="B6660" s="200"/>
    </row>
    <row r="6661" spans="1:2" s="197" customFormat="1" x14ac:dyDescent="0.25">
      <c r="A6661" s="200"/>
      <c r="B6661" s="200"/>
    </row>
    <row r="6662" spans="1:2" s="197" customFormat="1" x14ac:dyDescent="0.25">
      <c r="A6662" s="200"/>
      <c r="B6662" s="200"/>
    </row>
    <row r="6663" spans="1:2" s="197" customFormat="1" x14ac:dyDescent="0.25">
      <c r="A6663" s="200"/>
      <c r="B6663" s="200"/>
    </row>
    <row r="6664" spans="1:2" s="197" customFormat="1" x14ac:dyDescent="0.25">
      <c r="A6664" s="200"/>
      <c r="B6664" s="200"/>
    </row>
    <row r="6665" spans="1:2" s="197" customFormat="1" x14ac:dyDescent="0.25">
      <c r="A6665" s="200"/>
      <c r="B6665" s="200"/>
    </row>
    <row r="6666" spans="1:2" s="197" customFormat="1" x14ac:dyDescent="0.25">
      <c r="A6666" s="200"/>
      <c r="B6666" s="200"/>
    </row>
    <row r="6667" spans="1:2" s="197" customFormat="1" x14ac:dyDescent="0.25">
      <c r="A6667" s="200"/>
      <c r="B6667" s="200"/>
    </row>
    <row r="6668" spans="1:2" s="197" customFormat="1" x14ac:dyDescent="0.25">
      <c r="A6668" s="200"/>
      <c r="B6668" s="200"/>
    </row>
    <row r="6669" spans="1:2" s="197" customFormat="1" x14ac:dyDescent="0.25">
      <c r="A6669" s="200"/>
      <c r="B6669" s="200"/>
    </row>
    <row r="6670" spans="1:2" s="197" customFormat="1" x14ac:dyDescent="0.25">
      <c r="A6670" s="200"/>
      <c r="B6670" s="200"/>
    </row>
    <row r="6671" spans="1:2" s="197" customFormat="1" x14ac:dyDescent="0.25">
      <c r="A6671" s="200"/>
      <c r="B6671" s="200"/>
    </row>
    <row r="6672" spans="1:2" s="197" customFormat="1" x14ac:dyDescent="0.25">
      <c r="A6672" s="200"/>
      <c r="B6672" s="200"/>
    </row>
    <row r="6673" spans="1:2" s="197" customFormat="1" x14ac:dyDescent="0.25">
      <c r="A6673" s="200"/>
      <c r="B6673" s="200"/>
    </row>
    <row r="6674" spans="1:2" s="197" customFormat="1" x14ac:dyDescent="0.25">
      <c r="A6674" s="200"/>
      <c r="B6674" s="200"/>
    </row>
    <row r="6675" spans="1:2" s="197" customFormat="1" x14ac:dyDescent="0.25">
      <c r="A6675" s="200"/>
      <c r="B6675" s="200"/>
    </row>
    <row r="6676" spans="1:2" s="197" customFormat="1" x14ac:dyDescent="0.25">
      <c r="A6676" s="200"/>
      <c r="B6676" s="200"/>
    </row>
    <row r="6677" spans="1:2" s="197" customFormat="1" x14ac:dyDescent="0.25">
      <c r="A6677" s="200"/>
      <c r="B6677" s="200"/>
    </row>
    <row r="6678" spans="1:2" s="197" customFormat="1" x14ac:dyDescent="0.25">
      <c r="A6678" s="200"/>
      <c r="B6678" s="200"/>
    </row>
    <row r="6679" spans="1:2" s="197" customFormat="1" x14ac:dyDescent="0.25">
      <c r="A6679" s="200"/>
      <c r="B6679" s="200"/>
    </row>
    <row r="6680" spans="1:2" s="197" customFormat="1" x14ac:dyDescent="0.25">
      <c r="A6680" s="200"/>
      <c r="B6680" s="200"/>
    </row>
    <row r="6681" spans="1:2" s="197" customFormat="1" x14ac:dyDescent="0.25">
      <c r="A6681" s="200"/>
      <c r="B6681" s="200"/>
    </row>
    <row r="6682" spans="1:2" s="197" customFormat="1" x14ac:dyDescent="0.25">
      <c r="A6682" s="200"/>
      <c r="B6682" s="200"/>
    </row>
    <row r="6683" spans="1:2" s="197" customFormat="1" x14ac:dyDescent="0.25">
      <c r="A6683" s="200"/>
      <c r="B6683" s="200"/>
    </row>
    <row r="6684" spans="1:2" s="197" customFormat="1" x14ac:dyDescent="0.25">
      <c r="A6684" s="200"/>
      <c r="B6684" s="200"/>
    </row>
    <row r="6685" spans="1:2" s="197" customFormat="1" x14ac:dyDescent="0.25">
      <c r="A6685" s="200"/>
      <c r="B6685" s="200"/>
    </row>
    <row r="6686" spans="1:2" s="197" customFormat="1" x14ac:dyDescent="0.25">
      <c r="A6686" s="200"/>
      <c r="B6686" s="200"/>
    </row>
    <row r="6687" spans="1:2" s="197" customFormat="1" x14ac:dyDescent="0.25">
      <c r="A6687" s="200"/>
      <c r="B6687" s="200"/>
    </row>
    <row r="6688" spans="1:2" s="197" customFormat="1" x14ac:dyDescent="0.25">
      <c r="A6688" s="200"/>
      <c r="B6688" s="200"/>
    </row>
    <row r="6689" spans="1:2" s="197" customFormat="1" x14ac:dyDescent="0.25">
      <c r="A6689" s="200"/>
      <c r="B6689" s="200"/>
    </row>
    <row r="6690" spans="1:2" s="197" customFormat="1" x14ac:dyDescent="0.25">
      <c r="A6690" s="200"/>
      <c r="B6690" s="200"/>
    </row>
    <row r="6691" spans="1:2" s="197" customFormat="1" x14ac:dyDescent="0.25">
      <c r="A6691" s="200"/>
      <c r="B6691" s="200"/>
    </row>
    <row r="6692" spans="1:2" s="197" customFormat="1" x14ac:dyDescent="0.25">
      <c r="A6692" s="200"/>
      <c r="B6692" s="200"/>
    </row>
    <row r="6693" spans="1:2" s="197" customFormat="1" x14ac:dyDescent="0.25">
      <c r="A6693" s="200"/>
      <c r="B6693" s="200"/>
    </row>
    <row r="6694" spans="1:2" s="197" customFormat="1" x14ac:dyDescent="0.25">
      <c r="A6694" s="200"/>
      <c r="B6694" s="200"/>
    </row>
    <row r="6695" spans="1:2" s="197" customFormat="1" x14ac:dyDescent="0.25">
      <c r="A6695" s="200"/>
      <c r="B6695" s="200"/>
    </row>
    <row r="6696" spans="1:2" s="197" customFormat="1" x14ac:dyDescent="0.25">
      <c r="A6696" s="200"/>
      <c r="B6696" s="200"/>
    </row>
    <row r="6697" spans="1:2" s="197" customFormat="1" x14ac:dyDescent="0.25">
      <c r="A6697" s="200"/>
      <c r="B6697" s="200"/>
    </row>
    <row r="6698" spans="1:2" s="197" customFormat="1" x14ac:dyDescent="0.25">
      <c r="A6698" s="200"/>
      <c r="B6698" s="200"/>
    </row>
    <row r="6699" spans="1:2" s="197" customFormat="1" x14ac:dyDescent="0.25">
      <c r="A6699" s="200"/>
      <c r="B6699" s="200"/>
    </row>
    <row r="6700" spans="1:2" s="197" customFormat="1" x14ac:dyDescent="0.25">
      <c r="A6700" s="200"/>
      <c r="B6700" s="200"/>
    </row>
    <row r="6701" spans="1:2" s="197" customFormat="1" x14ac:dyDescent="0.25">
      <c r="A6701" s="200"/>
      <c r="B6701" s="200"/>
    </row>
    <row r="6702" spans="1:2" s="197" customFormat="1" x14ac:dyDescent="0.25">
      <c r="A6702" s="200"/>
      <c r="B6702" s="200"/>
    </row>
    <row r="6703" spans="1:2" s="197" customFormat="1" x14ac:dyDescent="0.25">
      <c r="A6703" s="200"/>
      <c r="B6703" s="200"/>
    </row>
    <row r="6704" spans="1:2" s="197" customFormat="1" x14ac:dyDescent="0.25">
      <c r="A6704" s="200"/>
      <c r="B6704" s="200"/>
    </row>
    <row r="6705" spans="1:2" s="197" customFormat="1" x14ac:dyDescent="0.25">
      <c r="A6705" s="200"/>
      <c r="B6705" s="200"/>
    </row>
    <row r="6706" spans="1:2" s="197" customFormat="1" x14ac:dyDescent="0.25">
      <c r="A6706" s="200"/>
      <c r="B6706" s="200"/>
    </row>
    <row r="6707" spans="1:2" s="197" customFormat="1" x14ac:dyDescent="0.25">
      <c r="A6707" s="200"/>
      <c r="B6707" s="200"/>
    </row>
    <row r="6708" spans="1:2" s="197" customFormat="1" x14ac:dyDescent="0.25">
      <c r="A6708" s="200"/>
      <c r="B6708" s="200"/>
    </row>
    <row r="6709" spans="1:2" s="197" customFormat="1" x14ac:dyDescent="0.25">
      <c r="A6709" s="200"/>
      <c r="B6709" s="200"/>
    </row>
    <row r="6710" spans="1:2" s="197" customFormat="1" x14ac:dyDescent="0.25">
      <c r="A6710" s="200"/>
      <c r="B6710" s="200"/>
    </row>
    <row r="6711" spans="1:2" s="197" customFormat="1" x14ac:dyDescent="0.25">
      <c r="A6711" s="200"/>
      <c r="B6711" s="200"/>
    </row>
    <row r="6712" spans="1:2" s="197" customFormat="1" x14ac:dyDescent="0.25">
      <c r="A6712" s="200"/>
      <c r="B6712" s="200"/>
    </row>
    <row r="6713" spans="1:2" s="197" customFormat="1" x14ac:dyDescent="0.25">
      <c r="A6713" s="200"/>
      <c r="B6713" s="200"/>
    </row>
    <row r="6714" spans="1:2" s="197" customFormat="1" x14ac:dyDescent="0.25">
      <c r="A6714" s="200"/>
      <c r="B6714" s="200"/>
    </row>
    <row r="6715" spans="1:2" s="197" customFormat="1" x14ac:dyDescent="0.25">
      <c r="A6715" s="200"/>
      <c r="B6715" s="200"/>
    </row>
    <row r="6716" spans="1:2" s="197" customFormat="1" x14ac:dyDescent="0.25">
      <c r="A6716" s="200"/>
      <c r="B6716" s="200"/>
    </row>
    <row r="6717" spans="1:2" s="197" customFormat="1" x14ac:dyDescent="0.25">
      <c r="A6717" s="200"/>
      <c r="B6717" s="200"/>
    </row>
    <row r="6718" spans="1:2" s="197" customFormat="1" x14ac:dyDescent="0.25">
      <c r="A6718" s="200"/>
      <c r="B6718" s="200"/>
    </row>
    <row r="6719" spans="1:2" s="197" customFormat="1" x14ac:dyDescent="0.25">
      <c r="A6719" s="200"/>
      <c r="B6719" s="200"/>
    </row>
    <row r="6720" spans="1:2" s="197" customFormat="1" x14ac:dyDescent="0.25">
      <c r="A6720" s="200"/>
      <c r="B6720" s="200"/>
    </row>
    <row r="6721" spans="1:2" s="197" customFormat="1" x14ac:dyDescent="0.25">
      <c r="A6721" s="200"/>
      <c r="B6721" s="200"/>
    </row>
    <row r="6722" spans="1:2" s="197" customFormat="1" x14ac:dyDescent="0.25">
      <c r="A6722" s="200"/>
      <c r="B6722" s="200"/>
    </row>
    <row r="6723" spans="1:2" s="197" customFormat="1" x14ac:dyDescent="0.25">
      <c r="A6723" s="200"/>
      <c r="B6723" s="200"/>
    </row>
    <row r="6724" spans="1:2" s="197" customFormat="1" x14ac:dyDescent="0.25">
      <c r="A6724" s="200"/>
      <c r="B6724" s="200"/>
    </row>
    <row r="6725" spans="1:2" s="197" customFormat="1" x14ac:dyDescent="0.25">
      <c r="A6725" s="200"/>
      <c r="B6725" s="200"/>
    </row>
    <row r="6726" spans="1:2" s="197" customFormat="1" x14ac:dyDescent="0.25">
      <c r="A6726" s="200"/>
      <c r="B6726" s="200"/>
    </row>
    <row r="6727" spans="1:2" s="197" customFormat="1" x14ac:dyDescent="0.25">
      <c r="A6727" s="200"/>
      <c r="B6727" s="200"/>
    </row>
    <row r="6728" spans="1:2" s="197" customFormat="1" x14ac:dyDescent="0.25">
      <c r="A6728" s="200"/>
      <c r="B6728" s="200"/>
    </row>
    <row r="6729" spans="1:2" s="197" customFormat="1" x14ac:dyDescent="0.25">
      <c r="A6729" s="200"/>
      <c r="B6729" s="200"/>
    </row>
    <row r="6730" spans="1:2" s="197" customFormat="1" x14ac:dyDescent="0.25">
      <c r="A6730" s="200"/>
      <c r="B6730" s="200"/>
    </row>
    <row r="6731" spans="1:2" s="197" customFormat="1" x14ac:dyDescent="0.25">
      <c r="A6731" s="200"/>
      <c r="B6731" s="200"/>
    </row>
    <row r="6732" spans="1:2" s="197" customFormat="1" x14ac:dyDescent="0.25">
      <c r="A6732" s="200"/>
      <c r="B6732" s="200"/>
    </row>
    <row r="6733" spans="1:2" s="197" customFormat="1" x14ac:dyDescent="0.25">
      <c r="A6733" s="200"/>
      <c r="B6733" s="200"/>
    </row>
    <row r="6734" spans="1:2" s="197" customFormat="1" x14ac:dyDescent="0.25">
      <c r="A6734" s="200"/>
      <c r="B6734" s="200"/>
    </row>
    <row r="6735" spans="1:2" s="197" customFormat="1" x14ac:dyDescent="0.25">
      <c r="A6735" s="200"/>
      <c r="B6735" s="200"/>
    </row>
    <row r="6736" spans="1:2" s="197" customFormat="1" x14ac:dyDescent="0.25">
      <c r="A6736" s="200"/>
      <c r="B6736" s="200"/>
    </row>
    <row r="6737" spans="1:2" s="197" customFormat="1" x14ac:dyDescent="0.25">
      <c r="A6737" s="200"/>
      <c r="B6737" s="200"/>
    </row>
    <row r="6738" spans="1:2" s="197" customFormat="1" x14ac:dyDescent="0.25">
      <c r="A6738" s="200"/>
      <c r="B6738" s="200"/>
    </row>
    <row r="6739" spans="1:2" s="197" customFormat="1" x14ac:dyDescent="0.25">
      <c r="A6739" s="200"/>
      <c r="B6739" s="200"/>
    </row>
    <row r="6740" spans="1:2" s="197" customFormat="1" x14ac:dyDescent="0.25">
      <c r="A6740" s="200"/>
      <c r="B6740" s="200"/>
    </row>
    <row r="6741" spans="1:2" s="197" customFormat="1" x14ac:dyDescent="0.25">
      <c r="A6741" s="200"/>
      <c r="B6741" s="200"/>
    </row>
    <row r="6742" spans="1:2" s="197" customFormat="1" x14ac:dyDescent="0.25">
      <c r="A6742" s="200"/>
      <c r="B6742" s="200"/>
    </row>
    <row r="6743" spans="1:2" s="197" customFormat="1" x14ac:dyDescent="0.25">
      <c r="A6743" s="200"/>
      <c r="B6743" s="200"/>
    </row>
    <row r="6744" spans="1:2" s="197" customFormat="1" x14ac:dyDescent="0.25">
      <c r="A6744" s="200"/>
      <c r="B6744" s="200"/>
    </row>
    <row r="6745" spans="1:2" s="197" customFormat="1" x14ac:dyDescent="0.25">
      <c r="A6745" s="200"/>
      <c r="B6745" s="200"/>
    </row>
    <row r="6746" spans="1:2" s="197" customFormat="1" x14ac:dyDescent="0.25">
      <c r="A6746" s="200"/>
      <c r="B6746" s="200"/>
    </row>
    <row r="6747" spans="1:2" s="197" customFormat="1" x14ac:dyDescent="0.25">
      <c r="A6747" s="200"/>
      <c r="B6747" s="200"/>
    </row>
    <row r="6748" spans="1:2" s="197" customFormat="1" x14ac:dyDescent="0.25">
      <c r="A6748" s="200"/>
      <c r="B6748" s="200"/>
    </row>
    <row r="6749" spans="1:2" s="197" customFormat="1" x14ac:dyDescent="0.25">
      <c r="A6749" s="200"/>
      <c r="B6749" s="200"/>
    </row>
    <row r="6750" spans="1:2" s="197" customFormat="1" x14ac:dyDescent="0.25">
      <c r="A6750" s="200"/>
      <c r="B6750" s="200"/>
    </row>
    <row r="6751" spans="1:2" s="197" customFormat="1" x14ac:dyDescent="0.25">
      <c r="A6751" s="200"/>
      <c r="B6751" s="200"/>
    </row>
    <row r="6752" spans="1:2" s="197" customFormat="1" x14ac:dyDescent="0.25">
      <c r="A6752" s="200"/>
      <c r="B6752" s="200"/>
    </row>
    <row r="6753" spans="1:2" s="197" customFormat="1" x14ac:dyDescent="0.25">
      <c r="A6753" s="200"/>
      <c r="B6753" s="200"/>
    </row>
    <row r="6754" spans="1:2" s="197" customFormat="1" x14ac:dyDescent="0.25">
      <c r="A6754" s="200"/>
      <c r="B6754" s="200"/>
    </row>
    <row r="6755" spans="1:2" s="197" customFormat="1" x14ac:dyDescent="0.25">
      <c r="A6755" s="200"/>
      <c r="B6755" s="200"/>
    </row>
    <row r="6756" spans="1:2" s="197" customFormat="1" x14ac:dyDescent="0.25">
      <c r="A6756" s="200"/>
      <c r="B6756" s="200"/>
    </row>
    <row r="6757" spans="1:2" s="197" customFormat="1" x14ac:dyDescent="0.25">
      <c r="A6757" s="200"/>
      <c r="B6757" s="200"/>
    </row>
    <row r="6758" spans="1:2" s="197" customFormat="1" x14ac:dyDescent="0.25">
      <c r="A6758" s="200"/>
      <c r="B6758" s="200"/>
    </row>
    <row r="6759" spans="1:2" s="197" customFormat="1" x14ac:dyDescent="0.25">
      <c r="A6759" s="200"/>
      <c r="B6759" s="200"/>
    </row>
    <row r="6760" spans="1:2" s="197" customFormat="1" x14ac:dyDescent="0.25">
      <c r="A6760" s="200"/>
      <c r="B6760" s="200"/>
    </row>
    <row r="6761" spans="1:2" s="197" customFormat="1" x14ac:dyDescent="0.25">
      <c r="A6761" s="200"/>
      <c r="B6761" s="200"/>
    </row>
    <row r="6762" spans="1:2" s="197" customFormat="1" x14ac:dyDescent="0.25">
      <c r="A6762" s="200"/>
      <c r="B6762" s="200"/>
    </row>
    <row r="6763" spans="1:2" s="197" customFormat="1" x14ac:dyDescent="0.25">
      <c r="A6763" s="200"/>
      <c r="B6763" s="200"/>
    </row>
    <row r="6764" spans="1:2" s="197" customFormat="1" x14ac:dyDescent="0.25">
      <c r="A6764" s="200"/>
      <c r="B6764" s="200"/>
    </row>
    <row r="6765" spans="1:2" s="197" customFormat="1" x14ac:dyDescent="0.25">
      <c r="A6765" s="200"/>
      <c r="B6765" s="200"/>
    </row>
    <row r="6766" spans="1:2" s="197" customFormat="1" x14ac:dyDescent="0.25">
      <c r="A6766" s="200"/>
      <c r="B6766" s="200"/>
    </row>
    <row r="6767" spans="1:2" s="197" customFormat="1" x14ac:dyDescent="0.25">
      <c r="A6767" s="200"/>
      <c r="B6767" s="200"/>
    </row>
    <row r="6768" spans="1:2" s="197" customFormat="1" x14ac:dyDescent="0.25">
      <c r="A6768" s="200"/>
      <c r="B6768" s="200"/>
    </row>
    <row r="6769" spans="1:2" s="197" customFormat="1" x14ac:dyDescent="0.25">
      <c r="A6769" s="200"/>
      <c r="B6769" s="200"/>
    </row>
    <row r="6770" spans="1:2" s="197" customFormat="1" x14ac:dyDescent="0.25">
      <c r="A6770" s="200"/>
      <c r="B6770" s="200"/>
    </row>
    <row r="6771" spans="1:2" s="197" customFormat="1" x14ac:dyDescent="0.25">
      <c r="A6771" s="200"/>
      <c r="B6771" s="200"/>
    </row>
    <row r="6772" spans="1:2" s="197" customFormat="1" x14ac:dyDescent="0.25">
      <c r="A6772" s="200"/>
      <c r="B6772" s="200"/>
    </row>
    <row r="6773" spans="1:2" s="197" customFormat="1" x14ac:dyDescent="0.25">
      <c r="A6773" s="200"/>
      <c r="B6773" s="200"/>
    </row>
    <row r="6774" spans="1:2" s="197" customFormat="1" x14ac:dyDescent="0.25">
      <c r="A6774" s="200"/>
      <c r="B6774" s="200"/>
    </row>
    <row r="6775" spans="1:2" s="197" customFormat="1" x14ac:dyDescent="0.25">
      <c r="A6775" s="200"/>
      <c r="B6775" s="200"/>
    </row>
    <row r="6776" spans="1:2" s="197" customFormat="1" x14ac:dyDescent="0.25">
      <c r="A6776" s="200"/>
      <c r="B6776" s="200"/>
    </row>
    <row r="6777" spans="1:2" s="197" customFormat="1" x14ac:dyDescent="0.25">
      <c r="A6777" s="200"/>
      <c r="B6777" s="200"/>
    </row>
    <row r="6778" spans="1:2" s="197" customFormat="1" x14ac:dyDescent="0.25">
      <c r="A6778" s="200"/>
      <c r="B6778" s="200"/>
    </row>
    <row r="6779" spans="1:2" s="197" customFormat="1" x14ac:dyDescent="0.25">
      <c r="A6779" s="200"/>
      <c r="B6779" s="200"/>
    </row>
    <row r="6780" spans="1:2" s="197" customFormat="1" x14ac:dyDescent="0.25">
      <c r="A6780" s="200"/>
      <c r="B6780" s="200"/>
    </row>
    <row r="6781" spans="1:2" s="197" customFormat="1" x14ac:dyDescent="0.25">
      <c r="A6781" s="200"/>
      <c r="B6781" s="200"/>
    </row>
    <row r="6782" spans="1:2" s="197" customFormat="1" x14ac:dyDescent="0.25">
      <c r="A6782" s="200"/>
      <c r="B6782" s="200"/>
    </row>
    <row r="6783" spans="1:2" s="197" customFormat="1" x14ac:dyDescent="0.25">
      <c r="A6783" s="200"/>
      <c r="B6783" s="200"/>
    </row>
    <row r="6784" spans="1:2" s="197" customFormat="1" x14ac:dyDescent="0.25">
      <c r="A6784" s="200"/>
      <c r="B6784" s="200"/>
    </row>
    <row r="6785" spans="1:2" s="197" customFormat="1" x14ac:dyDescent="0.25">
      <c r="A6785" s="200"/>
      <c r="B6785" s="200"/>
    </row>
    <row r="6786" spans="1:2" s="197" customFormat="1" x14ac:dyDescent="0.25">
      <c r="A6786" s="200"/>
      <c r="B6786" s="200"/>
    </row>
    <row r="6787" spans="1:2" s="197" customFormat="1" x14ac:dyDescent="0.25">
      <c r="A6787" s="200"/>
      <c r="B6787" s="200"/>
    </row>
    <row r="6788" spans="1:2" s="197" customFormat="1" x14ac:dyDescent="0.25">
      <c r="A6788" s="200"/>
      <c r="B6788" s="200"/>
    </row>
    <row r="6789" spans="1:2" s="197" customFormat="1" x14ac:dyDescent="0.25">
      <c r="A6789" s="200"/>
      <c r="B6789" s="200"/>
    </row>
    <row r="6790" spans="1:2" s="197" customFormat="1" x14ac:dyDescent="0.25">
      <c r="A6790" s="200"/>
      <c r="B6790" s="200"/>
    </row>
    <row r="6791" spans="1:2" s="197" customFormat="1" x14ac:dyDescent="0.25">
      <c r="A6791" s="200"/>
      <c r="B6791" s="200"/>
    </row>
    <row r="6792" spans="1:2" s="197" customFormat="1" x14ac:dyDescent="0.25">
      <c r="A6792" s="200"/>
      <c r="B6792" s="200"/>
    </row>
    <row r="6793" spans="1:2" s="197" customFormat="1" x14ac:dyDescent="0.25">
      <c r="A6793" s="200"/>
      <c r="B6793" s="200"/>
    </row>
    <row r="6794" spans="1:2" s="197" customFormat="1" x14ac:dyDescent="0.25">
      <c r="A6794" s="200"/>
      <c r="B6794" s="200"/>
    </row>
    <row r="6795" spans="1:2" s="197" customFormat="1" x14ac:dyDescent="0.25">
      <c r="A6795" s="200"/>
      <c r="B6795" s="200"/>
    </row>
    <row r="6796" spans="1:2" s="197" customFormat="1" x14ac:dyDescent="0.25">
      <c r="A6796" s="200"/>
      <c r="B6796" s="200"/>
    </row>
    <row r="6797" spans="1:2" s="197" customFormat="1" x14ac:dyDescent="0.25">
      <c r="A6797" s="200"/>
      <c r="B6797" s="200"/>
    </row>
    <row r="6798" spans="1:2" s="197" customFormat="1" x14ac:dyDescent="0.25">
      <c r="A6798" s="200"/>
      <c r="B6798" s="200"/>
    </row>
    <row r="6799" spans="1:2" s="197" customFormat="1" x14ac:dyDescent="0.25">
      <c r="A6799" s="200"/>
      <c r="B6799" s="200"/>
    </row>
    <row r="6800" spans="1:2" s="197" customFormat="1" x14ac:dyDescent="0.25">
      <c r="A6800" s="200"/>
      <c r="B6800" s="200"/>
    </row>
    <row r="6801" spans="1:2" s="197" customFormat="1" x14ac:dyDescent="0.25">
      <c r="A6801" s="200"/>
      <c r="B6801" s="200"/>
    </row>
    <row r="6802" spans="1:2" s="197" customFormat="1" x14ac:dyDescent="0.25">
      <c r="A6802" s="200"/>
      <c r="B6802" s="200"/>
    </row>
    <row r="6803" spans="1:2" s="197" customFormat="1" x14ac:dyDescent="0.25">
      <c r="A6803" s="200"/>
      <c r="B6803" s="200"/>
    </row>
    <row r="6804" spans="1:2" s="197" customFormat="1" x14ac:dyDescent="0.25">
      <c r="A6804" s="200"/>
      <c r="B6804" s="200"/>
    </row>
    <row r="6805" spans="1:2" s="197" customFormat="1" x14ac:dyDescent="0.25">
      <c r="A6805" s="200"/>
      <c r="B6805" s="200"/>
    </row>
    <row r="6806" spans="1:2" s="197" customFormat="1" x14ac:dyDescent="0.25">
      <c r="A6806" s="200"/>
      <c r="B6806" s="200"/>
    </row>
    <row r="6807" spans="1:2" s="197" customFormat="1" x14ac:dyDescent="0.25">
      <c r="A6807" s="200"/>
      <c r="B6807" s="200"/>
    </row>
    <row r="6808" spans="1:2" s="197" customFormat="1" x14ac:dyDescent="0.25">
      <c r="A6808" s="200"/>
      <c r="B6808" s="200"/>
    </row>
    <row r="6809" spans="1:2" s="197" customFormat="1" x14ac:dyDescent="0.25">
      <c r="A6809" s="200"/>
      <c r="B6809" s="200"/>
    </row>
    <row r="6810" spans="1:2" s="197" customFormat="1" x14ac:dyDescent="0.25">
      <c r="A6810" s="200"/>
      <c r="B6810" s="200"/>
    </row>
    <row r="6811" spans="1:2" s="197" customFormat="1" x14ac:dyDescent="0.25">
      <c r="A6811" s="200"/>
      <c r="B6811" s="200"/>
    </row>
    <row r="6812" spans="1:2" s="197" customFormat="1" x14ac:dyDescent="0.25">
      <c r="A6812" s="200"/>
      <c r="B6812" s="200"/>
    </row>
    <row r="6813" spans="1:2" s="197" customFormat="1" x14ac:dyDescent="0.25">
      <c r="A6813" s="200"/>
      <c r="B6813" s="200"/>
    </row>
    <row r="6814" spans="1:2" s="197" customFormat="1" x14ac:dyDescent="0.25">
      <c r="A6814" s="200"/>
      <c r="B6814" s="200"/>
    </row>
    <row r="6815" spans="1:2" s="197" customFormat="1" x14ac:dyDescent="0.25">
      <c r="A6815" s="200"/>
      <c r="B6815" s="200"/>
    </row>
    <row r="6816" spans="1:2" s="197" customFormat="1" x14ac:dyDescent="0.25">
      <c r="A6816" s="200"/>
      <c r="B6816" s="200"/>
    </row>
    <row r="6817" spans="1:2" s="197" customFormat="1" x14ac:dyDescent="0.25">
      <c r="A6817" s="200"/>
      <c r="B6817" s="200"/>
    </row>
    <row r="6818" spans="1:2" s="197" customFormat="1" x14ac:dyDescent="0.25">
      <c r="A6818" s="200"/>
      <c r="B6818" s="200"/>
    </row>
    <row r="6819" spans="1:2" s="197" customFormat="1" x14ac:dyDescent="0.25">
      <c r="A6819" s="200"/>
      <c r="B6819" s="200"/>
    </row>
    <row r="6820" spans="1:2" s="197" customFormat="1" x14ac:dyDescent="0.25">
      <c r="A6820" s="200"/>
      <c r="B6820" s="200"/>
    </row>
    <row r="6821" spans="1:2" s="197" customFormat="1" x14ac:dyDescent="0.25">
      <c r="A6821" s="200"/>
      <c r="B6821" s="200"/>
    </row>
    <row r="6822" spans="1:2" s="197" customFormat="1" x14ac:dyDescent="0.25">
      <c r="A6822" s="200"/>
      <c r="B6822" s="200"/>
    </row>
    <row r="6823" spans="1:2" s="197" customFormat="1" x14ac:dyDescent="0.25">
      <c r="A6823" s="200"/>
      <c r="B6823" s="200"/>
    </row>
    <row r="6824" spans="1:2" s="197" customFormat="1" x14ac:dyDescent="0.25">
      <c r="A6824" s="200"/>
      <c r="B6824" s="200"/>
    </row>
    <row r="6825" spans="1:2" s="197" customFormat="1" x14ac:dyDescent="0.25">
      <c r="A6825" s="200"/>
      <c r="B6825" s="200"/>
    </row>
    <row r="6826" spans="1:2" s="197" customFormat="1" x14ac:dyDescent="0.25">
      <c r="A6826" s="200"/>
      <c r="B6826" s="200"/>
    </row>
    <row r="6827" spans="1:2" s="197" customFormat="1" x14ac:dyDescent="0.25">
      <c r="A6827" s="200"/>
      <c r="B6827" s="200"/>
    </row>
    <row r="6828" spans="1:2" s="197" customFormat="1" x14ac:dyDescent="0.25">
      <c r="A6828" s="200"/>
      <c r="B6828" s="200"/>
    </row>
    <row r="6829" spans="1:2" s="197" customFormat="1" x14ac:dyDescent="0.25">
      <c r="A6829" s="200"/>
      <c r="B6829" s="200"/>
    </row>
    <row r="6830" spans="1:2" s="197" customFormat="1" x14ac:dyDescent="0.25">
      <c r="A6830" s="200"/>
      <c r="B6830" s="200"/>
    </row>
    <row r="6831" spans="1:2" s="197" customFormat="1" x14ac:dyDescent="0.25">
      <c r="A6831" s="200"/>
      <c r="B6831" s="200"/>
    </row>
    <row r="6832" spans="1:2" s="197" customFormat="1" x14ac:dyDescent="0.25">
      <c r="A6832" s="200"/>
      <c r="B6832" s="200"/>
    </row>
    <row r="6833" spans="1:2" s="197" customFormat="1" x14ac:dyDescent="0.25">
      <c r="A6833" s="200"/>
      <c r="B6833" s="200"/>
    </row>
    <row r="6834" spans="1:2" s="197" customFormat="1" x14ac:dyDescent="0.25">
      <c r="A6834" s="200"/>
      <c r="B6834" s="200"/>
    </row>
    <row r="6835" spans="1:2" s="197" customFormat="1" x14ac:dyDescent="0.25">
      <c r="A6835" s="200"/>
      <c r="B6835" s="200"/>
    </row>
    <row r="6836" spans="1:2" s="197" customFormat="1" x14ac:dyDescent="0.25">
      <c r="A6836" s="200"/>
      <c r="B6836" s="200"/>
    </row>
    <row r="6837" spans="1:2" s="197" customFormat="1" x14ac:dyDescent="0.25">
      <c r="A6837" s="200"/>
      <c r="B6837" s="200"/>
    </row>
    <row r="6838" spans="1:2" s="197" customFormat="1" x14ac:dyDescent="0.25">
      <c r="A6838" s="200"/>
      <c r="B6838" s="200"/>
    </row>
    <row r="6839" spans="1:2" s="197" customFormat="1" x14ac:dyDescent="0.25">
      <c r="A6839" s="200"/>
      <c r="B6839" s="200"/>
    </row>
    <row r="6840" spans="1:2" s="197" customFormat="1" x14ac:dyDescent="0.25">
      <c r="A6840" s="200"/>
      <c r="B6840" s="200"/>
    </row>
    <row r="6841" spans="1:2" s="197" customFormat="1" x14ac:dyDescent="0.25">
      <c r="A6841" s="200"/>
      <c r="B6841" s="200"/>
    </row>
    <row r="6842" spans="1:2" s="197" customFormat="1" x14ac:dyDescent="0.25">
      <c r="A6842" s="200"/>
      <c r="B6842" s="200"/>
    </row>
    <row r="6843" spans="1:2" s="197" customFormat="1" x14ac:dyDescent="0.25">
      <c r="A6843" s="200"/>
      <c r="B6843" s="200"/>
    </row>
    <row r="6844" spans="1:2" s="197" customFormat="1" x14ac:dyDescent="0.25">
      <c r="A6844" s="200"/>
      <c r="B6844" s="200"/>
    </row>
    <row r="6845" spans="1:2" s="197" customFormat="1" x14ac:dyDescent="0.25">
      <c r="A6845" s="200"/>
      <c r="B6845" s="200"/>
    </row>
    <row r="6846" spans="1:2" s="197" customFormat="1" x14ac:dyDescent="0.25">
      <c r="A6846" s="200"/>
      <c r="B6846" s="200"/>
    </row>
    <row r="6847" spans="1:2" s="197" customFormat="1" x14ac:dyDescent="0.25">
      <c r="A6847" s="200"/>
      <c r="B6847" s="200"/>
    </row>
    <row r="6848" spans="1:2" s="197" customFormat="1" x14ac:dyDescent="0.25">
      <c r="A6848" s="200"/>
      <c r="B6848" s="200"/>
    </row>
    <row r="6849" spans="1:2" s="197" customFormat="1" x14ac:dyDescent="0.25">
      <c r="A6849" s="200"/>
      <c r="B6849" s="200"/>
    </row>
    <row r="6850" spans="1:2" s="197" customFormat="1" x14ac:dyDescent="0.25">
      <c r="A6850" s="200"/>
      <c r="B6850" s="200"/>
    </row>
    <row r="6851" spans="1:2" s="197" customFormat="1" x14ac:dyDescent="0.25">
      <c r="A6851" s="200"/>
      <c r="B6851" s="200"/>
    </row>
    <row r="6852" spans="1:2" s="197" customFormat="1" x14ac:dyDescent="0.25">
      <c r="A6852" s="200"/>
      <c r="B6852" s="200"/>
    </row>
    <row r="6853" spans="1:2" s="197" customFormat="1" x14ac:dyDescent="0.25">
      <c r="A6853" s="200"/>
      <c r="B6853" s="200"/>
    </row>
    <row r="6854" spans="1:2" s="197" customFormat="1" x14ac:dyDescent="0.25">
      <c r="A6854" s="200"/>
      <c r="B6854" s="200"/>
    </row>
    <row r="6855" spans="1:2" s="197" customFormat="1" x14ac:dyDescent="0.25">
      <c r="A6855" s="200"/>
      <c r="B6855" s="200"/>
    </row>
    <row r="6856" spans="1:2" s="197" customFormat="1" x14ac:dyDescent="0.25">
      <c r="A6856" s="200"/>
      <c r="B6856" s="200"/>
    </row>
    <row r="6857" spans="1:2" s="197" customFormat="1" x14ac:dyDescent="0.25">
      <c r="A6857" s="200"/>
      <c r="B6857" s="200"/>
    </row>
    <row r="6858" spans="1:2" s="197" customFormat="1" x14ac:dyDescent="0.25">
      <c r="A6858" s="200"/>
      <c r="B6858" s="200"/>
    </row>
    <row r="6859" spans="1:2" s="197" customFormat="1" x14ac:dyDescent="0.25">
      <c r="A6859" s="200"/>
      <c r="B6859" s="200"/>
    </row>
    <row r="6860" spans="1:2" s="197" customFormat="1" x14ac:dyDescent="0.25">
      <c r="A6860" s="200"/>
      <c r="B6860" s="200"/>
    </row>
    <row r="6861" spans="1:2" s="197" customFormat="1" x14ac:dyDescent="0.25">
      <c r="A6861" s="200"/>
      <c r="B6861" s="200"/>
    </row>
    <row r="6862" spans="1:2" s="197" customFormat="1" x14ac:dyDescent="0.25">
      <c r="A6862" s="200"/>
      <c r="B6862" s="200"/>
    </row>
    <row r="6863" spans="1:2" s="197" customFormat="1" x14ac:dyDescent="0.25">
      <c r="A6863" s="200"/>
      <c r="B6863" s="200"/>
    </row>
    <row r="6864" spans="1:2" s="197" customFormat="1" x14ac:dyDescent="0.25">
      <c r="A6864" s="200"/>
      <c r="B6864" s="200"/>
    </row>
    <row r="6865" spans="1:2" s="197" customFormat="1" x14ac:dyDescent="0.25">
      <c r="A6865" s="200"/>
      <c r="B6865" s="200"/>
    </row>
    <row r="6866" spans="1:2" s="197" customFormat="1" x14ac:dyDescent="0.25">
      <c r="A6866" s="200"/>
      <c r="B6866" s="200"/>
    </row>
    <row r="6867" spans="1:2" s="197" customFormat="1" x14ac:dyDescent="0.25">
      <c r="A6867" s="200"/>
      <c r="B6867" s="200"/>
    </row>
    <row r="6868" spans="1:2" s="197" customFormat="1" x14ac:dyDescent="0.25">
      <c r="A6868" s="200"/>
      <c r="B6868" s="200"/>
    </row>
    <row r="6869" spans="1:2" s="197" customFormat="1" x14ac:dyDescent="0.25">
      <c r="A6869" s="200"/>
      <c r="B6869" s="200"/>
    </row>
    <row r="6870" spans="1:2" s="197" customFormat="1" x14ac:dyDescent="0.25">
      <c r="A6870" s="200"/>
      <c r="B6870" s="200"/>
    </row>
    <row r="6871" spans="1:2" s="197" customFormat="1" x14ac:dyDescent="0.25">
      <c r="A6871" s="200"/>
      <c r="B6871" s="200"/>
    </row>
    <row r="6872" spans="1:2" s="197" customFormat="1" x14ac:dyDescent="0.25">
      <c r="A6872" s="200"/>
      <c r="B6872" s="200"/>
    </row>
    <row r="6873" spans="1:2" s="197" customFormat="1" x14ac:dyDescent="0.25">
      <c r="A6873" s="200"/>
      <c r="B6873" s="200"/>
    </row>
    <row r="6874" spans="1:2" s="197" customFormat="1" x14ac:dyDescent="0.25">
      <c r="A6874" s="200"/>
      <c r="B6874" s="200"/>
    </row>
    <row r="6875" spans="1:2" s="197" customFormat="1" x14ac:dyDescent="0.25">
      <c r="A6875" s="200"/>
      <c r="B6875" s="200"/>
    </row>
    <row r="6876" spans="1:2" s="197" customFormat="1" x14ac:dyDescent="0.25">
      <c r="A6876" s="200"/>
      <c r="B6876" s="200"/>
    </row>
    <row r="6877" spans="1:2" s="197" customFormat="1" x14ac:dyDescent="0.25">
      <c r="A6877" s="200"/>
      <c r="B6877" s="200"/>
    </row>
    <row r="6878" spans="1:2" s="197" customFormat="1" x14ac:dyDescent="0.25">
      <c r="A6878" s="200"/>
      <c r="B6878" s="200"/>
    </row>
    <row r="6879" spans="1:2" s="197" customFormat="1" x14ac:dyDescent="0.25">
      <c r="A6879" s="200"/>
      <c r="B6879" s="200"/>
    </row>
    <row r="6880" spans="1:2" s="197" customFormat="1" x14ac:dyDescent="0.25">
      <c r="A6880" s="200"/>
      <c r="B6880" s="200"/>
    </row>
    <row r="6881" spans="1:2" s="197" customFormat="1" x14ac:dyDescent="0.25">
      <c r="A6881" s="200"/>
      <c r="B6881" s="200"/>
    </row>
    <row r="6882" spans="1:2" s="197" customFormat="1" x14ac:dyDescent="0.25">
      <c r="A6882" s="200"/>
      <c r="B6882" s="200"/>
    </row>
    <row r="6883" spans="1:2" s="197" customFormat="1" x14ac:dyDescent="0.25">
      <c r="A6883" s="200"/>
      <c r="B6883" s="200"/>
    </row>
    <row r="6884" spans="1:2" s="197" customFormat="1" x14ac:dyDescent="0.25">
      <c r="A6884" s="200"/>
      <c r="B6884" s="200"/>
    </row>
    <row r="6885" spans="1:2" s="197" customFormat="1" x14ac:dyDescent="0.25">
      <c r="A6885" s="200"/>
      <c r="B6885" s="200"/>
    </row>
    <row r="6886" spans="1:2" s="197" customFormat="1" x14ac:dyDescent="0.25">
      <c r="A6886" s="200"/>
      <c r="B6886" s="200"/>
    </row>
    <row r="6887" spans="1:2" s="197" customFormat="1" x14ac:dyDescent="0.25">
      <c r="A6887" s="200"/>
      <c r="B6887" s="200"/>
    </row>
    <row r="6888" spans="1:2" s="197" customFormat="1" x14ac:dyDescent="0.25">
      <c r="A6888" s="200"/>
      <c r="B6888" s="200"/>
    </row>
    <row r="6889" spans="1:2" s="197" customFormat="1" x14ac:dyDescent="0.25">
      <c r="A6889" s="200"/>
      <c r="B6889" s="200"/>
    </row>
    <row r="6890" spans="1:2" s="197" customFormat="1" x14ac:dyDescent="0.25">
      <c r="A6890" s="200"/>
      <c r="B6890" s="200"/>
    </row>
    <row r="6891" spans="1:2" s="197" customFormat="1" x14ac:dyDescent="0.25">
      <c r="A6891" s="200"/>
      <c r="B6891" s="200"/>
    </row>
    <row r="6892" spans="1:2" s="197" customFormat="1" x14ac:dyDescent="0.25">
      <c r="A6892" s="200"/>
      <c r="B6892" s="200"/>
    </row>
    <row r="6893" spans="1:2" s="197" customFormat="1" x14ac:dyDescent="0.25">
      <c r="A6893" s="200"/>
      <c r="B6893" s="200"/>
    </row>
    <row r="6894" spans="1:2" s="197" customFormat="1" x14ac:dyDescent="0.25">
      <c r="A6894" s="200"/>
      <c r="B6894" s="200"/>
    </row>
    <row r="6895" spans="1:2" s="197" customFormat="1" x14ac:dyDescent="0.25">
      <c r="A6895" s="200"/>
      <c r="B6895" s="200"/>
    </row>
    <row r="6896" spans="1:2" s="197" customFormat="1" x14ac:dyDescent="0.25">
      <c r="A6896" s="200"/>
      <c r="B6896" s="200"/>
    </row>
    <row r="6897" spans="1:2" s="197" customFormat="1" x14ac:dyDescent="0.25">
      <c r="A6897" s="200"/>
      <c r="B6897" s="200"/>
    </row>
    <row r="6898" spans="1:2" s="197" customFormat="1" x14ac:dyDescent="0.25">
      <c r="A6898" s="200"/>
      <c r="B6898" s="200"/>
    </row>
    <row r="6899" spans="1:2" s="197" customFormat="1" x14ac:dyDescent="0.25">
      <c r="A6899" s="200"/>
      <c r="B6899" s="200"/>
    </row>
    <row r="6900" spans="1:2" s="197" customFormat="1" x14ac:dyDescent="0.25">
      <c r="A6900" s="200"/>
      <c r="B6900" s="200"/>
    </row>
    <row r="6901" spans="1:2" s="197" customFormat="1" x14ac:dyDescent="0.25">
      <c r="A6901" s="200"/>
      <c r="B6901" s="200"/>
    </row>
    <row r="6902" spans="1:2" s="197" customFormat="1" x14ac:dyDescent="0.25">
      <c r="A6902" s="200"/>
      <c r="B6902" s="200"/>
    </row>
    <row r="6903" spans="1:2" s="197" customFormat="1" x14ac:dyDescent="0.25">
      <c r="A6903" s="200"/>
      <c r="B6903" s="200"/>
    </row>
    <row r="6904" spans="1:2" s="197" customFormat="1" x14ac:dyDescent="0.25">
      <c r="A6904" s="200"/>
      <c r="B6904" s="200"/>
    </row>
    <row r="6905" spans="1:2" s="197" customFormat="1" x14ac:dyDescent="0.25">
      <c r="A6905" s="200"/>
      <c r="B6905" s="200"/>
    </row>
    <row r="6906" spans="1:2" s="197" customFormat="1" x14ac:dyDescent="0.25">
      <c r="A6906" s="200"/>
      <c r="B6906" s="200"/>
    </row>
    <row r="6907" spans="1:2" s="197" customFormat="1" x14ac:dyDescent="0.25">
      <c r="A6907" s="200"/>
      <c r="B6907" s="200"/>
    </row>
    <row r="6908" spans="1:2" s="197" customFormat="1" x14ac:dyDescent="0.25">
      <c r="A6908" s="200"/>
      <c r="B6908" s="200"/>
    </row>
    <row r="6909" spans="1:2" s="197" customFormat="1" x14ac:dyDescent="0.25">
      <c r="A6909" s="200"/>
      <c r="B6909" s="200"/>
    </row>
    <row r="6910" spans="1:2" s="197" customFormat="1" x14ac:dyDescent="0.25">
      <c r="A6910" s="200"/>
      <c r="B6910" s="200"/>
    </row>
    <row r="6911" spans="1:2" s="197" customFormat="1" x14ac:dyDescent="0.25">
      <c r="A6911" s="200"/>
      <c r="B6911" s="200"/>
    </row>
    <row r="6912" spans="1:2" s="197" customFormat="1" x14ac:dyDescent="0.25">
      <c r="A6912" s="200"/>
      <c r="B6912" s="200"/>
    </row>
    <row r="6913" spans="1:2" s="197" customFormat="1" x14ac:dyDescent="0.25">
      <c r="A6913" s="200"/>
      <c r="B6913" s="200"/>
    </row>
    <row r="6914" spans="1:2" s="197" customFormat="1" x14ac:dyDescent="0.25">
      <c r="A6914" s="200"/>
      <c r="B6914" s="200"/>
    </row>
    <row r="6915" spans="1:2" s="197" customFormat="1" x14ac:dyDescent="0.25">
      <c r="A6915" s="200"/>
      <c r="B6915" s="200"/>
    </row>
    <row r="6916" spans="1:2" s="197" customFormat="1" x14ac:dyDescent="0.25">
      <c r="A6916" s="200"/>
      <c r="B6916" s="200"/>
    </row>
    <row r="6917" spans="1:2" s="197" customFormat="1" x14ac:dyDescent="0.25">
      <c r="A6917" s="200"/>
      <c r="B6917" s="200"/>
    </row>
    <row r="6918" spans="1:2" s="197" customFormat="1" x14ac:dyDescent="0.25">
      <c r="A6918" s="200"/>
      <c r="B6918" s="200"/>
    </row>
    <row r="6919" spans="1:2" s="197" customFormat="1" x14ac:dyDescent="0.25">
      <c r="A6919" s="200"/>
      <c r="B6919" s="200"/>
    </row>
    <row r="6920" spans="1:2" s="197" customFormat="1" x14ac:dyDescent="0.25">
      <c r="A6920" s="200"/>
      <c r="B6920" s="200"/>
    </row>
    <row r="6921" spans="1:2" s="197" customFormat="1" x14ac:dyDescent="0.25">
      <c r="A6921" s="200"/>
      <c r="B6921" s="200"/>
    </row>
    <row r="6922" spans="1:2" s="197" customFormat="1" x14ac:dyDescent="0.25">
      <c r="A6922" s="200"/>
      <c r="B6922" s="200"/>
    </row>
    <row r="6923" spans="1:2" s="197" customFormat="1" x14ac:dyDescent="0.25">
      <c r="A6923" s="200"/>
      <c r="B6923" s="200"/>
    </row>
    <row r="6924" spans="1:2" s="197" customFormat="1" x14ac:dyDescent="0.25">
      <c r="A6924" s="200"/>
      <c r="B6924" s="200"/>
    </row>
    <row r="6925" spans="1:2" s="197" customFormat="1" x14ac:dyDescent="0.25">
      <c r="A6925" s="200"/>
      <c r="B6925" s="200"/>
    </row>
    <row r="6926" spans="1:2" s="197" customFormat="1" x14ac:dyDescent="0.25">
      <c r="A6926" s="200"/>
      <c r="B6926" s="200"/>
    </row>
    <row r="6927" spans="1:2" s="197" customFormat="1" x14ac:dyDescent="0.25">
      <c r="A6927" s="200"/>
      <c r="B6927" s="200"/>
    </row>
    <row r="6928" spans="1:2" s="197" customFormat="1" x14ac:dyDescent="0.25">
      <c r="A6928" s="200"/>
      <c r="B6928" s="200"/>
    </row>
    <row r="6929" spans="1:2" s="197" customFormat="1" x14ac:dyDescent="0.25">
      <c r="A6929" s="200"/>
      <c r="B6929" s="200"/>
    </row>
    <row r="6930" spans="1:2" s="197" customFormat="1" x14ac:dyDescent="0.25">
      <c r="A6930" s="200"/>
      <c r="B6930" s="200"/>
    </row>
    <row r="6931" spans="1:2" s="197" customFormat="1" x14ac:dyDescent="0.25">
      <c r="A6931" s="200"/>
      <c r="B6931" s="200"/>
    </row>
    <row r="6932" spans="1:2" s="197" customFormat="1" x14ac:dyDescent="0.25">
      <c r="A6932" s="200"/>
      <c r="B6932" s="200"/>
    </row>
    <row r="6933" spans="1:2" s="197" customFormat="1" x14ac:dyDescent="0.25">
      <c r="A6933" s="200"/>
      <c r="B6933" s="200"/>
    </row>
    <row r="6934" spans="1:2" s="197" customFormat="1" x14ac:dyDescent="0.25">
      <c r="A6934" s="200"/>
      <c r="B6934" s="200"/>
    </row>
    <row r="6935" spans="1:2" s="197" customFormat="1" x14ac:dyDescent="0.25">
      <c r="A6935" s="200"/>
      <c r="B6935" s="200"/>
    </row>
    <row r="6936" spans="1:2" s="197" customFormat="1" x14ac:dyDescent="0.25">
      <c r="A6936" s="200"/>
      <c r="B6936" s="200"/>
    </row>
    <row r="6937" spans="1:2" s="197" customFormat="1" x14ac:dyDescent="0.25">
      <c r="A6937" s="200"/>
      <c r="B6937" s="200"/>
    </row>
    <row r="6938" spans="1:2" s="197" customFormat="1" x14ac:dyDescent="0.25">
      <c r="A6938" s="200"/>
      <c r="B6938" s="200"/>
    </row>
    <row r="6939" spans="1:2" s="197" customFormat="1" x14ac:dyDescent="0.25">
      <c r="A6939" s="200"/>
      <c r="B6939" s="200"/>
    </row>
    <row r="6940" spans="1:2" s="197" customFormat="1" x14ac:dyDescent="0.25">
      <c r="A6940" s="200"/>
      <c r="B6940" s="200"/>
    </row>
    <row r="6941" spans="1:2" s="197" customFormat="1" x14ac:dyDescent="0.25">
      <c r="A6941" s="200"/>
      <c r="B6941" s="200"/>
    </row>
    <row r="6942" spans="1:2" s="197" customFormat="1" x14ac:dyDescent="0.25">
      <c r="A6942" s="200"/>
      <c r="B6942" s="200"/>
    </row>
    <row r="6943" spans="1:2" s="197" customFormat="1" x14ac:dyDescent="0.25">
      <c r="A6943" s="200"/>
      <c r="B6943" s="200"/>
    </row>
    <row r="6944" spans="1:2" s="197" customFormat="1" x14ac:dyDescent="0.25">
      <c r="A6944" s="200"/>
      <c r="B6944" s="200"/>
    </row>
    <row r="6945" spans="1:2" s="197" customFormat="1" x14ac:dyDescent="0.25">
      <c r="A6945" s="200"/>
      <c r="B6945" s="200"/>
    </row>
    <row r="6946" spans="1:2" s="197" customFormat="1" x14ac:dyDescent="0.25">
      <c r="A6946" s="200"/>
      <c r="B6946" s="200"/>
    </row>
    <row r="6947" spans="1:2" s="197" customFormat="1" x14ac:dyDescent="0.25">
      <c r="A6947" s="200"/>
      <c r="B6947" s="200"/>
    </row>
    <row r="6948" spans="1:2" s="197" customFormat="1" x14ac:dyDescent="0.25">
      <c r="A6948" s="200"/>
      <c r="B6948" s="200"/>
    </row>
    <row r="6949" spans="1:2" s="197" customFormat="1" x14ac:dyDescent="0.25">
      <c r="A6949" s="200"/>
      <c r="B6949" s="200"/>
    </row>
    <row r="6950" spans="1:2" s="197" customFormat="1" x14ac:dyDescent="0.25">
      <c r="A6950" s="200"/>
      <c r="B6950" s="200"/>
    </row>
    <row r="6951" spans="1:2" s="197" customFormat="1" x14ac:dyDescent="0.25">
      <c r="A6951" s="200"/>
      <c r="B6951" s="200"/>
    </row>
    <row r="6952" spans="1:2" s="197" customFormat="1" x14ac:dyDescent="0.25">
      <c r="A6952" s="200"/>
      <c r="B6952" s="200"/>
    </row>
    <row r="6953" spans="1:2" s="197" customFormat="1" x14ac:dyDescent="0.25">
      <c r="A6953" s="200"/>
      <c r="B6953" s="200"/>
    </row>
    <row r="6954" spans="1:2" s="197" customFormat="1" x14ac:dyDescent="0.25">
      <c r="A6954" s="200"/>
      <c r="B6954" s="200"/>
    </row>
    <row r="6955" spans="1:2" s="197" customFormat="1" x14ac:dyDescent="0.25">
      <c r="A6955" s="200"/>
      <c r="B6955" s="200"/>
    </row>
    <row r="6956" spans="1:2" s="197" customFormat="1" x14ac:dyDescent="0.25">
      <c r="A6956" s="200"/>
      <c r="B6956" s="200"/>
    </row>
    <row r="6957" spans="1:2" s="197" customFormat="1" x14ac:dyDescent="0.25">
      <c r="A6957" s="200"/>
      <c r="B6957" s="200"/>
    </row>
    <row r="6958" spans="1:2" s="197" customFormat="1" x14ac:dyDescent="0.25">
      <c r="A6958" s="200"/>
      <c r="B6958" s="200"/>
    </row>
    <row r="6959" spans="1:2" s="197" customFormat="1" x14ac:dyDescent="0.25">
      <c r="A6959" s="200"/>
      <c r="B6959" s="200"/>
    </row>
    <row r="6960" spans="1:2" s="197" customFormat="1" x14ac:dyDescent="0.25">
      <c r="A6960" s="200"/>
      <c r="B6960" s="200"/>
    </row>
    <row r="6961" spans="1:2" s="197" customFormat="1" x14ac:dyDescent="0.25">
      <c r="A6961" s="200"/>
      <c r="B6961" s="200"/>
    </row>
    <row r="6962" spans="1:2" s="197" customFormat="1" x14ac:dyDescent="0.25">
      <c r="A6962" s="200"/>
      <c r="B6962" s="200"/>
    </row>
    <row r="6963" spans="1:2" s="197" customFormat="1" x14ac:dyDescent="0.25">
      <c r="A6963" s="200"/>
      <c r="B6963" s="200"/>
    </row>
    <row r="6964" spans="1:2" s="197" customFormat="1" x14ac:dyDescent="0.25">
      <c r="A6964" s="200"/>
      <c r="B6964" s="200"/>
    </row>
    <row r="6965" spans="1:2" s="197" customFormat="1" x14ac:dyDescent="0.25">
      <c r="A6965" s="200"/>
      <c r="B6965" s="200"/>
    </row>
    <row r="6966" spans="1:2" s="197" customFormat="1" x14ac:dyDescent="0.25">
      <c r="A6966" s="200"/>
      <c r="B6966" s="200"/>
    </row>
    <row r="6967" spans="1:2" s="197" customFormat="1" x14ac:dyDescent="0.25">
      <c r="A6967" s="200"/>
      <c r="B6967" s="200"/>
    </row>
    <row r="6968" spans="1:2" s="197" customFormat="1" x14ac:dyDescent="0.25">
      <c r="A6968" s="200"/>
      <c r="B6968" s="200"/>
    </row>
    <row r="6969" spans="1:2" s="197" customFormat="1" x14ac:dyDescent="0.25">
      <c r="A6969" s="200"/>
      <c r="B6969" s="200"/>
    </row>
    <row r="6970" spans="1:2" s="197" customFormat="1" x14ac:dyDescent="0.25">
      <c r="A6970" s="200"/>
      <c r="B6970" s="200"/>
    </row>
    <row r="6971" spans="1:2" s="197" customFormat="1" x14ac:dyDescent="0.25">
      <c r="A6971" s="200"/>
      <c r="B6971" s="200"/>
    </row>
    <row r="6972" spans="1:2" s="197" customFormat="1" x14ac:dyDescent="0.25">
      <c r="A6972" s="200"/>
      <c r="B6972" s="200"/>
    </row>
    <row r="6973" spans="1:2" s="197" customFormat="1" x14ac:dyDescent="0.25">
      <c r="A6973" s="200"/>
      <c r="B6973" s="200"/>
    </row>
    <row r="6974" spans="1:2" s="197" customFormat="1" x14ac:dyDescent="0.25">
      <c r="A6974" s="200"/>
      <c r="B6974" s="200"/>
    </row>
    <row r="6975" spans="1:2" s="197" customFormat="1" x14ac:dyDescent="0.25">
      <c r="A6975" s="200"/>
      <c r="B6975" s="200"/>
    </row>
    <row r="6976" spans="1:2" s="197" customFormat="1" x14ac:dyDescent="0.25">
      <c r="A6976" s="200"/>
      <c r="B6976" s="200"/>
    </row>
    <row r="6977" spans="1:2" s="197" customFormat="1" x14ac:dyDescent="0.25">
      <c r="A6977" s="200"/>
      <c r="B6977" s="200"/>
    </row>
    <row r="6978" spans="1:2" s="197" customFormat="1" x14ac:dyDescent="0.25">
      <c r="A6978" s="200"/>
      <c r="B6978" s="200"/>
    </row>
    <row r="6979" spans="1:2" s="197" customFormat="1" x14ac:dyDescent="0.25">
      <c r="A6979" s="200"/>
      <c r="B6979" s="200"/>
    </row>
    <row r="6980" spans="1:2" s="197" customFormat="1" x14ac:dyDescent="0.25">
      <c r="A6980" s="200"/>
      <c r="B6980" s="200"/>
    </row>
    <row r="6981" spans="1:2" s="197" customFormat="1" x14ac:dyDescent="0.25">
      <c r="A6981" s="200"/>
      <c r="B6981" s="200"/>
    </row>
    <row r="6982" spans="1:2" s="197" customFormat="1" x14ac:dyDescent="0.25">
      <c r="A6982" s="200"/>
      <c r="B6982" s="200"/>
    </row>
    <row r="6983" spans="1:2" s="197" customFormat="1" x14ac:dyDescent="0.25">
      <c r="A6983" s="200"/>
      <c r="B6983" s="200"/>
    </row>
    <row r="6984" spans="1:2" s="197" customFormat="1" x14ac:dyDescent="0.25">
      <c r="A6984" s="200"/>
      <c r="B6984" s="200"/>
    </row>
    <row r="6985" spans="1:2" s="197" customFormat="1" x14ac:dyDescent="0.25">
      <c r="A6985" s="200"/>
      <c r="B6985" s="200"/>
    </row>
    <row r="6986" spans="1:2" s="197" customFormat="1" x14ac:dyDescent="0.25">
      <c r="A6986" s="200"/>
      <c r="B6986" s="200"/>
    </row>
    <row r="6987" spans="1:2" s="197" customFormat="1" x14ac:dyDescent="0.25">
      <c r="A6987" s="200"/>
      <c r="B6987" s="200"/>
    </row>
    <row r="6988" spans="1:2" s="197" customFormat="1" x14ac:dyDescent="0.25">
      <c r="A6988" s="200"/>
      <c r="B6988" s="200"/>
    </row>
    <row r="6989" spans="1:2" s="197" customFormat="1" x14ac:dyDescent="0.25">
      <c r="A6989" s="200"/>
      <c r="B6989" s="200"/>
    </row>
    <row r="6990" spans="1:2" s="197" customFormat="1" x14ac:dyDescent="0.25">
      <c r="A6990" s="200"/>
      <c r="B6990" s="200"/>
    </row>
    <row r="6991" spans="1:2" s="197" customFormat="1" x14ac:dyDescent="0.25">
      <c r="A6991" s="200"/>
      <c r="B6991" s="200"/>
    </row>
    <row r="6992" spans="1:2" s="197" customFormat="1" x14ac:dyDescent="0.25">
      <c r="A6992" s="200"/>
      <c r="B6992" s="200"/>
    </row>
    <row r="6993" spans="1:2" s="197" customFormat="1" x14ac:dyDescent="0.25">
      <c r="A6993" s="200"/>
      <c r="B6993" s="200"/>
    </row>
    <row r="6994" spans="1:2" s="197" customFormat="1" x14ac:dyDescent="0.25">
      <c r="A6994" s="200"/>
      <c r="B6994" s="200"/>
    </row>
    <row r="6995" spans="1:2" s="197" customFormat="1" x14ac:dyDescent="0.25">
      <c r="A6995" s="200"/>
      <c r="B6995" s="200"/>
    </row>
    <row r="6996" spans="1:2" s="197" customFormat="1" x14ac:dyDescent="0.25">
      <c r="A6996" s="200"/>
      <c r="B6996" s="200"/>
    </row>
    <row r="6997" spans="1:2" s="197" customFormat="1" x14ac:dyDescent="0.25">
      <c r="A6997" s="200"/>
      <c r="B6997" s="200"/>
    </row>
    <row r="6998" spans="1:2" s="197" customFormat="1" x14ac:dyDescent="0.25">
      <c r="A6998" s="200"/>
      <c r="B6998" s="200"/>
    </row>
    <row r="6999" spans="1:2" s="197" customFormat="1" x14ac:dyDescent="0.25">
      <c r="A6999" s="200"/>
      <c r="B6999" s="200"/>
    </row>
    <row r="7000" spans="1:2" s="197" customFormat="1" x14ac:dyDescent="0.25">
      <c r="A7000" s="200"/>
      <c r="B7000" s="200"/>
    </row>
    <row r="7001" spans="1:2" s="197" customFormat="1" x14ac:dyDescent="0.25">
      <c r="A7001" s="200"/>
      <c r="B7001" s="200"/>
    </row>
    <row r="7002" spans="1:2" s="197" customFormat="1" x14ac:dyDescent="0.25">
      <c r="A7002" s="200"/>
      <c r="B7002" s="200"/>
    </row>
    <row r="7003" spans="1:2" s="197" customFormat="1" x14ac:dyDescent="0.25">
      <c r="A7003" s="200"/>
      <c r="B7003" s="200"/>
    </row>
    <row r="7004" spans="1:2" s="197" customFormat="1" x14ac:dyDescent="0.25">
      <c r="A7004" s="200"/>
      <c r="B7004" s="200"/>
    </row>
    <row r="7005" spans="1:2" s="197" customFormat="1" x14ac:dyDescent="0.25">
      <c r="A7005" s="200"/>
      <c r="B7005" s="200"/>
    </row>
    <row r="7006" spans="1:2" s="197" customFormat="1" x14ac:dyDescent="0.25">
      <c r="A7006" s="200"/>
      <c r="B7006" s="200"/>
    </row>
    <row r="7007" spans="1:2" s="197" customFormat="1" x14ac:dyDescent="0.25">
      <c r="A7007" s="200"/>
      <c r="B7007" s="200"/>
    </row>
    <row r="7008" spans="1:2" s="197" customFormat="1" x14ac:dyDescent="0.25">
      <c r="A7008" s="200"/>
      <c r="B7008" s="200"/>
    </row>
    <row r="7009" spans="1:2" s="197" customFormat="1" x14ac:dyDescent="0.25">
      <c r="A7009" s="200"/>
      <c r="B7009" s="200"/>
    </row>
    <row r="7010" spans="1:2" s="197" customFormat="1" x14ac:dyDescent="0.25">
      <c r="A7010" s="200"/>
      <c r="B7010" s="200"/>
    </row>
    <row r="7011" spans="1:2" s="197" customFormat="1" x14ac:dyDescent="0.25">
      <c r="A7011" s="200"/>
      <c r="B7011" s="200"/>
    </row>
    <row r="7012" spans="1:2" s="197" customFormat="1" x14ac:dyDescent="0.25">
      <c r="A7012" s="200"/>
      <c r="B7012" s="200"/>
    </row>
    <row r="7013" spans="1:2" s="197" customFormat="1" x14ac:dyDescent="0.25">
      <c r="A7013" s="200"/>
      <c r="B7013" s="200"/>
    </row>
    <row r="7014" spans="1:2" s="197" customFormat="1" x14ac:dyDescent="0.25">
      <c r="A7014" s="200"/>
      <c r="B7014" s="200"/>
    </row>
    <row r="7015" spans="1:2" s="197" customFormat="1" x14ac:dyDescent="0.25">
      <c r="A7015" s="200"/>
      <c r="B7015" s="200"/>
    </row>
    <row r="7016" spans="1:2" s="197" customFormat="1" x14ac:dyDescent="0.25">
      <c r="A7016" s="200"/>
      <c r="B7016" s="200"/>
    </row>
    <row r="7017" spans="1:2" s="197" customFormat="1" x14ac:dyDescent="0.25">
      <c r="A7017" s="200"/>
      <c r="B7017" s="200"/>
    </row>
    <row r="7018" spans="1:2" s="197" customFormat="1" x14ac:dyDescent="0.25">
      <c r="A7018" s="200"/>
      <c r="B7018" s="200"/>
    </row>
    <row r="7019" spans="1:2" s="197" customFormat="1" x14ac:dyDescent="0.25">
      <c r="A7019" s="200"/>
      <c r="B7019" s="200"/>
    </row>
    <row r="7020" spans="1:2" s="197" customFormat="1" x14ac:dyDescent="0.25">
      <c r="A7020" s="200"/>
      <c r="B7020" s="200"/>
    </row>
    <row r="7021" spans="1:2" s="197" customFormat="1" x14ac:dyDescent="0.25">
      <c r="A7021" s="200"/>
      <c r="B7021" s="200"/>
    </row>
    <row r="7022" spans="1:2" s="197" customFormat="1" x14ac:dyDescent="0.25">
      <c r="A7022" s="200"/>
      <c r="B7022" s="200"/>
    </row>
    <row r="7023" spans="1:2" s="197" customFormat="1" x14ac:dyDescent="0.25">
      <c r="A7023" s="200"/>
      <c r="B7023" s="200"/>
    </row>
    <row r="7024" spans="1:2" s="197" customFormat="1" x14ac:dyDescent="0.25">
      <c r="A7024" s="200"/>
      <c r="B7024" s="200"/>
    </row>
    <row r="7025" spans="1:2" s="197" customFormat="1" x14ac:dyDescent="0.25">
      <c r="A7025" s="200"/>
      <c r="B7025" s="200"/>
    </row>
    <row r="7026" spans="1:2" s="197" customFormat="1" x14ac:dyDescent="0.25">
      <c r="A7026" s="200"/>
      <c r="B7026" s="200"/>
    </row>
    <row r="7027" spans="1:2" s="197" customFormat="1" x14ac:dyDescent="0.25">
      <c r="A7027" s="200"/>
      <c r="B7027" s="200"/>
    </row>
    <row r="7028" spans="1:2" s="197" customFormat="1" x14ac:dyDescent="0.25">
      <c r="A7028" s="200"/>
      <c r="B7028" s="200"/>
    </row>
    <row r="7029" spans="1:2" s="197" customFormat="1" x14ac:dyDescent="0.25">
      <c r="A7029" s="200"/>
      <c r="B7029" s="200"/>
    </row>
    <row r="7030" spans="1:2" s="197" customFormat="1" x14ac:dyDescent="0.25">
      <c r="A7030" s="200"/>
      <c r="B7030" s="200"/>
    </row>
    <row r="7031" spans="1:2" s="197" customFormat="1" x14ac:dyDescent="0.25">
      <c r="A7031" s="200"/>
      <c r="B7031" s="200"/>
    </row>
    <row r="7032" spans="1:2" s="197" customFormat="1" x14ac:dyDescent="0.25">
      <c r="A7032" s="200"/>
      <c r="B7032" s="200"/>
    </row>
    <row r="7033" spans="1:2" s="197" customFormat="1" x14ac:dyDescent="0.25">
      <c r="A7033" s="200"/>
      <c r="B7033" s="200"/>
    </row>
    <row r="7034" spans="1:2" s="197" customFormat="1" x14ac:dyDescent="0.25">
      <c r="A7034" s="200"/>
      <c r="B7034" s="200"/>
    </row>
    <row r="7035" spans="1:2" s="197" customFormat="1" x14ac:dyDescent="0.25">
      <c r="A7035" s="200"/>
      <c r="B7035" s="200"/>
    </row>
    <row r="7036" spans="1:2" s="197" customFormat="1" x14ac:dyDescent="0.25">
      <c r="A7036" s="200"/>
      <c r="B7036" s="200"/>
    </row>
    <row r="7037" spans="1:2" s="197" customFormat="1" x14ac:dyDescent="0.25">
      <c r="A7037" s="200"/>
      <c r="B7037" s="200"/>
    </row>
    <row r="7038" spans="1:2" s="197" customFormat="1" x14ac:dyDescent="0.25">
      <c r="A7038" s="200"/>
      <c r="B7038" s="200"/>
    </row>
    <row r="7039" spans="1:2" s="197" customFormat="1" x14ac:dyDescent="0.25">
      <c r="A7039" s="200"/>
      <c r="B7039" s="200"/>
    </row>
    <row r="7040" spans="1:2" s="197" customFormat="1" x14ac:dyDescent="0.25">
      <c r="A7040" s="200"/>
      <c r="B7040" s="200"/>
    </row>
    <row r="7041" spans="1:2" s="197" customFormat="1" x14ac:dyDescent="0.25">
      <c r="A7041" s="200"/>
      <c r="B7041" s="200"/>
    </row>
    <row r="7042" spans="1:2" s="197" customFormat="1" x14ac:dyDescent="0.25">
      <c r="A7042" s="200"/>
      <c r="B7042" s="200"/>
    </row>
    <row r="7043" spans="1:2" s="197" customFormat="1" x14ac:dyDescent="0.25">
      <c r="A7043" s="200"/>
      <c r="B7043" s="200"/>
    </row>
    <row r="7044" spans="1:2" s="197" customFormat="1" x14ac:dyDescent="0.25">
      <c r="A7044" s="200"/>
      <c r="B7044" s="200"/>
    </row>
    <row r="7045" spans="1:2" s="197" customFormat="1" x14ac:dyDescent="0.25">
      <c r="A7045" s="200"/>
      <c r="B7045" s="200"/>
    </row>
    <row r="7046" spans="1:2" s="197" customFormat="1" x14ac:dyDescent="0.25">
      <c r="A7046" s="200"/>
      <c r="B7046" s="200"/>
    </row>
    <row r="7047" spans="1:2" s="197" customFormat="1" x14ac:dyDescent="0.25">
      <c r="A7047" s="200"/>
      <c r="B7047" s="200"/>
    </row>
    <row r="7048" spans="1:2" s="197" customFormat="1" x14ac:dyDescent="0.25">
      <c r="A7048" s="200"/>
      <c r="B7048" s="200"/>
    </row>
    <row r="7049" spans="1:2" s="197" customFormat="1" x14ac:dyDescent="0.25">
      <c r="A7049" s="200"/>
      <c r="B7049" s="200"/>
    </row>
    <row r="7050" spans="1:2" s="197" customFormat="1" x14ac:dyDescent="0.25">
      <c r="A7050" s="200"/>
      <c r="B7050" s="200"/>
    </row>
    <row r="7051" spans="1:2" s="197" customFormat="1" x14ac:dyDescent="0.25">
      <c r="A7051" s="200"/>
      <c r="B7051" s="200"/>
    </row>
    <row r="7052" spans="1:2" s="197" customFormat="1" x14ac:dyDescent="0.25">
      <c r="A7052" s="200"/>
      <c r="B7052" s="200"/>
    </row>
    <row r="7053" spans="1:2" s="197" customFormat="1" x14ac:dyDescent="0.25">
      <c r="A7053" s="200"/>
      <c r="B7053" s="200"/>
    </row>
    <row r="7054" spans="1:2" s="197" customFormat="1" x14ac:dyDescent="0.25">
      <c r="A7054" s="200"/>
      <c r="B7054" s="200"/>
    </row>
    <row r="7055" spans="1:2" s="197" customFormat="1" x14ac:dyDescent="0.25">
      <c r="A7055" s="200"/>
      <c r="B7055" s="200"/>
    </row>
    <row r="7056" spans="1:2" s="197" customFormat="1" x14ac:dyDescent="0.25">
      <c r="A7056" s="200"/>
      <c r="B7056" s="200"/>
    </row>
    <row r="7057" spans="1:2" s="197" customFormat="1" x14ac:dyDescent="0.25">
      <c r="A7057" s="200"/>
      <c r="B7057" s="200"/>
    </row>
    <row r="7058" spans="1:2" s="197" customFormat="1" x14ac:dyDescent="0.25">
      <c r="A7058" s="200"/>
      <c r="B7058" s="200"/>
    </row>
    <row r="7059" spans="1:2" s="197" customFormat="1" x14ac:dyDescent="0.25">
      <c r="A7059" s="200"/>
      <c r="B7059" s="200"/>
    </row>
    <row r="7060" spans="1:2" s="197" customFormat="1" x14ac:dyDescent="0.25">
      <c r="A7060" s="200"/>
      <c r="B7060" s="200"/>
    </row>
    <row r="7061" spans="1:2" s="197" customFormat="1" x14ac:dyDescent="0.25">
      <c r="A7061" s="200"/>
      <c r="B7061" s="200"/>
    </row>
    <row r="7062" spans="1:2" s="197" customFormat="1" x14ac:dyDescent="0.25">
      <c r="A7062" s="200"/>
      <c r="B7062" s="200"/>
    </row>
    <row r="7063" spans="1:2" s="197" customFormat="1" x14ac:dyDescent="0.25">
      <c r="A7063" s="200"/>
      <c r="B7063" s="200"/>
    </row>
    <row r="7064" spans="1:2" s="197" customFormat="1" x14ac:dyDescent="0.25">
      <c r="A7064" s="200"/>
      <c r="B7064" s="200"/>
    </row>
    <row r="7065" spans="1:2" s="197" customFormat="1" x14ac:dyDescent="0.25">
      <c r="A7065" s="200"/>
      <c r="B7065" s="200"/>
    </row>
    <row r="7066" spans="1:2" s="197" customFormat="1" x14ac:dyDescent="0.25">
      <c r="A7066" s="200"/>
      <c r="B7066" s="200"/>
    </row>
    <row r="7067" spans="1:2" s="197" customFormat="1" x14ac:dyDescent="0.25">
      <c r="A7067" s="200"/>
      <c r="B7067" s="200"/>
    </row>
    <row r="7068" spans="1:2" s="197" customFormat="1" x14ac:dyDescent="0.25">
      <c r="A7068" s="200"/>
      <c r="B7068" s="200"/>
    </row>
    <row r="7069" spans="1:2" s="197" customFormat="1" x14ac:dyDescent="0.25">
      <c r="A7069" s="200"/>
      <c r="B7069" s="200"/>
    </row>
    <row r="7070" spans="1:2" s="197" customFormat="1" x14ac:dyDescent="0.25">
      <c r="A7070" s="200"/>
      <c r="B7070" s="200"/>
    </row>
    <row r="7071" spans="1:2" s="197" customFormat="1" x14ac:dyDescent="0.25">
      <c r="A7071" s="200"/>
      <c r="B7071" s="200"/>
    </row>
    <row r="7072" spans="1:2" s="197" customFormat="1" x14ac:dyDescent="0.25">
      <c r="A7072" s="200"/>
      <c r="B7072" s="200"/>
    </row>
    <row r="7073" spans="1:2" s="197" customFormat="1" x14ac:dyDescent="0.25">
      <c r="A7073" s="200"/>
      <c r="B7073" s="200"/>
    </row>
    <row r="7074" spans="1:2" s="197" customFormat="1" x14ac:dyDescent="0.25">
      <c r="A7074" s="200"/>
      <c r="B7074" s="200"/>
    </row>
    <row r="7075" spans="1:2" s="197" customFormat="1" x14ac:dyDescent="0.25">
      <c r="A7075" s="200"/>
      <c r="B7075" s="200"/>
    </row>
    <row r="7076" spans="1:2" s="197" customFormat="1" x14ac:dyDescent="0.25">
      <c r="A7076" s="200"/>
      <c r="B7076" s="200"/>
    </row>
    <row r="7077" spans="1:2" s="197" customFormat="1" x14ac:dyDescent="0.25">
      <c r="A7077" s="200"/>
      <c r="B7077" s="200"/>
    </row>
    <row r="7078" spans="1:2" s="197" customFormat="1" x14ac:dyDescent="0.25">
      <c r="A7078" s="200"/>
      <c r="B7078" s="200"/>
    </row>
    <row r="7079" spans="1:2" s="197" customFormat="1" x14ac:dyDescent="0.25">
      <c r="A7079" s="200"/>
      <c r="B7079" s="200"/>
    </row>
    <row r="7080" spans="1:2" s="197" customFormat="1" x14ac:dyDescent="0.25">
      <c r="A7080" s="200"/>
      <c r="B7080" s="200"/>
    </row>
    <row r="7081" spans="1:2" s="197" customFormat="1" x14ac:dyDescent="0.25">
      <c r="A7081" s="200"/>
      <c r="B7081" s="200"/>
    </row>
    <row r="7082" spans="1:2" s="197" customFormat="1" x14ac:dyDescent="0.25">
      <c r="A7082" s="200"/>
      <c r="B7082" s="200"/>
    </row>
    <row r="7083" spans="1:2" s="197" customFormat="1" x14ac:dyDescent="0.25">
      <c r="A7083" s="200"/>
      <c r="B7083" s="200"/>
    </row>
    <row r="7084" spans="1:2" s="197" customFormat="1" x14ac:dyDescent="0.25">
      <c r="A7084" s="200"/>
      <c r="B7084" s="200"/>
    </row>
    <row r="7085" spans="1:2" s="197" customFormat="1" x14ac:dyDescent="0.25">
      <c r="A7085" s="200"/>
      <c r="B7085" s="200"/>
    </row>
    <row r="7086" spans="1:2" s="197" customFormat="1" x14ac:dyDescent="0.25">
      <c r="A7086" s="200"/>
      <c r="B7086" s="200"/>
    </row>
    <row r="7087" spans="1:2" s="197" customFormat="1" x14ac:dyDescent="0.25">
      <c r="A7087" s="200"/>
      <c r="B7087" s="200"/>
    </row>
    <row r="7088" spans="1:2" s="197" customFormat="1" x14ac:dyDescent="0.25">
      <c r="A7088" s="200"/>
      <c r="B7088" s="200"/>
    </row>
    <row r="7089" spans="1:2" s="197" customFormat="1" x14ac:dyDescent="0.25">
      <c r="A7089" s="200"/>
      <c r="B7089" s="200"/>
    </row>
    <row r="7090" spans="1:2" s="197" customFormat="1" x14ac:dyDescent="0.25">
      <c r="A7090" s="200"/>
      <c r="B7090" s="200"/>
    </row>
    <row r="7091" spans="1:2" s="197" customFormat="1" x14ac:dyDescent="0.25">
      <c r="A7091" s="200"/>
      <c r="B7091" s="200"/>
    </row>
    <row r="7092" spans="1:2" s="197" customFormat="1" x14ac:dyDescent="0.25">
      <c r="A7092" s="200"/>
      <c r="B7092" s="200"/>
    </row>
    <row r="7093" spans="1:2" s="197" customFormat="1" x14ac:dyDescent="0.25">
      <c r="A7093" s="200"/>
      <c r="B7093" s="200"/>
    </row>
    <row r="7094" spans="1:2" s="197" customFormat="1" x14ac:dyDescent="0.25">
      <c r="A7094" s="200"/>
      <c r="B7094" s="200"/>
    </row>
    <row r="7095" spans="1:2" s="197" customFormat="1" x14ac:dyDescent="0.25">
      <c r="A7095" s="200"/>
      <c r="B7095" s="200"/>
    </row>
    <row r="7096" spans="1:2" s="197" customFormat="1" x14ac:dyDescent="0.25">
      <c r="A7096" s="200"/>
      <c r="B7096" s="200"/>
    </row>
    <row r="7097" spans="1:2" s="197" customFormat="1" x14ac:dyDescent="0.25">
      <c r="A7097" s="200"/>
      <c r="B7097" s="200"/>
    </row>
    <row r="7098" spans="1:2" s="197" customFormat="1" x14ac:dyDescent="0.25">
      <c r="A7098" s="200"/>
      <c r="B7098" s="200"/>
    </row>
    <row r="7099" spans="1:2" s="197" customFormat="1" x14ac:dyDescent="0.25">
      <c r="A7099" s="200"/>
      <c r="B7099" s="200"/>
    </row>
    <row r="7100" spans="1:2" s="197" customFormat="1" x14ac:dyDescent="0.25">
      <c r="A7100" s="200"/>
      <c r="B7100" s="200"/>
    </row>
    <row r="7101" spans="1:2" s="197" customFormat="1" x14ac:dyDescent="0.25">
      <c r="A7101" s="200"/>
      <c r="B7101" s="200"/>
    </row>
    <row r="7102" spans="1:2" s="197" customFormat="1" x14ac:dyDescent="0.25">
      <c r="A7102" s="200"/>
      <c r="B7102" s="200"/>
    </row>
    <row r="7103" spans="1:2" s="197" customFormat="1" x14ac:dyDescent="0.25">
      <c r="A7103" s="200"/>
      <c r="B7103" s="200"/>
    </row>
    <row r="7104" spans="1:2" s="197" customFormat="1" x14ac:dyDescent="0.25">
      <c r="A7104" s="200"/>
      <c r="B7104" s="200"/>
    </row>
    <row r="7105" spans="1:2" s="197" customFormat="1" x14ac:dyDescent="0.25">
      <c r="A7105" s="200"/>
      <c r="B7105" s="200"/>
    </row>
    <row r="7106" spans="1:2" s="197" customFormat="1" x14ac:dyDescent="0.25">
      <c r="A7106" s="200"/>
      <c r="B7106" s="200"/>
    </row>
    <row r="7107" spans="1:2" s="197" customFormat="1" x14ac:dyDescent="0.25">
      <c r="A7107" s="200"/>
      <c r="B7107" s="200"/>
    </row>
    <row r="7108" spans="1:2" s="197" customFormat="1" x14ac:dyDescent="0.25">
      <c r="A7108" s="200"/>
      <c r="B7108" s="200"/>
    </row>
    <row r="7109" spans="1:2" s="197" customFormat="1" x14ac:dyDescent="0.25">
      <c r="A7109" s="200"/>
      <c r="B7109" s="200"/>
    </row>
    <row r="7110" spans="1:2" s="197" customFormat="1" x14ac:dyDescent="0.25">
      <c r="A7110" s="200"/>
      <c r="B7110" s="200"/>
    </row>
    <row r="7111" spans="1:2" s="197" customFormat="1" x14ac:dyDescent="0.25">
      <c r="A7111" s="200"/>
      <c r="B7111" s="200"/>
    </row>
    <row r="7112" spans="1:2" s="197" customFormat="1" x14ac:dyDescent="0.25">
      <c r="A7112" s="200"/>
      <c r="B7112" s="200"/>
    </row>
    <row r="7113" spans="1:2" s="197" customFormat="1" x14ac:dyDescent="0.25">
      <c r="A7113" s="200"/>
      <c r="B7113" s="200"/>
    </row>
    <row r="7114" spans="1:2" s="197" customFormat="1" x14ac:dyDescent="0.25">
      <c r="A7114" s="200"/>
      <c r="B7114" s="200"/>
    </row>
    <row r="7115" spans="1:2" s="197" customFormat="1" x14ac:dyDescent="0.25">
      <c r="A7115" s="200"/>
      <c r="B7115" s="200"/>
    </row>
    <row r="7116" spans="1:2" s="197" customFormat="1" x14ac:dyDescent="0.25">
      <c r="A7116" s="200"/>
      <c r="B7116" s="200"/>
    </row>
    <row r="7117" spans="1:2" s="197" customFormat="1" x14ac:dyDescent="0.25">
      <c r="A7117" s="200"/>
      <c r="B7117" s="200"/>
    </row>
    <row r="7118" spans="1:2" s="197" customFormat="1" x14ac:dyDescent="0.25">
      <c r="A7118" s="200"/>
      <c r="B7118" s="200"/>
    </row>
    <row r="7119" spans="1:2" s="197" customFormat="1" x14ac:dyDescent="0.25">
      <c r="A7119" s="200"/>
      <c r="B7119" s="200"/>
    </row>
    <row r="7120" spans="1:2" s="197" customFormat="1" x14ac:dyDescent="0.25">
      <c r="A7120" s="200"/>
      <c r="B7120" s="200"/>
    </row>
    <row r="7121" spans="1:2" s="197" customFormat="1" x14ac:dyDescent="0.25">
      <c r="A7121" s="200"/>
      <c r="B7121" s="200"/>
    </row>
    <row r="7122" spans="1:2" s="197" customFormat="1" x14ac:dyDescent="0.25">
      <c r="A7122" s="200"/>
      <c r="B7122" s="200"/>
    </row>
    <row r="7123" spans="1:2" s="197" customFormat="1" x14ac:dyDescent="0.25">
      <c r="A7123" s="200"/>
      <c r="B7123" s="200"/>
    </row>
    <row r="7124" spans="1:2" s="197" customFormat="1" x14ac:dyDescent="0.25">
      <c r="A7124" s="200"/>
      <c r="B7124" s="200"/>
    </row>
    <row r="7125" spans="1:2" s="197" customFormat="1" x14ac:dyDescent="0.25">
      <c r="A7125" s="200"/>
      <c r="B7125" s="200"/>
    </row>
    <row r="7126" spans="1:2" s="197" customFormat="1" x14ac:dyDescent="0.25">
      <c r="A7126" s="200"/>
      <c r="B7126" s="200"/>
    </row>
    <row r="7127" spans="1:2" s="197" customFormat="1" x14ac:dyDescent="0.25">
      <c r="A7127" s="200"/>
      <c r="B7127" s="200"/>
    </row>
    <row r="7128" spans="1:2" s="197" customFormat="1" x14ac:dyDescent="0.25">
      <c r="A7128" s="200"/>
      <c r="B7128" s="200"/>
    </row>
    <row r="7129" spans="1:2" s="197" customFormat="1" x14ac:dyDescent="0.25">
      <c r="A7129" s="200"/>
      <c r="B7129" s="200"/>
    </row>
    <row r="7130" spans="1:2" s="197" customFormat="1" x14ac:dyDescent="0.25">
      <c r="A7130" s="200"/>
      <c r="B7130" s="200"/>
    </row>
    <row r="7131" spans="1:2" s="197" customFormat="1" x14ac:dyDescent="0.25">
      <c r="A7131" s="200"/>
      <c r="B7131" s="200"/>
    </row>
    <row r="7132" spans="1:2" s="197" customFormat="1" x14ac:dyDescent="0.25">
      <c r="A7132" s="200"/>
      <c r="B7132" s="200"/>
    </row>
    <row r="7133" spans="1:2" s="197" customFormat="1" x14ac:dyDescent="0.25">
      <c r="A7133" s="200"/>
      <c r="B7133" s="200"/>
    </row>
    <row r="7134" spans="1:2" s="197" customFormat="1" x14ac:dyDescent="0.25">
      <c r="A7134" s="200"/>
      <c r="B7134" s="200"/>
    </row>
    <row r="7135" spans="1:2" s="197" customFormat="1" x14ac:dyDescent="0.25">
      <c r="A7135" s="200"/>
      <c r="B7135" s="200"/>
    </row>
    <row r="7136" spans="1:2" s="197" customFormat="1" x14ac:dyDescent="0.25">
      <c r="A7136" s="200"/>
      <c r="B7136" s="200"/>
    </row>
    <row r="7137" spans="1:2" s="197" customFormat="1" x14ac:dyDescent="0.25">
      <c r="A7137" s="200"/>
      <c r="B7137" s="200"/>
    </row>
    <row r="7138" spans="1:2" s="197" customFormat="1" x14ac:dyDescent="0.25">
      <c r="A7138" s="200"/>
      <c r="B7138" s="200"/>
    </row>
    <row r="7139" spans="1:2" s="197" customFormat="1" x14ac:dyDescent="0.25">
      <c r="A7139" s="200"/>
      <c r="B7139" s="200"/>
    </row>
    <row r="7140" spans="1:2" s="197" customFormat="1" x14ac:dyDescent="0.25">
      <c r="A7140" s="200"/>
      <c r="B7140" s="200"/>
    </row>
    <row r="7141" spans="1:2" s="197" customFormat="1" x14ac:dyDescent="0.25">
      <c r="A7141" s="200"/>
      <c r="B7141" s="200"/>
    </row>
    <row r="7142" spans="1:2" s="197" customFormat="1" x14ac:dyDescent="0.25">
      <c r="A7142" s="200"/>
      <c r="B7142" s="200"/>
    </row>
    <row r="7143" spans="1:2" s="197" customFormat="1" x14ac:dyDescent="0.25">
      <c r="A7143" s="200"/>
      <c r="B7143" s="200"/>
    </row>
    <row r="7144" spans="1:2" s="197" customFormat="1" x14ac:dyDescent="0.25">
      <c r="A7144" s="200"/>
      <c r="B7144" s="200"/>
    </row>
    <row r="7145" spans="1:2" s="197" customFormat="1" x14ac:dyDescent="0.25">
      <c r="A7145" s="200"/>
      <c r="B7145" s="200"/>
    </row>
    <row r="7146" spans="1:2" s="197" customFormat="1" x14ac:dyDescent="0.25">
      <c r="A7146" s="200"/>
      <c r="B7146" s="200"/>
    </row>
    <row r="7147" spans="1:2" s="197" customFormat="1" x14ac:dyDescent="0.25">
      <c r="A7147" s="200"/>
      <c r="B7147" s="200"/>
    </row>
    <row r="7148" spans="1:2" s="197" customFormat="1" x14ac:dyDescent="0.25">
      <c r="A7148" s="200"/>
      <c r="B7148" s="200"/>
    </row>
    <row r="7149" spans="1:2" s="197" customFormat="1" x14ac:dyDescent="0.25">
      <c r="A7149" s="200"/>
      <c r="B7149" s="200"/>
    </row>
    <row r="7150" spans="1:2" s="197" customFormat="1" x14ac:dyDescent="0.25">
      <c r="A7150" s="200"/>
      <c r="B7150" s="200"/>
    </row>
    <row r="7151" spans="1:2" s="197" customFormat="1" x14ac:dyDescent="0.25">
      <c r="A7151" s="200"/>
      <c r="B7151" s="200"/>
    </row>
    <row r="7152" spans="1:2" s="197" customFormat="1" x14ac:dyDescent="0.25">
      <c r="A7152" s="200"/>
      <c r="B7152" s="200"/>
    </row>
    <row r="7153" spans="1:2" s="197" customFormat="1" x14ac:dyDescent="0.25">
      <c r="A7153" s="200"/>
      <c r="B7153" s="200"/>
    </row>
    <row r="7154" spans="1:2" s="197" customFormat="1" x14ac:dyDescent="0.25">
      <c r="A7154" s="200"/>
      <c r="B7154" s="200"/>
    </row>
    <row r="7155" spans="1:2" s="197" customFormat="1" x14ac:dyDescent="0.25">
      <c r="A7155" s="200"/>
      <c r="B7155" s="200"/>
    </row>
    <row r="7156" spans="1:2" s="197" customFormat="1" x14ac:dyDescent="0.25">
      <c r="A7156" s="200"/>
      <c r="B7156" s="200"/>
    </row>
    <row r="7157" spans="1:2" s="197" customFormat="1" x14ac:dyDescent="0.25">
      <c r="A7157" s="200"/>
      <c r="B7157" s="200"/>
    </row>
    <row r="7158" spans="1:2" s="197" customFormat="1" x14ac:dyDescent="0.25">
      <c r="A7158" s="200"/>
      <c r="B7158" s="200"/>
    </row>
    <row r="7159" spans="1:2" s="197" customFormat="1" x14ac:dyDescent="0.25">
      <c r="A7159" s="200"/>
      <c r="B7159" s="200"/>
    </row>
    <row r="7160" spans="1:2" s="197" customFormat="1" x14ac:dyDescent="0.25">
      <c r="A7160" s="200"/>
      <c r="B7160" s="200"/>
    </row>
    <row r="7161" spans="1:2" s="197" customFormat="1" x14ac:dyDescent="0.25">
      <c r="A7161" s="200"/>
      <c r="B7161" s="200"/>
    </row>
    <row r="7162" spans="1:2" s="197" customFormat="1" x14ac:dyDescent="0.25">
      <c r="A7162" s="200"/>
      <c r="B7162" s="200"/>
    </row>
    <row r="7163" spans="1:2" s="197" customFormat="1" x14ac:dyDescent="0.25">
      <c r="A7163" s="200"/>
      <c r="B7163" s="200"/>
    </row>
    <row r="7164" spans="1:2" s="197" customFormat="1" x14ac:dyDescent="0.25">
      <c r="A7164" s="200"/>
      <c r="B7164" s="200"/>
    </row>
    <row r="7165" spans="1:2" s="197" customFormat="1" x14ac:dyDescent="0.25">
      <c r="A7165" s="200"/>
      <c r="B7165" s="200"/>
    </row>
    <row r="7166" spans="1:2" s="197" customFormat="1" x14ac:dyDescent="0.25">
      <c r="A7166" s="200"/>
      <c r="B7166" s="200"/>
    </row>
    <row r="7167" spans="1:2" s="197" customFormat="1" x14ac:dyDescent="0.25">
      <c r="A7167" s="200"/>
      <c r="B7167" s="200"/>
    </row>
    <row r="7168" spans="1:2" s="197" customFormat="1" x14ac:dyDescent="0.25">
      <c r="A7168" s="200"/>
      <c r="B7168" s="200"/>
    </row>
    <row r="7169" spans="1:2" s="197" customFormat="1" x14ac:dyDescent="0.25">
      <c r="A7169" s="200"/>
      <c r="B7169" s="200"/>
    </row>
    <row r="7170" spans="1:2" s="197" customFormat="1" x14ac:dyDescent="0.25">
      <c r="A7170" s="200"/>
      <c r="B7170" s="200"/>
    </row>
    <row r="7171" spans="1:2" s="197" customFormat="1" x14ac:dyDescent="0.25">
      <c r="A7171" s="200"/>
      <c r="B7171" s="200"/>
    </row>
    <row r="7172" spans="1:2" s="197" customFormat="1" x14ac:dyDescent="0.25">
      <c r="A7172" s="200"/>
      <c r="B7172" s="200"/>
    </row>
    <row r="7173" spans="1:2" s="197" customFormat="1" x14ac:dyDescent="0.25">
      <c r="A7173" s="200"/>
      <c r="B7173" s="200"/>
    </row>
    <row r="7174" spans="1:2" s="197" customFormat="1" x14ac:dyDescent="0.25">
      <c r="A7174" s="200"/>
      <c r="B7174" s="200"/>
    </row>
    <row r="7175" spans="1:2" s="197" customFormat="1" x14ac:dyDescent="0.25">
      <c r="A7175" s="200"/>
      <c r="B7175" s="200"/>
    </row>
    <row r="7176" spans="1:2" s="197" customFormat="1" x14ac:dyDescent="0.25">
      <c r="A7176" s="200"/>
      <c r="B7176" s="200"/>
    </row>
    <row r="7177" spans="1:2" s="197" customFormat="1" x14ac:dyDescent="0.25">
      <c r="A7177" s="200"/>
      <c r="B7177" s="200"/>
    </row>
    <row r="7178" spans="1:2" s="197" customFormat="1" x14ac:dyDescent="0.25">
      <c r="A7178" s="200"/>
      <c r="B7178" s="200"/>
    </row>
    <row r="7179" spans="1:2" s="197" customFormat="1" x14ac:dyDescent="0.25">
      <c r="A7179" s="200"/>
      <c r="B7179" s="200"/>
    </row>
    <row r="7180" spans="1:2" s="197" customFormat="1" x14ac:dyDescent="0.25">
      <c r="A7180" s="200"/>
      <c r="B7180" s="200"/>
    </row>
    <row r="7181" spans="1:2" s="197" customFormat="1" x14ac:dyDescent="0.25">
      <c r="A7181" s="200"/>
      <c r="B7181" s="200"/>
    </row>
    <row r="7182" spans="1:2" s="197" customFormat="1" x14ac:dyDescent="0.25">
      <c r="A7182" s="200"/>
      <c r="B7182" s="200"/>
    </row>
    <row r="7183" spans="1:2" s="197" customFormat="1" x14ac:dyDescent="0.25">
      <c r="A7183" s="200"/>
      <c r="B7183" s="200"/>
    </row>
    <row r="7184" spans="1:2" s="197" customFormat="1" x14ac:dyDescent="0.25">
      <c r="A7184" s="200"/>
      <c r="B7184" s="200"/>
    </row>
    <row r="7185" spans="1:2" s="197" customFormat="1" x14ac:dyDescent="0.25">
      <c r="A7185" s="200"/>
      <c r="B7185" s="200"/>
    </row>
    <row r="7186" spans="1:2" s="197" customFormat="1" x14ac:dyDescent="0.25">
      <c r="A7186" s="200"/>
      <c r="B7186" s="200"/>
    </row>
    <row r="7187" spans="1:2" s="197" customFormat="1" x14ac:dyDescent="0.25">
      <c r="A7187" s="200"/>
      <c r="B7187" s="200"/>
    </row>
    <row r="7188" spans="1:2" s="197" customFormat="1" x14ac:dyDescent="0.25">
      <c r="A7188" s="200"/>
      <c r="B7188" s="200"/>
    </row>
    <row r="7189" spans="1:2" s="197" customFormat="1" x14ac:dyDescent="0.25">
      <c r="A7189" s="200"/>
      <c r="B7189" s="200"/>
    </row>
    <row r="7190" spans="1:2" s="197" customFormat="1" x14ac:dyDescent="0.25">
      <c r="A7190" s="200"/>
      <c r="B7190" s="200"/>
    </row>
    <row r="7191" spans="1:2" s="197" customFormat="1" x14ac:dyDescent="0.25">
      <c r="A7191" s="200"/>
      <c r="B7191" s="200"/>
    </row>
    <row r="7192" spans="1:2" s="197" customFormat="1" x14ac:dyDescent="0.25">
      <c r="A7192" s="200"/>
      <c r="B7192" s="200"/>
    </row>
    <row r="7193" spans="1:2" s="197" customFormat="1" x14ac:dyDescent="0.25">
      <c r="A7193" s="200"/>
      <c r="B7193" s="200"/>
    </row>
    <row r="7194" spans="1:2" s="197" customFormat="1" x14ac:dyDescent="0.25">
      <c r="A7194" s="200"/>
      <c r="B7194" s="200"/>
    </row>
    <row r="7195" spans="1:2" s="197" customFormat="1" x14ac:dyDescent="0.25">
      <c r="A7195" s="200"/>
      <c r="B7195" s="200"/>
    </row>
    <row r="7196" spans="1:2" s="197" customFormat="1" x14ac:dyDescent="0.25">
      <c r="A7196" s="200"/>
      <c r="B7196" s="200"/>
    </row>
    <row r="7197" spans="1:2" s="197" customFormat="1" x14ac:dyDescent="0.25">
      <c r="A7197" s="200"/>
      <c r="B7197" s="200"/>
    </row>
    <row r="7198" spans="1:2" s="197" customFormat="1" x14ac:dyDescent="0.25">
      <c r="A7198" s="200"/>
      <c r="B7198" s="200"/>
    </row>
    <row r="7199" spans="1:2" s="197" customFormat="1" x14ac:dyDescent="0.25">
      <c r="A7199" s="200"/>
      <c r="B7199" s="200"/>
    </row>
    <row r="7200" spans="1:2" s="197" customFormat="1" x14ac:dyDescent="0.25">
      <c r="A7200" s="200"/>
      <c r="B7200" s="200"/>
    </row>
    <row r="7201" spans="1:2" s="197" customFormat="1" x14ac:dyDescent="0.25">
      <c r="A7201" s="200"/>
      <c r="B7201" s="200"/>
    </row>
    <row r="7202" spans="1:2" s="197" customFormat="1" x14ac:dyDescent="0.25">
      <c r="A7202" s="200"/>
      <c r="B7202" s="200"/>
    </row>
    <row r="7203" spans="1:2" s="197" customFormat="1" x14ac:dyDescent="0.25">
      <c r="A7203" s="200"/>
      <c r="B7203" s="200"/>
    </row>
    <row r="7204" spans="1:2" s="197" customFormat="1" x14ac:dyDescent="0.25">
      <c r="A7204" s="200"/>
      <c r="B7204" s="200"/>
    </row>
    <row r="7205" spans="1:2" s="197" customFormat="1" x14ac:dyDescent="0.25">
      <c r="A7205" s="200"/>
      <c r="B7205" s="200"/>
    </row>
    <row r="7206" spans="1:2" s="197" customFormat="1" x14ac:dyDescent="0.25">
      <c r="A7206" s="200"/>
      <c r="B7206" s="200"/>
    </row>
    <row r="7207" spans="1:2" s="197" customFormat="1" x14ac:dyDescent="0.25">
      <c r="A7207" s="200"/>
      <c r="B7207" s="200"/>
    </row>
    <row r="7208" spans="1:2" s="197" customFormat="1" x14ac:dyDescent="0.25">
      <c r="A7208" s="200"/>
      <c r="B7208" s="200"/>
    </row>
    <row r="7209" spans="1:2" s="197" customFormat="1" x14ac:dyDescent="0.25">
      <c r="A7209" s="200"/>
      <c r="B7209" s="200"/>
    </row>
    <row r="7210" spans="1:2" s="197" customFormat="1" x14ac:dyDescent="0.25">
      <c r="A7210" s="200"/>
      <c r="B7210" s="200"/>
    </row>
    <row r="7211" spans="1:2" s="197" customFormat="1" x14ac:dyDescent="0.25">
      <c r="A7211" s="200"/>
      <c r="B7211" s="200"/>
    </row>
    <row r="7212" spans="1:2" s="197" customFormat="1" x14ac:dyDescent="0.25">
      <c r="A7212" s="200"/>
      <c r="B7212" s="200"/>
    </row>
    <row r="7213" spans="1:2" s="197" customFormat="1" x14ac:dyDescent="0.25">
      <c r="A7213" s="200"/>
      <c r="B7213" s="200"/>
    </row>
    <row r="7214" spans="1:2" s="197" customFormat="1" x14ac:dyDescent="0.25">
      <c r="A7214" s="200"/>
      <c r="B7214" s="200"/>
    </row>
    <row r="7215" spans="1:2" s="197" customFormat="1" x14ac:dyDescent="0.25">
      <c r="A7215" s="200"/>
      <c r="B7215" s="200"/>
    </row>
    <row r="7216" spans="1:2" s="197" customFormat="1" x14ac:dyDescent="0.25">
      <c r="A7216" s="200"/>
      <c r="B7216" s="200"/>
    </row>
    <row r="7217" spans="1:2" s="197" customFormat="1" x14ac:dyDescent="0.25">
      <c r="A7217" s="200"/>
      <c r="B7217" s="200"/>
    </row>
    <row r="7218" spans="1:2" s="197" customFormat="1" x14ac:dyDescent="0.25">
      <c r="A7218" s="200"/>
      <c r="B7218" s="200"/>
    </row>
    <row r="7219" spans="1:2" s="197" customFormat="1" x14ac:dyDescent="0.25">
      <c r="A7219" s="200"/>
      <c r="B7219" s="200"/>
    </row>
    <row r="7220" spans="1:2" s="197" customFormat="1" x14ac:dyDescent="0.25">
      <c r="A7220" s="200"/>
      <c r="B7220" s="200"/>
    </row>
    <row r="7221" spans="1:2" s="197" customFormat="1" x14ac:dyDescent="0.25">
      <c r="A7221" s="200"/>
      <c r="B7221" s="200"/>
    </row>
    <row r="7222" spans="1:2" s="197" customFormat="1" x14ac:dyDescent="0.25">
      <c r="A7222" s="200"/>
      <c r="B7222" s="200"/>
    </row>
    <row r="7223" spans="1:2" s="197" customFormat="1" x14ac:dyDescent="0.25">
      <c r="A7223" s="200"/>
      <c r="B7223" s="200"/>
    </row>
    <row r="7224" spans="1:2" s="197" customFormat="1" x14ac:dyDescent="0.25">
      <c r="A7224" s="200"/>
      <c r="B7224" s="200"/>
    </row>
    <row r="7225" spans="1:2" s="197" customFormat="1" x14ac:dyDescent="0.25">
      <c r="A7225" s="200"/>
      <c r="B7225" s="200"/>
    </row>
    <row r="7226" spans="1:2" s="197" customFormat="1" x14ac:dyDescent="0.25">
      <c r="A7226" s="200"/>
      <c r="B7226" s="200"/>
    </row>
    <row r="7227" spans="1:2" s="197" customFormat="1" x14ac:dyDescent="0.25">
      <c r="A7227" s="200"/>
      <c r="B7227" s="200"/>
    </row>
    <row r="7228" spans="1:2" s="197" customFormat="1" x14ac:dyDescent="0.25">
      <c r="A7228" s="200"/>
      <c r="B7228" s="200"/>
    </row>
    <row r="7229" spans="1:2" s="197" customFormat="1" x14ac:dyDescent="0.25">
      <c r="A7229" s="200"/>
      <c r="B7229" s="200"/>
    </row>
    <row r="7230" spans="1:2" s="197" customFormat="1" x14ac:dyDescent="0.25">
      <c r="A7230" s="200"/>
      <c r="B7230" s="200"/>
    </row>
    <row r="7231" spans="1:2" s="197" customFormat="1" x14ac:dyDescent="0.25">
      <c r="A7231" s="200"/>
      <c r="B7231" s="200"/>
    </row>
    <row r="7232" spans="1:2" s="197" customFormat="1" x14ac:dyDescent="0.25">
      <c r="A7232" s="200"/>
      <c r="B7232" s="200"/>
    </row>
    <row r="7233" spans="1:2" s="197" customFormat="1" x14ac:dyDescent="0.25">
      <c r="A7233" s="200"/>
      <c r="B7233" s="200"/>
    </row>
    <row r="7234" spans="1:2" s="197" customFormat="1" x14ac:dyDescent="0.25">
      <c r="A7234" s="200"/>
      <c r="B7234" s="200"/>
    </row>
    <row r="7235" spans="1:2" s="197" customFormat="1" x14ac:dyDescent="0.25">
      <c r="A7235" s="200"/>
      <c r="B7235" s="200"/>
    </row>
    <row r="7236" spans="1:2" s="197" customFormat="1" x14ac:dyDescent="0.25">
      <c r="A7236" s="200"/>
      <c r="B7236" s="200"/>
    </row>
    <row r="7237" spans="1:2" s="197" customFormat="1" x14ac:dyDescent="0.25">
      <c r="A7237" s="200"/>
      <c r="B7237" s="200"/>
    </row>
    <row r="7238" spans="1:2" s="197" customFormat="1" x14ac:dyDescent="0.25">
      <c r="A7238" s="200"/>
      <c r="B7238" s="200"/>
    </row>
    <row r="7239" spans="1:2" s="197" customFormat="1" x14ac:dyDescent="0.25">
      <c r="A7239" s="200"/>
      <c r="B7239" s="200"/>
    </row>
    <row r="7240" spans="1:2" s="197" customFormat="1" x14ac:dyDescent="0.25">
      <c r="A7240" s="200"/>
      <c r="B7240" s="200"/>
    </row>
    <row r="7241" spans="1:2" s="197" customFormat="1" x14ac:dyDescent="0.25">
      <c r="A7241" s="200"/>
      <c r="B7241" s="200"/>
    </row>
    <row r="7242" spans="1:2" s="197" customFormat="1" x14ac:dyDescent="0.25">
      <c r="A7242" s="200"/>
      <c r="B7242" s="200"/>
    </row>
    <row r="7243" spans="1:2" s="197" customFormat="1" x14ac:dyDescent="0.25">
      <c r="A7243" s="200"/>
      <c r="B7243" s="200"/>
    </row>
    <row r="7244" spans="1:2" s="197" customFormat="1" x14ac:dyDescent="0.25">
      <c r="A7244" s="200"/>
      <c r="B7244" s="200"/>
    </row>
    <row r="7245" spans="1:2" s="197" customFormat="1" x14ac:dyDescent="0.25">
      <c r="A7245" s="200"/>
      <c r="B7245" s="200"/>
    </row>
    <row r="7246" spans="1:2" s="197" customFormat="1" x14ac:dyDescent="0.25">
      <c r="A7246" s="200"/>
      <c r="B7246" s="200"/>
    </row>
    <row r="7247" spans="1:2" s="197" customFormat="1" x14ac:dyDescent="0.25">
      <c r="A7247" s="200"/>
      <c r="B7247" s="200"/>
    </row>
    <row r="7248" spans="1:2" s="197" customFormat="1" x14ac:dyDescent="0.25">
      <c r="A7248" s="200"/>
      <c r="B7248" s="200"/>
    </row>
    <row r="7249" spans="1:2" s="197" customFormat="1" x14ac:dyDescent="0.25">
      <c r="A7249" s="200"/>
      <c r="B7249" s="200"/>
    </row>
    <row r="7250" spans="1:2" s="197" customFormat="1" x14ac:dyDescent="0.25">
      <c r="A7250" s="200"/>
      <c r="B7250" s="200"/>
    </row>
    <row r="7251" spans="1:2" s="197" customFormat="1" x14ac:dyDescent="0.25">
      <c r="A7251" s="200"/>
      <c r="B7251" s="200"/>
    </row>
    <row r="7252" spans="1:2" s="197" customFormat="1" x14ac:dyDescent="0.25">
      <c r="A7252" s="200"/>
      <c r="B7252" s="200"/>
    </row>
    <row r="7253" spans="1:2" s="197" customFormat="1" x14ac:dyDescent="0.25">
      <c r="A7253" s="200"/>
      <c r="B7253" s="200"/>
    </row>
    <row r="7254" spans="1:2" s="197" customFormat="1" x14ac:dyDescent="0.25">
      <c r="A7254" s="200"/>
      <c r="B7254" s="200"/>
    </row>
    <row r="7255" spans="1:2" s="197" customFormat="1" x14ac:dyDescent="0.25">
      <c r="A7255" s="200"/>
      <c r="B7255" s="200"/>
    </row>
    <row r="7256" spans="1:2" s="197" customFormat="1" x14ac:dyDescent="0.25">
      <c r="A7256" s="200"/>
      <c r="B7256" s="200"/>
    </row>
    <row r="7257" spans="1:2" s="197" customFormat="1" x14ac:dyDescent="0.25">
      <c r="A7257" s="200"/>
      <c r="B7257" s="200"/>
    </row>
    <row r="7258" spans="1:2" s="197" customFormat="1" x14ac:dyDescent="0.25">
      <c r="A7258" s="200"/>
      <c r="B7258" s="200"/>
    </row>
    <row r="7259" spans="1:2" s="197" customFormat="1" x14ac:dyDescent="0.25">
      <c r="A7259" s="200"/>
      <c r="B7259" s="200"/>
    </row>
    <row r="7260" spans="1:2" s="197" customFormat="1" x14ac:dyDescent="0.25">
      <c r="A7260" s="200"/>
      <c r="B7260" s="200"/>
    </row>
    <row r="7261" spans="1:2" s="197" customFormat="1" x14ac:dyDescent="0.25">
      <c r="A7261" s="200"/>
      <c r="B7261" s="200"/>
    </row>
    <row r="7262" spans="1:2" s="197" customFormat="1" x14ac:dyDescent="0.25">
      <c r="A7262" s="200"/>
      <c r="B7262" s="200"/>
    </row>
    <row r="7263" spans="1:2" s="197" customFormat="1" x14ac:dyDescent="0.25">
      <c r="A7263" s="200"/>
      <c r="B7263" s="200"/>
    </row>
    <row r="7264" spans="1:2" s="197" customFormat="1" x14ac:dyDescent="0.25">
      <c r="A7264" s="200"/>
      <c r="B7264" s="200"/>
    </row>
    <row r="7265" spans="1:2" s="197" customFormat="1" x14ac:dyDescent="0.25">
      <c r="A7265" s="200"/>
      <c r="B7265" s="200"/>
    </row>
    <row r="7266" spans="1:2" s="197" customFormat="1" x14ac:dyDescent="0.25">
      <c r="A7266" s="200"/>
      <c r="B7266" s="200"/>
    </row>
    <row r="7267" spans="1:2" s="197" customFormat="1" x14ac:dyDescent="0.25">
      <c r="A7267" s="200"/>
      <c r="B7267" s="200"/>
    </row>
    <row r="7268" spans="1:2" s="197" customFormat="1" x14ac:dyDescent="0.25">
      <c r="A7268" s="200"/>
      <c r="B7268" s="200"/>
    </row>
    <row r="7269" spans="1:2" s="197" customFormat="1" x14ac:dyDescent="0.25">
      <c r="A7269" s="200"/>
      <c r="B7269" s="200"/>
    </row>
    <row r="7270" spans="1:2" s="197" customFormat="1" x14ac:dyDescent="0.25">
      <c r="A7270" s="200"/>
      <c r="B7270" s="200"/>
    </row>
    <row r="7271" spans="1:2" s="197" customFormat="1" x14ac:dyDescent="0.25">
      <c r="A7271" s="200"/>
      <c r="B7271" s="200"/>
    </row>
    <row r="7272" spans="1:2" s="197" customFormat="1" x14ac:dyDescent="0.25">
      <c r="A7272" s="200"/>
      <c r="B7272" s="200"/>
    </row>
    <row r="7273" spans="1:2" s="197" customFormat="1" x14ac:dyDescent="0.25">
      <c r="A7273" s="200"/>
      <c r="B7273" s="200"/>
    </row>
    <row r="7274" spans="1:2" s="197" customFormat="1" x14ac:dyDescent="0.25">
      <c r="A7274" s="200"/>
      <c r="B7274" s="200"/>
    </row>
    <row r="7275" spans="1:2" s="197" customFormat="1" x14ac:dyDescent="0.25">
      <c r="A7275" s="200"/>
      <c r="B7275" s="200"/>
    </row>
    <row r="7276" spans="1:2" s="197" customFormat="1" x14ac:dyDescent="0.25">
      <c r="A7276" s="200"/>
      <c r="B7276" s="200"/>
    </row>
    <row r="7277" spans="1:2" s="197" customFormat="1" x14ac:dyDescent="0.25">
      <c r="A7277" s="200"/>
      <c r="B7277" s="200"/>
    </row>
    <row r="7278" spans="1:2" s="197" customFormat="1" x14ac:dyDescent="0.25">
      <c r="A7278" s="200"/>
      <c r="B7278" s="200"/>
    </row>
    <row r="7279" spans="1:2" s="197" customFormat="1" x14ac:dyDescent="0.25">
      <c r="A7279" s="200"/>
      <c r="B7279" s="200"/>
    </row>
    <row r="7280" spans="1:2" s="197" customFormat="1" x14ac:dyDescent="0.25">
      <c r="A7280" s="200"/>
      <c r="B7280" s="200"/>
    </row>
    <row r="7281" spans="1:2" s="197" customFormat="1" x14ac:dyDescent="0.25">
      <c r="A7281" s="200"/>
      <c r="B7281" s="200"/>
    </row>
    <row r="7282" spans="1:2" s="197" customFormat="1" x14ac:dyDescent="0.25">
      <c r="A7282" s="200"/>
      <c r="B7282" s="200"/>
    </row>
    <row r="7283" spans="1:2" s="197" customFormat="1" x14ac:dyDescent="0.25">
      <c r="A7283" s="200"/>
      <c r="B7283" s="200"/>
    </row>
    <row r="7284" spans="1:2" s="197" customFormat="1" x14ac:dyDescent="0.25">
      <c r="A7284" s="200"/>
      <c r="B7284" s="200"/>
    </row>
    <row r="7285" spans="1:2" s="197" customFormat="1" x14ac:dyDescent="0.25">
      <c r="A7285" s="200"/>
      <c r="B7285" s="200"/>
    </row>
    <row r="7286" spans="1:2" s="197" customFormat="1" x14ac:dyDescent="0.25">
      <c r="A7286" s="200"/>
      <c r="B7286" s="200"/>
    </row>
    <row r="7287" spans="1:2" s="197" customFormat="1" x14ac:dyDescent="0.25">
      <c r="A7287" s="200"/>
      <c r="B7287" s="200"/>
    </row>
    <row r="7288" spans="1:2" s="197" customFormat="1" x14ac:dyDescent="0.25">
      <c r="A7288" s="200"/>
      <c r="B7288" s="200"/>
    </row>
    <row r="7289" spans="1:2" s="197" customFormat="1" x14ac:dyDescent="0.25">
      <c r="A7289" s="200"/>
      <c r="B7289" s="200"/>
    </row>
    <row r="7290" spans="1:2" s="197" customFormat="1" x14ac:dyDescent="0.25">
      <c r="A7290" s="200"/>
      <c r="B7290" s="200"/>
    </row>
    <row r="7291" spans="1:2" s="197" customFormat="1" x14ac:dyDescent="0.25">
      <c r="A7291" s="200"/>
      <c r="B7291" s="200"/>
    </row>
    <row r="7292" spans="1:2" s="197" customFormat="1" x14ac:dyDescent="0.25">
      <c r="A7292" s="200"/>
      <c r="B7292" s="200"/>
    </row>
    <row r="7293" spans="1:2" s="197" customFormat="1" x14ac:dyDescent="0.25">
      <c r="A7293" s="200"/>
      <c r="B7293" s="200"/>
    </row>
    <row r="7294" spans="1:2" s="197" customFormat="1" x14ac:dyDescent="0.25">
      <c r="A7294" s="200"/>
      <c r="B7294" s="200"/>
    </row>
    <row r="7295" spans="1:2" s="197" customFormat="1" x14ac:dyDescent="0.25">
      <c r="A7295" s="200"/>
      <c r="B7295" s="200"/>
    </row>
    <row r="7296" spans="1:2" s="197" customFormat="1" x14ac:dyDescent="0.25">
      <c r="A7296" s="200"/>
      <c r="B7296" s="200"/>
    </row>
    <row r="7297" spans="1:2" s="197" customFormat="1" x14ac:dyDescent="0.25">
      <c r="A7297" s="200"/>
      <c r="B7297" s="200"/>
    </row>
    <row r="7298" spans="1:2" s="197" customFormat="1" x14ac:dyDescent="0.25">
      <c r="A7298" s="200"/>
      <c r="B7298" s="200"/>
    </row>
    <row r="7299" spans="1:2" s="197" customFormat="1" x14ac:dyDescent="0.25">
      <c r="A7299" s="200"/>
      <c r="B7299" s="200"/>
    </row>
    <row r="7300" spans="1:2" s="197" customFormat="1" x14ac:dyDescent="0.25">
      <c r="A7300" s="200"/>
      <c r="B7300" s="200"/>
    </row>
    <row r="7301" spans="1:2" s="197" customFormat="1" x14ac:dyDescent="0.25">
      <c r="A7301" s="200"/>
      <c r="B7301" s="200"/>
    </row>
    <row r="7302" spans="1:2" s="197" customFormat="1" x14ac:dyDescent="0.25">
      <c r="A7302" s="200"/>
      <c r="B7302" s="200"/>
    </row>
    <row r="7303" spans="1:2" s="197" customFormat="1" x14ac:dyDescent="0.25">
      <c r="A7303" s="200"/>
      <c r="B7303" s="200"/>
    </row>
    <row r="7304" spans="1:2" s="197" customFormat="1" x14ac:dyDescent="0.25">
      <c r="A7304" s="200"/>
      <c r="B7304" s="200"/>
    </row>
    <row r="7305" spans="1:2" s="197" customFormat="1" x14ac:dyDescent="0.25">
      <c r="A7305" s="200"/>
      <c r="B7305" s="200"/>
    </row>
    <row r="7306" spans="1:2" s="197" customFormat="1" x14ac:dyDescent="0.25">
      <c r="A7306" s="200"/>
      <c r="B7306" s="200"/>
    </row>
    <row r="7307" spans="1:2" s="197" customFormat="1" x14ac:dyDescent="0.25">
      <c r="A7307" s="200"/>
      <c r="B7307" s="200"/>
    </row>
    <row r="7308" spans="1:2" s="197" customFormat="1" x14ac:dyDescent="0.25">
      <c r="A7308" s="200"/>
      <c r="B7308" s="200"/>
    </row>
    <row r="7309" spans="1:2" s="197" customFormat="1" x14ac:dyDescent="0.25">
      <c r="A7309" s="200"/>
      <c r="B7309" s="200"/>
    </row>
    <row r="7310" spans="1:2" s="197" customFormat="1" x14ac:dyDescent="0.25">
      <c r="A7310" s="200"/>
      <c r="B7310" s="200"/>
    </row>
    <row r="7311" spans="1:2" s="197" customFormat="1" x14ac:dyDescent="0.25">
      <c r="A7311" s="200"/>
      <c r="B7311" s="200"/>
    </row>
    <row r="7312" spans="1:2" s="197" customFormat="1" x14ac:dyDescent="0.25">
      <c r="A7312" s="200"/>
      <c r="B7312" s="200"/>
    </row>
    <row r="7313" spans="1:2" s="197" customFormat="1" x14ac:dyDescent="0.25">
      <c r="A7313" s="200"/>
      <c r="B7313" s="200"/>
    </row>
    <row r="7314" spans="1:2" s="197" customFormat="1" x14ac:dyDescent="0.25">
      <c r="A7314" s="200"/>
      <c r="B7314" s="200"/>
    </row>
    <row r="7315" spans="1:2" s="197" customFormat="1" x14ac:dyDescent="0.25">
      <c r="A7315" s="200"/>
      <c r="B7315" s="200"/>
    </row>
    <row r="7316" spans="1:2" s="197" customFormat="1" x14ac:dyDescent="0.25">
      <c r="A7316" s="200"/>
      <c r="B7316" s="200"/>
    </row>
    <row r="7317" spans="1:2" s="197" customFormat="1" x14ac:dyDescent="0.25">
      <c r="A7317" s="200"/>
      <c r="B7317" s="200"/>
    </row>
    <row r="7318" spans="1:2" s="197" customFormat="1" x14ac:dyDescent="0.25">
      <c r="A7318" s="200"/>
      <c r="B7318" s="200"/>
    </row>
    <row r="7319" spans="1:2" s="197" customFormat="1" x14ac:dyDescent="0.25">
      <c r="A7319" s="200"/>
      <c r="B7319" s="200"/>
    </row>
    <row r="7320" spans="1:2" s="197" customFormat="1" x14ac:dyDescent="0.25">
      <c r="A7320" s="200"/>
      <c r="B7320" s="200"/>
    </row>
    <row r="7321" spans="1:2" s="197" customFormat="1" x14ac:dyDescent="0.25">
      <c r="A7321" s="200"/>
      <c r="B7321" s="200"/>
    </row>
    <row r="7322" spans="1:2" s="197" customFormat="1" x14ac:dyDescent="0.25">
      <c r="A7322" s="200"/>
      <c r="B7322" s="200"/>
    </row>
    <row r="7323" spans="1:2" s="197" customFormat="1" x14ac:dyDescent="0.25">
      <c r="A7323" s="200"/>
      <c r="B7323" s="200"/>
    </row>
    <row r="7324" spans="1:2" s="197" customFormat="1" x14ac:dyDescent="0.25">
      <c r="A7324" s="200"/>
      <c r="B7324" s="200"/>
    </row>
    <row r="7325" spans="1:2" s="197" customFormat="1" x14ac:dyDescent="0.25">
      <c r="A7325" s="200"/>
      <c r="B7325" s="200"/>
    </row>
    <row r="7326" spans="1:2" s="197" customFormat="1" x14ac:dyDescent="0.25">
      <c r="A7326" s="200"/>
      <c r="B7326" s="200"/>
    </row>
    <row r="7327" spans="1:2" s="197" customFormat="1" x14ac:dyDescent="0.25">
      <c r="A7327" s="200"/>
      <c r="B7327" s="200"/>
    </row>
    <row r="7328" spans="1:2" s="197" customFormat="1" x14ac:dyDescent="0.25">
      <c r="A7328" s="200"/>
      <c r="B7328" s="200"/>
    </row>
    <row r="7329" spans="1:2" s="197" customFormat="1" x14ac:dyDescent="0.25">
      <c r="A7329" s="200"/>
      <c r="B7329" s="200"/>
    </row>
    <row r="7330" spans="1:2" s="197" customFormat="1" x14ac:dyDescent="0.25">
      <c r="A7330" s="200"/>
      <c r="B7330" s="200"/>
    </row>
    <row r="7331" spans="1:2" s="197" customFormat="1" x14ac:dyDescent="0.25">
      <c r="A7331" s="200"/>
      <c r="B7331" s="200"/>
    </row>
    <row r="7332" spans="1:2" s="197" customFormat="1" x14ac:dyDescent="0.25">
      <c r="A7332" s="200"/>
      <c r="B7332" s="200"/>
    </row>
    <row r="7333" spans="1:2" s="197" customFormat="1" x14ac:dyDescent="0.25">
      <c r="A7333" s="200"/>
      <c r="B7333" s="200"/>
    </row>
    <row r="7334" spans="1:2" s="197" customFormat="1" x14ac:dyDescent="0.25">
      <c r="A7334" s="200"/>
      <c r="B7334" s="200"/>
    </row>
    <row r="7335" spans="1:2" s="197" customFormat="1" x14ac:dyDescent="0.25">
      <c r="A7335" s="200"/>
      <c r="B7335" s="200"/>
    </row>
    <row r="7336" spans="1:2" s="197" customFormat="1" x14ac:dyDescent="0.25">
      <c r="A7336" s="200"/>
      <c r="B7336" s="200"/>
    </row>
    <row r="7337" spans="1:2" s="197" customFormat="1" x14ac:dyDescent="0.25">
      <c r="A7337" s="200"/>
      <c r="B7337" s="200"/>
    </row>
    <row r="7338" spans="1:2" s="197" customFormat="1" x14ac:dyDescent="0.25">
      <c r="A7338" s="200"/>
      <c r="B7338" s="200"/>
    </row>
    <row r="7339" spans="1:2" s="197" customFormat="1" x14ac:dyDescent="0.25">
      <c r="A7339" s="200"/>
      <c r="B7339" s="200"/>
    </row>
    <row r="7340" spans="1:2" s="197" customFormat="1" x14ac:dyDescent="0.25">
      <c r="A7340" s="200"/>
      <c r="B7340" s="200"/>
    </row>
    <row r="7341" spans="1:2" s="197" customFormat="1" x14ac:dyDescent="0.25">
      <c r="A7341" s="200"/>
      <c r="B7341" s="200"/>
    </row>
    <row r="7342" spans="1:2" s="197" customFormat="1" x14ac:dyDescent="0.25">
      <c r="A7342" s="200"/>
      <c r="B7342" s="200"/>
    </row>
    <row r="7343" spans="1:2" s="197" customFormat="1" x14ac:dyDescent="0.25">
      <c r="A7343" s="200"/>
      <c r="B7343" s="200"/>
    </row>
    <row r="7344" spans="1:2" s="197" customFormat="1" x14ac:dyDescent="0.25">
      <c r="A7344" s="200"/>
      <c r="B7344" s="200"/>
    </row>
    <row r="7345" spans="1:2" s="197" customFormat="1" x14ac:dyDescent="0.25">
      <c r="A7345" s="200"/>
      <c r="B7345" s="200"/>
    </row>
    <row r="7346" spans="1:2" s="197" customFormat="1" x14ac:dyDescent="0.25">
      <c r="A7346" s="200"/>
      <c r="B7346" s="200"/>
    </row>
    <row r="7347" spans="1:2" s="197" customFormat="1" x14ac:dyDescent="0.25">
      <c r="A7347" s="200"/>
      <c r="B7347" s="200"/>
    </row>
    <row r="7348" spans="1:2" s="197" customFormat="1" x14ac:dyDescent="0.25">
      <c r="A7348" s="200"/>
      <c r="B7348" s="200"/>
    </row>
    <row r="7349" spans="1:2" s="197" customFormat="1" x14ac:dyDescent="0.25">
      <c r="A7349" s="200"/>
      <c r="B7349" s="200"/>
    </row>
    <row r="7350" spans="1:2" s="197" customFormat="1" x14ac:dyDescent="0.25">
      <c r="A7350" s="200"/>
      <c r="B7350" s="200"/>
    </row>
    <row r="7351" spans="1:2" s="197" customFormat="1" x14ac:dyDescent="0.25">
      <c r="A7351" s="200"/>
      <c r="B7351" s="200"/>
    </row>
    <row r="7352" spans="1:2" s="197" customFormat="1" x14ac:dyDescent="0.25">
      <c r="A7352" s="200"/>
      <c r="B7352" s="200"/>
    </row>
    <row r="7353" spans="1:2" s="197" customFormat="1" x14ac:dyDescent="0.25">
      <c r="A7353" s="200"/>
      <c r="B7353" s="200"/>
    </row>
    <row r="7354" spans="1:2" s="197" customFormat="1" x14ac:dyDescent="0.25">
      <c r="A7354" s="200"/>
      <c r="B7354" s="200"/>
    </row>
    <row r="7355" spans="1:2" s="197" customFormat="1" x14ac:dyDescent="0.25">
      <c r="A7355" s="200"/>
      <c r="B7355" s="200"/>
    </row>
    <row r="7356" spans="1:2" s="197" customFormat="1" x14ac:dyDescent="0.25">
      <c r="A7356" s="200"/>
      <c r="B7356" s="200"/>
    </row>
    <row r="7357" spans="1:2" s="197" customFormat="1" x14ac:dyDescent="0.25">
      <c r="A7357" s="200"/>
      <c r="B7357" s="200"/>
    </row>
    <row r="7358" spans="1:2" s="197" customFormat="1" x14ac:dyDescent="0.25">
      <c r="A7358" s="200"/>
      <c r="B7358" s="200"/>
    </row>
    <row r="7359" spans="1:2" s="197" customFormat="1" x14ac:dyDescent="0.25">
      <c r="A7359" s="200"/>
      <c r="B7359" s="200"/>
    </row>
    <row r="7360" spans="1:2" s="197" customFormat="1" x14ac:dyDescent="0.25">
      <c r="A7360" s="200"/>
      <c r="B7360" s="200"/>
    </row>
    <row r="7361" spans="1:2" s="197" customFormat="1" x14ac:dyDescent="0.25">
      <c r="A7361" s="200"/>
      <c r="B7361" s="200"/>
    </row>
    <row r="7362" spans="1:2" s="197" customFormat="1" x14ac:dyDescent="0.25">
      <c r="A7362" s="200"/>
      <c r="B7362" s="200"/>
    </row>
    <row r="7363" spans="1:2" s="197" customFormat="1" x14ac:dyDescent="0.25">
      <c r="A7363" s="200"/>
      <c r="B7363" s="200"/>
    </row>
    <row r="7364" spans="1:2" s="197" customFormat="1" x14ac:dyDescent="0.25">
      <c r="A7364" s="200"/>
      <c r="B7364" s="200"/>
    </row>
    <row r="7365" spans="1:2" s="197" customFormat="1" x14ac:dyDescent="0.25">
      <c r="A7365" s="200"/>
      <c r="B7365" s="200"/>
    </row>
    <row r="7366" spans="1:2" s="197" customFormat="1" x14ac:dyDescent="0.25">
      <c r="A7366" s="200"/>
      <c r="B7366" s="200"/>
    </row>
    <row r="7367" spans="1:2" s="197" customFormat="1" x14ac:dyDescent="0.25">
      <c r="A7367" s="200"/>
      <c r="B7367" s="200"/>
    </row>
    <row r="7368" spans="1:2" s="197" customFormat="1" x14ac:dyDescent="0.25">
      <c r="A7368" s="200"/>
      <c r="B7368" s="200"/>
    </row>
    <row r="7369" spans="1:2" s="197" customFormat="1" x14ac:dyDescent="0.25">
      <c r="A7369" s="200"/>
      <c r="B7369" s="200"/>
    </row>
    <row r="7370" spans="1:2" s="197" customFormat="1" x14ac:dyDescent="0.25">
      <c r="A7370" s="200"/>
      <c r="B7370" s="200"/>
    </row>
    <row r="7371" spans="1:2" s="197" customFormat="1" x14ac:dyDescent="0.25">
      <c r="A7371" s="200"/>
      <c r="B7371" s="200"/>
    </row>
    <row r="7372" spans="1:2" s="197" customFormat="1" x14ac:dyDescent="0.25">
      <c r="A7372" s="200"/>
      <c r="B7372" s="200"/>
    </row>
    <row r="7373" spans="1:2" s="197" customFormat="1" x14ac:dyDescent="0.25">
      <c r="A7373" s="200"/>
      <c r="B7373" s="200"/>
    </row>
    <row r="7374" spans="1:2" s="197" customFormat="1" x14ac:dyDescent="0.25">
      <c r="A7374" s="200"/>
      <c r="B7374" s="200"/>
    </row>
    <row r="7375" spans="1:2" s="197" customFormat="1" x14ac:dyDescent="0.25">
      <c r="A7375" s="200"/>
      <c r="B7375" s="200"/>
    </row>
    <row r="7376" spans="1:2" s="197" customFormat="1" x14ac:dyDescent="0.25">
      <c r="A7376" s="200"/>
      <c r="B7376" s="200"/>
    </row>
    <row r="7377" spans="1:2" s="197" customFormat="1" x14ac:dyDescent="0.25">
      <c r="A7377" s="200"/>
      <c r="B7377" s="200"/>
    </row>
    <row r="7378" spans="1:2" s="197" customFormat="1" x14ac:dyDescent="0.25">
      <c r="A7378" s="200"/>
      <c r="B7378" s="200"/>
    </row>
    <row r="7379" spans="1:2" s="197" customFormat="1" x14ac:dyDescent="0.25">
      <c r="A7379" s="200"/>
      <c r="B7379" s="200"/>
    </row>
    <row r="7380" spans="1:2" s="197" customFormat="1" x14ac:dyDescent="0.25">
      <c r="A7380" s="200"/>
      <c r="B7380" s="200"/>
    </row>
    <row r="7381" spans="1:2" s="197" customFormat="1" x14ac:dyDescent="0.25">
      <c r="A7381" s="200"/>
      <c r="B7381" s="200"/>
    </row>
    <row r="7382" spans="1:2" s="197" customFormat="1" x14ac:dyDescent="0.25">
      <c r="A7382" s="200"/>
      <c r="B7382" s="200"/>
    </row>
    <row r="7383" spans="1:2" s="197" customFormat="1" x14ac:dyDescent="0.25">
      <c r="A7383" s="200"/>
      <c r="B7383" s="200"/>
    </row>
    <row r="7384" spans="1:2" s="197" customFormat="1" x14ac:dyDescent="0.25">
      <c r="A7384" s="200"/>
      <c r="B7384" s="200"/>
    </row>
    <row r="7385" spans="1:2" s="197" customFormat="1" x14ac:dyDescent="0.25">
      <c r="A7385" s="200"/>
      <c r="B7385" s="200"/>
    </row>
    <row r="7386" spans="1:2" s="197" customFormat="1" x14ac:dyDescent="0.25">
      <c r="A7386" s="200"/>
      <c r="B7386" s="200"/>
    </row>
    <row r="7387" spans="1:2" s="197" customFormat="1" x14ac:dyDescent="0.25">
      <c r="A7387" s="200"/>
      <c r="B7387" s="200"/>
    </row>
    <row r="7388" spans="1:2" s="197" customFormat="1" x14ac:dyDescent="0.25">
      <c r="A7388" s="200"/>
      <c r="B7388" s="200"/>
    </row>
    <row r="7389" spans="1:2" s="197" customFormat="1" x14ac:dyDescent="0.25">
      <c r="A7389" s="200"/>
      <c r="B7389" s="200"/>
    </row>
    <row r="7390" spans="1:2" s="197" customFormat="1" x14ac:dyDescent="0.25">
      <c r="A7390" s="200"/>
      <c r="B7390" s="200"/>
    </row>
    <row r="7391" spans="1:2" s="197" customFormat="1" x14ac:dyDescent="0.25">
      <c r="A7391" s="200"/>
      <c r="B7391" s="200"/>
    </row>
    <row r="7392" spans="1:2" s="197" customFormat="1" x14ac:dyDescent="0.25">
      <c r="A7392" s="200"/>
      <c r="B7392" s="200"/>
    </row>
    <row r="7393" spans="1:2" s="197" customFormat="1" x14ac:dyDescent="0.25">
      <c r="A7393" s="200"/>
      <c r="B7393" s="200"/>
    </row>
    <row r="7394" spans="1:2" s="197" customFormat="1" x14ac:dyDescent="0.25">
      <c r="A7394" s="200"/>
      <c r="B7394" s="200"/>
    </row>
    <row r="7395" spans="1:2" s="197" customFormat="1" x14ac:dyDescent="0.25">
      <c r="A7395" s="200"/>
      <c r="B7395" s="200"/>
    </row>
    <row r="7396" spans="1:2" s="197" customFormat="1" x14ac:dyDescent="0.25">
      <c r="A7396" s="200"/>
      <c r="B7396" s="200"/>
    </row>
    <row r="7397" spans="1:2" s="197" customFormat="1" x14ac:dyDescent="0.25">
      <c r="A7397" s="200"/>
      <c r="B7397" s="200"/>
    </row>
    <row r="7398" spans="1:2" s="197" customFormat="1" x14ac:dyDescent="0.25">
      <c r="A7398" s="200"/>
      <c r="B7398" s="200"/>
    </row>
    <row r="7399" spans="1:2" s="197" customFormat="1" x14ac:dyDescent="0.25">
      <c r="A7399" s="200"/>
      <c r="B7399" s="200"/>
    </row>
    <row r="7400" spans="1:2" s="197" customFormat="1" x14ac:dyDescent="0.25">
      <c r="A7400" s="200"/>
      <c r="B7400" s="200"/>
    </row>
    <row r="7401" spans="1:2" s="197" customFormat="1" x14ac:dyDescent="0.25">
      <c r="A7401" s="200"/>
      <c r="B7401" s="200"/>
    </row>
    <row r="7402" spans="1:2" s="197" customFormat="1" x14ac:dyDescent="0.25">
      <c r="A7402" s="200"/>
      <c r="B7402" s="200"/>
    </row>
    <row r="7403" spans="1:2" s="197" customFormat="1" x14ac:dyDescent="0.25">
      <c r="A7403" s="200"/>
      <c r="B7403" s="200"/>
    </row>
    <row r="7404" spans="1:2" s="197" customFormat="1" x14ac:dyDescent="0.25">
      <c r="A7404" s="200"/>
      <c r="B7404" s="200"/>
    </row>
    <row r="7405" spans="1:2" s="197" customFormat="1" x14ac:dyDescent="0.25">
      <c r="A7405" s="200"/>
      <c r="B7405" s="200"/>
    </row>
    <row r="7406" spans="1:2" s="197" customFormat="1" x14ac:dyDescent="0.25">
      <c r="A7406" s="200"/>
      <c r="B7406" s="200"/>
    </row>
    <row r="7407" spans="1:2" s="197" customFormat="1" x14ac:dyDescent="0.25">
      <c r="A7407" s="200"/>
      <c r="B7407" s="200"/>
    </row>
    <row r="7408" spans="1:2" s="197" customFormat="1" x14ac:dyDescent="0.25">
      <c r="A7408" s="200"/>
      <c r="B7408" s="200"/>
    </row>
    <row r="7409" spans="1:2" s="197" customFormat="1" x14ac:dyDescent="0.25">
      <c r="A7409" s="200"/>
      <c r="B7409" s="200"/>
    </row>
    <row r="7410" spans="1:2" s="197" customFormat="1" x14ac:dyDescent="0.25">
      <c r="A7410" s="200"/>
      <c r="B7410" s="200"/>
    </row>
    <row r="7411" spans="1:2" s="197" customFormat="1" x14ac:dyDescent="0.25">
      <c r="A7411" s="200"/>
      <c r="B7411" s="200"/>
    </row>
    <row r="7412" spans="1:2" s="197" customFormat="1" x14ac:dyDescent="0.25">
      <c r="A7412" s="200"/>
      <c r="B7412" s="200"/>
    </row>
    <row r="7413" spans="1:2" s="197" customFormat="1" x14ac:dyDescent="0.25">
      <c r="A7413" s="200"/>
      <c r="B7413" s="200"/>
    </row>
    <row r="7414" spans="1:2" s="197" customFormat="1" x14ac:dyDescent="0.25">
      <c r="A7414" s="200"/>
      <c r="B7414" s="200"/>
    </row>
    <row r="7415" spans="1:2" s="197" customFormat="1" x14ac:dyDescent="0.25">
      <c r="A7415" s="200"/>
      <c r="B7415" s="200"/>
    </row>
    <row r="7416" spans="1:2" s="197" customFormat="1" x14ac:dyDescent="0.25">
      <c r="A7416" s="200"/>
      <c r="B7416" s="200"/>
    </row>
    <row r="7417" spans="1:2" s="197" customFormat="1" x14ac:dyDescent="0.25">
      <c r="A7417" s="200"/>
      <c r="B7417" s="200"/>
    </row>
    <row r="7418" spans="1:2" s="197" customFormat="1" x14ac:dyDescent="0.25">
      <c r="A7418" s="200"/>
      <c r="B7418" s="200"/>
    </row>
    <row r="7419" spans="1:2" s="197" customFormat="1" x14ac:dyDescent="0.25">
      <c r="A7419" s="200"/>
      <c r="B7419" s="200"/>
    </row>
    <row r="7420" spans="1:2" s="197" customFormat="1" x14ac:dyDescent="0.25">
      <c r="A7420" s="200"/>
      <c r="B7420" s="200"/>
    </row>
    <row r="7421" spans="1:2" s="197" customFormat="1" x14ac:dyDescent="0.25">
      <c r="A7421" s="200"/>
      <c r="B7421" s="200"/>
    </row>
    <row r="7422" spans="1:2" s="197" customFormat="1" x14ac:dyDescent="0.25">
      <c r="A7422" s="200"/>
      <c r="B7422" s="200"/>
    </row>
    <row r="7423" spans="1:2" s="197" customFormat="1" x14ac:dyDescent="0.25">
      <c r="A7423" s="200"/>
      <c r="B7423" s="200"/>
    </row>
    <row r="7424" spans="1:2" s="197" customFormat="1" x14ac:dyDescent="0.25">
      <c r="A7424" s="200"/>
      <c r="B7424" s="200"/>
    </row>
    <row r="7425" spans="1:2" s="197" customFormat="1" x14ac:dyDescent="0.25">
      <c r="A7425" s="200"/>
      <c r="B7425" s="200"/>
    </row>
    <row r="7426" spans="1:2" s="197" customFormat="1" x14ac:dyDescent="0.25">
      <c r="A7426" s="200"/>
      <c r="B7426" s="200"/>
    </row>
    <row r="7427" spans="1:2" s="197" customFormat="1" x14ac:dyDescent="0.25">
      <c r="A7427" s="200"/>
      <c r="B7427" s="200"/>
    </row>
    <row r="7428" spans="1:2" s="197" customFormat="1" x14ac:dyDescent="0.25">
      <c r="A7428" s="200"/>
      <c r="B7428" s="200"/>
    </row>
    <row r="7429" spans="1:2" s="197" customFormat="1" x14ac:dyDescent="0.25">
      <c r="A7429" s="200"/>
      <c r="B7429" s="200"/>
    </row>
    <row r="7430" spans="1:2" s="197" customFormat="1" x14ac:dyDescent="0.25">
      <c r="A7430" s="200"/>
      <c r="B7430" s="200"/>
    </row>
    <row r="7431" spans="1:2" s="197" customFormat="1" x14ac:dyDescent="0.25">
      <c r="A7431" s="200"/>
      <c r="B7431" s="200"/>
    </row>
    <row r="7432" spans="1:2" s="197" customFormat="1" x14ac:dyDescent="0.25">
      <c r="A7432" s="200"/>
      <c r="B7432" s="200"/>
    </row>
    <row r="7433" spans="1:2" s="197" customFormat="1" x14ac:dyDescent="0.25">
      <c r="A7433" s="200"/>
      <c r="B7433" s="200"/>
    </row>
    <row r="7434" spans="1:2" s="197" customFormat="1" x14ac:dyDescent="0.25">
      <c r="A7434" s="200"/>
      <c r="B7434" s="200"/>
    </row>
    <row r="7435" spans="1:2" s="197" customFormat="1" x14ac:dyDescent="0.25">
      <c r="A7435" s="200"/>
      <c r="B7435" s="200"/>
    </row>
    <row r="7436" spans="1:2" s="197" customFormat="1" x14ac:dyDescent="0.25">
      <c r="A7436" s="200"/>
      <c r="B7436" s="200"/>
    </row>
    <row r="7437" spans="1:2" s="197" customFormat="1" x14ac:dyDescent="0.25">
      <c r="A7437" s="200"/>
      <c r="B7437" s="200"/>
    </row>
    <row r="7438" spans="1:2" s="197" customFormat="1" x14ac:dyDescent="0.25">
      <c r="A7438" s="200"/>
      <c r="B7438" s="200"/>
    </row>
    <row r="7439" spans="1:2" s="197" customFormat="1" x14ac:dyDescent="0.25">
      <c r="A7439" s="200"/>
      <c r="B7439" s="200"/>
    </row>
    <row r="7440" spans="1:2" s="197" customFormat="1" x14ac:dyDescent="0.25">
      <c r="A7440" s="200"/>
      <c r="B7440" s="200"/>
    </row>
    <row r="7441" spans="1:2" s="197" customFormat="1" x14ac:dyDescent="0.25">
      <c r="A7441" s="200"/>
      <c r="B7441" s="200"/>
    </row>
    <row r="7442" spans="1:2" s="197" customFormat="1" x14ac:dyDescent="0.25">
      <c r="A7442" s="200"/>
      <c r="B7442" s="200"/>
    </row>
    <row r="7443" spans="1:2" s="197" customFormat="1" x14ac:dyDescent="0.25">
      <c r="A7443" s="200"/>
      <c r="B7443" s="200"/>
    </row>
    <row r="7444" spans="1:2" s="197" customFormat="1" x14ac:dyDescent="0.25">
      <c r="A7444" s="200"/>
      <c r="B7444" s="200"/>
    </row>
    <row r="7445" spans="1:2" s="197" customFormat="1" x14ac:dyDescent="0.25">
      <c r="A7445" s="200"/>
      <c r="B7445" s="200"/>
    </row>
    <row r="7446" spans="1:2" s="197" customFormat="1" x14ac:dyDescent="0.25">
      <c r="A7446" s="200"/>
      <c r="B7446" s="200"/>
    </row>
    <row r="7447" spans="1:2" s="197" customFormat="1" x14ac:dyDescent="0.25">
      <c r="A7447" s="200"/>
      <c r="B7447" s="200"/>
    </row>
    <row r="7448" spans="1:2" s="197" customFormat="1" x14ac:dyDescent="0.25">
      <c r="A7448" s="200"/>
      <c r="B7448" s="200"/>
    </row>
    <row r="7449" spans="1:2" s="197" customFormat="1" x14ac:dyDescent="0.25">
      <c r="A7449" s="200"/>
      <c r="B7449" s="200"/>
    </row>
    <row r="7450" spans="1:2" s="197" customFormat="1" x14ac:dyDescent="0.25">
      <c r="A7450" s="200"/>
      <c r="B7450" s="200"/>
    </row>
    <row r="7451" spans="1:2" s="197" customFormat="1" x14ac:dyDescent="0.25">
      <c r="A7451" s="200"/>
      <c r="B7451" s="200"/>
    </row>
    <row r="7452" spans="1:2" s="197" customFormat="1" x14ac:dyDescent="0.25">
      <c r="A7452" s="200"/>
      <c r="B7452" s="200"/>
    </row>
    <row r="7453" spans="1:2" s="197" customFormat="1" x14ac:dyDescent="0.25">
      <c r="A7453" s="200"/>
      <c r="B7453" s="200"/>
    </row>
    <row r="7454" spans="1:2" s="197" customFormat="1" x14ac:dyDescent="0.25">
      <c r="A7454" s="200"/>
      <c r="B7454" s="200"/>
    </row>
    <row r="7455" spans="1:2" s="197" customFormat="1" x14ac:dyDescent="0.25">
      <c r="A7455" s="200"/>
      <c r="B7455" s="200"/>
    </row>
    <row r="7456" spans="1:2" s="197" customFormat="1" x14ac:dyDescent="0.25">
      <c r="A7456" s="200"/>
      <c r="B7456" s="200"/>
    </row>
    <row r="7457" spans="1:2" s="197" customFormat="1" x14ac:dyDescent="0.25">
      <c r="A7457" s="200"/>
      <c r="B7457" s="200"/>
    </row>
    <row r="7458" spans="1:2" s="197" customFormat="1" x14ac:dyDescent="0.25">
      <c r="A7458" s="200"/>
      <c r="B7458" s="200"/>
    </row>
    <row r="7459" spans="1:2" s="197" customFormat="1" x14ac:dyDescent="0.25">
      <c r="A7459" s="200"/>
      <c r="B7459" s="200"/>
    </row>
    <row r="7460" spans="1:2" s="197" customFormat="1" x14ac:dyDescent="0.25">
      <c r="A7460" s="200"/>
      <c r="B7460" s="200"/>
    </row>
    <row r="7461" spans="1:2" s="197" customFormat="1" x14ac:dyDescent="0.25">
      <c r="A7461" s="200"/>
      <c r="B7461" s="200"/>
    </row>
    <row r="7462" spans="1:2" s="197" customFormat="1" x14ac:dyDescent="0.25">
      <c r="A7462" s="200"/>
      <c r="B7462" s="200"/>
    </row>
    <row r="7463" spans="1:2" s="197" customFormat="1" x14ac:dyDescent="0.25">
      <c r="A7463" s="200"/>
      <c r="B7463" s="200"/>
    </row>
    <row r="7464" spans="1:2" s="197" customFormat="1" x14ac:dyDescent="0.25">
      <c r="A7464" s="200"/>
      <c r="B7464" s="200"/>
    </row>
    <row r="7465" spans="1:2" s="197" customFormat="1" x14ac:dyDescent="0.25">
      <c r="A7465" s="200"/>
      <c r="B7465" s="200"/>
    </row>
    <row r="7466" spans="1:2" s="197" customFormat="1" x14ac:dyDescent="0.25">
      <c r="A7466" s="200"/>
      <c r="B7466" s="200"/>
    </row>
    <row r="7467" spans="1:2" s="197" customFormat="1" x14ac:dyDescent="0.25">
      <c r="A7467" s="200"/>
      <c r="B7467" s="200"/>
    </row>
    <row r="7468" spans="1:2" s="197" customFormat="1" x14ac:dyDescent="0.25">
      <c r="A7468" s="200"/>
      <c r="B7468" s="200"/>
    </row>
    <row r="7469" spans="1:2" s="197" customFormat="1" x14ac:dyDescent="0.25">
      <c r="A7469" s="200"/>
      <c r="B7469" s="200"/>
    </row>
    <row r="7470" spans="1:2" s="197" customFormat="1" x14ac:dyDescent="0.25">
      <c r="A7470" s="200"/>
      <c r="B7470" s="200"/>
    </row>
    <row r="7471" spans="1:2" s="197" customFormat="1" x14ac:dyDescent="0.25">
      <c r="A7471" s="200"/>
      <c r="B7471" s="200"/>
    </row>
    <row r="7472" spans="1:2" s="197" customFormat="1" x14ac:dyDescent="0.25">
      <c r="A7472" s="200"/>
      <c r="B7472" s="200"/>
    </row>
    <row r="7473" spans="1:2" s="197" customFormat="1" x14ac:dyDescent="0.25">
      <c r="A7473" s="200"/>
      <c r="B7473" s="200"/>
    </row>
    <row r="7474" spans="1:2" s="197" customFormat="1" x14ac:dyDescent="0.25">
      <c r="A7474" s="200"/>
      <c r="B7474" s="200"/>
    </row>
    <row r="7475" spans="1:2" s="197" customFormat="1" x14ac:dyDescent="0.25">
      <c r="A7475" s="200"/>
      <c r="B7475" s="200"/>
    </row>
    <row r="7476" spans="1:2" s="197" customFormat="1" x14ac:dyDescent="0.25">
      <c r="A7476" s="200"/>
      <c r="B7476" s="200"/>
    </row>
    <row r="7477" spans="1:2" s="197" customFormat="1" x14ac:dyDescent="0.25">
      <c r="A7477" s="200"/>
      <c r="B7477" s="200"/>
    </row>
    <row r="7478" spans="1:2" s="197" customFormat="1" x14ac:dyDescent="0.25">
      <c r="A7478" s="200"/>
      <c r="B7478" s="200"/>
    </row>
    <row r="7479" spans="1:2" s="197" customFormat="1" x14ac:dyDescent="0.25">
      <c r="A7479" s="200"/>
      <c r="B7479" s="200"/>
    </row>
    <row r="7480" spans="1:2" s="197" customFormat="1" x14ac:dyDescent="0.25">
      <c r="A7480" s="200"/>
      <c r="B7480" s="200"/>
    </row>
    <row r="7481" spans="1:2" s="197" customFormat="1" x14ac:dyDescent="0.25">
      <c r="A7481" s="200"/>
      <c r="B7481" s="200"/>
    </row>
    <row r="7482" spans="1:2" s="197" customFormat="1" x14ac:dyDescent="0.25">
      <c r="A7482" s="200"/>
      <c r="B7482" s="200"/>
    </row>
    <row r="7483" spans="1:2" s="197" customFormat="1" x14ac:dyDescent="0.25">
      <c r="A7483" s="200"/>
      <c r="B7483" s="200"/>
    </row>
    <row r="7484" spans="1:2" s="197" customFormat="1" x14ac:dyDescent="0.25">
      <c r="A7484" s="200"/>
      <c r="B7484" s="200"/>
    </row>
    <row r="7485" spans="1:2" s="197" customFormat="1" x14ac:dyDescent="0.25">
      <c r="A7485" s="200"/>
      <c r="B7485" s="200"/>
    </row>
    <row r="7486" spans="1:2" s="197" customFormat="1" x14ac:dyDescent="0.25">
      <c r="A7486" s="200"/>
      <c r="B7486" s="200"/>
    </row>
    <row r="7487" spans="1:2" s="197" customFormat="1" x14ac:dyDescent="0.25">
      <c r="A7487" s="200"/>
      <c r="B7487" s="200"/>
    </row>
    <row r="7488" spans="1:2" s="197" customFormat="1" x14ac:dyDescent="0.25">
      <c r="A7488" s="200"/>
      <c r="B7488" s="200"/>
    </row>
    <row r="7489" spans="1:2" s="197" customFormat="1" x14ac:dyDescent="0.25">
      <c r="A7489" s="200"/>
      <c r="B7489" s="200"/>
    </row>
    <row r="7490" spans="1:2" s="197" customFormat="1" x14ac:dyDescent="0.25">
      <c r="A7490" s="200"/>
      <c r="B7490" s="200"/>
    </row>
    <row r="7491" spans="1:2" s="197" customFormat="1" x14ac:dyDescent="0.25">
      <c r="A7491" s="200"/>
      <c r="B7491" s="200"/>
    </row>
    <row r="7492" spans="1:2" s="197" customFormat="1" x14ac:dyDescent="0.25">
      <c r="A7492" s="200"/>
      <c r="B7492" s="200"/>
    </row>
    <row r="7493" spans="1:2" s="197" customFormat="1" x14ac:dyDescent="0.25">
      <c r="A7493" s="200"/>
      <c r="B7493" s="200"/>
    </row>
    <row r="7494" spans="1:2" s="197" customFormat="1" x14ac:dyDescent="0.25">
      <c r="A7494" s="200"/>
      <c r="B7494" s="200"/>
    </row>
    <row r="7495" spans="1:2" s="197" customFormat="1" x14ac:dyDescent="0.25">
      <c r="A7495" s="200"/>
      <c r="B7495" s="200"/>
    </row>
    <row r="7496" spans="1:2" s="197" customFormat="1" x14ac:dyDescent="0.25">
      <c r="A7496" s="200"/>
      <c r="B7496" s="200"/>
    </row>
    <row r="7497" spans="1:2" s="197" customFormat="1" x14ac:dyDescent="0.25">
      <c r="A7497" s="200"/>
      <c r="B7497" s="200"/>
    </row>
    <row r="7498" spans="1:2" s="197" customFormat="1" x14ac:dyDescent="0.25">
      <c r="A7498" s="200"/>
      <c r="B7498" s="200"/>
    </row>
    <row r="7499" spans="1:2" s="197" customFormat="1" x14ac:dyDescent="0.25">
      <c r="A7499" s="200"/>
      <c r="B7499" s="200"/>
    </row>
    <row r="7500" spans="1:2" s="197" customFormat="1" x14ac:dyDescent="0.25">
      <c r="A7500" s="200"/>
      <c r="B7500" s="200"/>
    </row>
    <row r="7501" spans="1:2" s="197" customFormat="1" x14ac:dyDescent="0.25">
      <c r="A7501" s="200"/>
      <c r="B7501" s="200"/>
    </row>
    <row r="7502" spans="1:2" s="197" customFormat="1" x14ac:dyDescent="0.25">
      <c r="A7502" s="200"/>
      <c r="B7502" s="200"/>
    </row>
    <row r="7503" spans="1:2" s="197" customFormat="1" x14ac:dyDescent="0.25">
      <c r="A7503" s="200"/>
      <c r="B7503" s="200"/>
    </row>
    <row r="7504" spans="1:2" s="197" customFormat="1" x14ac:dyDescent="0.25">
      <c r="A7504" s="200"/>
      <c r="B7504" s="200"/>
    </row>
    <row r="7505" spans="1:2" s="197" customFormat="1" x14ac:dyDescent="0.25">
      <c r="A7505" s="200"/>
      <c r="B7505" s="200"/>
    </row>
    <row r="7506" spans="1:2" s="197" customFormat="1" x14ac:dyDescent="0.25">
      <c r="A7506" s="200"/>
      <c r="B7506" s="200"/>
    </row>
    <row r="7507" spans="1:2" s="197" customFormat="1" x14ac:dyDescent="0.25">
      <c r="A7507" s="200"/>
      <c r="B7507" s="200"/>
    </row>
    <row r="7508" spans="1:2" s="197" customFormat="1" x14ac:dyDescent="0.25">
      <c r="A7508" s="200"/>
      <c r="B7508" s="200"/>
    </row>
    <row r="7509" spans="1:2" s="197" customFormat="1" x14ac:dyDescent="0.25">
      <c r="A7509" s="200"/>
      <c r="B7509" s="200"/>
    </row>
    <row r="7510" spans="1:2" s="197" customFormat="1" x14ac:dyDescent="0.25">
      <c r="A7510" s="200"/>
      <c r="B7510" s="200"/>
    </row>
    <row r="7511" spans="1:2" s="197" customFormat="1" x14ac:dyDescent="0.25">
      <c r="A7511" s="200"/>
      <c r="B7511" s="200"/>
    </row>
    <row r="7512" spans="1:2" s="197" customFormat="1" x14ac:dyDescent="0.25">
      <c r="A7512" s="200"/>
      <c r="B7512" s="200"/>
    </row>
    <row r="7513" spans="1:2" s="197" customFormat="1" x14ac:dyDescent="0.25">
      <c r="A7513" s="200"/>
      <c r="B7513" s="200"/>
    </row>
    <row r="7514" spans="1:2" s="197" customFormat="1" x14ac:dyDescent="0.25">
      <c r="A7514" s="200"/>
      <c r="B7514" s="200"/>
    </row>
    <row r="7515" spans="1:2" s="197" customFormat="1" x14ac:dyDescent="0.25">
      <c r="A7515" s="200"/>
      <c r="B7515" s="200"/>
    </row>
    <row r="7516" spans="1:2" s="197" customFormat="1" x14ac:dyDescent="0.25">
      <c r="A7516" s="200"/>
      <c r="B7516" s="200"/>
    </row>
    <row r="7517" spans="1:2" s="197" customFormat="1" x14ac:dyDescent="0.25">
      <c r="A7517" s="200"/>
      <c r="B7517" s="200"/>
    </row>
    <row r="7518" spans="1:2" s="197" customFormat="1" x14ac:dyDescent="0.25">
      <c r="A7518" s="200"/>
      <c r="B7518" s="200"/>
    </row>
    <row r="7519" spans="1:2" s="197" customFormat="1" x14ac:dyDescent="0.25">
      <c r="A7519" s="200"/>
      <c r="B7519" s="200"/>
    </row>
    <row r="7520" spans="1:2" s="197" customFormat="1" x14ac:dyDescent="0.25">
      <c r="A7520" s="200"/>
      <c r="B7520" s="200"/>
    </row>
    <row r="7521" spans="1:2" s="197" customFormat="1" x14ac:dyDescent="0.25">
      <c r="A7521" s="200"/>
      <c r="B7521" s="200"/>
    </row>
    <row r="7522" spans="1:2" s="197" customFormat="1" x14ac:dyDescent="0.25">
      <c r="A7522" s="200"/>
      <c r="B7522" s="200"/>
    </row>
    <row r="7523" spans="1:2" s="197" customFormat="1" x14ac:dyDescent="0.25">
      <c r="A7523" s="200"/>
      <c r="B7523" s="200"/>
    </row>
    <row r="7524" spans="1:2" s="197" customFormat="1" x14ac:dyDescent="0.25">
      <c r="A7524" s="200"/>
      <c r="B7524" s="200"/>
    </row>
    <row r="7525" spans="1:2" s="197" customFormat="1" x14ac:dyDescent="0.25">
      <c r="A7525" s="200"/>
      <c r="B7525" s="200"/>
    </row>
    <row r="7526" spans="1:2" s="197" customFormat="1" x14ac:dyDescent="0.25">
      <c r="A7526" s="200"/>
      <c r="B7526" s="200"/>
    </row>
    <row r="7527" spans="1:2" s="197" customFormat="1" x14ac:dyDescent="0.25">
      <c r="A7527" s="200"/>
      <c r="B7527" s="200"/>
    </row>
    <row r="7528" spans="1:2" s="197" customFormat="1" x14ac:dyDescent="0.25">
      <c r="A7528" s="200"/>
      <c r="B7528" s="200"/>
    </row>
    <row r="7529" spans="1:2" s="197" customFormat="1" x14ac:dyDescent="0.25">
      <c r="A7529" s="200"/>
      <c r="B7529" s="200"/>
    </row>
    <row r="7530" spans="1:2" s="197" customFormat="1" x14ac:dyDescent="0.25">
      <c r="A7530" s="200"/>
      <c r="B7530" s="200"/>
    </row>
    <row r="7531" spans="1:2" s="197" customFormat="1" x14ac:dyDescent="0.25">
      <c r="A7531" s="200"/>
      <c r="B7531" s="200"/>
    </row>
    <row r="7532" spans="1:2" s="197" customFormat="1" x14ac:dyDescent="0.25">
      <c r="A7532" s="200"/>
      <c r="B7532" s="200"/>
    </row>
    <row r="7533" spans="1:2" s="197" customFormat="1" x14ac:dyDescent="0.25">
      <c r="A7533" s="200"/>
      <c r="B7533" s="200"/>
    </row>
    <row r="7534" spans="1:2" s="197" customFormat="1" x14ac:dyDescent="0.25">
      <c r="A7534" s="200"/>
      <c r="B7534" s="200"/>
    </row>
    <row r="7535" spans="1:2" s="197" customFormat="1" x14ac:dyDescent="0.25">
      <c r="A7535" s="200"/>
      <c r="B7535" s="200"/>
    </row>
    <row r="7536" spans="1:2" s="197" customFormat="1" x14ac:dyDescent="0.25">
      <c r="A7536" s="200"/>
      <c r="B7536" s="200"/>
    </row>
    <row r="7537" spans="1:2" s="197" customFormat="1" x14ac:dyDescent="0.25">
      <c r="A7537" s="200"/>
      <c r="B7537" s="200"/>
    </row>
    <row r="7538" spans="1:2" s="197" customFormat="1" x14ac:dyDescent="0.25">
      <c r="A7538" s="200"/>
      <c r="B7538" s="200"/>
    </row>
    <row r="7539" spans="1:2" s="197" customFormat="1" x14ac:dyDescent="0.25">
      <c r="A7539" s="200"/>
      <c r="B7539" s="200"/>
    </row>
    <row r="7540" spans="1:2" s="197" customFormat="1" x14ac:dyDescent="0.25">
      <c r="A7540" s="200"/>
      <c r="B7540" s="200"/>
    </row>
    <row r="7541" spans="1:2" s="197" customFormat="1" x14ac:dyDescent="0.25">
      <c r="A7541" s="200"/>
      <c r="B7541" s="200"/>
    </row>
    <row r="7542" spans="1:2" s="197" customFormat="1" x14ac:dyDescent="0.25">
      <c r="A7542" s="200"/>
      <c r="B7542" s="200"/>
    </row>
    <row r="7543" spans="1:2" s="197" customFormat="1" x14ac:dyDescent="0.25">
      <c r="A7543" s="200"/>
      <c r="B7543" s="200"/>
    </row>
    <row r="7544" spans="1:2" s="197" customFormat="1" x14ac:dyDescent="0.25">
      <c r="A7544" s="200"/>
      <c r="B7544" s="200"/>
    </row>
    <row r="7545" spans="1:2" s="197" customFormat="1" x14ac:dyDescent="0.25">
      <c r="A7545" s="200"/>
      <c r="B7545" s="200"/>
    </row>
    <row r="7546" spans="1:2" s="197" customFormat="1" x14ac:dyDescent="0.25">
      <c r="A7546" s="200"/>
      <c r="B7546" s="200"/>
    </row>
    <row r="7547" spans="1:2" s="197" customFormat="1" x14ac:dyDescent="0.25">
      <c r="A7547" s="200"/>
      <c r="B7547" s="200"/>
    </row>
    <row r="7548" spans="1:2" s="197" customFormat="1" x14ac:dyDescent="0.25">
      <c r="A7548" s="200"/>
      <c r="B7548" s="200"/>
    </row>
    <row r="7549" spans="1:2" s="197" customFormat="1" x14ac:dyDescent="0.25">
      <c r="A7549" s="200"/>
      <c r="B7549" s="200"/>
    </row>
    <row r="7550" spans="1:2" s="197" customFormat="1" x14ac:dyDescent="0.25">
      <c r="A7550" s="200"/>
      <c r="B7550" s="200"/>
    </row>
    <row r="7551" spans="1:2" s="197" customFormat="1" x14ac:dyDescent="0.25">
      <c r="A7551" s="200"/>
      <c r="B7551" s="200"/>
    </row>
    <row r="7552" spans="1:2" s="197" customFormat="1" x14ac:dyDescent="0.25">
      <c r="A7552" s="200"/>
      <c r="B7552" s="200"/>
    </row>
    <row r="7553" spans="1:2" s="197" customFormat="1" x14ac:dyDescent="0.25">
      <c r="A7553" s="200"/>
      <c r="B7553" s="200"/>
    </row>
    <row r="7554" spans="1:2" s="197" customFormat="1" x14ac:dyDescent="0.25">
      <c r="A7554" s="200"/>
      <c r="B7554" s="200"/>
    </row>
    <row r="7555" spans="1:2" s="197" customFormat="1" x14ac:dyDescent="0.25">
      <c r="A7555" s="200"/>
      <c r="B7555" s="200"/>
    </row>
    <row r="7556" spans="1:2" s="197" customFormat="1" x14ac:dyDescent="0.25">
      <c r="A7556" s="200"/>
      <c r="B7556" s="200"/>
    </row>
    <row r="7557" spans="1:2" s="197" customFormat="1" x14ac:dyDescent="0.25">
      <c r="A7557" s="200"/>
      <c r="B7557" s="200"/>
    </row>
    <row r="7558" spans="1:2" s="197" customFormat="1" x14ac:dyDescent="0.25">
      <c r="A7558" s="200"/>
      <c r="B7558" s="200"/>
    </row>
    <row r="7559" spans="1:2" s="197" customFormat="1" x14ac:dyDescent="0.25">
      <c r="A7559" s="200"/>
      <c r="B7559" s="200"/>
    </row>
    <row r="7560" spans="1:2" s="197" customFormat="1" x14ac:dyDescent="0.25">
      <c r="A7560" s="200"/>
      <c r="B7560" s="200"/>
    </row>
    <row r="7561" spans="1:2" s="197" customFormat="1" x14ac:dyDescent="0.25">
      <c r="A7561" s="200"/>
      <c r="B7561" s="200"/>
    </row>
    <row r="7562" spans="1:2" s="197" customFormat="1" x14ac:dyDescent="0.25">
      <c r="A7562" s="200"/>
      <c r="B7562" s="200"/>
    </row>
    <row r="7563" spans="1:2" s="197" customFormat="1" x14ac:dyDescent="0.25">
      <c r="A7563" s="200"/>
      <c r="B7563" s="200"/>
    </row>
    <row r="7564" spans="1:2" s="197" customFormat="1" x14ac:dyDescent="0.25">
      <c r="A7564" s="200"/>
      <c r="B7564" s="200"/>
    </row>
    <row r="7565" spans="1:2" s="197" customFormat="1" x14ac:dyDescent="0.25">
      <c r="A7565" s="200"/>
      <c r="B7565" s="200"/>
    </row>
    <row r="7566" spans="1:2" s="197" customFormat="1" x14ac:dyDescent="0.25">
      <c r="A7566" s="200"/>
      <c r="B7566" s="200"/>
    </row>
    <row r="7567" spans="1:2" s="197" customFormat="1" x14ac:dyDescent="0.25">
      <c r="A7567" s="200"/>
      <c r="B7567" s="200"/>
    </row>
    <row r="7568" spans="1:2" s="197" customFormat="1" x14ac:dyDescent="0.25">
      <c r="A7568" s="200"/>
      <c r="B7568" s="200"/>
    </row>
    <row r="7569" spans="1:2" s="197" customFormat="1" x14ac:dyDescent="0.25">
      <c r="A7569" s="200"/>
      <c r="B7569" s="200"/>
    </row>
    <row r="7570" spans="1:2" s="197" customFormat="1" x14ac:dyDescent="0.25">
      <c r="A7570" s="200"/>
      <c r="B7570" s="200"/>
    </row>
    <row r="7571" spans="1:2" s="197" customFormat="1" x14ac:dyDescent="0.25">
      <c r="A7571" s="200"/>
      <c r="B7571" s="200"/>
    </row>
    <row r="7572" spans="1:2" s="197" customFormat="1" x14ac:dyDescent="0.25">
      <c r="A7572" s="200"/>
      <c r="B7572" s="200"/>
    </row>
    <row r="7573" spans="1:2" s="197" customFormat="1" x14ac:dyDescent="0.25">
      <c r="A7573" s="200"/>
      <c r="B7573" s="200"/>
    </row>
    <row r="7574" spans="1:2" s="197" customFormat="1" x14ac:dyDescent="0.25">
      <c r="A7574" s="200"/>
      <c r="B7574" s="200"/>
    </row>
    <row r="7575" spans="1:2" s="197" customFormat="1" x14ac:dyDescent="0.25">
      <c r="A7575" s="200"/>
      <c r="B7575" s="200"/>
    </row>
    <row r="7576" spans="1:2" s="197" customFormat="1" x14ac:dyDescent="0.25">
      <c r="A7576" s="200"/>
      <c r="B7576" s="200"/>
    </row>
    <row r="7577" spans="1:2" s="197" customFormat="1" x14ac:dyDescent="0.25">
      <c r="A7577" s="200"/>
      <c r="B7577" s="200"/>
    </row>
    <row r="7578" spans="1:2" s="197" customFormat="1" x14ac:dyDescent="0.25">
      <c r="A7578" s="200"/>
      <c r="B7578" s="200"/>
    </row>
    <row r="7579" spans="1:2" s="197" customFormat="1" x14ac:dyDescent="0.25">
      <c r="A7579" s="200"/>
      <c r="B7579" s="200"/>
    </row>
    <row r="7580" spans="1:2" s="197" customFormat="1" x14ac:dyDescent="0.25">
      <c r="A7580" s="200"/>
      <c r="B7580" s="200"/>
    </row>
    <row r="7581" spans="1:2" s="197" customFormat="1" x14ac:dyDescent="0.25">
      <c r="A7581" s="200"/>
      <c r="B7581" s="200"/>
    </row>
    <row r="7582" spans="1:2" s="197" customFormat="1" x14ac:dyDescent="0.25">
      <c r="A7582" s="200"/>
      <c r="B7582" s="200"/>
    </row>
    <row r="7583" spans="1:2" s="197" customFormat="1" x14ac:dyDescent="0.25">
      <c r="A7583" s="200"/>
      <c r="B7583" s="200"/>
    </row>
    <row r="7584" spans="1:2" s="197" customFormat="1" x14ac:dyDescent="0.25">
      <c r="A7584" s="200"/>
      <c r="B7584" s="200"/>
    </row>
    <row r="7585" spans="1:2" s="197" customFormat="1" x14ac:dyDescent="0.25">
      <c r="A7585" s="200"/>
      <c r="B7585" s="200"/>
    </row>
    <row r="7586" spans="1:2" s="197" customFormat="1" x14ac:dyDescent="0.25">
      <c r="A7586" s="200"/>
      <c r="B7586" s="200"/>
    </row>
    <row r="7587" spans="1:2" s="197" customFormat="1" x14ac:dyDescent="0.25">
      <c r="A7587" s="200"/>
      <c r="B7587" s="200"/>
    </row>
    <row r="7588" spans="1:2" s="197" customFormat="1" x14ac:dyDescent="0.25">
      <c r="A7588" s="200"/>
      <c r="B7588" s="200"/>
    </row>
    <row r="7589" spans="1:2" s="197" customFormat="1" x14ac:dyDescent="0.25">
      <c r="A7589" s="200"/>
      <c r="B7589" s="200"/>
    </row>
    <row r="7590" spans="1:2" s="197" customFormat="1" x14ac:dyDescent="0.25">
      <c r="A7590" s="200"/>
      <c r="B7590" s="200"/>
    </row>
    <row r="7591" spans="1:2" s="197" customFormat="1" x14ac:dyDescent="0.25">
      <c r="A7591" s="200"/>
      <c r="B7591" s="200"/>
    </row>
    <row r="7592" spans="1:2" s="197" customFormat="1" x14ac:dyDescent="0.25">
      <c r="A7592" s="200"/>
      <c r="B7592" s="200"/>
    </row>
    <row r="7593" spans="1:2" s="197" customFormat="1" x14ac:dyDescent="0.25">
      <c r="A7593" s="200"/>
      <c r="B7593" s="200"/>
    </row>
    <row r="7594" spans="1:2" s="197" customFormat="1" x14ac:dyDescent="0.25">
      <c r="A7594" s="200"/>
      <c r="B7594" s="200"/>
    </row>
    <row r="7595" spans="1:2" s="197" customFormat="1" x14ac:dyDescent="0.25">
      <c r="A7595" s="200"/>
      <c r="B7595" s="200"/>
    </row>
    <row r="7596" spans="1:2" s="197" customFormat="1" x14ac:dyDescent="0.25">
      <c r="A7596" s="200"/>
      <c r="B7596" s="200"/>
    </row>
    <row r="7597" spans="1:2" s="197" customFormat="1" x14ac:dyDescent="0.25">
      <c r="A7597" s="200"/>
      <c r="B7597" s="200"/>
    </row>
    <row r="7598" spans="1:2" s="197" customFormat="1" x14ac:dyDescent="0.25">
      <c r="A7598" s="200"/>
      <c r="B7598" s="200"/>
    </row>
    <row r="7599" spans="1:2" s="197" customFormat="1" x14ac:dyDescent="0.25">
      <c r="A7599" s="200"/>
      <c r="B7599" s="200"/>
    </row>
    <row r="7600" spans="1:2" s="197" customFormat="1" x14ac:dyDescent="0.25">
      <c r="A7600" s="200"/>
      <c r="B7600" s="200"/>
    </row>
    <row r="7601" spans="1:2" s="197" customFormat="1" x14ac:dyDescent="0.25">
      <c r="A7601" s="200"/>
      <c r="B7601" s="200"/>
    </row>
    <row r="7602" spans="1:2" s="197" customFormat="1" x14ac:dyDescent="0.25">
      <c r="A7602" s="200"/>
      <c r="B7602" s="200"/>
    </row>
    <row r="7603" spans="1:2" s="197" customFormat="1" x14ac:dyDescent="0.25">
      <c r="A7603" s="200"/>
      <c r="B7603" s="200"/>
    </row>
    <row r="7604" spans="1:2" s="197" customFormat="1" x14ac:dyDescent="0.25">
      <c r="A7604" s="200"/>
      <c r="B7604" s="200"/>
    </row>
    <row r="7605" spans="1:2" s="197" customFormat="1" x14ac:dyDescent="0.25">
      <c r="A7605" s="200"/>
      <c r="B7605" s="200"/>
    </row>
    <row r="7606" spans="1:2" s="197" customFormat="1" x14ac:dyDescent="0.25">
      <c r="A7606" s="200"/>
      <c r="B7606" s="200"/>
    </row>
    <row r="7607" spans="1:2" s="197" customFormat="1" x14ac:dyDescent="0.25">
      <c r="A7607" s="200"/>
      <c r="B7607" s="200"/>
    </row>
    <row r="7608" spans="1:2" s="197" customFormat="1" x14ac:dyDescent="0.25">
      <c r="A7608" s="200"/>
      <c r="B7608" s="200"/>
    </row>
    <row r="7609" spans="1:2" s="197" customFormat="1" x14ac:dyDescent="0.25">
      <c r="A7609" s="200"/>
      <c r="B7609" s="200"/>
    </row>
    <row r="7610" spans="1:2" s="197" customFormat="1" x14ac:dyDescent="0.25">
      <c r="A7610" s="200"/>
      <c r="B7610" s="200"/>
    </row>
    <row r="7611" spans="1:2" s="197" customFormat="1" x14ac:dyDescent="0.25">
      <c r="A7611" s="200"/>
      <c r="B7611" s="200"/>
    </row>
    <row r="7612" spans="1:2" s="197" customFormat="1" x14ac:dyDescent="0.25">
      <c r="A7612" s="200"/>
      <c r="B7612" s="200"/>
    </row>
    <row r="7613" spans="1:2" s="197" customFormat="1" x14ac:dyDescent="0.25">
      <c r="A7613" s="200"/>
      <c r="B7613" s="200"/>
    </row>
    <row r="7614" spans="1:2" s="197" customFormat="1" x14ac:dyDescent="0.25">
      <c r="A7614" s="200"/>
      <c r="B7614" s="200"/>
    </row>
    <row r="7615" spans="1:2" s="197" customFormat="1" x14ac:dyDescent="0.25">
      <c r="A7615" s="200"/>
      <c r="B7615" s="200"/>
    </row>
    <row r="7616" spans="1:2" s="197" customFormat="1" x14ac:dyDescent="0.25">
      <c r="A7616" s="200"/>
      <c r="B7616" s="200"/>
    </row>
    <row r="7617" spans="1:2" s="197" customFormat="1" x14ac:dyDescent="0.25">
      <c r="A7617" s="200"/>
      <c r="B7617" s="200"/>
    </row>
    <row r="7618" spans="1:2" s="197" customFormat="1" x14ac:dyDescent="0.25">
      <c r="A7618" s="200"/>
      <c r="B7618" s="200"/>
    </row>
    <row r="7619" spans="1:2" s="197" customFormat="1" x14ac:dyDescent="0.25">
      <c r="A7619" s="200"/>
      <c r="B7619" s="200"/>
    </row>
    <row r="7620" spans="1:2" s="197" customFormat="1" x14ac:dyDescent="0.25">
      <c r="A7620" s="200"/>
      <c r="B7620" s="200"/>
    </row>
    <row r="7621" spans="1:2" s="197" customFormat="1" x14ac:dyDescent="0.25">
      <c r="A7621" s="200"/>
      <c r="B7621" s="200"/>
    </row>
    <row r="7622" spans="1:2" s="197" customFormat="1" x14ac:dyDescent="0.25">
      <c r="A7622" s="200"/>
      <c r="B7622" s="200"/>
    </row>
    <row r="7623" spans="1:2" s="197" customFormat="1" x14ac:dyDescent="0.25">
      <c r="A7623" s="200"/>
      <c r="B7623" s="200"/>
    </row>
    <row r="7624" spans="1:2" s="197" customFormat="1" x14ac:dyDescent="0.25">
      <c r="A7624" s="200"/>
      <c r="B7624" s="200"/>
    </row>
    <row r="7625" spans="1:2" s="197" customFormat="1" x14ac:dyDescent="0.25">
      <c r="A7625" s="200"/>
      <c r="B7625" s="200"/>
    </row>
    <row r="7626" spans="1:2" s="197" customFormat="1" x14ac:dyDescent="0.25">
      <c r="A7626" s="200"/>
      <c r="B7626" s="200"/>
    </row>
    <row r="7627" spans="1:2" s="197" customFormat="1" x14ac:dyDescent="0.25">
      <c r="A7627" s="200"/>
      <c r="B7627" s="200"/>
    </row>
    <row r="7628" spans="1:2" s="197" customFormat="1" x14ac:dyDescent="0.25">
      <c r="A7628" s="200"/>
      <c r="B7628" s="200"/>
    </row>
    <row r="7629" spans="1:2" s="197" customFormat="1" x14ac:dyDescent="0.25">
      <c r="A7629" s="200"/>
      <c r="B7629" s="200"/>
    </row>
    <row r="7630" spans="1:2" s="197" customFormat="1" x14ac:dyDescent="0.25">
      <c r="A7630" s="200"/>
      <c r="B7630" s="200"/>
    </row>
    <row r="7631" spans="1:2" s="197" customFormat="1" x14ac:dyDescent="0.25">
      <c r="A7631" s="200"/>
      <c r="B7631" s="200"/>
    </row>
    <row r="7632" spans="1:2" s="197" customFormat="1" x14ac:dyDescent="0.25">
      <c r="A7632" s="200"/>
      <c r="B7632" s="200"/>
    </row>
    <row r="7633" spans="1:2" s="197" customFormat="1" x14ac:dyDescent="0.25">
      <c r="A7633" s="200"/>
      <c r="B7633" s="200"/>
    </row>
    <row r="7634" spans="1:2" s="197" customFormat="1" x14ac:dyDescent="0.25">
      <c r="A7634" s="200"/>
      <c r="B7634" s="200"/>
    </row>
    <row r="7635" spans="1:2" s="197" customFormat="1" x14ac:dyDescent="0.25">
      <c r="A7635" s="200"/>
      <c r="B7635" s="200"/>
    </row>
    <row r="7636" spans="1:2" s="197" customFormat="1" x14ac:dyDescent="0.25">
      <c r="A7636" s="200"/>
      <c r="B7636" s="200"/>
    </row>
    <row r="7637" spans="1:2" s="197" customFormat="1" x14ac:dyDescent="0.25">
      <c r="A7637" s="200"/>
      <c r="B7637" s="200"/>
    </row>
    <row r="7638" spans="1:2" s="197" customFormat="1" x14ac:dyDescent="0.25">
      <c r="A7638" s="200"/>
      <c r="B7638" s="200"/>
    </row>
    <row r="7639" spans="1:2" s="197" customFormat="1" x14ac:dyDescent="0.25">
      <c r="A7639" s="200"/>
      <c r="B7639" s="200"/>
    </row>
    <row r="7640" spans="1:2" s="197" customFormat="1" x14ac:dyDescent="0.25">
      <c r="A7640" s="200"/>
      <c r="B7640" s="200"/>
    </row>
    <row r="7641" spans="1:2" s="197" customFormat="1" x14ac:dyDescent="0.25">
      <c r="A7641" s="200"/>
      <c r="B7641" s="200"/>
    </row>
    <row r="7642" spans="1:2" s="197" customFormat="1" x14ac:dyDescent="0.25">
      <c r="A7642" s="200"/>
      <c r="B7642" s="200"/>
    </row>
    <row r="7643" spans="1:2" s="197" customFormat="1" x14ac:dyDescent="0.25">
      <c r="A7643" s="200"/>
      <c r="B7643" s="200"/>
    </row>
    <row r="7644" spans="1:2" s="197" customFormat="1" x14ac:dyDescent="0.25">
      <c r="A7644" s="200"/>
      <c r="B7644" s="200"/>
    </row>
    <row r="7645" spans="1:2" s="197" customFormat="1" x14ac:dyDescent="0.25">
      <c r="A7645" s="200"/>
      <c r="B7645" s="200"/>
    </row>
    <row r="7646" spans="1:2" s="197" customFormat="1" x14ac:dyDescent="0.25">
      <c r="A7646" s="200"/>
      <c r="B7646" s="200"/>
    </row>
    <row r="7647" spans="1:2" s="197" customFormat="1" x14ac:dyDescent="0.25">
      <c r="A7647" s="200"/>
      <c r="B7647" s="200"/>
    </row>
    <row r="7648" spans="1:2" s="197" customFormat="1" x14ac:dyDescent="0.25">
      <c r="A7648" s="200"/>
      <c r="B7648" s="200"/>
    </row>
    <row r="7649" spans="1:2" s="197" customFormat="1" x14ac:dyDescent="0.25">
      <c r="A7649" s="200"/>
      <c r="B7649" s="200"/>
    </row>
    <row r="7650" spans="1:2" s="197" customFormat="1" x14ac:dyDescent="0.25">
      <c r="A7650" s="200"/>
      <c r="B7650" s="200"/>
    </row>
    <row r="7651" spans="1:2" s="197" customFormat="1" x14ac:dyDescent="0.25">
      <c r="A7651" s="200"/>
      <c r="B7651" s="200"/>
    </row>
    <row r="7652" spans="1:2" s="197" customFormat="1" x14ac:dyDescent="0.25">
      <c r="A7652" s="200"/>
      <c r="B7652" s="200"/>
    </row>
    <row r="7653" spans="1:2" s="197" customFormat="1" x14ac:dyDescent="0.25">
      <c r="A7653" s="200"/>
      <c r="B7653" s="200"/>
    </row>
    <row r="7654" spans="1:2" s="197" customFormat="1" x14ac:dyDescent="0.25">
      <c r="A7654" s="200"/>
      <c r="B7654" s="200"/>
    </row>
    <row r="7655" spans="1:2" s="197" customFormat="1" x14ac:dyDescent="0.25">
      <c r="A7655" s="200"/>
      <c r="B7655" s="200"/>
    </row>
    <row r="7656" spans="1:2" s="197" customFormat="1" x14ac:dyDescent="0.25">
      <c r="A7656" s="200"/>
      <c r="B7656" s="200"/>
    </row>
    <row r="7657" spans="1:2" s="197" customFormat="1" x14ac:dyDescent="0.25">
      <c r="A7657" s="200"/>
      <c r="B7657" s="200"/>
    </row>
    <row r="7658" spans="1:2" s="197" customFormat="1" x14ac:dyDescent="0.25">
      <c r="A7658" s="200"/>
      <c r="B7658" s="200"/>
    </row>
    <row r="7659" spans="1:2" s="197" customFormat="1" x14ac:dyDescent="0.25">
      <c r="A7659" s="200"/>
      <c r="B7659" s="200"/>
    </row>
    <row r="7660" spans="1:2" s="197" customFormat="1" x14ac:dyDescent="0.25">
      <c r="A7660" s="200"/>
      <c r="B7660" s="200"/>
    </row>
    <row r="7661" spans="1:2" s="197" customFormat="1" x14ac:dyDescent="0.25">
      <c r="A7661" s="200"/>
      <c r="B7661" s="200"/>
    </row>
    <row r="7662" spans="1:2" s="197" customFormat="1" x14ac:dyDescent="0.25">
      <c r="A7662" s="200"/>
      <c r="B7662" s="200"/>
    </row>
    <row r="7663" spans="1:2" s="197" customFormat="1" x14ac:dyDescent="0.25">
      <c r="A7663" s="200"/>
      <c r="B7663" s="200"/>
    </row>
    <row r="7664" spans="1:2" s="197" customFormat="1" x14ac:dyDescent="0.25">
      <c r="A7664" s="200"/>
      <c r="B7664" s="200"/>
    </row>
    <row r="7665" spans="1:2" s="197" customFormat="1" x14ac:dyDescent="0.25">
      <c r="A7665" s="200"/>
      <c r="B7665" s="200"/>
    </row>
    <row r="7666" spans="1:2" s="197" customFormat="1" x14ac:dyDescent="0.25">
      <c r="A7666" s="200"/>
      <c r="B7666" s="200"/>
    </row>
    <row r="7667" spans="1:2" s="197" customFormat="1" x14ac:dyDescent="0.25">
      <c r="A7667" s="200"/>
      <c r="B7667" s="200"/>
    </row>
    <row r="7668" spans="1:2" s="197" customFormat="1" x14ac:dyDescent="0.25">
      <c r="A7668" s="200"/>
      <c r="B7668" s="200"/>
    </row>
    <row r="7669" spans="1:2" s="197" customFormat="1" x14ac:dyDescent="0.25">
      <c r="A7669" s="200"/>
      <c r="B7669" s="200"/>
    </row>
    <row r="7670" spans="1:2" s="197" customFormat="1" x14ac:dyDescent="0.25">
      <c r="A7670" s="200"/>
      <c r="B7670" s="200"/>
    </row>
    <row r="7671" spans="1:2" s="197" customFormat="1" x14ac:dyDescent="0.25">
      <c r="A7671" s="200"/>
      <c r="B7671" s="200"/>
    </row>
    <row r="7672" spans="1:2" s="197" customFormat="1" x14ac:dyDescent="0.25">
      <c r="A7672" s="200"/>
      <c r="B7672" s="200"/>
    </row>
    <row r="7673" spans="1:2" s="197" customFormat="1" x14ac:dyDescent="0.25">
      <c r="A7673" s="200"/>
      <c r="B7673" s="200"/>
    </row>
    <row r="7674" spans="1:2" s="197" customFormat="1" x14ac:dyDescent="0.25">
      <c r="A7674" s="200"/>
      <c r="B7674" s="200"/>
    </row>
    <row r="7675" spans="1:2" s="197" customFormat="1" x14ac:dyDescent="0.25">
      <c r="A7675" s="200"/>
      <c r="B7675" s="200"/>
    </row>
    <row r="7676" spans="1:2" s="197" customFormat="1" x14ac:dyDescent="0.25">
      <c r="A7676" s="200"/>
      <c r="B7676" s="200"/>
    </row>
    <row r="7677" spans="1:2" s="197" customFormat="1" x14ac:dyDescent="0.25">
      <c r="A7677" s="200"/>
      <c r="B7677" s="200"/>
    </row>
    <row r="7678" spans="1:2" s="197" customFormat="1" x14ac:dyDescent="0.25">
      <c r="A7678" s="200"/>
      <c r="B7678" s="200"/>
    </row>
    <row r="7679" spans="1:2" s="197" customFormat="1" x14ac:dyDescent="0.25">
      <c r="A7679" s="200"/>
      <c r="B7679" s="200"/>
    </row>
    <row r="7680" spans="1:2" s="197" customFormat="1" x14ac:dyDescent="0.25">
      <c r="A7680" s="200"/>
      <c r="B7680" s="200"/>
    </row>
    <row r="7681" spans="1:2" s="197" customFormat="1" x14ac:dyDescent="0.25">
      <c r="A7681" s="200"/>
      <c r="B7681" s="200"/>
    </row>
    <row r="7682" spans="1:2" s="197" customFormat="1" x14ac:dyDescent="0.25">
      <c r="A7682" s="200"/>
      <c r="B7682" s="200"/>
    </row>
    <row r="7683" spans="1:2" s="197" customFormat="1" x14ac:dyDescent="0.25">
      <c r="A7683" s="200"/>
      <c r="B7683" s="200"/>
    </row>
    <row r="7684" spans="1:2" s="197" customFormat="1" x14ac:dyDescent="0.25">
      <c r="A7684" s="200"/>
      <c r="B7684" s="200"/>
    </row>
    <row r="7685" spans="1:2" s="197" customFormat="1" x14ac:dyDescent="0.25">
      <c r="A7685" s="200"/>
      <c r="B7685" s="200"/>
    </row>
    <row r="7686" spans="1:2" s="197" customFormat="1" x14ac:dyDescent="0.25">
      <c r="A7686" s="200"/>
      <c r="B7686" s="200"/>
    </row>
    <row r="7687" spans="1:2" s="197" customFormat="1" x14ac:dyDescent="0.25">
      <c r="A7687" s="200"/>
      <c r="B7687" s="200"/>
    </row>
    <row r="7688" spans="1:2" s="197" customFormat="1" x14ac:dyDescent="0.25">
      <c r="A7688" s="200"/>
      <c r="B7688" s="200"/>
    </row>
    <row r="7689" spans="1:2" s="197" customFormat="1" x14ac:dyDescent="0.25">
      <c r="A7689" s="200"/>
      <c r="B7689" s="200"/>
    </row>
    <row r="7690" spans="1:2" s="197" customFormat="1" x14ac:dyDescent="0.25">
      <c r="A7690" s="200"/>
      <c r="B7690" s="200"/>
    </row>
    <row r="7691" spans="1:2" s="197" customFormat="1" x14ac:dyDescent="0.25">
      <c r="A7691" s="200"/>
      <c r="B7691" s="200"/>
    </row>
    <row r="7692" spans="1:2" s="197" customFormat="1" x14ac:dyDescent="0.25">
      <c r="A7692" s="200"/>
      <c r="B7692" s="200"/>
    </row>
    <row r="7693" spans="1:2" s="197" customFormat="1" x14ac:dyDescent="0.25">
      <c r="A7693" s="200"/>
      <c r="B7693" s="200"/>
    </row>
    <row r="7694" spans="1:2" s="197" customFormat="1" x14ac:dyDescent="0.25">
      <c r="A7694" s="200"/>
      <c r="B7694" s="200"/>
    </row>
    <row r="7695" spans="1:2" s="197" customFormat="1" x14ac:dyDescent="0.25">
      <c r="A7695" s="200"/>
      <c r="B7695" s="200"/>
    </row>
    <row r="7696" spans="1:2" s="197" customFormat="1" x14ac:dyDescent="0.25">
      <c r="A7696" s="200"/>
      <c r="B7696" s="200"/>
    </row>
    <row r="7697" spans="1:2" s="197" customFormat="1" x14ac:dyDescent="0.25">
      <c r="A7697" s="200"/>
      <c r="B7697" s="200"/>
    </row>
    <row r="7698" spans="1:2" s="197" customFormat="1" x14ac:dyDescent="0.25">
      <c r="A7698" s="200"/>
      <c r="B7698" s="200"/>
    </row>
    <row r="7699" spans="1:2" s="197" customFormat="1" x14ac:dyDescent="0.25">
      <c r="A7699" s="200"/>
      <c r="B7699" s="200"/>
    </row>
    <row r="7700" spans="1:2" s="197" customFormat="1" x14ac:dyDescent="0.25">
      <c r="A7700" s="200"/>
      <c r="B7700" s="200"/>
    </row>
    <row r="7701" spans="1:2" s="197" customFormat="1" x14ac:dyDescent="0.25">
      <c r="A7701" s="200"/>
      <c r="B7701" s="200"/>
    </row>
    <row r="7702" spans="1:2" s="197" customFormat="1" x14ac:dyDescent="0.25">
      <c r="A7702" s="200"/>
      <c r="B7702" s="200"/>
    </row>
    <row r="7703" spans="1:2" s="197" customFormat="1" x14ac:dyDescent="0.25">
      <c r="A7703" s="200"/>
      <c r="B7703" s="200"/>
    </row>
    <row r="7704" spans="1:2" s="197" customFormat="1" x14ac:dyDescent="0.25">
      <c r="A7704" s="200"/>
      <c r="B7704" s="200"/>
    </row>
    <row r="7705" spans="1:2" s="197" customFormat="1" x14ac:dyDescent="0.25">
      <c r="A7705" s="200"/>
      <c r="B7705" s="200"/>
    </row>
    <row r="7706" spans="1:2" s="197" customFormat="1" x14ac:dyDescent="0.25">
      <c r="A7706" s="200"/>
      <c r="B7706" s="200"/>
    </row>
    <row r="7707" spans="1:2" s="197" customFormat="1" x14ac:dyDescent="0.25">
      <c r="A7707" s="200"/>
      <c r="B7707" s="200"/>
    </row>
    <row r="7708" spans="1:2" s="197" customFormat="1" x14ac:dyDescent="0.25">
      <c r="A7708" s="200"/>
      <c r="B7708" s="200"/>
    </row>
    <row r="7709" spans="1:2" s="197" customFormat="1" x14ac:dyDescent="0.25">
      <c r="A7709" s="200"/>
      <c r="B7709" s="200"/>
    </row>
    <row r="7710" spans="1:2" s="197" customFormat="1" x14ac:dyDescent="0.25">
      <c r="A7710" s="200"/>
      <c r="B7710" s="200"/>
    </row>
    <row r="7711" spans="1:2" s="197" customFormat="1" x14ac:dyDescent="0.25">
      <c r="A7711" s="200"/>
      <c r="B7711" s="200"/>
    </row>
    <row r="7712" spans="1:2" s="197" customFormat="1" x14ac:dyDescent="0.25">
      <c r="A7712" s="200"/>
      <c r="B7712" s="200"/>
    </row>
    <row r="7713" spans="1:2" s="197" customFormat="1" x14ac:dyDescent="0.25">
      <c r="A7713" s="200"/>
      <c r="B7713" s="200"/>
    </row>
    <row r="7714" spans="1:2" s="197" customFormat="1" x14ac:dyDescent="0.25">
      <c r="A7714" s="200"/>
      <c r="B7714" s="200"/>
    </row>
    <row r="7715" spans="1:2" s="197" customFormat="1" x14ac:dyDescent="0.25">
      <c r="A7715" s="200"/>
      <c r="B7715" s="200"/>
    </row>
    <row r="7716" spans="1:2" s="197" customFormat="1" x14ac:dyDescent="0.25">
      <c r="A7716" s="200"/>
      <c r="B7716" s="200"/>
    </row>
    <row r="7717" spans="1:2" s="197" customFormat="1" x14ac:dyDescent="0.25">
      <c r="A7717" s="200"/>
      <c r="B7717" s="200"/>
    </row>
    <row r="7718" spans="1:2" s="197" customFormat="1" x14ac:dyDescent="0.25">
      <c r="A7718" s="200"/>
      <c r="B7718" s="200"/>
    </row>
    <row r="7719" spans="1:2" s="197" customFormat="1" x14ac:dyDescent="0.25">
      <c r="A7719" s="200"/>
      <c r="B7719" s="200"/>
    </row>
    <row r="7720" spans="1:2" s="197" customFormat="1" x14ac:dyDescent="0.25">
      <c r="A7720" s="200"/>
      <c r="B7720" s="200"/>
    </row>
    <row r="7721" spans="1:2" s="197" customFormat="1" x14ac:dyDescent="0.25">
      <c r="A7721" s="200"/>
      <c r="B7721" s="200"/>
    </row>
    <row r="7722" spans="1:2" s="197" customFormat="1" x14ac:dyDescent="0.25">
      <c r="A7722" s="200"/>
      <c r="B7722" s="200"/>
    </row>
    <row r="7723" spans="1:2" s="197" customFormat="1" x14ac:dyDescent="0.25">
      <c r="A7723" s="200"/>
      <c r="B7723" s="200"/>
    </row>
    <row r="7724" spans="1:2" s="197" customFormat="1" x14ac:dyDescent="0.25">
      <c r="A7724" s="200"/>
      <c r="B7724" s="200"/>
    </row>
    <row r="7725" spans="1:2" s="197" customFormat="1" x14ac:dyDescent="0.25">
      <c r="A7725" s="200"/>
      <c r="B7725" s="200"/>
    </row>
    <row r="7726" spans="1:2" s="197" customFormat="1" x14ac:dyDescent="0.25">
      <c r="A7726" s="200"/>
      <c r="B7726" s="200"/>
    </row>
    <row r="7727" spans="1:2" s="197" customFormat="1" x14ac:dyDescent="0.25">
      <c r="A7727" s="200"/>
      <c r="B7727" s="200"/>
    </row>
    <row r="7728" spans="1:2" s="197" customFormat="1" x14ac:dyDescent="0.25">
      <c r="A7728" s="200"/>
      <c r="B7728" s="200"/>
    </row>
    <row r="7729" spans="1:2" s="197" customFormat="1" x14ac:dyDescent="0.25">
      <c r="A7729" s="200"/>
      <c r="B7729" s="200"/>
    </row>
    <row r="7730" spans="1:2" s="197" customFormat="1" x14ac:dyDescent="0.25">
      <c r="A7730" s="200"/>
      <c r="B7730" s="200"/>
    </row>
    <row r="7731" spans="1:2" s="197" customFormat="1" x14ac:dyDescent="0.25">
      <c r="A7731" s="200"/>
      <c r="B7731" s="200"/>
    </row>
    <row r="7732" spans="1:2" s="197" customFormat="1" x14ac:dyDescent="0.25">
      <c r="A7732" s="200"/>
      <c r="B7732" s="200"/>
    </row>
    <row r="7733" spans="1:2" s="197" customFormat="1" x14ac:dyDescent="0.25">
      <c r="A7733" s="200"/>
      <c r="B7733" s="200"/>
    </row>
    <row r="7734" spans="1:2" s="197" customFormat="1" x14ac:dyDescent="0.25">
      <c r="A7734" s="200"/>
      <c r="B7734" s="200"/>
    </row>
    <row r="7735" spans="1:2" s="197" customFormat="1" x14ac:dyDescent="0.25">
      <c r="A7735" s="200"/>
      <c r="B7735" s="200"/>
    </row>
    <row r="7736" spans="1:2" s="197" customFormat="1" x14ac:dyDescent="0.25">
      <c r="A7736" s="200"/>
      <c r="B7736" s="200"/>
    </row>
    <row r="7737" spans="1:2" s="197" customFormat="1" x14ac:dyDescent="0.25">
      <c r="A7737" s="200"/>
      <c r="B7737" s="200"/>
    </row>
    <row r="7738" spans="1:2" s="197" customFormat="1" x14ac:dyDescent="0.25">
      <c r="A7738" s="200"/>
      <c r="B7738" s="200"/>
    </row>
    <row r="7739" spans="1:2" s="197" customFormat="1" x14ac:dyDescent="0.25">
      <c r="A7739" s="200"/>
      <c r="B7739" s="200"/>
    </row>
    <row r="7740" spans="1:2" s="197" customFormat="1" x14ac:dyDescent="0.25">
      <c r="A7740" s="200"/>
      <c r="B7740" s="200"/>
    </row>
    <row r="7741" spans="1:2" s="197" customFormat="1" x14ac:dyDescent="0.25">
      <c r="A7741" s="200"/>
      <c r="B7741" s="200"/>
    </row>
    <row r="7742" spans="1:2" s="197" customFormat="1" x14ac:dyDescent="0.25">
      <c r="A7742" s="200"/>
      <c r="B7742" s="200"/>
    </row>
    <row r="7743" spans="1:2" s="197" customFormat="1" x14ac:dyDescent="0.25">
      <c r="A7743" s="200"/>
      <c r="B7743" s="200"/>
    </row>
    <row r="7744" spans="1:2" s="197" customFormat="1" x14ac:dyDescent="0.25">
      <c r="A7744" s="200"/>
      <c r="B7744" s="200"/>
    </row>
    <row r="7745" spans="1:2" s="197" customFormat="1" x14ac:dyDescent="0.25">
      <c r="A7745" s="200"/>
      <c r="B7745" s="200"/>
    </row>
    <row r="7746" spans="1:2" s="197" customFormat="1" x14ac:dyDescent="0.25">
      <c r="A7746" s="200"/>
      <c r="B7746" s="200"/>
    </row>
    <row r="7747" spans="1:2" s="197" customFormat="1" x14ac:dyDescent="0.25">
      <c r="A7747" s="200"/>
      <c r="B7747" s="200"/>
    </row>
    <row r="7748" spans="1:2" s="197" customFormat="1" x14ac:dyDescent="0.25">
      <c r="A7748" s="200"/>
      <c r="B7748" s="200"/>
    </row>
    <row r="7749" spans="1:2" s="197" customFormat="1" x14ac:dyDescent="0.25">
      <c r="A7749" s="200"/>
      <c r="B7749" s="200"/>
    </row>
    <row r="7750" spans="1:2" s="197" customFormat="1" x14ac:dyDescent="0.25">
      <c r="A7750" s="200"/>
      <c r="B7750" s="200"/>
    </row>
    <row r="7751" spans="1:2" s="197" customFormat="1" x14ac:dyDescent="0.25">
      <c r="A7751" s="200"/>
      <c r="B7751" s="200"/>
    </row>
    <row r="7752" spans="1:2" s="197" customFormat="1" x14ac:dyDescent="0.25">
      <c r="A7752" s="200"/>
      <c r="B7752" s="200"/>
    </row>
    <row r="7753" spans="1:2" s="197" customFormat="1" x14ac:dyDescent="0.25">
      <c r="A7753" s="200"/>
      <c r="B7753" s="200"/>
    </row>
    <row r="7754" spans="1:2" s="197" customFormat="1" x14ac:dyDescent="0.25">
      <c r="A7754" s="200"/>
      <c r="B7754" s="200"/>
    </row>
    <row r="7755" spans="1:2" s="197" customFormat="1" x14ac:dyDescent="0.25">
      <c r="A7755" s="200"/>
      <c r="B7755" s="200"/>
    </row>
    <row r="7756" spans="1:2" s="197" customFormat="1" x14ac:dyDescent="0.25">
      <c r="A7756" s="200"/>
      <c r="B7756" s="200"/>
    </row>
    <row r="7757" spans="1:2" s="197" customFormat="1" x14ac:dyDescent="0.25">
      <c r="A7757" s="200"/>
      <c r="B7757" s="200"/>
    </row>
    <row r="7758" spans="1:2" s="197" customFormat="1" x14ac:dyDescent="0.25">
      <c r="A7758" s="200"/>
      <c r="B7758" s="200"/>
    </row>
    <row r="7759" spans="1:2" s="197" customFormat="1" x14ac:dyDescent="0.25">
      <c r="A7759" s="200"/>
      <c r="B7759" s="200"/>
    </row>
    <row r="7760" spans="1:2" s="197" customFormat="1" x14ac:dyDescent="0.25">
      <c r="A7760" s="200"/>
      <c r="B7760" s="200"/>
    </row>
    <row r="7761" spans="1:2" s="197" customFormat="1" x14ac:dyDescent="0.25">
      <c r="A7761" s="200"/>
      <c r="B7761" s="200"/>
    </row>
    <row r="7762" spans="1:2" s="197" customFormat="1" x14ac:dyDescent="0.25">
      <c r="A7762" s="200"/>
      <c r="B7762" s="200"/>
    </row>
    <row r="7763" spans="1:2" s="197" customFormat="1" x14ac:dyDescent="0.25">
      <c r="A7763" s="200"/>
      <c r="B7763" s="200"/>
    </row>
    <row r="7764" spans="1:2" s="197" customFormat="1" x14ac:dyDescent="0.25">
      <c r="A7764" s="200"/>
      <c r="B7764" s="200"/>
    </row>
    <row r="7765" spans="1:2" s="197" customFormat="1" x14ac:dyDescent="0.25">
      <c r="A7765" s="200"/>
      <c r="B7765" s="200"/>
    </row>
    <row r="7766" spans="1:2" s="197" customFormat="1" x14ac:dyDescent="0.25">
      <c r="A7766" s="200"/>
      <c r="B7766" s="200"/>
    </row>
    <row r="7767" spans="1:2" s="197" customFormat="1" x14ac:dyDescent="0.25">
      <c r="A7767" s="200"/>
      <c r="B7767" s="200"/>
    </row>
    <row r="7768" spans="1:2" s="197" customFormat="1" x14ac:dyDescent="0.25">
      <c r="A7768" s="200"/>
      <c r="B7768" s="200"/>
    </row>
    <row r="7769" spans="1:2" s="197" customFormat="1" x14ac:dyDescent="0.25">
      <c r="A7769" s="200"/>
      <c r="B7769" s="200"/>
    </row>
    <row r="7770" spans="1:2" s="197" customFormat="1" x14ac:dyDescent="0.25">
      <c r="A7770" s="200"/>
      <c r="B7770" s="200"/>
    </row>
    <row r="7771" spans="1:2" s="197" customFormat="1" x14ac:dyDescent="0.25">
      <c r="A7771" s="200"/>
      <c r="B7771" s="200"/>
    </row>
    <row r="7772" spans="1:2" s="197" customFormat="1" x14ac:dyDescent="0.25">
      <c r="A7772" s="200"/>
      <c r="B7772" s="200"/>
    </row>
    <row r="7773" spans="1:2" s="197" customFormat="1" x14ac:dyDescent="0.25">
      <c r="A7773" s="200"/>
      <c r="B7773" s="200"/>
    </row>
    <row r="7774" spans="1:2" s="197" customFormat="1" x14ac:dyDescent="0.25">
      <c r="A7774" s="200"/>
      <c r="B7774" s="200"/>
    </row>
    <row r="7775" spans="1:2" s="197" customFormat="1" x14ac:dyDescent="0.25">
      <c r="A7775" s="200"/>
      <c r="B7775" s="200"/>
    </row>
    <row r="7776" spans="1:2" s="197" customFormat="1" x14ac:dyDescent="0.25">
      <c r="A7776" s="200"/>
      <c r="B7776" s="200"/>
    </row>
    <row r="7777" spans="1:2" s="197" customFormat="1" x14ac:dyDescent="0.25">
      <c r="A7777" s="200"/>
      <c r="B7777" s="200"/>
    </row>
    <row r="7778" spans="1:2" s="197" customFormat="1" x14ac:dyDescent="0.25">
      <c r="A7778" s="200"/>
      <c r="B7778" s="200"/>
    </row>
    <row r="7779" spans="1:2" s="197" customFormat="1" x14ac:dyDescent="0.25">
      <c r="A7779" s="200"/>
      <c r="B7779" s="200"/>
    </row>
    <row r="7780" spans="1:2" s="197" customFormat="1" x14ac:dyDescent="0.25">
      <c r="A7780" s="200"/>
      <c r="B7780" s="200"/>
    </row>
    <row r="7781" spans="1:2" s="197" customFormat="1" x14ac:dyDescent="0.25">
      <c r="A7781" s="200"/>
      <c r="B7781" s="200"/>
    </row>
    <row r="7782" spans="1:2" s="197" customFormat="1" x14ac:dyDescent="0.25">
      <c r="A7782" s="200"/>
      <c r="B7782" s="200"/>
    </row>
    <row r="7783" spans="1:2" s="197" customFormat="1" x14ac:dyDescent="0.25">
      <c r="A7783" s="200"/>
      <c r="B7783" s="200"/>
    </row>
    <row r="7784" spans="1:2" s="197" customFormat="1" x14ac:dyDescent="0.25">
      <c r="A7784" s="200"/>
      <c r="B7784" s="200"/>
    </row>
    <row r="7785" spans="1:2" s="197" customFormat="1" x14ac:dyDescent="0.25">
      <c r="A7785" s="200"/>
      <c r="B7785" s="200"/>
    </row>
    <row r="7786" spans="1:2" s="197" customFormat="1" x14ac:dyDescent="0.25">
      <c r="A7786" s="200"/>
      <c r="B7786" s="200"/>
    </row>
    <row r="7787" spans="1:2" s="197" customFormat="1" x14ac:dyDescent="0.25">
      <c r="A7787" s="200"/>
      <c r="B7787" s="200"/>
    </row>
    <row r="7788" spans="1:2" s="197" customFormat="1" x14ac:dyDescent="0.25">
      <c r="A7788" s="200"/>
      <c r="B7788" s="200"/>
    </row>
    <row r="7789" spans="1:2" s="197" customFormat="1" x14ac:dyDescent="0.25">
      <c r="A7789" s="200"/>
      <c r="B7789" s="200"/>
    </row>
    <row r="7790" spans="1:2" s="197" customFormat="1" x14ac:dyDescent="0.25">
      <c r="A7790" s="200"/>
      <c r="B7790" s="200"/>
    </row>
    <row r="7791" spans="1:2" s="197" customFormat="1" x14ac:dyDescent="0.25">
      <c r="A7791" s="200"/>
      <c r="B7791" s="200"/>
    </row>
    <row r="7792" spans="1:2" s="197" customFormat="1" x14ac:dyDescent="0.25">
      <c r="A7792" s="200"/>
      <c r="B7792" s="200"/>
    </row>
    <row r="7793" spans="1:2" s="197" customFormat="1" x14ac:dyDescent="0.25">
      <c r="A7793" s="200"/>
      <c r="B7793" s="200"/>
    </row>
    <row r="7794" spans="1:2" s="197" customFormat="1" x14ac:dyDescent="0.25">
      <c r="A7794" s="200"/>
      <c r="B7794" s="200"/>
    </row>
    <row r="7795" spans="1:2" s="197" customFormat="1" x14ac:dyDescent="0.25">
      <c r="A7795" s="200"/>
      <c r="B7795" s="200"/>
    </row>
    <row r="7796" spans="1:2" s="197" customFormat="1" x14ac:dyDescent="0.25">
      <c r="A7796" s="200"/>
      <c r="B7796" s="200"/>
    </row>
    <row r="7797" spans="1:2" s="197" customFormat="1" x14ac:dyDescent="0.25">
      <c r="A7797" s="200"/>
      <c r="B7797" s="200"/>
    </row>
    <row r="7798" spans="1:2" s="197" customFormat="1" x14ac:dyDescent="0.25">
      <c r="A7798" s="200"/>
      <c r="B7798" s="200"/>
    </row>
    <row r="7799" spans="1:2" s="197" customFormat="1" x14ac:dyDescent="0.25">
      <c r="A7799" s="200"/>
      <c r="B7799" s="200"/>
    </row>
    <row r="7800" spans="1:2" s="197" customFormat="1" x14ac:dyDescent="0.25">
      <c r="A7800" s="200"/>
      <c r="B7800" s="200"/>
    </row>
    <row r="7801" spans="1:2" s="197" customFormat="1" x14ac:dyDescent="0.25">
      <c r="A7801" s="200"/>
      <c r="B7801" s="200"/>
    </row>
    <row r="7802" spans="1:2" s="197" customFormat="1" x14ac:dyDescent="0.25">
      <c r="A7802" s="200"/>
      <c r="B7802" s="200"/>
    </row>
    <row r="7803" spans="1:2" s="197" customFormat="1" x14ac:dyDescent="0.25">
      <c r="A7803" s="200"/>
      <c r="B7803" s="200"/>
    </row>
    <row r="7804" spans="1:2" s="197" customFormat="1" x14ac:dyDescent="0.25">
      <c r="A7804" s="200"/>
      <c r="B7804" s="200"/>
    </row>
    <row r="7805" spans="1:2" s="197" customFormat="1" x14ac:dyDescent="0.25">
      <c r="A7805" s="200"/>
      <c r="B7805" s="200"/>
    </row>
    <row r="7806" spans="1:2" s="197" customFormat="1" x14ac:dyDescent="0.25">
      <c r="A7806" s="200"/>
      <c r="B7806" s="200"/>
    </row>
    <row r="7807" spans="1:2" s="197" customFormat="1" x14ac:dyDescent="0.25">
      <c r="A7807" s="200"/>
      <c r="B7807" s="200"/>
    </row>
    <row r="7808" spans="1:2" s="197" customFormat="1" x14ac:dyDescent="0.25">
      <c r="A7808" s="200"/>
      <c r="B7808" s="200"/>
    </row>
    <row r="7809" spans="1:2" s="197" customFormat="1" x14ac:dyDescent="0.25">
      <c r="A7809" s="200"/>
      <c r="B7809" s="200"/>
    </row>
    <row r="7810" spans="1:2" s="197" customFormat="1" x14ac:dyDescent="0.25">
      <c r="A7810" s="200"/>
      <c r="B7810" s="200"/>
    </row>
    <row r="7811" spans="1:2" s="197" customFormat="1" x14ac:dyDescent="0.25">
      <c r="A7811" s="200"/>
      <c r="B7811" s="200"/>
    </row>
    <row r="7812" spans="1:2" s="197" customFormat="1" x14ac:dyDescent="0.25">
      <c r="A7812" s="200"/>
      <c r="B7812" s="200"/>
    </row>
    <row r="7813" spans="1:2" s="197" customFormat="1" x14ac:dyDescent="0.25">
      <c r="A7813" s="200"/>
      <c r="B7813" s="200"/>
    </row>
    <row r="7814" spans="1:2" s="197" customFormat="1" x14ac:dyDescent="0.25">
      <c r="A7814" s="200"/>
      <c r="B7814" s="200"/>
    </row>
    <row r="7815" spans="1:2" s="197" customFormat="1" x14ac:dyDescent="0.25">
      <c r="A7815" s="200"/>
      <c r="B7815" s="200"/>
    </row>
    <row r="7816" spans="1:2" s="197" customFormat="1" x14ac:dyDescent="0.25">
      <c r="A7816" s="200"/>
      <c r="B7816" s="200"/>
    </row>
    <row r="7817" spans="1:2" s="197" customFormat="1" x14ac:dyDescent="0.25">
      <c r="A7817" s="200"/>
      <c r="B7817" s="200"/>
    </row>
    <row r="7818" spans="1:2" s="197" customFormat="1" x14ac:dyDescent="0.25">
      <c r="A7818" s="200"/>
      <c r="B7818" s="200"/>
    </row>
    <row r="7819" spans="1:2" s="197" customFormat="1" x14ac:dyDescent="0.25">
      <c r="A7819" s="200"/>
      <c r="B7819" s="200"/>
    </row>
    <row r="7820" spans="1:2" s="197" customFormat="1" x14ac:dyDescent="0.25">
      <c r="A7820" s="200"/>
      <c r="B7820" s="200"/>
    </row>
    <row r="7821" spans="1:2" s="197" customFormat="1" x14ac:dyDescent="0.25">
      <c r="A7821" s="200"/>
      <c r="B7821" s="200"/>
    </row>
    <row r="7822" spans="1:2" s="197" customFormat="1" x14ac:dyDescent="0.25">
      <c r="A7822" s="200"/>
      <c r="B7822" s="200"/>
    </row>
    <row r="7823" spans="1:2" s="197" customFormat="1" x14ac:dyDescent="0.25">
      <c r="A7823" s="200"/>
      <c r="B7823" s="200"/>
    </row>
    <row r="7824" spans="1:2" s="197" customFormat="1" x14ac:dyDescent="0.25">
      <c r="A7824" s="200"/>
      <c r="B7824" s="200"/>
    </row>
    <row r="7825" spans="1:2" s="197" customFormat="1" x14ac:dyDescent="0.25">
      <c r="A7825" s="200"/>
      <c r="B7825" s="200"/>
    </row>
    <row r="7826" spans="1:2" s="197" customFormat="1" x14ac:dyDescent="0.25">
      <c r="A7826" s="200"/>
      <c r="B7826" s="200"/>
    </row>
    <row r="7827" spans="1:2" s="197" customFormat="1" x14ac:dyDescent="0.25">
      <c r="A7827" s="200"/>
      <c r="B7827" s="200"/>
    </row>
    <row r="7828" spans="1:2" s="197" customFormat="1" x14ac:dyDescent="0.25">
      <c r="A7828" s="200"/>
      <c r="B7828" s="200"/>
    </row>
    <row r="7829" spans="1:2" s="197" customFormat="1" x14ac:dyDescent="0.25">
      <c r="A7829" s="200"/>
      <c r="B7829" s="200"/>
    </row>
    <row r="7830" spans="1:2" s="197" customFormat="1" x14ac:dyDescent="0.25">
      <c r="A7830" s="200"/>
      <c r="B7830" s="200"/>
    </row>
    <row r="7831" spans="1:2" s="197" customFormat="1" x14ac:dyDescent="0.25">
      <c r="A7831" s="200"/>
      <c r="B7831" s="200"/>
    </row>
    <row r="7832" spans="1:2" s="197" customFormat="1" x14ac:dyDescent="0.25">
      <c r="A7832" s="200"/>
      <c r="B7832" s="200"/>
    </row>
    <row r="7833" spans="1:2" s="197" customFormat="1" x14ac:dyDescent="0.25">
      <c r="A7833" s="200"/>
      <c r="B7833" s="200"/>
    </row>
    <row r="7834" spans="1:2" s="197" customFormat="1" x14ac:dyDescent="0.25">
      <c r="A7834" s="200"/>
      <c r="B7834" s="200"/>
    </row>
    <row r="7835" spans="1:2" s="197" customFormat="1" x14ac:dyDescent="0.25">
      <c r="A7835" s="200"/>
      <c r="B7835" s="200"/>
    </row>
    <row r="7836" spans="1:2" s="197" customFormat="1" x14ac:dyDescent="0.25">
      <c r="A7836" s="200"/>
      <c r="B7836" s="200"/>
    </row>
    <row r="7837" spans="1:2" s="197" customFormat="1" x14ac:dyDescent="0.25">
      <c r="A7837" s="200"/>
      <c r="B7837" s="200"/>
    </row>
    <row r="7838" spans="1:2" s="197" customFormat="1" x14ac:dyDescent="0.25">
      <c r="A7838" s="200"/>
      <c r="B7838" s="200"/>
    </row>
    <row r="7839" spans="1:2" s="197" customFormat="1" x14ac:dyDescent="0.25">
      <c r="A7839" s="200"/>
      <c r="B7839" s="200"/>
    </row>
    <row r="7840" spans="1:2" s="197" customFormat="1" x14ac:dyDescent="0.25">
      <c r="A7840" s="200"/>
      <c r="B7840" s="200"/>
    </row>
    <row r="7841" spans="1:2" s="197" customFormat="1" x14ac:dyDescent="0.25">
      <c r="A7841" s="200"/>
      <c r="B7841" s="200"/>
    </row>
    <row r="7842" spans="1:2" s="197" customFormat="1" x14ac:dyDescent="0.25">
      <c r="A7842" s="200"/>
      <c r="B7842" s="200"/>
    </row>
    <row r="7843" spans="1:2" s="197" customFormat="1" x14ac:dyDescent="0.25">
      <c r="A7843" s="200"/>
      <c r="B7843" s="200"/>
    </row>
    <row r="7844" spans="1:2" s="197" customFormat="1" x14ac:dyDescent="0.25">
      <c r="A7844" s="200"/>
      <c r="B7844" s="200"/>
    </row>
    <row r="7845" spans="1:2" s="197" customFormat="1" x14ac:dyDescent="0.25">
      <c r="A7845" s="200"/>
      <c r="B7845" s="200"/>
    </row>
    <row r="7846" spans="1:2" s="197" customFormat="1" x14ac:dyDescent="0.25">
      <c r="A7846" s="200"/>
      <c r="B7846" s="200"/>
    </row>
    <row r="7847" spans="1:2" s="197" customFormat="1" x14ac:dyDescent="0.25">
      <c r="A7847" s="200"/>
      <c r="B7847" s="200"/>
    </row>
    <row r="7848" spans="1:2" s="197" customFormat="1" x14ac:dyDescent="0.25">
      <c r="A7848" s="200"/>
      <c r="B7848" s="200"/>
    </row>
    <row r="7849" spans="1:2" s="197" customFormat="1" x14ac:dyDescent="0.25">
      <c r="A7849" s="200"/>
      <c r="B7849" s="200"/>
    </row>
    <row r="7850" spans="1:2" s="197" customFormat="1" x14ac:dyDescent="0.25">
      <c r="A7850" s="200"/>
      <c r="B7850" s="200"/>
    </row>
    <row r="7851" spans="1:2" s="197" customFormat="1" x14ac:dyDescent="0.25">
      <c r="A7851" s="200"/>
      <c r="B7851" s="200"/>
    </row>
    <row r="7852" spans="1:2" s="197" customFormat="1" x14ac:dyDescent="0.25">
      <c r="A7852" s="200"/>
      <c r="B7852" s="200"/>
    </row>
    <row r="7853" spans="1:2" s="197" customFormat="1" x14ac:dyDescent="0.25">
      <c r="A7853" s="200"/>
      <c r="B7853" s="200"/>
    </row>
    <row r="7854" spans="1:2" s="197" customFormat="1" x14ac:dyDescent="0.25">
      <c r="A7854" s="200"/>
      <c r="B7854" s="200"/>
    </row>
    <row r="7855" spans="1:2" s="197" customFormat="1" x14ac:dyDescent="0.25">
      <c r="A7855" s="200"/>
      <c r="B7855" s="200"/>
    </row>
    <row r="7856" spans="1:2" s="197" customFormat="1" x14ac:dyDescent="0.25">
      <c r="A7856" s="200"/>
      <c r="B7856" s="200"/>
    </row>
    <row r="7857" spans="1:2" s="197" customFormat="1" x14ac:dyDescent="0.25">
      <c r="A7857" s="200"/>
      <c r="B7857" s="200"/>
    </row>
    <row r="7858" spans="1:2" s="197" customFormat="1" x14ac:dyDescent="0.25">
      <c r="A7858" s="200"/>
      <c r="B7858" s="200"/>
    </row>
    <row r="7859" spans="1:2" s="197" customFormat="1" x14ac:dyDescent="0.25">
      <c r="A7859" s="200"/>
      <c r="B7859" s="200"/>
    </row>
    <row r="7860" spans="1:2" s="197" customFormat="1" x14ac:dyDescent="0.25">
      <c r="A7860" s="200"/>
      <c r="B7860" s="200"/>
    </row>
    <row r="7861" spans="1:2" s="197" customFormat="1" x14ac:dyDescent="0.25">
      <c r="A7861" s="200"/>
      <c r="B7861" s="200"/>
    </row>
    <row r="7862" spans="1:2" s="197" customFormat="1" x14ac:dyDescent="0.25">
      <c r="A7862" s="200"/>
      <c r="B7862" s="200"/>
    </row>
    <row r="7863" spans="1:2" s="197" customFormat="1" x14ac:dyDescent="0.25">
      <c r="A7863" s="200"/>
      <c r="B7863" s="200"/>
    </row>
    <row r="7864" spans="1:2" s="197" customFormat="1" x14ac:dyDescent="0.25">
      <c r="A7864" s="200"/>
      <c r="B7864" s="200"/>
    </row>
    <row r="7865" spans="1:2" s="197" customFormat="1" x14ac:dyDescent="0.25">
      <c r="A7865" s="200"/>
      <c r="B7865" s="200"/>
    </row>
    <row r="7866" spans="1:2" s="197" customFormat="1" x14ac:dyDescent="0.25">
      <c r="A7866" s="200"/>
      <c r="B7866" s="200"/>
    </row>
    <row r="7867" spans="1:2" s="197" customFormat="1" x14ac:dyDescent="0.25">
      <c r="A7867" s="200"/>
      <c r="B7867" s="200"/>
    </row>
    <row r="7868" spans="1:2" s="197" customFormat="1" x14ac:dyDescent="0.25">
      <c r="A7868" s="200"/>
      <c r="B7868" s="200"/>
    </row>
    <row r="7869" spans="1:2" s="197" customFormat="1" x14ac:dyDescent="0.25">
      <c r="A7869" s="200"/>
      <c r="B7869" s="200"/>
    </row>
    <row r="7870" spans="1:2" s="197" customFormat="1" x14ac:dyDescent="0.25">
      <c r="A7870" s="200"/>
      <c r="B7870" s="200"/>
    </row>
    <row r="7871" spans="1:2" s="197" customFormat="1" x14ac:dyDescent="0.25">
      <c r="A7871" s="200"/>
      <c r="B7871" s="200"/>
    </row>
    <row r="7872" spans="1:2" s="197" customFormat="1" x14ac:dyDescent="0.25">
      <c r="A7872" s="200"/>
      <c r="B7872" s="200"/>
    </row>
    <row r="7873" spans="1:2" s="197" customFormat="1" x14ac:dyDescent="0.25">
      <c r="A7873" s="200"/>
      <c r="B7873" s="200"/>
    </row>
    <row r="7874" spans="1:2" s="197" customFormat="1" x14ac:dyDescent="0.25">
      <c r="A7874" s="200"/>
      <c r="B7874" s="200"/>
    </row>
    <row r="7875" spans="1:2" s="197" customFormat="1" x14ac:dyDescent="0.25">
      <c r="A7875" s="200"/>
      <c r="B7875" s="200"/>
    </row>
    <row r="7876" spans="1:2" s="197" customFormat="1" x14ac:dyDescent="0.25">
      <c r="A7876" s="200"/>
      <c r="B7876" s="200"/>
    </row>
    <row r="7877" spans="1:2" s="197" customFormat="1" x14ac:dyDescent="0.25">
      <c r="A7877" s="200"/>
      <c r="B7877" s="200"/>
    </row>
    <row r="7878" spans="1:2" s="197" customFormat="1" x14ac:dyDescent="0.25">
      <c r="A7878" s="200"/>
      <c r="B7878" s="200"/>
    </row>
    <row r="7879" spans="1:2" s="197" customFormat="1" x14ac:dyDescent="0.25">
      <c r="A7879" s="200"/>
      <c r="B7879" s="200"/>
    </row>
    <row r="7880" spans="1:2" s="197" customFormat="1" x14ac:dyDescent="0.25">
      <c r="A7880" s="200"/>
      <c r="B7880" s="200"/>
    </row>
    <row r="7881" spans="1:2" s="197" customFormat="1" x14ac:dyDescent="0.25">
      <c r="A7881" s="200"/>
      <c r="B7881" s="200"/>
    </row>
    <row r="7882" spans="1:2" s="197" customFormat="1" x14ac:dyDescent="0.25">
      <c r="A7882" s="200"/>
      <c r="B7882" s="200"/>
    </row>
    <row r="7883" spans="1:2" s="197" customFormat="1" x14ac:dyDescent="0.25">
      <c r="A7883" s="200"/>
      <c r="B7883" s="200"/>
    </row>
    <row r="7884" spans="1:2" s="197" customFormat="1" x14ac:dyDescent="0.25">
      <c r="A7884" s="200"/>
      <c r="B7884" s="200"/>
    </row>
    <row r="7885" spans="1:2" s="197" customFormat="1" x14ac:dyDescent="0.25">
      <c r="A7885" s="200"/>
      <c r="B7885" s="200"/>
    </row>
    <row r="7886" spans="1:2" s="197" customFormat="1" x14ac:dyDescent="0.25">
      <c r="A7886" s="200"/>
      <c r="B7886" s="200"/>
    </row>
    <row r="7887" spans="1:2" s="197" customFormat="1" x14ac:dyDescent="0.25">
      <c r="A7887" s="200"/>
      <c r="B7887" s="200"/>
    </row>
    <row r="7888" spans="1:2" s="197" customFormat="1" x14ac:dyDescent="0.25">
      <c r="A7888" s="200"/>
      <c r="B7888" s="200"/>
    </row>
    <row r="7889" spans="1:2" s="197" customFormat="1" x14ac:dyDescent="0.25">
      <c r="A7889" s="200"/>
      <c r="B7889" s="200"/>
    </row>
    <row r="7890" spans="1:2" s="197" customFormat="1" x14ac:dyDescent="0.25">
      <c r="A7890" s="200"/>
      <c r="B7890" s="200"/>
    </row>
    <row r="7891" spans="1:2" s="197" customFormat="1" x14ac:dyDescent="0.25">
      <c r="A7891" s="200"/>
      <c r="B7891" s="200"/>
    </row>
    <row r="7892" spans="1:2" s="197" customFormat="1" x14ac:dyDescent="0.25">
      <c r="A7892" s="200"/>
      <c r="B7892" s="200"/>
    </row>
    <row r="7893" spans="1:2" s="197" customFormat="1" x14ac:dyDescent="0.25">
      <c r="A7893" s="200"/>
      <c r="B7893" s="200"/>
    </row>
    <row r="7894" spans="1:2" s="197" customFormat="1" x14ac:dyDescent="0.25">
      <c r="A7894" s="200"/>
      <c r="B7894" s="200"/>
    </row>
    <row r="7895" spans="1:2" s="197" customFormat="1" x14ac:dyDescent="0.25">
      <c r="A7895" s="200"/>
      <c r="B7895" s="200"/>
    </row>
    <row r="7896" spans="1:2" s="197" customFormat="1" x14ac:dyDescent="0.25">
      <c r="A7896" s="200"/>
      <c r="B7896" s="200"/>
    </row>
    <row r="7897" spans="1:2" s="197" customFormat="1" x14ac:dyDescent="0.25">
      <c r="A7897" s="200"/>
      <c r="B7897" s="200"/>
    </row>
    <row r="7898" spans="1:2" s="197" customFormat="1" x14ac:dyDescent="0.25">
      <c r="A7898" s="200"/>
      <c r="B7898" s="200"/>
    </row>
    <row r="7899" spans="1:2" s="197" customFormat="1" x14ac:dyDescent="0.25">
      <c r="A7899" s="200"/>
      <c r="B7899" s="200"/>
    </row>
    <row r="7900" spans="1:2" s="197" customFormat="1" x14ac:dyDescent="0.25">
      <c r="A7900" s="200"/>
      <c r="B7900" s="200"/>
    </row>
    <row r="7901" spans="1:2" s="197" customFormat="1" x14ac:dyDescent="0.25">
      <c r="A7901" s="200"/>
      <c r="B7901" s="200"/>
    </row>
    <row r="7902" spans="1:2" s="197" customFormat="1" x14ac:dyDescent="0.25">
      <c r="A7902" s="200"/>
      <c r="B7902" s="200"/>
    </row>
    <row r="7903" spans="1:2" s="197" customFormat="1" x14ac:dyDescent="0.25">
      <c r="A7903" s="200"/>
      <c r="B7903" s="200"/>
    </row>
    <row r="7904" spans="1:2" s="197" customFormat="1" x14ac:dyDescent="0.25">
      <c r="A7904" s="200"/>
      <c r="B7904" s="200"/>
    </row>
    <row r="7905" spans="1:2" s="197" customFormat="1" x14ac:dyDescent="0.25">
      <c r="A7905" s="200"/>
      <c r="B7905" s="200"/>
    </row>
    <row r="7906" spans="1:2" s="197" customFormat="1" x14ac:dyDescent="0.25">
      <c r="A7906" s="200"/>
      <c r="B7906" s="200"/>
    </row>
    <row r="7907" spans="1:2" s="197" customFormat="1" x14ac:dyDescent="0.25">
      <c r="A7907" s="200"/>
      <c r="B7907" s="200"/>
    </row>
    <row r="7908" spans="1:2" s="197" customFormat="1" x14ac:dyDescent="0.25">
      <c r="A7908" s="200"/>
      <c r="B7908" s="200"/>
    </row>
    <row r="7909" spans="1:2" s="197" customFormat="1" x14ac:dyDescent="0.25">
      <c r="A7909" s="200"/>
      <c r="B7909" s="200"/>
    </row>
    <row r="7910" spans="1:2" s="197" customFormat="1" x14ac:dyDescent="0.25">
      <c r="A7910" s="200"/>
      <c r="B7910" s="200"/>
    </row>
    <row r="7911" spans="1:2" s="197" customFormat="1" x14ac:dyDescent="0.25">
      <c r="A7911" s="200"/>
      <c r="B7911" s="200"/>
    </row>
    <row r="7912" spans="1:2" s="197" customFormat="1" x14ac:dyDescent="0.25">
      <c r="A7912" s="200"/>
      <c r="B7912" s="200"/>
    </row>
    <row r="7913" spans="1:2" s="197" customFormat="1" x14ac:dyDescent="0.25">
      <c r="A7913" s="200"/>
      <c r="B7913" s="200"/>
    </row>
    <row r="7914" spans="1:2" s="197" customFormat="1" x14ac:dyDescent="0.25">
      <c r="A7914" s="200"/>
      <c r="B7914" s="200"/>
    </row>
    <row r="7915" spans="1:2" s="197" customFormat="1" x14ac:dyDescent="0.25">
      <c r="A7915" s="200"/>
      <c r="B7915" s="200"/>
    </row>
    <row r="7916" spans="1:2" s="197" customFormat="1" x14ac:dyDescent="0.25">
      <c r="A7916" s="200"/>
      <c r="B7916" s="200"/>
    </row>
    <row r="7917" spans="1:2" s="197" customFormat="1" x14ac:dyDescent="0.25">
      <c r="A7917" s="200"/>
      <c r="B7917" s="200"/>
    </row>
    <row r="7918" spans="1:2" s="197" customFormat="1" x14ac:dyDescent="0.25">
      <c r="A7918" s="200"/>
      <c r="B7918" s="200"/>
    </row>
    <row r="7919" spans="1:2" s="197" customFormat="1" x14ac:dyDescent="0.25">
      <c r="A7919" s="200"/>
      <c r="B7919" s="200"/>
    </row>
    <row r="7920" spans="1:2" s="197" customFormat="1" x14ac:dyDescent="0.25">
      <c r="A7920" s="200"/>
      <c r="B7920" s="200"/>
    </row>
    <row r="7921" spans="1:2" s="197" customFormat="1" x14ac:dyDescent="0.25">
      <c r="A7921" s="200"/>
      <c r="B7921" s="200"/>
    </row>
    <row r="7922" spans="1:2" s="197" customFormat="1" x14ac:dyDescent="0.25">
      <c r="A7922" s="200"/>
      <c r="B7922" s="200"/>
    </row>
    <row r="7923" spans="1:2" s="197" customFormat="1" x14ac:dyDescent="0.25">
      <c r="A7923" s="200"/>
      <c r="B7923" s="200"/>
    </row>
    <row r="7924" spans="1:2" s="197" customFormat="1" x14ac:dyDescent="0.25">
      <c r="A7924" s="200"/>
      <c r="B7924" s="200"/>
    </row>
    <row r="7925" spans="1:2" s="197" customFormat="1" x14ac:dyDescent="0.25">
      <c r="A7925" s="200"/>
      <c r="B7925" s="200"/>
    </row>
    <row r="7926" spans="1:2" s="197" customFormat="1" x14ac:dyDescent="0.25">
      <c r="A7926" s="200"/>
      <c r="B7926" s="200"/>
    </row>
    <row r="7927" spans="1:2" s="197" customFormat="1" x14ac:dyDescent="0.25">
      <c r="A7927" s="200"/>
      <c r="B7927" s="200"/>
    </row>
    <row r="7928" spans="1:2" s="197" customFormat="1" x14ac:dyDescent="0.25">
      <c r="A7928" s="200"/>
      <c r="B7928" s="200"/>
    </row>
    <row r="7929" spans="1:2" s="197" customFormat="1" x14ac:dyDescent="0.25">
      <c r="A7929" s="200"/>
      <c r="B7929" s="200"/>
    </row>
    <row r="7930" spans="1:2" s="197" customFormat="1" x14ac:dyDescent="0.25">
      <c r="A7930" s="200"/>
      <c r="B7930" s="200"/>
    </row>
    <row r="7931" spans="1:2" s="197" customFormat="1" x14ac:dyDescent="0.25">
      <c r="A7931" s="200"/>
      <c r="B7931" s="200"/>
    </row>
    <row r="7932" spans="1:2" s="197" customFormat="1" x14ac:dyDescent="0.25">
      <c r="A7932" s="200"/>
      <c r="B7932" s="200"/>
    </row>
    <row r="7933" spans="1:2" s="197" customFormat="1" x14ac:dyDescent="0.25">
      <c r="A7933" s="200"/>
      <c r="B7933" s="200"/>
    </row>
    <row r="7934" spans="1:2" s="197" customFormat="1" x14ac:dyDescent="0.25">
      <c r="A7934" s="200"/>
      <c r="B7934" s="200"/>
    </row>
    <row r="7935" spans="1:2" s="197" customFormat="1" x14ac:dyDescent="0.25">
      <c r="A7935" s="200"/>
      <c r="B7935" s="200"/>
    </row>
    <row r="7936" spans="1:2" s="197" customFormat="1" x14ac:dyDescent="0.25">
      <c r="A7936" s="200"/>
      <c r="B7936" s="200"/>
    </row>
    <row r="7937" spans="1:2" s="197" customFormat="1" x14ac:dyDescent="0.25">
      <c r="A7937" s="200"/>
      <c r="B7937" s="200"/>
    </row>
    <row r="7938" spans="1:2" s="197" customFormat="1" x14ac:dyDescent="0.25">
      <c r="A7938" s="200"/>
      <c r="B7938" s="200"/>
    </row>
    <row r="7939" spans="1:2" s="197" customFormat="1" x14ac:dyDescent="0.25">
      <c r="A7939" s="200"/>
      <c r="B7939" s="200"/>
    </row>
    <row r="7940" spans="1:2" s="197" customFormat="1" x14ac:dyDescent="0.25">
      <c r="A7940" s="200"/>
      <c r="B7940" s="200"/>
    </row>
    <row r="7941" spans="1:2" s="197" customFormat="1" x14ac:dyDescent="0.25">
      <c r="A7941" s="200"/>
      <c r="B7941" s="200"/>
    </row>
    <row r="7942" spans="1:2" s="197" customFormat="1" x14ac:dyDescent="0.25">
      <c r="A7942" s="200"/>
      <c r="B7942" s="200"/>
    </row>
    <row r="7943" spans="1:2" s="197" customFormat="1" x14ac:dyDescent="0.25">
      <c r="A7943" s="200"/>
      <c r="B7943" s="200"/>
    </row>
    <row r="7944" spans="1:2" s="197" customFormat="1" x14ac:dyDescent="0.25">
      <c r="A7944" s="200"/>
      <c r="B7944" s="200"/>
    </row>
    <row r="7945" spans="1:2" s="197" customFormat="1" x14ac:dyDescent="0.25">
      <c r="A7945" s="200"/>
      <c r="B7945" s="200"/>
    </row>
    <row r="7946" spans="1:2" s="197" customFormat="1" x14ac:dyDescent="0.25">
      <c r="A7946" s="200"/>
      <c r="B7946" s="200"/>
    </row>
    <row r="7947" spans="1:2" s="197" customFormat="1" x14ac:dyDescent="0.25">
      <c r="A7947" s="200"/>
      <c r="B7947" s="200"/>
    </row>
    <row r="7948" spans="1:2" s="197" customFormat="1" x14ac:dyDescent="0.25">
      <c r="A7948" s="200"/>
      <c r="B7948" s="200"/>
    </row>
    <row r="7949" spans="1:2" s="197" customFormat="1" x14ac:dyDescent="0.25">
      <c r="A7949" s="200"/>
      <c r="B7949" s="200"/>
    </row>
    <row r="7950" spans="1:2" s="197" customFormat="1" x14ac:dyDescent="0.25">
      <c r="A7950" s="200"/>
      <c r="B7950" s="200"/>
    </row>
    <row r="7951" spans="1:2" s="197" customFormat="1" x14ac:dyDescent="0.25">
      <c r="A7951" s="200"/>
      <c r="B7951" s="200"/>
    </row>
    <row r="7952" spans="1:2" s="197" customFormat="1" x14ac:dyDescent="0.25">
      <c r="A7952" s="200"/>
      <c r="B7952" s="200"/>
    </row>
    <row r="7953" spans="1:2" s="197" customFormat="1" x14ac:dyDescent="0.25">
      <c r="A7953" s="200"/>
      <c r="B7953" s="200"/>
    </row>
    <row r="7954" spans="1:2" s="197" customFormat="1" x14ac:dyDescent="0.25">
      <c r="A7954" s="200"/>
      <c r="B7954" s="200"/>
    </row>
    <row r="7955" spans="1:2" s="197" customFormat="1" x14ac:dyDescent="0.25">
      <c r="A7955" s="200"/>
      <c r="B7955" s="200"/>
    </row>
    <row r="7956" spans="1:2" s="197" customFormat="1" x14ac:dyDescent="0.25">
      <c r="A7956" s="200"/>
      <c r="B7956" s="200"/>
    </row>
    <row r="7957" spans="1:2" s="197" customFormat="1" x14ac:dyDescent="0.25">
      <c r="A7957" s="200"/>
      <c r="B7957" s="200"/>
    </row>
    <row r="7958" spans="1:2" s="197" customFormat="1" x14ac:dyDescent="0.25">
      <c r="A7958" s="200"/>
      <c r="B7958" s="200"/>
    </row>
    <row r="7959" spans="1:2" s="197" customFormat="1" x14ac:dyDescent="0.25">
      <c r="A7959" s="200"/>
      <c r="B7959" s="200"/>
    </row>
    <row r="7960" spans="1:2" s="197" customFormat="1" x14ac:dyDescent="0.25">
      <c r="A7960" s="200"/>
      <c r="B7960" s="200"/>
    </row>
    <row r="7961" spans="1:2" s="197" customFormat="1" x14ac:dyDescent="0.25">
      <c r="A7961" s="200"/>
      <c r="B7961" s="200"/>
    </row>
    <row r="7962" spans="1:2" s="197" customFormat="1" x14ac:dyDescent="0.25">
      <c r="A7962" s="200"/>
      <c r="B7962" s="200"/>
    </row>
    <row r="7963" spans="1:2" s="197" customFormat="1" x14ac:dyDescent="0.25">
      <c r="A7963" s="200"/>
      <c r="B7963" s="200"/>
    </row>
    <row r="7964" spans="1:2" s="197" customFormat="1" x14ac:dyDescent="0.25">
      <c r="A7964" s="200"/>
      <c r="B7964" s="200"/>
    </row>
    <row r="7965" spans="1:2" s="197" customFormat="1" x14ac:dyDescent="0.25">
      <c r="A7965" s="200"/>
      <c r="B7965" s="200"/>
    </row>
    <row r="7966" spans="1:2" s="197" customFormat="1" x14ac:dyDescent="0.25">
      <c r="A7966" s="200"/>
      <c r="B7966" s="200"/>
    </row>
    <row r="7967" spans="1:2" s="197" customFormat="1" x14ac:dyDescent="0.25">
      <c r="A7967" s="200"/>
      <c r="B7967" s="200"/>
    </row>
    <row r="7968" spans="1:2" s="197" customFormat="1" x14ac:dyDescent="0.25">
      <c r="A7968" s="200"/>
      <c r="B7968" s="200"/>
    </row>
    <row r="7969" spans="1:2" s="197" customFormat="1" x14ac:dyDescent="0.25">
      <c r="A7969" s="200"/>
      <c r="B7969" s="200"/>
    </row>
    <row r="7970" spans="1:2" s="197" customFormat="1" x14ac:dyDescent="0.25">
      <c r="A7970" s="200"/>
      <c r="B7970" s="200"/>
    </row>
    <row r="7971" spans="1:2" s="197" customFormat="1" x14ac:dyDescent="0.25">
      <c r="A7971" s="200"/>
      <c r="B7971" s="200"/>
    </row>
    <row r="7972" spans="1:2" s="197" customFormat="1" x14ac:dyDescent="0.25">
      <c r="A7972" s="200"/>
      <c r="B7972" s="200"/>
    </row>
    <row r="7973" spans="1:2" s="197" customFormat="1" x14ac:dyDescent="0.25">
      <c r="A7973" s="200"/>
      <c r="B7973" s="200"/>
    </row>
    <row r="7974" spans="1:2" s="197" customFormat="1" x14ac:dyDescent="0.25">
      <c r="A7974" s="200"/>
      <c r="B7974" s="200"/>
    </row>
    <row r="7975" spans="1:2" s="197" customFormat="1" x14ac:dyDescent="0.25">
      <c r="A7975" s="200"/>
      <c r="B7975" s="200"/>
    </row>
    <row r="7976" spans="1:2" s="197" customFormat="1" x14ac:dyDescent="0.25">
      <c r="A7976" s="200"/>
      <c r="B7976" s="200"/>
    </row>
    <row r="7977" spans="1:2" s="197" customFormat="1" x14ac:dyDescent="0.25">
      <c r="A7977" s="200"/>
      <c r="B7977" s="200"/>
    </row>
    <row r="7978" spans="1:2" s="197" customFormat="1" x14ac:dyDescent="0.25">
      <c r="A7978" s="200"/>
      <c r="B7978" s="200"/>
    </row>
    <row r="7979" spans="1:2" s="197" customFormat="1" x14ac:dyDescent="0.25">
      <c r="A7979" s="200"/>
      <c r="B7979" s="200"/>
    </row>
    <row r="7980" spans="1:2" s="197" customFormat="1" x14ac:dyDescent="0.25">
      <c r="A7980" s="200"/>
      <c r="B7980" s="200"/>
    </row>
    <row r="7981" spans="1:2" s="197" customFormat="1" x14ac:dyDescent="0.25">
      <c r="A7981" s="200"/>
      <c r="B7981" s="200"/>
    </row>
    <row r="7982" spans="1:2" s="197" customFormat="1" x14ac:dyDescent="0.25">
      <c r="A7982" s="200"/>
      <c r="B7982" s="200"/>
    </row>
    <row r="7983" spans="1:2" s="197" customFormat="1" x14ac:dyDescent="0.25">
      <c r="A7983" s="200"/>
      <c r="B7983" s="200"/>
    </row>
    <row r="7984" spans="1:2" s="197" customFormat="1" x14ac:dyDescent="0.25">
      <c r="A7984" s="200"/>
      <c r="B7984" s="200"/>
    </row>
    <row r="7985" spans="1:2" s="197" customFormat="1" x14ac:dyDescent="0.25">
      <c r="A7985" s="200"/>
      <c r="B7985" s="200"/>
    </row>
    <row r="7986" spans="1:2" s="197" customFormat="1" x14ac:dyDescent="0.25">
      <c r="A7986" s="200"/>
      <c r="B7986" s="200"/>
    </row>
    <row r="7987" spans="1:2" s="197" customFormat="1" x14ac:dyDescent="0.25">
      <c r="A7987" s="200"/>
      <c r="B7987" s="200"/>
    </row>
    <row r="7988" spans="1:2" s="197" customFormat="1" x14ac:dyDescent="0.25">
      <c r="A7988" s="200"/>
      <c r="B7988" s="200"/>
    </row>
    <row r="7989" spans="1:2" s="197" customFormat="1" x14ac:dyDescent="0.25">
      <c r="A7989" s="200"/>
      <c r="B7989" s="200"/>
    </row>
    <row r="7990" spans="1:2" s="197" customFormat="1" x14ac:dyDescent="0.25">
      <c r="A7990" s="200"/>
      <c r="B7990" s="200"/>
    </row>
    <row r="7991" spans="1:2" s="197" customFormat="1" x14ac:dyDescent="0.25">
      <c r="A7991" s="200"/>
      <c r="B7991" s="200"/>
    </row>
    <row r="7992" spans="1:2" s="197" customFormat="1" x14ac:dyDescent="0.25">
      <c r="A7992" s="200"/>
      <c r="B7992" s="200"/>
    </row>
    <row r="7993" spans="1:2" s="197" customFormat="1" x14ac:dyDescent="0.25">
      <c r="A7993" s="200"/>
      <c r="B7993" s="200"/>
    </row>
    <row r="7994" spans="1:2" s="197" customFormat="1" x14ac:dyDescent="0.25">
      <c r="A7994" s="200"/>
      <c r="B7994" s="200"/>
    </row>
    <row r="7995" spans="1:2" s="197" customFormat="1" x14ac:dyDescent="0.25">
      <c r="A7995" s="200"/>
      <c r="B7995" s="200"/>
    </row>
    <row r="7996" spans="1:2" s="197" customFormat="1" x14ac:dyDescent="0.25">
      <c r="A7996" s="200"/>
      <c r="B7996" s="200"/>
    </row>
    <row r="7997" spans="1:2" s="197" customFormat="1" x14ac:dyDescent="0.25">
      <c r="A7997" s="200"/>
      <c r="B7997" s="200"/>
    </row>
    <row r="7998" spans="1:2" s="197" customFormat="1" x14ac:dyDescent="0.25">
      <c r="A7998" s="200"/>
      <c r="B7998" s="200"/>
    </row>
    <row r="7999" spans="1:2" s="197" customFormat="1" x14ac:dyDescent="0.25">
      <c r="A7999" s="200"/>
      <c r="B7999" s="200"/>
    </row>
    <row r="8000" spans="1:2" s="197" customFormat="1" x14ac:dyDescent="0.25">
      <c r="A8000" s="200"/>
      <c r="B8000" s="200"/>
    </row>
    <row r="8001" spans="1:2" s="197" customFormat="1" x14ac:dyDescent="0.25">
      <c r="A8001" s="200"/>
      <c r="B8001" s="200"/>
    </row>
    <row r="8002" spans="1:2" s="197" customFormat="1" x14ac:dyDescent="0.25">
      <c r="A8002" s="200"/>
      <c r="B8002" s="200"/>
    </row>
    <row r="8003" spans="1:2" s="197" customFormat="1" x14ac:dyDescent="0.25">
      <c r="A8003" s="200"/>
      <c r="B8003" s="200"/>
    </row>
    <row r="8004" spans="1:2" s="197" customFormat="1" x14ac:dyDescent="0.25">
      <c r="A8004" s="200"/>
      <c r="B8004" s="200"/>
    </row>
    <row r="8005" spans="1:2" s="197" customFormat="1" x14ac:dyDescent="0.25">
      <c r="A8005" s="200"/>
      <c r="B8005" s="200"/>
    </row>
    <row r="8006" spans="1:2" s="197" customFormat="1" x14ac:dyDescent="0.25">
      <c r="A8006" s="200"/>
      <c r="B8006" s="200"/>
    </row>
    <row r="8007" spans="1:2" s="197" customFormat="1" x14ac:dyDescent="0.25">
      <c r="A8007" s="200"/>
      <c r="B8007" s="200"/>
    </row>
    <row r="8008" spans="1:2" s="197" customFormat="1" x14ac:dyDescent="0.25">
      <c r="A8008" s="200"/>
      <c r="B8008" s="200"/>
    </row>
    <row r="8009" spans="1:2" s="197" customFormat="1" x14ac:dyDescent="0.25">
      <c r="A8009" s="200"/>
      <c r="B8009" s="200"/>
    </row>
    <row r="8010" spans="1:2" s="197" customFormat="1" x14ac:dyDescent="0.25">
      <c r="A8010" s="200"/>
      <c r="B8010" s="200"/>
    </row>
    <row r="8011" spans="1:2" s="197" customFormat="1" x14ac:dyDescent="0.25">
      <c r="A8011" s="200"/>
      <c r="B8011" s="200"/>
    </row>
    <row r="8012" spans="1:2" s="197" customFormat="1" x14ac:dyDescent="0.25">
      <c r="A8012" s="200"/>
      <c r="B8012" s="200"/>
    </row>
    <row r="8013" spans="1:2" s="197" customFormat="1" x14ac:dyDescent="0.25">
      <c r="A8013" s="200"/>
      <c r="B8013" s="200"/>
    </row>
    <row r="8014" spans="1:2" s="197" customFormat="1" x14ac:dyDescent="0.25">
      <c r="A8014" s="200"/>
      <c r="B8014" s="200"/>
    </row>
    <row r="8015" spans="1:2" s="197" customFormat="1" x14ac:dyDescent="0.25">
      <c r="A8015" s="200"/>
      <c r="B8015" s="200"/>
    </row>
    <row r="8016" spans="1:2" s="197" customFormat="1" x14ac:dyDescent="0.25">
      <c r="A8016" s="200"/>
      <c r="B8016" s="200"/>
    </row>
    <row r="8017" spans="1:2" s="197" customFormat="1" x14ac:dyDescent="0.25">
      <c r="A8017" s="200"/>
      <c r="B8017" s="200"/>
    </row>
    <row r="8018" spans="1:2" s="197" customFormat="1" x14ac:dyDescent="0.25">
      <c r="A8018" s="200"/>
      <c r="B8018" s="200"/>
    </row>
    <row r="8019" spans="1:2" s="197" customFormat="1" x14ac:dyDescent="0.25">
      <c r="A8019" s="200"/>
      <c r="B8019" s="200"/>
    </row>
    <row r="8020" spans="1:2" s="197" customFormat="1" x14ac:dyDescent="0.25">
      <c r="A8020" s="200"/>
      <c r="B8020" s="200"/>
    </row>
    <row r="8021" spans="1:2" s="197" customFormat="1" x14ac:dyDescent="0.25">
      <c r="A8021" s="200"/>
      <c r="B8021" s="200"/>
    </row>
    <row r="8022" spans="1:2" s="197" customFormat="1" x14ac:dyDescent="0.25">
      <c r="A8022" s="200"/>
      <c r="B8022" s="200"/>
    </row>
    <row r="8023" spans="1:2" s="197" customFormat="1" x14ac:dyDescent="0.25">
      <c r="A8023" s="200"/>
      <c r="B8023" s="200"/>
    </row>
    <row r="8024" spans="1:2" s="197" customFormat="1" x14ac:dyDescent="0.25">
      <c r="A8024" s="200"/>
      <c r="B8024" s="200"/>
    </row>
    <row r="8025" spans="1:2" s="197" customFormat="1" x14ac:dyDescent="0.25">
      <c r="A8025" s="200"/>
      <c r="B8025" s="200"/>
    </row>
    <row r="8026" spans="1:2" s="197" customFormat="1" x14ac:dyDescent="0.25">
      <c r="A8026" s="200"/>
      <c r="B8026" s="200"/>
    </row>
    <row r="8027" spans="1:2" s="197" customFormat="1" x14ac:dyDescent="0.25">
      <c r="A8027" s="200"/>
      <c r="B8027" s="200"/>
    </row>
    <row r="8028" spans="1:2" s="197" customFormat="1" x14ac:dyDescent="0.25">
      <c r="A8028" s="200"/>
      <c r="B8028" s="200"/>
    </row>
    <row r="8029" spans="1:2" s="197" customFormat="1" x14ac:dyDescent="0.25">
      <c r="A8029" s="200"/>
      <c r="B8029" s="200"/>
    </row>
    <row r="8030" spans="1:2" s="197" customFormat="1" x14ac:dyDescent="0.25">
      <c r="A8030" s="200"/>
      <c r="B8030" s="200"/>
    </row>
    <row r="8031" spans="1:2" s="197" customFormat="1" x14ac:dyDescent="0.25">
      <c r="A8031" s="200"/>
      <c r="B8031" s="200"/>
    </row>
    <row r="8032" spans="1:2" s="197" customFormat="1" x14ac:dyDescent="0.25">
      <c r="A8032" s="200"/>
      <c r="B8032" s="200"/>
    </row>
    <row r="8033" spans="1:2" s="197" customFormat="1" x14ac:dyDescent="0.25">
      <c r="A8033" s="200"/>
      <c r="B8033" s="200"/>
    </row>
    <row r="8034" spans="1:2" s="197" customFormat="1" x14ac:dyDescent="0.25">
      <c r="A8034" s="200"/>
      <c r="B8034" s="200"/>
    </row>
    <row r="8035" spans="1:2" s="197" customFormat="1" x14ac:dyDescent="0.25">
      <c r="A8035" s="200"/>
      <c r="B8035" s="200"/>
    </row>
    <row r="8036" spans="1:2" s="197" customFormat="1" x14ac:dyDescent="0.25">
      <c r="A8036" s="200"/>
      <c r="B8036" s="200"/>
    </row>
    <row r="8037" spans="1:2" s="197" customFormat="1" x14ac:dyDescent="0.25">
      <c r="A8037" s="200"/>
      <c r="B8037" s="200"/>
    </row>
    <row r="8038" spans="1:2" s="197" customFormat="1" x14ac:dyDescent="0.25">
      <c r="A8038" s="200"/>
      <c r="B8038" s="200"/>
    </row>
    <row r="8039" spans="1:2" s="197" customFormat="1" x14ac:dyDescent="0.25">
      <c r="A8039" s="200"/>
      <c r="B8039" s="200"/>
    </row>
    <row r="8040" spans="1:2" s="197" customFormat="1" x14ac:dyDescent="0.25">
      <c r="A8040" s="200"/>
      <c r="B8040" s="200"/>
    </row>
    <row r="8041" spans="1:2" s="197" customFormat="1" x14ac:dyDescent="0.25">
      <c r="A8041" s="200"/>
      <c r="B8041" s="200"/>
    </row>
    <row r="8042" spans="1:2" s="197" customFormat="1" x14ac:dyDescent="0.25">
      <c r="A8042" s="200"/>
      <c r="B8042" s="200"/>
    </row>
    <row r="8043" spans="1:2" s="197" customFormat="1" x14ac:dyDescent="0.25">
      <c r="A8043" s="200"/>
      <c r="B8043" s="200"/>
    </row>
    <row r="8044" spans="1:2" s="197" customFormat="1" x14ac:dyDescent="0.25">
      <c r="A8044" s="200"/>
      <c r="B8044" s="200"/>
    </row>
    <row r="8045" spans="1:2" s="197" customFormat="1" x14ac:dyDescent="0.25">
      <c r="A8045" s="200"/>
      <c r="B8045" s="200"/>
    </row>
    <row r="8046" spans="1:2" s="197" customFormat="1" x14ac:dyDescent="0.25">
      <c r="A8046" s="200"/>
      <c r="B8046" s="200"/>
    </row>
    <row r="8047" spans="1:2" s="197" customFormat="1" x14ac:dyDescent="0.25">
      <c r="A8047" s="200"/>
      <c r="B8047" s="200"/>
    </row>
    <row r="8048" spans="1:2" s="197" customFormat="1" x14ac:dyDescent="0.25">
      <c r="A8048" s="200"/>
      <c r="B8048" s="200"/>
    </row>
    <row r="8049" spans="1:2" s="197" customFormat="1" x14ac:dyDescent="0.25">
      <c r="A8049" s="200"/>
      <c r="B8049" s="200"/>
    </row>
    <row r="8050" spans="1:2" s="197" customFormat="1" x14ac:dyDescent="0.25">
      <c r="A8050" s="200"/>
      <c r="B8050" s="200"/>
    </row>
    <row r="8051" spans="1:2" s="197" customFormat="1" x14ac:dyDescent="0.25">
      <c r="A8051" s="200"/>
      <c r="B8051" s="200"/>
    </row>
    <row r="8052" spans="1:2" s="197" customFormat="1" x14ac:dyDescent="0.25">
      <c r="A8052" s="200"/>
      <c r="B8052" s="200"/>
    </row>
    <row r="8053" spans="1:2" s="197" customFormat="1" x14ac:dyDescent="0.25">
      <c r="A8053" s="200"/>
      <c r="B8053" s="200"/>
    </row>
    <row r="8054" spans="1:2" s="197" customFormat="1" x14ac:dyDescent="0.25">
      <c r="A8054" s="200"/>
      <c r="B8054" s="200"/>
    </row>
    <row r="8055" spans="1:2" s="197" customFormat="1" x14ac:dyDescent="0.25">
      <c r="A8055" s="200"/>
      <c r="B8055" s="200"/>
    </row>
    <row r="8056" spans="1:2" s="197" customFormat="1" x14ac:dyDescent="0.25">
      <c r="A8056" s="200"/>
      <c r="B8056" s="200"/>
    </row>
    <row r="8057" spans="1:2" s="197" customFormat="1" x14ac:dyDescent="0.25">
      <c r="A8057" s="200"/>
      <c r="B8057" s="200"/>
    </row>
    <row r="8058" spans="1:2" s="197" customFormat="1" x14ac:dyDescent="0.25">
      <c r="A8058" s="200"/>
      <c r="B8058" s="200"/>
    </row>
    <row r="8059" spans="1:2" s="197" customFormat="1" x14ac:dyDescent="0.25">
      <c r="A8059" s="200"/>
      <c r="B8059" s="200"/>
    </row>
    <row r="8060" spans="1:2" s="197" customFormat="1" x14ac:dyDescent="0.25">
      <c r="A8060" s="200"/>
      <c r="B8060" s="200"/>
    </row>
    <row r="8061" spans="1:2" s="197" customFormat="1" x14ac:dyDescent="0.25">
      <c r="A8061" s="200"/>
      <c r="B8061" s="200"/>
    </row>
    <row r="8062" spans="1:2" s="197" customFormat="1" x14ac:dyDescent="0.25">
      <c r="A8062" s="200"/>
      <c r="B8062" s="200"/>
    </row>
    <row r="8063" spans="1:2" s="197" customFormat="1" x14ac:dyDescent="0.25">
      <c r="A8063" s="200"/>
      <c r="B8063" s="200"/>
    </row>
    <row r="8064" spans="1:2" s="197" customFormat="1" x14ac:dyDescent="0.25">
      <c r="A8064" s="200"/>
      <c r="B8064" s="200"/>
    </row>
    <row r="8065" spans="1:2" s="197" customFormat="1" x14ac:dyDescent="0.25">
      <c r="A8065" s="200"/>
      <c r="B8065" s="200"/>
    </row>
    <row r="8066" spans="1:2" s="197" customFormat="1" x14ac:dyDescent="0.25">
      <c r="A8066" s="200"/>
      <c r="B8066" s="200"/>
    </row>
    <row r="8067" spans="1:2" s="197" customFormat="1" x14ac:dyDescent="0.25">
      <c r="A8067" s="200"/>
      <c r="B8067" s="200"/>
    </row>
    <row r="8068" spans="1:2" s="197" customFormat="1" x14ac:dyDescent="0.25">
      <c r="A8068" s="200"/>
      <c r="B8068" s="200"/>
    </row>
    <row r="8069" spans="1:2" s="197" customFormat="1" x14ac:dyDescent="0.25">
      <c r="A8069" s="200"/>
      <c r="B8069" s="200"/>
    </row>
    <row r="8070" spans="1:2" s="197" customFormat="1" x14ac:dyDescent="0.25">
      <c r="A8070" s="200"/>
      <c r="B8070" s="200"/>
    </row>
    <row r="8071" spans="1:2" s="197" customFormat="1" x14ac:dyDescent="0.25">
      <c r="A8071" s="200"/>
      <c r="B8071" s="200"/>
    </row>
    <row r="8072" spans="1:2" s="197" customFormat="1" x14ac:dyDescent="0.25">
      <c r="A8072" s="200"/>
      <c r="B8072" s="200"/>
    </row>
    <row r="8073" spans="1:2" s="197" customFormat="1" x14ac:dyDescent="0.25">
      <c r="A8073" s="200"/>
      <c r="B8073" s="200"/>
    </row>
    <row r="8074" spans="1:2" s="197" customFormat="1" x14ac:dyDescent="0.25">
      <c r="A8074" s="200"/>
      <c r="B8074" s="200"/>
    </row>
    <row r="8075" spans="1:2" s="197" customFormat="1" x14ac:dyDescent="0.25">
      <c r="A8075" s="200"/>
      <c r="B8075" s="200"/>
    </row>
    <row r="8076" spans="1:2" s="197" customFormat="1" x14ac:dyDescent="0.25">
      <c r="A8076" s="200"/>
      <c r="B8076" s="200"/>
    </row>
    <row r="8077" spans="1:2" s="197" customFormat="1" x14ac:dyDescent="0.25">
      <c r="A8077" s="200"/>
      <c r="B8077" s="200"/>
    </row>
    <row r="8078" spans="1:2" s="197" customFormat="1" x14ac:dyDescent="0.25">
      <c r="A8078" s="200"/>
      <c r="B8078" s="200"/>
    </row>
    <row r="8079" spans="1:2" s="197" customFormat="1" x14ac:dyDescent="0.25">
      <c r="A8079" s="200"/>
      <c r="B8079" s="200"/>
    </row>
    <row r="8080" spans="1:2" s="197" customFormat="1" x14ac:dyDescent="0.25">
      <c r="A8080" s="200"/>
      <c r="B8080" s="200"/>
    </row>
    <row r="8081" spans="1:2" s="197" customFormat="1" x14ac:dyDescent="0.25">
      <c r="A8081" s="200"/>
      <c r="B8081" s="200"/>
    </row>
    <row r="8082" spans="1:2" s="197" customFormat="1" x14ac:dyDescent="0.25">
      <c r="A8082" s="200"/>
      <c r="B8082" s="200"/>
    </row>
    <row r="8083" spans="1:2" s="197" customFormat="1" x14ac:dyDescent="0.25">
      <c r="A8083" s="200"/>
      <c r="B8083" s="200"/>
    </row>
    <row r="8084" spans="1:2" s="197" customFormat="1" x14ac:dyDescent="0.25">
      <c r="A8084" s="200"/>
      <c r="B8084" s="200"/>
    </row>
    <row r="8085" spans="1:2" s="197" customFormat="1" x14ac:dyDescent="0.25">
      <c r="A8085" s="200"/>
      <c r="B8085" s="200"/>
    </row>
    <row r="8086" spans="1:2" s="197" customFormat="1" x14ac:dyDescent="0.25">
      <c r="A8086" s="200"/>
      <c r="B8086" s="200"/>
    </row>
    <row r="8087" spans="1:2" s="197" customFormat="1" x14ac:dyDescent="0.25">
      <c r="A8087" s="200"/>
      <c r="B8087" s="200"/>
    </row>
    <row r="8088" spans="1:2" s="197" customFormat="1" x14ac:dyDescent="0.25">
      <c r="A8088" s="200"/>
      <c r="B8088" s="200"/>
    </row>
    <row r="8089" spans="1:2" s="197" customFormat="1" x14ac:dyDescent="0.25">
      <c r="A8089" s="200"/>
      <c r="B8089" s="200"/>
    </row>
    <row r="8090" spans="1:2" s="197" customFormat="1" x14ac:dyDescent="0.25">
      <c r="A8090" s="200"/>
      <c r="B8090" s="200"/>
    </row>
    <row r="8091" spans="1:2" s="197" customFormat="1" x14ac:dyDescent="0.25">
      <c r="A8091" s="200"/>
      <c r="B8091" s="200"/>
    </row>
    <row r="8092" spans="1:2" s="197" customFormat="1" x14ac:dyDescent="0.25">
      <c r="A8092" s="200"/>
      <c r="B8092" s="200"/>
    </row>
    <row r="8093" spans="1:2" s="197" customFormat="1" x14ac:dyDescent="0.25">
      <c r="A8093" s="200"/>
      <c r="B8093" s="200"/>
    </row>
    <row r="8094" spans="1:2" s="197" customFormat="1" x14ac:dyDescent="0.25">
      <c r="A8094" s="200"/>
      <c r="B8094" s="200"/>
    </row>
    <row r="8095" spans="1:2" s="197" customFormat="1" x14ac:dyDescent="0.25">
      <c r="A8095" s="200"/>
      <c r="B8095" s="200"/>
    </row>
    <row r="8096" spans="1:2" s="197" customFormat="1" x14ac:dyDescent="0.25">
      <c r="A8096" s="200"/>
      <c r="B8096" s="200"/>
    </row>
    <row r="8097" spans="1:2" s="197" customFormat="1" x14ac:dyDescent="0.25">
      <c r="A8097" s="200"/>
      <c r="B8097" s="200"/>
    </row>
    <row r="8098" spans="1:2" s="197" customFormat="1" x14ac:dyDescent="0.25">
      <c r="A8098" s="200"/>
      <c r="B8098" s="200"/>
    </row>
    <row r="8099" spans="1:2" s="197" customFormat="1" x14ac:dyDescent="0.25">
      <c r="A8099" s="200"/>
      <c r="B8099" s="200"/>
    </row>
    <row r="8100" spans="1:2" s="197" customFormat="1" x14ac:dyDescent="0.25">
      <c r="A8100" s="200"/>
      <c r="B8100" s="200"/>
    </row>
    <row r="8101" spans="1:2" s="197" customFormat="1" x14ac:dyDescent="0.25">
      <c r="A8101" s="200"/>
      <c r="B8101" s="200"/>
    </row>
    <row r="8102" spans="1:2" s="197" customFormat="1" x14ac:dyDescent="0.25">
      <c r="A8102" s="200"/>
      <c r="B8102" s="200"/>
    </row>
    <row r="8103" spans="1:2" s="197" customFormat="1" x14ac:dyDescent="0.25">
      <c r="A8103" s="200"/>
      <c r="B8103" s="200"/>
    </row>
    <row r="8104" spans="1:2" s="197" customFormat="1" x14ac:dyDescent="0.25">
      <c r="A8104" s="200"/>
      <c r="B8104" s="200"/>
    </row>
    <row r="8105" spans="1:2" s="197" customFormat="1" x14ac:dyDescent="0.25">
      <c r="A8105" s="200"/>
      <c r="B8105" s="200"/>
    </row>
    <row r="8106" spans="1:2" s="197" customFormat="1" x14ac:dyDescent="0.25">
      <c r="A8106" s="200"/>
      <c r="B8106" s="200"/>
    </row>
    <row r="8107" spans="1:2" s="197" customFormat="1" x14ac:dyDescent="0.25">
      <c r="A8107" s="200"/>
      <c r="B8107" s="200"/>
    </row>
    <row r="8108" spans="1:2" s="197" customFormat="1" x14ac:dyDescent="0.25">
      <c r="A8108" s="200"/>
      <c r="B8108" s="200"/>
    </row>
    <row r="8109" spans="1:2" s="197" customFormat="1" x14ac:dyDescent="0.25">
      <c r="A8109" s="200"/>
      <c r="B8109" s="200"/>
    </row>
    <row r="8110" spans="1:2" s="197" customFormat="1" x14ac:dyDescent="0.25">
      <c r="A8110" s="200"/>
      <c r="B8110" s="200"/>
    </row>
    <row r="8111" spans="1:2" s="197" customFormat="1" x14ac:dyDescent="0.25">
      <c r="A8111" s="200"/>
      <c r="B8111" s="200"/>
    </row>
    <row r="8112" spans="1:2" s="197" customFormat="1" x14ac:dyDescent="0.25">
      <c r="A8112" s="200"/>
      <c r="B8112" s="200"/>
    </row>
    <row r="8113" spans="1:2" s="197" customFormat="1" x14ac:dyDescent="0.25">
      <c r="A8113" s="200"/>
      <c r="B8113" s="200"/>
    </row>
    <row r="8114" spans="1:2" s="197" customFormat="1" x14ac:dyDescent="0.25">
      <c r="A8114" s="200"/>
      <c r="B8114" s="200"/>
    </row>
    <row r="8115" spans="1:2" s="197" customFormat="1" x14ac:dyDescent="0.25">
      <c r="A8115" s="200"/>
      <c r="B8115" s="200"/>
    </row>
    <row r="8116" spans="1:2" s="197" customFormat="1" x14ac:dyDescent="0.25">
      <c r="A8116" s="200"/>
      <c r="B8116" s="200"/>
    </row>
    <row r="8117" spans="1:2" s="197" customFormat="1" x14ac:dyDescent="0.25">
      <c r="A8117" s="200"/>
      <c r="B8117" s="200"/>
    </row>
    <row r="8118" spans="1:2" s="197" customFormat="1" x14ac:dyDescent="0.25">
      <c r="A8118" s="200"/>
      <c r="B8118" s="200"/>
    </row>
    <row r="8119" spans="1:2" s="197" customFormat="1" x14ac:dyDescent="0.25">
      <c r="A8119" s="200"/>
      <c r="B8119" s="200"/>
    </row>
    <row r="8120" spans="1:2" s="197" customFormat="1" x14ac:dyDescent="0.25">
      <c r="A8120" s="200"/>
      <c r="B8120" s="200"/>
    </row>
    <row r="8121" spans="1:2" s="197" customFormat="1" x14ac:dyDescent="0.25">
      <c r="A8121" s="200"/>
      <c r="B8121" s="200"/>
    </row>
    <row r="8122" spans="1:2" s="197" customFormat="1" x14ac:dyDescent="0.25">
      <c r="A8122" s="200"/>
      <c r="B8122" s="200"/>
    </row>
    <row r="8123" spans="1:2" s="197" customFormat="1" x14ac:dyDescent="0.25">
      <c r="A8123" s="200"/>
      <c r="B8123" s="200"/>
    </row>
    <row r="8124" spans="1:2" s="197" customFormat="1" x14ac:dyDescent="0.25">
      <c r="A8124" s="200"/>
      <c r="B8124" s="200"/>
    </row>
    <row r="8125" spans="1:2" s="197" customFormat="1" x14ac:dyDescent="0.25">
      <c r="A8125" s="200"/>
      <c r="B8125" s="200"/>
    </row>
    <row r="8126" spans="1:2" s="197" customFormat="1" x14ac:dyDescent="0.25">
      <c r="A8126" s="200"/>
      <c r="B8126" s="200"/>
    </row>
    <row r="8127" spans="1:2" s="197" customFormat="1" x14ac:dyDescent="0.25">
      <c r="A8127" s="200"/>
      <c r="B8127" s="200"/>
    </row>
    <row r="8128" spans="1:2" s="197" customFormat="1" x14ac:dyDescent="0.25">
      <c r="A8128" s="200"/>
      <c r="B8128" s="200"/>
    </row>
    <row r="8129" spans="1:2" s="197" customFormat="1" x14ac:dyDescent="0.25">
      <c r="A8129" s="200"/>
      <c r="B8129" s="200"/>
    </row>
    <row r="8130" spans="1:2" s="197" customFormat="1" x14ac:dyDescent="0.25">
      <c r="A8130" s="200"/>
      <c r="B8130" s="200"/>
    </row>
    <row r="8131" spans="1:2" s="197" customFormat="1" x14ac:dyDescent="0.25">
      <c r="A8131" s="200"/>
      <c r="B8131" s="200"/>
    </row>
    <row r="8132" spans="1:2" s="197" customFormat="1" x14ac:dyDescent="0.25">
      <c r="A8132" s="200"/>
      <c r="B8132" s="200"/>
    </row>
    <row r="8133" spans="1:2" s="197" customFormat="1" x14ac:dyDescent="0.25">
      <c r="A8133" s="200"/>
      <c r="B8133" s="200"/>
    </row>
    <row r="8134" spans="1:2" s="197" customFormat="1" x14ac:dyDescent="0.25">
      <c r="A8134" s="200"/>
      <c r="B8134" s="200"/>
    </row>
    <row r="8135" spans="1:2" s="197" customFormat="1" x14ac:dyDescent="0.25">
      <c r="A8135" s="200"/>
      <c r="B8135" s="200"/>
    </row>
    <row r="8136" spans="1:2" s="197" customFormat="1" x14ac:dyDescent="0.25">
      <c r="A8136" s="200"/>
      <c r="B8136" s="200"/>
    </row>
    <row r="8137" spans="1:2" s="197" customFormat="1" x14ac:dyDescent="0.25">
      <c r="A8137" s="200"/>
      <c r="B8137" s="200"/>
    </row>
    <row r="8138" spans="1:2" s="197" customFormat="1" x14ac:dyDescent="0.25">
      <c r="A8138" s="200"/>
      <c r="B8138" s="200"/>
    </row>
    <row r="8139" spans="1:2" s="197" customFormat="1" x14ac:dyDescent="0.25">
      <c r="A8139" s="200"/>
      <c r="B8139" s="200"/>
    </row>
    <row r="8140" spans="1:2" s="197" customFormat="1" x14ac:dyDescent="0.25">
      <c r="A8140" s="200"/>
      <c r="B8140" s="200"/>
    </row>
    <row r="8141" spans="1:2" s="197" customFormat="1" x14ac:dyDescent="0.25">
      <c r="A8141" s="200"/>
      <c r="B8141" s="200"/>
    </row>
    <row r="8142" spans="1:2" s="197" customFormat="1" x14ac:dyDescent="0.25">
      <c r="A8142" s="200"/>
      <c r="B8142" s="200"/>
    </row>
    <row r="8143" spans="1:2" s="197" customFormat="1" x14ac:dyDescent="0.25">
      <c r="A8143" s="200"/>
      <c r="B8143" s="200"/>
    </row>
    <row r="8144" spans="1:2" s="197" customFormat="1" x14ac:dyDescent="0.25">
      <c r="A8144" s="200"/>
      <c r="B8144" s="200"/>
    </row>
    <row r="8145" spans="1:2" s="197" customFormat="1" x14ac:dyDescent="0.25">
      <c r="A8145" s="200"/>
      <c r="B8145" s="200"/>
    </row>
    <row r="8146" spans="1:2" s="197" customFormat="1" x14ac:dyDescent="0.25">
      <c r="A8146" s="200"/>
      <c r="B8146" s="200"/>
    </row>
    <row r="8147" spans="1:2" s="197" customFormat="1" x14ac:dyDescent="0.25">
      <c r="A8147" s="200"/>
      <c r="B8147" s="200"/>
    </row>
    <row r="8148" spans="1:2" s="197" customFormat="1" x14ac:dyDescent="0.25">
      <c r="A8148" s="200"/>
      <c r="B8148" s="200"/>
    </row>
    <row r="8149" spans="1:2" s="197" customFormat="1" x14ac:dyDescent="0.25">
      <c r="A8149" s="200"/>
      <c r="B8149" s="200"/>
    </row>
    <row r="8150" spans="1:2" s="197" customFormat="1" x14ac:dyDescent="0.25">
      <c r="A8150" s="200"/>
      <c r="B8150" s="200"/>
    </row>
    <row r="8151" spans="1:2" s="197" customFormat="1" x14ac:dyDescent="0.25">
      <c r="A8151" s="200"/>
      <c r="B8151" s="200"/>
    </row>
    <row r="8152" spans="1:2" s="197" customFormat="1" x14ac:dyDescent="0.25">
      <c r="A8152" s="200"/>
      <c r="B8152" s="200"/>
    </row>
    <row r="8153" spans="1:2" s="197" customFormat="1" x14ac:dyDescent="0.25">
      <c r="A8153" s="200"/>
      <c r="B8153" s="200"/>
    </row>
    <row r="8154" spans="1:2" s="197" customFormat="1" x14ac:dyDescent="0.25">
      <c r="A8154" s="200"/>
      <c r="B8154" s="200"/>
    </row>
    <row r="8155" spans="1:2" s="197" customFormat="1" x14ac:dyDescent="0.25">
      <c r="A8155" s="200"/>
      <c r="B8155" s="200"/>
    </row>
    <row r="8156" spans="1:2" s="197" customFormat="1" x14ac:dyDescent="0.25">
      <c r="A8156" s="200"/>
      <c r="B8156" s="200"/>
    </row>
    <row r="8157" spans="1:2" s="197" customFormat="1" x14ac:dyDescent="0.25">
      <c r="A8157" s="200"/>
      <c r="B8157" s="200"/>
    </row>
    <row r="8158" spans="1:2" s="197" customFormat="1" x14ac:dyDescent="0.25">
      <c r="A8158" s="200"/>
      <c r="B8158" s="200"/>
    </row>
    <row r="8159" spans="1:2" s="197" customFormat="1" x14ac:dyDescent="0.25">
      <c r="A8159" s="200"/>
      <c r="B8159" s="200"/>
    </row>
    <row r="8160" spans="1:2" s="197" customFormat="1" x14ac:dyDescent="0.25">
      <c r="A8160" s="200"/>
      <c r="B8160" s="200"/>
    </row>
    <row r="8161" spans="1:2" s="197" customFormat="1" x14ac:dyDescent="0.25">
      <c r="A8161" s="200"/>
      <c r="B8161" s="200"/>
    </row>
    <row r="8162" spans="1:2" s="197" customFormat="1" x14ac:dyDescent="0.25">
      <c r="A8162" s="200"/>
      <c r="B8162" s="200"/>
    </row>
    <row r="8163" spans="1:2" s="197" customFormat="1" x14ac:dyDescent="0.25">
      <c r="A8163" s="200"/>
      <c r="B8163" s="200"/>
    </row>
    <row r="8164" spans="1:2" s="197" customFormat="1" x14ac:dyDescent="0.25">
      <c r="A8164" s="200"/>
      <c r="B8164" s="200"/>
    </row>
    <row r="8165" spans="1:2" s="197" customFormat="1" x14ac:dyDescent="0.25">
      <c r="A8165" s="200"/>
      <c r="B8165" s="200"/>
    </row>
    <row r="8166" spans="1:2" s="197" customFormat="1" x14ac:dyDescent="0.25">
      <c r="A8166" s="200"/>
      <c r="B8166" s="200"/>
    </row>
    <row r="8167" spans="1:2" s="197" customFormat="1" x14ac:dyDescent="0.25">
      <c r="A8167" s="200"/>
      <c r="B8167" s="200"/>
    </row>
    <row r="8168" spans="1:2" s="197" customFormat="1" x14ac:dyDescent="0.25">
      <c r="A8168" s="200"/>
      <c r="B8168" s="200"/>
    </row>
    <row r="8169" spans="1:2" s="197" customFormat="1" x14ac:dyDescent="0.25">
      <c r="A8169" s="200"/>
      <c r="B8169" s="200"/>
    </row>
    <row r="8170" spans="1:2" s="197" customFormat="1" x14ac:dyDescent="0.25">
      <c r="A8170" s="200"/>
      <c r="B8170" s="200"/>
    </row>
    <row r="8171" spans="1:2" s="197" customFormat="1" x14ac:dyDescent="0.25">
      <c r="A8171" s="200"/>
      <c r="B8171" s="200"/>
    </row>
    <row r="8172" spans="1:2" s="197" customFormat="1" x14ac:dyDescent="0.25">
      <c r="A8172" s="200"/>
      <c r="B8172" s="200"/>
    </row>
    <row r="8173" spans="1:2" s="197" customFormat="1" x14ac:dyDescent="0.25">
      <c r="A8173" s="200"/>
      <c r="B8173" s="200"/>
    </row>
    <row r="8174" spans="1:2" s="197" customFormat="1" x14ac:dyDescent="0.25">
      <c r="A8174" s="200"/>
      <c r="B8174" s="200"/>
    </row>
    <row r="8175" spans="1:2" s="197" customFormat="1" x14ac:dyDescent="0.25">
      <c r="A8175" s="200"/>
      <c r="B8175" s="200"/>
    </row>
    <row r="8176" spans="1:2" s="197" customFormat="1" x14ac:dyDescent="0.25">
      <c r="A8176" s="200"/>
      <c r="B8176" s="200"/>
    </row>
    <row r="8177" spans="1:2" s="197" customFormat="1" x14ac:dyDescent="0.25">
      <c r="A8177" s="200"/>
      <c r="B8177" s="200"/>
    </row>
    <row r="8178" spans="1:2" s="197" customFormat="1" x14ac:dyDescent="0.25">
      <c r="A8178" s="200"/>
      <c r="B8178" s="200"/>
    </row>
    <row r="8179" spans="1:2" s="197" customFormat="1" x14ac:dyDescent="0.25">
      <c r="A8179" s="200"/>
      <c r="B8179" s="200"/>
    </row>
    <row r="8180" spans="1:2" s="197" customFormat="1" x14ac:dyDescent="0.25">
      <c r="A8180" s="200"/>
      <c r="B8180" s="200"/>
    </row>
    <row r="8181" spans="1:2" s="197" customFormat="1" x14ac:dyDescent="0.25">
      <c r="A8181" s="200"/>
      <c r="B8181" s="200"/>
    </row>
    <row r="8182" spans="1:2" s="197" customFormat="1" x14ac:dyDescent="0.25">
      <c r="A8182" s="200"/>
      <c r="B8182" s="200"/>
    </row>
    <row r="8183" spans="1:2" s="197" customFormat="1" x14ac:dyDescent="0.25">
      <c r="A8183" s="200"/>
      <c r="B8183" s="200"/>
    </row>
    <row r="8184" spans="1:2" s="197" customFormat="1" x14ac:dyDescent="0.25">
      <c r="A8184" s="200"/>
      <c r="B8184" s="200"/>
    </row>
    <row r="8185" spans="1:2" s="197" customFormat="1" x14ac:dyDescent="0.25">
      <c r="A8185" s="200"/>
      <c r="B8185" s="200"/>
    </row>
    <row r="8186" spans="1:2" s="197" customFormat="1" x14ac:dyDescent="0.25">
      <c r="A8186" s="200"/>
      <c r="B8186" s="200"/>
    </row>
    <row r="8187" spans="1:2" s="197" customFormat="1" x14ac:dyDescent="0.25">
      <c r="A8187" s="200"/>
      <c r="B8187" s="200"/>
    </row>
    <row r="8188" spans="1:2" s="197" customFormat="1" x14ac:dyDescent="0.25">
      <c r="A8188" s="200"/>
      <c r="B8188" s="200"/>
    </row>
    <row r="8189" spans="1:2" s="197" customFormat="1" x14ac:dyDescent="0.25">
      <c r="A8189" s="200"/>
      <c r="B8189" s="200"/>
    </row>
    <row r="8190" spans="1:2" s="197" customFormat="1" x14ac:dyDescent="0.25">
      <c r="A8190" s="200"/>
      <c r="B8190" s="200"/>
    </row>
    <row r="8191" spans="1:2" s="197" customFormat="1" x14ac:dyDescent="0.25">
      <c r="A8191" s="200"/>
      <c r="B8191" s="200"/>
    </row>
    <row r="8192" spans="1:2" s="197" customFormat="1" x14ac:dyDescent="0.25">
      <c r="A8192" s="200"/>
      <c r="B8192" s="200"/>
    </row>
    <row r="8193" spans="1:2" s="197" customFormat="1" x14ac:dyDescent="0.25">
      <c r="A8193" s="200"/>
      <c r="B8193" s="200"/>
    </row>
    <row r="8194" spans="1:2" s="197" customFormat="1" x14ac:dyDescent="0.25">
      <c r="A8194" s="200"/>
      <c r="B8194" s="200"/>
    </row>
    <row r="8195" spans="1:2" s="197" customFormat="1" x14ac:dyDescent="0.25">
      <c r="A8195" s="200"/>
      <c r="B8195" s="200"/>
    </row>
    <row r="8196" spans="1:2" s="197" customFormat="1" x14ac:dyDescent="0.25">
      <c r="A8196" s="200"/>
      <c r="B8196" s="200"/>
    </row>
    <row r="8197" spans="1:2" s="197" customFormat="1" x14ac:dyDescent="0.25">
      <c r="A8197" s="200"/>
      <c r="B8197" s="200"/>
    </row>
    <row r="8198" spans="1:2" s="197" customFormat="1" x14ac:dyDescent="0.25">
      <c r="A8198" s="200"/>
      <c r="B8198" s="200"/>
    </row>
    <row r="8199" spans="1:2" s="197" customFormat="1" x14ac:dyDescent="0.25">
      <c r="A8199" s="200"/>
      <c r="B8199" s="200"/>
    </row>
    <row r="8200" spans="1:2" s="197" customFormat="1" x14ac:dyDescent="0.25">
      <c r="A8200" s="200"/>
      <c r="B8200" s="200"/>
    </row>
    <row r="8201" spans="1:2" s="197" customFormat="1" x14ac:dyDescent="0.25">
      <c r="A8201" s="200"/>
      <c r="B8201" s="200"/>
    </row>
    <row r="8202" spans="1:2" s="197" customFormat="1" x14ac:dyDescent="0.25">
      <c r="A8202" s="200"/>
      <c r="B8202" s="200"/>
    </row>
    <row r="8203" spans="1:2" s="197" customFormat="1" x14ac:dyDescent="0.25">
      <c r="A8203" s="200"/>
      <c r="B8203" s="200"/>
    </row>
    <row r="8204" spans="1:2" s="197" customFormat="1" x14ac:dyDescent="0.25">
      <c r="A8204" s="200"/>
      <c r="B8204" s="200"/>
    </row>
    <row r="8205" spans="1:2" s="197" customFormat="1" x14ac:dyDescent="0.25">
      <c r="A8205" s="200"/>
      <c r="B8205" s="200"/>
    </row>
    <row r="8206" spans="1:2" s="197" customFormat="1" x14ac:dyDescent="0.25">
      <c r="A8206" s="200"/>
      <c r="B8206" s="200"/>
    </row>
    <row r="8207" spans="1:2" s="197" customFormat="1" x14ac:dyDescent="0.25">
      <c r="A8207" s="200"/>
      <c r="B8207" s="200"/>
    </row>
    <row r="8208" spans="1:2" s="197" customFormat="1" x14ac:dyDescent="0.25">
      <c r="A8208" s="200"/>
      <c r="B8208" s="200"/>
    </row>
    <row r="8209" spans="1:2" s="197" customFormat="1" x14ac:dyDescent="0.25">
      <c r="A8209" s="200"/>
      <c r="B8209" s="200"/>
    </row>
    <row r="8210" spans="1:2" s="197" customFormat="1" x14ac:dyDescent="0.25">
      <c r="A8210" s="200"/>
      <c r="B8210" s="200"/>
    </row>
    <row r="8211" spans="1:2" s="197" customFormat="1" x14ac:dyDescent="0.25">
      <c r="A8211" s="200"/>
      <c r="B8211" s="200"/>
    </row>
    <row r="8212" spans="1:2" s="197" customFormat="1" x14ac:dyDescent="0.25">
      <c r="A8212" s="200"/>
      <c r="B8212" s="200"/>
    </row>
    <row r="8213" spans="1:2" s="197" customFormat="1" x14ac:dyDescent="0.25">
      <c r="A8213" s="200"/>
      <c r="B8213" s="200"/>
    </row>
    <row r="8214" spans="1:2" s="197" customFormat="1" x14ac:dyDescent="0.25">
      <c r="A8214" s="200"/>
      <c r="B8214" s="200"/>
    </row>
    <row r="8215" spans="1:2" s="197" customFormat="1" x14ac:dyDescent="0.25">
      <c r="A8215" s="200"/>
      <c r="B8215" s="200"/>
    </row>
    <row r="8216" spans="1:2" s="197" customFormat="1" x14ac:dyDescent="0.25">
      <c r="A8216" s="200"/>
      <c r="B8216" s="200"/>
    </row>
    <row r="8217" spans="1:2" s="197" customFormat="1" x14ac:dyDescent="0.25">
      <c r="A8217" s="200"/>
      <c r="B8217" s="200"/>
    </row>
    <row r="8218" spans="1:2" s="197" customFormat="1" x14ac:dyDescent="0.25">
      <c r="A8218" s="200"/>
      <c r="B8218" s="200"/>
    </row>
    <row r="8219" spans="1:2" s="197" customFormat="1" x14ac:dyDescent="0.25">
      <c r="A8219" s="200"/>
      <c r="B8219" s="200"/>
    </row>
    <row r="8220" spans="1:2" s="197" customFormat="1" x14ac:dyDescent="0.25">
      <c r="A8220" s="200"/>
      <c r="B8220" s="200"/>
    </row>
    <row r="8221" spans="1:2" s="197" customFormat="1" x14ac:dyDescent="0.25">
      <c r="A8221" s="200"/>
      <c r="B8221" s="200"/>
    </row>
    <row r="8222" spans="1:2" s="197" customFormat="1" x14ac:dyDescent="0.25">
      <c r="A8222" s="200"/>
      <c r="B8222" s="200"/>
    </row>
    <row r="8223" spans="1:2" s="197" customFormat="1" x14ac:dyDescent="0.25">
      <c r="A8223" s="200"/>
      <c r="B8223" s="200"/>
    </row>
    <row r="8224" spans="1:2" s="197" customFormat="1" x14ac:dyDescent="0.25">
      <c r="A8224" s="200"/>
      <c r="B8224" s="200"/>
    </row>
    <row r="8225" spans="1:2" s="197" customFormat="1" x14ac:dyDescent="0.25">
      <c r="A8225" s="200"/>
      <c r="B8225" s="200"/>
    </row>
    <row r="8226" spans="1:2" s="197" customFormat="1" x14ac:dyDescent="0.25">
      <c r="A8226" s="200"/>
      <c r="B8226" s="200"/>
    </row>
    <row r="8227" spans="1:2" s="197" customFormat="1" x14ac:dyDescent="0.25">
      <c r="A8227" s="200"/>
      <c r="B8227" s="200"/>
    </row>
    <row r="8228" spans="1:2" s="197" customFormat="1" x14ac:dyDescent="0.25">
      <c r="A8228" s="200"/>
      <c r="B8228" s="200"/>
    </row>
    <row r="8229" spans="1:2" s="197" customFormat="1" x14ac:dyDescent="0.25">
      <c r="A8229" s="200"/>
      <c r="B8229" s="200"/>
    </row>
    <row r="8230" spans="1:2" s="197" customFormat="1" x14ac:dyDescent="0.25">
      <c r="A8230" s="200"/>
      <c r="B8230" s="200"/>
    </row>
    <row r="8231" spans="1:2" s="197" customFormat="1" x14ac:dyDescent="0.25">
      <c r="A8231" s="200"/>
      <c r="B8231" s="200"/>
    </row>
    <row r="8232" spans="1:2" s="197" customFormat="1" x14ac:dyDescent="0.25">
      <c r="A8232" s="200"/>
      <c r="B8232" s="200"/>
    </row>
    <row r="8233" spans="1:2" s="197" customFormat="1" x14ac:dyDescent="0.25">
      <c r="A8233" s="200"/>
      <c r="B8233" s="200"/>
    </row>
    <row r="8234" spans="1:2" s="197" customFormat="1" x14ac:dyDescent="0.25">
      <c r="A8234" s="200"/>
      <c r="B8234" s="200"/>
    </row>
    <row r="8235" spans="1:2" s="197" customFormat="1" x14ac:dyDescent="0.25">
      <c r="A8235" s="200"/>
      <c r="B8235" s="200"/>
    </row>
    <row r="8236" spans="1:2" s="197" customFormat="1" x14ac:dyDescent="0.25">
      <c r="A8236" s="200"/>
      <c r="B8236" s="200"/>
    </row>
    <row r="8237" spans="1:2" s="197" customFormat="1" x14ac:dyDescent="0.25">
      <c r="A8237" s="200"/>
      <c r="B8237" s="200"/>
    </row>
    <row r="8238" spans="1:2" s="197" customFormat="1" x14ac:dyDescent="0.25">
      <c r="A8238" s="200"/>
      <c r="B8238" s="200"/>
    </row>
    <row r="8239" spans="1:2" s="197" customFormat="1" x14ac:dyDescent="0.25">
      <c r="A8239" s="200"/>
      <c r="B8239" s="200"/>
    </row>
    <row r="8240" spans="1:2" s="197" customFormat="1" x14ac:dyDescent="0.25">
      <c r="A8240" s="200"/>
      <c r="B8240" s="200"/>
    </row>
    <row r="8241" spans="1:2" s="197" customFormat="1" x14ac:dyDescent="0.25">
      <c r="A8241" s="200"/>
      <c r="B8241" s="200"/>
    </row>
    <row r="8242" spans="1:2" s="197" customFormat="1" x14ac:dyDescent="0.25">
      <c r="A8242" s="200"/>
      <c r="B8242" s="200"/>
    </row>
    <row r="8243" spans="1:2" s="197" customFormat="1" x14ac:dyDescent="0.25">
      <c r="A8243" s="200"/>
      <c r="B8243" s="200"/>
    </row>
    <row r="8244" spans="1:2" s="197" customFormat="1" x14ac:dyDescent="0.25">
      <c r="A8244" s="200"/>
      <c r="B8244" s="200"/>
    </row>
    <row r="8245" spans="1:2" s="197" customFormat="1" x14ac:dyDescent="0.25">
      <c r="A8245" s="200"/>
      <c r="B8245" s="200"/>
    </row>
    <row r="8246" spans="1:2" s="197" customFormat="1" x14ac:dyDescent="0.25">
      <c r="A8246" s="200"/>
      <c r="B8246" s="200"/>
    </row>
    <row r="8247" spans="1:2" s="197" customFormat="1" x14ac:dyDescent="0.25">
      <c r="A8247" s="200"/>
      <c r="B8247" s="200"/>
    </row>
    <row r="8248" spans="1:2" s="197" customFormat="1" x14ac:dyDescent="0.25">
      <c r="A8248" s="200"/>
      <c r="B8248" s="200"/>
    </row>
    <row r="8249" spans="1:2" s="197" customFormat="1" x14ac:dyDescent="0.25">
      <c r="A8249" s="200"/>
      <c r="B8249" s="200"/>
    </row>
    <row r="8250" spans="1:2" s="197" customFormat="1" x14ac:dyDescent="0.25">
      <c r="A8250" s="200"/>
      <c r="B8250" s="200"/>
    </row>
    <row r="8251" spans="1:2" s="197" customFormat="1" x14ac:dyDescent="0.25">
      <c r="A8251" s="200"/>
      <c r="B8251" s="200"/>
    </row>
    <row r="8252" spans="1:2" s="197" customFormat="1" x14ac:dyDescent="0.25">
      <c r="A8252" s="200"/>
      <c r="B8252" s="200"/>
    </row>
    <row r="8253" spans="1:2" s="197" customFormat="1" x14ac:dyDescent="0.25">
      <c r="A8253" s="200"/>
      <c r="B8253" s="200"/>
    </row>
    <row r="8254" spans="1:2" s="197" customFormat="1" x14ac:dyDescent="0.25">
      <c r="A8254" s="200"/>
      <c r="B8254" s="200"/>
    </row>
    <row r="8255" spans="1:2" s="197" customFormat="1" x14ac:dyDescent="0.25">
      <c r="A8255" s="200"/>
      <c r="B8255" s="200"/>
    </row>
    <row r="8256" spans="1:2" s="197" customFormat="1" x14ac:dyDescent="0.25">
      <c r="A8256" s="200"/>
      <c r="B8256" s="200"/>
    </row>
    <row r="8257" spans="1:2" s="197" customFormat="1" x14ac:dyDescent="0.25">
      <c r="A8257" s="200"/>
      <c r="B8257" s="200"/>
    </row>
    <row r="8258" spans="1:2" s="197" customFormat="1" x14ac:dyDescent="0.25">
      <c r="A8258" s="200"/>
      <c r="B8258" s="200"/>
    </row>
    <row r="8259" spans="1:2" s="197" customFormat="1" x14ac:dyDescent="0.25">
      <c r="A8259" s="200"/>
      <c r="B8259" s="200"/>
    </row>
    <row r="8260" spans="1:2" s="197" customFormat="1" x14ac:dyDescent="0.25">
      <c r="A8260" s="200"/>
      <c r="B8260" s="200"/>
    </row>
    <row r="8261" spans="1:2" s="197" customFormat="1" x14ac:dyDescent="0.25">
      <c r="A8261" s="200"/>
      <c r="B8261" s="200"/>
    </row>
    <row r="8262" spans="1:2" s="197" customFormat="1" x14ac:dyDescent="0.25">
      <c r="A8262" s="200"/>
      <c r="B8262" s="200"/>
    </row>
    <row r="8263" spans="1:2" s="197" customFormat="1" x14ac:dyDescent="0.25">
      <c r="A8263" s="200"/>
      <c r="B8263" s="200"/>
    </row>
    <row r="8264" spans="1:2" s="197" customFormat="1" x14ac:dyDescent="0.25">
      <c r="A8264" s="200"/>
      <c r="B8264" s="200"/>
    </row>
    <row r="8265" spans="1:2" s="197" customFormat="1" x14ac:dyDescent="0.25">
      <c r="A8265" s="200"/>
      <c r="B8265" s="200"/>
    </row>
    <row r="8266" spans="1:2" s="197" customFormat="1" x14ac:dyDescent="0.25">
      <c r="A8266" s="200"/>
      <c r="B8266" s="200"/>
    </row>
    <row r="8267" spans="1:2" s="197" customFormat="1" x14ac:dyDescent="0.25">
      <c r="A8267" s="200"/>
      <c r="B8267" s="200"/>
    </row>
    <row r="8268" spans="1:2" s="197" customFormat="1" x14ac:dyDescent="0.25">
      <c r="A8268" s="200"/>
      <c r="B8268" s="200"/>
    </row>
    <row r="8269" spans="1:2" s="197" customFormat="1" x14ac:dyDescent="0.25">
      <c r="A8269" s="200"/>
      <c r="B8269" s="200"/>
    </row>
    <row r="8270" spans="1:2" s="197" customFormat="1" x14ac:dyDescent="0.25">
      <c r="A8270" s="200"/>
      <c r="B8270" s="200"/>
    </row>
    <row r="8271" spans="1:2" s="197" customFormat="1" x14ac:dyDescent="0.25">
      <c r="A8271" s="200"/>
      <c r="B8271" s="200"/>
    </row>
    <row r="8272" spans="1:2" s="197" customFormat="1" x14ac:dyDescent="0.25">
      <c r="A8272" s="200"/>
      <c r="B8272" s="200"/>
    </row>
    <row r="8273" spans="1:2" s="197" customFormat="1" x14ac:dyDescent="0.25">
      <c r="A8273" s="200"/>
      <c r="B8273" s="200"/>
    </row>
    <row r="8274" spans="1:2" s="197" customFormat="1" x14ac:dyDescent="0.25">
      <c r="A8274" s="200"/>
      <c r="B8274" s="200"/>
    </row>
    <row r="8275" spans="1:2" s="197" customFormat="1" x14ac:dyDescent="0.25">
      <c r="A8275" s="200"/>
      <c r="B8275" s="200"/>
    </row>
    <row r="8276" spans="1:2" s="197" customFormat="1" x14ac:dyDescent="0.25">
      <c r="A8276" s="200"/>
      <c r="B8276" s="200"/>
    </row>
    <row r="8277" spans="1:2" s="197" customFormat="1" x14ac:dyDescent="0.25">
      <c r="A8277" s="200"/>
      <c r="B8277" s="200"/>
    </row>
    <row r="8278" spans="1:2" s="197" customFormat="1" x14ac:dyDescent="0.25">
      <c r="A8278" s="200"/>
      <c r="B8278" s="200"/>
    </row>
    <row r="8279" spans="1:2" s="197" customFormat="1" x14ac:dyDescent="0.25">
      <c r="A8279" s="200"/>
      <c r="B8279" s="200"/>
    </row>
    <row r="8280" spans="1:2" s="197" customFormat="1" x14ac:dyDescent="0.25">
      <c r="A8280" s="200"/>
      <c r="B8280" s="200"/>
    </row>
    <row r="8281" spans="1:2" s="197" customFormat="1" x14ac:dyDescent="0.25">
      <c r="A8281" s="200"/>
      <c r="B8281" s="200"/>
    </row>
    <row r="8282" spans="1:2" s="197" customFormat="1" x14ac:dyDescent="0.25">
      <c r="A8282" s="200"/>
      <c r="B8282" s="200"/>
    </row>
    <row r="8283" spans="1:2" s="197" customFormat="1" x14ac:dyDescent="0.25">
      <c r="A8283" s="200"/>
      <c r="B8283" s="200"/>
    </row>
    <row r="8284" spans="1:2" s="197" customFormat="1" x14ac:dyDescent="0.25">
      <c r="A8284" s="200"/>
      <c r="B8284" s="200"/>
    </row>
    <row r="8285" spans="1:2" s="197" customFormat="1" x14ac:dyDescent="0.25">
      <c r="A8285" s="200"/>
      <c r="B8285" s="200"/>
    </row>
    <row r="8286" spans="1:2" s="197" customFormat="1" x14ac:dyDescent="0.25">
      <c r="A8286" s="200"/>
      <c r="B8286" s="200"/>
    </row>
    <row r="8287" spans="1:2" s="197" customFormat="1" x14ac:dyDescent="0.25">
      <c r="A8287" s="200"/>
      <c r="B8287" s="200"/>
    </row>
    <row r="8288" spans="1:2" s="197" customFormat="1" x14ac:dyDescent="0.25">
      <c r="A8288" s="200"/>
      <c r="B8288" s="200"/>
    </row>
    <row r="8289" spans="1:2" s="197" customFormat="1" x14ac:dyDescent="0.25">
      <c r="A8289" s="200"/>
      <c r="B8289" s="200"/>
    </row>
    <row r="8290" spans="1:2" s="197" customFormat="1" x14ac:dyDescent="0.25">
      <c r="A8290" s="200"/>
      <c r="B8290" s="200"/>
    </row>
    <row r="8291" spans="1:2" s="197" customFormat="1" x14ac:dyDescent="0.25">
      <c r="A8291" s="200"/>
      <c r="B8291" s="200"/>
    </row>
    <row r="8292" spans="1:2" s="197" customFormat="1" x14ac:dyDescent="0.25">
      <c r="A8292" s="200"/>
      <c r="B8292" s="200"/>
    </row>
    <row r="8293" spans="1:2" s="197" customFormat="1" x14ac:dyDescent="0.25">
      <c r="A8293" s="200"/>
      <c r="B8293" s="200"/>
    </row>
    <row r="8294" spans="1:2" s="197" customFormat="1" x14ac:dyDescent="0.25">
      <c r="A8294" s="200"/>
      <c r="B8294" s="200"/>
    </row>
    <row r="8295" spans="1:2" s="197" customFormat="1" x14ac:dyDescent="0.25">
      <c r="A8295" s="200"/>
      <c r="B8295" s="200"/>
    </row>
    <row r="8296" spans="1:2" s="197" customFormat="1" x14ac:dyDescent="0.25">
      <c r="A8296" s="200"/>
      <c r="B8296" s="200"/>
    </row>
    <row r="8297" spans="1:2" s="197" customFormat="1" x14ac:dyDescent="0.25">
      <c r="A8297" s="200"/>
      <c r="B8297" s="200"/>
    </row>
    <row r="8298" spans="1:2" s="197" customFormat="1" x14ac:dyDescent="0.25">
      <c r="A8298" s="200"/>
      <c r="B8298" s="200"/>
    </row>
    <row r="8299" spans="1:2" s="197" customFormat="1" x14ac:dyDescent="0.25">
      <c r="A8299" s="200"/>
      <c r="B8299" s="200"/>
    </row>
    <row r="8300" spans="1:2" s="197" customFormat="1" x14ac:dyDescent="0.25">
      <c r="A8300" s="200"/>
      <c r="B8300" s="200"/>
    </row>
    <row r="8301" spans="1:2" s="197" customFormat="1" x14ac:dyDescent="0.25">
      <c r="A8301" s="200"/>
      <c r="B8301" s="200"/>
    </row>
    <row r="8302" spans="1:2" s="197" customFormat="1" x14ac:dyDescent="0.25">
      <c r="A8302" s="200"/>
      <c r="B8302" s="200"/>
    </row>
    <row r="8303" spans="1:2" s="197" customFormat="1" x14ac:dyDescent="0.25">
      <c r="A8303" s="200"/>
      <c r="B8303" s="200"/>
    </row>
    <row r="8304" spans="1:2" s="197" customFormat="1" x14ac:dyDescent="0.25">
      <c r="A8304" s="200"/>
      <c r="B8304" s="200"/>
    </row>
    <row r="8305" spans="1:2" s="197" customFormat="1" x14ac:dyDescent="0.25">
      <c r="A8305" s="200"/>
      <c r="B8305" s="200"/>
    </row>
    <row r="8306" spans="1:2" s="197" customFormat="1" x14ac:dyDescent="0.25">
      <c r="A8306" s="200"/>
      <c r="B8306" s="200"/>
    </row>
    <row r="8307" spans="1:2" s="197" customFormat="1" x14ac:dyDescent="0.25">
      <c r="A8307" s="200"/>
      <c r="B8307" s="200"/>
    </row>
    <row r="8308" spans="1:2" s="197" customFormat="1" x14ac:dyDescent="0.25">
      <c r="A8308" s="200"/>
      <c r="B8308" s="200"/>
    </row>
    <row r="8309" spans="1:2" s="197" customFormat="1" x14ac:dyDescent="0.25">
      <c r="A8309" s="200"/>
      <c r="B8309" s="200"/>
    </row>
    <row r="8310" spans="1:2" s="197" customFormat="1" x14ac:dyDescent="0.25">
      <c r="A8310" s="200"/>
      <c r="B8310" s="200"/>
    </row>
    <row r="8311" spans="1:2" s="197" customFormat="1" x14ac:dyDescent="0.25">
      <c r="A8311" s="200"/>
      <c r="B8311" s="200"/>
    </row>
    <row r="8312" spans="1:2" s="197" customFormat="1" x14ac:dyDescent="0.25">
      <c r="A8312" s="200"/>
      <c r="B8312" s="200"/>
    </row>
    <row r="8313" spans="1:2" s="197" customFormat="1" x14ac:dyDescent="0.25">
      <c r="A8313" s="200"/>
      <c r="B8313" s="200"/>
    </row>
    <row r="8314" spans="1:2" s="197" customFormat="1" x14ac:dyDescent="0.25">
      <c r="A8314" s="200"/>
      <c r="B8314" s="200"/>
    </row>
    <row r="8315" spans="1:2" s="197" customFormat="1" x14ac:dyDescent="0.25">
      <c r="A8315" s="200"/>
      <c r="B8315" s="200"/>
    </row>
    <row r="8316" spans="1:2" s="197" customFormat="1" x14ac:dyDescent="0.25">
      <c r="A8316" s="200"/>
      <c r="B8316" s="200"/>
    </row>
    <row r="8317" spans="1:2" s="197" customFormat="1" x14ac:dyDescent="0.25">
      <c r="A8317" s="200"/>
      <c r="B8317" s="200"/>
    </row>
    <row r="8318" spans="1:2" s="197" customFormat="1" x14ac:dyDescent="0.25">
      <c r="A8318" s="200"/>
      <c r="B8318" s="200"/>
    </row>
    <row r="8319" spans="1:2" s="197" customFormat="1" x14ac:dyDescent="0.25">
      <c r="A8319" s="200"/>
      <c r="B8319" s="200"/>
    </row>
    <row r="8320" spans="1:2" s="197" customFormat="1" x14ac:dyDescent="0.25">
      <c r="A8320" s="200"/>
      <c r="B8320" s="200"/>
    </row>
    <row r="8321" spans="1:2" s="197" customFormat="1" x14ac:dyDescent="0.25">
      <c r="A8321" s="200"/>
      <c r="B8321" s="200"/>
    </row>
    <row r="8322" spans="1:2" s="197" customFormat="1" x14ac:dyDescent="0.25">
      <c r="A8322" s="200"/>
      <c r="B8322" s="200"/>
    </row>
    <row r="8323" spans="1:2" s="197" customFormat="1" x14ac:dyDescent="0.25">
      <c r="A8323" s="200"/>
      <c r="B8323" s="200"/>
    </row>
    <row r="8324" spans="1:2" s="197" customFormat="1" x14ac:dyDescent="0.25">
      <c r="A8324" s="200"/>
      <c r="B8324" s="200"/>
    </row>
    <row r="8325" spans="1:2" s="197" customFormat="1" x14ac:dyDescent="0.25">
      <c r="A8325" s="200"/>
      <c r="B8325" s="200"/>
    </row>
    <row r="8326" spans="1:2" s="197" customFormat="1" x14ac:dyDescent="0.25">
      <c r="A8326" s="200"/>
      <c r="B8326" s="200"/>
    </row>
    <row r="8327" spans="1:2" s="197" customFormat="1" x14ac:dyDescent="0.25">
      <c r="A8327" s="200"/>
      <c r="B8327" s="200"/>
    </row>
    <row r="8328" spans="1:2" s="197" customFormat="1" x14ac:dyDescent="0.25">
      <c r="A8328" s="200"/>
      <c r="B8328" s="200"/>
    </row>
    <row r="8329" spans="1:2" s="197" customFormat="1" x14ac:dyDescent="0.25">
      <c r="A8329" s="200"/>
      <c r="B8329" s="200"/>
    </row>
    <row r="8330" spans="1:2" s="197" customFormat="1" x14ac:dyDescent="0.25">
      <c r="A8330" s="200"/>
      <c r="B8330" s="200"/>
    </row>
    <row r="8331" spans="1:2" s="197" customFormat="1" x14ac:dyDescent="0.25">
      <c r="A8331" s="200"/>
      <c r="B8331" s="200"/>
    </row>
    <row r="8332" spans="1:2" s="197" customFormat="1" x14ac:dyDescent="0.25">
      <c r="A8332" s="200"/>
      <c r="B8332" s="200"/>
    </row>
    <row r="8333" spans="1:2" s="197" customFormat="1" x14ac:dyDescent="0.25">
      <c r="A8333" s="200"/>
      <c r="B8333" s="200"/>
    </row>
    <row r="8334" spans="1:2" s="197" customFormat="1" x14ac:dyDescent="0.25">
      <c r="A8334" s="200"/>
      <c r="B8334" s="200"/>
    </row>
    <row r="8335" spans="1:2" s="197" customFormat="1" x14ac:dyDescent="0.25">
      <c r="A8335" s="200"/>
      <c r="B8335" s="200"/>
    </row>
    <row r="8336" spans="1:2" s="197" customFormat="1" x14ac:dyDescent="0.25">
      <c r="A8336" s="200"/>
      <c r="B8336" s="200"/>
    </row>
    <row r="8337" spans="1:2" s="197" customFormat="1" x14ac:dyDescent="0.25">
      <c r="A8337" s="200"/>
      <c r="B8337" s="200"/>
    </row>
    <row r="8338" spans="1:2" s="197" customFormat="1" x14ac:dyDescent="0.25">
      <c r="A8338" s="200"/>
      <c r="B8338" s="200"/>
    </row>
    <row r="8339" spans="1:2" s="197" customFormat="1" x14ac:dyDescent="0.25">
      <c r="A8339" s="200"/>
      <c r="B8339" s="200"/>
    </row>
    <row r="8340" spans="1:2" s="197" customFormat="1" x14ac:dyDescent="0.25">
      <c r="A8340" s="200"/>
      <c r="B8340" s="200"/>
    </row>
    <row r="8341" spans="1:2" s="197" customFormat="1" x14ac:dyDescent="0.25">
      <c r="A8341" s="200"/>
      <c r="B8341" s="200"/>
    </row>
    <row r="8342" spans="1:2" s="197" customFormat="1" x14ac:dyDescent="0.25">
      <c r="A8342" s="200"/>
      <c r="B8342" s="200"/>
    </row>
    <row r="8343" spans="1:2" s="197" customFormat="1" x14ac:dyDescent="0.25">
      <c r="A8343" s="200"/>
      <c r="B8343" s="200"/>
    </row>
    <row r="8344" spans="1:2" s="197" customFormat="1" x14ac:dyDescent="0.25">
      <c r="A8344" s="200"/>
      <c r="B8344" s="200"/>
    </row>
    <row r="8345" spans="1:2" s="197" customFormat="1" x14ac:dyDescent="0.25">
      <c r="A8345" s="200"/>
      <c r="B8345" s="200"/>
    </row>
    <row r="8346" spans="1:2" s="197" customFormat="1" x14ac:dyDescent="0.25">
      <c r="A8346" s="200"/>
      <c r="B8346" s="200"/>
    </row>
    <row r="8347" spans="1:2" s="197" customFormat="1" x14ac:dyDescent="0.25">
      <c r="A8347" s="200"/>
      <c r="B8347" s="200"/>
    </row>
    <row r="8348" spans="1:2" s="197" customFormat="1" x14ac:dyDescent="0.25">
      <c r="A8348" s="200"/>
      <c r="B8348" s="200"/>
    </row>
    <row r="8349" spans="1:2" s="197" customFormat="1" x14ac:dyDescent="0.25">
      <c r="A8349" s="200"/>
      <c r="B8349" s="200"/>
    </row>
    <row r="8350" spans="1:2" s="197" customFormat="1" x14ac:dyDescent="0.25">
      <c r="A8350" s="200"/>
      <c r="B8350" s="200"/>
    </row>
    <row r="8351" spans="1:2" s="197" customFormat="1" x14ac:dyDescent="0.25">
      <c r="A8351" s="200"/>
      <c r="B8351" s="200"/>
    </row>
    <row r="8352" spans="1:2" s="197" customFormat="1" x14ac:dyDescent="0.25">
      <c r="A8352" s="200"/>
      <c r="B8352" s="200"/>
    </row>
    <row r="8353" spans="1:2" s="197" customFormat="1" x14ac:dyDescent="0.25">
      <c r="A8353" s="200"/>
      <c r="B8353" s="200"/>
    </row>
    <row r="8354" spans="1:2" s="197" customFormat="1" x14ac:dyDescent="0.25">
      <c r="A8354" s="200"/>
      <c r="B8354" s="200"/>
    </row>
    <row r="8355" spans="1:2" s="197" customFormat="1" x14ac:dyDescent="0.25">
      <c r="A8355" s="200"/>
      <c r="B8355" s="200"/>
    </row>
    <row r="8356" spans="1:2" s="197" customFormat="1" x14ac:dyDescent="0.25">
      <c r="A8356" s="200"/>
      <c r="B8356" s="200"/>
    </row>
    <row r="8357" spans="1:2" s="197" customFormat="1" x14ac:dyDescent="0.25">
      <c r="A8357" s="200"/>
      <c r="B8357" s="200"/>
    </row>
    <row r="8358" spans="1:2" s="197" customFormat="1" x14ac:dyDescent="0.25">
      <c r="A8358" s="200"/>
      <c r="B8358" s="200"/>
    </row>
    <row r="8359" spans="1:2" s="197" customFormat="1" x14ac:dyDescent="0.25">
      <c r="A8359" s="200"/>
      <c r="B8359" s="200"/>
    </row>
    <row r="8360" spans="1:2" s="197" customFormat="1" x14ac:dyDescent="0.25">
      <c r="A8360" s="200"/>
      <c r="B8360" s="200"/>
    </row>
    <row r="8361" spans="1:2" s="197" customFormat="1" x14ac:dyDescent="0.25">
      <c r="A8361" s="200"/>
      <c r="B8361" s="200"/>
    </row>
    <row r="8362" spans="1:2" s="197" customFormat="1" x14ac:dyDescent="0.25">
      <c r="A8362" s="200"/>
      <c r="B8362" s="200"/>
    </row>
    <row r="8363" spans="1:2" s="197" customFormat="1" x14ac:dyDescent="0.25">
      <c r="A8363" s="200"/>
      <c r="B8363" s="200"/>
    </row>
    <row r="8364" spans="1:2" s="197" customFormat="1" x14ac:dyDescent="0.25">
      <c r="A8364" s="200"/>
      <c r="B8364" s="200"/>
    </row>
    <row r="8365" spans="1:2" s="197" customFormat="1" x14ac:dyDescent="0.25">
      <c r="A8365" s="200"/>
      <c r="B8365" s="200"/>
    </row>
    <row r="8366" spans="1:2" s="197" customFormat="1" x14ac:dyDescent="0.25">
      <c r="A8366" s="200"/>
      <c r="B8366" s="200"/>
    </row>
    <row r="8367" spans="1:2" s="197" customFormat="1" x14ac:dyDescent="0.25">
      <c r="A8367" s="200"/>
      <c r="B8367" s="200"/>
    </row>
    <row r="8368" spans="1:2" s="197" customFormat="1" x14ac:dyDescent="0.25">
      <c r="A8368" s="200"/>
      <c r="B8368" s="200"/>
    </row>
    <row r="8369" spans="1:2" s="197" customFormat="1" x14ac:dyDescent="0.25">
      <c r="A8369" s="200"/>
      <c r="B8369" s="200"/>
    </row>
    <row r="8370" spans="1:2" s="197" customFormat="1" x14ac:dyDescent="0.25">
      <c r="A8370" s="200"/>
      <c r="B8370" s="200"/>
    </row>
    <row r="8371" spans="1:2" s="197" customFormat="1" x14ac:dyDescent="0.25">
      <c r="A8371" s="200"/>
      <c r="B8371" s="200"/>
    </row>
    <row r="8372" spans="1:2" s="197" customFormat="1" x14ac:dyDescent="0.25">
      <c r="A8372" s="200"/>
      <c r="B8372" s="200"/>
    </row>
    <row r="8373" spans="1:2" s="197" customFormat="1" x14ac:dyDescent="0.25">
      <c r="A8373" s="200"/>
      <c r="B8373" s="200"/>
    </row>
    <row r="8374" spans="1:2" s="197" customFormat="1" x14ac:dyDescent="0.25">
      <c r="A8374" s="200"/>
      <c r="B8374" s="200"/>
    </row>
    <row r="8375" spans="1:2" s="197" customFormat="1" x14ac:dyDescent="0.25">
      <c r="A8375" s="200"/>
      <c r="B8375" s="200"/>
    </row>
    <row r="8376" spans="1:2" s="197" customFormat="1" x14ac:dyDescent="0.25">
      <c r="A8376" s="200"/>
      <c r="B8376" s="200"/>
    </row>
    <row r="8377" spans="1:2" s="197" customFormat="1" x14ac:dyDescent="0.25">
      <c r="A8377" s="200"/>
      <c r="B8377" s="200"/>
    </row>
    <row r="8378" spans="1:2" s="197" customFormat="1" x14ac:dyDescent="0.25">
      <c r="A8378" s="200"/>
      <c r="B8378" s="200"/>
    </row>
    <row r="8379" spans="1:2" s="197" customFormat="1" x14ac:dyDescent="0.25">
      <c r="A8379" s="200"/>
      <c r="B8379" s="200"/>
    </row>
    <row r="8380" spans="1:2" s="197" customFormat="1" x14ac:dyDescent="0.25">
      <c r="A8380" s="200"/>
      <c r="B8380" s="200"/>
    </row>
    <row r="8381" spans="1:2" s="197" customFormat="1" x14ac:dyDescent="0.25">
      <c r="A8381" s="200"/>
      <c r="B8381" s="200"/>
    </row>
    <row r="8382" spans="1:2" s="197" customFormat="1" x14ac:dyDescent="0.25">
      <c r="A8382" s="200"/>
      <c r="B8382" s="200"/>
    </row>
    <row r="8383" spans="1:2" s="197" customFormat="1" x14ac:dyDescent="0.25">
      <c r="A8383" s="200"/>
      <c r="B8383" s="200"/>
    </row>
    <row r="8384" spans="1:2" s="197" customFormat="1" x14ac:dyDescent="0.25">
      <c r="A8384" s="200"/>
      <c r="B8384" s="200"/>
    </row>
    <row r="8385" spans="1:2" s="197" customFormat="1" x14ac:dyDescent="0.25">
      <c r="A8385" s="200"/>
      <c r="B8385" s="200"/>
    </row>
    <row r="8386" spans="1:2" s="197" customFormat="1" x14ac:dyDescent="0.25">
      <c r="A8386" s="200"/>
      <c r="B8386" s="200"/>
    </row>
    <row r="8387" spans="1:2" s="197" customFormat="1" x14ac:dyDescent="0.25">
      <c r="A8387" s="200"/>
      <c r="B8387" s="200"/>
    </row>
    <row r="8388" spans="1:2" s="197" customFormat="1" x14ac:dyDescent="0.25">
      <c r="A8388" s="200"/>
      <c r="B8388" s="200"/>
    </row>
    <row r="8389" spans="1:2" s="197" customFormat="1" x14ac:dyDescent="0.25">
      <c r="A8389" s="200"/>
      <c r="B8389" s="200"/>
    </row>
    <row r="8390" spans="1:2" s="197" customFormat="1" x14ac:dyDescent="0.25">
      <c r="A8390" s="200"/>
      <c r="B8390" s="200"/>
    </row>
    <row r="8391" spans="1:2" s="197" customFormat="1" x14ac:dyDescent="0.25">
      <c r="A8391" s="200"/>
      <c r="B8391" s="200"/>
    </row>
    <row r="8392" spans="1:2" s="197" customFormat="1" x14ac:dyDescent="0.25">
      <c r="A8392" s="200"/>
      <c r="B8392" s="200"/>
    </row>
    <row r="8393" spans="1:2" s="197" customFormat="1" x14ac:dyDescent="0.25">
      <c r="A8393" s="200"/>
      <c r="B8393" s="200"/>
    </row>
    <row r="8394" spans="1:2" s="197" customFormat="1" x14ac:dyDescent="0.25">
      <c r="A8394" s="200"/>
      <c r="B8394" s="200"/>
    </row>
    <row r="8395" spans="1:2" s="197" customFormat="1" x14ac:dyDescent="0.25">
      <c r="A8395" s="200"/>
      <c r="B8395" s="200"/>
    </row>
    <row r="8396" spans="1:2" s="197" customFormat="1" x14ac:dyDescent="0.25">
      <c r="A8396" s="200"/>
      <c r="B8396" s="200"/>
    </row>
    <row r="8397" spans="1:2" s="197" customFormat="1" x14ac:dyDescent="0.25">
      <c r="A8397" s="200"/>
      <c r="B8397" s="200"/>
    </row>
    <row r="8398" spans="1:2" s="197" customFormat="1" x14ac:dyDescent="0.25">
      <c r="A8398" s="200"/>
      <c r="B8398" s="200"/>
    </row>
    <row r="8399" spans="1:2" s="197" customFormat="1" x14ac:dyDescent="0.25">
      <c r="A8399" s="200"/>
      <c r="B8399" s="200"/>
    </row>
    <row r="8400" spans="1:2" s="197" customFormat="1" x14ac:dyDescent="0.25">
      <c r="A8400" s="200"/>
      <c r="B8400" s="200"/>
    </row>
    <row r="8401" spans="1:2" s="197" customFormat="1" x14ac:dyDescent="0.25">
      <c r="A8401" s="200"/>
      <c r="B8401" s="200"/>
    </row>
    <row r="8402" spans="1:2" s="197" customFormat="1" x14ac:dyDescent="0.25">
      <c r="A8402" s="200"/>
      <c r="B8402" s="200"/>
    </row>
    <row r="8403" spans="1:2" s="197" customFormat="1" x14ac:dyDescent="0.25">
      <c r="A8403" s="200"/>
      <c r="B8403" s="200"/>
    </row>
    <row r="8404" spans="1:2" s="197" customFormat="1" x14ac:dyDescent="0.25">
      <c r="A8404" s="200"/>
      <c r="B8404" s="200"/>
    </row>
    <row r="8405" spans="1:2" s="197" customFormat="1" x14ac:dyDescent="0.25">
      <c r="A8405" s="200"/>
      <c r="B8405" s="200"/>
    </row>
    <row r="8406" spans="1:2" s="197" customFormat="1" x14ac:dyDescent="0.25">
      <c r="A8406" s="200"/>
      <c r="B8406" s="200"/>
    </row>
    <row r="8407" spans="1:2" s="197" customFormat="1" x14ac:dyDescent="0.25">
      <c r="A8407" s="200"/>
      <c r="B8407" s="200"/>
    </row>
    <row r="8408" spans="1:2" s="197" customFormat="1" x14ac:dyDescent="0.25">
      <c r="A8408" s="200"/>
      <c r="B8408" s="200"/>
    </row>
    <row r="8409" spans="1:2" s="197" customFormat="1" x14ac:dyDescent="0.25">
      <c r="A8409" s="200"/>
      <c r="B8409" s="200"/>
    </row>
    <row r="8410" spans="1:2" s="197" customFormat="1" x14ac:dyDescent="0.25">
      <c r="A8410" s="200"/>
      <c r="B8410" s="200"/>
    </row>
    <row r="8411" spans="1:2" s="197" customFormat="1" x14ac:dyDescent="0.25">
      <c r="A8411" s="200"/>
      <c r="B8411" s="200"/>
    </row>
    <row r="8412" spans="1:2" s="197" customFormat="1" x14ac:dyDescent="0.25">
      <c r="A8412" s="200"/>
      <c r="B8412" s="200"/>
    </row>
    <row r="8413" spans="1:2" s="197" customFormat="1" x14ac:dyDescent="0.25">
      <c r="A8413" s="200"/>
      <c r="B8413" s="200"/>
    </row>
    <row r="8414" spans="1:2" s="197" customFormat="1" x14ac:dyDescent="0.25">
      <c r="A8414" s="200"/>
      <c r="B8414" s="200"/>
    </row>
    <row r="8415" spans="1:2" s="197" customFormat="1" x14ac:dyDescent="0.25">
      <c r="A8415" s="200"/>
      <c r="B8415" s="200"/>
    </row>
    <row r="8416" spans="1:2" s="197" customFormat="1" x14ac:dyDescent="0.25">
      <c r="A8416" s="200"/>
      <c r="B8416" s="200"/>
    </row>
    <row r="8417" spans="1:2" s="197" customFormat="1" x14ac:dyDescent="0.25">
      <c r="A8417" s="200"/>
      <c r="B8417" s="200"/>
    </row>
    <row r="8418" spans="1:2" s="197" customFormat="1" x14ac:dyDescent="0.25">
      <c r="A8418" s="200"/>
      <c r="B8418" s="200"/>
    </row>
    <row r="8419" spans="1:2" s="197" customFormat="1" x14ac:dyDescent="0.25">
      <c r="A8419" s="200"/>
      <c r="B8419" s="200"/>
    </row>
    <row r="8420" spans="1:2" s="197" customFormat="1" x14ac:dyDescent="0.25">
      <c r="A8420" s="200"/>
      <c r="B8420" s="200"/>
    </row>
    <row r="8421" spans="1:2" s="197" customFormat="1" x14ac:dyDescent="0.25">
      <c r="A8421" s="200"/>
      <c r="B8421" s="200"/>
    </row>
    <row r="8422" spans="1:2" s="197" customFormat="1" x14ac:dyDescent="0.25">
      <c r="A8422" s="200"/>
      <c r="B8422" s="200"/>
    </row>
    <row r="8423" spans="1:2" s="197" customFormat="1" x14ac:dyDescent="0.25">
      <c r="A8423" s="200"/>
      <c r="B8423" s="200"/>
    </row>
    <row r="8424" spans="1:2" s="197" customFormat="1" x14ac:dyDescent="0.25">
      <c r="A8424" s="200"/>
      <c r="B8424" s="200"/>
    </row>
    <row r="8425" spans="1:2" s="197" customFormat="1" x14ac:dyDescent="0.25">
      <c r="A8425" s="200"/>
      <c r="B8425" s="200"/>
    </row>
    <row r="8426" spans="1:2" s="197" customFormat="1" x14ac:dyDescent="0.25">
      <c r="A8426" s="200"/>
      <c r="B8426" s="200"/>
    </row>
    <row r="8427" spans="1:2" s="197" customFormat="1" x14ac:dyDescent="0.25">
      <c r="A8427" s="200"/>
      <c r="B8427" s="200"/>
    </row>
    <row r="8428" spans="1:2" s="197" customFormat="1" x14ac:dyDescent="0.25">
      <c r="A8428" s="200"/>
      <c r="B8428" s="200"/>
    </row>
    <row r="8429" spans="1:2" s="197" customFormat="1" x14ac:dyDescent="0.25">
      <c r="A8429" s="200"/>
      <c r="B8429" s="200"/>
    </row>
    <row r="8430" spans="1:2" s="197" customFormat="1" x14ac:dyDescent="0.25">
      <c r="A8430" s="200"/>
      <c r="B8430" s="200"/>
    </row>
    <row r="8431" spans="1:2" s="197" customFormat="1" x14ac:dyDescent="0.25">
      <c r="A8431" s="200"/>
      <c r="B8431" s="200"/>
    </row>
    <row r="8432" spans="1:2" s="197" customFormat="1" x14ac:dyDescent="0.25">
      <c r="A8432" s="200"/>
      <c r="B8432" s="200"/>
    </row>
    <row r="8433" spans="1:2" s="197" customFormat="1" x14ac:dyDescent="0.25">
      <c r="A8433" s="200"/>
      <c r="B8433" s="200"/>
    </row>
    <row r="8434" spans="1:2" s="197" customFormat="1" x14ac:dyDescent="0.25">
      <c r="A8434" s="200"/>
      <c r="B8434" s="200"/>
    </row>
    <row r="8435" spans="1:2" s="197" customFormat="1" x14ac:dyDescent="0.25">
      <c r="A8435" s="200"/>
      <c r="B8435" s="200"/>
    </row>
    <row r="8436" spans="1:2" s="197" customFormat="1" x14ac:dyDescent="0.25">
      <c r="A8436" s="200"/>
      <c r="B8436" s="200"/>
    </row>
    <row r="8437" spans="1:2" s="197" customFormat="1" x14ac:dyDescent="0.25">
      <c r="A8437" s="200"/>
      <c r="B8437" s="200"/>
    </row>
    <row r="8438" spans="1:2" s="197" customFormat="1" x14ac:dyDescent="0.25">
      <c r="A8438" s="200"/>
      <c r="B8438" s="200"/>
    </row>
    <row r="8439" spans="1:2" s="197" customFormat="1" x14ac:dyDescent="0.25">
      <c r="A8439" s="200"/>
      <c r="B8439" s="200"/>
    </row>
    <row r="8440" spans="1:2" s="197" customFormat="1" x14ac:dyDescent="0.25">
      <c r="A8440" s="200"/>
      <c r="B8440" s="200"/>
    </row>
    <row r="8441" spans="1:2" s="197" customFormat="1" x14ac:dyDescent="0.25">
      <c r="A8441" s="200"/>
      <c r="B8441" s="200"/>
    </row>
    <row r="8442" spans="1:2" s="197" customFormat="1" x14ac:dyDescent="0.25">
      <c r="A8442" s="200"/>
      <c r="B8442" s="200"/>
    </row>
    <row r="8443" spans="1:2" s="197" customFormat="1" x14ac:dyDescent="0.25">
      <c r="A8443" s="200"/>
      <c r="B8443" s="200"/>
    </row>
    <row r="8444" spans="1:2" s="197" customFormat="1" x14ac:dyDescent="0.25">
      <c r="A8444" s="200"/>
      <c r="B8444" s="200"/>
    </row>
    <row r="8445" spans="1:2" s="197" customFormat="1" x14ac:dyDescent="0.25">
      <c r="A8445" s="200"/>
      <c r="B8445" s="200"/>
    </row>
    <row r="8446" spans="1:2" s="197" customFormat="1" x14ac:dyDescent="0.25">
      <c r="A8446" s="200"/>
      <c r="B8446" s="200"/>
    </row>
    <row r="8447" spans="1:2" s="197" customFormat="1" x14ac:dyDescent="0.25">
      <c r="A8447" s="200"/>
      <c r="B8447" s="200"/>
    </row>
    <row r="8448" spans="1:2" s="197" customFormat="1" x14ac:dyDescent="0.25">
      <c r="A8448" s="200"/>
      <c r="B8448" s="200"/>
    </row>
    <row r="8449" spans="1:2" s="197" customFormat="1" x14ac:dyDescent="0.25">
      <c r="A8449" s="200"/>
      <c r="B8449" s="200"/>
    </row>
    <row r="8450" spans="1:2" s="197" customFormat="1" x14ac:dyDescent="0.25">
      <c r="A8450" s="200"/>
      <c r="B8450" s="200"/>
    </row>
    <row r="8451" spans="1:2" s="197" customFormat="1" x14ac:dyDescent="0.25">
      <c r="A8451" s="200"/>
      <c r="B8451" s="200"/>
    </row>
    <row r="8452" spans="1:2" s="197" customFormat="1" x14ac:dyDescent="0.25">
      <c r="A8452" s="200"/>
      <c r="B8452" s="200"/>
    </row>
    <row r="8453" spans="1:2" s="197" customFormat="1" x14ac:dyDescent="0.25">
      <c r="A8453" s="200"/>
      <c r="B8453" s="200"/>
    </row>
    <row r="8454" spans="1:2" s="197" customFormat="1" x14ac:dyDescent="0.25">
      <c r="A8454" s="200"/>
      <c r="B8454" s="200"/>
    </row>
    <row r="8455" spans="1:2" s="197" customFormat="1" x14ac:dyDescent="0.25">
      <c r="A8455" s="200"/>
      <c r="B8455" s="200"/>
    </row>
    <row r="8456" spans="1:2" s="197" customFormat="1" x14ac:dyDescent="0.25">
      <c r="A8456" s="200"/>
      <c r="B8456" s="200"/>
    </row>
    <row r="8457" spans="1:2" s="197" customFormat="1" x14ac:dyDescent="0.25">
      <c r="A8457" s="200"/>
      <c r="B8457" s="200"/>
    </row>
    <row r="8458" spans="1:2" s="197" customFormat="1" x14ac:dyDescent="0.25">
      <c r="A8458" s="200"/>
      <c r="B8458" s="200"/>
    </row>
    <row r="8459" spans="1:2" s="197" customFormat="1" x14ac:dyDescent="0.25">
      <c r="A8459" s="200"/>
      <c r="B8459" s="200"/>
    </row>
    <row r="8460" spans="1:2" s="197" customFormat="1" x14ac:dyDescent="0.25">
      <c r="A8460" s="200"/>
      <c r="B8460" s="200"/>
    </row>
    <row r="8461" spans="1:2" s="197" customFormat="1" x14ac:dyDescent="0.25">
      <c r="A8461" s="200"/>
      <c r="B8461" s="200"/>
    </row>
    <row r="8462" spans="1:2" s="197" customFormat="1" x14ac:dyDescent="0.25">
      <c r="A8462" s="200"/>
      <c r="B8462" s="200"/>
    </row>
    <row r="8463" spans="1:2" s="197" customFormat="1" x14ac:dyDescent="0.25">
      <c r="A8463" s="200"/>
      <c r="B8463" s="200"/>
    </row>
    <row r="8464" spans="1:2" s="197" customFormat="1" x14ac:dyDescent="0.25">
      <c r="A8464" s="200"/>
      <c r="B8464" s="200"/>
    </row>
    <row r="8465" spans="1:2" s="197" customFormat="1" x14ac:dyDescent="0.25">
      <c r="A8465" s="200"/>
      <c r="B8465" s="200"/>
    </row>
    <row r="8466" spans="1:2" s="197" customFormat="1" x14ac:dyDescent="0.25">
      <c r="A8466" s="200"/>
      <c r="B8466" s="200"/>
    </row>
    <row r="8467" spans="1:2" s="197" customFormat="1" x14ac:dyDescent="0.25">
      <c r="A8467" s="200"/>
      <c r="B8467" s="200"/>
    </row>
    <row r="8468" spans="1:2" s="197" customFormat="1" x14ac:dyDescent="0.25">
      <c r="A8468" s="200"/>
      <c r="B8468" s="200"/>
    </row>
    <row r="8469" spans="1:2" s="197" customFormat="1" x14ac:dyDescent="0.25">
      <c r="A8469" s="200"/>
      <c r="B8469" s="200"/>
    </row>
    <row r="8470" spans="1:2" s="197" customFormat="1" x14ac:dyDescent="0.25">
      <c r="A8470" s="200"/>
      <c r="B8470" s="200"/>
    </row>
    <row r="8471" spans="1:2" s="197" customFormat="1" x14ac:dyDescent="0.25">
      <c r="A8471" s="200"/>
      <c r="B8471" s="200"/>
    </row>
    <row r="8472" spans="1:2" s="197" customFormat="1" x14ac:dyDescent="0.25">
      <c r="A8472" s="200"/>
      <c r="B8472" s="200"/>
    </row>
    <row r="8473" spans="1:2" s="197" customFormat="1" x14ac:dyDescent="0.25">
      <c r="A8473" s="200"/>
      <c r="B8473" s="200"/>
    </row>
    <row r="8474" spans="1:2" s="197" customFormat="1" x14ac:dyDescent="0.25">
      <c r="A8474" s="200"/>
      <c r="B8474" s="200"/>
    </row>
    <row r="8475" spans="1:2" s="197" customFormat="1" x14ac:dyDescent="0.25">
      <c r="A8475" s="200"/>
      <c r="B8475" s="200"/>
    </row>
    <row r="8476" spans="1:2" s="197" customFormat="1" x14ac:dyDescent="0.25">
      <c r="A8476" s="200"/>
      <c r="B8476" s="200"/>
    </row>
    <row r="8477" spans="1:2" s="197" customFormat="1" x14ac:dyDescent="0.25">
      <c r="A8477" s="200"/>
      <c r="B8477" s="200"/>
    </row>
    <row r="8478" spans="1:2" s="197" customFormat="1" x14ac:dyDescent="0.25">
      <c r="A8478" s="200"/>
      <c r="B8478" s="200"/>
    </row>
    <row r="8479" spans="1:2" s="197" customFormat="1" x14ac:dyDescent="0.25">
      <c r="A8479" s="200"/>
      <c r="B8479" s="200"/>
    </row>
    <row r="8480" spans="1:2" s="197" customFormat="1" x14ac:dyDescent="0.25">
      <c r="A8480" s="200"/>
      <c r="B8480" s="200"/>
    </row>
    <row r="8481" spans="1:2" s="197" customFormat="1" x14ac:dyDescent="0.25">
      <c r="A8481" s="200"/>
      <c r="B8481" s="200"/>
    </row>
    <row r="8482" spans="1:2" s="197" customFormat="1" x14ac:dyDescent="0.25">
      <c r="A8482" s="200"/>
      <c r="B8482" s="200"/>
    </row>
    <row r="8483" spans="1:2" s="197" customFormat="1" x14ac:dyDescent="0.25">
      <c r="A8483" s="200"/>
      <c r="B8483" s="200"/>
    </row>
    <row r="8484" spans="1:2" s="197" customFormat="1" x14ac:dyDescent="0.25">
      <c r="A8484" s="200"/>
      <c r="B8484" s="200"/>
    </row>
    <row r="8485" spans="1:2" s="197" customFormat="1" x14ac:dyDescent="0.25">
      <c r="A8485" s="200"/>
      <c r="B8485" s="200"/>
    </row>
    <row r="8486" spans="1:2" s="197" customFormat="1" x14ac:dyDescent="0.25">
      <c r="A8486" s="200"/>
      <c r="B8486" s="200"/>
    </row>
    <row r="8487" spans="1:2" s="197" customFormat="1" x14ac:dyDescent="0.25">
      <c r="A8487" s="200"/>
      <c r="B8487" s="200"/>
    </row>
    <row r="8488" spans="1:2" s="197" customFormat="1" x14ac:dyDescent="0.25">
      <c r="A8488" s="200"/>
      <c r="B8488" s="200"/>
    </row>
    <row r="8489" spans="1:2" s="197" customFormat="1" x14ac:dyDescent="0.25">
      <c r="A8489" s="200"/>
      <c r="B8489" s="200"/>
    </row>
    <row r="8490" spans="1:2" s="197" customFormat="1" x14ac:dyDescent="0.25">
      <c r="A8490" s="200"/>
      <c r="B8490" s="200"/>
    </row>
    <row r="8491" spans="1:2" s="197" customFormat="1" x14ac:dyDescent="0.25">
      <c r="A8491" s="200"/>
      <c r="B8491" s="200"/>
    </row>
    <row r="8492" spans="1:2" s="197" customFormat="1" x14ac:dyDescent="0.25">
      <c r="A8492" s="200"/>
      <c r="B8492" s="200"/>
    </row>
    <row r="8493" spans="1:2" s="197" customFormat="1" x14ac:dyDescent="0.25">
      <c r="A8493" s="200"/>
      <c r="B8493" s="200"/>
    </row>
    <row r="8494" spans="1:2" s="197" customFormat="1" x14ac:dyDescent="0.25">
      <c r="A8494" s="200"/>
      <c r="B8494" s="200"/>
    </row>
    <row r="8495" spans="1:2" s="197" customFormat="1" x14ac:dyDescent="0.25">
      <c r="A8495" s="200"/>
      <c r="B8495" s="200"/>
    </row>
    <row r="8496" spans="1:2" s="197" customFormat="1" x14ac:dyDescent="0.25">
      <c r="A8496" s="200"/>
      <c r="B8496" s="200"/>
    </row>
    <row r="8497" spans="1:2" s="197" customFormat="1" x14ac:dyDescent="0.25">
      <c r="A8497" s="200"/>
      <c r="B8497" s="200"/>
    </row>
    <row r="8498" spans="1:2" s="197" customFormat="1" x14ac:dyDescent="0.25">
      <c r="A8498" s="200"/>
      <c r="B8498" s="200"/>
    </row>
    <row r="8499" spans="1:2" s="197" customFormat="1" x14ac:dyDescent="0.25">
      <c r="A8499" s="200"/>
      <c r="B8499" s="200"/>
    </row>
    <row r="8500" spans="1:2" s="197" customFormat="1" x14ac:dyDescent="0.25">
      <c r="A8500" s="200"/>
      <c r="B8500" s="200"/>
    </row>
    <row r="8501" spans="1:2" s="197" customFormat="1" x14ac:dyDescent="0.25">
      <c r="A8501" s="200"/>
      <c r="B8501" s="200"/>
    </row>
    <row r="8502" spans="1:2" s="197" customFormat="1" x14ac:dyDescent="0.25">
      <c r="A8502" s="200"/>
      <c r="B8502" s="200"/>
    </row>
    <row r="8503" spans="1:2" s="197" customFormat="1" x14ac:dyDescent="0.25">
      <c r="A8503" s="200"/>
      <c r="B8503" s="200"/>
    </row>
    <row r="8504" spans="1:2" s="197" customFormat="1" x14ac:dyDescent="0.25">
      <c r="A8504" s="200"/>
      <c r="B8504" s="200"/>
    </row>
    <row r="8505" spans="1:2" s="197" customFormat="1" x14ac:dyDescent="0.25">
      <c r="A8505" s="200"/>
      <c r="B8505" s="200"/>
    </row>
    <row r="8506" spans="1:2" s="197" customFormat="1" x14ac:dyDescent="0.25">
      <c r="A8506" s="200"/>
      <c r="B8506" s="200"/>
    </row>
    <row r="8507" spans="1:2" s="197" customFormat="1" x14ac:dyDescent="0.25">
      <c r="A8507" s="200"/>
      <c r="B8507" s="200"/>
    </row>
    <row r="8508" spans="1:2" s="197" customFormat="1" x14ac:dyDescent="0.25">
      <c r="A8508" s="200"/>
      <c r="B8508" s="200"/>
    </row>
    <row r="8509" spans="1:2" s="197" customFormat="1" x14ac:dyDescent="0.25">
      <c r="A8509" s="200"/>
      <c r="B8509" s="200"/>
    </row>
    <row r="8510" spans="1:2" s="197" customFormat="1" x14ac:dyDescent="0.25">
      <c r="A8510" s="200"/>
      <c r="B8510" s="200"/>
    </row>
    <row r="8511" spans="1:2" s="197" customFormat="1" x14ac:dyDescent="0.25">
      <c r="A8511" s="200"/>
      <c r="B8511" s="200"/>
    </row>
    <row r="8512" spans="1:2" s="197" customFormat="1" x14ac:dyDescent="0.25">
      <c r="A8512" s="200"/>
      <c r="B8512" s="200"/>
    </row>
    <row r="8513" spans="1:2" s="197" customFormat="1" x14ac:dyDescent="0.25">
      <c r="A8513" s="200"/>
      <c r="B8513" s="200"/>
    </row>
    <row r="8514" spans="1:2" s="197" customFormat="1" x14ac:dyDescent="0.25">
      <c r="A8514" s="200"/>
      <c r="B8514" s="200"/>
    </row>
    <row r="8515" spans="1:2" s="197" customFormat="1" x14ac:dyDescent="0.25">
      <c r="A8515" s="200"/>
      <c r="B8515" s="200"/>
    </row>
    <row r="8516" spans="1:2" s="197" customFormat="1" x14ac:dyDescent="0.25">
      <c r="A8516" s="200"/>
      <c r="B8516" s="200"/>
    </row>
    <row r="8517" spans="1:2" s="197" customFormat="1" x14ac:dyDescent="0.25">
      <c r="A8517" s="200"/>
      <c r="B8517" s="200"/>
    </row>
    <row r="8518" spans="1:2" s="197" customFormat="1" x14ac:dyDescent="0.25">
      <c r="A8518" s="200"/>
      <c r="B8518" s="200"/>
    </row>
    <row r="8519" spans="1:2" s="197" customFormat="1" x14ac:dyDescent="0.25">
      <c r="A8519" s="200"/>
      <c r="B8519" s="200"/>
    </row>
    <row r="8520" spans="1:2" s="197" customFormat="1" x14ac:dyDescent="0.25">
      <c r="A8520" s="200"/>
      <c r="B8520" s="200"/>
    </row>
    <row r="8521" spans="1:2" s="197" customFormat="1" x14ac:dyDescent="0.25">
      <c r="A8521" s="200"/>
      <c r="B8521" s="200"/>
    </row>
    <row r="8522" spans="1:2" s="197" customFormat="1" x14ac:dyDescent="0.25">
      <c r="A8522" s="200"/>
      <c r="B8522" s="200"/>
    </row>
    <row r="8523" spans="1:2" s="197" customFormat="1" x14ac:dyDescent="0.25">
      <c r="A8523" s="200"/>
      <c r="B8523" s="200"/>
    </row>
    <row r="8524" spans="1:2" s="197" customFormat="1" x14ac:dyDescent="0.25">
      <c r="A8524" s="200"/>
      <c r="B8524" s="200"/>
    </row>
    <row r="8525" spans="1:2" s="197" customFormat="1" x14ac:dyDescent="0.25">
      <c r="A8525" s="200"/>
      <c r="B8525" s="200"/>
    </row>
    <row r="8526" spans="1:2" s="197" customFormat="1" x14ac:dyDescent="0.25">
      <c r="A8526" s="200"/>
      <c r="B8526" s="200"/>
    </row>
    <row r="8527" spans="1:2" s="197" customFormat="1" x14ac:dyDescent="0.25">
      <c r="A8527" s="200"/>
      <c r="B8527" s="200"/>
    </row>
    <row r="8528" spans="1:2" s="197" customFormat="1" x14ac:dyDescent="0.25">
      <c r="A8528" s="200"/>
      <c r="B8528" s="200"/>
    </row>
    <row r="8529" spans="1:2" s="197" customFormat="1" x14ac:dyDescent="0.25">
      <c r="A8529" s="200"/>
      <c r="B8529" s="200"/>
    </row>
    <row r="8530" spans="1:2" s="197" customFormat="1" x14ac:dyDescent="0.25">
      <c r="A8530" s="200"/>
      <c r="B8530" s="200"/>
    </row>
    <row r="8531" spans="1:2" s="197" customFormat="1" x14ac:dyDescent="0.25">
      <c r="A8531" s="200"/>
      <c r="B8531" s="200"/>
    </row>
    <row r="8532" spans="1:2" s="197" customFormat="1" x14ac:dyDescent="0.25">
      <c r="A8532" s="200"/>
      <c r="B8532" s="200"/>
    </row>
    <row r="8533" spans="1:2" s="197" customFormat="1" x14ac:dyDescent="0.25">
      <c r="A8533" s="200"/>
      <c r="B8533" s="200"/>
    </row>
    <row r="8534" spans="1:2" s="197" customFormat="1" x14ac:dyDescent="0.25">
      <c r="A8534" s="200"/>
      <c r="B8534" s="200"/>
    </row>
    <row r="8535" spans="1:2" s="197" customFormat="1" x14ac:dyDescent="0.25">
      <c r="A8535" s="200"/>
      <c r="B8535" s="200"/>
    </row>
    <row r="8536" spans="1:2" s="197" customFormat="1" x14ac:dyDescent="0.25">
      <c r="A8536" s="200"/>
      <c r="B8536" s="200"/>
    </row>
    <row r="8537" spans="1:2" s="197" customFormat="1" x14ac:dyDescent="0.25">
      <c r="A8537" s="200"/>
      <c r="B8537" s="200"/>
    </row>
    <row r="8538" spans="1:2" s="197" customFormat="1" x14ac:dyDescent="0.25">
      <c r="A8538" s="200"/>
      <c r="B8538" s="200"/>
    </row>
    <row r="8539" spans="1:2" s="197" customFormat="1" x14ac:dyDescent="0.25">
      <c r="A8539" s="200"/>
      <c r="B8539" s="200"/>
    </row>
    <row r="8540" spans="1:2" s="197" customFormat="1" x14ac:dyDescent="0.25">
      <c r="A8540" s="200"/>
      <c r="B8540" s="200"/>
    </row>
    <row r="8541" spans="1:2" s="197" customFormat="1" x14ac:dyDescent="0.25">
      <c r="A8541" s="200"/>
      <c r="B8541" s="200"/>
    </row>
    <row r="8542" spans="1:2" s="197" customFormat="1" x14ac:dyDescent="0.25">
      <c r="A8542" s="200"/>
      <c r="B8542" s="200"/>
    </row>
    <row r="8543" spans="1:2" s="197" customFormat="1" x14ac:dyDescent="0.25">
      <c r="A8543" s="200"/>
      <c r="B8543" s="200"/>
    </row>
    <row r="8544" spans="1:2" s="197" customFormat="1" x14ac:dyDescent="0.25">
      <c r="A8544" s="200"/>
      <c r="B8544" s="200"/>
    </row>
    <row r="8545" spans="1:2" s="197" customFormat="1" x14ac:dyDescent="0.25">
      <c r="A8545" s="200"/>
      <c r="B8545" s="200"/>
    </row>
    <row r="8546" spans="1:2" s="197" customFormat="1" x14ac:dyDescent="0.25">
      <c r="A8546" s="200"/>
      <c r="B8546" s="200"/>
    </row>
    <row r="8547" spans="1:2" s="197" customFormat="1" x14ac:dyDescent="0.25">
      <c r="A8547" s="200"/>
      <c r="B8547" s="200"/>
    </row>
    <row r="8548" spans="1:2" s="197" customFormat="1" x14ac:dyDescent="0.25">
      <c r="A8548" s="200"/>
      <c r="B8548" s="200"/>
    </row>
    <row r="8549" spans="1:2" s="197" customFormat="1" x14ac:dyDescent="0.25">
      <c r="A8549" s="200"/>
      <c r="B8549" s="200"/>
    </row>
    <row r="8550" spans="1:2" s="197" customFormat="1" x14ac:dyDescent="0.25">
      <c r="A8550" s="200"/>
      <c r="B8550" s="200"/>
    </row>
    <row r="8551" spans="1:2" s="197" customFormat="1" x14ac:dyDescent="0.25">
      <c r="A8551" s="200"/>
      <c r="B8551" s="200"/>
    </row>
    <row r="8552" spans="1:2" s="197" customFormat="1" x14ac:dyDescent="0.25">
      <c r="A8552" s="200"/>
      <c r="B8552" s="200"/>
    </row>
    <row r="8553" spans="1:2" s="197" customFormat="1" x14ac:dyDescent="0.25">
      <c r="A8553" s="200"/>
      <c r="B8553" s="200"/>
    </row>
    <row r="8554" spans="1:2" s="197" customFormat="1" x14ac:dyDescent="0.25">
      <c r="A8554" s="200"/>
      <c r="B8554" s="200"/>
    </row>
    <row r="8555" spans="1:2" s="197" customFormat="1" x14ac:dyDescent="0.25">
      <c r="A8555" s="200"/>
      <c r="B8555" s="200"/>
    </row>
    <row r="8556" spans="1:2" s="197" customFormat="1" x14ac:dyDescent="0.25">
      <c r="A8556" s="200"/>
      <c r="B8556" s="200"/>
    </row>
    <row r="8557" spans="1:2" s="197" customFormat="1" x14ac:dyDescent="0.25">
      <c r="A8557" s="200"/>
      <c r="B8557" s="200"/>
    </row>
    <row r="8558" spans="1:2" s="197" customFormat="1" x14ac:dyDescent="0.25">
      <c r="A8558" s="200"/>
      <c r="B8558" s="200"/>
    </row>
    <row r="8559" spans="1:2" s="197" customFormat="1" x14ac:dyDescent="0.25">
      <c r="A8559" s="200"/>
      <c r="B8559" s="200"/>
    </row>
    <row r="8560" spans="1:2" s="197" customFormat="1" x14ac:dyDescent="0.25">
      <c r="A8560" s="200"/>
      <c r="B8560" s="200"/>
    </row>
    <row r="8561" spans="1:2" s="197" customFormat="1" x14ac:dyDescent="0.25">
      <c r="A8561" s="200"/>
      <c r="B8561" s="200"/>
    </row>
    <row r="8562" spans="1:2" s="197" customFormat="1" x14ac:dyDescent="0.25">
      <c r="A8562" s="200"/>
      <c r="B8562" s="200"/>
    </row>
    <row r="8563" spans="1:2" s="197" customFormat="1" x14ac:dyDescent="0.25">
      <c r="A8563" s="200"/>
      <c r="B8563" s="200"/>
    </row>
    <row r="8564" spans="1:2" s="197" customFormat="1" x14ac:dyDescent="0.25">
      <c r="A8564" s="200"/>
      <c r="B8564" s="200"/>
    </row>
    <row r="8565" spans="1:2" s="197" customFormat="1" x14ac:dyDescent="0.25">
      <c r="A8565" s="200"/>
      <c r="B8565" s="200"/>
    </row>
    <row r="8566" spans="1:2" s="197" customFormat="1" x14ac:dyDescent="0.25">
      <c r="A8566" s="200"/>
      <c r="B8566" s="200"/>
    </row>
    <row r="8567" spans="1:2" s="197" customFormat="1" x14ac:dyDescent="0.25">
      <c r="A8567" s="200"/>
      <c r="B8567" s="200"/>
    </row>
    <row r="8568" spans="1:2" s="197" customFormat="1" x14ac:dyDescent="0.25">
      <c r="A8568" s="200"/>
      <c r="B8568" s="200"/>
    </row>
    <row r="8569" spans="1:2" s="197" customFormat="1" x14ac:dyDescent="0.25">
      <c r="A8569" s="200"/>
      <c r="B8569" s="200"/>
    </row>
    <row r="8570" spans="1:2" s="197" customFormat="1" x14ac:dyDescent="0.25">
      <c r="A8570" s="200"/>
      <c r="B8570" s="200"/>
    </row>
    <row r="8571" spans="1:2" s="197" customFormat="1" x14ac:dyDescent="0.25">
      <c r="A8571" s="200"/>
      <c r="B8571" s="200"/>
    </row>
    <row r="8572" spans="1:2" s="197" customFormat="1" x14ac:dyDescent="0.25">
      <c r="A8572" s="200"/>
      <c r="B8572" s="200"/>
    </row>
    <row r="8573" spans="1:2" s="197" customFormat="1" x14ac:dyDescent="0.25">
      <c r="A8573" s="200"/>
      <c r="B8573" s="200"/>
    </row>
    <row r="8574" spans="1:2" s="197" customFormat="1" x14ac:dyDescent="0.25">
      <c r="A8574" s="200"/>
      <c r="B8574" s="200"/>
    </row>
    <row r="8575" spans="1:2" s="197" customFormat="1" x14ac:dyDescent="0.25">
      <c r="A8575" s="200"/>
      <c r="B8575" s="200"/>
    </row>
    <row r="8576" spans="1:2" s="197" customFormat="1" x14ac:dyDescent="0.25">
      <c r="A8576" s="200"/>
      <c r="B8576" s="200"/>
    </row>
    <row r="8577" spans="1:2" s="197" customFormat="1" x14ac:dyDescent="0.25">
      <c r="A8577" s="200"/>
      <c r="B8577" s="200"/>
    </row>
    <row r="8578" spans="1:2" s="197" customFormat="1" x14ac:dyDescent="0.25">
      <c r="A8578" s="200"/>
      <c r="B8578" s="200"/>
    </row>
    <row r="8579" spans="1:2" s="197" customFormat="1" x14ac:dyDescent="0.25">
      <c r="A8579" s="200"/>
      <c r="B8579" s="200"/>
    </row>
    <row r="8580" spans="1:2" s="197" customFormat="1" x14ac:dyDescent="0.25">
      <c r="A8580" s="200"/>
      <c r="B8580" s="200"/>
    </row>
    <row r="8581" spans="1:2" s="197" customFormat="1" x14ac:dyDescent="0.25">
      <c r="A8581" s="200"/>
      <c r="B8581" s="200"/>
    </row>
    <row r="8582" spans="1:2" s="197" customFormat="1" x14ac:dyDescent="0.25">
      <c r="A8582" s="200"/>
      <c r="B8582" s="200"/>
    </row>
    <row r="8583" spans="1:2" s="197" customFormat="1" x14ac:dyDescent="0.25">
      <c r="A8583" s="200"/>
      <c r="B8583" s="200"/>
    </row>
    <row r="8584" spans="1:2" s="197" customFormat="1" x14ac:dyDescent="0.25">
      <c r="A8584" s="200"/>
      <c r="B8584" s="200"/>
    </row>
    <row r="8585" spans="1:2" s="197" customFormat="1" x14ac:dyDescent="0.25">
      <c r="A8585" s="200"/>
      <c r="B8585" s="200"/>
    </row>
    <row r="8586" spans="1:2" s="197" customFormat="1" x14ac:dyDescent="0.25">
      <c r="A8586" s="200"/>
      <c r="B8586" s="200"/>
    </row>
    <row r="8587" spans="1:2" s="197" customFormat="1" x14ac:dyDescent="0.25">
      <c r="A8587" s="200"/>
      <c r="B8587" s="200"/>
    </row>
    <row r="8588" spans="1:2" s="197" customFormat="1" x14ac:dyDescent="0.25">
      <c r="A8588" s="200"/>
      <c r="B8588" s="200"/>
    </row>
    <row r="8589" spans="1:2" s="197" customFormat="1" x14ac:dyDescent="0.25">
      <c r="A8589" s="200"/>
      <c r="B8589" s="200"/>
    </row>
    <row r="8590" spans="1:2" s="197" customFormat="1" x14ac:dyDescent="0.25">
      <c r="A8590" s="200"/>
      <c r="B8590" s="200"/>
    </row>
    <row r="8591" spans="1:2" s="197" customFormat="1" x14ac:dyDescent="0.25">
      <c r="A8591" s="200"/>
      <c r="B8591" s="200"/>
    </row>
    <row r="8592" spans="1:2" s="197" customFormat="1" x14ac:dyDescent="0.25">
      <c r="A8592" s="200"/>
      <c r="B8592" s="200"/>
    </row>
    <row r="8593" spans="1:2" s="197" customFormat="1" x14ac:dyDescent="0.25">
      <c r="A8593" s="200"/>
      <c r="B8593" s="200"/>
    </row>
    <row r="8594" spans="1:2" s="197" customFormat="1" x14ac:dyDescent="0.25">
      <c r="A8594" s="200"/>
      <c r="B8594" s="200"/>
    </row>
    <row r="8595" spans="1:2" s="197" customFormat="1" x14ac:dyDescent="0.25">
      <c r="A8595" s="200"/>
      <c r="B8595" s="200"/>
    </row>
    <row r="8596" spans="1:2" s="197" customFormat="1" x14ac:dyDescent="0.25">
      <c r="A8596" s="200"/>
      <c r="B8596" s="200"/>
    </row>
    <row r="8597" spans="1:2" s="197" customFormat="1" x14ac:dyDescent="0.25">
      <c r="A8597" s="200"/>
      <c r="B8597" s="200"/>
    </row>
    <row r="8598" spans="1:2" s="197" customFormat="1" x14ac:dyDescent="0.25">
      <c r="A8598" s="200"/>
      <c r="B8598" s="200"/>
    </row>
    <row r="8599" spans="1:2" s="197" customFormat="1" x14ac:dyDescent="0.25">
      <c r="A8599" s="200"/>
      <c r="B8599" s="200"/>
    </row>
    <row r="8600" spans="1:2" s="197" customFormat="1" x14ac:dyDescent="0.25">
      <c r="A8600" s="200"/>
      <c r="B8600" s="200"/>
    </row>
    <row r="8601" spans="1:2" s="197" customFormat="1" x14ac:dyDescent="0.25">
      <c r="A8601" s="200"/>
      <c r="B8601" s="200"/>
    </row>
    <row r="8602" spans="1:2" s="197" customFormat="1" x14ac:dyDescent="0.25">
      <c r="A8602" s="200"/>
      <c r="B8602" s="200"/>
    </row>
    <row r="8603" spans="1:2" s="197" customFormat="1" x14ac:dyDescent="0.25">
      <c r="A8603" s="200"/>
      <c r="B8603" s="200"/>
    </row>
    <row r="8604" spans="1:2" s="197" customFormat="1" x14ac:dyDescent="0.25">
      <c r="A8604" s="200"/>
      <c r="B8604" s="200"/>
    </row>
    <row r="8605" spans="1:2" s="197" customFormat="1" x14ac:dyDescent="0.25">
      <c r="A8605" s="200"/>
      <c r="B8605" s="200"/>
    </row>
    <row r="8606" spans="1:2" s="197" customFormat="1" x14ac:dyDescent="0.25">
      <c r="A8606" s="200"/>
      <c r="B8606" s="200"/>
    </row>
    <row r="8607" spans="1:2" s="197" customFormat="1" x14ac:dyDescent="0.25">
      <c r="A8607" s="200"/>
      <c r="B8607" s="200"/>
    </row>
    <row r="8608" spans="1:2" s="197" customFormat="1" x14ac:dyDescent="0.25">
      <c r="A8608" s="200"/>
      <c r="B8608" s="200"/>
    </row>
    <row r="8609" spans="1:2" s="197" customFormat="1" x14ac:dyDescent="0.25">
      <c r="A8609" s="200"/>
      <c r="B8609" s="200"/>
    </row>
    <row r="8610" spans="1:2" s="197" customFormat="1" x14ac:dyDescent="0.25">
      <c r="A8610" s="200"/>
      <c r="B8610" s="200"/>
    </row>
    <row r="8611" spans="1:2" s="197" customFormat="1" x14ac:dyDescent="0.25">
      <c r="A8611" s="200"/>
      <c r="B8611" s="200"/>
    </row>
    <row r="8612" spans="1:2" s="197" customFormat="1" x14ac:dyDescent="0.25">
      <c r="A8612" s="200"/>
      <c r="B8612" s="200"/>
    </row>
    <row r="8613" spans="1:2" s="197" customFormat="1" x14ac:dyDescent="0.25">
      <c r="A8613" s="200"/>
      <c r="B8613" s="200"/>
    </row>
    <row r="8614" spans="1:2" s="197" customFormat="1" x14ac:dyDescent="0.25">
      <c r="A8614" s="200"/>
      <c r="B8614" s="200"/>
    </row>
    <row r="8615" spans="1:2" s="197" customFormat="1" x14ac:dyDescent="0.25">
      <c r="A8615" s="200"/>
      <c r="B8615" s="200"/>
    </row>
    <row r="8616" spans="1:2" s="197" customFormat="1" x14ac:dyDescent="0.25">
      <c r="A8616" s="200"/>
      <c r="B8616" s="200"/>
    </row>
    <row r="8617" spans="1:2" s="197" customFormat="1" x14ac:dyDescent="0.25">
      <c r="A8617" s="200"/>
      <c r="B8617" s="200"/>
    </row>
    <row r="8618" spans="1:2" s="197" customFormat="1" x14ac:dyDescent="0.25">
      <c r="A8618" s="200"/>
      <c r="B8618" s="200"/>
    </row>
    <row r="8619" spans="1:2" s="197" customFormat="1" x14ac:dyDescent="0.25">
      <c r="A8619" s="200"/>
      <c r="B8619" s="200"/>
    </row>
    <row r="8620" spans="1:2" s="197" customFormat="1" x14ac:dyDescent="0.25">
      <c r="A8620" s="200"/>
      <c r="B8620" s="200"/>
    </row>
    <row r="8621" spans="1:2" s="197" customFormat="1" x14ac:dyDescent="0.25">
      <c r="A8621" s="200"/>
      <c r="B8621" s="200"/>
    </row>
    <row r="8622" spans="1:2" s="197" customFormat="1" x14ac:dyDescent="0.25">
      <c r="A8622" s="200"/>
      <c r="B8622" s="200"/>
    </row>
    <row r="8623" spans="1:2" s="197" customFormat="1" x14ac:dyDescent="0.25">
      <c r="A8623" s="200"/>
      <c r="B8623" s="200"/>
    </row>
    <row r="8624" spans="1:2" s="197" customFormat="1" x14ac:dyDescent="0.25">
      <c r="A8624" s="200"/>
      <c r="B8624" s="200"/>
    </row>
    <row r="8625" spans="1:2" s="197" customFormat="1" x14ac:dyDescent="0.25">
      <c r="A8625" s="200"/>
      <c r="B8625" s="200"/>
    </row>
    <row r="8626" spans="1:2" s="197" customFormat="1" x14ac:dyDescent="0.25">
      <c r="A8626" s="200"/>
      <c r="B8626" s="200"/>
    </row>
    <row r="8627" spans="1:2" s="197" customFormat="1" x14ac:dyDescent="0.25">
      <c r="A8627" s="200"/>
      <c r="B8627" s="200"/>
    </row>
    <row r="8628" spans="1:2" s="197" customFormat="1" x14ac:dyDescent="0.25">
      <c r="A8628" s="200"/>
      <c r="B8628" s="200"/>
    </row>
    <row r="8629" spans="1:2" s="197" customFormat="1" x14ac:dyDescent="0.25">
      <c r="A8629" s="200"/>
      <c r="B8629" s="200"/>
    </row>
    <row r="8630" spans="1:2" s="197" customFormat="1" x14ac:dyDescent="0.25">
      <c r="A8630" s="200"/>
      <c r="B8630" s="200"/>
    </row>
    <row r="8631" spans="1:2" s="197" customFormat="1" x14ac:dyDescent="0.25">
      <c r="A8631" s="200"/>
      <c r="B8631" s="200"/>
    </row>
    <row r="8632" spans="1:2" s="197" customFormat="1" x14ac:dyDescent="0.25">
      <c r="A8632" s="200"/>
      <c r="B8632" s="200"/>
    </row>
    <row r="8633" spans="1:2" s="197" customFormat="1" x14ac:dyDescent="0.25">
      <c r="A8633" s="200"/>
      <c r="B8633" s="200"/>
    </row>
    <row r="8634" spans="1:2" s="197" customFormat="1" x14ac:dyDescent="0.25">
      <c r="A8634" s="200"/>
      <c r="B8634" s="200"/>
    </row>
    <row r="8635" spans="1:2" s="197" customFormat="1" x14ac:dyDescent="0.25">
      <c r="A8635" s="200"/>
      <c r="B8635" s="200"/>
    </row>
    <row r="8636" spans="1:2" s="197" customFormat="1" x14ac:dyDescent="0.25">
      <c r="A8636" s="200"/>
      <c r="B8636" s="200"/>
    </row>
    <row r="8637" spans="1:2" s="197" customFormat="1" x14ac:dyDescent="0.25">
      <c r="A8637" s="200"/>
      <c r="B8637" s="200"/>
    </row>
    <row r="8638" spans="1:2" s="197" customFormat="1" x14ac:dyDescent="0.25">
      <c r="A8638" s="200"/>
      <c r="B8638" s="200"/>
    </row>
    <row r="8639" spans="1:2" s="197" customFormat="1" x14ac:dyDescent="0.25">
      <c r="A8639" s="200"/>
      <c r="B8639" s="200"/>
    </row>
    <row r="8640" spans="1:2" s="197" customFormat="1" x14ac:dyDescent="0.25">
      <c r="A8640" s="200"/>
      <c r="B8640" s="200"/>
    </row>
    <row r="8641" spans="1:2" s="197" customFormat="1" x14ac:dyDescent="0.25">
      <c r="A8641" s="200"/>
      <c r="B8641" s="200"/>
    </row>
    <row r="8642" spans="1:2" s="197" customFormat="1" x14ac:dyDescent="0.25">
      <c r="A8642" s="200"/>
      <c r="B8642" s="200"/>
    </row>
    <row r="8643" spans="1:2" s="197" customFormat="1" x14ac:dyDescent="0.25">
      <c r="A8643" s="200"/>
      <c r="B8643" s="200"/>
    </row>
    <row r="8644" spans="1:2" s="197" customFormat="1" x14ac:dyDescent="0.25">
      <c r="A8644" s="200"/>
      <c r="B8644" s="200"/>
    </row>
    <row r="8645" spans="1:2" s="197" customFormat="1" x14ac:dyDescent="0.25">
      <c r="A8645" s="200"/>
      <c r="B8645" s="200"/>
    </row>
    <row r="8646" spans="1:2" s="197" customFormat="1" x14ac:dyDescent="0.25">
      <c r="A8646" s="200"/>
      <c r="B8646" s="200"/>
    </row>
    <row r="8647" spans="1:2" s="197" customFormat="1" x14ac:dyDescent="0.25">
      <c r="A8647" s="200"/>
      <c r="B8647" s="200"/>
    </row>
    <row r="8648" spans="1:2" s="197" customFormat="1" x14ac:dyDescent="0.25">
      <c r="A8648" s="200"/>
      <c r="B8648" s="200"/>
    </row>
    <row r="8649" spans="1:2" s="197" customFormat="1" x14ac:dyDescent="0.25">
      <c r="A8649" s="200"/>
      <c r="B8649" s="200"/>
    </row>
    <row r="8650" spans="1:2" s="197" customFormat="1" x14ac:dyDescent="0.25">
      <c r="A8650" s="200"/>
      <c r="B8650" s="200"/>
    </row>
    <row r="8651" spans="1:2" s="197" customFormat="1" x14ac:dyDescent="0.25">
      <c r="A8651" s="200"/>
      <c r="B8651" s="200"/>
    </row>
    <row r="8652" spans="1:2" s="197" customFormat="1" x14ac:dyDescent="0.25">
      <c r="A8652" s="200"/>
      <c r="B8652" s="200"/>
    </row>
    <row r="8653" spans="1:2" s="197" customFormat="1" x14ac:dyDescent="0.25">
      <c r="A8653" s="200"/>
      <c r="B8653" s="200"/>
    </row>
    <row r="8654" spans="1:2" s="197" customFormat="1" x14ac:dyDescent="0.25">
      <c r="A8654" s="200"/>
      <c r="B8654" s="200"/>
    </row>
    <row r="8655" spans="1:2" s="197" customFormat="1" x14ac:dyDescent="0.25">
      <c r="A8655" s="200"/>
      <c r="B8655" s="200"/>
    </row>
    <row r="8656" spans="1:2" s="197" customFormat="1" x14ac:dyDescent="0.25">
      <c r="A8656" s="200"/>
      <c r="B8656" s="200"/>
    </row>
    <row r="8657" spans="1:2" s="197" customFormat="1" x14ac:dyDescent="0.25">
      <c r="A8657" s="200"/>
      <c r="B8657" s="200"/>
    </row>
    <row r="8658" spans="1:2" s="197" customFormat="1" x14ac:dyDescent="0.25">
      <c r="A8658" s="200"/>
      <c r="B8658" s="200"/>
    </row>
    <row r="8659" spans="1:2" s="197" customFormat="1" x14ac:dyDescent="0.25">
      <c r="A8659" s="200"/>
      <c r="B8659" s="200"/>
    </row>
    <row r="8660" spans="1:2" s="197" customFormat="1" x14ac:dyDescent="0.25">
      <c r="A8660" s="200"/>
      <c r="B8660" s="200"/>
    </row>
    <row r="8661" spans="1:2" s="197" customFormat="1" x14ac:dyDescent="0.25">
      <c r="A8661" s="200"/>
      <c r="B8661" s="200"/>
    </row>
    <row r="8662" spans="1:2" s="197" customFormat="1" x14ac:dyDescent="0.25">
      <c r="A8662" s="200"/>
      <c r="B8662" s="200"/>
    </row>
    <row r="8663" spans="1:2" s="197" customFormat="1" x14ac:dyDescent="0.25">
      <c r="A8663" s="200"/>
      <c r="B8663" s="200"/>
    </row>
    <row r="8664" spans="1:2" s="197" customFormat="1" x14ac:dyDescent="0.25">
      <c r="A8664" s="200"/>
      <c r="B8664" s="200"/>
    </row>
    <row r="8665" spans="1:2" s="197" customFormat="1" x14ac:dyDescent="0.25">
      <c r="A8665" s="200"/>
      <c r="B8665" s="200"/>
    </row>
    <row r="8666" spans="1:2" s="197" customFormat="1" x14ac:dyDescent="0.25">
      <c r="A8666" s="200"/>
      <c r="B8666" s="200"/>
    </row>
    <row r="8667" spans="1:2" s="197" customFormat="1" x14ac:dyDescent="0.25">
      <c r="A8667" s="200"/>
      <c r="B8667" s="200"/>
    </row>
    <row r="8668" spans="1:2" s="197" customFormat="1" x14ac:dyDescent="0.25">
      <c r="A8668" s="200"/>
      <c r="B8668" s="200"/>
    </row>
    <row r="8669" spans="1:2" s="197" customFormat="1" x14ac:dyDescent="0.25">
      <c r="A8669" s="200"/>
      <c r="B8669" s="200"/>
    </row>
    <row r="8670" spans="1:2" s="197" customFormat="1" x14ac:dyDescent="0.25">
      <c r="A8670" s="200"/>
      <c r="B8670" s="200"/>
    </row>
    <row r="8671" spans="1:2" s="197" customFormat="1" x14ac:dyDescent="0.25">
      <c r="A8671" s="200"/>
      <c r="B8671" s="200"/>
    </row>
    <row r="8672" spans="1:2" s="197" customFormat="1" x14ac:dyDescent="0.25">
      <c r="A8672" s="200"/>
      <c r="B8672" s="200"/>
    </row>
    <row r="8673" spans="1:2" s="197" customFormat="1" x14ac:dyDescent="0.25">
      <c r="A8673" s="200"/>
      <c r="B8673" s="200"/>
    </row>
    <row r="8674" spans="1:2" s="197" customFormat="1" x14ac:dyDescent="0.25">
      <c r="A8674" s="200"/>
      <c r="B8674" s="200"/>
    </row>
    <row r="8675" spans="1:2" s="197" customFormat="1" x14ac:dyDescent="0.25">
      <c r="A8675" s="200"/>
      <c r="B8675" s="200"/>
    </row>
    <row r="8676" spans="1:2" s="197" customFormat="1" x14ac:dyDescent="0.25">
      <c r="A8676" s="200"/>
      <c r="B8676" s="200"/>
    </row>
    <row r="8677" spans="1:2" s="197" customFormat="1" x14ac:dyDescent="0.25">
      <c r="A8677" s="200"/>
      <c r="B8677" s="200"/>
    </row>
    <row r="8678" spans="1:2" s="197" customFormat="1" x14ac:dyDescent="0.25">
      <c r="A8678" s="200"/>
      <c r="B8678" s="200"/>
    </row>
    <row r="8679" spans="1:2" s="197" customFormat="1" x14ac:dyDescent="0.25">
      <c r="A8679" s="200"/>
      <c r="B8679" s="200"/>
    </row>
    <row r="8680" spans="1:2" s="197" customFormat="1" x14ac:dyDescent="0.25">
      <c r="A8680" s="200"/>
      <c r="B8680" s="200"/>
    </row>
    <row r="8681" spans="1:2" s="197" customFormat="1" x14ac:dyDescent="0.25">
      <c r="A8681" s="200"/>
      <c r="B8681" s="200"/>
    </row>
    <row r="8682" spans="1:2" s="197" customFormat="1" x14ac:dyDescent="0.25">
      <c r="A8682" s="200"/>
      <c r="B8682" s="200"/>
    </row>
    <row r="8683" spans="1:2" s="197" customFormat="1" x14ac:dyDescent="0.25">
      <c r="A8683" s="200"/>
      <c r="B8683" s="200"/>
    </row>
    <row r="8684" spans="1:2" s="197" customFormat="1" x14ac:dyDescent="0.25">
      <c r="A8684" s="200"/>
      <c r="B8684" s="200"/>
    </row>
    <row r="8685" spans="1:2" s="197" customFormat="1" x14ac:dyDescent="0.25">
      <c r="A8685" s="200"/>
      <c r="B8685" s="200"/>
    </row>
    <row r="8686" spans="1:2" s="197" customFormat="1" x14ac:dyDescent="0.25">
      <c r="A8686" s="200"/>
      <c r="B8686" s="200"/>
    </row>
    <row r="8687" spans="1:2" s="197" customFormat="1" x14ac:dyDescent="0.25">
      <c r="A8687" s="200"/>
      <c r="B8687" s="200"/>
    </row>
    <row r="8688" spans="1:2" s="197" customFormat="1" x14ac:dyDescent="0.25">
      <c r="A8688" s="200"/>
      <c r="B8688" s="200"/>
    </row>
    <row r="8689" spans="1:2" s="197" customFormat="1" x14ac:dyDescent="0.25">
      <c r="A8689" s="200"/>
      <c r="B8689" s="200"/>
    </row>
    <row r="8690" spans="1:2" s="197" customFormat="1" x14ac:dyDescent="0.25">
      <c r="A8690" s="200"/>
      <c r="B8690" s="200"/>
    </row>
    <row r="8691" spans="1:2" s="197" customFormat="1" x14ac:dyDescent="0.25">
      <c r="A8691" s="200"/>
      <c r="B8691" s="200"/>
    </row>
    <row r="8692" spans="1:2" s="197" customFormat="1" x14ac:dyDescent="0.25">
      <c r="A8692" s="200"/>
      <c r="B8692" s="200"/>
    </row>
    <row r="8693" spans="1:2" s="197" customFormat="1" x14ac:dyDescent="0.25">
      <c r="A8693" s="200"/>
      <c r="B8693" s="200"/>
    </row>
    <row r="8694" spans="1:2" s="197" customFormat="1" x14ac:dyDescent="0.25">
      <c r="A8694" s="200"/>
      <c r="B8694" s="200"/>
    </row>
    <row r="8695" spans="1:2" s="197" customFormat="1" x14ac:dyDescent="0.25">
      <c r="A8695" s="200"/>
      <c r="B8695" s="200"/>
    </row>
    <row r="8696" spans="1:2" s="197" customFormat="1" x14ac:dyDescent="0.25">
      <c r="A8696" s="200"/>
      <c r="B8696" s="200"/>
    </row>
    <row r="8697" spans="1:2" s="197" customFormat="1" x14ac:dyDescent="0.25">
      <c r="A8697" s="200"/>
      <c r="B8697" s="200"/>
    </row>
    <row r="8698" spans="1:2" s="197" customFormat="1" x14ac:dyDescent="0.25">
      <c r="A8698" s="200"/>
      <c r="B8698" s="200"/>
    </row>
    <row r="8699" spans="1:2" s="197" customFormat="1" x14ac:dyDescent="0.25">
      <c r="A8699" s="200"/>
      <c r="B8699" s="200"/>
    </row>
    <row r="8700" spans="1:2" s="197" customFormat="1" x14ac:dyDescent="0.25">
      <c r="A8700" s="200"/>
      <c r="B8700" s="200"/>
    </row>
    <row r="8701" spans="1:2" s="197" customFormat="1" x14ac:dyDescent="0.25">
      <c r="A8701" s="200"/>
      <c r="B8701" s="200"/>
    </row>
    <row r="8702" spans="1:2" s="197" customFormat="1" x14ac:dyDescent="0.25">
      <c r="A8702" s="200"/>
      <c r="B8702" s="200"/>
    </row>
    <row r="8703" spans="1:2" s="197" customFormat="1" x14ac:dyDescent="0.25">
      <c r="A8703" s="200"/>
      <c r="B8703" s="200"/>
    </row>
    <row r="8704" spans="1:2" s="197" customFormat="1" x14ac:dyDescent="0.25">
      <c r="A8704" s="200"/>
      <c r="B8704" s="200"/>
    </row>
    <row r="8705" spans="1:2" s="197" customFormat="1" x14ac:dyDescent="0.25">
      <c r="A8705" s="200"/>
      <c r="B8705" s="200"/>
    </row>
    <row r="8706" spans="1:2" s="197" customFormat="1" x14ac:dyDescent="0.25">
      <c r="A8706" s="200"/>
      <c r="B8706" s="200"/>
    </row>
    <row r="8707" spans="1:2" s="197" customFormat="1" x14ac:dyDescent="0.25">
      <c r="A8707" s="200"/>
      <c r="B8707" s="200"/>
    </row>
    <row r="8708" spans="1:2" s="197" customFormat="1" x14ac:dyDescent="0.25">
      <c r="A8708" s="200"/>
      <c r="B8708" s="200"/>
    </row>
    <row r="8709" spans="1:2" s="197" customFormat="1" x14ac:dyDescent="0.25">
      <c r="A8709" s="200"/>
      <c r="B8709" s="200"/>
    </row>
    <row r="8710" spans="1:2" s="197" customFormat="1" x14ac:dyDescent="0.25">
      <c r="A8710" s="200"/>
      <c r="B8710" s="200"/>
    </row>
    <row r="8711" spans="1:2" s="197" customFormat="1" x14ac:dyDescent="0.25">
      <c r="A8711" s="200"/>
      <c r="B8711" s="200"/>
    </row>
    <row r="8712" spans="1:2" s="197" customFormat="1" x14ac:dyDescent="0.25">
      <c r="A8712" s="200"/>
      <c r="B8712" s="200"/>
    </row>
    <row r="8713" spans="1:2" s="197" customFormat="1" x14ac:dyDescent="0.25">
      <c r="A8713" s="200"/>
      <c r="B8713" s="200"/>
    </row>
    <row r="8714" spans="1:2" s="197" customFormat="1" x14ac:dyDescent="0.25">
      <c r="A8714" s="200"/>
      <c r="B8714" s="200"/>
    </row>
    <row r="8715" spans="1:2" s="197" customFormat="1" x14ac:dyDescent="0.25">
      <c r="A8715" s="200"/>
      <c r="B8715" s="200"/>
    </row>
    <row r="8716" spans="1:2" s="197" customFormat="1" x14ac:dyDescent="0.25">
      <c r="A8716" s="200"/>
      <c r="B8716" s="200"/>
    </row>
    <row r="8717" spans="1:2" s="197" customFormat="1" x14ac:dyDescent="0.25">
      <c r="A8717" s="200"/>
      <c r="B8717" s="200"/>
    </row>
    <row r="8718" spans="1:2" s="197" customFormat="1" x14ac:dyDescent="0.25">
      <c r="A8718" s="200"/>
      <c r="B8718" s="200"/>
    </row>
    <row r="8719" spans="1:2" s="197" customFormat="1" x14ac:dyDescent="0.25">
      <c r="A8719" s="200"/>
      <c r="B8719" s="200"/>
    </row>
    <row r="8720" spans="1:2" s="197" customFormat="1" x14ac:dyDescent="0.25">
      <c r="A8720" s="200"/>
      <c r="B8720" s="200"/>
    </row>
    <row r="8721" spans="1:2" s="197" customFormat="1" x14ac:dyDescent="0.25">
      <c r="A8721" s="200"/>
      <c r="B8721" s="200"/>
    </row>
    <row r="8722" spans="1:2" s="197" customFormat="1" x14ac:dyDescent="0.25">
      <c r="A8722" s="200"/>
      <c r="B8722" s="200"/>
    </row>
    <row r="8723" spans="1:2" s="197" customFormat="1" x14ac:dyDescent="0.25">
      <c r="A8723" s="200"/>
      <c r="B8723" s="200"/>
    </row>
    <row r="8724" spans="1:2" s="197" customFormat="1" x14ac:dyDescent="0.25">
      <c r="A8724" s="200"/>
      <c r="B8724" s="200"/>
    </row>
    <row r="8725" spans="1:2" s="197" customFormat="1" x14ac:dyDescent="0.25">
      <c r="A8725" s="200"/>
      <c r="B8725" s="200"/>
    </row>
    <row r="8726" spans="1:2" s="197" customFormat="1" x14ac:dyDescent="0.25">
      <c r="A8726" s="200"/>
      <c r="B8726" s="200"/>
    </row>
    <row r="8727" spans="1:2" s="197" customFormat="1" x14ac:dyDescent="0.25">
      <c r="A8727" s="200"/>
      <c r="B8727" s="200"/>
    </row>
    <row r="8728" spans="1:2" s="197" customFormat="1" x14ac:dyDescent="0.25">
      <c r="A8728" s="200"/>
      <c r="B8728" s="200"/>
    </row>
    <row r="8729" spans="1:2" s="197" customFormat="1" x14ac:dyDescent="0.25">
      <c r="A8729" s="200"/>
      <c r="B8729" s="200"/>
    </row>
    <row r="8730" spans="1:2" s="197" customFormat="1" x14ac:dyDescent="0.25">
      <c r="A8730" s="200"/>
      <c r="B8730" s="200"/>
    </row>
    <row r="8731" spans="1:2" s="197" customFormat="1" x14ac:dyDescent="0.25">
      <c r="A8731" s="200"/>
      <c r="B8731" s="200"/>
    </row>
    <row r="8732" spans="1:2" s="197" customFormat="1" x14ac:dyDescent="0.25">
      <c r="A8732" s="200"/>
      <c r="B8732" s="200"/>
    </row>
    <row r="8733" spans="1:2" s="197" customFormat="1" x14ac:dyDescent="0.25">
      <c r="A8733" s="200"/>
      <c r="B8733" s="200"/>
    </row>
    <row r="8734" spans="1:2" s="197" customFormat="1" x14ac:dyDescent="0.25">
      <c r="A8734" s="200"/>
      <c r="B8734" s="200"/>
    </row>
    <row r="8735" spans="1:2" s="197" customFormat="1" x14ac:dyDescent="0.25">
      <c r="A8735" s="200"/>
      <c r="B8735" s="200"/>
    </row>
    <row r="8736" spans="1:2" s="197" customFormat="1" x14ac:dyDescent="0.25">
      <c r="A8736" s="200"/>
      <c r="B8736" s="200"/>
    </row>
    <row r="8737" spans="1:2" s="197" customFormat="1" x14ac:dyDescent="0.25">
      <c r="A8737" s="200"/>
      <c r="B8737" s="200"/>
    </row>
    <row r="8738" spans="1:2" s="197" customFormat="1" x14ac:dyDescent="0.25">
      <c r="A8738" s="200"/>
      <c r="B8738" s="200"/>
    </row>
    <row r="8739" spans="1:2" s="197" customFormat="1" x14ac:dyDescent="0.25">
      <c r="A8739" s="200"/>
      <c r="B8739" s="200"/>
    </row>
    <row r="8740" spans="1:2" s="197" customFormat="1" x14ac:dyDescent="0.25">
      <c r="A8740" s="200"/>
      <c r="B8740" s="200"/>
    </row>
    <row r="8741" spans="1:2" s="197" customFormat="1" x14ac:dyDescent="0.25">
      <c r="A8741" s="200"/>
      <c r="B8741" s="200"/>
    </row>
    <row r="8742" spans="1:2" s="197" customFormat="1" x14ac:dyDescent="0.25">
      <c r="A8742" s="200"/>
      <c r="B8742" s="200"/>
    </row>
    <row r="8743" spans="1:2" s="197" customFormat="1" x14ac:dyDescent="0.25">
      <c r="A8743" s="200"/>
      <c r="B8743" s="200"/>
    </row>
    <row r="8744" spans="1:2" s="197" customFormat="1" x14ac:dyDescent="0.25">
      <c r="A8744" s="200"/>
      <c r="B8744" s="200"/>
    </row>
    <row r="8745" spans="1:2" s="197" customFormat="1" x14ac:dyDescent="0.25">
      <c r="A8745" s="200"/>
      <c r="B8745" s="200"/>
    </row>
    <row r="8746" spans="1:2" s="197" customFormat="1" x14ac:dyDescent="0.25">
      <c r="A8746" s="200"/>
      <c r="B8746" s="200"/>
    </row>
    <row r="8747" spans="1:2" s="197" customFormat="1" x14ac:dyDescent="0.25">
      <c r="A8747" s="200"/>
      <c r="B8747" s="200"/>
    </row>
    <row r="8748" spans="1:2" s="197" customFormat="1" x14ac:dyDescent="0.25">
      <c r="A8748" s="200"/>
      <c r="B8748" s="200"/>
    </row>
    <row r="8749" spans="1:2" s="197" customFormat="1" x14ac:dyDescent="0.25">
      <c r="A8749" s="200"/>
      <c r="B8749" s="200"/>
    </row>
    <row r="8750" spans="1:2" s="197" customFormat="1" x14ac:dyDescent="0.25">
      <c r="A8750" s="200"/>
      <c r="B8750" s="200"/>
    </row>
    <row r="8751" spans="1:2" s="197" customFormat="1" x14ac:dyDescent="0.25">
      <c r="A8751" s="200"/>
      <c r="B8751" s="200"/>
    </row>
    <row r="8752" spans="1:2" s="197" customFormat="1" x14ac:dyDescent="0.25">
      <c r="A8752" s="200"/>
      <c r="B8752" s="200"/>
    </row>
    <row r="8753" spans="1:2" s="197" customFormat="1" x14ac:dyDescent="0.25">
      <c r="A8753" s="200"/>
      <c r="B8753" s="200"/>
    </row>
    <row r="8754" spans="1:2" s="197" customFormat="1" x14ac:dyDescent="0.25">
      <c r="A8754" s="200"/>
      <c r="B8754" s="200"/>
    </row>
    <row r="8755" spans="1:2" s="197" customFormat="1" x14ac:dyDescent="0.25">
      <c r="A8755" s="200"/>
      <c r="B8755" s="200"/>
    </row>
    <row r="8756" spans="1:2" s="197" customFormat="1" x14ac:dyDescent="0.25">
      <c r="A8756" s="200"/>
      <c r="B8756" s="200"/>
    </row>
    <row r="8757" spans="1:2" s="197" customFormat="1" x14ac:dyDescent="0.25">
      <c r="A8757" s="200"/>
      <c r="B8757" s="200"/>
    </row>
    <row r="8758" spans="1:2" s="197" customFormat="1" x14ac:dyDescent="0.25">
      <c r="A8758" s="200"/>
      <c r="B8758" s="200"/>
    </row>
    <row r="8759" spans="1:2" s="197" customFormat="1" x14ac:dyDescent="0.25">
      <c r="A8759" s="200"/>
      <c r="B8759" s="200"/>
    </row>
    <row r="8760" spans="1:2" s="197" customFormat="1" x14ac:dyDescent="0.25">
      <c r="A8760" s="200"/>
      <c r="B8760" s="200"/>
    </row>
    <row r="8761" spans="1:2" s="197" customFormat="1" x14ac:dyDescent="0.25">
      <c r="A8761" s="200"/>
      <c r="B8761" s="200"/>
    </row>
    <row r="8762" spans="1:2" s="197" customFormat="1" x14ac:dyDescent="0.25">
      <c r="A8762" s="200"/>
      <c r="B8762" s="200"/>
    </row>
    <row r="8763" spans="1:2" s="197" customFormat="1" x14ac:dyDescent="0.25">
      <c r="A8763" s="200"/>
      <c r="B8763" s="200"/>
    </row>
    <row r="8764" spans="1:2" s="197" customFormat="1" x14ac:dyDescent="0.25">
      <c r="A8764" s="200"/>
      <c r="B8764" s="200"/>
    </row>
    <row r="8765" spans="1:2" s="197" customFormat="1" x14ac:dyDescent="0.25">
      <c r="A8765" s="200"/>
      <c r="B8765" s="200"/>
    </row>
    <row r="8766" spans="1:2" s="197" customFormat="1" x14ac:dyDescent="0.25">
      <c r="A8766" s="200"/>
      <c r="B8766" s="200"/>
    </row>
    <row r="8767" spans="1:2" s="197" customFormat="1" x14ac:dyDescent="0.25">
      <c r="A8767" s="200"/>
      <c r="B8767" s="200"/>
    </row>
    <row r="8768" spans="1:2" s="197" customFormat="1" x14ac:dyDescent="0.25">
      <c r="A8768" s="200"/>
      <c r="B8768" s="200"/>
    </row>
    <row r="8769" spans="1:2" s="197" customFormat="1" x14ac:dyDescent="0.25">
      <c r="A8769" s="200"/>
      <c r="B8769" s="200"/>
    </row>
    <row r="8770" spans="1:2" s="197" customFormat="1" x14ac:dyDescent="0.25">
      <c r="A8770" s="200"/>
      <c r="B8770" s="200"/>
    </row>
    <row r="8771" spans="1:2" s="197" customFormat="1" x14ac:dyDescent="0.25">
      <c r="A8771" s="200"/>
      <c r="B8771" s="200"/>
    </row>
    <row r="8772" spans="1:2" s="197" customFormat="1" x14ac:dyDescent="0.25">
      <c r="A8772" s="200"/>
      <c r="B8772" s="200"/>
    </row>
    <row r="8773" spans="1:2" s="197" customFormat="1" x14ac:dyDescent="0.25">
      <c r="A8773" s="200"/>
      <c r="B8773" s="200"/>
    </row>
    <row r="8774" spans="1:2" s="197" customFormat="1" x14ac:dyDescent="0.25">
      <c r="A8774" s="200"/>
      <c r="B8774" s="200"/>
    </row>
    <row r="8775" spans="1:2" s="197" customFormat="1" x14ac:dyDescent="0.25">
      <c r="A8775" s="200"/>
      <c r="B8775" s="200"/>
    </row>
    <row r="8776" spans="1:2" s="197" customFormat="1" x14ac:dyDescent="0.25">
      <c r="A8776" s="200"/>
      <c r="B8776" s="200"/>
    </row>
    <row r="8777" spans="1:2" s="197" customFormat="1" x14ac:dyDescent="0.25">
      <c r="A8777" s="200"/>
      <c r="B8777" s="200"/>
    </row>
    <row r="8778" spans="1:2" s="197" customFormat="1" x14ac:dyDescent="0.25">
      <c r="A8778" s="200"/>
      <c r="B8778" s="200"/>
    </row>
    <row r="8779" spans="1:2" s="197" customFormat="1" x14ac:dyDescent="0.25">
      <c r="A8779" s="200"/>
      <c r="B8779" s="200"/>
    </row>
    <row r="8780" spans="1:2" s="197" customFormat="1" x14ac:dyDescent="0.25">
      <c r="A8780" s="200"/>
      <c r="B8780" s="200"/>
    </row>
    <row r="8781" spans="1:2" s="197" customFormat="1" x14ac:dyDescent="0.25">
      <c r="A8781" s="200"/>
      <c r="B8781" s="200"/>
    </row>
    <row r="8782" spans="1:2" s="197" customFormat="1" x14ac:dyDescent="0.25">
      <c r="A8782" s="200"/>
      <c r="B8782" s="200"/>
    </row>
    <row r="8783" spans="1:2" s="197" customFormat="1" x14ac:dyDescent="0.25">
      <c r="A8783" s="200"/>
      <c r="B8783" s="200"/>
    </row>
    <row r="8784" spans="1:2" s="197" customFormat="1" x14ac:dyDescent="0.25">
      <c r="A8784" s="200"/>
      <c r="B8784" s="200"/>
    </row>
    <row r="8785" spans="1:2" s="197" customFormat="1" x14ac:dyDescent="0.25">
      <c r="A8785" s="200"/>
      <c r="B8785" s="200"/>
    </row>
    <row r="8786" spans="1:2" s="197" customFormat="1" x14ac:dyDescent="0.25">
      <c r="A8786" s="200"/>
      <c r="B8786" s="200"/>
    </row>
    <row r="8787" spans="1:2" s="197" customFormat="1" x14ac:dyDescent="0.25">
      <c r="A8787" s="200"/>
      <c r="B8787" s="200"/>
    </row>
    <row r="8788" spans="1:2" s="197" customFormat="1" x14ac:dyDescent="0.25">
      <c r="A8788" s="200"/>
      <c r="B8788" s="200"/>
    </row>
    <row r="8789" spans="1:2" s="197" customFormat="1" x14ac:dyDescent="0.25">
      <c r="A8789" s="200"/>
      <c r="B8789" s="200"/>
    </row>
    <row r="8790" spans="1:2" s="197" customFormat="1" x14ac:dyDescent="0.25">
      <c r="A8790" s="200"/>
      <c r="B8790" s="200"/>
    </row>
    <row r="8791" spans="1:2" s="197" customFormat="1" x14ac:dyDescent="0.25">
      <c r="A8791" s="200"/>
      <c r="B8791" s="200"/>
    </row>
    <row r="8792" spans="1:2" s="197" customFormat="1" x14ac:dyDescent="0.25">
      <c r="A8792" s="200"/>
      <c r="B8792" s="200"/>
    </row>
    <row r="8793" spans="1:2" s="197" customFormat="1" x14ac:dyDescent="0.25">
      <c r="A8793" s="200"/>
      <c r="B8793" s="200"/>
    </row>
    <row r="8794" spans="1:2" s="197" customFormat="1" x14ac:dyDescent="0.25">
      <c r="A8794" s="200"/>
      <c r="B8794" s="200"/>
    </row>
    <row r="8795" spans="1:2" s="197" customFormat="1" x14ac:dyDescent="0.25">
      <c r="A8795" s="200"/>
      <c r="B8795" s="200"/>
    </row>
    <row r="8796" spans="1:2" s="197" customFormat="1" x14ac:dyDescent="0.25">
      <c r="A8796" s="200"/>
      <c r="B8796" s="200"/>
    </row>
    <row r="8797" spans="1:2" s="197" customFormat="1" x14ac:dyDescent="0.25">
      <c r="A8797" s="200"/>
      <c r="B8797" s="200"/>
    </row>
    <row r="8798" spans="1:2" s="197" customFormat="1" x14ac:dyDescent="0.25">
      <c r="A8798" s="200"/>
      <c r="B8798" s="200"/>
    </row>
    <row r="8799" spans="1:2" s="197" customFormat="1" x14ac:dyDescent="0.25">
      <c r="A8799" s="200"/>
      <c r="B8799" s="200"/>
    </row>
    <row r="8800" spans="1:2" s="197" customFormat="1" x14ac:dyDescent="0.25">
      <c r="A8800" s="200"/>
      <c r="B8800" s="200"/>
    </row>
    <row r="8801" spans="1:2" s="197" customFormat="1" x14ac:dyDescent="0.25">
      <c r="A8801" s="200"/>
      <c r="B8801" s="200"/>
    </row>
    <row r="8802" spans="1:2" s="197" customFormat="1" x14ac:dyDescent="0.25">
      <c r="A8802" s="200"/>
      <c r="B8802" s="200"/>
    </row>
    <row r="8803" spans="1:2" s="197" customFormat="1" x14ac:dyDescent="0.25">
      <c r="A8803" s="200"/>
      <c r="B8803" s="200"/>
    </row>
    <row r="8804" spans="1:2" s="197" customFormat="1" x14ac:dyDescent="0.25">
      <c r="A8804" s="200"/>
      <c r="B8804" s="200"/>
    </row>
    <row r="8805" spans="1:2" s="197" customFormat="1" x14ac:dyDescent="0.25">
      <c r="A8805" s="200"/>
      <c r="B8805" s="200"/>
    </row>
    <row r="8806" spans="1:2" s="197" customFormat="1" x14ac:dyDescent="0.25">
      <c r="A8806" s="200"/>
      <c r="B8806" s="200"/>
    </row>
    <row r="8807" spans="1:2" s="197" customFormat="1" x14ac:dyDescent="0.25">
      <c r="A8807" s="200"/>
      <c r="B8807" s="200"/>
    </row>
    <row r="8808" spans="1:2" s="197" customFormat="1" x14ac:dyDescent="0.25">
      <c r="A8808" s="200"/>
      <c r="B8808" s="200"/>
    </row>
    <row r="8809" spans="1:2" s="197" customFormat="1" x14ac:dyDescent="0.25">
      <c r="A8809" s="200"/>
      <c r="B8809" s="200"/>
    </row>
    <row r="8810" spans="1:2" s="197" customFormat="1" x14ac:dyDescent="0.25">
      <c r="A8810" s="200"/>
      <c r="B8810" s="200"/>
    </row>
    <row r="8811" spans="1:2" s="197" customFormat="1" x14ac:dyDescent="0.25">
      <c r="A8811" s="200"/>
      <c r="B8811" s="200"/>
    </row>
    <row r="8812" spans="1:2" s="197" customFormat="1" x14ac:dyDescent="0.25">
      <c r="A8812" s="200"/>
      <c r="B8812" s="200"/>
    </row>
    <row r="8813" spans="1:2" s="197" customFormat="1" x14ac:dyDescent="0.25">
      <c r="A8813" s="200"/>
      <c r="B8813" s="200"/>
    </row>
    <row r="8814" spans="1:2" s="197" customFormat="1" x14ac:dyDescent="0.25">
      <c r="A8814" s="200"/>
      <c r="B8814" s="200"/>
    </row>
    <row r="8815" spans="1:2" s="197" customFormat="1" x14ac:dyDescent="0.25">
      <c r="A8815" s="200"/>
      <c r="B8815" s="200"/>
    </row>
    <row r="8816" spans="1:2" s="197" customFormat="1" x14ac:dyDescent="0.25">
      <c r="A8816" s="200"/>
      <c r="B8816" s="200"/>
    </row>
    <row r="8817" spans="1:2" s="197" customFormat="1" x14ac:dyDescent="0.25">
      <c r="A8817" s="200"/>
      <c r="B8817" s="200"/>
    </row>
    <row r="8818" spans="1:2" s="197" customFormat="1" x14ac:dyDescent="0.25">
      <c r="A8818" s="200"/>
      <c r="B8818" s="200"/>
    </row>
    <row r="8819" spans="1:2" s="197" customFormat="1" x14ac:dyDescent="0.25">
      <c r="A8819" s="200"/>
      <c r="B8819" s="200"/>
    </row>
    <row r="8820" spans="1:2" s="197" customFormat="1" x14ac:dyDescent="0.25">
      <c r="A8820" s="200"/>
      <c r="B8820" s="200"/>
    </row>
    <row r="8821" spans="1:2" s="197" customFormat="1" x14ac:dyDescent="0.25">
      <c r="A8821" s="200"/>
      <c r="B8821" s="200"/>
    </row>
    <row r="8822" spans="1:2" s="197" customFormat="1" x14ac:dyDescent="0.25">
      <c r="A8822" s="200"/>
      <c r="B8822" s="200"/>
    </row>
    <row r="8823" spans="1:2" s="197" customFormat="1" x14ac:dyDescent="0.25">
      <c r="A8823" s="200"/>
      <c r="B8823" s="200"/>
    </row>
    <row r="8824" spans="1:2" s="197" customFormat="1" x14ac:dyDescent="0.25">
      <c r="A8824" s="200"/>
      <c r="B8824" s="200"/>
    </row>
    <row r="8825" spans="1:2" s="197" customFormat="1" x14ac:dyDescent="0.25">
      <c r="A8825" s="200"/>
      <c r="B8825" s="200"/>
    </row>
    <row r="8826" spans="1:2" s="197" customFormat="1" x14ac:dyDescent="0.25">
      <c r="A8826" s="200"/>
      <c r="B8826" s="200"/>
    </row>
    <row r="8827" spans="1:2" s="197" customFormat="1" x14ac:dyDescent="0.25">
      <c r="A8827" s="200"/>
      <c r="B8827" s="200"/>
    </row>
    <row r="8828" spans="1:2" s="197" customFormat="1" x14ac:dyDescent="0.25">
      <c r="A8828" s="200"/>
      <c r="B8828" s="200"/>
    </row>
    <row r="8829" spans="1:2" s="197" customFormat="1" x14ac:dyDescent="0.25">
      <c r="A8829" s="200"/>
      <c r="B8829" s="200"/>
    </row>
    <row r="8830" spans="1:2" s="197" customFormat="1" x14ac:dyDescent="0.25">
      <c r="A8830" s="200"/>
      <c r="B8830" s="200"/>
    </row>
    <row r="8831" spans="1:2" s="197" customFormat="1" x14ac:dyDescent="0.25">
      <c r="A8831" s="200"/>
      <c r="B8831" s="200"/>
    </row>
    <row r="8832" spans="1:2" s="197" customFormat="1" x14ac:dyDescent="0.25">
      <c r="A8832" s="200"/>
      <c r="B8832" s="200"/>
    </row>
    <row r="8833" spans="1:2" s="197" customFormat="1" x14ac:dyDescent="0.25">
      <c r="A8833" s="200"/>
      <c r="B8833" s="200"/>
    </row>
    <row r="8834" spans="1:2" s="197" customFormat="1" x14ac:dyDescent="0.25">
      <c r="A8834" s="200"/>
      <c r="B8834" s="200"/>
    </row>
    <row r="8835" spans="1:2" s="197" customFormat="1" x14ac:dyDescent="0.25">
      <c r="A8835" s="200"/>
      <c r="B8835" s="200"/>
    </row>
    <row r="8836" spans="1:2" s="197" customFormat="1" x14ac:dyDescent="0.25">
      <c r="A8836" s="200"/>
      <c r="B8836" s="200"/>
    </row>
    <row r="8837" spans="1:2" s="197" customFormat="1" x14ac:dyDescent="0.25">
      <c r="A8837" s="200"/>
      <c r="B8837" s="200"/>
    </row>
    <row r="8838" spans="1:2" s="197" customFormat="1" x14ac:dyDescent="0.25">
      <c r="A8838" s="200"/>
      <c r="B8838" s="200"/>
    </row>
    <row r="8839" spans="1:2" s="197" customFormat="1" x14ac:dyDescent="0.25">
      <c r="A8839" s="200"/>
      <c r="B8839" s="200"/>
    </row>
    <row r="8840" spans="1:2" s="197" customFormat="1" x14ac:dyDescent="0.25">
      <c r="A8840" s="200"/>
      <c r="B8840" s="200"/>
    </row>
    <row r="8841" spans="1:2" s="197" customFormat="1" x14ac:dyDescent="0.25">
      <c r="A8841" s="200"/>
      <c r="B8841" s="200"/>
    </row>
    <row r="8842" spans="1:2" s="197" customFormat="1" x14ac:dyDescent="0.25">
      <c r="A8842" s="200"/>
      <c r="B8842" s="200"/>
    </row>
    <row r="8843" spans="1:2" s="197" customFormat="1" x14ac:dyDescent="0.25">
      <c r="A8843" s="200"/>
      <c r="B8843" s="200"/>
    </row>
    <row r="8844" spans="1:2" s="197" customFormat="1" x14ac:dyDescent="0.25">
      <c r="A8844" s="200"/>
      <c r="B8844" s="200"/>
    </row>
    <row r="8845" spans="1:2" s="197" customFormat="1" x14ac:dyDescent="0.25">
      <c r="A8845" s="200"/>
      <c r="B8845" s="200"/>
    </row>
    <row r="8846" spans="1:2" s="197" customFormat="1" x14ac:dyDescent="0.25">
      <c r="A8846" s="200"/>
      <c r="B8846" s="200"/>
    </row>
    <row r="8847" spans="1:2" s="197" customFormat="1" x14ac:dyDescent="0.25">
      <c r="A8847" s="200"/>
      <c r="B8847" s="200"/>
    </row>
    <row r="8848" spans="1:2" s="197" customFormat="1" x14ac:dyDescent="0.25">
      <c r="A8848" s="200"/>
      <c r="B8848" s="200"/>
    </row>
    <row r="8849" spans="1:2" s="197" customFormat="1" x14ac:dyDescent="0.25">
      <c r="A8849" s="200"/>
      <c r="B8849" s="200"/>
    </row>
    <row r="8850" spans="1:2" s="197" customFormat="1" x14ac:dyDescent="0.25">
      <c r="A8850" s="200"/>
      <c r="B8850" s="200"/>
    </row>
    <row r="8851" spans="1:2" s="197" customFormat="1" x14ac:dyDescent="0.25">
      <c r="A8851" s="200"/>
      <c r="B8851" s="200"/>
    </row>
    <row r="8852" spans="1:2" s="197" customFormat="1" x14ac:dyDescent="0.25">
      <c r="A8852" s="200"/>
      <c r="B8852" s="200"/>
    </row>
    <row r="8853" spans="1:2" s="197" customFormat="1" x14ac:dyDescent="0.25">
      <c r="A8853" s="200"/>
      <c r="B8853" s="200"/>
    </row>
    <row r="8854" spans="1:2" s="197" customFormat="1" x14ac:dyDescent="0.25">
      <c r="A8854" s="200"/>
      <c r="B8854" s="200"/>
    </row>
    <row r="8855" spans="1:2" s="197" customFormat="1" x14ac:dyDescent="0.25">
      <c r="A8855" s="200"/>
      <c r="B8855" s="200"/>
    </row>
    <row r="8856" spans="1:2" s="197" customFormat="1" x14ac:dyDescent="0.25">
      <c r="A8856" s="200"/>
      <c r="B8856" s="200"/>
    </row>
    <row r="8857" spans="1:2" s="197" customFormat="1" x14ac:dyDescent="0.25">
      <c r="A8857" s="200"/>
      <c r="B8857" s="200"/>
    </row>
    <row r="8858" spans="1:2" s="197" customFormat="1" x14ac:dyDescent="0.25">
      <c r="A8858" s="200"/>
      <c r="B8858" s="200"/>
    </row>
    <row r="8859" spans="1:2" s="197" customFormat="1" x14ac:dyDescent="0.25">
      <c r="A8859" s="200"/>
      <c r="B8859" s="200"/>
    </row>
    <row r="8860" spans="1:2" s="197" customFormat="1" x14ac:dyDescent="0.25">
      <c r="A8860" s="200"/>
      <c r="B8860" s="200"/>
    </row>
    <row r="8861" spans="1:2" s="197" customFormat="1" x14ac:dyDescent="0.25">
      <c r="A8861" s="200"/>
      <c r="B8861" s="200"/>
    </row>
    <row r="8862" spans="1:2" s="197" customFormat="1" x14ac:dyDescent="0.25">
      <c r="A8862" s="200"/>
      <c r="B8862" s="200"/>
    </row>
    <row r="8863" spans="1:2" s="197" customFormat="1" x14ac:dyDescent="0.25">
      <c r="A8863" s="200"/>
      <c r="B8863" s="200"/>
    </row>
    <row r="8864" spans="1:2" s="197" customFormat="1" x14ac:dyDescent="0.25">
      <c r="A8864" s="200"/>
      <c r="B8864" s="200"/>
    </row>
    <row r="8865" spans="1:2" s="197" customFormat="1" x14ac:dyDescent="0.25">
      <c r="A8865" s="200"/>
      <c r="B8865" s="200"/>
    </row>
    <row r="8866" spans="1:2" s="197" customFormat="1" x14ac:dyDescent="0.25">
      <c r="A8866" s="200"/>
      <c r="B8866" s="200"/>
    </row>
    <row r="8867" spans="1:2" s="197" customFormat="1" x14ac:dyDescent="0.25">
      <c r="A8867" s="200"/>
      <c r="B8867" s="200"/>
    </row>
    <row r="8868" spans="1:2" s="197" customFormat="1" x14ac:dyDescent="0.25">
      <c r="A8868" s="200"/>
      <c r="B8868" s="200"/>
    </row>
    <row r="8869" spans="1:2" s="197" customFormat="1" x14ac:dyDescent="0.25">
      <c r="A8869" s="200"/>
      <c r="B8869" s="200"/>
    </row>
    <row r="8870" spans="1:2" s="197" customFormat="1" x14ac:dyDescent="0.25">
      <c r="A8870" s="200"/>
      <c r="B8870" s="200"/>
    </row>
    <row r="8871" spans="1:2" s="197" customFormat="1" x14ac:dyDescent="0.25">
      <c r="A8871" s="200"/>
      <c r="B8871" s="200"/>
    </row>
    <row r="8872" spans="1:2" s="197" customFormat="1" x14ac:dyDescent="0.25">
      <c r="A8872" s="200"/>
      <c r="B8872" s="200"/>
    </row>
    <row r="8873" spans="1:2" s="197" customFormat="1" x14ac:dyDescent="0.25">
      <c r="A8873" s="200"/>
      <c r="B8873" s="200"/>
    </row>
    <row r="8874" spans="1:2" s="197" customFormat="1" x14ac:dyDescent="0.25">
      <c r="A8874" s="200"/>
      <c r="B8874" s="200"/>
    </row>
    <row r="8875" spans="1:2" s="197" customFormat="1" x14ac:dyDescent="0.25">
      <c r="A8875" s="200"/>
      <c r="B8875" s="200"/>
    </row>
    <row r="8876" spans="1:2" s="197" customFormat="1" x14ac:dyDescent="0.25">
      <c r="A8876" s="200"/>
      <c r="B8876" s="200"/>
    </row>
    <row r="8877" spans="1:2" s="197" customFormat="1" x14ac:dyDescent="0.25">
      <c r="A8877" s="200"/>
      <c r="B8877" s="200"/>
    </row>
    <row r="8878" spans="1:2" s="197" customFormat="1" x14ac:dyDescent="0.25">
      <c r="A8878" s="200"/>
      <c r="B8878" s="200"/>
    </row>
    <row r="8879" spans="1:2" s="197" customFormat="1" x14ac:dyDescent="0.25">
      <c r="A8879" s="200"/>
      <c r="B8879" s="200"/>
    </row>
    <row r="8880" spans="1:2" s="197" customFormat="1" x14ac:dyDescent="0.25">
      <c r="A8880" s="200"/>
      <c r="B8880" s="200"/>
    </row>
    <row r="8881" spans="1:2" s="197" customFormat="1" x14ac:dyDescent="0.25">
      <c r="A8881" s="200"/>
      <c r="B8881" s="200"/>
    </row>
    <row r="8882" spans="1:2" s="197" customFormat="1" x14ac:dyDescent="0.25">
      <c r="A8882" s="200"/>
      <c r="B8882" s="200"/>
    </row>
    <row r="8883" spans="1:2" s="197" customFormat="1" x14ac:dyDescent="0.25">
      <c r="A8883" s="200"/>
      <c r="B8883" s="200"/>
    </row>
    <row r="8884" spans="1:2" s="197" customFormat="1" x14ac:dyDescent="0.25">
      <c r="A8884" s="200"/>
      <c r="B8884" s="200"/>
    </row>
    <row r="8885" spans="1:2" s="197" customFormat="1" x14ac:dyDescent="0.25">
      <c r="A8885" s="200"/>
      <c r="B8885" s="200"/>
    </row>
    <row r="8886" spans="1:2" s="197" customFormat="1" x14ac:dyDescent="0.25">
      <c r="A8886" s="200"/>
      <c r="B8886" s="200"/>
    </row>
    <row r="8887" spans="1:2" s="197" customFormat="1" x14ac:dyDescent="0.25">
      <c r="A8887" s="200"/>
      <c r="B8887" s="200"/>
    </row>
    <row r="8888" spans="1:2" s="197" customFormat="1" x14ac:dyDescent="0.25">
      <c r="A8888" s="200"/>
      <c r="B8888" s="200"/>
    </row>
    <row r="8889" spans="1:2" s="197" customFormat="1" x14ac:dyDescent="0.25">
      <c r="A8889" s="200"/>
      <c r="B8889" s="200"/>
    </row>
    <row r="8890" spans="1:2" s="197" customFormat="1" x14ac:dyDescent="0.25">
      <c r="A8890" s="200"/>
      <c r="B8890" s="200"/>
    </row>
    <row r="8891" spans="1:2" s="197" customFormat="1" x14ac:dyDescent="0.25">
      <c r="A8891" s="200"/>
      <c r="B8891" s="200"/>
    </row>
    <row r="8892" spans="1:2" s="197" customFormat="1" x14ac:dyDescent="0.25">
      <c r="A8892" s="200"/>
      <c r="B8892" s="200"/>
    </row>
    <row r="8893" spans="1:2" s="197" customFormat="1" x14ac:dyDescent="0.25">
      <c r="A8893" s="200"/>
      <c r="B8893" s="200"/>
    </row>
    <row r="8894" spans="1:2" s="197" customFormat="1" x14ac:dyDescent="0.25">
      <c r="A8894" s="200"/>
      <c r="B8894" s="200"/>
    </row>
    <row r="8895" spans="1:2" s="197" customFormat="1" x14ac:dyDescent="0.25">
      <c r="A8895" s="200"/>
      <c r="B8895" s="200"/>
    </row>
    <row r="8896" spans="1:2" s="197" customFormat="1" x14ac:dyDescent="0.25">
      <c r="A8896" s="200"/>
      <c r="B8896" s="200"/>
    </row>
    <row r="8897" spans="1:2" s="197" customFormat="1" x14ac:dyDescent="0.25">
      <c r="A8897" s="200"/>
      <c r="B8897" s="200"/>
    </row>
    <row r="8898" spans="1:2" s="197" customFormat="1" x14ac:dyDescent="0.25">
      <c r="A8898" s="200"/>
      <c r="B8898" s="200"/>
    </row>
    <row r="8899" spans="1:2" s="197" customFormat="1" x14ac:dyDescent="0.25">
      <c r="A8899" s="200"/>
      <c r="B8899" s="200"/>
    </row>
    <row r="8900" spans="1:2" s="197" customFormat="1" x14ac:dyDescent="0.25">
      <c r="A8900" s="200"/>
      <c r="B8900" s="200"/>
    </row>
    <row r="8901" spans="1:2" s="197" customFormat="1" x14ac:dyDescent="0.25">
      <c r="A8901" s="200"/>
      <c r="B8901" s="200"/>
    </row>
    <row r="8902" spans="1:2" s="197" customFormat="1" x14ac:dyDescent="0.25">
      <c r="A8902" s="200"/>
      <c r="B8902" s="200"/>
    </row>
    <row r="8903" spans="1:2" s="197" customFormat="1" x14ac:dyDescent="0.25">
      <c r="A8903" s="200"/>
      <c r="B8903" s="200"/>
    </row>
    <row r="8904" spans="1:2" s="197" customFormat="1" x14ac:dyDescent="0.25">
      <c r="A8904" s="200"/>
      <c r="B8904" s="200"/>
    </row>
    <row r="8905" spans="1:2" s="197" customFormat="1" x14ac:dyDescent="0.25">
      <c r="A8905" s="200"/>
      <c r="B8905" s="200"/>
    </row>
    <row r="8906" spans="1:2" s="197" customFormat="1" x14ac:dyDescent="0.25">
      <c r="A8906" s="200"/>
      <c r="B8906" s="200"/>
    </row>
    <row r="8907" spans="1:2" s="197" customFormat="1" x14ac:dyDescent="0.25">
      <c r="A8907" s="200"/>
      <c r="B8907" s="200"/>
    </row>
    <row r="8908" spans="1:2" s="197" customFormat="1" x14ac:dyDescent="0.25">
      <c r="A8908" s="200"/>
      <c r="B8908" s="200"/>
    </row>
    <row r="8909" spans="1:2" s="197" customFormat="1" x14ac:dyDescent="0.25">
      <c r="A8909" s="200"/>
      <c r="B8909" s="200"/>
    </row>
    <row r="8910" spans="1:2" s="197" customFormat="1" x14ac:dyDescent="0.25">
      <c r="A8910" s="200"/>
      <c r="B8910" s="200"/>
    </row>
    <row r="8911" spans="1:2" s="197" customFormat="1" x14ac:dyDescent="0.25">
      <c r="A8911" s="200"/>
      <c r="B8911" s="200"/>
    </row>
    <row r="8912" spans="1:2" s="197" customFormat="1" x14ac:dyDescent="0.25">
      <c r="A8912" s="200"/>
      <c r="B8912" s="200"/>
    </row>
    <row r="8913" spans="1:2" s="197" customFormat="1" x14ac:dyDescent="0.25">
      <c r="A8913" s="200"/>
      <c r="B8913" s="200"/>
    </row>
    <row r="8914" spans="1:2" s="197" customFormat="1" x14ac:dyDescent="0.25">
      <c r="A8914" s="200"/>
      <c r="B8914" s="200"/>
    </row>
    <row r="8915" spans="1:2" s="197" customFormat="1" x14ac:dyDescent="0.25">
      <c r="A8915" s="200"/>
      <c r="B8915" s="200"/>
    </row>
    <row r="8916" spans="1:2" s="197" customFormat="1" x14ac:dyDescent="0.25">
      <c r="A8916" s="200"/>
      <c r="B8916" s="200"/>
    </row>
    <row r="8917" spans="1:2" s="197" customFormat="1" x14ac:dyDescent="0.25">
      <c r="A8917" s="200"/>
      <c r="B8917" s="200"/>
    </row>
    <row r="8918" spans="1:2" s="197" customFormat="1" x14ac:dyDescent="0.25">
      <c r="A8918" s="200"/>
      <c r="B8918" s="200"/>
    </row>
    <row r="8919" spans="1:2" s="197" customFormat="1" x14ac:dyDescent="0.25">
      <c r="A8919" s="200"/>
      <c r="B8919" s="200"/>
    </row>
    <row r="8920" spans="1:2" s="197" customFormat="1" x14ac:dyDescent="0.25">
      <c r="A8920" s="200"/>
      <c r="B8920" s="200"/>
    </row>
    <row r="8921" spans="1:2" s="197" customFormat="1" x14ac:dyDescent="0.25">
      <c r="A8921" s="200"/>
      <c r="B8921" s="200"/>
    </row>
    <row r="8922" spans="1:2" s="197" customFormat="1" x14ac:dyDescent="0.25">
      <c r="A8922" s="200"/>
      <c r="B8922" s="200"/>
    </row>
    <row r="8923" spans="1:2" s="197" customFormat="1" x14ac:dyDescent="0.25">
      <c r="A8923" s="200"/>
      <c r="B8923" s="200"/>
    </row>
    <row r="8924" spans="1:2" s="197" customFormat="1" x14ac:dyDescent="0.25">
      <c r="A8924" s="200"/>
      <c r="B8924" s="200"/>
    </row>
    <row r="8925" spans="1:2" s="197" customFormat="1" x14ac:dyDescent="0.25">
      <c r="A8925" s="200"/>
      <c r="B8925" s="200"/>
    </row>
    <row r="8926" spans="1:2" s="197" customFormat="1" x14ac:dyDescent="0.25">
      <c r="A8926" s="200"/>
      <c r="B8926" s="200"/>
    </row>
    <row r="8927" spans="1:2" s="197" customFormat="1" x14ac:dyDescent="0.25">
      <c r="A8927" s="200"/>
      <c r="B8927" s="200"/>
    </row>
    <row r="8928" spans="1:2" s="197" customFormat="1" x14ac:dyDescent="0.25">
      <c r="A8928" s="200"/>
      <c r="B8928" s="200"/>
    </row>
    <row r="8929" spans="1:2" s="197" customFormat="1" x14ac:dyDescent="0.25">
      <c r="A8929" s="200"/>
      <c r="B8929" s="200"/>
    </row>
    <row r="8930" spans="1:2" s="197" customFormat="1" x14ac:dyDescent="0.25">
      <c r="A8930" s="200"/>
      <c r="B8930" s="200"/>
    </row>
    <row r="8931" spans="1:2" s="197" customFormat="1" x14ac:dyDescent="0.25">
      <c r="A8931" s="200"/>
      <c r="B8931" s="200"/>
    </row>
    <row r="8932" spans="1:2" s="197" customFormat="1" x14ac:dyDescent="0.25">
      <c r="A8932" s="200"/>
      <c r="B8932" s="200"/>
    </row>
    <row r="8933" spans="1:2" s="197" customFormat="1" x14ac:dyDescent="0.25">
      <c r="A8933" s="200"/>
      <c r="B8933" s="200"/>
    </row>
    <row r="8934" spans="1:2" s="197" customFormat="1" x14ac:dyDescent="0.25">
      <c r="A8934" s="200"/>
      <c r="B8934" s="200"/>
    </row>
    <row r="8935" spans="1:2" s="197" customFormat="1" x14ac:dyDescent="0.25">
      <c r="A8935" s="200"/>
      <c r="B8935" s="200"/>
    </row>
    <row r="8936" spans="1:2" s="197" customFormat="1" x14ac:dyDescent="0.25">
      <c r="A8936" s="200"/>
      <c r="B8936" s="200"/>
    </row>
    <row r="8937" spans="1:2" s="197" customFormat="1" x14ac:dyDescent="0.25">
      <c r="A8937" s="200"/>
      <c r="B8937" s="200"/>
    </row>
    <row r="8938" spans="1:2" s="197" customFormat="1" x14ac:dyDescent="0.25">
      <c r="A8938" s="200"/>
      <c r="B8938" s="200"/>
    </row>
    <row r="8939" spans="1:2" s="197" customFormat="1" x14ac:dyDescent="0.25">
      <c r="A8939" s="200"/>
      <c r="B8939" s="200"/>
    </row>
    <row r="8940" spans="1:2" s="197" customFormat="1" x14ac:dyDescent="0.25">
      <c r="A8940" s="200"/>
      <c r="B8940" s="200"/>
    </row>
    <row r="8941" spans="1:2" s="197" customFormat="1" x14ac:dyDescent="0.25">
      <c r="A8941" s="200"/>
      <c r="B8941" s="200"/>
    </row>
    <row r="8942" spans="1:2" s="197" customFormat="1" x14ac:dyDescent="0.25">
      <c r="A8942" s="200"/>
      <c r="B8942" s="200"/>
    </row>
    <row r="8943" spans="1:2" s="197" customFormat="1" x14ac:dyDescent="0.25">
      <c r="A8943" s="200"/>
      <c r="B8943" s="200"/>
    </row>
    <row r="8944" spans="1:2" s="197" customFormat="1" x14ac:dyDescent="0.25">
      <c r="A8944" s="200"/>
      <c r="B8944" s="200"/>
    </row>
    <row r="8945" spans="1:2" s="197" customFormat="1" x14ac:dyDescent="0.25">
      <c r="A8945" s="200"/>
      <c r="B8945" s="200"/>
    </row>
    <row r="8946" spans="1:2" s="197" customFormat="1" x14ac:dyDescent="0.25">
      <c r="A8946" s="200"/>
      <c r="B8946" s="200"/>
    </row>
    <row r="8947" spans="1:2" s="197" customFormat="1" x14ac:dyDescent="0.25">
      <c r="A8947" s="200"/>
      <c r="B8947" s="200"/>
    </row>
    <row r="8948" spans="1:2" s="197" customFormat="1" x14ac:dyDescent="0.25">
      <c r="A8948" s="200"/>
      <c r="B8948" s="200"/>
    </row>
    <row r="8949" spans="1:2" s="197" customFormat="1" x14ac:dyDescent="0.25">
      <c r="A8949" s="200"/>
      <c r="B8949" s="200"/>
    </row>
    <row r="8950" spans="1:2" s="197" customFormat="1" x14ac:dyDescent="0.25">
      <c r="A8950" s="200"/>
      <c r="B8950" s="200"/>
    </row>
    <row r="8951" spans="1:2" s="197" customFormat="1" x14ac:dyDescent="0.25">
      <c r="A8951" s="200"/>
      <c r="B8951" s="200"/>
    </row>
    <row r="8952" spans="1:2" s="197" customFormat="1" x14ac:dyDescent="0.25">
      <c r="A8952" s="200"/>
      <c r="B8952" s="200"/>
    </row>
    <row r="8953" spans="1:2" s="197" customFormat="1" x14ac:dyDescent="0.25">
      <c r="A8953" s="200"/>
      <c r="B8953" s="200"/>
    </row>
    <row r="8954" spans="1:2" s="197" customFormat="1" x14ac:dyDescent="0.25">
      <c r="A8954" s="200"/>
      <c r="B8954" s="200"/>
    </row>
    <row r="8955" spans="1:2" s="197" customFormat="1" x14ac:dyDescent="0.25">
      <c r="A8955" s="200"/>
      <c r="B8955" s="200"/>
    </row>
    <row r="8956" spans="1:2" s="197" customFormat="1" x14ac:dyDescent="0.25">
      <c r="A8956" s="200"/>
      <c r="B8956" s="200"/>
    </row>
    <row r="8957" spans="1:2" s="197" customFormat="1" x14ac:dyDescent="0.25">
      <c r="A8957" s="200"/>
      <c r="B8957" s="200"/>
    </row>
    <row r="8958" spans="1:2" s="197" customFormat="1" x14ac:dyDescent="0.25">
      <c r="A8958" s="200"/>
      <c r="B8958" s="200"/>
    </row>
    <row r="8959" spans="1:2" s="197" customFormat="1" x14ac:dyDescent="0.25">
      <c r="A8959" s="200"/>
      <c r="B8959" s="200"/>
    </row>
    <row r="8960" spans="1:2" s="197" customFormat="1" x14ac:dyDescent="0.25">
      <c r="A8960" s="200"/>
      <c r="B8960" s="200"/>
    </row>
    <row r="8961" spans="1:2" s="197" customFormat="1" x14ac:dyDescent="0.25">
      <c r="A8961" s="200"/>
      <c r="B8961" s="200"/>
    </row>
    <row r="8962" spans="1:2" s="197" customFormat="1" x14ac:dyDescent="0.25">
      <c r="A8962" s="200"/>
      <c r="B8962" s="200"/>
    </row>
    <row r="8963" spans="1:2" s="197" customFormat="1" x14ac:dyDescent="0.25">
      <c r="A8963" s="200"/>
      <c r="B8963" s="200"/>
    </row>
    <row r="8964" spans="1:2" s="197" customFormat="1" x14ac:dyDescent="0.25">
      <c r="A8964" s="200"/>
      <c r="B8964" s="200"/>
    </row>
    <row r="8965" spans="1:2" s="197" customFormat="1" x14ac:dyDescent="0.25">
      <c r="A8965" s="200"/>
      <c r="B8965" s="200"/>
    </row>
    <row r="8966" spans="1:2" s="197" customFormat="1" x14ac:dyDescent="0.25">
      <c r="A8966" s="200"/>
      <c r="B8966" s="200"/>
    </row>
    <row r="8967" spans="1:2" s="197" customFormat="1" x14ac:dyDescent="0.25">
      <c r="A8967" s="200"/>
      <c r="B8967" s="200"/>
    </row>
    <row r="8968" spans="1:2" s="197" customFormat="1" x14ac:dyDescent="0.25">
      <c r="A8968" s="200"/>
      <c r="B8968" s="200"/>
    </row>
    <row r="8969" spans="1:2" s="197" customFormat="1" x14ac:dyDescent="0.25">
      <c r="A8969" s="200"/>
      <c r="B8969" s="200"/>
    </row>
    <row r="8970" spans="1:2" s="197" customFormat="1" x14ac:dyDescent="0.25">
      <c r="A8970" s="200"/>
      <c r="B8970" s="200"/>
    </row>
    <row r="8971" spans="1:2" s="197" customFormat="1" x14ac:dyDescent="0.25">
      <c r="A8971" s="200"/>
      <c r="B8971" s="200"/>
    </row>
    <row r="8972" spans="1:2" s="197" customFormat="1" x14ac:dyDescent="0.25">
      <c r="A8972" s="200"/>
      <c r="B8972" s="200"/>
    </row>
    <row r="8973" spans="1:2" s="197" customFormat="1" x14ac:dyDescent="0.25">
      <c r="A8973" s="200"/>
      <c r="B8973" s="200"/>
    </row>
    <row r="8974" spans="1:2" s="197" customFormat="1" x14ac:dyDescent="0.25">
      <c r="A8974" s="200"/>
      <c r="B8974" s="200"/>
    </row>
    <row r="8975" spans="1:2" s="197" customFormat="1" x14ac:dyDescent="0.25">
      <c r="A8975" s="200"/>
      <c r="B8975" s="200"/>
    </row>
    <row r="8976" spans="1:2" s="197" customFormat="1" x14ac:dyDescent="0.25">
      <c r="A8976" s="200"/>
      <c r="B8976" s="200"/>
    </row>
    <row r="8977" spans="1:2" s="197" customFormat="1" x14ac:dyDescent="0.25">
      <c r="A8977" s="200"/>
      <c r="B8977" s="200"/>
    </row>
    <row r="8978" spans="1:2" s="197" customFormat="1" x14ac:dyDescent="0.25">
      <c r="A8978" s="200"/>
      <c r="B8978" s="200"/>
    </row>
    <row r="8979" spans="1:2" s="197" customFormat="1" x14ac:dyDescent="0.25">
      <c r="A8979" s="200"/>
      <c r="B8979" s="200"/>
    </row>
    <row r="8980" spans="1:2" s="197" customFormat="1" x14ac:dyDescent="0.25">
      <c r="A8980" s="200"/>
      <c r="B8980" s="200"/>
    </row>
    <row r="8981" spans="1:2" s="197" customFormat="1" x14ac:dyDescent="0.25">
      <c r="A8981" s="200"/>
      <c r="B8981" s="200"/>
    </row>
    <row r="8982" spans="1:2" s="197" customFormat="1" x14ac:dyDescent="0.25">
      <c r="A8982" s="200"/>
      <c r="B8982" s="200"/>
    </row>
    <row r="8983" spans="1:2" s="197" customFormat="1" x14ac:dyDescent="0.25">
      <c r="A8983" s="200"/>
      <c r="B8983" s="200"/>
    </row>
    <row r="8984" spans="1:2" s="197" customFormat="1" x14ac:dyDescent="0.25">
      <c r="A8984" s="200"/>
      <c r="B8984" s="200"/>
    </row>
    <row r="8985" spans="1:2" s="197" customFormat="1" x14ac:dyDescent="0.25">
      <c r="A8985" s="200"/>
      <c r="B8985" s="200"/>
    </row>
    <row r="8986" spans="1:2" s="197" customFormat="1" x14ac:dyDescent="0.25">
      <c r="A8986" s="200"/>
      <c r="B8986" s="200"/>
    </row>
    <row r="8987" spans="1:2" s="197" customFormat="1" x14ac:dyDescent="0.25">
      <c r="A8987" s="200"/>
      <c r="B8987" s="200"/>
    </row>
    <row r="8988" spans="1:2" s="197" customFormat="1" x14ac:dyDescent="0.25">
      <c r="A8988" s="200"/>
      <c r="B8988" s="200"/>
    </row>
    <row r="8989" spans="1:2" s="197" customFormat="1" x14ac:dyDescent="0.25">
      <c r="A8989" s="200"/>
      <c r="B8989" s="200"/>
    </row>
    <row r="8990" spans="1:2" s="197" customFormat="1" x14ac:dyDescent="0.25">
      <c r="A8990" s="200"/>
      <c r="B8990" s="200"/>
    </row>
    <row r="8991" spans="1:2" s="197" customFormat="1" x14ac:dyDescent="0.25">
      <c r="A8991" s="200"/>
      <c r="B8991" s="200"/>
    </row>
    <row r="8992" spans="1:2" s="197" customFormat="1" x14ac:dyDescent="0.25">
      <c r="A8992" s="200"/>
      <c r="B8992" s="200"/>
    </row>
    <row r="8993" spans="1:2" s="197" customFormat="1" x14ac:dyDescent="0.25">
      <c r="A8993" s="200"/>
      <c r="B8993" s="200"/>
    </row>
    <row r="8994" spans="1:2" s="197" customFormat="1" x14ac:dyDescent="0.25">
      <c r="A8994" s="200"/>
      <c r="B8994" s="200"/>
    </row>
    <row r="8995" spans="1:2" s="197" customFormat="1" x14ac:dyDescent="0.25">
      <c r="A8995" s="200"/>
      <c r="B8995" s="200"/>
    </row>
    <row r="8996" spans="1:2" s="197" customFormat="1" x14ac:dyDescent="0.25">
      <c r="A8996" s="200"/>
      <c r="B8996" s="200"/>
    </row>
    <row r="8997" spans="1:2" s="197" customFormat="1" x14ac:dyDescent="0.25">
      <c r="A8997" s="200"/>
      <c r="B8997" s="200"/>
    </row>
    <row r="8998" spans="1:2" s="197" customFormat="1" x14ac:dyDescent="0.25">
      <c r="A8998" s="200"/>
      <c r="B8998" s="200"/>
    </row>
    <row r="8999" spans="1:2" s="197" customFormat="1" x14ac:dyDescent="0.25">
      <c r="A8999" s="200"/>
      <c r="B8999" s="200"/>
    </row>
    <row r="9000" spans="1:2" s="197" customFormat="1" x14ac:dyDescent="0.25">
      <c r="A9000" s="200"/>
      <c r="B9000" s="200"/>
    </row>
    <row r="9001" spans="1:2" s="197" customFormat="1" x14ac:dyDescent="0.25">
      <c r="A9001" s="200"/>
      <c r="B9001" s="200"/>
    </row>
    <row r="9002" spans="1:2" s="197" customFormat="1" x14ac:dyDescent="0.25">
      <c r="A9002" s="200"/>
      <c r="B9002" s="200"/>
    </row>
    <row r="9003" spans="1:2" s="197" customFormat="1" x14ac:dyDescent="0.25">
      <c r="A9003" s="200"/>
      <c r="B9003" s="200"/>
    </row>
    <row r="9004" spans="1:2" s="197" customFormat="1" x14ac:dyDescent="0.25">
      <c r="A9004" s="200"/>
      <c r="B9004" s="200"/>
    </row>
    <row r="9005" spans="1:2" s="197" customFormat="1" x14ac:dyDescent="0.25">
      <c r="A9005" s="200"/>
      <c r="B9005" s="200"/>
    </row>
    <row r="9006" spans="1:2" s="197" customFormat="1" x14ac:dyDescent="0.25">
      <c r="A9006" s="200"/>
      <c r="B9006" s="200"/>
    </row>
    <row r="9007" spans="1:2" s="197" customFormat="1" x14ac:dyDescent="0.25">
      <c r="A9007" s="200"/>
      <c r="B9007" s="200"/>
    </row>
    <row r="9008" spans="1:2" s="197" customFormat="1" x14ac:dyDescent="0.25">
      <c r="A9008" s="200"/>
      <c r="B9008" s="200"/>
    </row>
    <row r="9009" spans="1:2" s="197" customFormat="1" x14ac:dyDescent="0.25">
      <c r="A9009" s="200"/>
      <c r="B9009" s="200"/>
    </row>
    <row r="9010" spans="1:2" s="197" customFormat="1" x14ac:dyDescent="0.25">
      <c r="A9010" s="200"/>
      <c r="B9010" s="200"/>
    </row>
    <row r="9011" spans="1:2" s="197" customFormat="1" x14ac:dyDescent="0.25">
      <c r="A9011" s="200"/>
      <c r="B9011" s="200"/>
    </row>
    <row r="9012" spans="1:2" s="197" customFormat="1" x14ac:dyDescent="0.25">
      <c r="A9012" s="200"/>
      <c r="B9012" s="200"/>
    </row>
    <row r="9013" spans="1:2" s="197" customFormat="1" x14ac:dyDescent="0.25">
      <c r="A9013" s="200"/>
      <c r="B9013" s="200"/>
    </row>
    <row r="9014" spans="1:2" s="197" customFormat="1" x14ac:dyDescent="0.25">
      <c r="A9014" s="200"/>
      <c r="B9014" s="200"/>
    </row>
    <row r="9015" spans="1:2" s="197" customFormat="1" x14ac:dyDescent="0.25">
      <c r="A9015" s="200"/>
      <c r="B9015" s="200"/>
    </row>
    <row r="9016" spans="1:2" s="197" customFormat="1" x14ac:dyDescent="0.25">
      <c r="A9016" s="200"/>
      <c r="B9016" s="200"/>
    </row>
    <row r="9017" spans="1:2" s="197" customFormat="1" x14ac:dyDescent="0.25">
      <c r="A9017" s="200"/>
      <c r="B9017" s="200"/>
    </row>
    <row r="9018" spans="1:2" s="197" customFormat="1" x14ac:dyDescent="0.25">
      <c r="A9018" s="200"/>
      <c r="B9018" s="200"/>
    </row>
    <row r="9019" spans="1:2" s="197" customFormat="1" x14ac:dyDescent="0.25">
      <c r="A9019" s="200"/>
      <c r="B9019" s="200"/>
    </row>
    <row r="9020" spans="1:2" s="197" customFormat="1" x14ac:dyDescent="0.25">
      <c r="A9020" s="200"/>
      <c r="B9020" s="200"/>
    </row>
    <row r="9021" spans="1:2" s="197" customFormat="1" x14ac:dyDescent="0.25">
      <c r="A9021" s="200"/>
      <c r="B9021" s="200"/>
    </row>
    <row r="9022" spans="1:2" s="197" customFormat="1" x14ac:dyDescent="0.25">
      <c r="A9022" s="200"/>
      <c r="B9022" s="200"/>
    </row>
    <row r="9023" spans="1:2" s="197" customFormat="1" x14ac:dyDescent="0.25">
      <c r="A9023" s="200"/>
      <c r="B9023" s="200"/>
    </row>
    <row r="9024" spans="1:2" s="197" customFormat="1" x14ac:dyDescent="0.25">
      <c r="A9024" s="200"/>
      <c r="B9024" s="200"/>
    </row>
    <row r="9025" spans="1:2" s="197" customFormat="1" x14ac:dyDescent="0.25">
      <c r="A9025" s="200"/>
      <c r="B9025" s="200"/>
    </row>
    <row r="9026" spans="1:2" s="197" customFormat="1" x14ac:dyDescent="0.25">
      <c r="A9026" s="200"/>
      <c r="B9026" s="200"/>
    </row>
    <row r="9027" spans="1:2" s="197" customFormat="1" x14ac:dyDescent="0.25">
      <c r="A9027" s="200"/>
      <c r="B9027" s="200"/>
    </row>
    <row r="9028" spans="1:2" s="197" customFormat="1" x14ac:dyDescent="0.25">
      <c r="A9028" s="200"/>
      <c r="B9028" s="200"/>
    </row>
    <row r="9029" spans="1:2" s="197" customFormat="1" x14ac:dyDescent="0.25">
      <c r="A9029" s="200"/>
      <c r="B9029" s="200"/>
    </row>
    <row r="9030" spans="1:2" s="197" customFormat="1" x14ac:dyDescent="0.25">
      <c r="A9030" s="200"/>
      <c r="B9030" s="200"/>
    </row>
    <row r="9031" spans="1:2" s="197" customFormat="1" x14ac:dyDescent="0.25">
      <c r="A9031" s="200"/>
      <c r="B9031" s="200"/>
    </row>
    <row r="9032" spans="1:2" s="197" customFormat="1" x14ac:dyDescent="0.25">
      <c r="A9032" s="200"/>
      <c r="B9032" s="200"/>
    </row>
    <row r="9033" spans="1:2" s="197" customFormat="1" x14ac:dyDescent="0.25">
      <c r="A9033" s="200"/>
      <c r="B9033" s="200"/>
    </row>
    <row r="9034" spans="1:2" s="197" customFormat="1" x14ac:dyDescent="0.25">
      <c r="A9034" s="200"/>
      <c r="B9034" s="200"/>
    </row>
    <row r="9035" spans="1:2" s="197" customFormat="1" x14ac:dyDescent="0.25">
      <c r="A9035" s="200"/>
      <c r="B9035" s="200"/>
    </row>
    <row r="9036" spans="1:2" s="197" customFormat="1" x14ac:dyDescent="0.25">
      <c r="A9036" s="200"/>
      <c r="B9036" s="200"/>
    </row>
    <row r="9037" spans="1:2" s="197" customFormat="1" x14ac:dyDescent="0.25">
      <c r="A9037" s="200"/>
      <c r="B9037" s="200"/>
    </row>
    <row r="9038" spans="1:2" s="197" customFormat="1" x14ac:dyDescent="0.25">
      <c r="A9038" s="200"/>
      <c r="B9038" s="200"/>
    </row>
    <row r="9039" spans="1:2" s="197" customFormat="1" x14ac:dyDescent="0.25">
      <c r="A9039" s="200"/>
      <c r="B9039" s="200"/>
    </row>
    <row r="9040" spans="1:2" s="197" customFormat="1" x14ac:dyDescent="0.25">
      <c r="A9040" s="200"/>
      <c r="B9040" s="200"/>
    </row>
    <row r="9041" spans="1:2" s="197" customFormat="1" x14ac:dyDescent="0.25">
      <c r="A9041" s="200"/>
      <c r="B9041" s="200"/>
    </row>
    <row r="9042" spans="1:2" s="197" customFormat="1" x14ac:dyDescent="0.25">
      <c r="A9042" s="200"/>
      <c r="B9042" s="200"/>
    </row>
    <row r="9043" spans="1:2" s="197" customFormat="1" x14ac:dyDescent="0.25">
      <c r="A9043" s="200"/>
      <c r="B9043" s="200"/>
    </row>
    <row r="9044" spans="1:2" s="197" customFormat="1" x14ac:dyDescent="0.25">
      <c r="A9044" s="200"/>
      <c r="B9044" s="200"/>
    </row>
    <row r="9045" spans="1:2" s="197" customFormat="1" x14ac:dyDescent="0.25">
      <c r="A9045" s="200"/>
      <c r="B9045" s="200"/>
    </row>
    <row r="9046" spans="1:2" s="197" customFormat="1" x14ac:dyDescent="0.25">
      <c r="A9046" s="200"/>
      <c r="B9046" s="200"/>
    </row>
    <row r="9047" spans="1:2" s="197" customFormat="1" x14ac:dyDescent="0.25">
      <c r="A9047" s="200"/>
      <c r="B9047" s="200"/>
    </row>
    <row r="9048" spans="1:2" s="197" customFormat="1" x14ac:dyDescent="0.25">
      <c r="A9048" s="200"/>
      <c r="B9048" s="200"/>
    </row>
    <row r="9049" spans="1:2" s="197" customFormat="1" x14ac:dyDescent="0.25">
      <c r="A9049" s="200"/>
      <c r="B9049" s="200"/>
    </row>
    <row r="9050" spans="1:2" s="197" customFormat="1" x14ac:dyDescent="0.25">
      <c r="A9050" s="200"/>
      <c r="B9050" s="200"/>
    </row>
    <row r="9051" spans="1:2" s="197" customFormat="1" x14ac:dyDescent="0.25">
      <c r="A9051" s="200"/>
      <c r="B9051" s="200"/>
    </row>
    <row r="9052" spans="1:2" s="197" customFormat="1" x14ac:dyDescent="0.25">
      <c r="A9052" s="200"/>
      <c r="B9052" s="200"/>
    </row>
    <row r="9053" spans="1:2" s="197" customFormat="1" x14ac:dyDescent="0.25">
      <c r="A9053" s="200"/>
      <c r="B9053" s="200"/>
    </row>
    <row r="9054" spans="1:2" s="197" customFormat="1" x14ac:dyDescent="0.25">
      <c r="A9054" s="200"/>
      <c r="B9054" s="200"/>
    </row>
    <row r="9055" spans="1:2" s="197" customFormat="1" x14ac:dyDescent="0.25">
      <c r="A9055" s="200"/>
      <c r="B9055" s="200"/>
    </row>
    <row r="9056" spans="1:2" s="197" customFormat="1" x14ac:dyDescent="0.25">
      <c r="A9056" s="200"/>
      <c r="B9056" s="200"/>
    </row>
    <row r="9057" spans="1:2" s="197" customFormat="1" x14ac:dyDescent="0.25">
      <c r="A9057" s="200"/>
      <c r="B9057" s="200"/>
    </row>
    <row r="9058" spans="1:2" s="197" customFormat="1" x14ac:dyDescent="0.25">
      <c r="A9058" s="200"/>
      <c r="B9058" s="200"/>
    </row>
    <row r="9059" spans="1:2" s="197" customFormat="1" x14ac:dyDescent="0.25">
      <c r="A9059" s="200"/>
      <c r="B9059" s="200"/>
    </row>
    <row r="9060" spans="1:2" s="197" customFormat="1" x14ac:dyDescent="0.25">
      <c r="A9060" s="200"/>
      <c r="B9060" s="200"/>
    </row>
    <row r="9061" spans="1:2" s="197" customFormat="1" x14ac:dyDescent="0.25">
      <c r="A9061" s="200"/>
      <c r="B9061" s="200"/>
    </row>
    <row r="9062" spans="1:2" s="197" customFormat="1" x14ac:dyDescent="0.25">
      <c r="A9062" s="200"/>
      <c r="B9062" s="200"/>
    </row>
    <row r="9063" spans="1:2" s="197" customFormat="1" x14ac:dyDescent="0.25">
      <c r="A9063" s="200"/>
      <c r="B9063" s="200"/>
    </row>
    <row r="9064" spans="1:2" s="197" customFormat="1" x14ac:dyDescent="0.25">
      <c r="A9064" s="200"/>
      <c r="B9064" s="200"/>
    </row>
    <row r="9065" spans="1:2" s="197" customFormat="1" x14ac:dyDescent="0.25">
      <c r="A9065" s="200"/>
      <c r="B9065" s="200"/>
    </row>
    <row r="9066" spans="1:2" s="197" customFormat="1" x14ac:dyDescent="0.25">
      <c r="A9066" s="200"/>
      <c r="B9066" s="200"/>
    </row>
    <row r="9067" spans="1:2" s="197" customFormat="1" x14ac:dyDescent="0.25">
      <c r="A9067" s="200"/>
      <c r="B9067" s="200"/>
    </row>
    <row r="9068" spans="1:2" s="197" customFormat="1" x14ac:dyDescent="0.25">
      <c r="A9068" s="200"/>
      <c r="B9068" s="200"/>
    </row>
    <row r="9069" spans="1:2" s="197" customFormat="1" x14ac:dyDescent="0.25">
      <c r="A9069" s="200"/>
      <c r="B9069" s="200"/>
    </row>
    <row r="9070" spans="1:2" s="197" customFormat="1" x14ac:dyDescent="0.25">
      <c r="A9070" s="200"/>
      <c r="B9070" s="200"/>
    </row>
    <row r="9071" spans="1:2" s="197" customFormat="1" x14ac:dyDescent="0.25">
      <c r="A9071" s="200"/>
      <c r="B9071" s="200"/>
    </row>
    <row r="9072" spans="1:2" s="197" customFormat="1" x14ac:dyDescent="0.25">
      <c r="A9072" s="200"/>
      <c r="B9072" s="200"/>
    </row>
    <row r="9073" spans="1:2" s="197" customFormat="1" x14ac:dyDescent="0.25">
      <c r="A9073" s="200"/>
      <c r="B9073" s="200"/>
    </row>
    <row r="9074" spans="1:2" s="197" customFormat="1" x14ac:dyDescent="0.25">
      <c r="A9074" s="200"/>
      <c r="B9074" s="200"/>
    </row>
    <row r="9075" spans="1:2" s="197" customFormat="1" x14ac:dyDescent="0.25">
      <c r="A9075" s="200"/>
      <c r="B9075" s="200"/>
    </row>
    <row r="9076" spans="1:2" s="197" customFormat="1" x14ac:dyDescent="0.25">
      <c r="A9076" s="200"/>
      <c r="B9076" s="200"/>
    </row>
    <row r="9077" spans="1:2" s="197" customFormat="1" x14ac:dyDescent="0.25">
      <c r="A9077" s="200"/>
      <c r="B9077" s="200"/>
    </row>
    <row r="9078" spans="1:2" s="197" customFormat="1" x14ac:dyDescent="0.25">
      <c r="A9078" s="200"/>
      <c r="B9078" s="200"/>
    </row>
    <row r="9079" spans="1:2" s="197" customFormat="1" x14ac:dyDescent="0.25">
      <c r="A9079" s="200"/>
      <c r="B9079" s="200"/>
    </row>
    <row r="9080" spans="1:2" s="197" customFormat="1" x14ac:dyDescent="0.25">
      <c r="A9080" s="200"/>
      <c r="B9080" s="200"/>
    </row>
    <row r="9081" spans="1:2" s="197" customFormat="1" x14ac:dyDescent="0.25">
      <c r="A9081" s="200"/>
      <c r="B9081" s="200"/>
    </row>
    <row r="9082" spans="1:2" s="197" customFormat="1" x14ac:dyDescent="0.25">
      <c r="A9082" s="200"/>
      <c r="B9082" s="200"/>
    </row>
    <row r="9083" spans="1:2" s="197" customFormat="1" x14ac:dyDescent="0.25">
      <c r="A9083" s="200"/>
      <c r="B9083" s="200"/>
    </row>
    <row r="9084" spans="1:2" s="197" customFormat="1" x14ac:dyDescent="0.25">
      <c r="A9084" s="200"/>
      <c r="B9084" s="200"/>
    </row>
    <row r="9085" spans="1:2" s="197" customFormat="1" x14ac:dyDescent="0.25">
      <c r="A9085" s="200"/>
      <c r="B9085" s="200"/>
    </row>
    <row r="9086" spans="1:2" s="197" customFormat="1" x14ac:dyDescent="0.25">
      <c r="A9086" s="200"/>
      <c r="B9086" s="200"/>
    </row>
    <row r="9087" spans="1:2" s="197" customFormat="1" x14ac:dyDescent="0.25">
      <c r="A9087" s="200"/>
      <c r="B9087" s="200"/>
    </row>
    <row r="9088" spans="1:2" s="197" customFormat="1" x14ac:dyDescent="0.25">
      <c r="A9088" s="200"/>
      <c r="B9088" s="200"/>
    </row>
    <row r="9089" spans="1:2" s="197" customFormat="1" x14ac:dyDescent="0.25">
      <c r="A9089" s="200"/>
      <c r="B9089" s="200"/>
    </row>
    <row r="9090" spans="1:2" s="197" customFormat="1" x14ac:dyDescent="0.25">
      <c r="A9090" s="200"/>
      <c r="B9090" s="200"/>
    </row>
    <row r="9091" spans="1:2" s="197" customFormat="1" x14ac:dyDescent="0.25">
      <c r="A9091" s="200"/>
      <c r="B9091" s="200"/>
    </row>
    <row r="9092" spans="1:2" s="197" customFormat="1" x14ac:dyDescent="0.25">
      <c r="A9092" s="200"/>
      <c r="B9092" s="200"/>
    </row>
    <row r="9093" spans="1:2" s="197" customFormat="1" x14ac:dyDescent="0.25">
      <c r="A9093" s="200"/>
      <c r="B9093" s="200"/>
    </row>
    <row r="9094" spans="1:2" s="197" customFormat="1" x14ac:dyDescent="0.25">
      <c r="A9094" s="200"/>
      <c r="B9094" s="200"/>
    </row>
    <row r="9095" spans="1:2" s="197" customFormat="1" x14ac:dyDescent="0.25">
      <c r="A9095" s="200"/>
      <c r="B9095" s="200"/>
    </row>
    <row r="9096" spans="1:2" s="197" customFormat="1" x14ac:dyDescent="0.25">
      <c r="A9096" s="200"/>
      <c r="B9096" s="200"/>
    </row>
    <row r="9097" spans="1:2" s="197" customFormat="1" x14ac:dyDescent="0.25">
      <c r="A9097" s="200"/>
      <c r="B9097" s="200"/>
    </row>
    <row r="9098" spans="1:2" s="197" customFormat="1" x14ac:dyDescent="0.25">
      <c r="A9098" s="200"/>
      <c r="B9098" s="200"/>
    </row>
    <row r="9099" spans="1:2" s="197" customFormat="1" x14ac:dyDescent="0.25">
      <c r="A9099" s="200"/>
      <c r="B9099" s="200"/>
    </row>
    <row r="9100" spans="1:2" s="197" customFormat="1" x14ac:dyDescent="0.25">
      <c r="A9100" s="200"/>
      <c r="B9100" s="200"/>
    </row>
    <row r="9101" spans="1:2" s="197" customFormat="1" x14ac:dyDescent="0.25">
      <c r="A9101" s="200"/>
      <c r="B9101" s="200"/>
    </row>
    <row r="9102" spans="1:2" s="197" customFormat="1" x14ac:dyDescent="0.25">
      <c r="A9102" s="200"/>
      <c r="B9102" s="200"/>
    </row>
    <row r="9103" spans="1:2" s="197" customFormat="1" x14ac:dyDescent="0.25">
      <c r="A9103" s="200"/>
      <c r="B9103" s="200"/>
    </row>
    <row r="9104" spans="1:2" s="197" customFormat="1" x14ac:dyDescent="0.25">
      <c r="A9104" s="200"/>
      <c r="B9104" s="200"/>
    </row>
    <row r="9105" spans="1:2" s="197" customFormat="1" x14ac:dyDescent="0.25">
      <c r="A9105" s="200"/>
      <c r="B9105" s="200"/>
    </row>
    <row r="9106" spans="1:2" s="197" customFormat="1" x14ac:dyDescent="0.25">
      <c r="A9106" s="200"/>
      <c r="B9106" s="200"/>
    </row>
    <row r="9107" spans="1:2" s="197" customFormat="1" x14ac:dyDescent="0.25">
      <c r="A9107" s="200"/>
      <c r="B9107" s="200"/>
    </row>
    <row r="9108" spans="1:2" s="197" customFormat="1" x14ac:dyDescent="0.25">
      <c r="A9108" s="200"/>
      <c r="B9108" s="200"/>
    </row>
    <row r="9109" spans="1:2" s="197" customFormat="1" x14ac:dyDescent="0.25">
      <c r="A9109" s="200"/>
      <c r="B9109" s="200"/>
    </row>
    <row r="9110" spans="1:2" s="197" customFormat="1" x14ac:dyDescent="0.25">
      <c r="A9110" s="200"/>
      <c r="B9110" s="200"/>
    </row>
    <row r="9111" spans="1:2" s="197" customFormat="1" x14ac:dyDescent="0.25">
      <c r="A9111" s="200"/>
      <c r="B9111" s="200"/>
    </row>
    <row r="9112" spans="1:2" s="197" customFormat="1" x14ac:dyDescent="0.25">
      <c r="A9112" s="200"/>
      <c r="B9112" s="200"/>
    </row>
    <row r="9113" spans="1:2" s="197" customFormat="1" x14ac:dyDescent="0.25">
      <c r="A9113" s="200"/>
      <c r="B9113" s="200"/>
    </row>
    <row r="9114" spans="1:2" s="197" customFormat="1" x14ac:dyDescent="0.25">
      <c r="A9114" s="200"/>
      <c r="B9114" s="200"/>
    </row>
    <row r="9115" spans="1:2" s="197" customFormat="1" x14ac:dyDescent="0.25">
      <c r="A9115" s="200"/>
      <c r="B9115" s="200"/>
    </row>
    <row r="9116" spans="1:2" s="197" customFormat="1" x14ac:dyDescent="0.25">
      <c r="A9116" s="200"/>
      <c r="B9116" s="200"/>
    </row>
    <row r="9117" spans="1:2" s="197" customFormat="1" x14ac:dyDescent="0.25">
      <c r="A9117" s="200"/>
      <c r="B9117" s="200"/>
    </row>
    <row r="9118" spans="1:2" s="197" customFormat="1" x14ac:dyDescent="0.25">
      <c r="A9118" s="200"/>
      <c r="B9118" s="200"/>
    </row>
    <row r="9119" spans="1:2" s="197" customFormat="1" x14ac:dyDescent="0.25">
      <c r="A9119" s="200"/>
      <c r="B9119" s="200"/>
    </row>
    <row r="9120" spans="1:2" s="197" customFormat="1" x14ac:dyDescent="0.25">
      <c r="A9120" s="200"/>
      <c r="B9120" s="200"/>
    </row>
    <row r="9121" spans="1:2" s="197" customFormat="1" x14ac:dyDescent="0.25">
      <c r="A9121" s="200"/>
      <c r="B9121" s="200"/>
    </row>
    <row r="9122" spans="1:2" s="197" customFormat="1" x14ac:dyDescent="0.25">
      <c r="A9122" s="200"/>
      <c r="B9122" s="200"/>
    </row>
    <row r="9123" spans="1:2" s="197" customFormat="1" x14ac:dyDescent="0.25">
      <c r="A9123" s="200"/>
      <c r="B9123" s="200"/>
    </row>
    <row r="9124" spans="1:2" s="197" customFormat="1" x14ac:dyDescent="0.25">
      <c r="A9124" s="200"/>
      <c r="B9124" s="200"/>
    </row>
    <row r="9125" spans="1:2" s="197" customFormat="1" x14ac:dyDescent="0.25">
      <c r="A9125" s="200"/>
      <c r="B9125" s="200"/>
    </row>
    <row r="9126" spans="1:2" s="197" customFormat="1" x14ac:dyDescent="0.25">
      <c r="A9126" s="200"/>
      <c r="B9126" s="200"/>
    </row>
    <row r="9127" spans="1:2" s="197" customFormat="1" x14ac:dyDescent="0.25">
      <c r="A9127" s="200"/>
      <c r="B9127" s="200"/>
    </row>
    <row r="9128" spans="1:2" s="197" customFormat="1" x14ac:dyDescent="0.25">
      <c r="A9128" s="200"/>
      <c r="B9128" s="200"/>
    </row>
    <row r="9129" spans="1:2" s="197" customFormat="1" x14ac:dyDescent="0.25">
      <c r="A9129" s="200"/>
      <c r="B9129" s="200"/>
    </row>
    <row r="9130" spans="1:2" s="197" customFormat="1" x14ac:dyDescent="0.25">
      <c r="A9130" s="200"/>
      <c r="B9130" s="200"/>
    </row>
    <row r="9131" spans="1:2" s="197" customFormat="1" x14ac:dyDescent="0.25">
      <c r="A9131" s="200"/>
      <c r="B9131" s="200"/>
    </row>
    <row r="9132" spans="1:2" s="197" customFormat="1" x14ac:dyDescent="0.25">
      <c r="A9132" s="200"/>
      <c r="B9132" s="200"/>
    </row>
    <row r="9133" spans="1:2" s="197" customFormat="1" x14ac:dyDescent="0.25">
      <c r="A9133" s="200"/>
      <c r="B9133" s="200"/>
    </row>
    <row r="9134" spans="1:2" s="197" customFormat="1" x14ac:dyDescent="0.25">
      <c r="A9134" s="200"/>
      <c r="B9134" s="200"/>
    </row>
    <row r="9135" spans="1:2" s="197" customFormat="1" x14ac:dyDescent="0.25">
      <c r="A9135" s="200"/>
      <c r="B9135" s="200"/>
    </row>
    <row r="9136" spans="1:2" s="197" customFormat="1" x14ac:dyDescent="0.25">
      <c r="A9136" s="200"/>
      <c r="B9136" s="200"/>
    </row>
    <row r="9137" spans="1:2" s="197" customFormat="1" x14ac:dyDescent="0.25">
      <c r="A9137" s="200"/>
      <c r="B9137" s="200"/>
    </row>
    <row r="9138" spans="1:2" s="197" customFormat="1" x14ac:dyDescent="0.25">
      <c r="A9138" s="200"/>
      <c r="B9138" s="200"/>
    </row>
    <row r="9139" spans="1:2" s="197" customFormat="1" x14ac:dyDescent="0.25">
      <c r="A9139" s="200"/>
      <c r="B9139" s="200"/>
    </row>
    <row r="9140" spans="1:2" s="197" customFormat="1" x14ac:dyDescent="0.25">
      <c r="A9140" s="200"/>
      <c r="B9140" s="200"/>
    </row>
    <row r="9141" spans="1:2" s="197" customFormat="1" x14ac:dyDescent="0.25">
      <c r="A9141" s="200"/>
      <c r="B9141" s="200"/>
    </row>
    <row r="9142" spans="1:2" s="197" customFormat="1" x14ac:dyDescent="0.25">
      <c r="A9142" s="200"/>
      <c r="B9142" s="200"/>
    </row>
    <row r="9143" spans="1:2" s="197" customFormat="1" x14ac:dyDescent="0.25">
      <c r="A9143" s="200"/>
      <c r="B9143" s="200"/>
    </row>
    <row r="9144" spans="1:2" s="197" customFormat="1" x14ac:dyDescent="0.25">
      <c r="A9144" s="200"/>
      <c r="B9144" s="200"/>
    </row>
    <row r="9145" spans="1:2" s="197" customFormat="1" x14ac:dyDescent="0.25">
      <c r="A9145" s="200"/>
      <c r="B9145" s="200"/>
    </row>
    <row r="9146" spans="1:2" s="197" customFormat="1" x14ac:dyDescent="0.25">
      <c r="A9146" s="200"/>
      <c r="B9146" s="200"/>
    </row>
    <row r="9147" spans="1:2" s="197" customFormat="1" x14ac:dyDescent="0.25">
      <c r="A9147" s="200"/>
      <c r="B9147" s="200"/>
    </row>
    <row r="9148" spans="1:2" s="197" customFormat="1" x14ac:dyDescent="0.25">
      <c r="A9148" s="200"/>
      <c r="B9148" s="200"/>
    </row>
    <row r="9149" spans="1:2" s="197" customFormat="1" x14ac:dyDescent="0.25">
      <c r="A9149" s="200"/>
      <c r="B9149" s="200"/>
    </row>
    <row r="9150" spans="1:2" s="197" customFormat="1" x14ac:dyDescent="0.25">
      <c r="A9150" s="200"/>
      <c r="B9150" s="200"/>
    </row>
    <row r="9151" spans="1:2" s="197" customFormat="1" x14ac:dyDescent="0.25">
      <c r="A9151" s="200"/>
      <c r="B9151" s="200"/>
    </row>
    <row r="9152" spans="1:2" s="197" customFormat="1" x14ac:dyDescent="0.25">
      <c r="A9152" s="200"/>
      <c r="B9152" s="200"/>
    </row>
    <row r="9153" spans="1:2" s="197" customFormat="1" x14ac:dyDescent="0.25">
      <c r="A9153" s="200"/>
      <c r="B9153" s="200"/>
    </row>
    <row r="9154" spans="1:2" s="197" customFormat="1" x14ac:dyDescent="0.25">
      <c r="A9154" s="200"/>
      <c r="B9154" s="200"/>
    </row>
    <row r="9155" spans="1:2" s="197" customFormat="1" x14ac:dyDescent="0.25">
      <c r="A9155" s="200"/>
      <c r="B9155" s="200"/>
    </row>
    <row r="9156" spans="1:2" s="197" customFormat="1" x14ac:dyDescent="0.25">
      <c r="A9156" s="200"/>
      <c r="B9156" s="200"/>
    </row>
    <row r="9157" spans="1:2" s="197" customFormat="1" x14ac:dyDescent="0.25">
      <c r="A9157" s="200"/>
      <c r="B9157" s="200"/>
    </row>
    <row r="9158" spans="1:2" s="197" customFormat="1" x14ac:dyDescent="0.25">
      <c r="A9158" s="200"/>
      <c r="B9158" s="200"/>
    </row>
    <row r="9159" spans="1:2" s="197" customFormat="1" x14ac:dyDescent="0.25">
      <c r="A9159" s="200"/>
      <c r="B9159" s="200"/>
    </row>
    <row r="9160" spans="1:2" s="197" customFormat="1" x14ac:dyDescent="0.25">
      <c r="A9160" s="200"/>
      <c r="B9160" s="200"/>
    </row>
    <row r="9161" spans="1:2" s="197" customFormat="1" x14ac:dyDescent="0.25">
      <c r="A9161" s="200"/>
      <c r="B9161" s="200"/>
    </row>
    <row r="9162" spans="1:2" s="197" customFormat="1" x14ac:dyDescent="0.25">
      <c r="A9162" s="200"/>
      <c r="B9162" s="200"/>
    </row>
    <row r="9163" spans="1:2" s="197" customFormat="1" x14ac:dyDescent="0.25">
      <c r="A9163" s="200"/>
      <c r="B9163" s="200"/>
    </row>
    <row r="9164" spans="1:2" s="197" customFormat="1" x14ac:dyDescent="0.25">
      <c r="A9164" s="200"/>
      <c r="B9164" s="200"/>
    </row>
    <row r="9165" spans="1:2" s="197" customFormat="1" x14ac:dyDescent="0.25">
      <c r="A9165" s="200"/>
      <c r="B9165" s="200"/>
    </row>
    <row r="9166" spans="1:2" s="197" customFormat="1" x14ac:dyDescent="0.25">
      <c r="A9166" s="200"/>
      <c r="B9166" s="200"/>
    </row>
    <row r="9167" spans="1:2" s="197" customFormat="1" x14ac:dyDescent="0.25">
      <c r="A9167" s="200"/>
      <c r="B9167" s="200"/>
    </row>
    <row r="9168" spans="1:2" s="197" customFormat="1" x14ac:dyDescent="0.25">
      <c r="A9168" s="200"/>
      <c r="B9168" s="200"/>
    </row>
    <row r="9169" spans="1:2" s="197" customFormat="1" x14ac:dyDescent="0.25">
      <c r="A9169" s="200"/>
      <c r="B9169" s="200"/>
    </row>
    <row r="9170" spans="1:2" s="197" customFormat="1" x14ac:dyDescent="0.25">
      <c r="A9170" s="200"/>
      <c r="B9170" s="200"/>
    </row>
    <row r="9171" spans="1:2" s="197" customFormat="1" x14ac:dyDescent="0.25">
      <c r="A9171" s="200"/>
      <c r="B9171" s="200"/>
    </row>
    <row r="9172" spans="1:2" s="197" customFormat="1" x14ac:dyDescent="0.25">
      <c r="A9172" s="200"/>
      <c r="B9172" s="200"/>
    </row>
    <row r="9173" spans="1:2" s="197" customFormat="1" x14ac:dyDescent="0.25">
      <c r="A9173" s="200"/>
      <c r="B9173" s="200"/>
    </row>
    <row r="9174" spans="1:2" s="197" customFormat="1" x14ac:dyDescent="0.25">
      <c r="A9174" s="200"/>
      <c r="B9174" s="200"/>
    </row>
    <row r="9175" spans="1:2" s="197" customFormat="1" x14ac:dyDescent="0.25">
      <c r="A9175" s="200"/>
      <c r="B9175" s="200"/>
    </row>
    <row r="9176" spans="1:2" s="197" customFormat="1" x14ac:dyDescent="0.25">
      <c r="A9176" s="200"/>
      <c r="B9176" s="200"/>
    </row>
    <row r="9177" spans="1:2" s="197" customFormat="1" x14ac:dyDescent="0.25">
      <c r="A9177" s="200"/>
      <c r="B9177" s="200"/>
    </row>
    <row r="9178" spans="1:2" s="197" customFormat="1" x14ac:dyDescent="0.25">
      <c r="A9178" s="200"/>
      <c r="B9178" s="200"/>
    </row>
    <row r="9179" spans="1:2" s="197" customFormat="1" x14ac:dyDescent="0.25">
      <c r="A9179" s="200"/>
      <c r="B9179" s="200"/>
    </row>
    <row r="9180" spans="1:2" s="197" customFormat="1" x14ac:dyDescent="0.25">
      <c r="A9180" s="200"/>
      <c r="B9180" s="200"/>
    </row>
    <row r="9181" spans="1:2" s="197" customFormat="1" x14ac:dyDescent="0.25">
      <c r="A9181" s="200"/>
      <c r="B9181" s="200"/>
    </row>
    <row r="9182" spans="1:2" s="197" customFormat="1" x14ac:dyDescent="0.25">
      <c r="A9182" s="200"/>
      <c r="B9182" s="200"/>
    </row>
    <row r="9183" spans="1:2" s="197" customFormat="1" x14ac:dyDescent="0.25">
      <c r="A9183" s="200"/>
      <c r="B9183" s="200"/>
    </row>
    <row r="9184" spans="1:2" s="197" customFormat="1" x14ac:dyDescent="0.25">
      <c r="A9184" s="200"/>
      <c r="B9184" s="200"/>
    </row>
    <row r="9185" spans="1:2" s="197" customFormat="1" x14ac:dyDescent="0.25">
      <c r="A9185" s="200"/>
      <c r="B9185" s="200"/>
    </row>
    <row r="9186" spans="1:2" s="197" customFormat="1" x14ac:dyDescent="0.25">
      <c r="A9186" s="200"/>
      <c r="B9186" s="200"/>
    </row>
    <row r="9187" spans="1:2" s="197" customFormat="1" x14ac:dyDescent="0.25">
      <c r="A9187" s="200"/>
      <c r="B9187" s="200"/>
    </row>
    <row r="9188" spans="1:2" s="197" customFormat="1" x14ac:dyDescent="0.25">
      <c r="A9188" s="200"/>
      <c r="B9188" s="200"/>
    </row>
    <row r="9189" spans="1:2" s="197" customFormat="1" x14ac:dyDescent="0.25">
      <c r="A9189" s="200"/>
      <c r="B9189" s="200"/>
    </row>
    <row r="9190" spans="1:2" s="197" customFormat="1" x14ac:dyDescent="0.25">
      <c r="A9190" s="200"/>
      <c r="B9190" s="200"/>
    </row>
    <row r="9191" spans="1:2" s="197" customFormat="1" x14ac:dyDescent="0.25">
      <c r="A9191" s="200"/>
      <c r="B9191" s="200"/>
    </row>
    <row r="9192" spans="1:2" s="197" customFormat="1" x14ac:dyDescent="0.25">
      <c r="A9192" s="200"/>
      <c r="B9192" s="200"/>
    </row>
    <row r="9193" spans="1:2" s="197" customFormat="1" x14ac:dyDescent="0.25">
      <c r="A9193" s="200"/>
      <c r="B9193" s="200"/>
    </row>
    <row r="9194" spans="1:2" s="197" customFormat="1" x14ac:dyDescent="0.25">
      <c r="A9194" s="200"/>
      <c r="B9194" s="200"/>
    </row>
    <row r="9195" spans="1:2" s="197" customFormat="1" x14ac:dyDescent="0.25">
      <c r="A9195" s="200"/>
      <c r="B9195" s="200"/>
    </row>
    <row r="9196" spans="1:2" s="197" customFormat="1" x14ac:dyDescent="0.25">
      <c r="A9196" s="200"/>
      <c r="B9196" s="200"/>
    </row>
    <row r="9197" spans="1:2" s="197" customFormat="1" x14ac:dyDescent="0.25">
      <c r="A9197" s="200"/>
      <c r="B9197" s="200"/>
    </row>
    <row r="9198" spans="1:2" s="197" customFormat="1" x14ac:dyDescent="0.25">
      <c r="A9198" s="200"/>
      <c r="B9198" s="200"/>
    </row>
    <row r="9199" spans="1:2" s="197" customFormat="1" x14ac:dyDescent="0.25">
      <c r="A9199" s="200"/>
      <c r="B9199" s="200"/>
    </row>
    <row r="9200" spans="1:2" s="197" customFormat="1" x14ac:dyDescent="0.25">
      <c r="A9200" s="200"/>
      <c r="B9200" s="200"/>
    </row>
    <row r="9201" spans="1:2" s="197" customFormat="1" x14ac:dyDescent="0.25">
      <c r="A9201" s="200"/>
      <c r="B9201" s="200"/>
    </row>
    <row r="9202" spans="1:2" s="197" customFormat="1" x14ac:dyDescent="0.25">
      <c r="A9202" s="200"/>
      <c r="B9202" s="200"/>
    </row>
    <row r="9203" spans="1:2" s="197" customFormat="1" x14ac:dyDescent="0.25">
      <c r="A9203" s="200"/>
      <c r="B9203" s="200"/>
    </row>
    <row r="9204" spans="1:2" s="197" customFormat="1" x14ac:dyDescent="0.25">
      <c r="A9204" s="200"/>
      <c r="B9204" s="200"/>
    </row>
    <row r="9205" spans="1:2" s="197" customFormat="1" x14ac:dyDescent="0.25">
      <c r="A9205" s="200"/>
      <c r="B9205" s="200"/>
    </row>
    <row r="9206" spans="1:2" s="197" customFormat="1" x14ac:dyDescent="0.25">
      <c r="A9206" s="200"/>
      <c r="B9206" s="200"/>
    </row>
    <row r="9207" spans="1:2" s="197" customFormat="1" x14ac:dyDescent="0.25">
      <c r="A9207" s="200"/>
      <c r="B9207" s="200"/>
    </row>
    <row r="9208" spans="1:2" s="197" customFormat="1" x14ac:dyDescent="0.25">
      <c r="A9208" s="200"/>
      <c r="B9208" s="200"/>
    </row>
    <row r="9209" spans="1:2" s="197" customFormat="1" x14ac:dyDescent="0.25">
      <c r="A9209" s="200"/>
      <c r="B9209" s="200"/>
    </row>
    <row r="9210" spans="1:2" s="197" customFormat="1" x14ac:dyDescent="0.25">
      <c r="A9210" s="200"/>
      <c r="B9210" s="200"/>
    </row>
    <row r="9211" spans="1:2" s="197" customFormat="1" x14ac:dyDescent="0.25">
      <c r="A9211" s="200"/>
      <c r="B9211" s="200"/>
    </row>
    <row r="9212" spans="1:2" s="197" customFormat="1" x14ac:dyDescent="0.25">
      <c r="A9212" s="200"/>
      <c r="B9212" s="200"/>
    </row>
    <row r="9213" spans="1:2" s="197" customFormat="1" x14ac:dyDescent="0.25">
      <c r="A9213" s="200"/>
      <c r="B9213" s="200"/>
    </row>
    <row r="9214" spans="1:2" s="197" customFormat="1" x14ac:dyDescent="0.25">
      <c r="A9214" s="200"/>
      <c r="B9214" s="200"/>
    </row>
    <row r="9215" spans="1:2" s="197" customFormat="1" x14ac:dyDescent="0.25">
      <c r="A9215" s="200"/>
      <c r="B9215" s="200"/>
    </row>
    <row r="9216" spans="1:2" s="197" customFormat="1" x14ac:dyDescent="0.25">
      <c r="A9216" s="200"/>
      <c r="B9216" s="200"/>
    </row>
    <row r="9217" spans="1:2" s="197" customFormat="1" x14ac:dyDescent="0.25">
      <c r="A9217" s="200"/>
      <c r="B9217" s="200"/>
    </row>
    <row r="9218" spans="1:2" s="197" customFormat="1" x14ac:dyDescent="0.25">
      <c r="A9218" s="200"/>
      <c r="B9218" s="200"/>
    </row>
    <row r="9219" spans="1:2" s="197" customFormat="1" x14ac:dyDescent="0.25">
      <c r="A9219" s="200"/>
      <c r="B9219" s="200"/>
    </row>
    <row r="9220" spans="1:2" s="197" customFormat="1" x14ac:dyDescent="0.25">
      <c r="A9220" s="200"/>
      <c r="B9220" s="200"/>
    </row>
    <row r="9221" spans="1:2" s="197" customFormat="1" x14ac:dyDescent="0.25">
      <c r="A9221" s="200"/>
      <c r="B9221" s="200"/>
    </row>
    <row r="9222" spans="1:2" s="197" customFormat="1" x14ac:dyDescent="0.25">
      <c r="A9222" s="200"/>
      <c r="B9222" s="200"/>
    </row>
    <row r="9223" spans="1:2" s="197" customFormat="1" x14ac:dyDescent="0.25">
      <c r="A9223" s="200"/>
      <c r="B9223" s="200"/>
    </row>
    <row r="9224" spans="1:2" s="197" customFormat="1" x14ac:dyDescent="0.25">
      <c r="A9224" s="200"/>
      <c r="B9224" s="200"/>
    </row>
    <row r="9225" spans="1:2" s="197" customFormat="1" x14ac:dyDescent="0.25">
      <c r="A9225" s="200"/>
      <c r="B9225" s="200"/>
    </row>
    <row r="9226" spans="1:2" s="197" customFormat="1" x14ac:dyDescent="0.25">
      <c r="A9226" s="200"/>
      <c r="B9226" s="200"/>
    </row>
    <row r="9227" spans="1:2" s="197" customFormat="1" x14ac:dyDescent="0.25">
      <c r="A9227" s="200"/>
      <c r="B9227" s="200"/>
    </row>
    <row r="9228" spans="1:2" s="197" customFormat="1" x14ac:dyDescent="0.25">
      <c r="A9228" s="200"/>
      <c r="B9228" s="200"/>
    </row>
    <row r="9229" spans="1:2" s="197" customFormat="1" x14ac:dyDescent="0.25">
      <c r="A9229" s="200"/>
      <c r="B9229" s="200"/>
    </row>
    <row r="9230" spans="1:2" s="197" customFormat="1" x14ac:dyDescent="0.25">
      <c r="A9230" s="200"/>
      <c r="B9230" s="200"/>
    </row>
    <row r="9231" spans="1:2" s="197" customFormat="1" x14ac:dyDescent="0.25">
      <c r="A9231" s="200"/>
      <c r="B9231" s="200"/>
    </row>
    <row r="9232" spans="1:2" s="197" customFormat="1" x14ac:dyDescent="0.25">
      <c r="A9232" s="200"/>
      <c r="B9232" s="200"/>
    </row>
    <row r="9233" spans="1:2" s="197" customFormat="1" x14ac:dyDescent="0.25">
      <c r="A9233" s="200"/>
      <c r="B9233" s="200"/>
    </row>
    <row r="9234" spans="1:2" s="197" customFormat="1" x14ac:dyDescent="0.25">
      <c r="A9234" s="200"/>
      <c r="B9234" s="200"/>
    </row>
    <row r="9235" spans="1:2" s="197" customFormat="1" x14ac:dyDescent="0.25">
      <c r="A9235" s="200"/>
      <c r="B9235" s="200"/>
    </row>
    <row r="9236" spans="1:2" s="197" customFormat="1" x14ac:dyDescent="0.25">
      <c r="A9236" s="200"/>
      <c r="B9236" s="200"/>
    </row>
    <row r="9237" spans="1:2" s="197" customFormat="1" x14ac:dyDescent="0.25">
      <c r="A9237" s="200"/>
      <c r="B9237" s="200"/>
    </row>
    <row r="9238" spans="1:2" s="197" customFormat="1" x14ac:dyDescent="0.25">
      <c r="A9238" s="200"/>
      <c r="B9238" s="200"/>
    </row>
    <row r="9239" spans="1:2" s="197" customFormat="1" x14ac:dyDescent="0.25">
      <c r="A9239" s="200"/>
      <c r="B9239" s="200"/>
    </row>
    <row r="9240" spans="1:2" s="197" customFormat="1" x14ac:dyDescent="0.25">
      <c r="A9240" s="200"/>
      <c r="B9240" s="200"/>
    </row>
    <row r="9241" spans="1:2" s="197" customFormat="1" x14ac:dyDescent="0.25">
      <c r="A9241" s="200"/>
      <c r="B9241" s="200"/>
    </row>
    <row r="9242" spans="1:2" s="197" customFormat="1" x14ac:dyDescent="0.25">
      <c r="A9242" s="200"/>
      <c r="B9242" s="200"/>
    </row>
    <row r="9243" spans="1:2" s="197" customFormat="1" x14ac:dyDescent="0.25">
      <c r="A9243" s="200"/>
      <c r="B9243" s="200"/>
    </row>
    <row r="9244" spans="1:2" s="197" customFormat="1" x14ac:dyDescent="0.25">
      <c r="A9244" s="200"/>
      <c r="B9244" s="200"/>
    </row>
    <row r="9245" spans="1:2" s="197" customFormat="1" x14ac:dyDescent="0.25">
      <c r="A9245" s="200"/>
      <c r="B9245" s="200"/>
    </row>
    <row r="9246" spans="1:2" s="197" customFormat="1" x14ac:dyDescent="0.25">
      <c r="A9246" s="200"/>
      <c r="B9246" s="200"/>
    </row>
    <row r="9247" spans="1:2" s="197" customFormat="1" x14ac:dyDescent="0.25">
      <c r="A9247" s="200"/>
      <c r="B9247" s="200"/>
    </row>
    <row r="9248" spans="1:2" s="197" customFormat="1" x14ac:dyDescent="0.25">
      <c r="A9248" s="200"/>
      <c r="B9248" s="200"/>
    </row>
    <row r="9249" spans="1:2" s="197" customFormat="1" x14ac:dyDescent="0.25">
      <c r="A9249" s="200"/>
      <c r="B9249" s="200"/>
    </row>
    <row r="9250" spans="1:2" s="197" customFormat="1" x14ac:dyDescent="0.25">
      <c r="A9250" s="200"/>
      <c r="B9250" s="200"/>
    </row>
    <row r="9251" spans="1:2" s="197" customFormat="1" x14ac:dyDescent="0.25">
      <c r="A9251" s="200"/>
      <c r="B9251" s="200"/>
    </row>
    <row r="9252" spans="1:2" s="197" customFormat="1" x14ac:dyDescent="0.25">
      <c r="A9252" s="200"/>
      <c r="B9252" s="200"/>
    </row>
    <row r="9253" spans="1:2" s="197" customFormat="1" x14ac:dyDescent="0.25">
      <c r="A9253" s="200"/>
      <c r="B9253" s="200"/>
    </row>
    <row r="9254" spans="1:2" s="197" customFormat="1" x14ac:dyDescent="0.25">
      <c r="A9254" s="200"/>
      <c r="B9254" s="200"/>
    </row>
    <row r="9255" spans="1:2" s="197" customFormat="1" x14ac:dyDescent="0.25">
      <c r="A9255" s="200"/>
      <c r="B9255" s="200"/>
    </row>
    <row r="9256" spans="1:2" s="197" customFormat="1" x14ac:dyDescent="0.25">
      <c r="A9256" s="200"/>
      <c r="B9256" s="200"/>
    </row>
    <row r="9257" spans="1:2" s="197" customFormat="1" x14ac:dyDescent="0.25">
      <c r="A9257" s="200"/>
      <c r="B9257" s="200"/>
    </row>
    <row r="9258" spans="1:2" s="197" customFormat="1" x14ac:dyDescent="0.25">
      <c r="A9258" s="200"/>
      <c r="B9258" s="200"/>
    </row>
    <row r="9259" spans="1:2" s="197" customFormat="1" x14ac:dyDescent="0.25">
      <c r="A9259" s="200"/>
      <c r="B9259" s="200"/>
    </row>
    <row r="9260" spans="1:2" s="197" customFormat="1" x14ac:dyDescent="0.25">
      <c r="A9260" s="200"/>
      <c r="B9260" s="200"/>
    </row>
    <row r="9261" spans="1:2" s="197" customFormat="1" x14ac:dyDescent="0.25">
      <c r="A9261" s="200"/>
      <c r="B9261" s="200"/>
    </row>
    <row r="9262" spans="1:2" s="197" customFormat="1" x14ac:dyDescent="0.25">
      <c r="A9262" s="200"/>
      <c r="B9262" s="200"/>
    </row>
    <row r="9263" spans="1:2" s="197" customFormat="1" x14ac:dyDescent="0.25">
      <c r="A9263" s="200"/>
      <c r="B9263" s="200"/>
    </row>
    <row r="9264" spans="1:2" s="197" customFormat="1" x14ac:dyDescent="0.25">
      <c r="A9264" s="200"/>
      <c r="B9264" s="200"/>
    </row>
    <row r="9265" spans="1:2" s="197" customFormat="1" x14ac:dyDescent="0.25">
      <c r="A9265" s="200"/>
      <c r="B9265" s="200"/>
    </row>
    <row r="9266" spans="1:2" s="197" customFormat="1" x14ac:dyDescent="0.25">
      <c r="A9266" s="200"/>
      <c r="B9266" s="200"/>
    </row>
    <row r="9267" spans="1:2" s="197" customFormat="1" x14ac:dyDescent="0.25">
      <c r="A9267" s="200"/>
      <c r="B9267" s="200"/>
    </row>
    <row r="9268" spans="1:2" s="197" customFormat="1" x14ac:dyDescent="0.25">
      <c r="A9268" s="200"/>
      <c r="B9268" s="200"/>
    </row>
    <row r="9269" spans="1:2" s="197" customFormat="1" x14ac:dyDescent="0.25">
      <c r="A9269" s="200"/>
      <c r="B9269" s="200"/>
    </row>
    <row r="9270" spans="1:2" s="197" customFormat="1" x14ac:dyDescent="0.25">
      <c r="A9270" s="200"/>
      <c r="B9270" s="200"/>
    </row>
    <row r="9271" spans="1:2" s="197" customFormat="1" x14ac:dyDescent="0.25">
      <c r="A9271" s="200"/>
      <c r="B9271" s="200"/>
    </row>
    <row r="9272" spans="1:2" s="197" customFormat="1" x14ac:dyDescent="0.25">
      <c r="A9272" s="200"/>
      <c r="B9272" s="200"/>
    </row>
    <row r="9273" spans="1:2" s="197" customFormat="1" x14ac:dyDescent="0.25">
      <c r="A9273" s="200"/>
      <c r="B9273" s="200"/>
    </row>
    <row r="9274" spans="1:2" s="197" customFormat="1" x14ac:dyDescent="0.25">
      <c r="A9274" s="200"/>
      <c r="B9274" s="200"/>
    </row>
    <row r="9275" spans="1:2" s="197" customFormat="1" x14ac:dyDescent="0.25">
      <c r="A9275" s="200"/>
      <c r="B9275" s="200"/>
    </row>
    <row r="9276" spans="1:2" s="197" customFormat="1" x14ac:dyDescent="0.25">
      <c r="A9276" s="200"/>
      <c r="B9276" s="200"/>
    </row>
    <row r="9277" spans="1:2" s="197" customFormat="1" x14ac:dyDescent="0.25">
      <c r="A9277" s="200"/>
      <c r="B9277" s="200"/>
    </row>
    <row r="9278" spans="1:2" s="197" customFormat="1" x14ac:dyDescent="0.25">
      <c r="A9278" s="200"/>
      <c r="B9278" s="200"/>
    </row>
    <row r="9279" spans="1:2" s="197" customFormat="1" x14ac:dyDescent="0.25">
      <c r="A9279" s="200"/>
      <c r="B9279" s="200"/>
    </row>
    <row r="9280" spans="1:2" s="197" customFormat="1" x14ac:dyDescent="0.25">
      <c r="A9280" s="200"/>
      <c r="B9280" s="200"/>
    </row>
    <row r="9281" spans="1:2" s="197" customFormat="1" x14ac:dyDescent="0.25">
      <c r="A9281" s="200"/>
      <c r="B9281" s="200"/>
    </row>
    <row r="9282" spans="1:2" s="197" customFormat="1" x14ac:dyDescent="0.25">
      <c r="A9282" s="200"/>
      <c r="B9282" s="200"/>
    </row>
    <row r="9283" spans="1:2" s="197" customFormat="1" x14ac:dyDescent="0.25">
      <c r="A9283" s="200"/>
      <c r="B9283" s="200"/>
    </row>
    <row r="9284" spans="1:2" s="197" customFormat="1" x14ac:dyDescent="0.25">
      <c r="A9284" s="200"/>
      <c r="B9284" s="200"/>
    </row>
    <row r="9285" spans="1:2" s="197" customFormat="1" x14ac:dyDescent="0.25">
      <c r="A9285" s="200"/>
      <c r="B9285" s="200"/>
    </row>
    <row r="9286" spans="1:2" s="197" customFormat="1" x14ac:dyDescent="0.25">
      <c r="A9286" s="200"/>
      <c r="B9286" s="200"/>
    </row>
    <row r="9287" spans="1:2" s="197" customFormat="1" x14ac:dyDescent="0.25">
      <c r="A9287" s="200"/>
      <c r="B9287" s="200"/>
    </row>
    <row r="9288" spans="1:2" s="197" customFormat="1" x14ac:dyDescent="0.25">
      <c r="A9288" s="200"/>
      <c r="B9288" s="200"/>
    </row>
    <row r="9289" spans="1:2" s="197" customFormat="1" x14ac:dyDescent="0.25">
      <c r="A9289" s="200"/>
      <c r="B9289" s="200"/>
    </row>
    <row r="9290" spans="1:2" s="197" customFormat="1" x14ac:dyDescent="0.25">
      <c r="A9290" s="200"/>
      <c r="B9290" s="200"/>
    </row>
    <row r="9291" spans="1:2" s="197" customFormat="1" x14ac:dyDescent="0.25">
      <c r="A9291" s="200"/>
      <c r="B9291" s="200"/>
    </row>
    <row r="9292" spans="1:2" s="197" customFormat="1" x14ac:dyDescent="0.25">
      <c r="A9292" s="200"/>
      <c r="B9292" s="200"/>
    </row>
    <row r="9293" spans="1:2" s="197" customFormat="1" x14ac:dyDescent="0.25">
      <c r="A9293" s="200"/>
      <c r="B9293" s="200"/>
    </row>
    <row r="9294" spans="1:2" s="197" customFormat="1" x14ac:dyDescent="0.25">
      <c r="A9294" s="200"/>
      <c r="B9294" s="200"/>
    </row>
    <row r="9295" spans="1:2" s="197" customFormat="1" x14ac:dyDescent="0.25">
      <c r="A9295" s="200"/>
      <c r="B9295" s="200"/>
    </row>
    <row r="9296" spans="1:2" s="197" customFormat="1" x14ac:dyDescent="0.25">
      <c r="A9296" s="200"/>
      <c r="B9296" s="200"/>
    </row>
    <row r="9297" spans="1:2" s="197" customFormat="1" x14ac:dyDescent="0.25">
      <c r="A9297" s="200"/>
      <c r="B9297" s="200"/>
    </row>
    <row r="9298" spans="1:2" s="197" customFormat="1" x14ac:dyDescent="0.25">
      <c r="A9298" s="200"/>
      <c r="B9298" s="200"/>
    </row>
    <row r="9299" spans="1:2" s="197" customFormat="1" x14ac:dyDescent="0.25">
      <c r="A9299" s="200"/>
      <c r="B9299" s="200"/>
    </row>
    <row r="9300" spans="1:2" s="197" customFormat="1" x14ac:dyDescent="0.25">
      <c r="A9300" s="200"/>
      <c r="B9300" s="200"/>
    </row>
    <row r="9301" spans="1:2" s="197" customFormat="1" x14ac:dyDescent="0.25">
      <c r="A9301" s="200"/>
      <c r="B9301" s="200"/>
    </row>
    <row r="9302" spans="1:2" s="197" customFormat="1" x14ac:dyDescent="0.25">
      <c r="A9302" s="200"/>
      <c r="B9302" s="200"/>
    </row>
    <row r="9303" spans="1:2" s="197" customFormat="1" x14ac:dyDescent="0.25">
      <c r="A9303" s="200"/>
      <c r="B9303" s="200"/>
    </row>
    <row r="9304" spans="1:2" s="197" customFormat="1" x14ac:dyDescent="0.25">
      <c r="A9304" s="200"/>
      <c r="B9304" s="200"/>
    </row>
    <row r="9305" spans="1:2" s="197" customFormat="1" x14ac:dyDescent="0.25">
      <c r="A9305" s="200"/>
      <c r="B9305" s="200"/>
    </row>
    <row r="9306" spans="1:2" s="197" customFormat="1" x14ac:dyDescent="0.25">
      <c r="A9306" s="200"/>
      <c r="B9306" s="200"/>
    </row>
    <row r="9307" spans="1:2" s="197" customFormat="1" x14ac:dyDescent="0.25">
      <c r="A9307" s="200"/>
      <c r="B9307" s="200"/>
    </row>
    <row r="9308" spans="1:2" s="197" customFormat="1" x14ac:dyDescent="0.25">
      <c r="A9308" s="200"/>
      <c r="B9308" s="200"/>
    </row>
    <row r="9309" spans="1:2" s="197" customFormat="1" x14ac:dyDescent="0.25">
      <c r="A9309" s="200"/>
      <c r="B9309" s="200"/>
    </row>
    <row r="9310" spans="1:2" s="197" customFormat="1" x14ac:dyDescent="0.25">
      <c r="A9310" s="200"/>
      <c r="B9310" s="200"/>
    </row>
    <row r="9311" spans="1:2" s="197" customFormat="1" x14ac:dyDescent="0.25">
      <c r="A9311" s="200"/>
      <c r="B9311" s="200"/>
    </row>
    <row r="9312" spans="1:2" s="197" customFormat="1" x14ac:dyDescent="0.25">
      <c r="A9312" s="200"/>
      <c r="B9312" s="200"/>
    </row>
    <row r="9313" spans="1:2" s="197" customFormat="1" x14ac:dyDescent="0.25">
      <c r="A9313" s="200"/>
      <c r="B9313" s="200"/>
    </row>
    <row r="9314" spans="1:2" s="197" customFormat="1" x14ac:dyDescent="0.25">
      <c r="A9314" s="200"/>
      <c r="B9314" s="200"/>
    </row>
    <row r="9315" spans="1:2" s="197" customFormat="1" x14ac:dyDescent="0.25">
      <c r="A9315" s="200"/>
      <c r="B9315" s="200"/>
    </row>
    <row r="9316" spans="1:2" s="197" customFormat="1" x14ac:dyDescent="0.25">
      <c r="A9316" s="200"/>
      <c r="B9316" s="200"/>
    </row>
    <row r="9317" spans="1:2" s="197" customFormat="1" x14ac:dyDescent="0.25">
      <c r="A9317" s="200"/>
      <c r="B9317" s="200"/>
    </row>
    <row r="9318" spans="1:2" s="197" customFormat="1" x14ac:dyDescent="0.25">
      <c r="A9318" s="200"/>
      <c r="B9318" s="200"/>
    </row>
    <row r="9319" spans="1:2" s="197" customFormat="1" x14ac:dyDescent="0.25">
      <c r="A9319" s="200"/>
      <c r="B9319" s="200"/>
    </row>
    <row r="9320" spans="1:2" s="197" customFormat="1" x14ac:dyDescent="0.25">
      <c r="A9320" s="200"/>
      <c r="B9320" s="200"/>
    </row>
    <row r="9321" spans="1:2" s="197" customFormat="1" x14ac:dyDescent="0.25">
      <c r="A9321" s="200"/>
      <c r="B9321" s="200"/>
    </row>
    <row r="9322" spans="1:2" s="197" customFormat="1" x14ac:dyDescent="0.25">
      <c r="A9322" s="200"/>
      <c r="B9322" s="200"/>
    </row>
    <row r="9323" spans="1:2" s="197" customFormat="1" x14ac:dyDescent="0.25">
      <c r="A9323" s="200"/>
      <c r="B9323" s="200"/>
    </row>
    <row r="9324" spans="1:2" s="197" customFormat="1" x14ac:dyDescent="0.25">
      <c r="A9324" s="200"/>
      <c r="B9324" s="200"/>
    </row>
    <row r="9325" spans="1:2" s="197" customFormat="1" x14ac:dyDescent="0.25">
      <c r="A9325" s="200"/>
      <c r="B9325" s="200"/>
    </row>
    <row r="9326" spans="1:2" s="197" customFormat="1" x14ac:dyDescent="0.25">
      <c r="A9326" s="200"/>
      <c r="B9326" s="200"/>
    </row>
    <row r="9327" spans="1:2" s="197" customFormat="1" x14ac:dyDescent="0.25">
      <c r="A9327" s="200"/>
      <c r="B9327" s="200"/>
    </row>
    <row r="9328" spans="1:2" s="197" customFormat="1" x14ac:dyDescent="0.25">
      <c r="A9328" s="200"/>
      <c r="B9328" s="200"/>
    </row>
    <row r="9329" spans="1:2" s="197" customFormat="1" x14ac:dyDescent="0.25">
      <c r="A9329" s="200"/>
      <c r="B9329" s="200"/>
    </row>
    <row r="9330" spans="1:2" s="197" customFormat="1" x14ac:dyDescent="0.25">
      <c r="A9330" s="200"/>
      <c r="B9330" s="200"/>
    </row>
    <row r="9331" spans="1:2" s="197" customFormat="1" x14ac:dyDescent="0.25">
      <c r="A9331" s="200"/>
      <c r="B9331" s="200"/>
    </row>
    <row r="9332" spans="1:2" s="197" customFormat="1" x14ac:dyDescent="0.25">
      <c r="A9332" s="200"/>
      <c r="B9332" s="200"/>
    </row>
    <row r="9333" spans="1:2" s="197" customFormat="1" x14ac:dyDescent="0.25">
      <c r="A9333" s="200"/>
      <c r="B9333" s="200"/>
    </row>
    <row r="9334" spans="1:2" s="197" customFormat="1" x14ac:dyDescent="0.25">
      <c r="A9334" s="200"/>
      <c r="B9334" s="200"/>
    </row>
    <row r="9335" spans="1:2" s="197" customFormat="1" x14ac:dyDescent="0.25">
      <c r="A9335" s="200"/>
      <c r="B9335" s="200"/>
    </row>
    <row r="9336" spans="1:2" s="197" customFormat="1" x14ac:dyDescent="0.25">
      <c r="A9336" s="200"/>
      <c r="B9336" s="200"/>
    </row>
    <row r="9337" spans="1:2" s="197" customFormat="1" x14ac:dyDescent="0.25">
      <c r="A9337" s="200"/>
      <c r="B9337" s="200"/>
    </row>
    <row r="9338" spans="1:2" s="197" customFormat="1" x14ac:dyDescent="0.25">
      <c r="A9338" s="200"/>
      <c r="B9338" s="200"/>
    </row>
    <row r="9339" spans="1:2" s="197" customFormat="1" x14ac:dyDescent="0.25">
      <c r="A9339" s="200"/>
      <c r="B9339" s="200"/>
    </row>
    <row r="9340" spans="1:2" s="197" customFormat="1" x14ac:dyDescent="0.25">
      <c r="A9340" s="200"/>
      <c r="B9340" s="200"/>
    </row>
    <row r="9341" spans="1:2" s="197" customFormat="1" x14ac:dyDescent="0.25">
      <c r="A9341" s="200"/>
      <c r="B9341" s="200"/>
    </row>
    <row r="9342" spans="1:2" s="197" customFormat="1" x14ac:dyDescent="0.25">
      <c r="A9342" s="200"/>
      <c r="B9342" s="200"/>
    </row>
    <row r="9343" spans="1:2" s="197" customFormat="1" x14ac:dyDescent="0.25">
      <c r="A9343" s="200"/>
      <c r="B9343" s="200"/>
    </row>
    <row r="9344" spans="1:2" s="197" customFormat="1" x14ac:dyDescent="0.25">
      <c r="A9344" s="200"/>
      <c r="B9344" s="200"/>
    </row>
    <row r="9345" spans="1:2" s="197" customFormat="1" x14ac:dyDescent="0.25">
      <c r="A9345" s="200"/>
      <c r="B9345" s="200"/>
    </row>
    <row r="9346" spans="1:2" s="197" customFormat="1" x14ac:dyDescent="0.25">
      <c r="A9346" s="200"/>
      <c r="B9346" s="200"/>
    </row>
    <row r="9347" spans="1:2" s="197" customFormat="1" x14ac:dyDescent="0.25">
      <c r="A9347" s="200"/>
      <c r="B9347" s="200"/>
    </row>
    <row r="9348" spans="1:2" s="197" customFormat="1" x14ac:dyDescent="0.25">
      <c r="A9348" s="200"/>
      <c r="B9348" s="200"/>
    </row>
    <row r="9349" spans="1:2" s="197" customFormat="1" x14ac:dyDescent="0.25">
      <c r="A9349" s="200"/>
      <c r="B9349" s="200"/>
    </row>
    <row r="9350" spans="1:2" s="197" customFormat="1" x14ac:dyDescent="0.25">
      <c r="A9350" s="200"/>
      <c r="B9350" s="200"/>
    </row>
    <row r="9351" spans="1:2" s="197" customFormat="1" x14ac:dyDescent="0.25">
      <c r="A9351" s="200"/>
      <c r="B9351" s="200"/>
    </row>
    <row r="9352" spans="1:2" s="197" customFormat="1" x14ac:dyDescent="0.25">
      <c r="A9352" s="200"/>
      <c r="B9352" s="200"/>
    </row>
    <row r="9353" spans="1:2" s="197" customFormat="1" x14ac:dyDescent="0.25">
      <c r="A9353" s="200"/>
      <c r="B9353" s="200"/>
    </row>
    <row r="9354" spans="1:2" s="197" customFormat="1" x14ac:dyDescent="0.25">
      <c r="A9354" s="200"/>
      <c r="B9354" s="200"/>
    </row>
    <row r="9355" spans="1:2" s="197" customFormat="1" x14ac:dyDescent="0.25">
      <c r="A9355" s="200"/>
      <c r="B9355" s="200"/>
    </row>
    <row r="9356" spans="1:2" s="197" customFormat="1" x14ac:dyDescent="0.25">
      <c r="A9356" s="200"/>
      <c r="B9356" s="200"/>
    </row>
    <row r="9357" spans="1:2" s="197" customFormat="1" x14ac:dyDescent="0.25">
      <c r="A9357" s="200"/>
      <c r="B9357" s="200"/>
    </row>
    <row r="9358" spans="1:2" s="197" customFormat="1" x14ac:dyDescent="0.25">
      <c r="A9358" s="200"/>
      <c r="B9358" s="200"/>
    </row>
    <row r="9359" spans="1:2" s="197" customFormat="1" x14ac:dyDescent="0.25">
      <c r="A9359" s="200"/>
      <c r="B9359" s="200"/>
    </row>
    <row r="9360" spans="1:2" s="197" customFormat="1" x14ac:dyDescent="0.25">
      <c r="A9360" s="200"/>
      <c r="B9360" s="200"/>
    </row>
    <row r="9361" spans="1:2" s="197" customFormat="1" x14ac:dyDescent="0.25">
      <c r="A9361" s="200"/>
      <c r="B9361" s="200"/>
    </row>
    <row r="9362" spans="1:2" s="197" customFormat="1" x14ac:dyDescent="0.25">
      <c r="A9362" s="200"/>
      <c r="B9362" s="200"/>
    </row>
    <row r="9363" spans="1:2" s="197" customFormat="1" x14ac:dyDescent="0.25">
      <c r="A9363" s="200"/>
      <c r="B9363" s="200"/>
    </row>
    <row r="9364" spans="1:2" s="197" customFormat="1" x14ac:dyDescent="0.25">
      <c r="A9364" s="200"/>
      <c r="B9364" s="200"/>
    </row>
    <row r="9365" spans="1:2" s="197" customFormat="1" x14ac:dyDescent="0.25">
      <c r="A9365" s="200"/>
      <c r="B9365" s="200"/>
    </row>
    <row r="9366" spans="1:2" s="197" customFormat="1" x14ac:dyDescent="0.25">
      <c r="A9366" s="200"/>
      <c r="B9366" s="200"/>
    </row>
    <row r="9367" spans="1:2" s="197" customFormat="1" x14ac:dyDescent="0.25">
      <c r="A9367" s="200"/>
      <c r="B9367" s="200"/>
    </row>
    <row r="9368" spans="1:2" s="197" customFormat="1" x14ac:dyDescent="0.25">
      <c r="A9368" s="200"/>
      <c r="B9368" s="200"/>
    </row>
    <row r="9369" spans="1:2" s="197" customFormat="1" x14ac:dyDescent="0.25">
      <c r="A9369" s="200"/>
      <c r="B9369" s="200"/>
    </row>
    <row r="9370" spans="1:2" s="197" customFormat="1" x14ac:dyDescent="0.25">
      <c r="A9370" s="200"/>
      <c r="B9370" s="200"/>
    </row>
    <row r="9371" spans="1:2" s="197" customFormat="1" x14ac:dyDescent="0.25">
      <c r="A9371" s="200"/>
      <c r="B9371" s="200"/>
    </row>
    <row r="9372" spans="1:2" s="197" customFormat="1" x14ac:dyDescent="0.25">
      <c r="A9372" s="200"/>
      <c r="B9372" s="200"/>
    </row>
    <row r="9373" spans="1:2" s="197" customFormat="1" x14ac:dyDescent="0.25">
      <c r="A9373" s="200"/>
      <c r="B9373" s="200"/>
    </row>
    <row r="9374" spans="1:2" s="197" customFormat="1" x14ac:dyDescent="0.25">
      <c r="A9374" s="200"/>
      <c r="B9374" s="200"/>
    </row>
    <row r="9375" spans="1:2" s="197" customFormat="1" x14ac:dyDescent="0.25">
      <c r="A9375" s="200"/>
      <c r="B9375" s="200"/>
    </row>
    <row r="9376" spans="1:2" s="197" customFormat="1" x14ac:dyDescent="0.25">
      <c r="A9376" s="200"/>
      <c r="B9376" s="200"/>
    </row>
    <row r="9377" spans="1:2" s="197" customFormat="1" x14ac:dyDescent="0.25">
      <c r="A9377" s="200"/>
      <c r="B9377" s="200"/>
    </row>
    <row r="9378" spans="1:2" s="197" customFormat="1" x14ac:dyDescent="0.25">
      <c r="A9378" s="200"/>
      <c r="B9378" s="200"/>
    </row>
    <row r="9379" spans="1:2" s="197" customFormat="1" x14ac:dyDescent="0.25">
      <c r="A9379" s="200"/>
      <c r="B9379" s="200"/>
    </row>
    <row r="9380" spans="1:2" s="197" customFormat="1" x14ac:dyDescent="0.25">
      <c r="A9380" s="200"/>
      <c r="B9380" s="200"/>
    </row>
    <row r="9381" spans="1:2" s="197" customFormat="1" x14ac:dyDescent="0.25">
      <c r="A9381" s="200"/>
      <c r="B9381" s="200"/>
    </row>
    <row r="9382" spans="1:2" s="197" customFormat="1" x14ac:dyDescent="0.25">
      <c r="A9382" s="200"/>
      <c r="B9382" s="200"/>
    </row>
    <row r="9383" spans="1:2" s="197" customFormat="1" x14ac:dyDescent="0.25">
      <c r="A9383" s="200"/>
      <c r="B9383" s="200"/>
    </row>
    <row r="9384" spans="1:2" s="197" customFormat="1" x14ac:dyDescent="0.25">
      <c r="A9384" s="200"/>
      <c r="B9384" s="200"/>
    </row>
    <row r="9385" spans="1:2" s="197" customFormat="1" x14ac:dyDescent="0.25">
      <c r="A9385" s="200"/>
      <c r="B9385" s="200"/>
    </row>
    <row r="9386" spans="1:2" s="197" customFormat="1" x14ac:dyDescent="0.25">
      <c r="A9386" s="200"/>
      <c r="B9386" s="200"/>
    </row>
    <row r="9387" spans="1:2" s="197" customFormat="1" x14ac:dyDescent="0.25">
      <c r="A9387" s="200"/>
      <c r="B9387" s="200"/>
    </row>
    <row r="9388" spans="1:2" s="197" customFormat="1" x14ac:dyDescent="0.25">
      <c r="A9388" s="200"/>
      <c r="B9388" s="200"/>
    </row>
    <row r="9389" spans="1:2" s="197" customFormat="1" x14ac:dyDescent="0.25">
      <c r="A9389" s="200"/>
      <c r="B9389" s="200"/>
    </row>
    <row r="9390" spans="1:2" s="197" customFormat="1" x14ac:dyDescent="0.25">
      <c r="A9390" s="200"/>
      <c r="B9390" s="200"/>
    </row>
    <row r="9391" spans="1:2" s="197" customFormat="1" x14ac:dyDescent="0.25">
      <c r="A9391" s="200"/>
      <c r="B9391" s="200"/>
    </row>
    <row r="9392" spans="1:2" s="197" customFormat="1" x14ac:dyDescent="0.25">
      <c r="A9392" s="200"/>
      <c r="B9392" s="200"/>
    </row>
    <row r="9393" spans="1:2" s="197" customFormat="1" x14ac:dyDescent="0.25">
      <c r="A9393" s="200"/>
      <c r="B9393" s="200"/>
    </row>
    <row r="9394" spans="1:2" s="197" customFormat="1" x14ac:dyDescent="0.25">
      <c r="A9394" s="200"/>
      <c r="B9394" s="200"/>
    </row>
    <row r="9395" spans="1:2" s="197" customFormat="1" x14ac:dyDescent="0.25">
      <c r="A9395" s="200"/>
      <c r="B9395" s="200"/>
    </row>
    <row r="9396" spans="1:2" s="197" customFormat="1" x14ac:dyDescent="0.25">
      <c r="A9396" s="200"/>
      <c r="B9396" s="200"/>
    </row>
    <row r="9397" spans="1:2" s="197" customFormat="1" x14ac:dyDescent="0.25">
      <c r="A9397" s="200"/>
      <c r="B9397" s="200"/>
    </row>
    <row r="9398" spans="1:2" s="197" customFormat="1" x14ac:dyDescent="0.25">
      <c r="A9398" s="200"/>
      <c r="B9398" s="200"/>
    </row>
    <row r="9399" spans="1:2" s="197" customFormat="1" x14ac:dyDescent="0.25">
      <c r="A9399" s="200"/>
      <c r="B9399" s="200"/>
    </row>
    <row r="9400" spans="1:2" s="197" customFormat="1" x14ac:dyDescent="0.25">
      <c r="A9400" s="200"/>
      <c r="B9400" s="200"/>
    </row>
    <row r="9401" spans="1:2" s="197" customFormat="1" x14ac:dyDescent="0.25">
      <c r="A9401" s="200"/>
      <c r="B9401" s="200"/>
    </row>
    <row r="9402" spans="1:2" s="197" customFormat="1" x14ac:dyDescent="0.25">
      <c r="A9402" s="200"/>
      <c r="B9402" s="200"/>
    </row>
    <row r="9403" spans="1:2" s="197" customFormat="1" x14ac:dyDescent="0.25">
      <c r="A9403" s="200"/>
      <c r="B9403" s="200"/>
    </row>
    <row r="9404" spans="1:2" s="197" customFormat="1" x14ac:dyDescent="0.25">
      <c r="A9404" s="200"/>
      <c r="B9404" s="200"/>
    </row>
    <row r="9405" spans="1:2" s="197" customFormat="1" x14ac:dyDescent="0.25">
      <c r="A9405" s="200"/>
      <c r="B9405" s="200"/>
    </row>
    <row r="9406" spans="1:2" s="197" customFormat="1" x14ac:dyDescent="0.25">
      <c r="A9406" s="200"/>
      <c r="B9406" s="200"/>
    </row>
    <row r="9407" spans="1:2" s="197" customFormat="1" x14ac:dyDescent="0.25">
      <c r="A9407" s="200"/>
      <c r="B9407" s="200"/>
    </row>
    <row r="9408" spans="1:2" s="197" customFormat="1" x14ac:dyDescent="0.25">
      <c r="A9408" s="200"/>
      <c r="B9408" s="200"/>
    </row>
    <row r="9409" spans="1:2" s="197" customFormat="1" x14ac:dyDescent="0.25">
      <c r="A9409" s="200"/>
      <c r="B9409" s="200"/>
    </row>
    <row r="9410" spans="1:2" s="197" customFormat="1" x14ac:dyDescent="0.25">
      <c r="A9410" s="200"/>
      <c r="B9410" s="200"/>
    </row>
    <row r="9411" spans="1:2" s="197" customFormat="1" x14ac:dyDescent="0.25">
      <c r="A9411" s="200"/>
      <c r="B9411" s="200"/>
    </row>
    <row r="9412" spans="1:2" s="197" customFormat="1" x14ac:dyDescent="0.25">
      <c r="A9412" s="200"/>
      <c r="B9412" s="200"/>
    </row>
    <row r="9413" spans="1:2" s="197" customFormat="1" x14ac:dyDescent="0.25">
      <c r="A9413" s="200"/>
      <c r="B9413" s="200"/>
    </row>
    <row r="9414" spans="1:2" s="197" customFormat="1" x14ac:dyDescent="0.25">
      <c r="A9414" s="200"/>
      <c r="B9414" s="200"/>
    </row>
    <row r="9415" spans="1:2" s="197" customFormat="1" x14ac:dyDescent="0.25">
      <c r="A9415" s="200"/>
      <c r="B9415" s="200"/>
    </row>
    <row r="9416" spans="1:2" s="197" customFormat="1" x14ac:dyDescent="0.25">
      <c r="A9416" s="200"/>
      <c r="B9416" s="200"/>
    </row>
    <row r="9417" spans="1:2" s="197" customFormat="1" x14ac:dyDescent="0.25">
      <c r="A9417" s="200"/>
      <c r="B9417" s="200"/>
    </row>
    <row r="9418" spans="1:2" s="197" customFormat="1" x14ac:dyDescent="0.25">
      <c r="A9418" s="200"/>
      <c r="B9418" s="200"/>
    </row>
    <row r="9419" spans="1:2" s="197" customFormat="1" x14ac:dyDescent="0.25">
      <c r="A9419" s="200"/>
      <c r="B9419" s="200"/>
    </row>
    <row r="9420" spans="1:2" s="197" customFormat="1" x14ac:dyDescent="0.25">
      <c r="A9420" s="200"/>
      <c r="B9420" s="200"/>
    </row>
    <row r="9421" spans="1:2" s="197" customFormat="1" x14ac:dyDescent="0.25">
      <c r="A9421" s="200"/>
      <c r="B9421" s="200"/>
    </row>
    <row r="9422" spans="1:2" s="197" customFormat="1" x14ac:dyDescent="0.25">
      <c r="A9422" s="200"/>
      <c r="B9422" s="200"/>
    </row>
    <row r="9423" spans="1:2" s="197" customFormat="1" x14ac:dyDescent="0.25">
      <c r="A9423" s="200"/>
      <c r="B9423" s="200"/>
    </row>
    <row r="9424" spans="1:2" s="197" customFormat="1" x14ac:dyDescent="0.25">
      <c r="A9424" s="200"/>
      <c r="B9424" s="200"/>
    </row>
    <row r="9425" spans="1:2" s="197" customFormat="1" x14ac:dyDescent="0.25">
      <c r="A9425" s="200"/>
      <c r="B9425" s="200"/>
    </row>
    <row r="9426" spans="1:2" s="197" customFormat="1" x14ac:dyDescent="0.25">
      <c r="A9426" s="200"/>
      <c r="B9426" s="200"/>
    </row>
    <row r="9427" spans="1:2" s="197" customFormat="1" x14ac:dyDescent="0.25">
      <c r="A9427" s="200"/>
      <c r="B9427" s="200"/>
    </row>
    <row r="9428" spans="1:2" s="197" customFormat="1" x14ac:dyDescent="0.25">
      <c r="A9428" s="200"/>
      <c r="B9428" s="200"/>
    </row>
    <row r="9429" spans="1:2" s="197" customFormat="1" x14ac:dyDescent="0.25">
      <c r="A9429" s="200"/>
      <c r="B9429" s="200"/>
    </row>
    <row r="9430" spans="1:2" s="197" customFormat="1" x14ac:dyDescent="0.25">
      <c r="A9430" s="200"/>
      <c r="B9430" s="200"/>
    </row>
    <row r="9431" spans="1:2" s="197" customFormat="1" x14ac:dyDescent="0.25">
      <c r="A9431" s="200"/>
      <c r="B9431" s="200"/>
    </row>
    <row r="9432" spans="1:2" s="197" customFormat="1" x14ac:dyDescent="0.25">
      <c r="A9432" s="200"/>
      <c r="B9432" s="200"/>
    </row>
    <row r="9433" spans="1:2" s="197" customFormat="1" x14ac:dyDescent="0.25">
      <c r="A9433" s="200"/>
      <c r="B9433" s="200"/>
    </row>
    <row r="9434" spans="1:2" s="197" customFormat="1" x14ac:dyDescent="0.25">
      <c r="A9434" s="200"/>
      <c r="B9434" s="200"/>
    </row>
    <row r="9435" spans="1:2" s="197" customFormat="1" x14ac:dyDescent="0.25">
      <c r="A9435" s="200"/>
      <c r="B9435" s="200"/>
    </row>
    <row r="9436" spans="1:2" s="197" customFormat="1" x14ac:dyDescent="0.25">
      <c r="A9436" s="200"/>
      <c r="B9436" s="200"/>
    </row>
    <row r="9437" spans="1:2" s="197" customFormat="1" x14ac:dyDescent="0.25">
      <c r="A9437" s="200"/>
      <c r="B9437" s="200"/>
    </row>
    <row r="9438" spans="1:2" s="197" customFormat="1" x14ac:dyDescent="0.25">
      <c r="A9438" s="200"/>
      <c r="B9438" s="200"/>
    </row>
    <row r="9439" spans="1:2" s="197" customFormat="1" x14ac:dyDescent="0.25">
      <c r="A9439" s="200"/>
      <c r="B9439" s="200"/>
    </row>
    <row r="9440" spans="1:2" s="197" customFormat="1" x14ac:dyDescent="0.25">
      <c r="A9440" s="200"/>
      <c r="B9440" s="200"/>
    </row>
    <row r="9441" spans="1:2" s="197" customFormat="1" x14ac:dyDescent="0.25">
      <c r="A9441" s="200"/>
      <c r="B9441" s="200"/>
    </row>
    <row r="9442" spans="1:2" s="197" customFormat="1" x14ac:dyDescent="0.25">
      <c r="A9442" s="200"/>
      <c r="B9442" s="200"/>
    </row>
    <row r="9443" spans="1:2" s="197" customFormat="1" x14ac:dyDescent="0.25">
      <c r="A9443" s="200"/>
      <c r="B9443" s="200"/>
    </row>
    <row r="9444" spans="1:2" s="197" customFormat="1" x14ac:dyDescent="0.25">
      <c r="A9444" s="200"/>
      <c r="B9444" s="200"/>
    </row>
    <row r="9445" spans="1:2" s="197" customFormat="1" x14ac:dyDescent="0.25">
      <c r="A9445" s="200"/>
      <c r="B9445" s="200"/>
    </row>
    <row r="9446" spans="1:2" s="197" customFormat="1" x14ac:dyDescent="0.25">
      <c r="A9446" s="200"/>
      <c r="B9446" s="200"/>
    </row>
    <row r="9447" spans="1:2" s="197" customFormat="1" x14ac:dyDescent="0.25">
      <c r="A9447" s="200"/>
      <c r="B9447" s="200"/>
    </row>
    <row r="9448" spans="1:2" s="197" customFormat="1" x14ac:dyDescent="0.25">
      <c r="A9448" s="200"/>
      <c r="B9448" s="200"/>
    </row>
    <row r="9449" spans="1:2" s="197" customFormat="1" x14ac:dyDescent="0.25">
      <c r="A9449" s="200"/>
      <c r="B9449" s="200"/>
    </row>
    <row r="9450" spans="1:2" s="197" customFormat="1" x14ac:dyDescent="0.25">
      <c r="A9450" s="200"/>
      <c r="B9450" s="200"/>
    </row>
    <row r="9451" spans="1:2" s="197" customFormat="1" x14ac:dyDescent="0.25">
      <c r="A9451" s="200"/>
      <c r="B9451" s="200"/>
    </row>
    <row r="9452" spans="1:2" s="197" customFormat="1" x14ac:dyDescent="0.25">
      <c r="A9452" s="200"/>
      <c r="B9452" s="200"/>
    </row>
    <row r="9453" spans="1:2" s="197" customFormat="1" x14ac:dyDescent="0.25">
      <c r="A9453" s="200"/>
      <c r="B9453" s="200"/>
    </row>
    <row r="9454" spans="1:2" s="197" customFormat="1" x14ac:dyDescent="0.25">
      <c r="A9454" s="200"/>
      <c r="B9454" s="200"/>
    </row>
    <row r="9455" spans="1:2" s="197" customFormat="1" x14ac:dyDescent="0.25">
      <c r="A9455" s="200"/>
      <c r="B9455" s="200"/>
    </row>
    <row r="9456" spans="1:2" s="197" customFormat="1" x14ac:dyDescent="0.25">
      <c r="A9456" s="200"/>
      <c r="B9456" s="200"/>
    </row>
    <row r="9457" spans="1:2" s="197" customFormat="1" x14ac:dyDescent="0.25">
      <c r="A9457" s="200"/>
      <c r="B9457" s="200"/>
    </row>
    <row r="9458" spans="1:2" s="197" customFormat="1" x14ac:dyDescent="0.25">
      <c r="A9458" s="200"/>
      <c r="B9458" s="200"/>
    </row>
    <row r="9459" spans="1:2" s="197" customFormat="1" x14ac:dyDescent="0.25">
      <c r="A9459" s="200"/>
      <c r="B9459" s="200"/>
    </row>
    <row r="9460" spans="1:2" s="197" customFormat="1" x14ac:dyDescent="0.25">
      <c r="A9460" s="200"/>
      <c r="B9460" s="200"/>
    </row>
    <row r="9461" spans="1:2" s="197" customFormat="1" x14ac:dyDescent="0.25">
      <c r="A9461" s="200"/>
      <c r="B9461" s="200"/>
    </row>
    <row r="9462" spans="1:2" s="197" customFormat="1" x14ac:dyDescent="0.25">
      <c r="A9462" s="200"/>
      <c r="B9462" s="200"/>
    </row>
    <row r="9463" spans="1:2" s="197" customFormat="1" x14ac:dyDescent="0.25">
      <c r="A9463" s="200"/>
      <c r="B9463" s="200"/>
    </row>
    <row r="9464" spans="1:2" s="197" customFormat="1" x14ac:dyDescent="0.25">
      <c r="A9464" s="200"/>
      <c r="B9464" s="200"/>
    </row>
    <row r="9465" spans="1:2" s="197" customFormat="1" x14ac:dyDescent="0.25">
      <c r="A9465" s="200"/>
      <c r="B9465" s="200"/>
    </row>
    <row r="9466" spans="1:2" s="197" customFormat="1" x14ac:dyDescent="0.25">
      <c r="A9466" s="200"/>
      <c r="B9466" s="200"/>
    </row>
    <row r="9467" spans="1:2" s="197" customFormat="1" x14ac:dyDescent="0.25">
      <c r="A9467" s="200"/>
      <c r="B9467" s="200"/>
    </row>
    <row r="9468" spans="1:2" s="197" customFormat="1" x14ac:dyDescent="0.25">
      <c r="A9468" s="200"/>
      <c r="B9468" s="200"/>
    </row>
    <row r="9469" spans="1:2" s="197" customFormat="1" x14ac:dyDescent="0.25">
      <c r="A9469" s="200"/>
      <c r="B9469" s="200"/>
    </row>
    <row r="9470" spans="1:2" s="197" customFormat="1" x14ac:dyDescent="0.25">
      <c r="A9470" s="200"/>
      <c r="B9470" s="200"/>
    </row>
    <row r="9471" spans="1:2" s="197" customFormat="1" x14ac:dyDescent="0.25">
      <c r="A9471" s="200"/>
      <c r="B9471" s="200"/>
    </row>
    <row r="9472" spans="1:2" s="197" customFormat="1" x14ac:dyDescent="0.25">
      <c r="A9472" s="200"/>
      <c r="B9472" s="200"/>
    </row>
    <row r="9473" spans="1:2" s="197" customFormat="1" x14ac:dyDescent="0.25">
      <c r="A9473" s="200"/>
      <c r="B9473" s="200"/>
    </row>
    <row r="9474" spans="1:2" s="197" customFormat="1" x14ac:dyDescent="0.25">
      <c r="A9474" s="200"/>
      <c r="B9474" s="200"/>
    </row>
    <row r="9475" spans="1:2" s="197" customFormat="1" x14ac:dyDescent="0.25">
      <c r="A9475" s="200"/>
      <c r="B9475" s="200"/>
    </row>
    <row r="9476" spans="1:2" s="197" customFormat="1" x14ac:dyDescent="0.25">
      <c r="A9476" s="200"/>
      <c r="B9476" s="200"/>
    </row>
    <row r="9477" spans="1:2" s="197" customFormat="1" x14ac:dyDescent="0.25">
      <c r="A9477" s="200"/>
      <c r="B9477" s="200"/>
    </row>
    <row r="9478" spans="1:2" s="197" customFormat="1" x14ac:dyDescent="0.25">
      <c r="A9478" s="200"/>
      <c r="B9478" s="200"/>
    </row>
    <row r="9479" spans="1:2" s="197" customFormat="1" x14ac:dyDescent="0.25">
      <c r="A9479" s="200"/>
      <c r="B9479" s="200"/>
    </row>
    <row r="9480" spans="1:2" s="197" customFormat="1" x14ac:dyDescent="0.25">
      <c r="A9480" s="200"/>
      <c r="B9480" s="200"/>
    </row>
    <row r="9481" spans="1:2" s="197" customFormat="1" x14ac:dyDescent="0.25">
      <c r="A9481" s="200"/>
      <c r="B9481" s="200"/>
    </row>
    <row r="9482" spans="1:2" s="197" customFormat="1" x14ac:dyDescent="0.25">
      <c r="A9482" s="200"/>
      <c r="B9482" s="200"/>
    </row>
    <row r="9483" spans="1:2" s="197" customFormat="1" x14ac:dyDescent="0.25">
      <c r="A9483" s="200"/>
      <c r="B9483" s="200"/>
    </row>
    <row r="9484" spans="1:2" s="197" customFormat="1" x14ac:dyDescent="0.25">
      <c r="A9484" s="200"/>
      <c r="B9484" s="200"/>
    </row>
    <row r="9485" spans="1:2" s="197" customFormat="1" x14ac:dyDescent="0.25">
      <c r="A9485" s="200"/>
      <c r="B9485" s="200"/>
    </row>
    <row r="9486" spans="1:2" s="197" customFormat="1" x14ac:dyDescent="0.25">
      <c r="A9486" s="200"/>
      <c r="B9486" s="200"/>
    </row>
    <row r="9487" spans="1:2" s="197" customFormat="1" x14ac:dyDescent="0.25">
      <c r="A9487" s="200"/>
      <c r="B9487" s="200"/>
    </row>
    <row r="9488" spans="1:2" s="197" customFormat="1" x14ac:dyDescent="0.25">
      <c r="A9488" s="200"/>
      <c r="B9488" s="200"/>
    </row>
    <row r="9489" spans="1:2" s="197" customFormat="1" x14ac:dyDescent="0.25">
      <c r="A9489" s="200"/>
      <c r="B9489" s="200"/>
    </row>
    <row r="9490" spans="1:2" s="197" customFormat="1" x14ac:dyDescent="0.25">
      <c r="A9490" s="200"/>
      <c r="B9490" s="200"/>
    </row>
    <row r="9491" spans="1:2" s="197" customFormat="1" x14ac:dyDescent="0.25">
      <c r="A9491" s="200"/>
      <c r="B9491" s="200"/>
    </row>
    <row r="9492" spans="1:2" s="197" customFormat="1" x14ac:dyDescent="0.25">
      <c r="A9492" s="200"/>
      <c r="B9492" s="200"/>
    </row>
    <row r="9493" spans="1:2" s="197" customFormat="1" x14ac:dyDescent="0.25">
      <c r="A9493" s="200"/>
      <c r="B9493" s="200"/>
    </row>
    <row r="9494" spans="1:2" s="197" customFormat="1" x14ac:dyDescent="0.25">
      <c r="A9494" s="200"/>
      <c r="B9494" s="200"/>
    </row>
    <row r="9495" spans="1:2" s="197" customFormat="1" x14ac:dyDescent="0.25">
      <c r="A9495" s="200"/>
      <c r="B9495" s="200"/>
    </row>
    <row r="9496" spans="1:2" s="197" customFormat="1" x14ac:dyDescent="0.25">
      <c r="A9496" s="200"/>
      <c r="B9496" s="200"/>
    </row>
    <row r="9497" spans="1:2" s="197" customFormat="1" x14ac:dyDescent="0.25">
      <c r="A9497" s="200"/>
      <c r="B9497" s="200"/>
    </row>
    <row r="9498" spans="1:2" s="197" customFormat="1" x14ac:dyDescent="0.25">
      <c r="A9498" s="200"/>
      <c r="B9498" s="200"/>
    </row>
    <row r="9499" spans="1:2" s="197" customFormat="1" x14ac:dyDescent="0.25">
      <c r="A9499" s="200"/>
      <c r="B9499" s="200"/>
    </row>
    <row r="9500" spans="1:2" s="197" customFormat="1" x14ac:dyDescent="0.25">
      <c r="A9500" s="200"/>
      <c r="B9500" s="200"/>
    </row>
    <row r="9501" spans="1:2" s="197" customFormat="1" x14ac:dyDescent="0.25">
      <c r="A9501" s="200"/>
      <c r="B9501" s="200"/>
    </row>
    <row r="9502" spans="1:2" s="197" customFormat="1" x14ac:dyDescent="0.25">
      <c r="A9502" s="200"/>
      <c r="B9502" s="200"/>
    </row>
    <row r="9503" spans="1:2" s="197" customFormat="1" x14ac:dyDescent="0.25">
      <c r="A9503" s="200"/>
      <c r="B9503" s="200"/>
    </row>
    <row r="9504" spans="1:2" s="197" customFormat="1" x14ac:dyDescent="0.25">
      <c r="A9504" s="200"/>
      <c r="B9504" s="200"/>
    </row>
    <row r="9505" spans="1:2" s="197" customFormat="1" x14ac:dyDescent="0.25">
      <c r="A9505" s="200"/>
      <c r="B9505" s="200"/>
    </row>
    <row r="9506" spans="1:2" s="197" customFormat="1" x14ac:dyDescent="0.25">
      <c r="A9506" s="200"/>
      <c r="B9506" s="200"/>
    </row>
    <row r="9507" spans="1:2" s="197" customFormat="1" x14ac:dyDescent="0.25">
      <c r="A9507" s="200"/>
      <c r="B9507" s="200"/>
    </row>
    <row r="9508" spans="1:2" s="197" customFormat="1" x14ac:dyDescent="0.25">
      <c r="A9508" s="200"/>
      <c r="B9508" s="200"/>
    </row>
    <row r="9509" spans="1:2" s="197" customFormat="1" x14ac:dyDescent="0.25">
      <c r="A9509" s="200"/>
      <c r="B9509" s="200"/>
    </row>
    <row r="9510" spans="1:2" s="197" customFormat="1" x14ac:dyDescent="0.25">
      <c r="A9510" s="200"/>
      <c r="B9510" s="200"/>
    </row>
    <row r="9511" spans="1:2" s="197" customFormat="1" x14ac:dyDescent="0.25">
      <c r="A9511" s="200"/>
      <c r="B9511" s="200"/>
    </row>
    <row r="9512" spans="1:2" s="197" customFormat="1" x14ac:dyDescent="0.25">
      <c r="A9512" s="200"/>
      <c r="B9512" s="200"/>
    </row>
    <row r="9513" spans="1:2" s="197" customFormat="1" x14ac:dyDescent="0.25">
      <c r="A9513" s="200"/>
      <c r="B9513" s="200"/>
    </row>
    <row r="9514" spans="1:2" s="197" customFormat="1" x14ac:dyDescent="0.25">
      <c r="A9514" s="200"/>
      <c r="B9514" s="200"/>
    </row>
    <row r="9515" spans="1:2" s="197" customFormat="1" x14ac:dyDescent="0.25">
      <c r="A9515" s="200"/>
      <c r="B9515" s="200"/>
    </row>
    <row r="9516" spans="1:2" s="197" customFormat="1" x14ac:dyDescent="0.25">
      <c r="A9516" s="200"/>
      <c r="B9516" s="200"/>
    </row>
    <row r="9517" spans="1:2" s="197" customFormat="1" x14ac:dyDescent="0.25">
      <c r="A9517" s="200"/>
      <c r="B9517" s="200"/>
    </row>
    <row r="9518" spans="1:2" s="197" customFormat="1" x14ac:dyDescent="0.25">
      <c r="A9518" s="200"/>
      <c r="B9518" s="200"/>
    </row>
    <row r="9519" spans="1:2" s="197" customFormat="1" x14ac:dyDescent="0.25">
      <c r="A9519" s="200"/>
      <c r="B9519" s="200"/>
    </row>
    <row r="9520" spans="1:2" s="197" customFormat="1" x14ac:dyDescent="0.25">
      <c r="A9520" s="200"/>
      <c r="B9520" s="200"/>
    </row>
    <row r="9521" spans="1:2" s="197" customFormat="1" x14ac:dyDescent="0.25">
      <c r="A9521" s="200"/>
      <c r="B9521" s="200"/>
    </row>
    <row r="9522" spans="1:2" s="197" customFormat="1" x14ac:dyDescent="0.25">
      <c r="A9522" s="200"/>
      <c r="B9522" s="200"/>
    </row>
    <row r="9523" spans="1:2" s="197" customFormat="1" x14ac:dyDescent="0.25">
      <c r="A9523" s="200"/>
      <c r="B9523" s="200"/>
    </row>
    <row r="9524" spans="1:2" s="197" customFormat="1" x14ac:dyDescent="0.25">
      <c r="A9524" s="200"/>
      <c r="B9524" s="200"/>
    </row>
    <row r="9525" spans="1:2" s="197" customFormat="1" x14ac:dyDescent="0.25">
      <c r="A9525" s="200"/>
      <c r="B9525" s="200"/>
    </row>
    <row r="9526" spans="1:2" s="197" customFormat="1" x14ac:dyDescent="0.25">
      <c r="A9526" s="200"/>
      <c r="B9526" s="200"/>
    </row>
    <row r="9527" spans="1:2" s="197" customFormat="1" x14ac:dyDescent="0.25">
      <c r="A9527" s="200"/>
      <c r="B9527" s="200"/>
    </row>
    <row r="9528" spans="1:2" s="197" customFormat="1" x14ac:dyDescent="0.25">
      <c r="A9528" s="200"/>
      <c r="B9528" s="200"/>
    </row>
    <row r="9529" spans="1:2" s="197" customFormat="1" x14ac:dyDescent="0.25">
      <c r="A9529" s="200"/>
      <c r="B9529" s="200"/>
    </row>
    <row r="9530" spans="1:2" s="197" customFormat="1" x14ac:dyDescent="0.25">
      <c r="A9530" s="200"/>
      <c r="B9530" s="200"/>
    </row>
    <row r="9531" spans="1:2" s="197" customFormat="1" x14ac:dyDescent="0.25">
      <c r="A9531" s="200"/>
      <c r="B9531" s="200"/>
    </row>
    <row r="9532" spans="1:2" s="197" customFormat="1" x14ac:dyDescent="0.25">
      <c r="A9532" s="200"/>
      <c r="B9532" s="200"/>
    </row>
    <row r="9533" spans="1:2" s="197" customFormat="1" x14ac:dyDescent="0.25">
      <c r="A9533" s="200"/>
      <c r="B9533" s="200"/>
    </row>
    <row r="9534" spans="1:2" s="197" customFormat="1" x14ac:dyDescent="0.25">
      <c r="A9534" s="200"/>
      <c r="B9534" s="200"/>
    </row>
    <row r="9535" spans="1:2" s="197" customFormat="1" x14ac:dyDescent="0.25">
      <c r="A9535" s="200"/>
      <c r="B9535" s="200"/>
    </row>
    <row r="9536" spans="1:2" s="197" customFormat="1" x14ac:dyDescent="0.25">
      <c r="A9536" s="200"/>
      <c r="B9536" s="200"/>
    </row>
    <row r="9537" spans="1:2" s="197" customFormat="1" x14ac:dyDescent="0.25">
      <c r="A9537" s="200"/>
      <c r="B9537" s="200"/>
    </row>
    <row r="9538" spans="1:2" s="197" customFormat="1" x14ac:dyDescent="0.25">
      <c r="A9538" s="200"/>
      <c r="B9538" s="200"/>
    </row>
    <row r="9539" spans="1:2" s="197" customFormat="1" x14ac:dyDescent="0.25">
      <c r="A9539" s="200"/>
      <c r="B9539" s="200"/>
    </row>
    <row r="9540" spans="1:2" s="197" customFormat="1" x14ac:dyDescent="0.25">
      <c r="A9540" s="200"/>
      <c r="B9540" s="200"/>
    </row>
    <row r="9541" spans="1:2" s="197" customFormat="1" x14ac:dyDescent="0.25">
      <c r="A9541" s="200"/>
      <c r="B9541" s="200"/>
    </row>
    <row r="9542" spans="1:2" s="197" customFormat="1" x14ac:dyDescent="0.25">
      <c r="A9542" s="200"/>
      <c r="B9542" s="200"/>
    </row>
    <row r="9543" spans="1:2" s="197" customFormat="1" x14ac:dyDescent="0.25">
      <c r="A9543" s="200"/>
      <c r="B9543" s="200"/>
    </row>
    <row r="9544" spans="1:2" s="197" customFormat="1" x14ac:dyDescent="0.25">
      <c r="A9544" s="200"/>
      <c r="B9544" s="200"/>
    </row>
    <row r="9545" spans="1:2" s="197" customFormat="1" x14ac:dyDescent="0.25">
      <c r="A9545" s="200"/>
      <c r="B9545" s="200"/>
    </row>
    <row r="9546" spans="1:2" s="197" customFormat="1" x14ac:dyDescent="0.25">
      <c r="A9546" s="200"/>
      <c r="B9546" s="200"/>
    </row>
    <row r="9547" spans="1:2" s="197" customFormat="1" x14ac:dyDescent="0.25">
      <c r="A9547" s="200"/>
      <c r="B9547" s="200"/>
    </row>
    <row r="9548" spans="1:2" s="197" customFormat="1" x14ac:dyDescent="0.25">
      <c r="A9548" s="200"/>
      <c r="B9548" s="200"/>
    </row>
    <row r="9549" spans="1:2" s="197" customFormat="1" x14ac:dyDescent="0.25">
      <c r="A9549" s="200"/>
      <c r="B9549" s="200"/>
    </row>
    <row r="9550" spans="1:2" s="197" customFormat="1" x14ac:dyDescent="0.25">
      <c r="A9550" s="200"/>
      <c r="B9550" s="200"/>
    </row>
    <row r="9551" spans="1:2" s="197" customFormat="1" x14ac:dyDescent="0.25">
      <c r="A9551" s="200"/>
      <c r="B9551" s="200"/>
    </row>
    <row r="9552" spans="1:2" s="197" customFormat="1" x14ac:dyDescent="0.25">
      <c r="A9552" s="200"/>
      <c r="B9552" s="200"/>
    </row>
    <row r="9553" spans="1:2" s="197" customFormat="1" x14ac:dyDescent="0.25">
      <c r="A9553" s="200"/>
      <c r="B9553" s="200"/>
    </row>
    <row r="9554" spans="1:2" s="197" customFormat="1" x14ac:dyDescent="0.25">
      <c r="A9554" s="200"/>
      <c r="B9554" s="200"/>
    </row>
    <row r="9555" spans="1:2" s="197" customFormat="1" x14ac:dyDescent="0.25">
      <c r="A9555" s="200"/>
      <c r="B9555" s="200"/>
    </row>
    <row r="9556" spans="1:2" s="197" customFormat="1" x14ac:dyDescent="0.25">
      <c r="A9556" s="200"/>
      <c r="B9556" s="200"/>
    </row>
    <row r="9557" spans="1:2" s="197" customFormat="1" x14ac:dyDescent="0.25">
      <c r="A9557" s="200"/>
      <c r="B9557" s="200"/>
    </row>
    <row r="9558" spans="1:2" s="197" customFormat="1" x14ac:dyDescent="0.25">
      <c r="A9558" s="200"/>
      <c r="B9558" s="200"/>
    </row>
    <row r="9559" spans="1:2" s="197" customFormat="1" x14ac:dyDescent="0.25">
      <c r="A9559" s="200"/>
      <c r="B9559" s="200"/>
    </row>
    <row r="9560" spans="1:2" s="197" customFormat="1" x14ac:dyDescent="0.25">
      <c r="A9560" s="200"/>
      <c r="B9560" s="200"/>
    </row>
    <row r="9561" spans="1:2" s="197" customFormat="1" x14ac:dyDescent="0.25">
      <c r="A9561" s="200"/>
      <c r="B9561" s="200"/>
    </row>
    <row r="9562" spans="1:2" s="197" customFormat="1" x14ac:dyDescent="0.25">
      <c r="A9562" s="200"/>
      <c r="B9562" s="200"/>
    </row>
    <row r="9563" spans="1:2" s="197" customFormat="1" x14ac:dyDescent="0.25">
      <c r="A9563" s="200"/>
      <c r="B9563" s="200"/>
    </row>
    <row r="9564" spans="1:2" s="197" customFormat="1" x14ac:dyDescent="0.25">
      <c r="A9564" s="200"/>
      <c r="B9564" s="200"/>
    </row>
    <row r="9565" spans="1:2" s="197" customFormat="1" x14ac:dyDescent="0.25">
      <c r="A9565" s="200"/>
      <c r="B9565" s="200"/>
    </row>
    <row r="9566" spans="1:2" s="197" customFormat="1" x14ac:dyDescent="0.25">
      <c r="A9566" s="200"/>
      <c r="B9566" s="200"/>
    </row>
    <row r="9567" spans="1:2" s="197" customFormat="1" x14ac:dyDescent="0.25">
      <c r="A9567" s="200"/>
      <c r="B9567" s="200"/>
    </row>
    <row r="9568" spans="1:2" s="197" customFormat="1" x14ac:dyDescent="0.25">
      <c r="A9568" s="200"/>
      <c r="B9568" s="200"/>
    </row>
    <row r="9569" spans="1:2" s="197" customFormat="1" x14ac:dyDescent="0.25">
      <c r="A9569" s="200"/>
      <c r="B9569" s="200"/>
    </row>
    <row r="9570" spans="1:2" s="197" customFormat="1" x14ac:dyDescent="0.25">
      <c r="A9570" s="200"/>
      <c r="B9570" s="200"/>
    </row>
    <row r="9571" spans="1:2" s="197" customFormat="1" x14ac:dyDescent="0.25">
      <c r="A9571" s="200"/>
      <c r="B9571" s="200"/>
    </row>
    <row r="9572" spans="1:2" s="197" customFormat="1" x14ac:dyDescent="0.25">
      <c r="A9572" s="200"/>
      <c r="B9572" s="200"/>
    </row>
    <row r="9573" spans="1:2" s="197" customFormat="1" x14ac:dyDescent="0.25">
      <c r="A9573" s="200"/>
      <c r="B9573" s="200"/>
    </row>
    <row r="9574" spans="1:2" s="197" customFormat="1" x14ac:dyDescent="0.25">
      <c r="A9574" s="200"/>
      <c r="B9574" s="200"/>
    </row>
    <row r="9575" spans="1:2" s="197" customFormat="1" x14ac:dyDescent="0.25">
      <c r="A9575" s="200"/>
      <c r="B9575" s="200"/>
    </row>
    <row r="9576" spans="1:2" s="197" customFormat="1" x14ac:dyDescent="0.25">
      <c r="A9576" s="200"/>
      <c r="B9576" s="200"/>
    </row>
    <row r="9577" spans="1:2" s="197" customFormat="1" x14ac:dyDescent="0.25">
      <c r="A9577" s="200"/>
      <c r="B9577" s="200"/>
    </row>
    <row r="9578" spans="1:2" s="197" customFormat="1" x14ac:dyDescent="0.25">
      <c r="A9578" s="200"/>
      <c r="B9578" s="200"/>
    </row>
    <row r="9579" spans="1:2" s="197" customFormat="1" x14ac:dyDescent="0.25">
      <c r="A9579" s="200"/>
      <c r="B9579" s="200"/>
    </row>
    <row r="9580" spans="1:2" s="197" customFormat="1" x14ac:dyDescent="0.25">
      <c r="A9580" s="200"/>
      <c r="B9580" s="200"/>
    </row>
    <row r="9581" spans="1:2" s="197" customFormat="1" x14ac:dyDescent="0.25">
      <c r="A9581" s="200"/>
      <c r="B9581" s="200"/>
    </row>
    <row r="9582" spans="1:2" s="197" customFormat="1" x14ac:dyDescent="0.25">
      <c r="A9582" s="200"/>
      <c r="B9582" s="200"/>
    </row>
    <row r="9583" spans="1:2" s="197" customFormat="1" x14ac:dyDescent="0.25">
      <c r="A9583" s="200"/>
      <c r="B9583" s="200"/>
    </row>
    <row r="9584" spans="1:2" s="197" customFormat="1" x14ac:dyDescent="0.25">
      <c r="A9584" s="200"/>
      <c r="B9584" s="200"/>
    </row>
    <row r="9585" spans="1:2" s="197" customFormat="1" x14ac:dyDescent="0.25">
      <c r="A9585" s="200"/>
      <c r="B9585" s="200"/>
    </row>
    <row r="9586" spans="1:2" s="197" customFormat="1" x14ac:dyDescent="0.25">
      <c r="A9586" s="200"/>
      <c r="B9586" s="200"/>
    </row>
    <row r="9587" spans="1:2" s="197" customFormat="1" x14ac:dyDescent="0.25">
      <c r="A9587" s="200"/>
      <c r="B9587" s="200"/>
    </row>
    <row r="9588" spans="1:2" s="197" customFormat="1" x14ac:dyDescent="0.25">
      <c r="A9588" s="200"/>
      <c r="B9588" s="200"/>
    </row>
    <row r="9589" spans="1:2" s="197" customFormat="1" x14ac:dyDescent="0.25">
      <c r="A9589" s="200"/>
      <c r="B9589" s="200"/>
    </row>
    <row r="9590" spans="1:2" s="197" customFormat="1" x14ac:dyDescent="0.25">
      <c r="A9590" s="200"/>
      <c r="B9590" s="200"/>
    </row>
    <row r="9591" spans="1:2" s="197" customFormat="1" x14ac:dyDescent="0.25">
      <c r="A9591" s="200"/>
      <c r="B9591" s="200"/>
    </row>
    <row r="9592" spans="1:2" s="197" customFormat="1" x14ac:dyDescent="0.25">
      <c r="A9592" s="200"/>
      <c r="B9592" s="200"/>
    </row>
    <row r="9593" spans="1:2" s="197" customFormat="1" x14ac:dyDescent="0.25">
      <c r="A9593" s="200"/>
      <c r="B9593" s="200"/>
    </row>
    <row r="9594" spans="1:2" s="197" customFormat="1" x14ac:dyDescent="0.25">
      <c r="A9594" s="200"/>
      <c r="B9594" s="200"/>
    </row>
    <row r="9595" spans="1:2" s="197" customFormat="1" x14ac:dyDescent="0.25">
      <c r="A9595" s="200"/>
      <c r="B9595" s="200"/>
    </row>
    <row r="9596" spans="1:2" s="197" customFormat="1" x14ac:dyDescent="0.25">
      <c r="A9596" s="200"/>
      <c r="B9596" s="200"/>
    </row>
    <row r="9597" spans="1:2" s="197" customFormat="1" x14ac:dyDescent="0.25">
      <c r="A9597" s="200"/>
      <c r="B9597" s="200"/>
    </row>
    <row r="9598" spans="1:2" s="197" customFormat="1" x14ac:dyDescent="0.25">
      <c r="A9598" s="200"/>
      <c r="B9598" s="200"/>
    </row>
    <row r="9599" spans="1:2" s="197" customFormat="1" x14ac:dyDescent="0.25">
      <c r="A9599" s="200"/>
      <c r="B9599" s="200"/>
    </row>
    <row r="9600" spans="1:2" s="197" customFormat="1" x14ac:dyDescent="0.25">
      <c r="A9600" s="200"/>
      <c r="B9600" s="200"/>
    </row>
    <row r="9601" spans="1:2" s="197" customFormat="1" x14ac:dyDescent="0.25">
      <c r="A9601" s="200"/>
      <c r="B9601" s="200"/>
    </row>
    <row r="9602" spans="1:2" s="197" customFormat="1" x14ac:dyDescent="0.25">
      <c r="A9602" s="200"/>
      <c r="B9602" s="200"/>
    </row>
    <row r="9603" spans="1:2" s="197" customFormat="1" x14ac:dyDescent="0.25">
      <c r="A9603" s="200"/>
      <c r="B9603" s="200"/>
    </row>
    <row r="9604" spans="1:2" s="197" customFormat="1" x14ac:dyDescent="0.25">
      <c r="A9604" s="200"/>
      <c r="B9604" s="200"/>
    </row>
    <row r="9605" spans="1:2" s="197" customFormat="1" x14ac:dyDescent="0.25">
      <c r="A9605" s="200"/>
      <c r="B9605" s="200"/>
    </row>
    <row r="9606" spans="1:2" s="197" customFormat="1" x14ac:dyDescent="0.25">
      <c r="A9606" s="200"/>
      <c r="B9606" s="200"/>
    </row>
    <row r="9607" spans="1:2" s="197" customFormat="1" x14ac:dyDescent="0.25">
      <c r="A9607" s="200"/>
      <c r="B9607" s="200"/>
    </row>
    <row r="9608" spans="1:2" s="197" customFormat="1" x14ac:dyDescent="0.25">
      <c r="A9608" s="200"/>
      <c r="B9608" s="200"/>
    </row>
    <row r="9609" spans="1:2" s="197" customFormat="1" x14ac:dyDescent="0.25">
      <c r="A9609" s="200"/>
      <c r="B9609" s="200"/>
    </row>
    <row r="9610" spans="1:2" s="197" customFormat="1" x14ac:dyDescent="0.25">
      <c r="A9610" s="200"/>
      <c r="B9610" s="200"/>
    </row>
    <row r="9611" spans="1:2" s="197" customFormat="1" x14ac:dyDescent="0.25">
      <c r="A9611" s="200"/>
      <c r="B9611" s="200"/>
    </row>
    <row r="9612" spans="1:2" s="197" customFormat="1" x14ac:dyDescent="0.25">
      <c r="A9612" s="200"/>
      <c r="B9612" s="200"/>
    </row>
    <row r="9613" spans="1:2" s="197" customFormat="1" x14ac:dyDescent="0.25">
      <c r="A9613" s="200"/>
      <c r="B9613" s="200"/>
    </row>
    <row r="9614" spans="1:2" s="197" customFormat="1" x14ac:dyDescent="0.25">
      <c r="A9614" s="200"/>
      <c r="B9614" s="200"/>
    </row>
    <row r="9615" spans="1:2" s="197" customFormat="1" x14ac:dyDescent="0.25">
      <c r="A9615" s="200"/>
      <c r="B9615" s="200"/>
    </row>
    <row r="9616" spans="1:2" s="197" customFormat="1" x14ac:dyDescent="0.25">
      <c r="A9616" s="200"/>
      <c r="B9616" s="200"/>
    </row>
    <row r="9617" spans="1:2" s="197" customFormat="1" x14ac:dyDescent="0.25">
      <c r="A9617" s="200"/>
      <c r="B9617" s="200"/>
    </row>
    <row r="9618" spans="1:2" s="197" customFormat="1" x14ac:dyDescent="0.25">
      <c r="A9618" s="200"/>
      <c r="B9618" s="200"/>
    </row>
    <row r="9619" spans="1:2" s="197" customFormat="1" x14ac:dyDescent="0.25">
      <c r="A9619" s="200"/>
      <c r="B9619" s="200"/>
    </row>
    <row r="9620" spans="1:2" s="197" customFormat="1" x14ac:dyDescent="0.25">
      <c r="A9620" s="200"/>
      <c r="B9620" s="200"/>
    </row>
    <row r="9621" spans="1:2" s="197" customFormat="1" x14ac:dyDescent="0.25">
      <c r="A9621" s="200"/>
      <c r="B9621" s="200"/>
    </row>
    <row r="9622" spans="1:2" s="197" customFormat="1" x14ac:dyDescent="0.25">
      <c r="A9622" s="200"/>
      <c r="B9622" s="200"/>
    </row>
    <row r="9623" spans="1:2" s="197" customFormat="1" x14ac:dyDescent="0.25">
      <c r="A9623" s="200"/>
      <c r="B9623" s="200"/>
    </row>
    <row r="9624" spans="1:2" s="197" customFormat="1" x14ac:dyDescent="0.25">
      <c r="A9624" s="200"/>
      <c r="B9624" s="200"/>
    </row>
    <row r="9625" spans="1:2" s="197" customFormat="1" x14ac:dyDescent="0.25">
      <c r="A9625" s="200"/>
      <c r="B9625" s="200"/>
    </row>
    <row r="9626" spans="1:2" s="197" customFormat="1" x14ac:dyDescent="0.25">
      <c r="A9626" s="200"/>
      <c r="B9626" s="200"/>
    </row>
    <row r="9627" spans="1:2" s="197" customFormat="1" x14ac:dyDescent="0.25">
      <c r="A9627" s="200"/>
      <c r="B9627" s="200"/>
    </row>
    <row r="9628" spans="1:2" s="197" customFormat="1" x14ac:dyDescent="0.25">
      <c r="A9628" s="200"/>
      <c r="B9628" s="200"/>
    </row>
    <row r="9629" spans="1:2" s="197" customFormat="1" x14ac:dyDescent="0.25">
      <c r="A9629" s="200"/>
      <c r="B9629" s="200"/>
    </row>
    <row r="9630" spans="1:2" s="197" customFormat="1" x14ac:dyDescent="0.25">
      <c r="A9630" s="200"/>
      <c r="B9630" s="200"/>
    </row>
    <row r="9631" spans="1:2" s="197" customFormat="1" x14ac:dyDescent="0.25">
      <c r="A9631" s="200"/>
      <c r="B9631" s="200"/>
    </row>
    <row r="9632" spans="1:2" s="197" customFormat="1" x14ac:dyDescent="0.25">
      <c r="A9632" s="200"/>
      <c r="B9632" s="200"/>
    </row>
    <row r="9633" spans="1:2" s="197" customFormat="1" x14ac:dyDescent="0.25">
      <c r="A9633" s="200"/>
      <c r="B9633" s="200"/>
    </row>
    <row r="9634" spans="1:2" s="197" customFormat="1" x14ac:dyDescent="0.25">
      <c r="A9634" s="200"/>
      <c r="B9634" s="200"/>
    </row>
    <row r="9635" spans="1:2" s="197" customFormat="1" x14ac:dyDescent="0.25">
      <c r="A9635" s="200"/>
      <c r="B9635" s="200"/>
    </row>
    <row r="9636" spans="1:2" s="197" customFormat="1" x14ac:dyDescent="0.25">
      <c r="A9636" s="200"/>
      <c r="B9636" s="200"/>
    </row>
    <row r="9637" spans="1:2" s="197" customFormat="1" x14ac:dyDescent="0.25">
      <c r="A9637" s="200"/>
      <c r="B9637" s="200"/>
    </row>
    <row r="9638" spans="1:2" s="197" customFormat="1" x14ac:dyDescent="0.25">
      <c r="A9638" s="200"/>
      <c r="B9638" s="200"/>
    </row>
    <row r="9639" spans="1:2" s="197" customFormat="1" x14ac:dyDescent="0.25">
      <c r="A9639" s="200"/>
      <c r="B9639" s="200"/>
    </row>
    <row r="9640" spans="1:2" s="197" customFormat="1" x14ac:dyDescent="0.25">
      <c r="A9640" s="200"/>
      <c r="B9640" s="200"/>
    </row>
    <row r="9641" spans="1:2" s="197" customFormat="1" x14ac:dyDescent="0.25">
      <c r="A9641" s="200"/>
      <c r="B9641" s="200"/>
    </row>
    <row r="9642" spans="1:2" s="197" customFormat="1" x14ac:dyDescent="0.25">
      <c r="A9642" s="200"/>
      <c r="B9642" s="200"/>
    </row>
    <row r="9643" spans="1:2" s="197" customFormat="1" x14ac:dyDescent="0.25">
      <c r="A9643" s="200"/>
      <c r="B9643" s="200"/>
    </row>
    <row r="9644" spans="1:2" s="197" customFormat="1" x14ac:dyDescent="0.25">
      <c r="A9644" s="200"/>
      <c r="B9644" s="200"/>
    </row>
    <row r="9645" spans="1:2" s="197" customFormat="1" x14ac:dyDescent="0.25">
      <c r="A9645" s="200"/>
      <c r="B9645" s="200"/>
    </row>
    <row r="9646" spans="1:2" s="197" customFormat="1" x14ac:dyDescent="0.25">
      <c r="A9646" s="200"/>
      <c r="B9646" s="200"/>
    </row>
    <row r="9647" spans="1:2" s="197" customFormat="1" x14ac:dyDescent="0.25">
      <c r="A9647" s="200"/>
      <c r="B9647" s="200"/>
    </row>
    <row r="9648" spans="1:2" s="197" customFormat="1" x14ac:dyDescent="0.25">
      <c r="A9648" s="200"/>
      <c r="B9648" s="200"/>
    </row>
    <row r="9649" spans="1:2" s="197" customFormat="1" x14ac:dyDescent="0.25">
      <c r="A9649" s="200"/>
      <c r="B9649" s="200"/>
    </row>
    <row r="9650" spans="1:2" s="197" customFormat="1" x14ac:dyDescent="0.25">
      <c r="A9650" s="200"/>
      <c r="B9650" s="200"/>
    </row>
    <row r="9651" spans="1:2" s="197" customFormat="1" x14ac:dyDescent="0.25">
      <c r="A9651" s="200"/>
      <c r="B9651" s="200"/>
    </row>
    <row r="9652" spans="1:2" s="197" customFormat="1" x14ac:dyDescent="0.25">
      <c r="A9652" s="200"/>
      <c r="B9652" s="200"/>
    </row>
    <row r="9653" spans="1:2" s="197" customFormat="1" x14ac:dyDescent="0.25">
      <c r="A9653" s="200"/>
      <c r="B9653" s="200"/>
    </row>
    <row r="9654" spans="1:2" s="197" customFormat="1" x14ac:dyDescent="0.25">
      <c r="A9654" s="200"/>
      <c r="B9654" s="200"/>
    </row>
    <row r="9655" spans="1:2" s="197" customFormat="1" x14ac:dyDescent="0.25">
      <c r="A9655" s="200"/>
      <c r="B9655" s="200"/>
    </row>
    <row r="9656" spans="1:2" s="197" customFormat="1" x14ac:dyDescent="0.25">
      <c r="A9656" s="200"/>
      <c r="B9656" s="200"/>
    </row>
    <row r="9657" spans="1:2" s="197" customFormat="1" x14ac:dyDescent="0.25">
      <c r="A9657" s="200"/>
      <c r="B9657" s="200"/>
    </row>
    <row r="9658" spans="1:2" s="197" customFormat="1" x14ac:dyDescent="0.25">
      <c r="A9658" s="200"/>
      <c r="B9658" s="200"/>
    </row>
    <row r="9659" spans="1:2" s="197" customFormat="1" x14ac:dyDescent="0.25">
      <c r="A9659" s="200"/>
      <c r="B9659" s="200"/>
    </row>
    <row r="9660" spans="1:2" s="197" customFormat="1" x14ac:dyDescent="0.25">
      <c r="A9660" s="200"/>
      <c r="B9660" s="200"/>
    </row>
    <row r="9661" spans="1:2" s="197" customFormat="1" x14ac:dyDescent="0.25">
      <c r="A9661" s="200"/>
      <c r="B9661" s="200"/>
    </row>
    <row r="9662" spans="1:2" s="197" customFormat="1" x14ac:dyDescent="0.25">
      <c r="A9662" s="200"/>
      <c r="B9662" s="200"/>
    </row>
    <row r="9663" spans="1:2" s="197" customFormat="1" x14ac:dyDescent="0.25">
      <c r="A9663" s="200"/>
      <c r="B9663" s="200"/>
    </row>
    <row r="9664" spans="1:2" s="197" customFormat="1" x14ac:dyDescent="0.25">
      <c r="A9664" s="200"/>
      <c r="B9664" s="200"/>
    </row>
    <row r="9665" spans="1:2" s="197" customFormat="1" x14ac:dyDescent="0.25">
      <c r="A9665" s="200"/>
      <c r="B9665" s="200"/>
    </row>
    <row r="9666" spans="1:2" s="197" customFormat="1" x14ac:dyDescent="0.25">
      <c r="A9666" s="200"/>
      <c r="B9666" s="200"/>
    </row>
    <row r="9667" spans="1:2" s="197" customFormat="1" x14ac:dyDescent="0.25">
      <c r="A9667" s="200"/>
      <c r="B9667" s="200"/>
    </row>
    <row r="9668" spans="1:2" s="197" customFormat="1" x14ac:dyDescent="0.25">
      <c r="A9668" s="200"/>
      <c r="B9668" s="200"/>
    </row>
    <row r="9669" spans="1:2" s="197" customFormat="1" x14ac:dyDescent="0.25">
      <c r="A9669" s="200"/>
      <c r="B9669" s="200"/>
    </row>
    <row r="9670" spans="1:2" s="197" customFormat="1" x14ac:dyDescent="0.25">
      <c r="A9670" s="200"/>
      <c r="B9670" s="200"/>
    </row>
    <row r="9671" spans="1:2" s="197" customFormat="1" x14ac:dyDescent="0.25">
      <c r="A9671" s="200"/>
      <c r="B9671" s="200"/>
    </row>
    <row r="9672" spans="1:2" s="197" customFormat="1" x14ac:dyDescent="0.25">
      <c r="A9672" s="200"/>
      <c r="B9672" s="200"/>
    </row>
    <row r="9673" spans="1:2" s="197" customFormat="1" x14ac:dyDescent="0.25">
      <c r="A9673" s="200"/>
      <c r="B9673" s="200"/>
    </row>
    <row r="9674" spans="1:2" s="197" customFormat="1" x14ac:dyDescent="0.25">
      <c r="A9674" s="200"/>
      <c r="B9674" s="200"/>
    </row>
    <row r="9675" spans="1:2" s="197" customFormat="1" x14ac:dyDescent="0.25">
      <c r="A9675" s="200"/>
      <c r="B9675" s="200"/>
    </row>
    <row r="9676" spans="1:2" s="197" customFormat="1" x14ac:dyDescent="0.25">
      <c r="A9676" s="200"/>
      <c r="B9676" s="200"/>
    </row>
    <row r="9677" spans="1:2" s="197" customFormat="1" x14ac:dyDescent="0.25">
      <c r="A9677" s="200"/>
      <c r="B9677" s="200"/>
    </row>
    <row r="9678" spans="1:2" s="197" customFormat="1" x14ac:dyDescent="0.25">
      <c r="A9678" s="200"/>
      <c r="B9678" s="200"/>
    </row>
    <row r="9679" spans="1:2" s="197" customFormat="1" x14ac:dyDescent="0.25">
      <c r="A9679" s="200"/>
      <c r="B9679" s="200"/>
    </row>
    <row r="9680" spans="1:2" s="197" customFormat="1" x14ac:dyDescent="0.25">
      <c r="A9680" s="200"/>
      <c r="B9680" s="200"/>
    </row>
    <row r="9681" spans="1:2" s="197" customFormat="1" x14ac:dyDescent="0.25">
      <c r="A9681" s="200"/>
      <c r="B9681" s="200"/>
    </row>
    <row r="9682" spans="1:2" s="197" customFormat="1" x14ac:dyDescent="0.25">
      <c r="A9682" s="200"/>
      <c r="B9682" s="200"/>
    </row>
    <row r="9683" spans="1:2" s="197" customFormat="1" x14ac:dyDescent="0.25">
      <c r="A9683" s="200"/>
      <c r="B9683" s="200"/>
    </row>
    <row r="9684" spans="1:2" s="197" customFormat="1" x14ac:dyDescent="0.25">
      <c r="A9684" s="200"/>
      <c r="B9684" s="200"/>
    </row>
    <row r="9685" spans="1:2" s="197" customFormat="1" x14ac:dyDescent="0.25">
      <c r="A9685" s="200"/>
      <c r="B9685" s="200"/>
    </row>
    <row r="9686" spans="1:2" s="197" customFormat="1" x14ac:dyDescent="0.25">
      <c r="A9686" s="200"/>
      <c r="B9686" s="200"/>
    </row>
    <row r="9687" spans="1:2" s="197" customFormat="1" x14ac:dyDescent="0.25">
      <c r="A9687" s="200"/>
      <c r="B9687" s="200"/>
    </row>
    <row r="9688" spans="1:2" s="197" customFormat="1" x14ac:dyDescent="0.25">
      <c r="A9688" s="200"/>
      <c r="B9688" s="200"/>
    </row>
    <row r="9689" spans="1:2" s="197" customFormat="1" x14ac:dyDescent="0.25">
      <c r="A9689" s="200"/>
      <c r="B9689" s="200"/>
    </row>
    <row r="9690" spans="1:2" s="197" customFormat="1" x14ac:dyDescent="0.25">
      <c r="A9690" s="200"/>
      <c r="B9690" s="200"/>
    </row>
    <row r="9691" spans="1:2" s="197" customFormat="1" x14ac:dyDescent="0.25">
      <c r="A9691" s="200"/>
      <c r="B9691" s="200"/>
    </row>
    <row r="9692" spans="1:2" s="197" customFormat="1" x14ac:dyDescent="0.25">
      <c r="A9692" s="200"/>
      <c r="B9692" s="200"/>
    </row>
    <row r="9693" spans="1:2" s="197" customFormat="1" x14ac:dyDescent="0.25">
      <c r="A9693" s="200"/>
      <c r="B9693" s="200"/>
    </row>
    <row r="9694" spans="1:2" s="197" customFormat="1" x14ac:dyDescent="0.25">
      <c r="A9694" s="200"/>
      <c r="B9694" s="200"/>
    </row>
    <row r="9695" spans="1:2" s="197" customFormat="1" x14ac:dyDescent="0.25">
      <c r="A9695" s="200"/>
      <c r="B9695" s="200"/>
    </row>
    <row r="9696" spans="1:2" s="197" customFormat="1" x14ac:dyDescent="0.25">
      <c r="A9696" s="200"/>
      <c r="B9696" s="200"/>
    </row>
    <row r="9697" spans="1:2" s="197" customFormat="1" x14ac:dyDescent="0.25">
      <c r="A9697" s="200"/>
      <c r="B9697" s="200"/>
    </row>
    <row r="9698" spans="1:2" s="197" customFormat="1" x14ac:dyDescent="0.25">
      <c r="A9698" s="200"/>
      <c r="B9698" s="200"/>
    </row>
    <row r="9699" spans="1:2" s="197" customFormat="1" x14ac:dyDescent="0.25">
      <c r="A9699" s="200"/>
      <c r="B9699" s="200"/>
    </row>
    <row r="9700" spans="1:2" s="197" customFormat="1" x14ac:dyDescent="0.25">
      <c r="A9700" s="200"/>
      <c r="B9700" s="200"/>
    </row>
    <row r="9701" spans="1:2" s="197" customFormat="1" x14ac:dyDescent="0.25">
      <c r="A9701" s="200"/>
      <c r="B9701" s="200"/>
    </row>
    <row r="9702" spans="1:2" s="197" customFormat="1" x14ac:dyDescent="0.25">
      <c r="A9702" s="200"/>
      <c r="B9702" s="200"/>
    </row>
    <row r="9703" spans="1:2" s="197" customFormat="1" x14ac:dyDescent="0.25">
      <c r="A9703" s="200"/>
      <c r="B9703" s="200"/>
    </row>
    <row r="9704" spans="1:2" s="197" customFormat="1" x14ac:dyDescent="0.25">
      <c r="A9704" s="200"/>
      <c r="B9704" s="200"/>
    </row>
    <row r="9705" spans="1:2" s="197" customFormat="1" x14ac:dyDescent="0.25">
      <c r="A9705" s="200"/>
      <c r="B9705" s="200"/>
    </row>
    <row r="9706" spans="1:2" s="197" customFormat="1" x14ac:dyDescent="0.25">
      <c r="A9706" s="200"/>
      <c r="B9706" s="200"/>
    </row>
    <row r="9707" spans="1:2" s="197" customFormat="1" x14ac:dyDescent="0.25">
      <c r="A9707" s="200"/>
      <c r="B9707" s="200"/>
    </row>
    <row r="9708" spans="1:2" s="197" customFormat="1" x14ac:dyDescent="0.25">
      <c r="A9708" s="200"/>
      <c r="B9708" s="200"/>
    </row>
    <row r="9709" spans="1:2" s="197" customFormat="1" x14ac:dyDescent="0.25">
      <c r="A9709" s="200"/>
      <c r="B9709" s="200"/>
    </row>
    <row r="9710" spans="1:2" s="197" customFormat="1" x14ac:dyDescent="0.25">
      <c r="A9710" s="200"/>
      <c r="B9710" s="200"/>
    </row>
    <row r="9711" spans="1:2" s="197" customFormat="1" x14ac:dyDescent="0.25">
      <c r="A9711" s="200"/>
      <c r="B9711" s="200"/>
    </row>
    <row r="9712" spans="1:2" s="197" customFormat="1" x14ac:dyDescent="0.25">
      <c r="A9712" s="200"/>
      <c r="B9712" s="200"/>
    </row>
    <row r="9713" spans="1:2" s="197" customFormat="1" x14ac:dyDescent="0.25">
      <c r="A9713" s="200"/>
      <c r="B9713" s="200"/>
    </row>
    <row r="9714" spans="1:2" s="197" customFormat="1" x14ac:dyDescent="0.25">
      <c r="A9714" s="200"/>
      <c r="B9714" s="200"/>
    </row>
    <row r="9715" spans="1:2" s="197" customFormat="1" x14ac:dyDescent="0.25">
      <c r="A9715" s="200"/>
      <c r="B9715" s="200"/>
    </row>
    <row r="9716" spans="1:2" s="197" customFormat="1" x14ac:dyDescent="0.25">
      <c r="A9716" s="200"/>
      <c r="B9716" s="200"/>
    </row>
    <row r="9717" spans="1:2" s="197" customFormat="1" x14ac:dyDescent="0.25">
      <c r="A9717" s="200"/>
      <c r="B9717" s="200"/>
    </row>
    <row r="9718" spans="1:2" s="197" customFormat="1" x14ac:dyDescent="0.25">
      <c r="A9718" s="200"/>
      <c r="B9718" s="200"/>
    </row>
    <row r="9719" spans="1:2" s="197" customFormat="1" x14ac:dyDescent="0.25">
      <c r="A9719" s="200"/>
      <c r="B9719" s="200"/>
    </row>
    <row r="9720" spans="1:2" s="197" customFormat="1" x14ac:dyDescent="0.25">
      <c r="A9720" s="200"/>
      <c r="B9720" s="200"/>
    </row>
    <row r="9721" spans="1:2" s="197" customFormat="1" x14ac:dyDescent="0.25">
      <c r="A9721" s="200"/>
      <c r="B9721" s="200"/>
    </row>
    <row r="9722" spans="1:2" s="197" customFormat="1" x14ac:dyDescent="0.25">
      <c r="A9722" s="200"/>
      <c r="B9722" s="200"/>
    </row>
    <row r="9723" spans="1:2" s="197" customFormat="1" x14ac:dyDescent="0.25">
      <c r="A9723" s="200"/>
      <c r="B9723" s="200"/>
    </row>
    <row r="9724" spans="1:2" s="197" customFormat="1" x14ac:dyDescent="0.25">
      <c r="A9724" s="200"/>
      <c r="B9724" s="200"/>
    </row>
    <row r="9725" spans="1:2" s="197" customFormat="1" x14ac:dyDescent="0.25">
      <c r="A9725" s="200"/>
      <c r="B9725" s="200"/>
    </row>
    <row r="9726" spans="1:2" s="197" customFormat="1" x14ac:dyDescent="0.25">
      <c r="A9726" s="200"/>
      <c r="B9726" s="200"/>
    </row>
    <row r="9727" spans="1:2" s="197" customFormat="1" x14ac:dyDescent="0.25">
      <c r="A9727" s="200"/>
      <c r="B9727" s="200"/>
    </row>
    <row r="9728" spans="1:2" s="197" customFormat="1" x14ac:dyDescent="0.25">
      <c r="A9728" s="200"/>
      <c r="B9728" s="200"/>
    </row>
    <row r="9729" spans="1:2" s="197" customFormat="1" x14ac:dyDescent="0.25">
      <c r="A9729" s="200"/>
      <c r="B9729" s="200"/>
    </row>
    <row r="9730" spans="1:2" s="197" customFormat="1" x14ac:dyDescent="0.25">
      <c r="A9730" s="200"/>
      <c r="B9730" s="200"/>
    </row>
    <row r="9731" spans="1:2" s="197" customFormat="1" x14ac:dyDescent="0.25">
      <c r="A9731" s="200"/>
      <c r="B9731" s="200"/>
    </row>
    <row r="9732" spans="1:2" s="197" customFormat="1" x14ac:dyDescent="0.25">
      <c r="A9732" s="200"/>
      <c r="B9732" s="200"/>
    </row>
    <row r="9733" spans="1:2" s="197" customFormat="1" x14ac:dyDescent="0.25">
      <c r="A9733" s="200"/>
      <c r="B9733" s="200"/>
    </row>
    <row r="9734" spans="1:2" s="197" customFormat="1" x14ac:dyDescent="0.25">
      <c r="A9734" s="200"/>
      <c r="B9734" s="200"/>
    </row>
    <row r="9735" spans="1:2" s="197" customFormat="1" x14ac:dyDescent="0.25">
      <c r="A9735" s="200"/>
      <c r="B9735" s="200"/>
    </row>
    <row r="9736" spans="1:2" s="197" customFormat="1" x14ac:dyDescent="0.25">
      <c r="A9736" s="200"/>
      <c r="B9736" s="200"/>
    </row>
    <row r="9737" spans="1:2" s="197" customFormat="1" x14ac:dyDescent="0.25">
      <c r="A9737" s="200"/>
      <c r="B9737" s="200"/>
    </row>
    <row r="9738" spans="1:2" s="197" customFormat="1" x14ac:dyDescent="0.25">
      <c r="A9738" s="200"/>
      <c r="B9738" s="200"/>
    </row>
    <row r="9739" spans="1:2" s="197" customFormat="1" x14ac:dyDescent="0.25">
      <c r="A9739" s="200"/>
      <c r="B9739" s="200"/>
    </row>
    <row r="9740" spans="1:2" s="197" customFormat="1" x14ac:dyDescent="0.25">
      <c r="A9740" s="200"/>
      <c r="B9740" s="200"/>
    </row>
    <row r="9741" spans="1:2" s="197" customFormat="1" x14ac:dyDescent="0.25">
      <c r="A9741" s="200"/>
      <c r="B9741" s="200"/>
    </row>
    <row r="9742" spans="1:2" s="197" customFormat="1" x14ac:dyDescent="0.25">
      <c r="A9742" s="200"/>
      <c r="B9742" s="200"/>
    </row>
    <row r="9743" spans="1:2" s="197" customFormat="1" x14ac:dyDescent="0.25">
      <c r="A9743" s="200"/>
      <c r="B9743" s="200"/>
    </row>
    <row r="9744" spans="1:2" s="197" customFormat="1" x14ac:dyDescent="0.25">
      <c r="A9744" s="200"/>
      <c r="B9744" s="200"/>
    </row>
    <row r="9745" spans="1:2" s="197" customFormat="1" x14ac:dyDescent="0.25">
      <c r="A9745" s="200"/>
      <c r="B9745" s="200"/>
    </row>
    <row r="9746" spans="1:2" s="197" customFormat="1" x14ac:dyDescent="0.25">
      <c r="A9746" s="200"/>
      <c r="B9746" s="200"/>
    </row>
    <row r="9747" spans="1:2" s="197" customFormat="1" x14ac:dyDescent="0.25">
      <c r="A9747" s="200"/>
      <c r="B9747" s="200"/>
    </row>
    <row r="9748" spans="1:2" s="197" customFormat="1" x14ac:dyDescent="0.25">
      <c r="A9748" s="200"/>
      <c r="B9748" s="200"/>
    </row>
    <row r="9749" spans="1:2" s="197" customFormat="1" x14ac:dyDescent="0.25">
      <c r="A9749" s="200"/>
      <c r="B9749" s="200"/>
    </row>
    <row r="9750" spans="1:2" s="197" customFormat="1" x14ac:dyDescent="0.25">
      <c r="A9750" s="200"/>
      <c r="B9750" s="200"/>
    </row>
    <row r="9751" spans="1:2" s="197" customFormat="1" x14ac:dyDescent="0.25">
      <c r="A9751" s="200"/>
      <c r="B9751" s="200"/>
    </row>
    <row r="9752" spans="1:2" s="197" customFormat="1" x14ac:dyDescent="0.25">
      <c r="A9752" s="200"/>
      <c r="B9752" s="200"/>
    </row>
    <row r="9753" spans="1:2" s="197" customFormat="1" x14ac:dyDescent="0.25">
      <c r="A9753" s="200"/>
      <c r="B9753" s="200"/>
    </row>
    <row r="9754" spans="1:2" s="197" customFormat="1" x14ac:dyDescent="0.25">
      <c r="A9754" s="200"/>
      <c r="B9754" s="200"/>
    </row>
    <row r="9755" spans="1:2" s="197" customFormat="1" x14ac:dyDescent="0.25">
      <c r="A9755" s="200"/>
      <c r="B9755" s="200"/>
    </row>
    <row r="9756" spans="1:2" s="197" customFormat="1" x14ac:dyDescent="0.25">
      <c r="A9756" s="200"/>
      <c r="B9756" s="200"/>
    </row>
    <row r="9757" spans="1:2" s="197" customFormat="1" x14ac:dyDescent="0.25">
      <c r="A9757" s="200"/>
      <c r="B9757" s="200"/>
    </row>
    <row r="9758" spans="1:2" s="197" customFormat="1" x14ac:dyDescent="0.25">
      <c r="A9758" s="200"/>
      <c r="B9758" s="200"/>
    </row>
    <row r="9759" spans="1:2" s="197" customFormat="1" x14ac:dyDescent="0.25">
      <c r="A9759" s="200"/>
      <c r="B9759" s="200"/>
    </row>
    <row r="9760" spans="1:2" s="197" customFormat="1" x14ac:dyDescent="0.25">
      <c r="A9760" s="200"/>
      <c r="B9760" s="200"/>
    </row>
    <row r="9761" spans="1:2" s="197" customFormat="1" x14ac:dyDescent="0.25">
      <c r="A9761" s="200"/>
      <c r="B9761" s="200"/>
    </row>
    <row r="9762" spans="1:2" s="197" customFormat="1" x14ac:dyDescent="0.25">
      <c r="A9762" s="200"/>
      <c r="B9762" s="200"/>
    </row>
    <row r="9763" spans="1:2" s="197" customFormat="1" x14ac:dyDescent="0.25">
      <c r="A9763" s="200"/>
      <c r="B9763" s="200"/>
    </row>
    <row r="9764" spans="1:2" s="197" customFormat="1" x14ac:dyDescent="0.25">
      <c r="A9764" s="200"/>
      <c r="B9764" s="200"/>
    </row>
    <row r="9765" spans="1:2" s="197" customFormat="1" x14ac:dyDescent="0.25">
      <c r="A9765" s="200"/>
      <c r="B9765" s="200"/>
    </row>
    <row r="9766" spans="1:2" s="197" customFormat="1" x14ac:dyDescent="0.25">
      <c r="A9766" s="200"/>
      <c r="B9766" s="200"/>
    </row>
    <row r="9767" spans="1:2" s="197" customFormat="1" x14ac:dyDescent="0.25">
      <c r="A9767" s="200"/>
      <c r="B9767" s="200"/>
    </row>
    <row r="9768" spans="1:2" s="197" customFormat="1" x14ac:dyDescent="0.25">
      <c r="A9768" s="200"/>
      <c r="B9768" s="200"/>
    </row>
    <row r="9769" spans="1:2" s="197" customFormat="1" x14ac:dyDescent="0.25">
      <c r="A9769" s="200"/>
      <c r="B9769" s="200"/>
    </row>
    <row r="9770" spans="1:2" s="197" customFormat="1" x14ac:dyDescent="0.25">
      <c r="A9770" s="200"/>
      <c r="B9770" s="200"/>
    </row>
    <row r="9771" spans="1:2" s="197" customFormat="1" x14ac:dyDescent="0.25">
      <c r="A9771" s="200"/>
      <c r="B9771" s="200"/>
    </row>
    <row r="9772" spans="1:2" s="197" customFormat="1" x14ac:dyDescent="0.25">
      <c r="A9772" s="200"/>
      <c r="B9772" s="200"/>
    </row>
    <row r="9773" spans="1:2" s="197" customFormat="1" x14ac:dyDescent="0.25">
      <c r="A9773" s="200"/>
      <c r="B9773" s="200"/>
    </row>
    <row r="9774" spans="1:2" s="197" customFormat="1" x14ac:dyDescent="0.25">
      <c r="A9774" s="200"/>
      <c r="B9774" s="200"/>
    </row>
    <row r="9775" spans="1:2" s="197" customFormat="1" x14ac:dyDescent="0.25">
      <c r="A9775" s="200"/>
      <c r="B9775" s="200"/>
    </row>
    <row r="9776" spans="1:2" s="197" customFormat="1" x14ac:dyDescent="0.25">
      <c r="A9776" s="200"/>
      <c r="B9776" s="200"/>
    </row>
    <row r="9777" spans="1:2" s="197" customFormat="1" x14ac:dyDescent="0.25">
      <c r="A9777" s="200"/>
      <c r="B9777" s="200"/>
    </row>
    <row r="9778" spans="1:2" s="197" customFormat="1" x14ac:dyDescent="0.25">
      <c r="A9778" s="200"/>
      <c r="B9778" s="200"/>
    </row>
    <row r="9779" spans="1:2" s="197" customFormat="1" x14ac:dyDescent="0.25">
      <c r="A9779" s="200"/>
      <c r="B9779" s="200"/>
    </row>
    <row r="9780" spans="1:2" s="197" customFormat="1" x14ac:dyDescent="0.25">
      <c r="A9780" s="200"/>
      <c r="B9780" s="200"/>
    </row>
    <row r="9781" spans="1:2" s="197" customFormat="1" x14ac:dyDescent="0.25">
      <c r="A9781" s="200"/>
      <c r="B9781" s="200"/>
    </row>
    <row r="9782" spans="1:2" s="197" customFormat="1" x14ac:dyDescent="0.25">
      <c r="A9782" s="200"/>
      <c r="B9782" s="200"/>
    </row>
    <row r="9783" spans="1:2" s="197" customFormat="1" x14ac:dyDescent="0.25">
      <c r="A9783" s="200"/>
      <c r="B9783" s="200"/>
    </row>
    <row r="9784" spans="1:2" s="197" customFormat="1" x14ac:dyDescent="0.25">
      <c r="A9784" s="200"/>
      <c r="B9784" s="200"/>
    </row>
    <row r="9785" spans="1:2" s="197" customFormat="1" x14ac:dyDescent="0.25">
      <c r="A9785" s="200"/>
      <c r="B9785" s="200"/>
    </row>
    <row r="9786" spans="1:2" s="197" customFormat="1" x14ac:dyDescent="0.25">
      <c r="A9786" s="200"/>
      <c r="B9786" s="200"/>
    </row>
    <row r="9787" spans="1:2" s="197" customFormat="1" x14ac:dyDescent="0.25">
      <c r="A9787" s="200"/>
      <c r="B9787" s="200"/>
    </row>
    <row r="9788" spans="1:2" s="197" customFormat="1" x14ac:dyDescent="0.25">
      <c r="A9788" s="200"/>
      <c r="B9788" s="200"/>
    </row>
    <row r="9789" spans="1:2" s="197" customFormat="1" x14ac:dyDescent="0.25">
      <c r="A9789" s="200"/>
      <c r="B9789" s="200"/>
    </row>
    <row r="9790" spans="1:2" s="197" customFormat="1" x14ac:dyDescent="0.25">
      <c r="A9790" s="200"/>
      <c r="B9790" s="200"/>
    </row>
    <row r="9791" spans="1:2" s="197" customFormat="1" x14ac:dyDescent="0.25">
      <c r="A9791" s="200"/>
      <c r="B9791" s="200"/>
    </row>
    <row r="9792" spans="1:2" s="197" customFormat="1" x14ac:dyDescent="0.25">
      <c r="A9792" s="200"/>
      <c r="B9792" s="200"/>
    </row>
    <row r="9793" spans="1:2" s="197" customFormat="1" x14ac:dyDescent="0.25">
      <c r="A9793" s="200"/>
      <c r="B9793" s="200"/>
    </row>
    <row r="9794" spans="1:2" s="197" customFormat="1" x14ac:dyDescent="0.25">
      <c r="A9794" s="200"/>
      <c r="B9794" s="200"/>
    </row>
    <row r="9795" spans="1:2" s="197" customFormat="1" x14ac:dyDescent="0.25">
      <c r="A9795" s="200"/>
      <c r="B9795" s="200"/>
    </row>
    <row r="9796" spans="1:2" s="197" customFormat="1" x14ac:dyDescent="0.25">
      <c r="A9796" s="200"/>
      <c r="B9796" s="200"/>
    </row>
    <row r="9797" spans="1:2" s="197" customFormat="1" x14ac:dyDescent="0.25">
      <c r="A9797" s="200"/>
      <c r="B9797" s="200"/>
    </row>
    <row r="9798" spans="1:2" s="197" customFormat="1" x14ac:dyDescent="0.25">
      <c r="A9798" s="200"/>
      <c r="B9798" s="200"/>
    </row>
    <row r="9799" spans="1:2" s="197" customFormat="1" x14ac:dyDescent="0.25">
      <c r="A9799" s="200"/>
      <c r="B9799" s="200"/>
    </row>
    <row r="9800" spans="1:2" s="197" customFormat="1" x14ac:dyDescent="0.25">
      <c r="A9800" s="200"/>
      <c r="B9800" s="200"/>
    </row>
    <row r="9801" spans="1:2" s="197" customFormat="1" x14ac:dyDescent="0.25">
      <c r="A9801" s="200"/>
      <c r="B9801" s="200"/>
    </row>
    <row r="9802" spans="1:2" s="197" customFormat="1" x14ac:dyDescent="0.25">
      <c r="A9802" s="200"/>
      <c r="B9802" s="200"/>
    </row>
    <row r="9803" spans="1:2" s="197" customFormat="1" x14ac:dyDescent="0.25">
      <c r="A9803" s="200"/>
      <c r="B9803" s="200"/>
    </row>
    <row r="9804" spans="1:2" s="197" customFormat="1" x14ac:dyDescent="0.25">
      <c r="A9804" s="200"/>
      <c r="B9804" s="200"/>
    </row>
    <row r="9805" spans="1:2" s="197" customFormat="1" x14ac:dyDescent="0.25">
      <c r="A9805" s="200"/>
      <c r="B9805" s="200"/>
    </row>
    <row r="9806" spans="1:2" s="197" customFormat="1" x14ac:dyDescent="0.25">
      <c r="A9806" s="200"/>
      <c r="B9806" s="200"/>
    </row>
    <row r="9807" spans="1:2" s="197" customFormat="1" x14ac:dyDescent="0.25">
      <c r="A9807" s="200"/>
      <c r="B9807" s="200"/>
    </row>
    <row r="9808" spans="1:2" s="197" customFormat="1" x14ac:dyDescent="0.25">
      <c r="A9808" s="200"/>
      <c r="B9808" s="200"/>
    </row>
    <row r="9809" spans="1:2" s="197" customFormat="1" x14ac:dyDescent="0.25">
      <c r="A9809" s="200"/>
      <c r="B9809" s="200"/>
    </row>
    <row r="9810" spans="1:2" s="197" customFormat="1" x14ac:dyDescent="0.25">
      <c r="A9810" s="200"/>
      <c r="B9810" s="200"/>
    </row>
    <row r="9811" spans="1:2" s="197" customFormat="1" x14ac:dyDescent="0.25">
      <c r="A9811" s="200"/>
      <c r="B9811" s="200"/>
    </row>
    <row r="9812" spans="1:2" s="197" customFormat="1" x14ac:dyDescent="0.25">
      <c r="A9812" s="200"/>
      <c r="B9812" s="200"/>
    </row>
    <row r="9813" spans="1:2" s="197" customFormat="1" x14ac:dyDescent="0.25">
      <c r="A9813" s="200"/>
      <c r="B9813" s="200"/>
    </row>
    <row r="9814" spans="1:2" s="197" customFormat="1" x14ac:dyDescent="0.25">
      <c r="A9814" s="200"/>
      <c r="B9814" s="200"/>
    </row>
    <row r="9815" spans="1:2" s="197" customFormat="1" x14ac:dyDescent="0.25">
      <c r="A9815" s="200"/>
      <c r="B9815" s="200"/>
    </row>
    <row r="9816" spans="1:2" s="197" customFormat="1" x14ac:dyDescent="0.25">
      <c r="A9816" s="200"/>
      <c r="B9816" s="200"/>
    </row>
    <row r="9817" spans="1:2" s="197" customFormat="1" x14ac:dyDescent="0.25">
      <c r="A9817" s="200"/>
      <c r="B9817" s="200"/>
    </row>
    <row r="9818" spans="1:2" s="197" customFormat="1" x14ac:dyDescent="0.25">
      <c r="A9818" s="200"/>
      <c r="B9818" s="200"/>
    </row>
    <row r="9819" spans="1:2" s="197" customFormat="1" x14ac:dyDescent="0.25">
      <c r="A9819" s="200"/>
      <c r="B9819" s="200"/>
    </row>
    <row r="9820" spans="1:2" s="197" customFormat="1" x14ac:dyDescent="0.25">
      <c r="A9820" s="200"/>
      <c r="B9820" s="200"/>
    </row>
    <row r="9821" spans="1:2" s="197" customFormat="1" x14ac:dyDescent="0.25">
      <c r="A9821" s="200"/>
      <c r="B9821" s="200"/>
    </row>
    <row r="9822" spans="1:2" s="197" customFormat="1" x14ac:dyDescent="0.25">
      <c r="A9822" s="200"/>
      <c r="B9822" s="200"/>
    </row>
    <row r="9823" spans="1:2" s="197" customFormat="1" x14ac:dyDescent="0.25">
      <c r="A9823" s="200"/>
      <c r="B9823" s="200"/>
    </row>
    <row r="9824" spans="1:2" s="197" customFormat="1" x14ac:dyDescent="0.25">
      <c r="A9824" s="200"/>
      <c r="B9824" s="200"/>
    </row>
    <row r="9825" spans="1:2" s="197" customFormat="1" x14ac:dyDescent="0.25">
      <c r="A9825" s="200"/>
      <c r="B9825" s="200"/>
    </row>
    <row r="9826" spans="1:2" s="197" customFormat="1" x14ac:dyDescent="0.25">
      <c r="A9826" s="200"/>
      <c r="B9826" s="200"/>
    </row>
    <row r="9827" spans="1:2" s="197" customFormat="1" x14ac:dyDescent="0.25">
      <c r="A9827" s="200"/>
      <c r="B9827" s="200"/>
    </row>
    <row r="9828" spans="1:2" s="197" customFormat="1" x14ac:dyDescent="0.25">
      <c r="A9828" s="200"/>
      <c r="B9828" s="200"/>
    </row>
    <row r="9829" spans="1:2" s="197" customFormat="1" x14ac:dyDescent="0.25">
      <c r="A9829" s="200"/>
      <c r="B9829" s="200"/>
    </row>
    <row r="9830" spans="1:2" s="197" customFormat="1" x14ac:dyDescent="0.25">
      <c r="A9830" s="200"/>
      <c r="B9830" s="200"/>
    </row>
    <row r="9831" spans="1:2" s="197" customFormat="1" x14ac:dyDescent="0.25">
      <c r="A9831" s="200"/>
      <c r="B9831" s="200"/>
    </row>
    <row r="9832" spans="1:2" s="197" customFormat="1" x14ac:dyDescent="0.25">
      <c r="A9832" s="200"/>
      <c r="B9832" s="200"/>
    </row>
    <row r="9833" spans="1:2" s="197" customFormat="1" x14ac:dyDescent="0.25">
      <c r="A9833" s="200"/>
      <c r="B9833" s="200"/>
    </row>
    <row r="9834" spans="1:2" s="197" customFormat="1" x14ac:dyDescent="0.25">
      <c r="A9834" s="200"/>
      <c r="B9834" s="200"/>
    </row>
    <row r="9835" spans="1:2" s="197" customFormat="1" x14ac:dyDescent="0.25">
      <c r="A9835" s="200"/>
      <c r="B9835" s="200"/>
    </row>
    <row r="9836" spans="1:2" s="197" customFormat="1" x14ac:dyDescent="0.25">
      <c r="A9836" s="200"/>
      <c r="B9836" s="200"/>
    </row>
    <row r="9837" spans="1:2" s="197" customFormat="1" x14ac:dyDescent="0.25">
      <c r="A9837" s="200"/>
      <c r="B9837" s="200"/>
    </row>
    <row r="9838" spans="1:2" s="197" customFormat="1" x14ac:dyDescent="0.25">
      <c r="A9838" s="200"/>
      <c r="B9838" s="200"/>
    </row>
    <row r="9839" spans="1:2" s="197" customFormat="1" x14ac:dyDescent="0.25">
      <c r="A9839" s="200"/>
      <c r="B9839" s="200"/>
    </row>
    <row r="9840" spans="1:2" s="197" customFormat="1" x14ac:dyDescent="0.25">
      <c r="A9840" s="200"/>
      <c r="B9840" s="200"/>
    </row>
    <row r="9841" spans="1:2" s="197" customFormat="1" x14ac:dyDescent="0.25">
      <c r="A9841" s="200"/>
      <c r="B9841" s="200"/>
    </row>
    <row r="9842" spans="1:2" s="197" customFormat="1" x14ac:dyDescent="0.25">
      <c r="A9842" s="200"/>
      <c r="B9842" s="200"/>
    </row>
    <row r="9843" spans="1:2" s="197" customFormat="1" x14ac:dyDescent="0.25">
      <c r="A9843" s="200"/>
      <c r="B9843" s="200"/>
    </row>
    <row r="9844" spans="1:2" s="197" customFormat="1" x14ac:dyDescent="0.25">
      <c r="A9844" s="200"/>
      <c r="B9844" s="200"/>
    </row>
    <row r="9845" spans="1:2" s="197" customFormat="1" x14ac:dyDescent="0.25">
      <c r="A9845" s="200"/>
      <c r="B9845" s="200"/>
    </row>
    <row r="9846" spans="1:2" s="197" customFormat="1" x14ac:dyDescent="0.25">
      <c r="A9846" s="200"/>
      <c r="B9846" s="200"/>
    </row>
    <row r="9847" spans="1:2" s="197" customFormat="1" x14ac:dyDescent="0.25">
      <c r="A9847" s="200"/>
      <c r="B9847" s="200"/>
    </row>
    <row r="9848" spans="1:2" s="197" customFormat="1" x14ac:dyDescent="0.25">
      <c r="A9848" s="200"/>
      <c r="B9848" s="200"/>
    </row>
    <row r="9849" spans="1:2" s="197" customFormat="1" x14ac:dyDescent="0.25">
      <c r="A9849" s="200"/>
      <c r="B9849" s="200"/>
    </row>
    <row r="9850" spans="1:2" s="197" customFormat="1" x14ac:dyDescent="0.25">
      <c r="A9850" s="200"/>
      <c r="B9850" s="200"/>
    </row>
    <row r="9851" spans="1:2" s="197" customFormat="1" x14ac:dyDescent="0.25">
      <c r="A9851" s="200"/>
      <c r="B9851" s="200"/>
    </row>
    <row r="9852" spans="1:2" s="197" customFormat="1" x14ac:dyDescent="0.25">
      <c r="A9852" s="200"/>
      <c r="B9852" s="200"/>
    </row>
    <row r="9853" spans="1:2" s="197" customFormat="1" x14ac:dyDescent="0.25">
      <c r="A9853" s="200"/>
      <c r="B9853" s="200"/>
    </row>
    <row r="9854" spans="1:2" s="197" customFormat="1" x14ac:dyDescent="0.25">
      <c r="A9854" s="200"/>
      <c r="B9854" s="200"/>
    </row>
    <row r="9855" spans="1:2" s="197" customFormat="1" x14ac:dyDescent="0.25">
      <c r="A9855" s="200"/>
      <c r="B9855" s="200"/>
    </row>
    <row r="9856" spans="1:2" s="197" customFormat="1" x14ac:dyDescent="0.25">
      <c r="A9856" s="200"/>
      <c r="B9856" s="200"/>
    </row>
    <row r="9857" spans="1:2" s="197" customFormat="1" x14ac:dyDescent="0.25">
      <c r="A9857" s="200"/>
      <c r="B9857" s="200"/>
    </row>
    <row r="9858" spans="1:2" s="197" customFormat="1" x14ac:dyDescent="0.25">
      <c r="A9858" s="200"/>
      <c r="B9858" s="200"/>
    </row>
    <row r="9859" spans="1:2" s="197" customFormat="1" x14ac:dyDescent="0.25">
      <c r="A9859" s="200"/>
      <c r="B9859" s="200"/>
    </row>
    <row r="9860" spans="1:2" s="197" customFormat="1" x14ac:dyDescent="0.25">
      <c r="A9860" s="200"/>
      <c r="B9860" s="200"/>
    </row>
    <row r="9861" spans="1:2" s="197" customFormat="1" x14ac:dyDescent="0.25">
      <c r="A9861" s="200"/>
      <c r="B9861" s="200"/>
    </row>
    <row r="9862" spans="1:2" s="197" customFormat="1" x14ac:dyDescent="0.25">
      <c r="A9862" s="200"/>
      <c r="B9862" s="200"/>
    </row>
    <row r="9863" spans="1:2" s="197" customFormat="1" x14ac:dyDescent="0.25">
      <c r="A9863" s="200"/>
      <c r="B9863" s="200"/>
    </row>
    <row r="9864" spans="1:2" s="197" customFormat="1" x14ac:dyDescent="0.25">
      <c r="A9864" s="200"/>
      <c r="B9864" s="200"/>
    </row>
    <row r="9865" spans="1:2" s="197" customFormat="1" x14ac:dyDescent="0.25">
      <c r="A9865" s="200"/>
      <c r="B9865" s="200"/>
    </row>
    <row r="9866" spans="1:2" s="197" customFormat="1" x14ac:dyDescent="0.25">
      <c r="A9866" s="200"/>
      <c r="B9866" s="200"/>
    </row>
    <row r="9867" spans="1:2" s="197" customFormat="1" x14ac:dyDescent="0.25">
      <c r="A9867" s="200"/>
      <c r="B9867" s="200"/>
    </row>
    <row r="9868" spans="1:2" s="197" customFormat="1" x14ac:dyDescent="0.25">
      <c r="A9868" s="200"/>
      <c r="B9868" s="200"/>
    </row>
    <row r="9869" spans="1:2" s="197" customFormat="1" x14ac:dyDescent="0.25">
      <c r="A9869" s="200"/>
      <c r="B9869" s="200"/>
    </row>
    <row r="9870" spans="1:2" s="197" customFormat="1" x14ac:dyDescent="0.25">
      <c r="A9870" s="200"/>
      <c r="B9870" s="200"/>
    </row>
    <row r="9871" spans="1:2" s="197" customFormat="1" x14ac:dyDescent="0.25">
      <c r="A9871" s="200"/>
      <c r="B9871" s="200"/>
    </row>
    <row r="9872" spans="1:2" s="197" customFormat="1" x14ac:dyDescent="0.25">
      <c r="A9872" s="200"/>
      <c r="B9872" s="200"/>
    </row>
    <row r="9873" spans="1:2" s="197" customFormat="1" x14ac:dyDescent="0.25">
      <c r="A9873" s="200"/>
      <c r="B9873" s="200"/>
    </row>
    <row r="9874" spans="1:2" s="197" customFormat="1" x14ac:dyDescent="0.25">
      <c r="A9874" s="200"/>
      <c r="B9874" s="200"/>
    </row>
    <row r="9875" spans="1:2" s="197" customFormat="1" x14ac:dyDescent="0.25">
      <c r="A9875" s="200"/>
      <c r="B9875" s="200"/>
    </row>
    <row r="9876" spans="1:2" s="197" customFormat="1" x14ac:dyDescent="0.25">
      <c r="A9876" s="200"/>
      <c r="B9876" s="200"/>
    </row>
    <row r="9877" spans="1:2" s="197" customFormat="1" x14ac:dyDescent="0.25">
      <c r="A9877" s="200"/>
      <c r="B9877" s="200"/>
    </row>
    <row r="9878" spans="1:2" s="197" customFormat="1" x14ac:dyDescent="0.25">
      <c r="A9878" s="200"/>
      <c r="B9878" s="200"/>
    </row>
    <row r="9879" spans="1:2" s="197" customFormat="1" x14ac:dyDescent="0.25">
      <c r="A9879" s="200"/>
      <c r="B9879" s="200"/>
    </row>
    <row r="9880" spans="1:2" s="197" customFormat="1" x14ac:dyDescent="0.25">
      <c r="A9880" s="200"/>
      <c r="B9880" s="200"/>
    </row>
    <row r="9881" spans="1:2" s="197" customFormat="1" x14ac:dyDescent="0.25">
      <c r="A9881" s="200"/>
      <c r="B9881" s="200"/>
    </row>
    <row r="9882" spans="1:2" s="197" customFormat="1" x14ac:dyDescent="0.25">
      <c r="A9882" s="200"/>
      <c r="B9882" s="200"/>
    </row>
    <row r="9883" spans="1:2" s="197" customFormat="1" x14ac:dyDescent="0.25">
      <c r="A9883" s="200"/>
      <c r="B9883" s="200"/>
    </row>
    <row r="9884" spans="1:2" s="197" customFormat="1" x14ac:dyDescent="0.25">
      <c r="A9884" s="200"/>
      <c r="B9884" s="200"/>
    </row>
    <row r="9885" spans="1:2" s="197" customFormat="1" x14ac:dyDescent="0.25">
      <c r="A9885" s="200"/>
      <c r="B9885" s="200"/>
    </row>
    <row r="9886" spans="1:2" s="197" customFormat="1" x14ac:dyDescent="0.25">
      <c r="A9886" s="200"/>
      <c r="B9886" s="200"/>
    </row>
    <row r="9887" spans="1:2" s="197" customFormat="1" x14ac:dyDescent="0.25">
      <c r="A9887" s="200"/>
      <c r="B9887" s="200"/>
    </row>
    <row r="9888" spans="1:2" s="197" customFormat="1" x14ac:dyDescent="0.25">
      <c r="A9888" s="200"/>
      <c r="B9888" s="200"/>
    </row>
    <row r="9889" spans="1:2" s="197" customFormat="1" x14ac:dyDescent="0.25">
      <c r="A9889" s="200"/>
      <c r="B9889" s="200"/>
    </row>
    <row r="9890" spans="1:2" s="197" customFormat="1" x14ac:dyDescent="0.25">
      <c r="A9890" s="200"/>
      <c r="B9890" s="200"/>
    </row>
    <row r="9891" spans="1:2" s="197" customFormat="1" x14ac:dyDescent="0.25">
      <c r="A9891" s="200"/>
      <c r="B9891" s="200"/>
    </row>
    <row r="9892" spans="1:2" s="197" customFormat="1" x14ac:dyDescent="0.25">
      <c r="A9892" s="200"/>
      <c r="B9892" s="200"/>
    </row>
    <row r="9893" spans="1:2" s="197" customFormat="1" x14ac:dyDescent="0.25">
      <c r="A9893" s="200"/>
      <c r="B9893" s="200"/>
    </row>
    <row r="9894" spans="1:2" s="197" customFormat="1" x14ac:dyDescent="0.25">
      <c r="A9894" s="200"/>
      <c r="B9894" s="200"/>
    </row>
    <row r="9895" spans="1:2" s="197" customFormat="1" x14ac:dyDescent="0.25">
      <c r="A9895" s="200"/>
      <c r="B9895" s="200"/>
    </row>
    <row r="9896" spans="1:2" s="197" customFormat="1" x14ac:dyDescent="0.25">
      <c r="A9896" s="200"/>
      <c r="B9896" s="200"/>
    </row>
    <row r="9897" spans="1:2" s="197" customFormat="1" x14ac:dyDescent="0.25">
      <c r="A9897" s="200"/>
      <c r="B9897" s="200"/>
    </row>
    <row r="9898" spans="1:2" s="197" customFormat="1" x14ac:dyDescent="0.25">
      <c r="A9898" s="200"/>
      <c r="B9898" s="200"/>
    </row>
    <row r="9899" spans="1:2" s="197" customFormat="1" x14ac:dyDescent="0.25">
      <c r="A9899" s="200"/>
      <c r="B9899" s="200"/>
    </row>
    <row r="9900" spans="1:2" s="197" customFormat="1" x14ac:dyDescent="0.25">
      <c r="A9900" s="200"/>
      <c r="B9900" s="200"/>
    </row>
    <row r="9901" spans="1:2" s="197" customFormat="1" x14ac:dyDescent="0.25">
      <c r="A9901" s="200"/>
      <c r="B9901" s="200"/>
    </row>
    <row r="9902" spans="1:2" s="197" customFormat="1" x14ac:dyDescent="0.25">
      <c r="A9902" s="200"/>
      <c r="B9902" s="200"/>
    </row>
    <row r="9903" spans="1:2" s="197" customFormat="1" x14ac:dyDescent="0.25">
      <c r="A9903" s="200"/>
      <c r="B9903" s="200"/>
    </row>
    <row r="9904" spans="1:2" s="197" customFormat="1" x14ac:dyDescent="0.25">
      <c r="A9904" s="200"/>
      <c r="B9904" s="200"/>
    </row>
    <row r="9905" spans="1:2" s="197" customFormat="1" x14ac:dyDescent="0.25">
      <c r="A9905" s="200"/>
      <c r="B9905" s="200"/>
    </row>
    <row r="9906" spans="1:2" s="197" customFormat="1" x14ac:dyDescent="0.25">
      <c r="A9906" s="200"/>
      <c r="B9906" s="200"/>
    </row>
    <row r="9907" spans="1:2" s="197" customFormat="1" x14ac:dyDescent="0.25">
      <c r="A9907" s="200"/>
      <c r="B9907" s="200"/>
    </row>
    <row r="9908" spans="1:2" s="197" customFormat="1" x14ac:dyDescent="0.25">
      <c r="A9908" s="200"/>
      <c r="B9908" s="200"/>
    </row>
    <row r="9909" spans="1:2" s="197" customFormat="1" x14ac:dyDescent="0.25">
      <c r="A9909" s="200"/>
      <c r="B9909" s="200"/>
    </row>
    <row r="9910" spans="1:2" s="197" customFormat="1" x14ac:dyDescent="0.25">
      <c r="A9910" s="200"/>
      <c r="B9910" s="200"/>
    </row>
    <row r="9911" spans="1:2" s="197" customFormat="1" x14ac:dyDescent="0.25">
      <c r="A9911" s="200"/>
      <c r="B9911" s="200"/>
    </row>
    <row r="9912" spans="1:2" s="197" customFormat="1" x14ac:dyDescent="0.25">
      <c r="A9912" s="200"/>
      <c r="B9912" s="200"/>
    </row>
    <row r="9913" spans="1:2" s="197" customFormat="1" x14ac:dyDescent="0.25">
      <c r="A9913" s="200"/>
      <c r="B9913" s="200"/>
    </row>
    <row r="9914" spans="1:2" s="197" customFormat="1" x14ac:dyDescent="0.25">
      <c r="A9914" s="200"/>
      <c r="B9914" s="200"/>
    </row>
    <row r="9915" spans="1:2" s="197" customFormat="1" x14ac:dyDescent="0.25">
      <c r="A9915" s="200"/>
      <c r="B9915" s="200"/>
    </row>
    <row r="9916" spans="1:2" s="197" customFormat="1" x14ac:dyDescent="0.25">
      <c r="A9916" s="200"/>
      <c r="B9916" s="200"/>
    </row>
    <row r="9917" spans="1:2" s="197" customFormat="1" x14ac:dyDescent="0.25">
      <c r="A9917" s="200"/>
      <c r="B9917" s="200"/>
    </row>
    <row r="9918" spans="1:2" s="197" customFormat="1" x14ac:dyDescent="0.25">
      <c r="A9918" s="200"/>
      <c r="B9918" s="200"/>
    </row>
    <row r="9919" spans="1:2" s="197" customFormat="1" x14ac:dyDescent="0.25">
      <c r="A9919" s="200"/>
      <c r="B9919" s="200"/>
    </row>
    <row r="9920" spans="1:2" s="197" customFormat="1" x14ac:dyDescent="0.25">
      <c r="A9920" s="200"/>
      <c r="B9920" s="200"/>
    </row>
    <row r="9921" spans="1:2" s="197" customFormat="1" x14ac:dyDescent="0.25">
      <c r="A9921" s="200"/>
      <c r="B9921" s="200"/>
    </row>
    <row r="9922" spans="1:2" s="197" customFormat="1" x14ac:dyDescent="0.25">
      <c r="A9922" s="200"/>
      <c r="B9922" s="200"/>
    </row>
    <row r="9923" spans="1:2" s="197" customFormat="1" x14ac:dyDescent="0.25">
      <c r="A9923" s="200"/>
      <c r="B9923" s="200"/>
    </row>
    <row r="9924" spans="1:2" s="197" customFormat="1" x14ac:dyDescent="0.25">
      <c r="A9924" s="200"/>
      <c r="B9924" s="200"/>
    </row>
    <row r="9925" spans="1:2" s="197" customFormat="1" x14ac:dyDescent="0.25">
      <c r="A9925" s="200"/>
      <c r="B9925" s="200"/>
    </row>
    <row r="9926" spans="1:2" s="197" customFormat="1" x14ac:dyDescent="0.25">
      <c r="A9926" s="200"/>
      <c r="B9926" s="200"/>
    </row>
    <row r="9927" spans="1:2" s="197" customFormat="1" x14ac:dyDescent="0.25">
      <c r="A9927" s="200"/>
      <c r="B9927" s="200"/>
    </row>
    <row r="9928" spans="1:2" s="197" customFormat="1" x14ac:dyDescent="0.25">
      <c r="A9928" s="200"/>
      <c r="B9928" s="200"/>
    </row>
    <row r="9929" spans="1:2" s="197" customFormat="1" x14ac:dyDescent="0.25">
      <c r="A9929" s="200"/>
      <c r="B9929" s="200"/>
    </row>
    <row r="9930" spans="1:2" s="197" customFormat="1" x14ac:dyDescent="0.25">
      <c r="A9930" s="200"/>
      <c r="B9930" s="200"/>
    </row>
    <row r="9931" spans="1:2" s="197" customFormat="1" x14ac:dyDescent="0.25">
      <c r="A9931" s="200"/>
      <c r="B9931" s="200"/>
    </row>
    <row r="9932" spans="1:2" s="197" customFormat="1" x14ac:dyDescent="0.25">
      <c r="A9932" s="200"/>
      <c r="B9932" s="200"/>
    </row>
    <row r="9933" spans="1:2" s="197" customFormat="1" x14ac:dyDescent="0.25">
      <c r="A9933" s="200"/>
      <c r="B9933" s="200"/>
    </row>
    <row r="9934" spans="1:2" s="197" customFormat="1" x14ac:dyDescent="0.25">
      <c r="A9934" s="200"/>
      <c r="B9934" s="200"/>
    </row>
    <row r="9935" spans="1:2" s="197" customFormat="1" x14ac:dyDescent="0.25">
      <c r="A9935" s="200"/>
      <c r="B9935" s="200"/>
    </row>
    <row r="9936" spans="1:2" s="197" customFormat="1" x14ac:dyDescent="0.25">
      <c r="A9936" s="200"/>
      <c r="B9936" s="200"/>
    </row>
    <row r="9937" spans="1:2" s="197" customFormat="1" x14ac:dyDescent="0.25">
      <c r="A9937" s="200"/>
      <c r="B9937" s="200"/>
    </row>
    <row r="9938" spans="1:2" s="197" customFormat="1" x14ac:dyDescent="0.25">
      <c r="A9938" s="200"/>
      <c r="B9938" s="200"/>
    </row>
    <row r="9939" spans="1:2" s="197" customFormat="1" x14ac:dyDescent="0.25">
      <c r="A9939" s="200"/>
      <c r="B9939" s="200"/>
    </row>
    <row r="9940" spans="1:2" s="197" customFormat="1" x14ac:dyDescent="0.25">
      <c r="A9940" s="200"/>
      <c r="B9940" s="200"/>
    </row>
    <row r="9941" spans="1:2" s="197" customFormat="1" x14ac:dyDescent="0.25">
      <c r="A9941" s="200"/>
      <c r="B9941" s="200"/>
    </row>
    <row r="9942" spans="1:2" s="197" customFormat="1" x14ac:dyDescent="0.25">
      <c r="A9942" s="200"/>
      <c r="B9942" s="200"/>
    </row>
    <row r="9943" spans="1:2" s="197" customFormat="1" x14ac:dyDescent="0.25">
      <c r="A9943" s="200"/>
      <c r="B9943" s="200"/>
    </row>
    <row r="9944" spans="1:2" s="197" customFormat="1" x14ac:dyDescent="0.25">
      <c r="A9944" s="200"/>
      <c r="B9944" s="200"/>
    </row>
    <row r="9945" spans="1:2" s="197" customFormat="1" x14ac:dyDescent="0.25">
      <c r="A9945" s="200"/>
      <c r="B9945" s="200"/>
    </row>
    <row r="9946" spans="1:2" s="197" customFormat="1" x14ac:dyDescent="0.25">
      <c r="A9946" s="200"/>
      <c r="B9946" s="200"/>
    </row>
    <row r="9947" spans="1:2" s="197" customFormat="1" x14ac:dyDescent="0.25">
      <c r="A9947" s="200"/>
      <c r="B9947" s="200"/>
    </row>
    <row r="9948" spans="1:2" s="197" customFormat="1" x14ac:dyDescent="0.25">
      <c r="A9948" s="200"/>
      <c r="B9948" s="200"/>
    </row>
    <row r="9949" spans="1:2" s="197" customFormat="1" x14ac:dyDescent="0.25">
      <c r="A9949" s="200"/>
      <c r="B9949" s="200"/>
    </row>
    <row r="9950" spans="1:2" s="197" customFormat="1" x14ac:dyDescent="0.25">
      <c r="A9950" s="200"/>
      <c r="B9950" s="200"/>
    </row>
    <row r="9951" spans="1:2" s="197" customFormat="1" x14ac:dyDescent="0.25">
      <c r="A9951" s="200"/>
      <c r="B9951" s="200"/>
    </row>
    <row r="9952" spans="1:2" s="197" customFormat="1" x14ac:dyDescent="0.25">
      <c r="A9952" s="200"/>
      <c r="B9952" s="200"/>
    </row>
    <row r="9953" spans="1:2" s="197" customFormat="1" x14ac:dyDescent="0.25">
      <c r="A9953" s="200"/>
      <c r="B9953" s="200"/>
    </row>
    <row r="9954" spans="1:2" s="197" customFormat="1" x14ac:dyDescent="0.25">
      <c r="A9954" s="200"/>
      <c r="B9954" s="200"/>
    </row>
    <row r="9955" spans="1:2" s="197" customFormat="1" x14ac:dyDescent="0.25">
      <c r="A9955" s="200"/>
      <c r="B9955" s="200"/>
    </row>
    <row r="9956" spans="1:2" s="197" customFormat="1" x14ac:dyDescent="0.25">
      <c r="A9956" s="200"/>
      <c r="B9956" s="200"/>
    </row>
    <row r="9957" spans="1:2" s="197" customFormat="1" x14ac:dyDescent="0.25">
      <c r="A9957" s="200"/>
      <c r="B9957" s="200"/>
    </row>
    <row r="9958" spans="1:2" s="197" customFormat="1" x14ac:dyDescent="0.25">
      <c r="A9958" s="200"/>
      <c r="B9958" s="200"/>
    </row>
    <row r="9959" spans="1:2" s="197" customFormat="1" x14ac:dyDescent="0.25">
      <c r="A9959" s="200"/>
      <c r="B9959" s="200"/>
    </row>
    <row r="9960" spans="1:2" s="197" customFormat="1" x14ac:dyDescent="0.25">
      <c r="A9960" s="200"/>
      <c r="B9960" s="200"/>
    </row>
    <row r="9961" spans="1:2" s="197" customFormat="1" x14ac:dyDescent="0.25">
      <c r="A9961" s="200"/>
      <c r="B9961" s="200"/>
    </row>
    <row r="9962" spans="1:2" s="197" customFormat="1" x14ac:dyDescent="0.25">
      <c r="A9962" s="200"/>
      <c r="B9962" s="200"/>
    </row>
    <row r="9963" spans="1:2" s="197" customFormat="1" x14ac:dyDescent="0.25">
      <c r="A9963" s="200"/>
      <c r="B9963" s="200"/>
    </row>
    <row r="9964" spans="1:2" s="197" customFormat="1" x14ac:dyDescent="0.25">
      <c r="A9964" s="200"/>
      <c r="B9964" s="200"/>
    </row>
    <row r="9965" spans="1:2" s="197" customFormat="1" x14ac:dyDescent="0.25">
      <c r="A9965" s="200"/>
      <c r="B9965" s="200"/>
    </row>
    <row r="9966" spans="1:2" s="197" customFormat="1" x14ac:dyDescent="0.25">
      <c r="A9966" s="200"/>
      <c r="B9966" s="200"/>
    </row>
    <row r="9967" spans="1:2" s="197" customFormat="1" x14ac:dyDescent="0.25">
      <c r="A9967" s="200"/>
      <c r="B9967" s="200"/>
    </row>
    <row r="9968" spans="1:2" s="197" customFormat="1" x14ac:dyDescent="0.25">
      <c r="A9968" s="200"/>
      <c r="B9968" s="200"/>
    </row>
    <row r="9969" spans="1:2" s="197" customFormat="1" x14ac:dyDescent="0.25">
      <c r="A9969" s="200"/>
      <c r="B9969" s="200"/>
    </row>
    <row r="9970" spans="1:2" s="197" customFormat="1" x14ac:dyDescent="0.25">
      <c r="A9970" s="200"/>
      <c r="B9970" s="200"/>
    </row>
    <row r="9971" spans="1:2" s="197" customFormat="1" x14ac:dyDescent="0.25">
      <c r="A9971" s="200"/>
      <c r="B9971" s="200"/>
    </row>
    <row r="9972" spans="1:2" s="197" customFormat="1" x14ac:dyDescent="0.25">
      <c r="A9972" s="200"/>
      <c r="B9972" s="200"/>
    </row>
    <row r="9973" spans="1:2" s="197" customFormat="1" x14ac:dyDescent="0.25">
      <c r="A9973" s="200"/>
      <c r="B9973" s="200"/>
    </row>
    <row r="9974" spans="1:2" s="197" customFormat="1" x14ac:dyDescent="0.25">
      <c r="A9974" s="200"/>
      <c r="B9974" s="200"/>
    </row>
    <row r="9975" spans="1:2" s="197" customFormat="1" x14ac:dyDescent="0.25">
      <c r="A9975" s="200"/>
      <c r="B9975" s="200"/>
    </row>
    <row r="9976" spans="1:2" s="197" customFormat="1" x14ac:dyDescent="0.25">
      <c r="A9976" s="200"/>
      <c r="B9976" s="200"/>
    </row>
    <row r="9977" spans="1:2" s="197" customFormat="1" x14ac:dyDescent="0.25">
      <c r="A9977" s="200"/>
      <c r="B9977" s="200"/>
    </row>
    <row r="9978" spans="1:2" s="197" customFormat="1" x14ac:dyDescent="0.25">
      <c r="A9978" s="200"/>
      <c r="B9978" s="200"/>
    </row>
    <row r="9979" spans="1:2" s="197" customFormat="1" x14ac:dyDescent="0.25">
      <c r="A9979" s="200"/>
      <c r="B9979" s="200"/>
    </row>
    <row r="9980" spans="1:2" s="197" customFormat="1" x14ac:dyDescent="0.25">
      <c r="A9980" s="200"/>
      <c r="B9980" s="200"/>
    </row>
    <row r="9981" spans="1:2" s="197" customFormat="1" x14ac:dyDescent="0.25">
      <c r="A9981" s="200"/>
      <c r="B9981" s="200"/>
    </row>
    <row r="9982" spans="1:2" s="197" customFormat="1" x14ac:dyDescent="0.25">
      <c r="A9982" s="200"/>
      <c r="B9982" s="200"/>
    </row>
    <row r="9983" spans="1:2" s="197" customFormat="1" x14ac:dyDescent="0.25">
      <c r="A9983" s="200"/>
      <c r="B9983" s="200"/>
    </row>
    <row r="9984" spans="1:2" s="197" customFormat="1" x14ac:dyDescent="0.25">
      <c r="A9984" s="200"/>
      <c r="B9984" s="200"/>
    </row>
    <row r="9985" spans="1:2" s="197" customFormat="1" x14ac:dyDescent="0.25">
      <c r="A9985" s="200"/>
      <c r="B9985" s="200"/>
    </row>
    <row r="9986" spans="1:2" s="197" customFormat="1" x14ac:dyDescent="0.25">
      <c r="A9986" s="200"/>
      <c r="B9986" s="200"/>
    </row>
    <row r="9987" spans="1:2" s="197" customFormat="1" x14ac:dyDescent="0.25">
      <c r="A9987" s="200"/>
      <c r="B9987" s="200"/>
    </row>
    <row r="9988" spans="1:2" s="197" customFormat="1" x14ac:dyDescent="0.25">
      <c r="A9988" s="200"/>
      <c r="B9988" s="200"/>
    </row>
    <row r="9989" spans="1:2" s="197" customFormat="1" x14ac:dyDescent="0.25">
      <c r="A9989" s="200"/>
      <c r="B9989" s="200"/>
    </row>
    <row r="9990" spans="1:2" s="197" customFormat="1" x14ac:dyDescent="0.25">
      <c r="A9990" s="200"/>
      <c r="B9990" s="200"/>
    </row>
    <row r="9991" spans="1:2" s="197" customFormat="1" x14ac:dyDescent="0.25">
      <c r="A9991" s="200"/>
      <c r="B9991" s="200"/>
    </row>
    <row r="9992" spans="1:2" s="197" customFormat="1" x14ac:dyDescent="0.25">
      <c r="A9992" s="200"/>
      <c r="B9992" s="200"/>
    </row>
    <row r="9993" spans="1:2" s="197" customFormat="1" x14ac:dyDescent="0.25">
      <c r="A9993" s="200"/>
      <c r="B9993" s="200"/>
    </row>
    <row r="9994" spans="1:2" s="197" customFormat="1" x14ac:dyDescent="0.25">
      <c r="A9994" s="200"/>
      <c r="B9994" s="200"/>
    </row>
    <row r="9995" spans="1:2" s="197" customFormat="1" x14ac:dyDescent="0.25">
      <c r="A9995" s="200"/>
      <c r="B9995" s="200"/>
    </row>
    <row r="9996" spans="1:2" s="197" customFormat="1" x14ac:dyDescent="0.25">
      <c r="A9996" s="200"/>
      <c r="B9996" s="200"/>
    </row>
    <row r="9997" spans="1:2" s="197" customFormat="1" x14ac:dyDescent="0.25">
      <c r="A9997" s="200"/>
      <c r="B9997" s="200"/>
    </row>
    <row r="9998" spans="1:2" s="197" customFormat="1" x14ac:dyDescent="0.25">
      <c r="A9998" s="200"/>
      <c r="B9998" s="200"/>
    </row>
    <row r="9999" spans="1:2" s="197" customFormat="1" x14ac:dyDescent="0.25">
      <c r="A9999" s="200"/>
      <c r="B9999" s="200"/>
    </row>
    <row r="10000" spans="1:2" s="197" customFormat="1" x14ac:dyDescent="0.25">
      <c r="A10000" s="200"/>
      <c r="B10000" s="200"/>
    </row>
    <row r="10001" spans="1:2" s="197" customFormat="1" x14ac:dyDescent="0.25">
      <c r="A10001" s="200"/>
      <c r="B10001" s="200"/>
    </row>
    <row r="10002" spans="1:2" s="197" customFormat="1" x14ac:dyDescent="0.25">
      <c r="A10002" s="200"/>
      <c r="B10002" s="200"/>
    </row>
    <row r="10003" spans="1:2" s="197" customFormat="1" x14ac:dyDescent="0.25">
      <c r="A10003" s="200"/>
      <c r="B10003" s="200"/>
    </row>
    <row r="10004" spans="1:2" s="197" customFormat="1" x14ac:dyDescent="0.25">
      <c r="A10004" s="200"/>
      <c r="B10004" s="200"/>
    </row>
    <row r="10005" spans="1:2" s="197" customFormat="1" x14ac:dyDescent="0.25">
      <c r="A10005" s="200"/>
      <c r="B10005" s="200"/>
    </row>
    <row r="10006" spans="1:2" s="197" customFormat="1" x14ac:dyDescent="0.25">
      <c r="A10006" s="200"/>
      <c r="B10006" s="200"/>
    </row>
    <row r="10007" spans="1:2" s="197" customFormat="1" x14ac:dyDescent="0.25">
      <c r="A10007" s="200"/>
      <c r="B10007" s="200"/>
    </row>
    <row r="10008" spans="1:2" s="197" customFormat="1" x14ac:dyDescent="0.25">
      <c r="A10008" s="200"/>
      <c r="B10008" s="200"/>
    </row>
    <row r="10009" spans="1:2" s="197" customFormat="1" x14ac:dyDescent="0.25">
      <c r="A10009" s="200"/>
      <c r="B10009" s="200"/>
    </row>
    <row r="10010" spans="1:2" s="197" customFormat="1" x14ac:dyDescent="0.25">
      <c r="A10010" s="200"/>
      <c r="B10010" s="200"/>
    </row>
    <row r="10011" spans="1:2" s="197" customFormat="1" x14ac:dyDescent="0.25">
      <c r="A10011" s="200"/>
      <c r="B10011" s="200"/>
    </row>
    <row r="10012" spans="1:2" s="197" customFormat="1" x14ac:dyDescent="0.25">
      <c r="A10012" s="200"/>
      <c r="B10012" s="200"/>
    </row>
    <row r="10013" spans="1:2" s="197" customFormat="1" x14ac:dyDescent="0.25">
      <c r="A10013" s="200"/>
      <c r="B10013" s="200"/>
    </row>
    <row r="10014" spans="1:2" s="197" customFormat="1" x14ac:dyDescent="0.25">
      <c r="A10014" s="200"/>
      <c r="B10014" s="200"/>
    </row>
    <row r="10015" spans="1:2" s="197" customFormat="1" x14ac:dyDescent="0.25">
      <c r="A10015" s="200"/>
      <c r="B10015" s="200"/>
    </row>
    <row r="10016" spans="1:2" s="197" customFormat="1" x14ac:dyDescent="0.25">
      <c r="A10016" s="200"/>
      <c r="B10016" s="200"/>
    </row>
    <row r="10017" spans="1:2" s="197" customFormat="1" x14ac:dyDescent="0.25">
      <c r="A10017" s="200"/>
      <c r="B10017" s="200"/>
    </row>
    <row r="10018" spans="1:2" s="197" customFormat="1" x14ac:dyDescent="0.25">
      <c r="A10018" s="200"/>
      <c r="B10018" s="200"/>
    </row>
    <row r="10019" spans="1:2" s="197" customFormat="1" x14ac:dyDescent="0.25">
      <c r="A10019" s="200"/>
      <c r="B10019" s="200"/>
    </row>
    <row r="10020" spans="1:2" s="197" customFormat="1" x14ac:dyDescent="0.25">
      <c r="A10020" s="200"/>
      <c r="B10020" s="200"/>
    </row>
    <row r="10021" spans="1:2" s="197" customFormat="1" x14ac:dyDescent="0.25">
      <c r="A10021" s="200"/>
      <c r="B10021" s="200"/>
    </row>
    <row r="10022" spans="1:2" s="197" customFormat="1" x14ac:dyDescent="0.25">
      <c r="A10022" s="200"/>
      <c r="B10022" s="200"/>
    </row>
    <row r="10023" spans="1:2" s="197" customFormat="1" x14ac:dyDescent="0.25">
      <c r="A10023" s="200"/>
      <c r="B10023" s="200"/>
    </row>
    <row r="10024" spans="1:2" s="197" customFormat="1" x14ac:dyDescent="0.25">
      <c r="A10024" s="200"/>
      <c r="B10024" s="200"/>
    </row>
    <row r="10025" spans="1:2" s="197" customFormat="1" x14ac:dyDescent="0.25">
      <c r="A10025" s="200"/>
      <c r="B10025" s="200"/>
    </row>
    <row r="10026" spans="1:2" s="197" customFormat="1" x14ac:dyDescent="0.25">
      <c r="A10026" s="200"/>
      <c r="B10026" s="200"/>
    </row>
    <row r="10027" spans="1:2" s="197" customFormat="1" x14ac:dyDescent="0.25">
      <c r="A10027" s="200"/>
      <c r="B10027" s="200"/>
    </row>
    <row r="10028" spans="1:2" s="197" customFormat="1" x14ac:dyDescent="0.25">
      <c r="A10028" s="200"/>
      <c r="B10028" s="200"/>
    </row>
    <row r="10029" spans="1:2" s="197" customFormat="1" x14ac:dyDescent="0.25">
      <c r="A10029" s="200"/>
      <c r="B10029" s="200"/>
    </row>
    <row r="10030" spans="1:2" s="197" customFormat="1" x14ac:dyDescent="0.25">
      <c r="A10030" s="200"/>
      <c r="B10030" s="200"/>
    </row>
    <row r="10031" spans="1:2" s="197" customFormat="1" x14ac:dyDescent="0.25">
      <c r="A10031" s="200"/>
      <c r="B10031" s="200"/>
    </row>
    <row r="10032" spans="1:2" s="197" customFormat="1" x14ac:dyDescent="0.25">
      <c r="A10032" s="200"/>
      <c r="B10032" s="200"/>
    </row>
    <row r="10033" spans="1:2" s="197" customFormat="1" x14ac:dyDescent="0.25">
      <c r="A10033" s="200"/>
      <c r="B10033" s="200"/>
    </row>
    <row r="10034" spans="1:2" s="197" customFormat="1" x14ac:dyDescent="0.25">
      <c r="A10034" s="200"/>
      <c r="B10034" s="200"/>
    </row>
    <row r="10035" spans="1:2" s="197" customFormat="1" x14ac:dyDescent="0.25">
      <c r="A10035" s="200"/>
      <c r="B10035" s="200"/>
    </row>
    <row r="10036" spans="1:2" s="197" customFormat="1" x14ac:dyDescent="0.25">
      <c r="A10036" s="200"/>
      <c r="B10036" s="200"/>
    </row>
    <row r="10037" spans="1:2" s="197" customFormat="1" x14ac:dyDescent="0.25">
      <c r="A10037" s="200"/>
      <c r="B10037" s="200"/>
    </row>
    <row r="10038" spans="1:2" s="197" customFormat="1" x14ac:dyDescent="0.25">
      <c r="A10038" s="200"/>
      <c r="B10038" s="200"/>
    </row>
    <row r="10039" spans="1:2" s="197" customFormat="1" x14ac:dyDescent="0.25">
      <c r="A10039" s="200"/>
      <c r="B10039" s="200"/>
    </row>
    <row r="10040" spans="1:2" s="197" customFormat="1" x14ac:dyDescent="0.25">
      <c r="A10040" s="200"/>
      <c r="B10040" s="200"/>
    </row>
    <row r="10041" spans="1:2" s="197" customFormat="1" x14ac:dyDescent="0.25">
      <c r="A10041" s="200"/>
      <c r="B10041" s="200"/>
    </row>
    <row r="10042" spans="1:2" s="197" customFormat="1" x14ac:dyDescent="0.25">
      <c r="A10042" s="200"/>
      <c r="B10042" s="200"/>
    </row>
    <row r="10043" spans="1:2" s="197" customFormat="1" x14ac:dyDescent="0.25">
      <c r="A10043" s="200"/>
      <c r="B10043" s="200"/>
    </row>
    <row r="10044" spans="1:2" s="197" customFormat="1" x14ac:dyDescent="0.25">
      <c r="A10044" s="200"/>
      <c r="B10044" s="200"/>
    </row>
    <row r="10045" spans="1:2" s="197" customFormat="1" x14ac:dyDescent="0.25">
      <c r="A10045" s="200"/>
      <c r="B10045" s="200"/>
    </row>
    <row r="10046" spans="1:2" s="197" customFormat="1" x14ac:dyDescent="0.25">
      <c r="A10046" s="200"/>
      <c r="B10046" s="200"/>
    </row>
    <row r="10047" spans="1:2" s="197" customFormat="1" x14ac:dyDescent="0.25">
      <c r="A10047" s="200"/>
      <c r="B10047" s="200"/>
    </row>
    <row r="10048" spans="1:2" s="197" customFormat="1" x14ac:dyDescent="0.25">
      <c r="A10048" s="200"/>
      <c r="B10048" s="200"/>
    </row>
    <row r="10049" spans="1:2" s="197" customFormat="1" x14ac:dyDescent="0.25">
      <c r="A10049" s="200"/>
      <c r="B10049" s="200"/>
    </row>
    <row r="10050" spans="1:2" s="197" customFormat="1" x14ac:dyDescent="0.25">
      <c r="A10050" s="200"/>
      <c r="B10050" s="200"/>
    </row>
    <row r="10051" spans="1:2" s="197" customFormat="1" x14ac:dyDescent="0.25">
      <c r="A10051" s="200"/>
      <c r="B10051" s="200"/>
    </row>
    <row r="10052" spans="1:2" s="197" customFormat="1" x14ac:dyDescent="0.25">
      <c r="A10052" s="200"/>
      <c r="B10052" s="200"/>
    </row>
    <row r="10053" spans="1:2" s="197" customFormat="1" x14ac:dyDescent="0.25">
      <c r="A10053" s="200"/>
      <c r="B10053" s="200"/>
    </row>
    <row r="10054" spans="1:2" s="197" customFormat="1" x14ac:dyDescent="0.25">
      <c r="A10054" s="200"/>
      <c r="B10054" s="200"/>
    </row>
    <row r="10055" spans="1:2" s="197" customFormat="1" x14ac:dyDescent="0.25">
      <c r="A10055" s="200"/>
      <c r="B10055" s="200"/>
    </row>
    <row r="10056" spans="1:2" s="197" customFormat="1" x14ac:dyDescent="0.25">
      <c r="A10056" s="200"/>
      <c r="B10056" s="200"/>
    </row>
    <row r="10057" spans="1:2" s="197" customFormat="1" x14ac:dyDescent="0.25">
      <c r="A10057" s="200"/>
      <c r="B10057" s="200"/>
    </row>
    <row r="10058" spans="1:2" s="197" customFormat="1" x14ac:dyDescent="0.25">
      <c r="A10058" s="200"/>
      <c r="B10058" s="200"/>
    </row>
    <row r="10059" spans="1:2" s="197" customFormat="1" x14ac:dyDescent="0.25">
      <c r="A10059" s="200"/>
      <c r="B10059" s="200"/>
    </row>
    <row r="10060" spans="1:2" s="197" customFormat="1" x14ac:dyDescent="0.25">
      <c r="A10060" s="200"/>
      <c r="B10060" s="200"/>
    </row>
    <row r="10061" spans="1:2" s="197" customFormat="1" x14ac:dyDescent="0.25">
      <c r="A10061" s="200"/>
      <c r="B10061" s="200"/>
    </row>
    <row r="10062" spans="1:2" s="197" customFormat="1" x14ac:dyDescent="0.25">
      <c r="A10062" s="200"/>
      <c r="B10062" s="200"/>
    </row>
    <row r="10063" spans="1:2" s="197" customFormat="1" x14ac:dyDescent="0.25">
      <c r="A10063" s="200"/>
      <c r="B10063" s="200"/>
    </row>
    <row r="10064" spans="1:2" s="197" customFormat="1" x14ac:dyDescent="0.25">
      <c r="A10064" s="200"/>
      <c r="B10064" s="200"/>
    </row>
    <row r="10065" spans="1:2" s="197" customFormat="1" x14ac:dyDescent="0.25">
      <c r="A10065" s="200"/>
      <c r="B10065" s="200"/>
    </row>
    <row r="10066" spans="1:2" s="197" customFormat="1" x14ac:dyDescent="0.25">
      <c r="A10066" s="200"/>
      <c r="B10066" s="200"/>
    </row>
    <row r="10067" spans="1:2" s="197" customFormat="1" x14ac:dyDescent="0.25">
      <c r="A10067" s="200"/>
      <c r="B10067" s="200"/>
    </row>
    <row r="10068" spans="1:2" s="197" customFormat="1" x14ac:dyDescent="0.25">
      <c r="A10068" s="200"/>
      <c r="B10068" s="200"/>
    </row>
    <row r="10069" spans="1:2" s="197" customFormat="1" x14ac:dyDescent="0.25">
      <c r="A10069" s="200"/>
      <c r="B10069" s="200"/>
    </row>
    <row r="10070" spans="1:2" s="197" customFormat="1" x14ac:dyDescent="0.25">
      <c r="A10070" s="200"/>
      <c r="B10070" s="200"/>
    </row>
    <row r="10071" spans="1:2" s="197" customFormat="1" x14ac:dyDescent="0.25">
      <c r="A10071" s="200"/>
      <c r="B10071" s="200"/>
    </row>
    <row r="10072" spans="1:2" s="197" customFormat="1" x14ac:dyDescent="0.25">
      <c r="A10072" s="200"/>
      <c r="B10072" s="200"/>
    </row>
    <row r="10073" spans="1:2" s="197" customFormat="1" x14ac:dyDescent="0.25">
      <c r="A10073" s="200"/>
      <c r="B10073" s="200"/>
    </row>
    <row r="10074" spans="1:2" s="197" customFormat="1" x14ac:dyDescent="0.25">
      <c r="A10074" s="200"/>
      <c r="B10074" s="200"/>
    </row>
    <row r="10075" spans="1:2" s="197" customFormat="1" x14ac:dyDescent="0.25">
      <c r="A10075" s="200"/>
      <c r="B10075" s="200"/>
    </row>
    <row r="10076" spans="1:2" s="197" customFormat="1" x14ac:dyDescent="0.25">
      <c r="A10076" s="200"/>
      <c r="B10076" s="200"/>
    </row>
    <row r="10077" spans="1:2" s="197" customFormat="1" x14ac:dyDescent="0.25">
      <c r="A10077" s="200"/>
      <c r="B10077" s="200"/>
    </row>
    <row r="10078" spans="1:2" s="197" customFormat="1" x14ac:dyDescent="0.25">
      <c r="A10078" s="200"/>
      <c r="B10078" s="200"/>
    </row>
    <row r="10079" spans="1:2" s="197" customFormat="1" x14ac:dyDescent="0.25">
      <c r="A10079" s="200"/>
      <c r="B10079" s="200"/>
    </row>
    <row r="10080" spans="1:2" s="197" customFormat="1" x14ac:dyDescent="0.25">
      <c r="A10080" s="200"/>
      <c r="B10080" s="200"/>
    </row>
    <row r="10081" spans="1:2" s="197" customFormat="1" x14ac:dyDescent="0.25">
      <c r="A10081" s="200"/>
      <c r="B10081" s="200"/>
    </row>
    <row r="10082" spans="1:2" s="197" customFormat="1" x14ac:dyDescent="0.25">
      <c r="A10082" s="200"/>
      <c r="B10082" s="200"/>
    </row>
    <row r="10083" spans="1:2" s="197" customFormat="1" x14ac:dyDescent="0.25">
      <c r="A10083" s="200"/>
      <c r="B10083" s="200"/>
    </row>
    <row r="10084" spans="1:2" s="197" customFormat="1" x14ac:dyDescent="0.25">
      <c r="A10084" s="200"/>
      <c r="B10084" s="200"/>
    </row>
    <row r="10085" spans="1:2" s="197" customFormat="1" x14ac:dyDescent="0.25">
      <c r="A10085" s="200"/>
      <c r="B10085" s="200"/>
    </row>
    <row r="10086" spans="1:2" s="197" customFormat="1" x14ac:dyDescent="0.25">
      <c r="A10086" s="200"/>
      <c r="B10086" s="200"/>
    </row>
    <row r="10087" spans="1:2" s="197" customFormat="1" x14ac:dyDescent="0.25">
      <c r="A10087" s="200"/>
      <c r="B10087" s="200"/>
    </row>
    <row r="10088" spans="1:2" s="197" customFormat="1" x14ac:dyDescent="0.25">
      <c r="A10088" s="200"/>
      <c r="B10088" s="200"/>
    </row>
    <row r="10089" spans="1:2" s="197" customFormat="1" x14ac:dyDescent="0.25">
      <c r="A10089" s="200"/>
      <c r="B10089" s="200"/>
    </row>
    <row r="10090" spans="1:2" s="197" customFormat="1" x14ac:dyDescent="0.25">
      <c r="A10090" s="200"/>
      <c r="B10090" s="200"/>
    </row>
    <row r="10091" spans="1:2" s="197" customFormat="1" x14ac:dyDescent="0.25">
      <c r="A10091" s="200"/>
      <c r="B10091" s="200"/>
    </row>
    <row r="10092" spans="1:2" s="197" customFormat="1" x14ac:dyDescent="0.25">
      <c r="A10092" s="200"/>
      <c r="B10092" s="200"/>
    </row>
    <row r="10093" spans="1:2" s="197" customFormat="1" x14ac:dyDescent="0.25">
      <c r="A10093" s="200"/>
      <c r="B10093" s="200"/>
    </row>
    <row r="10094" spans="1:2" s="197" customFormat="1" x14ac:dyDescent="0.25">
      <c r="A10094" s="200"/>
      <c r="B10094" s="200"/>
    </row>
    <row r="10095" spans="1:2" s="197" customFormat="1" x14ac:dyDescent="0.25">
      <c r="A10095" s="200"/>
      <c r="B10095" s="200"/>
    </row>
    <row r="10096" spans="1:2" s="197" customFormat="1" x14ac:dyDescent="0.25">
      <c r="A10096" s="200"/>
      <c r="B10096" s="200"/>
    </row>
    <row r="10097" spans="1:2" s="197" customFormat="1" x14ac:dyDescent="0.25">
      <c r="A10097" s="200"/>
      <c r="B10097" s="200"/>
    </row>
    <row r="10098" spans="1:2" s="197" customFormat="1" x14ac:dyDescent="0.25">
      <c r="A10098" s="200"/>
      <c r="B10098" s="200"/>
    </row>
    <row r="10099" spans="1:2" s="197" customFormat="1" x14ac:dyDescent="0.25">
      <c r="A10099" s="200"/>
      <c r="B10099" s="200"/>
    </row>
    <row r="10100" spans="1:2" s="197" customFormat="1" x14ac:dyDescent="0.25">
      <c r="A10100" s="200"/>
      <c r="B10100" s="200"/>
    </row>
    <row r="10101" spans="1:2" s="197" customFormat="1" x14ac:dyDescent="0.25">
      <c r="A10101" s="200"/>
      <c r="B10101" s="200"/>
    </row>
    <row r="10102" spans="1:2" s="197" customFormat="1" x14ac:dyDescent="0.25">
      <c r="A10102" s="200"/>
      <c r="B10102" s="200"/>
    </row>
    <row r="10103" spans="1:2" s="197" customFormat="1" x14ac:dyDescent="0.25">
      <c r="A10103" s="200"/>
      <c r="B10103" s="200"/>
    </row>
    <row r="10104" spans="1:2" s="197" customFormat="1" x14ac:dyDescent="0.25">
      <c r="A10104" s="200"/>
      <c r="B10104" s="200"/>
    </row>
    <row r="10105" spans="1:2" s="197" customFormat="1" x14ac:dyDescent="0.25">
      <c r="A10105" s="200"/>
      <c r="B10105" s="200"/>
    </row>
    <row r="10106" spans="1:2" s="197" customFormat="1" x14ac:dyDescent="0.25">
      <c r="A10106" s="200"/>
      <c r="B10106" s="200"/>
    </row>
    <row r="10107" spans="1:2" s="197" customFormat="1" x14ac:dyDescent="0.25">
      <c r="A10107" s="200"/>
      <c r="B10107" s="200"/>
    </row>
    <row r="10108" spans="1:2" s="197" customFormat="1" x14ac:dyDescent="0.25">
      <c r="A10108" s="200"/>
      <c r="B10108" s="200"/>
    </row>
    <row r="10109" spans="1:2" s="197" customFormat="1" x14ac:dyDescent="0.25">
      <c r="A10109" s="200"/>
      <c r="B10109" s="200"/>
    </row>
    <row r="10110" spans="1:2" s="197" customFormat="1" x14ac:dyDescent="0.25">
      <c r="A10110" s="200"/>
      <c r="B10110" s="200"/>
    </row>
    <row r="10111" spans="1:2" s="197" customFormat="1" x14ac:dyDescent="0.25">
      <c r="A10111" s="200"/>
      <c r="B10111" s="200"/>
    </row>
    <row r="10112" spans="1:2" s="197" customFormat="1" x14ac:dyDescent="0.25">
      <c r="A10112" s="200"/>
      <c r="B10112" s="200"/>
    </row>
    <row r="10113" spans="1:2" s="197" customFormat="1" x14ac:dyDescent="0.25">
      <c r="A10113" s="200"/>
      <c r="B10113" s="200"/>
    </row>
    <row r="10114" spans="1:2" s="197" customFormat="1" x14ac:dyDescent="0.25">
      <c r="A10114" s="200"/>
      <c r="B10114" s="200"/>
    </row>
    <row r="10115" spans="1:2" s="197" customFormat="1" x14ac:dyDescent="0.25">
      <c r="A10115" s="200"/>
      <c r="B10115" s="200"/>
    </row>
    <row r="10116" spans="1:2" s="197" customFormat="1" x14ac:dyDescent="0.25">
      <c r="A10116" s="200"/>
      <c r="B10116" s="200"/>
    </row>
    <row r="10117" spans="1:2" s="197" customFormat="1" x14ac:dyDescent="0.25">
      <c r="A10117" s="200"/>
      <c r="B10117" s="200"/>
    </row>
    <row r="10118" spans="1:2" s="197" customFormat="1" x14ac:dyDescent="0.25">
      <c r="A10118" s="200"/>
      <c r="B10118" s="200"/>
    </row>
    <row r="10119" spans="1:2" s="197" customFormat="1" x14ac:dyDescent="0.25">
      <c r="A10119" s="200"/>
      <c r="B10119" s="200"/>
    </row>
    <row r="10120" spans="1:2" s="197" customFormat="1" x14ac:dyDescent="0.25">
      <c r="A10120" s="200"/>
      <c r="B10120" s="200"/>
    </row>
    <row r="10121" spans="1:2" s="197" customFormat="1" x14ac:dyDescent="0.25">
      <c r="A10121" s="200"/>
      <c r="B10121" s="200"/>
    </row>
    <row r="10122" spans="1:2" s="197" customFormat="1" x14ac:dyDescent="0.25">
      <c r="A10122" s="200"/>
      <c r="B10122" s="200"/>
    </row>
    <row r="10123" spans="1:2" s="197" customFormat="1" x14ac:dyDescent="0.25">
      <c r="A10123" s="200"/>
      <c r="B10123" s="200"/>
    </row>
    <row r="10124" spans="1:2" s="197" customFormat="1" x14ac:dyDescent="0.25">
      <c r="A10124" s="200"/>
      <c r="B10124" s="200"/>
    </row>
    <row r="10125" spans="1:2" s="197" customFormat="1" x14ac:dyDescent="0.25">
      <c r="A10125" s="200"/>
      <c r="B10125" s="200"/>
    </row>
    <row r="10126" spans="1:2" s="197" customFormat="1" x14ac:dyDescent="0.25">
      <c r="A10126" s="200"/>
      <c r="B10126" s="200"/>
    </row>
    <row r="10127" spans="1:2" s="197" customFormat="1" x14ac:dyDescent="0.25">
      <c r="A10127" s="200"/>
      <c r="B10127" s="200"/>
    </row>
    <row r="10128" spans="1:2" s="197" customFormat="1" x14ac:dyDescent="0.25">
      <c r="A10128" s="200"/>
      <c r="B10128" s="200"/>
    </row>
    <row r="10129" spans="1:2" s="197" customFormat="1" x14ac:dyDescent="0.25">
      <c r="A10129" s="200"/>
      <c r="B10129" s="200"/>
    </row>
    <row r="10130" spans="1:2" s="197" customFormat="1" x14ac:dyDescent="0.25">
      <c r="A10130" s="200"/>
      <c r="B10130" s="200"/>
    </row>
    <row r="10131" spans="1:2" s="197" customFormat="1" x14ac:dyDescent="0.25">
      <c r="A10131" s="200"/>
      <c r="B10131" s="200"/>
    </row>
    <row r="10132" spans="1:2" s="197" customFormat="1" x14ac:dyDescent="0.25">
      <c r="A10132" s="200"/>
      <c r="B10132" s="200"/>
    </row>
    <row r="10133" spans="1:2" s="197" customFormat="1" x14ac:dyDescent="0.25">
      <c r="A10133" s="200"/>
      <c r="B10133" s="200"/>
    </row>
    <row r="10134" spans="1:2" s="197" customFormat="1" x14ac:dyDescent="0.25">
      <c r="A10134" s="200"/>
      <c r="B10134" s="200"/>
    </row>
    <row r="10135" spans="1:2" s="197" customFormat="1" x14ac:dyDescent="0.25">
      <c r="A10135" s="200"/>
      <c r="B10135" s="200"/>
    </row>
    <row r="10136" spans="1:2" s="197" customFormat="1" x14ac:dyDescent="0.25">
      <c r="A10136" s="200"/>
      <c r="B10136" s="200"/>
    </row>
    <row r="10137" spans="1:2" s="197" customFormat="1" x14ac:dyDescent="0.25">
      <c r="A10137" s="200"/>
      <c r="B10137" s="200"/>
    </row>
    <row r="10138" spans="1:2" s="197" customFormat="1" x14ac:dyDescent="0.25">
      <c r="A10138" s="200"/>
      <c r="B10138" s="200"/>
    </row>
    <row r="10139" spans="1:2" s="197" customFormat="1" x14ac:dyDescent="0.25">
      <c r="A10139" s="200"/>
      <c r="B10139" s="200"/>
    </row>
    <row r="10140" spans="1:2" s="197" customFormat="1" x14ac:dyDescent="0.25">
      <c r="A10140" s="200"/>
      <c r="B10140" s="200"/>
    </row>
    <row r="10141" spans="1:2" s="197" customFormat="1" x14ac:dyDescent="0.25">
      <c r="A10141" s="200"/>
      <c r="B10141" s="200"/>
    </row>
    <row r="10142" spans="1:2" s="197" customFormat="1" x14ac:dyDescent="0.25">
      <c r="A10142" s="200"/>
      <c r="B10142" s="200"/>
    </row>
    <row r="10143" spans="1:2" s="197" customFormat="1" x14ac:dyDescent="0.25">
      <c r="A10143" s="200"/>
      <c r="B10143" s="200"/>
    </row>
    <row r="10144" spans="1:2" s="197" customFormat="1" x14ac:dyDescent="0.25">
      <c r="A10144" s="200"/>
      <c r="B10144" s="200"/>
    </row>
    <row r="10145" spans="1:2" s="197" customFormat="1" x14ac:dyDescent="0.25">
      <c r="A10145" s="200"/>
      <c r="B10145" s="200"/>
    </row>
    <row r="10146" spans="1:2" s="197" customFormat="1" x14ac:dyDescent="0.25">
      <c r="A10146" s="200"/>
      <c r="B10146" s="200"/>
    </row>
    <row r="10147" spans="1:2" s="197" customFormat="1" x14ac:dyDescent="0.25">
      <c r="A10147" s="200"/>
      <c r="B10147" s="200"/>
    </row>
    <row r="10148" spans="1:2" s="197" customFormat="1" x14ac:dyDescent="0.25">
      <c r="A10148" s="200"/>
      <c r="B10148" s="200"/>
    </row>
    <row r="10149" spans="1:2" s="197" customFormat="1" x14ac:dyDescent="0.25">
      <c r="A10149" s="200"/>
      <c r="B10149" s="200"/>
    </row>
    <row r="10150" spans="1:2" s="197" customFormat="1" x14ac:dyDescent="0.25">
      <c r="A10150" s="200"/>
      <c r="B10150" s="200"/>
    </row>
    <row r="10151" spans="1:2" s="197" customFormat="1" x14ac:dyDescent="0.25">
      <c r="A10151" s="200"/>
      <c r="B10151" s="200"/>
    </row>
    <row r="10152" spans="1:2" s="197" customFormat="1" x14ac:dyDescent="0.25">
      <c r="A10152" s="200"/>
      <c r="B10152" s="200"/>
    </row>
    <row r="10153" spans="1:2" s="197" customFormat="1" x14ac:dyDescent="0.25">
      <c r="A10153" s="200"/>
      <c r="B10153" s="200"/>
    </row>
    <row r="10154" spans="1:2" s="197" customFormat="1" x14ac:dyDescent="0.25">
      <c r="A10154" s="200"/>
      <c r="B10154" s="200"/>
    </row>
    <row r="10155" spans="1:2" s="197" customFormat="1" x14ac:dyDescent="0.25">
      <c r="A10155" s="200"/>
      <c r="B10155" s="200"/>
    </row>
    <row r="10156" spans="1:2" s="197" customFormat="1" x14ac:dyDescent="0.25">
      <c r="A10156" s="200"/>
      <c r="B10156" s="200"/>
    </row>
    <row r="10157" spans="1:2" s="197" customFormat="1" x14ac:dyDescent="0.25">
      <c r="A10157" s="200"/>
      <c r="B10157" s="200"/>
    </row>
    <row r="10158" spans="1:2" s="197" customFormat="1" x14ac:dyDescent="0.25">
      <c r="A10158" s="200"/>
      <c r="B10158" s="200"/>
    </row>
    <row r="10159" spans="1:2" s="197" customFormat="1" x14ac:dyDescent="0.25">
      <c r="A10159" s="200"/>
      <c r="B10159" s="200"/>
    </row>
    <row r="10160" spans="1:2" s="197" customFormat="1" x14ac:dyDescent="0.25">
      <c r="A10160" s="200"/>
      <c r="B10160" s="200"/>
    </row>
    <row r="10161" spans="1:2" s="197" customFormat="1" x14ac:dyDescent="0.25">
      <c r="A10161" s="200"/>
      <c r="B10161" s="200"/>
    </row>
    <row r="10162" spans="1:2" s="197" customFormat="1" x14ac:dyDescent="0.25">
      <c r="A10162" s="200"/>
      <c r="B10162" s="200"/>
    </row>
    <row r="10163" spans="1:2" s="197" customFormat="1" x14ac:dyDescent="0.25">
      <c r="A10163" s="200"/>
      <c r="B10163" s="200"/>
    </row>
    <row r="10164" spans="1:2" s="197" customFormat="1" x14ac:dyDescent="0.25">
      <c r="A10164" s="200"/>
      <c r="B10164" s="200"/>
    </row>
    <row r="10165" spans="1:2" s="197" customFormat="1" x14ac:dyDescent="0.25">
      <c r="A10165" s="200"/>
      <c r="B10165" s="200"/>
    </row>
    <row r="10166" spans="1:2" s="197" customFormat="1" x14ac:dyDescent="0.25">
      <c r="A10166" s="200"/>
      <c r="B10166" s="200"/>
    </row>
    <row r="10167" spans="1:2" s="197" customFormat="1" x14ac:dyDescent="0.25">
      <c r="A10167" s="200"/>
      <c r="B10167" s="200"/>
    </row>
    <row r="10168" spans="1:2" s="197" customFormat="1" x14ac:dyDescent="0.25">
      <c r="A10168" s="200"/>
      <c r="B10168" s="200"/>
    </row>
    <row r="10169" spans="1:2" s="197" customFormat="1" x14ac:dyDescent="0.25">
      <c r="A10169" s="200"/>
      <c r="B10169" s="200"/>
    </row>
    <row r="10170" spans="1:2" s="197" customFormat="1" x14ac:dyDescent="0.25">
      <c r="A10170" s="200"/>
      <c r="B10170" s="200"/>
    </row>
    <row r="10171" spans="1:2" s="197" customFormat="1" x14ac:dyDescent="0.25">
      <c r="A10171" s="200"/>
      <c r="B10171" s="200"/>
    </row>
    <row r="10172" spans="1:2" s="197" customFormat="1" x14ac:dyDescent="0.25">
      <c r="A10172" s="200"/>
      <c r="B10172" s="200"/>
    </row>
    <row r="10173" spans="1:2" s="197" customFormat="1" x14ac:dyDescent="0.25">
      <c r="A10173" s="200"/>
      <c r="B10173" s="200"/>
    </row>
    <row r="10174" spans="1:2" s="197" customFormat="1" x14ac:dyDescent="0.25">
      <c r="A10174" s="200"/>
      <c r="B10174" s="200"/>
    </row>
    <row r="10175" spans="1:2" s="197" customFormat="1" x14ac:dyDescent="0.25">
      <c r="A10175" s="200"/>
      <c r="B10175" s="200"/>
    </row>
    <row r="10176" spans="1:2" s="197" customFormat="1" x14ac:dyDescent="0.25">
      <c r="A10176" s="200"/>
      <c r="B10176" s="200"/>
    </row>
    <row r="10177" spans="1:2" s="197" customFormat="1" x14ac:dyDescent="0.25">
      <c r="A10177" s="200"/>
      <c r="B10177" s="200"/>
    </row>
    <row r="10178" spans="1:2" s="197" customFormat="1" x14ac:dyDescent="0.25">
      <c r="A10178" s="200"/>
      <c r="B10178" s="200"/>
    </row>
    <row r="10179" spans="1:2" s="197" customFormat="1" x14ac:dyDescent="0.25">
      <c r="A10179" s="200"/>
      <c r="B10179" s="200"/>
    </row>
    <row r="10180" spans="1:2" s="197" customFormat="1" x14ac:dyDescent="0.25">
      <c r="A10180" s="200"/>
      <c r="B10180" s="200"/>
    </row>
    <row r="10181" spans="1:2" s="197" customFormat="1" x14ac:dyDescent="0.25">
      <c r="A10181" s="200"/>
      <c r="B10181" s="200"/>
    </row>
    <row r="10182" spans="1:2" s="197" customFormat="1" x14ac:dyDescent="0.25">
      <c r="A10182" s="200"/>
      <c r="B10182" s="200"/>
    </row>
    <row r="10183" spans="1:2" s="197" customFormat="1" x14ac:dyDescent="0.25">
      <c r="A10183" s="200"/>
      <c r="B10183" s="200"/>
    </row>
    <row r="10184" spans="1:2" s="197" customFormat="1" x14ac:dyDescent="0.25">
      <c r="A10184" s="200"/>
      <c r="B10184" s="200"/>
    </row>
    <row r="10185" spans="1:2" s="197" customFormat="1" x14ac:dyDescent="0.25">
      <c r="A10185" s="200"/>
      <c r="B10185" s="200"/>
    </row>
    <row r="10186" spans="1:2" s="197" customFormat="1" x14ac:dyDescent="0.25">
      <c r="A10186" s="200"/>
      <c r="B10186" s="200"/>
    </row>
    <row r="10187" spans="1:2" s="197" customFormat="1" x14ac:dyDescent="0.25">
      <c r="A10187" s="200"/>
      <c r="B10187" s="200"/>
    </row>
    <row r="10188" spans="1:2" s="197" customFormat="1" x14ac:dyDescent="0.25">
      <c r="A10188" s="200"/>
      <c r="B10188" s="200"/>
    </row>
    <row r="10189" spans="1:2" s="197" customFormat="1" x14ac:dyDescent="0.25">
      <c r="A10189" s="200"/>
      <c r="B10189" s="200"/>
    </row>
    <row r="10190" spans="1:2" s="197" customFormat="1" x14ac:dyDescent="0.25">
      <c r="A10190" s="200"/>
      <c r="B10190" s="200"/>
    </row>
    <row r="10191" spans="1:2" s="197" customFormat="1" x14ac:dyDescent="0.25">
      <c r="A10191" s="200"/>
      <c r="B10191" s="200"/>
    </row>
    <row r="10192" spans="1:2" s="197" customFormat="1" x14ac:dyDescent="0.25">
      <c r="A10192" s="200"/>
      <c r="B10192" s="200"/>
    </row>
    <row r="10193" spans="1:2" s="197" customFormat="1" x14ac:dyDescent="0.25">
      <c r="A10193" s="200"/>
      <c r="B10193" s="200"/>
    </row>
    <row r="10194" spans="1:2" s="197" customFormat="1" x14ac:dyDescent="0.25">
      <c r="A10194" s="200"/>
      <c r="B10194" s="200"/>
    </row>
    <row r="10195" spans="1:2" s="197" customFormat="1" x14ac:dyDescent="0.25">
      <c r="A10195" s="200"/>
      <c r="B10195" s="200"/>
    </row>
    <row r="10196" spans="1:2" s="197" customFormat="1" x14ac:dyDescent="0.25">
      <c r="A10196" s="200"/>
      <c r="B10196" s="200"/>
    </row>
    <row r="10197" spans="1:2" s="197" customFormat="1" x14ac:dyDescent="0.25">
      <c r="A10197" s="200"/>
      <c r="B10197" s="200"/>
    </row>
    <row r="10198" spans="1:2" s="197" customFormat="1" x14ac:dyDescent="0.25">
      <c r="A10198" s="200"/>
      <c r="B10198" s="200"/>
    </row>
    <row r="10199" spans="1:2" s="197" customFormat="1" x14ac:dyDescent="0.25">
      <c r="A10199" s="200"/>
      <c r="B10199" s="200"/>
    </row>
    <row r="10200" spans="1:2" s="197" customFormat="1" x14ac:dyDescent="0.25">
      <c r="A10200" s="200"/>
      <c r="B10200" s="200"/>
    </row>
    <row r="10201" spans="1:2" s="197" customFormat="1" x14ac:dyDescent="0.25">
      <c r="A10201" s="200"/>
      <c r="B10201" s="200"/>
    </row>
    <row r="10202" spans="1:2" s="197" customFormat="1" x14ac:dyDescent="0.25">
      <c r="A10202" s="200"/>
      <c r="B10202" s="200"/>
    </row>
    <row r="10203" spans="1:2" s="197" customFormat="1" x14ac:dyDescent="0.25">
      <c r="A10203" s="200"/>
      <c r="B10203" s="200"/>
    </row>
    <row r="10204" spans="1:2" s="197" customFormat="1" x14ac:dyDescent="0.25">
      <c r="A10204" s="200"/>
      <c r="B10204" s="200"/>
    </row>
    <row r="10205" spans="1:2" s="197" customFormat="1" x14ac:dyDescent="0.25">
      <c r="A10205" s="200"/>
      <c r="B10205" s="200"/>
    </row>
    <row r="10206" spans="1:2" s="197" customFormat="1" x14ac:dyDescent="0.25">
      <c r="A10206" s="200"/>
      <c r="B10206" s="200"/>
    </row>
    <row r="10207" spans="1:2" s="197" customFormat="1" x14ac:dyDescent="0.25">
      <c r="A10207" s="200"/>
      <c r="B10207" s="200"/>
    </row>
    <row r="10208" spans="1:2" s="197" customFormat="1" x14ac:dyDescent="0.25">
      <c r="A10208" s="200"/>
      <c r="B10208" s="200"/>
    </row>
    <row r="10209" spans="1:2" s="197" customFormat="1" x14ac:dyDescent="0.25">
      <c r="A10209" s="200"/>
      <c r="B10209" s="200"/>
    </row>
    <row r="10210" spans="1:2" s="197" customFormat="1" x14ac:dyDescent="0.25">
      <c r="A10210" s="200"/>
      <c r="B10210" s="200"/>
    </row>
    <row r="10211" spans="1:2" s="197" customFormat="1" x14ac:dyDescent="0.25">
      <c r="A10211" s="200"/>
      <c r="B10211" s="200"/>
    </row>
    <row r="10212" spans="1:2" s="197" customFormat="1" x14ac:dyDescent="0.25">
      <c r="A10212" s="200"/>
      <c r="B10212" s="200"/>
    </row>
    <row r="10213" spans="1:2" s="197" customFormat="1" x14ac:dyDescent="0.25">
      <c r="A10213" s="200"/>
      <c r="B10213" s="200"/>
    </row>
    <row r="10214" spans="1:2" s="197" customFormat="1" x14ac:dyDescent="0.25">
      <c r="A10214" s="200"/>
      <c r="B10214" s="200"/>
    </row>
    <row r="10215" spans="1:2" s="197" customFormat="1" x14ac:dyDescent="0.25">
      <c r="A10215" s="200"/>
      <c r="B10215" s="200"/>
    </row>
    <row r="10216" spans="1:2" s="197" customFormat="1" x14ac:dyDescent="0.25">
      <c r="A10216" s="200"/>
      <c r="B10216" s="200"/>
    </row>
    <row r="10217" spans="1:2" s="197" customFormat="1" x14ac:dyDescent="0.25">
      <c r="A10217" s="200"/>
      <c r="B10217" s="200"/>
    </row>
    <row r="10218" spans="1:2" s="197" customFormat="1" x14ac:dyDescent="0.25">
      <c r="A10218" s="200"/>
      <c r="B10218" s="200"/>
    </row>
    <row r="10219" spans="1:2" s="197" customFormat="1" x14ac:dyDescent="0.25">
      <c r="A10219" s="200"/>
      <c r="B10219" s="200"/>
    </row>
    <row r="10220" spans="1:2" s="197" customFormat="1" x14ac:dyDescent="0.25">
      <c r="A10220" s="200"/>
      <c r="B10220" s="200"/>
    </row>
    <row r="10221" spans="1:2" s="197" customFormat="1" x14ac:dyDescent="0.25">
      <c r="A10221" s="200"/>
      <c r="B10221" s="200"/>
    </row>
    <row r="10222" spans="1:2" s="197" customFormat="1" x14ac:dyDescent="0.25">
      <c r="A10222" s="200"/>
      <c r="B10222" s="200"/>
    </row>
    <row r="10223" spans="1:2" s="197" customFormat="1" x14ac:dyDescent="0.25">
      <c r="A10223" s="200"/>
      <c r="B10223" s="200"/>
    </row>
    <row r="10224" spans="1:2" s="197" customFormat="1" x14ac:dyDescent="0.25">
      <c r="A10224" s="200"/>
      <c r="B10224" s="200"/>
    </row>
    <row r="10225" spans="1:2" s="197" customFormat="1" x14ac:dyDescent="0.25">
      <c r="A10225" s="200"/>
      <c r="B10225" s="200"/>
    </row>
    <row r="10226" spans="1:2" s="197" customFormat="1" x14ac:dyDescent="0.25">
      <c r="A10226" s="200"/>
      <c r="B10226" s="200"/>
    </row>
    <row r="10227" spans="1:2" s="197" customFormat="1" x14ac:dyDescent="0.25">
      <c r="A10227" s="200"/>
      <c r="B10227" s="200"/>
    </row>
    <row r="10228" spans="1:2" s="197" customFormat="1" x14ac:dyDescent="0.25">
      <c r="A10228" s="200"/>
      <c r="B10228" s="200"/>
    </row>
    <row r="10229" spans="1:2" s="197" customFormat="1" x14ac:dyDescent="0.25">
      <c r="A10229" s="200"/>
      <c r="B10229" s="200"/>
    </row>
    <row r="10230" spans="1:2" s="197" customFormat="1" x14ac:dyDescent="0.25">
      <c r="A10230" s="200"/>
      <c r="B10230" s="200"/>
    </row>
    <row r="10231" spans="1:2" s="197" customFormat="1" x14ac:dyDescent="0.25">
      <c r="A10231" s="200"/>
      <c r="B10231" s="200"/>
    </row>
    <row r="10232" spans="1:2" s="197" customFormat="1" x14ac:dyDescent="0.25">
      <c r="A10232" s="200"/>
      <c r="B10232" s="200"/>
    </row>
    <row r="10233" spans="1:2" s="197" customFormat="1" x14ac:dyDescent="0.25">
      <c r="A10233" s="200"/>
      <c r="B10233" s="200"/>
    </row>
    <row r="10234" spans="1:2" s="197" customFormat="1" x14ac:dyDescent="0.25">
      <c r="A10234" s="200"/>
      <c r="B10234" s="200"/>
    </row>
    <row r="10235" spans="1:2" s="197" customFormat="1" x14ac:dyDescent="0.25">
      <c r="A10235" s="200"/>
      <c r="B10235" s="200"/>
    </row>
    <row r="10236" spans="1:2" s="197" customFormat="1" x14ac:dyDescent="0.25">
      <c r="A10236" s="200"/>
      <c r="B10236" s="200"/>
    </row>
    <row r="10237" spans="1:2" s="197" customFormat="1" x14ac:dyDescent="0.25">
      <c r="A10237" s="200"/>
      <c r="B10237" s="200"/>
    </row>
    <row r="10238" spans="1:2" s="197" customFormat="1" x14ac:dyDescent="0.25">
      <c r="A10238" s="200"/>
      <c r="B10238" s="200"/>
    </row>
    <row r="10239" spans="1:2" s="197" customFormat="1" x14ac:dyDescent="0.25">
      <c r="A10239" s="200"/>
      <c r="B10239" s="200"/>
    </row>
    <row r="10240" spans="1:2" s="197" customFormat="1" x14ac:dyDescent="0.25">
      <c r="A10240" s="200"/>
      <c r="B10240" s="200"/>
    </row>
    <row r="10241" spans="1:2" s="197" customFormat="1" x14ac:dyDescent="0.25">
      <c r="A10241" s="200"/>
      <c r="B10241" s="200"/>
    </row>
    <row r="10242" spans="1:2" s="197" customFormat="1" x14ac:dyDescent="0.25">
      <c r="A10242" s="200"/>
      <c r="B10242" s="200"/>
    </row>
    <row r="10243" spans="1:2" s="197" customFormat="1" x14ac:dyDescent="0.25">
      <c r="A10243" s="200"/>
      <c r="B10243" s="200"/>
    </row>
    <row r="10244" spans="1:2" s="197" customFormat="1" x14ac:dyDescent="0.25">
      <c r="A10244" s="200"/>
      <c r="B10244" s="200"/>
    </row>
    <row r="10245" spans="1:2" s="197" customFormat="1" x14ac:dyDescent="0.25">
      <c r="A10245" s="200"/>
      <c r="B10245" s="200"/>
    </row>
    <row r="10246" spans="1:2" s="197" customFormat="1" x14ac:dyDescent="0.25">
      <c r="A10246" s="200"/>
      <c r="B10246" s="200"/>
    </row>
    <row r="10247" spans="1:2" s="197" customFormat="1" x14ac:dyDescent="0.25">
      <c r="A10247" s="200"/>
      <c r="B10247" s="200"/>
    </row>
    <row r="10248" spans="1:2" s="197" customFormat="1" x14ac:dyDescent="0.25">
      <c r="A10248" s="200"/>
      <c r="B10248" s="200"/>
    </row>
    <row r="10249" spans="1:2" s="197" customFormat="1" x14ac:dyDescent="0.25">
      <c r="A10249" s="200"/>
      <c r="B10249" s="200"/>
    </row>
    <row r="10250" spans="1:2" s="197" customFormat="1" x14ac:dyDescent="0.25">
      <c r="A10250" s="200"/>
      <c r="B10250" s="200"/>
    </row>
    <row r="10251" spans="1:2" s="197" customFormat="1" x14ac:dyDescent="0.25">
      <c r="A10251" s="200"/>
      <c r="B10251" s="200"/>
    </row>
    <row r="10252" spans="1:2" s="197" customFormat="1" x14ac:dyDescent="0.25">
      <c r="A10252" s="200"/>
      <c r="B10252" s="200"/>
    </row>
    <row r="10253" spans="1:2" s="197" customFormat="1" x14ac:dyDescent="0.25">
      <c r="A10253" s="200"/>
      <c r="B10253" s="200"/>
    </row>
    <row r="10254" spans="1:2" s="197" customFormat="1" x14ac:dyDescent="0.25">
      <c r="A10254" s="200"/>
      <c r="B10254" s="200"/>
    </row>
    <row r="10255" spans="1:2" s="197" customFormat="1" x14ac:dyDescent="0.25">
      <c r="A10255" s="200"/>
      <c r="B10255" s="200"/>
    </row>
    <row r="10256" spans="1:2" s="197" customFormat="1" x14ac:dyDescent="0.25">
      <c r="A10256" s="200"/>
      <c r="B10256" s="200"/>
    </row>
    <row r="10257" spans="1:2" s="197" customFormat="1" x14ac:dyDescent="0.25">
      <c r="A10257" s="200"/>
      <c r="B10257" s="200"/>
    </row>
    <row r="10258" spans="1:2" s="197" customFormat="1" x14ac:dyDescent="0.25">
      <c r="A10258" s="200"/>
      <c r="B10258" s="200"/>
    </row>
    <row r="10259" spans="1:2" s="197" customFormat="1" x14ac:dyDescent="0.25">
      <c r="A10259" s="200"/>
      <c r="B10259" s="200"/>
    </row>
    <row r="10260" spans="1:2" s="197" customFormat="1" x14ac:dyDescent="0.25">
      <c r="A10260" s="200"/>
      <c r="B10260" s="200"/>
    </row>
    <row r="10261" spans="1:2" s="197" customFormat="1" x14ac:dyDescent="0.25">
      <c r="A10261" s="200"/>
      <c r="B10261" s="200"/>
    </row>
    <row r="10262" spans="1:2" s="197" customFormat="1" x14ac:dyDescent="0.25">
      <c r="A10262" s="200"/>
      <c r="B10262" s="200"/>
    </row>
    <row r="10263" spans="1:2" s="197" customFormat="1" x14ac:dyDescent="0.25">
      <c r="A10263" s="200"/>
      <c r="B10263" s="200"/>
    </row>
    <row r="10264" spans="1:2" s="197" customFormat="1" x14ac:dyDescent="0.25">
      <c r="A10264" s="200"/>
      <c r="B10264" s="200"/>
    </row>
    <row r="10265" spans="1:2" s="197" customFormat="1" x14ac:dyDescent="0.25">
      <c r="A10265" s="200"/>
      <c r="B10265" s="200"/>
    </row>
    <row r="10266" spans="1:2" s="197" customFormat="1" x14ac:dyDescent="0.25">
      <c r="A10266" s="200"/>
      <c r="B10266" s="200"/>
    </row>
    <row r="10267" spans="1:2" s="197" customFormat="1" x14ac:dyDescent="0.25">
      <c r="A10267" s="200"/>
      <c r="B10267" s="200"/>
    </row>
    <row r="10268" spans="1:2" s="197" customFormat="1" x14ac:dyDescent="0.25">
      <c r="A10268" s="200"/>
      <c r="B10268" s="200"/>
    </row>
    <row r="10269" spans="1:2" s="197" customFormat="1" x14ac:dyDescent="0.25">
      <c r="A10269" s="200"/>
      <c r="B10269" s="200"/>
    </row>
    <row r="10270" spans="1:2" s="197" customFormat="1" x14ac:dyDescent="0.25">
      <c r="A10270" s="200"/>
      <c r="B10270" s="200"/>
    </row>
    <row r="10271" spans="1:2" s="197" customFormat="1" x14ac:dyDescent="0.25">
      <c r="A10271" s="200"/>
      <c r="B10271" s="200"/>
    </row>
    <row r="10272" spans="1:2" s="197" customFormat="1" x14ac:dyDescent="0.25">
      <c r="A10272" s="200"/>
      <c r="B10272" s="200"/>
    </row>
    <row r="10273" spans="1:2" s="197" customFormat="1" x14ac:dyDescent="0.25">
      <c r="A10273" s="200"/>
      <c r="B10273" s="200"/>
    </row>
    <row r="10274" spans="1:2" s="197" customFormat="1" x14ac:dyDescent="0.25">
      <c r="A10274" s="200"/>
      <c r="B10274" s="200"/>
    </row>
    <row r="10275" spans="1:2" s="197" customFormat="1" x14ac:dyDescent="0.25">
      <c r="A10275" s="200"/>
      <c r="B10275" s="200"/>
    </row>
    <row r="10276" spans="1:2" s="197" customFormat="1" x14ac:dyDescent="0.25">
      <c r="A10276" s="200"/>
      <c r="B10276" s="200"/>
    </row>
    <row r="10277" spans="1:2" s="197" customFormat="1" x14ac:dyDescent="0.25">
      <c r="A10277" s="200"/>
      <c r="B10277" s="200"/>
    </row>
    <row r="10278" spans="1:2" s="197" customFormat="1" x14ac:dyDescent="0.25">
      <c r="A10278" s="200"/>
      <c r="B10278" s="200"/>
    </row>
    <row r="10279" spans="1:2" s="197" customFormat="1" x14ac:dyDescent="0.25">
      <c r="A10279" s="200"/>
      <c r="B10279" s="200"/>
    </row>
    <row r="10280" spans="1:2" s="197" customFormat="1" x14ac:dyDescent="0.25">
      <c r="A10280" s="200"/>
      <c r="B10280" s="200"/>
    </row>
    <row r="10281" spans="1:2" s="197" customFormat="1" x14ac:dyDescent="0.25">
      <c r="A10281" s="200"/>
      <c r="B10281" s="200"/>
    </row>
    <row r="10282" spans="1:2" s="197" customFormat="1" x14ac:dyDescent="0.25">
      <c r="A10282" s="200"/>
      <c r="B10282" s="200"/>
    </row>
    <row r="10283" spans="1:2" s="197" customFormat="1" x14ac:dyDescent="0.25">
      <c r="A10283" s="200"/>
      <c r="B10283" s="200"/>
    </row>
    <row r="10284" spans="1:2" s="197" customFormat="1" x14ac:dyDescent="0.25">
      <c r="A10284" s="200"/>
      <c r="B10284" s="200"/>
    </row>
    <row r="10285" spans="1:2" s="197" customFormat="1" x14ac:dyDescent="0.25">
      <c r="A10285" s="200"/>
      <c r="B10285" s="200"/>
    </row>
    <row r="10286" spans="1:2" s="197" customFormat="1" x14ac:dyDescent="0.25">
      <c r="A10286" s="200"/>
      <c r="B10286" s="200"/>
    </row>
    <row r="10287" spans="1:2" s="197" customFormat="1" x14ac:dyDescent="0.25">
      <c r="A10287" s="200"/>
      <c r="B10287" s="200"/>
    </row>
    <row r="10288" spans="1:2" s="197" customFormat="1" x14ac:dyDescent="0.25">
      <c r="A10288" s="200"/>
      <c r="B10288" s="200"/>
    </row>
    <row r="10289" spans="1:2" s="197" customFormat="1" x14ac:dyDescent="0.25">
      <c r="A10289" s="200"/>
      <c r="B10289" s="200"/>
    </row>
    <row r="10290" spans="1:2" s="197" customFormat="1" x14ac:dyDescent="0.25">
      <c r="A10290" s="200"/>
      <c r="B10290" s="200"/>
    </row>
    <row r="10291" spans="1:2" s="197" customFormat="1" x14ac:dyDescent="0.25">
      <c r="A10291" s="200"/>
      <c r="B10291" s="200"/>
    </row>
    <row r="10292" spans="1:2" s="197" customFormat="1" x14ac:dyDescent="0.25">
      <c r="A10292" s="200"/>
      <c r="B10292" s="200"/>
    </row>
    <row r="10293" spans="1:2" s="197" customFormat="1" x14ac:dyDescent="0.25">
      <c r="A10293" s="200"/>
      <c r="B10293" s="200"/>
    </row>
    <row r="10294" spans="1:2" s="197" customFormat="1" x14ac:dyDescent="0.25">
      <c r="A10294" s="200"/>
      <c r="B10294" s="200"/>
    </row>
    <row r="10295" spans="1:2" s="197" customFormat="1" x14ac:dyDescent="0.25">
      <c r="A10295" s="200"/>
      <c r="B10295" s="200"/>
    </row>
    <row r="10296" spans="1:2" s="197" customFormat="1" x14ac:dyDescent="0.25">
      <c r="A10296" s="200"/>
      <c r="B10296" s="200"/>
    </row>
    <row r="10297" spans="1:2" s="197" customFormat="1" x14ac:dyDescent="0.25">
      <c r="A10297" s="200"/>
      <c r="B10297" s="200"/>
    </row>
    <row r="10298" spans="1:2" s="197" customFormat="1" x14ac:dyDescent="0.25">
      <c r="A10298" s="200"/>
      <c r="B10298" s="200"/>
    </row>
    <row r="10299" spans="1:2" s="197" customFormat="1" x14ac:dyDescent="0.25">
      <c r="A10299" s="200"/>
      <c r="B10299" s="200"/>
    </row>
    <row r="10300" spans="1:2" s="197" customFormat="1" x14ac:dyDescent="0.25">
      <c r="A10300" s="200"/>
      <c r="B10300" s="200"/>
    </row>
    <row r="10301" spans="1:2" s="197" customFormat="1" x14ac:dyDescent="0.25">
      <c r="A10301" s="200"/>
      <c r="B10301" s="200"/>
    </row>
    <row r="10302" spans="1:2" s="197" customFormat="1" x14ac:dyDescent="0.25">
      <c r="A10302" s="200"/>
      <c r="B10302" s="200"/>
    </row>
    <row r="10303" spans="1:2" s="197" customFormat="1" x14ac:dyDescent="0.25">
      <c r="A10303" s="200"/>
      <c r="B10303" s="200"/>
    </row>
    <row r="10304" spans="1:2" s="197" customFormat="1" x14ac:dyDescent="0.25">
      <c r="A10304" s="200"/>
      <c r="B10304" s="200"/>
    </row>
    <row r="10305" spans="1:2" s="197" customFormat="1" x14ac:dyDescent="0.25">
      <c r="A10305" s="200"/>
      <c r="B10305" s="200"/>
    </row>
    <row r="10306" spans="1:2" s="197" customFormat="1" x14ac:dyDescent="0.25">
      <c r="A10306" s="200"/>
      <c r="B10306" s="200"/>
    </row>
    <row r="10307" spans="1:2" s="197" customFormat="1" x14ac:dyDescent="0.25">
      <c r="A10307" s="200"/>
      <c r="B10307" s="200"/>
    </row>
    <row r="10308" spans="1:2" s="197" customFormat="1" x14ac:dyDescent="0.25">
      <c r="A10308" s="200"/>
      <c r="B10308" s="200"/>
    </row>
    <row r="10309" spans="1:2" s="197" customFormat="1" x14ac:dyDescent="0.25">
      <c r="A10309" s="200"/>
      <c r="B10309" s="200"/>
    </row>
    <row r="10310" spans="1:2" s="197" customFormat="1" x14ac:dyDescent="0.25">
      <c r="A10310" s="200"/>
      <c r="B10310" s="200"/>
    </row>
    <row r="10311" spans="1:2" s="197" customFormat="1" x14ac:dyDescent="0.25">
      <c r="A10311" s="200"/>
      <c r="B10311" s="200"/>
    </row>
    <row r="10312" spans="1:2" s="197" customFormat="1" x14ac:dyDescent="0.25">
      <c r="A10312" s="200"/>
      <c r="B10312" s="200"/>
    </row>
    <row r="10313" spans="1:2" s="197" customFormat="1" x14ac:dyDescent="0.25">
      <c r="A10313" s="200"/>
      <c r="B10313" s="200"/>
    </row>
    <row r="10314" spans="1:2" s="197" customFormat="1" x14ac:dyDescent="0.25">
      <c r="A10314" s="200"/>
      <c r="B10314" s="200"/>
    </row>
    <row r="10315" spans="1:2" s="197" customFormat="1" x14ac:dyDescent="0.25">
      <c r="A10315" s="200"/>
      <c r="B10315" s="200"/>
    </row>
    <row r="10316" spans="1:2" s="197" customFormat="1" x14ac:dyDescent="0.25">
      <c r="A10316" s="200"/>
      <c r="B10316" s="200"/>
    </row>
    <row r="10317" spans="1:2" s="197" customFormat="1" x14ac:dyDescent="0.25">
      <c r="A10317" s="200"/>
      <c r="B10317" s="200"/>
    </row>
    <row r="10318" spans="1:2" s="197" customFormat="1" x14ac:dyDescent="0.25">
      <c r="A10318" s="200"/>
      <c r="B10318" s="200"/>
    </row>
    <row r="10319" spans="1:2" s="197" customFormat="1" x14ac:dyDescent="0.25">
      <c r="A10319" s="200"/>
      <c r="B10319" s="200"/>
    </row>
    <row r="10320" spans="1:2" s="197" customFormat="1" x14ac:dyDescent="0.25">
      <c r="A10320" s="200"/>
      <c r="B10320" s="200"/>
    </row>
    <row r="10321" spans="1:2" s="197" customFormat="1" x14ac:dyDescent="0.25">
      <c r="A10321" s="200"/>
      <c r="B10321" s="200"/>
    </row>
    <row r="10322" spans="1:2" s="197" customFormat="1" x14ac:dyDescent="0.25">
      <c r="A10322" s="200"/>
      <c r="B10322" s="200"/>
    </row>
    <row r="10323" spans="1:2" s="197" customFormat="1" x14ac:dyDescent="0.25">
      <c r="A10323" s="200"/>
      <c r="B10323" s="200"/>
    </row>
    <row r="10324" spans="1:2" s="197" customFormat="1" x14ac:dyDescent="0.25">
      <c r="A10324" s="200"/>
      <c r="B10324" s="200"/>
    </row>
    <row r="10325" spans="1:2" s="197" customFormat="1" x14ac:dyDescent="0.25">
      <c r="A10325" s="200"/>
      <c r="B10325" s="200"/>
    </row>
    <row r="10326" spans="1:2" s="197" customFormat="1" x14ac:dyDescent="0.25">
      <c r="A10326" s="200"/>
      <c r="B10326" s="200"/>
    </row>
    <row r="10327" spans="1:2" s="197" customFormat="1" x14ac:dyDescent="0.25">
      <c r="A10327" s="200"/>
      <c r="B10327" s="200"/>
    </row>
    <row r="10328" spans="1:2" s="197" customFormat="1" x14ac:dyDescent="0.25">
      <c r="A10328" s="200"/>
      <c r="B10328" s="200"/>
    </row>
    <row r="10329" spans="1:2" s="197" customFormat="1" x14ac:dyDescent="0.25">
      <c r="A10329" s="200"/>
      <c r="B10329" s="200"/>
    </row>
    <row r="10330" spans="1:2" s="197" customFormat="1" x14ac:dyDescent="0.25">
      <c r="A10330" s="200"/>
      <c r="B10330" s="200"/>
    </row>
    <row r="10331" spans="1:2" s="197" customFormat="1" x14ac:dyDescent="0.25">
      <c r="A10331" s="200"/>
      <c r="B10331" s="200"/>
    </row>
    <row r="10332" spans="1:2" s="197" customFormat="1" x14ac:dyDescent="0.25">
      <c r="A10332" s="200"/>
      <c r="B10332" s="200"/>
    </row>
    <row r="10333" spans="1:2" s="197" customFormat="1" x14ac:dyDescent="0.25">
      <c r="A10333" s="200"/>
      <c r="B10333" s="200"/>
    </row>
    <row r="10334" spans="1:2" s="197" customFormat="1" x14ac:dyDescent="0.25">
      <c r="A10334" s="200"/>
      <c r="B10334" s="200"/>
    </row>
    <row r="10335" spans="1:2" s="197" customFormat="1" x14ac:dyDescent="0.25">
      <c r="A10335" s="200"/>
      <c r="B10335" s="200"/>
    </row>
    <row r="10336" spans="1:2" s="197" customFormat="1" x14ac:dyDescent="0.25">
      <c r="A10336" s="200"/>
      <c r="B10336" s="200"/>
    </row>
    <row r="10337" spans="1:2" s="197" customFormat="1" x14ac:dyDescent="0.25">
      <c r="A10337" s="200"/>
      <c r="B10337" s="200"/>
    </row>
    <row r="10338" spans="1:2" s="197" customFormat="1" x14ac:dyDescent="0.25">
      <c r="A10338" s="200"/>
      <c r="B10338" s="200"/>
    </row>
    <row r="10339" spans="1:2" s="197" customFormat="1" x14ac:dyDescent="0.25">
      <c r="A10339" s="200"/>
      <c r="B10339" s="200"/>
    </row>
    <row r="10340" spans="1:2" s="197" customFormat="1" x14ac:dyDescent="0.25">
      <c r="A10340" s="200"/>
      <c r="B10340" s="200"/>
    </row>
    <row r="10341" spans="1:2" s="197" customFormat="1" x14ac:dyDescent="0.25">
      <c r="A10341" s="200"/>
      <c r="B10341" s="200"/>
    </row>
    <row r="10342" spans="1:2" s="197" customFormat="1" x14ac:dyDescent="0.25">
      <c r="A10342" s="200"/>
      <c r="B10342" s="200"/>
    </row>
    <row r="10343" spans="1:2" s="197" customFormat="1" x14ac:dyDescent="0.25">
      <c r="A10343" s="200"/>
      <c r="B10343" s="200"/>
    </row>
    <row r="10344" spans="1:2" s="197" customFormat="1" x14ac:dyDescent="0.25">
      <c r="A10344" s="200"/>
      <c r="B10344" s="200"/>
    </row>
    <row r="10345" spans="1:2" s="197" customFormat="1" x14ac:dyDescent="0.25">
      <c r="A10345" s="200"/>
      <c r="B10345" s="200"/>
    </row>
    <row r="10346" spans="1:2" s="197" customFormat="1" x14ac:dyDescent="0.25">
      <c r="A10346" s="200"/>
      <c r="B10346" s="200"/>
    </row>
    <row r="10347" spans="1:2" s="197" customFormat="1" x14ac:dyDescent="0.25">
      <c r="A10347" s="200"/>
      <c r="B10347" s="200"/>
    </row>
    <row r="10348" spans="1:2" s="197" customFormat="1" x14ac:dyDescent="0.25">
      <c r="A10348" s="200"/>
      <c r="B10348" s="200"/>
    </row>
    <row r="10349" spans="1:2" s="197" customFormat="1" x14ac:dyDescent="0.25">
      <c r="A10349" s="200"/>
      <c r="B10349" s="200"/>
    </row>
    <row r="10350" spans="1:2" s="197" customFormat="1" x14ac:dyDescent="0.25">
      <c r="A10350" s="200"/>
      <c r="B10350" s="200"/>
    </row>
    <row r="10351" spans="1:2" s="197" customFormat="1" x14ac:dyDescent="0.25">
      <c r="A10351" s="200"/>
      <c r="B10351" s="200"/>
    </row>
    <row r="10352" spans="1:2" s="197" customFormat="1" x14ac:dyDescent="0.25">
      <c r="A10352" s="200"/>
      <c r="B10352" s="200"/>
    </row>
    <row r="10353" spans="1:2" s="197" customFormat="1" x14ac:dyDescent="0.25">
      <c r="A10353" s="200"/>
      <c r="B10353" s="200"/>
    </row>
    <row r="10354" spans="1:2" s="197" customFormat="1" x14ac:dyDescent="0.25">
      <c r="A10354" s="200"/>
      <c r="B10354" s="200"/>
    </row>
    <row r="10355" spans="1:2" s="197" customFormat="1" x14ac:dyDescent="0.25">
      <c r="A10355" s="200"/>
      <c r="B10355" s="200"/>
    </row>
    <row r="10356" spans="1:2" s="197" customFormat="1" x14ac:dyDescent="0.25">
      <c r="A10356" s="200"/>
      <c r="B10356" s="200"/>
    </row>
    <row r="10357" spans="1:2" s="197" customFormat="1" x14ac:dyDescent="0.25">
      <c r="A10357" s="200"/>
      <c r="B10357" s="200"/>
    </row>
    <row r="10358" spans="1:2" s="197" customFormat="1" x14ac:dyDescent="0.25">
      <c r="A10358" s="200"/>
      <c r="B10358" s="200"/>
    </row>
    <row r="10359" spans="1:2" s="197" customFormat="1" x14ac:dyDescent="0.25">
      <c r="A10359" s="200"/>
      <c r="B10359" s="200"/>
    </row>
    <row r="10360" spans="1:2" s="197" customFormat="1" x14ac:dyDescent="0.25">
      <c r="A10360" s="200"/>
      <c r="B10360" s="200"/>
    </row>
    <row r="10361" spans="1:2" s="197" customFormat="1" x14ac:dyDescent="0.25">
      <c r="A10361" s="200"/>
      <c r="B10361" s="200"/>
    </row>
    <row r="10362" spans="1:2" s="197" customFormat="1" x14ac:dyDescent="0.25">
      <c r="A10362" s="200"/>
      <c r="B10362" s="200"/>
    </row>
    <row r="10363" spans="1:2" s="197" customFormat="1" x14ac:dyDescent="0.25">
      <c r="A10363" s="200"/>
      <c r="B10363" s="200"/>
    </row>
    <row r="10364" spans="1:2" s="197" customFormat="1" x14ac:dyDescent="0.25">
      <c r="A10364" s="200"/>
      <c r="B10364" s="200"/>
    </row>
    <row r="10365" spans="1:2" s="197" customFormat="1" x14ac:dyDescent="0.25">
      <c r="A10365" s="200"/>
      <c r="B10365" s="200"/>
    </row>
    <row r="10366" spans="1:2" s="197" customFormat="1" x14ac:dyDescent="0.25">
      <c r="A10366" s="200"/>
      <c r="B10366" s="200"/>
    </row>
    <row r="10367" spans="1:2" s="197" customFormat="1" x14ac:dyDescent="0.25">
      <c r="A10367" s="200"/>
      <c r="B10367" s="200"/>
    </row>
    <row r="10368" spans="1:2" s="197" customFormat="1" x14ac:dyDescent="0.25">
      <c r="A10368" s="200"/>
      <c r="B10368" s="200"/>
    </row>
    <row r="10369" spans="1:2" s="197" customFormat="1" x14ac:dyDescent="0.25">
      <c r="A10369" s="200"/>
      <c r="B10369" s="200"/>
    </row>
    <row r="10370" spans="1:2" s="197" customFormat="1" x14ac:dyDescent="0.25">
      <c r="A10370" s="200"/>
      <c r="B10370" s="200"/>
    </row>
    <row r="10371" spans="1:2" s="197" customFormat="1" x14ac:dyDescent="0.25">
      <c r="A10371" s="200"/>
      <c r="B10371" s="200"/>
    </row>
    <row r="10372" spans="1:2" s="197" customFormat="1" x14ac:dyDescent="0.25">
      <c r="A10372" s="200"/>
      <c r="B10372" s="200"/>
    </row>
    <row r="10373" spans="1:2" s="197" customFormat="1" x14ac:dyDescent="0.25">
      <c r="A10373" s="200"/>
      <c r="B10373" s="200"/>
    </row>
    <row r="10374" spans="1:2" s="197" customFormat="1" x14ac:dyDescent="0.25">
      <c r="A10374" s="200"/>
      <c r="B10374" s="200"/>
    </row>
    <row r="10375" spans="1:2" s="197" customFormat="1" x14ac:dyDescent="0.25">
      <c r="A10375" s="200"/>
      <c r="B10375" s="200"/>
    </row>
    <row r="10376" spans="1:2" s="197" customFormat="1" x14ac:dyDescent="0.25">
      <c r="A10376" s="200"/>
      <c r="B10376" s="200"/>
    </row>
    <row r="10377" spans="1:2" s="197" customFormat="1" x14ac:dyDescent="0.25">
      <c r="A10377" s="200"/>
      <c r="B10377" s="200"/>
    </row>
    <row r="10378" spans="1:2" s="197" customFormat="1" x14ac:dyDescent="0.25">
      <c r="A10378" s="200"/>
      <c r="B10378" s="200"/>
    </row>
    <row r="10379" spans="1:2" s="197" customFormat="1" x14ac:dyDescent="0.25">
      <c r="A10379" s="200"/>
      <c r="B10379" s="200"/>
    </row>
    <row r="10380" spans="1:2" s="197" customFormat="1" x14ac:dyDescent="0.25">
      <c r="A10380" s="200"/>
      <c r="B10380" s="200"/>
    </row>
    <row r="10381" spans="1:2" s="197" customFormat="1" x14ac:dyDescent="0.25">
      <c r="A10381" s="200"/>
      <c r="B10381" s="200"/>
    </row>
    <row r="10382" spans="1:2" s="197" customFormat="1" x14ac:dyDescent="0.25">
      <c r="A10382" s="200"/>
      <c r="B10382" s="200"/>
    </row>
    <row r="10383" spans="1:2" s="197" customFormat="1" x14ac:dyDescent="0.25">
      <c r="A10383" s="200"/>
      <c r="B10383" s="200"/>
    </row>
    <row r="10384" spans="1:2" s="197" customFormat="1" x14ac:dyDescent="0.25">
      <c r="A10384" s="200"/>
      <c r="B10384" s="200"/>
    </row>
    <row r="10385" spans="1:2" s="197" customFormat="1" x14ac:dyDescent="0.25">
      <c r="A10385" s="200"/>
      <c r="B10385" s="200"/>
    </row>
    <row r="10386" spans="1:2" s="197" customFormat="1" x14ac:dyDescent="0.25">
      <c r="A10386" s="200"/>
      <c r="B10386" s="200"/>
    </row>
    <row r="10387" spans="1:2" s="197" customFormat="1" x14ac:dyDescent="0.25">
      <c r="A10387" s="200"/>
      <c r="B10387" s="200"/>
    </row>
    <row r="10388" spans="1:2" s="197" customFormat="1" x14ac:dyDescent="0.25">
      <c r="A10388" s="200"/>
      <c r="B10388" s="200"/>
    </row>
    <row r="10389" spans="1:2" s="197" customFormat="1" x14ac:dyDescent="0.25">
      <c r="A10389" s="200"/>
      <c r="B10389" s="200"/>
    </row>
    <row r="10390" spans="1:2" s="197" customFormat="1" x14ac:dyDescent="0.25">
      <c r="A10390" s="200"/>
      <c r="B10390" s="200"/>
    </row>
    <row r="10391" spans="1:2" s="197" customFormat="1" x14ac:dyDescent="0.25">
      <c r="A10391" s="200"/>
      <c r="B10391" s="200"/>
    </row>
    <row r="10392" spans="1:2" s="197" customFormat="1" x14ac:dyDescent="0.25">
      <c r="A10392" s="200"/>
      <c r="B10392" s="200"/>
    </row>
    <row r="10393" spans="1:2" s="197" customFormat="1" x14ac:dyDescent="0.25">
      <c r="A10393" s="200"/>
      <c r="B10393" s="200"/>
    </row>
    <row r="10394" spans="1:2" s="197" customFormat="1" x14ac:dyDescent="0.25">
      <c r="A10394" s="200"/>
      <c r="B10394" s="200"/>
    </row>
    <row r="10395" spans="1:2" s="197" customFormat="1" x14ac:dyDescent="0.25">
      <c r="A10395" s="200"/>
      <c r="B10395" s="200"/>
    </row>
    <row r="10396" spans="1:2" s="197" customFormat="1" x14ac:dyDescent="0.25">
      <c r="A10396" s="200"/>
      <c r="B10396" s="200"/>
    </row>
    <row r="10397" spans="1:2" s="197" customFormat="1" x14ac:dyDescent="0.25">
      <c r="A10397" s="200"/>
      <c r="B10397" s="200"/>
    </row>
    <row r="10398" spans="1:2" s="197" customFormat="1" x14ac:dyDescent="0.25">
      <c r="A10398" s="200"/>
      <c r="B10398" s="200"/>
    </row>
    <row r="10399" spans="1:2" s="197" customFormat="1" x14ac:dyDescent="0.25">
      <c r="A10399" s="200"/>
      <c r="B10399" s="200"/>
    </row>
    <row r="10400" spans="1:2" s="197" customFormat="1" x14ac:dyDescent="0.25">
      <c r="A10400" s="200"/>
      <c r="B10400" s="200"/>
    </row>
    <row r="10401" spans="1:2" s="197" customFormat="1" x14ac:dyDescent="0.25">
      <c r="A10401" s="200"/>
      <c r="B10401" s="200"/>
    </row>
    <row r="10402" spans="1:2" s="197" customFormat="1" x14ac:dyDescent="0.25">
      <c r="A10402" s="200"/>
      <c r="B10402" s="200"/>
    </row>
    <row r="10403" spans="1:2" s="197" customFormat="1" x14ac:dyDescent="0.25">
      <c r="A10403" s="200"/>
      <c r="B10403" s="200"/>
    </row>
    <row r="10404" spans="1:2" s="197" customFormat="1" x14ac:dyDescent="0.25">
      <c r="A10404" s="200"/>
      <c r="B10404" s="200"/>
    </row>
    <row r="10405" spans="1:2" s="197" customFormat="1" x14ac:dyDescent="0.25">
      <c r="A10405" s="200"/>
      <c r="B10405" s="200"/>
    </row>
    <row r="10406" spans="1:2" s="197" customFormat="1" x14ac:dyDescent="0.25">
      <c r="A10406" s="200"/>
      <c r="B10406" s="200"/>
    </row>
    <row r="10407" spans="1:2" s="197" customFormat="1" x14ac:dyDescent="0.25">
      <c r="A10407" s="200"/>
      <c r="B10407" s="200"/>
    </row>
    <row r="10408" spans="1:2" s="197" customFormat="1" x14ac:dyDescent="0.25">
      <c r="A10408" s="200"/>
      <c r="B10408" s="200"/>
    </row>
    <row r="10409" spans="1:2" s="197" customFormat="1" x14ac:dyDescent="0.25">
      <c r="A10409" s="200"/>
      <c r="B10409" s="200"/>
    </row>
    <row r="10410" spans="1:2" s="197" customFormat="1" x14ac:dyDescent="0.25">
      <c r="A10410" s="200"/>
      <c r="B10410" s="200"/>
    </row>
    <row r="10411" spans="1:2" s="197" customFormat="1" x14ac:dyDescent="0.25">
      <c r="A10411" s="200"/>
      <c r="B10411" s="200"/>
    </row>
    <row r="10412" spans="1:2" s="197" customFormat="1" x14ac:dyDescent="0.25">
      <c r="A10412" s="200"/>
      <c r="B10412" s="200"/>
    </row>
    <row r="10413" spans="1:2" s="197" customFormat="1" x14ac:dyDescent="0.25">
      <c r="A10413" s="200"/>
      <c r="B10413" s="200"/>
    </row>
    <row r="10414" spans="1:2" s="197" customFormat="1" x14ac:dyDescent="0.25">
      <c r="A10414" s="200"/>
      <c r="B10414" s="200"/>
    </row>
    <row r="10415" spans="1:2" s="197" customFormat="1" x14ac:dyDescent="0.25">
      <c r="A10415" s="200"/>
      <c r="B10415" s="200"/>
    </row>
    <row r="10416" spans="1:2" s="197" customFormat="1" x14ac:dyDescent="0.25">
      <c r="A10416" s="200"/>
      <c r="B10416" s="200"/>
    </row>
    <row r="10417" spans="1:2" s="197" customFormat="1" x14ac:dyDescent="0.25">
      <c r="A10417" s="200"/>
      <c r="B10417" s="200"/>
    </row>
    <row r="10418" spans="1:2" s="197" customFormat="1" x14ac:dyDescent="0.25">
      <c r="A10418" s="200"/>
      <c r="B10418" s="200"/>
    </row>
    <row r="10419" spans="1:2" s="197" customFormat="1" x14ac:dyDescent="0.25">
      <c r="A10419" s="200"/>
      <c r="B10419" s="200"/>
    </row>
    <row r="10420" spans="1:2" s="197" customFormat="1" x14ac:dyDescent="0.25">
      <c r="A10420" s="200"/>
      <c r="B10420" s="200"/>
    </row>
    <row r="10421" spans="1:2" s="197" customFormat="1" x14ac:dyDescent="0.25">
      <c r="A10421" s="200"/>
      <c r="B10421" s="200"/>
    </row>
    <row r="10422" spans="1:2" s="197" customFormat="1" x14ac:dyDescent="0.25">
      <c r="A10422" s="200"/>
      <c r="B10422" s="200"/>
    </row>
    <row r="10423" spans="1:2" s="197" customFormat="1" x14ac:dyDescent="0.25">
      <c r="A10423" s="200"/>
      <c r="B10423" s="200"/>
    </row>
    <row r="10424" spans="1:2" s="197" customFormat="1" x14ac:dyDescent="0.25">
      <c r="A10424" s="200"/>
      <c r="B10424" s="200"/>
    </row>
    <row r="10425" spans="1:2" s="197" customFormat="1" x14ac:dyDescent="0.25">
      <c r="A10425" s="200"/>
      <c r="B10425" s="200"/>
    </row>
    <row r="10426" spans="1:2" s="197" customFormat="1" x14ac:dyDescent="0.25">
      <c r="A10426" s="200"/>
      <c r="B10426" s="200"/>
    </row>
    <row r="10427" spans="1:2" s="197" customFormat="1" x14ac:dyDescent="0.25">
      <c r="A10427" s="200"/>
      <c r="B10427" s="200"/>
    </row>
    <row r="10428" spans="1:2" s="197" customFormat="1" x14ac:dyDescent="0.25">
      <c r="A10428" s="200"/>
      <c r="B10428" s="200"/>
    </row>
    <row r="10429" spans="1:2" s="197" customFormat="1" x14ac:dyDescent="0.25">
      <c r="A10429" s="200"/>
      <c r="B10429" s="200"/>
    </row>
    <row r="10430" spans="1:2" s="197" customFormat="1" x14ac:dyDescent="0.25">
      <c r="A10430" s="200"/>
      <c r="B10430" s="200"/>
    </row>
    <row r="10431" spans="1:2" s="197" customFormat="1" x14ac:dyDescent="0.25">
      <c r="A10431" s="200"/>
      <c r="B10431" s="200"/>
    </row>
    <row r="10432" spans="1:2" s="197" customFormat="1" x14ac:dyDescent="0.25">
      <c r="A10432" s="200"/>
      <c r="B10432" s="200"/>
    </row>
    <row r="10433" spans="1:2" s="197" customFormat="1" x14ac:dyDescent="0.25">
      <c r="A10433" s="200"/>
      <c r="B10433" s="200"/>
    </row>
    <row r="10434" spans="1:2" s="197" customFormat="1" x14ac:dyDescent="0.25">
      <c r="A10434" s="200"/>
      <c r="B10434" s="200"/>
    </row>
    <row r="10435" spans="1:2" s="197" customFormat="1" x14ac:dyDescent="0.25">
      <c r="A10435" s="200"/>
      <c r="B10435" s="200"/>
    </row>
    <row r="10436" spans="1:2" s="197" customFormat="1" x14ac:dyDescent="0.25">
      <c r="A10436" s="200"/>
      <c r="B10436" s="200"/>
    </row>
    <row r="10437" spans="1:2" s="197" customFormat="1" x14ac:dyDescent="0.25">
      <c r="A10437" s="200"/>
      <c r="B10437" s="200"/>
    </row>
    <row r="10438" spans="1:2" s="197" customFormat="1" x14ac:dyDescent="0.25">
      <c r="A10438" s="200"/>
      <c r="B10438" s="200"/>
    </row>
    <row r="10439" spans="1:2" s="197" customFormat="1" x14ac:dyDescent="0.25">
      <c r="A10439" s="200"/>
      <c r="B10439" s="200"/>
    </row>
    <row r="10440" spans="1:2" s="197" customFormat="1" x14ac:dyDescent="0.25">
      <c r="A10440" s="200"/>
      <c r="B10440" s="200"/>
    </row>
    <row r="10441" spans="1:2" s="197" customFormat="1" x14ac:dyDescent="0.25">
      <c r="A10441" s="200"/>
      <c r="B10441" s="200"/>
    </row>
    <row r="10442" spans="1:2" s="197" customFormat="1" x14ac:dyDescent="0.25">
      <c r="A10442" s="200"/>
      <c r="B10442" s="200"/>
    </row>
    <row r="10443" spans="1:2" s="197" customFormat="1" x14ac:dyDescent="0.25">
      <c r="A10443" s="200"/>
      <c r="B10443" s="200"/>
    </row>
    <row r="10444" spans="1:2" s="197" customFormat="1" x14ac:dyDescent="0.25">
      <c r="A10444" s="200"/>
      <c r="B10444" s="200"/>
    </row>
    <row r="10445" spans="1:2" s="197" customFormat="1" x14ac:dyDescent="0.25">
      <c r="A10445" s="200"/>
      <c r="B10445" s="200"/>
    </row>
    <row r="10446" spans="1:2" s="197" customFormat="1" x14ac:dyDescent="0.25">
      <c r="A10446" s="200"/>
      <c r="B10446" s="200"/>
    </row>
    <row r="10447" spans="1:2" s="197" customFormat="1" x14ac:dyDescent="0.25">
      <c r="A10447" s="200"/>
      <c r="B10447" s="200"/>
    </row>
    <row r="10448" spans="1:2" s="197" customFormat="1" x14ac:dyDescent="0.25">
      <c r="A10448" s="200"/>
      <c r="B10448" s="200"/>
    </row>
    <row r="10449" spans="1:2" s="197" customFormat="1" x14ac:dyDescent="0.25">
      <c r="A10449" s="200"/>
      <c r="B10449" s="200"/>
    </row>
    <row r="10450" spans="1:2" s="197" customFormat="1" x14ac:dyDescent="0.25">
      <c r="A10450" s="200"/>
      <c r="B10450" s="200"/>
    </row>
    <row r="10451" spans="1:2" s="197" customFormat="1" x14ac:dyDescent="0.25">
      <c r="A10451" s="200"/>
      <c r="B10451" s="200"/>
    </row>
    <row r="10452" spans="1:2" s="197" customFormat="1" x14ac:dyDescent="0.25">
      <c r="A10452" s="200"/>
      <c r="B10452" s="200"/>
    </row>
    <row r="10453" spans="1:2" s="197" customFormat="1" x14ac:dyDescent="0.25">
      <c r="A10453" s="200"/>
      <c r="B10453" s="200"/>
    </row>
    <row r="10454" spans="1:2" s="197" customFormat="1" x14ac:dyDescent="0.25">
      <c r="A10454" s="200"/>
      <c r="B10454" s="200"/>
    </row>
    <row r="10455" spans="1:2" s="197" customFormat="1" x14ac:dyDescent="0.25">
      <c r="A10455" s="200"/>
      <c r="B10455" s="200"/>
    </row>
    <row r="10456" spans="1:2" s="197" customFormat="1" x14ac:dyDescent="0.25">
      <c r="A10456" s="200"/>
      <c r="B10456" s="200"/>
    </row>
    <row r="10457" spans="1:2" s="197" customFormat="1" x14ac:dyDescent="0.25">
      <c r="A10457" s="200"/>
      <c r="B10457" s="200"/>
    </row>
    <row r="10458" spans="1:2" s="197" customFormat="1" x14ac:dyDescent="0.25">
      <c r="A10458" s="200"/>
      <c r="B10458" s="200"/>
    </row>
    <row r="10459" spans="1:2" s="197" customFormat="1" x14ac:dyDescent="0.25">
      <c r="A10459" s="200"/>
      <c r="B10459" s="200"/>
    </row>
    <row r="10460" spans="1:2" s="197" customFormat="1" x14ac:dyDescent="0.25">
      <c r="A10460" s="200"/>
      <c r="B10460" s="200"/>
    </row>
    <row r="10461" spans="1:2" s="197" customFormat="1" x14ac:dyDescent="0.25">
      <c r="A10461" s="200"/>
      <c r="B10461" s="200"/>
    </row>
    <row r="10462" spans="1:2" s="197" customFormat="1" x14ac:dyDescent="0.25">
      <c r="A10462" s="200"/>
      <c r="B10462" s="200"/>
    </row>
    <row r="10463" spans="1:2" s="197" customFormat="1" x14ac:dyDescent="0.25">
      <c r="A10463" s="200"/>
      <c r="B10463" s="200"/>
    </row>
    <row r="10464" spans="1:2" s="197" customFormat="1" x14ac:dyDescent="0.25">
      <c r="A10464" s="200"/>
      <c r="B10464" s="200"/>
    </row>
    <row r="10465" spans="1:2" s="197" customFormat="1" x14ac:dyDescent="0.25">
      <c r="A10465" s="200"/>
      <c r="B10465" s="200"/>
    </row>
    <row r="10466" spans="1:2" s="197" customFormat="1" x14ac:dyDescent="0.25">
      <c r="A10466" s="200"/>
      <c r="B10466" s="200"/>
    </row>
    <row r="10467" spans="1:2" s="197" customFormat="1" x14ac:dyDescent="0.25">
      <c r="A10467" s="200"/>
      <c r="B10467" s="200"/>
    </row>
    <row r="10468" spans="1:2" s="197" customFormat="1" x14ac:dyDescent="0.25">
      <c r="A10468" s="200"/>
      <c r="B10468" s="200"/>
    </row>
    <row r="10469" spans="1:2" s="197" customFormat="1" x14ac:dyDescent="0.25">
      <c r="A10469" s="200"/>
      <c r="B10469" s="200"/>
    </row>
    <row r="10470" spans="1:2" s="197" customFormat="1" x14ac:dyDescent="0.25">
      <c r="A10470" s="200"/>
      <c r="B10470" s="200"/>
    </row>
    <row r="10471" spans="1:2" s="197" customFormat="1" x14ac:dyDescent="0.25">
      <c r="A10471" s="200"/>
      <c r="B10471" s="200"/>
    </row>
    <row r="10472" spans="1:2" s="197" customFormat="1" x14ac:dyDescent="0.25">
      <c r="A10472" s="200"/>
      <c r="B10472" s="200"/>
    </row>
    <row r="10473" spans="1:2" s="197" customFormat="1" x14ac:dyDescent="0.25">
      <c r="A10473" s="200"/>
      <c r="B10473" s="200"/>
    </row>
    <row r="10474" spans="1:2" s="197" customFormat="1" x14ac:dyDescent="0.25">
      <c r="A10474" s="200"/>
      <c r="B10474" s="200"/>
    </row>
    <row r="10475" spans="1:2" s="197" customFormat="1" x14ac:dyDescent="0.25">
      <c r="A10475" s="200"/>
      <c r="B10475" s="200"/>
    </row>
    <row r="10476" spans="1:2" s="197" customFormat="1" x14ac:dyDescent="0.25">
      <c r="A10476" s="200"/>
      <c r="B10476" s="200"/>
    </row>
    <row r="10477" spans="1:2" s="197" customFormat="1" x14ac:dyDescent="0.25">
      <c r="A10477" s="200"/>
      <c r="B10477" s="200"/>
    </row>
    <row r="10478" spans="1:2" s="197" customFormat="1" x14ac:dyDescent="0.25">
      <c r="A10478" s="200"/>
      <c r="B10478" s="200"/>
    </row>
    <row r="10479" spans="1:2" s="197" customFormat="1" x14ac:dyDescent="0.25">
      <c r="A10479" s="200"/>
      <c r="B10479" s="200"/>
    </row>
    <row r="10480" spans="1:2" s="197" customFormat="1" x14ac:dyDescent="0.25">
      <c r="A10480" s="200"/>
      <c r="B10480" s="200"/>
    </row>
    <row r="10481" spans="1:2" s="197" customFormat="1" x14ac:dyDescent="0.25">
      <c r="A10481" s="200"/>
      <c r="B10481" s="200"/>
    </row>
    <row r="10482" spans="1:2" s="197" customFormat="1" x14ac:dyDescent="0.25">
      <c r="A10482" s="200"/>
      <c r="B10482" s="200"/>
    </row>
    <row r="10483" spans="1:2" s="197" customFormat="1" x14ac:dyDescent="0.25">
      <c r="A10483" s="200"/>
      <c r="B10483" s="200"/>
    </row>
    <row r="10484" spans="1:2" s="197" customFormat="1" x14ac:dyDescent="0.25">
      <c r="A10484" s="200"/>
      <c r="B10484" s="200"/>
    </row>
    <row r="10485" spans="1:2" s="197" customFormat="1" x14ac:dyDescent="0.25">
      <c r="A10485" s="200"/>
      <c r="B10485" s="200"/>
    </row>
    <row r="10486" spans="1:2" s="197" customFormat="1" x14ac:dyDescent="0.25">
      <c r="A10486" s="200"/>
      <c r="B10486" s="200"/>
    </row>
    <row r="10487" spans="1:2" s="197" customFormat="1" x14ac:dyDescent="0.25">
      <c r="A10487" s="200"/>
      <c r="B10487" s="200"/>
    </row>
    <row r="10488" spans="1:2" s="197" customFormat="1" x14ac:dyDescent="0.25">
      <c r="A10488" s="200"/>
      <c r="B10488" s="200"/>
    </row>
    <row r="10489" spans="1:2" s="197" customFormat="1" x14ac:dyDescent="0.25">
      <c r="A10489" s="200"/>
      <c r="B10489" s="200"/>
    </row>
    <row r="10490" spans="1:2" s="197" customFormat="1" x14ac:dyDescent="0.25">
      <c r="A10490" s="200"/>
      <c r="B10490" s="200"/>
    </row>
    <row r="10491" spans="1:2" s="197" customFormat="1" x14ac:dyDescent="0.25">
      <c r="A10491" s="200"/>
      <c r="B10491" s="200"/>
    </row>
    <row r="10492" spans="1:2" s="197" customFormat="1" x14ac:dyDescent="0.25">
      <c r="A10492" s="200"/>
      <c r="B10492" s="200"/>
    </row>
    <row r="10493" spans="1:2" s="197" customFormat="1" x14ac:dyDescent="0.25">
      <c r="A10493" s="200"/>
      <c r="B10493" s="200"/>
    </row>
    <row r="10494" spans="1:2" s="197" customFormat="1" x14ac:dyDescent="0.25">
      <c r="A10494" s="200"/>
      <c r="B10494" s="200"/>
    </row>
    <row r="10495" spans="1:2" s="197" customFormat="1" x14ac:dyDescent="0.25">
      <c r="A10495" s="200"/>
      <c r="B10495" s="200"/>
    </row>
    <row r="10496" spans="1:2" s="197" customFormat="1" x14ac:dyDescent="0.25">
      <c r="A10496" s="200"/>
      <c r="B10496" s="200"/>
    </row>
    <row r="10497" spans="1:2" s="197" customFormat="1" x14ac:dyDescent="0.25">
      <c r="A10497" s="200"/>
      <c r="B10497" s="200"/>
    </row>
    <row r="10498" spans="1:2" s="197" customFormat="1" x14ac:dyDescent="0.25">
      <c r="A10498" s="200"/>
      <c r="B10498" s="200"/>
    </row>
    <row r="10499" spans="1:2" s="197" customFormat="1" x14ac:dyDescent="0.25">
      <c r="A10499" s="200"/>
      <c r="B10499" s="200"/>
    </row>
    <row r="10500" spans="1:2" s="197" customFormat="1" x14ac:dyDescent="0.25">
      <c r="A10500" s="200"/>
      <c r="B10500" s="200"/>
    </row>
    <row r="10501" spans="1:2" s="197" customFormat="1" x14ac:dyDescent="0.25">
      <c r="A10501" s="200"/>
      <c r="B10501" s="200"/>
    </row>
    <row r="10502" spans="1:2" s="197" customFormat="1" x14ac:dyDescent="0.25">
      <c r="A10502" s="200"/>
      <c r="B10502" s="200"/>
    </row>
    <row r="10503" spans="1:2" s="197" customFormat="1" x14ac:dyDescent="0.25">
      <c r="A10503" s="200"/>
      <c r="B10503" s="200"/>
    </row>
    <row r="10504" spans="1:2" s="197" customFormat="1" x14ac:dyDescent="0.25">
      <c r="A10504" s="200"/>
      <c r="B10504" s="200"/>
    </row>
    <row r="10505" spans="1:2" s="197" customFormat="1" x14ac:dyDescent="0.25">
      <c r="A10505" s="200"/>
      <c r="B10505" s="200"/>
    </row>
    <row r="10506" spans="1:2" s="197" customFormat="1" x14ac:dyDescent="0.25">
      <c r="A10506" s="200"/>
      <c r="B10506" s="200"/>
    </row>
    <row r="10507" spans="1:2" s="197" customFormat="1" x14ac:dyDescent="0.25">
      <c r="A10507" s="200"/>
      <c r="B10507" s="200"/>
    </row>
    <row r="10508" spans="1:2" s="197" customFormat="1" x14ac:dyDescent="0.25">
      <c r="A10508" s="200"/>
      <c r="B10508" s="200"/>
    </row>
    <row r="10509" spans="1:2" s="197" customFormat="1" x14ac:dyDescent="0.25">
      <c r="A10509" s="200"/>
      <c r="B10509" s="200"/>
    </row>
    <row r="10510" spans="1:2" s="197" customFormat="1" x14ac:dyDescent="0.25">
      <c r="A10510" s="200"/>
      <c r="B10510" s="200"/>
    </row>
    <row r="10511" spans="1:2" s="197" customFormat="1" x14ac:dyDescent="0.25">
      <c r="A10511" s="200"/>
      <c r="B10511" s="200"/>
    </row>
    <row r="10512" spans="1:2" s="197" customFormat="1" x14ac:dyDescent="0.25">
      <c r="A10512" s="200"/>
      <c r="B10512" s="200"/>
    </row>
    <row r="10513" spans="1:2" s="197" customFormat="1" x14ac:dyDescent="0.25">
      <c r="A10513" s="200"/>
      <c r="B10513" s="200"/>
    </row>
    <row r="10514" spans="1:2" s="197" customFormat="1" x14ac:dyDescent="0.25">
      <c r="A10514" s="200"/>
      <c r="B10514" s="200"/>
    </row>
    <row r="10515" spans="1:2" s="197" customFormat="1" x14ac:dyDescent="0.25">
      <c r="A10515" s="200"/>
      <c r="B10515" s="200"/>
    </row>
    <row r="10516" spans="1:2" s="197" customFormat="1" x14ac:dyDescent="0.25">
      <c r="A10516" s="200"/>
      <c r="B10516" s="200"/>
    </row>
    <row r="10517" spans="1:2" s="197" customFormat="1" x14ac:dyDescent="0.25">
      <c r="A10517" s="200"/>
      <c r="B10517" s="200"/>
    </row>
    <row r="10518" spans="1:2" s="197" customFormat="1" x14ac:dyDescent="0.25">
      <c r="A10518" s="200"/>
      <c r="B10518" s="200"/>
    </row>
    <row r="10519" spans="1:2" s="197" customFormat="1" x14ac:dyDescent="0.25">
      <c r="A10519" s="200"/>
      <c r="B10519" s="200"/>
    </row>
    <row r="10520" spans="1:2" s="197" customFormat="1" x14ac:dyDescent="0.25">
      <c r="A10520" s="200"/>
      <c r="B10520" s="200"/>
    </row>
    <row r="10521" spans="1:2" s="197" customFormat="1" x14ac:dyDescent="0.25">
      <c r="A10521" s="200"/>
      <c r="B10521" s="200"/>
    </row>
    <row r="10522" spans="1:2" s="197" customFormat="1" x14ac:dyDescent="0.25">
      <c r="A10522" s="200"/>
      <c r="B10522" s="200"/>
    </row>
    <row r="10523" spans="1:2" s="197" customFormat="1" x14ac:dyDescent="0.25">
      <c r="A10523" s="200"/>
      <c r="B10523" s="200"/>
    </row>
    <row r="10524" spans="1:2" s="197" customFormat="1" x14ac:dyDescent="0.25">
      <c r="A10524" s="200"/>
      <c r="B10524" s="200"/>
    </row>
    <row r="10525" spans="1:2" s="197" customFormat="1" x14ac:dyDescent="0.25">
      <c r="A10525" s="200"/>
      <c r="B10525" s="200"/>
    </row>
    <row r="10526" spans="1:2" s="197" customFormat="1" x14ac:dyDescent="0.25">
      <c r="A10526" s="200"/>
      <c r="B10526" s="200"/>
    </row>
    <row r="10527" spans="1:2" s="197" customFormat="1" x14ac:dyDescent="0.25">
      <c r="A10527" s="200"/>
      <c r="B10527" s="200"/>
    </row>
    <row r="10528" spans="1:2" s="197" customFormat="1" x14ac:dyDescent="0.25">
      <c r="A10528" s="200"/>
      <c r="B10528" s="200"/>
    </row>
    <row r="10529" spans="1:2" s="197" customFormat="1" x14ac:dyDescent="0.25">
      <c r="A10529" s="200"/>
      <c r="B10529" s="200"/>
    </row>
    <row r="10530" spans="1:2" s="197" customFormat="1" x14ac:dyDescent="0.25">
      <c r="A10530" s="200"/>
      <c r="B10530" s="200"/>
    </row>
    <row r="10531" spans="1:2" s="197" customFormat="1" x14ac:dyDescent="0.25">
      <c r="A10531" s="200"/>
      <c r="B10531" s="200"/>
    </row>
    <row r="10532" spans="1:2" s="197" customFormat="1" x14ac:dyDescent="0.25">
      <c r="A10532" s="200"/>
      <c r="B10532" s="200"/>
    </row>
    <row r="10533" spans="1:2" s="197" customFormat="1" x14ac:dyDescent="0.25">
      <c r="A10533" s="200"/>
      <c r="B10533" s="200"/>
    </row>
    <row r="10534" spans="1:2" s="197" customFormat="1" x14ac:dyDescent="0.25">
      <c r="A10534" s="200"/>
      <c r="B10534" s="200"/>
    </row>
    <row r="10535" spans="1:2" s="197" customFormat="1" x14ac:dyDescent="0.25">
      <c r="A10535" s="200"/>
      <c r="B10535" s="200"/>
    </row>
    <row r="10536" spans="1:2" s="197" customFormat="1" x14ac:dyDescent="0.25">
      <c r="A10536" s="200"/>
      <c r="B10536" s="200"/>
    </row>
    <row r="10537" spans="1:2" s="197" customFormat="1" x14ac:dyDescent="0.25">
      <c r="A10537" s="200"/>
      <c r="B10537" s="200"/>
    </row>
    <row r="10538" spans="1:2" s="197" customFormat="1" x14ac:dyDescent="0.25">
      <c r="A10538" s="200"/>
      <c r="B10538" s="200"/>
    </row>
    <row r="10539" spans="1:2" s="197" customFormat="1" x14ac:dyDescent="0.25">
      <c r="A10539" s="200"/>
      <c r="B10539" s="200"/>
    </row>
    <row r="10540" spans="1:2" s="197" customFormat="1" x14ac:dyDescent="0.25">
      <c r="A10540" s="200"/>
      <c r="B10540" s="200"/>
    </row>
    <row r="10541" spans="1:2" s="197" customFormat="1" x14ac:dyDescent="0.25">
      <c r="A10541" s="200"/>
      <c r="B10541" s="200"/>
    </row>
    <row r="10542" spans="1:2" s="197" customFormat="1" x14ac:dyDescent="0.25">
      <c r="A10542" s="200"/>
      <c r="B10542" s="200"/>
    </row>
    <row r="10543" spans="1:2" s="197" customFormat="1" x14ac:dyDescent="0.25">
      <c r="A10543" s="200"/>
      <c r="B10543" s="200"/>
    </row>
    <row r="10544" spans="1:2" s="197" customFormat="1" x14ac:dyDescent="0.25">
      <c r="A10544" s="200"/>
      <c r="B10544" s="200"/>
    </row>
    <row r="10545" spans="1:2" s="197" customFormat="1" x14ac:dyDescent="0.25">
      <c r="A10545" s="200"/>
      <c r="B10545" s="200"/>
    </row>
    <row r="10546" spans="1:2" s="197" customFormat="1" x14ac:dyDescent="0.25">
      <c r="A10546" s="200"/>
      <c r="B10546" s="200"/>
    </row>
    <row r="10547" spans="1:2" s="197" customFormat="1" x14ac:dyDescent="0.25">
      <c r="A10547" s="200"/>
      <c r="B10547" s="200"/>
    </row>
    <row r="10548" spans="1:2" s="197" customFormat="1" x14ac:dyDescent="0.25">
      <c r="A10548" s="200"/>
      <c r="B10548" s="200"/>
    </row>
    <row r="10549" spans="1:2" s="197" customFormat="1" x14ac:dyDescent="0.25">
      <c r="A10549" s="200"/>
      <c r="B10549" s="200"/>
    </row>
    <row r="10550" spans="1:2" s="197" customFormat="1" x14ac:dyDescent="0.25">
      <c r="A10550" s="200"/>
      <c r="B10550" s="200"/>
    </row>
    <row r="10551" spans="1:2" s="197" customFormat="1" x14ac:dyDescent="0.25">
      <c r="A10551" s="200"/>
      <c r="B10551" s="200"/>
    </row>
    <row r="10552" spans="1:2" s="197" customFormat="1" x14ac:dyDescent="0.25">
      <c r="A10552" s="200"/>
      <c r="B10552" s="200"/>
    </row>
    <row r="10553" spans="1:2" s="197" customFormat="1" x14ac:dyDescent="0.25">
      <c r="A10553" s="200"/>
      <c r="B10553" s="200"/>
    </row>
    <row r="10554" spans="1:2" s="197" customFormat="1" x14ac:dyDescent="0.25">
      <c r="A10554" s="200"/>
      <c r="B10554" s="200"/>
    </row>
    <row r="10555" spans="1:2" s="197" customFormat="1" x14ac:dyDescent="0.25">
      <c r="A10555" s="200"/>
      <c r="B10555" s="200"/>
    </row>
    <row r="10556" spans="1:2" s="197" customFormat="1" x14ac:dyDescent="0.25">
      <c r="A10556" s="200"/>
      <c r="B10556" s="200"/>
    </row>
    <row r="10557" spans="1:2" s="197" customFormat="1" x14ac:dyDescent="0.25">
      <c r="A10557" s="200"/>
      <c r="B10557" s="200"/>
    </row>
    <row r="10558" spans="1:2" s="197" customFormat="1" x14ac:dyDescent="0.25">
      <c r="A10558" s="200"/>
      <c r="B10558" s="200"/>
    </row>
    <row r="10559" spans="1:2" s="197" customFormat="1" x14ac:dyDescent="0.25">
      <c r="A10559" s="200"/>
      <c r="B10559" s="200"/>
    </row>
    <row r="10560" spans="1:2" s="197" customFormat="1" x14ac:dyDescent="0.25">
      <c r="A10560" s="200"/>
      <c r="B10560" s="200"/>
    </row>
    <row r="10561" spans="1:2" s="197" customFormat="1" x14ac:dyDescent="0.25">
      <c r="A10561" s="200"/>
      <c r="B10561" s="200"/>
    </row>
    <row r="10562" spans="1:2" s="197" customFormat="1" x14ac:dyDescent="0.25">
      <c r="A10562" s="200"/>
      <c r="B10562" s="200"/>
    </row>
    <row r="10563" spans="1:2" s="197" customFormat="1" x14ac:dyDescent="0.25">
      <c r="A10563" s="200"/>
      <c r="B10563" s="200"/>
    </row>
    <row r="10564" spans="1:2" s="197" customFormat="1" x14ac:dyDescent="0.25">
      <c r="A10564" s="200"/>
      <c r="B10564" s="200"/>
    </row>
    <row r="10565" spans="1:2" s="197" customFormat="1" x14ac:dyDescent="0.25">
      <c r="A10565" s="200"/>
      <c r="B10565" s="200"/>
    </row>
    <row r="10566" spans="1:2" s="197" customFormat="1" x14ac:dyDescent="0.25">
      <c r="A10566" s="200"/>
      <c r="B10566" s="200"/>
    </row>
    <row r="10567" spans="1:2" s="197" customFormat="1" x14ac:dyDescent="0.25">
      <c r="A10567" s="200"/>
      <c r="B10567" s="200"/>
    </row>
    <row r="10568" spans="1:2" s="197" customFormat="1" x14ac:dyDescent="0.25">
      <c r="A10568" s="200"/>
      <c r="B10568" s="200"/>
    </row>
    <row r="10569" spans="1:2" s="197" customFormat="1" x14ac:dyDescent="0.25">
      <c r="A10569" s="200"/>
      <c r="B10569" s="200"/>
    </row>
    <row r="10570" spans="1:2" s="197" customFormat="1" x14ac:dyDescent="0.25">
      <c r="A10570" s="200"/>
      <c r="B10570" s="200"/>
    </row>
    <row r="10571" spans="1:2" s="197" customFormat="1" x14ac:dyDescent="0.25">
      <c r="A10571" s="200"/>
      <c r="B10571" s="200"/>
    </row>
    <row r="10572" spans="1:2" s="197" customFormat="1" x14ac:dyDescent="0.25">
      <c r="A10572" s="200"/>
      <c r="B10572" s="200"/>
    </row>
    <row r="10573" spans="1:2" s="197" customFormat="1" x14ac:dyDescent="0.25">
      <c r="A10573" s="200"/>
      <c r="B10573" s="200"/>
    </row>
    <row r="10574" spans="1:2" s="197" customFormat="1" x14ac:dyDescent="0.25">
      <c r="A10574" s="200"/>
      <c r="B10574" s="200"/>
    </row>
    <row r="10575" spans="1:2" s="197" customFormat="1" x14ac:dyDescent="0.25">
      <c r="A10575" s="200"/>
      <c r="B10575" s="200"/>
    </row>
    <row r="10576" spans="1:2" s="197" customFormat="1" x14ac:dyDescent="0.25">
      <c r="A10576" s="200"/>
      <c r="B10576" s="200"/>
    </row>
    <row r="10577" spans="1:2" s="197" customFormat="1" x14ac:dyDescent="0.25">
      <c r="A10577" s="200"/>
      <c r="B10577" s="200"/>
    </row>
    <row r="10578" spans="1:2" s="197" customFormat="1" x14ac:dyDescent="0.25">
      <c r="A10578" s="200"/>
      <c r="B10578" s="200"/>
    </row>
    <row r="10579" spans="1:2" s="197" customFormat="1" x14ac:dyDescent="0.25">
      <c r="A10579" s="200"/>
      <c r="B10579" s="200"/>
    </row>
    <row r="10580" spans="1:2" s="197" customFormat="1" x14ac:dyDescent="0.25">
      <c r="A10580" s="200"/>
      <c r="B10580" s="200"/>
    </row>
    <row r="10581" spans="1:2" s="197" customFormat="1" x14ac:dyDescent="0.25">
      <c r="A10581" s="200"/>
      <c r="B10581" s="200"/>
    </row>
    <row r="10582" spans="1:2" s="197" customFormat="1" x14ac:dyDescent="0.25">
      <c r="A10582" s="200"/>
      <c r="B10582" s="200"/>
    </row>
    <row r="10583" spans="1:2" s="197" customFormat="1" x14ac:dyDescent="0.25">
      <c r="A10583" s="200"/>
      <c r="B10583" s="200"/>
    </row>
    <row r="10584" spans="1:2" s="197" customFormat="1" x14ac:dyDescent="0.25">
      <c r="A10584" s="200"/>
      <c r="B10584" s="200"/>
    </row>
    <row r="10585" spans="1:2" s="197" customFormat="1" x14ac:dyDescent="0.25">
      <c r="A10585" s="200"/>
      <c r="B10585" s="200"/>
    </row>
    <row r="10586" spans="1:2" s="197" customFormat="1" x14ac:dyDescent="0.25">
      <c r="A10586" s="200"/>
      <c r="B10586" s="200"/>
    </row>
    <row r="10587" spans="1:2" s="197" customFormat="1" x14ac:dyDescent="0.25">
      <c r="A10587" s="200"/>
      <c r="B10587" s="200"/>
    </row>
    <row r="10588" spans="1:2" s="197" customFormat="1" x14ac:dyDescent="0.25">
      <c r="A10588" s="200"/>
      <c r="B10588" s="200"/>
    </row>
    <row r="10589" spans="1:2" s="197" customFormat="1" x14ac:dyDescent="0.25">
      <c r="A10589" s="200"/>
      <c r="B10589" s="200"/>
    </row>
    <row r="10590" spans="1:2" s="197" customFormat="1" x14ac:dyDescent="0.25">
      <c r="A10590" s="200"/>
      <c r="B10590" s="200"/>
    </row>
    <row r="10591" spans="1:2" s="197" customFormat="1" x14ac:dyDescent="0.25">
      <c r="A10591" s="200"/>
      <c r="B10591" s="200"/>
    </row>
    <row r="10592" spans="1:2" s="197" customFormat="1" x14ac:dyDescent="0.25">
      <c r="A10592" s="200"/>
      <c r="B10592" s="200"/>
    </row>
    <row r="10593" spans="1:2" s="197" customFormat="1" x14ac:dyDescent="0.25">
      <c r="A10593" s="200"/>
      <c r="B10593" s="200"/>
    </row>
    <row r="10594" spans="1:2" s="197" customFormat="1" x14ac:dyDescent="0.25">
      <c r="A10594" s="200"/>
      <c r="B10594" s="200"/>
    </row>
    <row r="10595" spans="1:2" s="197" customFormat="1" x14ac:dyDescent="0.25">
      <c r="A10595" s="200"/>
      <c r="B10595" s="200"/>
    </row>
    <row r="10596" spans="1:2" s="197" customFormat="1" x14ac:dyDescent="0.25">
      <c r="A10596" s="200"/>
      <c r="B10596" s="200"/>
    </row>
    <row r="10597" spans="1:2" s="197" customFormat="1" x14ac:dyDescent="0.25">
      <c r="A10597" s="200"/>
      <c r="B10597" s="200"/>
    </row>
    <row r="10598" spans="1:2" s="197" customFormat="1" x14ac:dyDescent="0.25">
      <c r="A10598" s="200"/>
      <c r="B10598" s="200"/>
    </row>
    <row r="10599" spans="1:2" s="197" customFormat="1" x14ac:dyDescent="0.25">
      <c r="A10599" s="200"/>
      <c r="B10599" s="200"/>
    </row>
    <row r="10600" spans="1:2" s="197" customFormat="1" x14ac:dyDescent="0.25">
      <c r="A10600" s="200"/>
      <c r="B10600" s="200"/>
    </row>
    <row r="10601" spans="1:2" s="197" customFormat="1" x14ac:dyDescent="0.25">
      <c r="A10601" s="200"/>
      <c r="B10601" s="200"/>
    </row>
    <row r="10602" spans="1:2" s="197" customFormat="1" x14ac:dyDescent="0.25">
      <c r="A10602" s="200"/>
      <c r="B10602" s="200"/>
    </row>
    <row r="10603" spans="1:2" s="197" customFormat="1" x14ac:dyDescent="0.25">
      <c r="A10603" s="200"/>
      <c r="B10603" s="200"/>
    </row>
    <row r="10604" spans="1:2" s="197" customFormat="1" x14ac:dyDescent="0.25">
      <c r="A10604" s="200"/>
      <c r="B10604" s="200"/>
    </row>
    <row r="10605" spans="1:2" s="197" customFormat="1" x14ac:dyDescent="0.25">
      <c r="A10605" s="200"/>
      <c r="B10605" s="200"/>
    </row>
    <row r="10606" spans="1:2" s="197" customFormat="1" x14ac:dyDescent="0.25">
      <c r="A10606" s="200"/>
      <c r="B10606" s="200"/>
    </row>
    <row r="10607" spans="1:2" s="197" customFormat="1" x14ac:dyDescent="0.25">
      <c r="A10607" s="200"/>
      <c r="B10607" s="200"/>
    </row>
    <row r="10608" spans="1:2" s="197" customFormat="1" x14ac:dyDescent="0.25">
      <c r="A10608" s="200"/>
      <c r="B10608" s="200"/>
    </row>
    <row r="10609" spans="1:2" s="197" customFormat="1" x14ac:dyDescent="0.25">
      <c r="A10609" s="200"/>
      <c r="B10609" s="200"/>
    </row>
    <row r="10610" spans="1:2" s="197" customFormat="1" x14ac:dyDescent="0.25">
      <c r="A10610" s="200"/>
      <c r="B10610" s="200"/>
    </row>
    <row r="10611" spans="1:2" s="197" customFormat="1" x14ac:dyDescent="0.25">
      <c r="A10611" s="200"/>
      <c r="B10611" s="200"/>
    </row>
    <row r="10612" spans="1:2" s="197" customFormat="1" x14ac:dyDescent="0.25">
      <c r="A10612" s="200"/>
      <c r="B10612" s="200"/>
    </row>
    <row r="10613" spans="1:2" s="197" customFormat="1" x14ac:dyDescent="0.25">
      <c r="A10613" s="200"/>
      <c r="B10613" s="200"/>
    </row>
    <row r="10614" spans="1:2" s="197" customFormat="1" x14ac:dyDescent="0.25">
      <c r="A10614" s="200"/>
      <c r="B10614" s="200"/>
    </row>
    <row r="10615" spans="1:2" s="197" customFormat="1" x14ac:dyDescent="0.25">
      <c r="A10615" s="200"/>
      <c r="B10615" s="200"/>
    </row>
    <row r="10616" spans="1:2" s="197" customFormat="1" x14ac:dyDescent="0.25">
      <c r="A10616" s="200"/>
      <c r="B10616" s="200"/>
    </row>
    <row r="10617" spans="1:2" s="197" customFormat="1" x14ac:dyDescent="0.25">
      <c r="A10617" s="200"/>
      <c r="B10617" s="200"/>
    </row>
    <row r="10618" spans="1:2" s="197" customFormat="1" x14ac:dyDescent="0.25">
      <c r="A10618" s="200"/>
      <c r="B10618" s="200"/>
    </row>
    <row r="10619" spans="1:2" s="197" customFormat="1" x14ac:dyDescent="0.25">
      <c r="A10619" s="200"/>
      <c r="B10619" s="200"/>
    </row>
    <row r="10620" spans="1:2" s="197" customFormat="1" x14ac:dyDescent="0.25">
      <c r="A10620" s="200"/>
      <c r="B10620" s="200"/>
    </row>
    <row r="10621" spans="1:2" s="197" customFormat="1" x14ac:dyDescent="0.25">
      <c r="A10621" s="200"/>
      <c r="B10621" s="200"/>
    </row>
    <row r="10622" spans="1:2" s="197" customFormat="1" x14ac:dyDescent="0.25">
      <c r="A10622" s="200"/>
      <c r="B10622" s="200"/>
    </row>
    <row r="10623" spans="1:2" s="197" customFormat="1" x14ac:dyDescent="0.25">
      <c r="A10623" s="200"/>
      <c r="B10623" s="200"/>
    </row>
    <row r="10624" spans="1:2" s="197" customFormat="1" x14ac:dyDescent="0.25">
      <c r="A10624" s="200"/>
      <c r="B10624" s="200"/>
    </row>
    <row r="10625" spans="1:2" s="197" customFormat="1" x14ac:dyDescent="0.25">
      <c r="A10625" s="200"/>
      <c r="B10625" s="200"/>
    </row>
    <row r="10626" spans="1:2" s="197" customFormat="1" x14ac:dyDescent="0.25">
      <c r="A10626" s="200"/>
      <c r="B10626" s="200"/>
    </row>
    <row r="10627" spans="1:2" s="197" customFormat="1" x14ac:dyDescent="0.25">
      <c r="A10627" s="200"/>
      <c r="B10627" s="200"/>
    </row>
    <row r="10628" spans="1:2" s="197" customFormat="1" x14ac:dyDescent="0.25">
      <c r="A10628" s="200"/>
      <c r="B10628" s="200"/>
    </row>
    <row r="10629" spans="1:2" s="197" customFormat="1" x14ac:dyDescent="0.25">
      <c r="A10629" s="200"/>
      <c r="B10629" s="200"/>
    </row>
    <row r="10630" spans="1:2" s="197" customFormat="1" x14ac:dyDescent="0.25">
      <c r="A10630" s="200"/>
      <c r="B10630" s="200"/>
    </row>
    <row r="10631" spans="1:2" s="197" customFormat="1" x14ac:dyDescent="0.25">
      <c r="A10631" s="200"/>
      <c r="B10631" s="200"/>
    </row>
    <row r="10632" spans="1:2" s="197" customFormat="1" x14ac:dyDescent="0.25">
      <c r="A10632" s="200"/>
      <c r="B10632" s="200"/>
    </row>
    <row r="10633" spans="1:2" s="197" customFormat="1" x14ac:dyDescent="0.25">
      <c r="A10633" s="200"/>
      <c r="B10633" s="200"/>
    </row>
    <row r="10634" spans="1:2" s="197" customFormat="1" x14ac:dyDescent="0.25">
      <c r="A10634" s="200"/>
      <c r="B10634" s="200"/>
    </row>
    <row r="10635" spans="1:2" s="197" customFormat="1" x14ac:dyDescent="0.25">
      <c r="A10635" s="200"/>
      <c r="B10635" s="200"/>
    </row>
    <row r="10636" spans="1:2" s="197" customFormat="1" x14ac:dyDescent="0.25">
      <c r="A10636" s="200"/>
      <c r="B10636" s="200"/>
    </row>
    <row r="10637" spans="1:2" s="197" customFormat="1" x14ac:dyDescent="0.25">
      <c r="A10637" s="200"/>
      <c r="B10637" s="200"/>
    </row>
    <row r="10638" spans="1:2" s="197" customFormat="1" x14ac:dyDescent="0.25">
      <c r="A10638" s="200"/>
      <c r="B10638" s="200"/>
    </row>
    <row r="10639" spans="1:2" s="197" customFormat="1" x14ac:dyDescent="0.25">
      <c r="A10639" s="200"/>
      <c r="B10639" s="200"/>
    </row>
    <row r="10640" spans="1:2" s="197" customFormat="1" x14ac:dyDescent="0.25">
      <c r="A10640" s="200"/>
      <c r="B10640" s="200"/>
    </row>
    <row r="10641" spans="1:2" s="197" customFormat="1" x14ac:dyDescent="0.25">
      <c r="A10641" s="200"/>
      <c r="B10641" s="200"/>
    </row>
    <row r="10642" spans="1:2" s="197" customFormat="1" x14ac:dyDescent="0.25">
      <c r="A10642" s="200"/>
      <c r="B10642" s="200"/>
    </row>
    <row r="10643" spans="1:2" s="197" customFormat="1" x14ac:dyDescent="0.25">
      <c r="A10643" s="200"/>
      <c r="B10643" s="200"/>
    </row>
    <row r="10644" spans="1:2" s="197" customFormat="1" x14ac:dyDescent="0.25">
      <c r="A10644" s="200"/>
      <c r="B10644" s="200"/>
    </row>
    <row r="10645" spans="1:2" s="197" customFormat="1" x14ac:dyDescent="0.25">
      <c r="A10645" s="200"/>
      <c r="B10645" s="200"/>
    </row>
    <row r="10646" spans="1:2" s="197" customFormat="1" x14ac:dyDescent="0.25">
      <c r="A10646" s="200"/>
      <c r="B10646" s="200"/>
    </row>
    <row r="10647" spans="1:2" s="197" customFormat="1" x14ac:dyDescent="0.25">
      <c r="A10647" s="200"/>
      <c r="B10647" s="200"/>
    </row>
    <row r="10648" spans="1:2" s="197" customFormat="1" x14ac:dyDescent="0.25">
      <c r="A10648" s="200"/>
      <c r="B10648" s="200"/>
    </row>
    <row r="10649" spans="1:2" s="197" customFormat="1" x14ac:dyDescent="0.25">
      <c r="A10649" s="200"/>
      <c r="B10649" s="200"/>
    </row>
    <row r="10650" spans="1:2" s="197" customFormat="1" x14ac:dyDescent="0.25">
      <c r="A10650" s="200"/>
      <c r="B10650" s="200"/>
    </row>
    <row r="10651" spans="1:2" s="197" customFormat="1" x14ac:dyDescent="0.25">
      <c r="A10651" s="200"/>
      <c r="B10651" s="200"/>
    </row>
    <row r="10652" spans="1:2" s="197" customFormat="1" x14ac:dyDescent="0.25">
      <c r="A10652" s="200"/>
      <c r="B10652" s="200"/>
    </row>
    <row r="10653" spans="1:2" s="197" customFormat="1" x14ac:dyDescent="0.25">
      <c r="A10653" s="200"/>
      <c r="B10653" s="200"/>
    </row>
    <row r="10654" spans="1:2" s="197" customFormat="1" x14ac:dyDescent="0.25">
      <c r="A10654" s="200"/>
      <c r="B10654" s="200"/>
    </row>
    <row r="10655" spans="1:2" s="197" customFormat="1" x14ac:dyDescent="0.25">
      <c r="A10655" s="200"/>
      <c r="B10655" s="200"/>
    </row>
    <row r="10656" spans="1:2" s="197" customFormat="1" x14ac:dyDescent="0.25">
      <c r="A10656" s="200"/>
      <c r="B10656" s="200"/>
    </row>
    <row r="10657" spans="1:2" s="197" customFormat="1" x14ac:dyDescent="0.25">
      <c r="A10657" s="200"/>
      <c r="B10657" s="200"/>
    </row>
    <row r="10658" spans="1:2" s="197" customFormat="1" x14ac:dyDescent="0.25">
      <c r="A10658" s="200"/>
      <c r="B10658" s="200"/>
    </row>
    <row r="10659" spans="1:2" s="197" customFormat="1" x14ac:dyDescent="0.25">
      <c r="A10659" s="200"/>
      <c r="B10659" s="200"/>
    </row>
    <row r="10660" spans="1:2" s="197" customFormat="1" x14ac:dyDescent="0.25">
      <c r="A10660" s="200"/>
      <c r="B10660" s="200"/>
    </row>
    <row r="10661" spans="1:2" s="197" customFormat="1" x14ac:dyDescent="0.25">
      <c r="A10661" s="200"/>
      <c r="B10661" s="200"/>
    </row>
    <row r="10662" spans="1:2" s="197" customFormat="1" x14ac:dyDescent="0.25">
      <c r="A10662" s="200"/>
      <c r="B10662" s="200"/>
    </row>
    <row r="10663" spans="1:2" s="197" customFormat="1" x14ac:dyDescent="0.25">
      <c r="A10663" s="200"/>
      <c r="B10663" s="200"/>
    </row>
    <row r="10664" spans="1:2" s="197" customFormat="1" x14ac:dyDescent="0.25">
      <c r="A10664" s="200"/>
      <c r="B10664" s="200"/>
    </row>
    <row r="10665" spans="1:2" s="197" customFormat="1" x14ac:dyDescent="0.25">
      <c r="A10665" s="200"/>
      <c r="B10665" s="200"/>
    </row>
    <row r="10666" spans="1:2" s="197" customFormat="1" x14ac:dyDescent="0.25">
      <c r="A10666" s="200"/>
      <c r="B10666" s="200"/>
    </row>
    <row r="10667" spans="1:2" s="197" customFormat="1" x14ac:dyDescent="0.25">
      <c r="A10667" s="200"/>
      <c r="B10667" s="200"/>
    </row>
    <row r="10668" spans="1:2" s="197" customFormat="1" x14ac:dyDescent="0.25">
      <c r="A10668" s="200"/>
      <c r="B10668" s="200"/>
    </row>
    <row r="10669" spans="1:2" s="197" customFormat="1" x14ac:dyDescent="0.25">
      <c r="A10669" s="200"/>
      <c r="B10669" s="200"/>
    </row>
    <row r="10670" spans="1:2" s="197" customFormat="1" x14ac:dyDescent="0.25">
      <c r="A10670" s="200"/>
      <c r="B10670" s="200"/>
    </row>
    <row r="10671" spans="1:2" s="197" customFormat="1" x14ac:dyDescent="0.25">
      <c r="A10671" s="200"/>
      <c r="B10671" s="200"/>
    </row>
    <row r="10672" spans="1:2" s="197" customFormat="1" x14ac:dyDescent="0.25">
      <c r="A10672" s="200"/>
      <c r="B10672" s="200"/>
    </row>
    <row r="10673" spans="1:2" s="197" customFormat="1" x14ac:dyDescent="0.25">
      <c r="A10673" s="200"/>
      <c r="B10673" s="200"/>
    </row>
    <row r="10674" spans="1:2" s="197" customFormat="1" x14ac:dyDescent="0.25">
      <c r="A10674" s="200"/>
      <c r="B10674" s="200"/>
    </row>
    <row r="10675" spans="1:2" s="197" customFormat="1" x14ac:dyDescent="0.25">
      <c r="A10675" s="200"/>
      <c r="B10675" s="200"/>
    </row>
    <row r="10676" spans="1:2" s="197" customFormat="1" x14ac:dyDescent="0.25">
      <c r="A10676" s="200"/>
      <c r="B10676" s="200"/>
    </row>
    <row r="10677" spans="1:2" s="197" customFormat="1" x14ac:dyDescent="0.25">
      <c r="A10677" s="200"/>
      <c r="B10677" s="200"/>
    </row>
    <row r="10678" spans="1:2" s="197" customFormat="1" x14ac:dyDescent="0.25">
      <c r="A10678" s="200"/>
      <c r="B10678" s="200"/>
    </row>
    <row r="10679" spans="1:2" s="197" customFormat="1" x14ac:dyDescent="0.25">
      <c r="A10679" s="200"/>
      <c r="B10679" s="200"/>
    </row>
    <row r="10680" spans="1:2" s="197" customFormat="1" x14ac:dyDescent="0.25">
      <c r="A10680" s="200"/>
      <c r="B10680" s="200"/>
    </row>
    <row r="10681" spans="1:2" s="197" customFormat="1" x14ac:dyDescent="0.25">
      <c r="A10681" s="200"/>
      <c r="B10681" s="200"/>
    </row>
    <row r="10682" spans="1:2" s="197" customFormat="1" x14ac:dyDescent="0.25">
      <c r="A10682" s="200"/>
      <c r="B10682" s="200"/>
    </row>
    <row r="10683" spans="1:2" s="197" customFormat="1" x14ac:dyDescent="0.25">
      <c r="A10683" s="200"/>
      <c r="B10683" s="200"/>
    </row>
    <row r="10684" spans="1:2" s="197" customFormat="1" x14ac:dyDescent="0.25">
      <c r="A10684" s="200"/>
      <c r="B10684" s="200"/>
    </row>
    <row r="10685" spans="1:2" s="197" customFormat="1" x14ac:dyDescent="0.25">
      <c r="A10685" s="200"/>
      <c r="B10685" s="200"/>
    </row>
    <row r="10686" spans="1:2" s="197" customFormat="1" x14ac:dyDescent="0.25">
      <c r="A10686" s="200"/>
      <c r="B10686" s="200"/>
    </row>
    <row r="10687" spans="1:2" s="197" customFormat="1" x14ac:dyDescent="0.25">
      <c r="A10687" s="200"/>
      <c r="B10687" s="200"/>
    </row>
    <row r="10688" spans="1:2" s="197" customFormat="1" x14ac:dyDescent="0.25">
      <c r="A10688" s="200"/>
      <c r="B10688" s="200"/>
    </row>
    <row r="10689" spans="1:2" s="197" customFormat="1" x14ac:dyDescent="0.25">
      <c r="A10689" s="200"/>
      <c r="B10689" s="200"/>
    </row>
    <row r="10690" spans="1:2" s="197" customFormat="1" x14ac:dyDescent="0.25">
      <c r="A10690" s="200"/>
      <c r="B10690" s="200"/>
    </row>
    <row r="10691" spans="1:2" s="197" customFormat="1" x14ac:dyDescent="0.25">
      <c r="A10691" s="200"/>
      <c r="B10691" s="200"/>
    </row>
    <row r="10692" spans="1:2" s="197" customFormat="1" x14ac:dyDescent="0.25">
      <c r="A10692" s="200"/>
      <c r="B10692" s="200"/>
    </row>
    <row r="10693" spans="1:2" s="197" customFormat="1" x14ac:dyDescent="0.25">
      <c r="A10693" s="200"/>
      <c r="B10693" s="200"/>
    </row>
    <row r="10694" spans="1:2" s="197" customFormat="1" x14ac:dyDescent="0.25">
      <c r="A10694" s="200"/>
      <c r="B10694" s="200"/>
    </row>
    <row r="10695" spans="1:2" s="197" customFormat="1" x14ac:dyDescent="0.25">
      <c r="A10695" s="200"/>
      <c r="B10695" s="200"/>
    </row>
    <row r="10696" spans="1:2" s="197" customFormat="1" x14ac:dyDescent="0.25">
      <c r="A10696" s="200"/>
      <c r="B10696" s="200"/>
    </row>
    <row r="10697" spans="1:2" s="197" customFormat="1" x14ac:dyDescent="0.25">
      <c r="A10697" s="200"/>
      <c r="B10697" s="200"/>
    </row>
    <row r="10698" spans="1:2" s="197" customFormat="1" x14ac:dyDescent="0.25">
      <c r="A10698" s="200"/>
      <c r="B10698" s="200"/>
    </row>
    <row r="10699" spans="1:2" s="197" customFormat="1" x14ac:dyDescent="0.25">
      <c r="A10699" s="200"/>
      <c r="B10699" s="200"/>
    </row>
    <row r="10700" spans="1:2" s="197" customFormat="1" x14ac:dyDescent="0.25">
      <c r="A10700" s="200"/>
      <c r="B10700" s="200"/>
    </row>
    <row r="10701" spans="1:2" s="197" customFormat="1" x14ac:dyDescent="0.25">
      <c r="A10701" s="200"/>
      <c r="B10701" s="200"/>
    </row>
    <row r="10702" spans="1:2" s="197" customFormat="1" x14ac:dyDescent="0.25">
      <c r="A10702" s="200"/>
      <c r="B10702" s="200"/>
    </row>
    <row r="10703" spans="1:2" s="197" customFormat="1" x14ac:dyDescent="0.25">
      <c r="A10703" s="200"/>
      <c r="B10703" s="200"/>
    </row>
    <row r="10704" spans="1:2" s="197" customFormat="1" x14ac:dyDescent="0.25">
      <c r="A10704" s="200"/>
      <c r="B10704" s="200"/>
    </row>
    <row r="10705" spans="1:2" s="197" customFormat="1" x14ac:dyDescent="0.25">
      <c r="A10705" s="200"/>
      <c r="B10705" s="200"/>
    </row>
    <row r="10706" spans="1:2" s="197" customFormat="1" x14ac:dyDescent="0.25">
      <c r="A10706" s="200"/>
      <c r="B10706" s="200"/>
    </row>
    <row r="10707" spans="1:2" s="197" customFormat="1" x14ac:dyDescent="0.25">
      <c r="A10707" s="200"/>
      <c r="B10707" s="200"/>
    </row>
    <row r="10708" spans="1:2" s="197" customFormat="1" x14ac:dyDescent="0.25">
      <c r="A10708" s="200"/>
      <c r="B10708" s="200"/>
    </row>
    <row r="10709" spans="1:2" s="197" customFormat="1" x14ac:dyDescent="0.25">
      <c r="A10709" s="200"/>
      <c r="B10709" s="200"/>
    </row>
    <row r="10710" spans="1:2" s="197" customFormat="1" x14ac:dyDescent="0.25">
      <c r="A10710" s="200"/>
      <c r="B10710" s="200"/>
    </row>
    <row r="10711" spans="1:2" s="197" customFormat="1" x14ac:dyDescent="0.25">
      <c r="A10711" s="200"/>
      <c r="B10711" s="200"/>
    </row>
    <row r="10712" spans="1:2" s="197" customFormat="1" x14ac:dyDescent="0.25">
      <c r="A10712" s="200"/>
      <c r="B10712" s="200"/>
    </row>
    <row r="10713" spans="1:2" s="197" customFormat="1" x14ac:dyDescent="0.25">
      <c r="A10713" s="200"/>
      <c r="B10713" s="200"/>
    </row>
    <row r="10714" spans="1:2" s="197" customFormat="1" x14ac:dyDescent="0.25">
      <c r="A10714" s="200"/>
      <c r="B10714" s="200"/>
    </row>
    <row r="10715" spans="1:2" s="197" customFormat="1" x14ac:dyDescent="0.25">
      <c r="A10715" s="200"/>
      <c r="B10715" s="200"/>
    </row>
    <row r="10716" spans="1:2" s="197" customFormat="1" x14ac:dyDescent="0.25">
      <c r="A10716" s="200"/>
      <c r="B10716" s="200"/>
    </row>
    <row r="10717" spans="1:2" s="197" customFormat="1" x14ac:dyDescent="0.25">
      <c r="A10717" s="200"/>
      <c r="B10717" s="200"/>
    </row>
    <row r="10718" spans="1:2" s="197" customFormat="1" x14ac:dyDescent="0.25">
      <c r="A10718" s="200"/>
      <c r="B10718" s="200"/>
    </row>
    <row r="10719" spans="1:2" s="197" customFormat="1" x14ac:dyDescent="0.25">
      <c r="A10719" s="200"/>
      <c r="B10719" s="200"/>
    </row>
    <row r="10720" spans="1:2" s="197" customFormat="1" x14ac:dyDescent="0.25">
      <c r="A10720" s="200"/>
      <c r="B10720" s="200"/>
    </row>
    <row r="10721" spans="1:2" s="197" customFormat="1" x14ac:dyDescent="0.25">
      <c r="A10721" s="200"/>
      <c r="B10721" s="200"/>
    </row>
    <row r="10722" spans="1:2" s="197" customFormat="1" x14ac:dyDescent="0.25">
      <c r="A10722" s="200"/>
      <c r="B10722" s="200"/>
    </row>
    <row r="10723" spans="1:2" s="197" customFormat="1" x14ac:dyDescent="0.25">
      <c r="A10723" s="200"/>
      <c r="B10723" s="200"/>
    </row>
    <row r="10724" spans="1:2" s="197" customFormat="1" x14ac:dyDescent="0.25">
      <c r="A10724" s="200"/>
      <c r="B10724" s="200"/>
    </row>
    <row r="10725" spans="1:2" s="197" customFormat="1" x14ac:dyDescent="0.25">
      <c r="A10725" s="200"/>
      <c r="B10725" s="200"/>
    </row>
    <row r="10726" spans="1:2" s="197" customFormat="1" x14ac:dyDescent="0.25">
      <c r="A10726" s="200"/>
      <c r="B10726" s="200"/>
    </row>
    <row r="10727" spans="1:2" s="197" customFormat="1" x14ac:dyDescent="0.25">
      <c r="A10727" s="200"/>
      <c r="B10727" s="200"/>
    </row>
    <row r="10728" spans="1:2" s="197" customFormat="1" x14ac:dyDescent="0.25">
      <c r="A10728" s="200"/>
      <c r="B10728" s="200"/>
    </row>
    <row r="10729" spans="1:2" s="197" customFormat="1" x14ac:dyDescent="0.25">
      <c r="A10729" s="200"/>
      <c r="B10729" s="200"/>
    </row>
    <row r="10730" spans="1:2" s="197" customFormat="1" x14ac:dyDescent="0.25">
      <c r="A10730" s="200"/>
      <c r="B10730" s="200"/>
    </row>
    <row r="10731" spans="1:2" s="197" customFormat="1" x14ac:dyDescent="0.25">
      <c r="A10731" s="200"/>
      <c r="B10731" s="200"/>
    </row>
    <row r="10732" spans="1:2" s="197" customFormat="1" x14ac:dyDescent="0.25">
      <c r="A10732" s="200"/>
      <c r="B10732" s="200"/>
    </row>
    <row r="10733" spans="1:2" s="197" customFormat="1" x14ac:dyDescent="0.25">
      <c r="A10733" s="200"/>
      <c r="B10733" s="200"/>
    </row>
    <row r="10734" spans="1:2" s="197" customFormat="1" x14ac:dyDescent="0.25">
      <c r="A10734" s="200"/>
      <c r="B10734" s="200"/>
    </row>
    <row r="10735" spans="1:2" s="197" customFormat="1" x14ac:dyDescent="0.25">
      <c r="A10735" s="200"/>
      <c r="B10735" s="200"/>
    </row>
    <row r="10736" spans="1:2" s="197" customFormat="1" x14ac:dyDescent="0.25">
      <c r="A10736" s="200"/>
      <c r="B10736" s="200"/>
    </row>
    <row r="10737" spans="1:2" s="197" customFormat="1" x14ac:dyDescent="0.25">
      <c r="A10737" s="200"/>
      <c r="B10737" s="200"/>
    </row>
    <row r="10738" spans="1:2" s="197" customFormat="1" x14ac:dyDescent="0.25">
      <c r="A10738" s="200"/>
      <c r="B10738" s="200"/>
    </row>
    <row r="10739" spans="1:2" s="197" customFormat="1" x14ac:dyDescent="0.25">
      <c r="A10739" s="200"/>
      <c r="B10739" s="200"/>
    </row>
    <row r="10740" spans="1:2" s="197" customFormat="1" x14ac:dyDescent="0.25">
      <c r="A10740" s="200"/>
      <c r="B10740" s="200"/>
    </row>
    <row r="10741" spans="1:2" s="197" customFormat="1" x14ac:dyDescent="0.25">
      <c r="A10741" s="200"/>
      <c r="B10741" s="200"/>
    </row>
    <row r="10742" spans="1:2" s="197" customFormat="1" x14ac:dyDescent="0.25">
      <c r="A10742" s="200"/>
      <c r="B10742" s="200"/>
    </row>
    <row r="10743" spans="1:2" s="197" customFormat="1" x14ac:dyDescent="0.25">
      <c r="A10743" s="200"/>
      <c r="B10743" s="200"/>
    </row>
    <row r="10744" spans="1:2" s="197" customFormat="1" x14ac:dyDescent="0.25">
      <c r="A10744" s="200"/>
      <c r="B10744" s="200"/>
    </row>
    <row r="10745" spans="1:2" s="197" customFormat="1" x14ac:dyDescent="0.25">
      <c r="A10745" s="200"/>
      <c r="B10745" s="200"/>
    </row>
    <row r="10746" spans="1:2" s="197" customFormat="1" x14ac:dyDescent="0.25">
      <c r="A10746" s="200"/>
      <c r="B10746" s="200"/>
    </row>
    <row r="10747" spans="1:2" s="197" customFormat="1" x14ac:dyDescent="0.25">
      <c r="A10747" s="200"/>
      <c r="B10747" s="200"/>
    </row>
    <row r="10748" spans="1:2" s="197" customFormat="1" x14ac:dyDescent="0.25">
      <c r="A10748" s="200"/>
      <c r="B10748" s="200"/>
    </row>
    <row r="10749" spans="1:2" s="197" customFormat="1" x14ac:dyDescent="0.25">
      <c r="A10749" s="200"/>
      <c r="B10749" s="200"/>
    </row>
    <row r="10750" spans="1:2" s="197" customFormat="1" x14ac:dyDescent="0.25">
      <c r="A10750" s="200"/>
      <c r="B10750" s="200"/>
    </row>
    <row r="10751" spans="1:2" s="197" customFormat="1" x14ac:dyDescent="0.25">
      <c r="A10751" s="200"/>
      <c r="B10751" s="200"/>
    </row>
    <row r="10752" spans="1:2" s="197" customFormat="1" x14ac:dyDescent="0.25">
      <c r="A10752" s="200"/>
      <c r="B10752" s="200"/>
    </row>
    <row r="10753" spans="1:2" s="197" customFormat="1" x14ac:dyDescent="0.25">
      <c r="A10753" s="200"/>
      <c r="B10753" s="200"/>
    </row>
    <row r="10754" spans="1:2" s="197" customFormat="1" x14ac:dyDescent="0.25">
      <c r="A10754" s="200"/>
      <c r="B10754" s="200"/>
    </row>
    <row r="10755" spans="1:2" s="197" customFormat="1" x14ac:dyDescent="0.25">
      <c r="A10755" s="200"/>
      <c r="B10755" s="200"/>
    </row>
    <row r="10756" spans="1:2" s="197" customFormat="1" x14ac:dyDescent="0.25">
      <c r="A10756" s="200"/>
      <c r="B10756" s="200"/>
    </row>
    <row r="10757" spans="1:2" s="197" customFormat="1" x14ac:dyDescent="0.25">
      <c r="A10757" s="200"/>
      <c r="B10757" s="200"/>
    </row>
    <row r="10758" spans="1:2" s="197" customFormat="1" x14ac:dyDescent="0.25">
      <c r="A10758" s="200"/>
      <c r="B10758" s="200"/>
    </row>
    <row r="10759" spans="1:2" s="197" customFormat="1" x14ac:dyDescent="0.25">
      <c r="A10759" s="200"/>
      <c r="B10759" s="200"/>
    </row>
    <row r="10760" spans="1:2" s="197" customFormat="1" x14ac:dyDescent="0.25">
      <c r="A10760" s="200"/>
      <c r="B10760" s="200"/>
    </row>
    <row r="10761" spans="1:2" s="197" customFormat="1" x14ac:dyDescent="0.25">
      <c r="A10761" s="200"/>
      <c r="B10761" s="200"/>
    </row>
    <row r="10762" spans="1:2" s="197" customFormat="1" x14ac:dyDescent="0.25">
      <c r="A10762" s="200"/>
      <c r="B10762" s="200"/>
    </row>
    <row r="10763" spans="1:2" s="197" customFormat="1" x14ac:dyDescent="0.25">
      <c r="A10763" s="200"/>
      <c r="B10763" s="200"/>
    </row>
    <row r="10764" spans="1:2" s="197" customFormat="1" x14ac:dyDescent="0.25">
      <c r="A10764" s="200"/>
      <c r="B10764" s="200"/>
    </row>
    <row r="10765" spans="1:2" s="197" customFormat="1" x14ac:dyDescent="0.25">
      <c r="A10765" s="200"/>
      <c r="B10765" s="200"/>
    </row>
    <row r="10766" spans="1:2" s="197" customFormat="1" x14ac:dyDescent="0.25">
      <c r="A10766" s="200"/>
      <c r="B10766" s="200"/>
    </row>
    <row r="10767" spans="1:2" s="197" customFormat="1" x14ac:dyDescent="0.25">
      <c r="A10767" s="200"/>
      <c r="B10767" s="200"/>
    </row>
    <row r="10768" spans="1:2" s="197" customFormat="1" x14ac:dyDescent="0.25">
      <c r="A10768" s="200"/>
      <c r="B10768" s="200"/>
    </row>
    <row r="10769" spans="1:2" s="197" customFormat="1" x14ac:dyDescent="0.25">
      <c r="A10769" s="200"/>
      <c r="B10769" s="200"/>
    </row>
    <row r="10770" spans="1:2" s="197" customFormat="1" x14ac:dyDescent="0.25">
      <c r="A10770" s="200"/>
      <c r="B10770" s="200"/>
    </row>
    <row r="10771" spans="1:2" s="197" customFormat="1" x14ac:dyDescent="0.25">
      <c r="A10771" s="200"/>
      <c r="B10771" s="200"/>
    </row>
    <row r="10772" spans="1:2" s="197" customFormat="1" x14ac:dyDescent="0.25">
      <c r="A10772" s="200"/>
      <c r="B10772" s="200"/>
    </row>
    <row r="10773" spans="1:2" s="197" customFormat="1" x14ac:dyDescent="0.25">
      <c r="A10773" s="200"/>
      <c r="B10773" s="200"/>
    </row>
    <row r="10774" spans="1:2" s="197" customFormat="1" x14ac:dyDescent="0.25">
      <c r="A10774" s="200"/>
      <c r="B10774" s="200"/>
    </row>
    <row r="10775" spans="1:2" s="197" customFormat="1" x14ac:dyDescent="0.25">
      <c r="A10775" s="200"/>
      <c r="B10775" s="200"/>
    </row>
    <row r="10776" spans="1:2" s="197" customFormat="1" x14ac:dyDescent="0.25">
      <c r="A10776" s="200"/>
      <c r="B10776" s="200"/>
    </row>
    <row r="10777" spans="1:2" s="197" customFormat="1" x14ac:dyDescent="0.25">
      <c r="A10777" s="200"/>
      <c r="B10777" s="200"/>
    </row>
    <row r="10778" spans="1:2" s="197" customFormat="1" x14ac:dyDescent="0.25">
      <c r="A10778" s="200"/>
      <c r="B10778" s="200"/>
    </row>
    <row r="10779" spans="1:2" s="197" customFormat="1" x14ac:dyDescent="0.25">
      <c r="A10779" s="200"/>
      <c r="B10779" s="200"/>
    </row>
    <row r="10780" spans="1:2" s="197" customFormat="1" x14ac:dyDescent="0.25">
      <c r="A10780" s="200"/>
      <c r="B10780" s="200"/>
    </row>
    <row r="10781" spans="1:2" s="197" customFormat="1" x14ac:dyDescent="0.25">
      <c r="A10781" s="200"/>
      <c r="B10781" s="200"/>
    </row>
    <row r="10782" spans="1:2" s="197" customFormat="1" x14ac:dyDescent="0.25">
      <c r="A10782" s="200"/>
      <c r="B10782" s="200"/>
    </row>
    <row r="10783" spans="1:2" s="197" customFormat="1" x14ac:dyDescent="0.25">
      <c r="A10783" s="200"/>
      <c r="B10783" s="200"/>
    </row>
    <row r="10784" spans="1:2" s="197" customFormat="1" x14ac:dyDescent="0.25">
      <c r="A10784" s="200"/>
      <c r="B10784" s="200"/>
    </row>
    <row r="10785" spans="1:2" s="197" customFormat="1" x14ac:dyDescent="0.25">
      <c r="A10785" s="200"/>
      <c r="B10785" s="200"/>
    </row>
    <row r="10786" spans="1:2" s="197" customFormat="1" x14ac:dyDescent="0.25">
      <c r="A10786" s="200"/>
      <c r="B10786" s="200"/>
    </row>
    <row r="10787" spans="1:2" s="197" customFormat="1" x14ac:dyDescent="0.25">
      <c r="A10787" s="200"/>
      <c r="B10787" s="200"/>
    </row>
    <row r="10788" spans="1:2" s="197" customFormat="1" x14ac:dyDescent="0.25">
      <c r="A10788" s="200"/>
      <c r="B10788" s="200"/>
    </row>
    <row r="10789" spans="1:2" s="197" customFormat="1" x14ac:dyDescent="0.25">
      <c r="A10789" s="200"/>
      <c r="B10789" s="200"/>
    </row>
    <row r="10790" spans="1:2" s="197" customFormat="1" x14ac:dyDescent="0.25">
      <c r="A10790" s="200"/>
      <c r="B10790" s="200"/>
    </row>
    <row r="10791" spans="1:2" s="197" customFormat="1" x14ac:dyDescent="0.25">
      <c r="A10791" s="200"/>
      <c r="B10791" s="200"/>
    </row>
    <row r="10792" spans="1:2" s="197" customFormat="1" x14ac:dyDescent="0.25">
      <c r="A10792" s="200"/>
      <c r="B10792" s="200"/>
    </row>
    <row r="10793" spans="1:2" s="197" customFormat="1" x14ac:dyDescent="0.25">
      <c r="A10793" s="200"/>
      <c r="B10793" s="200"/>
    </row>
    <row r="10794" spans="1:2" s="197" customFormat="1" x14ac:dyDescent="0.25">
      <c r="A10794" s="200"/>
      <c r="B10794" s="200"/>
    </row>
    <row r="10795" spans="1:2" s="197" customFormat="1" x14ac:dyDescent="0.25">
      <c r="A10795" s="200"/>
      <c r="B10795" s="200"/>
    </row>
    <row r="10796" spans="1:2" s="197" customFormat="1" x14ac:dyDescent="0.25">
      <c r="A10796" s="200"/>
      <c r="B10796" s="200"/>
    </row>
    <row r="10797" spans="1:2" s="197" customFormat="1" x14ac:dyDescent="0.25">
      <c r="A10797" s="200"/>
      <c r="B10797" s="200"/>
    </row>
    <row r="10798" spans="1:2" s="197" customFormat="1" x14ac:dyDescent="0.25">
      <c r="A10798" s="200"/>
      <c r="B10798" s="200"/>
    </row>
    <row r="10799" spans="1:2" s="197" customFormat="1" x14ac:dyDescent="0.25">
      <c r="A10799" s="200"/>
      <c r="B10799" s="200"/>
    </row>
    <row r="10800" spans="1:2" s="197" customFormat="1" x14ac:dyDescent="0.25">
      <c r="A10800" s="200"/>
      <c r="B10800" s="200"/>
    </row>
    <row r="10801" spans="1:2" s="197" customFormat="1" x14ac:dyDescent="0.25">
      <c r="A10801" s="200"/>
      <c r="B10801" s="200"/>
    </row>
    <row r="10802" spans="1:2" s="197" customFormat="1" x14ac:dyDescent="0.25">
      <c r="A10802" s="200"/>
      <c r="B10802" s="200"/>
    </row>
    <row r="10803" spans="1:2" s="197" customFormat="1" x14ac:dyDescent="0.25">
      <c r="A10803" s="200"/>
      <c r="B10803" s="200"/>
    </row>
    <row r="10804" spans="1:2" s="197" customFormat="1" x14ac:dyDescent="0.25">
      <c r="A10804" s="200"/>
      <c r="B10804" s="200"/>
    </row>
    <row r="10805" spans="1:2" s="197" customFormat="1" x14ac:dyDescent="0.25">
      <c r="A10805" s="200"/>
      <c r="B10805" s="200"/>
    </row>
    <row r="10806" spans="1:2" s="197" customFormat="1" x14ac:dyDescent="0.25">
      <c r="A10806" s="200"/>
      <c r="B10806" s="200"/>
    </row>
    <row r="10807" spans="1:2" s="197" customFormat="1" x14ac:dyDescent="0.25">
      <c r="A10807" s="200"/>
      <c r="B10807" s="200"/>
    </row>
    <row r="10808" spans="1:2" s="197" customFormat="1" x14ac:dyDescent="0.25">
      <c r="A10808" s="200"/>
      <c r="B10808" s="200"/>
    </row>
    <row r="10809" spans="1:2" s="197" customFormat="1" x14ac:dyDescent="0.25">
      <c r="A10809" s="200"/>
      <c r="B10809" s="200"/>
    </row>
    <row r="10810" spans="1:2" s="197" customFormat="1" x14ac:dyDescent="0.25">
      <c r="A10810" s="200"/>
      <c r="B10810" s="200"/>
    </row>
    <row r="10811" spans="1:2" s="197" customFormat="1" x14ac:dyDescent="0.25">
      <c r="A10811" s="200"/>
      <c r="B10811" s="200"/>
    </row>
    <row r="10812" spans="1:2" s="197" customFormat="1" x14ac:dyDescent="0.25">
      <c r="A10812" s="200"/>
      <c r="B10812" s="200"/>
    </row>
    <row r="10813" spans="1:2" s="197" customFormat="1" x14ac:dyDescent="0.25">
      <c r="A10813" s="200"/>
      <c r="B10813" s="200"/>
    </row>
    <row r="10814" spans="1:2" s="197" customFormat="1" x14ac:dyDescent="0.25">
      <c r="A10814" s="200"/>
      <c r="B10814" s="200"/>
    </row>
    <row r="10815" spans="1:2" s="197" customFormat="1" x14ac:dyDescent="0.25">
      <c r="A10815" s="200"/>
      <c r="B10815" s="200"/>
    </row>
    <row r="10816" spans="1:2" s="197" customFormat="1" x14ac:dyDescent="0.25">
      <c r="A10816" s="200"/>
      <c r="B10816" s="200"/>
    </row>
    <row r="10817" spans="1:2" s="197" customFormat="1" x14ac:dyDescent="0.25">
      <c r="A10817" s="200"/>
      <c r="B10817" s="200"/>
    </row>
    <row r="10818" spans="1:2" s="197" customFormat="1" x14ac:dyDescent="0.25">
      <c r="A10818" s="200"/>
      <c r="B10818" s="200"/>
    </row>
    <row r="10819" spans="1:2" s="197" customFormat="1" x14ac:dyDescent="0.25">
      <c r="A10819" s="200"/>
      <c r="B10819" s="200"/>
    </row>
    <row r="10820" spans="1:2" s="197" customFormat="1" x14ac:dyDescent="0.25">
      <c r="A10820" s="200"/>
      <c r="B10820" s="200"/>
    </row>
    <row r="10821" spans="1:2" s="197" customFormat="1" x14ac:dyDescent="0.25">
      <c r="A10821" s="200"/>
      <c r="B10821" s="200"/>
    </row>
    <row r="10822" spans="1:2" s="197" customFormat="1" x14ac:dyDescent="0.25">
      <c r="A10822" s="200"/>
      <c r="B10822" s="200"/>
    </row>
    <row r="10823" spans="1:2" s="197" customFormat="1" x14ac:dyDescent="0.25">
      <c r="A10823" s="200"/>
      <c r="B10823" s="200"/>
    </row>
    <row r="10824" spans="1:2" s="197" customFormat="1" x14ac:dyDescent="0.25">
      <c r="A10824" s="200"/>
      <c r="B10824" s="200"/>
    </row>
    <row r="10825" spans="1:2" s="197" customFormat="1" x14ac:dyDescent="0.25">
      <c r="A10825" s="200"/>
      <c r="B10825" s="200"/>
    </row>
    <row r="10826" spans="1:2" s="197" customFormat="1" x14ac:dyDescent="0.25">
      <c r="A10826" s="200"/>
      <c r="B10826" s="200"/>
    </row>
    <row r="10827" spans="1:2" s="197" customFormat="1" x14ac:dyDescent="0.25">
      <c r="A10827" s="200"/>
      <c r="B10827" s="200"/>
    </row>
    <row r="10828" spans="1:2" s="197" customFormat="1" x14ac:dyDescent="0.25">
      <c r="A10828" s="200"/>
      <c r="B10828" s="200"/>
    </row>
    <row r="10829" spans="1:2" s="197" customFormat="1" x14ac:dyDescent="0.25">
      <c r="A10829" s="200"/>
      <c r="B10829" s="200"/>
    </row>
    <row r="10830" spans="1:2" s="197" customFormat="1" x14ac:dyDescent="0.25">
      <c r="A10830" s="200"/>
      <c r="B10830" s="200"/>
    </row>
    <row r="10831" spans="1:2" s="197" customFormat="1" x14ac:dyDescent="0.25">
      <c r="A10831" s="200"/>
      <c r="B10831" s="200"/>
    </row>
    <row r="10832" spans="1:2" s="197" customFormat="1" x14ac:dyDescent="0.25">
      <c r="A10832" s="200"/>
      <c r="B10832" s="200"/>
    </row>
    <row r="10833" spans="1:2" s="197" customFormat="1" x14ac:dyDescent="0.25">
      <c r="A10833" s="200"/>
      <c r="B10833" s="200"/>
    </row>
    <row r="10834" spans="1:2" s="197" customFormat="1" x14ac:dyDescent="0.25">
      <c r="A10834" s="200"/>
      <c r="B10834" s="200"/>
    </row>
    <row r="10835" spans="1:2" s="197" customFormat="1" x14ac:dyDescent="0.25">
      <c r="A10835" s="200"/>
      <c r="B10835" s="200"/>
    </row>
    <row r="10836" spans="1:2" s="197" customFormat="1" x14ac:dyDescent="0.25">
      <c r="A10836" s="200"/>
      <c r="B10836" s="200"/>
    </row>
    <row r="10837" spans="1:2" s="197" customFormat="1" x14ac:dyDescent="0.25">
      <c r="A10837" s="200"/>
      <c r="B10837" s="200"/>
    </row>
    <row r="10838" spans="1:2" s="197" customFormat="1" x14ac:dyDescent="0.25">
      <c r="A10838" s="200"/>
      <c r="B10838" s="200"/>
    </row>
    <row r="10839" spans="1:2" s="197" customFormat="1" x14ac:dyDescent="0.25">
      <c r="A10839" s="200"/>
      <c r="B10839" s="200"/>
    </row>
    <row r="10840" spans="1:2" s="197" customFormat="1" x14ac:dyDescent="0.25">
      <c r="A10840" s="200"/>
      <c r="B10840" s="200"/>
    </row>
    <row r="10841" spans="1:2" s="197" customFormat="1" x14ac:dyDescent="0.25">
      <c r="A10841" s="200"/>
      <c r="B10841" s="200"/>
    </row>
    <row r="10842" spans="1:2" s="197" customFormat="1" x14ac:dyDescent="0.25">
      <c r="A10842" s="200"/>
      <c r="B10842" s="200"/>
    </row>
    <row r="10843" spans="1:2" s="197" customFormat="1" x14ac:dyDescent="0.25">
      <c r="A10843" s="200"/>
      <c r="B10843" s="200"/>
    </row>
    <row r="10844" spans="1:2" s="197" customFormat="1" x14ac:dyDescent="0.25">
      <c r="A10844" s="200"/>
      <c r="B10844" s="200"/>
    </row>
    <row r="10845" spans="1:2" s="197" customFormat="1" x14ac:dyDescent="0.25">
      <c r="A10845" s="200"/>
      <c r="B10845" s="200"/>
    </row>
    <row r="10846" spans="1:2" s="197" customFormat="1" x14ac:dyDescent="0.25">
      <c r="A10846" s="200"/>
      <c r="B10846" s="200"/>
    </row>
    <row r="10847" spans="1:2" s="197" customFormat="1" x14ac:dyDescent="0.25">
      <c r="A10847" s="200"/>
      <c r="B10847" s="200"/>
    </row>
    <row r="10848" spans="1:2" s="197" customFormat="1" x14ac:dyDescent="0.25">
      <c r="A10848" s="200"/>
      <c r="B10848" s="200"/>
    </row>
    <row r="10849" spans="1:2" s="197" customFormat="1" x14ac:dyDescent="0.25">
      <c r="A10849" s="200"/>
      <c r="B10849" s="200"/>
    </row>
    <row r="10850" spans="1:2" s="197" customFormat="1" x14ac:dyDescent="0.25">
      <c r="A10850" s="200"/>
      <c r="B10850" s="200"/>
    </row>
    <row r="10851" spans="1:2" s="197" customFormat="1" x14ac:dyDescent="0.25">
      <c r="A10851" s="200"/>
      <c r="B10851" s="200"/>
    </row>
    <row r="10852" spans="1:2" s="197" customFormat="1" x14ac:dyDescent="0.25">
      <c r="A10852" s="200"/>
      <c r="B10852" s="200"/>
    </row>
    <row r="10853" spans="1:2" s="197" customFormat="1" x14ac:dyDescent="0.25">
      <c r="A10853" s="200"/>
      <c r="B10853" s="200"/>
    </row>
    <row r="10854" spans="1:2" s="197" customFormat="1" x14ac:dyDescent="0.25">
      <c r="A10854" s="200"/>
      <c r="B10854" s="200"/>
    </row>
    <row r="10855" spans="1:2" s="197" customFormat="1" x14ac:dyDescent="0.25">
      <c r="A10855" s="200"/>
      <c r="B10855" s="200"/>
    </row>
    <row r="10856" spans="1:2" s="197" customFormat="1" x14ac:dyDescent="0.25">
      <c r="A10856" s="200"/>
      <c r="B10856" s="200"/>
    </row>
    <row r="10857" spans="1:2" s="197" customFormat="1" x14ac:dyDescent="0.25">
      <c r="A10857" s="200"/>
      <c r="B10857" s="200"/>
    </row>
    <row r="10858" spans="1:2" s="197" customFormat="1" x14ac:dyDescent="0.25">
      <c r="A10858" s="200"/>
      <c r="B10858" s="200"/>
    </row>
    <row r="10859" spans="1:2" s="197" customFormat="1" x14ac:dyDescent="0.25">
      <c r="A10859" s="200"/>
      <c r="B10859" s="200"/>
    </row>
    <row r="10860" spans="1:2" s="197" customFormat="1" x14ac:dyDescent="0.25">
      <c r="A10860" s="200"/>
      <c r="B10860" s="200"/>
    </row>
    <row r="10861" spans="1:2" s="197" customFormat="1" x14ac:dyDescent="0.25">
      <c r="A10861" s="200"/>
      <c r="B10861" s="200"/>
    </row>
    <row r="10862" spans="1:2" s="197" customFormat="1" x14ac:dyDescent="0.25">
      <c r="A10862" s="200"/>
      <c r="B10862" s="200"/>
    </row>
    <row r="10863" spans="1:2" s="197" customFormat="1" x14ac:dyDescent="0.25">
      <c r="A10863" s="200"/>
      <c r="B10863" s="200"/>
    </row>
    <row r="10864" spans="1:2" s="197" customFormat="1" x14ac:dyDescent="0.25">
      <c r="A10864" s="200"/>
      <c r="B10864" s="200"/>
    </row>
    <row r="10865" spans="1:2" s="197" customFormat="1" x14ac:dyDescent="0.25">
      <c r="A10865" s="200"/>
      <c r="B10865" s="200"/>
    </row>
    <row r="10866" spans="1:2" s="197" customFormat="1" x14ac:dyDescent="0.25">
      <c r="A10866" s="200"/>
      <c r="B10866" s="200"/>
    </row>
    <row r="10867" spans="1:2" s="197" customFormat="1" x14ac:dyDescent="0.25">
      <c r="A10867" s="200"/>
      <c r="B10867" s="200"/>
    </row>
    <row r="10868" spans="1:2" s="197" customFormat="1" x14ac:dyDescent="0.25">
      <c r="A10868" s="200"/>
      <c r="B10868" s="200"/>
    </row>
    <row r="10869" spans="1:2" s="197" customFormat="1" x14ac:dyDescent="0.25">
      <c r="A10869" s="200"/>
      <c r="B10869" s="200"/>
    </row>
    <row r="10870" spans="1:2" s="197" customFormat="1" x14ac:dyDescent="0.25">
      <c r="A10870" s="200"/>
      <c r="B10870" s="200"/>
    </row>
    <row r="10871" spans="1:2" s="197" customFormat="1" x14ac:dyDescent="0.25">
      <c r="A10871" s="200"/>
      <c r="B10871" s="200"/>
    </row>
    <row r="10872" spans="1:2" s="197" customFormat="1" x14ac:dyDescent="0.25">
      <c r="A10872" s="200"/>
      <c r="B10872" s="200"/>
    </row>
    <row r="10873" spans="1:2" s="197" customFormat="1" x14ac:dyDescent="0.25">
      <c r="A10873" s="200"/>
      <c r="B10873" s="200"/>
    </row>
    <row r="10874" spans="1:2" s="197" customFormat="1" x14ac:dyDescent="0.25">
      <c r="A10874" s="200"/>
      <c r="B10874" s="200"/>
    </row>
    <row r="10875" spans="1:2" s="197" customFormat="1" x14ac:dyDescent="0.25">
      <c r="A10875" s="200"/>
      <c r="B10875" s="200"/>
    </row>
    <row r="10876" spans="1:2" s="197" customFormat="1" x14ac:dyDescent="0.25">
      <c r="A10876" s="200"/>
      <c r="B10876" s="200"/>
    </row>
    <row r="10877" spans="1:2" s="197" customFormat="1" x14ac:dyDescent="0.25">
      <c r="A10877" s="200"/>
      <c r="B10877" s="200"/>
    </row>
    <row r="10878" spans="1:2" s="197" customFormat="1" x14ac:dyDescent="0.25">
      <c r="A10878" s="200"/>
      <c r="B10878" s="200"/>
    </row>
    <row r="10879" spans="1:2" s="197" customFormat="1" x14ac:dyDescent="0.25">
      <c r="A10879" s="200"/>
      <c r="B10879" s="200"/>
    </row>
    <row r="10880" spans="1:2" s="197" customFormat="1" x14ac:dyDescent="0.25">
      <c r="A10880" s="200"/>
      <c r="B10880" s="200"/>
    </row>
    <row r="10881" spans="1:2" s="197" customFormat="1" x14ac:dyDescent="0.25">
      <c r="A10881" s="200"/>
      <c r="B10881" s="200"/>
    </row>
    <row r="10882" spans="1:2" s="197" customFormat="1" x14ac:dyDescent="0.25">
      <c r="A10882" s="200"/>
      <c r="B10882" s="200"/>
    </row>
    <row r="10883" spans="1:2" s="197" customFormat="1" x14ac:dyDescent="0.25">
      <c r="A10883" s="200"/>
      <c r="B10883" s="200"/>
    </row>
    <row r="10884" spans="1:2" s="197" customFormat="1" x14ac:dyDescent="0.25">
      <c r="A10884" s="200"/>
      <c r="B10884" s="200"/>
    </row>
    <row r="10885" spans="1:2" s="197" customFormat="1" x14ac:dyDescent="0.25">
      <c r="A10885" s="200"/>
      <c r="B10885" s="200"/>
    </row>
    <row r="10886" spans="1:2" s="197" customFormat="1" x14ac:dyDescent="0.25">
      <c r="A10886" s="200"/>
      <c r="B10886" s="200"/>
    </row>
    <row r="10887" spans="1:2" s="197" customFormat="1" x14ac:dyDescent="0.25">
      <c r="A10887" s="200"/>
      <c r="B10887" s="200"/>
    </row>
    <row r="10888" spans="1:2" s="197" customFormat="1" x14ac:dyDescent="0.25">
      <c r="A10888" s="200"/>
      <c r="B10888" s="200"/>
    </row>
    <row r="10889" spans="1:2" s="197" customFormat="1" x14ac:dyDescent="0.25">
      <c r="A10889" s="200"/>
      <c r="B10889" s="200"/>
    </row>
    <row r="10890" spans="1:2" s="197" customFormat="1" x14ac:dyDescent="0.25">
      <c r="A10890" s="200"/>
      <c r="B10890" s="200"/>
    </row>
    <row r="10891" spans="1:2" s="197" customFormat="1" x14ac:dyDescent="0.25">
      <c r="A10891" s="200"/>
      <c r="B10891" s="200"/>
    </row>
    <row r="10892" spans="1:2" s="197" customFormat="1" x14ac:dyDescent="0.25">
      <c r="A10892" s="200"/>
      <c r="B10892" s="200"/>
    </row>
    <row r="10893" spans="1:2" s="197" customFormat="1" x14ac:dyDescent="0.25">
      <c r="A10893" s="200"/>
      <c r="B10893" s="200"/>
    </row>
    <row r="10894" spans="1:2" s="197" customFormat="1" x14ac:dyDescent="0.25">
      <c r="A10894" s="200"/>
      <c r="B10894" s="200"/>
    </row>
    <row r="10895" spans="1:2" s="197" customFormat="1" x14ac:dyDescent="0.25">
      <c r="A10895" s="200"/>
      <c r="B10895" s="200"/>
    </row>
    <row r="10896" spans="1:2" s="197" customFormat="1" x14ac:dyDescent="0.25">
      <c r="A10896" s="200"/>
      <c r="B10896" s="200"/>
    </row>
    <row r="10897" spans="1:2" s="197" customFormat="1" x14ac:dyDescent="0.25">
      <c r="A10897" s="200"/>
      <c r="B10897" s="200"/>
    </row>
    <row r="10898" spans="1:2" s="197" customFormat="1" x14ac:dyDescent="0.25">
      <c r="A10898" s="200"/>
      <c r="B10898" s="200"/>
    </row>
    <row r="10899" spans="1:2" s="197" customFormat="1" x14ac:dyDescent="0.25">
      <c r="A10899" s="200"/>
      <c r="B10899" s="200"/>
    </row>
    <row r="10900" spans="1:2" s="197" customFormat="1" x14ac:dyDescent="0.25">
      <c r="A10900" s="200"/>
      <c r="B10900" s="200"/>
    </row>
    <row r="10901" spans="1:2" s="197" customFormat="1" x14ac:dyDescent="0.25">
      <c r="A10901" s="200"/>
      <c r="B10901" s="200"/>
    </row>
    <row r="10902" spans="1:2" s="197" customFormat="1" x14ac:dyDescent="0.25">
      <c r="A10902" s="200"/>
      <c r="B10902" s="200"/>
    </row>
    <row r="10903" spans="1:2" s="197" customFormat="1" x14ac:dyDescent="0.25">
      <c r="A10903" s="200"/>
      <c r="B10903" s="200"/>
    </row>
    <row r="10904" spans="1:2" s="197" customFormat="1" x14ac:dyDescent="0.25">
      <c r="A10904" s="200"/>
      <c r="B10904" s="200"/>
    </row>
    <row r="10905" spans="1:2" s="197" customFormat="1" x14ac:dyDescent="0.25">
      <c r="A10905" s="200"/>
      <c r="B10905" s="200"/>
    </row>
    <row r="10906" spans="1:2" s="197" customFormat="1" x14ac:dyDescent="0.25">
      <c r="A10906" s="200"/>
      <c r="B10906" s="200"/>
    </row>
    <row r="10907" spans="1:2" s="197" customFormat="1" x14ac:dyDescent="0.25">
      <c r="A10907" s="200"/>
      <c r="B10907" s="200"/>
    </row>
    <row r="10908" spans="1:2" s="197" customFormat="1" x14ac:dyDescent="0.25">
      <c r="A10908" s="200"/>
      <c r="B10908" s="200"/>
    </row>
    <row r="10909" spans="1:2" s="197" customFormat="1" x14ac:dyDescent="0.25">
      <c r="A10909" s="200"/>
      <c r="B10909" s="200"/>
    </row>
    <row r="10910" spans="1:2" s="197" customFormat="1" x14ac:dyDescent="0.25">
      <c r="A10910" s="200"/>
      <c r="B10910" s="200"/>
    </row>
    <row r="10911" spans="1:2" s="197" customFormat="1" x14ac:dyDescent="0.25">
      <c r="A10911" s="200"/>
      <c r="B10911" s="200"/>
    </row>
    <row r="10912" spans="1:2" s="197" customFormat="1" x14ac:dyDescent="0.25">
      <c r="A10912" s="200"/>
      <c r="B10912" s="200"/>
    </row>
    <row r="10913" spans="1:2" s="197" customFormat="1" x14ac:dyDescent="0.25">
      <c r="A10913" s="200"/>
      <c r="B10913" s="200"/>
    </row>
    <row r="10914" spans="1:2" s="197" customFormat="1" x14ac:dyDescent="0.25">
      <c r="A10914" s="200"/>
      <c r="B10914" s="200"/>
    </row>
    <row r="10915" spans="1:2" s="197" customFormat="1" x14ac:dyDescent="0.25">
      <c r="A10915" s="200"/>
      <c r="B10915" s="200"/>
    </row>
    <row r="10916" spans="1:2" s="197" customFormat="1" x14ac:dyDescent="0.25">
      <c r="A10916" s="200"/>
      <c r="B10916" s="200"/>
    </row>
    <row r="10917" spans="1:2" s="197" customFormat="1" x14ac:dyDescent="0.25">
      <c r="A10917" s="200"/>
      <c r="B10917" s="200"/>
    </row>
    <row r="10918" spans="1:2" s="197" customFormat="1" x14ac:dyDescent="0.25">
      <c r="A10918" s="200"/>
      <c r="B10918" s="200"/>
    </row>
    <row r="10919" spans="1:2" s="197" customFormat="1" x14ac:dyDescent="0.25">
      <c r="A10919" s="200"/>
      <c r="B10919" s="200"/>
    </row>
    <row r="10920" spans="1:2" s="197" customFormat="1" x14ac:dyDescent="0.25">
      <c r="A10920" s="200"/>
      <c r="B10920" s="200"/>
    </row>
    <row r="10921" spans="1:2" s="197" customFormat="1" x14ac:dyDescent="0.25">
      <c r="A10921" s="200"/>
      <c r="B10921" s="200"/>
    </row>
    <row r="10922" spans="1:2" s="197" customFormat="1" x14ac:dyDescent="0.25">
      <c r="A10922" s="200"/>
      <c r="B10922" s="200"/>
    </row>
    <row r="10923" spans="1:2" s="197" customFormat="1" x14ac:dyDescent="0.25">
      <c r="A10923" s="200"/>
      <c r="B10923" s="200"/>
    </row>
    <row r="10924" spans="1:2" s="197" customFormat="1" x14ac:dyDescent="0.25">
      <c r="A10924" s="200"/>
      <c r="B10924" s="200"/>
    </row>
    <row r="10925" spans="1:2" s="197" customFormat="1" x14ac:dyDescent="0.25">
      <c r="A10925" s="200"/>
      <c r="B10925" s="200"/>
    </row>
    <row r="10926" spans="1:2" s="197" customFormat="1" x14ac:dyDescent="0.25">
      <c r="A10926" s="200"/>
      <c r="B10926" s="200"/>
    </row>
    <row r="10927" spans="1:2" s="197" customFormat="1" x14ac:dyDescent="0.25">
      <c r="A10927" s="200"/>
      <c r="B10927" s="200"/>
    </row>
    <row r="10928" spans="1:2" s="197" customFormat="1" x14ac:dyDescent="0.25">
      <c r="A10928" s="200"/>
      <c r="B10928" s="200"/>
    </row>
    <row r="10929" spans="1:2" s="197" customFormat="1" x14ac:dyDescent="0.25">
      <c r="A10929" s="200"/>
      <c r="B10929" s="200"/>
    </row>
    <row r="10930" spans="1:2" s="197" customFormat="1" x14ac:dyDescent="0.25">
      <c r="A10930" s="200"/>
      <c r="B10930" s="200"/>
    </row>
    <row r="10931" spans="1:2" s="197" customFormat="1" x14ac:dyDescent="0.25">
      <c r="A10931" s="200"/>
      <c r="B10931" s="200"/>
    </row>
    <row r="10932" spans="1:2" s="197" customFormat="1" x14ac:dyDescent="0.25">
      <c r="A10932" s="200"/>
      <c r="B10932" s="200"/>
    </row>
    <row r="10933" spans="1:2" s="197" customFormat="1" x14ac:dyDescent="0.25">
      <c r="A10933" s="200"/>
      <c r="B10933" s="200"/>
    </row>
    <row r="10934" spans="1:2" s="197" customFormat="1" x14ac:dyDescent="0.25">
      <c r="A10934" s="200"/>
      <c r="B10934" s="200"/>
    </row>
    <row r="10935" spans="1:2" s="197" customFormat="1" x14ac:dyDescent="0.25">
      <c r="A10935" s="200"/>
      <c r="B10935" s="200"/>
    </row>
    <row r="10936" spans="1:2" s="197" customFormat="1" x14ac:dyDescent="0.25">
      <c r="A10936" s="200"/>
      <c r="B10936" s="200"/>
    </row>
    <row r="10937" spans="1:2" s="197" customFormat="1" x14ac:dyDescent="0.25">
      <c r="A10937" s="200"/>
      <c r="B10937" s="200"/>
    </row>
    <row r="10938" spans="1:2" s="197" customFormat="1" x14ac:dyDescent="0.25">
      <c r="A10938" s="200"/>
      <c r="B10938" s="200"/>
    </row>
    <row r="10939" spans="1:2" s="197" customFormat="1" x14ac:dyDescent="0.25">
      <c r="A10939" s="200"/>
      <c r="B10939" s="200"/>
    </row>
    <row r="10940" spans="1:2" s="197" customFormat="1" x14ac:dyDescent="0.25">
      <c r="A10940" s="200"/>
      <c r="B10940" s="200"/>
    </row>
    <row r="10941" spans="1:2" s="197" customFormat="1" x14ac:dyDescent="0.25">
      <c r="A10941" s="200"/>
      <c r="B10941" s="200"/>
    </row>
    <row r="10942" spans="1:2" s="197" customFormat="1" x14ac:dyDescent="0.25">
      <c r="A10942" s="200"/>
      <c r="B10942" s="200"/>
    </row>
    <row r="10943" spans="1:2" s="197" customFormat="1" x14ac:dyDescent="0.25">
      <c r="A10943" s="200"/>
      <c r="B10943" s="200"/>
    </row>
    <row r="10944" spans="1:2" s="197" customFormat="1" x14ac:dyDescent="0.25">
      <c r="A10944" s="200"/>
      <c r="B10944" s="200"/>
    </row>
    <row r="10945" spans="1:2" s="197" customFormat="1" x14ac:dyDescent="0.25">
      <c r="A10945" s="200"/>
      <c r="B10945" s="200"/>
    </row>
    <row r="10946" spans="1:2" s="197" customFormat="1" x14ac:dyDescent="0.25">
      <c r="A10946" s="200"/>
      <c r="B10946" s="200"/>
    </row>
    <row r="10947" spans="1:2" s="197" customFormat="1" x14ac:dyDescent="0.25">
      <c r="A10947" s="200"/>
      <c r="B10947" s="200"/>
    </row>
    <row r="10948" spans="1:2" s="197" customFormat="1" x14ac:dyDescent="0.25">
      <c r="A10948" s="200"/>
      <c r="B10948" s="200"/>
    </row>
    <row r="10949" spans="1:2" s="197" customFormat="1" x14ac:dyDescent="0.25">
      <c r="A10949" s="200"/>
      <c r="B10949" s="200"/>
    </row>
    <row r="10950" spans="1:2" s="197" customFormat="1" x14ac:dyDescent="0.25">
      <c r="A10950" s="200"/>
      <c r="B10950" s="200"/>
    </row>
    <row r="10951" spans="1:2" s="197" customFormat="1" x14ac:dyDescent="0.25">
      <c r="A10951" s="200"/>
      <c r="B10951" s="200"/>
    </row>
    <row r="10952" spans="1:2" s="197" customFormat="1" x14ac:dyDescent="0.25">
      <c r="A10952" s="200"/>
      <c r="B10952" s="200"/>
    </row>
    <row r="10953" spans="1:2" s="197" customFormat="1" x14ac:dyDescent="0.25">
      <c r="A10953" s="200"/>
      <c r="B10953" s="200"/>
    </row>
    <row r="10954" spans="1:2" s="197" customFormat="1" x14ac:dyDescent="0.25">
      <c r="A10954" s="200"/>
      <c r="B10954" s="200"/>
    </row>
    <row r="10955" spans="1:2" s="197" customFormat="1" x14ac:dyDescent="0.25">
      <c r="A10955" s="200"/>
      <c r="B10955" s="200"/>
    </row>
    <row r="10956" spans="1:2" s="197" customFormat="1" x14ac:dyDescent="0.25">
      <c r="A10956" s="200"/>
      <c r="B10956" s="200"/>
    </row>
    <row r="10957" spans="1:2" s="197" customFormat="1" x14ac:dyDescent="0.25">
      <c r="A10957" s="200"/>
      <c r="B10957" s="200"/>
    </row>
    <row r="10958" spans="1:2" s="197" customFormat="1" x14ac:dyDescent="0.25">
      <c r="A10958" s="200"/>
      <c r="B10958" s="200"/>
    </row>
    <row r="10959" spans="1:2" s="197" customFormat="1" x14ac:dyDescent="0.25">
      <c r="A10959" s="200"/>
      <c r="B10959" s="200"/>
    </row>
    <row r="10960" spans="1:2" s="197" customFormat="1" x14ac:dyDescent="0.25">
      <c r="A10960" s="200"/>
      <c r="B10960" s="200"/>
    </row>
    <row r="10961" spans="1:2" s="197" customFormat="1" x14ac:dyDescent="0.25">
      <c r="A10961" s="200"/>
      <c r="B10961" s="200"/>
    </row>
    <row r="10962" spans="1:2" s="197" customFormat="1" x14ac:dyDescent="0.25">
      <c r="A10962" s="200"/>
      <c r="B10962" s="200"/>
    </row>
    <row r="10963" spans="1:2" s="197" customFormat="1" x14ac:dyDescent="0.25">
      <c r="A10963" s="200"/>
      <c r="B10963" s="200"/>
    </row>
    <row r="10964" spans="1:2" s="197" customFormat="1" x14ac:dyDescent="0.25">
      <c r="A10964" s="200"/>
      <c r="B10964" s="200"/>
    </row>
    <row r="10965" spans="1:2" s="197" customFormat="1" x14ac:dyDescent="0.25">
      <c r="A10965" s="200"/>
      <c r="B10965" s="200"/>
    </row>
    <row r="10966" spans="1:2" s="197" customFormat="1" x14ac:dyDescent="0.25">
      <c r="A10966" s="200"/>
      <c r="B10966" s="200"/>
    </row>
    <row r="10967" spans="1:2" s="197" customFormat="1" x14ac:dyDescent="0.25">
      <c r="A10967" s="200"/>
      <c r="B10967" s="200"/>
    </row>
    <row r="10968" spans="1:2" s="197" customFormat="1" x14ac:dyDescent="0.25">
      <c r="A10968" s="200"/>
      <c r="B10968" s="200"/>
    </row>
    <row r="10969" spans="1:2" s="197" customFormat="1" x14ac:dyDescent="0.25">
      <c r="A10969" s="200"/>
      <c r="B10969" s="200"/>
    </row>
    <row r="10970" spans="1:2" s="197" customFormat="1" x14ac:dyDescent="0.25">
      <c r="A10970" s="200"/>
      <c r="B10970" s="200"/>
    </row>
    <row r="10971" spans="1:2" s="197" customFormat="1" x14ac:dyDescent="0.25">
      <c r="A10971" s="200"/>
      <c r="B10971" s="200"/>
    </row>
    <row r="10972" spans="1:2" s="197" customFormat="1" x14ac:dyDescent="0.25">
      <c r="A10972" s="200"/>
      <c r="B10972" s="200"/>
    </row>
    <row r="10973" spans="1:2" s="197" customFormat="1" x14ac:dyDescent="0.25">
      <c r="A10973" s="200"/>
      <c r="B10973" s="200"/>
    </row>
    <row r="10974" spans="1:2" s="197" customFormat="1" x14ac:dyDescent="0.25">
      <c r="A10974" s="200"/>
      <c r="B10974" s="200"/>
    </row>
    <row r="10975" spans="1:2" s="197" customFormat="1" x14ac:dyDescent="0.25">
      <c r="A10975" s="200"/>
      <c r="B10975" s="200"/>
    </row>
    <row r="10976" spans="1:2" s="197" customFormat="1" x14ac:dyDescent="0.25">
      <c r="A10976" s="200"/>
      <c r="B10976" s="200"/>
    </row>
    <row r="10977" spans="1:2" s="197" customFormat="1" x14ac:dyDescent="0.25">
      <c r="A10977" s="200"/>
      <c r="B10977" s="200"/>
    </row>
    <row r="10978" spans="1:2" s="197" customFormat="1" x14ac:dyDescent="0.25">
      <c r="A10978" s="200"/>
      <c r="B10978" s="200"/>
    </row>
    <row r="10979" spans="1:2" s="197" customFormat="1" x14ac:dyDescent="0.25">
      <c r="A10979" s="200"/>
      <c r="B10979" s="200"/>
    </row>
    <row r="10980" spans="1:2" s="197" customFormat="1" x14ac:dyDescent="0.25">
      <c r="A10980" s="200"/>
      <c r="B10980" s="200"/>
    </row>
    <row r="10981" spans="1:2" s="197" customFormat="1" x14ac:dyDescent="0.25">
      <c r="A10981" s="200"/>
      <c r="B10981" s="200"/>
    </row>
    <row r="10982" spans="1:2" s="197" customFormat="1" x14ac:dyDescent="0.25">
      <c r="A10982" s="200"/>
      <c r="B10982" s="200"/>
    </row>
    <row r="10983" spans="1:2" s="197" customFormat="1" x14ac:dyDescent="0.25">
      <c r="A10983" s="200"/>
      <c r="B10983" s="200"/>
    </row>
    <row r="10984" spans="1:2" s="197" customFormat="1" x14ac:dyDescent="0.25">
      <c r="A10984" s="200"/>
      <c r="B10984" s="200"/>
    </row>
    <row r="10985" spans="1:2" s="197" customFormat="1" x14ac:dyDescent="0.25">
      <c r="A10985" s="200"/>
      <c r="B10985" s="200"/>
    </row>
    <row r="10986" spans="1:2" s="197" customFormat="1" x14ac:dyDescent="0.25">
      <c r="A10986" s="200"/>
      <c r="B10986" s="200"/>
    </row>
    <row r="10987" spans="1:2" s="197" customFormat="1" x14ac:dyDescent="0.25">
      <c r="A10987" s="200"/>
      <c r="B10987" s="200"/>
    </row>
    <row r="10988" spans="1:2" s="197" customFormat="1" x14ac:dyDescent="0.25">
      <c r="A10988" s="200"/>
      <c r="B10988" s="200"/>
    </row>
    <row r="10989" spans="1:2" s="197" customFormat="1" x14ac:dyDescent="0.25">
      <c r="A10989" s="200"/>
      <c r="B10989" s="200"/>
    </row>
    <row r="10990" spans="1:2" s="197" customFormat="1" x14ac:dyDescent="0.25">
      <c r="A10990" s="200"/>
      <c r="B10990" s="200"/>
    </row>
    <row r="10991" spans="1:2" s="197" customFormat="1" x14ac:dyDescent="0.25">
      <c r="A10991" s="200"/>
      <c r="B10991" s="200"/>
    </row>
    <row r="10992" spans="1:2" s="197" customFormat="1" x14ac:dyDescent="0.25">
      <c r="A10992" s="200"/>
      <c r="B10992" s="200"/>
    </row>
    <row r="10993" spans="1:2" s="197" customFormat="1" x14ac:dyDescent="0.25">
      <c r="A10993" s="200"/>
      <c r="B10993" s="200"/>
    </row>
    <row r="10994" spans="1:2" s="197" customFormat="1" x14ac:dyDescent="0.25">
      <c r="A10994" s="200"/>
      <c r="B10994" s="200"/>
    </row>
    <row r="10995" spans="1:2" s="197" customFormat="1" x14ac:dyDescent="0.25">
      <c r="A10995" s="200"/>
      <c r="B10995" s="200"/>
    </row>
    <row r="10996" spans="1:2" s="197" customFormat="1" x14ac:dyDescent="0.25">
      <c r="A10996" s="200"/>
      <c r="B10996" s="200"/>
    </row>
    <row r="10997" spans="1:2" s="197" customFormat="1" x14ac:dyDescent="0.25">
      <c r="A10997" s="200"/>
      <c r="B10997" s="200"/>
    </row>
    <row r="10998" spans="1:2" s="197" customFormat="1" x14ac:dyDescent="0.25">
      <c r="A10998" s="200"/>
      <c r="B10998" s="200"/>
    </row>
    <row r="10999" spans="1:2" s="197" customFormat="1" x14ac:dyDescent="0.25">
      <c r="A10999" s="200"/>
      <c r="B10999" s="200"/>
    </row>
    <row r="11000" spans="1:2" s="197" customFormat="1" x14ac:dyDescent="0.25">
      <c r="A11000" s="200"/>
      <c r="B11000" s="200"/>
    </row>
    <row r="11001" spans="1:2" s="197" customFormat="1" x14ac:dyDescent="0.25">
      <c r="A11001" s="200"/>
      <c r="B11001" s="200"/>
    </row>
    <row r="11002" spans="1:2" s="197" customFormat="1" x14ac:dyDescent="0.25">
      <c r="A11002" s="200"/>
      <c r="B11002" s="200"/>
    </row>
    <row r="11003" spans="1:2" s="197" customFormat="1" x14ac:dyDescent="0.25">
      <c r="A11003" s="200"/>
      <c r="B11003" s="200"/>
    </row>
    <row r="11004" spans="1:2" s="197" customFormat="1" x14ac:dyDescent="0.25">
      <c r="A11004" s="200"/>
      <c r="B11004" s="200"/>
    </row>
    <row r="11005" spans="1:2" s="197" customFormat="1" x14ac:dyDescent="0.25">
      <c r="A11005" s="200"/>
      <c r="B11005" s="200"/>
    </row>
    <row r="11006" spans="1:2" s="197" customFormat="1" x14ac:dyDescent="0.25">
      <c r="A11006" s="200"/>
      <c r="B11006" s="200"/>
    </row>
    <row r="11007" spans="1:2" s="197" customFormat="1" x14ac:dyDescent="0.25">
      <c r="A11007" s="200"/>
      <c r="B11007" s="200"/>
    </row>
    <row r="11008" spans="1:2" s="197" customFormat="1" x14ac:dyDescent="0.25">
      <c r="A11008" s="200"/>
      <c r="B11008" s="200"/>
    </row>
    <row r="11009" spans="1:2" s="197" customFormat="1" x14ac:dyDescent="0.25">
      <c r="A11009" s="200"/>
      <c r="B11009" s="200"/>
    </row>
    <row r="11010" spans="1:2" s="197" customFormat="1" x14ac:dyDescent="0.25">
      <c r="A11010" s="200"/>
      <c r="B11010" s="200"/>
    </row>
    <row r="11011" spans="1:2" s="197" customFormat="1" x14ac:dyDescent="0.25">
      <c r="A11011" s="200"/>
      <c r="B11011" s="200"/>
    </row>
    <row r="11012" spans="1:2" s="197" customFormat="1" x14ac:dyDescent="0.25">
      <c r="A11012" s="200"/>
      <c r="B11012" s="200"/>
    </row>
    <row r="11013" spans="1:2" s="197" customFormat="1" x14ac:dyDescent="0.25">
      <c r="A11013" s="200"/>
      <c r="B11013" s="200"/>
    </row>
    <row r="11014" spans="1:2" s="197" customFormat="1" x14ac:dyDescent="0.25">
      <c r="A11014" s="200"/>
      <c r="B11014" s="200"/>
    </row>
    <row r="11015" spans="1:2" s="197" customFormat="1" x14ac:dyDescent="0.25">
      <c r="A11015" s="200"/>
      <c r="B11015" s="200"/>
    </row>
    <row r="11016" spans="1:2" s="197" customFormat="1" x14ac:dyDescent="0.25">
      <c r="A11016" s="200"/>
      <c r="B11016" s="200"/>
    </row>
    <row r="11017" spans="1:2" s="197" customFormat="1" x14ac:dyDescent="0.25">
      <c r="A11017" s="200"/>
      <c r="B11017" s="200"/>
    </row>
    <row r="11018" spans="1:2" s="197" customFormat="1" x14ac:dyDescent="0.25">
      <c r="A11018" s="200"/>
      <c r="B11018" s="200"/>
    </row>
    <row r="11019" spans="1:2" s="197" customFormat="1" x14ac:dyDescent="0.25">
      <c r="A11019" s="200"/>
      <c r="B11019" s="200"/>
    </row>
    <row r="11020" spans="1:2" s="197" customFormat="1" x14ac:dyDescent="0.25">
      <c r="A11020" s="200"/>
      <c r="B11020" s="200"/>
    </row>
    <row r="11021" spans="1:2" s="197" customFormat="1" x14ac:dyDescent="0.25">
      <c r="A11021" s="200"/>
      <c r="B11021" s="200"/>
    </row>
    <row r="11022" spans="1:2" s="197" customFormat="1" x14ac:dyDescent="0.25">
      <c r="A11022" s="200"/>
      <c r="B11022" s="200"/>
    </row>
    <row r="11023" spans="1:2" s="197" customFormat="1" x14ac:dyDescent="0.25">
      <c r="A11023" s="200"/>
      <c r="B11023" s="200"/>
    </row>
    <row r="11024" spans="1:2" s="197" customFormat="1" x14ac:dyDescent="0.25">
      <c r="A11024" s="200"/>
      <c r="B11024" s="200"/>
    </row>
    <row r="11025" spans="1:2" s="197" customFormat="1" x14ac:dyDescent="0.25">
      <c r="A11025" s="200"/>
      <c r="B11025" s="200"/>
    </row>
    <row r="11026" spans="1:2" s="197" customFormat="1" x14ac:dyDescent="0.25">
      <c r="A11026" s="200"/>
      <c r="B11026" s="200"/>
    </row>
    <row r="11027" spans="1:2" s="197" customFormat="1" x14ac:dyDescent="0.25">
      <c r="A11027" s="200"/>
      <c r="B11027" s="200"/>
    </row>
    <row r="11028" spans="1:2" s="197" customFormat="1" x14ac:dyDescent="0.25">
      <c r="A11028" s="200"/>
      <c r="B11028" s="200"/>
    </row>
    <row r="11029" spans="1:2" s="197" customFormat="1" x14ac:dyDescent="0.25">
      <c r="A11029" s="200"/>
      <c r="B11029" s="200"/>
    </row>
    <row r="11030" spans="1:2" s="197" customFormat="1" x14ac:dyDescent="0.25">
      <c r="A11030" s="200"/>
      <c r="B11030" s="200"/>
    </row>
    <row r="11031" spans="1:2" s="197" customFormat="1" x14ac:dyDescent="0.25">
      <c r="A11031" s="200"/>
      <c r="B11031" s="200"/>
    </row>
    <row r="11032" spans="1:2" s="197" customFormat="1" x14ac:dyDescent="0.25">
      <c r="A11032" s="200"/>
      <c r="B11032" s="200"/>
    </row>
    <row r="11033" spans="1:2" s="197" customFormat="1" x14ac:dyDescent="0.25">
      <c r="A11033" s="200"/>
      <c r="B11033" s="200"/>
    </row>
    <row r="11034" spans="1:2" s="197" customFormat="1" x14ac:dyDescent="0.25">
      <c r="A11034" s="200"/>
      <c r="B11034" s="200"/>
    </row>
    <row r="11035" spans="1:2" s="197" customFormat="1" x14ac:dyDescent="0.25">
      <c r="A11035" s="200"/>
      <c r="B11035" s="200"/>
    </row>
    <row r="11036" spans="1:2" s="197" customFormat="1" x14ac:dyDescent="0.25">
      <c r="A11036" s="200"/>
      <c r="B11036" s="200"/>
    </row>
    <row r="11037" spans="1:2" s="197" customFormat="1" x14ac:dyDescent="0.25">
      <c r="A11037" s="200"/>
      <c r="B11037" s="200"/>
    </row>
    <row r="11038" spans="1:2" s="197" customFormat="1" x14ac:dyDescent="0.25">
      <c r="A11038" s="200"/>
      <c r="B11038" s="200"/>
    </row>
    <row r="11039" spans="1:2" s="197" customFormat="1" x14ac:dyDescent="0.25">
      <c r="A11039" s="200"/>
      <c r="B11039" s="200"/>
    </row>
    <row r="11040" spans="1:2" s="197" customFormat="1" x14ac:dyDescent="0.25">
      <c r="A11040" s="200"/>
      <c r="B11040" s="200"/>
    </row>
    <row r="11041" spans="1:2" s="197" customFormat="1" x14ac:dyDescent="0.25">
      <c r="A11041" s="200"/>
      <c r="B11041" s="200"/>
    </row>
    <row r="11042" spans="1:2" s="197" customFormat="1" x14ac:dyDescent="0.25">
      <c r="A11042" s="200"/>
      <c r="B11042" s="200"/>
    </row>
    <row r="11043" spans="1:2" s="197" customFormat="1" x14ac:dyDescent="0.25">
      <c r="A11043" s="200"/>
      <c r="B11043" s="200"/>
    </row>
    <row r="11044" spans="1:2" s="197" customFormat="1" x14ac:dyDescent="0.25">
      <c r="A11044" s="200"/>
      <c r="B11044" s="200"/>
    </row>
    <row r="11045" spans="1:2" s="197" customFormat="1" x14ac:dyDescent="0.25">
      <c r="A11045" s="200"/>
      <c r="B11045" s="200"/>
    </row>
    <row r="11046" spans="1:2" s="197" customFormat="1" x14ac:dyDescent="0.25">
      <c r="A11046" s="200"/>
      <c r="B11046" s="200"/>
    </row>
    <row r="11047" spans="1:2" s="197" customFormat="1" x14ac:dyDescent="0.25">
      <c r="A11047" s="200"/>
      <c r="B11047" s="200"/>
    </row>
    <row r="11048" spans="1:2" s="197" customFormat="1" x14ac:dyDescent="0.25">
      <c r="A11048" s="200"/>
      <c r="B11048" s="200"/>
    </row>
    <row r="11049" spans="1:2" s="197" customFormat="1" x14ac:dyDescent="0.25">
      <c r="A11049" s="200"/>
      <c r="B11049" s="200"/>
    </row>
    <row r="11050" spans="1:2" s="197" customFormat="1" x14ac:dyDescent="0.25">
      <c r="A11050" s="200"/>
      <c r="B11050" s="200"/>
    </row>
    <row r="11051" spans="1:2" s="197" customFormat="1" x14ac:dyDescent="0.25">
      <c r="A11051" s="200"/>
      <c r="B11051" s="200"/>
    </row>
    <row r="11052" spans="1:2" s="197" customFormat="1" x14ac:dyDescent="0.25">
      <c r="A11052" s="200"/>
      <c r="B11052" s="200"/>
    </row>
    <row r="11053" spans="1:2" s="197" customFormat="1" x14ac:dyDescent="0.25">
      <c r="A11053" s="200"/>
      <c r="B11053" s="200"/>
    </row>
    <row r="11054" spans="1:2" s="197" customFormat="1" x14ac:dyDescent="0.25">
      <c r="A11054" s="200"/>
      <c r="B11054" s="200"/>
    </row>
    <row r="11055" spans="1:2" s="197" customFormat="1" x14ac:dyDescent="0.25">
      <c r="A11055" s="200"/>
      <c r="B11055" s="200"/>
    </row>
    <row r="11056" spans="1:2" s="197" customFormat="1" x14ac:dyDescent="0.25">
      <c r="A11056" s="200"/>
      <c r="B11056" s="200"/>
    </row>
    <row r="11057" spans="1:2" s="197" customFormat="1" x14ac:dyDescent="0.25">
      <c r="A11057" s="200"/>
      <c r="B11057" s="200"/>
    </row>
    <row r="11058" spans="1:2" s="197" customFormat="1" x14ac:dyDescent="0.25">
      <c r="A11058" s="200"/>
      <c r="B11058" s="200"/>
    </row>
    <row r="11059" spans="1:2" s="197" customFormat="1" x14ac:dyDescent="0.25">
      <c r="A11059" s="200"/>
      <c r="B11059" s="200"/>
    </row>
    <row r="11060" spans="1:2" s="197" customFormat="1" x14ac:dyDescent="0.25">
      <c r="A11060" s="200"/>
      <c r="B11060" s="200"/>
    </row>
    <row r="11061" spans="1:2" s="197" customFormat="1" x14ac:dyDescent="0.25">
      <c r="A11061" s="200"/>
      <c r="B11061" s="200"/>
    </row>
    <row r="11062" spans="1:2" s="197" customFormat="1" x14ac:dyDescent="0.25">
      <c r="A11062" s="200"/>
      <c r="B11062" s="200"/>
    </row>
    <row r="11063" spans="1:2" s="197" customFormat="1" x14ac:dyDescent="0.25">
      <c r="A11063" s="200"/>
      <c r="B11063" s="200"/>
    </row>
    <row r="11064" spans="1:2" s="197" customFormat="1" x14ac:dyDescent="0.25">
      <c r="A11064" s="200"/>
      <c r="B11064" s="200"/>
    </row>
    <row r="11065" spans="1:2" s="197" customFormat="1" x14ac:dyDescent="0.25">
      <c r="A11065" s="200"/>
      <c r="B11065" s="200"/>
    </row>
    <row r="11066" spans="1:2" s="197" customFormat="1" x14ac:dyDescent="0.25">
      <c r="A11066" s="200"/>
      <c r="B11066" s="200"/>
    </row>
    <row r="11067" spans="1:2" s="197" customFormat="1" x14ac:dyDescent="0.25">
      <c r="A11067" s="200"/>
      <c r="B11067" s="200"/>
    </row>
    <row r="11068" spans="1:2" s="197" customFormat="1" x14ac:dyDescent="0.25">
      <c r="A11068" s="200"/>
      <c r="B11068" s="200"/>
    </row>
    <row r="11069" spans="1:2" s="197" customFormat="1" x14ac:dyDescent="0.25">
      <c r="A11069" s="200"/>
      <c r="B11069" s="200"/>
    </row>
    <row r="11070" spans="1:2" s="197" customFormat="1" x14ac:dyDescent="0.25">
      <c r="A11070" s="200"/>
      <c r="B11070" s="200"/>
    </row>
    <row r="11071" spans="1:2" s="197" customFormat="1" x14ac:dyDescent="0.25">
      <c r="A11071" s="200"/>
      <c r="B11071" s="200"/>
    </row>
    <row r="11072" spans="1:2" s="197" customFormat="1" x14ac:dyDescent="0.25">
      <c r="A11072" s="200"/>
      <c r="B11072" s="200"/>
    </row>
    <row r="11073" spans="1:2" s="197" customFormat="1" x14ac:dyDescent="0.25">
      <c r="A11073" s="200"/>
      <c r="B11073" s="200"/>
    </row>
    <row r="11074" spans="1:2" s="197" customFormat="1" x14ac:dyDescent="0.25">
      <c r="A11074" s="200"/>
      <c r="B11074" s="200"/>
    </row>
    <row r="11075" spans="1:2" s="197" customFormat="1" x14ac:dyDescent="0.25">
      <c r="A11075" s="200"/>
      <c r="B11075" s="200"/>
    </row>
    <row r="11076" spans="1:2" s="197" customFormat="1" x14ac:dyDescent="0.25">
      <c r="A11076" s="200"/>
      <c r="B11076" s="200"/>
    </row>
    <row r="11077" spans="1:2" s="197" customFormat="1" x14ac:dyDescent="0.25">
      <c r="A11077" s="200"/>
      <c r="B11077" s="200"/>
    </row>
    <row r="11078" spans="1:2" s="197" customFormat="1" x14ac:dyDescent="0.25">
      <c r="A11078" s="200"/>
      <c r="B11078" s="200"/>
    </row>
    <row r="11079" spans="1:2" s="197" customFormat="1" x14ac:dyDescent="0.25">
      <c r="A11079" s="200"/>
      <c r="B11079" s="200"/>
    </row>
    <row r="11080" spans="1:2" s="197" customFormat="1" x14ac:dyDescent="0.25">
      <c r="A11080" s="200"/>
      <c r="B11080" s="200"/>
    </row>
    <row r="11081" spans="1:2" s="197" customFormat="1" x14ac:dyDescent="0.25">
      <c r="A11081" s="200"/>
      <c r="B11081" s="200"/>
    </row>
    <row r="11082" spans="1:2" s="197" customFormat="1" x14ac:dyDescent="0.25">
      <c r="A11082" s="200"/>
      <c r="B11082" s="200"/>
    </row>
    <row r="11083" spans="1:2" s="197" customFormat="1" x14ac:dyDescent="0.25">
      <c r="A11083" s="200"/>
      <c r="B11083" s="200"/>
    </row>
    <row r="11084" spans="1:2" s="197" customFormat="1" x14ac:dyDescent="0.25">
      <c r="A11084" s="200"/>
      <c r="B11084" s="200"/>
    </row>
    <row r="11085" spans="1:2" s="197" customFormat="1" x14ac:dyDescent="0.25">
      <c r="A11085" s="200"/>
      <c r="B11085" s="200"/>
    </row>
    <row r="11086" spans="1:2" s="197" customFormat="1" x14ac:dyDescent="0.25">
      <c r="A11086" s="200"/>
      <c r="B11086" s="200"/>
    </row>
    <row r="11087" spans="1:2" s="197" customFormat="1" x14ac:dyDescent="0.25">
      <c r="A11087" s="200"/>
      <c r="B11087" s="200"/>
    </row>
    <row r="11088" spans="1:2" s="197" customFormat="1" x14ac:dyDescent="0.25">
      <c r="A11088" s="200"/>
      <c r="B11088" s="200"/>
    </row>
    <row r="11089" spans="1:2" s="197" customFormat="1" x14ac:dyDescent="0.25">
      <c r="A11089" s="200"/>
      <c r="B11089" s="200"/>
    </row>
    <row r="11090" spans="1:2" s="197" customFormat="1" x14ac:dyDescent="0.25">
      <c r="A11090" s="200"/>
      <c r="B11090" s="200"/>
    </row>
    <row r="11091" spans="1:2" s="197" customFormat="1" x14ac:dyDescent="0.25">
      <c r="A11091" s="200"/>
      <c r="B11091" s="200"/>
    </row>
    <row r="11092" spans="1:2" s="197" customFormat="1" x14ac:dyDescent="0.25">
      <c r="A11092" s="200"/>
      <c r="B11092" s="200"/>
    </row>
    <row r="11093" spans="1:2" s="197" customFormat="1" x14ac:dyDescent="0.25">
      <c r="A11093" s="200"/>
      <c r="B11093" s="200"/>
    </row>
    <row r="11094" spans="1:2" s="197" customFormat="1" x14ac:dyDescent="0.25">
      <c r="A11094" s="200"/>
      <c r="B11094" s="200"/>
    </row>
    <row r="11095" spans="1:2" s="197" customFormat="1" x14ac:dyDescent="0.25">
      <c r="A11095" s="200"/>
      <c r="B11095" s="200"/>
    </row>
    <row r="11096" spans="1:2" s="197" customFormat="1" x14ac:dyDescent="0.25">
      <c r="A11096" s="200"/>
      <c r="B11096" s="200"/>
    </row>
    <row r="11097" spans="1:2" s="197" customFormat="1" x14ac:dyDescent="0.25">
      <c r="A11097" s="200"/>
      <c r="B11097" s="200"/>
    </row>
    <row r="11098" spans="1:2" s="197" customFormat="1" x14ac:dyDescent="0.25">
      <c r="A11098" s="200"/>
      <c r="B11098" s="200"/>
    </row>
    <row r="11099" spans="1:2" s="197" customFormat="1" x14ac:dyDescent="0.25">
      <c r="A11099" s="200"/>
      <c r="B11099" s="200"/>
    </row>
    <row r="11100" spans="1:2" s="197" customFormat="1" x14ac:dyDescent="0.25">
      <c r="A11100" s="200"/>
      <c r="B11100" s="200"/>
    </row>
    <row r="11101" spans="1:2" s="197" customFormat="1" x14ac:dyDescent="0.25">
      <c r="A11101" s="200"/>
      <c r="B11101" s="200"/>
    </row>
    <row r="11102" spans="1:2" s="197" customFormat="1" x14ac:dyDescent="0.25">
      <c r="A11102" s="200"/>
      <c r="B11102" s="200"/>
    </row>
    <row r="11103" spans="1:2" s="197" customFormat="1" x14ac:dyDescent="0.25">
      <c r="A11103" s="200"/>
      <c r="B11103" s="200"/>
    </row>
    <row r="11104" spans="1:2" s="197" customFormat="1" x14ac:dyDescent="0.25">
      <c r="A11104" s="200"/>
      <c r="B11104" s="200"/>
    </row>
    <row r="11105" spans="1:2" s="197" customFormat="1" x14ac:dyDescent="0.25">
      <c r="A11105" s="200"/>
      <c r="B11105" s="200"/>
    </row>
    <row r="11106" spans="1:2" s="197" customFormat="1" x14ac:dyDescent="0.25">
      <c r="A11106" s="200"/>
      <c r="B11106" s="200"/>
    </row>
    <row r="11107" spans="1:2" s="197" customFormat="1" x14ac:dyDescent="0.25">
      <c r="A11107" s="200"/>
      <c r="B11107" s="200"/>
    </row>
    <row r="11108" spans="1:2" s="197" customFormat="1" x14ac:dyDescent="0.25">
      <c r="A11108" s="200"/>
      <c r="B11108" s="200"/>
    </row>
    <row r="11109" spans="1:2" s="197" customFormat="1" x14ac:dyDescent="0.25">
      <c r="A11109" s="200"/>
      <c r="B11109" s="200"/>
    </row>
    <row r="11110" spans="1:2" s="197" customFormat="1" x14ac:dyDescent="0.25">
      <c r="A11110" s="200"/>
      <c r="B11110" s="200"/>
    </row>
    <row r="11111" spans="1:2" s="197" customFormat="1" x14ac:dyDescent="0.25">
      <c r="A11111" s="200"/>
      <c r="B11111" s="200"/>
    </row>
    <row r="11112" spans="1:2" s="197" customFormat="1" x14ac:dyDescent="0.25">
      <c r="A11112" s="200"/>
      <c r="B11112" s="200"/>
    </row>
    <row r="11113" spans="1:2" s="197" customFormat="1" x14ac:dyDescent="0.25">
      <c r="A11113" s="200"/>
      <c r="B11113" s="200"/>
    </row>
    <row r="11114" spans="1:2" s="197" customFormat="1" x14ac:dyDescent="0.25">
      <c r="A11114" s="200"/>
      <c r="B11114" s="200"/>
    </row>
    <row r="11115" spans="1:2" s="197" customFormat="1" x14ac:dyDescent="0.25">
      <c r="A11115" s="200"/>
      <c r="B11115" s="200"/>
    </row>
    <row r="11116" spans="1:2" s="197" customFormat="1" x14ac:dyDescent="0.25">
      <c r="A11116" s="200"/>
      <c r="B11116" s="200"/>
    </row>
    <row r="11117" spans="1:2" s="197" customFormat="1" x14ac:dyDescent="0.25">
      <c r="A11117" s="200"/>
      <c r="B11117" s="200"/>
    </row>
    <row r="11118" spans="1:2" s="197" customFormat="1" x14ac:dyDescent="0.25">
      <c r="A11118" s="200"/>
      <c r="B11118" s="200"/>
    </row>
    <row r="11119" spans="1:2" s="197" customFormat="1" x14ac:dyDescent="0.25">
      <c r="A11119" s="200"/>
      <c r="B11119" s="200"/>
    </row>
    <row r="11120" spans="1:2" s="197" customFormat="1" x14ac:dyDescent="0.25">
      <c r="A11120" s="200"/>
      <c r="B11120" s="200"/>
    </row>
    <row r="11121" spans="1:2" s="197" customFormat="1" x14ac:dyDescent="0.25">
      <c r="A11121" s="200"/>
      <c r="B11121" s="200"/>
    </row>
    <row r="11122" spans="1:2" s="197" customFormat="1" x14ac:dyDescent="0.25">
      <c r="A11122" s="200"/>
      <c r="B11122" s="200"/>
    </row>
    <row r="11123" spans="1:2" s="197" customFormat="1" x14ac:dyDescent="0.25">
      <c r="A11123" s="200"/>
      <c r="B11123" s="200"/>
    </row>
    <row r="11124" spans="1:2" s="197" customFormat="1" x14ac:dyDescent="0.25">
      <c r="A11124" s="200"/>
      <c r="B11124" s="200"/>
    </row>
    <row r="11125" spans="1:2" s="197" customFormat="1" x14ac:dyDescent="0.25">
      <c r="A11125" s="200"/>
      <c r="B11125" s="200"/>
    </row>
    <row r="11126" spans="1:2" s="197" customFormat="1" x14ac:dyDescent="0.25">
      <c r="A11126" s="200"/>
      <c r="B11126" s="200"/>
    </row>
    <row r="11127" spans="1:2" s="197" customFormat="1" x14ac:dyDescent="0.25">
      <c r="A11127" s="200"/>
      <c r="B11127" s="200"/>
    </row>
    <row r="11128" spans="1:2" s="197" customFormat="1" x14ac:dyDescent="0.25">
      <c r="A11128" s="200"/>
      <c r="B11128" s="200"/>
    </row>
    <row r="11129" spans="1:2" s="197" customFormat="1" x14ac:dyDescent="0.25">
      <c r="A11129" s="200"/>
      <c r="B11129" s="200"/>
    </row>
    <row r="11130" spans="1:2" s="197" customFormat="1" x14ac:dyDescent="0.25">
      <c r="A11130" s="200"/>
      <c r="B11130" s="200"/>
    </row>
    <row r="11131" spans="1:2" s="197" customFormat="1" x14ac:dyDescent="0.25">
      <c r="A11131" s="200"/>
      <c r="B11131" s="200"/>
    </row>
    <row r="11132" spans="1:2" s="197" customFormat="1" x14ac:dyDescent="0.25">
      <c r="A11132" s="200"/>
      <c r="B11132" s="200"/>
    </row>
    <row r="11133" spans="1:2" s="197" customFormat="1" x14ac:dyDescent="0.25">
      <c r="A11133" s="200"/>
      <c r="B11133" s="200"/>
    </row>
    <row r="11134" spans="1:2" s="197" customFormat="1" x14ac:dyDescent="0.25">
      <c r="A11134" s="200"/>
      <c r="B11134" s="200"/>
    </row>
    <row r="11135" spans="1:2" s="197" customFormat="1" x14ac:dyDescent="0.25">
      <c r="A11135" s="200"/>
      <c r="B11135" s="200"/>
    </row>
    <row r="11136" spans="1:2" s="197" customFormat="1" x14ac:dyDescent="0.25">
      <c r="A11136" s="200"/>
      <c r="B11136" s="200"/>
    </row>
    <row r="11137" spans="1:2" s="197" customFormat="1" x14ac:dyDescent="0.25">
      <c r="A11137" s="200"/>
      <c r="B11137" s="200"/>
    </row>
    <row r="11138" spans="1:2" s="197" customFormat="1" x14ac:dyDescent="0.25">
      <c r="A11138" s="200"/>
      <c r="B11138" s="200"/>
    </row>
    <row r="11139" spans="1:2" s="197" customFormat="1" x14ac:dyDescent="0.25">
      <c r="A11139" s="200"/>
      <c r="B11139" s="200"/>
    </row>
    <row r="11140" spans="1:2" s="197" customFormat="1" x14ac:dyDescent="0.25">
      <c r="A11140" s="200"/>
      <c r="B11140" s="200"/>
    </row>
    <row r="11141" spans="1:2" s="197" customFormat="1" x14ac:dyDescent="0.25">
      <c r="A11141" s="200"/>
      <c r="B11141" s="200"/>
    </row>
    <row r="11142" spans="1:2" s="197" customFormat="1" x14ac:dyDescent="0.25">
      <c r="A11142" s="200"/>
      <c r="B11142" s="200"/>
    </row>
    <row r="11143" spans="1:2" s="197" customFormat="1" x14ac:dyDescent="0.25">
      <c r="A11143" s="200"/>
      <c r="B11143" s="200"/>
    </row>
    <row r="11144" spans="1:2" s="197" customFormat="1" x14ac:dyDescent="0.25">
      <c r="A11144" s="200"/>
      <c r="B11144" s="200"/>
    </row>
    <row r="11145" spans="1:2" s="197" customFormat="1" x14ac:dyDescent="0.25">
      <c r="A11145" s="200"/>
      <c r="B11145" s="200"/>
    </row>
    <row r="11146" spans="1:2" s="197" customFormat="1" x14ac:dyDescent="0.25">
      <c r="A11146" s="200"/>
      <c r="B11146" s="200"/>
    </row>
    <row r="11147" spans="1:2" s="197" customFormat="1" x14ac:dyDescent="0.25">
      <c r="A11147" s="200"/>
      <c r="B11147" s="200"/>
    </row>
    <row r="11148" spans="1:2" s="197" customFormat="1" x14ac:dyDescent="0.25">
      <c r="A11148" s="200"/>
      <c r="B11148" s="200"/>
    </row>
    <row r="11149" spans="1:2" s="197" customFormat="1" x14ac:dyDescent="0.25">
      <c r="A11149" s="200"/>
      <c r="B11149" s="200"/>
    </row>
    <row r="11150" spans="1:2" s="197" customFormat="1" x14ac:dyDescent="0.25">
      <c r="A11150" s="200"/>
      <c r="B11150" s="200"/>
    </row>
    <row r="11151" spans="1:2" s="197" customFormat="1" x14ac:dyDescent="0.25">
      <c r="A11151" s="200"/>
      <c r="B11151" s="200"/>
    </row>
    <row r="11152" spans="1:2" s="197" customFormat="1" x14ac:dyDescent="0.25">
      <c r="A11152" s="200"/>
      <c r="B11152" s="200"/>
    </row>
    <row r="11153" spans="1:2" s="197" customFormat="1" x14ac:dyDescent="0.25">
      <c r="A11153" s="200"/>
      <c r="B11153" s="200"/>
    </row>
    <row r="11154" spans="1:2" s="197" customFormat="1" x14ac:dyDescent="0.25">
      <c r="A11154" s="200"/>
      <c r="B11154" s="200"/>
    </row>
    <row r="11155" spans="1:2" s="197" customFormat="1" x14ac:dyDescent="0.25">
      <c r="A11155" s="200"/>
      <c r="B11155" s="200"/>
    </row>
    <row r="11156" spans="1:2" s="197" customFormat="1" x14ac:dyDescent="0.25">
      <c r="A11156" s="200"/>
      <c r="B11156" s="200"/>
    </row>
    <row r="11157" spans="1:2" s="197" customFormat="1" x14ac:dyDescent="0.25">
      <c r="A11157" s="200"/>
      <c r="B11157" s="200"/>
    </row>
    <row r="11158" spans="1:2" s="197" customFormat="1" x14ac:dyDescent="0.25">
      <c r="A11158" s="200"/>
      <c r="B11158" s="200"/>
    </row>
    <row r="11159" spans="1:2" s="197" customFormat="1" x14ac:dyDescent="0.25">
      <c r="A11159" s="200"/>
      <c r="B11159" s="200"/>
    </row>
    <row r="11160" spans="1:2" s="197" customFormat="1" x14ac:dyDescent="0.25">
      <c r="A11160" s="200"/>
      <c r="B11160" s="200"/>
    </row>
    <row r="11161" spans="1:2" s="197" customFormat="1" x14ac:dyDescent="0.25">
      <c r="A11161" s="200"/>
      <c r="B11161" s="200"/>
    </row>
    <row r="11162" spans="1:2" s="197" customFormat="1" x14ac:dyDescent="0.25">
      <c r="A11162" s="200"/>
      <c r="B11162" s="200"/>
    </row>
    <row r="11163" spans="1:2" s="197" customFormat="1" x14ac:dyDescent="0.25">
      <c r="A11163" s="200"/>
      <c r="B11163" s="200"/>
    </row>
    <row r="11164" spans="1:2" s="197" customFormat="1" x14ac:dyDescent="0.25">
      <c r="A11164" s="200"/>
      <c r="B11164" s="200"/>
    </row>
    <row r="11165" spans="1:2" s="197" customFormat="1" x14ac:dyDescent="0.25">
      <c r="A11165" s="200"/>
      <c r="B11165" s="200"/>
    </row>
    <row r="11166" spans="1:2" s="197" customFormat="1" x14ac:dyDescent="0.25">
      <c r="A11166" s="200"/>
      <c r="B11166" s="200"/>
    </row>
    <row r="11167" spans="1:2" s="197" customFormat="1" x14ac:dyDescent="0.25">
      <c r="A11167" s="200"/>
      <c r="B11167" s="200"/>
    </row>
    <row r="11168" spans="1:2" s="197" customFormat="1" x14ac:dyDescent="0.25">
      <c r="A11168" s="200"/>
      <c r="B11168" s="200"/>
    </row>
    <row r="11169" spans="1:2" s="197" customFormat="1" x14ac:dyDescent="0.25">
      <c r="A11169" s="200"/>
      <c r="B11169" s="200"/>
    </row>
    <row r="11170" spans="1:2" s="197" customFormat="1" x14ac:dyDescent="0.25">
      <c r="A11170" s="200"/>
      <c r="B11170" s="200"/>
    </row>
    <row r="11171" spans="1:2" s="197" customFormat="1" x14ac:dyDescent="0.25">
      <c r="A11171" s="200"/>
      <c r="B11171" s="200"/>
    </row>
    <row r="11172" spans="1:2" s="197" customFormat="1" x14ac:dyDescent="0.25">
      <c r="A11172" s="200"/>
      <c r="B11172" s="200"/>
    </row>
    <row r="11173" spans="1:2" s="197" customFormat="1" x14ac:dyDescent="0.25">
      <c r="A11173" s="200"/>
      <c r="B11173" s="200"/>
    </row>
    <row r="11174" spans="1:2" s="197" customFormat="1" x14ac:dyDescent="0.25">
      <c r="A11174" s="200"/>
      <c r="B11174" s="200"/>
    </row>
    <row r="11175" spans="1:2" s="197" customFormat="1" x14ac:dyDescent="0.25">
      <c r="A11175" s="200"/>
      <c r="B11175" s="200"/>
    </row>
    <row r="11176" spans="1:2" s="197" customFormat="1" x14ac:dyDescent="0.25">
      <c r="A11176" s="200"/>
      <c r="B11176" s="200"/>
    </row>
    <row r="11177" spans="1:2" s="197" customFormat="1" x14ac:dyDescent="0.25">
      <c r="A11177" s="200"/>
      <c r="B11177" s="200"/>
    </row>
    <row r="11178" spans="1:2" s="197" customFormat="1" x14ac:dyDescent="0.25">
      <c r="A11178" s="200"/>
      <c r="B11178" s="200"/>
    </row>
    <row r="11179" spans="1:2" s="197" customFormat="1" x14ac:dyDescent="0.25">
      <c r="A11179" s="200"/>
      <c r="B11179" s="200"/>
    </row>
    <row r="11180" spans="1:2" s="197" customFormat="1" x14ac:dyDescent="0.25">
      <c r="A11180" s="200"/>
      <c r="B11180" s="200"/>
    </row>
    <row r="11181" spans="1:2" s="197" customFormat="1" x14ac:dyDescent="0.25">
      <c r="A11181" s="200"/>
      <c r="B11181" s="200"/>
    </row>
    <row r="11182" spans="1:2" s="197" customFormat="1" x14ac:dyDescent="0.25">
      <c r="A11182" s="200"/>
      <c r="B11182" s="200"/>
    </row>
    <row r="11183" spans="1:2" s="197" customFormat="1" x14ac:dyDescent="0.25">
      <c r="A11183" s="200"/>
      <c r="B11183" s="200"/>
    </row>
    <row r="11184" spans="1:2" s="197" customFormat="1" x14ac:dyDescent="0.25">
      <c r="A11184" s="200"/>
      <c r="B11184" s="200"/>
    </row>
    <row r="11185" spans="1:2" s="197" customFormat="1" x14ac:dyDescent="0.25">
      <c r="A11185" s="200"/>
      <c r="B11185" s="200"/>
    </row>
    <row r="11186" spans="1:2" s="197" customFormat="1" x14ac:dyDescent="0.25">
      <c r="A11186" s="200"/>
      <c r="B11186" s="200"/>
    </row>
    <row r="11187" spans="1:2" s="197" customFormat="1" x14ac:dyDescent="0.25">
      <c r="A11187" s="200"/>
      <c r="B11187" s="200"/>
    </row>
    <row r="11188" spans="1:2" s="197" customFormat="1" x14ac:dyDescent="0.25">
      <c r="A11188" s="200"/>
      <c r="B11188" s="200"/>
    </row>
    <row r="11189" spans="1:2" s="197" customFormat="1" x14ac:dyDescent="0.25">
      <c r="A11189" s="200"/>
      <c r="B11189" s="200"/>
    </row>
    <row r="11190" spans="1:2" s="197" customFormat="1" x14ac:dyDescent="0.25">
      <c r="A11190" s="200"/>
      <c r="B11190" s="200"/>
    </row>
    <row r="11191" spans="1:2" s="197" customFormat="1" x14ac:dyDescent="0.25">
      <c r="A11191" s="200"/>
      <c r="B11191" s="200"/>
    </row>
    <row r="11192" spans="1:2" s="197" customFormat="1" x14ac:dyDescent="0.25">
      <c r="A11192" s="200"/>
      <c r="B11192" s="200"/>
    </row>
    <row r="11193" spans="1:2" s="197" customFormat="1" x14ac:dyDescent="0.25">
      <c r="A11193" s="200"/>
      <c r="B11193" s="200"/>
    </row>
    <row r="11194" spans="1:2" s="197" customFormat="1" x14ac:dyDescent="0.25">
      <c r="A11194" s="200"/>
      <c r="B11194" s="200"/>
    </row>
    <row r="11195" spans="1:2" s="197" customFormat="1" x14ac:dyDescent="0.25">
      <c r="A11195" s="200"/>
      <c r="B11195" s="200"/>
    </row>
    <row r="11196" spans="1:2" s="197" customFormat="1" x14ac:dyDescent="0.25">
      <c r="A11196" s="200"/>
      <c r="B11196" s="200"/>
    </row>
    <row r="11197" spans="1:2" s="197" customFormat="1" x14ac:dyDescent="0.25">
      <c r="A11197" s="200"/>
      <c r="B11197" s="200"/>
    </row>
    <row r="11198" spans="1:2" s="197" customFormat="1" x14ac:dyDescent="0.25">
      <c r="A11198" s="200"/>
      <c r="B11198" s="200"/>
    </row>
    <row r="11199" spans="1:2" s="197" customFormat="1" x14ac:dyDescent="0.25">
      <c r="A11199" s="200"/>
      <c r="B11199" s="200"/>
    </row>
    <row r="11200" spans="1:2" s="197" customFormat="1" x14ac:dyDescent="0.25">
      <c r="A11200" s="200"/>
      <c r="B11200" s="200"/>
    </row>
    <row r="11201" spans="1:2" s="197" customFormat="1" x14ac:dyDescent="0.25">
      <c r="A11201" s="200"/>
      <c r="B11201" s="200"/>
    </row>
    <row r="11202" spans="1:2" s="197" customFormat="1" x14ac:dyDescent="0.25">
      <c r="A11202" s="200"/>
      <c r="B11202" s="200"/>
    </row>
    <row r="11203" spans="1:2" s="197" customFormat="1" x14ac:dyDescent="0.25">
      <c r="A11203" s="200"/>
      <c r="B11203" s="200"/>
    </row>
    <row r="11204" spans="1:2" s="197" customFormat="1" x14ac:dyDescent="0.25">
      <c r="A11204" s="200"/>
      <c r="B11204" s="200"/>
    </row>
    <row r="11205" spans="1:2" s="197" customFormat="1" x14ac:dyDescent="0.25">
      <c r="A11205" s="200"/>
      <c r="B11205" s="200"/>
    </row>
    <row r="11206" spans="1:2" s="197" customFormat="1" x14ac:dyDescent="0.25">
      <c r="A11206" s="200"/>
      <c r="B11206" s="200"/>
    </row>
    <row r="11207" spans="1:2" s="197" customFormat="1" x14ac:dyDescent="0.25">
      <c r="A11207" s="200"/>
      <c r="B11207" s="200"/>
    </row>
    <row r="11208" spans="1:2" s="197" customFormat="1" x14ac:dyDescent="0.25">
      <c r="A11208" s="200"/>
      <c r="B11208" s="200"/>
    </row>
    <row r="11209" spans="1:2" s="197" customFormat="1" x14ac:dyDescent="0.25">
      <c r="A11209" s="200"/>
      <c r="B11209" s="200"/>
    </row>
    <row r="11210" spans="1:2" s="197" customFormat="1" x14ac:dyDescent="0.25">
      <c r="A11210" s="200"/>
      <c r="B11210" s="200"/>
    </row>
    <row r="11211" spans="1:2" s="197" customFormat="1" x14ac:dyDescent="0.25">
      <c r="A11211" s="200"/>
      <c r="B11211" s="200"/>
    </row>
    <row r="11212" spans="1:2" s="197" customFormat="1" x14ac:dyDescent="0.25">
      <c r="A11212" s="200"/>
      <c r="B11212" s="200"/>
    </row>
    <row r="11213" spans="1:2" s="197" customFormat="1" x14ac:dyDescent="0.25">
      <c r="A11213" s="200"/>
      <c r="B11213" s="200"/>
    </row>
    <row r="11214" spans="1:2" s="197" customFormat="1" x14ac:dyDescent="0.25">
      <c r="A11214" s="200"/>
      <c r="B11214" s="200"/>
    </row>
    <row r="11215" spans="1:2" s="197" customFormat="1" x14ac:dyDescent="0.25">
      <c r="A11215" s="200"/>
      <c r="B11215" s="200"/>
    </row>
    <row r="11216" spans="1:2" s="197" customFormat="1" x14ac:dyDescent="0.25">
      <c r="A11216" s="200"/>
      <c r="B11216" s="200"/>
    </row>
    <row r="11217" spans="1:2" s="197" customFormat="1" x14ac:dyDescent="0.25">
      <c r="A11217" s="200"/>
      <c r="B11217" s="200"/>
    </row>
    <row r="11218" spans="1:2" s="197" customFormat="1" x14ac:dyDescent="0.25">
      <c r="A11218" s="200"/>
      <c r="B11218" s="200"/>
    </row>
    <row r="11219" spans="1:2" s="197" customFormat="1" x14ac:dyDescent="0.25">
      <c r="A11219" s="200"/>
      <c r="B11219" s="200"/>
    </row>
    <row r="11220" spans="1:2" s="197" customFormat="1" x14ac:dyDescent="0.25">
      <c r="A11220" s="200"/>
      <c r="B11220" s="200"/>
    </row>
    <row r="11221" spans="1:2" s="197" customFormat="1" x14ac:dyDescent="0.25">
      <c r="A11221" s="200"/>
      <c r="B11221" s="200"/>
    </row>
    <row r="11222" spans="1:2" s="197" customFormat="1" x14ac:dyDescent="0.25">
      <c r="A11222" s="200"/>
      <c r="B11222" s="200"/>
    </row>
    <row r="11223" spans="1:2" s="197" customFormat="1" x14ac:dyDescent="0.25">
      <c r="A11223" s="200"/>
      <c r="B11223" s="200"/>
    </row>
    <row r="11224" spans="1:2" s="197" customFormat="1" x14ac:dyDescent="0.25">
      <c r="A11224" s="200"/>
      <c r="B11224" s="200"/>
    </row>
    <row r="11225" spans="1:2" s="197" customFormat="1" x14ac:dyDescent="0.25">
      <c r="A11225" s="200"/>
      <c r="B11225" s="200"/>
    </row>
    <row r="11226" spans="1:2" s="197" customFormat="1" x14ac:dyDescent="0.25">
      <c r="A11226" s="200"/>
      <c r="B11226" s="200"/>
    </row>
    <row r="11227" spans="1:2" s="197" customFormat="1" x14ac:dyDescent="0.25">
      <c r="A11227" s="200"/>
      <c r="B11227" s="200"/>
    </row>
    <row r="11228" spans="1:2" s="197" customFormat="1" x14ac:dyDescent="0.25">
      <c r="A11228" s="200"/>
      <c r="B11228" s="200"/>
    </row>
    <row r="11229" spans="1:2" s="197" customFormat="1" x14ac:dyDescent="0.25">
      <c r="A11229" s="200"/>
      <c r="B11229" s="200"/>
    </row>
    <row r="11230" spans="1:2" s="197" customFormat="1" x14ac:dyDescent="0.25">
      <c r="A11230" s="200"/>
      <c r="B11230" s="200"/>
    </row>
    <row r="11231" spans="1:2" s="197" customFormat="1" x14ac:dyDescent="0.25">
      <c r="A11231" s="200"/>
      <c r="B11231" s="200"/>
    </row>
    <row r="11232" spans="1:2" s="197" customFormat="1" x14ac:dyDescent="0.25">
      <c r="A11232" s="200"/>
      <c r="B11232" s="200"/>
    </row>
    <row r="11233" spans="1:2" s="197" customFormat="1" x14ac:dyDescent="0.25">
      <c r="A11233" s="200"/>
      <c r="B11233" s="200"/>
    </row>
    <row r="11234" spans="1:2" s="197" customFormat="1" x14ac:dyDescent="0.25">
      <c r="A11234" s="200"/>
      <c r="B11234" s="200"/>
    </row>
    <row r="11235" spans="1:2" s="197" customFormat="1" x14ac:dyDescent="0.25">
      <c r="A11235" s="200"/>
      <c r="B11235" s="200"/>
    </row>
    <row r="11236" spans="1:2" s="197" customFormat="1" x14ac:dyDescent="0.25">
      <c r="A11236" s="200"/>
      <c r="B11236" s="200"/>
    </row>
    <row r="11237" spans="1:2" s="197" customFormat="1" x14ac:dyDescent="0.25">
      <c r="A11237" s="200"/>
      <c r="B11237" s="200"/>
    </row>
    <row r="11238" spans="1:2" s="197" customFormat="1" x14ac:dyDescent="0.25">
      <c r="A11238" s="200"/>
      <c r="B11238" s="200"/>
    </row>
    <row r="11239" spans="1:2" s="197" customFormat="1" x14ac:dyDescent="0.25">
      <c r="A11239" s="200"/>
      <c r="B11239" s="200"/>
    </row>
    <row r="11240" spans="1:2" s="197" customFormat="1" x14ac:dyDescent="0.25">
      <c r="A11240" s="200"/>
      <c r="B11240" s="200"/>
    </row>
    <row r="11241" spans="1:2" s="197" customFormat="1" x14ac:dyDescent="0.25">
      <c r="A11241" s="200"/>
      <c r="B11241" s="200"/>
    </row>
    <row r="11242" spans="1:2" s="197" customFormat="1" x14ac:dyDescent="0.25">
      <c r="A11242" s="200"/>
      <c r="B11242" s="200"/>
    </row>
    <row r="11243" spans="1:2" s="197" customFormat="1" x14ac:dyDescent="0.25">
      <c r="A11243" s="200"/>
      <c r="B11243" s="200"/>
    </row>
    <row r="11244" spans="1:2" s="197" customFormat="1" x14ac:dyDescent="0.25">
      <c r="A11244" s="200"/>
      <c r="B11244" s="200"/>
    </row>
    <row r="11245" spans="1:2" s="197" customFormat="1" x14ac:dyDescent="0.25">
      <c r="A11245" s="200"/>
      <c r="B11245" s="200"/>
    </row>
    <row r="11246" spans="1:2" s="197" customFormat="1" x14ac:dyDescent="0.25">
      <c r="A11246" s="200"/>
      <c r="B11246" s="200"/>
    </row>
    <row r="11247" spans="1:2" s="197" customFormat="1" x14ac:dyDescent="0.25">
      <c r="A11247" s="200"/>
      <c r="B11247" s="200"/>
    </row>
    <row r="11248" spans="1:2" s="197" customFormat="1" x14ac:dyDescent="0.25">
      <c r="A11248" s="200"/>
      <c r="B11248" s="200"/>
    </row>
    <row r="11249" spans="1:2" s="197" customFormat="1" x14ac:dyDescent="0.25">
      <c r="A11249" s="200"/>
      <c r="B11249" s="200"/>
    </row>
    <row r="11250" spans="1:2" s="197" customFormat="1" x14ac:dyDescent="0.25">
      <c r="A11250" s="200"/>
      <c r="B11250" s="200"/>
    </row>
    <row r="11251" spans="1:2" s="197" customFormat="1" x14ac:dyDescent="0.25">
      <c r="A11251" s="200"/>
      <c r="B11251" s="200"/>
    </row>
    <row r="11252" spans="1:2" s="197" customFormat="1" x14ac:dyDescent="0.25">
      <c r="A11252" s="200"/>
      <c r="B11252" s="200"/>
    </row>
    <row r="11253" spans="1:2" s="197" customFormat="1" x14ac:dyDescent="0.25">
      <c r="A11253" s="200"/>
      <c r="B11253" s="200"/>
    </row>
    <row r="11254" spans="1:2" s="197" customFormat="1" x14ac:dyDescent="0.25">
      <c r="A11254" s="200"/>
      <c r="B11254" s="200"/>
    </row>
    <row r="11255" spans="1:2" s="197" customFormat="1" x14ac:dyDescent="0.25">
      <c r="A11255" s="200"/>
      <c r="B11255" s="200"/>
    </row>
    <row r="11256" spans="1:2" s="197" customFormat="1" x14ac:dyDescent="0.25">
      <c r="A11256" s="200"/>
      <c r="B11256" s="200"/>
    </row>
    <row r="11257" spans="1:2" s="197" customFormat="1" x14ac:dyDescent="0.25">
      <c r="A11257" s="200"/>
      <c r="B11257" s="200"/>
    </row>
    <row r="11258" spans="1:2" s="197" customFormat="1" x14ac:dyDescent="0.25">
      <c r="A11258" s="200"/>
      <c r="B11258" s="200"/>
    </row>
    <row r="11259" spans="1:2" s="197" customFormat="1" x14ac:dyDescent="0.25">
      <c r="A11259" s="200"/>
      <c r="B11259" s="200"/>
    </row>
    <row r="11260" spans="1:2" s="197" customFormat="1" x14ac:dyDescent="0.25">
      <c r="A11260" s="200"/>
      <c r="B11260" s="200"/>
    </row>
    <row r="11261" spans="1:2" s="197" customFormat="1" x14ac:dyDescent="0.25">
      <c r="A11261" s="200"/>
      <c r="B11261" s="200"/>
    </row>
    <row r="11262" spans="1:2" s="197" customFormat="1" x14ac:dyDescent="0.25">
      <c r="A11262" s="200"/>
      <c r="B11262" s="200"/>
    </row>
    <row r="11263" spans="1:2" s="197" customFormat="1" x14ac:dyDescent="0.25">
      <c r="A11263" s="200"/>
      <c r="B11263" s="200"/>
    </row>
    <row r="11264" spans="1:2" s="197" customFormat="1" x14ac:dyDescent="0.25">
      <c r="A11264" s="200"/>
      <c r="B11264" s="200"/>
    </row>
    <row r="11265" spans="1:2" s="197" customFormat="1" x14ac:dyDescent="0.25">
      <c r="A11265" s="200"/>
      <c r="B11265" s="200"/>
    </row>
    <row r="11266" spans="1:2" s="197" customFormat="1" x14ac:dyDescent="0.25">
      <c r="A11266" s="200"/>
      <c r="B11266" s="200"/>
    </row>
    <row r="11267" spans="1:2" s="197" customFormat="1" x14ac:dyDescent="0.25">
      <c r="A11267" s="200"/>
      <c r="B11267" s="200"/>
    </row>
    <row r="11268" spans="1:2" s="197" customFormat="1" x14ac:dyDescent="0.25">
      <c r="A11268" s="200"/>
      <c r="B11268" s="200"/>
    </row>
    <row r="11269" spans="1:2" s="197" customFormat="1" x14ac:dyDescent="0.25">
      <c r="A11269" s="200"/>
      <c r="B11269" s="200"/>
    </row>
    <row r="11270" spans="1:2" s="197" customFormat="1" x14ac:dyDescent="0.25">
      <c r="A11270" s="200"/>
      <c r="B11270" s="200"/>
    </row>
    <row r="11271" spans="1:2" s="197" customFormat="1" x14ac:dyDescent="0.25">
      <c r="A11271" s="200"/>
      <c r="B11271" s="200"/>
    </row>
    <row r="11272" spans="1:2" s="197" customFormat="1" x14ac:dyDescent="0.25">
      <c r="A11272" s="200"/>
      <c r="B11272" s="200"/>
    </row>
    <row r="11273" spans="1:2" s="197" customFormat="1" x14ac:dyDescent="0.25">
      <c r="A11273" s="200"/>
      <c r="B11273" s="200"/>
    </row>
    <row r="11274" spans="1:2" s="197" customFormat="1" x14ac:dyDescent="0.25">
      <c r="A11274" s="200"/>
      <c r="B11274" s="200"/>
    </row>
    <row r="11275" spans="1:2" s="197" customFormat="1" x14ac:dyDescent="0.25">
      <c r="A11275" s="200"/>
      <c r="B11275" s="200"/>
    </row>
    <row r="11276" spans="1:2" s="197" customFormat="1" x14ac:dyDescent="0.25">
      <c r="A11276" s="200"/>
      <c r="B11276" s="200"/>
    </row>
    <row r="11277" spans="1:2" s="197" customFormat="1" x14ac:dyDescent="0.25">
      <c r="A11277" s="200"/>
      <c r="B11277" s="200"/>
    </row>
    <row r="11278" spans="1:2" s="197" customFormat="1" x14ac:dyDescent="0.25">
      <c r="A11278" s="200"/>
      <c r="B11278" s="200"/>
    </row>
    <row r="11279" spans="1:2" s="197" customFormat="1" x14ac:dyDescent="0.25">
      <c r="A11279" s="200"/>
      <c r="B11279" s="200"/>
    </row>
    <row r="11280" spans="1:2" s="197" customFormat="1" x14ac:dyDescent="0.25">
      <c r="A11280" s="200"/>
      <c r="B11280" s="200"/>
    </row>
    <row r="11281" spans="1:2" s="197" customFormat="1" x14ac:dyDescent="0.25">
      <c r="A11281" s="200"/>
      <c r="B11281" s="200"/>
    </row>
    <row r="11282" spans="1:2" s="197" customFormat="1" x14ac:dyDescent="0.25">
      <c r="A11282" s="200"/>
      <c r="B11282" s="200"/>
    </row>
    <row r="11283" spans="1:2" s="197" customFormat="1" x14ac:dyDescent="0.25">
      <c r="A11283" s="200"/>
      <c r="B11283" s="200"/>
    </row>
    <row r="11284" spans="1:2" s="197" customFormat="1" x14ac:dyDescent="0.25">
      <c r="A11284" s="200"/>
      <c r="B11284" s="200"/>
    </row>
    <row r="11285" spans="1:2" s="197" customFormat="1" x14ac:dyDescent="0.25">
      <c r="A11285" s="200"/>
      <c r="B11285" s="200"/>
    </row>
    <row r="11286" spans="1:2" s="197" customFormat="1" x14ac:dyDescent="0.25">
      <c r="A11286" s="200"/>
      <c r="B11286" s="200"/>
    </row>
    <row r="11287" spans="1:2" s="197" customFormat="1" x14ac:dyDescent="0.25">
      <c r="A11287" s="200"/>
      <c r="B11287" s="200"/>
    </row>
    <row r="11288" spans="1:2" s="197" customFormat="1" x14ac:dyDescent="0.25">
      <c r="A11288" s="200"/>
      <c r="B11288" s="200"/>
    </row>
    <row r="11289" spans="1:2" s="197" customFormat="1" x14ac:dyDescent="0.25">
      <c r="A11289" s="200"/>
      <c r="B11289" s="200"/>
    </row>
    <row r="11290" spans="1:2" s="197" customFormat="1" x14ac:dyDescent="0.25">
      <c r="A11290" s="200"/>
      <c r="B11290" s="200"/>
    </row>
    <row r="11291" spans="1:2" s="197" customFormat="1" x14ac:dyDescent="0.25">
      <c r="A11291" s="200"/>
      <c r="B11291" s="200"/>
    </row>
    <row r="11292" spans="1:2" s="197" customFormat="1" x14ac:dyDescent="0.25">
      <c r="A11292" s="200"/>
      <c r="B11292" s="200"/>
    </row>
    <row r="11293" spans="1:2" s="197" customFormat="1" x14ac:dyDescent="0.25">
      <c r="A11293" s="200"/>
      <c r="B11293" s="200"/>
    </row>
    <row r="11294" spans="1:2" s="197" customFormat="1" x14ac:dyDescent="0.25">
      <c r="A11294" s="200"/>
      <c r="B11294" s="200"/>
    </row>
    <row r="11295" spans="1:2" s="197" customFormat="1" x14ac:dyDescent="0.25">
      <c r="A11295" s="200"/>
      <c r="B11295" s="200"/>
    </row>
    <row r="11296" spans="1:2" s="197" customFormat="1" x14ac:dyDescent="0.25">
      <c r="A11296" s="200"/>
      <c r="B11296" s="200"/>
    </row>
    <row r="11297" spans="1:2" s="197" customFormat="1" x14ac:dyDescent="0.25">
      <c r="A11297" s="200"/>
      <c r="B11297" s="200"/>
    </row>
    <row r="11298" spans="1:2" s="197" customFormat="1" x14ac:dyDescent="0.25">
      <c r="A11298" s="200"/>
      <c r="B11298" s="200"/>
    </row>
    <row r="11299" spans="1:2" s="197" customFormat="1" x14ac:dyDescent="0.25">
      <c r="A11299" s="200"/>
      <c r="B11299" s="200"/>
    </row>
    <row r="11300" spans="1:2" s="197" customFormat="1" x14ac:dyDescent="0.25">
      <c r="A11300" s="200"/>
      <c r="B11300" s="200"/>
    </row>
    <row r="11301" spans="1:2" s="197" customFormat="1" x14ac:dyDescent="0.25">
      <c r="A11301" s="200"/>
      <c r="B11301" s="200"/>
    </row>
    <row r="11302" spans="1:2" s="197" customFormat="1" x14ac:dyDescent="0.25">
      <c r="A11302" s="200"/>
      <c r="B11302" s="200"/>
    </row>
    <row r="11303" spans="1:2" s="197" customFormat="1" x14ac:dyDescent="0.25">
      <c r="A11303" s="200"/>
      <c r="B11303" s="200"/>
    </row>
    <row r="11304" spans="1:2" s="197" customFormat="1" x14ac:dyDescent="0.25">
      <c r="A11304" s="200"/>
      <c r="B11304" s="200"/>
    </row>
    <row r="11305" spans="1:2" s="197" customFormat="1" x14ac:dyDescent="0.25">
      <c r="A11305" s="200"/>
      <c r="B11305" s="200"/>
    </row>
    <row r="11306" spans="1:2" s="197" customFormat="1" x14ac:dyDescent="0.25">
      <c r="A11306" s="200"/>
      <c r="B11306" s="200"/>
    </row>
    <row r="11307" spans="1:2" s="197" customFormat="1" x14ac:dyDescent="0.25">
      <c r="A11307" s="200"/>
      <c r="B11307" s="200"/>
    </row>
    <row r="11308" spans="1:2" s="197" customFormat="1" x14ac:dyDescent="0.25">
      <c r="A11308" s="200"/>
      <c r="B11308" s="200"/>
    </row>
    <row r="11309" spans="1:2" s="197" customFormat="1" x14ac:dyDescent="0.25">
      <c r="A11309" s="200"/>
      <c r="B11309" s="200"/>
    </row>
    <row r="11310" spans="1:2" s="197" customFormat="1" x14ac:dyDescent="0.25">
      <c r="A11310" s="200"/>
      <c r="B11310" s="200"/>
    </row>
    <row r="11311" spans="1:2" s="197" customFormat="1" x14ac:dyDescent="0.25">
      <c r="A11311" s="200"/>
      <c r="B11311" s="200"/>
    </row>
    <row r="11312" spans="1:2" s="197" customFormat="1" x14ac:dyDescent="0.25">
      <c r="A11312" s="200"/>
      <c r="B11312" s="200"/>
    </row>
    <row r="11313" spans="1:2" s="197" customFormat="1" x14ac:dyDescent="0.25">
      <c r="A11313" s="200"/>
      <c r="B11313" s="200"/>
    </row>
    <row r="11314" spans="1:2" s="197" customFormat="1" x14ac:dyDescent="0.25">
      <c r="A11314" s="200"/>
      <c r="B11314" s="200"/>
    </row>
    <row r="11315" spans="1:2" s="197" customFormat="1" x14ac:dyDescent="0.25">
      <c r="A11315" s="200"/>
      <c r="B11315" s="200"/>
    </row>
    <row r="11316" spans="1:2" s="197" customFormat="1" x14ac:dyDescent="0.25">
      <c r="A11316" s="200"/>
      <c r="B11316" s="200"/>
    </row>
    <row r="11317" spans="1:2" s="197" customFormat="1" x14ac:dyDescent="0.25">
      <c r="A11317" s="200"/>
      <c r="B11317" s="200"/>
    </row>
    <row r="11318" spans="1:2" s="197" customFormat="1" x14ac:dyDescent="0.25">
      <c r="A11318" s="200"/>
      <c r="B11318" s="200"/>
    </row>
    <row r="11319" spans="1:2" s="197" customFormat="1" x14ac:dyDescent="0.25">
      <c r="A11319" s="200"/>
      <c r="B11319" s="200"/>
    </row>
    <row r="11320" spans="1:2" s="197" customFormat="1" x14ac:dyDescent="0.25">
      <c r="A11320" s="200"/>
      <c r="B11320" s="200"/>
    </row>
    <row r="11321" spans="1:2" s="197" customFormat="1" x14ac:dyDescent="0.25">
      <c r="A11321" s="200"/>
      <c r="B11321" s="200"/>
    </row>
    <row r="11322" spans="1:2" s="197" customFormat="1" x14ac:dyDescent="0.25">
      <c r="A11322" s="200"/>
      <c r="B11322" s="200"/>
    </row>
    <row r="11323" spans="1:2" s="197" customFormat="1" x14ac:dyDescent="0.25">
      <c r="A11323" s="200"/>
      <c r="B11323" s="200"/>
    </row>
    <row r="11324" spans="1:2" s="197" customFormat="1" x14ac:dyDescent="0.25">
      <c r="A11324" s="200"/>
      <c r="B11324" s="200"/>
    </row>
    <row r="11325" spans="1:2" s="197" customFormat="1" x14ac:dyDescent="0.25">
      <c r="A11325" s="200"/>
      <c r="B11325" s="200"/>
    </row>
    <row r="11326" spans="1:2" s="197" customFormat="1" x14ac:dyDescent="0.25">
      <c r="A11326" s="200"/>
      <c r="B11326" s="200"/>
    </row>
    <row r="11327" spans="1:2" s="197" customFormat="1" x14ac:dyDescent="0.25">
      <c r="A11327" s="200"/>
      <c r="B11327" s="200"/>
    </row>
    <row r="11328" spans="1:2" s="197" customFormat="1" x14ac:dyDescent="0.25">
      <c r="A11328" s="200"/>
      <c r="B11328" s="200"/>
    </row>
    <row r="11329" spans="1:2" s="197" customFormat="1" x14ac:dyDescent="0.25">
      <c r="A11329" s="200"/>
      <c r="B11329" s="200"/>
    </row>
    <row r="11330" spans="1:2" s="197" customFormat="1" x14ac:dyDescent="0.25">
      <c r="A11330" s="200"/>
      <c r="B11330" s="200"/>
    </row>
    <row r="11331" spans="1:2" s="197" customFormat="1" x14ac:dyDescent="0.25">
      <c r="A11331" s="200"/>
      <c r="B11331" s="200"/>
    </row>
    <row r="11332" spans="1:2" s="197" customFormat="1" x14ac:dyDescent="0.25">
      <c r="A11332" s="200"/>
      <c r="B11332" s="200"/>
    </row>
    <row r="11333" spans="1:2" s="197" customFormat="1" x14ac:dyDescent="0.25">
      <c r="A11333" s="200"/>
      <c r="B11333" s="200"/>
    </row>
    <row r="11334" spans="1:2" s="197" customFormat="1" x14ac:dyDescent="0.25">
      <c r="A11334" s="200"/>
      <c r="B11334" s="200"/>
    </row>
    <row r="11335" spans="1:2" s="197" customFormat="1" x14ac:dyDescent="0.25">
      <c r="A11335" s="200"/>
      <c r="B11335" s="200"/>
    </row>
    <row r="11336" spans="1:2" s="197" customFormat="1" x14ac:dyDescent="0.25">
      <c r="A11336" s="200"/>
      <c r="B11336" s="200"/>
    </row>
    <row r="11337" spans="1:2" s="197" customFormat="1" x14ac:dyDescent="0.25">
      <c r="A11337" s="200"/>
      <c r="B11337" s="200"/>
    </row>
    <row r="11338" spans="1:2" s="197" customFormat="1" x14ac:dyDescent="0.25">
      <c r="A11338" s="200"/>
      <c r="B11338" s="200"/>
    </row>
    <row r="11339" spans="1:2" s="197" customFormat="1" x14ac:dyDescent="0.25">
      <c r="A11339" s="200"/>
      <c r="B11339" s="200"/>
    </row>
    <row r="11340" spans="1:2" s="197" customFormat="1" x14ac:dyDescent="0.25">
      <c r="A11340" s="200"/>
      <c r="B11340" s="200"/>
    </row>
    <row r="11341" spans="1:2" s="197" customFormat="1" x14ac:dyDescent="0.25">
      <c r="A11341" s="200"/>
      <c r="B11341" s="200"/>
    </row>
    <row r="11342" spans="1:2" s="197" customFormat="1" x14ac:dyDescent="0.25">
      <c r="A11342" s="200"/>
      <c r="B11342" s="200"/>
    </row>
    <row r="11343" spans="1:2" s="197" customFormat="1" x14ac:dyDescent="0.25">
      <c r="A11343" s="200"/>
      <c r="B11343" s="200"/>
    </row>
    <row r="11344" spans="1:2" s="197" customFormat="1" x14ac:dyDescent="0.25">
      <c r="A11344" s="200"/>
      <c r="B11344" s="200"/>
    </row>
    <row r="11345" spans="1:2" s="197" customFormat="1" x14ac:dyDescent="0.25">
      <c r="A11345" s="200"/>
      <c r="B11345" s="200"/>
    </row>
    <row r="11346" spans="1:2" s="197" customFormat="1" x14ac:dyDescent="0.25">
      <c r="A11346" s="200"/>
      <c r="B11346" s="200"/>
    </row>
    <row r="11347" spans="1:2" s="197" customFormat="1" x14ac:dyDescent="0.25">
      <c r="A11347" s="200"/>
      <c r="B11347" s="200"/>
    </row>
    <row r="11348" spans="1:2" s="197" customFormat="1" x14ac:dyDescent="0.25">
      <c r="A11348" s="200"/>
      <c r="B11348" s="200"/>
    </row>
    <row r="11349" spans="1:2" s="197" customFormat="1" x14ac:dyDescent="0.25">
      <c r="A11349" s="200"/>
      <c r="B11349" s="200"/>
    </row>
    <row r="11350" spans="1:2" s="197" customFormat="1" x14ac:dyDescent="0.25">
      <c r="A11350" s="200"/>
      <c r="B11350" s="200"/>
    </row>
    <row r="11351" spans="1:2" s="197" customFormat="1" x14ac:dyDescent="0.25">
      <c r="A11351" s="200"/>
      <c r="B11351" s="200"/>
    </row>
    <row r="11352" spans="1:2" s="197" customFormat="1" x14ac:dyDescent="0.25">
      <c r="A11352" s="200"/>
      <c r="B11352" s="200"/>
    </row>
    <row r="11353" spans="1:2" s="197" customFormat="1" x14ac:dyDescent="0.25">
      <c r="A11353" s="200"/>
      <c r="B11353" s="200"/>
    </row>
    <row r="11354" spans="1:2" s="197" customFormat="1" x14ac:dyDescent="0.25">
      <c r="A11354" s="200"/>
      <c r="B11354" s="200"/>
    </row>
    <row r="11355" spans="1:2" s="197" customFormat="1" x14ac:dyDescent="0.25">
      <c r="A11355" s="200"/>
      <c r="B11355" s="200"/>
    </row>
    <row r="11356" spans="1:2" s="197" customFormat="1" x14ac:dyDescent="0.25">
      <c r="A11356" s="200"/>
      <c r="B11356" s="200"/>
    </row>
    <row r="11357" spans="1:2" s="197" customFormat="1" x14ac:dyDescent="0.25">
      <c r="A11357" s="200"/>
      <c r="B11357" s="200"/>
    </row>
    <row r="11358" spans="1:2" s="197" customFormat="1" x14ac:dyDescent="0.25">
      <c r="A11358" s="200"/>
      <c r="B11358" s="200"/>
    </row>
    <row r="11359" spans="1:2" s="197" customFormat="1" x14ac:dyDescent="0.25">
      <c r="A11359" s="200"/>
      <c r="B11359" s="200"/>
    </row>
    <row r="11360" spans="1:2" s="197" customFormat="1" x14ac:dyDescent="0.25">
      <c r="A11360" s="200"/>
      <c r="B11360" s="200"/>
    </row>
    <row r="11361" spans="1:2" s="197" customFormat="1" x14ac:dyDescent="0.25">
      <c r="A11361" s="200"/>
      <c r="B11361" s="200"/>
    </row>
    <row r="11362" spans="1:2" s="197" customFormat="1" x14ac:dyDescent="0.25">
      <c r="A11362" s="200"/>
      <c r="B11362" s="200"/>
    </row>
    <row r="11363" spans="1:2" s="197" customFormat="1" x14ac:dyDescent="0.25">
      <c r="A11363" s="200"/>
      <c r="B11363" s="200"/>
    </row>
    <row r="11364" spans="1:2" s="197" customFormat="1" x14ac:dyDescent="0.25">
      <c r="A11364" s="200"/>
      <c r="B11364" s="200"/>
    </row>
    <row r="11365" spans="1:2" s="197" customFormat="1" x14ac:dyDescent="0.25">
      <c r="A11365" s="200"/>
      <c r="B11365" s="200"/>
    </row>
    <row r="11366" spans="1:2" s="197" customFormat="1" x14ac:dyDescent="0.25">
      <c r="A11366" s="200"/>
      <c r="B11366" s="200"/>
    </row>
    <row r="11367" spans="1:2" s="197" customFormat="1" x14ac:dyDescent="0.25">
      <c r="A11367" s="200"/>
      <c r="B11367" s="200"/>
    </row>
    <row r="11368" spans="1:2" s="197" customFormat="1" x14ac:dyDescent="0.25">
      <c r="A11368" s="200"/>
      <c r="B11368" s="200"/>
    </row>
    <row r="11369" spans="1:2" s="197" customFormat="1" x14ac:dyDescent="0.25">
      <c r="A11369" s="200"/>
      <c r="B11369" s="200"/>
    </row>
    <row r="11370" spans="1:2" s="197" customFormat="1" x14ac:dyDescent="0.25">
      <c r="A11370" s="200"/>
      <c r="B11370" s="200"/>
    </row>
    <row r="11371" spans="1:2" s="197" customFormat="1" x14ac:dyDescent="0.25">
      <c r="A11371" s="200"/>
      <c r="B11371" s="200"/>
    </row>
    <row r="11372" spans="1:2" s="197" customFormat="1" x14ac:dyDescent="0.25">
      <c r="A11372" s="200"/>
      <c r="B11372" s="200"/>
    </row>
    <row r="11373" spans="1:2" s="197" customFormat="1" x14ac:dyDescent="0.25">
      <c r="A11373" s="200"/>
      <c r="B11373" s="200"/>
    </row>
    <row r="11374" spans="1:2" s="197" customFormat="1" x14ac:dyDescent="0.25">
      <c r="A11374" s="200"/>
      <c r="B11374" s="200"/>
    </row>
    <row r="11375" spans="1:2" s="197" customFormat="1" x14ac:dyDescent="0.25">
      <c r="A11375" s="200"/>
      <c r="B11375" s="200"/>
    </row>
    <row r="11376" spans="1:2" s="197" customFormat="1" x14ac:dyDescent="0.25">
      <c r="A11376" s="200"/>
      <c r="B11376" s="200"/>
    </row>
    <row r="11377" spans="1:2" s="197" customFormat="1" x14ac:dyDescent="0.25">
      <c r="A11377" s="200"/>
      <c r="B11377" s="200"/>
    </row>
    <row r="11378" spans="1:2" s="197" customFormat="1" x14ac:dyDescent="0.25">
      <c r="A11378" s="200"/>
      <c r="B11378" s="200"/>
    </row>
    <row r="11379" spans="1:2" s="197" customFormat="1" x14ac:dyDescent="0.25">
      <c r="A11379" s="200"/>
      <c r="B11379" s="200"/>
    </row>
    <row r="11380" spans="1:2" s="197" customFormat="1" x14ac:dyDescent="0.25">
      <c r="A11380" s="200"/>
      <c r="B11380" s="200"/>
    </row>
    <row r="11381" spans="1:2" s="197" customFormat="1" x14ac:dyDescent="0.25">
      <c r="A11381" s="200"/>
      <c r="B11381" s="200"/>
    </row>
    <row r="11382" spans="1:2" s="197" customFormat="1" x14ac:dyDescent="0.25">
      <c r="A11382" s="200"/>
      <c r="B11382" s="200"/>
    </row>
    <row r="11383" spans="1:2" s="197" customFormat="1" x14ac:dyDescent="0.25">
      <c r="A11383" s="200"/>
      <c r="B11383" s="200"/>
    </row>
    <row r="11384" spans="1:2" s="197" customFormat="1" x14ac:dyDescent="0.25">
      <c r="A11384" s="200"/>
      <c r="B11384" s="200"/>
    </row>
    <row r="11385" spans="1:2" s="197" customFormat="1" x14ac:dyDescent="0.25">
      <c r="A11385" s="200"/>
      <c r="B11385" s="200"/>
    </row>
    <row r="11386" spans="1:2" s="197" customFormat="1" x14ac:dyDescent="0.25">
      <c r="A11386" s="200"/>
      <c r="B11386" s="200"/>
    </row>
    <row r="11387" spans="1:2" s="197" customFormat="1" x14ac:dyDescent="0.25">
      <c r="A11387" s="200"/>
      <c r="B11387" s="200"/>
    </row>
    <row r="11388" spans="1:2" s="197" customFormat="1" x14ac:dyDescent="0.25">
      <c r="A11388" s="200"/>
      <c r="B11388" s="200"/>
    </row>
    <row r="11389" spans="1:2" s="197" customFormat="1" x14ac:dyDescent="0.25">
      <c r="A11389" s="200"/>
      <c r="B11389" s="200"/>
    </row>
    <row r="11390" spans="1:2" s="197" customFormat="1" x14ac:dyDescent="0.25">
      <c r="A11390" s="200"/>
      <c r="B11390" s="200"/>
    </row>
    <row r="11391" spans="1:2" s="197" customFormat="1" x14ac:dyDescent="0.25">
      <c r="A11391" s="200"/>
      <c r="B11391" s="200"/>
    </row>
    <row r="11392" spans="1:2" s="197" customFormat="1" x14ac:dyDescent="0.25">
      <c r="A11392" s="200"/>
      <c r="B11392" s="200"/>
    </row>
    <row r="11393" spans="1:2" s="197" customFormat="1" x14ac:dyDescent="0.25">
      <c r="A11393" s="200"/>
      <c r="B11393" s="200"/>
    </row>
    <row r="11394" spans="1:2" s="197" customFormat="1" x14ac:dyDescent="0.25">
      <c r="A11394" s="200"/>
      <c r="B11394" s="200"/>
    </row>
    <row r="11395" spans="1:2" s="197" customFormat="1" x14ac:dyDescent="0.25">
      <c r="A11395" s="200"/>
      <c r="B11395" s="200"/>
    </row>
    <row r="11396" spans="1:2" s="197" customFormat="1" x14ac:dyDescent="0.25">
      <c r="A11396" s="200"/>
      <c r="B11396" s="200"/>
    </row>
    <row r="11397" spans="1:2" s="197" customFormat="1" x14ac:dyDescent="0.25">
      <c r="A11397" s="200"/>
      <c r="B11397" s="200"/>
    </row>
    <row r="11398" spans="1:2" s="197" customFormat="1" x14ac:dyDescent="0.25">
      <c r="A11398" s="200"/>
      <c r="B11398" s="200"/>
    </row>
    <row r="11399" spans="1:2" s="197" customFormat="1" x14ac:dyDescent="0.25">
      <c r="A11399" s="200"/>
      <c r="B11399" s="200"/>
    </row>
    <row r="11400" spans="1:2" s="197" customFormat="1" x14ac:dyDescent="0.25">
      <c r="A11400" s="200"/>
      <c r="B11400" s="200"/>
    </row>
    <row r="11401" spans="1:2" s="197" customFormat="1" x14ac:dyDescent="0.25">
      <c r="A11401" s="200"/>
      <c r="B11401" s="200"/>
    </row>
    <row r="11402" spans="1:2" s="197" customFormat="1" x14ac:dyDescent="0.25">
      <c r="A11402" s="200"/>
      <c r="B11402" s="200"/>
    </row>
    <row r="11403" spans="1:2" s="197" customFormat="1" x14ac:dyDescent="0.25">
      <c r="A11403" s="200"/>
      <c r="B11403" s="200"/>
    </row>
    <row r="11404" spans="1:2" s="197" customFormat="1" x14ac:dyDescent="0.25">
      <c r="A11404" s="200"/>
      <c r="B11404" s="200"/>
    </row>
    <row r="11405" spans="1:2" s="197" customFormat="1" x14ac:dyDescent="0.25">
      <c r="A11405" s="200"/>
      <c r="B11405" s="200"/>
    </row>
    <row r="11406" spans="1:2" s="197" customFormat="1" x14ac:dyDescent="0.25">
      <c r="A11406" s="200"/>
      <c r="B11406" s="200"/>
    </row>
    <row r="11407" spans="1:2" s="197" customFormat="1" x14ac:dyDescent="0.25">
      <c r="A11407" s="200"/>
      <c r="B11407" s="200"/>
    </row>
    <row r="11408" spans="1:2" s="197" customFormat="1" x14ac:dyDescent="0.25">
      <c r="A11408" s="200"/>
      <c r="B11408" s="200"/>
    </row>
    <row r="11409" spans="1:2" s="197" customFormat="1" x14ac:dyDescent="0.25">
      <c r="A11409" s="200"/>
      <c r="B11409" s="200"/>
    </row>
    <row r="11410" spans="1:2" s="197" customFormat="1" x14ac:dyDescent="0.25">
      <c r="A11410" s="200"/>
      <c r="B11410" s="200"/>
    </row>
    <row r="11411" spans="1:2" s="197" customFormat="1" x14ac:dyDescent="0.25">
      <c r="A11411" s="200"/>
      <c r="B11411" s="200"/>
    </row>
    <row r="11412" spans="1:2" s="197" customFormat="1" x14ac:dyDescent="0.25">
      <c r="A11412" s="200"/>
      <c r="B11412" s="200"/>
    </row>
    <row r="11413" spans="1:2" s="197" customFormat="1" x14ac:dyDescent="0.25">
      <c r="A11413" s="200"/>
      <c r="B11413" s="200"/>
    </row>
    <row r="11414" spans="1:2" s="197" customFormat="1" x14ac:dyDescent="0.25">
      <c r="A11414" s="200"/>
      <c r="B11414" s="200"/>
    </row>
    <row r="11415" spans="1:2" s="197" customFormat="1" x14ac:dyDescent="0.25">
      <c r="A11415" s="200"/>
      <c r="B11415" s="200"/>
    </row>
    <row r="11416" spans="1:2" s="197" customFormat="1" x14ac:dyDescent="0.25">
      <c r="A11416" s="200"/>
      <c r="B11416" s="200"/>
    </row>
    <row r="11417" spans="1:2" s="197" customFormat="1" x14ac:dyDescent="0.25">
      <c r="A11417" s="200"/>
      <c r="B11417" s="200"/>
    </row>
    <row r="11418" spans="1:2" s="197" customFormat="1" x14ac:dyDescent="0.25">
      <c r="A11418" s="200"/>
      <c r="B11418" s="200"/>
    </row>
    <row r="11419" spans="1:2" s="197" customFormat="1" x14ac:dyDescent="0.25">
      <c r="A11419" s="200"/>
      <c r="B11419" s="200"/>
    </row>
    <row r="11420" spans="1:2" s="197" customFormat="1" x14ac:dyDescent="0.25">
      <c r="A11420" s="200"/>
      <c r="B11420" s="200"/>
    </row>
    <row r="11421" spans="1:2" s="197" customFormat="1" x14ac:dyDescent="0.25">
      <c r="A11421" s="200"/>
      <c r="B11421" s="200"/>
    </row>
    <row r="11422" spans="1:2" s="197" customFormat="1" x14ac:dyDescent="0.25">
      <c r="A11422" s="200"/>
      <c r="B11422" s="200"/>
    </row>
    <row r="11423" spans="1:2" s="197" customFormat="1" x14ac:dyDescent="0.25">
      <c r="A11423" s="200"/>
      <c r="B11423" s="200"/>
    </row>
    <row r="11424" spans="1:2" s="197" customFormat="1" x14ac:dyDescent="0.25">
      <c r="A11424" s="200"/>
      <c r="B11424" s="200"/>
    </row>
    <row r="11425" spans="1:2" s="197" customFormat="1" x14ac:dyDescent="0.25">
      <c r="A11425" s="200"/>
      <c r="B11425" s="200"/>
    </row>
    <row r="11426" spans="1:2" s="197" customFormat="1" x14ac:dyDescent="0.25">
      <c r="A11426" s="200"/>
      <c r="B11426" s="200"/>
    </row>
    <row r="11427" spans="1:2" s="197" customFormat="1" x14ac:dyDescent="0.25">
      <c r="A11427" s="200"/>
      <c r="B11427" s="200"/>
    </row>
    <row r="11428" spans="1:2" s="197" customFormat="1" x14ac:dyDescent="0.25">
      <c r="A11428" s="200"/>
      <c r="B11428" s="200"/>
    </row>
    <row r="11429" spans="1:2" s="197" customFormat="1" x14ac:dyDescent="0.25">
      <c r="A11429" s="200"/>
      <c r="B11429" s="200"/>
    </row>
    <row r="11430" spans="1:2" s="197" customFormat="1" x14ac:dyDescent="0.25">
      <c r="A11430" s="200"/>
      <c r="B11430" s="200"/>
    </row>
    <row r="11431" spans="1:2" s="197" customFormat="1" x14ac:dyDescent="0.25">
      <c r="A11431" s="200"/>
      <c r="B11431" s="200"/>
    </row>
    <row r="11432" spans="1:2" s="197" customFormat="1" x14ac:dyDescent="0.25">
      <c r="A11432" s="200"/>
      <c r="B11432" s="200"/>
    </row>
    <row r="11433" spans="1:2" s="197" customFormat="1" x14ac:dyDescent="0.25">
      <c r="A11433" s="200"/>
      <c r="B11433" s="200"/>
    </row>
    <row r="11434" spans="1:2" s="197" customFormat="1" x14ac:dyDescent="0.25">
      <c r="A11434" s="200"/>
      <c r="B11434" s="200"/>
    </row>
    <row r="11435" spans="1:2" s="197" customFormat="1" x14ac:dyDescent="0.25">
      <c r="A11435" s="200"/>
      <c r="B11435" s="200"/>
    </row>
    <row r="11436" spans="1:2" s="197" customFormat="1" x14ac:dyDescent="0.25">
      <c r="A11436" s="200"/>
      <c r="B11436" s="200"/>
    </row>
    <row r="11437" spans="1:2" s="197" customFormat="1" x14ac:dyDescent="0.25">
      <c r="A11437" s="200"/>
      <c r="B11437" s="200"/>
    </row>
    <row r="11438" spans="1:2" s="197" customFormat="1" x14ac:dyDescent="0.25">
      <c r="A11438" s="200"/>
      <c r="B11438" s="200"/>
    </row>
    <row r="11439" spans="1:2" s="197" customFormat="1" x14ac:dyDescent="0.25">
      <c r="A11439" s="200"/>
      <c r="B11439" s="200"/>
    </row>
    <row r="11440" spans="1:2" s="197" customFormat="1" x14ac:dyDescent="0.25">
      <c r="A11440" s="200"/>
      <c r="B11440" s="200"/>
    </row>
    <row r="11441" spans="1:2" s="197" customFormat="1" x14ac:dyDescent="0.25">
      <c r="A11441" s="200"/>
      <c r="B11441" s="200"/>
    </row>
    <row r="11442" spans="1:2" s="197" customFormat="1" x14ac:dyDescent="0.25">
      <c r="A11442" s="200"/>
      <c r="B11442" s="200"/>
    </row>
    <row r="11443" spans="1:2" s="197" customFormat="1" x14ac:dyDescent="0.25">
      <c r="A11443" s="200"/>
      <c r="B11443" s="200"/>
    </row>
    <row r="11444" spans="1:2" s="197" customFormat="1" x14ac:dyDescent="0.25">
      <c r="A11444" s="200"/>
      <c r="B11444" s="200"/>
    </row>
    <row r="11445" spans="1:2" s="197" customFormat="1" x14ac:dyDescent="0.25">
      <c r="A11445" s="200"/>
      <c r="B11445" s="200"/>
    </row>
    <row r="11446" spans="1:2" s="197" customFormat="1" x14ac:dyDescent="0.25">
      <c r="A11446" s="200"/>
      <c r="B11446" s="200"/>
    </row>
    <row r="11447" spans="1:2" s="197" customFormat="1" x14ac:dyDescent="0.25">
      <c r="A11447" s="200"/>
      <c r="B11447" s="200"/>
    </row>
    <row r="11448" spans="1:2" s="197" customFormat="1" x14ac:dyDescent="0.25">
      <c r="A11448" s="200"/>
      <c r="B11448" s="200"/>
    </row>
    <row r="11449" spans="1:2" s="197" customFormat="1" x14ac:dyDescent="0.25">
      <c r="A11449" s="200"/>
      <c r="B11449" s="200"/>
    </row>
    <row r="11450" spans="1:2" s="197" customFormat="1" x14ac:dyDescent="0.25">
      <c r="A11450" s="200"/>
      <c r="B11450" s="200"/>
    </row>
    <row r="11451" spans="1:2" s="197" customFormat="1" x14ac:dyDescent="0.25">
      <c r="A11451" s="200"/>
      <c r="B11451" s="200"/>
    </row>
    <row r="11452" spans="1:2" s="197" customFormat="1" x14ac:dyDescent="0.25">
      <c r="A11452" s="200"/>
      <c r="B11452" s="200"/>
    </row>
    <row r="11453" spans="1:2" s="197" customFormat="1" x14ac:dyDescent="0.25">
      <c r="A11453" s="200"/>
      <c r="B11453" s="200"/>
    </row>
    <row r="11454" spans="1:2" s="197" customFormat="1" x14ac:dyDescent="0.25">
      <c r="A11454" s="200"/>
      <c r="B11454" s="200"/>
    </row>
    <row r="11455" spans="1:2" s="197" customFormat="1" x14ac:dyDescent="0.25">
      <c r="A11455" s="200"/>
      <c r="B11455" s="200"/>
    </row>
    <row r="11456" spans="1:2" s="197" customFormat="1" x14ac:dyDescent="0.25">
      <c r="A11456" s="200"/>
      <c r="B11456" s="200"/>
    </row>
    <row r="11457" spans="1:2" s="197" customFormat="1" x14ac:dyDescent="0.25">
      <c r="A11457" s="200"/>
      <c r="B11457" s="200"/>
    </row>
    <row r="11458" spans="1:2" s="197" customFormat="1" x14ac:dyDescent="0.25">
      <c r="A11458" s="200"/>
      <c r="B11458" s="200"/>
    </row>
    <row r="11459" spans="1:2" s="197" customFormat="1" x14ac:dyDescent="0.25">
      <c r="A11459" s="200"/>
      <c r="B11459" s="200"/>
    </row>
    <row r="11460" spans="1:2" s="197" customFormat="1" x14ac:dyDescent="0.25">
      <c r="A11460" s="200"/>
      <c r="B11460" s="200"/>
    </row>
    <row r="11461" spans="1:2" s="197" customFormat="1" x14ac:dyDescent="0.25">
      <c r="A11461" s="200"/>
      <c r="B11461" s="200"/>
    </row>
    <row r="11462" spans="1:2" s="197" customFormat="1" x14ac:dyDescent="0.25">
      <c r="A11462" s="200"/>
      <c r="B11462" s="200"/>
    </row>
    <row r="11463" spans="1:2" s="197" customFormat="1" x14ac:dyDescent="0.25">
      <c r="A11463" s="200"/>
      <c r="B11463" s="200"/>
    </row>
    <row r="11464" spans="1:2" s="197" customFormat="1" x14ac:dyDescent="0.25">
      <c r="A11464" s="200"/>
      <c r="B11464" s="200"/>
    </row>
    <row r="11465" spans="1:2" s="197" customFormat="1" x14ac:dyDescent="0.25">
      <c r="A11465" s="200"/>
      <c r="B11465" s="200"/>
    </row>
    <row r="11466" spans="1:2" s="197" customFormat="1" x14ac:dyDescent="0.25">
      <c r="A11466" s="200"/>
      <c r="B11466" s="200"/>
    </row>
    <row r="11467" spans="1:2" s="197" customFormat="1" x14ac:dyDescent="0.25">
      <c r="A11467" s="200"/>
      <c r="B11467" s="200"/>
    </row>
    <row r="11468" spans="1:2" s="197" customFormat="1" x14ac:dyDescent="0.25">
      <c r="A11468" s="200"/>
      <c r="B11468" s="200"/>
    </row>
    <row r="11469" spans="1:2" s="197" customFormat="1" x14ac:dyDescent="0.25">
      <c r="A11469" s="200"/>
      <c r="B11469" s="200"/>
    </row>
    <row r="11470" spans="1:2" s="197" customFormat="1" x14ac:dyDescent="0.25">
      <c r="A11470" s="200"/>
      <c r="B11470" s="200"/>
    </row>
    <row r="11471" spans="1:2" s="197" customFormat="1" x14ac:dyDescent="0.25">
      <c r="A11471" s="200"/>
      <c r="B11471" s="200"/>
    </row>
    <row r="11472" spans="1:2" s="197" customFormat="1" x14ac:dyDescent="0.25">
      <c r="A11472" s="200"/>
      <c r="B11472" s="200"/>
    </row>
    <row r="11473" spans="1:2" s="197" customFormat="1" x14ac:dyDescent="0.25">
      <c r="A11473" s="200"/>
      <c r="B11473" s="200"/>
    </row>
    <row r="11474" spans="1:2" s="197" customFormat="1" x14ac:dyDescent="0.25">
      <c r="A11474" s="200"/>
      <c r="B11474" s="200"/>
    </row>
    <row r="11475" spans="1:2" s="197" customFormat="1" x14ac:dyDescent="0.25">
      <c r="A11475" s="200"/>
      <c r="B11475" s="200"/>
    </row>
    <row r="11476" spans="1:2" s="197" customFormat="1" x14ac:dyDescent="0.25">
      <c r="A11476" s="200"/>
      <c r="B11476" s="200"/>
    </row>
    <row r="11477" spans="1:2" s="197" customFormat="1" x14ac:dyDescent="0.25">
      <c r="A11477" s="200"/>
      <c r="B11477" s="200"/>
    </row>
    <row r="11478" spans="1:2" s="197" customFormat="1" x14ac:dyDescent="0.25">
      <c r="A11478" s="200"/>
      <c r="B11478" s="200"/>
    </row>
    <row r="11479" spans="1:2" s="197" customFormat="1" x14ac:dyDescent="0.25">
      <c r="A11479" s="200"/>
      <c r="B11479" s="200"/>
    </row>
    <row r="11480" spans="1:2" s="197" customFormat="1" x14ac:dyDescent="0.25">
      <c r="A11480" s="200"/>
      <c r="B11480" s="200"/>
    </row>
    <row r="11481" spans="1:2" s="197" customFormat="1" x14ac:dyDescent="0.25">
      <c r="A11481" s="200"/>
      <c r="B11481" s="200"/>
    </row>
    <row r="11482" spans="1:2" s="197" customFormat="1" x14ac:dyDescent="0.25">
      <c r="A11482" s="200"/>
      <c r="B11482" s="200"/>
    </row>
    <row r="11483" spans="1:2" s="197" customFormat="1" x14ac:dyDescent="0.25">
      <c r="A11483" s="200"/>
      <c r="B11483" s="200"/>
    </row>
    <row r="11484" spans="1:2" s="197" customFormat="1" x14ac:dyDescent="0.25">
      <c r="A11484" s="200"/>
      <c r="B11484" s="200"/>
    </row>
    <row r="11485" spans="1:2" s="197" customFormat="1" x14ac:dyDescent="0.25">
      <c r="A11485" s="200"/>
      <c r="B11485" s="200"/>
    </row>
    <row r="11486" spans="1:2" s="197" customFormat="1" x14ac:dyDescent="0.25">
      <c r="A11486" s="200"/>
      <c r="B11486" s="200"/>
    </row>
    <row r="11487" spans="1:2" s="197" customFormat="1" x14ac:dyDescent="0.25">
      <c r="A11487" s="200"/>
      <c r="B11487" s="200"/>
    </row>
    <row r="11488" spans="1:2" s="197" customFormat="1" x14ac:dyDescent="0.25">
      <c r="A11488" s="200"/>
      <c r="B11488" s="200"/>
    </row>
    <row r="11489" spans="1:2" s="197" customFormat="1" x14ac:dyDescent="0.25">
      <c r="A11489" s="200"/>
      <c r="B11489" s="200"/>
    </row>
    <row r="11490" spans="1:2" s="197" customFormat="1" x14ac:dyDescent="0.25">
      <c r="A11490" s="200"/>
      <c r="B11490" s="200"/>
    </row>
    <row r="11491" spans="1:2" s="197" customFormat="1" x14ac:dyDescent="0.25">
      <c r="A11491" s="200"/>
      <c r="B11491" s="200"/>
    </row>
    <row r="11492" spans="1:2" s="197" customFormat="1" x14ac:dyDescent="0.25">
      <c r="A11492" s="200"/>
      <c r="B11492" s="200"/>
    </row>
    <row r="11493" spans="1:2" s="197" customFormat="1" x14ac:dyDescent="0.25">
      <c r="A11493" s="200"/>
      <c r="B11493" s="200"/>
    </row>
    <row r="11494" spans="1:2" s="197" customFormat="1" x14ac:dyDescent="0.25">
      <c r="A11494" s="200"/>
      <c r="B11494" s="200"/>
    </row>
    <row r="11495" spans="1:2" s="197" customFormat="1" x14ac:dyDescent="0.25">
      <c r="A11495" s="200"/>
      <c r="B11495" s="200"/>
    </row>
    <row r="11496" spans="1:2" s="197" customFormat="1" x14ac:dyDescent="0.25">
      <c r="A11496" s="200"/>
      <c r="B11496" s="200"/>
    </row>
    <row r="11497" spans="1:2" s="197" customFormat="1" x14ac:dyDescent="0.25">
      <c r="A11497" s="200"/>
      <c r="B11497" s="200"/>
    </row>
    <row r="11498" spans="1:2" s="197" customFormat="1" x14ac:dyDescent="0.25">
      <c r="A11498" s="200"/>
      <c r="B11498" s="200"/>
    </row>
    <row r="11499" spans="1:2" s="197" customFormat="1" x14ac:dyDescent="0.25">
      <c r="A11499" s="200"/>
      <c r="B11499" s="200"/>
    </row>
    <row r="11500" spans="1:2" s="197" customFormat="1" x14ac:dyDescent="0.25">
      <c r="A11500" s="200"/>
      <c r="B11500" s="200"/>
    </row>
    <row r="11501" spans="1:2" s="197" customFormat="1" x14ac:dyDescent="0.25">
      <c r="A11501" s="200"/>
      <c r="B11501" s="200"/>
    </row>
    <row r="11502" spans="1:2" s="197" customFormat="1" x14ac:dyDescent="0.25">
      <c r="A11502" s="200"/>
      <c r="B11502" s="200"/>
    </row>
    <row r="11503" spans="1:2" s="197" customFormat="1" x14ac:dyDescent="0.25">
      <c r="A11503" s="200"/>
      <c r="B11503" s="200"/>
    </row>
    <row r="11504" spans="1:2" s="197" customFormat="1" x14ac:dyDescent="0.25">
      <c r="A11504" s="200"/>
      <c r="B11504" s="200"/>
    </row>
    <row r="11505" spans="1:2" s="197" customFormat="1" x14ac:dyDescent="0.25">
      <c r="A11505" s="200"/>
      <c r="B11505" s="200"/>
    </row>
    <row r="11506" spans="1:2" s="197" customFormat="1" x14ac:dyDescent="0.25">
      <c r="A11506" s="200"/>
      <c r="B11506" s="200"/>
    </row>
    <row r="11507" spans="1:2" s="197" customFormat="1" x14ac:dyDescent="0.25">
      <c r="A11507" s="200"/>
      <c r="B11507" s="200"/>
    </row>
    <row r="11508" spans="1:2" s="197" customFormat="1" x14ac:dyDescent="0.25">
      <c r="A11508" s="200"/>
      <c r="B11508" s="200"/>
    </row>
    <row r="11509" spans="1:2" s="197" customFormat="1" x14ac:dyDescent="0.25">
      <c r="A11509" s="200"/>
      <c r="B11509" s="200"/>
    </row>
    <row r="11510" spans="1:2" s="197" customFormat="1" x14ac:dyDescent="0.25">
      <c r="A11510" s="200"/>
      <c r="B11510" s="200"/>
    </row>
    <row r="11511" spans="1:2" s="197" customFormat="1" x14ac:dyDescent="0.25">
      <c r="A11511" s="200"/>
      <c r="B11511" s="200"/>
    </row>
    <row r="11512" spans="1:2" s="197" customFormat="1" x14ac:dyDescent="0.25">
      <c r="A11512" s="200"/>
      <c r="B11512" s="200"/>
    </row>
    <row r="11513" spans="1:2" s="197" customFormat="1" x14ac:dyDescent="0.25">
      <c r="A11513" s="200"/>
      <c r="B11513" s="200"/>
    </row>
    <row r="11514" spans="1:2" s="197" customFormat="1" x14ac:dyDescent="0.25">
      <c r="A11514" s="200"/>
      <c r="B11514" s="200"/>
    </row>
    <row r="11515" spans="1:2" s="197" customFormat="1" x14ac:dyDescent="0.25">
      <c r="A11515" s="200"/>
      <c r="B11515" s="200"/>
    </row>
    <row r="11516" spans="1:2" s="197" customFormat="1" x14ac:dyDescent="0.25">
      <c r="A11516" s="200"/>
      <c r="B11516" s="200"/>
    </row>
    <row r="11517" spans="1:2" s="197" customFormat="1" x14ac:dyDescent="0.25">
      <c r="A11517" s="200"/>
      <c r="B11517" s="200"/>
    </row>
    <row r="11518" spans="1:2" s="197" customFormat="1" x14ac:dyDescent="0.25">
      <c r="A11518" s="200"/>
      <c r="B11518" s="200"/>
    </row>
    <row r="11519" spans="1:2" s="197" customFormat="1" x14ac:dyDescent="0.25">
      <c r="A11519" s="200"/>
      <c r="B11519" s="200"/>
    </row>
    <row r="11520" spans="1:2" s="197" customFormat="1" x14ac:dyDescent="0.25">
      <c r="A11520" s="200"/>
      <c r="B11520" s="200"/>
    </row>
    <row r="11521" spans="1:2" s="197" customFormat="1" x14ac:dyDescent="0.25">
      <c r="A11521" s="200"/>
      <c r="B11521" s="200"/>
    </row>
    <row r="11522" spans="1:2" s="197" customFormat="1" x14ac:dyDescent="0.25">
      <c r="A11522" s="200"/>
      <c r="B11522" s="200"/>
    </row>
    <row r="11523" spans="1:2" s="197" customFormat="1" x14ac:dyDescent="0.25">
      <c r="A11523" s="200"/>
      <c r="B11523" s="200"/>
    </row>
    <row r="11524" spans="1:2" s="197" customFormat="1" x14ac:dyDescent="0.25">
      <c r="A11524" s="200"/>
      <c r="B11524" s="200"/>
    </row>
    <row r="11525" spans="1:2" s="197" customFormat="1" x14ac:dyDescent="0.25">
      <c r="A11525" s="200"/>
      <c r="B11525" s="200"/>
    </row>
    <row r="11526" spans="1:2" s="197" customFormat="1" x14ac:dyDescent="0.25">
      <c r="A11526" s="200"/>
      <c r="B11526" s="200"/>
    </row>
    <row r="11527" spans="1:2" s="197" customFormat="1" x14ac:dyDescent="0.25">
      <c r="A11527" s="200"/>
      <c r="B11527" s="200"/>
    </row>
    <row r="11528" spans="1:2" s="197" customFormat="1" x14ac:dyDescent="0.25">
      <c r="A11528" s="200"/>
      <c r="B11528" s="200"/>
    </row>
    <row r="11529" spans="1:2" s="197" customFormat="1" x14ac:dyDescent="0.25">
      <c r="A11529" s="200"/>
      <c r="B11529" s="200"/>
    </row>
    <row r="11530" spans="1:2" s="197" customFormat="1" x14ac:dyDescent="0.25">
      <c r="A11530" s="200"/>
      <c r="B11530" s="200"/>
    </row>
    <row r="11531" spans="1:2" s="197" customFormat="1" x14ac:dyDescent="0.25">
      <c r="A11531" s="200"/>
      <c r="B11531" s="200"/>
    </row>
    <row r="11532" spans="1:2" s="197" customFormat="1" x14ac:dyDescent="0.25">
      <c r="A11532" s="200"/>
      <c r="B11532" s="200"/>
    </row>
    <row r="11533" spans="1:2" s="197" customFormat="1" x14ac:dyDescent="0.25">
      <c r="A11533" s="200"/>
      <c r="B11533" s="200"/>
    </row>
    <row r="11534" spans="1:2" s="197" customFormat="1" x14ac:dyDescent="0.25">
      <c r="A11534" s="200"/>
      <c r="B11534" s="200"/>
    </row>
    <row r="11535" spans="1:2" s="197" customFormat="1" x14ac:dyDescent="0.25">
      <c r="A11535" s="200"/>
      <c r="B11535" s="200"/>
    </row>
    <row r="11536" spans="1:2" s="197" customFormat="1" x14ac:dyDescent="0.25">
      <c r="A11536" s="200"/>
      <c r="B11536" s="200"/>
    </row>
    <row r="11537" spans="1:2" s="197" customFormat="1" x14ac:dyDescent="0.25">
      <c r="A11537" s="200"/>
      <c r="B11537" s="200"/>
    </row>
    <row r="11538" spans="1:2" s="197" customFormat="1" x14ac:dyDescent="0.25">
      <c r="A11538" s="200"/>
      <c r="B11538" s="200"/>
    </row>
    <row r="11539" spans="1:2" s="197" customFormat="1" x14ac:dyDescent="0.25">
      <c r="A11539" s="200"/>
      <c r="B11539" s="200"/>
    </row>
    <row r="11540" spans="1:2" s="197" customFormat="1" x14ac:dyDescent="0.25">
      <c r="A11540" s="200"/>
      <c r="B11540" s="200"/>
    </row>
    <row r="11541" spans="1:2" s="197" customFormat="1" x14ac:dyDescent="0.25">
      <c r="A11541" s="200"/>
      <c r="B11541" s="200"/>
    </row>
    <row r="11542" spans="1:2" s="197" customFormat="1" x14ac:dyDescent="0.25">
      <c r="A11542" s="200"/>
      <c r="B11542" s="200"/>
    </row>
    <row r="11543" spans="1:2" s="197" customFormat="1" x14ac:dyDescent="0.25">
      <c r="A11543" s="200"/>
      <c r="B11543" s="200"/>
    </row>
    <row r="11544" spans="1:2" s="197" customFormat="1" x14ac:dyDescent="0.25">
      <c r="A11544" s="200"/>
      <c r="B11544" s="200"/>
    </row>
    <row r="11545" spans="1:2" s="197" customFormat="1" x14ac:dyDescent="0.25">
      <c r="A11545" s="200"/>
      <c r="B11545" s="200"/>
    </row>
    <row r="11546" spans="1:2" s="197" customFormat="1" x14ac:dyDescent="0.25">
      <c r="A11546" s="200"/>
      <c r="B11546" s="200"/>
    </row>
    <row r="11547" spans="1:2" s="197" customFormat="1" x14ac:dyDescent="0.25">
      <c r="A11547" s="200"/>
      <c r="B11547" s="200"/>
    </row>
    <row r="11548" spans="1:2" s="197" customFormat="1" x14ac:dyDescent="0.25">
      <c r="A11548" s="200"/>
      <c r="B11548" s="200"/>
    </row>
    <row r="11549" spans="1:2" s="197" customFormat="1" x14ac:dyDescent="0.25">
      <c r="A11549" s="200"/>
      <c r="B11549" s="200"/>
    </row>
    <row r="11550" spans="1:2" s="197" customFormat="1" x14ac:dyDescent="0.25">
      <c r="A11550" s="200"/>
      <c r="B11550" s="200"/>
    </row>
    <row r="11551" spans="1:2" s="197" customFormat="1" x14ac:dyDescent="0.25">
      <c r="A11551" s="200"/>
      <c r="B11551" s="200"/>
    </row>
    <row r="11552" spans="1:2" s="197" customFormat="1" x14ac:dyDescent="0.25">
      <c r="A11552" s="200"/>
      <c r="B11552" s="200"/>
    </row>
    <row r="11553" spans="1:2" s="197" customFormat="1" x14ac:dyDescent="0.25">
      <c r="A11553" s="200"/>
      <c r="B11553" s="200"/>
    </row>
    <row r="11554" spans="1:2" s="197" customFormat="1" x14ac:dyDescent="0.25">
      <c r="A11554" s="200"/>
      <c r="B11554" s="200"/>
    </row>
    <row r="11555" spans="1:2" s="197" customFormat="1" x14ac:dyDescent="0.25">
      <c r="A11555" s="200"/>
      <c r="B11555" s="200"/>
    </row>
    <row r="11556" spans="1:2" s="197" customFormat="1" x14ac:dyDescent="0.25">
      <c r="A11556" s="200"/>
      <c r="B11556" s="200"/>
    </row>
    <row r="11557" spans="1:2" s="197" customFormat="1" x14ac:dyDescent="0.25">
      <c r="A11557" s="200"/>
      <c r="B11557" s="200"/>
    </row>
    <row r="11558" spans="1:2" s="197" customFormat="1" x14ac:dyDescent="0.25">
      <c r="A11558" s="200"/>
      <c r="B11558" s="200"/>
    </row>
    <row r="11559" spans="1:2" s="197" customFormat="1" x14ac:dyDescent="0.25">
      <c r="A11559" s="200"/>
      <c r="B11559" s="200"/>
    </row>
    <row r="11560" spans="1:2" s="197" customFormat="1" x14ac:dyDescent="0.25">
      <c r="A11560" s="200"/>
      <c r="B11560" s="200"/>
    </row>
    <row r="11561" spans="1:2" s="197" customFormat="1" x14ac:dyDescent="0.25">
      <c r="A11561" s="200"/>
      <c r="B11561" s="200"/>
    </row>
    <row r="11562" spans="1:2" s="197" customFormat="1" x14ac:dyDescent="0.25">
      <c r="A11562" s="200"/>
      <c r="B11562" s="200"/>
    </row>
    <row r="11563" spans="1:2" s="197" customFormat="1" x14ac:dyDescent="0.25">
      <c r="A11563" s="200"/>
      <c r="B11563" s="200"/>
    </row>
    <row r="11564" spans="1:2" s="197" customFormat="1" x14ac:dyDescent="0.25">
      <c r="A11564" s="200"/>
      <c r="B11564" s="200"/>
    </row>
    <row r="11565" spans="1:2" s="197" customFormat="1" x14ac:dyDescent="0.25">
      <c r="A11565" s="200"/>
      <c r="B11565" s="200"/>
    </row>
    <row r="11566" spans="1:2" s="197" customFormat="1" x14ac:dyDescent="0.25">
      <c r="A11566" s="200"/>
      <c r="B11566" s="200"/>
    </row>
    <row r="11567" spans="1:2" s="197" customFormat="1" x14ac:dyDescent="0.25">
      <c r="A11567" s="200"/>
      <c r="B11567" s="200"/>
    </row>
    <row r="11568" spans="1:2" s="197" customFormat="1" x14ac:dyDescent="0.25">
      <c r="A11568" s="200"/>
      <c r="B11568" s="200"/>
    </row>
    <row r="11569" spans="1:2" s="197" customFormat="1" x14ac:dyDescent="0.25">
      <c r="A11569" s="200"/>
      <c r="B11569" s="200"/>
    </row>
    <row r="11570" spans="1:2" s="197" customFormat="1" x14ac:dyDescent="0.25">
      <c r="A11570" s="200"/>
      <c r="B11570" s="200"/>
    </row>
    <row r="11571" spans="1:2" s="197" customFormat="1" x14ac:dyDescent="0.25">
      <c r="A11571" s="200"/>
      <c r="B11571" s="200"/>
    </row>
    <row r="11572" spans="1:2" s="197" customFormat="1" x14ac:dyDescent="0.25">
      <c r="A11572" s="200"/>
      <c r="B11572" s="200"/>
    </row>
    <row r="11573" spans="1:2" s="197" customFormat="1" x14ac:dyDescent="0.25">
      <c r="A11573" s="200"/>
      <c r="B11573" s="200"/>
    </row>
    <row r="11574" spans="1:2" s="197" customFormat="1" x14ac:dyDescent="0.25">
      <c r="A11574" s="200"/>
      <c r="B11574" s="200"/>
    </row>
    <row r="11575" spans="1:2" s="197" customFormat="1" x14ac:dyDescent="0.25">
      <c r="A11575" s="200"/>
      <c r="B11575" s="200"/>
    </row>
    <row r="11576" spans="1:2" s="197" customFormat="1" x14ac:dyDescent="0.25">
      <c r="A11576" s="200"/>
      <c r="B11576" s="200"/>
    </row>
    <row r="11577" spans="1:2" s="197" customFormat="1" x14ac:dyDescent="0.25">
      <c r="A11577" s="200"/>
      <c r="B11577" s="200"/>
    </row>
    <row r="11578" spans="1:2" s="197" customFormat="1" x14ac:dyDescent="0.25">
      <c r="A11578" s="200"/>
      <c r="B11578" s="200"/>
    </row>
    <row r="11579" spans="1:2" s="197" customFormat="1" x14ac:dyDescent="0.25">
      <c r="A11579" s="200"/>
      <c r="B11579" s="200"/>
    </row>
    <row r="11580" spans="1:2" s="197" customFormat="1" x14ac:dyDescent="0.25">
      <c r="A11580" s="200"/>
      <c r="B11580" s="200"/>
    </row>
    <row r="11581" spans="1:2" s="197" customFormat="1" x14ac:dyDescent="0.25">
      <c r="A11581" s="200"/>
      <c r="B11581" s="200"/>
    </row>
    <row r="11582" spans="1:2" s="197" customFormat="1" x14ac:dyDescent="0.25">
      <c r="A11582" s="200"/>
      <c r="B11582" s="200"/>
    </row>
    <row r="11583" spans="1:2" s="197" customFormat="1" x14ac:dyDescent="0.25">
      <c r="A11583" s="200"/>
      <c r="B11583" s="200"/>
    </row>
    <row r="11584" spans="1:2" s="197" customFormat="1" x14ac:dyDescent="0.25">
      <c r="A11584" s="200"/>
      <c r="B11584" s="200"/>
    </row>
    <row r="11585" spans="1:2" s="197" customFormat="1" x14ac:dyDescent="0.25">
      <c r="A11585" s="200"/>
      <c r="B11585" s="200"/>
    </row>
    <row r="11586" spans="1:2" s="197" customFormat="1" x14ac:dyDescent="0.25">
      <c r="A11586" s="200"/>
      <c r="B11586" s="200"/>
    </row>
    <row r="11587" spans="1:2" s="197" customFormat="1" x14ac:dyDescent="0.25">
      <c r="A11587" s="200"/>
      <c r="B11587" s="200"/>
    </row>
    <row r="11588" spans="1:2" s="197" customFormat="1" x14ac:dyDescent="0.25">
      <c r="A11588" s="200"/>
      <c r="B11588" s="200"/>
    </row>
    <row r="11589" spans="1:2" s="197" customFormat="1" x14ac:dyDescent="0.25">
      <c r="A11589" s="200"/>
      <c r="B11589" s="200"/>
    </row>
    <row r="11590" spans="1:2" s="197" customFormat="1" x14ac:dyDescent="0.25">
      <c r="A11590" s="200"/>
      <c r="B11590" s="200"/>
    </row>
    <row r="11591" spans="1:2" s="197" customFormat="1" x14ac:dyDescent="0.25">
      <c r="A11591" s="200"/>
      <c r="B11591" s="200"/>
    </row>
    <row r="11592" spans="1:2" s="197" customFormat="1" x14ac:dyDescent="0.25">
      <c r="A11592" s="200"/>
      <c r="B11592" s="200"/>
    </row>
    <row r="11593" spans="1:2" s="197" customFormat="1" x14ac:dyDescent="0.25">
      <c r="A11593" s="200"/>
      <c r="B11593" s="200"/>
    </row>
    <row r="11594" spans="1:2" s="197" customFormat="1" x14ac:dyDescent="0.25">
      <c r="A11594" s="200"/>
      <c r="B11594" s="200"/>
    </row>
    <row r="11595" spans="1:2" s="197" customFormat="1" x14ac:dyDescent="0.25">
      <c r="A11595" s="200"/>
      <c r="B11595" s="200"/>
    </row>
    <row r="11596" spans="1:2" s="197" customFormat="1" x14ac:dyDescent="0.25">
      <c r="A11596" s="200"/>
      <c r="B11596" s="200"/>
    </row>
    <row r="11597" spans="1:2" s="197" customFormat="1" x14ac:dyDescent="0.25">
      <c r="A11597" s="200"/>
      <c r="B11597" s="200"/>
    </row>
    <row r="11598" spans="1:2" s="197" customFormat="1" x14ac:dyDescent="0.25">
      <c r="A11598" s="200"/>
      <c r="B11598" s="200"/>
    </row>
    <row r="11599" spans="1:2" s="197" customFormat="1" x14ac:dyDescent="0.25">
      <c r="A11599" s="200"/>
      <c r="B11599" s="200"/>
    </row>
    <row r="11600" spans="1:2" s="197" customFormat="1" x14ac:dyDescent="0.25">
      <c r="A11600" s="200"/>
      <c r="B11600" s="200"/>
    </row>
    <row r="11601" spans="1:2" s="197" customFormat="1" x14ac:dyDescent="0.25">
      <c r="A11601" s="200"/>
      <c r="B11601" s="200"/>
    </row>
    <row r="11602" spans="1:2" s="197" customFormat="1" x14ac:dyDescent="0.25">
      <c r="A11602" s="200"/>
      <c r="B11602" s="200"/>
    </row>
    <row r="11603" spans="1:2" s="197" customFormat="1" x14ac:dyDescent="0.25">
      <c r="A11603" s="200"/>
      <c r="B11603" s="200"/>
    </row>
    <row r="11604" spans="1:2" s="197" customFormat="1" x14ac:dyDescent="0.25">
      <c r="A11604" s="200"/>
      <c r="B11604" s="200"/>
    </row>
    <row r="11605" spans="1:2" s="197" customFormat="1" x14ac:dyDescent="0.25">
      <c r="A11605" s="200"/>
      <c r="B11605" s="200"/>
    </row>
    <row r="11606" spans="1:2" s="197" customFormat="1" x14ac:dyDescent="0.25">
      <c r="A11606" s="200"/>
      <c r="B11606" s="200"/>
    </row>
    <row r="11607" spans="1:2" s="197" customFormat="1" x14ac:dyDescent="0.25">
      <c r="A11607" s="200"/>
      <c r="B11607" s="200"/>
    </row>
    <row r="11608" spans="1:2" s="197" customFormat="1" x14ac:dyDescent="0.25">
      <c r="A11608" s="200"/>
      <c r="B11608" s="200"/>
    </row>
    <row r="11609" spans="1:2" s="197" customFormat="1" x14ac:dyDescent="0.25">
      <c r="A11609" s="200"/>
      <c r="B11609" s="200"/>
    </row>
    <row r="11610" spans="1:2" s="197" customFormat="1" x14ac:dyDescent="0.25">
      <c r="A11610" s="200"/>
      <c r="B11610" s="200"/>
    </row>
    <row r="11611" spans="1:2" s="197" customFormat="1" x14ac:dyDescent="0.25">
      <c r="A11611" s="200"/>
      <c r="B11611" s="200"/>
    </row>
    <row r="11612" spans="1:2" s="197" customFormat="1" x14ac:dyDescent="0.25">
      <c r="A11612" s="200"/>
      <c r="B11612" s="200"/>
    </row>
    <row r="11613" spans="1:2" s="197" customFormat="1" x14ac:dyDescent="0.25">
      <c r="A11613" s="200"/>
      <c r="B11613" s="200"/>
    </row>
    <row r="11614" spans="1:2" s="197" customFormat="1" x14ac:dyDescent="0.25">
      <c r="A11614" s="200"/>
      <c r="B11614" s="200"/>
    </row>
    <row r="11615" spans="1:2" s="197" customFormat="1" x14ac:dyDescent="0.25">
      <c r="A11615" s="200"/>
      <c r="B11615" s="200"/>
    </row>
    <row r="11616" spans="1:2" s="197" customFormat="1" x14ac:dyDescent="0.25">
      <c r="A11616" s="200"/>
      <c r="B11616" s="200"/>
    </row>
    <row r="11617" spans="1:2" s="197" customFormat="1" x14ac:dyDescent="0.25">
      <c r="A11617" s="200"/>
      <c r="B11617" s="200"/>
    </row>
    <row r="11618" spans="1:2" s="197" customFormat="1" x14ac:dyDescent="0.25">
      <c r="A11618" s="200"/>
      <c r="B11618" s="200"/>
    </row>
    <row r="11619" spans="1:2" s="197" customFormat="1" x14ac:dyDescent="0.25">
      <c r="A11619" s="200"/>
      <c r="B11619" s="200"/>
    </row>
    <row r="11620" spans="1:2" s="197" customFormat="1" x14ac:dyDescent="0.25">
      <c r="A11620" s="200"/>
      <c r="B11620" s="200"/>
    </row>
    <row r="11621" spans="1:2" s="197" customFormat="1" x14ac:dyDescent="0.25">
      <c r="A11621" s="200"/>
      <c r="B11621" s="200"/>
    </row>
    <row r="11622" spans="1:2" s="197" customFormat="1" x14ac:dyDescent="0.25">
      <c r="A11622" s="200"/>
      <c r="B11622" s="200"/>
    </row>
    <row r="11623" spans="1:2" s="197" customFormat="1" x14ac:dyDescent="0.25">
      <c r="A11623" s="200"/>
      <c r="B11623" s="200"/>
    </row>
    <row r="11624" spans="1:2" s="197" customFormat="1" x14ac:dyDescent="0.25">
      <c r="A11624" s="200"/>
      <c r="B11624" s="200"/>
    </row>
    <row r="11625" spans="1:2" s="197" customFormat="1" x14ac:dyDescent="0.25">
      <c r="A11625" s="200"/>
      <c r="B11625" s="200"/>
    </row>
    <row r="11626" spans="1:2" s="197" customFormat="1" x14ac:dyDescent="0.25">
      <c r="A11626" s="200"/>
      <c r="B11626" s="200"/>
    </row>
    <row r="11627" spans="1:2" s="197" customFormat="1" x14ac:dyDescent="0.25">
      <c r="A11627" s="200"/>
      <c r="B11627" s="200"/>
    </row>
    <row r="11628" spans="1:2" s="197" customFormat="1" x14ac:dyDescent="0.25">
      <c r="A11628" s="200"/>
      <c r="B11628" s="200"/>
    </row>
    <row r="11629" spans="1:2" s="197" customFormat="1" x14ac:dyDescent="0.25">
      <c r="A11629" s="200"/>
      <c r="B11629" s="200"/>
    </row>
    <row r="11630" spans="1:2" s="197" customFormat="1" x14ac:dyDescent="0.25">
      <c r="A11630" s="200"/>
      <c r="B11630" s="200"/>
    </row>
    <row r="11631" spans="1:2" s="197" customFormat="1" x14ac:dyDescent="0.25">
      <c r="A11631" s="200"/>
      <c r="B11631" s="200"/>
    </row>
    <row r="11632" spans="1:2" s="197" customFormat="1" x14ac:dyDescent="0.25">
      <c r="A11632" s="200"/>
      <c r="B11632" s="200"/>
    </row>
    <row r="11633" spans="1:2" s="197" customFormat="1" x14ac:dyDescent="0.25">
      <c r="A11633" s="200"/>
      <c r="B11633" s="200"/>
    </row>
    <row r="11634" spans="1:2" s="197" customFormat="1" x14ac:dyDescent="0.25">
      <c r="A11634" s="200"/>
      <c r="B11634" s="200"/>
    </row>
    <row r="11635" spans="1:2" s="197" customFormat="1" x14ac:dyDescent="0.25">
      <c r="A11635" s="200"/>
      <c r="B11635" s="200"/>
    </row>
    <row r="11636" spans="1:2" s="197" customFormat="1" x14ac:dyDescent="0.25">
      <c r="A11636" s="200"/>
      <c r="B11636" s="200"/>
    </row>
    <row r="11637" spans="1:2" s="197" customFormat="1" x14ac:dyDescent="0.25">
      <c r="A11637" s="200"/>
      <c r="B11637" s="200"/>
    </row>
    <row r="11638" spans="1:2" s="197" customFormat="1" x14ac:dyDescent="0.25">
      <c r="A11638" s="200"/>
      <c r="B11638" s="200"/>
    </row>
    <row r="11639" spans="1:2" s="197" customFormat="1" x14ac:dyDescent="0.25">
      <c r="A11639" s="200"/>
      <c r="B11639" s="200"/>
    </row>
    <row r="11640" spans="1:2" s="197" customFormat="1" x14ac:dyDescent="0.25">
      <c r="A11640" s="200"/>
      <c r="B11640" s="200"/>
    </row>
    <row r="11641" spans="1:2" s="197" customFormat="1" x14ac:dyDescent="0.25">
      <c r="A11641" s="200"/>
      <c r="B11641" s="200"/>
    </row>
    <row r="11642" spans="1:2" s="197" customFormat="1" x14ac:dyDescent="0.25">
      <c r="A11642" s="200"/>
      <c r="B11642" s="200"/>
    </row>
    <row r="11643" spans="1:2" s="197" customFormat="1" x14ac:dyDescent="0.25">
      <c r="A11643" s="200"/>
      <c r="B11643" s="200"/>
    </row>
    <row r="11644" spans="1:2" s="197" customFormat="1" x14ac:dyDescent="0.25">
      <c r="A11644" s="200"/>
      <c r="B11644" s="200"/>
    </row>
    <row r="11645" spans="1:2" s="197" customFormat="1" x14ac:dyDescent="0.25">
      <c r="A11645" s="200"/>
      <c r="B11645" s="200"/>
    </row>
    <row r="11646" spans="1:2" s="197" customFormat="1" x14ac:dyDescent="0.25">
      <c r="A11646" s="200"/>
      <c r="B11646" s="200"/>
    </row>
    <row r="11647" spans="1:2" s="197" customFormat="1" x14ac:dyDescent="0.25">
      <c r="A11647" s="200"/>
      <c r="B11647" s="200"/>
    </row>
    <row r="11648" spans="1:2" s="197" customFormat="1" x14ac:dyDescent="0.25">
      <c r="A11648" s="200"/>
      <c r="B11648" s="200"/>
    </row>
    <row r="11649" spans="1:2" s="197" customFormat="1" x14ac:dyDescent="0.25">
      <c r="A11649" s="200"/>
      <c r="B11649" s="200"/>
    </row>
    <row r="11650" spans="1:2" s="197" customFormat="1" x14ac:dyDescent="0.25">
      <c r="A11650" s="200"/>
      <c r="B11650" s="200"/>
    </row>
    <row r="11651" spans="1:2" s="197" customFormat="1" x14ac:dyDescent="0.25">
      <c r="A11651" s="200"/>
      <c r="B11651" s="200"/>
    </row>
    <row r="11652" spans="1:2" s="197" customFormat="1" x14ac:dyDescent="0.25">
      <c r="A11652" s="200"/>
      <c r="B11652" s="200"/>
    </row>
    <row r="11653" spans="1:2" s="197" customFormat="1" x14ac:dyDescent="0.25">
      <c r="A11653" s="200"/>
      <c r="B11653" s="200"/>
    </row>
    <row r="11654" spans="1:2" s="197" customFormat="1" x14ac:dyDescent="0.25">
      <c r="A11654" s="200"/>
      <c r="B11654" s="200"/>
    </row>
    <row r="11655" spans="1:2" s="197" customFormat="1" x14ac:dyDescent="0.25">
      <c r="A11655" s="200"/>
      <c r="B11655" s="200"/>
    </row>
    <row r="11656" spans="1:2" s="197" customFormat="1" x14ac:dyDescent="0.25">
      <c r="A11656" s="200"/>
      <c r="B11656" s="200"/>
    </row>
    <row r="11657" spans="1:2" s="197" customFormat="1" x14ac:dyDescent="0.25">
      <c r="A11657" s="200"/>
      <c r="B11657" s="200"/>
    </row>
    <row r="11658" spans="1:2" s="197" customFormat="1" x14ac:dyDescent="0.25">
      <c r="A11658" s="200"/>
      <c r="B11658" s="200"/>
    </row>
    <row r="11659" spans="1:2" s="197" customFormat="1" x14ac:dyDescent="0.25">
      <c r="A11659" s="200"/>
      <c r="B11659" s="200"/>
    </row>
    <row r="11660" spans="1:2" s="197" customFormat="1" x14ac:dyDescent="0.25">
      <c r="A11660" s="200"/>
      <c r="B11660" s="200"/>
    </row>
    <row r="11661" spans="1:2" s="197" customFormat="1" x14ac:dyDescent="0.25">
      <c r="A11661" s="200"/>
      <c r="B11661" s="200"/>
    </row>
    <row r="11662" spans="1:2" s="197" customFormat="1" x14ac:dyDescent="0.25">
      <c r="A11662" s="200"/>
      <c r="B11662" s="200"/>
    </row>
    <row r="11663" spans="1:2" s="197" customFormat="1" x14ac:dyDescent="0.25">
      <c r="A11663" s="200"/>
      <c r="B11663" s="200"/>
    </row>
    <row r="11664" spans="1:2" s="197" customFormat="1" x14ac:dyDescent="0.25">
      <c r="A11664" s="200"/>
      <c r="B11664" s="200"/>
    </row>
    <row r="11665" spans="1:2" s="197" customFormat="1" x14ac:dyDescent="0.25">
      <c r="A11665" s="200"/>
      <c r="B11665" s="200"/>
    </row>
    <row r="11666" spans="1:2" s="197" customFormat="1" x14ac:dyDescent="0.25">
      <c r="A11666" s="200"/>
      <c r="B11666" s="200"/>
    </row>
    <row r="11667" spans="1:2" s="197" customFormat="1" x14ac:dyDescent="0.25">
      <c r="A11667" s="200"/>
      <c r="B11667" s="200"/>
    </row>
    <row r="11668" spans="1:2" s="197" customFormat="1" x14ac:dyDescent="0.25">
      <c r="A11668" s="200"/>
      <c r="B11668" s="200"/>
    </row>
    <row r="11669" spans="1:2" s="197" customFormat="1" x14ac:dyDescent="0.25">
      <c r="A11669" s="200"/>
      <c r="B11669" s="200"/>
    </row>
    <row r="11670" spans="1:2" s="197" customFormat="1" x14ac:dyDescent="0.25">
      <c r="A11670" s="200"/>
      <c r="B11670" s="200"/>
    </row>
    <row r="11671" spans="1:2" s="197" customFormat="1" x14ac:dyDescent="0.25">
      <c r="A11671" s="200"/>
      <c r="B11671" s="200"/>
    </row>
    <row r="11672" spans="1:2" s="197" customFormat="1" x14ac:dyDescent="0.25">
      <c r="A11672" s="200"/>
      <c r="B11672" s="200"/>
    </row>
    <row r="11673" spans="1:2" s="197" customFormat="1" x14ac:dyDescent="0.25">
      <c r="A11673" s="200"/>
      <c r="B11673" s="200"/>
    </row>
    <row r="11674" spans="1:2" s="197" customFormat="1" x14ac:dyDescent="0.25">
      <c r="A11674" s="200"/>
      <c r="B11674" s="200"/>
    </row>
    <row r="11675" spans="1:2" s="197" customFormat="1" x14ac:dyDescent="0.25">
      <c r="A11675" s="200"/>
      <c r="B11675" s="200"/>
    </row>
    <row r="11676" spans="1:2" s="197" customFormat="1" x14ac:dyDescent="0.25">
      <c r="A11676" s="200"/>
      <c r="B11676" s="200"/>
    </row>
    <row r="11677" spans="1:2" s="197" customFormat="1" x14ac:dyDescent="0.25">
      <c r="A11677" s="200"/>
      <c r="B11677" s="200"/>
    </row>
    <row r="11678" spans="1:2" s="197" customFormat="1" x14ac:dyDescent="0.25">
      <c r="A11678" s="200"/>
      <c r="B11678" s="200"/>
    </row>
    <row r="11679" spans="1:2" s="197" customFormat="1" x14ac:dyDescent="0.25">
      <c r="A11679" s="200"/>
      <c r="B11679" s="200"/>
    </row>
    <row r="11680" spans="1:2" s="197" customFormat="1" x14ac:dyDescent="0.25">
      <c r="A11680" s="200"/>
      <c r="B11680" s="200"/>
    </row>
    <row r="11681" spans="1:2" s="197" customFormat="1" x14ac:dyDescent="0.25">
      <c r="A11681" s="200"/>
      <c r="B11681" s="200"/>
    </row>
    <row r="11682" spans="1:2" s="197" customFormat="1" x14ac:dyDescent="0.25">
      <c r="A11682" s="200"/>
      <c r="B11682" s="200"/>
    </row>
    <row r="11683" spans="1:2" s="197" customFormat="1" x14ac:dyDescent="0.25">
      <c r="A11683" s="200"/>
      <c r="B11683" s="200"/>
    </row>
    <row r="11684" spans="1:2" s="197" customFormat="1" x14ac:dyDescent="0.25">
      <c r="A11684" s="200"/>
      <c r="B11684" s="200"/>
    </row>
    <row r="11685" spans="1:2" s="197" customFormat="1" x14ac:dyDescent="0.25">
      <c r="A11685" s="200"/>
      <c r="B11685" s="200"/>
    </row>
    <row r="11686" spans="1:2" s="197" customFormat="1" x14ac:dyDescent="0.25">
      <c r="A11686" s="200"/>
      <c r="B11686" s="200"/>
    </row>
    <row r="11687" spans="1:2" s="197" customFormat="1" x14ac:dyDescent="0.25">
      <c r="A11687" s="200"/>
      <c r="B11687" s="200"/>
    </row>
    <row r="11688" spans="1:2" s="197" customFormat="1" x14ac:dyDescent="0.25">
      <c r="A11688" s="200"/>
      <c r="B11688" s="200"/>
    </row>
    <row r="11689" spans="1:2" s="197" customFormat="1" x14ac:dyDescent="0.25">
      <c r="A11689" s="200"/>
      <c r="B11689" s="200"/>
    </row>
    <row r="11690" spans="1:2" s="197" customFormat="1" x14ac:dyDescent="0.25">
      <c r="A11690" s="200"/>
      <c r="B11690" s="200"/>
    </row>
    <row r="11691" spans="1:2" s="197" customFormat="1" x14ac:dyDescent="0.25">
      <c r="A11691" s="200"/>
      <c r="B11691" s="200"/>
    </row>
    <row r="11692" spans="1:2" s="197" customFormat="1" x14ac:dyDescent="0.25">
      <c r="A11692" s="200"/>
      <c r="B11692" s="200"/>
    </row>
    <row r="11693" spans="1:2" s="197" customFormat="1" x14ac:dyDescent="0.25">
      <c r="A11693" s="200"/>
      <c r="B11693" s="200"/>
    </row>
    <row r="11694" spans="1:2" s="197" customFormat="1" x14ac:dyDescent="0.25">
      <c r="A11694" s="200"/>
      <c r="B11694" s="200"/>
    </row>
    <row r="11695" spans="1:2" s="197" customFormat="1" x14ac:dyDescent="0.25">
      <c r="A11695" s="200"/>
      <c r="B11695" s="200"/>
    </row>
    <row r="11696" spans="1:2" s="197" customFormat="1" x14ac:dyDescent="0.25">
      <c r="A11696" s="200"/>
      <c r="B11696" s="200"/>
    </row>
    <row r="11697" spans="1:2" s="197" customFormat="1" x14ac:dyDescent="0.25">
      <c r="A11697" s="200"/>
      <c r="B11697" s="200"/>
    </row>
    <row r="11698" spans="1:2" s="197" customFormat="1" x14ac:dyDescent="0.25">
      <c r="A11698" s="200"/>
      <c r="B11698" s="200"/>
    </row>
    <row r="11699" spans="1:2" s="197" customFormat="1" x14ac:dyDescent="0.25">
      <c r="A11699" s="200"/>
      <c r="B11699" s="200"/>
    </row>
    <row r="11700" spans="1:2" s="197" customFormat="1" x14ac:dyDescent="0.25">
      <c r="A11700" s="200"/>
      <c r="B11700" s="200"/>
    </row>
    <row r="11701" spans="1:2" s="197" customFormat="1" x14ac:dyDescent="0.25">
      <c r="A11701" s="200"/>
      <c r="B11701" s="200"/>
    </row>
    <row r="11702" spans="1:2" s="197" customFormat="1" x14ac:dyDescent="0.25">
      <c r="A11702" s="200"/>
      <c r="B11702" s="200"/>
    </row>
    <row r="11703" spans="1:2" s="197" customFormat="1" x14ac:dyDescent="0.25">
      <c r="A11703" s="200"/>
      <c r="B11703" s="200"/>
    </row>
    <row r="11704" spans="1:2" s="197" customFormat="1" x14ac:dyDescent="0.25">
      <c r="A11704" s="200"/>
      <c r="B11704" s="200"/>
    </row>
    <row r="11705" spans="1:2" s="197" customFormat="1" x14ac:dyDescent="0.25">
      <c r="A11705" s="200"/>
      <c r="B11705" s="200"/>
    </row>
    <row r="11706" spans="1:2" s="197" customFormat="1" x14ac:dyDescent="0.25">
      <c r="A11706" s="200"/>
      <c r="B11706" s="200"/>
    </row>
    <row r="11707" spans="1:2" s="197" customFormat="1" x14ac:dyDescent="0.25">
      <c r="A11707" s="200"/>
      <c r="B11707" s="200"/>
    </row>
    <row r="11708" spans="1:2" s="197" customFormat="1" x14ac:dyDescent="0.25">
      <c r="A11708" s="200"/>
      <c r="B11708" s="200"/>
    </row>
    <row r="11709" spans="1:2" s="197" customFormat="1" x14ac:dyDescent="0.25">
      <c r="A11709" s="200"/>
      <c r="B11709" s="200"/>
    </row>
    <row r="11710" spans="1:2" s="197" customFormat="1" x14ac:dyDescent="0.25">
      <c r="A11710" s="200"/>
      <c r="B11710" s="200"/>
    </row>
    <row r="11711" spans="1:2" s="197" customFormat="1" x14ac:dyDescent="0.25">
      <c r="A11711" s="200"/>
      <c r="B11711" s="200"/>
    </row>
    <row r="11712" spans="1:2" s="197" customFormat="1" x14ac:dyDescent="0.25">
      <c r="A11712" s="200"/>
      <c r="B11712" s="200"/>
    </row>
    <row r="11713" spans="1:2" s="197" customFormat="1" x14ac:dyDescent="0.25">
      <c r="A11713" s="200"/>
      <c r="B11713" s="200"/>
    </row>
    <row r="11714" spans="1:2" s="197" customFormat="1" x14ac:dyDescent="0.25">
      <c r="A11714" s="200"/>
      <c r="B11714" s="200"/>
    </row>
    <row r="11715" spans="1:2" s="197" customFormat="1" x14ac:dyDescent="0.25">
      <c r="A11715" s="200"/>
      <c r="B11715" s="200"/>
    </row>
    <row r="11716" spans="1:2" s="197" customFormat="1" x14ac:dyDescent="0.25">
      <c r="A11716" s="200"/>
      <c r="B11716" s="200"/>
    </row>
    <row r="11717" spans="1:2" s="197" customFormat="1" x14ac:dyDescent="0.25">
      <c r="A11717" s="200"/>
      <c r="B11717" s="200"/>
    </row>
    <row r="11718" spans="1:2" s="197" customFormat="1" x14ac:dyDescent="0.25">
      <c r="A11718" s="200"/>
      <c r="B11718" s="200"/>
    </row>
    <row r="11719" spans="1:2" s="197" customFormat="1" x14ac:dyDescent="0.25">
      <c r="A11719" s="200"/>
      <c r="B11719" s="200"/>
    </row>
    <row r="11720" spans="1:2" s="197" customFormat="1" x14ac:dyDescent="0.25">
      <c r="A11720" s="200"/>
      <c r="B11720" s="200"/>
    </row>
    <row r="11721" spans="1:2" s="197" customFormat="1" x14ac:dyDescent="0.25">
      <c r="A11721" s="200"/>
      <c r="B11721" s="200"/>
    </row>
    <row r="11722" spans="1:2" s="197" customFormat="1" x14ac:dyDescent="0.25">
      <c r="A11722" s="200"/>
      <c r="B11722" s="200"/>
    </row>
    <row r="11723" spans="1:2" s="197" customFormat="1" x14ac:dyDescent="0.25">
      <c r="A11723" s="200"/>
      <c r="B11723" s="200"/>
    </row>
    <row r="11724" spans="1:2" s="197" customFormat="1" x14ac:dyDescent="0.25">
      <c r="A11724" s="200"/>
      <c r="B11724" s="200"/>
    </row>
    <row r="11725" spans="1:2" s="197" customFormat="1" x14ac:dyDescent="0.25">
      <c r="A11725" s="200"/>
      <c r="B11725" s="200"/>
    </row>
    <row r="11726" spans="1:2" s="197" customFormat="1" x14ac:dyDescent="0.25">
      <c r="A11726" s="200"/>
      <c r="B11726" s="200"/>
    </row>
    <row r="11727" spans="1:2" s="197" customFormat="1" x14ac:dyDescent="0.25">
      <c r="A11727" s="200"/>
      <c r="B11727" s="200"/>
    </row>
    <row r="11728" spans="1:2" s="197" customFormat="1" x14ac:dyDescent="0.25">
      <c r="A11728" s="200"/>
      <c r="B11728" s="200"/>
    </row>
    <row r="11729" spans="1:2" s="197" customFormat="1" x14ac:dyDescent="0.25">
      <c r="A11729" s="200"/>
      <c r="B11729" s="200"/>
    </row>
    <row r="11730" spans="1:2" s="197" customFormat="1" x14ac:dyDescent="0.25">
      <c r="A11730" s="200"/>
      <c r="B11730" s="200"/>
    </row>
    <row r="11731" spans="1:2" s="197" customFormat="1" x14ac:dyDescent="0.25">
      <c r="A11731" s="200"/>
      <c r="B11731" s="200"/>
    </row>
    <row r="11732" spans="1:2" s="197" customFormat="1" x14ac:dyDescent="0.25">
      <c r="A11732" s="200"/>
      <c r="B11732" s="200"/>
    </row>
    <row r="11733" spans="1:2" s="197" customFormat="1" x14ac:dyDescent="0.25">
      <c r="A11733" s="200"/>
      <c r="B11733" s="200"/>
    </row>
    <row r="11734" spans="1:2" s="197" customFormat="1" x14ac:dyDescent="0.25">
      <c r="A11734" s="200"/>
      <c r="B11734" s="200"/>
    </row>
    <row r="11735" spans="1:2" s="197" customFormat="1" x14ac:dyDescent="0.25">
      <c r="A11735" s="200"/>
      <c r="B11735" s="200"/>
    </row>
    <row r="11736" spans="1:2" s="197" customFormat="1" x14ac:dyDescent="0.25">
      <c r="A11736" s="200"/>
      <c r="B11736" s="200"/>
    </row>
    <row r="11737" spans="1:2" s="197" customFormat="1" x14ac:dyDescent="0.25">
      <c r="A11737" s="200"/>
      <c r="B11737" s="200"/>
    </row>
    <row r="11738" spans="1:2" s="197" customFormat="1" x14ac:dyDescent="0.25">
      <c r="A11738" s="200"/>
      <c r="B11738" s="200"/>
    </row>
    <row r="11739" spans="1:2" s="197" customFormat="1" x14ac:dyDescent="0.25">
      <c r="A11739" s="200"/>
      <c r="B11739" s="200"/>
    </row>
    <row r="11740" spans="1:2" s="197" customFormat="1" x14ac:dyDescent="0.25">
      <c r="A11740" s="200"/>
      <c r="B11740" s="200"/>
    </row>
    <row r="11741" spans="1:2" s="197" customFormat="1" x14ac:dyDescent="0.25">
      <c r="A11741" s="200"/>
      <c r="B11741" s="200"/>
    </row>
    <row r="11742" spans="1:2" s="197" customFormat="1" x14ac:dyDescent="0.25">
      <c r="A11742" s="200"/>
      <c r="B11742" s="200"/>
    </row>
    <row r="11743" spans="1:2" s="197" customFormat="1" x14ac:dyDescent="0.25">
      <c r="A11743" s="200"/>
      <c r="B11743" s="200"/>
    </row>
    <row r="11744" spans="1:2" s="197" customFormat="1" x14ac:dyDescent="0.25">
      <c r="A11744" s="200"/>
      <c r="B11744" s="200"/>
    </row>
    <row r="11745" spans="1:2" s="197" customFormat="1" x14ac:dyDescent="0.25">
      <c r="A11745" s="200"/>
      <c r="B11745" s="200"/>
    </row>
    <row r="11746" spans="1:2" s="197" customFormat="1" x14ac:dyDescent="0.25">
      <c r="A11746" s="200"/>
      <c r="B11746" s="200"/>
    </row>
    <row r="11747" spans="1:2" s="197" customFormat="1" x14ac:dyDescent="0.25">
      <c r="A11747" s="200"/>
      <c r="B11747" s="200"/>
    </row>
    <row r="11748" spans="1:2" s="197" customFormat="1" x14ac:dyDescent="0.25">
      <c r="A11748" s="200"/>
      <c r="B11748" s="200"/>
    </row>
    <row r="11749" spans="1:2" s="197" customFormat="1" x14ac:dyDescent="0.25">
      <c r="A11749" s="200"/>
      <c r="B11749" s="200"/>
    </row>
    <row r="11750" spans="1:2" s="197" customFormat="1" x14ac:dyDescent="0.25">
      <c r="A11750" s="200"/>
      <c r="B11750" s="200"/>
    </row>
    <row r="11751" spans="1:2" s="197" customFormat="1" x14ac:dyDescent="0.25">
      <c r="A11751" s="200"/>
      <c r="B11751" s="200"/>
    </row>
    <row r="11752" spans="1:2" s="197" customFormat="1" x14ac:dyDescent="0.25">
      <c r="A11752" s="200"/>
      <c r="B11752" s="200"/>
    </row>
    <row r="11753" spans="1:2" s="197" customFormat="1" x14ac:dyDescent="0.25">
      <c r="A11753" s="200"/>
      <c r="B11753" s="200"/>
    </row>
    <row r="11754" spans="1:2" s="197" customFormat="1" x14ac:dyDescent="0.25">
      <c r="A11754" s="200"/>
      <c r="B11754" s="200"/>
    </row>
    <row r="11755" spans="1:2" s="197" customFormat="1" x14ac:dyDescent="0.25">
      <c r="A11755" s="200"/>
      <c r="B11755" s="200"/>
    </row>
    <row r="11756" spans="1:2" s="197" customFormat="1" x14ac:dyDescent="0.25">
      <c r="A11756" s="200"/>
      <c r="B11756" s="200"/>
    </row>
    <row r="11757" spans="1:2" s="197" customFormat="1" x14ac:dyDescent="0.25">
      <c r="A11757" s="200"/>
      <c r="B11757" s="200"/>
    </row>
    <row r="11758" spans="1:2" s="197" customFormat="1" x14ac:dyDescent="0.25">
      <c r="A11758" s="200"/>
      <c r="B11758" s="200"/>
    </row>
    <row r="11759" spans="1:2" s="197" customFormat="1" x14ac:dyDescent="0.25">
      <c r="A11759" s="200"/>
      <c r="B11759" s="200"/>
    </row>
    <row r="11760" spans="1:2" s="197" customFormat="1" x14ac:dyDescent="0.25">
      <c r="A11760" s="200"/>
      <c r="B11760" s="200"/>
    </row>
    <row r="11761" spans="1:2" s="197" customFormat="1" x14ac:dyDescent="0.25">
      <c r="A11761" s="200"/>
      <c r="B11761" s="200"/>
    </row>
    <row r="11762" spans="1:2" s="197" customFormat="1" x14ac:dyDescent="0.25">
      <c r="A11762" s="200"/>
      <c r="B11762" s="200"/>
    </row>
    <row r="11763" spans="1:2" s="197" customFormat="1" x14ac:dyDescent="0.25">
      <c r="A11763" s="200"/>
      <c r="B11763" s="200"/>
    </row>
    <row r="11764" spans="1:2" s="197" customFormat="1" x14ac:dyDescent="0.25">
      <c r="A11764" s="200"/>
      <c r="B11764" s="200"/>
    </row>
    <row r="11765" spans="1:2" s="197" customFormat="1" x14ac:dyDescent="0.25">
      <c r="A11765" s="200"/>
      <c r="B11765" s="200"/>
    </row>
    <row r="11766" spans="1:2" s="197" customFormat="1" x14ac:dyDescent="0.25">
      <c r="A11766" s="200"/>
      <c r="B11766" s="200"/>
    </row>
    <row r="11767" spans="1:2" s="197" customFormat="1" x14ac:dyDescent="0.25">
      <c r="A11767" s="200"/>
      <c r="B11767" s="200"/>
    </row>
    <row r="11768" spans="1:2" s="197" customFormat="1" x14ac:dyDescent="0.25">
      <c r="A11768" s="200"/>
      <c r="B11768" s="200"/>
    </row>
    <row r="11769" spans="1:2" s="197" customFormat="1" x14ac:dyDescent="0.25">
      <c r="A11769" s="200"/>
      <c r="B11769" s="200"/>
    </row>
    <row r="11770" spans="1:2" s="197" customFormat="1" x14ac:dyDescent="0.25">
      <c r="A11770" s="200"/>
      <c r="B11770" s="200"/>
    </row>
    <row r="11771" spans="1:2" s="197" customFormat="1" x14ac:dyDescent="0.25">
      <c r="A11771" s="200"/>
      <c r="B11771" s="200"/>
    </row>
    <row r="11772" spans="1:2" s="197" customFormat="1" x14ac:dyDescent="0.25">
      <c r="A11772" s="200"/>
      <c r="B11772" s="200"/>
    </row>
    <row r="11773" spans="1:2" s="197" customFormat="1" x14ac:dyDescent="0.25">
      <c r="A11773" s="200"/>
      <c r="B11773" s="200"/>
    </row>
    <row r="11774" spans="1:2" s="197" customFormat="1" x14ac:dyDescent="0.25">
      <c r="A11774" s="200"/>
      <c r="B11774" s="200"/>
    </row>
    <row r="11775" spans="1:2" s="197" customFormat="1" x14ac:dyDescent="0.25">
      <c r="A11775" s="200"/>
      <c r="B11775" s="200"/>
    </row>
    <row r="11776" spans="1:2" s="197" customFormat="1" x14ac:dyDescent="0.25">
      <c r="A11776" s="200"/>
      <c r="B11776" s="200"/>
    </row>
    <row r="11777" spans="1:2" s="197" customFormat="1" x14ac:dyDescent="0.25">
      <c r="A11777" s="200"/>
      <c r="B11777" s="200"/>
    </row>
    <row r="11778" spans="1:2" s="197" customFormat="1" x14ac:dyDescent="0.25">
      <c r="A11778" s="200"/>
      <c r="B11778" s="200"/>
    </row>
    <row r="11779" spans="1:2" s="197" customFormat="1" x14ac:dyDescent="0.25">
      <c r="A11779" s="200"/>
      <c r="B11779" s="200"/>
    </row>
    <row r="11780" spans="1:2" s="197" customFormat="1" x14ac:dyDescent="0.25">
      <c r="A11780" s="200"/>
      <c r="B11780" s="200"/>
    </row>
    <row r="11781" spans="1:2" s="197" customFormat="1" x14ac:dyDescent="0.25">
      <c r="A11781" s="200"/>
      <c r="B11781" s="200"/>
    </row>
    <row r="11782" spans="1:2" s="197" customFormat="1" x14ac:dyDescent="0.25">
      <c r="A11782" s="200"/>
      <c r="B11782" s="200"/>
    </row>
    <row r="11783" spans="1:2" s="197" customFormat="1" x14ac:dyDescent="0.25">
      <c r="A11783" s="200"/>
      <c r="B11783" s="200"/>
    </row>
    <row r="11784" spans="1:2" s="197" customFormat="1" x14ac:dyDescent="0.25">
      <c r="A11784" s="200"/>
      <c r="B11784" s="200"/>
    </row>
    <row r="11785" spans="1:2" s="197" customFormat="1" x14ac:dyDescent="0.25">
      <c r="A11785" s="200"/>
      <c r="B11785" s="200"/>
    </row>
    <row r="11786" spans="1:2" s="197" customFormat="1" x14ac:dyDescent="0.25">
      <c r="A11786" s="200"/>
      <c r="B11786" s="200"/>
    </row>
    <row r="11787" spans="1:2" s="197" customFormat="1" x14ac:dyDescent="0.25">
      <c r="A11787" s="200"/>
      <c r="B11787" s="200"/>
    </row>
    <row r="11788" spans="1:2" s="197" customFormat="1" x14ac:dyDescent="0.25">
      <c r="A11788" s="200"/>
      <c r="B11788" s="200"/>
    </row>
    <row r="11789" spans="1:2" s="197" customFormat="1" x14ac:dyDescent="0.25">
      <c r="A11789" s="200"/>
      <c r="B11789" s="200"/>
    </row>
    <row r="11790" spans="1:2" s="197" customFormat="1" x14ac:dyDescent="0.25">
      <c r="A11790" s="200"/>
      <c r="B11790" s="200"/>
    </row>
    <row r="11791" spans="1:2" s="197" customFormat="1" x14ac:dyDescent="0.25">
      <c r="A11791" s="200"/>
      <c r="B11791" s="200"/>
    </row>
    <row r="11792" spans="1:2" s="197" customFormat="1" x14ac:dyDescent="0.25">
      <c r="A11792" s="200"/>
      <c r="B11792" s="200"/>
    </row>
    <row r="11793" spans="1:2" s="197" customFormat="1" x14ac:dyDescent="0.25">
      <c r="A11793" s="200"/>
      <c r="B11793" s="200"/>
    </row>
    <row r="11794" spans="1:2" s="197" customFormat="1" x14ac:dyDescent="0.25">
      <c r="A11794" s="200"/>
      <c r="B11794" s="200"/>
    </row>
    <row r="11795" spans="1:2" s="197" customFormat="1" x14ac:dyDescent="0.25">
      <c r="A11795" s="200"/>
      <c r="B11795" s="200"/>
    </row>
    <row r="11796" spans="1:2" s="197" customFormat="1" x14ac:dyDescent="0.25">
      <c r="A11796" s="200"/>
      <c r="B11796" s="200"/>
    </row>
    <row r="11797" spans="1:2" s="197" customFormat="1" x14ac:dyDescent="0.25">
      <c r="A11797" s="200"/>
      <c r="B11797" s="200"/>
    </row>
    <row r="11798" spans="1:2" s="197" customFormat="1" x14ac:dyDescent="0.25">
      <c r="A11798" s="200"/>
      <c r="B11798" s="200"/>
    </row>
    <row r="11799" spans="1:2" s="197" customFormat="1" x14ac:dyDescent="0.25">
      <c r="A11799" s="200"/>
      <c r="B11799" s="200"/>
    </row>
    <row r="11800" spans="1:2" s="197" customFormat="1" x14ac:dyDescent="0.25">
      <c r="A11800" s="200"/>
      <c r="B11800" s="200"/>
    </row>
    <row r="11801" spans="1:2" s="197" customFormat="1" x14ac:dyDescent="0.25">
      <c r="A11801" s="200"/>
      <c r="B11801" s="200"/>
    </row>
    <row r="11802" spans="1:2" s="197" customFormat="1" x14ac:dyDescent="0.25">
      <c r="A11802" s="200"/>
      <c r="B11802" s="200"/>
    </row>
    <row r="11803" spans="1:2" s="197" customFormat="1" x14ac:dyDescent="0.25">
      <c r="A11803" s="200"/>
      <c r="B11803" s="200"/>
    </row>
    <row r="11804" spans="1:2" s="197" customFormat="1" x14ac:dyDescent="0.25">
      <c r="A11804" s="200"/>
      <c r="B11804" s="200"/>
    </row>
    <row r="11805" spans="1:2" s="197" customFormat="1" x14ac:dyDescent="0.25">
      <c r="A11805" s="200"/>
      <c r="B11805" s="200"/>
    </row>
    <row r="11806" spans="1:2" s="197" customFormat="1" x14ac:dyDescent="0.25">
      <c r="A11806" s="200"/>
      <c r="B11806" s="200"/>
    </row>
    <row r="11807" spans="1:2" s="197" customFormat="1" x14ac:dyDescent="0.25">
      <c r="A11807" s="200"/>
      <c r="B11807" s="200"/>
    </row>
    <row r="11808" spans="1:2" s="197" customFormat="1" x14ac:dyDescent="0.25">
      <c r="A11808" s="200"/>
      <c r="B11808" s="200"/>
    </row>
    <row r="11809" spans="1:2" s="197" customFormat="1" x14ac:dyDescent="0.25">
      <c r="A11809" s="200"/>
      <c r="B11809" s="200"/>
    </row>
    <row r="11810" spans="1:2" s="197" customFormat="1" x14ac:dyDescent="0.25">
      <c r="A11810" s="200"/>
      <c r="B11810" s="200"/>
    </row>
    <row r="11811" spans="1:2" s="197" customFormat="1" x14ac:dyDescent="0.25">
      <c r="A11811" s="200"/>
      <c r="B11811" s="200"/>
    </row>
    <row r="11812" spans="1:2" s="197" customFormat="1" x14ac:dyDescent="0.25">
      <c r="A11812" s="200"/>
      <c r="B11812" s="200"/>
    </row>
    <row r="11813" spans="1:2" s="197" customFormat="1" x14ac:dyDescent="0.25">
      <c r="A11813" s="200"/>
      <c r="B11813" s="200"/>
    </row>
    <row r="11814" spans="1:2" s="197" customFormat="1" x14ac:dyDescent="0.25">
      <c r="A11814" s="200"/>
      <c r="B11814" s="200"/>
    </row>
    <row r="11815" spans="1:2" s="197" customFormat="1" x14ac:dyDescent="0.25">
      <c r="A11815" s="200"/>
      <c r="B11815" s="200"/>
    </row>
    <row r="11816" spans="1:2" s="197" customFormat="1" x14ac:dyDescent="0.25">
      <c r="A11816" s="200"/>
      <c r="B11816" s="200"/>
    </row>
    <row r="11817" spans="1:2" s="197" customFormat="1" x14ac:dyDescent="0.25">
      <c r="A11817" s="200"/>
      <c r="B11817" s="200"/>
    </row>
    <row r="11818" spans="1:2" s="197" customFormat="1" x14ac:dyDescent="0.25">
      <c r="A11818" s="200"/>
      <c r="B11818" s="200"/>
    </row>
    <row r="11819" spans="1:2" s="197" customFormat="1" x14ac:dyDescent="0.25">
      <c r="A11819" s="200"/>
      <c r="B11819" s="200"/>
    </row>
    <row r="11820" spans="1:2" s="197" customFormat="1" x14ac:dyDescent="0.25">
      <c r="A11820" s="200"/>
      <c r="B11820" s="200"/>
    </row>
    <row r="11821" spans="1:2" s="197" customFormat="1" x14ac:dyDescent="0.25">
      <c r="A11821" s="200"/>
      <c r="B11821" s="200"/>
    </row>
    <row r="11822" spans="1:2" s="197" customFormat="1" x14ac:dyDescent="0.25">
      <c r="A11822" s="200"/>
      <c r="B11822" s="200"/>
    </row>
    <row r="11823" spans="1:2" s="197" customFormat="1" x14ac:dyDescent="0.25">
      <c r="A11823" s="200"/>
      <c r="B11823" s="200"/>
    </row>
    <row r="11824" spans="1:2" s="197" customFormat="1" x14ac:dyDescent="0.25">
      <c r="A11824" s="200"/>
      <c r="B11824" s="200"/>
    </row>
    <row r="11825" spans="1:2" s="197" customFormat="1" x14ac:dyDescent="0.25">
      <c r="A11825" s="200"/>
      <c r="B11825" s="200"/>
    </row>
    <row r="11826" spans="1:2" s="197" customFormat="1" x14ac:dyDescent="0.25">
      <c r="A11826" s="200"/>
      <c r="B11826" s="200"/>
    </row>
    <row r="11827" spans="1:2" s="197" customFormat="1" x14ac:dyDescent="0.25">
      <c r="A11827" s="200"/>
      <c r="B11827" s="200"/>
    </row>
    <row r="11828" spans="1:2" s="197" customFormat="1" x14ac:dyDescent="0.25">
      <c r="A11828" s="200"/>
      <c r="B11828" s="200"/>
    </row>
    <row r="11829" spans="1:2" s="197" customFormat="1" x14ac:dyDescent="0.25">
      <c r="A11829" s="200"/>
      <c r="B11829" s="200"/>
    </row>
    <row r="11830" spans="1:2" s="197" customFormat="1" x14ac:dyDescent="0.25">
      <c r="A11830" s="200"/>
      <c r="B11830" s="200"/>
    </row>
    <row r="11831" spans="1:2" s="197" customFormat="1" x14ac:dyDescent="0.25">
      <c r="A11831" s="200"/>
      <c r="B11831" s="200"/>
    </row>
    <row r="11832" spans="1:2" s="197" customFormat="1" x14ac:dyDescent="0.25">
      <c r="A11832" s="200"/>
      <c r="B11832" s="200"/>
    </row>
    <row r="11833" spans="1:2" s="197" customFormat="1" x14ac:dyDescent="0.25">
      <c r="A11833" s="200"/>
      <c r="B11833" s="200"/>
    </row>
    <row r="11834" spans="1:2" s="197" customFormat="1" x14ac:dyDescent="0.25">
      <c r="A11834" s="200"/>
      <c r="B11834" s="200"/>
    </row>
    <row r="11835" spans="1:2" s="197" customFormat="1" x14ac:dyDescent="0.25">
      <c r="A11835" s="200"/>
      <c r="B11835" s="200"/>
    </row>
    <row r="11836" spans="1:2" s="197" customFormat="1" x14ac:dyDescent="0.25">
      <c r="A11836" s="200"/>
      <c r="B11836" s="200"/>
    </row>
    <row r="11837" spans="1:2" s="197" customFormat="1" x14ac:dyDescent="0.25">
      <c r="A11837" s="200"/>
      <c r="B11837" s="200"/>
    </row>
    <row r="11838" spans="1:2" s="197" customFormat="1" x14ac:dyDescent="0.25">
      <c r="A11838" s="200"/>
      <c r="B11838" s="200"/>
    </row>
    <row r="11839" spans="1:2" s="197" customFormat="1" x14ac:dyDescent="0.25">
      <c r="A11839" s="200"/>
      <c r="B11839" s="200"/>
    </row>
    <row r="11840" spans="1:2" s="197" customFormat="1" x14ac:dyDescent="0.25">
      <c r="A11840" s="200"/>
      <c r="B11840" s="200"/>
    </row>
    <row r="11841" spans="1:2" s="197" customFormat="1" x14ac:dyDescent="0.25">
      <c r="A11841" s="200"/>
      <c r="B11841" s="200"/>
    </row>
    <row r="11842" spans="1:2" s="197" customFormat="1" x14ac:dyDescent="0.25">
      <c r="A11842" s="200"/>
      <c r="B11842" s="200"/>
    </row>
    <row r="11843" spans="1:2" s="197" customFormat="1" x14ac:dyDescent="0.25">
      <c r="A11843" s="200"/>
      <c r="B11843" s="200"/>
    </row>
    <row r="11844" spans="1:2" s="197" customFormat="1" x14ac:dyDescent="0.25">
      <c r="A11844" s="200"/>
      <c r="B11844" s="200"/>
    </row>
    <row r="11845" spans="1:2" s="197" customFormat="1" x14ac:dyDescent="0.25">
      <c r="A11845" s="200"/>
      <c r="B11845" s="200"/>
    </row>
    <row r="11846" spans="1:2" s="197" customFormat="1" x14ac:dyDescent="0.25">
      <c r="A11846" s="200"/>
      <c r="B11846" s="200"/>
    </row>
    <row r="11847" spans="1:2" s="197" customFormat="1" x14ac:dyDescent="0.25">
      <c r="A11847" s="200"/>
      <c r="B11847" s="200"/>
    </row>
    <row r="11848" spans="1:2" s="197" customFormat="1" x14ac:dyDescent="0.25">
      <c r="A11848" s="200"/>
      <c r="B11848" s="200"/>
    </row>
    <row r="11849" spans="1:2" s="197" customFormat="1" x14ac:dyDescent="0.25">
      <c r="A11849" s="200"/>
      <c r="B11849" s="200"/>
    </row>
    <row r="11850" spans="1:2" s="197" customFormat="1" x14ac:dyDescent="0.25">
      <c r="A11850" s="200"/>
      <c r="B11850" s="200"/>
    </row>
    <row r="11851" spans="1:2" s="197" customFormat="1" x14ac:dyDescent="0.25">
      <c r="A11851" s="200"/>
      <c r="B11851" s="200"/>
    </row>
    <row r="11852" spans="1:2" s="197" customFormat="1" x14ac:dyDescent="0.25">
      <c r="A11852" s="200"/>
      <c r="B11852" s="200"/>
    </row>
    <row r="11853" spans="1:2" s="197" customFormat="1" x14ac:dyDescent="0.25">
      <c r="A11853" s="200"/>
      <c r="B11853" s="200"/>
    </row>
    <row r="11854" spans="1:2" s="197" customFormat="1" x14ac:dyDescent="0.25">
      <c r="A11854" s="200"/>
      <c r="B11854" s="200"/>
    </row>
    <row r="11855" spans="1:2" s="197" customFormat="1" x14ac:dyDescent="0.25">
      <c r="A11855" s="200"/>
      <c r="B11855" s="200"/>
    </row>
    <row r="11856" spans="1:2" s="197" customFormat="1" x14ac:dyDescent="0.25">
      <c r="A11856" s="200"/>
      <c r="B11856" s="200"/>
    </row>
    <row r="11857" spans="1:2" s="197" customFormat="1" x14ac:dyDescent="0.25">
      <c r="A11857" s="200"/>
      <c r="B11857" s="200"/>
    </row>
    <row r="11858" spans="1:2" s="197" customFormat="1" x14ac:dyDescent="0.25">
      <c r="A11858" s="200"/>
      <c r="B11858" s="200"/>
    </row>
    <row r="11859" spans="1:2" s="197" customFormat="1" x14ac:dyDescent="0.25">
      <c r="A11859" s="200"/>
      <c r="B11859" s="200"/>
    </row>
    <row r="11860" spans="1:2" s="197" customFormat="1" x14ac:dyDescent="0.25">
      <c r="A11860" s="200"/>
      <c r="B11860" s="200"/>
    </row>
    <row r="11861" spans="1:2" s="197" customFormat="1" x14ac:dyDescent="0.25">
      <c r="A11861" s="200"/>
      <c r="B11861" s="200"/>
    </row>
    <row r="11862" spans="1:2" s="197" customFormat="1" x14ac:dyDescent="0.25">
      <c r="A11862" s="200"/>
      <c r="B11862" s="200"/>
    </row>
    <row r="11863" spans="1:2" s="197" customFormat="1" x14ac:dyDescent="0.25">
      <c r="A11863" s="200"/>
      <c r="B11863" s="200"/>
    </row>
    <row r="11864" spans="1:2" s="197" customFormat="1" x14ac:dyDescent="0.25">
      <c r="A11864" s="200"/>
      <c r="B11864" s="200"/>
    </row>
    <row r="11865" spans="1:2" s="197" customFormat="1" x14ac:dyDescent="0.25">
      <c r="A11865" s="200"/>
      <c r="B11865" s="200"/>
    </row>
    <row r="11866" spans="1:2" s="197" customFormat="1" x14ac:dyDescent="0.25">
      <c r="A11866" s="200"/>
      <c r="B11866" s="200"/>
    </row>
    <row r="11867" spans="1:2" s="197" customFormat="1" x14ac:dyDescent="0.25">
      <c r="A11867" s="200"/>
      <c r="B11867" s="200"/>
    </row>
    <row r="11868" spans="1:2" s="197" customFormat="1" x14ac:dyDescent="0.25">
      <c r="A11868" s="200"/>
      <c r="B11868" s="200"/>
    </row>
    <row r="11869" spans="1:2" s="197" customFormat="1" x14ac:dyDescent="0.25">
      <c r="A11869" s="200"/>
      <c r="B11869" s="200"/>
    </row>
    <row r="11870" spans="1:2" s="197" customFormat="1" x14ac:dyDescent="0.25">
      <c r="A11870" s="200"/>
      <c r="B11870" s="200"/>
    </row>
    <row r="11871" spans="1:2" s="197" customFormat="1" x14ac:dyDescent="0.25">
      <c r="A11871" s="200"/>
      <c r="B11871" s="200"/>
    </row>
    <row r="11872" spans="1:2" s="197" customFormat="1" x14ac:dyDescent="0.25">
      <c r="A11872" s="200"/>
      <c r="B11872" s="200"/>
    </row>
    <row r="11873" spans="1:2" s="197" customFormat="1" x14ac:dyDescent="0.25">
      <c r="A11873" s="200"/>
      <c r="B11873" s="200"/>
    </row>
    <row r="11874" spans="1:2" s="197" customFormat="1" x14ac:dyDescent="0.25">
      <c r="A11874" s="200"/>
      <c r="B11874" s="200"/>
    </row>
    <row r="11875" spans="1:2" s="197" customFormat="1" x14ac:dyDescent="0.25">
      <c r="A11875" s="200"/>
      <c r="B11875" s="200"/>
    </row>
    <row r="11876" spans="1:2" s="197" customFormat="1" x14ac:dyDescent="0.25">
      <c r="A11876" s="200"/>
      <c r="B11876" s="200"/>
    </row>
    <row r="11877" spans="1:2" s="197" customFormat="1" x14ac:dyDescent="0.25">
      <c r="A11877" s="200"/>
      <c r="B11877" s="200"/>
    </row>
    <row r="11878" spans="1:2" s="197" customFormat="1" x14ac:dyDescent="0.25">
      <c r="A11878" s="200"/>
      <c r="B11878" s="200"/>
    </row>
    <row r="11879" spans="1:2" s="197" customFormat="1" x14ac:dyDescent="0.25">
      <c r="A11879" s="200"/>
      <c r="B11879" s="200"/>
    </row>
    <row r="11880" spans="1:2" s="197" customFormat="1" x14ac:dyDescent="0.25">
      <c r="A11880" s="200"/>
      <c r="B11880" s="200"/>
    </row>
    <row r="11881" spans="1:2" s="197" customFormat="1" x14ac:dyDescent="0.25">
      <c r="A11881" s="200"/>
      <c r="B11881" s="200"/>
    </row>
    <row r="11882" spans="1:2" s="197" customFormat="1" x14ac:dyDescent="0.25">
      <c r="A11882" s="200"/>
      <c r="B11882" s="200"/>
    </row>
    <row r="11883" spans="1:2" s="197" customFormat="1" x14ac:dyDescent="0.25">
      <c r="A11883" s="200"/>
      <c r="B11883" s="200"/>
    </row>
    <row r="11884" spans="1:2" s="197" customFormat="1" x14ac:dyDescent="0.25">
      <c r="A11884" s="200"/>
      <c r="B11884" s="200"/>
    </row>
    <row r="11885" spans="1:2" s="197" customFormat="1" x14ac:dyDescent="0.25">
      <c r="A11885" s="200"/>
      <c r="B11885" s="200"/>
    </row>
    <row r="11886" spans="1:2" s="197" customFormat="1" x14ac:dyDescent="0.25">
      <c r="A11886" s="200"/>
      <c r="B11886" s="200"/>
    </row>
    <row r="11887" spans="1:2" s="197" customFormat="1" x14ac:dyDescent="0.25">
      <c r="A11887" s="200"/>
      <c r="B11887" s="200"/>
    </row>
    <row r="11888" spans="1:2" s="197" customFormat="1" x14ac:dyDescent="0.25">
      <c r="A11888" s="200"/>
      <c r="B11888" s="200"/>
    </row>
    <row r="11889" spans="1:2" s="197" customFormat="1" x14ac:dyDescent="0.25">
      <c r="A11889" s="200"/>
      <c r="B11889" s="200"/>
    </row>
    <row r="11890" spans="1:2" s="197" customFormat="1" x14ac:dyDescent="0.25">
      <c r="A11890" s="200"/>
      <c r="B11890" s="200"/>
    </row>
    <row r="11891" spans="1:2" s="197" customFormat="1" x14ac:dyDescent="0.25">
      <c r="A11891" s="200"/>
      <c r="B11891" s="200"/>
    </row>
    <row r="11892" spans="1:2" s="197" customFormat="1" x14ac:dyDescent="0.25">
      <c r="A11892" s="200"/>
      <c r="B11892" s="200"/>
    </row>
    <row r="11893" spans="1:2" s="197" customFormat="1" x14ac:dyDescent="0.25">
      <c r="A11893" s="200"/>
      <c r="B11893" s="200"/>
    </row>
    <row r="11894" spans="1:2" s="197" customFormat="1" x14ac:dyDescent="0.25">
      <c r="A11894" s="200"/>
      <c r="B11894" s="200"/>
    </row>
    <row r="11895" spans="1:2" s="197" customFormat="1" x14ac:dyDescent="0.25">
      <c r="A11895" s="200"/>
      <c r="B11895" s="200"/>
    </row>
    <row r="11896" spans="1:2" s="197" customFormat="1" x14ac:dyDescent="0.25">
      <c r="A11896" s="200"/>
      <c r="B11896" s="200"/>
    </row>
    <row r="11897" spans="1:2" s="197" customFormat="1" x14ac:dyDescent="0.25">
      <c r="A11897" s="200"/>
      <c r="B11897" s="200"/>
    </row>
    <row r="11898" spans="1:2" s="197" customFormat="1" x14ac:dyDescent="0.25">
      <c r="A11898" s="200"/>
      <c r="B11898" s="200"/>
    </row>
    <row r="11899" spans="1:2" s="197" customFormat="1" x14ac:dyDescent="0.25">
      <c r="A11899" s="200"/>
      <c r="B11899" s="200"/>
    </row>
    <row r="11900" spans="1:2" s="197" customFormat="1" x14ac:dyDescent="0.25">
      <c r="A11900" s="200"/>
      <c r="B11900" s="200"/>
    </row>
    <row r="11901" spans="1:2" s="197" customFormat="1" x14ac:dyDescent="0.25">
      <c r="A11901" s="200"/>
      <c r="B11901" s="200"/>
    </row>
    <row r="11902" spans="1:2" s="197" customFormat="1" x14ac:dyDescent="0.25">
      <c r="A11902" s="200"/>
      <c r="B11902" s="200"/>
    </row>
    <row r="11903" spans="1:2" s="197" customFormat="1" x14ac:dyDescent="0.25">
      <c r="A11903" s="200"/>
      <c r="B11903" s="200"/>
    </row>
    <row r="11904" spans="1:2" s="197" customFormat="1" x14ac:dyDescent="0.25">
      <c r="A11904" s="200"/>
      <c r="B11904" s="200"/>
    </row>
    <row r="11905" spans="1:2" s="197" customFormat="1" x14ac:dyDescent="0.25">
      <c r="A11905" s="200"/>
      <c r="B11905" s="200"/>
    </row>
    <row r="11906" spans="1:2" s="197" customFormat="1" x14ac:dyDescent="0.25">
      <c r="A11906" s="200"/>
      <c r="B11906" s="200"/>
    </row>
    <row r="11907" spans="1:2" s="197" customFormat="1" x14ac:dyDescent="0.25">
      <c r="A11907" s="200"/>
      <c r="B11907" s="200"/>
    </row>
    <row r="11908" spans="1:2" s="197" customFormat="1" x14ac:dyDescent="0.25">
      <c r="A11908" s="200"/>
      <c r="B11908" s="200"/>
    </row>
    <row r="11909" spans="1:2" s="197" customFormat="1" x14ac:dyDescent="0.25">
      <c r="A11909" s="200"/>
      <c r="B11909" s="200"/>
    </row>
    <row r="11910" spans="1:2" s="197" customFormat="1" x14ac:dyDescent="0.25">
      <c r="A11910" s="200"/>
      <c r="B11910" s="200"/>
    </row>
    <row r="11911" spans="1:2" s="197" customFormat="1" x14ac:dyDescent="0.25">
      <c r="A11911" s="200"/>
      <c r="B11911" s="200"/>
    </row>
    <row r="11912" spans="1:2" s="197" customFormat="1" x14ac:dyDescent="0.25">
      <c r="A11912" s="200"/>
      <c r="B11912" s="200"/>
    </row>
    <row r="11913" spans="1:2" s="197" customFormat="1" x14ac:dyDescent="0.25">
      <c r="A11913" s="200"/>
      <c r="B11913" s="200"/>
    </row>
    <row r="11914" spans="1:2" s="197" customFormat="1" x14ac:dyDescent="0.25">
      <c r="A11914" s="200"/>
      <c r="B11914" s="200"/>
    </row>
    <row r="11915" spans="1:2" s="197" customFormat="1" x14ac:dyDescent="0.25">
      <c r="A11915" s="200"/>
      <c r="B11915" s="200"/>
    </row>
    <row r="11916" spans="1:2" s="197" customFormat="1" x14ac:dyDescent="0.25">
      <c r="A11916" s="200"/>
      <c r="B11916" s="200"/>
    </row>
    <row r="11917" spans="1:2" s="197" customFormat="1" x14ac:dyDescent="0.25">
      <c r="A11917" s="200"/>
      <c r="B11917" s="200"/>
    </row>
    <row r="11918" spans="1:2" s="197" customFormat="1" x14ac:dyDescent="0.25">
      <c r="A11918" s="200"/>
      <c r="B11918" s="200"/>
    </row>
    <row r="11919" spans="1:2" s="197" customFormat="1" x14ac:dyDescent="0.25">
      <c r="A11919" s="200"/>
      <c r="B11919" s="200"/>
    </row>
    <row r="11920" spans="1:2" s="197" customFormat="1" x14ac:dyDescent="0.25">
      <c r="A11920" s="200"/>
      <c r="B11920" s="200"/>
    </row>
    <row r="11921" spans="1:2" s="197" customFormat="1" x14ac:dyDescent="0.25">
      <c r="A11921" s="200"/>
      <c r="B11921" s="200"/>
    </row>
    <row r="11922" spans="1:2" s="197" customFormat="1" x14ac:dyDescent="0.25">
      <c r="A11922" s="200"/>
      <c r="B11922" s="200"/>
    </row>
    <row r="11923" spans="1:2" s="197" customFormat="1" x14ac:dyDescent="0.25">
      <c r="A11923" s="200"/>
      <c r="B11923" s="200"/>
    </row>
    <row r="11924" spans="1:2" s="197" customFormat="1" x14ac:dyDescent="0.25">
      <c r="A11924" s="200"/>
      <c r="B11924" s="200"/>
    </row>
    <row r="11925" spans="1:2" s="197" customFormat="1" x14ac:dyDescent="0.25">
      <c r="A11925" s="200"/>
      <c r="B11925" s="200"/>
    </row>
    <row r="11926" spans="1:2" s="197" customFormat="1" x14ac:dyDescent="0.25">
      <c r="A11926" s="200"/>
      <c r="B11926" s="200"/>
    </row>
    <row r="11927" spans="1:2" s="197" customFormat="1" x14ac:dyDescent="0.25">
      <c r="A11927" s="200"/>
      <c r="B11927" s="200"/>
    </row>
    <row r="11928" spans="1:2" s="197" customFormat="1" x14ac:dyDescent="0.25">
      <c r="A11928" s="200"/>
      <c r="B11928" s="200"/>
    </row>
    <row r="11929" spans="1:2" s="197" customFormat="1" x14ac:dyDescent="0.25">
      <c r="A11929" s="200"/>
      <c r="B11929" s="200"/>
    </row>
    <row r="11930" spans="1:2" s="197" customFormat="1" x14ac:dyDescent="0.25">
      <c r="A11930" s="200"/>
      <c r="B11930" s="200"/>
    </row>
    <row r="11931" spans="1:2" s="197" customFormat="1" x14ac:dyDescent="0.25">
      <c r="A11931" s="200"/>
      <c r="B11931" s="200"/>
    </row>
    <row r="11932" spans="1:2" s="197" customFormat="1" x14ac:dyDescent="0.25">
      <c r="A11932" s="200"/>
      <c r="B11932" s="200"/>
    </row>
    <row r="11933" spans="1:2" s="197" customFormat="1" x14ac:dyDescent="0.25">
      <c r="A11933" s="200"/>
      <c r="B11933" s="200"/>
    </row>
    <row r="11934" spans="1:2" s="197" customFormat="1" x14ac:dyDescent="0.25">
      <c r="A11934" s="200"/>
      <c r="B11934" s="200"/>
    </row>
    <row r="11935" spans="1:2" s="197" customFormat="1" x14ac:dyDescent="0.25">
      <c r="A11935" s="200"/>
      <c r="B11935" s="200"/>
    </row>
    <row r="11936" spans="1:2" s="197" customFormat="1" x14ac:dyDescent="0.25">
      <c r="A11936" s="200"/>
      <c r="B11936" s="200"/>
    </row>
    <row r="11937" spans="1:2" s="197" customFormat="1" x14ac:dyDescent="0.25">
      <c r="A11937" s="200"/>
      <c r="B11937" s="200"/>
    </row>
    <row r="11938" spans="1:2" s="197" customFormat="1" x14ac:dyDescent="0.25">
      <c r="A11938" s="200"/>
      <c r="B11938" s="200"/>
    </row>
    <row r="11939" spans="1:2" s="197" customFormat="1" x14ac:dyDescent="0.25">
      <c r="A11939" s="200"/>
      <c r="B11939" s="200"/>
    </row>
    <row r="11940" spans="1:2" s="197" customFormat="1" x14ac:dyDescent="0.25">
      <c r="A11940" s="200"/>
      <c r="B11940" s="200"/>
    </row>
    <row r="11941" spans="1:2" s="197" customFormat="1" x14ac:dyDescent="0.25">
      <c r="A11941" s="200"/>
      <c r="B11941" s="200"/>
    </row>
    <row r="11942" spans="1:2" s="197" customFormat="1" x14ac:dyDescent="0.25">
      <c r="A11942" s="200"/>
      <c r="B11942" s="200"/>
    </row>
    <row r="11943" spans="1:2" s="197" customFormat="1" x14ac:dyDescent="0.25">
      <c r="A11943" s="200"/>
      <c r="B11943" s="200"/>
    </row>
    <row r="11944" spans="1:2" s="197" customFormat="1" x14ac:dyDescent="0.25">
      <c r="A11944" s="200"/>
      <c r="B11944" s="200"/>
    </row>
    <row r="11945" spans="1:2" s="197" customFormat="1" x14ac:dyDescent="0.25">
      <c r="A11945" s="200"/>
      <c r="B11945" s="200"/>
    </row>
    <row r="11946" spans="1:2" s="197" customFormat="1" x14ac:dyDescent="0.25">
      <c r="A11946" s="200"/>
      <c r="B11946" s="200"/>
    </row>
    <row r="11947" spans="1:2" s="197" customFormat="1" x14ac:dyDescent="0.25">
      <c r="A11947" s="200"/>
      <c r="B11947" s="200"/>
    </row>
    <row r="11948" spans="1:2" s="197" customFormat="1" x14ac:dyDescent="0.25">
      <c r="A11948" s="200"/>
      <c r="B11948" s="200"/>
    </row>
    <row r="11949" spans="1:2" s="197" customFormat="1" x14ac:dyDescent="0.25">
      <c r="A11949" s="200"/>
      <c r="B11949" s="200"/>
    </row>
    <row r="11950" spans="1:2" s="197" customFormat="1" x14ac:dyDescent="0.25">
      <c r="A11950" s="200"/>
      <c r="B11950" s="200"/>
    </row>
    <row r="11951" spans="1:2" s="197" customFormat="1" x14ac:dyDescent="0.25">
      <c r="A11951" s="200"/>
      <c r="B11951" s="200"/>
    </row>
    <row r="11952" spans="1:2" s="197" customFormat="1" x14ac:dyDescent="0.25">
      <c r="A11952" s="200"/>
      <c r="B11952" s="200"/>
    </row>
    <row r="11953" spans="1:2" s="197" customFormat="1" x14ac:dyDescent="0.25">
      <c r="A11953" s="200"/>
      <c r="B11953" s="200"/>
    </row>
    <row r="11954" spans="1:2" s="197" customFormat="1" x14ac:dyDescent="0.25">
      <c r="A11954" s="200"/>
      <c r="B11954" s="200"/>
    </row>
    <row r="11955" spans="1:2" s="197" customFormat="1" x14ac:dyDescent="0.25">
      <c r="A11955" s="200"/>
      <c r="B11955" s="200"/>
    </row>
    <row r="11956" spans="1:2" s="197" customFormat="1" x14ac:dyDescent="0.25">
      <c r="A11956" s="200"/>
      <c r="B11956" s="200"/>
    </row>
    <row r="11957" spans="1:2" s="197" customFormat="1" x14ac:dyDescent="0.25">
      <c r="A11957" s="200"/>
      <c r="B11957" s="200"/>
    </row>
    <row r="11958" spans="1:2" s="197" customFormat="1" x14ac:dyDescent="0.25">
      <c r="A11958" s="200"/>
      <c r="B11958" s="200"/>
    </row>
    <row r="11959" spans="1:2" s="197" customFormat="1" x14ac:dyDescent="0.25">
      <c r="A11959" s="200"/>
      <c r="B11959" s="200"/>
    </row>
    <row r="11960" spans="1:2" s="197" customFormat="1" x14ac:dyDescent="0.25">
      <c r="A11960" s="200"/>
      <c r="B11960" s="200"/>
    </row>
    <row r="11961" spans="1:2" s="197" customFormat="1" x14ac:dyDescent="0.25">
      <c r="A11961" s="200"/>
      <c r="B11961" s="200"/>
    </row>
    <row r="11962" spans="1:2" s="197" customFormat="1" x14ac:dyDescent="0.25">
      <c r="A11962" s="200"/>
      <c r="B11962" s="200"/>
    </row>
    <row r="11963" spans="1:2" s="197" customFormat="1" x14ac:dyDescent="0.25">
      <c r="A11963" s="200"/>
      <c r="B11963" s="200"/>
    </row>
    <row r="11964" spans="1:2" s="197" customFormat="1" x14ac:dyDescent="0.25">
      <c r="A11964" s="200"/>
      <c r="B11964" s="200"/>
    </row>
    <row r="11965" spans="1:2" s="197" customFormat="1" x14ac:dyDescent="0.25">
      <c r="A11965" s="200"/>
      <c r="B11965" s="200"/>
    </row>
    <row r="11966" spans="1:2" s="197" customFormat="1" x14ac:dyDescent="0.25">
      <c r="A11966" s="200"/>
      <c r="B11966" s="200"/>
    </row>
    <row r="11967" spans="1:2" s="197" customFormat="1" x14ac:dyDescent="0.25">
      <c r="A11967" s="200"/>
      <c r="B11967" s="200"/>
    </row>
    <row r="11968" spans="1:2" s="197" customFormat="1" x14ac:dyDescent="0.25">
      <c r="A11968" s="200"/>
      <c r="B11968" s="200"/>
    </row>
    <row r="11969" spans="1:2" s="197" customFormat="1" x14ac:dyDescent="0.25">
      <c r="A11969" s="200"/>
      <c r="B11969" s="200"/>
    </row>
    <row r="11970" spans="1:2" s="197" customFormat="1" x14ac:dyDescent="0.25">
      <c r="A11970" s="200"/>
      <c r="B11970" s="200"/>
    </row>
    <row r="11971" spans="1:2" s="197" customFormat="1" x14ac:dyDescent="0.25">
      <c r="A11971" s="200"/>
      <c r="B11971" s="200"/>
    </row>
    <row r="11972" spans="1:2" s="197" customFormat="1" x14ac:dyDescent="0.25">
      <c r="A11972" s="200"/>
      <c r="B11972" s="200"/>
    </row>
    <row r="11973" spans="1:2" s="197" customFormat="1" x14ac:dyDescent="0.25">
      <c r="A11973" s="200"/>
      <c r="B11973" s="200"/>
    </row>
    <row r="11974" spans="1:2" s="197" customFormat="1" x14ac:dyDescent="0.25">
      <c r="A11974" s="200"/>
      <c r="B11974" s="200"/>
    </row>
    <row r="11975" spans="1:2" s="197" customFormat="1" x14ac:dyDescent="0.25">
      <c r="A11975" s="200"/>
      <c r="B11975" s="200"/>
    </row>
    <row r="11976" spans="1:2" s="197" customFormat="1" x14ac:dyDescent="0.25">
      <c r="A11976" s="200"/>
      <c r="B11976" s="200"/>
    </row>
    <row r="11977" spans="1:2" s="197" customFormat="1" x14ac:dyDescent="0.25">
      <c r="A11977" s="200"/>
      <c r="B11977" s="200"/>
    </row>
    <row r="11978" spans="1:2" s="197" customFormat="1" x14ac:dyDescent="0.25">
      <c r="A11978" s="200"/>
      <c r="B11978" s="200"/>
    </row>
    <row r="11979" spans="1:2" s="197" customFormat="1" x14ac:dyDescent="0.25">
      <c r="A11979" s="200"/>
      <c r="B11979" s="200"/>
    </row>
    <row r="11980" spans="1:2" s="197" customFormat="1" x14ac:dyDescent="0.25">
      <c r="A11980" s="200"/>
      <c r="B11980" s="200"/>
    </row>
    <row r="11981" spans="1:2" s="197" customFormat="1" x14ac:dyDescent="0.25">
      <c r="A11981" s="200"/>
      <c r="B11981" s="200"/>
    </row>
    <row r="11982" spans="1:2" s="197" customFormat="1" x14ac:dyDescent="0.25">
      <c r="A11982" s="200"/>
      <c r="B11982" s="200"/>
    </row>
    <row r="11983" spans="1:2" s="197" customFormat="1" x14ac:dyDescent="0.25">
      <c r="A11983" s="200"/>
      <c r="B11983" s="200"/>
    </row>
    <row r="11984" spans="1:2" s="197" customFormat="1" x14ac:dyDescent="0.25">
      <c r="A11984" s="200"/>
      <c r="B11984" s="200"/>
    </row>
    <row r="11985" spans="1:2" s="197" customFormat="1" x14ac:dyDescent="0.25">
      <c r="A11985" s="200"/>
      <c r="B11985" s="200"/>
    </row>
    <row r="11986" spans="1:2" s="197" customFormat="1" x14ac:dyDescent="0.25">
      <c r="A11986" s="200"/>
      <c r="B11986" s="200"/>
    </row>
    <row r="11987" spans="1:2" s="197" customFormat="1" x14ac:dyDescent="0.25">
      <c r="A11987" s="200"/>
      <c r="B11987" s="200"/>
    </row>
    <row r="11988" spans="1:2" s="197" customFormat="1" x14ac:dyDescent="0.25">
      <c r="A11988" s="200"/>
      <c r="B11988" s="200"/>
    </row>
    <row r="11989" spans="1:2" s="197" customFormat="1" x14ac:dyDescent="0.25">
      <c r="A11989" s="200"/>
      <c r="B11989" s="200"/>
    </row>
    <row r="11990" spans="1:2" s="197" customFormat="1" x14ac:dyDescent="0.25">
      <c r="A11990" s="200"/>
      <c r="B11990" s="200"/>
    </row>
    <row r="11991" spans="1:2" s="197" customFormat="1" x14ac:dyDescent="0.25">
      <c r="A11991" s="200"/>
      <c r="B11991" s="200"/>
    </row>
    <row r="11992" spans="1:2" s="197" customFormat="1" x14ac:dyDescent="0.25">
      <c r="A11992" s="200"/>
      <c r="B11992" s="200"/>
    </row>
    <row r="11993" spans="1:2" s="197" customFormat="1" x14ac:dyDescent="0.25">
      <c r="A11993" s="200"/>
      <c r="B11993" s="200"/>
    </row>
    <row r="11994" spans="1:2" s="197" customFormat="1" x14ac:dyDescent="0.25">
      <c r="A11994" s="200"/>
      <c r="B11994" s="200"/>
    </row>
    <row r="11995" spans="1:2" s="197" customFormat="1" x14ac:dyDescent="0.25">
      <c r="A11995" s="200"/>
      <c r="B11995" s="200"/>
    </row>
    <row r="11996" spans="1:2" s="197" customFormat="1" x14ac:dyDescent="0.25">
      <c r="A11996" s="200"/>
      <c r="B11996" s="200"/>
    </row>
    <row r="11997" spans="1:2" s="197" customFormat="1" x14ac:dyDescent="0.25">
      <c r="A11997" s="200"/>
      <c r="B11997" s="200"/>
    </row>
    <row r="11998" spans="1:2" s="197" customFormat="1" x14ac:dyDescent="0.25">
      <c r="A11998" s="200"/>
      <c r="B11998" s="200"/>
    </row>
    <row r="11999" spans="1:2" s="197" customFormat="1" x14ac:dyDescent="0.25">
      <c r="A11999" s="200"/>
      <c r="B11999" s="200"/>
    </row>
    <row r="12000" spans="1:2" s="197" customFormat="1" x14ac:dyDescent="0.25">
      <c r="A12000" s="200"/>
      <c r="B12000" s="200"/>
    </row>
    <row r="12001" spans="1:2" s="197" customFormat="1" x14ac:dyDescent="0.25">
      <c r="A12001" s="200"/>
      <c r="B12001" s="200"/>
    </row>
    <row r="12002" spans="1:2" s="197" customFormat="1" x14ac:dyDescent="0.25">
      <c r="A12002" s="200"/>
      <c r="B12002" s="200"/>
    </row>
    <row r="12003" spans="1:2" s="197" customFormat="1" x14ac:dyDescent="0.25">
      <c r="A12003" s="200"/>
      <c r="B12003" s="200"/>
    </row>
    <row r="12004" spans="1:2" s="197" customFormat="1" x14ac:dyDescent="0.25">
      <c r="A12004" s="200"/>
      <c r="B12004" s="200"/>
    </row>
    <row r="12005" spans="1:2" s="197" customFormat="1" x14ac:dyDescent="0.25">
      <c r="A12005" s="200"/>
      <c r="B12005" s="200"/>
    </row>
    <row r="12006" spans="1:2" s="197" customFormat="1" x14ac:dyDescent="0.25">
      <c r="A12006" s="200"/>
      <c r="B12006" s="200"/>
    </row>
    <row r="12007" spans="1:2" s="197" customFormat="1" x14ac:dyDescent="0.25">
      <c r="A12007" s="200"/>
      <c r="B12007" s="200"/>
    </row>
    <row r="12008" spans="1:2" s="197" customFormat="1" x14ac:dyDescent="0.25">
      <c r="A12008" s="200"/>
      <c r="B12008" s="200"/>
    </row>
    <row r="12009" spans="1:2" s="197" customFormat="1" x14ac:dyDescent="0.25">
      <c r="A12009" s="200"/>
      <c r="B12009" s="200"/>
    </row>
    <row r="12010" spans="1:2" s="197" customFormat="1" x14ac:dyDescent="0.25">
      <c r="A12010" s="200"/>
      <c r="B12010" s="200"/>
    </row>
    <row r="12011" spans="1:2" s="197" customFormat="1" x14ac:dyDescent="0.25">
      <c r="A12011" s="200"/>
      <c r="B12011" s="200"/>
    </row>
    <row r="12012" spans="1:2" s="197" customFormat="1" x14ac:dyDescent="0.25">
      <c r="A12012" s="200"/>
      <c r="B12012" s="200"/>
    </row>
    <row r="12013" spans="1:2" s="197" customFormat="1" x14ac:dyDescent="0.25">
      <c r="A12013" s="200"/>
      <c r="B12013" s="200"/>
    </row>
    <row r="12014" spans="1:2" s="197" customFormat="1" x14ac:dyDescent="0.25">
      <c r="A12014" s="200"/>
      <c r="B12014" s="200"/>
    </row>
    <row r="12015" spans="1:2" s="197" customFormat="1" x14ac:dyDescent="0.25">
      <c r="A12015" s="200"/>
      <c r="B12015" s="200"/>
    </row>
    <row r="12016" spans="1:2" s="197" customFormat="1" x14ac:dyDescent="0.25">
      <c r="A12016" s="200"/>
      <c r="B12016" s="200"/>
    </row>
    <row r="12017" spans="1:2" s="197" customFormat="1" x14ac:dyDescent="0.25">
      <c r="A12017" s="200"/>
      <c r="B12017" s="200"/>
    </row>
    <row r="12018" spans="1:2" s="197" customFormat="1" x14ac:dyDescent="0.25">
      <c r="A12018" s="200"/>
      <c r="B12018" s="200"/>
    </row>
    <row r="12019" spans="1:2" s="197" customFormat="1" x14ac:dyDescent="0.25">
      <c r="A12019" s="200"/>
      <c r="B12019" s="200"/>
    </row>
    <row r="12020" spans="1:2" s="197" customFormat="1" x14ac:dyDescent="0.25">
      <c r="A12020" s="200"/>
      <c r="B12020" s="200"/>
    </row>
    <row r="12021" spans="1:2" s="197" customFormat="1" x14ac:dyDescent="0.25">
      <c r="A12021" s="200"/>
      <c r="B12021" s="200"/>
    </row>
    <row r="12022" spans="1:2" s="197" customFormat="1" x14ac:dyDescent="0.25">
      <c r="A12022" s="200"/>
      <c r="B12022" s="200"/>
    </row>
    <row r="12023" spans="1:2" s="197" customFormat="1" x14ac:dyDescent="0.25">
      <c r="A12023" s="200"/>
      <c r="B12023" s="200"/>
    </row>
    <row r="12024" spans="1:2" s="197" customFormat="1" x14ac:dyDescent="0.25">
      <c r="A12024" s="200"/>
      <c r="B12024" s="200"/>
    </row>
    <row r="12025" spans="1:2" s="197" customFormat="1" x14ac:dyDescent="0.25">
      <c r="A12025" s="200"/>
      <c r="B12025" s="200"/>
    </row>
    <row r="12026" spans="1:2" s="197" customFormat="1" x14ac:dyDescent="0.25">
      <c r="A12026" s="200"/>
      <c r="B12026" s="200"/>
    </row>
    <row r="12027" spans="1:2" s="197" customFormat="1" x14ac:dyDescent="0.25">
      <c r="A12027" s="200"/>
      <c r="B12027" s="200"/>
    </row>
    <row r="12028" spans="1:2" s="197" customFormat="1" x14ac:dyDescent="0.25">
      <c r="A12028" s="200"/>
      <c r="B12028" s="200"/>
    </row>
    <row r="12029" spans="1:2" s="197" customFormat="1" x14ac:dyDescent="0.25">
      <c r="A12029" s="200"/>
      <c r="B12029" s="200"/>
    </row>
    <row r="12030" spans="1:2" s="197" customFormat="1" x14ac:dyDescent="0.25">
      <c r="A12030" s="200"/>
      <c r="B12030" s="200"/>
    </row>
    <row r="12031" spans="1:2" s="197" customFormat="1" x14ac:dyDescent="0.25">
      <c r="A12031" s="200"/>
      <c r="B12031" s="200"/>
    </row>
    <row r="12032" spans="1:2" s="197" customFormat="1" x14ac:dyDescent="0.25">
      <c r="A12032" s="200"/>
      <c r="B12032" s="200"/>
    </row>
    <row r="12033" spans="1:2" s="197" customFormat="1" x14ac:dyDescent="0.25">
      <c r="A12033" s="200"/>
      <c r="B12033" s="200"/>
    </row>
    <row r="12034" spans="1:2" s="197" customFormat="1" x14ac:dyDescent="0.25">
      <c r="A12034" s="200"/>
      <c r="B12034" s="200"/>
    </row>
    <row r="12035" spans="1:2" s="197" customFormat="1" x14ac:dyDescent="0.25">
      <c r="A12035" s="200"/>
      <c r="B12035" s="200"/>
    </row>
    <row r="12036" spans="1:2" s="197" customFormat="1" x14ac:dyDescent="0.25">
      <c r="A12036" s="200"/>
      <c r="B12036" s="200"/>
    </row>
    <row r="12037" spans="1:2" s="197" customFormat="1" x14ac:dyDescent="0.25">
      <c r="A12037" s="200"/>
      <c r="B12037" s="200"/>
    </row>
    <row r="12038" spans="1:2" s="197" customFormat="1" x14ac:dyDescent="0.25">
      <c r="A12038" s="200"/>
      <c r="B12038" s="200"/>
    </row>
    <row r="12039" spans="1:2" s="197" customFormat="1" x14ac:dyDescent="0.25">
      <c r="A12039" s="200"/>
      <c r="B12039" s="200"/>
    </row>
    <row r="12040" spans="1:2" s="197" customFormat="1" x14ac:dyDescent="0.25">
      <c r="A12040" s="200"/>
      <c r="B12040" s="200"/>
    </row>
    <row r="12041" spans="1:2" s="197" customFormat="1" x14ac:dyDescent="0.25">
      <c r="A12041" s="200"/>
      <c r="B12041" s="200"/>
    </row>
    <row r="12042" spans="1:2" s="197" customFormat="1" x14ac:dyDescent="0.25">
      <c r="A12042" s="200"/>
      <c r="B12042" s="200"/>
    </row>
    <row r="12043" spans="1:2" s="197" customFormat="1" x14ac:dyDescent="0.25">
      <c r="A12043" s="200"/>
      <c r="B12043" s="200"/>
    </row>
    <row r="12044" spans="1:2" s="197" customFormat="1" x14ac:dyDescent="0.25">
      <c r="A12044" s="200"/>
      <c r="B12044" s="200"/>
    </row>
    <row r="12045" spans="1:2" s="197" customFormat="1" x14ac:dyDescent="0.25">
      <c r="A12045" s="200"/>
      <c r="B12045" s="200"/>
    </row>
    <row r="12046" spans="1:2" s="197" customFormat="1" x14ac:dyDescent="0.25">
      <c r="A12046" s="200"/>
      <c r="B12046" s="200"/>
    </row>
    <row r="12047" spans="1:2" s="197" customFormat="1" x14ac:dyDescent="0.25">
      <c r="A12047" s="200"/>
      <c r="B12047" s="200"/>
    </row>
    <row r="12048" spans="1:2" s="197" customFormat="1" x14ac:dyDescent="0.25">
      <c r="A12048" s="200"/>
      <c r="B12048" s="200"/>
    </row>
    <row r="12049" spans="1:2" s="197" customFormat="1" x14ac:dyDescent="0.25">
      <c r="A12049" s="200"/>
      <c r="B12049" s="200"/>
    </row>
    <row r="12050" spans="1:2" s="197" customFormat="1" x14ac:dyDescent="0.25">
      <c r="A12050" s="200"/>
      <c r="B12050" s="200"/>
    </row>
    <row r="12051" spans="1:2" s="197" customFormat="1" x14ac:dyDescent="0.25">
      <c r="A12051" s="200"/>
      <c r="B12051" s="200"/>
    </row>
    <row r="12052" spans="1:2" s="197" customFormat="1" x14ac:dyDescent="0.25">
      <c r="A12052" s="200"/>
      <c r="B12052" s="200"/>
    </row>
    <row r="12053" spans="1:2" s="197" customFormat="1" x14ac:dyDescent="0.25">
      <c r="A12053" s="200"/>
      <c r="B12053" s="200"/>
    </row>
    <row r="12054" spans="1:2" s="197" customFormat="1" x14ac:dyDescent="0.25">
      <c r="A12054" s="200"/>
      <c r="B12054" s="200"/>
    </row>
    <row r="12055" spans="1:2" s="197" customFormat="1" x14ac:dyDescent="0.25">
      <c r="A12055" s="200"/>
      <c r="B12055" s="200"/>
    </row>
    <row r="12056" spans="1:2" s="197" customFormat="1" x14ac:dyDescent="0.25">
      <c r="A12056" s="200"/>
      <c r="B12056" s="200"/>
    </row>
    <row r="12057" spans="1:2" s="197" customFormat="1" x14ac:dyDescent="0.25">
      <c r="A12057" s="200"/>
      <c r="B12057" s="200"/>
    </row>
    <row r="12058" spans="1:2" s="197" customFormat="1" x14ac:dyDescent="0.25">
      <c r="A12058" s="200"/>
      <c r="B12058" s="200"/>
    </row>
    <row r="12059" spans="1:2" s="197" customFormat="1" x14ac:dyDescent="0.25">
      <c r="A12059" s="200"/>
      <c r="B12059" s="200"/>
    </row>
    <row r="12060" spans="1:2" s="197" customFormat="1" x14ac:dyDescent="0.25">
      <c r="A12060" s="200"/>
      <c r="B12060" s="200"/>
    </row>
    <row r="12061" spans="1:2" s="197" customFormat="1" x14ac:dyDescent="0.25">
      <c r="A12061" s="200"/>
      <c r="B12061" s="200"/>
    </row>
    <row r="12062" spans="1:2" s="197" customFormat="1" x14ac:dyDescent="0.25">
      <c r="A12062" s="200"/>
      <c r="B12062" s="200"/>
    </row>
    <row r="12063" spans="1:2" s="197" customFormat="1" x14ac:dyDescent="0.25">
      <c r="A12063" s="200"/>
      <c r="B12063" s="200"/>
    </row>
    <row r="12064" spans="1:2" s="197" customFormat="1" x14ac:dyDescent="0.25">
      <c r="A12064" s="200"/>
      <c r="B12064" s="200"/>
    </row>
    <row r="12065" spans="1:2" s="197" customFormat="1" x14ac:dyDescent="0.25">
      <c r="A12065" s="200"/>
      <c r="B12065" s="200"/>
    </row>
    <row r="12066" spans="1:2" s="197" customFormat="1" x14ac:dyDescent="0.25">
      <c r="A12066" s="200"/>
      <c r="B12066" s="200"/>
    </row>
    <row r="12067" spans="1:2" s="197" customFormat="1" x14ac:dyDescent="0.25">
      <c r="A12067" s="200"/>
      <c r="B12067" s="200"/>
    </row>
    <row r="12068" spans="1:2" s="197" customFormat="1" x14ac:dyDescent="0.25">
      <c r="A12068" s="200"/>
      <c r="B12068" s="200"/>
    </row>
    <row r="12069" spans="1:2" s="197" customFormat="1" x14ac:dyDescent="0.25">
      <c r="A12069" s="200"/>
      <c r="B12069" s="200"/>
    </row>
    <row r="12070" spans="1:2" s="197" customFormat="1" x14ac:dyDescent="0.25">
      <c r="A12070" s="200"/>
      <c r="B12070" s="200"/>
    </row>
    <row r="12071" spans="1:2" s="197" customFormat="1" x14ac:dyDescent="0.25">
      <c r="A12071" s="200"/>
      <c r="B12071" s="200"/>
    </row>
    <row r="12072" spans="1:2" s="197" customFormat="1" x14ac:dyDescent="0.25">
      <c r="A12072" s="200"/>
      <c r="B12072" s="200"/>
    </row>
    <row r="12073" spans="1:2" s="197" customFormat="1" x14ac:dyDescent="0.25">
      <c r="A12073" s="200"/>
      <c r="B12073" s="200"/>
    </row>
    <row r="12074" spans="1:2" s="197" customFormat="1" x14ac:dyDescent="0.25">
      <c r="A12074" s="200"/>
      <c r="B12074" s="200"/>
    </row>
    <row r="12075" spans="1:2" s="197" customFormat="1" x14ac:dyDescent="0.25">
      <c r="A12075" s="200"/>
      <c r="B12075" s="200"/>
    </row>
    <row r="12076" spans="1:2" s="197" customFormat="1" x14ac:dyDescent="0.25">
      <c r="A12076" s="200"/>
      <c r="B12076" s="200"/>
    </row>
    <row r="12077" spans="1:2" s="197" customFormat="1" x14ac:dyDescent="0.25">
      <c r="A12077" s="200"/>
      <c r="B12077" s="200"/>
    </row>
    <row r="12078" spans="1:2" s="197" customFormat="1" x14ac:dyDescent="0.25">
      <c r="A12078" s="200"/>
      <c r="B12078" s="200"/>
    </row>
    <row r="12079" spans="1:2" s="197" customFormat="1" x14ac:dyDescent="0.25">
      <c r="A12079" s="200"/>
      <c r="B12079" s="200"/>
    </row>
    <row r="12080" spans="1:2" s="197" customFormat="1" x14ac:dyDescent="0.25">
      <c r="A12080" s="200"/>
      <c r="B12080" s="200"/>
    </row>
    <row r="12081" spans="1:2" s="197" customFormat="1" x14ac:dyDescent="0.25">
      <c r="A12081" s="200"/>
      <c r="B12081" s="200"/>
    </row>
    <row r="12082" spans="1:2" s="197" customFormat="1" x14ac:dyDescent="0.25">
      <c r="A12082" s="200"/>
      <c r="B12082" s="200"/>
    </row>
    <row r="12083" spans="1:2" s="197" customFormat="1" x14ac:dyDescent="0.25">
      <c r="A12083" s="200"/>
      <c r="B12083" s="200"/>
    </row>
    <row r="12084" spans="1:2" s="197" customFormat="1" x14ac:dyDescent="0.25">
      <c r="A12084" s="200"/>
      <c r="B12084" s="200"/>
    </row>
    <row r="12085" spans="1:2" s="197" customFormat="1" x14ac:dyDescent="0.25">
      <c r="A12085" s="200"/>
      <c r="B12085" s="200"/>
    </row>
    <row r="12086" spans="1:2" s="197" customFormat="1" x14ac:dyDescent="0.25">
      <c r="A12086" s="200"/>
      <c r="B12086" s="200"/>
    </row>
    <row r="12087" spans="1:2" s="197" customFormat="1" x14ac:dyDescent="0.25">
      <c r="A12087" s="200"/>
      <c r="B12087" s="200"/>
    </row>
    <row r="12088" spans="1:2" s="197" customFormat="1" x14ac:dyDescent="0.25">
      <c r="A12088" s="200"/>
      <c r="B12088" s="200"/>
    </row>
    <row r="12089" spans="1:2" s="197" customFormat="1" x14ac:dyDescent="0.25">
      <c r="A12089" s="200"/>
      <c r="B12089" s="200"/>
    </row>
    <row r="12090" spans="1:2" s="197" customFormat="1" x14ac:dyDescent="0.25">
      <c r="A12090" s="200"/>
      <c r="B12090" s="200"/>
    </row>
    <row r="12091" spans="1:2" s="197" customFormat="1" x14ac:dyDescent="0.25">
      <c r="A12091" s="200"/>
      <c r="B12091" s="200"/>
    </row>
    <row r="12092" spans="1:2" s="197" customFormat="1" x14ac:dyDescent="0.25">
      <c r="A12092" s="200"/>
      <c r="B12092" s="200"/>
    </row>
    <row r="12093" spans="1:2" s="197" customFormat="1" x14ac:dyDescent="0.25">
      <c r="A12093" s="200"/>
      <c r="B12093" s="200"/>
    </row>
    <row r="12094" spans="1:2" s="197" customFormat="1" x14ac:dyDescent="0.25">
      <c r="A12094" s="200"/>
      <c r="B12094" s="200"/>
    </row>
    <row r="12095" spans="1:2" s="197" customFormat="1" x14ac:dyDescent="0.25">
      <c r="A12095" s="200"/>
      <c r="B12095" s="200"/>
    </row>
    <row r="12096" spans="1:2" s="197" customFormat="1" x14ac:dyDescent="0.25">
      <c r="A12096" s="200"/>
      <c r="B12096" s="200"/>
    </row>
    <row r="12097" spans="1:2" s="197" customFormat="1" x14ac:dyDescent="0.25">
      <c r="A12097" s="200"/>
      <c r="B12097" s="200"/>
    </row>
    <row r="12098" spans="1:2" s="197" customFormat="1" x14ac:dyDescent="0.25">
      <c r="A12098" s="200"/>
      <c r="B12098" s="200"/>
    </row>
    <row r="12099" spans="1:2" s="197" customFormat="1" x14ac:dyDescent="0.25">
      <c r="A12099" s="200"/>
      <c r="B12099" s="200"/>
    </row>
    <row r="12100" spans="1:2" s="197" customFormat="1" x14ac:dyDescent="0.25">
      <c r="A12100" s="200"/>
      <c r="B12100" s="200"/>
    </row>
    <row r="12101" spans="1:2" s="197" customFormat="1" x14ac:dyDescent="0.25">
      <c r="A12101" s="200"/>
      <c r="B12101" s="200"/>
    </row>
    <row r="12102" spans="1:2" s="197" customFormat="1" x14ac:dyDescent="0.25">
      <c r="A12102" s="200"/>
      <c r="B12102" s="200"/>
    </row>
    <row r="12103" spans="1:2" s="197" customFormat="1" x14ac:dyDescent="0.25">
      <c r="A12103" s="200"/>
      <c r="B12103" s="200"/>
    </row>
    <row r="12104" spans="1:2" s="197" customFormat="1" x14ac:dyDescent="0.25">
      <c r="A12104" s="200"/>
      <c r="B12104" s="200"/>
    </row>
    <row r="12105" spans="1:2" s="197" customFormat="1" x14ac:dyDescent="0.25">
      <c r="A12105" s="200"/>
      <c r="B12105" s="200"/>
    </row>
    <row r="12106" spans="1:2" s="197" customFormat="1" x14ac:dyDescent="0.25">
      <c r="A12106" s="200"/>
      <c r="B12106" s="200"/>
    </row>
    <row r="12107" spans="1:2" s="197" customFormat="1" x14ac:dyDescent="0.25">
      <c r="A12107" s="200"/>
      <c r="B12107" s="200"/>
    </row>
    <row r="12108" spans="1:2" s="197" customFormat="1" x14ac:dyDescent="0.25">
      <c r="A12108" s="200"/>
      <c r="B12108" s="200"/>
    </row>
    <row r="12109" spans="1:2" s="197" customFormat="1" x14ac:dyDescent="0.25">
      <c r="A12109" s="200"/>
      <c r="B12109" s="200"/>
    </row>
    <row r="12110" spans="1:2" s="197" customFormat="1" x14ac:dyDescent="0.25">
      <c r="A12110" s="200"/>
      <c r="B12110" s="200"/>
    </row>
    <row r="12111" spans="1:2" s="197" customFormat="1" x14ac:dyDescent="0.25">
      <c r="A12111" s="200"/>
      <c r="B12111" s="200"/>
    </row>
    <row r="12112" spans="1:2" s="197" customFormat="1" x14ac:dyDescent="0.25">
      <c r="A12112" s="200"/>
      <c r="B12112" s="200"/>
    </row>
    <row r="12113" spans="1:2" s="197" customFormat="1" x14ac:dyDescent="0.25">
      <c r="A12113" s="200"/>
      <c r="B12113" s="200"/>
    </row>
    <row r="12114" spans="1:2" s="197" customFormat="1" x14ac:dyDescent="0.25">
      <c r="A12114" s="200"/>
      <c r="B12114" s="200"/>
    </row>
    <row r="12115" spans="1:2" s="197" customFormat="1" x14ac:dyDescent="0.25">
      <c r="A12115" s="200"/>
      <c r="B12115" s="200"/>
    </row>
    <row r="12116" spans="1:2" s="197" customFormat="1" x14ac:dyDescent="0.25">
      <c r="A12116" s="200"/>
      <c r="B12116" s="200"/>
    </row>
    <row r="12117" spans="1:2" s="197" customFormat="1" x14ac:dyDescent="0.25">
      <c r="A12117" s="200"/>
      <c r="B12117" s="200"/>
    </row>
    <row r="12118" spans="1:2" s="197" customFormat="1" x14ac:dyDescent="0.25">
      <c r="A12118" s="200"/>
      <c r="B12118" s="200"/>
    </row>
    <row r="12119" spans="1:2" s="197" customFormat="1" x14ac:dyDescent="0.25">
      <c r="A12119" s="200"/>
      <c r="B12119" s="200"/>
    </row>
    <row r="12120" spans="1:2" s="197" customFormat="1" x14ac:dyDescent="0.25">
      <c r="A12120" s="200"/>
      <c r="B12120" s="200"/>
    </row>
    <row r="12121" spans="1:2" s="197" customFormat="1" x14ac:dyDescent="0.25">
      <c r="A12121" s="200"/>
      <c r="B12121" s="200"/>
    </row>
    <row r="12122" spans="1:2" s="197" customFormat="1" x14ac:dyDescent="0.25">
      <c r="A12122" s="200"/>
      <c r="B12122" s="200"/>
    </row>
    <row r="12123" spans="1:2" s="197" customFormat="1" x14ac:dyDescent="0.25">
      <c r="A12123" s="200"/>
      <c r="B12123" s="200"/>
    </row>
    <row r="12124" spans="1:2" s="197" customFormat="1" x14ac:dyDescent="0.25">
      <c r="A12124" s="200"/>
      <c r="B12124" s="200"/>
    </row>
    <row r="12125" spans="1:2" s="197" customFormat="1" x14ac:dyDescent="0.25">
      <c r="A12125" s="200"/>
      <c r="B12125" s="200"/>
    </row>
    <row r="12126" spans="1:2" s="197" customFormat="1" x14ac:dyDescent="0.25">
      <c r="A12126" s="200"/>
      <c r="B12126" s="200"/>
    </row>
    <row r="12127" spans="1:2" s="197" customFormat="1" x14ac:dyDescent="0.25">
      <c r="A12127" s="200"/>
      <c r="B12127" s="200"/>
    </row>
    <row r="12128" spans="1:2" s="197" customFormat="1" x14ac:dyDescent="0.25">
      <c r="A12128" s="200"/>
      <c r="B12128" s="200"/>
    </row>
    <row r="12129" spans="1:2" s="197" customFormat="1" x14ac:dyDescent="0.25">
      <c r="A12129" s="200"/>
      <c r="B12129" s="200"/>
    </row>
    <row r="12130" spans="1:2" s="197" customFormat="1" x14ac:dyDescent="0.25">
      <c r="A12130" s="200"/>
      <c r="B12130" s="200"/>
    </row>
    <row r="12131" spans="1:2" s="197" customFormat="1" x14ac:dyDescent="0.25">
      <c r="A12131" s="200"/>
      <c r="B12131" s="200"/>
    </row>
    <row r="12132" spans="1:2" s="197" customFormat="1" x14ac:dyDescent="0.25">
      <c r="A12132" s="200"/>
      <c r="B12132" s="200"/>
    </row>
    <row r="12133" spans="1:2" s="197" customFormat="1" x14ac:dyDescent="0.25">
      <c r="A12133" s="200"/>
      <c r="B12133" s="200"/>
    </row>
    <row r="12134" spans="1:2" s="197" customFormat="1" x14ac:dyDescent="0.25">
      <c r="A12134" s="200"/>
      <c r="B12134" s="200"/>
    </row>
    <row r="12135" spans="1:2" s="197" customFormat="1" x14ac:dyDescent="0.25">
      <c r="A12135" s="200"/>
      <c r="B12135" s="200"/>
    </row>
    <row r="12136" spans="1:2" s="197" customFormat="1" x14ac:dyDescent="0.25">
      <c r="A12136" s="200"/>
      <c r="B12136" s="200"/>
    </row>
    <row r="12137" spans="1:2" s="197" customFormat="1" x14ac:dyDescent="0.25">
      <c r="A12137" s="200"/>
      <c r="B12137" s="200"/>
    </row>
    <row r="12138" spans="1:2" s="197" customFormat="1" x14ac:dyDescent="0.25">
      <c r="A12138" s="200"/>
      <c r="B12138" s="200"/>
    </row>
    <row r="12139" spans="1:2" s="197" customFormat="1" x14ac:dyDescent="0.25">
      <c r="A12139" s="200"/>
      <c r="B12139" s="200"/>
    </row>
    <row r="12140" spans="1:2" s="197" customFormat="1" x14ac:dyDescent="0.25">
      <c r="A12140" s="200"/>
      <c r="B12140" s="200"/>
    </row>
    <row r="12141" spans="1:2" s="197" customFormat="1" x14ac:dyDescent="0.25">
      <c r="A12141" s="200"/>
      <c r="B12141" s="200"/>
    </row>
    <row r="12142" spans="1:2" s="197" customFormat="1" x14ac:dyDescent="0.25">
      <c r="A12142" s="200"/>
      <c r="B12142" s="200"/>
    </row>
    <row r="12143" spans="1:2" s="197" customFormat="1" x14ac:dyDescent="0.25">
      <c r="A12143" s="200"/>
      <c r="B12143" s="200"/>
    </row>
    <row r="12144" spans="1:2" s="197" customFormat="1" x14ac:dyDescent="0.25">
      <c r="A12144" s="200"/>
      <c r="B12144" s="200"/>
    </row>
    <row r="12145" spans="1:2" s="197" customFormat="1" x14ac:dyDescent="0.25">
      <c r="A12145" s="200"/>
      <c r="B12145" s="200"/>
    </row>
    <row r="12146" spans="1:2" s="197" customFormat="1" x14ac:dyDescent="0.25">
      <c r="A12146" s="200"/>
      <c r="B12146" s="200"/>
    </row>
    <row r="12147" spans="1:2" s="197" customFormat="1" x14ac:dyDescent="0.25">
      <c r="A12147" s="200"/>
      <c r="B12147" s="200"/>
    </row>
    <row r="12148" spans="1:2" s="197" customFormat="1" x14ac:dyDescent="0.25">
      <c r="A12148" s="200"/>
      <c r="B12148" s="200"/>
    </row>
    <row r="12149" spans="1:2" s="197" customFormat="1" x14ac:dyDescent="0.25">
      <c r="A12149" s="200"/>
      <c r="B12149" s="200"/>
    </row>
    <row r="12150" spans="1:2" s="197" customFormat="1" x14ac:dyDescent="0.25">
      <c r="A12150" s="200"/>
      <c r="B12150" s="200"/>
    </row>
    <row r="12151" spans="1:2" s="197" customFormat="1" x14ac:dyDescent="0.25">
      <c r="A12151" s="200"/>
      <c r="B12151" s="200"/>
    </row>
    <row r="12152" spans="1:2" s="197" customFormat="1" x14ac:dyDescent="0.25">
      <c r="A12152" s="200"/>
      <c r="B12152" s="200"/>
    </row>
    <row r="12153" spans="1:2" s="197" customFormat="1" x14ac:dyDescent="0.25">
      <c r="A12153" s="200"/>
      <c r="B12153" s="200"/>
    </row>
    <row r="12154" spans="1:2" s="197" customFormat="1" x14ac:dyDescent="0.25">
      <c r="A12154" s="200"/>
      <c r="B12154" s="200"/>
    </row>
    <row r="12155" spans="1:2" s="197" customFormat="1" x14ac:dyDescent="0.25">
      <c r="A12155" s="200"/>
      <c r="B12155" s="200"/>
    </row>
    <row r="12156" spans="1:2" s="197" customFormat="1" x14ac:dyDescent="0.25">
      <c r="A12156" s="200"/>
      <c r="B12156" s="200"/>
    </row>
    <row r="12157" spans="1:2" s="197" customFormat="1" x14ac:dyDescent="0.25">
      <c r="A12157" s="200"/>
      <c r="B12157" s="200"/>
    </row>
    <row r="12158" spans="1:2" s="197" customFormat="1" x14ac:dyDescent="0.25">
      <c r="A12158" s="200"/>
      <c r="B12158" s="200"/>
    </row>
    <row r="12159" spans="1:2" s="197" customFormat="1" x14ac:dyDescent="0.25">
      <c r="A12159" s="200"/>
      <c r="B12159" s="200"/>
    </row>
    <row r="12160" spans="1:2" s="197" customFormat="1" x14ac:dyDescent="0.25">
      <c r="A12160" s="200"/>
      <c r="B12160" s="200"/>
    </row>
    <row r="12161" spans="1:2" s="197" customFormat="1" x14ac:dyDescent="0.25">
      <c r="A12161" s="200"/>
      <c r="B12161" s="200"/>
    </row>
    <row r="12162" spans="1:2" s="197" customFormat="1" x14ac:dyDescent="0.25">
      <c r="A12162" s="200"/>
      <c r="B12162" s="200"/>
    </row>
    <row r="12163" spans="1:2" s="197" customFormat="1" x14ac:dyDescent="0.25">
      <c r="A12163" s="200"/>
      <c r="B12163" s="200"/>
    </row>
    <row r="12164" spans="1:2" s="197" customFormat="1" x14ac:dyDescent="0.25">
      <c r="A12164" s="200"/>
      <c r="B12164" s="200"/>
    </row>
    <row r="12165" spans="1:2" s="197" customFormat="1" x14ac:dyDescent="0.25">
      <c r="A12165" s="200"/>
      <c r="B12165" s="200"/>
    </row>
    <row r="12166" spans="1:2" s="197" customFormat="1" x14ac:dyDescent="0.25">
      <c r="A12166" s="200"/>
      <c r="B12166" s="200"/>
    </row>
    <row r="12167" spans="1:2" s="197" customFormat="1" x14ac:dyDescent="0.25">
      <c r="A12167" s="200"/>
      <c r="B12167" s="200"/>
    </row>
    <row r="12168" spans="1:2" s="197" customFormat="1" x14ac:dyDescent="0.25">
      <c r="A12168" s="200"/>
      <c r="B12168" s="200"/>
    </row>
    <row r="12169" spans="1:2" s="197" customFormat="1" x14ac:dyDescent="0.25">
      <c r="A12169" s="200"/>
      <c r="B12169" s="200"/>
    </row>
    <row r="12170" spans="1:2" s="197" customFormat="1" x14ac:dyDescent="0.25">
      <c r="A12170" s="200"/>
      <c r="B12170" s="200"/>
    </row>
    <row r="12171" spans="1:2" s="197" customFormat="1" x14ac:dyDescent="0.25">
      <c r="A12171" s="200"/>
      <c r="B12171" s="200"/>
    </row>
    <row r="12172" spans="1:2" s="197" customFormat="1" x14ac:dyDescent="0.25">
      <c r="A12172" s="200"/>
      <c r="B12172" s="200"/>
    </row>
    <row r="12173" spans="1:2" s="197" customFormat="1" x14ac:dyDescent="0.25">
      <c r="A12173" s="200"/>
      <c r="B12173" s="200"/>
    </row>
    <row r="12174" spans="1:2" s="197" customFormat="1" x14ac:dyDescent="0.25">
      <c r="A12174" s="200"/>
      <c r="B12174" s="200"/>
    </row>
    <row r="12175" spans="1:2" s="197" customFormat="1" x14ac:dyDescent="0.25">
      <c r="A12175" s="200"/>
      <c r="B12175" s="200"/>
    </row>
    <row r="12176" spans="1:2" s="197" customFormat="1" x14ac:dyDescent="0.25">
      <c r="A12176" s="200"/>
      <c r="B12176" s="200"/>
    </row>
    <row r="12177" spans="1:2" s="197" customFormat="1" x14ac:dyDescent="0.25">
      <c r="A12177" s="200"/>
      <c r="B12177" s="200"/>
    </row>
    <row r="12178" spans="1:2" s="197" customFormat="1" x14ac:dyDescent="0.25">
      <c r="A12178" s="200"/>
      <c r="B12178" s="200"/>
    </row>
    <row r="12179" spans="1:2" s="197" customFormat="1" x14ac:dyDescent="0.25">
      <c r="A12179" s="200"/>
      <c r="B12179" s="200"/>
    </row>
    <row r="12180" spans="1:2" s="197" customFormat="1" x14ac:dyDescent="0.25">
      <c r="A12180" s="200"/>
      <c r="B12180" s="200"/>
    </row>
    <row r="12181" spans="1:2" s="197" customFormat="1" x14ac:dyDescent="0.25">
      <c r="A12181" s="200"/>
      <c r="B12181" s="200"/>
    </row>
    <row r="12182" spans="1:2" s="197" customFormat="1" x14ac:dyDescent="0.25">
      <c r="A12182" s="200"/>
      <c r="B12182" s="200"/>
    </row>
    <row r="12183" spans="1:2" s="197" customFormat="1" x14ac:dyDescent="0.25">
      <c r="A12183" s="200"/>
      <c r="B12183" s="200"/>
    </row>
    <row r="12184" spans="1:2" s="197" customFormat="1" x14ac:dyDescent="0.25">
      <c r="A12184" s="200"/>
      <c r="B12184" s="200"/>
    </row>
    <row r="12185" spans="1:2" s="197" customFormat="1" x14ac:dyDescent="0.25">
      <c r="A12185" s="200"/>
      <c r="B12185" s="200"/>
    </row>
    <row r="12186" spans="1:2" s="197" customFormat="1" x14ac:dyDescent="0.25">
      <c r="A12186" s="200"/>
      <c r="B12186" s="200"/>
    </row>
    <row r="12187" spans="1:2" s="197" customFormat="1" x14ac:dyDescent="0.25">
      <c r="A12187" s="200"/>
      <c r="B12187" s="200"/>
    </row>
    <row r="12188" spans="1:2" s="197" customFormat="1" x14ac:dyDescent="0.25">
      <c r="A12188" s="200"/>
      <c r="B12188" s="200"/>
    </row>
    <row r="12189" spans="1:2" s="197" customFormat="1" x14ac:dyDescent="0.25">
      <c r="A12189" s="200"/>
      <c r="B12189" s="200"/>
    </row>
    <row r="12190" spans="1:2" s="197" customFormat="1" x14ac:dyDescent="0.25">
      <c r="A12190" s="200"/>
      <c r="B12190" s="200"/>
    </row>
    <row r="12191" spans="1:2" s="197" customFormat="1" x14ac:dyDescent="0.25">
      <c r="A12191" s="200"/>
      <c r="B12191" s="200"/>
    </row>
    <row r="12192" spans="1:2" s="197" customFormat="1" x14ac:dyDescent="0.25">
      <c r="A12192" s="200"/>
      <c r="B12192" s="200"/>
    </row>
    <row r="12193" spans="1:2" s="197" customFormat="1" x14ac:dyDescent="0.25">
      <c r="A12193" s="200"/>
      <c r="B12193" s="200"/>
    </row>
    <row r="12194" spans="1:2" s="197" customFormat="1" x14ac:dyDescent="0.25">
      <c r="A12194" s="200"/>
      <c r="B12194" s="200"/>
    </row>
    <row r="12195" spans="1:2" s="197" customFormat="1" x14ac:dyDescent="0.25">
      <c r="A12195" s="200"/>
      <c r="B12195" s="200"/>
    </row>
    <row r="12196" spans="1:2" s="197" customFormat="1" x14ac:dyDescent="0.25">
      <c r="A12196" s="200"/>
      <c r="B12196" s="200"/>
    </row>
    <row r="12197" spans="1:2" s="197" customFormat="1" x14ac:dyDescent="0.25">
      <c r="A12197" s="200"/>
      <c r="B12197" s="200"/>
    </row>
    <row r="12198" spans="1:2" s="197" customFormat="1" x14ac:dyDescent="0.25">
      <c r="A12198" s="200"/>
      <c r="B12198" s="200"/>
    </row>
    <row r="12199" spans="1:2" s="197" customFormat="1" x14ac:dyDescent="0.25">
      <c r="A12199" s="200"/>
      <c r="B12199" s="200"/>
    </row>
    <row r="12200" spans="1:2" s="197" customFormat="1" x14ac:dyDescent="0.25">
      <c r="A12200" s="200"/>
      <c r="B12200" s="200"/>
    </row>
    <row r="12201" spans="1:2" s="197" customFormat="1" x14ac:dyDescent="0.25">
      <c r="A12201" s="200"/>
      <c r="B12201" s="200"/>
    </row>
    <row r="12202" spans="1:2" s="197" customFormat="1" x14ac:dyDescent="0.25">
      <c r="A12202" s="200"/>
      <c r="B12202" s="200"/>
    </row>
    <row r="12203" spans="1:2" s="197" customFormat="1" x14ac:dyDescent="0.25">
      <c r="A12203" s="200"/>
      <c r="B12203" s="200"/>
    </row>
    <row r="12204" spans="1:2" s="197" customFormat="1" x14ac:dyDescent="0.25">
      <c r="A12204" s="200"/>
      <c r="B12204" s="200"/>
    </row>
    <row r="12205" spans="1:2" s="197" customFormat="1" x14ac:dyDescent="0.25">
      <c r="A12205" s="200"/>
      <c r="B12205" s="200"/>
    </row>
    <row r="12206" spans="1:2" s="197" customFormat="1" x14ac:dyDescent="0.25">
      <c r="A12206" s="200"/>
      <c r="B12206" s="200"/>
    </row>
    <row r="12207" spans="1:2" s="197" customFormat="1" x14ac:dyDescent="0.25">
      <c r="A12207" s="200"/>
      <c r="B12207" s="200"/>
    </row>
    <row r="12208" spans="1:2" s="197" customFormat="1" x14ac:dyDescent="0.25">
      <c r="A12208" s="200"/>
      <c r="B12208" s="200"/>
    </row>
    <row r="12209" spans="1:2" s="197" customFormat="1" x14ac:dyDescent="0.25">
      <c r="A12209" s="200"/>
      <c r="B12209" s="200"/>
    </row>
    <row r="12210" spans="1:2" s="197" customFormat="1" x14ac:dyDescent="0.25">
      <c r="A12210" s="200"/>
      <c r="B12210" s="200"/>
    </row>
    <row r="12211" spans="1:2" s="197" customFormat="1" x14ac:dyDescent="0.25">
      <c r="A12211" s="200"/>
      <c r="B12211" s="200"/>
    </row>
    <row r="12212" spans="1:2" s="197" customFormat="1" x14ac:dyDescent="0.25">
      <c r="A12212" s="200"/>
      <c r="B12212" s="200"/>
    </row>
    <row r="12213" spans="1:2" s="197" customFormat="1" x14ac:dyDescent="0.25">
      <c r="A12213" s="200"/>
      <c r="B12213" s="200"/>
    </row>
    <row r="12214" spans="1:2" s="197" customFormat="1" x14ac:dyDescent="0.25">
      <c r="A12214" s="200"/>
      <c r="B12214" s="200"/>
    </row>
    <row r="12215" spans="1:2" s="197" customFormat="1" x14ac:dyDescent="0.25">
      <c r="A12215" s="200"/>
      <c r="B12215" s="200"/>
    </row>
    <row r="12216" spans="1:2" s="197" customFormat="1" x14ac:dyDescent="0.25">
      <c r="A12216" s="200"/>
      <c r="B12216" s="200"/>
    </row>
    <row r="12217" spans="1:2" s="197" customFormat="1" x14ac:dyDescent="0.25">
      <c r="A12217" s="200"/>
      <c r="B12217" s="200"/>
    </row>
    <row r="12218" spans="1:2" s="197" customFormat="1" x14ac:dyDescent="0.25">
      <c r="A12218" s="200"/>
      <c r="B12218" s="200"/>
    </row>
    <row r="12219" spans="1:2" s="197" customFormat="1" x14ac:dyDescent="0.25">
      <c r="A12219" s="200"/>
      <c r="B12219" s="200"/>
    </row>
    <row r="12220" spans="1:2" s="197" customFormat="1" x14ac:dyDescent="0.25">
      <c r="A12220" s="200"/>
      <c r="B12220" s="200"/>
    </row>
    <row r="12221" spans="1:2" s="197" customFormat="1" x14ac:dyDescent="0.25">
      <c r="A12221" s="200"/>
      <c r="B12221" s="200"/>
    </row>
    <row r="12222" spans="1:2" s="197" customFormat="1" x14ac:dyDescent="0.25">
      <c r="A12222" s="200"/>
      <c r="B12222" s="200"/>
    </row>
    <row r="12223" spans="1:2" s="197" customFormat="1" x14ac:dyDescent="0.25">
      <c r="A12223" s="200"/>
      <c r="B12223" s="200"/>
    </row>
    <row r="12224" spans="1:2" s="197" customFormat="1" x14ac:dyDescent="0.25">
      <c r="A12224" s="200"/>
      <c r="B12224" s="200"/>
    </row>
    <row r="12225" spans="1:2" s="197" customFormat="1" x14ac:dyDescent="0.25">
      <c r="A12225" s="200"/>
      <c r="B12225" s="200"/>
    </row>
    <row r="12226" spans="1:2" s="197" customFormat="1" x14ac:dyDescent="0.25">
      <c r="A12226" s="200"/>
      <c r="B12226" s="200"/>
    </row>
    <row r="12227" spans="1:2" s="197" customFormat="1" x14ac:dyDescent="0.25">
      <c r="A12227" s="200"/>
      <c r="B12227" s="200"/>
    </row>
    <row r="12228" spans="1:2" s="197" customFormat="1" x14ac:dyDescent="0.25">
      <c r="A12228" s="200"/>
      <c r="B12228" s="200"/>
    </row>
    <row r="12229" spans="1:2" s="197" customFormat="1" x14ac:dyDescent="0.25">
      <c r="A12229" s="200"/>
      <c r="B12229" s="200"/>
    </row>
    <row r="12230" spans="1:2" s="197" customFormat="1" x14ac:dyDescent="0.25">
      <c r="A12230" s="200"/>
      <c r="B12230" s="200"/>
    </row>
    <row r="12231" spans="1:2" s="197" customFormat="1" x14ac:dyDescent="0.25">
      <c r="A12231" s="200"/>
      <c r="B12231" s="200"/>
    </row>
    <row r="12232" spans="1:2" s="197" customFormat="1" x14ac:dyDescent="0.25">
      <c r="A12232" s="200"/>
      <c r="B12232" s="200"/>
    </row>
    <row r="12233" spans="1:2" s="197" customFormat="1" x14ac:dyDescent="0.25">
      <c r="A12233" s="200"/>
      <c r="B12233" s="200"/>
    </row>
    <row r="12234" spans="1:2" s="197" customFormat="1" x14ac:dyDescent="0.25">
      <c r="A12234" s="200"/>
      <c r="B12234" s="200"/>
    </row>
    <row r="12235" spans="1:2" s="197" customFormat="1" x14ac:dyDescent="0.25">
      <c r="A12235" s="200"/>
      <c r="B12235" s="200"/>
    </row>
    <row r="12236" spans="1:2" s="197" customFormat="1" x14ac:dyDescent="0.25">
      <c r="A12236" s="200"/>
      <c r="B12236" s="200"/>
    </row>
    <row r="12237" spans="1:2" s="197" customFormat="1" x14ac:dyDescent="0.25">
      <c r="A12237" s="200"/>
      <c r="B12237" s="200"/>
    </row>
    <row r="12238" spans="1:2" s="197" customFormat="1" x14ac:dyDescent="0.25">
      <c r="A12238" s="200"/>
      <c r="B12238" s="200"/>
    </row>
    <row r="12239" spans="1:2" s="197" customFormat="1" x14ac:dyDescent="0.25">
      <c r="A12239" s="200"/>
      <c r="B12239" s="200"/>
    </row>
    <row r="12240" spans="1:2" s="197" customFormat="1" x14ac:dyDescent="0.25">
      <c r="A12240" s="200"/>
      <c r="B12240" s="200"/>
    </row>
    <row r="12241" spans="1:2" s="197" customFormat="1" x14ac:dyDescent="0.25">
      <c r="A12241" s="200"/>
      <c r="B12241" s="200"/>
    </row>
    <row r="12242" spans="1:2" s="197" customFormat="1" x14ac:dyDescent="0.25">
      <c r="A12242" s="200"/>
      <c r="B12242" s="200"/>
    </row>
    <row r="12243" spans="1:2" s="197" customFormat="1" x14ac:dyDescent="0.25">
      <c r="A12243" s="200"/>
      <c r="B12243" s="200"/>
    </row>
    <row r="12244" spans="1:2" s="197" customFormat="1" x14ac:dyDescent="0.25">
      <c r="A12244" s="200"/>
      <c r="B12244" s="200"/>
    </row>
    <row r="12245" spans="1:2" s="197" customFormat="1" x14ac:dyDescent="0.25">
      <c r="A12245" s="200"/>
      <c r="B12245" s="200"/>
    </row>
    <row r="12246" spans="1:2" s="197" customFormat="1" x14ac:dyDescent="0.25">
      <c r="A12246" s="200"/>
      <c r="B12246" s="200"/>
    </row>
    <row r="12247" spans="1:2" s="197" customFormat="1" x14ac:dyDescent="0.25">
      <c r="A12247" s="200"/>
      <c r="B12247" s="200"/>
    </row>
    <row r="12248" spans="1:2" s="197" customFormat="1" x14ac:dyDescent="0.25">
      <c r="A12248" s="200"/>
      <c r="B12248" s="200"/>
    </row>
    <row r="12249" spans="1:2" s="197" customFormat="1" x14ac:dyDescent="0.25">
      <c r="A12249" s="200"/>
      <c r="B12249" s="200"/>
    </row>
    <row r="12250" spans="1:2" s="197" customFormat="1" x14ac:dyDescent="0.25">
      <c r="A12250" s="200"/>
      <c r="B12250" s="200"/>
    </row>
    <row r="12251" spans="1:2" s="197" customFormat="1" x14ac:dyDescent="0.25">
      <c r="A12251" s="200"/>
      <c r="B12251" s="200"/>
    </row>
    <row r="12252" spans="1:2" s="197" customFormat="1" x14ac:dyDescent="0.25">
      <c r="A12252" s="200"/>
      <c r="B12252" s="200"/>
    </row>
    <row r="12253" spans="1:2" s="197" customFormat="1" x14ac:dyDescent="0.25">
      <c r="A12253" s="200"/>
      <c r="B12253" s="200"/>
    </row>
    <row r="12254" spans="1:2" s="197" customFormat="1" x14ac:dyDescent="0.25">
      <c r="A12254" s="200"/>
      <c r="B12254" s="200"/>
    </row>
    <row r="12255" spans="1:2" s="197" customFormat="1" x14ac:dyDescent="0.25">
      <c r="A12255" s="200"/>
      <c r="B12255" s="200"/>
    </row>
    <row r="12256" spans="1:2" s="197" customFormat="1" x14ac:dyDescent="0.25">
      <c r="A12256" s="200"/>
      <c r="B12256" s="200"/>
    </row>
    <row r="12257" spans="1:2" s="197" customFormat="1" x14ac:dyDescent="0.25">
      <c r="A12257" s="200"/>
      <c r="B12257" s="200"/>
    </row>
    <row r="12258" spans="1:2" s="197" customFormat="1" x14ac:dyDescent="0.25">
      <c r="A12258" s="200"/>
      <c r="B12258" s="200"/>
    </row>
    <row r="12259" spans="1:2" s="197" customFormat="1" x14ac:dyDescent="0.25">
      <c r="A12259" s="200"/>
      <c r="B12259" s="200"/>
    </row>
    <row r="12260" spans="1:2" s="197" customFormat="1" x14ac:dyDescent="0.25">
      <c r="A12260" s="200"/>
      <c r="B12260" s="200"/>
    </row>
    <row r="12261" spans="1:2" s="197" customFormat="1" x14ac:dyDescent="0.25">
      <c r="A12261" s="200"/>
      <c r="B12261" s="200"/>
    </row>
    <row r="12262" spans="1:2" s="197" customFormat="1" x14ac:dyDescent="0.25">
      <c r="A12262" s="200"/>
      <c r="B12262" s="200"/>
    </row>
    <row r="12263" spans="1:2" s="197" customFormat="1" x14ac:dyDescent="0.25">
      <c r="A12263" s="200"/>
      <c r="B12263" s="200"/>
    </row>
    <row r="12264" spans="1:2" s="197" customFormat="1" x14ac:dyDescent="0.25">
      <c r="A12264" s="200"/>
      <c r="B12264" s="200"/>
    </row>
    <row r="12265" spans="1:2" s="197" customFormat="1" x14ac:dyDescent="0.25">
      <c r="A12265" s="200"/>
      <c r="B12265" s="200"/>
    </row>
    <row r="12266" spans="1:2" s="197" customFormat="1" x14ac:dyDescent="0.25">
      <c r="A12266" s="200"/>
      <c r="B12266" s="200"/>
    </row>
    <row r="12267" spans="1:2" s="197" customFormat="1" x14ac:dyDescent="0.25">
      <c r="A12267" s="200"/>
      <c r="B12267" s="200"/>
    </row>
    <row r="12268" spans="1:2" s="197" customFormat="1" x14ac:dyDescent="0.25">
      <c r="A12268" s="200"/>
      <c r="B12268" s="200"/>
    </row>
    <row r="12269" spans="1:2" s="197" customFormat="1" x14ac:dyDescent="0.25">
      <c r="A12269" s="200"/>
      <c r="B12269" s="200"/>
    </row>
    <row r="12270" spans="1:2" s="197" customFormat="1" x14ac:dyDescent="0.25">
      <c r="A12270" s="200"/>
      <c r="B12270" s="200"/>
    </row>
    <row r="12271" spans="1:2" s="197" customFormat="1" x14ac:dyDescent="0.25">
      <c r="A12271" s="200"/>
      <c r="B12271" s="200"/>
    </row>
    <row r="12272" spans="1:2" s="197" customFormat="1" x14ac:dyDescent="0.25">
      <c r="A12272" s="200"/>
      <c r="B12272" s="200"/>
    </row>
    <row r="12273" spans="1:2" s="197" customFormat="1" x14ac:dyDescent="0.25">
      <c r="A12273" s="200"/>
      <c r="B12273" s="200"/>
    </row>
    <row r="12274" spans="1:2" s="197" customFormat="1" x14ac:dyDescent="0.25">
      <c r="A12274" s="200"/>
      <c r="B12274" s="200"/>
    </row>
    <row r="12275" spans="1:2" s="197" customFormat="1" x14ac:dyDescent="0.25">
      <c r="A12275" s="200"/>
      <c r="B12275" s="200"/>
    </row>
    <row r="12276" spans="1:2" s="197" customFormat="1" x14ac:dyDescent="0.25">
      <c r="A12276" s="200"/>
      <c r="B12276" s="200"/>
    </row>
    <row r="12277" spans="1:2" s="197" customFormat="1" x14ac:dyDescent="0.25">
      <c r="A12277" s="200"/>
      <c r="B12277" s="200"/>
    </row>
    <row r="12278" spans="1:2" s="197" customFormat="1" x14ac:dyDescent="0.25">
      <c r="A12278" s="200"/>
      <c r="B12278" s="200"/>
    </row>
    <row r="12279" spans="1:2" s="197" customFormat="1" x14ac:dyDescent="0.25">
      <c r="A12279" s="200"/>
      <c r="B12279" s="200"/>
    </row>
    <row r="12280" spans="1:2" s="197" customFormat="1" x14ac:dyDescent="0.25">
      <c r="A12280" s="200"/>
      <c r="B12280" s="200"/>
    </row>
    <row r="12281" spans="1:2" s="197" customFormat="1" x14ac:dyDescent="0.25">
      <c r="A12281" s="200"/>
      <c r="B12281" s="200"/>
    </row>
    <row r="12282" spans="1:2" s="197" customFormat="1" x14ac:dyDescent="0.25">
      <c r="A12282" s="200"/>
      <c r="B12282" s="200"/>
    </row>
    <row r="12283" spans="1:2" s="197" customFormat="1" x14ac:dyDescent="0.25">
      <c r="A12283" s="200"/>
      <c r="B12283" s="200"/>
    </row>
    <row r="12284" spans="1:2" s="197" customFormat="1" x14ac:dyDescent="0.25">
      <c r="A12284" s="200"/>
      <c r="B12284" s="200"/>
    </row>
    <row r="12285" spans="1:2" s="197" customFormat="1" x14ac:dyDescent="0.25">
      <c r="A12285" s="200"/>
      <c r="B12285" s="200"/>
    </row>
    <row r="12286" spans="1:2" s="197" customFormat="1" x14ac:dyDescent="0.25">
      <c r="A12286" s="200"/>
      <c r="B12286" s="200"/>
    </row>
    <row r="12287" spans="1:2" s="197" customFormat="1" x14ac:dyDescent="0.25">
      <c r="A12287" s="200"/>
      <c r="B12287" s="200"/>
    </row>
    <row r="12288" spans="1:2" s="197" customFormat="1" x14ac:dyDescent="0.25">
      <c r="A12288" s="200"/>
      <c r="B12288" s="200"/>
    </row>
    <row r="12289" spans="1:2" s="197" customFormat="1" x14ac:dyDescent="0.25">
      <c r="A12289" s="200"/>
      <c r="B12289" s="200"/>
    </row>
    <row r="12290" spans="1:2" s="197" customFormat="1" x14ac:dyDescent="0.25">
      <c r="A12290" s="200"/>
      <c r="B12290" s="200"/>
    </row>
    <row r="12291" spans="1:2" s="197" customFormat="1" x14ac:dyDescent="0.25">
      <c r="A12291" s="200"/>
      <c r="B12291" s="200"/>
    </row>
    <row r="12292" spans="1:2" s="197" customFormat="1" x14ac:dyDescent="0.25">
      <c r="A12292" s="200"/>
      <c r="B12292" s="200"/>
    </row>
    <row r="12293" spans="1:2" s="197" customFormat="1" x14ac:dyDescent="0.25">
      <c r="A12293" s="200"/>
      <c r="B12293" s="200"/>
    </row>
    <row r="12294" spans="1:2" s="197" customFormat="1" x14ac:dyDescent="0.25">
      <c r="A12294" s="200"/>
      <c r="B12294" s="200"/>
    </row>
    <row r="12295" spans="1:2" s="197" customFormat="1" x14ac:dyDescent="0.25">
      <c r="A12295" s="200"/>
      <c r="B12295" s="200"/>
    </row>
    <row r="12296" spans="1:2" s="197" customFormat="1" x14ac:dyDescent="0.25">
      <c r="A12296" s="200"/>
      <c r="B12296" s="200"/>
    </row>
    <row r="12297" spans="1:2" s="197" customFormat="1" x14ac:dyDescent="0.25">
      <c r="A12297" s="200"/>
      <c r="B12297" s="200"/>
    </row>
    <row r="12298" spans="1:2" s="197" customFormat="1" x14ac:dyDescent="0.25">
      <c r="A12298" s="200"/>
      <c r="B12298" s="200"/>
    </row>
    <row r="12299" spans="1:2" s="197" customFormat="1" x14ac:dyDescent="0.25">
      <c r="A12299" s="200"/>
      <c r="B12299" s="200"/>
    </row>
    <row r="12300" spans="1:2" s="197" customFormat="1" x14ac:dyDescent="0.25">
      <c r="A12300" s="200"/>
      <c r="B12300" s="200"/>
    </row>
    <row r="12301" spans="1:2" s="197" customFormat="1" x14ac:dyDescent="0.25">
      <c r="A12301" s="200"/>
      <c r="B12301" s="200"/>
    </row>
    <row r="12302" spans="1:2" s="197" customFormat="1" x14ac:dyDescent="0.25">
      <c r="A12302" s="200"/>
      <c r="B12302" s="200"/>
    </row>
    <row r="12303" spans="1:2" s="197" customFormat="1" x14ac:dyDescent="0.25">
      <c r="A12303" s="200"/>
      <c r="B12303" s="200"/>
    </row>
    <row r="12304" spans="1:2" s="197" customFormat="1" x14ac:dyDescent="0.25">
      <c r="A12304" s="200"/>
      <c r="B12304" s="200"/>
    </row>
    <row r="12305" spans="1:2" s="197" customFormat="1" x14ac:dyDescent="0.25">
      <c r="A12305" s="200"/>
      <c r="B12305" s="200"/>
    </row>
    <row r="12306" spans="1:2" s="197" customFormat="1" x14ac:dyDescent="0.25">
      <c r="A12306" s="200"/>
      <c r="B12306" s="200"/>
    </row>
    <row r="12307" spans="1:2" s="197" customFormat="1" x14ac:dyDescent="0.25">
      <c r="A12307" s="200"/>
      <c r="B12307" s="200"/>
    </row>
    <row r="12308" spans="1:2" s="197" customFormat="1" x14ac:dyDescent="0.25">
      <c r="A12308" s="200"/>
      <c r="B12308" s="200"/>
    </row>
    <row r="12309" spans="1:2" s="197" customFormat="1" x14ac:dyDescent="0.25">
      <c r="A12309" s="200"/>
      <c r="B12309" s="200"/>
    </row>
    <row r="12310" spans="1:2" s="197" customFormat="1" x14ac:dyDescent="0.25">
      <c r="A12310" s="200"/>
      <c r="B12310" s="200"/>
    </row>
    <row r="12311" spans="1:2" s="197" customFormat="1" x14ac:dyDescent="0.25">
      <c r="A12311" s="200"/>
      <c r="B12311" s="200"/>
    </row>
    <row r="12312" spans="1:2" s="197" customFormat="1" x14ac:dyDescent="0.25">
      <c r="A12312" s="200"/>
      <c r="B12312" s="200"/>
    </row>
    <row r="12313" spans="1:2" s="197" customFormat="1" x14ac:dyDescent="0.25">
      <c r="A12313" s="200"/>
      <c r="B12313" s="200"/>
    </row>
    <row r="12314" spans="1:2" s="197" customFormat="1" x14ac:dyDescent="0.25">
      <c r="A12314" s="200"/>
      <c r="B12314" s="200"/>
    </row>
    <row r="12315" spans="1:2" s="197" customFormat="1" x14ac:dyDescent="0.25">
      <c r="A12315" s="200"/>
      <c r="B12315" s="200"/>
    </row>
    <row r="12316" spans="1:2" s="197" customFormat="1" x14ac:dyDescent="0.25">
      <c r="A12316" s="200"/>
      <c r="B12316" s="200"/>
    </row>
    <row r="12317" spans="1:2" s="197" customFormat="1" x14ac:dyDescent="0.25">
      <c r="A12317" s="200"/>
      <c r="B12317" s="200"/>
    </row>
    <row r="12318" spans="1:2" s="197" customFormat="1" x14ac:dyDescent="0.25">
      <c r="A12318" s="200"/>
      <c r="B12318" s="200"/>
    </row>
    <row r="12319" spans="1:2" s="197" customFormat="1" x14ac:dyDescent="0.25">
      <c r="A12319" s="200"/>
      <c r="B12319" s="200"/>
    </row>
    <row r="12320" spans="1:2" s="197" customFormat="1" x14ac:dyDescent="0.25">
      <c r="A12320" s="200"/>
      <c r="B12320" s="200"/>
    </row>
    <row r="12321" spans="1:2" s="197" customFormat="1" x14ac:dyDescent="0.25">
      <c r="A12321" s="200"/>
      <c r="B12321" s="200"/>
    </row>
    <row r="12322" spans="1:2" s="197" customFormat="1" x14ac:dyDescent="0.25">
      <c r="A12322" s="200"/>
      <c r="B12322" s="200"/>
    </row>
    <row r="12323" spans="1:2" s="197" customFormat="1" x14ac:dyDescent="0.25">
      <c r="A12323" s="200"/>
      <c r="B12323" s="200"/>
    </row>
    <row r="12324" spans="1:2" s="197" customFormat="1" x14ac:dyDescent="0.25">
      <c r="A12324" s="200"/>
      <c r="B12324" s="200"/>
    </row>
    <row r="12325" spans="1:2" s="197" customFormat="1" x14ac:dyDescent="0.25">
      <c r="A12325" s="200"/>
      <c r="B12325" s="200"/>
    </row>
    <row r="12326" spans="1:2" s="197" customFormat="1" x14ac:dyDescent="0.25">
      <c r="A12326" s="200"/>
      <c r="B12326" s="200"/>
    </row>
    <row r="12327" spans="1:2" s="197" customFormat="1" x14ac:dyDescent="0.25">
      <c r="A12327" s="200"/>
      <c r="B12327" s="200"/>
    </row>
    <row r="12328" spans="1:2" s="197" customFormat="1" x14ac:dyDescent="0.25">
      <c r="A12328" s="200"/>
      <c r="B12328" s="200"/>
    </row>
    <row r="12329" spans="1:2" s="197" customFormat="1" x14ac:dyDescent="0.25">
      <c r="A12329" s="200"/>
      <c r="B12329" s="200"/>
    </row>
    <row r="12330" spans="1:2" s="197" customFormat="1" x14ac:dyDescent="0.25">
      <c r="A12330" s="200"/>
      <c r="B12330" s="200"/>
    </row>
    <row r="12331" spans="1:2" s="197" customFormat="1" x14ac:dyDescent="0.25">
      <c r="A12331" s="200"/>
      <c r="B12331" s="200"/>
    </row>
    <row r="12332" spans="1:2" s="197" customFormat="1" x14ac:dyDescent="0.25">
      <c r="A12332" s="200"/>
      <c r="B12332" s="200"/>
    </row>
    <row r="12333" spans="1:2" s="197" customFormat="1" x14ac:dyDescent="0.25">
      <c r="A12333" s="200"/>
      <c r="B12333" s="200"/>
    </row>
    <row r="12334" spans="1:2" s="197" customFormat="1" x14ac:dyDescent="0.25">
      <c r="A12334" s="200"/>
      <c r="B12334" s="200"/>
    </row>
    <row r="12335" spans="1:2" s="197" customFormat="1" x14ac:dyDescent="0.25">
      <c r="A12335" s="200"/>
      <c r="B12335" s="200"/>
    </row>
    <row r="12336" spans="1:2" s="197" customFormat="1" x14ac:dyDescent="0.25">
      <c r="A12336" s="200"/>
      <c r="B12336" s="200"/>
    </row>
    <row r="12337" spans="1:2" s="197" customFormat="1" x14ac:dyDescent="0.25">
      <c r="A12337" s="200"/>
      <c r="B12337" s="200"/>
    </row>
    <row r="12338" spans="1:2" s="197" customFormat="1" x14ac:dyDescent="0.25">
      <c r="A12338" s="200"/>
      <c r="B12338" s="200"/>
    </row>
    <row r="12339" spans="1:2" s="197" customFormat="1" x14ac:dyDescent="0.25">
      <c r="A12339" s="200"/>
      <c r="B12339" s="200"/>
    </row>
    <row r="12340" spans="1:2" s="197" customFormat="1" x14ac:dyDescent="0.25">
      <c r="A12340" s="200"/>
      <c r="B12340" s="200"/>
    </row>
    <row r="12341" spans="1:2" s="197" customFormat="1" x14ac:dyDescent="0.25">
      <c r="A12341" s="200"/>
      <c r="B12341" s="200"/>
    </row>
    <row r="12342" spans="1:2" s="197" customFormat="1" x14ac:dyDescent="0.25">
      <c r="A12342" s="200"/>
      <c r="B12342" s="200"/>
    </row>
    <row r="12343" spans="1:2" s="197" customFormat="1" x14ac:dyDescent="0.25">
      <c r="A12343" s="200"/>
      <c r="B12343" s="200"/>
    </row>
    <row r="12344" spans="1:2" s="197" customFormat="1" x14ac:dyDescent="0.25">
      <c r="A12344" s="200"/>
      <c r="B12344" s="200"/>
    </row>
    <row r="12345" spans="1:2" s="197" customFormat="1" x14ac:dyDescent="0.25">
      <c r="A12345" s="200"/>
      <c r="B12345" s="200"/>
    </row>
    <row r="12346" spans="1:2" s="197" customFormat="1" x14ac:dyDescent="0.25">
      <c r="A12346" s="200"/>
      <c r="B12346" s="200"/>
    </row>
    <row r="12347" spans="1:2" s="197" customFormat="1" x14ac:dyDescent="0.25">
      <c r="A12347" s="200"/>
      <c r="B12347" s="200"/>
    </row>
    <row r="12348" spans="1:2" s="197" customFormat="1" x14ac:dyDescent="0.25">
      <c r="A12348" s="200"/>
      <c r="B12348" s="200"/>
    </row>
    <row r="12349" spans="1:2" s="197" customFormat="1" x14ac:dyDescent="0.25">
      <c r="A12349" s="200"/>
      <c r="B12349" s="200"/>
    </row>
    <row r="12350" spans="1:2" s="197" customFormat="1" x14ac:dyDescent="0.25">
      <c r="A12350" s="200"/>
      <c r="B12350" s="200"/>
    </row>
    <row r="12351" spans="1:2" s="197" customFormat="1" x14ac:dyDescent="0.25">
      <c r="A12351" s="200"/>
      <c r="B12351" s="200"/>
    </row>
    <row r="12352" spans="1:2" s="197" customFormat="1" x14ac:dyDescent="0.25">
      <c r="A12352" s="200"/>
      <c r="B12352" s="200"/>
    </row>
    <row r="12353" spans="1:2" s="197" customFormat="1" x14ac:dyDescent="0.25">
      <c r="A12353" s="200"/>
      <c r="B12353" s="200"/>
    </row>
    <row r="12354" spans="1:2" s="197" customFormat="1" x14ac:dyDescent="0.25">
      <c r="A12354" s="200"/>
      <c r="B12354" s="200"/>
    </row>
    <row r="12355" spans="1:2" s="197" customFormat="1" x14ac:dyDescent="0.25">
      <c r="A12355" s="200"/>
      <c r="B12355" s="200"/>
    </row>
    <row r="12356" spans="1:2" s="197" customFormat="1" x14ac:dyDescent="0.25">
      <c r="A12356" s="200"/>
      <c r="B12356" s="200"/>
    </row>
    <row r="12357" spans="1:2" s="197" customFormat="1" x14ac:dyDescent="0.25">
      <c r="A12357" s="200"/>
      <c r="B12357" s="200"/>
    </row>
    <row r="12358" spans="1:2" s="197" customFormat="1" x14ac:dyDescent="0.25">
      <c r="A12358" s="200"/>
      <c r="B12358" s="200"/>
    </row>
    <row r="12359" spans="1:2" s="197" customFormat="1" x14ac:dyDescent="0.25">
      <c r="A12359" s="200"/>
      <c r="B12359" s="200"/>
    </row>
    <row r="12360" spans="1:2" s="197" customFormat="1" x14ac:dyDescent="0.25">
      <c r="A12360" s="200"/>
      <c r="B12360" s="200"/>
    </row>
    <row r="12361" spans="1:2" s="197" customFormat="1" x14ac:dyDescent="0.25">
      <c r="A12361" s="200"/>
      <c r="B12361" s="200"/>
    </row>
    <row r="12362" spans="1:2" s="197" customFormat="1" x14ac:dyDescent="0.25">
      <c r="A12362" s="200"/>
      <c r="B12362" s="200"/>
    </row>
    <row r="12363" spans="1:2" s="197" customFormat="1" x14ac:dyDescent="0.25">
      <c r="A12363" s="200"/>
      <c r="B12363" s="200"/>
    </row>
    <row r="12364" spans="1:2" s="197" customFormat="1" x14ac:dyDescent="0.25">
      <c r="A12364" s="200"/>
      <c r="B12364" s="200"/>
    </row>
    <row r="12365" spans="1:2" s="197" customFormat="1" x14ac:dyDescent="0.25">
      <c r="A12365" s="200"/>
      <c r="B12365" s="200"/>
    </row>
    <row r="12366" spans="1:2" s="197" customFormat="1" x14ac:dyDescent="0.25">
      <c r="A12366" s="200"/>
      <c r="B12366" s="200"/>
    </row>
    <row r="12367" spans="1:2" s="197" customFormat="1" x14ac:dyDescent="0.25">
      <c r="A12367" s="200"/>
      <c r="B12367" s="200"/>
    </row>
    <row r="12368" spans="1:2" s="197" customFormat="1" x14ac:dyDescent="0.25">
      <c r="A12368" s="200"/>
      <c r="B12368" s="200"/>
    </row>
    <row r="12369" spans="1:2" s="197" customFormat="1" x14ac:dyDescent="0.25">
      <c r="A12369" s="200"/>
      <c r="B12369" s="200"/>
    </row>
    <row r="12370" spans="1:2" s="197" customFormat="1" x14ac:dyDescent="0.25">
      <c r="A12370" s="200"/>
      <c r="B12370" s="200"/>
    </row>
    <row r="12371" spans="1:2" s="197" customFormat="1" x14ac:dyDescent="0.25">
      <c r="A12371" s="200"/>
      <c r="B12371" s="200"/>
    </row>
    <row r="12372" spans="1:2" s="197" customFormat="1" x14ac:dyDescent="0.25">
      <c r="A12372" s="200"/>
      <c r="B12372" s="200"/>
    </row>
    <row r="12373" spans="1:2" s="197" customFormat="1" x14ac:dyDescent="0.25">
      <c r="A12373" s="200"/>
      <c r="B12373" s="200"/>
    </row>
    <row r="12374" spans="1:2" s="197" customFormat="1" x14ac:dyDescent="0.25">
      <c r="A12374" s="200"/>
      <c r="B12374" s="200"/>
    </row>
    <row r="12375" spans="1:2" s="197" customFormat="1" x14ac:dyDescent="0.25">
      <c r="A12375" s="200"/>
      <c r="B12375" s="200"/>
    </row>
    <row r="12376" spans="1:2" s="197" customFormat="1" x14ac:dyDescent="0.25">
      <c r="A12376" s="200"/>
      <c r="B12376" s="200"/>
    </row>
    <row r="12377" spans="1:2" s="197" customFormat="1" x14ac:dyDescent="0.25">
      <c r="A12377" s="200"/>
      <c r="B12377" s="200"/>
    </row>
    <row r="12378" spans="1:2" s="197" customFormat="1" x14ac:dyDescent="0.25">
      <c r="A12378" s="200"/>
      <c r="B12378" s="200"/>
    </row>
    <row r="12379" spans="1:2" s="197" customFormat="1" x14ac:dyDescent="0.25">
      <c r="A12379" s="200"/>
      <c r="B12379" s="200"/>
    </row>
    <row r="12380" spans="1:2" s="197" customFormat="1" x14ac:dyDescent="0.25">
      <c r="A12380" s="200"/>
      <c r="B12380" s="200"/>
    </row>
    <row r="12381" spans="1:2" s="197" customFormat="1" x14ac:dyDescent="0.25">
      <c r="A12381" s="200"/>
      <c r="B12381" s="200"/>
    </row>
    <row r="12382" spans="1:2" s="197" customFormat="1" x14ac:dyDescent="0.25">
      <c r="A12382" s="200"/>
      <c r="B12382" s="200"/>
    </row>
    <row r="12383" spans="1:2" s="197" customFormat="1" x14ac:dyDescent="0.25">
      <c r="A12383" s="200"/>
      <c r="B12383" s="200"/>
    </row>
    <row r="12384" spans="1:2" s="197" customFormat="1" x14ac:dyDescent="0.25">
      <c r="A12384" s="200"/>
      <c r="B12384" s="200"/>
    </row>
    <row r="12385" spans="1:2" s="197" customFormat="1" x14ac:dyDescent="0.25">
      <c r="A12385" s="200"/>
      <c r="B12385" s="200"/>
    </row>
    <row r="12386" spans="1:2" s="197" customFormat="1" x14ac:dyDescent="0.25">
      <c r="A12386" s="200"/>
      <c r="B12386" s="200"/>
    </row>
    <row r="12387" spans="1:2" s="197" customFormat="1" x14ac:dyDescent="0.25">
      <c r="A12387" s="200"/>
      <c r="B12387" s="200"/>
    </row>
    <row r="12388" spans="1:2" s="197" customFormat="1" x14ac:dyDescent="0.25">
      <c r="A12388" s="200"/>
      <c r="B12388" s="200"/>
    </row>
    <row r="12389" spans="1:2" s="197" customFormat="1" x14ac:dyDescent="0.25">
      <c r="A12389" s="200"/>
      <c r="B12389" s="200"/>
    </row>
    <row r="12390" spans="1:2" s="197" customFormat="1" x14ac:dyDescent="0.25">
      <c r="A12390" s="200"/>
      <c r="B12390" s="200"/>
    </row>
    <row r="12391" spans="1:2" s="197" customFormat="1" x14ac:dyDescent="0.25">
      <c r="A12391" s="200"/>
      <c r="B12391" s="200"/>
    </row>
    <row r="12392" spans="1:2" s="197" customFormat="1" x14ac:dyDescent="0.25">
      <c r="A12392" s="200"/>
      <c r="B12392" s="200"/>
    </row>
    <row r="12393" spans="1:2" s="197" customFormat="1" x14ac:dyDescent="0.25">
      <c r="A12393" s="200"/>
      <c r="B12393" s="200"/>
    </row>
    <row r="12394" spans="1:2" s="197" customFormat="1" x14ac:dyDescent="0.25">
      <c r="A12394" s="200"/>
      <c r="B12394" s="200"/>
    </row>
    <row r="12395" spans="1:2" s="197" customFormat="1" x14ac:dyDescent="0.25">
      <c r="A12395" s="200"/>
      <c r="B12395" s="200"/>
    </row>
    <row r="12396" spans="1:2" s="197" customFormat="1" x14ac:dyDescent="0.25">
      <c r="A12396" s="200"/>
      <c r="B12396" s="200"/>
    </row>
    <row r="12397" spans="1:2" s="197" customFormat="1" x14ac:dyDescent="0.25">
      <c r="A12397" s="200"/>
      <c r="B12397" s="200"/>
    </row>
    <row r="12398" spans="1:2" s="197" customFormat="1" x14ac:dyDescent="0.25">
      <c r="A12398" s="200"/>
      <c r="B12398" s="200"/>
    </row>
    <row r="12399" spans="1:2" s="197" customFormat="1" x14ac:dyDescent="0.25">
      <c r="A12399" s="200"/>
      <c r="B12399" s="200"/>
    </row>
    <row r="12400" spans="1:2" s="197" customFormat="1" x14ac:dyDescent="0.25">
      <c r="A12400" s="200"/>
      <c r="B12400" s="200"/>
    </row>
    <row r="12401" spans="1:2" s="197" customFormat="1" x14ac:dyDescent="0.25">
      <c r="A12401" s="200"/>
      <c r="B12401" s="200"/>
    </row>
    <row r="12402" spans="1:2" s="197" customFormat="1" x14ac:dyDescent="0.25">
      <c r="A12402" s="200"/>
      <c r="B12402" s="200"/>
    </row>
    <row r="12403" spans="1:2" s="197" customFormat="1" x14ac:dyDescent="0.25">
      <c r="A12403" s="200"/>
      <c r="B12403" s="200"/>
    </row>
    <row r="12404" spans="1:2" s="197" customFormat="1" x14ac:dyDescent="0.25">
      <c r="A12404" s="200"/>
      <c r="B12404" s="200"/>
    </row>
    <row r="12405" spans="1:2" s="197" customFormat="1" x14ac:dyDescent="0.25">
      <c r="A12405" s="200"/>
      <c r="B12405" s="200"/>
    </row>
    <row r="12406" spans="1:2" s="197" customFormat="1" x14ac:dyDescent="0.25">
      <c r="A12406" s="200"/>
      <c r="B12406" s="200"/>
    </row>
    <row r="12407" spans="1:2" s="197" customFormat="1" x14ac:dyDescent="0.25">
      <c r="A12407" s="200"/>
      <c r="B12407" s="200"/>
    </row>
    <row r="12408" spans="1:2" s="197" customFormat="1" x14ac:dyDescent="0.25">
      <c r="A12408" s="200"/>
      <c r="B12408" s="200"/>
    </row>
    <row r="12409" spans="1:2" s="197" customFormat="1" x14ac:dyDescent="0.25">
      <c r="A12409" s="200"/>
      <c r="B12409" s="200"/>
    </row>
    <row r="12410" spans="1:2" s="197" customFormat="1" x14ac:dyDescent="0.25">
      <c r="A12410" s="200"/>
      <c r="B12410" s="200"/>
    </row>
    <row r="12411" spans="1:2" s="197" customFormat="1" x14ac:dyDescent="0.25">
      <c r="A12411" s="200"/>
      <c r="B12411" s="200"/>
    </row>
    <row r="12412" spans="1:2" s="197" customFormat="1" x14ac:dyDescent="0.25">
      <c r="A12412" s="200"/>
      <c r="B12412" s="200"/>
    </row>
    <row r="12413" spans="1:2" s="197" customFormat="1" x14ac:dyDescent="0.25">
      <c r="A12413" s="200"/>
      <c r="B12413" s="200"/>
    </row>
    <row r="12414" spans="1:2" s="197" customFormat="1" x14ac:dyDescent="0.25">
      <c r="A12414" s="200"/>
      <c r="B12414" s="200"/>
    </row>
    <row r="12415" spans="1:2" s="197" customFormat="1" x14ac:dyDescent="0.25">
      <c r="A12415" s="200"/>
      <c r="B12415" s="200"/>
    </row>
    <row r="12416" spans="1:2" s="197" customFormat="1" x14ac:dyDescent="0.25">
      <c r="A12416" s="200"/>
      <c r="B12416" s="200"/>
    </row>
    <row r="12417" spans="1:2" s="197" customFormat="1" x14ac:dyDescent="0.25">
      <c r="A12417" s="200"/>
      <c r="B12417" s="200"/>
    </row>
    <row r="12418" spans="1:2" s="197" customFormat="1" x14ac:dyDescent="0.25">
      <c r="A12418" s="200"/>
      <c r="B12418" s="200"/>
    </row>
    <row r="12419" spans="1:2" s="197" customFormat="1" x14ac:dyDescent="0.25">
      <c r="A12419" s="200"/>
      <c r="B12419" s="200"/>
    </row>
    <row r="12420" spans="1:2" s="197" customFormat="1" x14ac:dyDescent="0.25">
      <c r="A12420" s="200"/>
      <c r="B12420" s="200"/>
    </row>
    <row r="12421" spans="1:2" s="197" customFormat="1" x14ac:dyDescent="0.25">
      <c r="A12421" s="200"/>
      <c r="B12421" s="200"/>
    </row>
    <row r="12422" spans="1:2" s="197" customFormat="1" x14ac:dyDescent="0.25">
      <c r="A12422" s="200"/>
      <c r="B12422" s="200"/>
    </row>
    <row r="12423" spans="1:2" s="197" customFormat="1" x14ac:dyDescent="0.25">
      <c r="A12423" s="200"/>
      <c r="B12423" s="200"/>
    </row>
    <row r="12424" spans="1:2" s="197" customFormat="1" x14ac:dyDescent="0.25">
      <c r="A12424" s="200"/>
      <c r="B12424" s="200"/>
    </row>
    <row r="12425" spans="1:2" s="197" customFormat="1" x14ac:dyDescent="0.25">
      <c r="A12425" s="200"/>
      <c r="B12425" s="200"/>
    </row>
    <row r="12426" spans="1:2" s="197" customFormat="1" x14ac:dyDescent="0.25">
      <c r="A12426" s="200"/>
      <c r="B12426" s="200"/>
    </row>
    <row r="12427" spans="1:2" s="197" customFormat="1" x14ac:dyDescent="0.25">
      <c r="A12427" s="200"/>
      <c r="B12427" s="200"/>
    </row>
    <row r="12428" spans="1:2" s="197" customFormat="1" x14ac:dyDescent="0.25">
      <c r="A12428" s="200"/>
      <c r="B12428" s="200"/>
    </row>
    <row r="12429" spans="1:2" s="197" customFormat="1" x14ac:dyDescent="0.25">
      <c r="A12429" s="200"/>
      <c r="B12429" s="200"/>
    </row>
    <row r="12430" spans="1:2" s="197" customFormat="1" x14ac:dyDescent="0.25">
      <c r="A12430" s="200"/>
      <c r="B12430" s="200"/>
    </row>
    <row r="12431" spans="1:2" s="197" customFormat="1" x14ac:dyDescent="0.25">
      <c r="A12431" s="200"/>
      <c r="B12431" s="200"/>
    </row>
    <row r="12432" spans="1:2" s="197" customFormat="1" x14ac:dyDescent="0.25">
      <c r="A12432" s="200"/>
      <c r="B12432" s="200"/>
    </row>
    <row r="12433" spans="1:2" s="197" customFormat="1" x14ac:dyDescent="0.25">
      <c r="A12433" s="200"/>
      <c r="B12433" s="200"/>
    </row>
    <row r="12434" spans="1:2" s="197" customFormat="1" x14ac:dyDescent="0.25">
      <c r="A12434" s="200"/>
      <c r="B12434" s="200"/>
    </row>
    <row r="12435" spans="1:2" s="197" customFormat="1" x14ac:dyDescent="0.25">
      <c r="A12435" s="200"/>
      <c r="B12435" s="200"/>
    </row>
    <row r="12436" spans="1:2" s="197" customFormat="1" x14ac:dyDescent="0.25">
      <c r="A12436" s="200"/>
      <c r="B12436" s="200"/>
    </row>
    <row r="12437" spans="1:2" s="197" customFormat="1" x14ac:dyDescent="0.25">
      <c r="A12437" s="200"/>
      <c r="B12437" s="200"/>
    </row>
    <row r="12438" spans="1:2" s="197" customFormat="1" x14ac:dyDescent="0.25">
      <c r="A12438" s="200"/>
      <c r="B12438" s="200"/>
    </row>
    <row r="12439" spans="1:2" s="197" customFormat="1" x14ac:dyDescent="0.25">
      <c r="A12439" s="200"/>
      <c r="B12439" s="200"/>
    </row>
    <row r="12440" spans="1:2" s="197" customFormat="1" x14ac:dyDescent="0.25">
      <c r="A12440" s="200"/>
      <c r="B12440" s="200"/>
    </row>
    <row r="12441" spans="1:2" s="197" customFormat="1" x14ac:dyDescent="0.25">
      <c r="A12441" s="200"/>
      <c r="B12441" s="200"/>
    </row>
    <row r="12442" spans="1:2" s="197" customFormat="1" x14ac:dyDescent="0.25">
      <c r="A12442" s="200"/>
      <c r="B12442" s="200"/>
    </row>
    <row r="12443" spans="1:2" s="197" customFormat="1" x14ac:dyDescent="0.25">
      <c r="A12443" s="200"/>
      <c r="B12443" s="200"/>
    </row>
    <row r="12444" spans="1:2" s="197" customFormat="1" x14ac:dyDescent="0.25">
      <c r="A12444" s="200"/>
      <c r="B12444" s="200"/>
    </row>
    <row r="12445" spans="1:2" s="197" customFormat="1" x14ac:dyDescent="0.25">
      <c r="A12445" s="200"/>
      <c r="B12445" s="200"/>
    </row>
    <row r="12446" spans="1:2" s="197" customFormat="1" x14ac:dyDescent="0.25">
      <c r="A12446" s="200"/>
      <c r="B12446" s="200"/>
    </row>
    <row r="12447" spans="1:2" s="197" customFormat="1" x14ac:dyDescent="0.25">
      <c r="A12447" s="200"/>
      <c r="B12447" s="200"/>
    </row>
    <row r="12448" spans="1:2" s="197" customFormat="1" x14ac:dyDescent="0.25">
      <c r="A12448" s="200"/>
      <c r="B12448" s="200"/>
    </row>
    <row r="12449" spans="1:2" s="197" customFormat="1" x14ac:dyDescent="0.25">
      <c r="A12449" s="200"/>
      <c r="B12449" s="200"/>
    </row>
    <row r="12450" spans="1:2" s="197" customFormat="1" x14ac:dyDescent="0.25">
      <c r="A12450" s="200"/>
      <c r="B12450" s="200"/>
    </row>
    <row r="12451" spans="1:2" s="197" customFormat="1" x14ac:dyDescent="0.25">
      <c r="A12451" s="200"/>
      <c r="B12451" s="200"/>
    </row>
    <row r="12452" spans="1:2" s="197" customFormat="1" x14ac:dyDescent="0.25">
      <c r="A12452" s="200"/>
      <c r="B12452" s="200"/>
    </row>
    <row r="12453" spans="1:2" s="197" customFormat="1" x14ac:dyDescent="0.25">
      <c r="A12453" s="200"/>
      <c r="B12453" s="200"/>
    </row>
    <row r="12454" spans="1:2" s="197" customFormat="1" x14ac:dyDescent="0.25">
      <c r="A12454" s="200"/>
      <c r="B12454" s="200"/>
    </row>
    <row r="12455" spans="1:2" s="197" customFormat="1" x14ac:dyDescent="0.25">
      <c r="A12455" s="200"/>
      <c r="B12455" s="200"/>
    </row>
    <row r="12456" spans="1:2" s="197" customFormat="1" x14ac:dyDescent="0.25">
      <c r="A12456" s="200"/>
      <c r="B12456" s="200"/>
    </row>
    <row r="12457" spans="1:2" s="197" customFormat="1" x14ac:dyDescent="0.25">
      <c r="A12457" s="200"/>
      <c r="B12457" s="200"/>
    </row>
    <row r="12458" spans="1:2" s="197" customFormat="1" x14ac:dyDescent="0.25">
      <c r="A12458" s="200"/>
      <c r="B12458" s="200"/>
    </row>
    <row r="12459" spans="1:2" s="197" customFormat="1" x14ac:dyDescent="0.25">
      <c r="A12459" s="200"/>
      <c r="B12459" s="200"/>
    </row>
    <row r="12460" spans="1:2" s="197" customFormat="1" x14ac:dyDescent="0.25">
      <c r="A12460" s="200"/>
      <c r="B12460" s="200"/>
    </row>
    <row r="12461" spans="1:2" s="197" customFormat="1" x14ac:dyDescent="0.25">
      <c r="A12461" s="200"/>
      <c r="B12461" s="200"/>
    </row>
    <row r="12462" spans="1:2" s="197" customFormat="1" x14ac:dyDescent="0.25">
      <c r="A12462" s="200"/>
      <c r="B12462" s="200"/>
    </row>
    <row r="12463" spans="1:2" s="197" customFormat="1" x14ac:dyDescent="0.25">
      <c r="A12463" s="200"/>
      <c r="B12463" s="200"/>
    </row>
    <row r="12464" spans="1:2" s="197" customFormat="1" x14ac:dyDescent="0.25">
      <c r="A12464" s="200"/>
      <c r="B12464" s="200"/>
    </row>
    <row r="12465" spans="1:2" s="197" customFormat="1" x14ac:dyDescent="0.25">
      <c r="A12465" s="200"/>
      <c r="B12465" s="200"/>
    </row>
    <row r="12466" spans="1:2" s="197" customFormat="1" x14ac:dyDescent="0.25">
      <c r="A12466" s="200"/>
      <c r="B12466" s="200"/>
    </row>
    <row r="12467" spans="1:2" s="197" customFormat="1" x14ac:dyDescent="0.25">
      <c r="A12467" s="200"/>
      <c r="B12467" s="200"/>
    </row>
    <row r="12468" spans="1:2" s="197" customFormat="1" x14ac:dyDescent="0.25">
      <c r="A12468" s="200"/>
      <c r="B12468" s="200"/>
    </row>
    <row r="12469" spans="1:2" s="197" customFormat="1" x14ac:dyDescent="0.25">
      <c r="A12469" s="200"/>
      <c r="B12469" s="200"/>
    </row>
    <row r="12470" spans="1:2" s="197" customFormat="1" x14ac:dyDescent="0.25">
      <c r="A12470" s="200"/>
      <c r="B12470" s="200"/>
    </row>
    <row r="12471" spans="1:2" s="197" customFormat="1" x14ac:dyDescent="0.25">
      <c r="A12471" s="200"/>
      <c r="B12471" s="200"/>
    </row>
    <row r="12472" spans="1:2" s="197" customFormat="1" x14ac:dyDescent="0.25">
      <c r="A12472" s="200"/>
      <c r="B12472" s="200"/>
    </row>
    <row r="12473" spans="1:2" s="197" customFormat="1" x14ac:dyDescent="0.25">
      <c r="A12473" s="200"/>
      <c r="B12473" s="200"/>
    </row>
    <row r="12474" spans="1:2" s="197" customFormat="1" x14ac:dyDescent="0.25">
      <c r="A12474" s="200"/>
      <c r="B12474" s="200"/>
    </row>
    <row r="12475" spans="1:2" s="197" customFormat="1" x14ac:dyDescent="0.25">
      <c r="A12475" s="200"/>
      <c r="B12475" s="200"/>
    </row>
    <row r="12476" spans="1:2" s="197" customFormat="1" x14ac:dyDescent="0.25">
      <c r="A12476" s="200"/>
      <c r="B12476" s="200"/>
    </row>
    <row r="12477" spans="1:2" s="197" customFormat="1" x14ac:dyDescent="0.25">
      <c r="A12477" s="200"/>
      <c r="B12477" s="200"/>
    </row>
    <row r="12478" spans="1:2" s="197" customFormat="1" x14ac:dyDescent="0.25">
      <c r="A12478" s="200"/>
      <c r="B12478" s="200"/>
    </row>
    <row r="12479" spans="1:2" s="197" customFormat="1" x14ac:dyDescent="0.25">
      <c r="A12479" s="200"/>
      <c r="B12479" s="200"/>
    </row>
    <row r="12480" spans="1:2" s="197" customFormat="1" x14ac:dyDescent="0.25">
      <c r="A12480" s="200"/>
      <c r="B12480" s="200"/>
    </row>
    <row r="12481" spans="1:2" s="197" customFormat="1" x14ac:dyDescent="0.25">
      <c r="A12481" s="200"/>
      <c r="B12481" s="200"/>
    </row>
    <row r="12482" spans="1:2" s="197" customFormat="1" x14ac:dyDescent="0.25">
      <c r="A12482" s="200"/>
      <c r="B12482" s="200"/>
    </row>
    <row r="12483" spans="1:2" s="197" customFormat="1" x14ac:dyDescent="0.25">
      <c r="A12483" s="200"/>
      <c r="B12483" s="200"/>
    </row>
    <row r="12484" spans="1:2" s="197" customFormat="1" x14ac:dyDescent="0.25">
      <c r="A12484" s="200"/>
      <c r="B12484" s="200"/>
    </row>
    <row r="12485" spans="1:2" s="197" customFormat="1" x14ac:dyDescent="0.25">
      <c r="A12485" s="200"/>
      <c r="B12485" s="200"/>
    </row>
    <row r="12486" spans="1:2" s="197" customFormat="1" x14ac:dyDescent="0.25">
      <c r="A12486" s="200"/>
      <c r="B12486" s="200"/>
    </row>
    <row r="12487" spans="1:2" s="197" customFormat="1" x14ac:dyDescent="0.25">
      <c r="A12487" s="200"/>
      <c r="B12487" s="200"/>
    </row>
    <row r="12488" spans="1:2" s="197" customFormat="1" x14ac:dyDescent="0.25">
      <c r="A12488" s="200"/>
      <c r="B12488" s="200"/>
    </row>
    <row r="12489" spans="1:2" s="197" customFormat="1" x14ac:dyDescent="0.25">
      <c r="A12489" s="200"/>
      <c r="B12489" s="200"/>
    </row>
    <row r="12490" spans="1:2" s="197" customFormat="1" x14ac:dyDescent="0.25">
      <c r="A12490" s="200"/>
      <c r="B12490" s="200"/>
    </row>
    <row r="12491" spans="1:2" s="197" customFormat="1" x14ac:dyDescent="0.25">
      <c r="A12491" s="200"/>
      <c r="B12491" s="200"/>
    </row>
    <row r="12492" spans="1:2" s="197" customFormat="1" x14ac:dyDescent="0.25">
      <c r="A12492" s="200"/>
      <c r="B12492" s="200"/>
    </row>
    <row r="12493" spans="1:2" s="197" customFormat="1" x14ac:dyDescent="0.25">
      <c r="A12493" s="200"/>
      <c r="B12493" s="200"/>
    </row>
    <row r="12494" spans="1:2" s="197" customFormat="1" x14ac:dyDescent="0.25">
      <c r="A12494" s="200"/>
      <c r="B12494" s="200"/>
    </row>
    <row r="12495" spans="1:2" s="197" customFormat="1" x14ac:dyDescent="0.25">
      <c r="A12495" s="200"/>
      <c r="B12495" s="200"/>
    </row>
    <row r="12496" spans="1:2" s="197" customFormat="1" x14ac:dyDescent="0.25">
      <c r="A12496" s="200"/>
      <c r="B12496" s="200"/>
    </row>
    <row r="12497" spans="1:2" s="197" customFormat="1" x14ac:dyDescent="0.25">
      <c r="A12497" s="200"/>
      <c r="B12497" s="200"/>
    </row>
    <row r="12498" spans="1:2" s="197" customFormat="1" x14ac:dyDescent="0.25">
      <c r="A12498" s="200"/>
      <c r="B12498" s="200"/>
    </row>
    <row r="12499" spans="1:2" s="197" customFormat="1" x14ac:dyDescent="0.25">
      <c r="A12499" s="200"/>
      <c r="B12499" s="200"/>
    </row>
    <row r="12500" spans="1:2" s="197" customFormat="1" x14ac:dyDescent="0.25">
      <c r="A12500" s="200"/>
      <c r="B12500" s="200"/>
    </row>
    <row r="12501" spans="1:2" s="197" customFormat="1" x14ac:dyDescent="0.25">
      <c r="A12501" s="200"/>
      <c r="B12501" s="200"/>
    </row>
    <row r="12502" spans="1:2" s="197" customFormat="1" x14ac:dyDescent="0.25">
      <c r="A12502" s="200"/>
      <c r="B12502" s="200"/>
    </row>
    <row r="12503" spans="1:2" s="197" customFormat="1" x14ac:dyDescent="0.25">
      <c r="A12503" s="200"/>
      <c r="B12503" s="200"/>
    </row>
    <row r="12504" spans="1:2" s="197" customFormat="1" x14ac:dyDescent="0.25">
      <c r="A12504" s="200"/>
      <c r="B12504" s="200"/>
    </row>
    <row r="12505" spans="1:2" s="197" customFormat="1" x14ac:dyDescent="0.25">
      <c r="A12505" s="200"/>
      <c r="B12505" s="200"/>
    </row>
    <row r="12506" spans="1:2" s="197" customFormat="1" x14ac:dyDescent="0.25">
      <c r="A12506" s="200"/>
      <c r="B12506" s="200"/>
    </row>
    <row r="12507" spans="1:2" s="197" customFormat="1" x14ac:dyDescent="0.25">
      <c r="A12507" s="200"/>
      <c r="B12507" s="200"/>
    </row>
    <row r="12508" spans="1:2" s="197" customFormat="1" x14ac:dyDescent="0.25">
      <c r="A12508" s="200"/>
      <c r="B12508" s="200"/>
    </row>
    <row r="12509" spans="1:2" s="197" customFormat="1" x14ac:dyDescent="0.25">
      <c r="A12509" s="200"/>
      <c r="B12509" s="200"/>
    </row>
    <row r="12510" spans="1:2" s="197" customFormat="1" x14ac:dyDescent="0.25">
      <c r="A12510" s="200"/>
      <c r="B12510" s="200"/>
    </row>
    <row r="12511" spans="1:2" s="197" customFormat="1" x14ac:dyDescent="0.25">
      <c r="A12511" s="200"/>
      <c r="B12511" s="200"/>
    </row>
    <row r="12512" spans="1:2" s="197" customFormat="1" x14ac:dyDescent="0.25">
      <c r="A12512" s="200"/>
      <c r="B12512" s="200"/>
    </row>
    <row r="12513" spans="1:2" s="197" customFormat="1" x14ac:dyDescent="0.25">
      <c r="A12513" s="200"/>
      <c r="B12513" s="200"/>
    </row>
    <row r="12514" spans="1:2" s="197" customFormat="1" x14ac:dyDescent="0.25">
      <c r="A12514" s="200"/>
      <c r="B12514" s="200"/>
    </row>
    <row r="12515" spans="1:2" s="197" customFormat="1" x14ac:dyDescent="0.25">
      <c r="A12515" s="200"/>
      <c r="B12515" s="200"/>
    </row>
    <row r="12516" spans="1:2" s="197" customFormat="1" x14ac:dyDescent="0.25">
      <c r="A12516" s="200"/>
      <c r="B12516" s="200"/>
    </row>
    <row r="12517" spans="1:2" s="197" customFormat="1" x14ac:dyDescent="0.25">
      <c r="A12517" s="200"/>
      <c r="B12517" s="200"/>
    </row>
    <row r="12518" spans="1:2" s="197" customFormat="1" x14ac:dyDescent="0.25">
      <c r="A12518" s="200"/>
      <c r="B12518" s="200"/>
    </row>
    <row r="12519" spans="1:2" s="197" customFormat="1" x14ac:dyDescent="0.25">
      <c r="A12519" s="200"/>
      <c r="B12519" s="200"/>
    </row>
    <row r="12520" spans="1:2" s="197" customFormat="1" x14ac:dyDescent="0.25">
      <c r="A12520" s="200"/>
      <c r="B12520" s="200"/>
    </row>
    <row r="12521" spans="1:2" s="197" customFormat="1" x14ac:dyDescent="0.25">
      <c r="A12521" s="200"/>
      <c r="B12521" s="200"/>
    </row>
    <row r="12522" spans="1:2" s="197" customFormat="1" x14ac:dyDescent="0.25">
      <c r="A12522" s="200"/>
      <c r="B12522" s="200"/>
    </row>
    <row r="12523" spans="1:2" s="197" customFormat="1" x14ac:dyDescent="0.25">
      <c r="A12523" s="200"/>
      <c r="B12523" s="200"/>
    </row>
    <row r="12524" spans="1:2" s="197" customFormat="1" x14ac:dyDescent="0.25">
      <c r="A12524" s="200"/>
      <c r="B12524" s="200"/>
    </row>
    <row r="12525" spans="1:2" s="197" customFormat="1" x14ac:dyDescent="0.25">
      <c r="A12525" s="200"/>
      <c r="B12525" s="200"/>
    </row>
    <row r="12526" spans="1:2" s="197" customFormat="1" x14ac:dyDescent="0.25">
      <c r="A12526" s="200"/>
      <c r="B12526" s="200"/>
    </row>
    <row r="12527" spans="1:2" s="197" customFormat="1" x14ac:dyDescent="0.25">
      <c r="A12527" s="200"/>
      <c r="B12527" s="200"/>
    </row>
    <row r="12528" spans="1:2" s="197" customFormat="1" x14ac:dyDescent="0.25">
      <c r="A12528" s="200"/>
      <c r="B12528" s="200"/>
    </row>
    <row r="12529" spans="1:2" s="197" customFormat="1" x14ac:dyDescent="0.25">
      <c r="A12529" s="200"/>
      <c r="B12529" s="200"/>
    </row>
    <row r="12530" spans="1:2" s="197" customFormat="1" x14ac:dyDescent="0.25">
      <c r="A12530" s="200"/>
      <c r="B12530" s="200"/>
    </row>
    <row r="12531" spans="1:2" s="197" customFormat="1" x14ac:dyDescent="0.25">
      <c r="A12531" s="200"/>
      <c r="B12531" s="200"/>
    </row>
    <row r="12532" spans="1:2" s="197" customFormat="1" x14ac:dyDescent="0.25">
      <c r="A12532" s="200"/>
      <c r="B12532" s="200"/>
    </row>
    <row r="12533" spans="1:2" s="197" customFormat="1" x14ac:dyDescent="0.25">
      <c r="A12533" s="200"/>
      <c r="B12533" s="200"/>
    </row>
    <row r="12534" spans="1:2" s="197" customFormat="1" x14ac:dyDescent="0.25">
      <c r="A12534" s="200"/>
      <c r="B12534" s="200"/>
    </row>
    <row r="12535" spans="1:2" s="197" customFormat="1" x14ac:dyDescent="0.25">
      <c r="A12535" s="200"/>
      <c r="B12535" s="200"/>
    </row>
    <row r="12536" spans="1:2" s="197" customFormat="1" x14ac:dyDescent="0.25">
      <c r="A12536" s="200"/>
      <c r="B12536" s="200"/>
    </row>
    <row r="12537" spans="1:2" s="197" customFormat="1" x14ac:dyDescent="0.25">
      <c r="A12537" s="200"/>
      <c r="B12537" s="200"/>
    </row>
    <row r="12538" spans="1:2" s="197" customFormat="1" x14ac:dyDescent="0.25">
      <c r="A12538" s="200"/>
      <c r="B12538" s="200"/>
    </row>
    <row r="12539" spans="1:2" s="197" customFormat="1" x14ac:dyDescent="0.25">
      <c r="A12539" s="200"/>
      <c r="B12539" s="200"/>
    </row>
    <row r="12540" spans="1:2" s="197" customFormat="1" x14ac:dyDescent="0.25">
      <c r="A12540" s="200"/>
      <c r="B12540" s="200"/>
    </row>
    <row r="12541" spans="1:2" s="197" customFormat="1" x14ac:dyDescent="0.25">
      <c r="A12541" s="200"/>
      <c r="B12541" s="200"/>
    </row>
    <row r="12542" spans="1:2" s="197" customFormat="1" x14ac:dyDescent="0.25">
      <c r="A12542" s="200"/>
      <c r="B12542" s="200"/>
    </row>
    <row r="12543" spans="1:2" s="197" customFormat="1" x14ac:dyDescent="0.25">
      <c r="A12543" s="200"/>
      <c r="B12543" s="200"/>
    </row>
    <row r="12544" spans="1:2" s="197" customFormat="1" x14ac:dyDescent="0.25">
      <c r="A12544" s="200"/>
      <c r="B12544" s="200"/>
    </row>
    <row r="12545" spans="1:2" s="197" customFormat="1" x14ac:dyDescent="0.25">
      <c r="A12545" s="200"/>
      <c r="B12545" s="200"/>
    </row>
    <row r="12546" spans="1:2" s="197" customFormat="1" x14ac:dyDescent="0.25">
      <c r="A12546" s="200"/>
      <c r="B12546" s="200"/>
    </row>
    <row r="12547" spans="1:2" s="197" customFormat="1" x14ac:dyDescent="0.25">
      <c r="A12547" s="200"/>
      <c r="B12547" s="200"/>
    </row>
    <row r="12548" spans="1:2" s="197" customFormat="1" x14ac:dyDescent="0.25">
      <c r="A12548" s="200"/>
      <c r="B12548" s="200"/>
    </row>
    <row r="12549" spans="1:2" s="197" customFormat="1" x14ac:dyDescent="0.25">
      <c r="A12549" s="200"/>
      <c r="B12549" s="200"/>
    </row>
    <row r="12550" spans="1:2" s="197" customFormat="1" x14ac:dyDescent="0.25">
      <c r="A12550" s="200"/>
      <c r="B12550" s="200"/>
    </row>
    <row r="12551" spans="1:2" s="197" customFormat="1" x14ac:dyDescent="0.25">
      <c r="A12551" s="200"/>
      <c r="B12551" s="200"/>
    </row>
    <row r="12552" spans="1:2" s="197" customFormat="1" x14ac:dyDescent="0.25">
      <c r="A12552" s="200"/>
      <c r="B12552" s="200"/>
    </row>
    <row r="12553" spans="1:2" s="197" customFormat="1" x14ac:dyDescent="0.25">
      <c r="A12553" s="200"/>
      <c r="B12553" s="200"/>
    </row>
    <row r="12554" spans="1:2" s="197" customFormat="1" x14ac:dyDescent="0.25">
      <c r="A12554" s="200"/>
      <c r="B12554" s="200"/>
    </row>
    <row r="12555" spans="1:2" s="197" customFormat="1" x14ac:dyDescent="0.25">
      <c r="A12555" s="200"/>
      <c r="B12555" s="200"/>
    </row>
    <row r="12556" spans="1:2" s="197" customFormat="1" x14ac:dyDescent="0.25">
      <c r="A12556" s="200"/>
      <c r="B12556" s="200"/>
    </row>
    <row r="12557" spans="1:2" s="197" customFormat="1" x14ac:dyDescent="0.25">
      <c r="A12557" s="200"/>
      <c r="B12557" s="200"/>
    </row>
    <row r="12558" spans="1:2" s="197" customFormat="1" x14ac:dyDescent="0.25">
      <c r="A12558" s="200"/>
      <c r="B12558" s="200"/>
    </row>
    <row r="12559" spans="1:2" s="197" customFormat="1" x14ac:dyDescent="0.25">
      <c r="A12559" s="200"/>
      <c r="B12559" s="200"/>
    </row>
    <row r="12560" spans="1:2" s="197" customFormat="1" x14ac:dyDescent="0.25">
      <c r="A12560" s="200"/>
      <c r="B12560" s="200"/>
    </row>
    <row r="12561" spans="1:2" s="197" customFormat="1" x14ac:dyDescent="0.25">
      <c r="A12561" s="200"/>
      <c r="B12561" s="200"/>
    </row>
    <row r="12562" spans="1:2" s="197" customFormat="1" x14ac:dyDescent="0.25">
      <c r="A12562" s="200"/>
      <c r="B12562" s="200"/>
    </row>
    <row r="12563" spans="1:2" s="197" customFormat="1" x14ac:dyDescent="0.25">
      <c r="A12563" s="200"/>
      <c r="B12563" s="200"/>
    </row>
    <row r="12564" spans="1:2" s="197" customFormat="1" x14ac:dyDescent="0.25">
      <c r="A12564" s="200"/>
      <c r="B12564" s="200"/>
    </row>
    <row r="12565" spans="1:2" s="197" customFormat="1" x14ac:dyDescent="0.25">
      <c r="A12565" s="200"/>
      <c r="B12565" s="200"/>
    </row>
    <row r="12566" spans="1:2" s="197" customFormat="1" x14ac:dyDescent="0.25">
      <c r="A12566" s="200"/>
      <c r="B12566" s="200"/>
    </row>
    <row r="12567" spans="1:2" s="197" customFormat="1" x14ac:dyDescent="0.25">
      <c r="A12567" s="200"/>
      <c r="B12567" s="200"/>
    </row>
    <row r="12568" spans="1:2" s="197" customFormat="1" x14ac:dyDescent="0.25">
      <c r="A12568" s="200"/>
      <c r="B12568" s="200"/>
    </row>
    <row r="12569" spans="1:2" s="197" customFormat="1" x14ac:dyDescent="0.25">
      <c r="A12569" s="200"/>
      <c r="B12569" s="200"/>
    </row>
    <row r="12570" spans="1:2" s="197" customFormat="1" x14ac:dyDescent="0.25">
      <c r="A12570" s="200"/>
      <c r="B12570" s="200"/>
    </row>
    <row r="12571" spans="1:2" s="197" customFormat="1" x14ac:dyDescent="0.25">
      <c r="A12571" s="200"/>
      <c r="B12571" s="200"/>
    </row>
    <row r="12572" spans="1:2" s="197" customFormat="1" x14ac:dyDescent="0.25">
      <c r="A12572" s="200"/>
      <c r="B12572" s="200"/>
    </row>
    <row r="12573" spans="1:2" s="197" customFormat="1" x14ac:dyDescent="0.25">
      <c r="A12573" s="200"/>
      <c r="B12573" s="200"/>
    </row>
    <row r="12574" spans="1:2" s="197" customFormat="1" x14ac:dyDescent="0.25">
      <c r="A12574" s="200"/>
      <c r="B12574" s="200"/>
    </row>
    <row r="12575" spans="1:2" s="197" customFormat="1" x14ac:dyDescent="0.25">
      <c r="A12575" s="200"/>
      <c r="B12575" s="200"/>
    </row>
    <row r="12576" spans="1:2" s="197" customFormat="1" x14ac:dyDescent="0.25">
      <c r="A12576" s="200"/>
      <c r="B12576" s="200"/>
    </row>
    <row r="12577" spans="1:2" s="197" customFormat="1" x14ac:dyDescent="0.25">
      <c r="A12577" s="200"/>
      <c r="B12577" s="200"/>
    </row>
    <row r="12578" spans="1:2" s="197" customFormat="1" x14ac:dyDescent="0.25">
      <c r="A12578" s="200"/>
      <c r="B12578" s="200"/>
    </row>
    <row r="12579" spans="1:2" s="197" customFormat="1" x14ac:dyDescent="0.25">
      <c r="A12579" s="200"/>
      <c r="B12579" s="200"/>
    </row>
    <row r="12580" spans="1:2" s="197" customFormat="1" x14ac:dyDescent="0.25">
      <c r="A12580" s="200"/>
      <c r="B12580" s="200"/>
    </row>
    <row r="12581" spans="1:2" s="197" customFormat="1" x14ac:dyDescent="0.25">
      <c r="A12581" s="200"/>
      <c r="B12581" s="200"/>
    </row>
    <row r="12582" spans="1:2" s="197" customFormat="1" x14ac:dyDescent="0.25">
      <c r="A12582" s="200"/>
      <c r="B12582" s="200"/>
    </row>
    <row r="12583" spans="1:2" s="197" customFormat="1" x14ac:dyDescent="0.25">
      <c r="A12583" s="200"/>
      <c r="B12583" s="200"/>
    </row>
    <row r="12584" spans="1:2" s="197" customFormat="1" x14ac:dyDescent="0.25">
      <c r="A12584" s="200"/>
      <c r="B12584" s="200"/>
    </row>
    <row r="12585" spans="1:2" s="197" customFormat="1" x14ac:dyDescent="0.25">
      <c r="A12585" s="200"/>
      <c r="B12585" s="200"/>
    </row>
    <row r="12586" spans="1:2" s="197" customFormat="1" x14ac:dyDescent="0.25">
      <c r="A12586" s="200"/>
      <c r="B12586" s="200"/>
    </row>
    <row r="12587" spans="1:2" s="197" customFormat="1" x14ac:dyDescent="0.25">
      <c r="A12587" s="200"/>
      <c r="B12587" s="200"/>
    </row>
    <row r="12588" spans="1:2" s="197" customFormat="1" x14ac:dyDescent="0.25">
      <c r="A12588" s="200"/>
      <c r="B12588" s="200"/>
    </row>
    <row r="12589" spans="1:2" s="197" customFormat="1" x14ac:dyDescent="0.25">
      <c r="A12589" s="200"/>
      <c r="B12589" s="200"/>
    </row>
    <row r="12590" spans="1:2" s="197" customFormat="1" x14ac:dyDescent="0.25">
      <c r="A12590" s="200"/>
      <c r="B12590" s="200"/>
    </row>
    <row r="12591" spans="1:2" s="197" customFormat="1" x14ac:dyDescent="0.25">
      <c r="A12591" s="200"/>
      <c r="B12591" s="200"/>
    </row>
    <row r="12592" spans="1:2" s="197" customFormat="1" x14ac:dyDescent="0.25">
      <c r="A12592" s="200"/>
      <c r="B12592" s="200"/>
    </row>
    <row r="12593" spans="1:2" s="197" customFormat="1" x14ac:dyDescent="0.25">
      <c r="A12593" s="200"/>
      <c r="B12593" s="200"/>
    </row>
    <row r="12594" spans="1:2" s="197" customFormat="1" x14ac:dyDescent="0.25">
      <c r="A12594" s="200"/>
      <c r="B12594" s="200"/>
    </row>
    <row r="12595" spans="1:2" s="197" customFormat="1" x14ac:dyDescent="0.25">
      <c r="A12595" s="200"/>
      <c r="B12595" s="200"/>
    </row>
    <row r="12596" spans="1:2" s="197" customFormat="1" x14ac:dyDescent="0.25">
      <c r="A12596" s="200"/>
      <c r="B12596" s="200"/>
    </row>
    <row r="12597" spans="1:2" s="197" customFormat="1" x14ac:dyDescent="0.25">
      <c r="A12597" s="200"/>
      <c r="B12597" s="200"/>
    </row>
    <row r="12598" spans="1:2" s="197" customFormat="1" x14ac:dyDescent="0.25">
      <c r="A12598" s="200"/>
      <c r="B12598" s="200"/>
    </row>
    <row r="12599" spans="1:2" s="197" customFormat="1" x14ac:dyDescent="0.25">
      <c r="A12599" s="200"/>
      <c r="B12599" s="200"/>
    </row>
    <row r="12600" spans="1:2" s="197" customFormat="1" x14ac:dyDescent="0.25">
      <c r="A12600" s="200"/>
      <c r="B12600" s="200"/>
    </row>
    <row r="12601" spans="1:2" s="197" customFormat="1" x14ac:dyDescent="0.25">
      <c r="A12601" s="200"/>
      <c r="B12601" s="200"/>
    </row>
    <row r="12602" spans="1:2" s="197" customFormat="1" x14ac:dyDescent="0.25">
      <c r="A12602" s="200"/>
      <c r="B12602" s="200"/>
    </row>
    <row r="12603" spans="1:2" s="197" customFormat="1" x14ac:dyDescent="0.25">
      <c r="A12603" s="200"/>
      <c r="B12603" s="200"/>
    </row>
    <row r="12604" spans="1:2" s="197" customFormat="1" x14ac:dyDescent="0.25">
      <c r="A12604" s="200"/>
      <c r="B12604" s="200"/>
    </row>
    <row r="12605" spans="1:2" s="197" customFormat="1" x14ac:dyDescent="0.25">
      <c r="A12605" s="200"/>
      <c r="B12605" s="200"/>
    </row>
    <row r="12606" spans="1:2" s="197" customFormat="1" x14ac:dyDescent="0.25">
      <c r="A12606" s="200"/>
      <c r="B12606" s="200"/>
    </row>
    <row r="12607" spans="1:2" s="197" customFormat="1" x14ac:dyDescent="0.25">
      <c r="A12607" s="200"/>
      <c r="B12607" s="200"/>
    </row>
    <row r="12608" spans="1:2" s="197" customFormat="1" x14ac:dyDescent="0.25">
      <c r="A12608" s="200"/>
      <c r="B12608" s="200"/>
    </row>
    <row r="12609" spans="1:2" s="197" customFormat="1" x14ac:dyDescent="0.25">
      <c r="A12609" s="200"/>
      <c r="B12609" s="200"/>
    </row>
    <row r="12610" spans="1:2" s="197" customFormat="1" x14ac:dyDescent="0.25">
      <c r="A12610" s="200"/>
      <c r="B12610" s="200"/>
    </row>
    <row r="12611" spans="1:2" s="197" customFormat="1" x14ac:dyDescent="0.25">
      <c r="A12611" s="200"/>
      <c r="B12611" s="200"/>
    </row>
    <row r="12612" spans="1:2" s="197" customFormat="1" x14ac:dyDescent="0.25">
      <c r="A12612" s="200"/>
      <c r="B12612" s="200"/>
    </row>
    <row r="12613" spans="1:2" s="197" customFormat="1" x14ac:dyDescent="0.25">
      <c r="A12613" s="200"/>
      <c r="B12613" s="200"/>
    </row>
    <row r="12614" spans="1:2" s="197" customFormat="1" x14ac:dyDescent="0.25">
      <c r="A12614" s="200"/>
      <c r="B12614" s="200"/>
    </row>
    <row r="12615" spans="1:2" s="197" customFormat="1" x14ac:dyDescent="0.25">
      <c r="A12615" s="200"/>
      <c r="B12615" s="200"/>
    </row>
    <row r="12616" spans="1:2" s="197" customFormat="1" x14ac:dyDescent="0.25">
      <c r="A12616" s="200"/>
      <c r="B12616" s="200"/>
    </row>
    <row r="12617" spans="1:2" s="197" customFormat="1" x14ac:dyDescent="0.25">
      <c r="A12617" s="200"/>
      <c r="B12617" s="200"/>
    </row>
    <row r="12618" spans="1:2" s="197" customFormat="1" x14ac:dyDescent="0.25">
      <c r="A12618" s="200"/>
      <c r="B12618" s="200"/>
    </row>
    <row r="12619" spans="1:2" s="197" customFormat="1" x14ac:dyDescent="0.25">
      <c r="A12619" s="200"/>
      <c r="B12619" s="200"/>
    </row>
    <row r="12620" spans="1:2" s="197" customFormat="1" x14ac:dyDescent="0.25">
      <c r="A12620" s="200"/>
      <c r="B12620" s="200"/>
    </row>
    <row r="12621" spans="1:2" s="197" customFormat="1" x14ac:dyDescent="0.25">
      <c r="A12621" s="200"/>
      <c r="B12621" s="200"/>
    </row>
    <row r="12622" spans="1:2" s="197" customFormat="1" x14ac:dyDescent="0.25">
      <c r="A12622" s="200"/>
      <c r="B12622" s="200"/>
    </row>
    <row r="12623" spans="1:2" s="197" customFormat="1" x14ac:dyDescent="0.25">
      <c r="A12623" s="200"/>
      <c r="B12623" s="200"/>
    </row>
    <row r="12624" spans="1:2" s="197" customFormat="1" x14ac:dyDescent="0.25">
      <c r="A12624" s="200"/>
      <c r="B12624" s="200"/>
    </row>
    <row r="12625" spans="1:2" s="197" customFormat="1" x14ac:dyDescent="0.25">
      <c r="A12625" s="200"/>
      <c r="B12625" s="200"/>
    </row>
    <row r="12626" spans="1:2" s="197" customFormat="1" x14ac:dyDescent="0.25">
      <c r="A12626" s="200"/>
      <c r="B12626" s="200"/>
    </row>
    <row r="12627" spans="1:2" s="197" customFormat="1" x14ac:dyDescent="0.25">
      <c r="A12627" s="200"/>
      <c r="B12627" s="200"/>
    </row>
    <row r="12628" spans="1:2" s="197" customFormat="1" x14ac:dyDescent="0.25">
      <c r="A12628" s="200"/>
      <c r="B12628" s="200"/>
    </row>
    <row r="12629" spans="1:2" s="197" customFormat="1" x14ac:dyDescent="0.25">
      <c r="A12629" s="200"/>
      <c r="B12629" s="200"/>
    </row>
    <row r="12630" spans="1:2" s="197" customFormat="1" x14ac:dyDescent="0.25">
      <c r="A12630" s="200"/>
      <c r="B12630" s="200"/>
    </row>
    <row r="12631" spans="1:2" s="197" customFormat="1" x14ac:dyDescent="0.25">
      <c r="A12631" s="200"/>
      <c r="B12631" s="200"/>
    </row>
    <row r="12632" spans="1:2" s="197" customFormat="1" x14ac:dyDescent="0.25">
      <c r="A12632" s="200"/>
      <c r="B12632" s="200"/>
    </row>
    <row r="12633" spans="1:2" s="197" customFormat="1" x14ac:dyDescent="0.25">
      <c r="A12633" s="200"/>
      <c r="B12633" s="200"/>
    </row>
    <row r="12634" spans="1:2" s="197" customFormat="1" x14ac:dyDescent="0.25">
      <c r="A12634" s="200"/>
      <c r="B12634" s="200"/>
    </row>
    <row r="12635" spans="1:2" s="197" customFormat="1" x14ac:dyDescent="0.25">
      <c r="A12635" s="200"/>
      <c r="B12635" s="200"/>
    </row>
    <row r="12636" spans="1:2" s="197" customFormat="1" x14ac:dyDescent="0.25">
      <c r="A12636" s="200"/>
      <c r="B12636" s="200"/>
    </row>
    <row r="12637" spans="1:2" s="197" customFormat="1" x14ac:dyDescent="0.25">
      <c r="A12637" s="200"/>
      <c r="B12637" s="200"/>
    </row>
    <row r="12638" spans="1:2" s="197" customFormat="1" x14ac:dyDescent="0.25">
      <c r="A12638" s="200"/>
      <c r="B12638" s="200"/>
    </row>
    <row r="12639" spans="1:2" s="197" customFormat="1" x14ac:dyDescent="0.25">
      <c r="A12639" s="200"/>
      <c r="B12639" s="200"/>
    </row>
    <row r="12640" spans="1:2" s="197" customFormat="1" x14ac:dyDescent="0.25">
      <c r="A12640" s="200"/>
      <c r="B12640" s="200"/>
    </row>
    <row r="12641" spans="1:2" s="197" customFormat="1" x14ac:dyDescent="0.25">
      <c r="A12641" s="200"/>
      <c r="B12641" s="200"/>
    </row>
    <row r="12642" spans="1:2" s="197" customFormat="1" x14ac:dyDescent="0.25">
      <c r="A12642" s="200"/>
      <c r="B12642" s="200"/>
    </row>
    <row r="12643" spans="1:2" s="197" customFormat="1" x14ac:dyDescent="0.25">
      <c r="A12643" s="200"/>
      <c r="B12643" s="200"/>
    </row>
    <row r="12644" spans="1:2" s="197" customFormat="1" x14ac:dyDescent="0.25">
      <c r="A12644" s="200"/>
      <c r="B12644" s="200"/>
    </row>
    <row r="12645" spans="1:2" s="197" customFormat="1" x14ac:dyDescent="0.25">
      <c r="A12645" s="200"/>
      <c r="B12645" s="200"/>
    </row>
    <row r="12646" spans="1:2" s="197" customFormat="1" x14ac:dyDescent="0.25">
      <c r="A12646" s="200"/>
      <c r="B12646" s="200"/>
    </row>
    <row r="12647" spans="1:2" s="197" customFormat="1" x14ac:dyDescent="0.25">
      <c r="A12647" s="200"/>
      <c r="B12647" s="200"/>
    </row>
    <row r="12648" spans="1:2" s="197" customFormat="1" x14ac:dyDescent="0.25">
      <c r="A12648" s="200"/>
      <c r="B12648" s="200"/>
    </row>
    <row r="12649" spans="1:2" s="197" customFormat="1" x14ac:dyDescent="0.25">
      <c r="A12649" s="200"/>
      <c r="B12649" s="200"/>
    </row>
    <row r="12650" spans="1:2" s="197" customFormat="1" x14ac:dyDescent="0.25">
      <c r="A12650" s="200"/>
      <c r="B12650" s="200"/>
    </row>
    <row r="12651" spans="1:2" s="197" customFormat="1" x14ac:dyDescent="0.25">
      <c r="A12651" s="200"/>
      <c r="B12651" s="200"/>
    </row>
    <row r="12652" spans="1:2" s="197" customFormat="1" x14ac:dyDescent="0.25">
      <c r="A12652" s="200"/>
      <c r="B12652" s="200"/>
    </row>
    <row r="12653" spans="1:2" s="197" customFormat="1" x14ac:dyDescent="0.25">
      <c r="A12653" s="200"/>
      <c r="B12653" s="200"/>
    </row>
    <row r="12654" spans="1:2" s="197" customFormat="1" x14ac:dyDescent="0.25">
      <c r="A12654" s="200"/>
      <c r="B12654" s="200"/>
    </row>
    <row r="12655" spans="1:2" s="197" customFormat="1" x14ac:dyDescent="0.25">
      <c r="A12655" s="200"/>
      <c r="B12655" s="200"/>
    </row>
    <row r="12656" spans="1:2" s="197" customFormat="1" x14ac:dyDescent="0.25">
      <c r="A12656" s="200"/>
      <c r="B12656" s="200"/>
    </row>
    <row r="12657" spans="1:2" s="197" customFormat="1" x14ac:dyDescent="0.25">
      <c r="A12657" s="200"/>
      <c r="B12657" s="200"/>
    </row>
    <row r="12658" spans="1:2" s="197" customFormat="1" x14ac:dyDescent="0.25">
      <c r="A12658" s="200"/>
      <c r="B12658" s="200"/>
    </row>
    <row r="12659" spans="1:2" s="197" customFormat="1" x14ac:dyDescent="0.25">
      <c r="A12659" s="200"/>
      <c r="B12659" s="200"/>
    </row>
    <row r="12660" spans="1:2" s="197" customFormat="1" x14ac:dyDescent="0.25">
      <c r="A12660" s="200"/>
      <c r="B12660" s="200"/>
    </row>
    <row r="12661" spans="1:2" s="197" customFormat="1" x14ac:dyDescent="0.25">
      <c r="A12661" s="200"/>
      <c r="B12661" s="200"/>
    </row>
    <row r="12662" spans="1:2" s="197" customFormat="1" x14ac:dyDescent="0.25">
      <c r="A12662" s="200"/>
      <c r="B12662" s="200"/>
    </row>
    <row r="12663" spans="1:2" s="197" customFormat="1" x14ac:dyDescent="0.25">
      <c r="A12663" s="200"/>
      <c r="B12663" s="200"/>
    </row>
    <row r="12664" spans="1:2" s="197" customFormat="1" x14ac:dyDescent="0.25">
      <c r="A12664" s="200"/>
      <c r="B12664" s="200"/>
    </row>
    <row r="12665" spans="1:2" s="197" customFormat="1" x14ac:dyDescent="0.25">
      <c r="A12665" s="200"/>
      <c r="B12665" s="200"/>
    </row>
    <row r="12666" spans="1:2" s="197" customFormat="1" x14ac:dyDescent="0.25">
      <c r="A12666" s="200"/>
      <c r="B12666" s="200"/>
    </row>
    <row r="12667" spans="1:2" s="197" customFormat="1" x14ac:dyDescent="0.25">
      <c r="A12667" s="200"/>
      <c r="B12667" s="200"/>
    </row>
    <row r="12668" spans="1:2" s="197" customFormat="1" x14ac:dyDescent="0.25">
      <c r="A12668" s="200"/>
      <c r="B12668" s="200"/>
    </row>
    <row r="12669" spans="1:2" s="197" customFormat="1" x14ac:dyDescent="0.25">
      <c r="A12669" s="200"/>
      <c r="B12669" s="200"/>
    </row>
    <row r="12670" spans="1:2" s="197" customFormat="1" x14ac:dyDescent="0.25">
      <c r="A12670" s="200"/>
      <c r="B12670" s="200"/>
    </row>
    <row r="12671" spans="1:2" s="197" customFormat="1" x14ac:dyDescent="0.25">
      <c r="A12671" s="200"/>
      <c r="B12671" s="200"/>
    </row>
    <row r="12672" spans="1:2" s="197" customFormat="1" x14ac:dyDescent="0.25">
      <c r="A12672" s="200"/>
      <c r="B12672" s="200"/>
    </row>
    <row r="12673" spans="1:2" s="197" customFormat="1" x14ac:dyDescent="0.25">
      <c r="A12673" s="200"/>
      <c r="B12673" s="200"/>
    </row>
    <row r="12674" spans="1:2" s="197" customFormat="1" x14ac:dyDescent="0.25">
      <c r="A12674" s="200"/>
      <c r="B12674" s="200"/>
    </row>
    <row r="12675" spans="1:2" s="197" customFormat="1" x14ac:dyDescent="0.25">
      <c r="A12675" s="200"/>
      <c r="B12675" s="200"/>
    </row>
    <row r="12676" spans="1:2" s="197" customFormat="1" x14ac:dyDescent="0.25">
      <c r="A12676" s="200"/>
      <c r="B12676" s="200"/>
    </row>
    <row r="12677" spans="1:2" s="197" customFormat="1" x14ac:dyDescent="0.25">
      <c r="A12677" s="200"/>
      <c r="B12677" s="200"/>
    </row>
    <row r="12678" spans="1:2" s="197" customFormat="1" x14ac:dyDescent="0.25">
      <c r="A12678" s="200"/>
      <c r="B12678" s="200"/>
    </row>
    <row r="12679" spans="1:2" s="197" customFormat="1" x14ac:dyDescent="0.25">
      <c r="A12679" s="200"/>
      <c r="B12679" s="200"/>
    </row>
    <row r="12680" spans="1:2" s="197" customFormat="1" x14ac:dyDescent="0.25">
      <c r="A12680" s="200"/>
      <c r="B12680" s="200"/>
    </row>
    <row r="12681" spans="1:2" s="197" customFormat="1" x14ac:dyDescent="0.25">
      <c r="A12681" s="200"/>
      <c r="B12681" s="200"/>
    </row>
    <row r="12682" spans="1:2" s="197" customFormat="1" x14ac:dyDescent="0.25">
      <c r="A12682" s="200"/>
      <c r="B12682" s="200"/>
    </row>
    <row r="12683" spans="1:2" s="197" customFormat="1" x14ac:dyDescent="0.25">
      <c r="A12683" s="200"/>
      <c r="B12683" s="200"/>
    </row>
    <row r="12684" spans="1:2" s="197" customFormat="1" x14ac:dyDescent="0.25">
      <c r="A12684" s="200"/>
      <c r="B12684" s="200"/>
    </row>
    <row r="12685" spans="1:2" s="197" customFormat="1" x14ac:dyDescent="0.25">
      <c r="A12685" s="200"/>
      <c r="B12685" s="200"/>
    </row>
    <row r="12686" spans="1:2" s="197" customFormat="1" x14ac:dyDescent="0.25">
      <c r="A12686" s="200"/>
      <c r="B12686" s="200"/>
    </row>
    <row r="12687" spans="1:2" s="197" customFormat="1" x14ac:dyDescent="0.25">
      <c r="A12687" s="200"/>
      <c r="B12687" s="200"/>
    </row>
    <row r="12688" spans="1:2" s="197" customFormat="1" x14ac:dyDescent="0.25">
      <c r="A12688" s="200"/>
      <c r="B12688" s="200"/>
    </row>
    <row r="12689" spans="1:2" s="197" customFormat="1" x14ac:dyDescent="0.25">
      <c r="A12689" s="200"/>
      <c r="B12689" s="200"/>
    </row>
    <row r="12690" spans="1:2" s="197" customFormat="1" x14ac:dyDescent="0.25">
      <c r="A12690" s="200"/>
      <c r="B12690" s="200"/>
    </row>
    <row r="12691" spans="1:2" s="197" customFormat="1" x14ac:dyDescent="0.25">
      <c r="A12691" s="200"/>
      <c r="B12691" s="200"/>
    </row>
    <row r="12692" spans="1:2" s="197" customFormat="1" x14ac:dyDescent="0.25">
      <c r="A12692" s="200"/>
      <c r="B12692" s="200"/>
    </row>
    <row r="12693" spans="1:2" s="197" customFormat="1" x14ac:dyDescent="0.25">
      <c r="A12693" s="200"/>
      <c r="B12693" s="200"/>
    </row>
    <row r="12694" spans="1:2" s="197" customFormat="1" x14ac:dyDescent="0.25">
      <c r="A12694" s="200"/>
      <c r="B12694" s="200"/>
    </row>
    <row r="12695" spans="1:2" s="197" customFormat="1" x14ac:dyDescent="0.25">
      <c r="A12695" s="200"/>
      <c r="B12695" s="200"/>
    </row>
    <row r="12696" spans="1:2" s="197" customFormat="1" x14ac:dyDescent="0.25">
      <c r="A12696" s="200"/>
      <c r="B12696" s="200"/>
    </row>
    <row r="12697" spans="1:2" s="197" customFormat="1" x14ac:dyDescent="0.25">
      <c r="A12697" s="200"/>
      <c r="B12697" s="200"/>
    </row>
    <row r="12698" spans="1:2" s="197" customFormat="1" x14ac:dyDescent="0.25">
      <c r="A12698" s="200"/>
      <c r="B12698" s="200"/>
    </row>
    <row r="12699" spans="1:2" s="197" customFormat="1" x14ac:dyDescent="0.25">
      <c r="A12699" s="200"/>
      <c r="B12699" s="200"/>
    </row>
    <row r="12700" spans="1:2" s="197" customFormat="1" x14ac:dyDescent="0.25">
      <c r="A12700" s="200"/>
      <c r="B12700" s="200"/>
    </row>
    <row r="12701" spans="1:2" s="197" customFormat="1" x14ac:dyDescent="0.25">
      <c r="A12701" s="200"/>
      <c r="B12701" s="200"/>
    </row>
    <row r="12702" spans="1:2" s="197" customFormat="1" x14ac:dyDescent="0.25">
      <c r="A12702" s="200"/>
      <c r="B12702" s="200"/>
    </row>
    <row r="12703" spans="1:2" s="197" customFormat="1" x14ac:dyDescent="0.25">
      <c r="A12703" s="200"/>
      <c r="B12703" s="200"/>
    </row>
    <row r="12704" spans="1:2" s="197" customFormat="1" x14ac:dyDescent="0.25">
      <c r="A12704" s="200"/>
      <c r="B12704" s="200"/>
    </row>
    <row r="12705" spans="1:2" s="197" customFormat="1" x14ac:dyDescent="0.25">
      <c r="A12705" s="200"/>
      <c r="B12705" s="200"/>
    </row>
    <row r="12706" spans="1:2" s="197" customFormat="1" x14ac:dyDescent="0.25">
      <c r="A12706" s="200"/>
      <c r="B12706" s="200"/>
    </row>
    <row r="12707" spans="1:2" s="197" customFormat="1" x14ac:dyDescent="0.25">
      <c r="A12707" s="200"/>
      <c r="B12707" s="200"/>
    </row>
    <row r="12708" spans="1:2" s="197" customFormat="1" x14ac:dyDescent="0.25">
      <c r="A12708" s="200"/>
      <c r="B12708" s="200"/>
    </row>
    <row r="12709" spans="1:2" s="197" customFormat="1" x14ac:dyDescent="0.25">
      <c r="A12709" s="200"/>
      <c r="B12709" s="200"/>
    </row>
    <row r="12710" spans="1:2" s="197" customFormat="1" x14ac:dyDescent="0.25">
      <c r="A12710" s="200"/>
      <c r="B12710" s="200"/>
    </row>
    <row r="12711" spans="1:2" s="197" customFormat="1" x14ac:dyDescent="0.25">
      <c r="A12711" s="200"/>
      <c r="B12711" s="200"/>
    </row>
    <row r="12712" spans="1:2" s="197" customFormat="1" x14ac:dyDescent="0.25">
      <c r="A12712" s="200"/>
      <c r="B12712" s="200"/>
    </row>
    <row r="12713" spans="1:2" s="197" customFormat="1" x14ac:dyDescent="0.25">
      <c r="A12713" s="200"/>
      <c r="B12713" s="200"/>
    </row>
    <row r="12714" spans="1:2" s="197" customFormat="1" x14ac:dyDescent="0.25">
      <c r="A12714" s="200"/>
      <c r="B12714" s="200"/>
    </row>
    <row r="12715" spans="1:2" s="197" customFormat="1" x14ac:dyDescent="0.25">
      <c r="A12715" s="200"/>
      <c r="B12715" s="200"/>
    </row>
    <row r="12716" spans="1:2" s="197" customFormat="1" x14ac:dyDescent="0.25">
      <c r="A12716" s="200"/>
      <c r="B12716" s="200"/>
    </row>
    <row r="12717" spans="1:2" s="197" customFormat="1" x14ac:dyDescent="0.25">
      <c r="A12717" s="200"/>
      <c r="B12717" s="200"/>
    </row>
    <row r="12718" spans="1:2" s="197" customFormat="1" x14ac:dyDescent="0.25">
      <c r="A12718" s="200"/>
      <c r="B12718" s="200"/>
    </row>
    <row r="12719" spans="1:2" s="197" customFormat="1" x14ac:dyDescent="0.25">
      <c r="A12719" s="200"/>
      <c r="B12719" s="200"/>
    </row>
    <row r="12720" spans="1:2" s="197" customFormat="1" x14ac:dyDescent="0.25">
      <c r="A12720" s="200"/>
      <c r="B12720" s="200"/>
    </row>
    <row r="12721" spans="1:2" s="197" customFormat="1" x14ac:dyDescent="0.25">
      <c r="A12721" s="200"/>
      <c r="B12721" s="200"/>
    </row>
    <row r="12722" spans="1:2" s="197" customFormat="1" x14ac:dyDescent="0.25">
      <c r="A12722" s="200"/>
      <c r="B12722" s="200"/>
    </row>
    <row r="12723" spans="1:2" s="197" customFormat="1" x14ac:dyDescent="0.25">
      <c r="A12723" s="200"/>
      <c r="B12723" s="200"/>
    </row>
    <row r="12724" spans="1:2" s="197" customFormat="1" x14ac:dyDescent="0.25">
      <c r="A12724" s="200"/>
      <c r="B12724" s="200"/>
    </row>
    <row r="12725" spans="1:2" s="197" customFormat="1" x14ac:dyDescent="0.25">
      <c r="A12725" s="200"/>
      <c r="B12725" s="200"/>
    </row>
    <row r="12726" spans="1:2" s="197" customFormat="1" x14ac:dyDescent="0.25">
      <c r="A12726" s="200"/>
      <c r="B12726" s="200"/>
    </row>
    <row r="12727" spans="1:2" s="197" customFormat="1" x14ac:dyDescent="0.25">
      <c r="A12727" s="200"/>
      <c r="B12727" s="200"/>
    </row>
    <row r="12728" spans="1:2" s="197" customFormat="1" x14ac:dyDescent="0.25">
      <c r="A12728" s="200"/>
      <c r="B12728" s="200"/>
    </row>
    <row r="12729" spans="1:2" s="197" customFormat="1" x14ac:dyDescent="0.25">
      <c r="A12729" s="200"/>
      <c r="B12729" s="200"/>
    </row>
    <row r="12730" spans="1:2" s="197" customFormat="1" x14ac:dyDescent="0.25">
      <c r="A12730" s="200"/>
      <c r="B12730" s="200"/>
    </row>
    <row r="12731" spans="1:2" s="197" customFormat="1" x14ac:dyDescent="0.25">
      <c r="A12731" s="200"/>
      <c r="B12731" s="200"/>
    </row>
    <row r="12732" spans="1:2" s="197" customFormat="1" x14ac:dyDescent="0.25">
      <c r="A12732" s="200"/>
      <c r="B12732" s="200"/>
    </row>
    <row r="12733" spans="1:2" s="197" customFormat="1" x14ac:dyDescent="0.25">
      <c r="A12733" s="200"/>
      <c r="B12733" s="200"/>
    </row>
    <row r="12734" spans="1:2" s="197" customFormat="1" x14ac:dyDescent="0.25">
      <c r="A12734" s="200"/>
      <c r="B12734" s="200"/>
    </row>
    <row r="12735" spans="1:2" s="197" customFormat="1" x14ac:dyDescent="0.25">
      <c r="A12735" s="200"/>
      <c r="B12735" s="200"/>
    </row>
    <row r="12736" spans="1:2" s="197" customFormat="1" x14ac:dyDescent="0.25">
      <c r="A12736" s="200"/>
      <c r="B12736" s="200"/>
    </row>
    <row r="12737" spans="1:2" s="197" customFormat="1" x14ac:dyDescent="0.25">
      <c r="A12737" s="200"/>
      <c r="B12737" s="200"/>
    </row>
    <row r="12738" spans="1:2" s="197" customFormat="1" x14ac:dyDescent="0.25">
      <c r="A12738" s="200"/>
      <c r="B12738" s="200"/>
    </row>
    <row r="12739" spans="1:2" s="197" customFormat="1" x14ac:dyDescent="0.25">
      <c r="A12739" s="200"/>
      <c r="B12739" s="200"/>
    </row>
    <row r="12740" spans="1:2" s="197" customFormat="1" x14ac:dyDescent="0.25">
      <c r="A12740" s="200"/>
      <c r="B12740" s="200"/>
    </row>
    <row r="12741" spans="1:2" s="197" customFormat="1" x14ac:dyDescent="0.25">
      <c r="A12741" s="200"/>
      <c r="B12741" s="200"/>
    </row>
    <row r="12742" spans="1:2" s="197" customFormat="1" x14ac:dyDescent="0.25">
      <c r="A12742" s="200"/>
      <c r="B12742" s="200"/>
    </row>
    <row r="12743" spans="1:2" s="197" customFormat="1" x14ac:dyDescent="0.25">
      <c r="A12743" s="200"/>
      <c r="B12743" s="200"/>
    </row>
    <row r="12744" spans="1:2" s="197" customFormat="1" x14ac:dyDescent="0.25">
      <c r="A12744" s="200"/>
      <c r="B12744" s="200"/>
    </row>
    <row r="12745" spans="1:2" s="197" customFormat="1" x14ac:dyDescent="0.25">
      <c r="A12745" s="200"/>
      <c r="B12745" s="200"/>
    </row>
    <row r="12746" spans="1:2" s="197" customFormat="1" x14ac:dyDescent="0.25">
      <c r="A12746" s="200"/>
      <c r="B12746" s="200"/>
    </row>
    <row r="12747" spans="1:2" s="197" customFormat="1" x14ac:dyDescent="0.25">
      <c r="A12747" s="200"/>
      <c r="B12747" s="200"/>
    </row>
    <row r="12748" spans="1:2" s="197" customFormat="1" x14ac:dyDescent="0.25">
      <c r="A12748" s="200"/>
      <c r="B12748" s="200"/>
    </row>
    <row r="12749" spans="1:2" s="197" customFormat="1" x14ac:dyDescent="0.25">
      <c r="A12749" s="200"/>
      <c r="B12749" s="200"/>
    </row>
    <row r="12750" spans="1:2" s="197" customFormat="1" x14ac:dyDescent="0.25">
      <c r="A12750" s="200"/>
      <c r="B12750" s="200"/>
    </row>
    <row r="12751" spans="1:2" s="197" customFormat="1" x14ac:dyDescent="0.25">
      <c r="A12751" s="200"/>
      <c r="B12751" s="200"/>
    </row>
    <row r="12752" spans="1:2" s="197" customFormat="1" x14ac:dyDescent="0.25">
      <c r="A12752" s="200"/>
      <c r="B12752" s="200"/>
    </row>
    <row r="12753" spans="1:2" s="197" customFormat="1" x14ac:dyDescent="0.25">
      <c r="A12753" s="200"/>
      <c r="B12753" s="200"/>
    </row>
    <row r="12754" spans="1:2" s="197" customFormat="1" x14ac:dyDescent="0.25">
      <c r="A12754" s="200"/>
      <c r="B12754" s="200"/>
    </row>
    <row r="12755" spans="1:2" s="197" customFormat="1" x14ac:dyDescent="0.25">
      <c r="A12755" s="200"/>
      <c r="B12755" s="200"/>
    </row>
    <row r="12756" spans="1:2" s="197" customFormat="1" x14ac:dyDescent="0.25">
      <c r="A12756" s="200"/>
      <c r="B12756" s="200"/>
    </row>
    <row r="12757" spans="1:2" s="197" customFormat="1" x14ac:dyDescent="0.25">
      <c r="A12757" s="200"/>
      <c r="B12757" s="200"/>
    </row>
    <row r="12758" spans="1:2" s="197" customFormat="1" x14ac:dyDescent="0.25">
      <c r="A12758" s="200"/>
      <c r="B12758" s="200"/>
    </row>
    <row r="12759" spans="1:2" s="197" customFormat="1" x14ac:dyDescent="0.25">
      <c r="A12759" s="200"/>
      <c r="B12759" s="200"/>
    </row>
    <row r="12760" spans="1:2" s="197" customFormat="1" x14ac:dyDescent="0.25">
      <c r="A12760" s="200"/>
      <c r="B12760" s="200"/>
    </row>
    <row r="12761" spans="1:2" s="197" customFormat="1" x14ac:dyDescent="0.25">
      <c r="A12761" s="200"/>
      <c r="B12761" s="200"/>
    </row>
    <row r="12762" spans="1:2" s="197" customFormat="1" x14ac:dyDescent="0.25">
      <c r="A12762" s="200"/>
      <c r="B12762" s="200"/>
    </row>
    <row r="12763" spans="1:2" s="197" customFormat="1" x14ac:dyDescent="0.25">
      <c r="A12763" s="200"/>
      <c r="B12763" s="200"/>
    </row>
    <row r="12764" spans="1:2" s="197" customFormat="1" x14ac:dyDescent="0.25">
      <c r="A12764" s="200"/>
      <c r="B12764" s="200"/>
    </row>
    <row r="12765" spans="1:2" s="197" customFormat="1" x14ac:dyDescent="0.25">
      <c r="A12765" s="200"/>
      <c r="B12765" s="200"/>
    </row>
    <row r="12766" spans="1:2" s="197" customFormat="1" x14ac:dyDescent="0.25">
      <c r="A12766" s="200"/>
      <c r="B12766" s="200"/>
    </row>
    <row r="12767" spans="1:2" s="197" customFormat="1" x14ac:dyDescent="0.25">
      <c r="A12767" s="200"/>
      <c r="B12767" s="200"/>
    </row>
    <row r="12768" spans="1:2" s="197" customFormat="1" x14ac:dyDescent="0.25">
      <c r="A12768" s="200"/>
      <c r="B12768" s="200"/>
    </row>
    <row r="12769" spans="1:2" s="197" customFormat="1" x14ac:dyDescent="0.25">
      <c r="A12769" s="200"/>
      <c r="B12769" s="200"/>
    </row>
    <row r="12770" spans="1:2" s="197" customFormat="1" x14ac:dyDescent="0.25">
      <c r="A12770" s="200"/>
      <c r="B12770" s="200"/>
    </row>
    <row r="12771" spans="1:2" s="197" customFormat="1" x14ac:dyDescent="0.25">
      <c r="A12771" s="200"/>
      <c r="B12771" s="200"/>
    </row>
    <row r="12772" spans="1:2" s="197" customFormat="1" x14ac:dyDescent="0.25">
      <c r="A12772" s="200"/>
      <c r="B12772" s="200"/>
    </row>
    <row r="12773" spans="1:2" s="197" customFormat="1" x14ac:dyDescent="0.25">
      <c r="A12773" s="200"/>
      <c r="B12773" s="200"/>
    </row>
    <row r="12774" spans="1:2" s="197" customFormat="1" x14ac:dyDescent="0.25">
      <c r="A12774" s="200"/>
      <c r="B12774" s="200"/>
    </row>
    <row r="12775" spans="1:2" s="197" customFormat="1" x14ac:dyDescent="0.25">
      <c r="A12775" s="200"/>
      <c r="B12775" s="200"/>
    </row>
    <row r="12776" spans="1:2" s="197" customFormat="1" x14ac:dyDescent="0.25">
      <c r="A12776" s="200"/>
      <c r="B12776" s="200"/>
    </row>
    <row r="12777" spans="1:2" s="197" customFormat="1" x14ac:dyDescent="0.25">
      <c r="A12777" s="200"/>
      <c r="B12777" s="200"/>
    </row>
    <row r="12778" spans="1:2" s="197" customFormat="1" x14ac:dyDescent="0.25">
      <c r="A12778" s="200"/>
      <c r="B12778" s="200"/>
    </row>
    <row r="12779" spans="1:2" s="197" customFormat="1" x14ac:dyDescent="0.25">
      <c r="A12779" s="200"/>
      <c r="B12779" s="200"/>
    </row>
    <row r="12780" spans="1:2" s="197" customFormat="1" x14ac:dyDescent="0.25">
      <c r="A12780" s="200"/>
      <c r="B12780" s="200"/>
    </row>
    <row r="12781" spans="1:2" s="197" customFormat="1" x14ac:dyDescent="0.25">
      <c r="A12781" s="200"/>
      <c r="B12781" s="200"/>
    </row>
    <row r="12782" spans="1:2" s="197" customFormat="1" x14ac:dyDescent="0.25">
      <c r="A12782" s="200"/>
      <c r="B12782" s="200"/>
    </row>
    <row r="12783" spans="1:2" s="197" customFormat="1" x14ac:dyDescent="0.25">
      <c r="A12783" s="200"/>
      <c r="B12783" s="200"/>
    </row>
    <row r="12784" spans="1:2" s="197" customFormat="1" x14ac:dyDescent="0.25">
      <c r="A12784" s="200"/>
      <c r="B12784" s="200"/>
    </row>
    <row r="12785" spans="1:2" s="197" customFormat="1" x14ac:dyDescent="0.25">
      <c r="A12785" s="200"/>
      <c r="B12785" s="200"/>
    </row>
    <row r="12786" spans="1:2" s="197" customFormat="1" x14ac:dyDescent="0.25">
      <c r="A12786" s="200"/>
      <c r="B12786" s="200"/>
    </row>
    <row r="12787" spans="1:2" s="197" customFormat="1" x14ac:dyDescent="0.25">
      <c r="A12787" s="200"/>
      <c r="B12787" s="200"/>
    </row>
    <row r="12788" spans="1:2" s="197" customFormat="1" x14ac:dyDescent="0.25">
      <c r="A12788" s="200"/>
      <c r="B12788" s="200"/>
    </row>
    <row r="12789" spans="1:2" s="197" customFormat="1" x14ac:dyDescent="0.25">
      <c r="A12789" s="200"/>
      <c r="B12789" s="200"/>
    </row>
    <row r="12790" spans="1:2" s="197" customFormat="1" x14ac:dyDescent="0.25">
      <c r="A12790" s="200"/>
      <c r="B12790" s="200"/>
    </row>
    <row r="12791" spans="1:2" s="197" customFormat="1" x14ac:dyDescent="0.25">
      <c r="A12791" s="200"/>
      <c r="B12791" s="200"/>
    </row>
    <row r="12792" spans="1:2" s="197" customFormat="1" x14ac:dyDescent="0.25">
      <c r="A12792" s="200"/>
      <c r="B12792" s="200"/>
    </row>
    <row r="12793" spans="1:2" s="197" customFormat="1" x14ac:dyDescent="0.25">
      <c r="A12793" s="200"/>
      <c r="B12793" s="200"/>
    </row>
    <row r="12794" spans="1:2" s="197" customFormat="1" x14ac:dyDescent="0.25">
      <c r="A12794" s="200"/>
      <c r="B12794" s="200"/>
    </row>
    <row r="12795" spans="1:2" s="197" customFormat="1" x14ac:dyDescent="0.25">
      <c r="A12795" s="200"/>
      <c r="B12795" s="200"/>
    </row>
    <row r="12796" spans="1:2" s="197" customFormat="1" x14ac:dyDescent="0.25">
      <c r="A12796" s="200"/>
      <c r="B12796" s="200"/>
    </row>
    <row r="12797" spans="1:2" s="197" customFormat="1" x14ac:dyDescent="0.25">
      <c r="A12797" s="200"/>
      <c r="B12797" s="200"/>
    </row>
    <row r="12798" spans="1:2" s="197" customFormat="1" x14ac:dyDescent="0.25">
      <c r="A12798" s="200"/>
      <c r="B12798" s="200"/>
    </row>
    <row r="12799" spans="1:2" s="197" customFormat="1" x14ac:dyDescent="0.25">
      <c r="A12799" s="200"/>
      <c r="B12799" s="200"/>
    </row>
    <row r="12800" spans="1:2" s="197" customFormat="1" x14ac:dyDescent="0.25">
      <c r="A12800" s="200"/>
      <c r="B12800" s="200"/>
    </row>
    <row r="12801" spans="1:2" s="197" customFormat="1" x14ac:dyDescent="0.25">
      <c r="A12801" s="200"/>
      <c r="B12801" s="200"/>
    </row>
    <row r="12802" spans="1:2" s="197" customFormat="1" x14ac:dyDescent="0.25">
      <c r="A12802" s="200"/>
      <c r="B12802" s="200"/>
    </row>
    <row r="12803" spans="1:2" s="197" customFormat="1" x14ac:dyDescent="0.25">
      <c r="A12803" s="200"/>
      <c r="B12803" s="200"/>
    </row>
    <row r="12804" spans="1:2" s="197" customFormat="1" x14ac:dyDescent="0.25">
      <c r="A12804" s="200"/>
      <c r="B12804" s="200"/>
    </row>
    <row r="12805" spans="1:2" s="197" customFormat="1" x14ac:dyDescent="0.25">
      <c r="A12805" s="200"/>
      <c r="B12805" s="200"/>
    </row>
    <row r="12806" spans="1:2" s="197" customFormat="1" x14ac:dyDescent="0.25">
      <c r="A12806" s="200"/>
      <c r="B12806" s="200"/>
    </row>
    <row r="12807" spans="1:2" s="197" customFormat="1" x14ac:dyDescent="0.25">
      <c r="A12807" s="200"/>
      <c r="B12807" s="200"/>
    </row>
    <row r="12808" spans="1:2" s="197" customFormat="1" x14ac:dyDescent="0.25">
      <c r="A12808" s="200"/>
      <c r="B12808" s="200"/>
    </row>
    <row r="12809" spans="1:2" s="197" customFormat="1" x14ac:dyDescent="0.25">
      <c r="A12809" s="200"/>
      <c r="B12809" s="200"/>
    </row>
    <row r="12810" spans="1:2" s="197" customFormat="1" x14ac:dyDescent="0.25">
      <c r="A12810" s="200"/>
      <c r="B12810" s="200"/>
    </row>
    <row r="12811" spans="1:2" s="197" customFormat="1" x14ac:dyDescent="0.25">
      <c r="A12811" s="200"/>
      <c r="B12811" s="200"/>
    </row>
    <row r="12812" spans="1:2" s="197" customFormat="1" x14ac:dyDescent="0.25">
      <c r="A12812" s="200"/>
      <c r="B12812" s="200"/>
    </row>
    <row r="12813" spans="1:2" s="197" customFormat="1" x14ac:dyDescent="0.25">
      <c r="A12813" s="200"/>
      <c r="B12813" s="200"/>
    </row>
    <row r="12814" spans="1:2" s="197" customFormat="1" x14ac:dyDescent="0.25">
      <c r="A12814" s="200"/>
      <c r="B12814" s="200"/>
    </row>
    <row r="12815" spans="1:2" s="197" customFormat="1" x14ac:dyDescent="0.25">
      <c r="A12815" s="200"/>
      <c r="B12815" s="200"/>
    </row>
    <row r="12816" spans="1:2" s="197" customFormat="1" x14ac:dyDescent="0.25">
      <c r="A12816" s="200"/>
      <c r="B12816" s="200"/>
    </row>
    <row r="12817" spans="1:2" s="197" customFormat="1" x14ac:dyDescent="0.25">
      <c r="A12817" s="200"/>
      <c r="B12817" s="200"/>
    </row>
    <row r="12818" spans="1:2" s="197" customFormat="1" x14ac:dyDescent="0.25">
      <c r="A12818" s="200"/>
      <c r="B12818" s="200"/>
    </row>
    <row r="12819" spans="1:2" s="197" customFormat="1" x14ac:dyDescent="0.25">
      <c r="A12819" s="200"/>
      <c r="B12819" s="200"/>
    </row>
    <row r="12820" spans="1:2" s="197" customFormat="1" x14ac:dyDescent="0.25">
      <c r="A12820" s="200"/>
      <c r="B12820" s="200"/>
    </row>
    <row r="12821" spans="1:2" s="197" customFormat="1" x14ac:dyDescent="0.25">
      <c r="A12821" s="200"/>
      <c r="B12821" s="200"/>
    </row>
    <row r="12822" spans="1:2" s="197" customFormat="1" x14ac:dyDescent="0.25">
      <c r="A12822" s="200"/>
      <c r="B12822" s="200"/>
    </row>
    <row r="12823" spans="1:2" s="197" customFormat="1" x14ac:dyDescent="0.25">
      <c r="A12823" s="200"/>
      <c r="B12823" s="200"/>
    </row>
    <row r="12824" spans="1:2" s="197" customFormat="1" x14ac:dyDescent="0.25">
      <c r="A12824" s="200"/>
      <c r="B12824" s="200"/>
    </row>
    <row r="12825" spans="1:2" s="197" customFormat="1" x14ac:dyDescent="0.25">
      <c r="A12825" s="200"/>
      <c r="B12825" s="200"/>
    </row>
    <row r="12826" spans="1:2" s="197" customFormat="1" x14ac:dyDescent="0.25">
      <c r="A12826" s="200"/>
      <c r="B12826" s="200"/>
    </row>
    <row r="12827" spans="1:2" s="197" customFormat="1" x14ac:dyDescent="0.25">
      <c r="A12827" s="200"/>
      <c r="B12827" s="200"/>
    </row>
    <row r="12828" spans="1:2" s="197" customFormat="1" x14ac:dyDescent="0.25">
      <c r="A12828" s="200"/>
      <c r="B12828" s="200"/>
    </row>
    <row r="12829" spans="1:2" s="197" customFormat="1" x14ac:dyDescent="0.25">
      <c r="A12829" s="200"/>
      <c r="B12829" s="200"/>
    </row>
    <row r="12830" spans="1:2" s="197" customFormat="1" x14ac:dyDescent="0.25">
      <c r="A12830" s="200"/>
      <c r="B12830" s="200"/>
    </row>
    <row r="12831" spans="1:2" s="197" customFormat="1" x14ac:dyDescent="0.25">
      <c r="A12831" s="200"/>
      <c r="B12831" s="200"/>
    </row>
    <row r="12832" spans="1:2" s="197" customFormat="1" x14ac:dyDescent="0.25">
      <c r="A12832" s="200"/>
      <c r="B12832" s="200"/>
    </row>
    <row r="12833" spans="1:2" s="197" customFormat="1" x14ac:dyDescent="0.25">
      <c r="A12833" s="200"/>
      <c r="B12833" s="200"/>
    </row>
    <row r="12834" spans="1:2" s="197" customFormat="1" x14ac:dyDescent="0.25">
      <c r="A12834" s="200"/>
      <c r="B12834" s="200"/>
    </row>
    <row r="12835" spans="1:2" s="197" customFormat="1" x14ac:dyDescent="0.25">
      <c r="A12835" s="200"/>
      <c r="B12835" s="200"/>
    </row>
    <row r="12836" spans="1:2" s="197" customFormat="1" x14ac:dyDescent="0.25">
      <c r="A12836" s="200"/>
      <c r="B12836" s="200"/>
    </row>
    <row r="12837" spans="1:2" s="197" customFormat="1" x14ac:dyDescent="0.25">
      <c r="A12837" s="200"/>
      <c r="B12837" s="200"/>
    </row>
    <row r="12838" spans="1:2" s="197" customFormat="1" x14ac:dyDescent="0.25">
      <c r="A12838" s="200"/>
      <c r="B12838" s="200"/>
    </row>
    <row r="12839" spans="1:2" s="197" customFormat="1" x14ac:dyDescent="0.25">
      <c r="A12839" s="200"/>
      <c r="B12839" s="200"/>
    </row>
    <row r="12840" spans="1:2" s="197" customFormat="1" x14ac:dyDescent="0.25">
      <c r="A12840" s="200"/>
      <c r="B12840" s="200"/>
    </row>
    <row r="12841" spans="1:2" s="197" customFormat="1" x14ac:dyDescent="0.25">
      <c r="A12841" s="200"/>
      <c r="B12841" s="200"/>
    </row>
    <row r="12842" spans="1:2" s="197" customFormat="1" x14ac:dyDescent="0.25">
      <c r="A12842" s="200"/>
      <c r="B12842" s="200"/>
    </row>
    <row r="12843" spans="1:2" s="197" customFormat="1" x14ac:dyDescent="0.25">
      <c r="A12843" s="200"/>
      <c r="B12843" s="200"/>
    </row>
    <row r="12844" spans="1:2" s="197" customFormat="1" x14ac:dyDescent="0.25">
      <c r="A12844" s="200"/>
      <c r="B12844" s="200"/>
    </row>
    <row r="12845" spans="1:2" s="197" customFormat="1" x14ac:dyDescent="0.25">
      <c r="A12845" s="200"/>
      <c r="B12845" s="200"/>
    </row>
    <row r="12846" spans="1:2" s="197" customFormat="1" x14ac:dyDescent="0.25">
      <c r="A12846" s="200"/>
      <c r="B12846" s="200"/>
    </row>
    <row r="12847" spans="1:2" s="197" customFormat="1" x14ac:dyDescent="0.25">
      <c r="A12847" s="200"/>
      <c r="B12847" s="200"/>
    </row>
    <row r="12848" spans="1:2" s="197" customFormat="1" x14ac:dyDescent="0.25">
      <c r="A12848" s="200"/>
      <c r="B12848" s="200"/>
    </row>
    <row r="12849" spans="1:2" s="197" customFormat="1" x14ac:dyDescent="0.25">
      <c r="A12849" s="200"/>
      <c r="B12849" s="200"/>
    </row>
    <row r="12850" spans="1:2" s="197" customFormat="1" x14ac:dyDescent="0.25">
      <c r="A12850" s="200"/>
      <c r="B12850" s="200"/>
    </row>
    <row r="12851" spans="1:2" s="197" customFormat="1" x14ac:dyDescent="0.25">
      <c r="A12851" s="200"/>
      <c r="B12851" s="200"/>
    </row>
    <row r="12852" spans="1:2" s="197" customFormat="1" x14ac:dyDescent="0.25">
      <c r="A12852" s="200"/>
      <c r="B12852" s="200"/>
    </row>
    <row r="12853" spans="1:2" s="197" customFormat="1" x14ac:dyDescent="0.25">
      <c r="A12853" s="200"/>
      <c r="B12853" s="200"/>
    </row>
    <row r="12854" spans="1:2" s="197" customFormat="1" x14ac:dyDescent="0.25">
      <c r="A12854" s="200"/>
      <c r="B12854" s="200"/>
    </row>
    <row r="12855" spans="1:2" s="197" customFormat="1" x14ac:dyDescent="0.25">
      <c r="A12855" s="200"/>
      <c r="B12855" s="200"/>
    </row>
    <row r="12856" spans="1:2" s="197" customFormat="1" x14ac:dyDescent="0.25">
      <c r="A12856" s="200"/>
      <c r="B12856" s="200"/>
    </row>
    <row r="12857" spans="1:2" s="197" customFormat="1" x14ac:dyDescent="0.25">
      <c r="A12857" s="200"/>
      <c r="B12857" s="200"/>
    </row>
    <row r="12858" spans="1:2" s="197" customFormat="1" x14ac:dyDescent="0.25">
      <c r="A12858" s="200"/>
      <c r="B12858" s="200"/>
    </row>
    <row r="12859" spans="1:2" s="197" customFormat="1" x14ac:dyDescent="0.25">
      <c r="A12859" s="200"/>
      <c r="B12859" s="200"/>
    </row>
    <row r="12860" spans="1:2" s="197" customFormat="1" x14ac:dyDescent="0.25">
      <c r="A12860" s="200"/>
      <c r="B12860" s="200"/>
    </row>
    <row r="12861" spans="1:2" s="197" customFormat="1" x14ac:dyDescent="0.25">
      <c r="A12861" s="200"/>
      <c r="B12861" s="200"/>
    </row>
    <row r="12862" spans="1:2" s="197" customFormat="1" x14ac:dyDescent="0.25">
      <c r="A12862" s="200"/>
      <c r="B12862" s="200"/>
    </row>
    <row r="12863" spans="1:2" s="197" customFormat="1" x14ac:dyDescent="0.25">
      <c r="A12863" s="200"/>
      <c r="B12863" s="200"/>
    </row>
    <row r="12864" spans="1:2" s="197" customFormat="1" x14ac:dyDescent="0.25">
      <c r="A12864" s="200"/>
      <c r="B12864" s="200"/>
    </row>
    <row r="12865" spans="1:2" s="197" customFormat="1" x14ac:dyDescent="0.25">
      <c r="A12865" s="200"/>
      <c r="B12865" s="200"/>
    </row>
    <row r="12866" spans="1:2" s="197" customFormat="1" x14ac:dyDescent="0.25">
      <c r="A12866" s="200"/>
      <c r="B12866" s="200"/>
    </row>
    <row r="12867" spans="1:2" s="197" customFormat="1" x14ac:dyDescent="0.25">
      <c r="A12867" s="200"/>
      <c r="B12867" s="200"/>
    </row>
    <row r="12868" spans="1:2" s="197" customFormat="1" x14ac:dyDescent="0.25">
      <c r="A12868" s="200"/>
      <c r="B12868" s="200"/>
    </row>
    <row r="12869" spans="1:2" s="197" customFormat="1" x14ac:dyDescent="0.25">
      <c r="A12869" s="200"/>
      <c r="B12869" s="200"/>
    </row>
    <row r="12870" spans="1:2" s="197" customFormat="1" x14ac:dyDescent="0.25">
      <c r="A12870" s="200"/>
      <c r="B12870" s="200"/>
    </row>
    <row r="12871" spans="1:2" s="197" customFormat="1" x14ac:dyDescent="0.25">
      <c r="A12871" s="200"/>
      <c r="B12871" s="200"/>
    </row>
    <row r="12872" spans="1:2" s="197" customFormat="1" x14ac:dyDescent="0.25">
      <c r="A12872" s="200"/>
      <c r="B12872" s="200"/>
    </row>
    <row r="12873" spans="1:2" s="197" customFormat="1" x14ac:dyDescent="0.25">
      <c r="A12873" s="200"/>
      <c r="B12873" s="200"/>
    </row>
    <row r="12874" spans="1:2" s="197" customFormat="1" x14ac:dyDescent="0.25">
      <c r="A12874" s="200"/>
      <c r="B12874" s="200"/>
    </row>
    <row r="12875" spans="1:2" s="197" customFormat="1" x14ac:dyDescent="0.25">
      <c r="A12875" s="200"/>
      <c r="B12875" s="200"/>
    </row>
    <row r="12876" spans="1:2" s="197" customFormat="1" x14ac:dyDescent="0.25">
      <c r="A12876" s="200"/>
      <c r="B12876" s="200"/>
    </row>
    <row r="12877" spans="1:2" s="197" customFormat="1" x14ac:dyDescent="0.25">
      <c r="A12877" s="200"/>
      <c r="B12877" s="200"/>
    </row>
    <row r="12878" spans="1:2" s="197" customFormat="1" x14ac:dyDescent="0.25">
      <c r="A12878" s="200"/>
      <c r="B12878" s="200"/>
    </row>
    <row r="12879" spans="1:2" s="197" customFormat="1" x14ac:dyDescent="0.25">
      <c r="A12879" s="200"/>
      <c r="B12879" s="200"/>
    </row>
    <row r="12880" spans="1:2" s="197" customFormat="1" x14ac:dyDescent="0.25">
      <c r="A12880" s="200"/>
      <c r="B12880" s="200"/>
    </row>
    <row r="12881" spans="1:2" s="197" customFormat="1" x14ac:dyDescent="0.25">
      <c r="A12881" s="200"/>
      <c r="B12881" s="200"/>
    </row>
    <row r="12882" spans="1:2" s="197" customFormat="1" x14ac:dyDescent="0.25">
      <c r="A12882" s="200"/>
      <c r="B12882" s="200"/>
    </row>
    <row r="12883" spans="1:2" s="197" customFormat="1" x14ac:dyDescent="0.25">
      <c r="A12883" s="200"/>
      <c r="B12883" s="200"/>
    </row>
    <row r="12884" spans="1:2" s="197" customFormat="1" x14ac:dyDescent="0.25">
      <c r="A12884" s="200"/>
      <c r="B12884" s="200"/>
    </row>
    <row r="12885" spans="1:2" s="197" customFormat="1" x14ac:dyDescent="0.25">
      <c r="A12885" s="200"/>
      <c r="B12885" s="200"/>
    </row>
    <row r="12886" spans="1:2" s="197" customFormat="1" x14ac:dyDescent="0.25">
      <c r="A12886" s="200"/>
      <c r="B12886" s="200"/>
    </row>
    <row r="12887" spans="1:2" s="197" customFormat="1" x14ac:dyDescent="0.25">
      <c r="A12887" s="200"/>
      <c r="B12887" s="200"/>
    </row>
    <row r="12888" spans="1:2" s="197" customFormat="1" x14ac:dyDescent="0.25">
      <c r="A12888" s="200"/>
      <c r="B12888" s="200"/>
    </row>
    <row r="12889" spans="1:2" s="197" customFormat="1" x14ac:dyDescent="0.25">
      <c r="A12889" s="200"/>
      <c r="B12889" s="200"/>
    </row>
    <row r="12890" spans="1:2" s="197" customFormat="1" x14ac:dyDescent="0.25">
      <c r="A12890" s="200"/>
      <c r="B12890" s="200"/>
    </row>
    <row r="12891" spans="1:2" s="197" customFormat="1" x14ac:dyDescent="0.25">
      <c r="A12891" s="200"/>
      <c r="B12891" s="200"/>
    </row>
    <row r="12892" spans="1:2" s="197" customFormat="1" x14ac:dyDescent="0.25">
      <c r="A12892" s="200"/>
      <c r="B12892" s="200"/>
    </row>
    <row r="12893" spans="1:2" s="197" customFormat="1" x14ac:dyDescent="0.25">
      <c r="A12893" s="200"/>
      <c r="B12893" s="200"/>
    </row>
    <row r="12894" spans="1:2" s="197" customFormat="1" x14ac:dyDescent="0.25">
      <c r="A12894" s="200"/>
      <c r="B12894" s="200"/>
    </row>
    <row r="12895" spans="1:2" s="197" customFormat="1" x14ac:dyDescent="0.25">
      <c r="A12895" s="200"/>
      <c r="B12895" s="200"/>
    </row>
    <row r="12896" spans="1:2" s="197" customFormat="1" x14ac:dyDescent="0.25">
      <c r="A12896" s="200"/>
      <c r="B12896" s="200"/>
    </row>
    <row r="12897" spans="1:2" s="197" customFormat="1" x14ac:dyDescent="0.25">
      <c r="A12897" s="200"/>
      <c r="B12897" s="200"/>
    </row>
    <row r="12898" spans="1:2" s="197" customFormat="1" x14ac:dyDescent="0.25">
      <c r="A12898" s="200"/>
      <c r="B12898" s="200"/>
    </row>
    <row r="12899" spans="1:2" s="197" customFormat="1" x14ac:dyDescent="0.25">
      <c r="A12899" s="200"/>
      <c r="B12899" s="200"/>
    </row>
    <row r="12900" spans="1:2" s="197" customFormat="1" x14ac:dyDescent="0.25">
      <c r="A12900" s="200"/>
      <c r="B12900" s="200"/>
    </row>
    <row r="12901" spans="1:2" s="197" customFormat="1" x14ac:dyDescent="0.25">
      <c r="A12901" s="200"/>
      <c r="B12901" s="200"/>
    </row>
    <row r="12902" spans="1:2" s="197" customFormat="1" x14ac:dyDescent="0.25">
      <c r="A12902" s="200"/>
      <c r="B12902" s="200"/>
    </row>
    <row r="12903" spans="1:2" s="197" customFormat="1" x14ac:dyDescent="0.25">
      <c r="A12903" s="200"/>
      <c r="B12903" s="200"/>
    </row>
    <row r="12904" spans="1:2" s="197" customFormat="1" x14ac:dyDescent="0.25">
      <c r="A12904" s="200"/>
      <c r="B12904" s="200"/>
    </row>
    <row r="12905" spans="1:2" s="197" customFormat="1" x14ac:dyDescent="0.25">
      <c r="A12905" s="200"/>
      <c r="B12905" s="200"/>
    </row>
    <row r="12906" spans="1:2" s="197" customFormat="1" x14ac:dyDescent="0.25">
      <c r="A12906" s="200"/>
      <c r="B12906" s="200"/>
    </row>
    <row r="12907" spans="1:2" s="197" customFormat="1" x14ac:dyDescent="0.25">
      <c r="A12907" s="200"/>
      <c r="B12907" s="200"/>
    </row>
    <row r="12908" spans="1:2" s="197" customFormat="1" x14ac:dyDescent="0.25">
      <c r="A12908" s="200"/>
      <c r="B12908" s="200"/>
    </row>
    <row r="12909" spans="1:2" s="197" customFormat="1" x14ac:dyDescent="0.25">
      <c r="A12909" s="200"/>
      <c r="B12909" s="200"/>
    </row>
    <row r="12910" spans="1:2" s="197" customFormat="1" x14ac:dyDescent="0.25">
      <c r="A12910" s="200"/>
      <c r="B12910" s="200"/>
    </row>
    <row r="12911" spans="1:2" s="197" customFormat="1" x14ac:dyDescent="0.25">
      <c r="A12911" s="200"/>
      <c r="B12911" s="200"/>
    </row>
    <row r="12912" spans="1:2" s="197" customFormat="1" x14ac:dyDescent="0.25">
      <c r="A12912" s="200"/>
      <c r="B12912" s="200"/>
    </row>
    <row r="12913" spans="1:2" s="197" customFormat="1" x14ac:dyDescent="0.25">
      <c r="A12913" s="200"/>
      <c r="B12913" s="200"/>
    </row>
    <row r="12914" spans="1:2" s="197" customFormat="1" x14ac:dyDescent="0.25">
      <c r="A12914" s="200"/>
      <c r="B12914" s="200"/>
    </row>
    <row r="12915" spans="1:2" s="197" customFormat="1" x14ac:dyDescent="0.25">
      <c r="A12915" s="200"/>
      <c r="B12915" s="200"/>
    </row>
    <row r="12916" spans="1:2" s="197" customFormat="1" x14ac:dyDescent="0.25">
      <c r="A12916" s="200"/>
      <c r="B12916" s="200"/>
    </row>
    <row r="12917" spans="1:2" s="197" customFormat="1" x14ac:dyDescent="0.25">
      <c r="A12917" s="200"/>
      <c r="B12917" s="200"/>
    </row>
    <row r="12918" spans="1:2" s="197" customFormat="1" x14ac:dyDescent="0.25">
      <c r="A12918" s="200"/>
      <c r="B12918" s="200"/>
    </row>
    <row r="12919" spans="1:2" s="197" customFormat="1" x14ac:dyDescent="0.25">
      <c r="A12919" s="200"/>
      <c r="B12919" s="200"/>
    </row>
    <row r="12920" spans="1:2" s="197" customFormat="1" x14ac:dyDescent="0.25">
      <c r="A12920" s="200"/>
      <c r="B12920" s="200"/>
    </row>
    <row r="12921" spans="1:2" s="197" customFormat="1" x14ac:dyDescent="0.25">
      <c r="A12921" s="200"/>
      <c r="B12921" s="200"/>
    </row>
    <row r="12922" spans="1:2" s="197" customFormat="1" x14ac:dyDescent="0.25">
      <c r="A12922" s="200"/>
      <c r="B12922" s="200"/>
    </row>
    <row r="12923" spans="1:2" s="197" customFormat="1" x14ac:dyDescent="0.25">
      <c r="A12923" s="200"/>
      <c r="B12923" s="200"/>
    </row>
    <row r="12924" spans="1:2" s="197" customFormat="1" x14ac:dyDescent="0.25">
      <c r="A12924" s="200"/>
      <c r="B12924" s="200"/>
    </row>
    <row r="12925" spans="1:2" s="197" customFormat="1" x14ac:dyDescent="0.25">
      <c r="A12925" s="200"/>
      <c r="B12925" s="200"/>
    </row>
    <row r="12926" spans="1:2" s="197" customFormat="1" x14ac:dyDescent="0.25">
      <c r="A12926" s="200"/>
      <c r="B12926" s="200"/>
    </row>
    <row r="12927" spans="1:2" s="197" customFormat="1" x14ac:dyDescent="0.25">
      <c r="A12927" s="200"/>
      <c r="B12927" s="200"/>
    </row>
    <row r="12928" spans="1:2" s="197" customFormat="1" x14ac:dyDescent="0.25">
      <c r="A12928" s="200"/>
      <c r="B12928" s="200"/>
    </row>
    <row r="12929" spans="1:2" s="197" customFormat="1" x14ac:dyDescent="0.25">
      <c r="A12929" s="200"/>
      <c r="B12929" s="200"/>
    </row>
    <row r="12930" spans="1:2" s="197" customFormat="1" x14ac:dyDescent="0.25">
      <c r="A12930" s="200"/>
      <c r="B12930" s="200"/>
    </row>
    <row r="12931" spans="1:2" s="197" customFormat="1" x14ac:dyDescent="0.25">
      <c r="A12931" s="200"/>
      <c r="B12931" s="200"/>
    </row>
    <row r="12932" spans="1:2" s="197" customFormat="1" x14ac:dyDescent="0.25">
      <c r="A12932" s="200"/>
      <c r="B12932" s="200"/>
    </row>
    <row r="12933" spans="1:2" s="197" customFormat="1" x14ac:dyDescent="0.25">
      <c r="A12933" s="200"/>
      <c r="B12933" s="200"/>
    </row>
    <row r="12934" spans="1:2" s="197" customFormat="1" x14ac:dyDescent="0.25">
      <c r="A12934" s="200"/>
      <c r="B12934" s="200"/>
    </row>
    <row r="12935" spans="1:2" s="197" customFormat="1" x14ac:dyDescent="0.25">
      <c r="A12935" s="200"/>
      <c r="B12935" s="200"/>
    </row>
    <row r="12936" spans="1:2" s="197" customFormat="1" x14ac:dyDescent="0.25">
      <c r="A12936" s="200"/>
      <c r="B12936" s="200"/>
    </row>
    <row r="12937" spans="1:2" s="197" customFormat="1" x14ac:dyDescent="0.25">
      <c r="A12937" s="200"/>
      <c r="B12937" s="200"/>
    </row>
    <row r="12938" spans="1:2" s="197" customFormat="1" x14ac:dyDescent="0.25">
      <c r="A12938" s="200"/>
      <c r="B12938" s="200"/>
    </row>
    <row r="12939" spans="1:2" s="197" customFormat="1" x14ac:dyDescent="0.25">
      <c r="A12939" s="200"/>
      <c r="B12939" s="200"/>
    </row>
    <row r="12940" spans="1:2" s="197" customFormat="1" x14ac:dyDescent="0.25">
      <c r="A12940" s="200"/>
      <c r="B12940" s="200"/>
    </row>
    <row r="12941" spans="1:2" s="197" customFormat="1" x14ac:dyDescent="0.25">
      <c r="A12941" s="200"/>
      <c r="B12941" s="200"/>
    </row>
    <row r="12942" spans="1:2" s="197" customFormat="1" x14ac:dyDescent="0.25">
      <c r="A12942" s="200"/>
      <c r="B12942" s="200"/>
    </row>
    <row r="12943" spans="1:2" s="197" customFormat="1" x14ac:dyDescent="0.25">
      <c r="A12943" s="200"/>
      <c r="B12943" s="200"/>
    </row>
    <row r="12944" spans="1:2" s="197" customFormat="1" x14ac:dyDescent="0.25">
      <c r="A12944" s="200"/>
      <c r="B12944" s="200"/>
    </row>
    <row r="12945" spans="1:2" s="197" customFormat="1" x14ac:dyDescent="0.25">
      <c r="A12945" s="200"/>
      <c r="B12945" s="200"/>
    </row>
    <row r="12946" spans="1:2" s="197" customFormat="1" x14ac:dyDescent="0.25">
      <c r="A12946" s="200"/>
      <c r="B12946" s="200"/>
    </row>
    <row r="12947" spans="1:2" s="197" customFormat="1" x14ac:dyDescent="0.25">
      <c r="A12947" s="200"/>
      <c r="B12947" s="200"/>
    </row>
    <row r="12948" spans="1:2" s="197" customFormat="1" x14ac:dyDescent="0.25">
      <c r="A12948" s="200"/>
      <c r="B12948" s="200"/>
    </row>
    <row r="12949" spans="1:2" s="197" customFormat="1" x14ac:dyDescent="0.25">
      <c r="A12949" s="200"/>
      <c r="B12949" s="200"/>
    </row>
    <row r="12950" spans="1:2" s="197" customFormat="1" x14ac:dyDescent="0.25">
      <c r="A12950" s="200"/>
      <c r="B12950" s="200"/>
    </row>
    <row r="12951" spans="1:2" s="197" customFormat="1" x14ac:dyDescent="0.25">
      <c r="A12951" s="200"/>
      <c r="B12951" s="200"/>
    </row>
    <row r="12952" spans="1:2" s="197" customFormat="1" x14ac:dyDescent="0.25">
      <c r="A12952" s="200"/>
      <c r="B12952" s="200"/>
    </row>
    <row r="12953" spans="1:2" s="197" customFormat="1" x14ac:dyDescent="0.25">
      <c r="A12953" s="200"/>
      <c r="B12953" s="200"/>
    </row>
    <row r="12954" spans="1:2" s="197" customFormat="1" x14ac:dyDescent="0.25">
      <c r="A12954" s="200"/>
      <c r="B12954" s="200"/>
    </row>
    <row r="12955" spans="1:2" s="197" customFormat="1" x14ac:dyDescent="0.25">
      <c r="A12955" s="200"/>
      <c r="B12955" s="200"/>
    </row>
    <row r="12956" spans="1:2" s="197" customFormat="1" x14ac:dyDescent="0.25">
      <c r="A12956" s="200"/>
      <c r="B12956" s="200"/>
    </row>
    <row r="12957" spans="1:2" s="197" customFormat="1" x14ac:dyDescent="0.25">
      <c r="A12957" s="200"/>
      <c r="B12957" s="200"/>
    </row>
    <row r="12958" spans="1:2" s="197" customFormat="1" x14ac:dyDescent="0.25">
      <c r="A12958" s="200"/>
      <c r="B12958" s="200"/>
    </row>
    <row r="12959" spans="1:2" s="197" customFormat="1" x14ac:dyDescent="0.25">
      <c r="A12959" s="200"/>
      <c r="B12959" s="200"/>
    </row>
    <row r="12960" spans="1:2" s="197" customFormat="1" x14ac:dyDescent="0.25">
      <c r="A12960" s="200"/>
      <c r="B12960" s="200"/>
    </row>
    <row r="12961" spans="1:2" s="197" customFormat="1" x14ac:dyDescent="0.25">
      <c r="A12961" s="200"/>
      <c r="B12961" s="200"/>
    </row>
    <row r="12962" spans="1:2" s="197" customFormat="1" x14ac:dyDescent="0.25">
      <c r="A12962" s="200"/>
      <c r="B12962" s="200"/>
    </row>
    <row r="12963" spans="1:2" s="197" customFormat="1" x14ac:dyDescent="0.25">
      <c r="A12963" s="200"/>
      <c r="B12963" s="200"/>
    </row>
    <row r="12964" spans="1:2" s="197" customFormat="1" x14ac:dyDescent="0.25">
      <c r="A12964" s="200"/>
      <c r="B12964" s="200"/>
    </row>
    <row r="12965" spans="1:2" s="197" customFormat="1" x14ac:dyDescent="0.25">
      <c r="A12965" s="200"/>
      <c r="B12965" s="200"/>
    </row>
    <row r="12966" spans="1:2" s="197" customFormat="1" x14ac:dyDescent="0.25">
      <c r="A12966" s="200"/>
      <c r="B12966" s="200"/>
    </row>
    <row r="12967" spans="1:2" s="197" customFormat="1" x14ac:dyDescent="0.25">
      <c r="A12967" s="200"/>
      <c r="B12967" s="200"/>
    </row>
    <row r="12968" spans="1:2" s="197" customFormat="1" x14ac:dyDescent="0.25">
      <c r="A12968" s="200"/>
      <c r="B12968" s="200"/>
    </row>
    <row r="12969" spans="1:2" s="197" customFormat="1" x14ac:dyDescent="0.25">
      <c r="A12969" s="200"/>
      <c r="B12969" s="200"/>
    </row>
    <row r="12970" spans="1:2" s="197" customFormat="1" x14ac:dyDescent="0.25">
      <c r="A12970" s="200"/>
      <c r="B12970" s="200"/>
    </row>
    <row r="12971" spans="1:2" s="197" customFormat="1" x14ac:dyDescent="0.25">
      <c r="A12971" s="200"/>
      <c r="B12971" s="200"/>
    </row>
    <row r="12972" spans="1:2" s="197" customFormat="1" x14ac:dyDescent="0.25">
      <c r="A12972" s="200"/>
      <c r="B12972" s="200"/>
    </row>
    <row r="12973" spans="1:2" s="197" customFormat="1" x14ac:dyDescent="0.25">
      <c r="A12973" s="200"/>
      <c r="B12973" s="200"/>
    </row>
    <row r="12974" spans="1:2" s="197" customFormat="1" x14ac:dyDescent="0.25">
      <c r="A12974" s="200"/>
      <c r="B12974" s="200"/>
    </row>
    <row r="12975" spans="1:2" s="197" customFormat="1" x14ac:dyDescent="0.25">
      <c r="A12975" s="200"/>
      <c r="B12975" s="200"/>
    </row>
    <row r="12976" spans="1:2" s="197" customFormat="1" x14ac:dyDescent="0.25">
      <c r="A12976" s="200"/>
      <c r="B12976" s="200"/>
    </row>
    <row r="12977" spans="1:2" s="197" customFormat="1" x14ac:dyDescent="0.25">
      <c r="A12977" s="200"/>
      <c r="B12977" s="200"/>
    </row>
    <row r="12978" spans="1:2" s="197" customFormat="1" x14ac:dyDescent="0.25">
      <c r="A12978" s="200"/>
      <c r="B12978" s="200"/>
    </row>
    <row r="12979" spans="1:2" s="197" customFormat="1" x14ac:dyDescent="0.25">
      <c r="A12979" s="200"/>
      <c r="B12979" s="200"/>
    </row>
    <row r="12980" spans="1:2" s="197" customFormat="1" x14ac:dyDescent="0.25">
      <c r="A12980" s="200"/>
      <c r="B12980" s="200"/>
    </row>
    <row r="12981" spans="1:2" s="197" customFormat="1" x14ac:dyDescent="0.25">
      <c r="A12981" s="200"/>
      <c r="B12981" s="200"/>
    </row>
    <row r="12982" spans="1:2" s="197" customFormat="1" x14ac:dyDescent="0.25">
      <c r="A12982" s="200"/>
      <c r="B12982" s="200"/>
    </row>
    <row r="12983" spans="1:2" s="197" customFormat="1" x14ac:dyDescent="0.25">
      <c r="A12983" s="200"/>
      <c r="B12983" s="200"/>
    </row>
    <row r="12984" spans="1:2" s="197" customFormat="1" x14ac:dyDescent="0.25">
      <c r="A12984" s="200"/>
      <c r="B12984" s="200"/>
    </row>
    <row r="12985" spans="1:2" s="197" customFormat="1" x14ac:dyDescent="0.25">
      <c r="A12985" s="200"/>
      <c r="B12985" s="200"/>
    </row>
    <row r="12986" spans="1:2" s="197" customFormat="1" x14ac:dyDescent="0.25">
      <c r="A12986" s="200"/>
      <c r="B12986" s="200"/>
    </row>
    <row r="12987" spans="1:2" s="197" customFormat="1" x14ac:dyDescent="0.25">
      <c r="A12987" s="200"/>
      <c r="B12987" s="200"/>
    </row>
    <row r="12988" spans="1:2" s="197" customFormat="1" x14ac:dyDescent="0.25">
      <c r="A12988" s="200"/>
      <c r="B12988" s="200"/>
    </row>
    <row r="12989" spans="1:2" s="197" customFormat="1" x14ac:dyDescent="0.25">
      <c r="A12989" s="200"/>
      <c r="B12989" s="200"/>
    </row>
    <row r="12990" spans="1:2" s="197" customFormat="1" x14ac:dyDescent="0.25">
      <c r="A12990" s="200"/>
      <c r="B12990" s="200"/>
    </row>
    <row r="12991" spans="1:2" s="197" customFormat="1" x14ac:dyDescent="0.25">
      <c r="A12991" s="200"/>
      <c r="B12991" s="200"/>
    </row>
    <row r="12992" spans="1:2" s="197" customFormat="1" x14ac:dyDescent="0.25">
      <c r="A12992" s="200"/>
      <c r="B12992" s="200"/>
    </row>
    <row r="12993" spans="1:2" s="197" customFormat="1" x14ac:dyDescent="0.25">
      <c r="A12993" s="200"/>
      <c r="B12993" s="200"/>
    </row>
    <row r="12994" spans="1:2" s="197" customFormat="1" x14ac:dyDescent="0.25">
      <c r="A12994" s="200"/>
      <c r="B12994" s="200"/>
    </row>
    <row r="12995" spans="1:2" s="197" customFormat="1" x14ac:dyDescent="0.25">
      <c r="A12995" s="200"/>
      <c r="B12995" s="200"/>
    </row>
    <row r="12996" spans="1:2" s="197" customFormat="1" x14ac:dyDescent="0.25">
      <c r="A12996" s="200"/>
      <c r="B12996" s="200"/>
    </row>
    <row r="12997" spans="1:2" s="197" customFormat="1" x14ac:dyDescent="0.25">
      <c r="A12997" s="200"/>
      <c r="B12997" s="200"/>
    </row>
    <row r="12998" spans="1:2" s="197" customFormat="1" x14ac:dyDescent="0.25">
      <c r="A12998" s="200"/>
      <c r="B12998" s="200"/>
    </row>
    <row r="12999" spans="1:2" s="197" customFormat="1" x14ac:dyDescent="0.25">
      <c r="A12999" s="200"/>
      <c r="B12999" s="200"/>
    </row>
    <row r="13000" spans="1:2" s="197" customFormat="1" x14ac:dyDescent="0.25">
      <c r="A13000" s="200"/>
      <c r="B13000" s="200"/>
    </row>
    <row r="13001" spans="1:2" s="197" customFormat="1" x14ac:dyDescent="0.25">
      <c r="A13001" s="200"/>
      <c r="B13001" s="200"/>
    </row>
    <row r="13002" spans="1:2" s="197" customFormat="1" x14ac:dyDescent="0.25">
      <c r="A13002" s="200"/>
      <c r="B13002" s="200"/>
    </row>
    <row r="13003" spans="1:2" s="197" customFormat="1" x14ac:dyDescent="0.25">
      <c r="A13003" s="200"/>
      <c r="B13003" s="200"/>
    </row>
    <row r="13004" spans="1:2" s="197" customFormat="1" x14ac:dyDescent="0.25">
      <c r="A13004" s="200"/>
      <c r="B13004" s="200"/>
    </row>
    <row r="13005" spans="1:2" s="197" customFormat="1" x14ac:dyDescent="0.25">
      <c r="A13005" s="200"/>
      <c r="B13005" s="200"/>
    </row>
    <row r="13006" spans="1:2" s="197" customFormat="1" x14ac:dyDescent="0.25">
      <c r="A13006" s="200"/>
      <c r="B13006" s="200"/>
    </row>
    <row r="13007" spans="1:2" s="197" customFormat="1" x14ac:dyDescent="0.25">
      <c r="A13007" s="200"/>
      <c r="B13007" s="200"/>
    </row>
    <row r="13008" spans="1:2" s="197" customFormat="1" x14ac:dyDescent="0.25">
      <c r="A13008" s="200"/>
      <c r="B13008" s="200"/>
    </row>
    <row r="13009" spans="1:2" s="197" customFormat="1" x14ac:dyDescent="0.25">
      <c r="A13009" s="200"/>
      <c r="B13009" s="200"/>
    </row>
    <row r="13010" spans="1:2" s="197" customFormat="1" x14ac:dyDescent="0.25">
      <c r="A13010" s="200"/>
      <c r="B13010" s="200"/>
    </row>
    <row r="13011" spans="1:2" s="197" customFormat="1" x14ac:dyDescent="0.25">
      <c r="A13011" s="200"/>
      <c r="B13011" s="200"/>
    </row>
    <row r="13012" spans="1:2" s="197" customFormat="1" x14ac:dyDescent="0.25">
      <c r="A13012" s="200"/>
      <c r="B13012" s="200"/>
    </row>
    <row r="13013" spans="1:2" s="197" customFormat="1" x14ac:dyDescent="0.25">
      <c r="A13013" s="200"/>
      <c r="B13013" s="200"/>
    </row>
    <row r="13014" spans="1:2" s="197" customFormat="1" x14ac:dyDescent="0.25">
      <c r="A13014" s="200"/>
      <c r="B13014" s="200"/>
    </row>
    <row r="13015" spans="1:2" s="197" customFormat="1" x14ac:dyDescent="0.25">
      <c r="A13015" s="200"/>
      <c r="B13015" s="200"/>
    </row>
    <row r="13016" spans="1:2" s="197" customFormat="1" x14ac:dyDescent="0.25">
      <c r="A13016" s="200"/>
      <c r="B13016" s="200"/>
    </row>
    <row r="13017" spans="1:2" s="197" customFormat="1" x14ac:dyDescent="0.25">
      <c r="A13017" s="200"/>
      <c r="B13017" s="200"/>
    </row>
    <row r="13018" spans="1:2" s="197" customFormat="1" x14ac:dyDescent="0.25">
      <c r="A13018" s="200"/>
      <c r="B13018" s="200"/>
    </row>
    <row r="13019" spans="1:2" s="197" customFormat="1" x14ac:dyDescent="0.25">
      <c r="A13019" s="200"/>
      <c r="B13019" s="200"/>
    </row>
    <row r="13020" spans="1:2" s="197" customFormat="1" x14ac:dyDescent="0.25">
      <c r="A13020" s="200"/>
      <c r="B13020" s="200"/>
    </row>
    <row r="13021" spans="1:2" s="197" customFormat="1" x14ac:dyDescent="0.25">
      <c r="A13021" s="200"/>
      <c r="B13021" s="200"/>
    </row>
    <row r="13022" spans="1:2" s="197" customFormat="1" x14ac:dyDescent="0.25">
      <c r="A13022" s="200"/>
      <c r="B13022" s="200"/>
    </row>
    <row r="13023" spans="1:2" s="197" customFormat="1" x14ac:dyDescent="0.25">
      <c r="A13023" s="200"/>
      <c r="B13023" s="200"/>
    </row>
    <row r="13024" spans="1:2" s="197" customFormat="1" x14ac:dyDescent="0.25">
      <c r="A13024" s="200"/>
      <c r="B13024" s="200"/>
    </row>
    <row r="13025" spans="1:2" s="197" customFormat="1" x14ac:dyDescent="0.25">
      <c r="A13025" s="200"/>
      <c r="B13025" s="200"/>
    </row>
    <row r="13026" spans="1:2" s="197" customFormat="1" x14ac:dyDescent="0.25">
      <c r="A13026" s="200"/>
      <c r="B13026" s="200"/>
    </row>
    <row r="13027" spans="1:2" s="197" customFormat="1" x14ac:dyDescent="0.25">
      <c r="A13027" s="200"/>
      <c r="B13027" s="200"/>
    </row>
    <row r="13028" spans="1:2" s="197" customFormat="1" x14ac:dyDescent="0.25">
      <c r="A13028" s="200"/>
      <c r="B13028" s="200"/>
    </row>
    <row r="13029" spans="1:2" s="197" customFormat="1" x14ac:dyDescent="0.25">
      <c r="A13029" s="200"/>
      <c r="B13029" s="200"/>
    </row>
    <row r="13030" spans="1:2" s="197" customFormat="1" x14ac:dyDescent="0.25">
      <c r="A13030" s="200"/>
      <c r="B13030" s="200"/>
    </row>
    <row r="13031" spans="1:2" s="197" customFormat="1" x14ac:dyDescent="0.25">
      <c r="A13031" s="200"/>
      <c r="B13031" s="200"/>
    </row>
    <row r="13032" spans="1:2" s="197" customFormat="1" x14ac:dyDescent="0.25">
      <c r="A13032" s="200"/>
      <c r="B13032" s="200"/>
    </row>
    <row r="13033" spans="1:2" s="197" customFormat="1" x14ac:dyDescent="0.25">
      <c r="A13033" s="200"/>
      <c r="B13033" s="200"/>
    </row>
    <row r="13034" spans="1:2" s="197" customFormat="1" x14ac:dyDescent="0.25">
      <c r="A13034" s="200"/>
      <c r="B13034" s="200"/>
    </row>
    <row r="13035" spans="1:2" s="197" customFormat="1" x14ac:dyDescent="0.25">
      <c r="A13035" s="200"/>
      <c r="B13035" s="200"/>
    </row>
    <row r="13036" spans="1:2" s="197" customFormat="1" x14ac:dyDescent="0.25">
      <c r="A13036" s="200"/>
      <c r="B13036" s="200"/>
    </row>
    <row r="13037" spans="1:2" s="197" customFormat="1" x14ac:dyDescent="0.25">
      <c r="A13037" s="200"/>
      <c r="B13037" s="200"/>
    </row>
    <row r="13038" spans="1:2" s="197" customFormat="1" x14ac:dyDescent="0.25">
      <c r="A13038" s="200"/>
      <c r="B13038" s="200"/>
    </row>
    <row r="13039" spans="1:2" s="197" customFormat="1" x14ac:dyDescent="0.25">
      <c r="A13039" s="200"/>
      <c r="B13039" s="200"/>
    </row>
    <row r="13040" spans="1:2" s="197" customFormat="1" x14ac:dyDescent="0.25">
      <c r="A13040" s="200"/>
      <c r="B13040" s="200"/>
    </row>
    <row r="13041" spans="1:2" s="197" customFormat="1" x14ac:dyDescent="0.25">
      <c r="A13041" s="200"/>
      <c r="B13041" s="200"/>
    </row>
    <row r="13042" spans="1:2" s="197" customFormat="1" x14ac:dyDescent="0.25">
      <c r="A13042" s="200"/>
      <c r="B13042" s="200"/>
    </row>
    <row r="13043" spans="1:2" s="197" customFormat="1" x14ac:dyDescent="0.25">
      <c r="A13043" s="200"/>
      <c r="B13043" s="200"/>
    </row>
    <row r="13044" spans="1:2" s="197" customFormat="1" x14ac:dyDescent="0.25">
      <c r="A13044" s="200"/>
      <c r="B13044" s="200"/>
    </row>
    <row r="13045" spans="1:2" s="197" customFormat="1" x14ac:dyDescent="0.25">
      <c r="A13045" s="200"/>
      <c r="B13045" s="200"/>
    </row>
    <row r="13046" spans="1:2" s="197" customFormat="1" x14ac:dyDescent="0.25">
      <c r="A13046" s="200"/>
      <c r="B13046" s="200"/>
    </row>
    <row r="13047" spans="1:2" s="197" customFormat="1" x14ac:dyDescent="0.25">
      <c r="A13047" s="200"/>
      <c r="B13047" s="200"/>
    </row>
    <row r="13048" spans="1:2" s="197" customFormat="1" x14ac:dyDescent="0.25">
      <c r="A13048" s="200"/>
      <c r="B13048" s="200"/>
    </row>
    <row r="13049" spans="1:2" s="197" customFormat="1" x14ac:dyDescent="0.25">
      <c r="A13049" s="200"/>
      <c r="B13049" s="200"/>
    </row>
    <row r="13050" spans="1:2" s="197" customFormat="1" x14ac:dyDescent="0.25">
      <c r="A13050" s="200"/>
      <c r="B13050" s="200"/>
    </row>
    <row r="13051" spans="1:2" s="197" customFormat="1" x14ac:dyDescent="0.25">
      <c r="A13051" s="200"/>
      <c r="B13051" s="200"/>
    </row>
    <row r="13052" spans="1:2" s="197" customFormat="1" x14ac:dyDescent="0.25">
      <c r="A13052" s="200"/>
      <c r="B13052" s="200"/>
    </row>
    <row r="13053" spans="1:2" s="197" customFormat="1" x14ac:dyDescent="0.25">
      <c r="A13053" s="200"/>
      <c r="B13053" s="200"/>
    </row>
    <row r="13054" spans="1:2" s="197" customFormat="1" x14ac:dyDescent="0.25">
      <c r="A13054" s="200"/>
      <c r="B13054" s="200"/>
    </row>
    <row r="13055" spans="1:2" s="197" customFormat="1" x14ac:dyDescent="0.25">
      <c r="A13055" s="200"/>
      <c r="B13055" s="200"/>
    </row>
    <row r="13056" spans="1:2" s="197" customFormat="1" x14ac:dyDescent="0.25">
      <c r="A13056" s="200"/>
      <c r="B13056" s="200"/>
    </row>
    <row r="13057" spans="1:2" s="197" customFormat="1" x14ac:dyDescent="0.25">
      <c r="A13057" s="200"/>
      <c r="B13057" s="200"/>
    </row>
    <row r="13058" spans="1:2" s="197" customFormat="1" x14ac:dyDescent="0.25">
      <c r="A13058" s="200"/>
      <c r="B13058" s="200"/>
    </row>
    <row r="13059" spans="1:2" s="197" customFormat="1" x14ac:dyDescent="0.25">
      <c r="A13059" s="200"/>
      <c r="B13059" s="200"/>
    </row>
    <row r="13060" spans="1:2" s="197" customFormat="1" x14ac:dyDescent="0.25">
      <c r="A13060" s="200"/>
      <c r="B13060" s="200"/>
    </row>
    <row r="13061" spans="1:2" s="197" customFormat="1" x14ac:dyDescent="0.25">
      <c r="A13061" s="200"/>
      <c r="B13061" s="200"/>
    </row>
    <row r="13062" spans="1:2" s="197" customFormat="1" x14ac:dyDescent="0.25">
      <c r="A13062" s="200"/>
      <c r="B13062" s="200"/>
    </row>
    <row r="13063" spans="1:2" s="197" customFormat="1" x14ac:dyDescent="0.25">
      <c r="A13063" s="200"/>
      <c r="B13063" s="200"/>
    </row>
    <row r="13064" spans="1:2" s="197" customFormat="1" x14ac:dyDescent="0.25">
      <c r="A13064" s="200"/>
      <c r="B13064" s="200"/>
    </row>
    <row r="13065" spans="1:2" s="197" customFormat="1" x14ac:dyDescent="0.25">
      <c r="A13065" s="200"/>
      <c r="B13065" s="200"/>
    </row>
    <row r="13066" spans="1:2" s="197" customFormat="1" x14ac:dyDescent="0.25">
      <c r="A13066" s="200"/>
      <c r="B13066" s="200"/>
    </row>
    <row r="13067" spans="1:2" s="197" customFormat="1" x14ac:dyDescent="0.25">
      <c r="A13067" s="200"/>
      <c r="B13067" s="200"/>
    </row>
    <row r="13068" spans="1:2" s="197" customFormat="1" x14ac:dyDescent="0.25">
      <c r="A13068" s="200"/>
      <c r="B13068" s="200"/>
    </row>
    <row r="13069" spans="1:2" s="197" customFormat="1" x14ac:dyDescent="0.25">
      <c r="A13069" s="200"/>
      <c r="B13069" s="200"/>
    </row>
    <row r="13070" spans="1:2" s="197" customFormat="1" x14ac:dyDescent="0.25">
      <c r="A13070" s="200"/>
      <c r="B13070" s="200"/>
    </row>
    <row r="13071" spans="1:2" s="197" customFormat="1" x14ac:dyDescent="0.25">
      <c r="A13071" s="200"/>
      <c r="B13071" s="200"/>
    </row>
    <row r="13072" spans="1:2" s="197" customFormat="1" x14ac:dyDescent="0.25">
      <c r="A13072" s="200"/>
      <c r="B13072" s="200"/>
    </row>
    <row r="13073" spans="1:2" s="197" customFormat="1" x14ac:dyDescent="0.25">
      <c r="A13073" s="200"/>
      <c r="B13073" s="200"/>
    </row>
    <row r="13074" spans="1:2" s="197" customFormat="1" x14ac:dyDescent="0.25">
      <c r="A13074" s="200"/>
      <c r="B13074" s="200"/>
    </row>
    <row r="13075" spans="1:2" s="197" customFormat="1" x14ac:dyDescent="0.25">
      <c r="A13075" s="200"/>
      <c r="B13075" s="200"/>
    </row>
    <row r="13076" spans="1:2" s="197" customFormat="1" x14ac:dyDescent="0.25">
      <c r="A13076" s="200"/>
      <c r="B13076" s="200"/>
    </row>
    <row r="13077" spans="1:2" s="197" customFormat="1" x14ac:dyDescent="0.25">
      <c r="A13077" s="200"/>
      <c r="B13077" s="200"/>
    </row>
    <row r="13078" spans="1:2" s="197" customFormat="1" x14ac:dyDescent="0.25">
      <c r="A13078" s="200"/>
      <c r="B13078" s="200"/>
    </row>
    <row r="13079" spans="1:2" s="197" customFormat="1" x14ac:dyDescent="0.25">
      <c r="A13079" s="200"/>
      <c r="B13079" s="200"/>
    </row>
    <row r="13080" spans="1:2" s="197" customFormat="1" x14ac:dyDescent="0.25">
      <c r="A13080" s="200"/>
      <c r="B13080" s="200"/>
    </row>
    <row r="13081" spans="1:2" s="197" customFormat="1" x14ac:dyDescent="0.25">
      <c r="A13081" s="200"/>
      <c r="B13081" s="200"/>
    </row>
    <row r="13082" spans="1:2" s="197" customFormat="1" x14ac:dyDescent="0.25">
      <c r="A13082" s="200"/>
      <c r="B13082" s="200"/>
    </row>
    <row r="13083" spans="1:2" s="197" customFormat="1" x14ac:dyDescent="0.25">
      <c r="A13083" s="200"/>
      <c r="B13083" s="200"/>
    </row>
    <row r="13084" spans="1:2" s="197" customFormat="1" x14ac:dyDescent="0.25">
      <c r="A13084" s="200"/>
      <c r="B13084" s="200"/>
    </row>
    <row r="13085" spans="1:2" s="197" customFormat="1" x14ac:dyDescent="0.25">
      <c r="A13085" s="200"/>
      <c r="B13085" s="200"/>
    </row>
    <row r="13086" spans="1:2" s="197" customFormat="1" x14ac:dyDescent="0.25">
      <c r="A13086" s="200"/>
      <c r="B13086" s="200"/>
    </row>
    <row r="13087" spans="1:2" s="197" customFormat="1" x14ac:dyDescent="0.25">
      <c r="A13087" s="200"/>
      <c r="B13087" s="200"/>
    </row>
    <row r="13088" spans="1:2" s="197" customFormat="1" x14ac:dyDescent="0.25">
      <c r="A13088" s="200"/>
      <c r="B13088" s="200"/>
    </row>
    <row r="13089" spans="1:2" s="197" customFormat="1" x14ac:dyDescent="0.25">
      <c r="A13089" s="200"/>
      <c r="B13089" s="200"/>
    </row>
    <row r="13090" spans="1:2" s="197" customFormat="1" x14ac:dyDescent="0.25">
      <c r="A13090" s="200"/>
      <c r="B13090" s="200"/>
    </row>
    <row r="13091" spans="1:2" s="197" customFormat="1" x14ac:dyDescent="0.25">
      <c r="A13091" s="200"/>
      <c r="B13091" s="200"/>
    </row>
    <row r="13092" spans="1:2" s="197" customFormat="1" x14ac:dyDescent="0.25">
      <c r="A13092" s="200"/>
      <c r="B13092" s="200"/>
    </row>
    <row r="13093" spans="1:2" s="197" customFormat="1" x14ac:dyDescent="0.25">
      <c r="A13093" s="200"/>
      <c r="B13093" s="200"/>
    </row>
    <row r="13094" spans="1:2" s="197" customFormat="1" x14ac:dyDescent="0.25">
      <c r="A13094" s="200"/>
      <c r="B13094" s="200"/>
    </row>
    <row r="13095" spans="1:2" s="197" customFormat="1" x14ac:dyDescent="0.25">
      <c r="A13095" s="200"/>
      <c r="B13095" s="200"/>
    </row>
    <row r="13096" spans="1:2" s="197" customFormat="1" x14ac:dyDescent="0.25">
      <c r="A13096" s="200"/>
      <c r="B13096" s="200"/>
    </row>
    <row r="13097" spans="1:2" s="197" customFormat="1" x14ac:dyDescent="0.25">
      <c r="A13097" s="200"/>
      <c r="B13097" s="200"/>
    </row>
    <row r="13098" spans="1:2" s="197" customFormat="1" x14ac:dyDescent="0.25">
      <c r="A13098" s="200"/>
      <c r="B13098" s="200"/>
    </row>
    <row r="13099" spans="1:2" s="197" customFormat="1" x14ac:dyDescent="0.25">
      <c r="A13099" s="200"/>
      <c r="B13099" s="200"/>
    </row>
    <row r="13100" spans="1:2" s="197" customFormat="1" x14ac:dyDescent="0.25">
      <c r="A13100" s="200"/>
      <c r="B13100" s="200"/>
    </row>
    <row r="13101" spans="1:2" s="197" customFormat="1" x14ac:dyDescent="0.25">
      <c r="A13101" s="200"/>
      <c r="B13101" s="200"/>
    </row>
    <row r="13102" spans="1:2" s="197" customFormat="1" x14ac:dyDescent="0.25">
      <c r="A13102" s="200"/>
      <c r="B13102" s="200"/>
    </row>
    <row r="13103" spans="1:2" s="197" customFormat="1" x14ac:dyDescent="0.25">
      <c r="A13103" s="200"/>
      <c r="B13103" s="200"/>
    </row>
    <row r="13104" spans="1:2" s="197" customFormat="1" x14ac:dyDescent="0.25">
      <c r="A13104" s="200"/>
      <c r="B13104" s="200"/>
    </row>
    <row r="13105" spans="1:2" s="197" customFormat="1" x14ac:dyDescent="0.25">
      <c r="A13105" s="200"/>
      <c r="B13105" s="200"/>
    </row>
    <row r="13106" spans="1:2" s="197" customFormat="1" x14ac:dyDescent="0.25">
      <c r="A13106" s="200"/>
      <c r="B13106" s="200"/>
    </row>
    <row r="13107" spans="1:2" s="197" customFormat="1" x14ac:dyDescent="0.25">
      <c r="A13107" s="200"/>
      <c r="B13107" s="200"/>
    </row>
    <row r="13108" spans="1:2" s="197" customFormat="1" x14ac:dyDescent="0.25">
      <c r="A13108" s="200"/>
      <c r="B13108" s="200"/>
    </row>
    <row r="13109" spans="1:2" s="197" customFormat="1" x14ac:dyDescent="0.25">
      <c r="A13109" s="200"/>
      <c r="B13109" s="200"/>
    </row>
    <row r="13110" spans="1:2" s="197" customFormat="1" x14ac:dyDescent="0.25">
      <c r="A13110" s="200"/>
      <c r="B13110" s="200"/>
    </row>
    <row r="13111" spans="1:2" s="197" customFormat="1" x14ac:dyDescent="0.25">
      <c r="A13111" s="200"/>
      <c r="B13111" s="200"/>
    </row>
    <row r="13112" spans="1:2" s="197" customFormat="1" x14ac:dyDescent="0.25">
      <c r="A13112" s="200"/>
      <c r="B13112" s="200"/>
    </row>
    <row r="13113" spans="1:2" s="197" customFormat="1" x14ac:dyDescent="0.25">
      <c r="A13113" s="200"/>
      <c r="B13113" s="200"/>
    </row>
    <row r="13114" spans="1:2" s="197" customFormat="1" x14ac:dyDescent="0.25">
      <c r="A13114" s="200"/>
      <c r="B13114" s="200"/>
    </row>
    <row r="13115" spans="1:2" s="197" customFormat="1" x14ac:dyDescent="0.25">
      <c r="A13115" s="200"/>
      <c r="B13115" s="200"/>
    </row>
    <row r="13116" spans="1:2" s="197" customFormat="1" x14ac:dyDescent="0.25">
      <c r="A13116" s="200"/>
      <c r="B13116" s="200"/>
    </row>
    <row r="13117" spans="1:2" s="197" customFormat="1" x14ac:dyDescent="0.25">
      <c r="A13117" s="200"/>
      <c r="B13117" s="200"/>
    </row>
    <row r="13118" spans="1:2" s="197" customFormat="1" x14ac:dyDescent="0.25">
      <c r="A13118" s="200"/>
      <c r="B13118" s="200"/>
    </row>
    <row r="13119" spans="1:2" s="197" customFormat="1" x14ac:dyDescent="0.25">
      <c r="A13119" s="200"/>
      <c r="B13119" s="200"/>
    </row>
    <row r="13120" spans="1:2" s="197" customFormat="1" x14ac:dyDescent="0.25">
      <c r="A13120" s="200"/>
      <c r="B13120" s="200"/>
    </row>
    <row r="13121" spans="1:2" s="197" customFormat="1" x14ac:dyDescent="0.25">
      <c r="A13121" s="200"/>
      <c r="B13121" s="200"/>
    </row>
    <row r="13122" spans="1:2" s="197" customFormat="1" x14ac:dyDescent="0.25">
      <c r="A13122" s="200"/>
      <c r="B13122" s="200"/>
    </row>
    <row r="13123" spans="1:2" s="197" customFormat="1" x14ac:dyDescent="0.25">
      <c r="A13123" s="200"/>
      <c r="B13123" s="200"/>
    </row>
    <row r="13124" spans="1:2" s="197" customFormat="1" x14ac:dyDescent="0.25">
      <c r="A13124" s="200"/>
      <c r="B13124" s="200"/>
    </row>
    <row r="13125" spans="1:2" s="197" customFormat="1" x14ac:dyDescent="0.25">
      <c r="A13125" s="200"/>
      <c r="B13125" s="200"/>
    </row>
    <row r="13126" spans="1:2" s="197" customFormat="1" x14ac:dyDescent="0.25">
      <c r="A13126" s="200"/>
      <c r="B13126" s="200"/>
    </row>
    <row r="13127" spans="1:2" s="197" customFormat="1" x14ac:dyDescent="0.25">
      <c r="A13127" s="200"/>
      <c r="B13127" s="200"/>
    </row>
    <row r="13128" spans="1:2" s="197" customFormat="1" x14ac:dyDescent="0.25">
      <c r="A13128" s="200"/>
      <c r="B13128" s="200"/>
    </row>
    <row r="13129" spans="1:2" s="197" customFormat="1" x14ac:dyDescent="0.25">
      <c r="A13129" s="200"/>
      <c r="B13129" s="200"/>
    </row>
    <row r="13130" spans="1:2" s="197" customFormat="1" x14ac:dyDescent="0.25">
      <c r="A13130" s="200"/>
      <c r="B13130" s="200"/>
    </row>
    <row r="13131" spans="1:2" s="197" customFormat="1" x14ac:dyDescent="0.25">
      <c r="A13131" s="200"/>
      <c r="B13131" s="200"/>
    </row>
    <row r="13132" spans="1:2" s="197" customFormat="1" x14ac:dyDescent="0.25">
      <c r="A13132" s="200"/>
      <c r="B13132" s="200"/>
    </row>
    <row r="13133" spans="1:2" s="197" customFormat="1" x14ac:dyDescent="0.25">
      <c r="A13133" s="200"/>
      <c r="B13133" s="200"/>
    </row>
    <row r="13134" spans="1:2" s="197" customFormat="1" x14ac:dyDescent="0.25">
      <c r="A13134" s="200"/>
      <c r="B13134" s="200"/>
    </row>
    <row r="13135" spans="1:2" s="197" customFormat="1" x14ac:dyDescent="0.25">
      <c r="A13135" s="200"/>
      <c r="B13135" s="200"/>
    </row>
    <row r="13136" spans="1:2" s="197" customFormat="1" x14ac:dyDescent="0.25">
      <c r="A13136" s="200"/>
      <c r="B13136" s="200"/>
    </row>
    <row r="13137" spans="1:2" s="197" customFormat="1" x14ac:dyDescent="0.25">
      <c r="A13137" s="200"/>
      <c r="B13137" s="200"/>
    </row>
    <row r="13138" spans="1:2" s="197" customFormat="1" x14ac:dyDescent="0.25">
      <c r="A13138" s="200"/>
      <c r="B13138" s="200"/>
    </row>
    <row r="13139" spans="1:2" s="197" customFormat="1" x14ac:dyDescent="0.25">
      <c r="A13139" s="200"/>
      <c r="B13139" s="200"/>
    </row>
    <row r="13140" spans="1:2" s="197" customFormat="1" x14ac:dyDescent="0.25">
      <c r="A13140" s="200"/>
      <c r="B13140" s="200"/>
    </row>
    <row r="13141" spans="1:2" s="197" customFormat="1" x14ac:dyDescent="0.25">
      <c r="A13141" s="200"/>
      <c r="B13141" s="200"/>
    </row>
    <row r="13142" spans="1:2" s="197" customFormat="1" x14ac:dyDescent="0.25">
      <c r="A13142" s="200"/>
      <c r="B13142" s="200"/>
    </row>
    <row r="13143" spans="1:2" s="197" customFormat="1" x14ac:dyDescent="0.25">
      <c r="A13143" s="200"/>
      <c r="B13143" s="200"/>
    </row>
    <row r="13144" spans="1:2" s="197" customFormat="1" x14ac:dyDescent="0.25">
      <c r="A13144" s="200"/>
      <c r="B13144" s="200"/>
    </row>
    <row r="13145" spans="1:2" s="197" customFormat="1" x14ac:dyDescent="0.25">
      <c r="A13145" s="200"/>
      <c r="B13145" s="200"/>
    </row>
    <row r="13146" spans="1:2" s="197" customFormat="1" x14ac:dyDescent="0.25">
      <c r="A13146" s="200"/>
      <c r="B13146" s="200"/>
    </row>
    <row r="13147" spans="1:2" s="197" customFormat="1" x14ac:dyDescent="0.25">
      <c r="A13147" s="200"/>
      <c r="B13147" s="200"/>
    </row>
    <row r="13148" spans="1:2" s="197" customFormat="1" x14ac:dyDescent="0.25">
      <c r="A13148" s="200"/>
      <c r="B13148" s="200"/>
    </row>
    <row r="13149" spans="1:2" s="197" customFormat="1" x14ac:dyDescent="0.25">
      <c r="A13149" s="200"/>
      <c r="B13149" s="200"/>
    </row>
    <row r="13150" spans="1:2" s="197" customFormat="1" x14ac:dyDescent="0.25">
      <c r="A13150" s="200"/>
      <c r="B13150" s="200"/>
    </row>
    <row r="13151" spans="1:2" s="197" customFormat="1" x14ac:dyDescent="0.25">
      <c r="A13151" s="200"/>
      <c r="B13151" s="200"/>
    </row>
    <row r="13152" spans="1:2" s="197" customFormat="1" x14ac:dyDescent="0.25">
      <c r="A13152" s="200"/>
      <c r="B13152" s="200"/>
    </row>
    <row r="13153" spans="1:2" s="197" customFormat="1" x14ac:dyDescent="0.25">
      <c r="A13153" s="200"/>
      <c r="B13153" s="200"/>
    </row>
    <row r="13154" spans="1:2" s="197" customFormat="1" x14ac:dyDescent="0.25">
      <c r="A13154" s="200"/>
      <c r="B13154" s="200"/>
    </row>
    <row r="13155" spans="1:2" s="197" customFormat="1" x14ac:dyDescent="0.25">
      <c r="A13155" s="200"/>
      <c r="B13155" s="200"/>
    </row>
    <row r="13156" spans="1:2" s="197" customFormat="1" x14ac:dyDescent="0.25">
      <c r="A13156" s="200"/>
      <c r="B13156" s="200"/>
    </row>
    <row r="13157" spans="1:2" s="197" customFormat="1" x14ac:dyDescent="0.25">
      <c r="A13157" s="200"/>
      <c r="B13157" s="200"/>
    </row>
    <row r="13158" spans="1:2" s="197" customFormat="1" x14ac:dyDescent="0.25">
      <c r="A13158" s="200"/>
      <c r="B13158" s="200"/>
    </row>
    <row r="13159" spans="1:2" s="197" customFormat="1" x14ac:dyDescent="0.25">
      <c r="A13159" s="200"/>
      <c r="B13159" s="200"/>
    </row>
    <row r="13160" spans="1:2" s="197" customFormat="1" x14ac:dyDescent="0.25">
      <c r="A13160" s="200"/>
      <c r="B13160" s="200"/>
    </row>
    <row r="13161" spans="1:2" s="197" customFormat="1" x14ac:dyDescent="0.25">
      <c r="A13161" s="200"/>
      <c r="B13161" s="200"/>
    </row>
    <row r="13162" spans="1:2" s="197" customFormat="1" x14ac:dyDescent="0.25">
      <c r="A13162" s="200"/>
      <c r="B13162" s="200"/>
    </row>
    <row r="13163" spans="1:2" s="197" customFormat="1" x14ac:dyDescent="0.25">
      <c r="A13163" s="200"/>
      <c r="B13163" s="200"/>
    </row>
    <row r="13164" spans="1:2" s="197" customFormat="1" x14ac:dyDescent="0.25">
      <c r="A13164" s="200"/>
      <c r="B13164" s="200"/>
    </row>
    <row r="13165" spans="1:2" s="197" customFormat="1" x14ac:dyDescent="0.25">
      <c r="A13165" s="200"/>
      <c r="B13165" s="200"/>
    </row>
    <row r="13166" spans="1:2" s="197" customFormat="1" x14ac:dyDescent="0.25">
      <c r="A13166" s="200"/>
      <c r="B13166" s="200"/>
    </row>
    <row r="13167" spans="1:2" s="197" customFormat="1" x14ac:dyDescent="0.25">
      <c r="A13167" s="200"/>
      <c r="B13167" s="200"/>
    </row>
    <row r="13168" spans="1:2" s="197" customFormat="1" x14ac:dyDescent="0.25">
      <c r="A13168" s="200"/>
      <c r="B13168" s="200"/>
    </row>
    <row r="13169" spans="1:2" s="197" customFormat="1" x14ac:dyDescent="0.25">
      <c r="A13169" s="200"/>
      <c r="B13169" s="200"/>
    </row>
    <row r="13170" spans="1:2" s="197" customFormat="1" x14ac:dyDescent="0.25">
      <c r="A13170" s="200"/>
      <c r="B13170" s="200"/>
    </row>
    <row r="13171" spans="1:2" s="197" customFormat="1" x14ac:dyDescent="0.25">
      <c r="A13171" s="200"/>
      <c r="B13171" s="200"/>
    </row>
    <row r="13172" spans="1:2" s="197" customFormat="1" x14ac:dyDescent="0.25">
      <c r="A13172" s="200"/>
      <c r="B13172" s="200"/>
    </row>
    <row r="13173" spans="1:2" s="197" customFormat="1" x14ac:dyDescent="0.25">
      <c r="A13173" s="200"/>
      <c r="B13173" s="200"/>
    </row>
    <row r="13174" spans="1:2" s="197" customFormat="1" x14ac:dyDescent="0.25">
      <c r="A13174" s="200"/>
      <c r="B13174" s="200"/>
    </row>
    <row r="13175" spans="1:2" s="197" customFormat="1" x14ac:dyDescent="0.25">
      <c r="A13175" s="200"/>
      <c r="B13175" s="200"/>
    </row>
    <row r="13176" spans="1:2" s="197" customFormat="1" x14ac:dyDescent="0.25">
      <c r="A13176" s="200"/>
      <c r="B13176" s="200"/>
    </row>
    <row r="13177" spans="1:2" s="197" customFormat="1" x14ac:dyDescent="0.25">
      <c r="A13177" s="200"/>
      <c r="B13177" s="200"/>
    </row>
    <row r="13178" spans="1:2" s="197" customFormat="1" x14ac:dyDescent="0.25">
      <c r="A13178" s="200"/>
      <c r="B13178" s="200"/>
    </row>
    <row r="13179" spans="1:2" s="197" customFormat="1" x14ac:dyDescent="0.25">
      <c r="A13179" s="200"/>
      <c r="B13179" s="200"/>
    </row>
    <row r="13180" spans="1:2" s="197" customFormat="1" x14ac:dyDescent="0.25">
      <c r="A13180" s="200"/>
      <c r="B13180" s="200"/>
    </row>
    <row r="13181" spans="1:2" s="197" customFormat="1" x14ac:dyDescent="0.25">
      <c r="A13181" s="200"/>
      <c r="B13181" s="200"/>
    </row>
    <row r="13182" spans="1:2" s="197" customFormat="1" x14ac:dyDescent="0.25">
      <c r="A13182" s="200"/>
      <c r="B13182" s="200"/>
    </row>
    <row r="13183" spans="1:2" s="197" customFormat="1" x14ac:dyDescent="0.25">
      <c r="A13183" s="200"/>
      <c r="B13183" s="200"/>
    </row>
    <row r="13184" spans="1:2" s="197" customFormat="1" x14ac:dyDescent="0.25">
      <c r="A13184" s="200"/>
      <c r="B13184" s="200"/>
    </row>
    <row r="13185" spans="1:2" s="197" customFormat="1" x14ac:dyDescent="0.25">
      <c r="A13185" s="200"/>
      <c r="B13185" s="200"/>
    </row>
    <row r="13186" spans="1:2" s="197" customFormat="1" x14ac:dyDescent="0.25">
      <c r="A13186" s="200"/>
      <c r="B13186" s="200"/>
    </row>
    <row r="13187" spans="1:2" s="197" customFormat="1" x14ac:dyDescent="0.25">
      <c r="A13187" s="200"/>
      <c r="B13187" s="200"/>
    </row>
    <row r="13188" spans="1:2" s="197" customFormat="1" x14ac:dyDescent="0.25">
      <c r="A13188" s="200"/>
      <c r="B13188" s="200"/>
    </row>
    <row r="13189" spans="1:2" s="197" customFormat="1" x14ac:dyDescent="0.25">
      <c r="A13189" s="200"/>
      <c r="B13189" s="200"/>
    </row>
    <row r="13190" spans="1:2" s="197" customFormat="1" x14ac:dyDescent="0.25">
      <c r="A13190" s="200"/>
      <c r="B13190" s="200"/>
    </row>
    <row r="13191" spans="1:2" s="197" customFormat="1" x14ac:dyDescent="0.25">
      <c r="A13191" s="200"/>
      <c r="B13191" s="200"/>
    </row>
    <row r="13192" spans="1:2" s="197" customFormat="1" x14ac:dyDescent="0.25">
      <c r="A13192" s="200"/>
      <c r="B13192" s="200"/>
    </row>
    <row r="13193" spans="1:2" s="197" customFormat="1" x14ac:dyDescent="0.25">
      <c r="A13193" s="200"/>
      <c r="B13193" s="200"/>
    </row>
    <row r="13194" spans="1:2" s="197" customFormat="1" x14ac:dyDescent="0.25">
      <c r="A13194" s="200"/>
      <c r="B13194" s="200"/>
    </row>
    <row r="13195" spans="1:2" s="197" customFormat="1" x14ac:dyDescent="0.25">
      <c r="A13195" s="200"/>
      <c r="B13195" s="200"/>
    </row>
    <row r="13196" spans="1:2" s="197" customFormat="1" x14ac:dyDescent="0.25">
      <c r="A13196" s="200"/>
      <c r="B13196" s="200"/>
    </row>
    <row r="13197" spans="1:2" s="197" customFormat="1" x14ac:dyDescent="0.25">
      <c r="A13197" s="200"/>
      <c r="B13197" s="200"/>
    </row>
    <row r="13198" spans="1:2" s="197" customFormat="1" x14ac:dyDescent="0.25">
      <c r="A13198" s="200"/>
      <c r="B13198" s="200"/>
    </row>
    <row r="13199" spans="1:2" s="197" customFormat="1" x14ac:dyDescent="0.25">
      <c r="A13199" s="200"/>
      <c r="B13199" s="200"/>
    </row>
    <row r="13200" spans="1:2" s="197" customFormat="1" x14ac:dyDescent="0.25">
      <c r="A13200" s="200"/>
      <c r="B13200" s="200"/>
    </row>
    <row r="13201" spans="1:2" s="197" customFormat="1" x14ac:dyDescent="0.25">
      <c r="A13201" s="200"/>
      <c r="B13201" s="200"/>
    </row>
    <row r="13202" spans="1:2" s="197" customFormat="1" x14ac:dyDescent="0.25">
      <c r="A13202" s="200"/>
      <c r="B13202" s="200"/>
    </row>
    <row r="13203" spans="1:2" s="197" customFormat="1" x14ac:dyDescent="0.25">
      <c r="A13203" s="200"/>
      <c r="B13203" s="200"/>
    </row>
    <row r="13204" spans="1:2" s="197" customFormat="1" x14ac:dyDescent="0.25">
      <c r="A13204" s="200"/>
      <c r="B13204" s="200"/>
    </row>
    <row r="13205" spans="1:2" s="197" customFormat="1" x14ac:dyDescent="0.25">
      <c r="A13205" s="200"/>
      <c r="B13205" s="200"/>
    </row>
    <row r="13206" spans="1:2" s="197" customFormat="1" x14ac:dyDescent="0.25">
      <c r="A13206" s="200"/>
      <c r="B13206" s="200"/>
    </row>
    <row r="13207" spans="1:2" s="197" customFormat="1" x14ac:dyDescent="0.25">
      <c r="A13207" s="200"/>
      <c r="B13207" s="200"/>
    </row>
    <row r="13208" spans="1:2" s="197" customFormat="1" x14ac:dyDescent="0.25">
      <c r="A13208" s="200"/>
      <c r="B13208" s="200"/>
    </row>
    <row r="13209" spans="1:2" s="197" customFormat="1" x14ac:dyDescent="0.25">
      <c r="A13209" s="200"/>
      <c r="B13209" s="200"/>
    </row>
    <row r="13210" spans="1:2" s="197" customFormat="1" x14ac:dyDescent="0.25">
      <c r="A13210" s="200"/>
      <c r="B13210" s="200"/>
    </row>
    <row r="13211" spans="1:2" s="197" customFormat="1" x14ac:dyDescent="0.25">
      <c r="A13211" s="200"/>
      <c r="B13211" s="200"/>
    </row>
    <row r="13212" spans="1:2" s="197" customFormat="1" x14ac:dyDescent="0.25">
      <c r="A13212" s="200"/>
      <c r="B13212" s="200"/>
    </row>
    <row r="13213" spans="1:2" s="197" customFormat="1" x14ac:dyDescent="0.25">
      <c r="A13213" s="200"/>
      <c r="B13213" s="200"/>
    </row>
    <row r="13214" spans="1:2" s="197" customFormat="1" x14ac:dyDescent="0.25">
      <c r="A13214" s="200"/>
      <c r="B13214" s="200"/>
    </row>
    <row r="13215" spans="1:2" s="197" customFormat="1" x14ac:dyDescent="0.25">
      <c r="A13215" s="200"/>
      <c r="B13215" s="200"/>
    </row>
    <row r="13216" spans="1:2" s="197" customFormat="1" x14ac:dyDescent="0.25">
      <c r="A13216" s="200"/>
      <c r="B13216" s="200"/>
    </row>
    <row r="13217" spans="1:2" s="197" customFormat="1" x14ac:dyDescent="0.25">
      <c r="A13217" s="200"/>
      <c r="B13217" s="200"/>
    </row>
    <row r="13218" spans="1:2" s="197" customFormat="1" x14ac:dyDescent="0.25">
      <c r="A13218" s="200"/>
      <c r="B13218" s="200"/>
    </row>
    <row r="13219" spans="1:2" s="197" customFormat="1" x14ac:dyDescent="0.25">
      <c r="A13219" s="200"/>
      <c r="B13219" s="200"/>
    </row>
    <row r="13220" spans="1:2" s="197" customFormat="1" x14ac:dyDescent="0.25">
      <c r="A13220" s="200"/>
      <c r="B13220" s="200"/>
    </row>
    <row r="13221" spans="1:2" s="197" customFormat="1" x14ac:dyDescent="0.25">
      <c r="A13221" s="200"/>
      <c r="B13221" s="200"/>
    </row>
    <row r="13222" spans="1:2" s="197" customFormat="1" x14ac:dyDescent="0.25">
      <c r="A13222" s="200"/>
      <c r="B13222" s="200"/>
    </row>
    <row r="13223" spans="1:2" s="197" customFormat="1" x14ac:dyDescent="0.25">
      <c r="A13223" s="200"/>
      <c r="B13223" s="200"/>
    </row>
    <row r="13224" spans="1:2" s="197" customFormat="1" x14ac:dyDescent="0.25">
      <c r="A13224" s="200"/>
      <c r="B13224" s="200"/>
    </row>
    <row r="13225" spans="1:2" s="197" customFormat="1" x14ac:dyDescent="0.25">
      <c r="A13225" s="200"/>
      <c r="B13225" s="200"/>
    </row>
    <row r="13226" spans="1:2" s="197" customFormat="1" x14ac:dyDescent="0.25">
      <c r="A13226" s="200"/>
      <c r="B13226" s="200"/>
    </row>
    <row r="13227" spans="1:2" s="197" customFormat="1" x14ac:dyDescent="0.25">
      <c r="A13227" s="200"/>
      <c r="B13227" s="200"/>
    </row>
    <row r="13228" spans="1:2" s="197" customFormat="1" x14ac:dyDescent="0.25">
      <c r="A13228" s="200"/>
      <c r="B13228" s="200"/>
    </row>
    <row r="13229" spans="1:2" s="197" customFormat="1" x14ac:dyDescent="0.25">
      <c r="A13229" s="200"/>
      <c r="B13229" s="200"/>
    </row>
    <row r="13230" spans="1:2" s="197" customFormat="1" x14ac:dyDescent="0.25">
      <c r="A13230" s="200"/>
      <c r="B13230" s="200"/>
    </row>
    <row r="13231" spans="1:2" s="197" customFormat="1" x14ac:dyDescent="0.25">
      <c r="A13231" s="200"/>
      <c r="B13231" s="200"/>
    </row>
    <row r="13232" spans="1:2" s="197" customFormat="1" x14ac:dyDescent="0.25">
      <c r="A13232" s="200"/>
      <c r="B13232" s="200"/>
    </row>
    <row r="13233" spans="1:2" s="197" customFormat="1" x14ac:dyDescent="0.25">
      <c r="A13233" s="200"/>
      <c r="B13233" s="200"/>
    </row>
    <row r="13234" spans="1:2" s="197" customFormat="1" x14ac:dyDescent="0.25">
      <c r="A13234" s="200"/>
      <c r="B13234" s="200"/>
    </row>
    <row r="13235" spans="1:2" s="197" customFormat="1" x14ac:dyDescent="0.25">
      <c r="A13235" s="200"/>
      <c r="B13235" s="200"/>
    </row>
    <row r="13236" spans="1:2" s="197" customFormat="1" x14ac:dyDescent="0.25">
      <c r="A13236" s="200"/>
      <c r="B13236" s="200"/>
    </row>
    <row r="13237" spans="1:2" s="197" customFormat="1" x14ac:dyDescent="0.25">
      <c r="A13237" s="200"/>
      <c r="B13237" s="200"/>
    </row>
    <row r="13238" spans="1:2" s="197" customFormat="1" x14ac:dyDescent="0.25">
      <c r="A13238" s="200"/>
      <c r="B13238" s="200"/>
    </row>
    <row r="13239" spans="1:2" s="197" customFormat="1" x14ac:dyDescent="0.25">
      <c r="A13239" s="200"/>
      <c r="B13239" s="200"/>
    </row>
    <row r="13240" spans="1:2" s="197" customFormat="1" x14ac:dyDescent="0.25">
      <c r="A13240" s="200"/>
      <c r="B13240" s="200"/>
    </row>
    <row r="13241" spans="1:2" s="197" customFormat="1" x14ac:dyDescent="0.25">
      <c r="A13241" s="200"/>
      <c r="B13241" s="200"/>
    </row>
    <row r="13242" spans="1:2" s="197" customFormat="1" x14ac:dyDescent="0.25">
      <c r="A13242" s="200"/>
      <c r="B13242" s="200"/>
    </row>
    <row r="13243" spans="1:2" s="197" customFormat="1" x14ac:dyDescent="0.25">
      <c r="A13243" s="200"/>
      <c r="B13243" s="200"/>
    </row>
    <row r="13244" spans="1:2" s="197" customFormat="1" x14ac:dyDescent="0.25">
      <c r="A13244" s="200"/>
      <c r="B13244" s="200"/>
    </row>
    <row r="13245" spans="1:2" s="197" customFormat="1" x14ac:dyDescent="0.25">
      <c r="A13245" s="200"/>
      <c r="B13245" s="200"/>
    </row>
    <row r="13246" spans="1:2" s="197" customFormat="1" x14ac:dyDescent="0.25">
      <c r="A13246" s="200"/>
      <c r="B13246" s="200"/>
    </row>
    <row r="13247" spans="1:2" s="197" customFormat="1" x14ac:dyDescent="0.25">
      <c r="A13247" s="200"/>
      <c r="B13247" s="200"/>
    </row>
    <row r="13248" spans="1:2" s="197" customFormat="1" x14ac:dyDescent="0.25">
      <c r="A13248" s="200"/>
      <c r="B13248" s="200"/>
    </row>
    <row r="13249" spans="1:2" s="197" customFormat="1" x14ac:dyDescent="0.25">
      <c r="A13249" s="200"/>
      <c r="B13249" s="200"/>
    </row>
    <row r="13250" spans="1:2" s="197" customFormat="1" x14ac:dyDescent="0.25">
      <c r="A13250" s="200"/>
      <c r="B13250" s="200"/>
    </row>
    <row r="13251" spans="1:2" s="197" customFormat="1" x14ac:dyDescent="0.25">
      <c r="A13251" s="200"/>
      <c r="B13251" s="200"/>
    </row>
    <row r="13252" spans="1:2" s="197" customFormat="1" x14ac:dyDescent="0.25">
      <c r="A13252" s="200"/>
      <c r="B13252" s="200"/>
    </row>
    <row r="13253" spans="1:2" s="197" customFormat="1" x14ac:dyDescent="0.25">
      <c r="A13253" s="200"/>
      <c r="B13253" s="200"/>
    </row>
    <row r="13254" spans="1:2" s="197" customFormat="1" x14ac:dyDescent="0.25">
      <c r="A13254" s="200"/>
      <c r="B13254" s="200"/>
    </row>
    <row r="13255" spans="1:2" s="197" customFormat="1" x14ac:dyDescent="0.25">
      <c r="A13255" s="200"/>
      <c r="B13255" s="200"/>
    </row>
    <row r="13256" spans="1:2" s="197" customFormat="1" x14ac:dyDescent="0.25">
      <c r="A13256" s="200"/>
      <c r="B13256" s="200"/>
    </row>
    <row r="13257" spans="1:2" s="197" customFormat="1" x14ac:dyDescent="0.25">
      <c r="A13257" s="200"/>
      <c r="B13257" s="200"/>
    </row>
    <row r="13258" spans="1:2" s="197" customFormat="1" x14ac:dyDescent="0.25">
      <c r="A13258" s="200"/>
      <c r="B13258" s="200"/>
    </row>
    <row r="13259" spans="1:2" s="197" customFormat="1" x14ac:dyDescent="0.25">
      <c r="A13259" s="200"/>
      <c r="B13259" s="200"/>
    </row>
    <row r="13260" spans="1:2" s="197" customFormat="1" x14ac:dyDescent="0.25">
      <c r="A13260" s="200"/>
      <c r="B13260" s="200"/>
    </row>
    <row r="13261" spans="1:2" s="197" customFormat="1" x14ac:dyDescent="0.25">
      <c r="A13261" s="200"/>
      <c r="B13261" s="200"/>
    </row>
    <row r="13262" spans="1:2" s="197" customFormat="1" x14ac:dyDescent="0.25">
      <c r="A13262" s="200"/>
      <c r="B13262" s="200"/>
    </row>
    <row r="13263" spans="1:2" s="197" customFormat="1" x14ac:dyDescent="0.25">
      <c r="A13263" s="200"/>
      <c r="B13263" s="200"/>
    </row>
    <row r="13264" spans="1:2" s="197" customFormat="1" x14ac:dyDescent="0.25">
      <c r="A13264" s="200"/>
      <c r="B13264" s="200"/>
    </row>
    <row r="13265" spans="1:2" s="197" customFormat="1" x14ac:dyDescent="0.25">
      <c r="A13265" s="200"/>
      <c r="B13265" s="200"/>
    </row>
    <row r="13266" spans="1:2" s="197" customFormat="1" x14ac:dyDescent="0.25">
      <c r="A13266" s="200"/>
      <c r="B13266" s="200"/>
    </row>
    <row r="13267" spans="1:2" s="197" customFormat="1" x14ac:dyDescent="0.25">
      <c r="A13267" s="200"/>
      <c r="B13267" s="200"/>
    </row>
    <row r="13268" spans="1:2" s="197" customFormat="1" x14ac:dyDescent="0.25">
      <c r="A13268" s="200"/>
      <c r="B13268" s="200"/>
    </row>
    <row r="13269" spans="1:2" s="197" customFormat="1" x14ac:dyDescent="0.25">
      <c r="A13269" s="200"/>
      <c r="B13269" s="200"/>
    </row>
    <row r="13270" spans="1:2" s="197" customFormat="1" x14ac:dyDescent="0.25">
      <c r="A13270" s="200"/>
      <c r="B13270" s="200"/>
    </row>
    <row r="13271" spans="1:2" s="197" customFormat="1" x14ac:dyDescent="0.25">
      <c r="A13271" s="200"/>
      <c r="B13271" s="200"/>
    </row>
    <row r="13272" spans="1:2" s="197" customFormat="1" x14ac:dyDescent="0.25">
      <c r="A13272" s="200"/>
      <c r="B13272" s="200"/>
    </row>
    <row r="13273" spans="1:2" s="197" customFormat="1" x14ac:dyDescent="0.25">
      <c r="A13273" s="200"/>
      <c r="B13273" s="200"/>
    </row>
    <row r="13274" spans="1:2" s="197" customFormat="1" x14ac:dyDescent="0.25">
      <c r="A13274" s="200"/>
      <c r="B13274" s="200"/>
    </row>
    <row r="13275" spans="1:2" s="197" customFormat="1" x14ac:dyDescent="0.25">
      <c r="A13275" s="200"/>
      <c r="B13275" s="200"/>
    </row>
    <row r="13276" spans="1:2" s="197" customFormat="1" x14ac:dyDescent="0.25">
      <c r="A13276" s="200"/>
      <c r="B13276" s="200"/>
    </row>
    <row r="13277" spans="1:2" s="197" customFormat="1" x14ac:dyDescent="0.25">
      <c r="A13277" s="200"/>
      <c r="B13277" s="200"/>
    </row>
    <row r="13278" spans="1:2" s="197" customFormat="1" x14ac:dyDescent="0.25">
      <c r="A13278" s="200"/>
      <c r="B13278" s="200"/>
    </row>
    <row r="13279" spans="1:2" s="197" customFormat="1" x14ac:dyDescent="0.25">
      <c r="A13279" s="200"/>
      <c r="B13279" s="200"/>
    </row>
    <row r="13280" spans="1:2" s="197" customFormat="1" x14ac:dyDescent="0.25">
      <c r="A13280" s="200"/>
      <c r="B13280" s="200"/>
    </row>
    <row r="13281" spans="1:2" s="197" customFormat="1" x14ac:dyDescent="0.25">
      <c r="A13281" s="200"/>
      <c r="B13281" s="200"/>
    </row>
    <row r="13282" spans="1:2" s="197" customFormat="1" x14ac:dyDescent="0.25">
      <c r="A13282" s="200"/>
      <c r="B13282" s="200"/>
    </row>
    <row r="13283" spans="1:2" s="197" customFormat="1" x14ac:dyDescent="0.25">
      <c r="A13283" s="200"/>
      <c r="B13283" s="200"/>
    </row>
    <row r="13284" spans="1:2" s="197" customFormat="1" x14ac:dyDescent="0.25">
      <c r="A13284" s="200"/>
      <c r="B13284" s="200"/>
    </row>
    <row r="13285" spans="1:2" s="197" customFormat="1" x14ac:dyDescent="0.25">
      <c r="A13285" s="200"/>
      <c r="B13285" s="200"/>
    </row>
    <row r="13286" spans="1:2" s="197" customFormat="1" x14ac:dyDescent="0.25">
      <c r="A13286" s="200"/>
      <c r="B13286" s="200"/>
    </row>
    <row r="13287" spans="1:2" s="197" customFormat="1" x14ac:dyDescent="0.25">
      <c r="A13287" s="200"/>
      <c r="B13287" s="200"/>
    </row>
    <row r="13288" spans="1:2" s="197" customFormat="1" x14ac:dyDescent="0.25">
      <c r="A13288" s="200"/>
      <c r="B13288" s="200"/>
    </row>
    <row r="13289" spans="1:2" s="197" customFormat="1" x14ac:dyDescent="0.25">
      <c r="A13289" s="200"/>
      <c r="B13289" s="200"/>
    </row>
    <row r="13290" spans="1:2" s="197" customFormat="1" x14ac:dyDescent="0.25">
      <c r="A13290" s="200"/>
      <c r="B13290" s="200"/>
    </row>
    <row r="13291" spans="1:2" s="197" customFormat="1" x14ac:dyDescent="0.25">
      <c r="A13291" s="200"/>
      <c r="B13291" s="200"/>
    </row>
    <row r="13292" spans="1:2" s="197" customFormat="1" x14ac:dyDescent="0.25">
      <c r="A13292" s="200"/>
      <c r="B13292" s="200"/>
    </row>
    <row r="13293" spans="1:2" s="197" customFormat="1" x14ac:dyDescent="0.25">
      <c r="A13293" s="200"/>
      <c r="B13293" s="200"/>
    </row>
    <row r="13294" spans="1:2" s="197" customFormat="1" x14ac:dyDescent="0.25">
      <c r="A13294" s="200"/>
      <c r="B13294" s="200"/>
    </row>
    <row r="13295" spans="1:2" s="197" customFormat="1" x14ac:dyDescent="0.25">
      <c r="A13295" s="200"/>
      <c r="B13295" s="200"/>
    </row>
    <row r="13296" spans="1:2" s="197" customFormat="1" x14ac:dyDescent="0.25">
      <c r="A13296" s="200"/>
      <c r="B13296" s="200"/>
    </row>
    <row r="13297" spans="1:2" s="197" customFormat="1" x14ac:dyDescent="0.25">
      <c r="A13297" s="200"/>
      <c r="B13297" s="200"/>
    </row>
    <row r="13298" spans="1:2" s="197" customFormat="1" x14ac:dyDescent="0.25">
      <c r="A13298" s="200"/>
      <c r="B13298" s="200"/>
    </row>
    <row r="13299" spans="1:2" s="197" customFormat="1" x14ac:dyDescent="0.25">
      <c r="A13299" s="200"/>
      <c r="B13299" s="200"/>
    </row>
    <row r="13300" spans="1:2" s="197" customFormat="1" x14ac:dyDescent="0.25">
      <c r="A13300" s="200"/>
      <c r="B13300" s="200"/>
    </row>
    <row r="13301" spans="1:2" s="197" customFormat="1" x14ac:dyDescent="0.25">
      <c r="A13301" s="200"/>
      <c r="B13301" s="200"/>
    </row>
    <row r="13302" spans="1:2" s="197" customFormat="1" x14ac:dyDescent="0.25">
      <c r="A13302" s="200"/>
      <c r="B13302" s="200"/>
    </row>
    <row r="13303" spans="1:2" s="197" customFormat="1" x14ac:dyDescent="0.25">
      <c r="A13303" s="200"/>
      <c r="B13303" s="200"/>
    </row>
    <row r="13304" spans="1:2" s="197" customFormat="1" x14ac:dyDescent="0.25">
      <c r="A13304" s="200"/>
      <c r="B13304" s="200"/>
    </row>
    <row r="13305" spans="1:2" s="197" customFormat="1" x14ac:dyDescent="0.25">
      <c r="A13305" s="200"/>
      <c r="B13305" s="200"/>
    </row>
    <row r="13306" spans="1:2" s="197" customFormat="1" x14ac:dyDescent="0.25">
      <c r="A13306" s="200"/>
      <c r="B13306" s="200"/>
    </row>
    <row r="13307" spans="1:2" s="197" customFormat="1" x14ac:dyDescent="0.25">
      <c r="A13307" s="200"/>
      <c r="B13307" s="200"/>
    </row>
    <row r="13308" spans="1:2" s="197" customFormat="1" x14ac:dyDescent="0.25">
      <c r="A13308" s="200"/>
      <c r="B13308" s="200"/>
    </row>
    <row r="13309" spans="1:2" s="197" customFormat="1" x14ac:dyDescent="0.25">
      <c r="A13309" s="200"/>
      <c r="B13309" s="200"/>
    </row>
    <row r="13310" spans="1:2" s="197" customFormat="1" x14ac:dyDescent="0.25">
      <c r="A13310" s="200"/>
      <c r="B13310" s="200"/>
    </row>
    <row r="13311" spans="1:2" s="197" customFormat="1" x14ac:dyDescent="0.25">
      <c r="A13311" s="200"/>
      <c r="B13311" s="200"/>
    </row>
    <row r="13312" spans="1:2" s="197" customFormat="1" x14ac:dyDescent="0.25">
      <c r="A13312" s="200"/>
      <c r="B13312" s="200"/>
    </row>
    <row r="13313" spans="1:2" s="197" customFormat="1" x14ac:dyDescent="0.25">
      <c r="A13313" s="200"/>
      <c r="B13313" s="200"/>
    </row>
    <row r="13314" spans="1:2" s="197" customFormat="1" x14ac:dyDescent="0.25">
      <c r="A13314" s="200"/>
      <c r="B13314" s="200"/>
    </row>
    <row r="13315" spans="1:2" s="197" customFormat="1" x14ac:dyDescent="0.25">
      <c r="A13315" s="200"/>
      <c r="B13315" s="200"/>
    </row>
    <row r="13316" spans="1:2" s="197" customFormat="1" x14ac:dyDescent="0.25">
      <c r="A13316" s="200"/>
      <c r="B13316" s="200"/>
    </row>
    <row r="13317" spans="1:2" s="197" customFormat="1" x14ac:dyDescent="0.25">
      <c r="A13317" s="200"/>
      <c r="B13317" s="200"/>
    </row>
    <row r="13318" spans="1:2" s="197" customFormat="1" x14ac:dyDescent="0.25">
      <c r="A13318" s="200"/>
      <c r="B13318" s="200"/>
    </row>
    <row r="13319" spans="1:2" s="197" customFormat="1" x14ac:dyDescent="0.25">
      <c r="A13319" s="200"/>
      <c r="B13319" s="200"/>
    </row>
    <row r="13320" spans="1:2" s="197" customFormat="1" x14ac:dyDescent="0.25">
      <c r="A13320" s="200"/>
      <c r="B13320" s="200"/>
    </row>
    <row r="13321" spans="1:2" s="197" customFormat="1" x14ac:dyDescent="0.25">
      <c r="A13321" s="200"/>
      <c r="B13321" s="200"/>
    </row>
    <row r="13322" spans="1:2" s="197" customFormat="1" x14ac:dyDescent="0.25">
      <c r="A13322" s="200"/>
      <c r="B13322" s="200"/>
    </row>
    <row r="13323" spans="1:2" s="197" customFormat="1" x14ac:dyDescent="0.25">
      <c r="A13323" s="200"/>
      <c r="B13323" s="200"/>
    </row>
    <row r="13324" spans="1:2" s="197" customFormat="1" x14ac:dyDescent="0.25">
      <c r="A13324" s="200"/>
      <c r="B13324" s="200"/>
    </row>
    <row r="13325" spans="1:2" s="197" customFormat="1" x14ac:dyDescent="0.25">
      <c r="A13325" s="200"/>
      <c r="B13325" s="200"/>
    </row>
    <row r="13326" spans="1:2" s="197" customFormat="1" x14ac:dyDescent="0.25">
      <c r="A13326" s="200"/>
      <c r="B13326" s="200"/>
    </row>
    <row r="13327" spans="1:2" s="197" customFormat="1" x14ac:dyDescent="0.25">
      <c r="A13327" s="200"/>
      <c r="B13327" s="200"/>
    </row>
    <row r="13328" spans="1:2" s="197" customFormat="1" x14ac:dyDescent="0.25">
      <c r="A13328" s="200"/>
      <c r="B13328" s="200"/>
    </row>
    <row r="13329" spans="1:2" s="197" customFormat="1" x14ac:dyDescent="0.25">
      <c r="A13329" s="200"/>
      <c r="B13329" s="200"/>
    </row>
    <row r="13330" spans="1:2" s="197" customFormat="1" x14ac:dyDescent="0.25">
      <c r="A13330" s="200"/>
      <c r="B13330" s="200"/>
    </row>
    <row r="13331" spans="1:2" s="197" customFormat="1" x14ac:dyDescent="0.25">
      <c r="A13331" s="200"/>
      <c r="B13331" s="200"/>
    </row>
    <row r="13332" spans="1:2" s="197" customFormat="1" x14ac:dyDescent="0.25">
      <c r="A13332" s="200"/>
      <c r="B13332" s="200"/>
    </row>
    <row r="13333" spans="1:2" s="197" customFormat="1" x14ac:dyDescent="0.25">
      <c r="A13333" s="200"/>
      <c r="B13333" s="200"/>
    </row>
    <row r="13334" spans="1:2" s="197" customFormat="1" x14ac:dyDescent="0.25">
      <c r="A13334" s="200"/>
      <c r="B13334" s="200"/>
    </row>
    <row r="13335" spans="1:2" s="197" customFormat="1" x14ac:dyDescent="0.25">
      <c r="A13335" s="200"/>
      <c r="B13335" s="200"/>
    </row>
    <row r="13336" spans="1:2" s="197" customFormat="1" x14ac:dyDescent="0.25">
      <c r="A13336" s="200"/>
      <c r="B13336" s="200"/>
    </row>
    <row r="13337" spans="1:2" s="197" customFormat="1" x14ac:dyDescent="0.25">
      <c r="A13337" s="200"/>
      <c r="B13337" s="200"/>
    </row>
    <row r="13338" spans="1:2" s="197" customFormat="1" x14ac:dyDescent="0.25">
      <c r="A13338" s="200"/>
      <c r="B13338" s="200"/>
    </row>
    <row r="13339" spans="1:2" s="197" customFormat="1" x14ac:dyDescent="0.25">
      <c r="A13339" s="200"/>
      <c r="B13339" s="200"/>
    </row>
    <row r="13340" spans="1:2" s="197" customFormat="1" x14ac:dyDescent="0.25">
      <c r="A13340" s="200"/>
      <c r="B13340" s="200"/>
    </row>
    <row r="13341" spans="1:2" s="197" customFormat="1" x14ac:dyDescent="0.25">
      <c r="A13341" s="200"/>
      <c r="B13341" s="200"/>
    </row>
    <row r="13342" spans="1:2" s="197" customFormat="1" x14ac:dyDescent="0.25">
      <c r="A13342" s="200"/>
      <c r="B13342" s="200"/>
    </row>
    <row r="13343" spans="1:2" s="197" customFormat="1" x14ac:dyDescent="0.25">
      <c r="A13343" s="200"/>
      <c r="B13343" s="200"/>
    </row>
    <row r="13344" spans="1:2" s="197" customFormat="1" x14ac:dyDescent="0.25">
      <c r="A13344" s="200"/>
      <c r="B13344" s="200"/>
    </row>
    <row r="13345" spans="1:2" s="197" customFormat="1" x14ac:dyDescent="0.25">
      <c r="A13345" s="200"/>
      <c r="B13345" s="200"/>
    </row>
    <row r="13346" spans="1:2" s="197" customFormat="1" x14ac:dyDescent="0.25">
      <c r="A13346" s="200"/>
      <c r="B13346" s="200"/>
    </row>
    <row r="13347" spans="1:2" s="197" customFormat="1" x14ac:dyDescent="0.25">
      <c r="A13347" s="200"/>
      <c r="B13347" s="200"/>
    </row>
    <row r="13348" spans="1:2" s="197" customFormat="1" x14ac:dyDescent="0.25">
      <c r="A13348" s="200"/>
      <c r="B13348" s="200"/>
    </row>
    <row r="13349" spans="1:2" s="197" customFormat="1" x14ac:dyDescent="0.25">
      <c r="A13349" s="200"/>
      <c r="B13349" s="200"/>
    </row>
    <row r="13350" spans="1:2" s="197" customFormat="1" x14ac:dyDescent="0.25">
      <c r="A13350" s="200"/>
      <c r="B13350" s="200"/>
    </row>
    <row r="13351" spans="1:2" s="197" customFormat="1" x14ac:dyDescent="0.25">
      <c r="A13351" s="200"/>
      <c r="B13351" s="200"/>
    </row>
    <row r="13352" spans="1:2" s="197" customFormat="1" x14ac:dyDescent="0.25">
      <c r="A13352" s="200"/>
      <c r="B13352" s="200"/>
    </row>
    <row r="13353" spans="1:2" s="197" customFormat="1" x14ac:dyDescent="0.25">
      <c r="A13353" s="200"/>
      <c r="B13353" s="200"/>
    </row>
    <row r="13354" spans="1:2" s="197" customFormat="1" x14ac:dyDescent="0.25">
      <c r="A13354" s="200"/>
      <c r="B13354" s="200"/>
    </row>
    <row r="13355" spans="1:2" s="197" customFormat="1" x14ac:dyDescent="0.25">
      <c r="A13355" s="200"/>
      <c r="B13355" s="200"/>
    </row>
    <row r="13356" spans="1:2" s="197" customFormat="1" x14ac:dyDescent="0.25">
      <c r="A13356" s="200"/>
      <c r="B13356" s="200"/>
    </row>
    <row r="13357" spans="1:2" s="197" customFormat="1" x14ac:dyDescent="0.25">
      <c r="A13357" s="200"/>
      <c r="B13357" s="200"/>
    </row>
    <row r="13358" spans="1:2" s="197" customFormat="1" x14ac:dyDescent="0.25">
      <c r="A13358" s="200"/>
      <c r="B13358" s="200"/>
    </row>
    <row r="13359" spans="1:2" s="197" customFormat="1" x14ac:dyDescent="0.25">
      <c r="A13359" s="200"/>
      <c r="B13359" s="200"/>
    </row>
    <row r="13360" spans="1:2" s="197" customFormat="1" x14ac:dyDescent="0.25">
      <c r="A13360" s="200"/>
      <c r="B13360" s="200"/>
    </row>
    <row r="13361" spans="1:2" s="197" customFormat="1" x14ac:dyDescent="0.25">
      <c r="A13361" s="200"/>
      <c r="B13361" s="200"/>
    </row>
    <row r="13362" spans="1:2" s="197" customFormat="1" x14ac:dyDescent="0.25">
      <c r="A13362" s="200"/>
      <c r="B13362" s="200"/>
    </row>
    <row r="13363" spans="1:2" s="197" customFormat="1" x14ac:dyDescent="0.25">
      <c r="A13363" s="200"/>
      <c r="B13363" s="200"/>
    </row>
    <row r="13364" spans="1:2" s="197" customFormat="1" x14ac:dyDescent="0.25">
      <c r="A13364" s="200"/>
      <c r="B13364" s="200"/>
    </row>
    <row r="13365" spans="1:2" s="197" customFormat="1" x14ac:dyDescent="0.25">
      <c r="A13365" s="200"/>
      <c r="B13365" s="200"/>
    </row>
    <row r="13366" spans="1:2" s="197" customFormat="1" x14ac:dyDescent="0.25">
      <c r="A13366" s="200"/>
      <c r="B13366" s="200"/>
    </row>
    <row r="13367" spans="1:2" s="197" customFormat="1" x14ac:dyDescent="0.25">
      <c r="A13367" s="200"/>
      <c r="B13367" s="200"/>
    </row>
    <row r="13368" spans="1:2" s="197" customFormat="1" x14ac:dyDescent="0.25">
      <c r="A13368" s="200"/>
      <c r="B13368" s="200"/>
    </row>
    <row r="13369" spans="1:2" s="197" customFormat="1" x14ac:dyDescent="0.25">
      <c r="A13369" s="200"/>
      <c r="B13369" s="200"/>
    </row>
    <row r="13370" spans="1:2" s="197" customFormat="1" x14ac:dyDescent="0.25">
      <c r="A13370" s="200"/>
      <c r="B13370" s="200"/>
    </row>
    <row r="13371" spans="1:2" s="197" customFormat="1" x14ac:dyDescent="0.25">
      <c r="A13371" s="200"/>
      <c r="B13371" s="200"/>
    </row>
    <row r="13372" spans="1:2" s="197" customFormat="1" x14ac:dyDescent="0.25">
      <c r="A13372" s="200"/>
      <c r="B13372" s="200"/>
    </row>
    <row r="13373" spans="1:2" s="197" customFormat="1" x14ac:dyDescent="0.25">
      <c r="A13373" s="200"/>
      <c r="B13373" s="200"/>
    </row>
    <row r="13374" spans="1:2" s="197" customFormat="1" x14ac:dyDescent="0.25">
      <c r="A13374" s="200"/>
      <c r="B13374" s="200"/>
    </row>
    <row r="13375" spans="1:2" s="197" customFormat="1" x14ac:dyDescent="0.25">
      <c r="A13375" s="200"/>
      <c r="B13375" s="200"/>
    </row>
    <row r="13376" spans="1:2" s="197" customFormat="1" x14ac:dyDescent="0.25">
      <c r="A13376" s="200"/>
      <c r="B13376" s="200"/>
    </row>
    <row r="13377" spans="1:2" s="197" customFormat="1" x14ac:dyDescent="0.25">
      <c r="A13377" s="200"/>
      <c r="B13377" s="200"/>
    </row>
    <row r="13378" spans="1:2" s="197" customFormat="1" x14ac:dyDescent="0.25">
      <c r="A13378" s="200"/>
      <c r="B13378" s="200"/>
    </row>
    <row r="13379" spans="1:2" s="197" customFormat="1" x14ac:dyDescent="0.25">
      <c r="A13379" s="200"/>
      <c r="B13379" s="200"/>
    </row>
    <row r="13380" spans="1:2" s="197" customFormat="1" x14ac:dyDescent="0.25">
      <c r="A13380" s="200"/>
      <c r="B13380" s="200"/>
    </row>
    <row r="13381" spans="1:2" s="197" customFormat="1" x14ac:dyDescent="0.25">
      <c r="A13381" s="200"/>
      <c r="B13381" s="200"/>
    </row>
    <row r="13382" spans="1:2" s="197" customFormat="1" x14ac:dyDescent="0.25">
      <c r="A13382" s="200"/>
      <c r="B13382" s="200"/>
    </row>
    <row r="13383" spans="1:2" s="197" customFormat="1" x14ac:dyDescent="0.25">
      <c r="A13383" s="200"/>
      <c r="B13383" s="200"/>
    </row>
    <row r="13384" spans="1:2" s="197" customFormat="1" x14ac:dyDescent="0.25">
      <c r="A13384" s="200"/>
      <c r="B13384" s="200"/>
    </row>
    <row r="13385" spans="1:2" s="197" customFormat="1" x14ac:dyDescent="0.25">
      <c r="A13385" s="200"/>
      <c r="B13385" s="200"/>
    </row>
    <row r="13386" spans="1:2" s="197" customFormat="1" x14ac:dyDescent="0.25">
      <c r="A13386" s="200"/>
      <c r="B13386" s="200"/>
    </row>
    <row r="13387" spans="1:2" s="197" customFormat="1" x14ac:dyDescent="0.25">
      <c r="A13387" s="200"/>
      <c r="B13387" s="200"/>
    </row>
    <row r="13388" spans="1:2" s="197" customFormat="1" x14ac:dyDescent="0.25">
      <c r="A13388" s="200"/>
      <c r="B13388" s="200"/>
    </row>
    <row r="13389" spans="1:2" s="197" customFormat="1" x14ac:dyDescent="0.25">
      <c r="A13389" s="200"/>
      <c r="B13389" s="200"/>
    </row>
    <row r="13390" spans="1:2" s="197" customFormat="1" x14ac:dyDescent="0.25">
      <c r="A13390" s="200"/>
      <c r="B13390" s="200"/>
    </row>
    <row r="13391" spans="1:2" s="197" customFormat="1" x14ac:dyDescent="0.25">
      <c r="A13391" s="200"/>
      <c r="B13391" s="200"/>
    </row>
    <row r="13392" spans="1:2" s="197" customFormat="1" x14ac:dyDescent="0.25">
      <c r="A13392" s="200"/>
      <c r="B13392" s="200"/>
    </row>
    <row r="13393" spans="1:2" s="197" customFormat="1" x14ac:dyDescent="0.25">
      <c r="A13393" s="200"/>
      <c r="B13393" s="200"/>
    </row>
    <row r="13394" spans="1:2" s="197" customFormat="1" x14ac:dyDescent="0.25">
      <c r="A13394" s="200"/>
      <c r="B13394" s="200"/>
    </row>
    <row r="13395" spans="1:2" s="197" customFormat="1" x14ac:dyDescent="0.25">
      <c r="A13395" s="200"/>
      <c r="B13395" s="200"/>
    </row>
    <row r="13396" spans="1:2" s="197" customFormat="1" x14ac:dyDescent="0.25">
      <c r="A13396" s="200"/>
      <c r="B13396" s="200"/>
    </row>
    <row r="13397" spans="1:2" s="197" customFormat="1" x14ac:dyDescent="0.25">
      <c r="A13397" s="200"/>
      <c r="B13397" s="200"/>
    </row>
    <row r="13398" spans="1:2" s="197" customFormat="1" x14ac:dyDescent="0.25">
      <c r="A13398" s="200"/>
      <c r="B13398" s="200"/>
    </row>
    <row r="13399" spans="1:2" s="197" customFormat="1" x14ac:dyDescent="0.25">
      <c r="A13399" s="200"/>
      <c r="B13399" s="200"/>
    </row>
    <row r="13400" spans="1:2" s="197" customFormat="1" x14ac:dyDescent="0.25">
      <c r="A13400" s="200"/>
      <c r="B13400" s="200"/>
    </row>
    <row r="13401" spans="1:2" s="197" customFormat="1" x14ac:dyDescent="0.25">
      <c r="A13401" s="200"/>
      <c r="B13401" s="200"/>
    </row>
    <row r="13402" spans="1:2" s="197" customFormat="1" x14ac:dyDescent="0.25">
      <c r="A13402" s="200"/>
      <c r="B13402" s="200"/>
    </row>
    <row r="13403" spans="1:2" s="197" customFormat="1" x14ac:dyDescent="0.25">
      <c r="A13403" s="200"/>
      <c r="B13403" s="200"/>
    </row>
    <row r="13404" spans="1:2" s="197" customFormat="1" x14ac:dyDescent="0.25">
      <c r="A13404" s="200"/>
      <c r="B13404" s="200"/>
    </row>
    <row r="13405" spans="1:2" s="197" customFormat="1" x14ac:dyDescent="0.25">
      <c r="A13405" s="200"/>
      <c r="B13405" s="200"/>
    </row>
    <row r="13406" spans="1:2" s="197" customFormat="1" x14ac:dyDescent="0.25">
      <c r="A13406" s="200"/>
      <c r="B13406" s="200"/>
    </row>
    <row r="13407" spans="1:2" s="197" customFormat="1" x14ac:dyDescent="0.25">
      <c r="A13407" s="200"/>
      <c r="B13407" s="200"/>
    </row>
    <row r="13408" spans="1:2" s="197" customFormat="1" x14ac:dyDescent="0.25">
      <c r="A13408" s="200"/>
      <c r="B13408" s="200"/>
    </row>
    <row r="13409" spans="1:2" s="197" customFormat="1" x14ac:dyDescent="0.25">
      <c r="A13409" s="200"/>
      <c r="B13409" s="200"/>
    </row>
    <row r="13410" spans="1:2" s="197" customFormat="1" x14ac:dyDescent="0.25">
      <c r="A13410" s="200"/>
      <c r="B13410" s="200"/>
    </row>
    <row r="13411" spans="1:2" s="197" customFormat="1" x14ac:dyDescent="0.25">
      <c r="A13411" s="200"/>
      <c r="B13411" s="200"/>
    </row>
    <row r="13412" spans="1:2" s="197" customFormat="1" x14ac:dyDescent="0.25">
      <c r="A13412" s="200"/>
      <c r="B13412" s="200"/>
    </row>
    <row r="13413" spans="1:2" s="197" customFormat="1" x14ac:dyDescent="0.25">
      <c r="A13413" s="200"/>
      <c r="B13413" s="200"/>
    </row>
    <row r="13414" spans="1:2" s="197" customFormat="1" x14ac:dyDescent="0.25">
      <c r="A13414" s="200"/>
      <c r="B13414" s="200"/>
    </row>
    <row r="13415" spans="1:2" s="197" customFormat="1" x14ac:dyDescent="0.25">
      <c r="A13415" s="200"/>
      <c r="B13415" s="200"/>
    </row>
    <row r="13416" spans="1:2" s="197" customFormat="1" x14ac:dyDescent="0.25">
      <c r="A13416" s="200"/>
      <c r="B13416" s="200"/>
    </row>
    <row r="13417" spans="1:2" s="197" customFormat="1" x14ac:dyDescent="0.25">
      <c r="A13417" s="200"/>
      <c r="B13417" s="200"/>
    </row>
    <row r="13418" spans="1:2" s="197" customFormat="1" x14ac:dyDescent="0.25">
      <c r="A13418" s="200"/>
      <c r="B13418" s="200"/>
    </row>
    <row r="13419" spans="1:2" s="197" customFormat="1" x14ac:dyDescent="0.25">
      <c r="A13419" s="200"/>
      <c r="B13419" s="200"/>
    </row>
    <row r="13420" spans="1:2" s="197" customFormat="1" x14ac:dyDescent="0.25">
      <c r="A13420" s="200"/>
      <c r="B13420" s="200"/>
    </row>
    <row r="13421" spans="1:2" s="197" customFormat="1" x14ac:dyDescent="0.25">
      <c r="A13421" s="200"/>
      <c r="B13421" s="200"/>
    </row>
    <row r="13422" spans="1:2" s="197" customFormat="1" x14ac:dyDescent="0.25">
      <c r="A13422" s="200"/>
      <c r="B13422" s="200"/>
    </row>
    <row r="13423" spans="1:2" s="197" customFormat="1" x14ac:dyDescent="0.25">
      <c r="A13423" s="200"/>
      <c r="B13423" s="200"/>
    </row>
    <row r="13424" spans="1:2" s="197" customFormat="1" x14ac:dyDescent="0.25">
      <c r="A13424" s="200"/>
      <c r="B13424" s="200"/>
    </row>
    <row r="13425" spans="1:2" s="197" customFormat="1" x14ac:dyDescent="0.25">
      <c r="A13425" s="200"/>
      <c r="B13425" s="200"/>
    </row>
    <row r="13426" spans="1:2" s="197" customFormat="1" x14ac:dyDescent="0.25">
      <c r="A13426" s="200"/>
      <c r="B13426" s="200"/>
    </row>
    <row r="13427" spans="1:2" s="197" customFormat="1" x14ac:dyDescent="0.25">
      <c r="A13427" s="200"/>
      <c r="B13427" s="200"/>
    </row>
    <row r="13428" spans="1:2" s="197" customFormat="1" x14ac:dyDescent="0.25">
      <c r="A13428" s="200"/>
      <c r="B13428" s="200"/>
    </row>
    <row r="13429" spans="1:2" s="197" customFormat="1" x14ac:dyDescent="0.25">
      <c r="A13429" s="200"/>
      <c r="B13429" s="200"/>
    </row>
    <row r="13430" spans="1:2" s="197" customFormat="1" x14ac:dyDescent="0.25">
      <c r="A13430" s="200"/>
      <c r="B13430" s="200"/>
    </row>
    <row r="13431" spans="1:2" s="197" customFormat="1" x14ac:dyDescent="0.25">
      <c r="A13431" s="200"/>
      <c r="B13431" s="200"/>
    </row>
    <row r="13432" spans="1:2" s="197" customFormat="1" x14ac:dyDescent="0.25">
      <c r="A13432" s="200"/>
      <c r="B13432" s="200"/>
    </row>
    <row r="13433" spans="1:2" s="197" customFormat="1" x14ac:dyDescent="0.25">
      <c r="A13433" s="200"/>
      <c r="B13433" s="200"/>
    </row>
    <row r="13434" spans="1:2" s="197" customFormat="1" x14ac:dyDescent="0.25">
      <c r="A13434" s="200"/>
      <c r="B13434" s="200"/>
    </row>
    <row r="13435" spans="1:2" s="197" customFormat="1" x14ac:dyDescent="0.25">
      <c r="A13435" s="200"/>
      <c r="B13435" s="200"/>
    </row>
    <row r="13436" spans="1:2" s="197" customFormat="1" x14ac:dyDescent="0.25">
      <c r="A13436" s="200"/>
      <c r="B13436" s="200"/>
    </row>
    <row r="13437" spans="1:2" s="197" customFormat="1" x14ac:dyDescent="0.25">
      <c r="A13437" s="200"/>
      <c r="B13437" s="200"/>
    </row>
    <row r="13438" spans="1:2" s="197" customFormat="1" x14ac:dyDescent="0.25">
      <c r="A13438" s="200"/>
      <c r="B13438" s="200"/>
    </row>
    <row r="13439" spans="1:2" s="197" customFormat="1" x14ac:dyDescent="0.25">
      <c r="A13439" s="200"/>
      <c r="B13439" s="200"/>
    </row>
    <row r="13440" spans="1:2" s="197" customFormat="1" x14ac:dyDescent="0.25">
      <c r="A13440" s="200"/>
      <c r="B13440" s="200"/>
    </row>
    <row r="13441" spans="1:2" s="197" customFormat="1" x14ac:dyDescent="0.25">
      <c r="A13441" s="200"/>
      <c r="B13441" s="200"/>
    </row>
    <row r="13442" spans="1:2" s="197" customFormat="1" x14ac:dyDescent="0.25">
      <c r="A13442" s="200"/>
      <c r="B13442" s="200"/>
    </row>
    <row r="13443" spans="1:2" s="197" customFormat="1" x14ac:dyDescent="0.25">
      <c r="A13443" s="200"/>
      <c r="B13443" s="200"/>
    </row>
    <row r="13444" spans="1:2" s="197" customFormat="1" x14ac:dyDescent="0.25">
      <c r="A13444" s="200"/>
      <c r="B13444" s="200"/>
    </row>
    <row r="13445" spans="1:2" s="197" customFormat="1" x14ac:dyDescent="0.25">
      <c r="A13445" s="200"/>
      <c r="B13445" s="200"/>
    </row>
    <row r="13446" spans="1:2" s="197" customFormat="1" x14ac:dyDescent="0.25">
      <c r="A13446" s="200"/>
      <c r="B13446" s="200"/>
    </row>
    <row r="13447" spans="1:2" s="197" customFormat="1" x14ac:dyDescent="0.25">
      <c r="A13447" s="200"/>
      <c r="B13447" s="200"/>
    </row>
    <row r="13448" spans="1:2" s="197" customFormat="1" x14ac:dyDescent="0.25">
      <c r="A13448" s="200"/>
      <c r="B13448" s="200"/>
    </row>
    <row r="13449" spans="1:2" s="197" customFormat="1" x14ac:dyDescent="0.25">
      <c r="A13449" s="200"/>
      <c r="B13449" s="200"/>
    </row>
    <row r="13450" spans="1:2" s="197" customFormat="1" x14ac:dyDescent="0.25">
      <c r="A13450" s="200"/>
      <c r="B13450" s="200"/>
    </row>
    <row r="13451" spans="1:2" s="197" customFormat="1" x14ac:dyDescent="0.25">
      <c r="A13451" s="200"/>
      <c r="B13451" s="200"/>
    </row>
    <row r="13452" spans="1:2" s="197" customFormat="1" x14ac:dyDescent="0.25">
      <c r="A13452" s="200"/>
      <c r="B13452" s="200"/>
    </row>
    <row r="13453" spans="1:2" s="197" customFormat="1" x14ac:dyDescent="0.25">
      <c r="A13453" s="200"/>
      <c r="B13453" s="200"/>
    </row>
    <row r="13454" spans="1:2" s="197" customFormat="1" x14ac:dyDescent="0.25">
      <c r="A13454" s="200"/>
      <c r="B13454" s="200"/>
    </row>
    <row r="13455" spans="1:2" s="197" customFormat="1" x14ac:dyDescent="0.25">
      <c r="A13455" s="200"/>
      <c r="B13455" s="200"/>
    </row>
    <row r="13456" spans="1:2" s="197" customFormat="1" x14ac:dyDescent="0.25">
      <c r="A13456" s="200"/>
      <c r="B13456" s="200"/>
    </row>
    <row r="13457" spans="1:2" s="197" customFormat="1" x14ac:dyDescent="0.25">
      <c r="A13457" s="200"/>
      <c r="B13457" s="200"/>
    </row>
    <row r="13458" spans="1:2" s="197" customFormat="1" x14ac:dyDescent="0.25">
      <c r="A13458" s="200"/>
      <c r="B13458" s="200"/>
    </row>
    <row r="13459" spans="1:2" s="197" customFormat="1" x14ac:dyDescent="0.25">
      <c r="A13459" s="200"/>
      <c r="B13459" s="200"/>
    </row>
    <row r="13460" spans="1:2" s="197" customFormat="1" x14ac:dyDescent="0.25">
      <c r="A13460" s="200"/>
      <c r="B13460" s="200"/>
    </row>
    <row r="13461" spans="1:2" s="197" customFormat="1" x14ac:dyDescent="0.25">
      <c r="A13461" s="200"/>
      <c r="B13461" s="200"/>
    </row>
    <row r="13462" spans="1:2" s="197" customFormat="1" x14ac:dyDescent="0.25">
      <c r="A13462" s="200"/>
      <c r="B13462" s="200"/>
    </row>
    <row r="13463" spans="1:2" s="197" customFormat="1" x14ac:dyDescent="0.25">
      <c r="A13463" s="200"/>
      <c r="B13463" s="200"/>
    </row>
    <row r="13464" spans="1:2" s="197" customFormat="1" x14ac:dyDescent="0.25">
      <c r="A13464" s="200"/>
      <c r="B13464" s="200"/>
    </row>
    <row r="13465" spans="1:2" s="197" customFormat="1" x14ac:dyDescent="0.25">
      <c r="A13465" s="200"/>
      <c r="B13465" s="200"/>
    </row>
    <row r="13466" spans="1:2" s="197" customFormat="1" x14ac:dyDescent="0.25">
      <c r="A13466" s="200"/>
      <c r="B13466" s="200"/>
    </row>
    <row r="13467" spans="1:2" s="197" customFormat="1" x14ac:dyDescent="0.25">
      <c r="A13467" s="200"/>
      <c r="B13467" s="200"/>
    </row>
    <row r="13468" spans="1:2" s="197" customFormat="1" x14ac:dyDescent="0.25">
      <c r="A13468" s="200"/>
      <c r="B13468" s="200"/>
    </row>
    <row r="13469" spans="1:2" s="197" customFormat="1" x14ac:dyDescent="0.25">
      <c r="A13469" s="200"/>
      <c r="B13469" s="200"/>
    </row>
    <row r="13470" spans="1:2" s="197" customFormat="1" x14ac:dyDescent="0.25">
      <c r="A13470" s="200"/>
      <c r="B13470" s="200"/>
    </row>
    <row r="13471" spans="1:2" s="197" customFormat="1" x14ac:dyDescent="0.25">
      <c r="A13471" s="200"/>
      <c r="B13471" s="200"/>
    </row>
    <row r="13472" spans="1:2" s="197" customFormat="1" x14ac:dyDescent="0.25">
      <c r="A13472" s="200"/>
      <c r="B13472" s="200"/>
    </row>
    <row r="13473" spans="1:2" s="197" customFormat="1" x14ac:dyDescent="0.25">
      <c r="A13473" s="200"/>
      <c r="B13473" s="200"/>
    </row>
    <row r="13474" spans="1:2" s="197" customFormat="1" x14ac:dyDescent="0.25">
      <c r="A13474" s="200"/>
      <c r="B13474" s="200"/>
    </row>
    <row r="13475" spans="1:2" s="197" customFormat="1" x14ac:dyDescent="0.25">
      <c r="A13475" s="200"/>
      <c r="B13475" s="200"/>
    </row>
    <row r="13476" spans="1:2" s="197" customFormat="1" x14ac:dyDescent="0.25">
      <c r="A13476" s="200"/>
      <c r="B13476" s="200"/>
    </row>
    <row r="13477" spans="1:2" s="197" customFormat="1" x14ac:dyDescent="0.25">
      <c r="A13477" s="200"/>
      <c r="B13477" s="200"/>
    </row>
    <row r="13478" spans="1:2" s="197" customFormat="1" x14ac:dyDescent="0.25">
      <c r="A13478" s="200"/>
      <c r="B13478" s="200"/>
    </row>
    <row r="13479" spans="1:2" s="197" customFormat="1" x14ac:dyDescent="0.25">
      <c r="A13479" s="200"/>
      <c r="B13479" s="200"/>
    </row>
    <row r="13480" spans="1:2" s="197" customFormat="1" x14ac:dyDescent="0.25">
      <c r="A13480" s="200"/>
      <c r="B13480" s="200"/>
    </row>
    <row r="13481" spans="1:2" s="197" customFormat="1" x14ac:dyDescent="0.25">
      <c r="A13481" s="200"/>
      <c r="B13481" s="200"/>
    </row>
    <row r="13482" spans="1:2" s="197" customFormat="1" x14ac:dyDescent="0.25">
      <c r="A13482" s="200"/>
      <c r="B13482" s="200"/>
    </row>
    <row r="13483" spans="1:2" s="197" customFormat="1" x14ac:dyDescent="0.25">
      <c r="A13483" s="200"/>
      <c r="B13483" s="200"/>
    </row>
    <row r="13484" spans="1:2" s="197" customFormat="1" x14ac:dyDescent="0.25">
      <c r="A13484" s="200"/>
      <c r="B13484" s="200"/>
    </row>
    <row r="13485" spans="1:2" s="197" customFormat="1" x14ac:dyDescent="0.25">
      <c r="A13485" s="200"/>
      <c r="B13485" s="200"/>
    </row>
    <row r="13486" spans="1:2" s="197" customFormat="1" x14ac:dyDescent="0.25">
      <c r="A13486" s="200"/>
      <c r="B13486" s="200"/>
    </row>
    <row r="13487" spans="1:2" s="197" customFormat="1" x14ac:dyDescent="0.25">
      <c r="A13487" s="200"/>
      <c r="B13487" s="200"/>
    </row>
    <row r="13488" spans="1:2" s="197" customFormat="1" x14ac:dyDescent="0.25">
      <c r="A13488" s="200"/>
      <c r="B13488" s="200"/>
    </row>
    <row r="13489" spans="1:2" s="197" customFormat="1" x14ac:dyDescent="0.25">
      <c r="A13489" s="200"/>
      <c r="B13489" s="200"/>
    </row>
    <row r="13490" spans="1:2" s="197" customFormat="1" x14ac:dyDescent="0.25">
      <c r="A13490" s="200"/>
      <c r="B13490" s="200"/>
    </row>
    <row r="13491" spans="1:2" s="197" customFormat="1" x14ac:dyDescent="0.25">
      <c r="A13491" s="200"/>
      <c r="B13491" s="200"/>
    </row>
    <row r="13492" spans="1:2" s="197" customFormat="1" x14ac:dyDescent="0.25">
      <c r="A13492" s="200"/>
      <c r="B13492" s="200"/>
    </row>
    <row r="13493" spans="1:2" s="197" customFormat="1" x14ac:dyDescent="0.25">
      <c r="A13493" s="200"/>
      <c r="B13493" s="200"/>
    </row>
    <row r="13494" spans="1:2" s="197" customFormat="1" x14ac:dyDescent="0.25">
      <c r="A13494" s="200"/>
      <c r="B13494" s="200"/>
    </row>
    <row r="13495" spans="1:2" s="197" customFormat="1" x14ac:dyDescent="0.25">
      <c r="A13495" s="200"/>
      <c r="B13495" s="200"/>
    </row>
    <row r="13496" spans="1:2" s="197" customFormat="1" x14ac:dyDescent="0.25">
      <c r="A13496" s="200"/>
      <c r="B13496" s="200"/>
    </row>
    <row r="13497" spans="1:2" s="197" customFormat="1" x14ac:dyDescent="0.25">
      <c r="A13497" s="200"/>
      <c r="B13497" s="200"/>
    </row>
    <row r="13498" spans="1:2" s="197" customFormat="1" x14ac:dyDescent="0.25">
      <c r="A13498" s="200"/>
      <c r="B13498" s="200"/>
    </row>
    <row r="13499" spans="1:2" s="197" customFormat="1" x14ac:dyDescent="0.25">
      <c r="A13499" s="200"/>
      <c r="B13499" s="200"/>
    </row>
    <row r="13500" spans="1:2" s="197" customFormat="1" x14ac:dyDescent="0.25">
      <c r="A13500" s="200"/>
      <c r="B13500" s="200"/>
    </row>
    <row r="13501" spans="1:2" s="197" customFormat="1" x14ac:dyDescent="0.25">
      <c r="A13501" s="200"/>
      <c r="B13501" s="200"/>
    </row>
    <row r="13502" spans="1:2" s="197" customFormat="1" x14ac:dyDescent="0.25">
      <c r="A13502" s="200"/>
      <c r="B13502" s="200"/>
    </row>
    <row r="13503" spans="1:2" s="197" customFormat="1" x14ac:dyDescent="0.25">
      <c r="A13503" s="200"/>
      <c r="B13503" s="200"/>
    </row>
    <row r="13504" spans="1:2" s="197" customFormat="1" x14ac:dyDescent="0.25">
      <c r="A13504" s="200"/>
      <c r="B13504" s="200"/>
    </row>
    <row r="13505" spans="1:2" s="197" customFormat="1" x14ac:dyDescent="0.25">
      <c r="A13505" s="200"/>
      <c r="B13505" s="200"/>
    </row>
    <row r="13506" spans="1:2" s="197" customFormat="1" x14ac:dyDescent="0.25">
      <c r="A13506" s="200"/>
      <c r="B13506" s="200"/>
    </row>
    <row r="13507" spans="1:2" s="197" customFormat="1" x14ac:dyDescent="0.25">
      <c r="A13507" s="200"/>
      <c r="B13507" s="200"/>
    </row>
    <row r="13508" spans="1:2" s="197" customFormat="1" x14ac:dyDescent="0.25">
      <c r="A13508" s="200"/>
      <c r="B13508" s="200"/>
    </row>
    <row r="13509" spans="1:2" s="197" customFormat="1" x14ac:dyDescent="0.25">
      <c r="A13509" s="200"/>
      <c r="B13509" s="200"/>
    </row>
    <row r="13510" spans="1:2" s="197" customFormat="1" x14ac:dyDescent="0.25">
      <c r="A13510" s="200"/>
      <c r="B13510" s="200"/>
    </row>
    <row r="13511" spans="1:2" s="197" customFormat="1" x14ac:dyDescent="0.25">
      <c r="A13511" s="200"/>
      <c r="B13511" s="200"/>
    </row>
    <row r="13512" spans="1:2" s="197" customFormat="1" x14ac:dyDescent="0.25">
      <c r="A13512" s="200"/>
      <c r="B13512" s="200"/>
    </row>
    <row r="13513" spans="1:2" s="197" customFormat="1" x14ac:dyDescent="0.25">
      <c r="A13513" s="200"/>
      <c r="B13513" s="200"/>
    </row>
    <row r="13514" spans="1:2" s="197" customFormat="1" x14ac:dyDescent="0.25">
      <c r="A13514" s="200"/>
      <c r="B13514" s="200"/>
    </row>
    <row r="13515" spans="1:2" s="197" customFormat="1" x14ac:dyDescent="0.25">
      <c r="A13515" s="200"/>
      <c r="B13515" s="200"/>
    </row>
    <row r="13516" spans="1:2" s="197" customFormat="1" x14ac:dyDescent="0.25">
      <c r="A13516" s="200"/>
      <c r="B13516" s="200"/>
    </row>
    <row r="13517" spans="1:2" s="197" customFormat="1" x14ac:dyDescent="0.25">
      <c r="A13517" s="200"/>
      <c r="B13517" s="200"/>
    </row>
    <row r="13518" spans="1:2" s="197" customFormat="1" x14ac:dyDescent="0.25">
      <c r="A13518" s="200"/>
      <c r="B13518" s="200"/>
    </row>
    <row r="13519" spans="1:2" s="197" customFormat="1" x14ac:dyDescent="0.25">
      <c r="A13519" s="200"/>
      <c r="B13519" s="200"/>
    </row>
    <row r="13520" spans="1:2" s="197" customFormat="1" x14ac:dyDescent="0.25">
      <c r="A13520" s="200"/>
      <c r="B13520" s="200"/>
    </row>
    <row r="13521" spans="1:2" s="197" customFormat="1" x14ac:dyDescent="0.25">
      <c r="A13521" s="200"/>
      <c r="B13521" s="200"/>
    </row>
    <row r="13522" spans="1:2" s="197" customFormat="1" x14ac:dyDescent="0.25">
      <c r="A13522" s="200"/>
      <c r="B13522" s="200"/>
    </row>
    <row r="13523" spans="1:2" s="197" customFormat="1" x14ac:dyDescent="0.25">
      <c r="A13523" s="200"/>
      <c r="B13523" s="200"/>
    </row>
    <row r="13524" spans="1:2" s="197" customFormat="1" x14ac:dyDescent="0.25">
      <c r="A13524" s="200"/>
      <c r="B13524" s="200"/>
    </row>
    <row r="13525" spans="1:2" s="197" customFormat="1" x14ac:dyDescent="0.25">
      <c r="A13525" s="200"/>
      <c r="B13525" s="200"/>
    </row>
    <row r="13526" spans="1:2" s="197" customFormat="1" x14ac:dyDescent="0.25">
      <c r="A13526" s="200"/>
      <c r="B13526" s="200"/>
    </row>
    <row r="13527" spans="1:2" s="197" customFormat="1" x14ac:dyDescent="0.25">
      <c r="A13527" s="200"/>
      <c r="B13527" s="200"/>
    </row>
    <row r="13528" spans="1:2" s="197" customFormat="1" x14ac:dyDescent="0.25">
      <c r="A13528" s="200"/>
      <c r="B13528" s="200"/>
    </row>
    <row r="13529" spans="1:2" s="197" customFormat="1" x14ac:dyDescent="0.25">
      <c r="A13529" s="200"/>
      <c r="B13529" s="200"/>
    </row>
    <row r="13530" spans="1:2" s="197" customFormat="1" x14ac:dyDescent="0.25">
      <c r="A13530" s="200"/>
      <c r="B13530" s="200"/>
    </row>
    <row r="13531" spans="1:2" s="197" customFormat="1" x14ac:dyDescent="0.25">
      <c r="A13531" s="200"/>
      <c r="B13531" s="200"/>
    </row>
    <row r="13532" spans="1:2" s="197" customFormat="1" x14ac:dyDescent="0.25">
      <c r="A13532" s="200"/>
      <c r="B13532" s="200"/>
    </row>
    <row r="13533" spans="1:2" s="197" customFormat="1" x14ac:dyDescent="0.25">
      <c r="A13533" s="200"/>
      <c r="B13533" s="200"/>
    </row>
    <row r="13534" spans="1:2" s="197" customFormat="1" x14ac:dyDescent="0.25">
      <c r="A13534" s="200"/>
      <c r="B13534" s="200"/>
    </row>
    <row r="13535" spans="1:2" s="197" customFormat="1" x14ac:dyDescent="0.25">
      <c r="A13535" s="200"/>
      <c r="B13535" s="200"/>
    </row>
    <row r="13536" spans="1:2" s="197" customFormat="1" x14ac:dyDescent="0.25">
      <c r="A13536" s="200"/>
      <c r="B13536" s="200"/>
    </row>
    <row r="13537" spans="1:2" s="197" customFormat="1" x14ac:dyDescent="0.25">
      <c r="A13537" s="200"/>
      <c r="B13537" s="200"/>
    </row>
    <row r="13538" spans="1:2" s="197" customFormat="1" x14ac:dyDescent="0.25">
      <c r="A13538" s="200"/>
      <c r="B13538" s="200"/>
    </row>
    <row r="13539" spans="1:2" s="197" customFormat="1" x14ac:dyDescent="0.25">
      <c r="A13539" s="200"/>
      <c r="B13539" s="200"/>
    </row>
    <row r="13540" spans="1:2" s="197" customFormat="1" x14ac:dyDescent="0.25">
      <c r="A13540" s="200"/>
      <c r="B13540" s="200"/>
    </row>
    <row r="13541" spans="1:2" s="197" customFormat="1" x14ac:dyDescent="0.25">
      <c r="A13541" s="200"/>
      <c r="B13541" s="200"/>
    </row>
    <row r="13542" spans="1:2" s="197" customFormat="1" x14ac:dyDescent="0.25">
      <c r="A13542" s="200"/>
      <c r="B13542" s="200"/>
    </row>
    <row r="13543" spans="1:2" s="197" customFormat="1" x14ac:dyDescent="0.25">
      <c r="A13543" s="200"/>
      <c r="B13543" s="200"/>
    </row>
    <row r="13544" spans="1:2" s="197" customFormat="1" x14ac:dyDescent="0.25">
      <c r="A13544" s="200"/>
      <c r="B13544" s="200"/>
    </row>
    <row r="13545" spans="1:2" s="197" customFormat="1" x14ac:dyDescent="0.25">
      <c r="A13545" s="200"/>
      <c r="B13545" s="200"/>
    </row>
    <row r="13546" spans="1:2" s="197" customFormat="1" x14ac:dyDescent="0.25">
      <c r="A13546" s="200"/>
      <c r="B13546" s="200"/>
    </row>
    <row r="13547" spans="1:2" s="197" customFormat="1" x14ac:dyDescent="0.25">
      <c r="A13547" s="200"/>
      <c r="B13547" s="200"/>
    </row>
    <row r="13548" spans="1:2" s="197" customFormat="1" x14ac:dyDescent="0.25">
      <c r="A13548" s="200"/>
      <c r="B13548" s="200"/>
    </row>
    <row r="13549" spans="1:2" s="197" customFormat="1" x14ac:dyDescent="0.25">
      <c r="A13549" s="200"/>
      <c r="B13549" s="200"/>
    </row>
    <row r="13550" spans="1:2" s="197" customFormat="1" x14ac:dyDescent="0.25">
      <c r="A13550" s="200"/>
      <c r="B13550" s="200"/>
    </row>
    <row r="13551" spans="1:2" s="197" customFormat="1" x14ac:dyDescent="0.25">
      <c r="A13551" s="200"/>
      <c r="B13551" s="200"/>
    </row>
    <row r="13552" spans="1:2" s="197" customFormat="1" x14ac:dyDescent="0.25">
      <c r="A13552" s="200"/>
      <c r="B13552" s="200"/>
    </row>
    <row r="13553" spans="1:2" s="197" customFormat="1" x14ac:dyDescent="0.25">
      <c r="A13553" s="200"/>
      <c r="B13553" s="200"/>
    </row>
    <row r="13554" spans="1:2" s="197" customFormat="1" x14ac:dyDescent="0.25">
      <c r="A13554" s="200"/>
      <c r="B13554" s="200"/>
    </row>
    <row r="13555" spans="1:2" s="197" customFormat="1" x14ac:dyDescent="0.25">
      <c r="A13555" s="200"/>
      <c r="B13555" s="200"/>
    </row>
    <row r="13556" spans="1:2" s="197" customFormat="1" x14ac:dyDescent="0.25">
      <c r="A13556" s="200"/>
      <c r="B13556" s="200"/>
    </row>
    <row r="13557" spans="1:2" s="197" customFormat="1" x14ac:dyDescent="0.25">
      <c r="A13557" s="200"/>
      <c r="B13557" s="200"/>
    </row>
    <row r="13558" spans="1:2" s="197" customFormat="1" x14ac:dyDescent="0.25">
      <c r="A13558" s="200"/>
      <c r="B13558" s="200"/>
    </row>
    <row r="13559" spans="1:2" s="197" customFormat="1" x14ac:dyDescent="0.25">
      <c r="A13559" s="200"/>
      <c r="B13559" s="200"/>
    </row>
    <row r="13560" spans="1:2" s="197" customFormat="1" x14ac:dyDescent="0.25">
      <c r="A13560" s="200"/>
      <c r="B13560" s="200"/>
    </row>
    <row r="13561" spans="1:2" s="197" customFormat="1" x14ac:dyDescent="0.25">
      <c r="A13561" s="200"/>
      <c r="B13561" s="200"/>
    </row>
    <row r="13562" spans="1:2" s="197" customFormat="1" x14ac:dyDescent="0.25">
      <c r="A13562" s="200"/>
      <c r="B13562" s="200"/>
    </row>
    <row r="13563" spans="1:2" s="197" customFormat="1" x14ac:dyDescent="0.25">
      <c r="A13563" s="200"/>
      <c r="B13563" s="200"/>
    </row>
    <row r="13564" spans="1:2" s="197" customFormat="1" x14ac:dyDescent="0.25">
      <c r="A13564" s="200"/>
      <c r="B13564" s="200"/>
    </row>
    <row r="13565" spans="1:2" s="197" customFormat="1" x14ac:dyDescent="0.25">
      <c r="A13565" s="200"/>
      <c r="B13565" s="200"/>
    </row>
    <row r="13566" spans="1:2" s="197" customFormat="1" x14ac:dyDescent="0.25">
      <c r="A13566" s="200"/>
      <c r="B13566" s="200"/>
    </row>
    <row r="13567" spans="1:2" s="197" customFormat="1" x14ac:dyDescent="0.25">
      <c r="A13567" s="200"/>
      <c r="B13567" s="200"/>
    </row>
    <row r="13568" spans="1:2" s="197" customFormat="1" x14ac:dyDescent="0.25">
      <c r="A13568" s="200"/>
      <c r="B13568" s="200"/>
    </row>
    <row r="13569" spans="1:2" s="197" customFormat="1" x14ac:dyDescent="0.25">
      <c r="A13569" s="200"/>
      <c r="B13569" s="200"/>
    </row>
    <row r="13570" spans="1:2" s="197" customFormat="1" x14ac:dyDescent="0.25">
      <c r="A13570" s="200"/>
      <c r="B13570" s="200"/>
    </row>
    <row r="13571" spans="1:2" s="197" customFormat="1" x14ac:dyDescent="0.25">
      <c r="A13571" s="200"/>
      <c r="B13571" s="200"/>
    </row>
    <row r="13572" spans="1:2" s="197" customFormat="1" x14ac:dyDescent="0.25">
      <c r="A13572" s="200"/>
      <c r="B13572" s="200"/>
    </row>
    <row r="13573" spans="1:2" s="197" customFormat="1" x14ac:dyDescent="0.25">
      <c r="A13573" s="200"/>
      <c r="B13573" s="200"/>
    </row>
    <row r="13574" spans="1:2" s="197" customFormat="1" x14ac:dyDescent="0.25">
      <c r="A13574" s="200"/>
      <c r="B13574" s="200"/>
    </row>
    <row r="13575" spans="1:2" s="197" customFormat="1" x14ac:dyDescent="0.25">
      <c r="A13575" s="200"/>
      <c r="B13575" s="200"/>
    </row>
    <row r="13576" spans="1:2" s="197" customFormat="1" x14ac:dyDescent="0.25">
      <c r="A13576" s="200"/>
      <c r="B13576" s="200"/>
    </row>
    <row r="13577" spans="1:2" s="197" customFormat="1" x14ac:dyDescent="0.25">
      <c r="A13577" s="200"/>
      <c r="B13577" s="200"/>
    </row>
    <row r="13578" spans="1:2" s="197" customFormat="1" x14ac:dyDescent="0.25">
      <c r="A13578" s="200"/>
      <c r="B13578" s="200"/>
    </row>
    <row r="13579" spans="1:2" s="197" customFormat="1" x14ac:dyDescent="0.25">
      <c r="A13579" s="200"/>
      <c r="B13579" s="200"/>
    </row>
    <row r="13580" spans="1:2" s="197" customFormat="1" x14ac:dyDescent="0.25">
      <c r="A13580" s="200"/>
      <c r="B13580" s="200"/>
    </row>
    <row r="13581" spans="1:2" s="197" customFormat="1" x14ac:dyDescent="0.25">
      <c r="A13581" s="200"/>
      <c r="B13581" s="200"/>
    </row>
    <row r="13582" spans="1:2" s="197" customFormat="1" x14ac:dyDescent="0.25">
      <c r="A13582" s="200"/>
      <c r="B13582" s="200"/>
    </row>
    <row r="13583" spans="1:2" s="197" customFormat="1" x14ac:dyDescent="0.25">
      <c r="A13583" s="200"/>
      <c r="B13583" s="200"/>
    </row>
    <row r="13584" spans="1:2" s="197" customFormat="1" x14ac:dyDescent="0.25">
      <c r="A13584" s="200"/>
      <c r="B13584" s="200"/>
    </row>
    <row r="13585" spans="1:2" s="197" customFormat="1" x14ac:dyDescent="0.25">
      <c r="A13585" s="200"/>
      <c r="B13585" s="200"/>
    </row>
    <row r="13586" spans="1:2" s="197" customFormat="1" x14ac:dyDescent="0.25">
      <c r="A13586" s="200"/>
      <c r="B13586" s="200"/>
    </row>
    <row r="13587" spans="1:2" s="197" customFormat="1" x14ac:dyDescent="0.25">
      <c r="A13587" s="200"/>
      <c r="B13587" s="200"/>
    </row>
    <row r="13588" spans="1:2" s="197" customFormat="1" x14ac:dyDescent="0.25">
      <c r="A13588" s="200"/>
      <c r="B13588" s="200"/>
    </row>
    <row r="13589" spans="1:2" s="197" customFormat="1" x14ac:dyDescent="0.25">
      <c r="A13589" s="200"/>
      <c r="B13589" s="200"/>
    </row>
    <row r="13590" spans="1:2" s="197" customFormat="1" x14ac:dyDescent="0.25">
      <c r="A13590" s="200"/>
      <c r="B13590" s="200"/>
    </row>
    <row r="13591" spans="1:2" s="197" customFormat="1" x14ac:dyDescent="0.25">
      <c r="A13591" s="200"/>
      <c r="B13591" s="200"/>
    </row>
    <row r="13592" spans="1:2" s="197" customFormat="1" x14ac:dyDescent="0.25">
      <c r="A13592" s="200"/>
      <c r="B13592" s="200"/>
    </row>
    <row r="13593" spans="1:2" s="197" customFormat="1" x14ac:dyDescent="0.25">
      <c r="A13593" s="200"/>
      <c r="B13593" s="200"/>
    </row>
    <row r="13594" spans="1:2" s="197" customFormat="1" x14ac:dyDescent="0.25">
      <c r="A13594" s="200"/>
      <c r="B13594" s="200"/>
    </row>
    <row r="13595" spans="1:2" s="197" customFormat="1" x14ac:dyDescent="0.25">
      <c r="A13595" s="200"/>
      <c r="B13595" s="200"/>
    </row>
    <row r="13596" spans="1:2" s="197" customFormat="1" x14ac:dyDescent="0.25">
      <c r="A13596" s="200"/>
      <c r="B13596" s="200"/>
    </row>
    <row r="13597" spans="1:2" s="197" customFormat="1" x14ac:dyDescent="0.25">
      <c r="A13597" s="200"/>
      <c r="B13597" s="200"/>
    </row>
    <row r="13598" spans="1:2" s="197" customFormat="1" x14ac:dyDescent="0.25">
      <c r="A13598" s="200"/>
      <c r="B13598" s="200"/>
    </row>
    <row r="13599" spans="1:2" s="197" customFormat="1" x14ac:dyDescent="0.25">
      <c r="A13599" s="200"/>
      <c r="B13599" s="200"/>
    </row>
    <row r="13600" spans="1:2" s="197" customFormat="1" x14ac:dyDescent="0.25">
      <c r="A13600" s="200"/>
      <c r="B13600" s="200"/>
    </row>
    <row r="13601" spans="1:2" s="197" customFormat="1" x14ac:dyDescent="0.25">
      <c r="A13601" s="200"/>
      <c r="B13601" s="200"/>
    </row>
    <row r="13602" spans="1:2" s="197" customFormat="1" x14ac:dyDescent="0.25">
      <c r="A13602" s="200"/>
      <c r="B13602" s="200"/>
    </row>
    <row r="13603" spans="1:2" s="197" customFormat="1" x14ac:dyDescent="0.25">
      <c r="A13603" s="200"/>
      <c r="B13603" s="200"/>
    </row>
    <row r="13604" spans="1:2" s="197" customFormat="1" x14ac:dyDescent="0.25">
      <c r="A13604" s="200"/>
      <c r="B13604" s="200"/>
    </row>
    <row r="13605" spans="1:2" s="197" customFormat="1" x14ac:dyDescent="0.25">
      <c r="A13605" s="200"/>
      <c r="B13605" s="200"/>
    </row>
    <row r="13606" spans="1:2" s="197" customFormat="1" x14ac:dyDescent="0.25">
      <c r="A13606" s="200"/>
      <c r="B13606" s="200"/>
    </row>
    <row r="13607" spans="1:2" s="197" customFormat="1" x14ac:dyDescent="0.25">
      <c r="A13607" s="200"/>
      <c r="B13607" s="200"/>
    </row>
    <row r="13608" spans="1:2" s="197" customFormat="1" x14ac:dyDescent="0.25">
      <c r="A13608" s="200"/>
      <c r="B13608" s="200"/>
    </row>
    <row r="13609" spans="1:2" s="197" customFormat="1" x14ac:dyDescent="0.25">
      <c r="A13609" s="200"/>
      <c r="B13609" s="200"/>
    </row>
    <row r="13610" spans="1:2" s="197" customFormat="1" x14ac:dyDescent="0.25">
      <c r="A13610" s="200"/>
      <c r="B13610" s="200"/>
    </row>
    <row r="13611" spans="1:2" s="197" customFormat="1" x14ac:dyDescent="0.25">
      <c r="A13611" s="200"/>
      <c r="B13611" s="200"/>
    </row>
    <row r="13612" spans="1:2" s="197" customFormat="1" x14ac:dyDescent="0.25">
      <c r="A13612" s="200"/>
      <c r="B13612" s="200"/>
    </row>
    <row r="13613" spans="1:2" s="197" customFormat="1" x14ac:dyDescent="0.25">
      <c r="A13613" s="200"/>
      <c r="B13613" s="200"/>
    </row>
    <row r="13614" spans="1:2" s="197" customFormat="1" x14ac:dyDescent="0.25">
      <c r="A13614" s="200"/>
      <c r="B13614" s="200"/>
    </row>
    <row r="13615" spans="1:2" s="197" customFormat="1" x14ac:dyDescent="0.25">
      <c r="A13615" s="200"/>
      <c r="B13615" s="200"/>
    </row>
    <row r="13616" spans="1:2" s="197" customFormat="1" x14ac:dyDescent="0.25">
      <c r="A13616" s="200"/>
      <c r="B13616" s="200"/>
    </row>
    <row r="13617" spans="1:2" s="197" customFormat="1" x14ac:dyDescent="0.25">
      <c r="A13617" s="200"/>
      <c r="B13617" s="200"/>
    </row>
    <row r="13618" spans="1:2" s="197" customFormat="1" x14ac:dyDescent="0.25">
      <c r="A13618" s="200"/>
      <c r="B13618" s="200"/>
    </row>
    <row r="13619" spans="1:2" s="197" customFormat="1" x14ac:dyDescent="0.25">
      <c r="A13619" s="200"/>
      <c r="B13619" s="200"/>
    </row>
    <row r="13620" spans="1:2" s="197" customFormat="1" x14ac:dyDescent="0.25">
      <c r="A13620" s="200"/>
      <c r="B13620" s="200"/>
    </row>
    <row r="13621" spans="1:2" s="197" customFormat="1" x14ac:dyDescent="0.25">
      <c r="A13621" s="200"/>
      <c r="B13621" s="200"/>
    </row>
    <row r="13622" spans="1:2" s="197" customFormat="1" x14ac:dyDescent="0.25">
      <c r="A13622" s="200"/>
      <c r="B13622" s="200"/>
    </row>
    <row r="13623" spans="1:2" s="197" customFormat="1" x14ac:dyDescent="0.25">
      <c r="A13623" s="200"/>
      <c r="B13623" s="200"/>
    </row>
    <row r="13624" spans="1:2" s="197" customFormat="1" x14ac:dyDescent="0.25">
      <c r="A13624" s="200"/>
      <c r="B13624" s="200"/>
    </row>
    <row r="13625" spans="1:2" s="197" customFormat="1" x14ac:dyDescent="0.25">
      <c r="A13625" s="200"/>
      <c r="B13625" s="200"/>
    </row>
    <row r="13626" spans="1:2" s="197" customFormat="1" x14ac:dyDescent="0.25">
      <c r="A13626" s="200"/>
      <c r="B13626" s="200"/>
    </row>
    <row r="13627" spans="1:2" s="197" customFormat="1" x14ac:dyDescent="0.25">
      <c r="A13627" s="200"/>
      <c r="B13627" s="200"/>
    </row>
    <row r="13628" spans="1:2" s="197" customFormat="1" x14ac:dyDescent="0.25">
      <c r="A13628" s="200"/>
      <c r="B13628" s="200"/>
    </row>
    <row r="13629" spans="1:2" s="197" customFormat="1" x14ac:dyDescent="0.25">
      <c r="A13629" s="200"/>
      <c r="B13629" s="200"/>
    </row>
    <row r="13630" spans="1:2" s="197" customFormat="1" x14ac:dyDescent="0.25">
      <c r="A13630" s="200"/>
      <c r="B13630" s="200"/>
    </row>
    <row r="13631" spans="1:2" s="197" customFormat="1" x14ac:dyDescent="0.25">
      <c r="A13631" s="200"/>
      <c r="B13631" s="200"/>
    </row>
    <row r="13632" spans="1:2" s="197" customFormat="1" x14ac:dyDescent="0.25">
      <c r="A13632" s="200"/>
      <c r="B13632" s="200"/>
    </row>
    <row r="13633" spans="1:2" s="197" customFormat="1" x14ac:dyDescent="0.25">
      <c r="A13633" s="200"/>
      <c r="B13633" s="200"/>
    </row>
    <row r="13634" spans="1:2" s="197" customFormat="1" x14ac:dyDescent="0.25">
      <c r="A13634" s="200"/>
      <c r="B13634" s="200"/>
    </row>
    <row r="13635" spans="1:2" s="197" customFormat="1" x14ac:dyDescent="0.25">
      <c r="A13635" s="200"/>
      <c r="B13635" s="200"/>
    </row>
    <row r="13636" spans="1:2" s="197" customFormat="1" x14ac:dyDescent="0.25">
      <c r="A13636" s="200"/>
      <c r="B13636" s="200"/>
    </row>
    <row r="13637" spans="1:2" s="197" customFormat="1" x14ac:dyDescent="0.25">
      <c r="A13637" s="200"/>
      <c r="B13637" s="200"/>
    </row>
    <row r="13638" spans="1:2" s="197" customFormat="1" x14ac:dyDescent="0.25">
      <c r="A13638" s="200"/>
      <c r="B13638" s="200"/>
    </row>
    <row r="13639" spans="1:2" s="197" customFormat="1" x14ac:dyDescent="0.25">
      <c r="A13639" s="200"/>
      <c r="B13639" s="200"/>
    </row>
    <row r="13640" spans="1:2" s="197" customFormat="1" x14ac:dyDescent="0.25">
      <c r="A13640" s="200"/>
      <c r="B13640" s="200"/>
    </row>
    <row r="13641" spans="1:2" s="197" customFormat="1" x14ac:dyDescent="0.25">
      <c r="A13641" s="200"/>
      <c r="B13641" s="200"/>
    </row>
    <row r="13642" spans="1:2" s="197" customFormat="1" x14ac:dyDescent="0.25">
      <c r="A13642" s="200"/>
      <c r="B13642" s="200"/>
    </row>
    <row r="13643" spans="1:2" s="197" customFormat="1" x14ac:dyDescent="0.25">
      <c r="A13643" s="200"/>
      <c r="B13643" s="200"/>
    </row>
    <row r="13644" spans="1:2" s="197" customFormat="1" x14ac:dyDescent="0.25">
      <c r="A13644" s="200"/>
      <c r="B13644" s="200"/>
    </row>
    <row r="13645" spans="1:2" s="197" customFormat="1" x14ac:dyDescent="0.25">
      <c r="A13645" s="200"/>
      <c r="B13645" s="200"/>
    </row>
    <row r="13646" spans="1:2" s="197" customFormat="1" x14ac:dyDescent="0.25">
      <c r="A13646" s="200"/>
      <c r="B13646" s="200"/>
    </row>
    <row r="13647" spans="1:2" s="197" customFormat="1" x14ac:dyDescent="0.25">
      <c r="A13647" s="200"/>
      <c r="B13647" s="200"/>
    </row>
    <row r="13648" spans="1:2" s="197" customFormat="1" x14ac:dyDescent="0.25">
      <c r="A13648" s="200"/>
      <c r="B13648" s="200"/>
    </row>
    <row r="13649" spans="1:2" s="197" customFormat="1" x14ac:dyDescent="0.25">
      <c r="A13649" s="200"/>
      <c r="B13649" s="200"/>
    </row>
    <row r="13650" spans="1:2" s="197" customFormat="1" x14ac:dyDescent="0.25">
      <c r="A13650" s="200"/>
      <c r="B13650" s="200"/>
    </row>
    <row r="13651" spans="1:2" s="197" customFormat="1" x14ac:dyDescent="0.25">
      <c r="A13651" s="200"/>
      <c r="B13651" s="200"/>
    </row>
    <row r="13652" spans="1:2" s="197" customFormat="1" x14ac:dyDescent="0.25">
      <c r="A13652" s="200"/>
      <c r="B13652" s="200"/>
    </row>
    <row r="13653" spans="1:2" s="197" customFormat="1" x14ac:dyDescent="0.25">
      <c r="A13653" s="200"/>
      <c r="B13653" s="200"/>
    </row>
    <row r="13654" spans="1:2" s="197" customFormat="1" x14ac:dyDescent="0.25">
      <c r="A13654" s="200"/>
      <c r="B13654" s="200"/>
    </row>
    <row r="13655" spans="1:2" s="197" customFormat="1" x14ac:dyDescent="0.25">
      <c r="A13655" s="200"/>
      <c r="B13655" s="200"/>
    </row>
    <row r="13656" spans="1:2" s="197" customFormat="1" x14ac:dyDescent="0.25">
      <c r="A13656" s="200"/>
      <c r="B13656" s="200"/>
    </row>
    <row r="13657" spans="1:2" s="197" customFormat="1" x14ac:dyDescent="0.25">
      <c r="A13657" s="200"/>
      <c r="B13657" s="200"/>
    </row>
    <row r="13658" spans="1:2" s="197" customFormat="1" x14ac:dyDescent="0.25">
      <c r="A13658" s="200"/>
      <c r="B13658" s="200"/>
    </row>
    <row r="13659" spans="1:2" s="197" customFormat="1" x14ac:dyDescent="0.25">
      <c r="A13659" s="200"/>
      <c r="B13659" s="200"/>
    </row>
    <row r="13660" spans="1:2" s="197" customFormat="1" x14ac:dyDescent="0.25">
      <c r="A13660" s="200"/>
      <c r="B13660" s="200"/>
    </row>
    <row r="13661" spans="1:2" s="197" customFormat="1" x14ac:dyDescent="0.25">
      <c r="A13661" s="200"/>
      <c r="B13661" s="200"/>
    </row>
    <row r="13662" spans="1:2" s="197" customFormat="1" x14ac:dyDescent="0.25">
      <c r="A13662" s="200"/>
      <c r="B13662" s="200"/>
    </row>
    <row r="13663" spans="1:2" s="197" customFormat="1" x14ac:dyDescent="0.25">
      <c r="A13663" s="200"/>
      <c r="B13663" s="200"/>
    </row>
    <row r="13664" spans="1:2" s="197" customFormat="1" x14ac:dyDescent="0.25">
      <c r="A13664" s="200"/>
      <c r="B13664" s="200"/>
    </row>
    <row r="13665" spans="1:2" s="197" customFormat="1" x14ac:dyDescent="0.25">
      <c r="A13665" s="200"/>
      <c r="B13665" s="200"/>
    </row>
    <row r="13666" spans="1:2" s="197" customFormat="1" x14ac:dyDescent="0.25">
      <c r="A13666" s="200"/>
      <c r="B13666" s="200"/>
    </row>
    <row r="13667" spans="1:2" s="197" customFormat="1" x14ac:dyDescent="0.25">
      <c r="A13667" s="200"/>
      <c r="B13667" s="200"/>
    </row>
    <row r="13668" spans="1:2" s="197" customFormat="1" x14ac:dyDescent="0.25">
      <c r="A13668" s="200"/>
      <c r="B13668" s="200"/>
    </row>
    <row r="13669" spans="1:2" s="197" customFormat="1" x14ac:dyDescent="0.25">
      <c r="A13669" s="200"/>
      <c r="B13669" s="200"/>
    </row>
    <row r="13670" spans="1:2" s="197" customFormat="1" x14ac:dyDescent="0.25">
      <c r="A13670" s="200"/>
      <c r="B13670" s="200"/>
    </row>
    <row r="13671" spans="1:2" s="197" customFormat="1" x14ac:dyDescent="0.25">
      <c r="A13671" s="200"/>
      <c r="B13671" s="200"/>
    </row>
    <row r="13672" spans="1:2" s="197" customFormat="1" x14ac:dyDescent="0.25">
      <c r="A13672" s="200"/>
      <c r="B13672" s="200"/>
    </row>
    <row r="13673" spans="1:2" s="197" customFormat="1" x14ac:dyDescent="0.25">
      <c r="A13673" s="200"/>
      <c r="B13673" s="200"/>
    </row>
    <row r="13674" spans="1:2" s="197" customFormat="1" x14ac:dyDescent="0.25">
      <c r="A13674" s="200"/>
      <c r="B13674" s="200"/>
    </row>
    <row r="13675" spans="1:2" s="197" customFormat="1" x14ac:dyDescent="0.25">
      <c r="A13675" s="200"/>
      <c r="B13675" s="200"/>
    </row>
    <row r="13676" spans="1:2" s="197" customFormat="1" x14ac:dyDescent="0.25">
      <c r="A13676" s="200"/>
      <c r="B13676" s="200"/>
    </row>
    <row r="13677" spans="1:2" s="197" customFormat="1" x14ac:dyDescent="0.25">
      <c r="A13677" s="200"/>
      <c r="B13677" s="200"/>
    </row>
    <row r="13678" spans="1:2" s="197" customFormat="1" x14ac:dyDescent="0.25">
      <c r="A13678" s="200"/>
      <c r="B13678" s="200"/>
    </row>
    <row r="13679" spans="1:2" s="197" customFormat="1" x14ac:dyDescent="0.25">
      <c r="A13679" s="200"/>
      <c r="B13679" s="200"/>
    </row>
    <row r="13680" spans="1:2" s="197" customFormat="1" x14ac:dyDescent="0.25">
      <c r="A13680" s="200"/>
      <c r="B13680" s="200"/>
    </row>
    <row r="13681" spans="1:2" s="197" customFormat="1" x14ac:dyDescent="0.25">
      <c r="A13681" s="200"/>
      <c r="B13681" s="200"/>
    </row>
    <row r="13682" spans="1:2" s="197" customFormat="1" x14ac:dyDescent="0.25">
      <c r="A13682" s="200"/>
      <c r="B13682" s="200"/>
    </row>
    <row r="13683" spans="1:2" s="197" customFormat="1" x14ac:dyDescent="0.25">
      <c r="A13683" s="200"/>
      <c r="B13683" s="200"/>
    </row>
    <row r="13684" spans="1:2" s="197" customFormat="1" x14ac:dyDescent="0.25">
      <c r="A13684" s="200"/>
      <c r="B13684" s="200"/>
    </row>
    <row r="13685" spans="1:2" s="197" customFormat="1" x14ac:dyDescent="0.25">
      <c r="A13685" s="200"/>
      <c r="B13685" s="200"/>
    </row>
    <row r="13686" spans="1:2" s="197" customFormat="1" x14ac:dyDescent="0.25">
      <c r="A13686" s="200"/>
      <c r="B13686" s="200"/>
    </row>
    <row r="13687" spans="1:2" s="197" customFormat="1" x14ac:dyDescent="0.25">
      <c r="A13687" s="200"/>
      <c r="B13687" s="200"/>
    </row>
    <row r="13688" spans="1:2" s="197" customFormat="1" x14ac:dyDescent="0.25">
      <c r="A13688" s="200"/>
      <c r="B13688" s="200"/>
    </row>
    <row r="13689" spans="1:2" s="197" customFormat="1" x14ac:dyDescent="0.25">
      <c r="A13689" s="200"/>
      <c r="B13689" s="200"/>
    </row>
    <row r="13690" spans="1:2" s="197" customFormat="1" x14ac:dyDescent="0.25">
      <c r="A13690" s="200"/>
      <c r="B13690" s="200"/>
    </row>
    <row r="13691" spans="1:2" s="197" customFormat="1" x14ac:dyDescent="0.25">
      <c r="A13691" s="200"/>
      <c r="B13691" s="200"/>
    </row>
    <row r="13692" spans="1:2" s="197" customFormat="1" x14ac:dyDescent="0.25">
      <c r="A13692" s="200"/>
      <c r="B13692" s="200"/>
    </row>
    <row r="13693" spans="1:2" s="197" customFormat="1" x14ac:dyDescent="0.25">
      <c r="A13693" s="200"/>
      <c r="B13693" s="200"/>
    </row>
    <row r="13694" spans="1:2" s="197" customFormat="1" x14ac:dyDescent="0.25">
      <c r="A13694" s="200"/>
      <c r="B13694" s="200"/>
    </row>
    <row r="13695" spans="1:2" s="197" customFormat="1" x14ac:dyDescent="0.25">
      <c r="A13695" s="200"/>
      <c r="B13695" s="200"/>
    </row>
    <row r="13696" spans="1:2" s="197" customFormat="1" x14ac:dyDescent="0.25">
      <c r="A13696" s="200"/>
      <c r="B13696" s="200"/>
    </row>
    <row r="13697" spans="1:2" s="197" customFormat="1" x14ac:dyDescent="0.25">
      <c r="A13697" s="200"/>
      <c r="B13697" s="200"/>
    </row>
    <row r="13698" spans="1:2" s="197" customFormat="1" x14ac:dyDescent="0.25">
      <c r="A13698" s="200"/>
      <c r="B13698" s="200"/>
    </row>
    <row r="13699" spans="1:2" s="197" customFormat="1" x14ac:dyDescent="0.25">
      <c r="A13699" s="200"/>
      <c r="B13699" s="200"/>
    </row>
    <row r="13700" spans="1:2" s="197" customFormat="1" x14ac:dyDescent="0.25">
      <c r="A13700" s="200"/>
      <c r="B13700" s="200"/>
    </row>
    <row r="13701" spans="1:2" s="197" customFormat="1" x14ac:dyDescent="0.25">
      <c r="A13701" s="200"/>
      <c r="B13701" s="200"/>
    </row>
    <row r="13702" spans="1:2" s="197" customFormat="1" x14ac:dyDescent="0.25">
      <c r="A13702" s="200"/>
      <c r="B13702" s="200"/>
    </row>
    <row r="13703" spans="1:2" s="197" customFormat="1" x14ac:dyDescent="0.25">
      <c r="A13703" s="200"/>
      <c r="B13703" s="200"/>
    </row>
    <row r="13704" spans="1:2" s="197" customFormat="1" x14ac:dyDescent="0.25">
      <c r="A13704" s="200"/>
      <c r="B13704" s="200"/>
    </row>
    <row r="13705" spans="1:2" s="197" customFormat="1" x14ac:dyDescent="0.25">
      <c r="A13705" s="200"/>
      <c r="B13705" s="200"/>
    </row>
    <row r="13706" spans="1:2" s="197" customFormat="1" x14ac:dyDescent="0.25">
      <c r="A13706" s="200"/>
      <c r="B13706" s="200"/>
    </row>
    <row r="13707" spans="1:2" s="197" customFormat="1" x14ac:dyDescent="0.25">
      <c r="A13707" s="200"/>
      <c r="B13707" s="200"/>
    </row>
    <row r="13708" spans="1:2" s="197" customFormat="1" x14ac:dyDescent="0.25">
      <c r="A13708" s="200"/>
      <c r="B13708" s="200"/>
    </row>
    <row r="13709" spans="1:2" s="197" customFormat="1" x14ac:dyDescent="0.25">
      <c r="A13709" s="200"/>
      <c r="B13709" s="200"/>
    </row>
    <row r="13710" spans="1:2" s="197" customFormat="1" x14ac:dyDescent="0.25">
      <c r="A13710" s="200"/>
      <c r="B13710" s="200"/>
    </row>
    <row r="13711" spans="1:2" s="197" customFormat="1" x14ac:dyDescent="0.25">
      <c r="A13711" s="200"/>
      <c r="B13711" s="200"/>
    </row>
    <row r="13712" spans="1:2" s="197" customFormat="1" x14ac:dyDescent="0.25">
      <c r="A13712" s="200"/>
      <c r="B13712" s="200"/>
    </row>
    <row r="13713" spans="1:2" s="197" customFormat="1" x14ac:dyDescent="0.25">
      <c r="A13713" s="200"/>
      <c r="B13713" s="200"/>
    </row>
    <row r="13714" spans="1:2" s="197" customFormat="1" x14ac:dyDescent="0.25">
      <c r="A13714" s="200"/>
      <c r="B13714" s="200"/>
    </row>
    <row r="13715" spans="1:2" s="197" customFormat="1" x14ac:dyDescent="0.25">
      <c r="A13715" s="200"/>
      <c r="B13715" s="200"/>
    </row>
    <row r="13716" spans="1:2" s="197" customFormat="1" x14ac:dyDescent="0.25">
      <c r="A13716" s="200"/>
      <c r="B13716" s="200"/>
    </row>
    <row r="13717" spans="1:2" s="197" customFormat="1" x14ac:dyDescent="0.25">
      <c r="A13717" s="200"/>
      <c r="B13717" s="200"/>
    </row>
    <row r="13718" spans="1:2" s="197" customFormat="1" x14ac:dyDescent="0.25">
      <c r="A13718" s="200"/>
      <c r="B13718" s="200"/>
    </row>
    <row r="13719" spans="1:2" s="197" customFormat="1" x14ac:dyDescent="0.25">
      <c r="A13719" s="200"/>
      <c r="B13719" s="200"/>
    </row>
    <row r="13720" spans="1:2" s="197" customFormat="1" x14ac:dyDescent="0.25">
      <c r="A13720" s="200"/>
      <c r="B13720" s="200"/>
    </row>
    <row r="13721" spans="1:2" s="197" customFormat="1" x14ac:dyDescent="0.25">
      <c r="A13721" s="200"/>
      <c r="B13721" s="200"/>
    </row>
    <row r="13722" spans="1:2" s="197" customFormat="1" x14ac:dyDescent="0.25">
      <c r="A13722" s="200"/>
      <c r="B13722" s="200"/>
    </row>
    <row r="13723" spans="1:2" s="197" customFormat="1" x14ac:dyDescent="0.25">
      <c r="A13723" s="200"/>
      <c r="B13723" s="200"/>
    </row>
    <row r="13724" spans="1:2" s="197" customFormat="1" x14ac:dyDescent="0.25">
      <c r="A13724" s="200"/>
      <c r="B13724" s="200"/>
    </row>
    <row r="13725" spans="1:2" s="197" customFormat="1" x14ac:dyDescent="0.25">
      <c r="A13725" s="200"/>
      <c r="B13725" s="200"/>
    </row>
    <row r="13726" spans="1:2" s="197" customFormat="1" x14ac:dyDescent="0.25">
      <c r="A13726" s="200"/>
      <c r="B13726" s="200"/>
    </row>
    <row r="13727" spans="1:2" s="197" customFormat="1" x14ac:dyDescent="0.25">
      <c r="A13727" s="200"/>
      <c r="B13727" s="200"/>
    </row>
    <row r="13728" spans="1:2" s="197" customFormat="1" x14ac:dyDescent="0.25">
      <c r="A13728" s="200"/>
      <c r="B13728" s="200"/>
    </row>
    <row r="13729" spans="1:2" s="197" customFormat="1" x14ac:dyDescent="0.25">
      <c r="A13729" s="200"/>
      <c r="B13729" s="200"/>
    </row>
    <row r="13730" spans="1:2" s="197" customFormat="1" x14ac:dyDescent="0.25">
      <c r="A13730" s="200"/>
      <c r="B13730" s="200"/>
    </row>
    <row r="13731" spans="1:2" s="197" customFormat="1" x14ac:dyDescent="0.25">
      <c r="A13731" s="200"/>
      <c r="B13731" s="200"/>
    </row>
    <row r="13732" spans="1:2" s="197" customFormat="1" x14ac:dyDescent="0.25">
      <c r="A13732" s="200"/>
      <c r="B13732" s="200"/>
    </row>
    <row r="13733" spans="1:2" s="197" customFormat="1" x14ac:dyDescent="0.25">
      <c r="A13733" s="200"/>
      <c r="B13733" s="200"/>
    </row>
    <row r="13734" spans="1:2" s="197" customFormat="1" x14ac:dyDescent="0.25">
      <c r="A13734" s="200"/>
      <c r="B13734" s="200"/>
    </row>
    <row r="13735" spans="1:2" s="197" customFormat="1" x14ac:dyDescent="0.25">
      <c r="A13735" s="200"/>
      <c r="B13735" s="200"/>
    </row>
    <row r="13736" spans="1:2" s="197" customFormat="1" x14ac:dyDescent="0.25">
      <c r="A13736" s="200"/>
      <c r="B13736" s="200"/>
    </row>
    <row r="13737" spans="1:2" s="197" customFormat="1" x14ac:dyDescent="0.25">
      <c r="A13737" s="200"/>
      <c r="B13737" s="200"/>
    </row>
    <row r="13738" spans="1:2" s="197" customFormat="1" x14ac:dyDescent="0.25">
      <c r="A13738" s="200"/>
      <c r="B13738" s="200"/>
    </row>
    <row r="13739" spans="1:2" s="197" customFormat="1" x14ac:dyDescent="0.25">
      <c r="A13739" s="200"/>
      <c r="B13739" s="200"/>
    </row>
    <row r="13740" spans="1:2" s="197" customFormat="1" x14ac:dyDescent="0.25">
      <c r="A13740" s="200"/>
      <c r="B13740" s="200"/>
    </row>
    <row r="13741" spans="1:2" s="197" customFormat="1" x14ac:dyDescent="0.25">
      <c r="A13741" s="200"/>
      <c r="B13741" s="200"/>
    </row>
    <row r="13742" spans="1:2" s="197" customFormat="1" x14ac:dyDescent="0.25">
      <c r="A13742" s="200"/>
      <c r="B13742" s="200"/>
    </row>
    <row r="13743" spans="1:2" s="197" customFormat="1" x14ac:dyDescent="0.25">
      <c r="A13743" s="200"/>
      <c r="B13743" s="200"/>
    </row>
    <row r="13744" spans="1:2" s="197" customFormat="1" x14ac:dyDescent="0.25">
      <c r="A13744" s="200"/>
      <c r="B13744" s="200"/>
    </row>
    <row r="13745" spans="1:2" s="197" customFormat="1" x14ac:dyDescent="0.25">
      <c r="A13745" s="200"/>
      <c r="B13745" s="200"/>
    </row>
    <row r="13746" spans="1:2" s="197" customFormat="1" x14ac:dyDescent="0.25">
      <c r="A13746" s="200"/>
      <c r="B13746" s="200"/>
    </row>
    <row r="13747" spans="1:2" s="197" customFormat="1" x14ac:dyDescent="0.25">
      <c r="A13747" s="200"/>
      <c r="B13747" s="200"/>
    </row>
    <row r="13748" spans="1:2" s="197" customFormat="1" x14ac:dyDescent="0.25">
      <c r="A13748" s="200"/>
      <c r="B13748" s="200"/>
    </row>
    <row r="13749" spans="1:2" s="197" customFormat="1" x14ac:dyDescent="0.25">
      <c r="A13749" s="200"/>
      <c r="B13749" s="200"/>
    </row>
    <row r="13750" spans="1:2" s="197" customFormat="1" x14ac:dyDescent="0.25">
      <c r="A13750" s="200"/>
      <c r="B13750" s="200"/>
    </row>
    <row r="13751" spans="1:2" s="197" customFormat="1" x14ac:dyDescent="0.25">
      <c r="A13751" s="200"/>
      <c r="B13751" s="200"/>
    </row>
    <row r="13752" spans="1:2" s="197" customFormat="1" x14ac:dyDescent="0.25">
      <c r="A13752" s="200"/>
      <c r="B13752" s="200"/>
    </row>
    <row r="13753" spans="1:2" s="197" customFormat="1" x14ac:dyDescent="0.25">
      <c r="A13753" s="200"/>
      <c r="B13753" s="200"/>
    </row>
    <row r="13754" spans="1:2" s="197" customFormat="1" x14ac:dyDescent="0.25">
      <c r="A13754" s="200"/>
      <c r="B13754" s="200"/>
    </row>
    <row r="13755" spans="1:2" s="197" customFormat="1" x14ac:dyDescent="0.25">
      <c r="A13755" s="200"/>
      <c r="B13755" s="200"/>
    </row>
    <row r="13756" spans="1:2" s="197" customFormat="1" x14ac:dyDescent="0.25">
      <c r="A13756" s="200"/>
      <c r="B13756" s="200"/>
    </row>
    <row r="13757" spans="1:2" s="197" customFormat="1" x14ac:dyDescent="0.25">
      <c r="A13757" s="200"/>
      <c r="B13757" s="200"/>
    </row>
    <row r="13758" spans="1:2" s="197" customFormat="1" x14ac:dyDescent="0.25">
      <c r="A13758" s="200"/>
      <c r="B13758" s="200"/>
    </row>
    <row r="13759" spans="1:2" s="197" customFormat="1" x14ac:dyDescent="0.25">
      <c r="A13759" s="200"/>
      <c r="B13759" s="200"/>
    </row>
    <row r="13760" spans="1:2" s="197" customFormat="1" x14ac:dyDescent="0.25">
      <c r="A13760" s="200"/>
      <c r="B13760" s="200"/>
    </row>
    <row r="13761" spans="1:2" s="197" customFormat="1" x14ac:dyDescent="0.25">
      <c r="A13761" s="200"/>
      <c r="B13761" s="200"/>
    </row>
    <row r="13762" spans="1:2" s="197" customFormat="1" x14ac:dyDescent="0.25">
      <c r="A13762" s="200"/>
      <c r="B13762" s="200"/>
    </row>
    <row r="13763" spans="1:2" s="197" customFormat="1" x14ac:dyDescent="0.25">
      <c r="A13763" s="200"/>
      <c r="B13763" s="200"/>
    </row>
    <row r="13764" spans="1:2" s="197" customFormat="1" x14ac:dyDescent="0.25">
      <c r="A13764" s="200"/>
      <c r="B13764" s="200"/>
    </row>
    <row r="13765" spans="1:2" s="197" customFormat="1" x14ac:dyDescent="0.25">
      <c r="A13765" s="200"/>
      <c r="B13765" s="200"/>
    </row>
    <row r="13766" spans="1:2" s="197" customFormat="1" x14ac:dyDescent="0.25">
      <c r="A13766" s="200"/>
      <c r="B13766" s="200"/>
    </row>
    <row r="13767" spans="1:2" s="197" customFormat="1" x14ac:dyDescent="0.25">
      <c r="A13767" s="200"/>
      <c r="B13767" s="200"/>
    </row>
    <row r="13768" spans="1:2" s="197" customFormat="1" x14ac:dyDescent="0.25">
      <c r="A13768" s="200"/>
      <c r="B13768" s="200"/>
    </row>
    <row r="13769" spans="1:2" s="197" customFormat="1" x14ac:dyDescent="0.25">
      <c r="A13769" s="200"/>
      <c r="B13769" s="200"/>
    </row>
    <row r="13770" spans="1:2" s="197" customFormat="1" x14ac:dyDescent="0.25">
      <c r="A13770" s="200"/>
      <c r="B13770" s="200"/>
    </row>
    <row r="13771" spans="1:2" s="197" customFormat="1" x14ac:dyDescent="0.25">
      <c r="A13771" s="200"/>
      <c r="B13771" s="200"/>
    </row>
    <row r="13772" spans="1:2" s="197" customFormat="1" x14ac:dyDescent="0.25">
      <c r="A13772" s="200"/>
      <c r="B13772" s="200"/>
    </row>
    <row r="13773" spans="1:2" s="197" customFormat="1" x14ac:dyDescent="0.25">
      <c r="A13773" s="200"/>
      <c r="B13773" s="200"/>
    </row>
    <row r="13774" spans="1:2" s="197" customFormat="1" x14ac:dyDescent="0.25">
      <c r="A13774" s="200"/>
      <c r="B13774" s="200"/>
    </row>
    <row r="13775" spans="1:2" s="197" customFormat="1" x14ac:dyDescent="0.25">
      <c r="A13775" s="200"/>
      <c r="B13775" s="200"/>
    </row>
    <row r="13776" spans="1:2" s="197" customFormat="1" x14ac:dyDescent="0.25">
      <c r="A13776" s="200"/>
      <c r="B13776" s="200"/>
    </row>
    <row r="13777" spans="1:2" s="197" customFormat="1" x14ac:dyDescent="0.25">
      <c r="A13777" s="200"/>
      <c r="B13777" s="200"/>
    </row>
    <row r="13778" spans="1:2" s="197" customFormat="1" x14ac:dyDescent="0.25">
      <c r="A13778" s="200"/>
      <c r="B13778" s="200"/>
    </row>
    <row r="13779" spans="1:2" s="197" customFormat="1" x14ac:dyDescent="0.25">
      <c r="A13779" s="200"/>
      <c r="B13779" s="200"/>
    </row>
    <row r="13780" spans="1:2" s="197" customFormat="1" x14ac:dyDescent="0.25">
      <c r="A13780" s="200"/>
      <c r="B13780" s="200"/>
    </row>
    <row r="13781" spans="1:2" s="197" customFormat="1" x14ac:dyDescent="0.25">
      <c r="A13781" s="200"/>
      <c r="B13781" s="200"/>
    </row>
    <row r="13782" spans="1:2" s="197" customFormat="1" x14ac:dyDescent="0.25">
      <c r="A13782" s="200"/>
      <c r="B13782" s="200"/>
    </row>
    <row r="13783" spans="1:2" s="197" customFormat="1" x14ac:dyDescent="0.25">
      <c r="A13783" s="200"/>
      <c r="B13783" s="200"/>
    </row>
    <row r="13784" spans="1:2" s="197" customFormat="1" x14ac:dyDescent="0.25">
      <c r="A13784" s="200"/>
      <c r="B13784" s="200"/>
    </row>
    <row r="13785" spans="1:2" s="197" customFormat="1" x14ac:dyDescent="0.25">
      <c r="A13785" s="200"/>
      <c r="B13785" s="200"/>
    </row>
    <row r="13786" spans="1:2" s="197" customFormat="1" x14ac:dyDescent="0.25">
      <c r="A13786" s="200"/>
      <c r="B13786" s="200"/>
    </row>
    <row r="13787" spans="1:2" s="197" customFormat="1" x14ac:dyDescent="0.25">
      <c r="A13787" s="200"/>
      <c r="B13787" s="200"/>
    </row>
    <row r="13788" spans="1:2" s="197" customFormat="1" x14ac:dyDescent="0.25">
      <c r="A13788" s="200"/>
      <c r="B13788" s="200"/>
    </row>
    <row r="13789" spans="1:2" s="197" customFormat="1" x14ac:dyDescent="0.25">
      <c r="A13789" s="200"/>
      <c r="B13789" s="200"/>
    </row>
    <row r="13790" spans="1:2" s="197" customFormat="1" x14ac:dyDescent="0.25">
      <c r="A13790" s="200"/>
      <c r="B13790" s="200"/>
    </row>
    <row r="13791" spans="1:2" s="197" customFormat="1" x14ac:dyDescent="0.25">
      <c r="A13791" s="200"/>
      <c r="B13791" s="200"/>
    </row>
    <row r="13792" spans="1:2" s="197" customFormat="1" x14ac:dyDescent="0.25">
      <c r="A13792" s="200"/>
      <c r="B13792" s="200"/>
    </row>
    <row r="13793" spans="1:2" s="197" customFormat="1" x14ac:dyDescent="0.25">
      <c r="A13793" s="200"/>
      <c r="B13793" s="200"/>
    </row>
    <row r="13794" spans="1:2" s="197" customFormat="1" x14ac:dyDescent="0.25">
      <c r="A13794" s="200"/>
      <c r="B13794" s="200"/>
    </row>
    <row r="13795" spans="1:2" s="197" customFormat="1" x14ac:dyDescent="0.25">
      <c r="A13795" s="200"/>
      <c r="B13795" s="200"/>
    </row>
    <row r="13796" spans="1:2" s="197" customFormat="1" x14ac:dyDescent="0.25">
      <c r="A13796" s="200"/>
      <c r="B13796" s="200"/>
    </row>
    <row r="13797" spans="1:2" s="197" customFormat="1" x14ac:dyDescent="0.25">
      <c r="A13797" s="200"/>
      <c r="B13797" s="200"/>
    </row>
    <row r="13798" spans="1:2" s="197" customFormat="1" x14ac:dyDescent="0.25">
      <c r="A13798" s="200"/>
      <c r="B13798" s="200"/>
    </row>
    <row r="13799" spans="1:2" s="197" customFormat="1" x14ac:dyDescent="0.25">
      <c r="A13799" s="200"/>
      <c r="B13799" s="200"/>
    </row>
    <row r="13800" spans="1:2" s="197" customFormat="1" x14ac:dyDescent="0.25">
      <c r="A13800" s="200"/>
      <c r="B13800" s="200"/>
    </row>
    <row r="13801" spans="1:2" s="197" customFormat="1" x14ac:dyDescent="0.25">
      <c r="A13801" s="200"/>
      <c r="B13801" s="200"/>
    </row>
    <row r="13802" spans="1:2" s="197" customFormat="1" x14ac:dyDescent="0.25">
      <c r="A13802" s="200"/>
      <c r="B13802" s="200"/>
    </row>
    <row r="13803" spans="1:2" s="197" customFormat="1" x14ac:dyDescent="0.25">
      <c r="A13803" s="200"/>
      <c r="B13803" s="200"/>
    </row>
    <row r="13804" spans="1:2" s="197" customFormat="1" x14ac:dyDescent="0.25">
      <c r="A13804" s="200"/>
      <c r="B13804" s="200"/>
    </row>
    <row r="13805" spans="1:2" s="197" customFormat="1" x14ac:dyDescent="0.25">
      <c r="A13805" s="200"/>
      <c r="B13805" s="200"/>
    </row>
    <row r="13806" spans="1:2" s="197" customFormat="1" x14ac:dyDescent="0.25">
      <c r="A13806" s="200"/>
      <c r="B13806" s="200"/>
    </row>
    <row r="13807" spans="1:2" s="197" customFormat="1" x14ac:dyDescent="0.25">
      <c r="A13807" s="200"/>
      <c r="B13807" s="200"/>
    </row>
    <row r="13808" spans="1:2" s="197" customFormat="1" x14ac:dyDescent="0.25">
      <c r="A13808" s="200"/>
      <c r="B13808" s="200"/>
    </row>
    <row r="13809" spans="1:2" s="197" customFormat="1" x14ac:dyDescent="0.25">
      <c r="A13809" s="200"/>
      <c r="B13809" s="200"/>
    </row>
    <row r="13810" spans="1:2" s="197" customFormat="1" x14ac:dyDescent="0.25">
      <c r="A13810" s="200"/>
      <c r="B13810" s="200"/>
    </row>
    <row r="13811" spans="1:2" s="197" customFormat="1" x14ac:dyDescent="0.25">
      <c r="A13811" s="200"/>
      <c r="B13811" s="200"/>
    </row>
    <row r="13812" spans="1:2" s="197" customFormat="1" x14ac:dyDescent="0.25">
      <c r="A13812" s="200"/>
      <c r="B13812" s="200"/>
    </row>
    <row r="13813" spans="1:2" s="197" customFormat="1" x14ac:dyDescent="0.25">
      <c r="A13813" s="200"/>
      <c r="B13813" s="200"/>
    </row>
    <row r="13814" spans="1:2" s="197" customFormat="1" x14ac:dyDescent="0.25">
      <c r="A13814" s="200"/>
      <c r="B13814" s="200"/>
    </row>
    <row r="13815" spans="1:2" s="197" customFormat="1" x14ac:dyDescent="0.25">
      <c r="A13815" s="200"/>
      <c r="B13815" s="200"/>
    </row>
    <row r="13816" spans="1:2" s="197" customFormat="1" x14ac:dyDescent="0.25">
      <c r="A13816" s="200"/>
      <c r="B13816" s="200"/>
    </row>
    <row r="13817" spans="1:2" s="197" customFormat="1" x14ac:dyDescent="0.25">
      <c r="A13817" s="200"/>
      <c r="B13817" s="200"/>
    </row>
    <row r="13818" spans="1:2" s="197" customFormat="1" x14ac:dyDescent="0.25">
      <c r="A13818" s="200"/>
      <c r="B13818" s="200"/>
    </row>
    <row r="13819" spans="1:2" s="197" customFormat="1" x14ac:dyDescent="0.25">
      <c r="A13819" s="200"/>
      <c r="B13819" s="200"/>
    </row>
    <row r="13820" spans="1:2" s="197" customFormat="1" x14ac:dyDescent="0.25">
      <c r="A13820" s="200"/>
      <c r="B13820" s="200"/>
    </row>
    <row r="13821" spans="1:2" s="197" customFormat="1" x14ac:dyDescent="0.25">
      <c r="A13821" s="200"/>
      <c r="B13821" s="200"/>
    </row>
    <row r="13822" spans="1:2" s="197" customFormat="1" x14ac:dyDescent="0.25">
      <c r="A13822" s="200"/>
      <c r="B13822" s="200"/>
    </row>
    <row r="13823" spans="1:2" s="197" customFormat="1" x14ac:dyDescent="0.25">
      <c r="A13823" s="200"/>
      <c r="B13823" s="200"/>
    </row>
    <row r="13824" spans="1:2" s="197" customFormat="1" x14ac:dyDescent="0.25">
      <c r="A13824" s="200"/>
      <c r="B13824" s="200"/>
    </row>
    <row r="13825" spans="1:2" s="197" customFormat="1" x14ac:dyDescent="0.25">
      <c r="A13825" s="200"/>
      <c r="B13825" s="200"/>
    </row>
    <row r="13826" spans="1:2" s="197" customFormat="1" x14ac:dyDescent="0.25">
      <c r="A13826" s="200"/>
      <c r="B13826" s="200"/>
    </row>
    <row r="13827" spans="1:2" s="197" customFormat="1" x14ac:dyDescent="0.25">
      <c r="A13827" s="200"/>
      <c r="B13827" s="200"/>
    </row>
    <row r="13828" spans="1:2" s="197" customFormat="1" x14ac:dyDescent="0.25">
      <c r="A13828" s="200"/>
      <c r="B13828" s="200"/>
    </row>
    <row r="13829" spans="1:2" s="197" customFormat="1" x14ac:dyDescent="0.25">
      <c r="A13829" s="200"/>
      <c r="B13829" s="200"/>
    </row>
    <row r="13830" spans="1:2" s="197" customFormat="1" x14ac:dyDescent="0.25">
      <c r="A13830" s="200"/>
      <c r="B13830" s="200"/>
    </row>
    <row r="13831" spans="1:2" s="197" customFormat="1" x14ac:dyDescent="0.25">
      <c r="A13831" s="200"/>
      <c r="B13831" s="200"/>
    </row>
    <row r="13832" spans="1:2" s="197" customFormat="1" x14ac:dyDescent="0.25">
      <c r="A13832" s="200"/>
      <c r="B13832" s="200"/>
    </row>
    <row r="13833" spans="1:2" s="197" customFormat="1" x14ac:dyDescent="0.25">
      <c r="A13833" s="200"/>
      <c r="B13833" s="200"/>
    </row>
    <row r="13834" spans="1:2" s="197" customFormat="1" x14ac:dyDescent="0.25">
      <c r="A13834" s="200"/>
      <c r="B13834" s="200"/>
    </row>
    <row r="13835" spans="1:2" s="197" customFormat="1" x14ac:dyDescent="0.25">
      <c r="A13835" s="200"/>
      <c r="B13835" s="200"/>
    </row>
    <row r="13836" spans="1:2" s="197" customFormat="1" x14ac:dyDescent="0.25">
      <c r="A13836" s="200"/>
      <c r="B13836" s="200"/>
    </row>
    <row r="13837" spans="1:2" s="197" customFormat="1" x14ac:dyDescent="0.25">
      <c r="A13837" s="200"/>
      <c r="B13837" s="200"/>
    </row>
    <row r="13838" spans="1:2" s="197" customFormat="1" x14ac:dyDescent="0.25">
      <c r="A13838" s="200"/>
      <c r="B13838" s="200"/>
    </row>
    <row r="13839" spans="1:2" s="197" customFormat="1" x14ac:dyDescent="0.25">
      <c r="A13839" s="200"/>
      <c r="B13839" s="200"/>
    </row>
    <row r="13840" spans="1:2" s="197" customFormat="1" x14ac:dyDescent="0.25">
      <c r="A13840" s="200"/>
      <c r="B13840" s="200"/>
    </row>
    <row r="13841" spans="1:2" s="197" customFormat="1" x14ac:dyDescent="0.25">
      <c r="A13841" s="200"/>
      <c r="B13841" s="200"/>
    </row>
    <row r="13842" spans="1:2" s="197" customFormat="1" x14ac:dyDescent="0.25">
      <c r="A13842" s="200"/>
      <c r="B13842" s="200"/>
    </row>
    <row r="13843" spans="1:2" s="197" customFormat="1" x14ac:dyDescent="0.25">
      <c r="A13843" s="200"/>
      <c r="B13843" s="200"/>
    </row>
    <row r="13844" spans="1:2" s="197" customFormat="1" x14ac:dyDescent="0.25">
      <c r="A13844" s="200"/>
      <c r="B13844" s="200"/>
    </row>
    <row r="13845" spans="1:2" s="197" customFormat="1" x14ac:dyDescent="0.25">
      <c r="A13845" s="200"/>
      <c r="B13845" s="200"/>
    </row>
    <row r="13846" spans="1:2" s="197" customFormat="1" x14ac:dyDescent="0.25">
      <c r="A13846" s="200"/>
      <c r="B13846" s="200"/>
    </row>
    <row r="13847" spans="1:2" s="197" customFormat="1" x14ac:dyDescent="0.25">
      <c r="A13847" s="200"/>
      <c r="B13847" s="200"/>
    </row>
    <row r="13848" spans="1:2" s="197" customFormat="1" x14ac:dyDescent="0.25">
      <c r="A13848" s="200"/>
      <c r="B13848" s="200"/>
    </row>
    <row r="13849" spans="1:2" s="197" customFormat="1" x14ac:dyDescent="0.25">
      <c r="A13849" s="200"/>
      <c r="B13849" s="200"/>
    </row>
    <row r="13850" spans="1:2" s="197" customFormat="1" x14ac:dyDescent="0.25">
      <c r="A13850" s="200"/>
      <c r="B13850" s="200"/>
    </row>
    <row r="13851" spans="1:2" s="197" customFormat="1" x14ac:dyDescent="0.25">
      <c r="A13851" s="200"/>
      <c r="B13851" s="200"/>
    </row>
    <row r="13852" spans="1:2" s="197" customFormat="1" x14ac:dyDescent="0.25">
      <c r="A13852" s="200"/>
      <c r="B13852" s="200"/>
    </row>
    <row r="13853" spans="1:2" s="197" customFormat="1" x14ac:dyDescent="0.25">
      <c r="A13853" s="200"/>
      <c r="B13853" s="200"/>
    </row>
    <row r="13854" spans="1:2" s="197" customFormat="1" x14ac:dyDescent="0.25">
      <c r="A13854" s="200"/>
      <c r="B13854" s="200"/>
    </row>
    <row r="13855" spans="1:2" s="197" customFormat="1" x14ac:dyDescent="0.25">
      <c r="A13855" s="200"/>
      <c r="B13855" s="200"/>
    </row>
    <row r="13856" spans="1:2" s="197" customFormat="1" x14ac:dyDescent="0.25">
      <c r="A13856" s="200"/>
      <c r="B13856" s="200"/>
    </row>
    <row r="13857" spans="1:2" s="197" customFormat="1" x14ac:dyDescent="0.25">
      <c r="A13857" s="200"/>
      <c r="B13857" s="200"/>
    </row>
    <row r="13858" spans="1:2" s="197" customFormat="1" x14ac:dyDescent="0.25">
      <c r="A13858" s="200"/>
      <c r="B13858" s="200"/>
    </row>
    <row r="13859" spans="1:2" s="197" customFormat="1" x14ac:dyDescent="0.25">
      <c r="A13859" s="200"/>
      <c r="B13859" s="200"/>
    </row>
    <row r="13860" spans="1:2" s="197" customFormat="1" x14ac:dyDescent="0.25">
      <c r="A13860" s="200"/>
      <c r="B13860" s="200"/>
    </row>
    <row r="13861" spans="1:2" s="197" customFormat="1" x14ac:dyDescent="0.25">
      <c r="A13861" s="200"/>
      <c r="B13861" s="200"/>
    </row>
    <row r="13862" spans="1:2" s="197" customFormat="1" x14ac:dyDescent="0.25">
      <c r="A13862" s="200"/>
      <c r="B13862" s="200"/>
    </row>
    <row r="13863" spans="1:2" s="197" customFormat="1" x14ac:dyDescent="0.25">
      <c r="A13863" s="200"/>
      <c r="B13863" s="200"/>
    </row>
    <row r="13864" spans="1:2" s="197" customFormat="1" x14ac:dyDescent="0.25">
      <c r="A13864" s="200"/>
      <c r="B13864" s="200"/>
    </row>
    <row r="13865" spans="1:2" s="197" customFormat="1" x14ac:dyDescent="0.25">
      <c r="A13865" s="200"/>
      <c r="B13865" s="200"/>
    </row>
    <row r="13866" spans="1:2" s="197" customFormat="1" x14ac:dyDescent="0.25">
      <c r="A13866" s="200"/>
      <c r="B13866" s="200"/>
    </row>
    <row r="13867" spans="1:2" s="197" customFormat="1" x14ac:dyDescent="0.25">
      <c r="A13867" s="200"/>
      <c r="B13867" s="200"/>
    </row>
    <row r="13868" spans="1:2" s="197" customFormat="1" x14ac:dyDescent="0.25">
      <c r="A13868" s="200"/>
      <c r="B13868" s="200"/>
    </row>
    <row r="13869" spans="1:2" s="197" customFormat="1" x14ac:dyDescent="0.25">
      <c r="A13869" s="200"/>
      <c r="B13869" s="200"/>
    </row>
    <row r="13870" spans="1:2" s="197" customFormat="1" x14ac:dyDescent="0.25">
      <c r="A13870" s="200"/>
      <c r="B13870" s="200"/>
    </row>
    <row r="13871" spans="1:2" s="197" customFormat="1" x14ac:dyDescent="0.25">
      <c r="A13871" s="200"/>
      <c r="B13871" s="200"/>
    </row>
    <row r="13872" spans="1:2" s="197" customFormat="1" x14ac:dyDescent="0.25">
      <c r="A13872" s="200"/>
      <c r="B13872" s="200"/>
    </row>
    <row r="13873" spans="1:2" s="197" customFormat="1" x14ac:dyDescent="0.25">
      <c r="A13873" s="200"/>
      <c r="B13873" s="200"/>
    </row>
    <row r="13874" spans="1:2" s="197" customFormat="1" x14ac:dyDescent="0.25">
      <c r="A13874" s="200"/>
      <c r="B13874" s="200"/>
    </row>
    <row r="13875" spans="1:2" s="197" customFormat="1" x14ac:dyDescent="0.25">
      <c r="A13875" s="200"/>
      <c r="B13875" s="200"/>
    </row>
    <row r="13876" spans="1:2" s="197" customFormat="1" x14ac:dyDescent="0.25">
      <c r="A13876" s="200"/>
      <c r="B13876" s="200"/>
    </row>
    <row r="13877" spans="1:2" s="197" customFormat="1" x14ac:dyDescent="0.25">
      <c r="A13877" s="200"/>
      <c r="B13877" s="200"/>
    </row>
    <row r="13878" spans="1:2" s="197" customFormat="1" x14ac:dyDescent="0.25">
      <c r="A13878" s="200"/>
      <c r="B13878" s="200"/>
    </row>
    <row r="13879" spans="1:2" s="197" customFormat="1" x14ac:dyDescent="0.25">
      <c r="A13879" s="200"/>
      <c r="B13879" s="200"/>
    </row>
    <row r="13880" spans="1:2" s="197" customFormat="1" x14ac:dyDescent="0.25">
      <c r="A13880" s="200"/>
      <c r="B13880" s="200"/>
    </row>
    <row r="13881" spans="1:2" s="197" customFormat="1" x14ac:dyDescent="0.25">
      <c r="A13881" s="200"/>
      <c r="B13881" s="200"/>
    </row>
    <row r="13882" spans="1:2" s="197" customFormat="1" x14ac:dyDescent="0.25">
      <c r="A13882" s="200"/>
      <c r="B13882" s="200"/>
    </row>
    <row r="13883" spans="1:2" s="197" customFormat="1" x14ac:dyDescent="0.25">
      <c r="A13883" s="200"/>
      <c r="B13883" s="200"/>
    </row>
    <row r="13884" spans="1:2" s="197" customFormat="1" x14ac:dyDescent="0.25">
      <c r="A13884" s="200"/>
      <c r="B13884" s="200"/>
    </row>
    <row r="13885" spans="1:2" s="197" customFormat="1" x14ac:dyDescent="0.25">
      <c r="A13885" s="200"/>
      <c r="B13885" s="200"/>
    </row>
    <row r="13886" spans="1:2" s="197" customFormat="1" x14ac:dyDescent="0.25">
      <c r="A13886" s="200"/>
      <c r="B13886" s="200"/>
    </row>
    <row r="13887" spans="1:2" s="197" customFormat="1" x14ac:dyDescent="0.25">
      <c r="A13887" s="200"/>
      <c r="B13887" s="200"/>
    </row>
    <row r="13888" spans="1:2" s="197" customFormat="1" x14ac:dyDescent="0.25">
      <c r="A13888" s="200"/>
      <c r="B13888" s="200"/>
    </row>
    <row r="13889" spans="1:2" s="197" customFormat="1" x14ac:dyDescent="0.25">
      <c r="A13889" s="200"/>
      <c r="B13889" s="200"/>
    </row>
    <row r="13890" spans="1:2" s="197" customFormat="1" x14ac:dyDescent="0.25">
      <c r="A13890" s="200"/>
      <c r="B13890" s="200"/>
    </row>
    <row r="13891" spans="1:2" s="197" customFormat="1" x14ac:dyDescent="0.25">
      <c r="A13891" s="200"/>
      <c r="B13891" s="200"/>
    </row>
    <row r="13892" spans="1:2" s="197" customFormat="1" x14ac:dyDescent="0.25">
      <c r="A13892" s="200"/>
      <c r="B13892" s="200"/>
    </row>
    <row r="13893" spans="1:2" s="197" customFormat="1" x14ac:dyDescent="0.25">
      <c r="A13893" s="200"/>
      <c r="B13893" s="200"/>
    </row>
    <row r="13894" spans="1:2" s="197" customFormat="1" x14ac:dyDescent="0.25">
      <c r="A13894" s="200"/>
      <c r="B13894" s="200"/>
    </row>
    <row r="13895" spans="1:2" s="197" customFormat="1" x14ac:dyDescent="0.25">
      <c r="A13895" s="200"/>
      <c r="B13895" s="200"/>
    </row>
    <row r="13896" spans="1:2" s="197" customFormat="1" x14ac:dyDescent="0.25">
      <c r="A13896" s="200"/>
      <c r="B13896" s="200"/>
    </row>
    <row r="13897" spans="1:2" s="197" customFormat="1" x14ac:dyDescent="0.25">
      <c r="A13897" s="200"/>
      <c r="B13897" s="200"/>
    </row>
    <row r="13898" spans="1:2" s="197" customFormat="1" x14ac:dyDescent="0.25">
      <c r="A13898" s="200"/>
      <c r="B13898" s="200"/>
    </row>
    <row r="13899" spans="1:2" s="197" customFormat="1" x14ac:dyDescent="0.25">
      <c r="A13899" s="200"/>
      <c r="B13899" s="200"/>
    </row>
    <row r="13900" spans="1:2" s="197" customFormat="1" x14ac:dyDescent="0.25">
      <c r="A13900" s="200"/>
      <c r="B13900" s="200"/>
    </row>
    <row r="13901" spans="1:2" s="197" customFormat="1" x14ac:dyDescent="0.25">
      <c r="A13901" s="200"/>
      <c r="B13901" s="200"/>
    </row>
    <row r="13902" spans="1:2" s="197" customFormat="1" x14ac:dyDescent="0.25">
      <c r="A13902" s="200"/>
      <c r="B13902" s="200"/>
    </row>
    <row r="13903" spans="1:2" s="197" customFormat="1" x14ac:dyDescent="0.25">
      <c r="A13903" s="200"/>
      <c r="B13903" s="200"/>
    </row>
    <row r="13904" spans="1:2" s="197" customFormat="1" x14ac:dyDescent="0.25">
      <c r="A13904" s="200"/>
      <c r="B13904" s="200"/>
    </row>
    <row r="13905" spans="1:2" s="197" customFormat="1" x14ac:dyDescent="0.25">
      <c r="A13905" s="200"/>
      <c r="B13905" s="200"/>
    </row>
    <row r="13906" spans="1:2" s="197" customFormat="1" x14ac:dyDescent="0.25">
      <c r="A13906" s="200"/>
      <c r="B13906" s="200"/>
    </row>
    <row r="13907" spans="1:2" s="197" customFormat="1" x14ac:dyDescent="0.25">
      <c r="A13907" s="200"/>
      <c r="B13907" s="200"/>
    </row>
    <row r="13908" spans="1:2" s="197" customFormat="1" x14ac:dyDescent="0.25">
      <c r="A13908" s="200"/>
      <c r="B13908" s="200"/>
    </row>
    <row r="13909" spans="1:2" s="197" customFormat="1" x14ac:dyDescent="0.25">
      <c r="A13909" s="200"/>
      <c r="B13909" s="200"/>
    </row>
    <row r="13910" spans="1:2" s="197" customFormat="1" x14ac:dyDescent="0.25">
      <c r="A13910" s="200"/>
      <c r="B13910" s="200"/>
    </row>
    <row r="13911" spans="1:2" s="197" customFormat="1" x14ac:dyDescent="0.25">
      <c r="A13911" s="200"/>
      <c r="B13911" s="200"/>
    </row>
    <row r="13912" spans="1:2" s="197" customFormat="1" x14ac:dyDescent="0.25">
      <c r="A13912" s="200"/>
      <c r="B13912" s="200"/>
    </row>
    <row r="13913" spans="1:2" s="197" customFormat="1" x14ac:dyDescent="0.25">
      <c r="A13913" s="200"/>
      <c r="B13913" s="200"/>
    </row>
    <row r="13914" spans="1:2" s="197" customFormat="1" x14ac:dyDescent="0.25">
      <c r="A13914" s="200"/>
      <c r="B13914" s="200"/>
    </row>
    <row r="13915" spans="1:2" s="197" customFormat="1" x14ac:dyDescent="0.25">
      <c r="A13915" s="200"/>
      <c r="B13915" s="200"/>
    </row>
    <row r="13916" spans="1:2" s="197" customFormat="1" x14ac:dyDescent="0.25">
      <c r="A13916" s="200"/>
      <c r="B13916" s="200"/>
    </row>
    <row r="13917" spans="1:2" s="197" customFormat="1" x14ac:dyDescent="0.25">
      <c r="A13917" s="200"/>
      <c r="B13917" s="200"/>
    </row>
    <row r="13918" spans="1:2" s="197" customFormat="1" x14ac:dyDescent="0.25">
      <c r="A13918" s="200"/>
      <c r="B13918" s="200"/>
    </row>
    <row r="13919" spans="1:2" s="197" customFormat="1" x14ac:dyDescent="0.25">
      <c r="A13919" s="200"/>
      <c r="B13919" s="200"/>
    </row>
    <row r="13920" spans="1:2" s="197" customFormat="1" x14ac:dyDescent="0.25">
      <c r="A13920" s="200"/>
      <c r="B13920" s="200"/>
    </row>
    <row r="13921" spans="1:2" s="197" customFormat="1" x14ac:dyDescent="0.25">
      <c r="A13921" s="200"/>
      <c r="B13921" s="200"/>
    </row>
    <row r="13922" spans="1:2" s="197" customFormat="1" x14ac:dyDescent="0.25">
      <c r="A13922" s="200"/>
      <c r="B13922" s="200"/>
    </row>
    <row r="13923" spans="1:2" s="197" customFormat="1" x14ac:dyDescent="0.25">
      <c r="A13923" s="200"/>
      <c r="B13923" s="200"/>
    </row>
    <row r="13924" spans="1:2" s="197" customFormat="1" x14ac:dyDescent="0.25">
      <c r="A13924" s="200"/>
      <c r="B13924" s="200"/>
    </row>
    <row r="13925" spans="1:2" s="197" customFormat="1" x14ac:dyDescent="0.25">
      <c r="A13925" s="200"/>
      <c r="B13925" s="200"/>
    </row>
    <row r="13926" spans="1:2" s="197" customFormat="1" x14ac:dyDescent="0.25">
      <c r="A13926" s="200"/>
      <c r="B13926" s="200"/>
    </row>
    <row r="13927" spans="1:2" s="197" customFormat="1" x14ac:dyDescent="0.25">
      <c r="A13927" s="200"/>
      <c r="B13927" s="200"/>
    </row>
    <row r="13928" spans="1:2" s="197" customFormat="1" x14ac:dyDescent="0.25">
      <c r="A13928" s="200"/>
      <c r="B13928" s="200"/>
    </row>
    <row r="13929" spans="1:2" s="197" customFormat="1" x14ac:dyDescent="0.25">
      <c r="A13929" s="200"/>
      <c r="B13929" s="200"/>
    </row>
    <row r="13930" spans="1:2" s="197" customFormat="1" x14ac:dyDescent="0.25">
      <c r="A13930" s="200"/>
      <c r="B13930" s="200"/>
    </row>
    <row r="13931" spans="1:2" s="197" customFormat="1" x14ac:dyDescent="0.25">
      <c r="A13931" s="200"/>
      <c r="B13931" s="200"/>
    </row>
    <row r="13932" spans="1:2" s="197" customFormat="1" x14ac:dyDescent="0.25">
      <c r="A13932" s="200"/>
      <c r="B13932" s="200"/>
    </row>
    <row r="13933" spans="1:2" s="197" customFormat="1" x14ac:dyDescent="0.25">
      <c r="A13933" s="200"/>
      <c r="B13933" s="200"/>
    </row>
    <row r="13934" spans="1:2" s="197" customFormat="1" x14ac:dyDescent="0.25">
      <c r="A13934" s="200"/>
      <c r="B13934" s="200"/>
    </row>
    <row r="13935" spans="1:2" s="197" customFormat="1" x14ac:dyDescent="0.25">
      <c r="A13935" s="200"/>
      <c r="B13935" s="200"/>
    </row>
    <row r="13936" spans="1:2" s="197" customFormat="1" x14ac:dyDescent="0.25">
      <c r="A13936" s="200"/>
      <c r="B13936" s="200"/>
    </row>
    <row r="13937" spans="1:2" s="197" customFormat="1" x14ac:dyDescent="0.25">
      <c r="A13937" s="200"/>
      <c r="B13937" s="200"/>
    </row>
    <row r="13938" spans="1:2" s="197" customFormat="1" x14ac:dyDescent="0.25">
      <c r="A13938" s="200"/>
      <c r="B13938" s="200"/>
    </row>
    <row r="13939" spans="1:2" s="197" customFormat="1" x14ac:dyDescent="0.25">
      <c r="A13939" s="200"/>
      <c r="B13939" s="200"/>
    </row>
    <row r="13940" spans="1:2" s="197" customFormat="1" x14ac:dyDescent="0.25">
      <c r="A13940" s="200"/>
      <c r="B13940" s="200"/>
    </row>
    <row r="13941" spans="1:2" s="197" customFormat="1" x14ac:dyDescent="0.25">
      <c r="A13941" s="200"/>
      <c r="B13941" s="200"/>
    </row>
    <row r="13942" spans="1:2" s="197" customFormat="1" x14ac:dyDescent="0.25">
      <c r="A13942" s="200"/>
      <c r="B13942" s="200"/>
    </row>
    <row r="13943" spans="1:2" s="197" customFormat="1" x14ac:dyDescent="0.25">
      <c r="A13943" s="200"/>
      <c r="B13943" s="200"/>
    </row>
    <row r="13944" spans="1:2" s="197" customFormat="1" x14ac:dyDescent="0.25">
      <c r="A13944" s="200"/>
      <c r="B13944" s="200"/>
    </row>
    <row r="13945" spans="1:2" s="197" customFormat="1" x14ac:dyDescent="0.25">
      <c r="A13945" s="200"/>
      <c r="B13945" s="200"/>
    </row>
    <row r="13946" spans="1:2" s="197" customFormat="1" x14ac:dyDescent="0.25">
      <c r="A13946" s="200"/>
      <c r="B13946" s="200"/>
    </row>
    <row r="13947" spans="1:2" s="197" customFormat="1" x14ac:dyDescent="0.25">
      <c r="A13947" s="200"/>
      <c r="B13947" s="200"/>
    </row>
    <row r="13948" spans="1:2" s="197" customFormat="1" x14ac:dyDescent="0.25">
      <c r="A13948" s="200"/>
      <c r="B13948" s="200"/>
    </row>
    <row r="13949" spans="1:2" s="197" customFormat="1" x14ac:dyDescent="0.25">
      <c r="A13949" s="200"/>
      <c r="B13949" s="200"/>
    </row>
    <row r="13950" spans="1:2" s="197" customFormat="1" x14ac:dyDescent="0.25">
      <c r="A13950" s="200"/>
      <c r="B13950" s="200"/>
    </row>
    <row r="13951" spans="1:2" s="197" customFormat="1" x14ac:dyDescent="0.25">
      <c r="A13951" s="200"/>
      <c r="B13951" s="200"/>
    </row>
    <row r="13952" spans="1:2" s="197" customFormat="1" x14ac:dyDescent="0.25">
      <c r="A13952" s="200"/>
      <c r="B13952" s="200"/>
    </row>
    <row r="13953" spans="1:2" s="197" customFormat="1" x14ac:dyDescent="0.25">
      <c r="A13953" s="200"/>
      <c r="B13953" s="200"/>
    </row>
    <row r="13954" spans="1:2" s="197" customFormat="1" x14ac:dyDescent="0.25">
      <c r="A13954" s="200"/>
      <c r="B13954" s="200"/>
    </row>
    <row r="13955" spans="1:2" s="197" customFormat="1" x14ac:dyDescent="0.25">
      <c r="A13955" s="200"/>
      <c r="B13955" s="200"/>
    </row>
    <row r="13956" spans="1:2" s="197" customFormat="1" x14ac:dyDescent="0.25">
      <c r="A13956" s="200"/>
      <c r="B13956" s="200"/>
    </row>
    <row r="13957" spans="1:2" s="197" customFormat="1" x14ac:dyDescent="0.25">
      <c r="A13957" s="200"/>
      <c r="B13957" s="200"/>
    </row>
    <row r="13958" spans="1:2" s="197" customFormat="1" x14ac:dyDescent="0.25">
      <c r="A13958" s="200"/>
      <c r="B13958" s="200"/>
    </row>
    <row r="13959" spans="1:2" s="197" customFormat="1" x14ac:dyDescent="0.25">
      <c r="A13959" s="200"/>
      <c r="B13959" s="200"/>
    </row>
    <row r="13960" spans="1:2" s="197" customFormat="1" x14ac:dyDescent="0.25">
      <c r="A13960" s="200"/>
      <c r="B13960" s="200"/>
    </row>
    <row r="13961" spans="1:2" s="197" customFormat="1" x14ac:dyDescent="0.25">
      <c r="A13961" s="200"/>
      <c r="B13961" s="200"/>
    </row>
    <row r="13962" spans="1:2" s="197" customFormat="1" x14ac:dyDescent="0.25">
      <c r="A13962" s="200"/>
      <c r="B13962" s="200"/>
    </row>
    <row r="13963" spans="1:2" s="197" customFormat="1" x14ac:dyDescent="0.25">
      <c r="A13963" s="200"/>
      <c r="B13963" s="200"/>
    </row>
    <row r="13964" spans="1:2" s="197" customFormat="1" x14ac:dyDescent="0.25">
      <c r="A13964" s="200"/>
      <c r="B13964" s="200"/>
    </row>
    <row r="13965" spans="1:2" s="197" customFormat="1" x14ac:dyDescent="0.25">
      <c r="A13965" s="200"/>
      <c r="B13965" s="200"/>
    </row>
    <row r="13966" spans="1:2" s="197" customFormat="1" x14ac:dyDescent="0.25">
      <c r="A13966" s="200"/>
      <c r="B13966" s="200"/>
    </row>
    <row r="13967" spans="1:2" s="197" customFormat="1" x14ac:dyDescent="0.25">
      <c r="A13967" s="200"/>
      <c r="B13967" s="200"/>
    </row>
    <row r="13968" spans="1:2" s="197" customFormat="1" x14ac:dyDescent="0.25">
      <c r="A13968" s="200"/>
      <c r="B13968" s="200"/>
    </row>
    <row r="13969" spans="1:2" s="197" customFormat="1" x14ac:dyDescent="0.25">
      <c r="A13969" s="200"/>
      <c r="B13969" s="200"/>
    </row>
    <row r="13970" spans="1:2" s="197" customFormat="1" x14ac:dyDescent="0.25">
      <c r="A13970" s="200"/>
      <c r="B13970" s="200"/>
    </row>
    <row r="13971" spans="1:2" s="197" customFormat="1" x14ac:dyDescent="0.25">
      <c r="A13971" s="200"/>
      <c r="B13971" s="200"/>
    </row>
    <row r="13972" spans="1:2" s="197" customFormat="1" x14ac:dyDescent="0.25">
      <c r="A13972" s="200"/>
      <c r="B13972" s="200"/>
    </row>
    <row r="13973" spans="1:2" s="197" customFormat="1" x14ac:dyDescent="0.25">
      <c r="A13973" s="200"/>
      <c r="B13973" s="200"/>
    </row>
    <row r="13974" spans="1:2" s="197" customFormat="1" x14ac:dyDescent="0.25">
      <c r="A13974" s="200"/>
      <c r="B13974" s="200"/>
    </row>
    <row r="13975" spans="1:2" s="197" customFormat="1" x14ac:dyDescent="0.25">
      <c r="A13975" s="200"/>
      <c r="B13975" s="200"/>
    </row>
    <row r="13976" spans="1:2" s="197" customFormat="1" x14ac:dyDescent="0.25">
      <c r="A13976" s="200"/>
      <c r="B13976" s="200"/>
    </row>
    <row r="13977" spans="1:2" s="197" customFormat="1" x14ac:dyDescent="0.25">
      <c r="A13977" s="200"/>
      <c r="B13977" s="200"/>
    </row>
    <row r="13978" spans="1:2" s="197" customFormat="1" x14ac:dyDescent="0.25">
      <c r="A13978" s="200"/>
      <c r="B13978" s="200"/>
    </row>
    <row r="13979" spans="1:2" s="197" customFormat="1" x14ac:dyDescent="0.25">
      <c r="A13979" s="200"/>
      <c r="B13979" s="200"/>
    </row>
    <row r="13980" spans="1:2" s="197" customFormat="1" x14ac:dyDescent="0.25">
      <c r="A13980" s="200"/>
      <c r="B13980" s="200"/>
    </row>
    <row r="13981" spans="1:2" s="197" customFormat="1" x14ac:dyDescent="0.25">
      <c r="A13981" s="200"/>
      <c r="B13981" s="200"/>
    </row>
    <row r="13982" spans="1:2" s="197" customFormat="1" x14ac:dyDescent="0.25">
      <c r="A13982" s="200"/>
      <c r="B13982" s="200"/>
    </row>
    <row r="13983" spans="1:2" s="197" customFormat="1" x14ac:dyDescent="0.25">
      <c r="A13983" s="200"/>
      <c r="B13983" s="200"/>
    </row>
    <row r="13984" spans="1:2" s="197" customFormat="1" x14ac:dyDescent="0.25">
      <c r="A13984" s="200"/>
      <c r="B13984" s="200"/>
    </row>
    <row r="13985" spans="1:2" s="197" customFormat="1" x14ac:dyDescent="0.25">
      <c r="A13985" s="200"/>
      <c r="B13985" s="200"/>
    </row>
    <row r="13986" spans="1:2" s="197" customFormat="1" x14ac:dyDescent="0.25">
      <c r="A13986" s="200"/>
      <c r="B13986" s="200"/>
    </row>
    <row r="13987" spans="1:2" s="197" customFormat="1" x14ac:dyDescent="0.25">
      <c r="A13987" s="200"/>
      <c r="B13987" s="200"/>
    </row>
    <row r="13988" spans="1:2" s="197" customFormat="1" x14ac:dyDescent="0.25">
      <c r="A13988" s="200"/>
      <c r="B13988" s="200"/>
    </row>
    <row r="13989" spans="1:2" s="197" customFormat="1" x14ac:dyDescent="0.25">
      <c r="A13989" s="200"/>
      <c r="B13989" s="200"/>
    </row>
    <row r="13990" spans="1:2" s="197" customFormat="1" x14ac:dyDescent="0.25">
      <c r="A13990" s="200"/>
      <c r="B13990" s="200"/>
    </row>
    <row r="13991" spans="1:2" s="197" customFormat="1" x14ac:dyDescent="0.25">
      <c r="A13991" s="200"/>
      <c r="B13991" s="200"/>
    </row>
    <row r="13992" spans="1:2" s="197" customFormat="1" x14ac:dyDescent="0.25">
      <c r="A13992" s="200"/>
      <c r="B13992" s="200"/>
    </row>
    <row r="13993" spans="1:2" s="197" customFormat="1" x14ac:dyDescent="0.25">
      <c r="A13993" s="200"/>
      <c r="B13993" s="200"/>
    </row>
    <row r="13994" spans="1:2" s="197" customFormat="1" x14ac:dyDescent="0.25">
      <c r="A13994" s="200"/>
      <c r="B13994" s="200"/>
    </row>
    <row r="13995" spans="1:2" s="197" customFormat="1" x14ac:dyDescent="0.25">
      <c r="A13995" s="200"/>
      <c r="B13995" s="200"/>
    </row>
    <row r="13996" spans="1:2" s="197" customFormat="1" x14ac:dyDescent="0.25">
      <c r="A13996" s="200"/>
      <c r="B13996" s="200"/>
    </row>
    <row r="13997" spans="1:2" s="197" customFormat="1" x14ac:dyDescent="0.25">
      <c r="A13997" s="200"/>
      <c r="B13997" s="200"/>
    </row>
    <row r="13998" spans="1:2" s="197" customFormat="1" x14ac:dyDescent="0.25">
      <c r="A13998" s="200"/>
      <c r="B13998" s="200"/>
    </row>
    <row r="13999" spans="1:2" s="197" customFormat="1" x14ac:dyDescent="0.25">
      <c r="A13999" s="200"/>
      <c r="B13999" s="200"/>
    </row>
    <row r="14000" spans="1:2" s="197" customFormat="1" x14ac:dyDescent="0.25">
      <c r="A14000" s="200"/>
      <c r="B14000" s="200"/>
    </row>
    <row r="14001" spans="1:2" s="197" customFormat="1" x14ac:dyDescent="0.25">
      <c r="A14001" s="200"/>
      <c r="B14001" s="200"/>
    </row>
    <row r="14002" spans="1:2" s="197" customFormat="1" x14ac:dyDescent="0.25">
      <c r="A14002" s="200"/>
      <c r="B14002" s="200"/>
    </row>
    <row r="14003" spans="1:2" s="197" customFormat="1" x14ac:dyDescent="0.25">
      <c r="A14003" s="200"/>
      <c r="B14003" s="200"/>
    </row>
    <row r="14004" spans="1:2" s="197" customFormat="1" x14ac:dyDescent="0.25">
      <c r="A14004" s="200"/>
      <c r="B14004" s="200"/>
    </row>
    <row r="14005" spans="1:2" s="197" customFormat="1" x14ac:dyDescent="0.25">
      <c r="A14005" s="200"/>
      <c r="B14005" s="200"/>
    </row>
    <row r="14006" spans="1:2" s="197" customFormat="1" x14ac:dyDescent="0.25">
      <c r="A14006" s="200"/>
      <c r="B14006" s="200"/>
    </row>
    <row r="14007" spans="1:2" s="197" customFormat="1" x14ac:dyDescent="0.25">
      <c r="A14007" s="200"/>
      <c r="B14007" s="200"/>
    </row>
    <row r="14008" spans="1:2" s="197" customFormat="1" x14ac:dyDescent="0.25">
      <c r="A14008" s="200"/>
      <c r="B14008" s="200"/>
    </row>
    <row r="14009" spans="1:2" s="197" customFormat="1" x14ac:dyDescent="0.25">
      <c r="A14009" s="200"/>
      <c r="B14009" s="200"/>
    </row>
    <row r="14010" spans="1:2" s="197" customFormat="1" x14ac:dyDescent="0.25">
      <c r="A14010" s="200"/>
      <c r="B14010" s="200"/>
    </row>
    <row r="14011" spans="1:2" s="197" customFormat="1" x14ac:dyDescent="0.25">
      <c r="A14011" s="200"/>
      <c r="B14011" s="200"/>
    </row>
    <row r="14012" spans="1:2" s="197" customFormat="1" x14ac:dyDescent="0.25">
      <c r="A14012" s="200"/>
      <c r="B14012" s="200"/>
    </row>
    <row r="14013" spans="1:2" s="197" customFormat="1" x14ac:dyDescent="0.25">
      <c r="A14013" s="200"/>
      <c r="B14013" s="200"/>
    </row>
    <row r="14014" spans="1:2" s="197" customFormat="1" x14ac:dyDescent="0.25">
      <c r="A14014" s="200"/>
      <c r="B14014" s="200"/>
    </row>
    <row r="14015" spans="1:2" s="197" customFormat="1" x14ac:dyDescent="0.25">
      <c r="A14015" s="200"/>
      <c r="B14015" s="200"/>
    </row>
    <row r="14016" spans="1:2" s="197" customFormat="1" x14ac:dyDescent="0.25">
      <c r="A14016" s="200"/>
      <c r="B14016" s="200"/>
    </row>
    <row r="14017" spans="1:2" s="197" customFormat="1" x14ac:dyDescent="0.25">
      <c r="A14017" s="200"/>
      <c r="B14017" s="200"/>
    </row>
    <row r="14018" spans="1:2" s="197" customFormat="1" x14ac:dyDescent="0.25">
      <c r="A14018" s="200"/>
      <c r="B14018" s="200"/>
    </row>
    <row r="14019" spans="1:2" s="197" customFormat="1" x14ac:dyDescent="0.25">
      <c r="A14019" s="200"/>
      <c r="B14019" s="200"/>
    </row>
    <row r="14020" spans="1:2" s="197" customFormat="1" x14ac:dyDescent="0.25">
      <c r="A14020" s="200"/>
      <c r="B14020" s="200"/>
    </row>
    <row r="14021" spans="1:2" s="197" customFormat="1" x14ac:dyDescent="0.25">
      <c r="A14021" s="200"/>
      <c r="B14021" s="200"/>
    </row>
    <row r="14022" spans="1:2" s="197" customFormat="1" x14ac:dyDescent="0.25">
      <c r="A14022" s="200"/>
      <c r="B14022" s="200"/>
    </row>
    <row r="14023" spans="1:2" s="197" customFormat="1" x14ac:dyDescent="0.25">
      <c r="A14023" s="200"/>
      <c r="B14023" s="200"/>
    </row>
    <row r="14024" spans="1:2" s="197" customFormat="1" x14ac:dyDescent="0.25">
      <c r="A14024" s="200"/>
      <c r="B14024" s="200"/>
    </row>
    <row r="14025" spans="1:2" s="197" customFormat="1" x14ac:dyDescent="0.25">
      <c r="A14025" s="200"/>
      <c r="B14025" s="200"/>
    </row>
    <row r="14026" spans="1:2" s="197" customFormat="1" x14ac:dyDescent="0.25">
      <c r="A14026" s="200"/>
      <c r="B14026" s="200"/>
    </row>
    <row r="14027" spans="1:2" s="197" customFormat="1" x14ac:dyDescent="0.25">
      <c r="A14027" s="200"/>
      <c r="B14027" s="200"/>
    </row>
    <row r="14028" spans="1:2" s="197" customFormat="1" x14ac:dyDescent="0.25">
      <c r="A14028" s="200"/>
      <c r="B14028" s="200"/>
    </row>
    <row r="14029" spans="1:2" s="197" customFormat="1" x14ac:dyDescent="0.25">
      <c r="A14029" s="200"/>
      <c r="B14029" s="200"/>
    </row>
    <row r="14030" spans="1:2" s="197" customFormat="1" x14ac:dyDescent="0.25">
      <c r="A14030" s="200"/>
      <c r="B14030" s="200"/>
    </row>
    <row r="14031" spans="1:2" s="197" customFormat="1" x14ac:dyDescent="0.25">
      <c r="A14031" s="200"/>
      <c r="B14031" s="200"/>
    </row>
    <row r="14032" spans="1:2" s="197" customFormat="1" x14ac:dyDescent="0.25">
      <c r="A14032" s="200"/>
      <c r="B14032" s="200"/>
    </row>
    <row r="14033" spans="1:2" s="197" customFormat="1" x14ac:dyDescent="0.25">
      <c r="A14033" s="200"/>
      <c r="B14033" s="200"/>
    </row>
    <row r="14034" spans="1:2" s="197" customFormat="1" x14ac:dyDescent="0.25">
      <c r="A14034" s="200"/>
      <c r="B14034" s="200"/>
    </row>
    <row r="14035" spans="1:2" s="197" customFormat="1" x14ac:dyDescent="0.25">
      <c r="A14035" s="200"/>
      <c r="B14035" s="200"/>
    </row>
    <row r="14036" spans="1:2" s="197" customFormat="1" x14ac:dyDescent="0.25">
      <c r="A14036" s="200"/>
      <c r="B14036" s="200"/>
    </row>
    <row r="14037" spans="1:2" s="197" customFormat="1" x14ac:dyDescent="0.25">
      <c r="A14037" s="200"/>
      <c r="B14037" s="200"/>
    </row>
    <row r="14038" spans="1:2" s="197" customFormat="1" x14ac:dyDescent="0.25">
      <c r="A14038" s="200"/>
      <c r="B14038" s="200"/>
    </row>
    <row r="14039" spans="1:2" s="197" customFormat="1" x14ac:dyDescent="0.25">
      <c r="A14039" s="200"/>
      <c r="B14039" s="200"/>
    </row>
    <row r="14040" spans="1:2" s="197" customFormat="1" x14ac:dyDescent="0.25">
      <c r="A14040" s="200"/>
      <c r="B14040" s="200"/>
    </row>
    <row r="14041" spans="1:2" s="197" customFormat="1" x14ac:dyDescent="0.25">
      <c r="A14041" s="200"/>
      <c r="B14041" s="200"/>
    </row>
    <row r="14042" spans="1:2" s="197" customFormat="1" x14ac:dyDescent="0.25">
      <c r="A14042" s="200"/>
      <c r="B14042" s="200"/>
    </row>
    <row r="14043" spans="1:2" s="197" customFormat="1" x14ac:dyDescent="0.25">
      <c r="A14043" s="200"/>
      <c r="B14043" s="200"/>
    </row>
    <row r="14044" spans="1:2" s="197" customFormat="1" x14ac:dyDescent="0.25">
      <c r="A14044" s="200"/>
      <c r="B14044" s="200"/>
    </row>
    <row r="14045" spans="1:2" s="197" customFormat="1" x14ac:dyDescent="0.25">
      <c r="A14045" s="200"/>
      <c r="B14045" s="200"/>
    </row>
    <row r="14046" spans="1:2" s="197" customFormat="1" x14ac:dyDescent="0.25">
      <c r="A14046" s="200"/>
      <c r="B14046" s="200"/>
    </row>
    <row r="14047" spans="1:2" s="197" customFormat="1" x14ac:dyDescent="0.25">
      <c r="A14047" s="200"/>
      <c r="B14047" s="200"/>
    </row>
    <row r="14048" spans="1:2" s="197" customFormat="1" x14ac:dyDescent="0.25">
      <c r="A14048" s="200"/>
      <c r="B14048" s="200"/>
    </row>
    <row r="14049" spans="1:2" s="197" customFormat="1" x14ac:dyDescent="0.25">
      <c r="A14049" s="200"/>
      <c r="B14049" s="200"/>
    </row>
    <row r="14050" spans="1:2" s="197" customFormat="1" x14ac:dyDescent="0.25">
      <c r="A14050" s="200"/>
      <c r="B14050" s="200"/>
    </row>
    <row r="14051" spans="1:2" s="197" customFormat="1" x14ac:dyDescent="0.25">
      <c r="A14051" s="200"/>
      <c r="B14051" s="200"/>
    </row>
    <row r="14052" spans="1:2" s="197" customFormat="1" x14ac:dyDescent="0.25">
      <c r="A14052" s="200"/>
      <c r="B14052" s="200"/>
    </row>
    <row r="14053" spans="1:2" s="197" customFormat="1" x14ac:dyDescent="0.25">
      <c r="A14053" s="200"/>
      <c r="B14053" s="200"/>
    </row>
    <row r="14054" spans="1:2" s="197" customFormat="1" x14ac:dyDescent="0.25">
      <c r="A14054" s="200"/>
      <c r="B14054" s="200"/>
    </row>
    <row r="14055" spans="1:2" s="197" customFormat="1" x14ac:dyDescent="0.25">
      <c r="A14055" s="200"/>
      <c r="B14055" s="200"/>
    </row>
    <row r="14056" spans="1:2" s="197" customFormat="1" x14ac:dyDescent="0.25">
      <c r="A14056" s="200"/>
      <c r="B14056" s="200"/>
    </row>
    <row r="14057" spans="1:2" s="197" customFormat="1" x14ac:dyDescent="0.25">
      <c r="A14057" s="200"/>
      <c r="B14057" s="200"/>
    </row>
    <row r="14058" spans="1:2" s="197" customFormat="1" x14ac:dyDescent="0.25">
      <c r="A14058" s="200"/>
      <c r="B14058" s="200"/>
    </row>
    <row r="14059" spans="1:2" s="197" customFormat="1" x14ac:dyDescent="0.25">
      <c r="A14059" s="200"/>
      <c r="B14059" s="200"/>
    </row>
    <row r="14060" spans="1:2" s="197" customFormat="1" x14ac:dyDescent="0.25">
      <c r="A14060" s="200"/>
      <c r="B14060" s="200"/>
    </row>
    <row r="14061" spans="1:2" s="197" customFormat="1" x14ac:dyDescent="0.25">
      <c r="A14061" s="200"/>
      <c r="B14061" s="200"/>
    </row>
    <row r="14062" spans="1:2" s="197" customFormat="1" x14ac:dyDescent="0.25">
      <c r="A14062" s="200"/>
      <c r="B14062" s="200"/>
    </row>
    <row r="14063" spans="1:2" s="197" customFormat="1" x14ac:dyDescent="0.25">
      <c r="A14063" s="200"/>
      <c r="B14063" s="200"/>
    </row>
    <row r="14064" spans="1:2" s="197" customFormat="1" x14ac:dyDescent="0.25">
      <c r="A14064" s="200"/>
      <c r="B14064" s="200"/>
    </row>
    <row r="14065" spans="1:2" s="197" customFormat="1" x14ac:dyDescent="0.25">
      <c r="A14065" s="200"/>
      <c r="B14065" s="200"/>
    </row>
    <row r="14066" spans="1:2" s="197" customFormat="1" x14ac:dyDescent="0.25">
      <c r="A14066" s="200"/>
      <c r="B14066" s="200"/>
    </row>
    <row r="14067" spans="1:2" s="197" customFormat="1" x14ac:dyDescent="0.25">
      <c r="A14067" s="200"/>
      <c r="B14067" s="200"/>
    </row>
    <row r="14068" spans="1:2" s="197" customFormat="1" x14ac:dyDescent="0.25">
      <c r="A14068" s="200"/>
      <c r="B14068" s="200"/>
    </row>
    <row r="14069" spans="1:2" s="197" customFormat="1" x14ac:dyDescent="0.25">
      <c r="A14069" s="200"/>
      <c r="B14069" s="200"/>
    </row>
    <row r="14070" spans="1:2" s="197" customFormat="1" x14ac:dyDescent="0.25">
      <c r="A14070" s="200"/>
      <c r="B14070" s="200"/>
    </row>
    <row r="14071" spans="1:2" s="197" customFormat="1" x14ac:dyDescent="0.25">
      <c r="A14071" s="200"/>
      <c r="B14071" s="200"/>
    </row>
    <row r="14072" spans="1:2" s="197" customFormat="1" x14ac:dyDescent="0.25">
      <c r="A14072" s="200"/>
      <c r="B14072" s="200"/>
    </row>
    <row r="14073" spans="1:2" s="197" customFormat="1" x14ac:dyDescent="0.25">
      <c r="A14073" s="200"/>
      <c r="B14073" s="200"/>
    </row>
    <row r="14074" spans="1:2" s="197" customFormat="1" x14ac:dyDescent="0.25">
      <c r="A14074" s="200"/>
      <c r="B14074" s="200"/>
    </row>
    <row r="14075" spans="1:2" s="197" customFormat="1" x14ac:dyDescent="0.25">
      <c r="A14075" s="200"/>
      <c r="B14075" s="200"/>
    </row>
    <row r="14076" spans="1:2" s="197" customFormat="1" x14ac:dyDescent="0.25">
      <c r="A14076" s="200"/>
      <c r="B14076" s="200"/>
    </row>
    <row r="14077" spans="1:2" s="197" customFormat="1" x14ac:dyDescent="0.25">
      <c r="A14077" s="200"/>
      <c r="B14077" s="200"/>
    </row>
    <row r="14078" spans="1:2" s="197" customFormat="1" x14ac:dyDescent="0.25">
      <c r="A14078" s="200"/>
      <c r="B14078" s="200"/>
    </row>
    <row r="14079" spans="1:2" s="197" customFormat="1" x14ac:dyDescent="0.25">
      <c r="A14079" s="200"/>
      <c r="B14079" s="200"/>
    </row>
    <row r="14080" spans="1:2" s="197" customFormat="1" x14ac:dyDescent="0.25">
      <c r="A14080" s="200"/>
      <c r="B14080" s="200"/>
    </row>
    <row r="14081" spans="1:2" s="197" customFormat="1" x14ac:dyDescent="0.25">
      <c r="A14081" s="200"/>
      <c r="B14081" s="200"/>
    </row>
    <row r="14082" spans="1:2" s="197" customFormat="1" x14ac:dyDescent="0.25">
      <c r="A14082" s="200"/>
      <c r="B14082" s="200"/>
    </row>
    <row r="14083" spans="1:2" s="197" customFormat="1" x14ac:dyDescent="0.25">
      <c r="A14083" s="200"/>
      <c r="B14083" s="200"/>
    </row>
    <row r="14084" spans="1:2" s="197" customFormat="1" x14ac:dyDescent="0.25">
      <c r="A14084" s="200"/>
      <c r="B14084" s="200"/>
    </row>
    <row r="14085" spans="1:2" s="197" customFormat="1" x14ac:dyDescent="0.25">
      <c r="A14085" s="200"/>
      <c r="B14085" s="200"/>
    </row>
    <row r="14086" spans="1:2" s="197" customFormat="1" x14ac:dyDescent="0.25">
      <c r="A14086" s="200"/>
      <c r="B14086" s="200"/>
    </row>
    <row r="14087" spans="1:2" s="197" customFormat="1" x14ac:dyDescent="0.25">
      <c r="A14087" s="200"/>
      <c r="B14087" s="200"/>
    </row>
    <row r="14088" spans="1:2" s="197" customFormat="1" x14ac:dyDescent="0.25">
      <c r="A14088" s="200"/>
      <c r="B14088" s="200"/>
    </row>
    <row r="14089" spans="1:2" s="197" customFormat="1" x14ac:dyDescent="0.25">
      <c r="A14089" s="200"/>
      <c r="B14089" s="200"/>
    </row>
    <row r="14090" spans="1:2" s="197" customFormat="1" x14ac:dyDescent="0.25">
      <c r="A14090" s="200"/>
      <c r="B14090" s="200"/>
    </row>
    <row r="14091" spans="1:2" s="197" customFormat="1" x14ac:dyDescent="0.25">
      <c r="A14091" s="200"/>
      <c r="B14091" s="200"/>
    </row>
    <row r="14092" spans="1:2" s="197" customFormat="1" x14ac:dyDescent="0.25">
      <c r="A14092" s="200"/>
      <c r="B14092" s="200"/>
    </row>
    <row r="14093" spans="1:2" s="197" customFormat="1" x14ac:dyDescent="0.25">
      <c r="A14093" s="200"/>
      <c r="B14093" s="200"/>
    </row>
    <row r="14094" spans="1:2" s="197" customFormat="1" x14ac:dyDescent="0.25">
      <c r="A14094" s="200"/>
      <c r="B14094" s="200"/>
    </row>
    <row r="14095" spans="1:2" s="197" customFormat="1" x14ac:dyDescent="0.25">
      <c r="A14095" s="200"/>
      <c r="B14095" s="200"/>
    </row>
    <row r="14096" spans="1:2" s="197" customFormat="1" x14ac:dyDescent="0.25">
      <c r="A14096" s="200"/>
      <c r="B14096" s="200"/>
    </row>
    <row r="14097" spans="1:2" s="197" customFormat="1" x14ac:dyDescent="0.25">
      <c r="A14097" s="200"/>
      <c r="B14097" s="200"/>
    </row>
    <row r="14098" spans="1:2" s="197" customFormat="1" x14ac:dyDescent="0.25">
      <c r="A14098" s="200"/>
      <c r="B14098" s="200"/>
    </row>
    <row r="14099" spans="1:2" s="197" customFormat="1" x14ac:dyDescent="0.25">
      <c r="A14099" s="200"/>
      <c r="B14099" s="200"/>
    </row>
    <row r="14100" spans="1:2" s="197" customFormat="1" x14ac:dyDescent="0.25">
      <c r="A14100" s="200"/>
      <c r="B14100" s="200"/>
    </row>
    <row r="14101" spans="1:2" s="197" customFormat="1" x14ac:dyDescent="0.25">
      <c r="A14101" s="200"/>
      <c r="B14101" s="200"/>
    </row>
    <row r="14102" spans="1:2" s="197" customFormat="1" x14ac:dyDescent="0.25">
      <c r="A14102" s="200"/>
      <c r="B14102" s="200"/>
    </row>
    <row r="14103" spans="1:2" s="197" customFormat="1" x14ac:dyDescent="0.25">
      <c r="A14103" s="200"/>
      <c r="B14103" s="200"/>
    </row>
    <row r="14104" spans="1:2" s="197" customFormat="1" x14ac:dyDescent="0.25">
      <c r="A14104" s="200"/>
      <c r="B14104" s="200"/>
    </row>
    <row r="14105" spans="1:2" s="197" customFormat="1" x14ac:dyDescent="0.25">
      <c r="A14105" s="200"/>
      <c r="B14105" s="200"/>
    </row>
    <row r="14106" spans="1:2" s="197" customFormat="1" x14ac:dyDescent="0.25">
      <c r="A14106" s="200"/>
      <c r="B14106" s="200"/>
    </row>
    <row r="14107" spans="1:2" s="197" customFormat="1" x14ac:dyDescent="0.25">
      <c r="A14107" s="200"/>
      <c r="B14107" s="200"/>
    </row>
    <row r="14108" spans="1:2" s="197" customFormat="1" x14ac:dyDescent="0.25">
      <c r="A14108" s="200"/>
      <c r="B14108" s="200"/>
    </row>
    <row r="14109" spans="1:2" s="197" customFormat="1" x14ac:dyDescent="0.25">
      <c r="A14109" s="200"/>
      <c r="B14109" s="200"/>
    </row>
    <row r="14110" spans="1:2" s="197" customFormat="1" x14ac:dyDescent="0.25">
      <c r="A14110" s="200"/>
      <c r="B14110" s="200"/>
    </row>
    <row r="14111" spans="1:2" s="197" customFormat="1" x14ac:dyDescent="0.25">
      <c r="A14111" s="200"/>
      <c r="B14111" s="200"/>
    </row>
    <row r="14112" spans="1:2" s="197" customFormat="1" x14ac:dyDescent="0.25">
      <c r="A14112" s="200"/>
      <c r="B14112" s="200"/>
    </row>
    <row r="14113" spans="1:2" s="197" customFormat="1" x14ac:dyDescent="0.25">
      <c r="A14113" s="200"/>
      <c r="B14113" s="200"/>
    </row>
    <row r="14114" spans="1:2" s="197" customFormat="1" x14ac:dyDescent="0.25">
      <c r="A14114" s="200"/>
      <c r="B14114" s="200"/>
    </row>
    <row r="14115" spans="1:2" s="197" customFormat="1" x14ac:dyDescent="0.25">
      <c r="A14115" s="200"/>
      <c r="B14115" s="200"/>
    </row>
    <row r="14116" spans="1:2" s="197" customFormat="1" x14ac:dyDescent="0.25">
      <c r="A14116" s="200"/>
      <c r="B14116" s="200"/>
    </row>
    <row r="14117" spans="1:2" s="197" customFormat="1" x14ac:dyDescent="0.25">
      <c r="A14117" s="200"/>
      <c r="B14117" s="200"/>
    </row>
    <row r="14118" spans="1:2" s="197" customFormat="1" x14ac:dyDescent="0.25">
      <c r="A14118" s="200"/>
      <c r="B14118" s="200"/>
    </row>
    <row r="14119" spans="1:2" s="197" customFormat="1" x14ac:dyDescent="0.25">
      <c r="A14119" s="200"/>
      <c r="B14119" s="200"/>
    </row>
    <row r="14120" spans="1:2" s="197" customFormat="1" x14ac:dyDescent="0.25">
      <c r="A14120" s="200"/>
      <c r="B14120" s="200"/>
    </row>
    <row r="14121" spans="1:2" s="197" customFormat="1" x14ac:dyDescent="0.25">
      <c r="A14121" s="200"/>
      <c r="B14121" s="200"/>
    </row>
    <row r="14122" spans="1:2" s="197" customFormat="1" x14ac:dyDescent="0.25">
      <c r="A14122" s="200"/>
      <c r="B14122" s="200"/>
    </row>
    <row r="14123" spans="1:2" s="197" customFormat="1" x14ac:dyDescent="0.25">
      <c r="A14123" s="200"/>
      <c r="B14123" s="200"/>
    </row>
    <row r="14124" spans="1:2" s="197" customFormat="1" x14ac:dyDescent="0.25">
      <c r="A14124" s="200"/>
      <c r="B14124" s="200"/>
    </row>
    <row r="14125" spans="1:2" s="197" customFormat="1" x14ac:dyDescent="0.25">
      <c r="A14125" s="200"/>
      <c r="B14125" s="200"/>
    </row>
    <row r="14126" spans="1:2" s="197" customFormat="1" x14ac:dyDescent="0.25">
      <c r="A14126" s="200"/>
      <c r="B14126" s="200"/>
    </row>
    <row r="14127" spans="1:2" s="197" customFormat="1" x14ac:dyDescent="0.25">
      <c r="A14127" s="200"/>
      <c r="B14127" s="200"/>
    </row>
    <row r="14128" spans="1:2" s="197" customFormat="1" x14ac:dyDescent="0.25">
      <c r="A14128" s="200"/>
      <c r="B14128" s="200"/>
    </row>
    <row r="14129" spans="1:2" s="197" customFormat="1" x14ac:dyDescent="0.25">
      <c r="A14129" s="200"/>
      <c r="B14129" s="200"/>
    </row>
    <row r="14130" spans="1:2" s="197" customFormat="1" x14ac:dyDescent="0.25">
      <c r="A14130" s="200"/>
      <c r="B14130" s="200"/>
    </row>
    <row r="14131" spans="1:2" s="197" customFormat="1" x14ac:dyDescent="0.25">
      <c r="A14131" s="200"/>
      <c r="B14131" s="200"/>
    </row>
    <row r="14132" spans="1:2" s="197" customFormat="1" x14ac:dyDescent="0.25">
      <c r="A14132" s="200"/>
      <c r="B14132" s="200"/>
    </row>
    <row r="14133" spans="1:2" s="197" customFormat="1" x14ac:dyDescent="0.25">
      <c r="A14133" s="200"/>
      <c r="B14133" s="200"/>
    </row>
    <row r="14134" spans="1:2" s="197" customFormat="1" x14ac:dyDescent="0.25">
      <c r="A14134" s="200"/>
      <c r="B14134" s="200"/>
    </row>
    <row r="14135" spans="1:2" s="197" customFormat="1" x14ac:dyDescent="0.25">
      <c r="A14135" s="200"/>
      <c r="B14135" s="200"/>
    </row>
    <row r="14136" spans="1:2" s="197" customFormat="1" x14ac:dyDescent="0.25">
      <c r="A14136" s="200"/>
      <c r="B14136" s="200"/>
    </row>
    <row r="14137" spans="1:2" s="197" customFormat="1" x14ac:dyDescent="0.25">
      <c r="A14137" s="200"/>
      <c r="B14137" s="200"/>
    </row>
    <row r="14138" spans="1:2" s="197" customFormat="1" x14ac:dyDescent="0.25">
      <c r="A14138" s="200"/>
      <c r="B14138" s="200"/>
    </row>
    <row r="14139" spans="1:2" s="197" customFormat="1" x14ac:dyDescent="0.25">
      <c r="A14139" s="200"/>
      <c r="B14139" s="200"/>
    </row>
    <row r="14140" spans="1:2" s="197" customFormat="1" x14ac:dyDescent="0.25">
      <c r="A14140" s="200"/>
      <c r="B14140" s="200"/>
    </row>
    <row r="14141" spans="1:2" s="197" customFormat="1" x14ac:dyDescent="0.25">
      <c r="A14141" s="200"/>
      <c r="B14141" s="200"/>
    </row>
    <row r="14142" spans="1:2" s="197" customFormat="1" x14ac:dyDescent="0.25">
      <c r="A14142" s="200"/>
      <c r="B14142" s="200"/>
    </row>
    <row r="14143" spans="1:2" s="197" customFormat="1" x14ac:dyDescent="0.25">
      <c r="A14143" s="200"/>
      <c r="B14143" s="200"/>
    </row>
    <row r="14144" spans="1:2" s="197" customFormat="1" x14ac:dyDescent="0.25">
      <c r="A14144" s="200"/>
      <c r="B14144" s="200"/>
    </row>
    <row r="14145" spans="1:2" s="197" customFormat="1" x14ac:dyDescent="0.25">
      <c r="A14145" s="200"/>
      <c r="B14145" s="200"/>
    </row>
    <row r="14146" spans="1:2" s="197" customFormat="1" x14ac:dyDescent="0.25">
      <c r="A14146" s="200"/>
      <c r="B14146" s="200"/>
    </row>
    <row r="14147" spans="1:2" s="197" customFormat="1" x14ac:dyDescent="0.25">
      <c r="A14147" s="200"/>
      <c r="B14147" s="200"/>
    </row>
    <row r="14148" spans="1:2" s="197" customFormat="1" x14ac:dyDescent="0.25">
      <c r="A14148" s="200"/>
      <c r="B14148" s="200"/>
    </row>
    <row r="14149" spans="1:2" s="197" customFormat="1" x14ac:dyDescent="0.25">
      <c r="A14149" s="200"/>
      <c r="B14149" s="200"/>
    </row>
    <row r="14150" spans="1:2" s="197" customFormat="1" x14ac:dyDescent="0.25">
      <c r="A14150" s="200"/>
      <c r="B14150" s="200"/>
    </row>
    <row r="14151" spans="1:2" s="197" customFormat="1" x14ac:dyDescent="0.25">
      <c r="A14151" s="200"/>
      <c r="B14151" s="200"/>
    </row>
    <row r="14152" spans="1:2" s="197" customFormat="1" x14ac:dyDescent="0.25">
      <c r="A14152" s="200"/>
      <c r="B14152" s="200"/>
    </row>
    <row r="14153" spans="1:2" s="197" customFormat="1" x14ac:dyDescent="0.25">
      <c r="A14153" s="200"/>
      <c r="B14153" s="200"/>
    </row>
    <row r="14154" spans="1:2" s="197" customFormat="1" x14ac:dyDescent="0.25">
      <c r="A14154" s="200"/>
      <c r="B14154" s="200"/>
    </row>
    <row r="14155" spans="1:2" s="197" customFormat="1" x14ac:dyDescent="0.25">
      <c r="A14155" s="200"/>
      <c r="B14155" s="200"/>
    </row>
    <row r="14156" spans="1:2" s="197" customFormat="1" x14ac:dyDescent="0.25">
      <c r="A14156" s="200"/>
      <c r="B14156" s="200"/>
    </row>
    <row r="14157" spans="1:2" s="197" customFormat="1" x14ac:dyDescent="0.25">
      <c r="A14157" s="200"/>
      <c r="B14157" s="200"/>
    </row>
    <row r="14158" spans="1:2" s="197" customFormat="1" x14ac:dyDescent="0.25">
      <c r="A14158" s="200"/>
      <c r="B14158" s="200"/>
    </row>
    <row r="14159" spans="1:2" s="197" customFormat="1" x14ac:dyDescent="0.25">
      <c r="A14159" s="200"/>
      <c r="B14159" s="200"/>
    </row>
    <row r="14160" spans="1:2" s="197" customFormat="1" x14ac:dyDescent="0.25">
      <c r="A14160" s="200"/>
      <c r="B14160" s="200"/>
    </row>
    <row r="14161" spans="1:2" s="197" customFormat="1" x14ac:dyDescent="0.25">
      <c r="A14161" s="200"/>
      <c r="B14161" s="200"/>
    </row>
    <row r="14162" spans="1:2" s="197" customFormat="1" x14ac:dyDescent="0.25">
      <c r="A14162" s="200"/>
      <c r="B14162" s="200"/>
    </row>
    <row r="14163" spans="1:2" s="197" customFormat="1" x14ac:dyDescent="0.25">
      <c r="A14163" s="200"/>
      <c r="B14163" s="200"/>
    </row>
    <row r="14164" spans="1:2" s="197" customFormat="1" x14ac:dyDescent="0.25">
      <c r="A14164" s="200"/>
      <c r="B14164" s="200"/>
    </row>
    <row r="14165" spans="1:2" s="197" customFormat="1" x14ac:dyDescent="0.25">
      <c r="A14165" s="200"/>
      <c r="B14165" s="200"/>
    </row>
    <row r="14166" spans="1:2" s="197" customFormat="1" x14ac:dyDescent="0.25">
      <c r="A14166" s="200"/>
      <c r="B14166" s="200"/>
    </row>
    <row r="14167" spans="1:2" s="197" customFormat="1" x14ac:dyDescent="0.25">
      <c r="A14167" s="200"/>
      <c r="B14167" s="200"/>
    </row>
    <row r="14168" spans="1:2" s="197" customFormat="1" x14ac:dyDescent="0.25">
      <c r="A14168" s="200"/>
      <c r="B14168" s="200"/>
    </row>
    <row r="14169" spans="1:2" s="197" customFormat="1" x14ac:dyDescent="0.25">
      <c r="A14169" s="200"/>
      <c r="B14169" s="200"/>
    </row>
    <row r="14170" spans="1:2" s="197" customFormat="1" x14ac:dyDescent="0.25">
      <c r="A14170" s="200"/>
      <c r="B14170" s="200"/>
    </row>
    <row r="14171" spans="1:2" s="197" customFormat="1" x14ac:dyDescent="0.25">
      <c r="A14171" s="200"/>
      <c r="B14171" s="200"/>
    </row>
    <row r="14172" spans="1:2" s="197" customFormat="1" x14ac:dyDescent="0.25">
      <c r="A14172" s="200"/>
      <c r="B14172" s="200"/>
    </row>
    <row r="14173" spans="1:2" s="197" customFormat="1" x14ac:dyDescent="0.25">
      <c r="A14173" s="200"/>
      <c r="B14173" s="200"/>
    </row>
    <row r="14174" spans="1:2" s="197" customFormat="1" x14ac:dyDescent="0.25">
      <c r="A14174" s="200"/>
      <c r="B14174" s="200"/>
    </row>
    <row r="14175" spans="1:2" s="197" customFormat="1" x14ac:dyDescent="0.25">
      <c r="A14175" s="200"/>
      <c r="B14175" s="200"/>
    </row>
    <row r="14176" spans="1:2" s="197" customFormat="1" x14ac:dyDescent="0.25">
      <c r="A14176" s="200"/>
      <c r="B14176" s="200"/>
    </row>
    <row r="14177" spans="1:2" s="197" customFormat="1" x14ac:dyDescent="0.25">
      <c r="A14177" s="200"/>
      <c r="B14177" s="200"/>
    </row>
    <row r="14178" spans="1:2" s="197" customFormat="1" x14ac:dyDescent="0.25">
      <c r="A14178" s="200"/>
      <c r="B14178" s="200"/>
    </row>
    <row r="14179" spans="1:2" s="197" customFormat="1" x14ac:dyDescent="0.25">
      <c r="A14179" s="200"/>
      <c r="B14179" s="200"/>
    </row>
    <row r="14180" spans="1:2" s="197" customFormat="1" x14ac:dyDescent="0.25">
      <c r="A14180" s="200"/>
      <c r="B14180" s="200"/>
    </row>
    <row r="14181" spans="1:2" s="197" customFormat="1" x14ac:dyDescent="0.25">
      <c r="A14181" s="200"/>
      <c r="B14181" s="200"/>
    </row>
    <row r="14182" spans="1:2" s="197" customFormat="1" x14ac:dyDescent="0.25">
      <c r="A14182" s="200"/>
      <c r="B14182" s="200"/>
    </row>
    <row r="14183" spans="1:2" s="197" customFormat="1" x14ac:dyDescent="0.25">
      <c r="A14183" s="200"/>
      <c r="B14183" s="200"/>
    </row>
    <row r="14184" spans="1:2" s="197" customFormat="1" x14ac:dyDescent="0.25">
      <c r="A14184" s="200"/>
      <c r="B14184" s="200"/>
    </row>
    <row r="14185" spans="1:2" s="197" customFormat="1" x14ac:dyDescent="0.25">
      <c r="A14185" s="200"/>
      <c r="B14185" s="200"/>
    </row>
    <row r="14186" spans="1:2" s="197" customFormat="1" x14ac:dyDescent="0.25">
      <c r="A14186" s="200"/>
      <c r="B14186" s="200"/>
    </row>
    <row r="14187" spans="1:2" s="197" customFormat="1" x14ac:dyDescent="0.25">
      <c r="A14187" s="200"/>
      <c r="B14187" s="200"/>
    </row>
    <row r="14188" spans="1:2" s="197" customFormat="1" x14ac:dyDescent="0.25">
      <c r="A14188" s="200"/>
      <c r="B14188" s="200"/>
    </row>
    <row r="14189" spans="1:2" s="197" customFormat="1" x14ac:dyDescent="0.25">
      <c r="A14189" s="200"/>
      <c r="B14189" s="200"/>
    </row>
    <row r="14190" spans="1:2" s="197" customFormat="1" x14ac:dyDescent="0.25">
      <c r="A14190" s="200"/>
      <c r="B14190" s="200"/>
    </row>
    <row r="14191" spans="1:2" s="197" customFormat="1" x14ac:dyDescent="0.25">
      <c r="A14191" s="200"/>
      <c r="B14191" s="200"/>
    </row>
    <row r="14192" spans="1:2" s="197" customFormat="1" x14ac:dyDescent="0.25">
      <c r="A14192" s="200"/>
      <c r="B14192" s="200"/>
    </row>
    <row r="14193" spans="1:2" s="197" customFormat="1" x14ac:dyDescent="0.25">
      <c r="A14193" s="200"/>
      <c r="B14193" s="200"/>
    </row>
    <row r="14194" spans="1:2" s="197" customFormat="1" x14ac:dyDescent="0.25">
      <c r="A14194" s="200"/>
      <c r="B14194" s="200"/>
    </row>
    <row r="14195" spans="1:2" s="197" customFormat="1" x14ac:dyDescent="0.25">
      <c r="A14195" s="200"/>
      <c r="B14195" s="200"/>
    </row>
    <row r="14196" spans="1:2" s="197" customFormat="1" x14ac:dyDescent="0.25">
      <c r="A14196" s="200"/>
      <c r="B14196" s="200"/>
    </row>
    <row r="14197" spans="1:2" s="197" customFormat="1" x14ac:dyDescent="0.25">
      <c r="A14197" s="200"/>
      <c r="B14197" s="200"/>
    </row>
    <row r="14198" spans="1:2" s="197" customFormat="1" x14ac:dyDescent="0.25">
      <c r="A14198" s="200"/>
      <c r="B14198" s="200"/>
    </row>
    <row r="14199" spans="1:2" s="197" customFormat="1" x14ac:dyDescent="0.25">
      <c r="A14199" s="200"/>
      <c r="B14199" s="200"/>
    </row>
    <row r="14200" spans="1:2" s="197" customFormat="1" x14ac:dyDescent="0.25">
      <c r="A14200" s="200"/>
      <c r="B14200" s="200"/>
    </row>
    <row r="14201" spans="1:2" s="197" customFormat="1" x14ac:dyDescent="0.25">
      <c r="A14201" s="200"/>
      <c r="B14201" s="200"/>
    </row>
    <row r="14202" spans="1:2" s="197" customFormat="1" x14ac:dyDescent="0.25">
      <c r="A14202" s="200"/>
      <c r="B14202" s="200"/>
    </row>
    <row r="14203" spans="1:2" s="197" customFormat="1" x14ac:dyDescent="0.25">
      <c r="A14203" s="200"/>
      <c r="B14203" s="200"/>
    </row>
    <row r="14204" spans="1:2" s="197" customFormat="1" x14ac:dyDescent="0.25">
      <c r="A14204" s="200"/>
      <c r="B14204" s="200"/>
    </row>
    <row r="14205" spans="1:2" s="197" customFormat="1" x14ac:dyDescent="0.25">
      <c r="A14205" s="200"/>
      <c r="B14205" s="200"/>
    </row>
    <row r="14206" spans="1:2" s="197" customFormat="1" x14ac:dyDescent="0.25">
      <c r="A14206" s="200"/>
      <c r="B14206" s="200"/>
    </row>
    <row r="14207" spans="1:2" s="197" customFormat="1" x14ac:dyDescent="0.25">
      <c r="A14207" s="200"/>
      <c r="B14207" s="200"/>
    </row>
    <row r="14208" spans="1:2" s="197" customFormat="1" x14ac:dyDescent="0.25">
      <c r="A14208" s="200"/>
      <c r="B14208" s="200"/>
    </row>
    <row r="14209" spans="1:2" s="197" customFormat="1" x14ac:dyDescent="0.25">
      <c r="A14209" s="200"/>
      <c r="B14209" s="200"/>
    </row>
    <row r="14210" spans="1:2" s="197" customFormat="1" x14ac:dyDescent="0.25">
      <c r="A14210" s="200"/>
      <c r="B14210" s="200"/>
    </row>
    <row r="14211" spans="1:2" s="197" customFormat="1" x14ac:dyDescent="0.25">
      <c r="A14211" s="200"/>
      <c r="B14211" s="200"/>
    </row>
    <row r="14212" spans="1:2" s="197" customFormat="1" x14ac:dyDescent="0.25">
      <c r="A14212" s="200"/>
      <c r="B14212" s="200"/>
    </row>
    <row r="14213" spans="1:2" s="197" customFormat="1" x14ac:dyDescent="0.25">
      <c r="A14213" s="200"/>
      <c r="B14213" s="200"/>
    </row>
    <row r="14214" spans="1:2" s="197" customFormat="1" x14ac:dyDescent="0.25">
      <c r="A14214" s="200"/>
      <c r="B14214" s="200"/>
    </row>
    <row r="14215" spans="1:2" s="197" customFormat="1" x14ac:dyDescent="0.25">
      <c r="A14215" s="200"/>
      <c r="B14215" s="200"/>
    </row>
    <row r="14216" spans="1:2" s="197" customFormat="1" x14ac:dyDescent="0.25">
      <c r="A14216" s="200"/>
      <c r="B14216" s="200"/>
    </row>
    <row r="14217" spans="1:2" s="197" customFormat="1" x14ac:dyDescent="0.25">
      <c r="A14217" s="200"/>
      <c r="B14217" s="200"/>
    </row>
    <row r="14218" spans="1:2" s="197" customFormat="1" x14ac:dyDescent="0.25">
      <c r="A14218" s="200"/>
      <c r="B14218" s="200"/>
    </row>
    <row r="14219" spans="1:2" s="197" customFormat="1" x14ac:dyDescent="0.25">
      <c r="A14219" s="200"/>
      <c r="B14219" s="200"/>
    </row>
    <row r="14220" spans="1:2" s="197" customFormat="1" x14ac:dyDescent="0.25">
      <c r="A14220" s="200"/>
      <c r="B14220" s="200"/>
    </row>
    <row r="14221" spans="1:2" s="197" customFormat="1" x14ac:dyDescent="0.25">
      <c r="A14221" s="200"/>
      <c r="B14221" s="200"/>
    </row>
    <row r="14222" spans="1:2" s="197" customFormat="1" x14ac:dyDescent="0.25">
      <c r="A14222" s="200"/>
      <c r="B14222" s="200"/>
    </row>
    <row r="14223" spans="1:2" s="197" customFormat="1" x14ac:dyDescent="0.25">
      <c r="A14223" s="200"/>
      <c r="B14223" s="200"/>
    </row>
    <row r="14224" spans="1:2" s="197" customFormat="1" x14ac:dyDescent="0.25">
      <c r="A14224" s="200"/>
      <c r="B14224" s="200"/>
    </row>
    <row r="14225" spans="1:2" s="197" customFormat="1" x14ac:dyDescent="0.25">
      <c r="A14225" s="200"/>
      <c r="B14225" s="200"/>
    </row>
    <row r="14226" spans="1:2" s="197" customFormat="1" x14ac:dyDescent="0.25">
      <c r="A14226" s="200"/>
      <c r="B14226" s="200"/>
    </row>
    <row r="14227" spans="1:2" s="197" customFormat="1" x14ac:dyDescent="0.25">
      <c r="A14227" s="200"/>
      <c r="B14227" s="200"/>
    </row>
    <row r="14228" spans="1:2" s="197" customFormat="1" x14ac:dyDescent="0.25">
      <c r="A14228" s="200"/>
      <c r="B14228" s="200"/>
    </row>
    <row r="14229" spans="1:2" s="197" customFormat="1" x14ac:dyDescent="0.25">
      <c r="A14229" s="200"/>
      <c r="B14229" s="200"/>
    </row>
    <row r="14230" spans="1:2" s="197" customFormat="1" x14ac:dyDescent="0.25">
      <c r="A14230" s="200"/>
      <c r="B14230" s="200"/>
    </row>
    <row r="14231" spans="1:2" s="197" customFormat="1" x14ac:dyDescent="0.25">
      <c r="A14231" s="200"/>
      <c r="B14231" s="200"/>
    </row>
    <row r="14232" spans="1:2" s="197" customFormat="1" x14ac:dyDescent="0.25">
      <c r="A14232" s="200"/>
      <c r="B14232" s="200"/>
    </row>
    <row r="14233" spans="1:2" s="197" customFormat="1" x14ac:dyDescent="0.25">
      <c r="A14233" s="200"/>
      <c r="B14233" s="200"/>
    </row>
    <row r="14234" spans="1:2" s="197" customFormat="1" x14ac:dyDescent="0.25">
      <c r="A14234" s="200"/>
      <c r="B14234" s="200"/>
    </row>
    <row r="14235" spans="1:2" s="197" customFormat="1" x14ac:dyDescent="0.25">
      <c r="A14235" s="200"/>
      <c r="B14235" s="200"/>
    </row>
    <row r="14236" spans="1:2" s="197" customFormat="1" x14ac:dyDescent="0.25">
      <c r="A14236" s="200"/>
      <c r="B14236" s="200"/>
    </row>
    <row r="14237" spans="1:2" s="197" customFormat="1" x14ac:dyDescent="0.25">
      <c r="A14237" s="200"/>
      <c r="B14237" s="200"/>
    </row>
    <row r="14238" spans="1:2" s="197" customFormat="1" x14ac:dyDescent="0.25">
      <c r="A14238" s="200"/>
      <c r="B14238" s="200"/>
    </row>
    <row r="14239" spans="1:2" s="197" customFormat="1" x14ac:dyDescent="0.25">
      <c r="A14239" s="200"/>
      <c r="B14239" s="200"/>
    </row>
    <row r="14240" spans="1:2" s="197" customFormat="1" x14ac:dyDescent="0.25">
      <c r="A14240" s="200"/>
      <c r="B14240" s="200"/>
    </row>
    <row r="14241" spans="1:2" s="197" customFormat="1" x14ac:dyDescent="0.25">
      <c r="A14241" s="200"/>
      <c r="B14241" s="200"/>
    </row>
    <row r="14242" spans="1:2" s="197" customFormat="1" x14ac:dyDescent="0.25">
      <c r="A14242" s="200"/>
      <c r="B14242" s="200"/>
    </row>
    <row r="14243" spans="1:2" s="197" customFormat="1" x14ac:dyDescent="0.25">
      <c r="A14243" s="200"/>
      <c r="B14243" s="200"/>
    </row>
    <row r="14244" spans="1:2" s="197" customFormat="1" x14ac:dyDescent="0.25">
      <c r="A14244" s="200"/>
      <c r="B14244" s="200"/>
    </row>
    <row r="14245" spans="1:2" s="197" customFormat="1" x14ac:dyDescent="0.25">
      <c r="A14245" s="200"/>
      <c r="B14245" s="200"/>
    </row>
    <row r="14246" spans="1:2" s="197" customFormat="1" x14ac:dyDescent="0.25">
      <c r="A14246" s="200"/>
      <c r="B14246" s="200"/>
    </row>
    <row r="14247" spans="1:2" s="197" customFormat="1" x14ac:dyDescent="0.25">
      <c r="A14247" s="200"/>
      <c r="B14247" s="200"/>
    </row>
    <row r="14248" spans="1:2" s="197" customFormat="1" x14ac:dyDescent="0.25">
      <c r="A14248" s="200"/>
      <c r="B14248" s="200"/>
    </row>
    <row r="14249" spans="1:2" s="197" customFormat="1" x14ac:dyDescent="0.25">
      <c r="A14249" s="200"/>
      <c r="B14249" s="200"/>
    </row>
    <row r="14250" spans="1:2" s="197" customFormat="1" x14ac:dyDescent="0.25">
      <c r="A14250" s="200"/>
      <c r="B14250" s="200"/>
    </row>
    <row r="14251" spans="1:2" s="197" customFormat="1" x14ac:dyDescent="0.25">
      <c r="A14251" s="200"/>
      <c r="B14251" s="200"/>
    </row>
    <row r="14252" spans="1:2" s="197" customFormat="1" x14ac:dyDescent="0.25">
      <c r="A14252" s="200"/>
      <c r="B14252" s="200"/>
    </row>
    <row r="14253" spans="1:2" s="197" customFormat="1" x14ac:dyDescent="0.25">
      <c r="A14253" s="200"/>
      <c r="B14253" s="200"/>
    </row>
    <row r="14254" spans="1:2" s="197" customFormat="1" x14ac:dyDescent="0.25">
      <c r="A14254" s="200"/>
      <c r="B14254" s="200"/>
    </row>
    <row r="14255" spans="1:2" s="197" customFormat="1" x14ac:dyDescent="0.25">
      <c r="A14255" s="200"/>
      <c r="B14255" s="200"/>
    </row>
    <row r="14256" spans="1:2" s="197" customFormat="1" x14ac:dyDescent="0.25">
      <c r="A14256" s="200"/>
      <c r="B14256" s="200"/>
    </row>
    <row r="14257" spans="1:2" s="197" customFormat="1" x14ac:dyDescent="0.25">
      <c r="A14257" s="200"/>
      <c r="B14257" s="200"/>
    </row>
    <row r="14258" spans="1:2" s="197" customFormat="1" x14ac:dyDescent="0.25">
      <c r="A14258" s="200"/>
      <c r="B14258" s="200"/>
    </row>
    <row r="14259" spans="1:2" s="197" customFormat="1" x14ac:dyDescent="0.25">
      <c r="A14259" s="200"/>
      <c r="B14259" s="200"/>
    </row>
    <row r="14260" spans="1:2" s="197" customFormat="1" x14ac:dyDescent="0.25">
      <c r="A14260" s="200"/>
      <c r="B14260" s="200"/>
    </row>
    <row r="14261" spans="1:2" s="197" customFormat="1" x14ac:dyDescent="0.25">
      <c r="A14261" s="200"/>
      <c r="B14261" s="200"/>
    </row>
    <row r="14262" spans="1:2" s="197" customFormat="1" x14ac:dyDescent="0.25">
      <c r="A14262" s="200"/>
      <c r="B14262" s="200"/>
    </row>
    <row r="14263" spans="1:2" s="197" customFormat="1" x14ac:dyDescent="0.25">
      <c r="A14263" s="200"/>
      <c r="B14263" s="200"/>
    </row>
    <row r="14264" spans="1:2" s="197" customFormat="1" x14ac:dyDescent="0.25">
      <c r="A14264" s="200"/>
      <c r="B14264" s="200"/>
    </row>
    <row r="14265" spans="1:2" s="197" customFormat="1" x14ac:dyDescent="0.25">
      <c r="A14265" s="200"/>
      <c r="B14265" s="200"/>
    </row>
    <row r="14266" spans="1:2" s="197" customFormat="1" x14ac:dyDescent="0.25">
      <c r="A14266" s="200"/>
      <c r="B14266" s="200"/>
    </row>
    <row r="14267" spans="1:2" s="197" customFormat="1" x14ac:dyDescent="0.25">
      <c r="A14267" s="200"/>
      <c r="B14267" s="200"/>
    </row>
    <row r="14268" spans="1:2" s="197" customFormat="1" x14ac:dyDescent="0.25">
      <c r="A14268" s="200"/>
      <c r="B14268" s="200"/>
    </row>
    <row r="14269" spans="1:2" s="197" customFormat="1" x14ac:dyDescent="0.25">
      <c r="A14269" s="200"/>
      <c r="B14269" s="200"/>
    </row>
    <row r="14270" spans="1:2" s="197" customFormat="1" x14ac:dyDescent="0.25">
      <c r="A14270" s="200"/>
      <c r="B14270" s="200"/>
    </row>
    <row r="14271" spans="1:2" s="197" customFormat="1" x14ac:dyDescent="0.25">
      <c r="A14271" s="200"/>
      <c r="B14271" s="200"/>
    </row>
    <row r="14272" spans="1:2" s="197" customFormat="1" x14ac:dyDescent="0.25">
      <c r="A14272" s="200"/>
      <c r="B14272" s="200"/>
    </row>
    <row r="14273" spans="1:2" s="197" customFormat="1" x14ac:dyDescent="0.25">
      <c r="A14273" s="200"/>
      <c r="B14273" s="200"/>
    </row>
    <row r="14274" spans="1:2" s="197" customFormat="1" x14ac:dyDescent="0.25">
      <c r="A14274" s="200"/>
      <c r="B14274" s="200"/>
    </row>
    <row r="14275" spans="1:2" s="197" customFormat="1" x14ac:dyDescent="0.25">
      <c r="A14275" s="200"/>
      <c r="B14275" s="200"/>
    </row>
    <row r="14276" spans="1:2" s="197" customFormat="1" x14ac:dyDescent="0.25">
      <c r="A14276" s="200"/>
      <c r="B14276" s="200"/>
    </row>
    <row r="14277" spans="1:2" s="197" customFormat="1" x14ac:dyDescent="0.25">
      <c r="A14277" s="200"/>
      <c r="B14277" s="200"/>
    </row>
    <row r="14278" spans="1:2" s="197" customFormat="1" x14ac:dyDescent="0.25">
      <c r="A14278" s="200"/>
      <c r="B14278" s="200"/>
    </row>
    <row r="14279" spans="1:2" s="197" customFormat="1" x14ac:dyDescent="0.25">
      <c r="A14279" s="200"/>
      <c r="B14279" s="200"/>
    </row>
    <row r="14280" spans="1:2" s="197" customFormat="1" x14ac:dyDescent="0.25">
      <c r="A14280" s="200"/>
      <c r="B14280" s="200"/>
    </row>
    <row r="14281" spans="1:2" s="197" customFormat="1" x14ac:dyDescent="0.25">
      <c r="A14281" s="200"/>
      <c r="B14281" s="200"/>
    </row>
    <row r="14282" spans="1:2" s="197" customFormat="1" x14ac:dyDescent="0.25">
      <c r="A14282" s="200"/>
      <c r="B14282" s="200"/>
    </row>
    <row r="14283" spans="1:2" s="197" customFormat="1" x14ac:dyDescent="0.25">
      <c r="A14283" s="200"/>
      <c r="B14283" s="200"/>
    </row>
    <row r="14284" spans="1:2" s="197" customFormat="1" x14ac:dyDescent="0.25">
      <c r="A14284" s="200"/>
      <c r="B14284" s="200"/>
    </row>
    <row r="14285" spans="1:2" s="197" customFormat="1" x14ac:dyDescent="0.25">
      <c r="A14285" s="200"/>
      <c r="B14285" s="200"/>
    </row>
    <row r="14286" spans="1:2" s="197" customFormat="1" x14ac:dyDescent="0.25">
      <c r="A14286" s="200"/>
      <c r="B14286" s="200"/>
    </row>
    <row r="14287" spans="1:2" s="197" customFormat="1" x14ac:dyDescent="0.25">
      <c r="A14287" s="200"/>
      <c r="B14287" s="200"/>
    </row>
    <row r="14288" spans="1:2" s="197" customFormat="1" x14ac:dyDescent="0.25">
      <c r="A14288" s="200"/>
      <c r="B14288" s="200"/>
    </row>
    <row r="14289" spans="1:2" s="197" customFormat="1" x14ac:dyDescent="0.25">
      <c r="A14289" s="200"/>
      <c r="B14289" s="200"/>
    </row>
    <row r="14290" spans="1:2" s="197" customFormat="1" x14ac:dyDescent="0.25">
      <c r="A14290" s="200"/>
      <c r="B14290" s="200"/>
    </row>
    <row r="14291" spans="1:2" s="197" customFormat="1" x14ac:dyDescent="0.25">
      <c r="A14291" s="200"/>
      <c r="B14291" s="200"/>
    </row>
    <row r="14292" spans="1:2" s="197" customFormat="1" x14ac:dyDescent="0.25">
      <c r="A14292" s="200"/>
      <c r="B14292" s="200"/>
    </row>
    <row r="14293" spans="1:2" s="197" customFormat="1" x14ac:dyDescent="0.25">
      <c r="A14293" s="200"/>
      <c r="B14293" s="200"/>
    </row>
    <row r="14294" spans="1:2" s="197" customFormat="1" x14ac:dyDescent="0.25">
      <c r="A14294" s="200"/>
      <c r="B14294" s="200"/>
    </row>
    <row r="14295" spans="1:2" s="197" customFormat="1" x14ac:dyDescent="0.25">
      <c r="A14295" s="200"/>
      <c r="B14295" s="200"/>
    </row>
    <row r="14296" spans="1:2" s="197" customFormat="1" x14ac:dyDescent="0.25">
      <c r="A14296" s="200"/>
      <c r="B14296" s="200"/>
    </row>
    <row r="14297" spans="1:2" s="197" customFormat="1" x14ac:dyDescent="0.25">
      <c r="A14297" s="200"/>
      <c r="B14297" s="200"/>
    </row>
    <row r="14298" spans="1:2" s="197" customFormat="1" x14ac:dyDescent="0.25">
      <c r="A14298" s="200"/>
      <c r="B14298" s="200"/>
    </row>
    <row r="14299" spans="1:2" s="197" customFormat="1" x14ac:dyDescent="0.25">
      <c r="A14299" s="200"/>
      <c r="B14299" s="200"/>
    </row>
    <row r="14300" spans="1:2" s="197" customFormat="1" x14ac:dyDescent="0.25">
      <c r="A14300" s="200"/>
      <c r="B14300" s="200"/>
    </row>
    <row r="14301" spans="1:2" s="197" customFormat="1" x14ac:dyDescent="0.25">
      <c r="A14301" s="200"/>
      <c r="B14301" s="200"/>
    </row>
    <row r="14302" spans="1:2" s="197" customFormat="1" x14ac:dyDescent="0.25">
      <c r="A14302" s="200"/>
      <c r="B14302" s="200"/>
    </row>
    <row r="14303" spans="1:2" s="197" customFormat="1" x14ac:dyDescent="0.25">
      <c r="A14303" s="200"/>
      <c r="B14303" s="200"/>
    </row>
    <row r="14304" spans="1:2" s="197" customFormat="1" x14ac:dyDescent="0.25">
      <c r="A14304" s="200"/>
      <c r="B14304" s="200"/>
    </row>
    <row r="14305" spans="1:2" s="197" customFormat="1" x14ac:dyDescent="0.25">
      <c r="A14305" s="200"/>
      <c r="B14305" s="200"/>
    </row>
    <row r="14306" spans="1:2" s="197" customFormat="1" x14ac:dyDescent="0.25">
      <c r="A14306" s="200"/>
      <c r="B14306" s="200"/>
    </row>
    <row r="14307" spans="1:2" s="197" customFormat="1" x14ac:dyDescent="0.25">
      <c r="A14307" s="200"/>
      <c r="B14307" s="200"/>
    </row>
    <row r="14308" spans="1:2" s="197" customFormat="1" x14ac:dyDescent="0.25">
      <c r="A14308" s="200"/>
      <c r="B14308" s="200"/>
    </row>
    <row r="14309" spans="1:2" s="197" customFormat="1" x14ac:dyDescent="0.25">
      <c r="A14309" s="200"/>
      <c r="B14309" s="200"/>
    </row>
    <row r="14310" spans="1:2" s="197" customFormat="1" x14ac:dyDescent="0.25">
      <c r="A14310" s="200"/>
      <c r="B14310" s="200"/>
    </row>
    <row r="14311" spans="1:2" s="197" customFormat="1" x14ac:dyDescent="0.25">
      <c r="A14311" s="200"/>
      <c r="B14311" s="200"/>
    </row>
    <row r="14312" spans="1:2" s="197" customFormat="1" x14ac:dyDescent="0.25">
      <c r="A14312" s="200"/>
      <c r="B14312" s="200"/>
    </row>
    <row r="14313" spans="1:2" s="197" customFormat="1" x14ac:dyDescent="0.25">
      <c r="A14313" s="200"/>
      <c r="B14313" s="200"/>
    </row>
    <row r="14314" spans="1:2" s="197" customFormat="1" x14ac:dyDescent="0.25">
      <c r="A14314" s="200"/>
      <c r="B14314" s="200"/>
    </row>
    <row r="14315" spans="1:2" s="197" customFormat="1" x14ac:dyDescent="0.25">
      <c r="A14315" s="200"/>
      <c r="B14315" s="200"/>
    </row>
    <row r="14316" spans="1:2" s="197" customFormat="1" x14ac:dyDescent="0.25">
      <c r="A14316" s="200"/>
      <c r="B14316" s="200"/>
    </row>
    <row r="14317" spans="1:2" s="197" customFormat="1" x14ac:dyDescent="0.25">
      <c r="A14317" s="200"/>
      <c r="B14317" s="200"/>
    </row>
    <row r="14318" spans="1:2" s="197" customFormat="1" x14ac:dyDescent="0.25">
      <c r="A14318" s="200"/>
      <c r="B14318" s="200"/>
    </row>
    <row r="14319" spans="1:2" s="197" customFormat="1" x14ac:dyDescent="0.25">
      <c r="A14319" s="200"/>
      <c r="B14319" s="200"/>
    </row>
    <row r="14320" spans="1:2" s="197" customFormat="1" x14ac:dyDescent="0.25">
      <c r="A14320" s="200"/>
      <c r="B14320" s="200"/>
    </row>
    <row r="14321" spans="1:2" s="197" customFormat="1" x14ac:dyDescent="0.25">
      <c r="A14321" s="200"/>
      <c r="B14321" s="200"/>
    </row>
    <row r="14322" spans="1:2" s="197" customFormat="1" x14ac:dyDescent="0.25">
      <c r="A14322" s="200"/>
      <c r="B14322" s="200"/>
    </row>
    <row r="14323" spans="1:2" s="197" customFormat="1" x14ac:dyDescent="0.25">
      <c r="A14323" s="200"/>
      <c r="B14323" s="200"/>
    </row>
    <row r="14324" spans="1:2" s="197" customFormat="1" x14ac:dyDescent="0.25">
      <c r="A14324" s="200"/>
      <c r="B14324" s="200"/>
    </row>
    <row r="14325" spans="1:2" s="197" customFormat="1" x14ac:dyDescent="0.25">
      <c r="A14325" s="200"/>
      <c r="B14325" s="200"/>
    </row>
    <row r="14326" spans="1:2" s="197" customFormat="1" x14ac:dyDescent="0.25">
      <c r="A14326" s="200"/>
      <c r="B14326" s="200"/>
    </row>
    <row r="14327" spans="1:2" s="197" customFormat="1" x14ac:dyDescent="0.25">
      <c r="A14327" s="200"/>
      <c r="B14327" s="200"/>
    </row>
    <row r="14328" spans="1:2" s="197" customFormat="1" x14ac:dyDescent="0.25">
      <c r="A14328" s="200"/>
      <c r="B14328" s="200"/>
    </row>
    <row r="14329" spans="1:2" s="197" customFormat="1" x14ac:dyDescent="0.25">
      <c r="A14329" s="200"/>
      <c r="B14329" s="200"/>
    </row>
    <row r="14330" spans="1:2" s="197" customFormat="1" x14ac:dyDescent="0.25">
      <c r="A14330" s="200"/>
      <c r="B14330" s="200"/>
    </row>
    <row r="14331" spans="1:2" s="197" customFormat="1" x14ac:dyDescent="0.25">
      <c r="A14331" s="200"/>
      <c r="B14331" s="200"/>
    </row>
    <row r="14332" spans="1:2" s="197" customFormat="1" x14ac:dyDescent="0.25">
      <c r="A14332" s="200"/>
      <c r="B14332" s="200"/>
    </row>
    <row r="14333" spans="1:2" s="197" customFormat="1" x14ac:dyDescent="0.25">
      <c r="A14333" s="200"/>
      <c r="B14333" s="200"/>
    </row>
    <row r="14334" spans="1:2" s="197" customFormat="1" x14ac:dyDescent="0.25">
      <c r="A14334" s="200"/>
      <c r="B14334" s="200"/>
    </row>
    <row r="14335" spans="1:2" s="197" customFormat="1" x14ac:dyDescent="0.25">
      <c r="A14335" s="200"/>
      <c r="B14335" s="200"/>
    </row>
    <row r="14336" spans="1:2" s="197" customFormat="1" x14ac:dyDescent="0.25">
      <c r="A14336" s="200"/>
      <c r="B14336" s="200"/>
    </row>
    <row r="14337" spans="1:2" s="197" customFormat="1" x14ac:dyDescent="0.25">
      <c r="A14337" s="200"/>
      <c r="B14337" s="200"/>
    </row>
    <row r="14338" spans="1:2" s="197" customFormat="1" x14ac:dyDescent="0.25">
      <c r="A14338" s="200"/>
      <c r="B14338" s="200"/>
    </row>
    <row r="14339" spans="1:2" s="197" customFormat="1" x14ac:dyDescent="0.25">
      <c r="A14339" s="200"/>
      <c r="B14339" s="200"/>
    </row>
    <row r="14340" spans="1:2" s="197" customFormat="1" x14ac:dyDescent="0.25">
      <c r="A14340" s="200"/>
      <c r="B14340" s="200"/>
    </row>
    <row r="14341" spans="1:2" s="197" customFormat="1" x14ac:dyDescent="0.25">
      <c r="A14341" s="200"/>
      <c r="B14341" s="200"/>
    </row>
    <row r="14342" spans="1:2" s="197" customFormat="1" x14ac:dyDescent="0.25">
      <c r="A14342" s="200"/>
      <c r="B14342" s="200"/>
    </row>
    <row r="14343" spans="1:2" s="197" customFormat="1" x14ac:dyDescent="0.25">
      <c r="A14343" s="200"/>
      <c r="B14343" s="200"/>
    </row>
    <row r="14344" spans="1:2" s="197" customFormat="1" x14ac:dyDescent="0.25">
      <c r="A14344" s="200"/>
      <c r="B14344" s="200"/>
    </row>
    <row r="14345" spans="1:2" s="197" customFormat="1" x14ac:dyDescent="0.25">
      <c r="A14345" s="200"/>
      <c r="B14345" s="200"/>
    </row>
    <row r="14346" spans="1:2" s="197" customFormat="1" x14ac:dyDescent="0.25">
      <c r="A14346" s="200"/>
      <c r="B14346" s="200"/>
    </row>
    <row r="14347" spans="1:2" s="197" customFormat="1" x14ac:dyDescent="0.25">
      <c r="A14347" s="200"/>
      <c r="B14347" s="200"/>
    </row>
    <row r="14348" spans="1:2" s="197" customFormat="1" x14ac:dyDescent="0.25">
      <c r="A14348" s="200"/>
      <c r="B14348" s="200"/>
    </row>
    <row r="14349" spans="1:2" s="197" customFormat="1" x14ac:dyDescent="0.25">
      <c r="A14349" s="200"/>
      <c r="B14349" s="200"/>
    </row>
    <row r="14350" spans="1:2" s="197" customFormat="1" x14ac:dyDescent="0.25">
      <c r="A14350" s="200"/>
      <c r="B14350" s="200"/>
    </row>
    <row r="14351" spans="1:2" s="197" customFormat="1" x14ac:dyDescent="0.25">
      <c r="A14351" s="200"/>
      <c r="B14351" s="200"/>
    </row>
    <row r="14352" spans="1:2" s="197" customFormat="1" x14ac:dyDescent="0.25">
      <c r="A14352" s="200"/>
      <c r="B14352" s="200"/>
    </row>
    <row r="14353" spans="1:2" s="197" customFormat="1" x14ac:dyDescent="0.25">
      <c r="A14353" s="200"/>
      <c r="B14353" s="200"/>
    </row>
    <row r="14354" spans="1:2" s="197" customFormat="1" x14ac:dyDescent="0.25">
      <c r="A14354" s="200"/>
      <c r="B14354" s="200"/>
    </row>
    <row r="14355" spans="1:2" s="197" customFormat="1" x14ac:dyDescent="0.25">
      <c r="A14355" s="200"/>
      <c r="B14355" s="200"/>
    </row>
    <row r="14356" spans="1:2" s="197" customFormat="1" x14ac:dyDescent="0.25">
      <c r="A14356" s="200"/>
      <c r="B14356" s="200"/>
    </row>
    <row r="14357" spans="1:2" s="197" customFormat="1" x14ac:dyDescent="0.25">
      <c r="A14357" s="200"/>
      <c r="B14357" s="200"/>
    </row>
    <row r="14358" spans="1:2" s="197" customFormat="1" x14ac:dyDescent="0.25">
      <c r="A14358" s="200"/>
      <c r="B14358" s="200"/>
    </row>
    <row r="14359" spans="1:2" s="197" customFormat="1" x14ac:dyDescent="0.25">
      <c r="A14359" s="200"/>
      <c r="B14359" s="200"/>
    </row>
    <row r="14360" spans="1:2" s="197" customFormat="1" x14ac:dyDescent="0.25">
      <c r="A14360" s="200"/>
      <c r="B14360" s="200"/>
    </row>
    <row r="14361" spans="1:2" s="197" customFormat="1" x14ac:dyDescent="0.25">
      <c r="A14361" s="200"/>
      <c r="B14361" s="200"/>
    </row>
    <row r="14362" spans="1:2" s="197" customFormat="1" x14ac:dyDescent="0.25">
      <c r="A14362" s="200"/>
      <c r="B14362" s="200"/>
    </row>
    <row r="14363" spans="1:2" s="197" customFormat="1" x14ac:dyDescent="0.25">
      <c r="A14363" s="200"/>
      <c r="B14363" s="200"/>
    </row>
    <row r="14364" spans="1:2" s="197" customFormat="1" x14ac:dyDescent="0.25">
      <c r="A14364" s="200"/>
      <c r="B14364" s="200"/>
    </row>
    <row r="14365" spans="1:2" s="197" customFormat="1" x14ac:dyDescent="0.25">
      <c r="A14365" s="200"/>
      <c r="B14365" s="200"/>
    </row>
    <row r="14366" spans="1:2" s="197" customFormat="1" x14ac:dyDescent="0.25">
      <c r="A14366" s="200"/>
      <c r="B14366" s="200"/>
    </row>
    <row r="14367" spans="1:2" s="197" customFormat="1" x14ac:dyDescent="0.25">
      <c r="A14367" s="200"/>
      <c r="B14367" s="200"/>
    </row>
    <row r="14368" spans="1:2" s="197" customFormat="1" x14ac:dyDescent="0.25">
      <c r="A14368" s="200"/>
      <c r="B14368" s="200"/>
    </row>
    <row r="14369" spans="1:2" s="197" customFormat="1" x14ac:dyDescent="0.25">
      <c r="A14369" s="200"/>
      <c r="B14369" s="200"/>
    </row>
    <row r="14370" spans="1:2" s="197" customFormat="1" x14ac:dyDescent="0.25">
      <c r="A14370" s="200"/>
      <c r="B14370" s="200"/>
    </row>
    <row r="14371" spans="1:2" s="197" customFormat="1" x14ac:dyDescent="0.25">
      <c r="A14371" s="200"/>
      <c r="B14371" s="200"/>
    </row>
    <row r="14372" spans="1:2" s="197" customFormat="1" x14ac:dyDescent="0.25">
      <c r="A14372" s="200"/>
      <c r="B14372" s="200"/>
    </row>
    <row r="14373" spans="1:2" s="197" customFormat="1" x14ac:dyDescent="0.25">
      <c r="A14373" s="200"/>
      <c r="B14373" s="200"/>
    </row>
    <row r="14374" spans="1:2" s="197" customFormat="1" x14ac:dyDescent="0.25">
      <c r="A14374" s="200"/>
      <c r="B14374" s="200"/>
    </row>
    <row r="14375" spans="1:2" s="197" customFormat="1" x14ac:dyDescent="0.25">
      <c r="A14375" s="200"/>
      <c r="B14375" s="200"/>
    </row>
    <row r="14376" spans="1:2" s="197" customFormat="1" x14ac:dyDescent="0.25">
      <c r="A14376" s="200"/>
      <c r="B14376" s="200"/>
    </row>
    <row r="14377" spans="1:2" s="197" customFormat="1" x14ac:dyDescent="0.25">
      <c r="A14377" s="200"/>
      <c r="B14377" s="200"/>
    </row>
    <row r="14378" spans="1:2" s="197" customFormat="1" x14ac:dyDescent="0.25">
      <c r="A14378" s="200"/>
      <c r="B14378" s="200"/>
    </row>
    <row r="14379" spans="1:2" s="197" customFormat="1" x14ac:dyDescent="0.25">
      <c r="A14379" s="200"/>
      <c r="B14379" s="200"/>
    </row>
    <row r="14380" spans="1:2" s="197" customFormat="1" x14ac:dyDescent="0.25">
      <c r="A14380" s="200"/>
      <c r="B14380" s="200"/>
    </row>
    <row r="14381" spans="1:2" s="197" customFormat="1" x14ac:dyDescent="0.25">
      <c r="A14381" s="200"/>
      <c r="B14381" s="200"/>
    </row>
    <row r="14382" spans="1:2" s="197" customFormat="1" x14ac:dyDescent="0.25">
      <c r="A14382" s="200"/>
      <c r="B14382" s="200"/>
    </row>
    <row r="14383" spans="1:2" s="197" customFormat="1" x14ac:dyDescent="0.25">
      <c r="A14383" s="200"/>
      <c r="B14383" s="200"/>
    </row>
    <row r="14384" spans="1:2" s="197" customFormat="1" x14ac:dyDescent="0.25">
      <c r="A14384" s="200"/>
      <c r="B14384" s="200"/>
    </row>
    <row r="14385" spans="1:2" s="197" customFormat="1" x14ac:dyDescent="0.25">
      <c r="A14385" s="200"/>
      <c r="B14385" s="200"/>
    </row>
    <row r="14386" spans="1:2" s="197" customFormat="1" x14ac:dyDescent="0.25">
      <c r="A14386" s="200"/>
      <c r="B14386" s="200"/>
    </row>
    <row r="14387" spans="1:2" s="197" customFormat="1" x14ac:dyDescent="0.25">
      <c r="A14387" s="200"/>
      <c r="B14387" s="200"/>
    </row>
    <row r="14388" spans="1:2" s="197" customFormat="1" x14ac:dyDescent="0.25">
      <c r="A14388" s="200"/>
      <c r="B14388" s="200"/>
    </row>
    <row r="14389" spans="1:2" s="197" customFormat="1" x14ac:dyDescent="0.25">
      <c r="A14389" s="200"/>
      <c r="B14389" s="200"/>
    </row>
    <row r="14390" spans="1:2" s="197" customFormat="1" x14ac:dyDescent="0.25">
      <c r="A14390" s="200"/>
      <c r="B14390" s="200"/>
    </row>
    <row r="14391" spans="1:2" s="197" customFormat="1" x14ac:dyDescent="0.25">
      <c r="A14391" s="200"/>
      <c r="B14391" s="200"/>
    </row>
    <row r="14392" spans="1:2" s="197" customFormat="1" x14ac:dyDescent="0.25">
      <c r="A14392" s="200"/>
      <c r="B14392" s="200"/>
    </row>
    <row r="14393" spans="1:2" s="197" customFormat="1" x14ac:dyDescent="0.25">
      <c r="A14393" s="200"/>
      <c r="B14393" s="200"/>
    </row>
    <row r="14394" spans="1:2" s="197" customFormat="1" x14ac:dyDescent="0.25">
      <c r="A14394" s="200"/>
      <c r="B14394" s="200"/>
    </row>
    <row r="14395" spans="1:2" s="197" customFormat="1" x14ac:dyDescent="0.25">
      <c r="A14395" s="200"/>
      <c r="B14395" s="200"/>
    </row>
    <row r="14396" spans="1:2" s="197" customFormat="1" x14ac:dyDescent="0.25">
      <c r="A14396" s="200"/>
      <c r="B14396" s="200"/>
    </row>
    <row r="14397" spans="1:2" s="197" customFormat="1" x14ac:dyDescent="0.25">
      <c r="A14397" s="200"/>
      <c r="B14397" s="200"/>
    </row>
    <row r="14398" spans="1:2" s="197" customFormat="1" x14ac:dyDescent="0.25">
      <c r="A14398" s="200"/>
      <c r="B14398" s="200"/>
    </row>
    <row r="14399" spans="1:2" s="197" customFormat="1" x14ac:dyDescent="0.25">
      <c r="A14399" s="200"/>
      <c r="B14399" s="200"/>
    </row>
    <row r="14400" spans="1:2" s="197" customFormat="1" x14ac:dyDescent="0.25">
      <c r="A14400" s="200"/>
      <c r="B14400" s="200"/>
    </row>
    <row r="14401" spans="1:2" s="197" customFormat="1" x14ac:dyDescent="0.25">
      <c r="A14401" s="200"/>
      <c r="B14401" s="200"/>
    </row>
    <row r="14402" spans="1:2" s="197" customFormat="1" x14ac:dyDescent="0.25">
      <c r="A14402" s="200"/>
      <c r="B14402" s="200"/>
    </row>
    <row r="14403" spans="1:2" s="197" customFormat="1" x14ac:dyDescent="0.25">
      <c r="A14403" s="200"/>
      <c r="B14403" s="200"/>
    </row>
    <row r="14404" spans="1:2" s="197" customFormat="1" x14ac:dyDescent="0.25">
      <c r="A14404" s="200"/>
      <c r="B14404" s="200"/>
    </row>
    <row r="14405" spans="1:2" s="197" customFormat="1" x14ac:dyDescent="0.25">
      <c r="A14405" s="200"/>
      <c r="B14405" s="200"/>
    </row>
    <row r="14406" spans="1:2" s="197" customFormat="1" x14ac:dyDescent="0.25">
      <c r="A14406" s="200"/>
      <c r="B14406" s="200"/>
    </row>
    <row r="14407" spans="1:2" s="197" customFormat="1" x14ac:dyDescent="0.25">
      <c r="A14407" s="200"/>
      <c r="B14407" s="200"/>
    </row>
    <row r="14408" spans="1:2" s="197" customFormat="1" x14ac:dyDescent="0.25">
      <c r="A14408" s="200"/>
      <c r="B14408" s="200"/>
    </row>
    <row r="14409" spans="1:2" s="197" customFormat="1" x14ac:dyDescent="0.25">
      <c r="A14409" s="200"/>
      <c r="B14409" s="200"/>
    </row>
    <row r="14410" spans="1:2" s="197" customFormat="1" x14ac:dyDescent="0.25">
      <c r="A14410" s="200"/>
      <c r="B14410" s="200"/>
    </row>
    <row r="14411" spans="1:2" s="197" customFormat="1" x14ac:dyDescent="0.25">
      <c r="A14411" s="200"/>
      <c r="B14411" s="200"/>
    </row>
    <row r="14412" spans="1:2" s="197" customFormat="1" x14ac:dyDescent="0.25">
      <c r="A14412" s="200"/>
      <c r="B14412" s="200"/>
    </row>
    <row r="14413" spans="1:2" s="197" customFormat="1" x14ac:dyDescent="0.25">
      <c r="A14413" s="200"/>
      <c r="B14413" s="200"/>
    </row>
    <row r="14414" spans="1:2" s="197" customFormat="1" x14ac:dyDescent="0.25">
      <c r="A14414" s="200"/>
      <c r="B14414" s="200"/>
    </row>
    <row r="14415" spans="1:2" s="197" customFormat="1" x14ac:dyDescent="0.25">
      <c r="A14415" s="200"/>
      <c r="B14415" s="200"/>
    </row>
    <row r="14416" spans="1:2" s="197" customFormat="1" x14ac:dyDescent="0.25">
      <c r="A14416" s="200"/>
      <c r="B14416" s="200"/>
    </row>
    <row r="14417" spans="1:2" s="197" customFormat="1" x14ac:dyDescent="0.25">
      <c r="A14417" s="200"/>
      <c r="B14417" s="200"/>
    </row>
    <row r="14418" spans="1:2" s="197" customFormat="1" x14ac:dyDescent="0.25">
      <c r="A14418" s="200"/>
      <c r="B14418" s="200"/>
    </row>
    <row r="14419" spans="1:2" s="197" customFormat="1" x14ac:dyDescent="0.25">
      <c r="A14419" s="200"/>
      <c r="B14419" s="200"/>
    </row>
    <row r="14420" spans="1:2" s="197" customFormat="1" x14ac:dyDescent="0.25">
      <c r="A14420" s="200"/>
      <c r="B14420" s="200"/>
    </row>
    <row r="14421" spans="1:2" s="197" customFormat="1" x14ac:dyDescent="0.25">
      <c r="A14421" s="200"/>
      <c r="B14421" s="200"/>
    </row>
    <row r="14422" spans="1:2" s="197" customFormat="1" x14ac:dyDescent="0.25">
      <c r="A14422" s="200"/>
      <c r="B14422" s="200"/>
    </row>
    <row r="14423" spans="1:2" s="197" customFormat="1" x14ac:dyDescent="0.25">
      <c r="A14423" s="200"/>
      <c r="B14423" s="200"/>
    </row>
    <row r="14424" spans="1:2" s="197" customFormat="1" x14ac:dyDescent="0.25">
      <c r="A14424" s="200"/>
      <c r="B14424" s="200"/>
    </row>
    <row r="14425" spans="1:2" s="197" customFormat="1" x14ac:dyDescent="0.25">
      <c r="A14425" s="200"/>
      <c r="B14425" s="200"/>
    </row>
    <row r="14426" spans="1:2" s="197" customFormat="1" x14ac:dyDescent="0.25">
      <c r="A14426" s="200"/>
      <c r="B14426" s="200"/>
    </row>
    <row r="14427" spans="1:2" s="197" customFormat="1" x14ac:dyDescent="0.25">
      <c r="A14427" s="200"/>
      <c r="B14427" s="200"/>
    </row>
    <row r="14428" spans="1:2" s="197" customFormat="1" x14ac:dyDescent="0.25">
      <c r="A14428" s="200"/>
      <c r="B14428" s="200"/>
    </row>
    <row r="14429" spans="1:2" s="197" customFormat="1" x14ac:dyDescent="0.25">
      <c r="A14429" s="200"/>
      <c r="B14429" s="200"/>
    </row>
    <row r="14430" spans="1:2" s="197" customFormat="1" x14ac:dyDescent="0.25">
      <c r="A14430" s="200"/>
      <c r="B14430" s="200"/>
    </row>
    <row r="14431" spans="1:2" s="197" customFormat="1" x14ac:dyDescent="0.25">
      <c r="A14431" s="200"/>
      <c r="B14431" s="200"/>
    </row>
    <row r="14432" spans="1:2" s="197" customFormat="1" x14ac:dyDescent="0.25">
      <c r="A14432" s="200"/>
      <c r="B14432" s="200"/>
    </row>
    <row r="14433" spans="1:2" s="197" customFormat="1" x14ac:dyDescent="0.25">
      <c r="A14433" s="200"/>
      <c r="B14433" s="200"/>
    </row>
    <row r="14434" spans="1:2" s="197" customFormat="1" x14ac:dyDescent="0.25">
      <c r="A14434" s="200"/>
      <c r="B14434" s="200"/>
    </row>
    <row r="14435" spans="1:2" s="197" customFormat="1" x14ac:dyDescent="0.25">
      <c r="A14435" s="200"/>
      <c r="B14435" s="200"/>
    </row>
    <row r="14436" spans="1:2" s="197" customFormat="1" x14ac:dyDescent="0.25">
      <c r="A14436" s="200"/>
      <c r="B14436" s="200"/>
    </row>
    <row r="14437" spans="1:2" s="197" customFormat="1" x14ac:dyDescent="0.25">
      <c r="A14437" s="200"/>
      <c r="B14437" s="200"/>
    </row>
    <row r="14438" spans="1:2" s="197" customFormat="1" x14ac:dyDescent="0.25">
      <c r="A14438" s="200"/>
      <c r="B14438" s="200"/>
    </row>
    <row r="14439" spans="1:2" s="197" customFormat="1" x14ac:dyDescent="0.25">
      <c r="A14439" s="200"/>
      <c r="B14439" s="200"/>
    </row>
    <row r="14440" spans="1:2" s="197" customFormat="1" x14ac:dyDescent="0.25">
      <c r="A14440" s="200"/>
      <c r="B14440" s="200"/>
    </row>
    <row r="14441" spans="1:2" s="197" customFormat="1" x14ac:dyDescent="0.25">
      <c r="A14441" s="200"/>
      <c r="B14441" s="200"/>
    </row>
    <row r="14442" spans="1:2" s="197" customFormat="1" x14ac:dyDescent="0.25">
      <c r="A14442" s="200"/>
      <c r="B14442" s="200"/>
    </row>
    <row r="14443" spans="1:2" s="197" customFormat="1" x14ac:dyDescent="0.25">
      <c r="A14443" s="200"/>
      <c r="B14443" s="200"/>
    </row>
    <row r="14444" spans="1:2" s="197" customFormat="1" x14ac:dyDescent="0.25">
      <c r="A14444" s="200"/>
      <c r="B14444" s="200"/>
    </row>
    <row r="14445" spans="1:2" s="197" customFormat="1" x14ac:dyDescent="0.25">
      <c r="A14445" s="200"/>
      <c r="B14445" s="200"/>
    </row>
    <row r="14446" spans="1:2" s="197" customFormat="1" x14ac:dyDescent="0.25">
      <c r="A14446" s="200"/>
      <c r="B14446" s="200"/>
    </row>
    <row r="14447" spans="1:2" s="197" customFormat="1" x14ac:dyDescent="0.25">
      <c r="A14447" s="200"/>
      <c r="B14447" s="200"/>
    </row>
    <row r="14448" spans="1:2" s="197" customFormat="1" x14ac:dyDescent="0.25">
      <c r="A14448" s="200"/>
      <c r="B14448" s="200"/>
    </row>
    <row r="14449" spans="1:2" s="197" customFormat="1" x14ac:dyDescent="0.25">
      <c r="A14449" s="200"/>
      <c r="B14449" s="200"/>
    </row>
    <row r="14450" spans="1:2" s="197" customFormat="1" x14ac:dyDescent="0.25">
      <c r="A14450" s="200"/>
      <c r="B14450" s="200"/>
    </row>
    <row r="14451" spans="1:2" s="197" customFormat="1" x14ac:dyDescent="0.25">
      <c r="A14451" s="200"/>
      <c r="B14451" s="200"/>
    </row>
    <row r="14452" spans="1:2" s="197" customFormat="1" x14ac:dyDescent="0.25">
      <c r="A14452" s="200"/>
      <c r="B14452" s="200"/>
    </row>
    <row r="14453" spans="1:2" s="197" customFormat="1" x14ac:dyDescent="0.25">
      <c r="A14453" s="200"/>
      <c r="B14453" s="200"/>
    </row>
    <row r="14454" spans="1:2" s="197" customFormat="1" x14ac:dyDescent="0.25">
      <c r="A14454" s="200"/>
      <c r="B14454" s="200"/>
    </row>
    <row r="14455" spans="1:2" s="197" customFormat="1" x14ac:dyDescent="0.25">
      <c r="A14455" s="200"/>
      <c r="B14455" s="200"/>
    </row>
    <row r="14456" spans="1:2" s="197" customFormat="1" x14ac:dyDescent="0.25">
      <c r="A14456" s="200"/>
      <c r="B14456" s="200"/>
    </row>
    <row r="14457" spans="1:2" s="197" customFormat="1" x14ac:dyDescent="0.25">
      <c r="A14457" s="200"/>
      <c r="B14457" s="200"/>
    </row>
    <row r="14458" spans="1:2" s="197" customFormat="1" x14ac:dyDescent="0.25">
      <c r="A14458" s="200"/>
      <c r="B14458" s="200"/>
    </row>
    <row r="14459" spans="1:2" s="197" customFormat="1" x14ac:dyDescent="0.25">
      <c r="A14459" s="200"/>
      <c r="B14459" s="200"/>
    </row>
    <row r="14460" spans="1:2" s="197" customFormat="1" x14ac:dyDescent="0.25">
      <c r="A14460" s="200"/>
      <c r="B14460" s="200"/>
    </row>
    <row r="14461" spans="1:2" s="197" customFormat="1" x14ac:dyDescent="0.25">
      <c r="A14461" s="200"/>
      <c r="B14461" s="200"/>
    </row>
    <row r="14462" spans="1:2" s="197" customFormat="1" x14ac:dyDescent="0.25">
      <c r="A14462" s="200"/>
      <c r="B14462" s="200"/>
    </row>
    <row r="14463" spans="1:2" s="197" customFormat="1" x14ac:dyDescent="0.25">
      <c r="A14463" s="200"/>
      <c r="B14463" s="200"/>
    </row>
    <row r="14464" spans="1:2" s="197" customFormat="1" x14ac:dyDescent="0.25">
      <c r="A14464" s="200"/>
      <c r="B14464" s="200"/>
    </row>
    <row r="14465" spans="1:2" s="197" customFormat="1" x14ac:dyDescent="0.25">
      <c r="A14465" s="200"/>
      <c r="B14465" s="200"/>
    </row>
    <row r="14466" spans="1:2" s="197" customFormat="1" x14ac:dyDescent="0.25">
      <c r="A14466" s="200"/>
      <c r="B14466" s="200"/>
    </row>
    <row r="14467" spans="1:2" s="197" customFormat="1" x14ac:dyDescent="0.25">
      <c r="A14467" s="200"/>
      <c r="B14467" s="200"/>
    </row>
    <row r="14468" spans="1:2" s="197" customFormat="1" x14ac:dyDescent="0.25">
      <c r="A14468" s="200"/>
      <c r="B14468" s="200"/>
    </row>
    <row r="14469" spans="1:2" s="197" customFormat="1" x14ac:dyDescent="0.25">
      <c r="A14469" s="200"/>
      <c r="B14469" s="200"/>
    </row>
    <row r="14470" spans="1:2" s="197" customFormat="1" x14ac:dyDescent="0.25">
      <c r="A14470" s="200"/>
      <c r="B14470" s="200"/>
    </row>
    <row r="14471" spans="1:2" s="197" customFormat="1" x14ac:dyDescent="0.25">
      <c r="A14471" s="200"/>
      <c r="B14471" s="200"/>
    </row>
    <row r="14472" spans="1:2" s="197" customFormat="1" x14ac:dyDescent="0.25">
      <c r="A14472" s="200"/>
      <c r="B14472" s="200"/>
    </row>
    <row r="14473" spans="1:2" s="197" customFormat="1" x14ac:dyDescent="0.25">
      <c r="A14473" s="200"/>
      <c r="B14473" s="200"/>
    </row>
    <row r="14474" spans="1:2" s="197" customFormat="1" x14ac:dyDescent="0.25">
      <c r="A14474" s="200"/>
      <c r="B14474" s="200"/>
    </row>
    <row r="14475" spans="1:2" s="197" customFormat="1" x14ac:dyDescent="0.25">
      <c r="A14475" s="200"/>
      <c r="B14475" s="200"/>
    </row>
    <row r="14476" spans="1:2" s="197" customFormat="1" x14ac:dyDescent="0.25">
      <c r="A14476" s="200"/>
      <c r="B14476" s="200"/>
    </row>
    <row r="14477" spans="1:2" s="197" customFormat="1" x14ac:dyDescent="0.25">
      <c r="A14477" s="200"/>
      <c r="B14477" s="200"/>
    </row>
    <row r="14478" spans="1:2" s="197" customFormat="1" x14ac:dyDescent="0.25">
      <c r="A14478" s="200"/>
      <c r="B14478" s="200"/>
    </row>
    <row r="14479" spans="1:2" s="197" customFormat="1" x14ac:dyDescent="0.25">
      <c r="A14479" s="200"/>
      <c r="B14479" s="200"/>
    </row>
    <row r="14480" spans="1:2" s="197" customFormat="1" x14ac:dyDescent="0.25">
      <c r="A14480" s="200"/>
      <c r="B14480" s="200"/>
    </row>
    <row r="14481" spans="1:2" s="197" customFormat="1" x14ac:dyDescent="0.25">
      <c r="A14481" s="200"/>
      <c r="B14481" s="200"/>
    </row>
    <row r="14482" spans="1:2" s="197" customFormat="1" x14ac:dyDescent="0.25">
      <c r="A14482" s="200"/>
      <c r="B14482" s="200"/>
    </row>
    <row r="14483" spans="1:2" s="197" customFormat="1" x14ac:dyDescent="0.25">
      <c r="A14483" s="200"/>
      <c r="B14483" s="200"/>
    </row>
    <row r="14484" spans="1:2" s="197" customFormat="1" x14ac:dyDescent="0.25">
      <c r="A14484" s="200"/>
      <c r="B14484" s="200"/>
    </row>
    <row r="14485" spans="1:2" s="197" customFormat="1" x14ac:dyDescent="0.25">
      <c r="A14485" s="200"/>
      <c r="B14485" s="200"/>
    </row>
    <row r="14486" spans="1:2" s="197" customFormat="1" x14ac:dyDescent="0.25">
      <c r="A14486" s="200"/>
      <c r="B14486" s="200"/>
    </row>
    <row r="14487" spans="1:2" s="197" customFormat="1" x14ac:dyDescent="0.25">
      <c r="A14487" s="200"/>
      <c r="B14487" s="200"/>
    </row>
    <row r="14488" spans="1:2" s="197" customFormat="1" x14ac:dyDescent="0.25">
      <c r="A14488" s="200"/>
      <c r="B14488" s="200"/>
    </row>
    <row r="14489" spans="1:2" s="197" customFormat="1" x14ac:dyDescent="0.25">
      <c r="A14489" s="200"/>
      <c r="B14489" s="200"/>
    </row>
    <row r="14490" spans="1:2" s="197" customFormat="1" x14ac:dyDescent="0.25">
      <c r="A14490" s="200"/>
      <c r="B14490" s="200"/>
    </row>
    <row r="14491" spans="1:2" s="197" customFormat="1" x14ac:dyDescent="0.25">
      <c r="A14491" s="200"/>
      <c r="B14491" s="200"/>
    </row>
    <row r="14492" spans="1:2" s="197" customFormat="1" x14ac:dyDescent="0.25">
      <c r="A14492" s="200"/>
      <c r="B14492" s="200"/>
    </row>
    <row r="14493" spans="1:2" s="197" customFormat="1" x14ac:dyDescent="0.25">
      <c r="A14493" s="200"/>
      <c r="B14493" s="200"/>
    </row>
    <row r="14494" spans="1:2" s="197" customFormat="1" x14ac:dyDescent="0.25">
      <c r="A14494" s="200"/>
      <c r="B14494" s="200"/>
    </row>
    <row r="14495" spans="1:2" s="197" customFormat="1" x14ac:dyDescent="0.25">
      <c r="A14495" s="200"/>
      <c r="B14495" s="200"/>
    </row>
    <row r="14496" spans="1:2" s="197" customFormat="1" x14ac:dyDescent="0.25">
      <c r="A14496" s="200"/>
      <c r="B14496" s="200"/>
    </row>
    <row r="14497" spans="1:2" s="197" customFormat="1" x14ac:dyDescent="0.25">
      <c r="A14497" s="200"/>
      <c r="B14497" s="200"/>
    </row>
    <row r="14498" spans="1:2" s="197" customFormat="1" x14ac:dyDescent="0.25">
      <c r="A14498" s="200"/>
      <c r="B14498" s="200"/>
    </row>
    <row r="14499" spans="1:2" s="197" customFormat="1" x14ac:dyDescent="0.25">
      <c r="A14499" s="200"/>
      <c r="B14499" s="200"/>
    </row>
    <row r="14500" spans="1:2" s="197" customFormat="1" x14ac:dyDescent="0.25">
      <c r="A14500" s="200"/>
      <c r="B14500" s="200"/>
    </row>
    <row r="14501" spans="1:2" s="197" customFormat="1" x14ac:dyDescent="0.25">
      <c r="A14501" s="200"/>
      <c r="B14501" s="200"/>
    </row>
    <row r="14502" spans="1:2" s="197" customFormat="1" x14ac:dyDescent="0.25">
      <c r="A14502" s="200"/>
      <c r="B14502" s="200"/>
    </row>
    <row r="14503" spans="1:2" s="197" customFormat="1" x14ac:dyDescent="0.25">
      <c r="A14503" s="200"/>
      <c r="B14503" s="200"/>
    </row>
    <row r="14504" spans="1:2" s="197" customFormat="1" x14ac:dyDescent="0.25">
      <c r="A14504" s="200"/>
      <c r="B14504" s="200"/>
    </row>
    <row r="14505" spans="1:2" s="197" customFormat="1" x14ac:dyDescent="0.25">
      <c r="A14505" s="200"/>
      <c r="B14505" s="200"/>
    </row>
    <row r="14506" spans="1:2" s="197" customFormat="1" x14ac:dyDescent="0.25">
      <c r="A14506" s="200"/>
      <c r="B14506" s="200"/>
    </row>
    <row r="14507" spans="1:2" s="197" customFormat="1" x14ac:dyDescent="0.25">
      <c r="A14507" s="200"/>
      <c r="B14507" s="200"/>
    </row>
    <row r="14508" spans="1:2" s="197" customFormat="1" x14ac:dyDescent="0.25">
      <c r="A14508" s="200"/>
      <c r="B14508" s="200"/>
    </row>
    <row r="14509" spans="1:2" s="197" customFormat="1" x14ac:dyDescent="0.25">
      <c r="A14509" s="200"/>
      <c r="B14509" s="200"/>
    </row>
    <row r="14510" spans="1:2" s="197" customFormat="1" x14ac:dyDescent="0.25">
      <c r="A14510" s="200"/>
      <c r="B14510" s="200"/>
    </row>
    <row r="14511" spans="1:2" s="197" customFormat="1" x14ac:dyDescent="0.25">
      <c r="A14511" s="200"/>
      <c r="B14511" s="200"/>
    </row>
    <row r="14512" spans="1:2" s="197" customFormat="1" x14ac:dyDescent="0.25">
      <c r="A14512" s="200"/>
      <c r="B14512" s="200"/>
    </row>
    <row r="14513" spans="1:2" s="197" customFormat="1" x14ac:dyDescent="0.25">
      <c r="A14513" s="200"/>
      <c r="B14513" s="200"/>
    </row>
    <row r="14514" spans="1:2" s="197" customFormat="1" x14ac:dyDescent="0.25">
      <c r="A14514" s="200"/>
      <c r="B14514" s="200"/>
    </row>
    <row r="14515" spans="1:2" s="197" customFormat="1" x14ac:dyDescent="0.25">
      <c r="A14515" s="200"/>
      <c r="B14515" s="200"/>
    </row>
    <row r="14516" spans="1:2" s="197" customFormat="1" x14ac:dyDescent="0.25">
      <c r="A14516" s="200"/>
      <c r="B14516" s="200"/>
    </row>
    <row r="14517" spans="1:2" s="197" customFormat="1" x14ac:dyDescent="0.25">
      <c r="A14517" s="200"/>
      <c r="B14517" s="200"/>
    </row>
    <row r="14518" spans="1:2" s="197" customFormat="1" x14ac:dyDescent="0.25">
      <c r="A14518" s="200"/>
      <c r="B14518" s="200"/>
    </row>
    <row r="14519" spans="1:2" s="197" customFormat="1" x14ac:dyDescent="0.25">
      <c r="A14519" s="200"/>
      <c r="B14519" s="200"/>
    </row>
    <row r="14520" spans="1:2" s="197" customFormat="1" x14ac:dyDescent="0.25">
      <c r="A14520" s="200"/>
      <c r="B14520" s="200"/>
    </row>
    <row r="14521" spans="1:2" s="197" customFormat="1" x14ac:dyDescent="0.25">
      <c r="A14521" s="200"/>
      <c r="B14521" s="200"/>
    </row>
    <row r="14522" spans="1:2" s="197" customFormat="1" x14ac:dyDescent="0.25">
      <c r="A14522" s="200"/>
      <c r="B14522" s="200"/>
    </row>
    <row r="14523" spans="1:2" s="197" customFormat="1" x14ac:dyDescent="0.25">
      <c r="A14523" s="200"/>
      <c r="B14523" s="200"/>
    </row>
    <row r="14524" spans="1:2" s="197" customFormat="1" x14ac:dyDescent="0.25">
      <c r="A14524" s="200"/>
      <c r="B14524" s="200"/>
    </row>
    <row r="14525" spans="1:2" s="197" customFormat="1" x14ac:dyDescent="0.25">
      <c r="A14525" s="200"/>
      <c r="B14525" s="200"/>
    </row>
    <row r="14526" spans="1:2" s="197" customFormat="1" x14ac:dyDescent="0.25">
      <c r="A14526" s="200"/>
      <c r="B14526" s="200"/>
    </row>
    <row r="14527" spans="1:2" s="197" customFormat="1" x14ac:dyDescent="0.25">
      <c r="A14527" s="200"/>
      <c r="B14527" s="200"/>
    </row>
    <row r="14528" spans="1:2" s="197" customFormat="1" x14ac:dyDescent="0.25">
      <c r="A14528" s="200"/>
      <c r="B14528" s="200"/>
    </row>
    <row r="14529" spans="1:2" s="197" customFormat="1" x14ac:dyDescent="0.25">
      <c r="A14529" s="200"/>
      <c r="B14529" s="200"/>
    </row>
    <row r="14530" spans="1:2" s="197" customFormat="1" x14ac:dyDescent="0.25">
      <c r="A14530" s="200"/>
      <c r="B14530" s="200"/>
    </row>
    <row r="14531" spans="1:2" s="197" customFormat="1" x14ac:dyDescent="0.25">
      <c r="A14531" s="200"/>
      <c r="B14531" s="200"/>
    </row>
    <row r="14532" spans="1:2" s="197" customFormat="1" x14ac:dyDescent="0.25">
      <c r="A14532" s="200"/>
      <c r="B14532" s="200"/>
    </row>
    <row r="14533" spans="1:2" s="197" customFormat="1" x14ac:dyDescent="0.25">
      <c r="A14533" s="200"/>
      <c r="B14533" s="200"/>
    </row>
    <row r="14534" spans="1:2" s="197" customFormat="1" x14ac:dyDescent="0.25">
      <c r="A14534" s="200"/>
      <c r="B14534" s="200"/>
    </row>
    <row r="14535" spans="1:2" s="197" customFormat="1" x14ac:dyDescent="0.25">
      <c r="A14535" s="200"/>
      <c r="B14535" s="200"/>
    </row>
    <row r="14536" spans="1:2" s="197" customFormat="1" x14ac:dyDescent="0.25">
      <c r="A14536" s="200"/>
      <c r="B14536" s="200"/>
    </row>
    <row r="14537" spans="1:2" s="197" customFormat="1" x14ac:dyDescent="0.25">
      <c r="A14537" s="200"/>
      <c r="B14537" s="200"/>
    </row>
    <row r="14538" spans="1:2" s="197" customFormat="1" x14ac:dyDescent="0.25">
      <c r="A14538" s="200"/>
      <c r="B14538" s="200"/>
    </row>
    <row r="14539" spans="1:2" s="197" customFormat="1" x14ac:dyDescent="0.25">
      <c r="A14539" s="200"/>
      <c r="B14539" s="200"/>
    </row>
    <row r="14540" spans="1:2" s="197" customFormat="1" x14ac:dyDescent="0.25">
      <c r="A14540" s="200"/>
      <c r="B14540" s="200"/>
    </row>
    <row r="14541" spans="1:2" s="197" customFormat="1" x14ac:dyDescent="0.25">
      <c r="A14541" s="200"/>
      <c r="B14541" s="200"/>
    </row>
    <row r="14542" spans="1:2" s="197" customFormat="1" x14ac:dyDescent="0.25">
      <c r="A14542" s="200"/>
      <c r="B14542" s="200"/>
    </row>
    <row r="14543" spans="1:2" s="197" customFormat="1" x14ac:dyDescent="0.25">
      <c r="A14543" s="200"/>
      <c r="B14543" s="200"/>
    </row>
    <row r="14544" spans="1:2" s="197" customFormat="1" x14ac:dyDescent="0.25">
      <c r="A14544" s="200"/>
      <c r="B14544" s="200"/>
    </row>
    <row r="14545" spans="1:2" s="197" customFormat="1" x14ac:dyDescent="0.25">
      <c r="A14545" s="200"/>
      <c r="B14545" s="200"/>
    </row>
    <row r="14546" spans="1:2" s="197" customFormat="1" x14ac:dyDescent="0.25">
      <c r="A14546" s="200"/>
      <c r="B14546" s="200"/>
    </row>
    <row r="14547" spans="1:2" s="197" customFormat="1" x14ac:dyDescent="0.25">
      <c r="A14547" s="200"/>
      <c r="B14547" s="200"/>
    </row>
    <row r="14548" spans="1:2" s="197" customFormat="1" x14ac:dyDescent="0.25">
      <c r="A14548" s="200"/>
      <c r="B14548" s="200"/>
    </row>
    <row r="14549" spans="1:2" s="197" customFormat="1" x14ac:dyDescent="0.25">
      <c r="A14549" s="200"/>
      <c r="B14549" s="200"/>
    </row>
    <row r="14550" spans="1:2" s="197" customFormat="1" x14ac:dyDescent="0.25">
      <c r="A14550" s="200"/>
      <c r="B14550" s="200"/>
    </row>
    <row r="14551" spans="1:2" s="197" customFormat="1" x14ac:dyDescent="0.25">
      <c r="A14551" s="200"/>
      <c r="B14551" s="200"/>
    </row>
    <row r="14552" spans="1:2" s="197" customFormat="1" x14ac:dyDescent="0.25">
      <c r="A14552" s="200"/>
      <c r="B14552" s="200"/>
    </row>
    <row r="14553" spans="1:2" s="197" customFormat="1" x14ac:dyDescent="0.25">
      <c r="A14553" s="200"/>
      <c r="B14553" s="200"/>
    </row>
    <row r="14554" spans="1:2" s="197" customFormat="1" x14ac:dyDescent="0.25">
      <c r="A14554" s="200"/>
      <c r="B14554" s="200"/>
    </row>
    <row r="14555" spans="1:2" s="197" customFormat="1" x14ac:dyDescent="0.25">
      <c r="A14555" s="200"/>
      <c r="B14555" s="200"/>
    </row>
    <row r="14556" spans="1:2" s="197" customFormat="1" x14ac:dyDescent="0.25">
      <c r="A14556" s="200"/>
      <c r="B14556" s="200"/>
    </row>
    <row r="14557" spans="1:2" s="197" customFormat="1" x14ac:dyDescent="0.25">
      <c r="A14557" s="200"/>
      <c r="B14557" s="200"/>
    </row>
    <row r="14558" spans="1:2" s="197" customFormat="1" x14ac:dyDescent="0.25">
      <c r="A14558" s="200"/>
      <c r="B14558" s="200"/>
    </row>
    <row r="14559" spans="1:2" s="197" customFormat="1" x14ac:dyDescent="0.25">
      <c r="A14559" s="200"/>
      <c r="B14559" s="200"/>
    </row>
    <row r="14560" spans="1:2" s="197" customFormat="1" x14ac:dyDescent="0.25">
      <c r="A14560" s="200"/>
      <c r="B14560" s="200"/>
    </row>
    <row r="14561" spans="1:2" s="197" customFormat="1" x14ac:dyDescent="0.25">
      <c r="A14561" s="200"/>
      <c r="B14561" s="200"/>
    </row>
    <row r="14562" spans="1:2" s="197" customFormat="1" x14ac:dyDescent="0.25">
      <c r="A14562" s="200"/>
      <c r="B14562" s="200"/>
    </row>
    <row r="14563" spans="1:2" s="197" customFormat="1" x14ac:dyDescent="0.25">
      <c r="A14563" s="200"/>
      <c r="B14563" s="200"/>
    </row>
    <row r="14564" spans="1:2" s="197" customFormat="1" x14ac:dyDescent="0.25">
      <c r="A14564" s="200"/>
      <c r="B14564" s="200"/>
    </row>
    <row r="14565" spans="1:2" s="197" customFormat="1" x14ac:dyDescent="0.25">
      <c r="A14565" s="200"/>
      <c r="B14565" s="200"/>
    </row>
    <row r="14566" spans="1:2" s="197" customFormat="1" x14ac:dyDescent="0.25">
      <c r="A14566" s="200"/>
      <c r="B14566" s="200"/>
    </row>
    <row r="14567" spans="1:2" s="197" customFormat="1" x14ac:dyDescent="0.25">
      <c r="A14567" s="200"/>
      <c r="B14567" s="200"/>
    </row>
    <row r="14568" spans="1:2" s="197" customFormat="1" x14ac:dyDescent="0.25">
      <c r="A14568" s="200"/>
      <c r="B14568" s="200"/>
    </row>
    <row r="14569" spans="1:2" s="197" customFormat="1" x14ac:dyDescent="0.25">
      <c r="A14569" s="200"/>
      <c r="B14569" s="200"/>
    </row>
    <row r="14570" spans="1:2" s="197" customFormat="1" x14ac:dyDescent="0.25">
      <c r="A14570" s="200"/>
      <c r="B14570" s="200"/>
    </row>
    <row r="14571" spans="1:2" s="197" customFormat="1" x14ac:dyDescent="0.25">
      <c r="A14571" s="200"/>
      <c r="B14571" s="200"/>
    </row>
    <row r="14572" spans="1:2" s="197" customFormat="1" x14ac:dyDescent="0.25">
      <c r="A14572" s="200"/>
      <c r="B14572" s="200"/>
    </row>
    <row r="14573" spans="1:2" s="197" customFormat="1" x14ac:dyDescent="0.25">
      <c r="A14573" s="200"/>
      <c r="B14573" s="200"/>
    </row>
    <row r="14574" spans="1:2" s="197" customFormat="1" x14ac:dyDescent="0.25">
      <c r="A14574" s="200"/>
      <c r="B14574" s="200"/>
    </row>
    <row r="14575" spans="1:2" s="197" customFormat="1" x14ac:dyDescent="0.25">
      <c r="A14575" s="200"/>
      <c r="B14575" s="200"/>
    </row>
    <row r="14576" spans="1:2" s="197" customFormat="1" x14ac:dyDescent="0.25">
      <c r="A14576" s="200"/>
      <c r="B14576" s="200"/>
    </row>
    <row r="14577" spans="1:2" s="197" customFormat="1" x14ac:dyDescent="0.25">
      <c r="A14577" s="200"/>
      <c r="B14577" s="200"/>
    </row>
    <row r="14578" spans="1:2" s="197" customFormat="1" x14ac:dyDescent="0.25">
      <c r="A14578" s="200"/>
      <c r="B14578" s="200"/>
    </row>
    <row r="14579" spans="1:2" s="197" customFormat="1" x14ac:dyDescent="0.25">
      <c r="A14579" s="200"/>
      <c r="B14579" s="200"/>
    </row>
    <row r="14580" spans="1:2" s="197" customFormat="1" x14ac:dyDescent="0.25">
      <c r="A14580" s="200"/>
      <c r="B14580" s="200"/>
    </row>
    <row r="14581" spans="1:2" s="197" customFormat="1" x14ac:dyDescent="0.25">
      <c r="A14581" s="200"/>
      <c r="B14581" s="200"/>
    </row>
    <row r="14582" spans="1:2" s="197" customFormat="1" x14ac:dyDescent="0.25">
      <c r="A14582" s="200"/>
      <c r="B14582" s="200"/>
    </row>
    <row r="14583" spans="1:2" s="197" customFormat="1" x14ac:dyDescent="0.25">
      <c r="A14583" s="200"/>
      <c r="B14583" s="200"/>
    </row>
    <row r="14584" spans="1:2" s="197" customFormat="1" x14ac:dyDescent="0.25">
      <c r="A14584" s="200"/>
      <c r="B14584" s="200"/>
    </row>
    <row r="14585" spans="1:2" s="197" customFormat="1" x14ac:dyDescent="0.25">
      <c r="A14585" s="200"/>
      <c r="B14585" s="200"/>
    </row>
    <row r="14586" spans="1:2" s="197" customFormat="1" x14ac:dyDescent="0.25">
      <c r="A14586" s="200"/>
      <c r="B14586" s="200"/>
    </row>
    <row r="14587" spans="1:2" s="197" customFormat="1" x14ac:dyDescent="0.25">
      <c r="A14587" s="200"/>
      <c r="B14587" s="200"/>
    </row>
    <row r="14588" spans="1:2" s="197" customFormat="1" x14ac:dyDescent="0.25">
      <c r="A14588" s="200"/>
      <c r="B14588" s="200"/>
    </row>
    <row r="14589" spans="1:2" s="197" customFormat="1" x14ac:dyDescent="0.25">
      <c r="A14589" s="200"/>
      <c r="B14589" s="200"/>
    </row>
    <row r="14590" spans="1:2" s="197" customFormat="1" x14ac:dyDescent="0.25">
      <c r="A14590" s="200"/>
      <c r="B14590" s="200"/>
    </row>
    <row r="14591" spans="1:2" s="197" customFormat="1" x14ac:dyDescent="0.25">
      <c r="A14591" s="200"/>
      <c r="B14591" s="200"/>
    </row>
    <row r="14592" spans="1:2" s="197" customFormat="1" x14ac:dyDescent="0.25">
      <c r="A14592" s="200"/>
      <c r="B14592" s="200"/>
    </row>
    <row r="14593" spans="1:2" s="197" customFormat="1" x14ac:dyDescent="0.25">
      <c r="A14593" s="200"/>
      <c r="B14593" s="200"/>
    </row>
    <row r="14594" spans="1:2" s="197" customFormat="1" x14ac:dyDescent="0.25">
      <c r="A14594" s="200"/>
      <c r="B14594" s="200"/>
    </row>
    <row r="14595" spans="1:2" s="197" customFormat="1" x14ac:dyDescent="0.25">
      <c r="A14595" s="200"/>
      <c r="B14595" s="200"/>
    </row>
    <row r="14596" spans="1:2" s="197" customFormat="1" x14ac:dyDescent="0.25">
      <c r="A14596" s="200"/>
      <c r="B14596" s="200"/>
    </row>
    <row r="14597" spans="1:2" s="197" customFormat="1" x14ac:dyDescent="0.25">
      <c r="A14597" s="200"/>
      <c r="B14597" s="200"/>
    </row>
    <row r="14598" spans="1:2" s="197" customFormat="1" x14ac:dyDescent="0.25">
      <c r="A14598" s="200"/>
      <c r="B14598" s="200"/>
    </row>
    <row r="14599" spans="1:2" s="197" customFormat="1" x14ac:dyDescent="0.25">
      <c r="A14599" s="200"/>
      <c r="B14599" s="200"/>
    </row>
    <row r="14600" spans="1:2" s="197" customFormat="1" x14ac:dyDescent="0.25">
      <c r="A14600" s="200"/>
      <c r="B14600" s="200"/>
    </row>
    <row r="14601" spans="1:2" s="197" customFormat="1" x14ac:dyDescent="0.25">
      <c r="A14601" s="200"/>
      <c r="B14601" s="200"/>
    </row>
    <row r="14602" spans="1:2" s="197" customFormat="1" x14ac:dyDescent="0.25">
      <c r="A14602" s="200"/>
      <c r="B14602" s="200"/>
    </row>
    <row r="14603" spans="1:2" s="197" customFormat="1" x14ac:dyDescent="0.25">
      <c r="A14603" s="200"/>
      <c r="B14603" s="200"/>
    </row>
    <row r="14604" spans="1:2" s="197" customFormat="1" x14ac:dyDescent="0.25">
      <c r="A14604" s="200"/>
      <c r="B14604" s="200"/>
    </row>
    <row r="14605" spans="1:2" s="197" customFormat="1" x14ac:dyDescent="0.25">
      <c r="A14605" s="200"/>
      <c r="B14605" s="200"/>
    </row>
    <row r="14606" spans="1:2" s="197" customFormat="1" x14ac:dyDescent="0.25">
      <c r="A14606" s="200"/>
      <c r="B14606" s="200"/>
    </row>
    <row r="14607" spans="1:2" s="197" customFormat="1" x14ac:dyDescent="0.25">
      <c r="A14607" s="200"/>
      <c r="B14607" s="200"/>
    </row>
    <row r="14608" spans="1:2" s="197" customFormat="1" x14ac:dyDescent="0.25">
      <c r="A14608" s="200"/>
      <c r="B14608" s="200"/>
    </row>
    <row r="14609" spans="1:2" s="197" customFormat="1" x14ac:dyDescent="0.25">
      <c r="A14609" s="200"/>
      <c r="B14609" s="200"/>
    </row>
    <row r="14610" spans="1:2" s="197" customFormat="1" x14ac:dyDescent="0.25">
      <c r="A14610" s="200"/>
      <c r="B14610" s="200"/>
    </row>
    <row r="14611" spans="1:2" s="197" customFormat="1" x14ac:dyDescent="0.25">
      <c r="A14611" s="200"/>
      <c r="B14611" s="200"/>
    </row>
    <row r="14612" spans="1:2" s="197" customFormat="1" x14ac:dyDescent="0.25">
      <c r="A14612" s="200"/>
      <c r="B14612" s="200"/>
    </row>
    <row r="14613" spans="1:2" s="197" customFormat="1" x14ac:dyDescent="0.25">
      <c r="A14613" s="200"/>
      <c r="B14613" s="200"/>
    </row>
    <row r="14614" spans="1:2" s="197" customFormat="1" x14ac:dyDescent="0.25">
      <c r="A14614" s="200"/>
      <c r="B14614" s="200"/>
    </row>
    <row r="14615" spans="1:2" s="197" customFormat="1" x14ac:dyDescent="0.25">
      <c r="A14615" s="200"/>
      <c r="B14615" s="200"/>
    </row>
    <row r="14616" spans="1:2" s="197" customFormat="1" x14ac:dyDescent="0.25">
      <c r="A14616" s="200"/>
      <c r="B14616" s="200"/>
    </row>
    <row r="14617" spans="1:2" s="197" customFormat="1" x14ac:dyDescent="0.25">
      <c r="A14617" s="200"/>
      <c r="B14617" s="200"/>
    </row>
    <row r="14618" spans="1:2" s="197" customFormat="1" x14ac:dyDescent="0.25">
      <c r="A14618" s="200"/>
      <c r="B14618" s="200"/>
    </row>
    <row r="14619" spans="1:2" s="197" customFormat="1" x14ac:dyDescent="0.25">
      <c r="A14619" s="200"/>
      <c r="B14619" s="200"/>
    </row>
    <row r="14620" spans="1:2" s="197" customFormat="1" x14ac:dyDescent="0.25">
      <c r="A14620" s="200"/>
      <c r="B14620" s="200"/>
    </row>
    <row r="14621" spans="1:2" s="197" customFormat="1" x14ac:dyDescent="0.25">
      <c r="A14621" s="200"/>
      <c r="B14621" s="200"/>
    </row>
    <row r="14622" spans="1:2" s="197" customFormat="1" x14ac:dyDescent="0.25">
      <c r="A14622" s="200"/>
      <c r="B14622" s="200"/>
    </row>
    <row r="14623" spans="1:2" s="197" customFormat="1" x14ac:dyDescent="0.25">
      <c r="A14623" s="200"/>
      <c r="B14623" s="200"/>
    </row>
    <row r="14624" spans="1:2" s="197" customFormat="1" x14ac:dyDescent="0.25">
      <c r="A14624" s="200"/>
      <c r="B14624" s="200"/>
    </row>
    <row r="14625" spans="1:2" s="197" customFormat="1" x14ac:dyDescent="0.25">
      <c r="A14625" s="200"/>
      <c r="B14625" s="200"/>
    </row>
    <row r="14626" spans="1:2" s="197" customFormat="1" x14ac:dyDescent="0.25">
      <c r="A14626" s="200"/>
      <c r="B14626" s="200"/>
    </row>
    <row r="14627" spans="1:2" s="197" customFormat="1" x14ac:dyDescent="0.25">
      <c r="A14627" s="200"/>
      <c r="B14627" s="200"/>
    </row>
    <row r="14628" spans="1:2" s="197" customFormat="1" x14ac:dyDescent="0.25">
      <c r="A14628" s="200"/>
      <c r="B14628" s="200"/>
    </row>
    <row r="14629" spans="1:2" s="197" customFormat="1" x14ac:dyDescent="0.25">
      <c r="A14629" s="200"/>
      <c r="B14629" s="200"/>
    </row>
    <row r="14630" spans="1:2" s="197" customFormat="1" x14ac:dyDescent="0.25">
      <c r="A14630" s="200"/>
      <c r="B14630" s="200"/>
    </row>
    <row r="14631" spans="1:2" s="197" customFormat="1" x14ac:dyDescent="0.25">
      <c r="A14631" s="200"/>
      <c r="B14631" s="200"/>
    </row>
    <row r="14632" spans="1:2" s="197" customFormat="1" x14ac:dyDescent="0.25">
      <c r="A14632" s="200"/>
      <c r="B14632" s="200"/>
    </row>
    <row r="14633" spans="1:2" s="197" customFormat="1" x14ac:dyDescent="0.25">
      <c r="A14633" s="200"/>
      <c r="B14633" s="200"/>
    </row>
    <row r="14634" spans="1:2" s="197" customFormat="1" x14ac:dyDescent="0.25">
      <c r="A14634" s="200"/>
      <c r="B14634" s="200"/>
    </row>
    <row r="14635" spans="1:2" s="197" customFormat="1" x14ac:dyDescent="0.25">
      <c r="A14635" s="200"/>
      <c r="B14635" s="200"/>
    </row>
    <row r="14636" spans="1:2" s="197" customFormat="1" x14ac:dyDescent="0.25">
      <c r="A14636" s="200"/>
      <c r="B14636" s="200"/>
    </row>
    <row r="14637" spans="1:2" s="197" customFormat="1" x14ac:dyDescent="0.25">
      <c r="A14637" s="200"/>
      <c r="B14637" s="200"/>
    </row>
    <row r="14638" spans="1:2" s="197" customFormat="1" x14ac:dyDescent="0.25">
      <c r="A14638" s="200"/>
      <c r="B14638" s="200"/>
    </row>
    <row r="14639" spans="1:2" s="197" customFormat="1" x14ac:dyDescent="0.25">
      <c r="A14639" s="200"/>
      <c r="B14639" s="200"/>
    </row>
    <row r="14640" spans="1:2" s="197" customFormat="1" x14ac:dyDescent="0.25">
      <c r="A14640" s="200"/>
      <c r="B14640" s="200"/>
    </row>
    <row r="14641" spans="1:2" s="197" customFormat="1" x14ac:dyDescent="0.25">
      <c r="A14641" s="200"/>
      <c r="B14641" s="200"/>
    </row>
    <row r="14642" spans="1:2" s="197" customFormat="1" x14ac:dyDescent="0.25">
      <c r="A14642" s="200"/>
      <c r="B14642" s="200"/>
    </row>
    <row r="14643" spans="1:2" s="197" customFormat="1" x14ac:dyDescent="0.25">
      <c r="A14643" s="200"/>
      <c r="B14643" s="200"/>
    </row>
    <row r="14644" spans="1:2" s="197" customFormat="1" x14ac:dyDescent="0.25">
      <c r="A14644" s="200"/>
      <c r="B14644" s="200"/>
    </row>
    <row r="14645" spans="1:2" s="197" customFormat="1" x14ac:dyDescent="0.25">
      <c r="A14645" s="200"/>
      <c r="B14645" s="200"/>
    </row>
    <row r="14646" spans="1:2" s="197" customFormat="1" x14ac:dyDescent="0.25">
      <c r="A14646" s="200"/>
      <c r="B14646" s="200"/>
    </row>
    <row r="14647" spans="1:2" s="197" customFormat="1" x14ac:dyDescent="0.25">
      <c r="A14647" s="200"/>
      <c r="B14647" s="200"/>
    </row>
    <row r="14648" spans="1:2" s="197" customFormat="1" x14ac:dyDescent="0.25">
      <c r="A14648" s="200"/>
      <c r="B14648" s="200"/>
    </row>
    <row r="14649" spans="1:2" s="197" customFormat="1" x14ac:dyDescent="0.25">
      <c r="A14649" s="200"/>
      <c r="B14649" s="200"/>
    </row>
    <row r="14650" spans="1:2" s="197" customFormat="1" x14ac:dyDescent="0.25">
      <c r="A14650" s="200"/>
      <c r="B14650" s="200"/>
    </row>
    <row r="14651" spans="1:2" s="197" customFormat="1" x14ac:dyDescent="0.25">
      <c r="A14651" s="200"/>
      <c r="B14651" s="200"/>
    </row>
    <row r="14652" spans="1:2" s="197" customFormat="1" x14ac:dyDescent="0.25">
      <c r="A14652" s="200"/>
      <c r="B14652" s="200"/>
    </row>
    <row r="14653" spans="1:2" s="197" customFormat="1" x14ac:dyDescent="0.25">
      <c r="A14653" s="200"/>
      <c r="B14653" s="200"/>
    </row>
    <row r="14654" spans="1:2" s="197" customFormat="1" x14ac:dyDescent="0.25">
      <c r="A14654" s="200"/>
      <c r="B14654" s="200"/>
    </row>
    <row r="14655" spans="1:2" s="197" customFormat="1" x14ac:dyDescent="0.25">
      <c r="A14655" s="200"/>
      <c r="B14655" s="200"/>
    </row>
    <row r="14656" spans="1:2" s="197" customFormat="1" x14ac:dyDescent="0.25">
      <c r="A14656" s="200"/>
      <c r="B14656" s="200"/>
    </row>
    <row r="14657" spans="1:2" s="197" customFormat="1" x14ac:dyDescent="0.25">
      <c r="A14657" s="200"/>
      <c r="B14657" s="200"/>
    </row>
    <row r="14658" spans="1:2" s="197" customFormat="1" x14ac:dyDescent="0.25">
      <c r="A14658" s="200"/>
      <c r="B14658" s="200"/>
    </row>
    <row r="14659" spans="1:2" s="197" customFormat="1" x14ac:dyDescent="0.25">
      <c r="A14659" s="200"/>
      <c r="B14659" s="200"/>
    </row>
    <row r="14660" spans="1:2" s="197" customFormat="1" x14ac:dyDescent="0.25">
      <c r="A14660" s="200"/>
      <c r="B14660" s="200"/>
    </row>
    <row r="14661" spans="1:2" s="197" customFormat="1" x14ac:dyDescent="0.25">
      <c r="A14661" s="200"/>
      <c r="B14661" s="200"/>
    </row>
    <row r="14662" spans="1:2" s="197" customFormat="1" x14ac:dyDescent="0.25">
      <c r="A14662" s="200"/>
      <c r="B14662" s="200"/>
    </row>
    <row r="14663" spans="1:2" s="197" customFormat="1" x14ac:dyDescent="0.25">
      <c r="A14663" s="200"/>
      <c r="B14663" s="200"/>
    </row>
    <row r="14664" spans="1:2" s="197" customFormat="1" x14ac:dyDescent="0.25">
      <c r="A14664" s="200"/>
      <c r="B14664" s="200"/>
    </row>
    <row r="14665" spans="1:2" s="197" customFormat="1" x14ac:dyDescent="0.25">
      <c r="A14665" s="200"/>
      <c r="B14665" s="200"/>
    </row>
    <row r="14666" spans="1:2" s="197" customFormat="1" x14ac:dyDescent="0.25">
      <c r="A14666" s="200"/>
      <c r="B14666" s="200"/>
    </row>
    <row r="14667" spans="1:2" s="197" customFormat="1" x14ac:dyDescent="0.25">
      <c r="A14667" s="200"/>
      <c r="B14667" s="200"/>
    </row>
    <row r="14668" spans="1:2" s="197" customFormat="1" x14ac:dyDescent="0.25">
      <c r="A14668" s="200"/>
      <c r="B14668" s="200"/>
    </row>
    <row r="14669" spans="1:2" s="197" customFormat="1" x14ac:dyDescent="0.25">
      <c r="A14669" s="200"/>
      <c r="B14669" s="200"/>
    </row>
    <row r="14670" spans="1:2" s="197" customFormat="1" x14ac:dyDescent="0.25">
      <c r="A14670" s="200"/>
      <c r="B14670" s="200"/>
    </row>
    <row r="14671" spans="1:2" s="197" customFormat="1" x14ac:dyDescent="0.25">
      <c r="A14671" s="200"/>
      <c r="B14671" s="200"/>
    </row>
    <row r="14672" spans="1:2" s="197" customFormat="1" x14ac:dyDescent="0.25">
      <c r="A14672" s="200"/>
      <c r="B14672" s="200"/>
    </row>
    <row r="14673" spans="1:2" s="197" customFormat="1" x14ac:dyDescent="0.25">
      <c r="A14673" s="200"/>
      <c r="B14673" s="200"/>
    </row>
    <row r="14674" spans="1:2" s="197" customFormat="1" x14ac:dyDescent="0.25">
      <c r="A14674" s="200"/>
      <c r="B14674" s="200"/>
    </row>
    <row r="14675" spans="1:2" s="197" customFormat="1" x14ac:dyDescent="0.25">
      <c r="A14675" s="200"/>
      <c r="B14675" s="200"/>
    </row>
    <row r="14676" spans="1:2" s="197" customFormat="1" x14ac:dyDescent="0.25">
      <c r="A14676" s="200"/>
      <c r="B14676" s="200"/>
    </row>
    <row r="14677" spans="1:2" s="197" customFormat="1" x14ac:dyDescent="0.25">
      <c r="A14677" s="200"/>
      <c r="B14677" s="200"/>
    </row>
    <row r="14678" spans="1:2" s="197" customFormat="1" x14ac:dyDescent="0.25">
      <c r="A14678" s="200"/>
      <c r="B14678" s="200"/>
    </row>
    <row r="14679" spans="1:2" s="197" customFormat="1" x14ac:dyDescent="0.25">
      <c r="A14679" s="200"/>
      <c r="B14679" s="200"/>
    </row>
    <row r="14680" spans="1:2" s="197" customFormat="1" x14ac:dyDescent="0.25">
      <c r="A14680" s="200"/>
      <c r="B14680" s="200"/>
    </row>
    <row r="14681" spans="1:2" s="197" customFormat="1" x14ac:dyDescent="0.25">
      <c r="A14681" s="200"/>
      <c r="B14681" s="200"/>
    </row>
    <row r="14682" spans="1:2" s="197" customFormat="1" x14ac:dyDescent="0.25">
      <c r="A14682" s="200"/>
      <c r="B14682" s="200"/>
    </row>
    <row r="14683" spans="1:2" s="197" customFormat="1" x14ac:dyDescent="0.25">
      <c r="A14683" s="200"/>
      <c r="B14683" s="200"/>
    </row>
    <row r="14684" spans="1:2" s="197" customFormat="1" x14ac:dyDescent="0.25">
      <c r="A14684" s="200"/>
      <c r="B14684" s="200"/>
    </row>
    <row r="14685" spans="1:2" s="197" customFormat="1" x14ac:dyDescent="0.25">
      <c r="A14685" s="200"/>
      <c r="B14685" s="200"/>
    </row>
    <row r="14686" spans="1:2" s="197" customFormat="1" x14ac:dyDescent="0.25">
      <c r="A14686" s="200"/>
      <c r="B14686" s="200"/>
    </row>
    <row r="14687" spans="1:2" s="197" customFormat="1" x14ac:dyDescent="0.25">
      <c r="A14687" s="200"/>
      <c r="B14687" s="200"/>
    </row>
    <row r="14688" spans="1:2" s="197" customFormat="1" x14ac:dyDescent="0.25">
      <c r="A14688" s="200"/>
      <c r="B14688" s="200"/>
    </row>
    <row r="14689" spans="1:2" s="197" customFormat="1" x14ac:dyDescent="0.25">
      <c r="A14689" s="200"/>
      <c r="B14689" s="200"/>
    </row>
    <row r="14690" spans="1:2" s="197" customFormat="1" x14ac:dyDescent="0.25">
      <c r="A14690" s="200"/>
      <c r="B14690" s="200"/>
    </row>
    <row r="14691" spans="1:2" s="197" customFormat="1" x14ac:dyDescent="0.25">
      <c r="A14691" s="200"/>
      <c r="B14691" s="200"/>
    </row>
    <row r="14692" spans="1:2" s="197" customFormat="1" x14ac:dyDescent="0.25">
      <c r="A14692" s="200"/>
      <c r="B14692" s="200"/>
    </row>
    <row r="14693" spans="1:2" s="197" customFormat="1" x14ac:dyDescent="0.25">
      <c r="A14693" s="200"/>
      <c r="B14693" s="200"/>
    </row>
    <row r="14694" spans="1:2" s="197" customFormat="1" x14ac:dyDescent="0.25">
      <c r="A14694" s="200"/>
      <c r="B14694" s="200"/>
    </row>
    <row r="14695" spans="1:2" s="197" customFormat="1" x14ac:dyDescent="0.25">
      <c r="A14695" s="200"/>
      <c r="B14695" s="200"/>
    </row>
    <row r="14696" spans="1:2" s="197" customFormat="1" x14ac:dyDescent="0.25">
      <c r="A14696" s="200"/>
      <c r="B14696" s="200"/>
    </row>
    <row r="14697" spans="1:2" s="197" customFormat="1" x14ac:dyDescent="0.25">
      <c r="A14697" s="200"/>
      <c r="B14697" s="200"/>
    </row>
    <row r="14698" spans="1:2" s="197" customFormat="1" x14ac:dyDescent="0.25">
      <c r="A14698" s="200"/>
      <c r="B14698" s="200"/>
    </row>
    <row r="14699" spans="1:2" s="197" customFormat="1" x14ac:dyDescent="0.25">
      <c r="A14699" s="200"/>
      <c r="B14699" s="200"/>
    </row>
    <row r="14700" spans="1:2" s="197" customFormat="1" x14ac:dyDescent="0.25">
      <c r="A14700" s="200"/>
      <c r="B14700" s="200"/>
    </row>
    <row r="14701" spans="1:2" s="197" customFormat="1" x14ac:dyDescent="0.25">
      <c r="A14701" s="200"/>
      <c r="B14701" s="200"/>
    </row>
    <row r="14702" spans="1:2" s="197" customFormat="1" x14ac:dyDescent="0.25">
      <c r="A14702" s="200"/>
      <c r="B14702" s="200"/>
    </row>
    <row r="14703" spans="1:2" s="197" customFormat="1" x14ac:dyDescent="0.25">
      <c r="A14703" s="200"/>
      <c r="B14703" s="200"/>
    </row>
    <row r="14704" spans="1:2" s="197" customFormat="1" x14ac:dyDescent="0.25">
      <c r="A14704" s="200"/>
      <c r="B14704" s="200"/>
    </row>
    <row r="14705" spans="1:2" s="197" customFormat="1" x14ac:dyDescent="0.25">
      <c r="A14705" s="200"/>
      <c r="B14705" s="200"/>
    </row>
    <row r="14706" spans="1:2" s="197" customFormat="1" x14ac:dyDescent="0.25">
      <c r="A14706" s="200"/>
      <c r="B14706" s="200"/>
    </row>
    <row r="14707" spans="1:2" s="197" customFormat="1" x14ac:dyDescent="0.25">
      <c r="A14707" s="200"/>
      <c r="B14707" s="200"/>
    </row>
    <row r="14708" spans="1:2" s="197" customFormat="1" x14ac:dyDescent="0.25">
      <c r="A14708" s="200"/>
      <c r="B14708" s="200"/>
    </row>
    <row r="14709" spans="1:2" s="197" customFormat="1" x14ac:dyDescent="0.25">
      <c r="A14709" s="200"/>
      <c r="B14709" s="200"/>
    </row>
    <row r="14710" spans="1:2" s="197" customFormat="1" x14ac:dyDescent="0.25">
      <c r="A14710" s="200"/>
      <c r="B14710" s="200"/>
    </row>
    <row r="14711" spans="1:2" s="197" customFormat="1" x14ac:dyDescent="0.25">
      <c r="A14711" s="200"/>
      <c r="B14711" s="200"/>
    </row>
    <row r="14712" spans="1:2" s="197" customFormat="1" x14ac:dyDescent="0.25">
      <c r="A14712" s="200"/>
      <c r="B14712" s="200"/>
    </row>
    <row r="14713" spans="1:2" s="197" customFormat="1" x14ac:dyDescent="0.25">
      <c r="A14713" s="200"/>
      <c r="B14713" s="200"/>
    </row>
    <row r="14714" spans="1:2" s="197" customFormat="1" x14ac:dyDescent="0.25">
      <c r="A14714" s="200"/>
      <c r="B14714" s="200"/>
    </row>
    <row r="14715" spans="1:2" s="197" customFormat="1" x14ac:dyDescent="0.25">
      <c r="A14715" s="200"/>
      <c r="B14715" s="200"/>
    </row>
    <row r="14716" spans="1:2" s="197" customFormat="1" x14ac:dyDescent="0.25">
      <c r="A14716" s="200"/>
      <c r="B14716" s="200"/>
    </row>
    <row r="14717" spans="1:2" s="197" customFormat="1" x14ac:dyDescent="0.25">
      <c r="A14717" s="200"/>
      <c r="B14717" s="200"/>
    </row>
    <row r="14718" spans="1:2" s="197" customFormat="1" x14ac:dyDescent="0.25">
      <c r="A14718" s="200"/>
      <c r="B14718" s="200"/>
    </row>
    <row r="14719" spans="1:2" s="197" customFormat="1" x14ac:dyDescent="0.25">
      <c r="A14719" s="200"/>
      <c r="B14719" s="200"/>
    </row>
    <row r="14720" spans="1:2" s="197" customFormat="1" x14ac:dyDescent="0.25">
      <c r="A14720" s="200"/>
      <c r="B14720" s="200"/>
    </row>
    <row r="14721" spans="1:2" s="197" customFormat="1" x14ac:dyDescent="0.25">
      <c r="A14721" s="200"/>
      <c r="B14721" s="200"/>
    </row>
    <row r="14722" spans="1:2" s="197" customFormat="1" x14ac:dyDescent="0.25">
      <c r="A14722" s="200"/>
      <c r="B14722" s="200"/>
    </row>
    <row r="14723" spans="1:2" s="197" customFormat="1" x14ac:dyDescent="0.25">
      <c r="A14723" s="200"/>
      <c r="B14723" s="200"/>
    </row>
    <row r="14724" spans="1:2" s="197" customFormat="1" x14ac:dyDescent="0.25">
      <c r="A14724" s="200"/>
      <c r="B14724" s="200"/>
    </row>
    <row r="14725" spans="1:2" s="197" customFormat="1" x14ac:dyDescent="0.25">
      <c r="A14725" s="200"/>
      <c r="B14725" s="200"/>
    </row>
    <row r="14726" spans="1:2" s="197" customFormat="1" x14ac:dyDescent="0.25">
      <c r="A14726" s="200"/>
      <c r="B14726" s="200"/>
    </row>
    <row r="14727" spans="1:2" s="197" customFormat="1" x14ac:dyDescent="0.25">
      <c r="A14727" s="200"/>
      <c r="B14727" s="200"/>
    </row>
    <row r="14728" spans="1:2" s="197" customFormat="1" x14ac:dyDescent="0.25">
      <c r="A14728" s="200"/>
      <c r="B14728" s="200"/>
    </row>
    <row r="14729" spans="1:2" s="197" customFormat="1" x14ac:dyDescent="0.25">
      <c r="A14729" s="200"/>
      <c r="B14729" s="200"/>
    </row>
    <row r="14730" spans="1:2" s="197" customFormat="1" x14ac:dyDescent="0.25">
      <c r="A14730" s="200"/>
      <c r="B14730" s="200"/>
    </row>
    <row r="14731" spans="1:2" s="197" customFormat="1" x14ac:dyDescent="0.25">
      <c r="A14731" s="200"/>
      <c r="B14731" s="200"/>
    </row>
    <row r="14732" spans="1:2" s="197" customFormat="1" x14ac:dyDescent="0.25">
      <c r="A14732" s="200"/>
      <c r="B14732" s="200"/>
    </row>
    <row r="14733" spans="1:2" s="197" customFormat="1" x14ac:dyDescent="0.25">
      <c r="A14733" s="200"/>
      <c r="B14733" s="200"/>
    </row>
    <row r="14734" spans="1:2" s="197" customFormat="1" x14ac:dyDescent="0.25">
      <c r="A14734" s="200"/>
      <c r="B14734" s="200"/>
    </row>
    <row r="14735" spans="1:2" s="197" customFormat="1" x14ac:dyDescent="0.25">
      <c r="A14735" s="200"/>
      <c r="B14735" s="200"/>
    </row>
    <row r="14736" spans="1:2" s="197" customFormat="1" x14ac:dyDescent="0.25">
      <c r="A14736" s="200"/>
      <c r="B14736" s="200"/>
    </row>
    <row r="14737" spans="1:2" s="197" customFormat="1" x14ac:dyDescent="0.25">
      <c r="A14737" s="200"/>
      <c r="B14737" s="200"/>
    </row>
    <row r="14738" spans="1:2" s="197" customFormat="1" x14ac:dyDescent="0.25">
      <c r="A14738" s="200"/>
      <c r="B14738" s="200"/>
    </row>
    <row r="14739" spans="1:2" s="197" customFormat="1" x14ac:dyDescent="0.25">
      <c r="A14739" s="200"/>
      <c r="B14739" s="200"/>
    </row>
    <row r="14740" spans="1:2" s="197" customFormat="1" x14ac:dyDescent="0.25">
      <c r="A14740" s="200"/>
      <c r="B14740" s="200"/>
    </row>
    <row r="14741" spans="1:2" s="197" customFormat="1" x14ac:dyDescent="0.25">
      <c r="A14741" s="200"/>
      <c r="B14741" s="200"/>
    </row>
    <row r="14742" spans="1:2" s="197" customFormat="1" x14ac:dyDescent="0.25">
      <c r="A14742" s="200"/>
      <c r="B14742" s="200"/>
    </row>
    <row r="14743" spans="1:2" s="197" customFormat="1" x14ac:dyDescent="0.25">
      <c r="A14743" s="200"/>
      <c r="B14743" s="200"/>
    </row>
    <row r="14744" spans="1:2" s="197" customFormat="1" x14ac:dyDescent="0.25">
      <c r="A14744" s="200"/>
      <c r="B14744" s="200"/>
    </row>
    <row r="14745" spans="1:2" s="197" customFormat="1" x14ac:dyDescent="0.25">
      <c r="A14745" s="200"/>
      <c r="B14745" s="200"/>
    </row>
    <row r="14746" spans="1:2" s="197" customFormat="1" x14ac:dyDescent="0.25">
      <c r="A14746" s="200"/>
      <c r="B14746" s="200"/>
    </row>
    <row r="14747" spans="1:2" s="197" customFormat="1" x14ac:dyDescent="0.25">
      <c r="A14747" s="200"/>
      <c r="B14747" s="200"/>
    </row>
    <row r="14748" spans="1:2" s="197" customFormat="1" x14ac:dyDescent="0.25">
      <c r="A14748" s="200"/>
      <c r="B14748" s="200"/>
    </row>
    <row r="14749" spans="1:2" s="197" customFormat="1" x14ac:dyDescent="0.25">
      <c r="A14749" s="200"/>
      <c r="B14749" s="200"/>
    </row>
    <row r="14750" spans="1:2" s="197" customFormat="1" x14ac:dyDescent="0.25">
      <c r="A14750" s="200"/>
      <c r="B14750" s="200"/>
    </row>
    <row r="14751" spans="1:2" s="197" customFormat="1" x14ac:dyDescent="0.25">
      <c r="A14751" s="200"/>
      <c r="B14751" s="200"/>
    </row>
    <row r="14752" spans="1:2" s="197" customFormat="1" x14ac:dyDescent="0.25">
      <c r="A14752" s="200"/>
      <c r="B14752" s="200"/>
    </row>
    <row r="14753" spans="1:2" s="197" customFormat="1" x14ac:dyDescent="0.25">
      <c r="A14753" s="200"/>
      <c r="B14753" s="200"/>
    </row>
    <row r="14754" spans="1:2" s="197" customFormat="1" x14ac:dyDescent="0.25">
      <c r="A14754" s="200"/>
      <c r="B14754" s="200"/>
    </row>
    <row r="14755" spans="1:2" s="197" customFormat="1" x14ac:dyDescent="0.25">
      <c r="A14755" s="200"/>
      <c r="B14755" s="200"/>
    </row>
    <row r="14756" spans="1:2" s="197" customFormat="1" x14ac:dyDescent="0.25">
      <c r="A14756" s="200"/>
      <c r="B14756" s="200"/>
    </row>
    <row r="14757" spans="1:2" s="197" customFormat="1" x14ac:dyDescent="0.25">
      <c r="A14757" s="200"/>
      <c r="B14757" s="200"/>
    </row>
    <row r="14758" spans="1:2" s="197" customFormat="1" x14ac:dyDescent="0.25">
      <c r="A14758" s="200"/>
      <c r="B14758" s="200"/>
    </row>
    <row r="14759" spans="1:2" s="197" customFormat="1" x14ac:dyDescent="0.25">
      <c r="A14759" s="200"/>
      <c r="B14759" s="200"/>
    </row>
    <row r="14760" spans="1:2" s="197" customFormat="1" x14ac:dyDescent="0.25">
      <c r="A14760" s="200"/>
      <c r="B14760" s="200"/>
    </row>
    <row r="14761" spans="1:2" s="197" customFormat="1" x14ac:dyDescent="0.25">
      <c r="A14761" s="200"/>
      <c r="B14761" s="200"/>
    </row>
    <row r="14762" spans="1:2" s="197" customFormat="1" x14ac:dyDescent="0.25">
      <c r="A14762" s="200"/>
      <c r="B14762" s="200"/>
    </row>
    <row r="14763" spans="1:2" s="197" customFormat="1" x14ac:dyDescent="0.25">
      <c r="A14763" s="200"/>
      <c r="B14763" s="200"/>
    </row>
    <row r="14764" spans="1:2" s="197" customFormat="1" x14ac:dyDescent="0.25">
      <c r="A14764" s="200"/>
      <c r="B14764" s="200"/>
    </row>
    <row r="14765" spans="1:2" s="197" customFormat="1" x14ac:dyDescent="0.25">
      <c r="A14765" s="200"/>
      <c r="B14765" s="200"/>
    </row>
    <row r="14766" spans="1:2" s="197" customFormat="1" x14ac:dyDescent="0.25">
      <c r="A14766" s="200"/>
      <c r="B14766" s="200"/>
    </row>
    <row r="14767" spans="1:2" s="197" customFormat="1" x14ac:dyDescent="0.25">
      <c r="A14767" s="200"/>
      <c r="B14767" s="200"/>
    </row>
    <row r="14768" spans="1:2" s="197" customFormat="1" x14ac:dyDescent="0.25">
      <c r="A14768" s="200"/>
      <c r="B14768" s="200"/>
    </row>
    <row r="14769" spans="1:2" s="197" customFormat="1" x14ac:dyDescent="0.25">
      <c r="A14769" s="200"/>
      <c r="B14769" s="200"/>
    </row>
    <row r="14770" spans="1:2" s="197" customFormat="1" x14ac:dyDescent="0.25">
      <c r="A14770" s="200"/>
      <c r="B14770" s="200"/>
    </row>
    <row r="14771" spans="1:2" s="197" customFormat="1" x14ac:dyDescent="0.25">
      <c r="A14771" s="200"/>
      <c r="B14771" s="200"/>
    </row>
    <row r="14772" spans="1:2" s="197" customFormat="1" x14ac:dyDescent="0.25">
      <c r="A14772" s="200"/>
      <c r="B14772" s="200"/>
    </row>
    <row r="14773" spans="1:2" s="197" customFormat="1" x14ac:dyDescent="0.25">
      <c r="A14773" s="200"/>
      <c r="B14773" s="200"/>
    </row>
    <row r="14774" spans="1:2" s="197" customFormat="1" x14ac:dyDescent="0.25">
      <c r="A14774" s="200"/>
      <c r="B14774" s="200"/>
    </row>
    <row r="14775" spans="1:2" s="197" customFormat="1" x14ac:dyDescent="0.25">
      <c r="A14775" s="200"/>
      <c r="B14775" s="200"/>
    </row>
    <row r="14776" spans="1:2" s="197" customFormat="1" x14ac:dyDescent="0.25">
      <c r="A14776" s="200"/>
      <c r="B14776" s="200"/>
    </row>
    <row r="14777" spans="1:2" s="197" customFormat="1" x14ac:dyDescent="0.25">
      <c r="A14777" s="200"/>
      <c r="B14777" s="200"/>
    </row>
    <row r="14778" spans="1:2" s="197" customFormat="1" x14ac:dyDescent="0.25">
      <c r="A14778" s="200"/>
      <c r="B14778" s="200"/>
    </row>
    <row r="14779" spans="1:2" s="197" customFormat="1" x14ac:dyDescent="0.25">
      <c r="A14779" s="200"/>
      <c r="B14779" s="200"/>
    </row>
    <row r="14780" spans="1:2" s="197" customFormat="1" x14ac:dyDescent="0.25">
      <c r="A14780" s="200"/>
      <c r="B14780" s="200"/>
    </row>
    <row r="14781" spans="1:2" s="197" customFormat="1" x14ac:dyDescent="0.25">
      <c r="A14781" s="200"/>
      <c r="B14781" s="200"/>
    </row>
    <row r="14782" spans="1:2" s="197" customFormat="1" x14ac:dyDescent="0.25">
      <c r="A14782" s="200"/>
      <c r="B14782" s="200"/>
    </row>
    <row r="14783" spans="1:2" s="197" customFormat="1" x14ac:dyDescent="0.25">
      <c r="A14783" s="200"/>
      <c r="B14783" s="200"/>
    </row>
    <row r="14784" spans="1:2" s="197" customFormat="1" x14ac:dyDescent="0.25">
      <c r="A14784" s="200"/>
      <c r="B14784" s="200"/>
    </row>
    <row r="14785" spans="1:2" s="197" customFormat="1" x14ac:dyDescent="0.25">
      <c r="A14785" s="200"/>
      <c r="B14785" s="200"/>
    </row>
    <row r="14786" spans="1:2" s="197" customFormat="1" x14ac:dyDescent="0.25">
      <c r="A14786" s="200"/>
      <c r="B14786" s="200"/>
    </row>
    <row r="14787" spans="1:2" s="197" customFormat="1" x14ac:dyDescent="0.25">
      <c r="A14787" s="200"/>
      <c r="B14787" s="200"/>
    </row>
    <row r="14788" spans="1:2" s="197" customFormat="1" x14ac:dyDescent="0.25">
      <c r="A14788" s="200"/>
      <c r="B14788" s="200"/>
    </row>
    <row r="14789" spans="1:2" s="197" customFormat="1" x14ac:dyDescent="0.25">
      <c r="A14789" s="200"/>
      <c r="B14789" s="200"/>
    </row>
    <row r="14790" spans="1:2" s="197" customFormat="1" x14ac:dyDescent="0.25">
      <c r="A14790" s="200"/>
      <c r="B14790" s="200"/>
    </row>
    <row r="14791" spans="1:2" s="197" customFormat="1" x14ac:dyDescent="0.25">
      <c r="A14791" s="200"/>
      <c r="B14791" s="200"/>
    </row>
    <row r="14792" spans="1:2" s="197" customFormat="1" x14ac:dyDescent="0.25">
      <c r="A14792" s="200"/>
      <c r="B14792" s="200"/>
    </row>
    <row r="14793" spans="1:2" s="197" customFormat="1" x14ac:dyDescent="0.25">
      <c r="A14793" s="200"/>
      <c r="B14793" s="200"/>
    </row>
    <row r="14794" spans="1:2" s="197" customFormat="1" x14ac:dyDescent="0.25">
      <c r="A14794" s="200"/>
      <c r="B14794" s="200"/>
    </row>
    <row r="14795" spans="1:2" s="197" customFormat="1" x14ac:dyDescent="0.25">
      <c r="A14795" s="200"/>
      <c r="B14795" s="200"/>
    </row>
    <row r="14796" spans="1:2" s="197" customFormat="1" x14ac:dyDescent="0.25">
      <c r="A14796" s="200"/>
      <c r="B14796" s="200"/>
    </row>
    <row r="14797" spans="1:2" s="197" customFormat="1" x14ac:dyDescent="0.25">
      <c r="A14797" s="200"/>
      <c r="B14797" s="200"/>
    </row>
    <row r="14798" spans="1:2" s="197" customFormat="1" x14ac:dyDescent="0.25">
      <c r="A14798" s="200"/>
      <c r="B14798" s="200"/>
    </row>
    <row r="14799" spans="1:2" s="197" customFormat="1" x14ac:dyDescent="0.25">
      <c r="A14799" s="200"/>
      <c r="B14799" s="200"/>
    </row>
    <row r="14800" spans="1:2" s="197" customFormat="1" x14ac:dyDescent="0.25">
      <c r="A14800" s="200"/>
      <c r="B14800" s="200"/>
    </row>
    <row r="14801" spans="1:2" s="197" customFormat="1" x14ac:dyDescent="0.25">
      <c r="A14801" s="200"/>
      <c r="B14801" s="200"/>
    </row>
    <row r="14802" spans="1:2" s="197" customFormat="1" x14ac:dyDescent="0.25">
      <c r="A14802" s="200"/>
      <c r="B14802" s="200"/>
    </row>
    <row r="14803" spans="1:2" s="197" customFormat="1" x14ac:dyDescent="0.25">
      <c r="A14803" s="200"/>
      <c r="B14803" s="200"/>
    </row>
    <row r="14804" spans="1:2" s="197" customFormat="1" x14ac:dyDescent="0.25">
      <c r="A14804" s="200"/>
      <c r="B14804" s="200"/>
    </row>
    <row r="14805" spans="1:2" s="197" customFormat="1" x14ac:dyDescent="0.25">
      <c r="A14805" s="200"/>
      <c r="B14805" s="200"/>
    </row>
    <row r="14806" spans="1:2" s="197" customFormat="1" x14ac:dyDescent="0.25">
      <c r="A14806" s="200"/>
      <c r="B14806" s="200"/>
    </row>
    <row r="14807" spans="1:2" s="197" customFormat="1" x14ac:dyDescent="0.25">
      <c r="A14807" s="200"/>
      <c r="B14807" s="200"/>
    </row>
    <row r="14808" spans="1:2" s="197" customFormat="1" x14ac:dyDescent="0.25">
      <c r="A14808" s="200"/>
      <c r="B14808" s="200"/>
    </row>
    <row r="14809" spans="1:2" s="197" customFormat="1" x14ac:dyDescent="0.25">
      <c r="A14809" s="200"/>
      <c r="B14809" s="200"/>
    </row>
    <row r="14810" spans="1:2" s="197" customFormat="1" x14ac:dyDescent="0.25">
      <c r="A14810" s="200"/>
      <c r="B14810" s="200"/>
    </row>
    <row r="14811" spans="1:2" s="197" customFormat="1" x14ac:dyDescent="0.25">
      <c r="A14811" s="200"/>
      <c r="B14811" s="200"/>
    </row>
    <row r="14812" spans="1:2" s="197" customFormat="1" x14ac:dyDescent="0.25">
      <c r="A14812" s="200"/>
      <c r="B14812" s="200"/>
    </row>
    <row r="14813" spans="1:2" s="197" customFormat="1" x14ac:dyDescent="0.25">
      <c r="A14813" s="200"/>
      <c r="B14813" s="200"/>
    </row>
    <row r="14814" spans="1:2" s="197" customFormat="1" x14ac:dyDescent="0.25">
      <c r="A14814" s="200"/>
      <c r="B14814" s="200"/>
    </row>
    <row r="14815" spans="1:2" s="197" customFormat="1" x14ac:dyDescent="0.25">
      <c r="A14815" s="200"/>
      <c r="B14815" s="200"/>
    </row>
    <row r="14816" spans="1:2" s="197" customFormat="1" x14ac:dyDescent="0.25">
      <c r="A14816" s="200"/>
      <c r="B14816" s="200"/>
    </row>
    <row r="14817" spans="1:2" s="197" customFormat="1" x14ac:dyDescent="0.25">
      <c r="A14817" s="200"/>
      <c r="B14817" s="200"/>
    </row>
    <row r="14818" spans="1:2" s="197" customFormat="1" x14ac:dyDescent="0.25">
      <c r="A14818" s="200"/>
      <c r="B14818" s="200"/>
    </row>
    <row r="14819" spans="1:2" s="197" customFormat="1" x14ac:dyDescent="0.25">
      <c r="A14819" s="200"/>
      <c r="B14819" s="200"/>
    </row>
    <row r="14820" spans="1:2" s="197" customFormat="1" x14ac:dyDescent="0.25">
      <c r="A14820" s="200"/>
      <c r="B14820" s="200"/>
    </row>
    <row r="14821" spans="1:2" s="197" customFormat="1" x14ac:dyDescent="0.25">
      <c r="A14821" s="200"/>
      <c r="B14821" s="200"/>
    </row>
    <row r="14822" spans="1:2" s="197" customFormat="1" x14ac:dyDescent="0.25">
      <c r="A14822" s="200"/>
      <c r="B14822" s="200"/>
    </row>
    <row r="14823" spans="1:2" s="197" customFormat="1" x14ac:dyDescent="0.25">
      <c r="A14823" s="200"/>
      <c r="B14823" s="200"/>
    </row>
    <row r="14824" spans="1:2" s="197" customFormat="1" x14ac:dyDescent="0.25">
      <c r="A14824" s="200"/>
      <c r="B14824" s="200"/>
    </row>
    <row r="14825" spans="1:2" s="197" customFormat="1" x14ac:dyDescent="0.25">
      <c r="A14825" s="200"/>
      <c r="B14825" s="200"/>
    </row>
    <row r="14826" spans="1:2" s="197" customFormat="1" x14ac:dyDescent="0.25">
      <c r="A14826" s="200"/>
      <c r="B14826" s="200"/>
    </row>
    <row r="14827" spans="1:2" s="197" customFormat="1" x14ac:dyDescent="0.25">
      <c r="A14827" s="200"/>
      <c r="B14827" s="200"/>
    </row>
    <row r="14828" spans="1:2" s="197" customFormat="1" x14ac:dyDescent="0.25">
      <c r="A14828" s="200"/>
      <c r="B14828" s="200"/>
    </row>
    <row r="14829" spans="1:2" s="197" customFormat="1" x14ac:dyDescent="0.25">
      <c r="A14829" s="200"/>
      <c r="B14829" s="200"/>
    </row>
    <row r="14830" spans="1:2" s="197" customFormat="1" x14ac:dyDescent="0.25">
      <c r="A14830" s="200"/>
      <c r="B14830" s="200"/>
    </row>
    <row r="14831" spans="1:2" s="197" customFormat="1" x14ac:dyDescent="0.25">
      <c r="A14831" s="200"/>
      <c r="B14831" s="200"/>
    </row>
    <row r="14832" spans="1:2" s="197" customFormat="1" x14ac:dyDescent="0.25">
      <c r="A14832" s="200"/>
      <c r="B14832" s="200"/>
    </row>
    <row r="14833" spans="1:2" s="197" customFormat="1" x14ac:dyDescent="0.25">
      <c r="A14833" s="200"/>
      <c r="B14833" s="200"/>
    </row>
    <row r="14834" spans="1:2" s="197" customFormat="1" x14ac:dyDescent="0.25">
      <c r="A14834" s="200"/>
      <c r="B14834" s="200"/>
    </row>
    <row r="14835" spans="1:2" s="197" customFormat="1" x14ac:dyDescent="0.25">
      <c r="A14835" s="200"/>
      <c r="B14835" s="200"/>
    </row>
    <row r="14836" spans="1:2" s="197" customFormat="1" x14ac:dyDescent="0.25">
      <c r="A14836" s="200"/>
      <c r="B14836" s="200"/>
    </row>
    <row r="14837" spans="1:2" s="197" customFormat="1" x14ac:dyDescent="0.25">
      <c r="A14837" s="200"/>
      <c r="B14837" s="200"/>
    </row>
    <row r="14838" spans="1:2" s="197" customFormat="1" x14ac:dyDescent="0.25">
      <c r="A14838" s="200"/>
      <c r="B14838" s="200"/>
    </row>
    <row r="14839" spans="1:2" s="197" customFormat="1" x14ac:dyDescent="0.25">
      <c r="A14839" s="200"/>
      <c r="B14839" s="200"/>
    </row>
    <row r="14840" spans="1:2" s="197" customFormat="1" x14ac:dyDescent="0.25">
      <c r="A14840" s="200"/>
      <c r="B14840" s="200"/>
    </row>
    <row r="14841" spans="1:2" s="197" customFormat="1" x14ac:dyDescent="0.25">
      <c r="A14841" s="200"/>
      <c r="B14841" s="200"/>
    </row>
    <row r="14842" spans="1:2" s="197" customFormat="1" x14ac:dyDescent="0.25">
      <c r="A14842" s="200"/>
      <c r="B14842" s="200"/>
    </row>
    <row r="14843" spans="1:2" s="197" customFormat="1" x14ac:dyDescent="0.25">
      <c r="A14843" s="200"/>
      <c r="B14843" s="200"/>
    </row>
    <row r="14844" spans="1:2" s="197" customFormat="1" x14ac:dyDescent="0.25">
      <c r="A14844" s="200"/>
      <c r="B14844" s="200"/>
    </row>
    <row r="14845" spans="1:2" s="197" customFormat="1" x14ac:dyDescent="0.25">
      <c r="A14845" s="200"/>
      <c r="B14845" s="200"/>
    </row>
    <row r="14846" spans="1:2" s="197" customFormat="1" x14ac:dyDescent="0.25">
      <c r="A14846" s="200"/>
      <c r="B14846" s="200"/>
    </row>
    <row r="14847" spans="1:2" s="197" customFormat="1" x14ac:dyDescent="0.25">
      <c r="A14847" s="200"/>
      <c r="B14847" s="200"/>
    </row>
    <row r="14848" spans="1:2" s="197" customFormat="1" x14ac:dyDescent="0.25">
      <c r="A14848" s="200"/>
      <c r="B14848" s="200"/>
    </row>
    <row r="14849" spans="1:2" s="197" customFormat="1" x14ac:dyDescent="0.25">
      <c r="A14849" s="200"/>
      <c r="B14849" s="200"/>
    </row>
    <row r="14850" spans="1:2" s="197" customFormat="1" x14ac:dyDescent="0.25">
      <c r="A14850" s="200"/>
      <c r="B14850" s="200"/>
    </row>
    <row r="14851" spans="1:2" s="197" customFormat="1" x14ac:dyDescent="0.25">
      <c r="A14851" s="200"/>
      <c r="B14851" s="200"/>
    </row>
    <row r="14852" spans="1:2" s="197" customFormat="1" x14ac:dyDescent="0.25">
      <c r="A14852" s="200"/>
      <c r="B14852" s="200"/>
    </row>
    <row r="14853" spans="1:2" s="197" customFormat="1" x14ac:dyDescent="0.25">
      <c r="A14853" s="200"/>
      <c r="B14853" s="200"/>
    </row>
    <row r="14854" spans="1:2" s="197" customFormat="1" x14ac:dyDescent="0.25">
      <c r="A14854" s="200"/>
      <c r="B14854" s="200"/>
    </row>
    <row r="14855" spans="1:2" s="197" customFormat="1" x14ac:dyDescent="0.25">
      <c r="A14855" s="200"/>
      <c r="B14855" s="200"/>
    </row>
    <row r="14856" spans="1:2" s="197" customFormat="1" x14ac:dyDescent="0.25">
      <c r="A14856" s="200"/>
      <c r="B14856" s="200"/>
    </row>
    <row r="14857" spans="1:2" s="197" customFormat="1" x14ac:dyDescent="0.25">
      <c r="A14857" s="200"/>
      <c r="B14857" s="200"/>
    </row>
    <row r="14858" spans="1:2" s="197" customFormat="1" x14ac:dyDescent="0.25">
      <c r="A14858" s="200"/>
      <c r="B14858" s="200"/>
    </row>
    <row r="14859" spans="1:2" s="197" customFormat="1" x14ac:dyDescent="0.25">
      <c r="A14859" s="200"/>
      <c r="B14859" s="200"/>
    </row>
    <row r="14860" spans="1:2" s="197" customFormat="1" x14ac:dyDescent="0.25">
      <c r="A14860" s="200"/>
      <c r="B14860" s="200"/>
    </row>
    <row r="14861" spans="1:2" s="197" customFormat="1" x14ac:dyDescent="0.25">
      <c r="A14861" s="200"/>
      <c r="B14861" s="200"/>
    </row>
    <row r="14862" spans="1:2" s="197" customFormat="1" x14ac:dyDescent="0.25">
      <c r="A14862" s="200"/>
      <c r="B14862" s="200"/>
    </row>
    <row r="14863" spans="1:2" s="197" customFormat="1" x14ac:dyDescent="0.25">
      <c r="A14863" s="200"/>
      <c r="B14863" s="200"/>
    </row>
    <row r="14864" spans="1:2" s="197" customFormat="1" x14ac:dyDescent="0.25">
      <c r="A14864" s="200"/>
      <c r="B14864" s="200"/>
    </row>
    <row r="14865" spans="1:2" s="197" customFormat="1" x14ac:dyDescent="0.25">
      <c r="A14865" s="200"/>
      <c r="B14865" s="200"/>
    </row>
    <row r="14866" spans="1:2" s="197" customFormat="1" x14ac:dyDescent="0.25">
      <c r="A14866" s="200"/>
      <c r="B14866" s="200"/>
    </row>
    <row r="14867" spans="1:2" s="197" customFormat="1" x14ac:dyDescent="0.25">
      <c r="A14867" s="200"/>
      <c r="B14867" s="200"/>
    </row>
    <row r="14868" spans="1:2" s="197" customFormat="1" x14ac:dyDescent="0.25">
      <c r="A14868" s="200"/>
      <c r="B14868" s="200"/>
    </row>
    <row r="14869" spans="1:2" s="197" customFormat="1" x14ac:dyDescent="0.25">
      <c r="A14869" s="200"/>
      <c r="B14869" s="200"/>
    </row>
    <row r="14870" spans="1:2" s="197" customFormat="1" x14ac:dyDescent="0.25">
      <c r="A14870" s="200"/>
      <c r="B14870" s="200"/>
    </row>
    <row r="14871" spans="1:2" s="197" customFormat="1" x14ac:dyDescent="0.25">
      <c r="A14871" s="200"/>
      <c r="B14871" s="200"/>
    </row>
    <row r="14872" spans="1:2" s="197" customFormat="1" x14ac:dyDescent="0.25">
      <c r="A14872" s="200"/>
      <c r="B14872" s="200"/>
    </row>
    <row r="14873" spans="1:2" s="197" customFormat="1" x14ac:dyDescent="0.25">
      <c r="A14873" s="200"/>
      <c r="B14873" s="200"/>
    </row>
    <row r="14874" spans="1:2" s="197" customFormat="1" x14ac:dyDescent="0.25">
      <c r="A14874" s="200"/>
      <c r="B14874" s="200"/>
    </row>
    <row r="14875" spans="1:2" s="197" customFormat="1" x14ac:dyDescent="0.25">
      <c r="A14875" s="200"/>
      <c r="B14875" s="200"/>
    </row>
    <row r="14876" spans="1:2" s="197" customFormat="1" x14ac:dyDescent="0.25">
      <c r="A14876" s="200"/>
      <c r="B14876" s="200"/>
    </row>
    <row r="14877" spans="1:2" s="197" customFormat="1" x14ac:dyDescent="0.25">
      <c r="A14877" s="200"/>
      <c r="B14877" s="200"/>
    </row>
    <row r="14878" spans="1:2" s="197" customFormat="1" x14ac:dyDescent="0.25">
      <c r="A14878" s="200"/>
      <c r="B14878" s="200"/>
    </row>
    <row r="14879" spans="1:2" s="197" customFormat="1" x14ac:dyDescent="0.25">
      <c r="A14879" s="200"/>
      <c r="B14879" s="200"/>
    </row>
    <row r="14880" spans="1:2" s="197" customFormat="1" x14ac:dyDescent="0.25">
      <c r="A14880" s="200"/>
      <c r="B14880" s="200"/>
    </row>
    <row r="14881" spans="1:2" s="197" customFormat="1" x14ac:dyDescent="0.25">
      <c r="A14881" s="200"/>
      <c r="B14881" s="200"/>
    </row>
    <row r="14882" spans="1:2" s="197" customFormat="1" x14ac:dyDescent="0.25">
      <c r="A14882" s="200"/>
      <c r="B14882" s="200"/>
    </row>
    <row r="14883" spans="1:2" s="197" customFormat="1" x14ac:dyDescent="0.25">
      <c r="A14883" s="200"/>
      <c r="B14883" s="200"/>
    </row>
    <row r="14884" spans="1:2" s="197" customFormat="1" x14ac:dyDescent="0.25">
      <c r="A14884" s="200"/>
      <c r="B14884" s="200"/>
    </row>
    <row r="14885" spans="1:2" s="197" customFormat="1" x14ac:dyDescent="0.25">
      <c r="A14885" s="200"/>
      <c r="B14885" s="200"/>
    </row>
    <row r="14886" spans="1:2" s="197" customFormat="1" x14ac:dyDescent="0.25">
      <c r="A14886" s="200"/>
      <c r="B14886" s="200"/>
    </row>
    <row r="14887" spans="1:2" s="197" customFormat="1" x14ac:dyDescent="0.25">
      <c r="A14887" s="200"/>
      <c r="B14887" s="200"/>
    </row>
    <row r="14888" spans="1:2" s="197" customFormat="1" x14ac:dyDescent="0.25">
      <c r="A14888" s="200"/>
      <c r="B14888" s="200"/>
    </row>
    <row r="14889" spans="1:2" s="197" customFormat="1" x14ac:dyDescent="0.25">
      <c r="A14889" s="200"/>
      <c r="B14889" s="200"/>
    </row>
    <row r="14890" spans="1:2" s="197" customFormat="1" x14ac:dyDescent="0.25">
      <c r="A14890" s="200"/>
      <c r="B14890" s="200"/>
    </row>
    <row r="14891" spans="1:2" s="197" customFormat="1" x14ac:dyDescent="0.25">
      <c r="A14891" s="200"/>
      <c r="B14891" s="200"/>
    </row>
    <row r="14892" spans="1:2" s="197" customFormat="1" x14ac:dyDescent="0.25">
      <c r="A14892" s="200"/>
      <c r="B14892" s="200"/>
    </row>
    <row r="14893" spans="1:2" s="197" customFormat="1" x14ac:dyDescent="0.25">
      <c r="A14893" s="200"/>
      <c r="B14893" s="200"/>
    </row>
    <row r="14894" spans="1:2" s="197" customFormat="1" x14ac:dyDescent="0.25">
      <c r="A14894" s="200"/>
      <c r="B14894" s="200"/>
    </row>
    <row r="14895" spans="1:2" s="197" customFormat="1" x14ac:dyDescent="0.25">
      <c r="A14895" s="200"/>
      <c r="B14895" s="200"/>
    </row>
    <row r="14896" spans="1:2" s="197" customFormat="1" x14ac:dyDescent="0.25">
      <c r="A14896" s="200"/>
      <c r="B14896" s="200"/>
    </row>
    <row r="14897" spans="1:2" s="197" customFormat="1" x14ac:dyDescent="0.25">
      <c r="A14897" s="200"/>
      <c r="B14897" s="200"/>
    </row>
    <row r="14898" spans="1:2" s="197" customFormat="1" x14ac:dyDescent="0.25">
      <c r="A14898" s="200"/>
      <c r="B14898" s="200"/>
    </row>
    <row r="14899" spans="1:2" s="197" customFormat="1" x14ac:dyDescent="0.25">
      <c r="A14899" s="200"/>
      <c r="B14899" s="200"/>
    </row>
    <row r="14900" spans="1:2" s="197" customFormat="1" x14ac:dyDescent="0.25">
      <c r="A14900" s="200"/>
      <c r="B14900" s="200"/>
    </row>
    <row r="14901" spans="1:2" s="197" customFormat="1" x14ac:dyDescent="0.25">
      <c r="A14901" s="200"/>
      <c r="B14901" s="200"/>
    </row>
    <row r="14902" spans="1:2" s="197" customFormat="1" x14ac:dyDescent="0.25">
      <c r="A14902" s="200"/>
      <c r="B14902" s="200"/>
    </row>
    <row r="14903" spans="1:2" s="197" customFormat="1" x14ac:dyDescent="0.25">
      <c r="A14903" s="200"/>
      <c r="B14903" s="200"/>
    </row>
    <row r="14904" spans="1:2" s="197" customFormat="1" x14ac:dyDescent="0.25">
      <c r="A14904" s="200"/>
      <c r="B14904" s="200"/>
    </row>
    <row r="14905" spans="1:2" s="197" customFormat="1" x14ac:dyDescent="0.25">
      <c r="A14905" s="200"/>
      <c r="B14905" s="200"/>
    </row>
    <row r="14906" spans="1:2" s="197" customFormat="1" x14ac:dyDescent="0.25">
      <c r="A14906" s="200"/>
      <c r="B14906" s="200"/>
    </row>
    <row r="14907" spans="1:2" s="197" customFormat="1" x14ac:dyDescent="0.25">
      <c r="A14907" s="200"/>
      <c r="B14907" s="200"/>
    </row>
    <row r="14908" spans="1:2" s="197" customFormat="1" x14ac:dyDescent="0.25">
      <c r="A14908" s="200"/>
      <c r="B14908" s="200"/>
    </row>
    <row r="14909" spans="1:2" s="197" customFormat="1" x14ac:dyDescent="0.25">
      <c r="A14909" s="200"/>
      <c r="B14909" s="200"/>
    </row>
    <row r="14910" spans="1:2" s="197" customFormat="1" x14ac:dyDescent="0.25">
      <c r="A14910" s="200"/>
      <c r="B14910" s="200"/>
    </row>
    <row r="14911" spans="1:2" s="197" customFormat="1" x14ac:dyDescent="0.25">
      <c r="A14911" s="200"/>
      <c r="B14911" s="200"/>
    </row>
    <row r="14912" spans="1:2" s="197" customFormat="1" x14ac:dyDescent="0.25">
      <c r="A14912" s="200"/>
      <c r="B14912" s="200"/>
    </row>
    <row r="14913" spans="1:2" s="197" customFormat="1" x14ac:dyDescent="0.25">
      <c r="A14913" s="200"/>
      <c r="B14913" s="200"/>
    </row>
    <row r="14914" spans="1:2" s="197" customFormat="1" x14ac:dyDescent="0.25">
      <c r="A14914" s="200"/>
      <c r="B14914" s="200"/>
    </row>
    <row r="14915" spans="1:2" s="197" customFormat="1" x14ac:dyDescent="0.25">
      <c r="A14915" s="200"/>
      <c r="B14915" s="200"/>
    </row>
    <row r="14916" spans="1:2" s="197" customFormat="1" x14ac:dyDescent="0.25">
      <c r="A14916" s="200"/>
      <c r="B14916" s="200"/>
    </row>
    <row r="14917" spans="1:2" s="197" customFormat="1" x14ac:dyDescent="0.25">
      <c r="A14917" s="200"/>
      <c r="B14917" s="200"/>
    </row>
    <row r="14918" spans="1:2" s="197" customFormat="1" x14ac:dyDescent="0.25">
      <c r="A14918" s="200"/>
      <c r="B14918" s="200"/>
    </row>
    <row r="14919" spans="1:2" s="197" customFormat="1" x14ac:dyDescent="0.25">
      <c r="A14919" s="200"/>
      <c r="B14919" s="200"/>
    </row>
    <row r="14920" spans="1:2" s="197" customFormat="1" x14ac:dyDescent="0.25">
      <c r="A14920" s="200"/>
      <c r="B14920" s="200"/>
    </row>
    <row r="14921" spans="1:2" s="197" customFormat="1" x14ac:dyDescent="0.25">
      <c r="A14921" s="200"/>
      <c r="B14921" s="200"/>
    </row>
    <row r="14922" spans="1:2" s="197" customFormat="1" x14ac:dyDescent="0.25">
      <c r="A14922" s="200"/>
      <c r="B14922" s="200"/>
    </row>
    <row r="14923" spans="1:2" s="197" customFormat="1" x14ac:dyDescent="0.25">
      <c r="A14923" s="200"/>
      <c r="B14923" s="200"/>
    </row>
    <row r="14924" spans="1:2" s="197" customFormat="1" x14ac:dyDescent="0.25">
      <c r="A14924" s="200"/>
      <c r="B14924" s="200"/>
    </row>
    <row r="14925" spans="1:2" s="197" customFormat="1" x14ac:dyDescent="0.25">
      <c r="A14925" s="200"/>
      <c r="B14925" s="200"/>
    </row>
    <row r="14926" spans="1:2" s="197" customFormat="1" x14ac:dyDescent="0.25">
      <c r="A14926" s="200"/>
      <c r="B14926" s="200"/>
    </row>
    <row r="14927" spans="1:2" s="197" customFormat="1" x14ac:dyDescent="0.25">
      <c r="A14927" s="200"/>
      <c r="B14927" s="200"/>
    </row>
    <row r="14928" spans="1:2" s="197" customFormat="1" x14ac:dyDescent="0.25">
      <c r="A14928" s="200"/>
      <c r="B14928" s="200"/>
    </row>
    <row r="14929" spans="1:2" s="197" customFormat="1" x14ac:dyDescent="0.25">
      <c r="A14929" s="200"/>
      <c r="B14929" s="200"/>
    </row>
    <row r="14930" spans="1:2" s="197" customFormat="1" x14ac:dyDescent="0.25">
      <c r="A14930" s="200"/>
      <c r="B14930" s="200"/>
    </row>
    <row r="14931" spans="1:2" s="197" customFormat="1" x14ac:dyDescent="0.25">
      <c r="A14931" s="200"/>
      <c r="B14931" s="200"/>
    </row>
    <row r="14932" spans="1:2" s="197" customFormat="1" x14ac:dyDescent="0.25">
      <c r="A14932" s="200"/>
      <c r="B14932" s="200"/>
    </row>
    <row r="14933" spans="1:2" s="197" customFormat="1" x14ac:dyDescent="0.25">
      <c r="A14933" s="200"/>
      <c r="B14933" s="200"/>
    </row>
    <row r="14934" spans="1:2" s="197" customFormat="1" x14ac:dyDescent="0.25">
      <c r="A14934" s="200"/>
      <c r="B14934" s="200"/>
    </row>
    <row r="14935" spans="1:2" s="197" customFormat="1" x14ac:dyDescent="0.25">
      <c r="A14935" s="200"/>
      <c r="B14935" s="200"/>
    </row>
    <row r="14936" spans="1:2" s="197" customFormat="1" x14ac:dyDescent="0.25">
      <c r="A14936" s="200"/>
      <c r="B14936" s="200"/>
    </row>
    <row r="14937" spans="1:2" s="197" customFormat="1" x14ac:dyDescent="0.25">
      <c r="A14937" s="200"/>
      <c r="B14937" s="200"/>
    </row>
    <row r="14938" spans="1:2" s="197" customFormat="1" x14ac:dyDescent="0.25">
      <c r="A14938" s="200"/>
      <c r="B14938" s="200"/>
    </row>
    <row r="14939" spans="1:2" s="197" customFormat="1" x14ac:dyDescent="0.25">
      <c r="A14939" s="200"/>
      <c r="B14939" s="200"/>
    </row>
    <row r="14940" spans="1:2" s="197" customFormat="1" x14ac:dyDescent="0.25">
      <c r="A14940" s="200"/>
      <c r="B14940" s="200"/>
    </row>
    <row r="14941" spans="1:2" s="197" customFormat="1" x14ac:dyDescent="0.25">
      <c r="A14941" s="200"/>
      <c r="B14941" s="200"/>
    </row>
    <row r="14942" spans="1:2" s="197" customFormat="1" x14ac:dyDescent="0.25">
      <c r="A14942" s="200"/>
      <c r="B14942" s="200"/>
    </row>
    <row r="14943" spans="1:2" s="197" customFormat="1" x14ac:dyDescent="0.25">
      <c r="A14943" s="200"/>
      <c r="B14943" s="200"/>
    </row>
    <row r="14944" spans="1:2" s="197" customFormat="1" x14ac:dyDescent="0.25">
      <c r="A14944" s="200"/>
      <c r="B14944" s="200"/>
    </row>
    <row r="14945" spans="1:2" s="197" customFormat="1" x14ac:dyDescent="0.25">
      <c r="A14945" s="200"/>
      <c r="B14945" s="200"/>
    </row>
    <row r="14946" spans="1:2" s="197" customFormat="1" x14ac:dyDescent="0.25">
      <c r="A14946" s="200"/>
      <c r="B14946" s="200"/>
    </row>
    <row r="14947" spans="1:2" s="197" customFormat="1" x14ac:dyDescent="0.25">
      <c r="A14947" s="200"/>
      <c r="B14947" s="200"/>
    </row>
    <row r="14948" spans="1:2" s="197" customFormat="1" x14ac:dyDescent="0.25">
      <c r="A14948" s="200"/>
      <c r="B14948" s="200"/>
    </row>
    <row r="14949" spans="1:2" s="197" customFormat="1" x14ac:dyDescent="0.25">
      <c r="A14949" s="200"/>
      <c r="B14949" s="200"/>
    </row>
    <row r="14950" spans="1:2" s="197" customFormat="1" x14ac:dyDescent="0.25">
      <c r="A14950" s="200"/>
      <c r="B14950" s="200"/>
    </row>
    <row r="14951" spans="1:2" s="197" customFormat="1" x14ac:dyDescent="0.25">
      <c r="A14951" s="200"/>
      <c r="B14951" s="200"/>
    </row>
    <row r="14952" spans="1:2" s="197" customFormat="1" x14ac:dyDescent="0.25">
      <c r="A14952" s="200"/>
      <c r="B14952" s="200"/>
    </row>
    <row r="14953" spans="1:2" s="197" customFormat="1" x14ac:dyDescent="0.25">
      <c r="A14953" s="200"/>
      <c r="B14953" s="200"/>
    </row>
    <row r="14954" spans="1:2" s="197" customFormat="1" x14ac:dyDescent="0.25">
      <c r="A14954" s="200"/>
      <c r="B14954" s="200"/>
    </row>
    <row r="14955" spans="1:2" s="197" customFormat="1" x14ac:dyDescent="0.25">
      <c r="A14955" s="200"/>
      <c r="B14955" s="200"/>
    </row>
    <row r="14956" spans="1:2" s="197" customFormat="1" x14ac:dyDescent="0.25">
      <c r="A14956" s="200"/>
      <c r="B14956" s="200"/>
    </row>
    <row r="14957" spans="1:2" s="197" customFormat="1" x14ac:dyDescent="0.25">
      <c r="A14957" s="200"/>
      <c r="B14957" s="200"/>
    </row>
    <row r="14958" spans="1:2" s="197" customFormat="1" x14ac:dyDescent="0.25">
      <c r="A14958" s="200"/>
      <c r="B14958" s="200"/>
    </row>
    <row r="14959" spans="1:2" s="197" customFormat="1" x14ac:dyDescent="0.25">
      <c r="A14959" s="200"/>
      <c r="B14959" s="200"/>
    </row>
    <row r="14960" spans="1:2" s="197" customFormat="1" x14ac:dyDescent="0.25">
      <c r="A14960" s="200"/>
      <c r="B14960" s="200"/>
    </row>
    <row r="14961" spans="1:2" s="197" customFormat="1" x14ac:dyDescent="0.25">
      <c r="A14961" s="200"/>
      <c r="B14961" s="200"/>
    </row>
    <row r="14962" spans="1:2" s="197" customFormat="1" x14ac:dyDescent="0.25">
      <c r="A14962" s="200"/>
      <c r="B14962" s="200"/>
    </row>
    <row r="14963" spans="1:2" s="197" customFormat="1" x14ac:dyDescent="0.25">
      <c r="A14963" s="200"/>
      <c r="B14963" s="200"/>
    </row>
    <row r="14964" spans="1:2" s="197" customFormat="1" x14ac:dyDescent="0.25">
      <c r="A14964" s="200"/>
      <c r="B14964" s="200"/>
    </row>
    <row r="14965" spans="1:2" s="197" customFormat="1" x14ac:dyDescent="0.25">
      <c r="A14965" s="200"/>
      <c r="B14965" s="200"/>
    </row>
    <row r="14966" spans="1:2" s="197" customFormat="1" x14ac:dyDescent="0.25">
      <c r="A14966" s="200"/>
      <c r="B14966" s="200"/>
    </row>
    <row r="14967" spans="1:2" s="197" customFormat="1" x14ac:dyDescent="0.25">
      <c r="A14967" s="200"/>
      <c r="B14967" s="200"/>
    </row>
    <row r="14968" spans="1:2" s="197" customFormat="1" x14ac:dyDescent="0.25">
      <c r="A14968" s="200"/>
      <c r="B14968" s="200"/>
    </row>
    <row r="14969" spans="1:2" s="197" customFormat="1" x14ac:dyDescent="0.25">
      <c r="A14969" s="200"/>
      <c r="B14969" s="200"/>
    </row>
    <row r="14970" spans="1:2" s="197" customFormat="1" x14ac:dyDescent="0.25">
      <c r="A14970" s="200"/>
      <c r="B14970" s="200"/>
    </row>
    <row r="14971" spans="1:2" s="197" customFormat="1" x14ac:dyDescent="0.25">
      <c r="A14971" s="200"/>
      <c r="B14971" s="200"/>
    </row>
    <row r="14972" spans="1:2" s="197" customFormat="1" x14ac:dyDescent="0.25">
      <c r="A14972" s="200"/>
      <c r="B14972" s="200"/>
    </row>
    <row r="14973" spans="1:2" s="197" customFormat="1" x14ac:dyDescent="0.25">
      <c r="A14973" s="200"/>
      <c r="B14973" s="200"/>
    </row>
    <row r="14974" spans="1:2" s="197" customFormat="1" x14ac:dyDescent="0.25">
      <c r="A14974" s="200"/>
      <c r="B14974" s="200"/>
    </row>
    <row r="14975" spans="1:2" s="197" customFormat="1" x14ac:dyDescent="0.25">
      <c r="A14975" s="200"/>
      <c r="B14975" s="200"/>
    </row>
    <row r="14976" spans="1:2" s="197" customFormat="1" x14ac:dyDescent="0.25">
      <c r="A14976" s="200"/>
      <c r="B14976" s="200"/>
    </row>
    <row r="14977" spans="1:2" s="197" customFormat="1" x14ac:dyDescent="0.25">
      <c r="A14977" s="200"/>
      <c r="B14977" s="200"/>
    </row>
    <row r="14978" spans="1:2" s="197" customFormat="1" x14ac:dyDescent="0.25">
      <c r="A14978" s="200"/>
      <c r="B14978" s="200"/>
    </row>
    <row r="14979" spans="1:2" s="197" customFormat="1" x14ac:dyDescent="0.25">
      <c r="A14979" s="200"/>
      <c r="B14979" s="200"/>
    </row>
    <row r="14980" spans="1:2" s="197" customFormat="1" x14ac:dyDescent="0.25">
      <c r="A14980" s="200"/>
      <c r="B14980" s="200"/>
    </row>
    <row r="14981" spans="1:2" s="197" customFormat="1" x14ac:dyDescent="0.25">
      <c r="A14981" s="200"/>
      <c r="B14981" s="200"/>
    </row>
    <row r="14982" spans="1:2" s="197" customFormat="1" x14ac:dyDescent="0.25">
      <c r="A14982" s="200"/>
      <c r="B14982" s="200"/>
    </row>
    <row r="14983" spans="1:2" s="197" customFormat="1" x14ac:dyDescent="0.25">
      <c r="A14983" s="200"/>
      <c r="B14983" s="200"/>
    </row>
    <row r="14984" spans="1:2" s="197" customFormat="1" x14ac:dyDescent="0.25">
      <c r="A14984" s="200"/>
      <c r="B14984" s="200"/>
    </row>
    <row r="14985" spans="1:2" s="197" customFormat="1" x14ac:dyDescent="0.25">
      <c r="A14985" s="200"/>
      <c r="B14985" s="200"/>
    </row>
    <row r="14986" spans="1:2" s="197" customFormat="1" x14ac:dyDescent="0.25">
      <c r="A14986" s="200"/>
      <c r="B14986" s="200"/>
    </row>
    <row r="14987" spans="1:2" s="197" customFormat="1" x14ac:dyDescent="0.25">
      <c r="A14987" s="200"/>
      <c r="B14987" s="200"/>
    </row>
    <row r="14988" spans="1:2" s="197" customFormat="1" x14ac:dyDescent="0.25">
      <c r="A14988" s="200"/>
      <c r="B14988" s="200"/>
    </row>
    <row r="14989" spans="1:2" s="197" customFormat="1" x14ac:dyDescent="0.25">
      <c r="A14989" s="200"/>
      <c r="B14989" s="200"/>
    </row>
    <row r="14990" spans="1:2" s="197" customFormat="1" x14ac:dyDescent="0.25">
      <c r="A14990" s="200"/>
      <c r="B14990" s="200"/>
    </row>
    <row r="14991" spans="1:2" s="197" customFormat="1" x14ac:dyDescent="0.25">
      <c r="A14991" s="200"/>
      <c r="B14991" s="200"/>
    </row>
    <row r="14992" spans="1:2" s="197" customFormat="1" x14ac:dyDescent="0.25">
      <c r="A14992" s="200"/>
      <c r="B14992" s="200"/>
    </row>
    <row r="14993" spans="1:2" s="197" customFormat="1" x14ac:dyDescent="0.25">
      <c r="A14993" s="200"/>
      <c r="B14993" s="200"/>
    </row>
    <row r="14994" spans="1:2" s="197" customFormat="1" x14ac:dyDescent="0.25">
      <c r="A14994" s="200"/>
      <c r="B14994" s="200"/>
    </row>
    <row r="14995" spans="1:2" s="197" customFormat="1" x14ac:dyDescent="0.25">
      <c r="A14995" s="200"/>
      <c r="B14995" s="200"/>
    </row>
    <row r="14996" spans="1:2" s="197" customFormat="1" x14ac:dyDescent="0.25">
      <c r="A14996" s="200"/>
      <c r="B14996" s="200"/>
    </row>
    <row r="14997" spans="1:2" s="197" customFormat="1" x14ac:dyDescent="0.25">
      <c r="A14997" s="200"/>
      <c r="B14997" s="200"/>
    </row>
    <row r="14998" spans="1:2" s="197" customFormat="1" x14ac:dyDescent="0.25">
      <c r="A14998" s="200"/>
      <c r="B14998" s="200"/>
    </row>
    <row r="14999" spans="1:2" s="197" customFormat="1" x14ac:dyDescent="0.25">
      <c r="A14999" s="200"/>
      <c r="B14999" s="200"/>
    </row>
    <row r="15000" spans="1:2" s="197" customFormat="1" x14ac:dyDescent="0.25">
      <c r="A15000" s="200"/>
      <c r="B15000" s="200"/>
    </row>
    <row r="15001" spans="1:2" s="197" customFormat="1" x14ac:dyDescent="0.25">
      <c r="A15001" s="200"/>
      <c r="B15001" s="200"/>
    </row>
    <row r="15002" spans="1:2" s="197" customFormat="1" x14ac:dyDescent="0.25">
      <c r="A15002" s="200"/>
      <c r="B15002" s="200"/>
    </row>
    <row r="15003" spans="1:2" s="197" customFormat="1" x14ac:dyDescent="0.25">
      <c r="A15003" s="200"/>
      <c r="B15003" s="200"/>
    </row>
    <row r="15004" spans="1:2" s="197" customFormat="1" x14ac:dyDescent="0.25">
      <c r="A15004" s="200"/>
      <c r="B15004" s="200"/>
    </row>
    <row r="15005" spans="1:2" s="197" customFormat="1" x14ac:dyDescent="0.25">
      <c r="A15005" s="200"/>
      <c r="B15005" s="200"/>
    </row>
    <row r="15006" spans="1:2" s="197" customFormat="1" x14ac:dyDescent="0.25">
      <c r="A15006" s="200"/>
      <c r="B15006" s="200"/>
    </row>
    <row r="15007" spans="1:2" s="197" customFormat="1" x14ac:dyDescent="0.25">
      <c r="A15007" s="200"/>
      <c r="B15007" s="200"/>
    </row>
    <row r="15008" spans="1:2" s="197" customFormat="1" x14ac:dyDescent="0.25">
      <c r="A15008" s="200"/>
      <c r="B15008" s="200"/>
    </row>
    <row r="15009" spans="1:2" s="197" customFormat="1" x14ac:dyDescent="0.25">
      <c r="A15009" s="200"/>
      <c r="B15009" s="200"/>
    </row>
    <row r="15010" spans="1:2" s="197" customFormat="1" x14ac:dyDescent="0.25">
      <c r="A15010" s="200"/>
      <c r="B15010" s="200"/>
    </row>
    <row r="15011" spans="1:2" s="197" customFormat="1" x14ac:dyDescent="0.25">
      <c r="A15011" s="200"/>
      <c r="B15011" s="200"/>
    </row>
    <row r="15012" spans="1:2" s="197" customFormat="1" x14ac:dyDescent="0.25">
      <c r="A15012" s="200"/>
      <c r="B15012" s="200"/>
    </row>
    <row r="15013" spans="1:2" s="197" customFormat="1" x14ac:dyDescent="0.25">
      <c r="A15013" s="200"/>
      <c r="B15013" s="200"/>
    </row>
    <row r="15014" spans="1:2" s="197" customFormat="1" x14ac:dyDescent="0.25">
      <c r="A15014" s="200"/>
      <c r="B15014" s="200"/>
    </row>
    <row r="15015" spans="1:2" s="197" customFormat="1" x14ac:dyDescent="0.25">
      <c r="A15015" s="200"/>
      <c r="B15015" s="200"/>
    </row>
    <row r="15016" spans="1:2" s="197" customFormat="1" x14ac:dyDescent="0.25">
      <c r="A15016" s="200"/>
      <c r="B15016" s="200"/>
    </row>
    <row r="15017" spans="1:2" s="197" customFormat="1" x14ac:dyDescent="0.25">
      <c r="A15017" s="200"/>
      <c r="B15017" s="200"/>
    </row>
    <row r="15018" spans="1:2" s="197" customFormat="1" x14ac:dyDescent="0.25">
      <c r="A15018" s="200"/>
      <c r="B15018" s="200"/>
    </row>
    <row r="15019" spans="1:2" s="197" customFormat="1" x14ac:dyDescent="0.25">
      <c r="A15019" s="200"/>
      <c r="B15019" s="200"/>
    </row>
    <row r="15020" spans="1:2" s="197" customFormat="1" x14ac:dyDescent="0.25">
      <c r="A15020" s="200"/>
      <c r="B15020" s="200"/>
    </row>
    <row r="15021" spans="1:2" s="197" customFormat="1" x14ac:dyDescent="0.25">
      <c r="A15021" s="200"/>
      <c r="B15021" s="200"/>
    </row>
    <row r="15022" spans="1:2" s="197" customFormat="1" x14ac:dyDescent="0.25">
      <c r="A15022" s="200"/>
      <c r="B15022" s="200"/>
    </row>
    <row r="15023" spans="1:2" s="197" customFormat="1" x14ac:dyDescent="0.25">
      <c r="A15023" s="200"/>
      <c r="B15023" s="200"/>
    </row>
    <row r="15024" spans="1:2" s="197" customFormat="1" x14ac:dyDescent="0.25">
      <c r="A15024" s="200"/>
      <c r="B15024" s="200"/>
    </row>
    <row r="15025" spans="1:2" s="197" customFormat="1" x14ac:dyDescent="0.25">
      <c r="A15025" s="200"/>
      <c r="B15025" s="200"/>
    </row>
    <row r="15026" spans="1:2" s="197" customFormat="1" x14ac:dyDescent="0.25">
      <c r="A15026" s="200"/>
      <c r="B15026" s="200"/>
    </row>
    <row r="15027" spans="1:2" s="197" customFormat="1" x14ac:dyDescent="0.25">
      <c r="A15027" s="200"/>
      <c r="B15027" s="200"/>
    </row>
    <row r="15028" spans="1:2" s="197" customFormat="1" x14ac:dyDescent="0.25">
      <c r="A15028" s="200"/>
      <c r="B15028" s="200"/>
    </row>
    <row r="15029" spans="1:2" s="197" customFormat="1" x14ac:dyDescent="0.25">
      <c r="A15029" s="200"/>
      <c r="B15029" s="200"/>
    </row>
    <row r="15030" spans="1:2" s="197" customFormat="1" x14ac:dyDescent="0.25">
      <c r="A15030" s="200"/>
      <c r="B15030" s="200"/>
    </row>
    <row r="15031" spans="1:2" s="197" customFormat="1" x14ac:dyDescent="0.25">
      <c r="A15031" s="200"/>
      <c r="B15031" s="200"/>
    </row>
    <row r="15032" spans="1:2" s="197" customFormat="1" x14ac:dyDescent="0.25">
      <c r="A15032" s="200"/>
      <c r="B15032" s="200"/>
    </row>
    <row r="15033" spans="1:2" s="197" customFormat="1" x14ac:dyDescent="0.25">
      <c r="A15033" s="200"/>
      <c r="B15033" s="200"/>
    </row>
    <row r="15034" spans="1:2" s="197" customFormat="1" x14ac:dyDescent="0.25">
      <c r="A15034" s="200"/>
      <c r="B15034" s="200"/>
    </row>
    <row r="15035" spans="1:2" s="197" customFormat="1" x14ac:dyDescent="0.25">
      <c r="A15035" s="200"/>
      <c r="B15035" s="200"/>
    </row>
    <row r="15036" spans="1:2" s="197" customFormat="1" x14ac:dyDescent="0.25">
      <c r="A15036" s="200"/>
      <c r="B15036" s="200"/>
    </row>
    <row r="15037" spans="1:2" s="197" customFormat="1" x14ac:dyDescent="0.25">
      <c r="A15037" s="200"/>
      <c r="B15037" s="200"/>
    </row>
    <row r="15038" spans="1:2" s="197" customFormat="1" x14ac:dyDescent="0.25">
      <c r="A15038" s="200"/>
      <c r="B15038" s="200"/>
    </row>
    <row r="15039" spans="1:2" s="197" customFormat="1" x14ac:dyDescent="0.25">
      <c r="A15039" s="200"/>
      <c r="B15039" s="200"/>
    </row>
    <row r="15040" spans="1:2" s="197" customFormat="1" x14ac:dyDescent="0.25">
      <c r="A15040" s="200"/>
      <c r="B15040" s="200"/>
    </row>
    <row r="15041" spans="1:2" s="197" customFormat="1" x14ac:dyDescent="0.25">
      <c r="A15041" s="200"/>
      <c r="B15041" s="200"/>
    </row>
    <row r="15042" spans="1:2" s="197" customFormat="1" x14ac:dyDescent="0.25">
      <c r="A15042" s="200"/>
      <c r="B15042" s="200"/>
    </row>
    <row r="15043" spans="1:2" s="197" customFormat="1" x14ac:dyDescent="0.25">
      <c r="A15043" s="200"/>
      <c r="B15043" s="200"/>
    </row>
    <row r="15044" spans="1:2" s="197" customFormat="1" x14ac:dyDescent="0.25">
      <c r="A15044" s="200"/>
      <c r="B15044" s="200"/>
    </row>
    <row r="15045" spans="1:2" s="197" customFormat="1" x14ac:dyDescent="0.25">
      <c r="A15045" s="200"/>
      <c r="B15045" s="200"/>
    </row>
    <row r="15046" spans="1:2" s="197" customFormat="1" x14ac:dyDescent="0.25">
      <c r="A15046" s="200"/>
      <c r="B15046" s="200"/>
    </row>
    <row r="15047" spans="1:2" s="197" customFormat="1" x14ac:dyDescent="0.25">
      <c r="A15047" s="200"/>
      <c r="B15047" s="200"/>
    </row>
    <row r="15048" spans="1:2" s="197" customFormat="1" x14ac:dyDescent="0.25">
      <c r="A15048" s="200"/>
      <c r="B15048" s="200"/>
    </row>
    <row r="15049" spans="1:2" s="197" customFormat="1" x14ac:dyDescent="0.25">
      <c r="A15049" s="200"/>
      <c r="B15049" s="200"/>
    </row>
    <row r="15050" spans="1:2" s="197" customFormat="1" x14ac:dyDescent="0.25">
      <c r="A15050" s="200"/>
      <c r="B15050" s="200"/>
    </row>
    <row r="15051" spans="1:2" s="197" customFormat="1" x14ac:dyDescent="0.25">
      <c r="A15051" s="200"/>
      <c r="B15051" s="200"/>
    </row>
    <row r="15052" spans="1:2" s="197" customFormat="1" x14ac:dyDescent="0.25">
      <c r="A15052" s="200"/>
      <c r="B15052" s="200"/>
    </row>
    <row r="15053" spans="1:2" s="197" customFormat="1" x14ac:dyDescent="0.25">
      <c r="A15053" s="200"/>
      <c r="B15053" s="200"/>
    </row>
    <row r="15054" spans="1:2" s="197" customFormat="1" x14ac:dyDescent="0.25">
      <c r="A15054" s="200"/>
      <c r="B15054" s="200"/>
    </row>
    <row r="15055" spans="1:2" s="197" customFormat="1" x14ac:dyDescent="0.25">
      <c r="A15055" s="200"/>
      <c r="B15055" s="200"/>
    </row>
    <row r="15056" spans="1:2" s="197" customFormat="1" x14ac:dyDescent="0.25">
      <c r="A15056" s="200"/>
      <c r="B15056" s="200"/>
    </row>
    <row r="15057" spans="1:2" s="197" customFormat="1" x14ac:dyDescent="0.25">
      <c r="A15057" s="200"/>
      <c r="B15057" s="200"/>
    </row>
    <row r="15058" spans="1:2" s="197" customFormat="1" x14ac:dyDescent="0.25">
      <c r="A15058" s="200"/>
      <c r="B15058" s="200"/>
    </row>
    <row r="15059" spans="1:2" s="197" customFormat="1" x14ac:dyDescent="0.25">
      <c r="A15059" s="200"/>
      <c r="B15059" s="200"/>
    </row>
    <row r="15060" spans="1:2" s="197" customFormat="1" x14ac:dyDescent="0.25">
      <c r="A15060" s="200"/>
      <c r="B15060" s="200"/>
    </row>
    <row r="15061" spans="1:2" s="197" customFormat="1" x14ac:dyDescent="0.25">
      <c r="A15061" s="200"/>
      <c r="B15061" s="200"/>
    </row>
    <row r="15062" spans="1:2" s="197" customFormat="1" x14ac:dyDescent="0.25">
      <c r="A15062" s="200"/>
      <c r="B15062" s="200"/>
    </row>
    <row r="15063" spans="1:2" s="197" customFormat="1" x14ac:dyDescent="0.25">
      <c r="A15063" s="200"/>
      <c r="B15063" s="200"/>
    </row>
    <row r="15064" spans="1:2" s="197" customFormat="1" x14ac:dyDescent="0.25">
      <c r="A15064" s="200"/>
      <c r="B15064" s="200"/>
    </row>
    <row r="15065" spans="1:2" s="197" customFormat="1" x14ac:dyDescent="0.25">
      <c r="A15065" s="200"/>
      <c r="B15065" s="200"/>
    </row>
    <row r="15066" spans="1:2" s="197" customFormat="1" x14ac:dyDescent="0.25">
      <c r="A15066" s="200"/>
      <c r="B15066" s="200"/>
    </row>
    <row r="15067" spans="1:2" s="197" customFormat="1" x14ac:dyDescent="0.25">
      <c r="A15067" s="200"/>
      <c r="B15067" s="200"/>
    </row>
    <row r="15068" spans="1:2" s="197" customFormat="1" x14ac:dyDescent="0.25">
      <c r="A15068" s="200"/>
      <c r="B15068" s="200"/>
    </row>
    <row r="15069" spans="1:2" s="197" customFormat="1" x14ac:dyDescent="0.25">
      <c r="A15069" s="200"/>
      <c r="B15069" s="200"/>
    </row>
    <row r="15070" spans="1:2" s="197" customFormat="1" x14ac:dyDescent="0.25">
      <c r="A15070" s="200"/>
      <c r="B15070" s="200"/>
    </row>
    <row r="15071" spans="1:2" s="197" customFormat="1" x14ac:dyDescent="0.25">
      <c r="A15071" s="200"/>
      <c r="B15071" s="200"/>
    </row>
    <row r="15072" spans="1:2" s="197" customFormat="1" x14ac:dyDescent="0.25">
      <c r="A15072" s="200"/>
      <c r="B15072" s="200"/>
    </row>
    <row r="15073" spans="1:2" s="197" customFormat="1" x14ac:dyDescent="0.25">
      <c r="A15073" s="200"/>
      <c r="B15073" s="200"/>
    </row>
    <row r="15074" spans="1:2" s="197" customFormat="1" x14ac:dyDescent="0.25">
      <c r="A15074" s="200"/>
      <c r="B15074" s="200"/>
    </row>
    <row r="15075" spans="1:2" s="197" customFormat="1" x14ac:dyDescent="0.25">
      <c r="A15075" s="200"/>
      <c r="B15075" s="200"/>
    </row>
    <row r="15076" spans="1:2" s="197" customFormat="1" x14ac:dyDescent="0.25">
      <c r="A15076" s="200"/>
      <c r="B15076" s="200"/>
    </row>
    <row r="15077" spans="1:2" s="197" customFormat="1" x14ac:dyDescent="0.25">
      <c r="A15077" s="200"/>
      <c r="B15077" s="200"/>
    </row>
    <row r="15078" spans="1:2" s="197" customFormat="1" x14ac:dyDescent="0.25">
      <c r="A15078" s="200"/>
      <c r="B15078" s="200"/>
    </row>
    <row r="15079" spans="1:2" s="197" customFormat="1" x14ac:dyDescent="0.25">
      <c r="A15079" s="200"/>
      <c r="B15079" s="200"/>
    </row>
    <row r="15080" spans="1:2" s="197" customFormat="1" x14ac:dyDescent="0.25">
      <c r="A15080" s="200"/>
      <c r="B15080" s="200"/>
    </row>
    <row r="15081" spans="1:2" s="197" customFormat="1" x14ac:dyDescent="0.25">
      <c r="A15081" s="200"/>
      <c r="B15081" s="200"/>
    </row>
    <row r="15082" spans="1:2" s="197" customFormat="1" x14ac:dyDescent="0.25">
      <c r="A15082" s="200"/>
      <c r="B15082" s="200"/>
    </row>
    <row r="15083" spans="1:2" s="197" customFormat="1" x14ac:dyDescent="0.25">
      <c r="A15083" s="200"/>
      <c r="B15083" s="200"/>
    </row>
    <row r="15084" spans="1:2" s="197" customFormat="1" x14ac:dyDescent="0.25">
      <c r="A15084" s="200"/>
      <c r="B15084" s="200"/>
    </row>
    <row r="15085" spans="1:2" s="197" customFormat="1" x14ac:dyDescent="0.25">
      <c r="A15085" s="200"/>
      <c r="B15085" s="200"/>
    </row>
    <row r="15086" spans="1:2" s="197" customFormat="1" x14ac:dyDescent="0.25">
      <c r="A15086" s="200"/>
      <c r="B15086" s="200"/>
    </row>
    <row r="15087" spans="1:2" s="197" customFormat="1" x14ac:dyDescent="0.25">
      <c r="A15087" s="200"/>
      <c r="B15087" s="200"/>
    </row>
    <row r="15088" spans="1:2" s="197" customFormat="1" x14ac:dyDescent="0.25">
      <c r="A15088" s="200"/>
      <c r="B15088" s="200"/>
    </row>
    <row r="15089" spans="1:2" s="197" customFormat="1" x14ac:dyDescent="0.25">
      <c r="A15089" s="200"/>
      <c r="B15089" s="200"/>
    </row>
    <row r="15090" spans="1:2" s="197" customFormat="1" x14ac:dyDescent="0.25">
      <c r="A15090" s="200"/>
      <c r="B15090" s="200"/>
    </row>
    <row r="15091" spans="1:2" s="197" customFormat="1" x14ac:dyDescent="0.25">
      <c r="A15091" s="200"/>
      <c r="B15091" s="200"/>
    </row>
    <row r="15092" spans="1:2" s="197" customFormat="1" x14ac:dyDescent="0.25">
      <c r="A15092" s="200"/>
      <c r="B15092" s="200"/>
    </row>
    <row r="15093" spans="1:2" s="197" customFormat="1" x14ac:dyDescent="0.25">
      <c r="A15093" s="200"/>
      <c r="B15093" s="200"/>
    </row>
    <row r="15094" spans="1:2" s="197" customFormat="1" x14ac:dyDescent="0.25">
      <c r="A15094" s="200"/>
      <c r="B15094" s="200"/>
    </row>
    <row r="15095" spans="1:2" s="197" customFormat="1" x14ac:dyDescent="0.25">
      <c r="A15095" s="200"/>
      <c r="B15095" s="200"/>
    </row>
    <row r="15096" spans="1:2" s="197" customFormat="1" x14ac:dyDescent="0.25">
      <c r="A15096" s="200"/>
      <c r="B15096" s="200"/>
    </row>
    <row r="15097" spans="1:2" s="197" customFormat="1" x14ac:dyDescent="0.25">
      <c r="A15097" s="200"/>
      <c r="B15097" s="200"/>
    </row>
    <row r="15098" spans="1:2" s="197" customFormat="1" x14ac:dyDescent="0.25">
      <c r="A15098" s="200"/>
      <c r="B15098" s="200"/>
    </row>
    <row r="15099" spans="1:2" s="197" customFormat="1" x14ac:dyDescent="0.25">
      <c r="A15099" s="200"/>
      <c r="B15099" s="200"/>
    </row>
    <row r="15100" spans="1:2" s="197" customFormat="1" x14ac:dyDescent="0.25">
      <c r="A15100" s="200"/>
      <c r="B15100" s="200"/>
    </row>
    <row r="15101" spans="1:2" s="197" customFormat="1" x14ac:dyDescent="0.25">
      <c r="A15101" s="200"/>
      <c r="B15101" s="200"/>
    </row>
    <row r="15102" spans="1:2" s="197" customFormat="1" x14ac:dyDescent="0.25">
      <c r="A15102" s="200"/>
      <c r="B15102" s="200"/>
    </row>
    <row r="15103" spans="1:2" s="197" customFormat="1" x14ac:dyDescent="0.25">
      <c r="A15103" s="200"/>
      <c r="B15103" s="200"/>
    </row>
    <row r="15104" spans="1:2" s="197" customFormat="1" x14ac:dyDescent="0.25">
      <c r="A15104" s="200"/>
      <c r="B15104" s="200"/>
    </row>
    <row r="15105" spans="1:2" s="197" customFormat="1" x14ac:dyDescent="0.25">
      <c r="A15105" s="200"/>
      <c r="B15105" s="200"/>
    </row>
    <row r="15106" spans="1:2" s="197" customFormat="1" x14ac:dyDescent="0.25">
      <c r="A15106" s="200"/>
      <c r="B15106" s="200"/>
    </row>
    <row r="15107" spans="1:2" s="197" customFormat="1" x14ac:dyDescent="0.25">
      <c r="A15107" s="200"/>
      <c r="B15107" s="200"/>
    </row>
    <row r="15108" spans="1:2" s="197" customFormat="1" x14ac:dyDescent="0.25">
      <c r="A15108" s="200"/>
      <c r="B15108" s="200"/>
    </row>
    <row r="15109" spans="1:2" s="197" customFormat="1" x14ac:dyDescent="0.25">
      <c r="A15109" s="200"/>
      <c r="B15109" s="200"/>
    </row>
    <row r="15110" spans="1:2" s="197" customFormat="1" x14ac:dyDescent="0.25">
      <c r="A15110" s="200"/>
      <c r="B15110" s="200"/>
    </row>
    <row r="15111" spans="1:2" s="197" customFormat="1" x14ac:dyDescent="0.25">
      <c r="A15111" s="200"/>
      <c r="B15111" s="200"/>
    </row>
    <row r="15112" spans="1:2" s="197" customFormat="1" x14ac:dyDescent="0.25">
      <c r="A15112" s="200"/>
      <c r="B15112" s="200"/>
    </row>
    <row r="15113" spans="1:2" s="197" customFormat="1" x14ac:dyDescent="0.25">
      <c r="A15113" s="200"/>
      <c r="B15113" s="200"/>
    </row>
    <row r="15114" spans="1:2" s="197" customFormat="1" x14ac:dyDescent="0.25">
      <c r="A15114" s="200"/>
      <c r="B15114" s="200"/>
    </row>
    <row r="15115" spans="1:2" s="197" customFormat="1" x14ac:dyDescent="0.25">
      <c r="A15115" s="200"/>
      <c r="B15115" s="200"/>
    </row>
    <row r="15116" spans="1:2" s="197" customFormat="1" x14ac:dyDescent="0.25">
      <c r="A15116" s="200"/>
      <c r="B15116" s="200"/>
    </row>
    <row r="15117" spans="1:2" s="197" customFormat="1" x14ac:dyDescent="0.25">
      <c r="A15117" s="200"/>
      <c r="B15117" s="200"/>
    </row>
    <row r="15118" spans="1:2" s="197" customFormat="1" x14ac:dyDescent="0.25">
      <c r="A15118" s="200"/>
      <c r="B15118" s="200"/>
    </row>
    <row r="15119" spans="1:2" s="197" customFormat="1" x14ac:dyDescent="0.25">
      <c r="A15119" s="200"/>
      <c r="B15119" s="200"/>
    </row>
    <row r="15120" spans="1:2" s="197" customFormat="1" x14ac:dyDescent="0.25">
      <c r="A15120" s="200"/>
      <c r="B15120" s="200"/>
    </row>
    <row r="15121" spans="1:2" s="197" customFormat="1" x14ac:dyDescent="0.25">
      <c r="A15121" s="200"/>
      <c r="B15121" s="200"/>
    </row>
    <row r="15122" spans="1:2" s="197" customFormat="1" x14ac:dyDescent="0.25">
      <c r="A15122" s="200"/>
      <c r="B15122" s="200"/>
    </row>
    <row r="15123" spans="1:2" s="197" customFormat="1" x14ac:dyDescent="0.25">
      <c r="A15123" s="200"/>
      <c r="B15123" s="200"/>
    </row>
    <row r="15124" spans="1:2" s="197" customFormat="1" x14ac:dyDescent="0.25">
      <c r="A15124" s="200"/>
      <c r="B15124" s="200"/>
    </row>
    <row r="15125" spans="1:2" s="197" customFormat="1" x14ac:dyDescent="0.25">
      <c r="A15125" s="200"/>
      <c r="B15125" s="200"/>
    </row>
    <row r="15126" spans="1:2" s="197" customFormat="1" x14ac:dyDescent="0.25">
      <c r="A15126" s="200"/>
      <c r="B15126" s="200"/>
    </row>
    <row r="15127" spans="1:2" s="197" customFormat="1" x14ac:dyDescent="0.25">
      <c r="A15127" s="200"/>
      <c r="B15127" s="200"/>
    </row>
    <row r="15128" spans="1:2" s="197" customFormat="1" x14ac:dyDescent="0.25">
      <c r="A15128" s="200"/>
      <c r="B15128" s="200"/>
    </row>
    <row r="15129" spans="1:2" s="197" customFormat="1" x14ac:dyDescent="0.25">
      <c r="A15129" s="200"/>
      <c r="B15129" s="200"/>
    </row>
    <row r="15130" spans="1:2" s="197" customFormat="1" x14ac:dyDescent="0.25">
      <c r="A15130" s="200"/>
      <c r="B15130" s="200"/>
    </row>
    <row r="15131" spans="1:2" s="197" customFormat="1" x14ac:dyDescent="0.25">
      <c r="A15131" s="200"/>
      <c r="B15131" s="200"/>
    </row>
    <row r="15132" spans="1:2" s="197" customFormat="1" x14ac:dyDescent="0.25">
      <c r="A15132" s="200"/>
      <c r="B15132" s="200"/>
    </row>
    <row r="15133" spans="1:2" s="197" customFormat="1" x14ac:dyDescent="0.25">
      <c r="A15133" s="200"/>
      <c r="B15133" s="200"/>
    </row>
    <row r="15134" spans="1:2" s="197" customFormat="1" x14ac:dyDescent="0.25">
      <c r="A15134" s="200"/>
      <c r="B15134" s="200"/>
    </row>
    <row r="15135" spans="1:2" s="197" customFormat="1" x14ac:dyDescent="0.25">
      <c r="A15135" s="200"/>
      <c r="B15135" s="200"/>
    </row>
    <row r="15136" spans="1:2" s="197" customFormat="1" x14ac:dyDescent="0.25">
      <c r="A15136" s="200"/>
      <c r="B15136" s="200"/>
    </row>
    <row r="15137" spans="1:2" s="197" customFormat="1" x14ac:dyDescent="0.25">
      <c r="A15137" s="200"/>
      <c r="B15137" s="200"/>
    </row>
    <row r="15138" spans="1:2" s="197" customFormat="1" x14ac:dyDescent="0.25">
      <c r="A15138" s="200"/>
      <c r="B15138" s="200"/>
    </row>
    <row r="15139" spans="1:2" s="197" customFormat="1" x14ac:dyDescent="0.25">
      <c r="A15139" s="200"/>
      <c r="B15139" s="200"/>
    </row>
    <row r="15140" spans="1:2" s="197" customFormat="1" x14ac:dyDescent="0.25">
      <c r="A15140" s="200"/>
      <c r="B15140" s="200"/>
    </row>
    <row r="15141" spans="1:2" s="197" customFormat="1" x14ac:dyDescent="0.25">
      <c r="A15141" s="200"/>
      <c r="B15141" s="200"/>
    </row>
    <row r="15142" spans="1:2" s="197" customFormat="1" x14ac:dyDescent="0.25">
      <c r="A15142" s="200"/>
      <c r="B15142" s="200"/>
    </row>
    <row r="15143" spans="1:2" s="197" customFormat="1" x14ac:dyDescent="0.25">
      <c r="A15143" s="200"/>
      <c r="B15143" s="200"/>
    </row>
    <row r="15144" spans="1:2" s="197" customFormat="1" x14ac:dyDescent="0.25">
      <c r="A15144" s="200"/>
      <c r="B15144" s="200"/>
    </row>
    <row r="15145" spans="1:2" s="197" customFormat="1" x14ac:dyDescent="0.25">
      <c r="A15145" s="200"/>
      <c r="B15145" s="200"/>
    </row>
    <row r="15146" spans="1:2" s="197" customFormat="1" x14ac:dyDescent="0.25">
      <c r="A15146" s="200"/>
      <c r="B15146" s="200"/>
    </row>
    <row r="15147" spans="1:2" s="197" customFormat="1" x14ac:dyDescent="0.25">
      <c r="A15147" s="200"/>
      <c r="B15147" s="200"/>
    </row>
    <row r="15148" spans="1:2" s="197" customFormat="1" x14ac:dyDescent="0.25">
      <c r="A15148" s="200"/>
      <c r="B15148" s="200"/>
    </row>
    <row r="15149" spans="1:2" s="197" customFormat="1" x14ac:dyDescent="0.25">
      <c r="A15149" s="200"/>
      <c r="B15149" s="200"/>
    </row>
    <row r="15150" spans="1:2" s="197" customFormat="1" x14ac:dyDescent="0.25">
      <c r="A15150" s="200"/>
      <c r="B15150" s="200"/>
    </row>
    <row r="15151" spans="1:2" s="197" customFormat="1" x14ac:dyDescent="0.25">
      <c r="A15151" s="200"/>
      <c r="B15151" s="200"/>
    </row>
    <row r="15152" spans="1:2" s="197" customFormat="1" x14ac:dyDescent="0.25">
      <c r="A15152" s="200"/>
      <c r="B15152" s="200"/>
    </row>
    <row r="15153" spans="1:2" s="197" customFormat="1" x14ac:dyDescent="0.25">
      <c r="A15153" s="200"/>
      <c r="B15153" s="200"/>
    </row>
    <row r="15154" spans="1:2" s="197" customFormat="1" x14ac:dyDescent="0.25">
      <c r="A15154" s="200"/>
      <c r="B15154" s="200"/>
    </row>
    <row r="15155" spans="1:2" s="197" customFormat="1" x14ac:dyDescent="0.25">
      <c r="A15155" s="200"/>
      <c r="B15155" s="200"/>
    </row>
    <row r="15156" spans="1:2" s="197" customFormat="1" x14ac:dyDescent="0.25">
      <c r="A15156" s="200"/>
      <c r="B15156" s="200"/>
    </row>
    <row r="15157" spans="1:2" s="197" customFormat="1" x14ac:dyDescent="0.25">
      <c r="A15157" s="200"/>
      <c r="B15157" s="200"/>
    </row>
    <row r="15158" spans="1:2" s="197" customFormat="1" x14ac:dyDescent="0.25">
      <c r="A15158" s="200"/>
      <c r="B15158" s="200"/>
    </row>
    <row r="15159" spans="1:2" s="197" customFormat="1" x14ac:dyDescent="0.25">
      <c r="A15159" s="200"/>
      <c r="B15159" s="200"/>
    </row>
    <row r="15160" spans="1:2" s="197" customFormat="1" x14ac:dyDescent="0.25">
      <c r="A15160" s="200"/>
      <c r="B15160" s="200"/>
    </row>
    <row r="15161" spans="1:2" s="197" customFormat="1" x14ac:dyDescent="0.25">
      <c r="A15161" s="200"/>
      <c r="B15161" s="200"/>
    </row>
    <row r="15162" spans="1:2" s="197" customFormat="1" x14ac:dyDescent="0.25">
      <c r="A15162" s="200"/>
      <c r="B15162" s="200"/>
    </row>
    <row r="15163" spans="1:2" s="197" customFormat="1" x14ac:dyDescent="0.25">
      <c r="A15163" s="200"/>
      <c r="B15163" s="200"/>
    </row>
    <row r="15164" spans="1:2" s="197" customFormat="1" x14ac:dyDescent="0.25">
      <c r="A15164" s="200"/>
      <c r="B15164" s="200"/>
    </row>
    <row r="15165" spans="1:2" s="197" customFormat="1" x14ac:dyDescent="0.25">
      <c r="A15165" s="200"/>
      <c r="B15165" s="200"/>
    </row>
    <row r="15166" spans="1:2" s="197" customFormat="1" x14ac:dyDescent="0.25">
      <c r="A15166" s="200"/>
      <c r="B15166" s="200"/>
    </row>
    <row r="15167" spans="1:2" s="197" customFormat="1" x14ac:dyDescent="0.25">
      <c r="A15167" s="200"/>
      <c r="B15167" s="200"/>
    </row>
    <row r="15168" spans="1:2" s="197" customFormat="1" x14ac:dyDescent="0.25">
      <c r="A15168" s="200"/>
      <c r="B15168" s="200"/>
    </row>
    <row r="15169" spans="1:2" s="197" customFormat="1" x14ac:dyDescent="0.25">
      <c r="A15169" s="200"/>
      <c r="B15169" s="200"/>
    </row>
    <row r="15170" spans="1:2" s="197" customFormat="1" x14ac:dyDescent="0.25">
      <c r="A15170" s="200"/>
      <c r="B15170" s="200"/>
    </row>
    <row r="15171" spans="1:2" s="197" customFormat="1" x14ac:dyDescent="0.25">
      <c r="A15171" s="200"/>
      <c r="B15171" s="200"/>
    </row>
    <row r="15172" spans="1:2" s="197" customFormat="1" x14ac:dyDescent="0.25">
      <c r="A15172" s="200"/>
      <c r="B15172" s="200"/>
    </row>
    <row r="15173" spans="1:2" s="197" customFormat="1" x14ac:dyDescent="0.25">
      <c r="A15173" s="200"/>
      <c r="B15173" s="200"/>
    </row>
    <row r="15174" spans="1:2" s="197" customFormat="1" x14ac:dyDescent="0.25">
      <c r="A15174" s="200"/>
      <c r="B15174" s="200"/>
    </row>
    <row r="15175" spans="1:2" s="197" customFormat="1" x14ac:dyDescent="0.25">
      <c r="A15175" s="200"/>
      <c r="B15175" s="200"/>
    </row>
    <row r="15176" spans="1:2" s="197" customFormat="1" x14ac:dyDescent="0.25">
      <c r="A15176" s="200"/>
      <c r="B15176" s="200"/>
    </row>
    <row r="15177" spans="1:2" s="197" customFormat="1" x14ac:dyDescent="0.25">
      <c r="A15177" s="200"/>
      <c r="B15177" s="200"/>
    </row>
    <row r="15178" spans="1:2" s="197" customFormat="1" x14ac:dyDescent="0.25">
      <c r="A15178" s="200"/>
      <c r="B15178" s="200"/>
    </row>
    <row r="15179" spans="1:2" s="197" customFormat="1" x14ac:dyDescent="0.25">
      <c r="A15179" s="200"/>
      <c r="B15179" s="200"/>
    </row>
    <row r="15180" spans="1:2" s="197" customFormat="1" x14ac:dyDescent="0.25">
      <c r="A15180" s="200"/>
      <c r="B15180" s="200"/>
    </row>
    <row r="15181" spans="1:2" s="197" customFormat="1" x14ac:dyDescent="0.25">
      <c r="A15181" s="200"/>
      <c r="B15181" s="200"/>
    </row>
    <row r="15182" spans="1:2" s="197" customFormat="1" x14ac:dyDescent="0.25">
      <c r="A15182" s="200"/>
      <c r="B15182" s="200"/>
    </row>
    <row r="15183" spans="1:2" s="197" customFormat="1" x14ac:dyDescent="0.25">
      <c r="A15183" s="200"/>
      <c r="B15183" s="200"/>
    </row>
    <row r="15184" spans="1:2" s="197" customFormat="1" x14ac:dyDescent="0.25">
      <c r="A15184" s="200"/>
      <c r="B15184" s="200"/>
    </row>
    <row r="15185" spans="1:2" s="197" customFormat="1" x14ac:dyDescent="0.25">
      <c r="A15185" s="200"/>
      <c r="B15185" s="200"/>
    </row>
    <row r="15186" spans="1:2" s="197" customFormat="1" x14ac:dyDescent="0.25">
      <c r="A15186" s="200"/>
      <c r="B15186" s="200"/>
    </row>
    <row r="15187" spans="1:2" s="197" customFormat="1" x14ac:dyDescent="0.25">
      <c r="A15187" s="200"/>
      <c r="B15187" s="200"/>
    </row>
  </sheetData>
  <sheetProtection password="C4E1" sheet="1" objects="1" scenarios="1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182"/>
  <sheetViews>
    <sheetView zoomScaleNormal="100" workbookViewId="0">
      <selection activeCell="DD18" sqref="DD18"/>
    </sheetView>
  </sheetViews>
  <sheetFormatPr defaultRowHeight="15" x14ac:dyDescent="0.25"/>
  <cols>
    <col min="1" max="131" width="0.85546875" style="36" customWidth="1"/>
    <col min="132" max="16384" width="9.140625" style="36"/>
  </cols>
  <sheetData>
    <row r="1" spans="1:131" ht="20.25" x14ac:dyDescent="0.3">
      <c r="A1" s="304" t="s">
        <v>0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304"/>
      <c r="DH1" s="304"/>
      <c r="DI1" s="304"/>
      <c r="DJ1" s="304"/>
      <c r="DK1" s="304"/>
      <c r="DL1" s="304"/>
      <c r="DM1" s="304"/>
      <c r="DN1" s="304"/>
      <c r="DO1" s="304"/>
      <c r="DP1" s="304"/>
      <c r="DQ1" s="304"/>
      <c r="DR1" s="304"/>
      <c r="DS1" s="304"/>
      <c r="DT1" s="304"/>
      <c r="DU1" s="304"/>
      <c r="DV1" s="304"/>
      <c r="DW1" s="304"/>
      <c r="DX1" s="304"/>
      <c r="DY1" s="304"/>
      <c r="DZ1" s="304"/>
      <c r="EA1" s="304"/>
    </row>
    <row r="2" spans="1:131" ht="20.25" x14ac:dyDescent="0.3">
      <c r="A2" s="308" t="s">
        <v>1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4" t="s">
        <v>96</v>
      </c>
      <c r="CV2" s="304"/>
      <c r="CW2" s="304"/>
      <c r="CX2" s="304"/>
      <c r="CY2" s="304"/>
      <c r="CZ2" s="309">
        <v>11</v>
      </c>
      <c r="DA2" s="309"/>
      <c r="DB2" s="309"/>
      <c r="DC2" s="309"/>
      <c r="DD2" s="309"/>
      <c r="DE2" s="309"/>
      <c r="DF2" s="309"/>
      <c r="DG2" s="309"/>
      <c r="DH2" s="309"/>
      <c r="DI2" s="309"/>
      <c r="DJ2" s="309"/>
      <c r="DK2" s="309"/>
      <c r="DL2" s="309"/>
      <c r="DM2" s="309"/>
      <c r="DN2" s="309"/>
      <c r="DO2" s="309"/>
      <c r="DP2" s="309"/>
      <c r="DQ2" s="309"/>
      <c r="DR2" s="309"/>
      <c r="DS2" s="309"/>
      <c r="DT2" s="309"/>
      <c r="DU2" s="309"/>
      <c r="DV2" s="309"/>
      <c r="DW2" s="309"/>
      <c r="DX2" s="309"/>
      <c r="DY2" s="309"/>
      <c r="DZ2" s="309"/>
      <c r="EA2" s="39"/>
    </row>
    <row r="3" spans="1:131" ht="7.5" customHeight="1" x14ac:dyDescent="0.3">
      <c r="A3" s="157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6"/>
      <c r="CV3" s="156"/>
      <c r="CW3" s="156"/>
      <c r="CX3" s="156"/>
      <c r="CY3" s="156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39"/>
    </row>
    <row r="4" spans="1:131" ht="20.25" x14ac:dyDescent="0.3">
      <c r="A4" s="310" t="str">
        <f>INDEX('Тулуз-Пьерон'!B15:E1015,CZ2,1)</f>
        <v>ФАМИЛИЯ ИМЯ 11</v>
      </c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40" t="s">
        <v>130</v>
      </c>
      <c r="BN4" s="40"/>
      <c r="BO4" s="40"/>
      <c r="BP4" s="40"/>
      <c r="BQ4" s="40"/>
      <c r="BR4" s="311">
        <f>INDEX('Тулуз-Пьерон'!B15:E1015,CZ2,2)</f>
        <v>40711</v>
      </c>
      <c r="BS4" s="311"/>
      <c r="BT4" s="311"/>
      <c r="BU4" s="311"/>
      <c r="BV4" s="311"/>
      <c r="BW4" s="311"/>
      <c r="BX4" s="311"/>
      <c r="BY4" s="311"/>
      <c r="BZ4" s="311"/>
      <c r="CA4" s="311"/>
      <c r="CB4" s="311"/>
      <c r="CC4" s="311"/>
      <c r="CD4" s="311"/>
      <c r="CE4" s="311"/>
      <c r="CF4" s="311"/>
      <c r="CG4" s="311"/>
      <c r="CH4" s="311"/>
      <c r="CI4" s="311"/>
      <c r="CJ4" s="311"/>
      <c r="CK4" s="311"/>
      <c r="CL4" s="311"/>
      <c r="CM4" s="311"/>
      <c r="CN4" s="311"/>
      <c r="CO4" s="311"/>
      <c r="CP4" s="311"/>
      <c r="CQ4" s="311"/>
      <c r="CR4" s="311"/>
      <c r="CS4" s="311"/>
      <c r="CT4" s="311"/>
      <c r="CU4" s="311"/>
      <c r="CV4" s="311"/>
      <c r="CW4" s="311"/>
      <c r="CX4" s="311"/>
      <c r="CY4" s="311"/>
      <c r="CZ4" s="311"/>
      <c r="DA4" s="311"/>
      <c r="DB4" s="311"/>
      <c r="DC4" s="311"/>
      <c r="DD4" s="311"/>
      <c r="DE4" s="311"/>
      <c r="DF4" s="311"/>
      <c r="DG4" s="311"/>
      <c r="DH4" s="311"/>
      <c r="DI4" s="311"/>
      <c r="DJ4" s="311"/>
      <c r="DK4" s="311"/>
      <c r="DL4" s="311"/>
      <c r="DM4" s="311"/>
      <c r="DN4" s="311"/>
      <c r="DO4" s="311"/>
      <c r="DP4" s="311"/>
      <c r="DQ4" s="311"/>
      <c r="DR4" s="311"/>
      <c r="DS4" s="311"/>
      <c r="DT4" s="311"/>
      <c r="DU4" s="311"/>
      <c r="DV4" s="311"/>
      <c r="DW4" s="311"/>
      <c r="DX4" s="311"/>
      <c r="DY4" s="311"/>
      <c r="DZ4" s="311"/>
      <c r="EA4" s="311"/>
    </row>
    <row r="5" spans="1:131" ht="15" customHeight="1" x14ac:dyDescent="0.25">
      <c r="A5" s="305" t="s">
        <v>28</v>
      </c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  <c r="AF5" s="305"/>
      <c r="AG5" s="305"/>
      <c r="AH5" s="305"/>
      <c r="AI5" s="305"/>
      <c r="AJ5" s="305"/>
      <c r="AK5" s="305"/>
      <c r="AL5" s="305"/>
      <c r="AM5" s="305"/>
      <c r="AN5" s="305"/>
      <c r="AO5" s="305"/>
      <c r="AP5" s="305"/>
      <c r="AQ5" s="305"/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CP5" s="305"/>
      <c r="CQ5" s="305"/>
      <c r="CR5" s="305"/>
      <c r="CS5" s="305"/>
      <c r="CT5" s="305"/>
      <c r="CU5" s="305"/>
      <c r="CV5" s="305"/>
      <c r="CW5" s="305"/>
      <c r="CX5" s="305"/>
      <c r="CY5" s="305"/>
      <c r="CZ5" s="305"/>
      <c r="DA5" s="305"/>
      <c r="DB5" s="305"/>
      <c r="DC5" s="305"/>
      <c r="DD5" s="305"/>
      <c r="DE5" s="305"/>
      <c r="DF5" s="305"/>
      <c r="DG5" s="305"/>
      <c r="DH5" s="305"/>
      <c r="DI5" s="305"/>
      <c r="DJ5" s="305"/>
      <c r="DK5" s="305"/>
      <c r="DL5" s="305"/>
      <c r="DM5" s="305"/>
      <c r="DN5" s="305"/>
      <c r="DO5" s="305"/>
      <c r="DP5" s="305"/>
      <c r="DQ5" s="305"/>
      <c r="DR5" s="305"/>
      <c r="DS5" s="305"/>
      <c r="DT5" s="305"/>
      <c r="DU5" s="305"/>
      <c r="DV5" s="305"/>
      <c r="DW5" s="305"/>
      <c r="DX5" s="305"/>
      <c r="DY5" s="305"/>
      <c r="DZ5" s="305"/>
      <c r="EA5" s="305"/>
    </row>
    <row r="6" spans="1:131" ht="13.5" customHeight="1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</row>
    <row r="7" spans="1:131" ht="15.75" x14ac:dyDescent="0.25">
      <c r="A7" s="306" t="s">
        <v>29</v>
      </c>
      <c r="B7" s="306"/>
      <c r="C7" s="306"/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  <c r="AA7" s="306"/>
      <c r="AB7" s="306"/>
      <c r="AC7" s="306"/>
      <c r="AD7" s="306"/>
      <c r="AE7" s="306"/>
      <c r="AF7" s="306"/>
      <c r="AG7" s="306"/>
      <c r="AH7" s="306"/>
      <c r="AI7" s="306"/>
      <c r="AJ7" s="306"/>
      <c r="AK7" s="306"/>
      <c r="AL7" s="306"/>
      <c r="AM7" s="306"/>
      <c r="AN7" s="306"/>
      <c r="AO7" s="306"/>
      <c r="AP7" s="306"/>
      <c r="AQ7" s="306"/>
      <c r="AR7" s="306"/>
      <c r="AS7" s="306"/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306"/>
      <c r="BF7" s="306"/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306"/>
      <c r="BS7" s="306"/>
      <c r="BT7" s="306"/>
      <c r="BU7" s="306"/>
      <c r="BV7" s="306"/>
      <c r="BW7" s="306"/>
      <c r="BX7" s="306"/>
      <c r="BY7" s="306"/>
      <c r="BZ7" s="306"/>
      <c r="CA7" s="306"/>
      <c r="CB7" s="306"/>
      <c r="CC7" s="306"/>
      <c r="CD7" s="306"/>
      <c r="CE7" s="306"/>
      <c r="CF7" s="306"/>
      <c r="CG7" s="306"/>
      <c r="CH7" s="306"/>
      <c r="CI7" s="306"/>
      <c r="CJ7" s="306"/>
      <c r="CK7" s="306"/>
      <c r="CL7" s="306"/>
      <c r="CM7" s="306"/>
      <c r="CN7" s="306"/>
      <c r="CO7" s="306"/>
      <c r="CP7" s="306"/>
      <c r="CQ7" s="306"/>
      <c r="CR7" s="306"/>
      <c r="CS7" s="306"/>
      <c r="CT7" s="306"/>
      <c r="CU7" s="306"/>
      <c r="CV7" s="306"/>
      <c r="CW7" s="306"/>
      <c r="CX7" s="306"/>
      <c r="CY7" s="306"/>
      <c r="CZ7" s="306"/>
      <c r="DA7" s="306"/>
      <c r="DB7" s="306"/>
      <c r="DC7" s="306"/>
      <c r="DD7" s="306"/>
      <c r="DE7" s="306"/>
      <c r="DF7" s="306"/>
      <c r="DG7" s="306"/>
      <c r="DH7" s="306"/>
      <c r="DI7" s="306"/>
      <c r="DJ7" s="306"/>
      <c r="DK7" s="306"/>
      <c r="DL7" s="306"/>
      <c r="DM7" s="306"/>
      <c r="DN7" s="306"/>
      <c r="DO7" s="306"/>
      <c r="DP7" s="306"/>
      <c r="DQ7" s="306"/>
      <c r="DR7" s="306"/>
      <c r="DS7" s="306"/>
      <c r="DT7" s="306"/>
      <c r="DU7" s="306"/>
      <c r="DV7" s="306"/>
      <c r="DW7" s="306"/>
      <c r="DX7" s="306"/>
      <c r="DY7" s="306"/>
      <c r="DZ7" s="306"/>
      <c r="EA7" s="306"/>
    </row>
    <row r="8" spans="1:131" ht="5.25" customHeight="1" x14ac:dyDescent="0.25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</row>
    <row r="9" spans="1:131" ht="38.25" customHeight="1" x14ac:dyDescent="0.25">
      <c r="A9" s="307" t="str">
        <f>INDEX('Причина - рекомендации'!$C$2:$D$1002,$CZ$2,1)</f>
        <v>Обследование проводится в соответствии с нормативными требованиями  при начале школьного обучения в возрасте старше 8 лет.</v>
      </c>
      <c r="B9" s="307"/>
      <c r="C9" s="307"/>
      <c r="D9" s="307"/>
      <c r="E9" s="307"/>
      <c r="F9" s="307"/>
      <c r="G9" s="307"/>
      <c r="H9" s="307"/>
      <c r="I9" s="307"/>
      <c r="J9" s="307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307"/>
      <c r="BZ9" s="307"/>
      <c r="CA9" s="307"/>
      <c r="CB9" s="307"/>
      <c r="CC9" s="307"/>
      <c r="CD9" s="307"/>
      <c r="CE9" s="307"/>
      <c r="CF9" s="307"/>
      <c r="CG9" s="307"/>
      <c r="CH9" s="307"/>
      <c r="CI9" s="307"/>
      <c r="CJ9" s="307"/>
      <c r="CK9" s="307"/>
      <c r="CL9" s="307"/>
      <c r="CM9" s="307"/>
      <c r="CN9" s="307"/>
      <c r="CO9" s="307"/>
      <c r="CP9" s="307"/>
      <c r="CQ9" s="307"/>
      <c r="CR9" s="307"/>
      <c r="CS9" s="307"/>
      <c r="CT9" s="307"/>
      <c r="CU9" s="307"/>
      <c r="CV9" s="307"/>
      <c r="CW9" s="307"/>
      <c r="CX9" s="307"/>
      <c r="CY9" s="307"/>
      <c r="CZ9" s="307"/>
      <c r="DA9" s="307"/>
      <c r="DB9" s="307"/>
      <c r="DC9" s="307"/>
      <c r="DD9" s="307"/>
      <c r="DE9" s="307"/>
      <c r="DF9" s="307"/>
      <c r="DG9" s="307"/>
      <c r="DH9" s="307"/>
      <c r="DI9" s="307"/>
      <c r="DJ9" s="307"/>
      <c r="DK9" s="307"/>
      <c r="DL9" s="307"/>
      <c r="DM9" s="307"/>
      <c r="DN9" s="307"/>
      <c r="DO9" s="307"/>
      <c r="DP9" s="307"/>
      <c r="DQ9" s="307"/>
      <c r="DR9" s="307"/>
      <c r="DS9" s="307"/>
      <c r="DT9" s="307"/>
      <c r="DU9" s="307"/>
      <c r="DV9" s="307"/>
      <c r="DW9" s="307"/>
      <c r="DX9" s="307"/>
      <c r="DY9" s="307"/>
      <c r="DZ9" s="307"/>
      <c r="EA9" s="307"/>
    </row>
    <row r="10" spans="1:131" ht="10.5" customHeight="1" x14ac:dyDescent="0.25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</row>
    <row r="11" spans="1:131" ht="15.75" x14ac:dyDescent="0.25">
      <c r="A11" s="306" t="s">
        <v>30</v>
      </c>
      <c r="B11" s="306"/>
      <c r="C11" s="306"/>
      <c r="D11" s="306"/>
      <c r="E11" s="306"/>
      <c r="F11" s="306"/>
      <c r="G11" s="306"/>
      <c r="H11" s="306"/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6"/>
      <c r="AS11" s="306"/>
      <c r="AT11" s="306"/>
      <c r="AU11" s="306"/>
      <c r="AV11" s="306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6"/>
      <c r="BJ11" s="306"/>
      <c r="BK11" s="306"/>
      <c r="BL11" s="306"/>
      <c r="BM11" s="306"/>
      <c r="BN11" s="306"/>
      <c r="BO11" s="306"/>
      <c r="BP11" s="306"/>
      <c r="BQ11" s="306"/>
      <c r="BR11" s="306"/>
      <c r="BS11" s="306"/>
      <c r="BT11" s="306"/>
      <c r="BU11" s="306"/>
      <c r="BV11" s="306"/>
      <c r="BW11" s="306"/>
      <c r="BX11" s="306"/>
      <c r="BY11" s="306"/>
      <c r="BZ11" s="306"/>
      <c r="CA11" s="306"/>
      <c r="CB11" s="306"/>
      <c r="CC11" s="306"/>
      <c r="CD11" s="306"/>
      <c r="CE11" s="306"/>
      <c r="CF11" s="306"/>
      <c r="CG11" s="306"/>
      <c r="CH11" s="306"/>
      <c r="CI11" s="306"/>
      <c r="CJ11" s="306"/>
      <c r="CK11" s="306"/>
      <c r="CL11" s="306"/>
      <c r="CM11" s="306"/>
      <c r="CN11" s="306"/>
      <c r="CO11" s="306"/>
      <c r="CP11" s="306"/>
      <c r="CQ11" s="306"/>
      <c r="CR11" s="306"/>
      <c r="CS11" s="306"/>
      <c r="CT11" s="306"/>
      <c r="CU11" s="306"/>
      <c r="CV11" s="306"/>
      <c r="CW11" s="306"/>
      <c r="CX11" s="306"/>
      <c r="CY11" s="306"/>
      <c r="CZ11" s="306"/>
      <c r="DA11" s="306"/>
      <c r="DB11" s="306"/>
      <c r="DC11" s="306"/>
      <c r="DD11" s="306"/>
      <c r="DE11" s="306"/>
      <c r="DF11" s="306"/>
      <c r="DG11" s="306"/>
      <c r="DH11" s="306"/>
      <c r="DI11" s="306"/>
      <c r="DJ11" s="306"/>
      <c r="DK11" s="306"/>
      <c r="DL11" s="306"/>
      <c r="DM11" s="306"/>
      <c r="DN11" s="306"/>
      <c r="DO11" s="306"/>
      <c r="DP11" s="306"/>
      <c r="DQ11" s="306"/>
      <c r="DR11" s="306"/>
      <c r="DS11" s="306"/>
      <c r="DT11" s="306"/>
      <c r="DU11" s="306"/>
      <c r="DV11" s="306"/>
      <c r="DW11" s="306"/>
      <c r="DX11" s="306"/>
      <c r="DY11" s="306"/>
      <c r="DZ11" s="306"/>
      <c r="EA11" s="306"/>
    </row>
    <row r="12" spans="1:131" ht="6.75" customHeight="1" x14ac:dyDescent="0.25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</row>
    <row r="13" spans="1:131" ht="15.75" x14ac:dyDescent="0.25">
      <c r="A13" s="315" t="s">
        <v>31</v>
      </c>
      <c r="B13" s="315"/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315"/>
      <c r="P13" s="315"/>
      <c r="Q13" s="315"/>
      <c r="R13" s="315"/>
      <c r="S13" s="315"/>
      <c r="T13" s="315"/>
      <c r="U13" s="315"/>
      <c r="V13" s="315"/>
      <c r="W13" s="315"/>
      <c r="X13" s="315"/>
      <c r="Y13" s="315"/>
      <c r="Z13" s="315"/>
      <c r="AA13" s="315"/>
      <c r="AB13" s="315"/>
      <c r="AC13" s="315"/>
      <c r="AD13" s="315"/>
      <c r="AE13" s="315"/>
      <c r="AF13" s="315"/>
      <c r="AG13" s="315"/>
      <c r="AH13" s="315"/>
      <c r="AI13" s="315"/>
      <c r="AJ13" s="315"/>
      <c r="AK13" s="315"/>
      <c r="AL13" s="315"/>
      <c r="AM13" s="315"/>
      <c r="AN13" s="315"/>
      <c r="AO13" s="315"/>
      <c r="AP13" s="315"/>
      <c r="AQ13" s="315"/>
      <c r="AR13" s="315"/>
      <c r="AS13" s="315"/>
      <c r="AT13" s="315"/>
      <c r="AU13" s="315"/>
      <c r="AV13" s="315"/>
      <c r="AW13" s="315"/>
      <c r="AX13" s="315"/>
      <c r="AY13" s="315"/>
      <c r="AZ13" s="315"/>
      <c r="BA13" s="315"/>
      <c r="BB13" s="315"/>
      <c r="BC13" s="315"/>
      <c r="BD13" s="315"/>
      <c r="BE13" s="315"/>
      <c r="BF13" s="315"/>
      <c r="BG13" s="315"/>
      <c r="BH13" s="315"/>
      <c r="BI13" s="315"/>
      <c r="BJ13" s="315"/>
      <c r="BK13" s="315"/>
      <c r="BL13" s="315"/>
      <c r="BM13" s="315"/>
      <c r="BN13" s="315"/>
      <c r="BO13" s="315"/>
      <c r="BP13" s="315"/>
      <c r="BQ13" s="315"/>
      <c r="BR13" s="315"/>
      <c r="BS13" s="315"/>
      <c r="BT13" s="315"/>
      <c r="BU13" s="315"/>
      <c r="BV13" s="315"/>
      <c r="BW13" s="315"/>
      <c r="BX13" s="315"/>
      <c r="BY13" s="315"/>
      <c r="BZ13" s="315"/>
      <c r="CA13" s="315"/>
      <c r="CB13" s="315"/>
      <c r="CC13" s="315"/>
      <c r="CD13" s="315"/>
      <c r="CE13" s="315"/>
      <c r="CF13" s="315"/>
      <c r="CG13" s="315"/>
      <c r="CH13" s="315"/>
      <c r="CI13" s="315"/>
      <c r="CJ13" s="315"/>
      <c r="CK13" s="315"/>
      <c r="CL13" s="315"/>
      <c r="CM13" s="315"/>
      <c r="CN13" s="315"/>
      <c r="CO13" s="315"/>
      <c r="CP13" s="315"/>
      <c r="CQ13" s="315"/>
      <c r="CR13" s="315"/>
      <c r="CS13" s="315"/>
      <c r="CT13" s="315"/>
      <c r="CU13" s="315"/>
      <c r="CV13" s="315"/>
      <c r="CW13" s="315"/>
      <c r="CX13" s="315"/>
      <c r="CY13" s="315"/>
      <c r="CZ13" s="315"/>
      <c r="DA13" s="315"/>
      <c r="DB13" s="315"/>
      <c r="DC13" s="315"/>
      <c r="DD13" s="315"/>
      <c r="DE13" s="315"/>
      <c r="DF13" s="315"/>
      <c r="DG13" s="315"/>
      <c r="DH13" s="315"/>
      <c r="DI13" s="315"/>
      <c r="DJ13" s="315"/>
      <c r="DK13" s="315"/>
      <c r="DL13" s="315"/>
      <c r="DM13" s="315"/>
      <c r="DN13" s="315"/>
      <c r="DO13" s="315"/>
      <c r="DP13" s="315"/>
      <c r="DQ13" s="315"/>
      <c r="DR13" s="315"/>
      <c r="DS13" s="315"/>
      <c r="DT13" s="315"/>
      <c r="DU13" s="315"/>
      <c r="DV13" s="315"/>
      <c r="DW13" s="315"/>
      <c r="DX13" s="315"/>
      <c r="DY13" s="315"/>
      <c r="DZ13" s="315"/>
      <c r="EA13" s="315"/>
    </row>
    <row r="14" spans="1:131" ht="12.75" customHeight="1" x14ac:dyDescent="0.25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</row>
    <row r="15" spans="1:131" ht="15.75" x14ac:dyDescent="0.25">
      <c r="A15" s="306" t="s">
        <v>32</v>
      </c>
      <c r="B15" s="306"/>
      <c r="C15" s="306"/>
      <c r="D15" s="306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6"/>
      <c r="AF15" s="306"/>
      <c r="AG15" s="306"/>
      <c r="AH15" s="306"/>
      <c r="AI15" s="306"/>
      <c r="AJ15" s="306"/>
      <c r="AK15" s="306"/>
      <c r="AL15" s="306"/>
      <c r="AM15" s="306"/>
      <c r="AN15" s="306"/>
      <c r="AO15" s="306"/>
      <c r="AP15" s="306"/>
      <c r="AQ15" s="306"/>
      <c r="AR15" s="306"/>
      <c r="AS15" s="306"/>
      <c r="AT15" s="306"/>
      <c r="AU15" s="306"/>
      <c r="AV15" s="306"/>
      <c r="AW15" s="306"/>
      <c r="AX15" s="306"/>
      <c r="AY15" s="42"/>
      <c r="AZ15" s="42"/>
      <c r="BA15" s="42"/>
      <c r="BB15" s="316">
        <f>INDEX('Тулуз-Пьерон'!B15:E1015,CZ2,3)</f>
        <v>43503</v>
      </c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16"/>
      <c r="CZ15" s="316"/>
      <c r="DA15" s="316"/>
      <c r="DB15" s="316"/>
      <c r="DC15" s="316"/>
      <c r="DD15" s="316"/>
      <c r="DE15" s="316"/>
      <c r="DF15" s="316"/>
      <c r="DG15" s="316"/>
      <c r="DH15" s="316"/>
      <c r="DI15" s="316"/>
      <c r="DJ15" s="316"/>
      <c r="DK15" s="316"/>
      <c r="DL15" s="316"/>
      <c r="DM15" s="316"/>
      <c r="DN15" s="316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</row>
    <row r="16" spans="1:131" ht="12" customHeight="1" x14ac:dyDescent="0.25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</row>
    <row r="17" spans="1:131" ht="15.75" x14ac:dyDescent="0.25">
      <c r="A17" s="306" t="s">
        <v>33</v>
      </c>
      <c r="B17" s="306"/>
      <c r="C17" s="306"/>
      <c r="D17" s="306"/>
      <c r="E17" s="306"/>
      <c r="F17" s="306"/>
      <c r="G17" s="306"/>
      <c r="H17" s="306"/>
      <c r="I17" s="306"/>
      <c r="J17" s="306"/>
      <c r="K17" s="306"/>
      <c r="L17" s="306"/>
      <c r="M17" s="306"/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/>
      <c r="AN17" s="306"/>
      <c r="AO17" s="306"/>
      <c r="AP17" s="306"/>
      <c r="AQ17" s="306"/>
      <c r="AR17" s="306"/>
      <c r="AS17" s="306"/>
      <c r="AT17" s="306"/>
      <c r="AU17" s="306"/>
      <c r="AV17" s="306"/>
      <c r="AW17" s="306"/>
      <c r="AX17" s="306"/>
      <c r="AY17" s="306"/>
      <c r="AZ17" s="306"/>
      <c r="BA17" s="306"/>
      <c r="BB17" s="306"/>
      <c r="BC17" s="306"/>
      <c r="BD17" s="306"/>
      <c r="BE17" s="306"/>
      <c r="BF17" s="306"/>
      <c r="BG17" s="306"/>
      <c r="BH17" s="306"/>
      <c r="BI17" s="306"/>
      <c r="BJ17" s="306"/>
      <c r="BK17" s="306"/>
      <c r="BL17" s="306"/>
      <c r="BM17" s="306"/>
      <c r="BN17" s="306"/>
      <c r="BO17" s="306"/>
      <c r="BP17" s="306"/>
      <c r="BQ17" s="306"/>
      <c r="BR17" s="306"/>
      <c r="BS17" s="306"/>
      <c r="BT17" s="306"/>
      <c r="BU17" s="306"/>
      <c r="BV17" s="306"/>
      <c r="BW17" s="306"/>
      <c r="BX17" s="306"/>
      <c r="BY17" s="306"/>
      <c r="BZ17" s="306"/>
      <c r="CA17" s="306"/>
      <c r="CB17" s="306"/>
      <c r="CC17" s="306"/>
      <c r="CD17" s="306"/>
      <c r="CE17" s="306"/>
      <c r="CF17" s="306"/>
      <c r="CG17" s="306"/>
      <c r="CH17" s="306"/>
      <c r="CI17" s="306"/>
      <c r="CJ17" s="306"/>
      <c r="CK17" s="306"/>
      <c r="CL17" s="306"/>
      <c r="CM17" s="306"/>
      <c r="CN17" s="306"/>
      <c r="CO17" s="306"/>
      <c r="CP17" s="306"/>
      <c r="CQ17" s="306"/>
      <c r="CR17" s="306"/>
      <c r="CS17" s="306"/>
      <c r="CT17" s="306"/>
      <c r="CU17" s="306"/>
      <c r="CV17" s="306"/>
      <c r="CW17" s="306"/>
      <c r="CX17" s="306"/>
      <c r="CY17" s="306"/>
      <c r="CZ17" s="306"/>
      <c r="DA17" s="306"/>
      <c r="DB17" s="306"/>
      <c r="DC17" s="306"/>
      <c r="DD17" s="306"/>
      <c r="DE17" s="306"/>
      <c r="DF17" s="306"/>
      <c r="DG17" s="306"/>
      <c r="DH17" s="306"/>
      <c r="DI17" s="306"/>
      <c r="DJ17" s="306"/>
      <c r="DK17" s="306"/>
      <c r="DL17" s="306"/>
      <c r="DM17" s="306"/>
      <c r="DN17" s="306"/>
      <c r="DO17" s="306"/>
      <c r="DP17" s="306"/>
      <c r="DQ17" s="306"/>
      <c r="DR17" s="306"/>
      <c r="DS17" s="306"/>
      <c r="DT17" s="306"/>
      <c r="DU17" s="306"/>
      <c r="DV17" s="306"/>
      <c r="DW17" s="306"/>
      <c r="DX17" s="306"/>
      <c r="DY17" s="306"/>
      <c r="DZ17" s="306"/>
      <c r="EA17" s="306"/>
    </row>
    <row r="18" spans="1:131" ht="4.5" customHeight="1" x14ac:dyDescent="0.25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</row>
    <row r="19" spans="1:131" ht="29.25" customHeight="1" x14ac:dyDescent="0.25">
      <c r="A19" s="317" t="s">
        <v>26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7"/>
      <c r="AD19" s="317"/>
      <c r="AE19" s="317"/>
      <c r="AF19" s="317"/>
      <c r="AG19" s="317"/>
      <c r="AH19" s="317"/>
      <c r="AI19" s="317"/>
      <c r="AJ19" s="317"/>
      <c r="AK19" s="317"/>
      <c r="AL19" s="317"/>
      <c r="AM19" s="317"/>
      <c r="AN19" s="317"/>
      <c r="AO19" s="317"/>
      <c r="AP19" s="317"/>
      <c r="AQ19" s="317"/>
      <c r="AR19" s="317"/>
      <c r="AS19" s="317"/>
      <c r="AT19" s="317"/>
      <c r="AU19" s="317"/>
      <c r="AV19" s="317"/>
      <c r="AW19" s="317"/>
      <c r="AX19" s="317"/>
      <c r="AY19" s="317"/>
      <c r="AZ19" s="317"/>
      <c r="BA19" s="317"/>
      <c r="BB19" s="317"/>
      <c r="BC19" s="317"/>
      <c r="BD19" s="317"/>
      <c r="BE19" s="317"/>
      <c r="BF19" s="317"/>
      <c r="BG19" s="317"/>
      <c r="BH19" s="317"/>
      <c r="BI19" s="317"/>
      <c r="BJ19" s="317"/>
      <c r="BK19" s="317"/>
      <c r="BL19" s="317"/>
      <c r="BM19" s="317"/>
      <c r="BN19" s="317"/>
      <c r="BO19" s="317"/>
      <c r="BP19" s="317"/>
      <c r="BQ19" s="317"/>
      <c r="BR19" s="317"/>
      <c r="BS19" s="317"/>
      <c r="BT19" s="317"/>
      <c r="BU19" s="317"/>
      <c r="BV19" s="317"/>
      <c r="BW19" s="317"/>
      <c r="BX19" s="317"/>
      <c r="BY19" s="317"/>
      <c r="BZ19" s="317"/>
      <c r="CA19" s="317"/>
      <c r="CB19" s="317"/>
      <c r="CC19" s="317"/>
      <c r="CD19" s="317"/>
      <c r="CE19" s="317"/>
      <c r="CF19" s="317"/>
      <c r="CG19" s="317"/>
      <c r="CH19" s="317"/>
      <c r="CI19" s="317"/>
      <c r="CJ19" s="317"/>
      <c r="CK19" s="317"/>
      <c r="CL19" s="317"/>
      <c r="CM19" s="317"/>
      <c r="CN19" s="317"/>
      <c r="CO19" s="317"/>
      <c r="CP19" s="317"/>
      <c r="CQ19" s="317"/>
      <c r="CR19" s="317"/>
      <c r="CS19" s="317"/>
      <c r="CT19" s="317"/>
      <c r="CU19" s="317"/>
      <c r="CV19" s="317"/>
      <c r="CW19" s="317"/>
      <c r="CX19" s="317"/>
      <c r="CY19" s="317"/>
      <c r="CZ19" s="317"/>
      <c r="DA19" s="317"/>
      <c r="DB19" s="317"/>
      <c r="DC19" s="317"/>
      <c r="DD19" s="317"/>
      <c r="DE19" s="317"/>
      <c r="DF19" s="317"/>
      <c r="DG19" s="317"/>
      <c r="DH19" s="317"/>
      <c r="DI19" s="317"/>
      <c r="DJ19" s="317"/>
      <c r="DK19" s="317"/>
      <c r="DL19" s="317"/>
      <c r="DM19" s="317"/>
      <c r="DN19" s="317"/>
      <c r="DO19" s="317"/>
      <c r="DP19" s="317"/>
      <c r="DQ19" s="317"/>
      <c r="DR19" s="317"/>
      <c r="DS19" s="317"/>
      <c r="DT19" s="317"/>
      <c r="DU19" s="317"/>
      <c r="DV19" s="317"/>
      <c r="DW19" s="317"/>
      <c r="DX19" s="317"/>
      <c r="DY19" s="317"/>
      <c r="DZ19" s="317"/>
      <c r="EA19" s="317"/>
    </row>
    <row r="20" spans="1:131" ht="11.25" customHeight="1" x14ac:dyDescent="0.25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</row>
    <row r="21" spans="1:131" ht="28.5" customHeight="1" x14ac:dyDescent="0.25">
      <c r="A21" s="306" t="s">
        <v>27</v>
      </c>
      <c r="B21" s="306"/>
      <c r="C21" s="306"/>
      <c r="D21" s="306"/>
      <c r="E21" s="306"/>
      <c r="F21" s="306"/>
      <c r="G21" s="306"/>
      <c r="H21" s="306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  <c r="AA21" s="306"/>
      <c r="AB21" s="306"/>
      <c r="AC21" s="306"/>
      <c r="AD21" s="306"/>
      <c r="AE21" s="306"/>
      <c r="AF21" s="306"/>
      <c r="AG21" s="306"/>
      <c r="AH21" s="306"/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  <c r="AU21" s="306"/>
      <c r="AV21" s="306"/>
      <c r="AW21" s="306"/>
      <c r="AX21" s="306"/>
      <c r="AY21" s="306"/>
      <c r="AZ21" s="306"/>
      <c r="BA21" s="306"/>
      <c r="BB21" s="306"/>
      <c r="BC21" s="306"/>
      <c r="BD21" s="306"/>
      <c r="BE21" s="306"/>
      <c r="BF21" s="306"/>
      <c r="BG21" s="306"/>
      <c r="BH21" s="306"/>
      <c r="BI21" s="306"/>
      <c r="BJ21" s="306"/>
      <c r="BK21" s="306"/>
      <c r="BL21" s="306"/>
      <c r="BM21" s="306"/>
      <c r="BN21" s="306"/>
      <c r="BO21" s="306"/>
      <c r="BP21" s="306"/>
      <c r="BQ21" s="306"/>
      <c r="BR21" s="306"/>
      <c r="BS21" s="306"/>
      <c r="BT21" s="306"/>
      <c r="BU21" s="306"/>
      <c r="BV21" s="306"/>
      <c r="BW21" s="306"/>
      <c r="BX21" s="306"/>
      <c r="BY21" s="306"/>
      <c r="BZ21" s="306"/>
      <c r="CA21" s="306"/>
      <c r="CB21" s="306"/>
      <c r="CC21" s="306"/>
      <c r="CD21" s="306"/>
      <c r="CE21" s="306"/>
      <c r="CF21" s="306"/>
      <c r="CG21" s="306"/>
      <c r="CH21" s="306"/>
      <c r="CI21" s="306"/>
      <c r="CJ21" s="306"/>
      <c r="CK21" s="306"/>
      <c r="CL21" s="306"/>
      <c r="CM21" s="306"/>
      <c r="CN21" s="306"/>
      <c r="CO21" s="306"/>
      <c r="CP21" s="306"/>
      <c r="CQ21" s="306"/>
      <c r="CR21" s="306"/>
      <c r="CS21" s="306"/>
      <c r="CT21" s="306"/>
      <c r="CU21" s="306"/>
      <c r="CV21" s="306"/>
      <c r="CW21" s="306"/>
      <c r="CX21" s="306"/>
      <c r="CY21" s="306"/>
      <c r="CZ21" s="306"/>
      <c r="DA21" s="306"/>
      <c r="DB21" s="306"/>
      <c r="DC21" s="306"/>
      <c r="DD21" s="306"/>
      <c r="DE21" s="306"/>
      <c r="DF21" s="306"/>
      <c r="DG21" s="306"/>
      <c r="DH21" s="306"/>
      <c r="DI21" s="306"/>
      <c r="DJ21" s="306"/>
      <c r="DK21" s="306"/>
      <c r="DL21" s="306"/>
      <c r="DM21" s="306"/>
      <c r="DN21" s="306"/>
      <c r="DO21" s="306"/>
      <c r="DP21" s="306"/>
      <c r="DQ21" s="306"/>
      <c r="DR21" s="306"/>
      <c r="DS21" s="306"/>
      <c r="DT21" s="306"/>
      <c r="DU21" s="306"/>
      <c r="DV21" s="306"/>
      <c r="DW21" s="306"/>
      <c r="DX21" s="306"/>
      <c r="DY21" s="306"/>
      <c r="DZ21" s="306"/>
      <c r="EA21" s="306"/>
    </row>
    <row r="22" spans="1:131" ht="9" customHeight="1" x14ac:dyDescent="0.25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</row>
    <row r="23" spans="1:131" ht="12.75" customHeight="1" x14ac:dyDescent="0.25">
      <c r="A23" s="306" t="s">
        <v>74</v>
      </c>
      <c r="B23" s="306"/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/>
      <c r="AL23" s="306"/>
      <c r="AM23" s="306"/>
      <c r="AN23" s="306"/>
      <c r="AO23" s="306"/>
      <c r="AP23" s="306"/>
      <c r="AQ23" s="306"/>
      <c r="AR23" s="306"/>
      <c r="AS23" s="306"/>
      <c r="AT23" s="306"/>
      <c r="AU23" s="306"/>
      <c r="AV23" s="306"/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/>
      <c r="BQ23" s="306"/>
      <c r="BR23" s="306"/>
      <c r="BS23" s="306"/>
      <c r="BT23" s="306"/>
      <c r="BU23" s="306"/>
      <c r="BV23" s="306"/>
      <c r="BW23" s="306"/>
      <c r="BX23" s="306"/>
      <c r="BY23" s="306"/>
      <c r="BZ23" s="306"/>
      <c r="CA23" s="306"/>
      <c r="CB23" s="306"/>
      <c r="CC23" s="306"/>
      <c r="CD23" s="306"/>
      <c r="CE23" s="306"/>
      <c r="CF23" s="306"/>
      <c r="CG23" s="306"/>
      <c r="CH23" s="306"/>
      <c r="CI23" s="306"/>
      <c r="CJ23" s="306"/>
      <c r="CK23" s="306"/>
      <c r="CL23" s="306"/>
      <c r="CM23" s="306"/>
      <c r="CN23" s="306"/>
      <c r="CO23" s="306"/>
      <c r="CP23" s="306"/>
      <c r="CQ23" s="306"/>
      <c r="CR23" s="306"/>
      <c r="CS23" s="306"/>
      <c r="CT23" s="306"/>
      <c r="CU23" s="306"/>
      <c r="CV23" s="306"/>
      <c r="CW23" s="306"/>
      <c r="CX23" s="306"/>
      <c r="CY23" s="306"/>
      <c r="CZ23" s="306"/>
      <c r="DA23" s="306"/>
      <c r="DB23" s="306"/>
      <c r="DC23" s="306"/>
      <c r="DD23" s="306"/>
      <c r="DE23" s="306"/>
      <c r="DF23" s="306"/>
      <c r="DG23" s="306"/>
      <c r="DH23" s="306"/>
      <c r="DI23" s="306"/>
      <c r="DJ23" s="306"/>
      <c r="DK23" s="306"/>
      <c r="DL23" s="306"/>
      <c r="DM23" s="306"/>
      <c r="DN23" s="306"/>
      <c r="DO23" s="306"/>
      <c r="DP23" s="306"/>
      <c r="DQ23" s="306"/>
      <c r="DR23" s="306"/>
      <c r="DS23" s="306"/>
      <c r="DT23" s="306"/>
      <c r="DU23" s="306"/>
      <c r="DV23" s="306"/>
      <c r="DW23" s="306"/>
      <c r="DX23" s="306"/>
      <c r="DY23" s="306"/>
      <c r="DZ23" s="306"/>
      <c r="EA23" s="306"/>
    </row>
    <row r="24" spans="1:131" ht="4.5" customHeight="1" x14ac:dyDescent="0.25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</row>
    <row r="25" spans="1:131" ht="15" customHeight="1" x14ac:dyDescent="0.25">
      <c r="A25" s="313" t="s">
        <v>34</v>
      </c>
      <c r="B25" s="313"/>
      <c r="C25" s="313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313"/>
      <c r="AW25" s="313"/>
      <c r="AX25" s="313"/>
      <c r="AY25" s="313"/>
      <c r="AZ25" s="313"/>
      <c r="BA25" s="313"/>
      <c r="BB25" s="313"/>
      <c r="BC25" s="313"/>
      <c r="BD25" s="313"/>
      <c r="BE25" s="313"/>
      <c r="BF25" s="313"/>
      <c r="BG25" s="313"/>
      <c r="BH25" s="313"/>
      <c r="BI25" s="313"/>
      <c r="BJ25" s="313"/>
      <c r="BK25" s="314">
        <f>INDEX(Ясюкова!$C$15:$AX$1015,$CZ$2,1)</f>
        <v>7</v>
      </c>
      <c r="BL25" s="314"/>
      <c r="BM25" s="314"/>
      <c r="BN25" s="314"/>
      <c r="BO25" s="314"/>
      <c r="BP25" s="314"/>
      <c r="BQ25" s="314"/>
      <c r="BR25" s="314"/>
      <c r="BS25" s="314"/>
      <c r="BT25" s="314"/>
      <c r="BU25" s="314"/>
      <c r="BV25" s="314"/>
      <c r="BW25" s="314"/>
      <c r="BX25" s="44"/>
      <c r="BY25" s="44"/>
      <c r="BZ25" s="313" t="str">
        <f>Протокол!AY17</f>
        <v>Средняя</v>
      </c>
      <c r="CA25" s="313"/>
      <c r="CB25" s="313"/>
      <c r="CC25" s="313"/>
      <c r="CD25" s="313"/>
      <c r="CE25" s="313"/>
      <c r="CF25" s="313"/>
      <c r="CG25" s="313"/>
      <c r="CH25" s="313"/>
      <c r="CI25" s="313"/>
      <c r="CJ25" s="313"/>
      <c r="CK25" s="313"/>
      <c r="CL25" s="313"/>
      <c r="CM25" s="313"/>
      <c r="CN25" s="313"/>
      <c r="CO25" s="313"/>
      <c r="CP25" s="313"/>
      <c r="CQ25" s="313"/>
      <c r="CR25" s="313"/>
      <c r="CS25" s="313"/>
      <c r="CT25" s="313"/>
      <c r="CU25" s="313"/>
      <c r="CV25" s="313"/>
      <c r="CW25" s="313"/>
      <c r="CX25" s="313"/>
      <c r="CY25" s="313"/>
      <c r="CZ25" s="313"/>
      <c r="DA25" s="313"/>
      <c r="DB25" s="313"/>
      <c r="DC25" s="313"/>
      <c r="DD25" s="313"/>
      <c r="DE25" s="313"/>
      <c r="DF25" s="313"/>
      <c r="DG25" s="313"/>
      <c r="DH25" s="313"/>
      <c r="DI25" s="313"/>
      <c r="DJ25" s="313"/>
      <c r="DK25" s="313"/>
      <c r="DL25" s="313"/>
      <c r="DM25" s="313"/>
      <c r="DN25" s="313"/>
      <c r="DO25" s="313"/>
      <c r="DP25" s="313"/>
      <c r="DQ25" s="313"/>
      <c r="DR25" s="313"/>
      <c r="DS25" s="313"/>
      <c r="DT25" s="313"/>
      <c r="DU25" s="313"/>
      <c r="DV25" s="313"/>
      <c r="DW25" s="313"/>
      <c r="DX25" s="313"/>
      <c r="DY25" s="313"/>
      <c r="DZ25" s="313"/>
      <c r="EA25" s="313"/>
    </row>
    <row r="26" spans="1:131" ht="33.75" customHeight="1" x14ac:dyDescent="0.25">
      <c r="A26" s="313" t="s">
        <v>66</v>
      </c>
      <c r="B26" s="313"/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  <c r="AT26" s="313"/>
      <c r="AU26" s="313"/>
      <c r="AV26" s="313"/>
      <c r="AW26" s="313"/>
      <c r="AX26" s="313"/>
      <c r="AY26" s="313"/>
      <c r="AZ26" s="313"/>
      <c r="BA26" s="313"/>
      <c r="BB26" s="313"/>
      <c r="BC26" s="313"/>
      <c r="BD26" s="313"/>
      <c r="BE26" s="313"/>
      <c r="BF26" s="313"/>
      <c r="BG26" s="313"/>
      <c r="BH26" s="313"/>
      <c r="BI26" s="313"/>
      <c r="BJ26" s="313"/>
      <c r="BK26" s="320">
        <f>INDEX(Ясюкова!$C$15:$AX$1015,$CZ$2,2)</f>
        <v>0.91428571428571437</v>
      </c>
      <c r="BL26" s="320"/>
      <c r="BM26" s="320"/>
      <c r="BN26" s="320"/>
      <c r="BO26" s="320"/>
      <c r="BP26" s="320"/>
      <c r="BQ26" s="320"/>
      <c r="BR26" s="320"/>
      <c r="BS26" s="320"/>
      <c r="BT26" s="320"/>
      <c r="BU26" s="320"/>
      <c r="BV26" s="320"/>
      <c r="BW26" s="320"/>
      <c r="BX26" s="45"/>
      <c r="BY26" s="45"/>
      <c r="BZ26" s="321" t="s">
        <v>151</v>
      </c>
      <c r="CA26" s="321"/>
      <c r="CB26" s="321"/>
      <c r="CC26" s="321"/>
      <c r="CD26" s="321"/>
      <c r="CE26" s="321"/>
      <c r="CF26" s="321"/>
      <c r="CG26" s="321"/>
      <c r="CH26" s="321"/>
      <c r="CI26" s="321"/>
      <c r="CJ26" s="321"/>
      <c r="CK26" s="321"/>
      <c r="CL26" s="321"/>
      <c r="CM26" s="321"/>
      <c r="CN26" s="321"/>
      <c r="CO26" s="321"/>
      <c r="CP26" s="321"/>
      <c r="CQ26" s="321"/>
      <c r="CR26" s="321"/>
      <c r="CS26" s="321"/>
      <c r="CT26" s="321"/>
      <c r="CU26" s="321"/>
      <c r="CV26" s="321"/>
      <c r="CW26" s="321"/>
      <c r="CX26" s="321"/>
      <c r="CY26" s="321"/>
      <c r="CZ26" s="321"/>
      <c r="DA26" s="321"/>
      <c r="DB26" s="321"/>
      <c r="DC26" s="321"/>
      <c r="DD26" s="321"/>
      <c r="DE26" s="321"/>
      <c r="DF26" s="321"/>
      <c r="DG26" s="321"/>
      <c r="DH26" s="321"/>
      <c r="DI26" s="321"/>
      <c r="DJ26" s="321"/>
      <c r="DK26" s="321"/>
      <c r="DL26" s="321"/>
      <c r="DM26" s="321"/>
      <c r="DN26" s="321"/>
      <c r="DO26" s="321"/>
      <c r="DP26" s="321"/>
      <c r="DQ26" s="321"/>
      <c r="DR26" s="321"/>
      <c r="DS26" s="321"/>
      <c r="DT26" s="321"/>
      <c r="DU26" s="321"/>
      <c r="DV26" s="321"/>
      <c r="DW26" s="321"/>
      <c r="DX26" s="321"/>
      <c r="DY26" s="321"/>
      <c r="DZ26" s="321"/>
      <c r="EA26" s="321"/>
    </row>
    <row r="27" spans="1:131" ht="12" customHeight="1" x14ac:dyDescent="0.25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</row>
    <row r="28" spans="1:131" ht="15" customHeight="1" x14ac:dyDescent="0.25">
      <c r="A28" s="306" t="s">
        <v>35</v>
      </c>
      <c r="B28" s="306"/>
      <c r="C28" s="306"/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  <c r="O28" s="306"/>
      <c r="P28" s="306"/>
      <c r="Q28" s="306"/>
      <c r="R28" s="306"/>
      <c r="S28" s="306"/>
      <c r="T28" s="306"/>
      <c r="U28" s="306"/>
      <c r="V28" s="306"/>
      <c r="W28" s="306"/>
      <c r="X28" s="306"/>
      <c r="Y28" s="306"/>
      <c r="Z28" s="306"/>
      <c r="AA28" s="306"/>
      <c r="AB28" s="306"/>
      <c r="AC28" s="306"/>
      <c r="AD28" s="306"/>
      <c r="AE28" s="306"/>
      <c r="AF28" s="306"/>
      <c r="AG28" s="306"/>
      <c r="AH28" s="306"/>
      <c r="AI28" s="306"/>
      <c r="AJ28" s="306"/>
      <c r="AK28" s="306"/>
      <c r="AL28" s="306"/>
      <c r="AM28" s="306"/>
      <c r="AN28" s="306"/>
      <c r="AO28" s="306"/>
      <c r="AP28" s="306"/>
      <c r="AQ28" s="306"/>
      <c r="AR28" s="306"/>
      <c r="AS28" s="306"/>
      <c r="AT28" s="306"/>
      <c r="AU28" s="306"/>
      <c r="AV28" s="306"/>
      <c r="AW28" s="306"/>
      <c r="AX28" s="306"/>
      <c r="AY28" s="306"/>
      <c r="AZ28" s="306"/>
      <c r="BA28" s="306"/>
      <c r="BB28" s="306"/>
      <c r="BC28" s="306"/>
      <c r="BD28" s="306"/>
      <c r="BE28" s="306"/>
      <c r="BF28" s="306"/>
      <c r="BG28" s="306"/>
      <c r="BH28" s="306"/>
      <c r="BI28" s="306"/>
      <c r="BJ28" s="306"/>
      <c r="BK28" s="306"/>
      <c r="BL28" s="306"/>
      <c r="BM28" s="306"/>
      <c r="BN28" s="306"/>
      <c r="BO28" s="306"/>
      <c r="BP28" s="306"/>
      <c r="BQ28" s="306"/>
      <c r="BR28" s="306"/>
      <c r="BS28" s="306"/>
      <c r="BT28" s="306"/>
      <c r="BU28" s="306"/>
      <c r="BV28" s="306"/>
      <c r="BW28" s="306"/>
      <c r="BX28" s="306"/>
      <c r="BY28" s="306"/>
      <c r="BZ28" s="306"/>
      <c r="CA28" s="306"/>
      <c r="CB28" s="306"/>
      <c r="CC28" s="306"/>
      <c r="CD28" s="306"/>
      <c r="CE28" s="306"/>
      <c r="CF28" s="306"/>
      <c r="CG28" s="306"/>
      <c r="CH28" s="306"/>
      <c r="CI28" s="306"/>
      <c r="CJ28" s="306"/>
      <c r="CK28" s="306"/>
      <c r="CL28" s="306"/>
      <c r="CM28" s="306"/>
      <c r="CN28" s="306"/>
      <c r="CO28" s="306"/>
      <c r="CP28" s="306"/>
      <c r="CQ28" s="306"/>
      <c r="CR28" s="306"/>
      <c r="CS28" s="306"/>
      <c r="CT28" s="306"/>
      <c r="CU28" s="306"/>
      <c r="CV28" s="306"/>
      <c r="CW28" s="306"/>
      <c r="CX28" s="306"/>
      <c r="CY28" s="306"/>
      <c r="CZ28" s="306"/>
      <c r="DA28" s="306"/>
      <c r="DB28" s="306"/>
      <c r="DC28" s="306"/>
      <c r="DD28" s="306"/>
      <c r="DE28" s="306"/>
      <c r="DF28" s="306"/>
      <c r="DG28" s="306"/>
      <c r="DH28" s="306"/>
      <c r="DI28" s="306"/>
      <c r="DJ28" s="306"/>
      <c r="DK28" s="306"/>
      <c r="DL28" s="306"/>
      <c r="DM28" s="306"/>
      <c r="DN28" s="306"/>
      <c r="DO28" s="306"/>
      <c r="DP28" s="306"/>
      <c r="DQ28" s="306"/>
      <c r="DR28" s="306"/>
      <c r="DS28" s="306"/>
      <c r="DT28" s="306"/>
      <c r="DU28" s="306"/>
      <c r="DV28" s="306"/>
      <c r="DW28" s="306"/>
      <c r="DX28" s="306"/>
      <c r="DY28" s="306"/>
      <c r="DZ28" s="306"/>
      <c r="EA28" s="306"/>
    </row>
    <row r="29" spans="1:131" ht="4.5" customHeight="1" x14ac:dyDescent="0.25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</row>
    <row r="30" spans="1:131" ht="15.75" x14ac:dyDescent="0.25">
      <c r="A30" s="313" t="s">
        <v>36</v>
      </c>
      <c r="B30" s="313"/>
      <c r="C30" s="313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313"/>
      <c r="AW30" s="313"/>
      <c r="AX30" s="313"/>
      <c r="AY30" s="313"/>
      <c r="AZ30" s="313"/>
      <c r="BA30" s="313"/>
      <c r="BB30" s="313"/>
      <c r="BC30" s="313"/>
      <c r="BD30" s="313"/>
      <c r="BE30" s="313"/>
      <c r="BF30" s="313"/>
      <c r="BG30" s="313"/>
      <c r="BH30" s="313"/>
      <c r="BI30" s="313"/>
      <c r="BJ30" s="313"/>
      <c r="BK30" s="314">
        <f>INDEX(Ясюкова!$C$15:$AX$1015,$CZ$2,3)</f>
        <v>8</v>
      </c>
      <c r="BL30" s="314"/>
      <c r="BM30" s="314"/>
      <c r="BN30" s="314"/>
      <c r="BO30" s="314"/>
      <c r="BP30" s="314"/>
      <c r="BQ30" s="314"/>
      <c r="BR30" s="314"/>
      <c r="BS30" s="314"/>
      <c r="BT30" s="314"/>
      <c r="BU30" s="314"/>
      <c r="BV30" s="314"/>
      <c r="BW30" s="314"/>
      <c r="BX30" s="44"/>
      <c r="BY30" s="44"/>
      <c r="BZ30" s="313" t="s">
        <v>152</v>
      </c>
      <c r="CA30" s="313"/>
      <c r="CB30" s="313"/>
      <c r="CC30" s="313"/>
      <c r="CD30" s="313"/>
      <c r="CE30" s="313"/>
      <c r="CF30" s="313"/>
      <c r="CG30" s="313"/>
      <c r="CH30" s="313"/>
      <c r="CI30" s="313"/>
      <c r="CJ30" s="313"/>
      <c r="CK30" s="313"/>
      <c r="CL30" s="313"/>
      <c r="CM30" s="313"/>
      <c r="CN30" s="313"/>
      <c r="CO30" s="313"/>
      <c r="CP30" s="313"/>
      <c r="CQ30" s="313"/>
      <c r="CR30" s="313"/>
      <c r="CS30" s="313"/>
      <c r="CT30" s="313"/>
      <c r="CU30" s="313"/>
      <c r="CV30" s="313"/>
      <c r="CW30" s="313"/>
      <c r="CX30" s="313"/>
      <c r="CY30" s="313"/>
      <c r="CZ30" s="313"/>
      <c r="DA30" s="313"/>
      <c r="DB30" s="313"/>
      <c r="DC30" s="313"/>
      <c r="DD30" s="313"/>
      <c r="DE30" s="313"/>
      <c r="DF30" s="313"/>
      <c r="DG30" s="313"/>
      <c r="DH30" s="313"/>
      <c r="DI30" s="313"/>
      <c r="DJ30" s="313"/>
      <c r="DK30" s="313"/>
      <c r="DL30" s="313"/>
      <c r="DM30" s="313"/>
      <c r="DN30" s="313"/>
      <c r="DO30" s="313"/>
      <c r="DP30" s="313"/>
      <c r="DQ30" s="313"/>
      <c r="DR30" s="313"/>
      <c r="DS30" s="313"/>
      <c r="DT30" s="313"/>
      <c r="DU30" s="313"/>
      <c r="DV30" s="313"/>
      <c r="DW30" s="313"/>
      <c r="DX30" s="313"/>
      <c r="DY30" s="313"/>
      <c r="DZ30" s="313"/>
      <c r="EA30" s="313"/>
    </row>
    <row r="31" spans="1:131" ht="15.75" x14ac:dyDescent="0.25">
      <c r="A31" s="313" t="s">
        <v>37</v>
      </c>
      <c r="B31" s="313"/>
      <c r="C31" s="313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313"/>
      <c r="AW31" s="313"/>
      <c r="AX31" s="313"/>
      <c r="AY31" s="313"/>
      <c r="AZ31" s="313"/>
      <c r="BA31" s="313"/>
      <c r="BB31" s="313"/>
      <c r="BC31" s="313"/>
      <c r="BD31" s="313"/>
      <c r="BE31" s="313"/>
      <c r="BF31" s="313"/>
      <c r="BG31" s="313"/>
      <c r="BH31" s="313"/>
      <c r="BI31" s="313"/>
      <c r="BJ31" s="313"/>
      <c r="BK31" s="314">
        <f>INDEX(Ясюкова!$C$15:$AX$1015,$CZ$2,4)</f>
        <v>1</v>
      </c>
      <c r="BL31" s="314"/>
      <c r="BM31" s="314"/>
      <c r="BN31" s="314"/>
      <c r="BO31" s="314"/>
      <c r="BP31" s="314"/>
      <c r="BQ31" s="314"/>
      <c r="BR31" s="314"/>
      <c r="BS31" s="314"/>
      <c r="BT31" s="314"/>
      <c r="BU31" s="314"/>
      <c r="BV31" s="314"/>
      <c r="BW31" s="314"/>
      <c r="BX31" s="45"/>
      <c r="BY31" s="45"/>
      <c r="BZ31" s="313" t="s">
        <v>152</v>
      </c>
      <c r="CA31" s="313"/>
      <c r="CB31" s="313"/>
      <c r="CC31" s="313"/>
      <c r="CD31" s="313"/>
      <c r="CE31" s="313"/>
      <c r="CF31" s="313"/>
      <c r="CG31" s="313"/>
      <c r="CH31" s="313"/>
      <c r="CI31" s="313"/>
      <c r="CJ31" s="313"/>
      <c r="CK31" s="313"/>
      <c r="CL31" s="313"/>
      <c r="CM31" s="313"/>
      <c r="CN31" s="313"/>
      <c r="CO31" s="313"/>
      <c r="CP31" s="313"/>
      <c r="CQ31" s="313"/>
      <c r="CR31" s="313"/>
      <c r="CS31" s="313"/>
      <c r="CT31" s="313"/>
      <c r="CU31" s="313"/>
      <c r="CV31" s="313"/>
      <c r="CW31" s="313"/>
      <c r="CX31" s="313"/>
      <c r="CY31" s="313"/>
      <c r="CZ31" s="313"/>
      <c r="DA31" s="313"/>
      <c r="DB31" s="313"/>
      <c r="DC31" s="313"/>
      <c r="DD31" s="313"/>
      <c r="DE31" s="313"/>
      <c r="DF31" s="313"/>
      <c r="DG31" s="313"/>
      <c r="DH31" s="313"/>
      <c r="DI31" s="313"/>
      <c r="DJ31" s="313"/>
      <c r="DK31" s="313"/>
      <c r="DL31" s="313"/>
      <c r="DM31" s="313"/>
      <c r="DN31" s="313"/>
      <c r="DO31" s="313"/>
      <c r="DP31" s="313"/>
      <c r="DQ31" s="313"/>
      <c r="DR31" s="313"/>
      <c r="DS31" s="313"/>
      <c r="DT31" s="313"/>
      <c r="DU31" s="313"/>
      <c r="DV31" s="313"/>
      <c r="DW31" s="313"/>
      <c r="DX31" s="313"/>
      <c r="DY31" s="313"/>
      <c r="DZ31" s="313"/>
      <c r="EA31" s="313"/>
    </row>
    <row r="32" spans="1:131" ht="14.25" customHeight="1" x14ac:dyDescent="0.25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</row>
    <row r="33" spans="1:131" ht="15" customHeight="1" x14ac:dyDescent="0.25">
      <c r="A33" s="306" t="s">
        <v>38</v>
      </c>
      <c r="B33" s="306"/>
      <c r="C33" s="306"/>
      <c r="D33" s="306"/>
      <c r="E33" s="306"/>
      <c r="F33" s="306"/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6"/>
      <c r="T33" s="306"/>
      <c r="U33" s="306"/>
      <c r="V33" s="306"/>
      <c r="W33" s="306"/>
      <c r="X33" s="306"/>
      <c r="Y33" s="306"/>
      <c r="Z33" s="306"/>
      <c r="AA33" s="306"/>
      <c r="AB33" s="306"/>
      <c r="AC33" s="306"/>
      <c r="AD33" s="306"/>
      <c r="AE33" s="306"/>
      <c r="AF33" s="306"/>
      <c r="AG33" s="306"/>
      <c r="AH33" s="306"/>
      <c r="AI33" s="306"/>
      <c r="AJ33" s="306"/>
      <c r="AK33" s="46"/>
      <c r="AL33" s="46"/>
      <c r="AM33" s="319" t="s">
        <v>39</v>
      </c>
      <c r="AN33" s="319"/>
      <c r="AO33" s="319"/>
      <c r="AP33" s="319"/>
      <c r="AQ33" s="319"/>
      <c r="AR33" s="319"/>
      <c r="AS33" s="319"/>
      <c r="AT33" s="319"/>
      <c r="AU33" s="319"/>
      <c r="AV33" s="44"/>
      <c r="AW33" s="314">
        <f>INDEX(Ясюкова!$C$15:$AX$1015,$CZ$2,5)</f>
        <v>2</v>
      </c>
      <c r="AX33" s="314"/>
      <c r="AY33" s="314"/>
      <c r="AZ33" s="314"/>
      <c r="BA33" s="314"/>
      <c r="BB33" s="314"/>
      <c r="BC33" s="314"/>
      <c r="BD33" s="47"/>
      <c r="BE33" s="48"/>
      <c r="BF33" s="318" t="s">
        <v>153</v>
      </c>
      <c r="BG33" s="318"/>
      <c r="BH33" s="318"/>
      <c r="BI33" s="318"/>
      <c r="BJ33" s="318"/>
      <c r="BK33" s="318"/>
      <c r="BL33" s="318"/>
      <c r="BM33" s="318"/>
      <c r="BN33" s="318"/>
      <c r="BO33" s="318"/>
      <c r="BP33" s="318"/>
      <c r="BQ33" s="318"/>
      <c r="BR33" s="318"/>
      <c r="BS33" s="318"/>
      <c r="BT33" s="318"/>
      <c r="BU33" s="318"/>
      <c r="BV33" s="318"/>
      <c r="BW33" s="318"/>
      <c r="BX33" s="318"/>
      <c r="BY33" s="318"/>
      <c r="BZ33" s="318"/>
      <c r="CA33" s="318"/>
      <c r="CB33" s="318"/>
      <c r="CC33" s="318"/>
      <c r="CD33" s="318"/>
      <c r="CE33" s="318"/>
      <c r="CF33" s="318"/>
      <c r="CG33" s="318"/>
      <c r="CH33" s="318"/>
      <c r="CI33" s="318"/>
      <c r="CJ33" s="318"/>
      <c r="CK33" s="318"/>
      <c r="CL33" s="318"/>
      <c r="CM33" s="318"/>
      <c r="CN33" s="318"/>
      <c r="CO33" s="318"/>
      <c r="CP33" s="318"/>
      <c r="CQ33" s="318"/>
      <c r="CR33" s="318"/>
      <c r="CS33" s="318"/>
      <c r="CT33" s="318"/>
      <c r="CU33" s="318"/>
      <c r="CV33" s="318"/>
      <c r="CW33" s="318"/>
      <c r="CX33" s="318"/>
      <c r="CY33" s="318"/>
      <c r="CZ33" s="318"/>
      <c r="DA33" s="318"/>
      <c r="DB33" s="318"/>
      <c r="DC33" s="318"/>
      <c r="DD33" s="318"/>
      <c r="DE33" s="318"/>
      <c r="DF33" s="318"/>
      <c r="DG33" s="318"/>
      <c r="DH33" s="318"/>
      <c r="DI33" s="318"/>
      <c r="DJ33" s="318"/>
      <c r="DK33" s="318"/>
      <c r="DL33" s="318"/>
      <c r="DM33" s="318"/>
      <c r="DN33" s="318"/>
      <c r="DO33" s="318"/>
      <c r="DP33" s="318"/>
      <c r="DQ33" s="318"/>
      <c r="DR33" s="318"/>
      <c r="DS33" s="318"/>
      <c r="DT33" s="318"/>
      <c r="DU33" s="318"/>
      <c r="DV33" s="318"/>
      <c r="DW33" s="318"/>
      <c r="DX33" s="318"/>
      <c r="DY33" s="318"/>
      <c r="DZ33" s="318"/>
      <c r="EA33" s="318"/>
    </row>
    <row r="34" spans="1:131" ht="15.75" customHeight="1" x14ac:dyDescent="0.25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</row>
    <row r="35" spans="1:131" ht="21.75" customHeight="1" x14ac:dyDescent="0.25">
      <c r="A35" s="306" t="s">
        <v>41</v>
      </c>
      <c r="B35" s="306"/>
      <c r="C35" s="306"/>
      <c r="D35" s="306"/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06"/>
      <c r="Y35" s="306"/>
      <c r="Z35" s="306"/>
      <c r="AA35" s="306"/>
      <c r="AB35" s="306"/>
      <c r="AC35" s="306"/>
      <c r="AD35" s="306"/>
      <c r="AE35" s="306"/>
      <c r="AF35" s="306"/>
      <c r="AG35" s="306"/>
      <c r="AH35" s="306"/>
      <c r="AI35" s="306"/>
      <c r="AJ35" s="306"/>
      <c r="AK35" s="306"/>
      <c r="AL35" s="306"/>
      <c r="AM35" s="306"/>
      <c r="AN35" s="306"/>
      <c r="AO35" s="306"/>
      <c r="AP35" s="306"/>
      <c r="AQ35" s="306"/>
      <c r="AR35" s="306"/>
      <c r="AS35" s="306"/>
      <c r="AT35" s="306"/>
      <c r="AU35" s="306"/>
      <c r="AV35" s="306"/>
      <c r="AW35" s="306"/>
      <c r="AX35" s="306"/>
      <c r="AY35" s="313" t="s">
        <v>40</v>
      </c>
      <c r="AZ35" s="313"/>
      <c r="BA35" s="313"/>
      <c r="BB35" s="313"/>
      <c r="BC35" s="313"/>
      <c r="BD35" s="313"/>
      <c r="BE35" s="313"/>
      <c r="BF35" s="313"/>
      <c r="BG35" s="313"/>
      <c r="BH35" s="313"/>
      <c r="BI35" s="313"/>
      <c r="BJ35" s="313"/>
      <c r="BK35" s="313"/>
      <c r="BL35" s="313"/>
      <c r="BM35" s="313"/>
      <c r="BN35" s="313"/>
      <c r="BO35" s="313"/>
      <c r="BP35" s="313"/>
      <c r="BQ35" s="313"/>
      <c r="BR35" s="313"/>
      <c r="BS35" s="313"/>
      <c r="BT35" s="314">
        <f>INDEX(Ясюкова!$C$15:$AX$1015,$CZ$2,6)</f>
        <v>5</v>
      </c>
      <c r="BU35" s="314"/>
      <c r="BV35" s="314"/>
      <c r="BW35" s="314"/>
      <c r="BX35" s="322" t="s">
        <v>42</v>
      </c>
      <c r="BY35" s="322"/>
      <c r="BZ35" s="322"/>
      <c r="CA35" s="322"/>
      <c r="CB35" s="322"/>
      <c r="CC35" s="322"/>
      <c r="CD35" s="322"/>
      <c r="CE35" s="322"/>
      <c r="CF35" s="42"/>
      <c r="CG35" s="313" t="s">
        <v>149</v>
      </c>
      <c r="CH35" s="313"/>
      <c r="CI35" s="313"/>
      <c r="CJ35" s="313"/>
      <c r="CK35" s="313"/>
      <c r="CL35" s="313"/>
      <c r="CM35" s="313"/>
      <c r="CN35" s="313"/>
      <c r="CO35" s="313"/>
      <c r="CP35" s="313"/>
      <c r="CQ35" s="313"/>
      <c r="CR35" s="313"/>
      <c r="CS35" s="313"/>
      <c r="CT35" s="313"/>
      <c r="CU35" s="313"/>
      <c r="CV35" s="313"/>
      <c r="CW35" s="313"/>
      <c r="CX35" s="313"/>
      <c r="CY35" s="313"/>
      <c r="CZ35" s="313"/>
      <c r="DA35" s="313"/>
      <c r="DB35" s="313"/>
      <c r="DC35" s="313"/>
      <c r="DD35" s="313"/>
      <c r="DE35" s="313"/>
      <c r="DF35" s="313"/>
      <c r="DG35" s="313"/>
      <c r="DH35" s="313"/>
      <c r="DI35" s="313"/>
      <c r="DJ35" s="313"/>
      <c r="DK35" s="313"/>
      <c r="DL35" s="313"/>
      <c r="DM35" s="313"/>
      <c r="DN35" s="313"/>
      <c r="DO35" s="313"/>
      <c r="DP35" s="313"/>
      <c r="DQ35" s="313"/>
      <c r="DR35" s="313"/>
      <c r="DS35" s="313"/>
      <c r="DT35" s="313"/>
      <c r="DU35" s="313"/>
      <c r="DV35" s="313"/>
      <c r="DW35" s="313"/>
      <c r="DX35" s="313"/>
      <c r="DY35" s="313"/>
      <c r="DZ35" s="313"/>
      <c r="EA35" s="313"/>
    </row>
    <row r="36" spans="1:131" ht="18" customHeight="1" x14ac:dyDescent="0.25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</row>
    <row r="37" spans="1:131" ht="18.75" customHeight="1" x14ac:dyDescent="0.25">
      <c r="A37" s="306" t="s">
        <v>262</v>
      </c>
      <c r="B37" s="306"/>
      <c r="C37" s="306"/>
      <c r="D37" s="306"/>
      <c r="E37" s="306"/>
      <c r="F37" s="306"/>
      <c r="G37" s="306"/>
      <c r="H37" s="306"/>
      <c r="I37" s="306"/>
      <c r="J37" s="306"/>
      <c r="K37" s="306"/>
      <c r="L37" s="306"/>
      <c r="M37" s="306"/>
      <c r="N37" s="306"/>
      <c r="O37" s="306"/>
      <c r="P37" s="306"/>
      <c r="Q37" s="306"/>
      <c r="R37" s="306"/>
      <c r="S37" s="306"/>
      <c r="T37" s="306"/>
      <c r="U37" s="306"/>
      <c r="V37" s="306"/>
      <c r="W37" s="306"/>
      <c r="X37" s="306"/>
      <c r="Y37" s="306"/>
      <c r="Z37" s="306"/>
      <c r="AA37" s="306"/>
      <c r="AB37" s="306"/>
      <c r="AC37" s="306"/>
      <c r="AD37" s="306"/>
      <c r="AE37" s="306"/>
      <c r="AF37" s="306"/>
      <c r="AG37" s="306"/>
      <c r="AH37" s="306"/>
      <c r="AI37" s="306"/>
      <c r="AJ37" s="306"/>
      <c r="AK37" s="306"/>
      <c r="AL37" s="306"/>
      <c r="AM37" s="306"/>
      <c r="AN37" s="306"/>
      <c r="AO37" s="306"/>
      <c r="AP37" s="306"/>
      <c r="AQ37" s="306"/>
      <c r="AR37" s="306"/>
      <c r="AS37" s="306"/>
      <c r="AT37" s="306"/>
      <c r="AU37" s="306"/>
      <c r="AV37" s="306"/>
      <c r="AW37" s="306"/>
      <c r="AX37" s="46"/>
      <c r="AY37" s="313" t="s">
        <v>40</v>
      </c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4">
        <f>INDEX(Ясюкова!$C$15:$AX$1015,$CZ$2,7)</f>
        <v>5</v>
      </c>
      <c r="BU37" s="314"/>
      <c r="BV37" s="314"/>
      <c r="BW37" s="314"/>
      <c r="BX37" s="322" t="s">
        <v>42</v>
      </c>
      <c r="BY37" s="322"/>
      <c r="BZ37" s="322"/>
      <c r="CA37" s="322"/>
      <c r="CB37" s="322"/>
      <c r="CC37" s="322"/>
      <c r="CD37" s="322"/>
      <c r="CE37" s="322"/>
      <c r="CF37" s="42"/>
      <c r="CG37" s="313" t="s">
        <v>150</v>
      </c>
      <c r="CH37" s="313"/>
      <c r="CI37" s="313"/>
      <c r="CJ37" s="313"/>
      <c r="CK37" s="313"/>
      <c r="CL37" s="313"/>
      <c r="CM37" s="313"/>
      <c r="CN37" s="313"/>
      <c r="CO37" s="313"/>
      <c r="CP37" s="313"/>
      <c r="CQ37" s="313"/>
      <c r="CR37" s="313"/>
      <c r="CS37" s="313"/>
      <c r="CT37" s="313"/>
      <c r="CU37" s="313"/>
      <c r="CV37" s="313"/>
      <c r="CW37" s="313"/>
      <c r="CX37" s="313"/>
      <c r="CY37" s="313"/>
      <c r="CZ37" s="313"/>
      <c r="DA37" s="313"/>
      <c r="DB37" s="313"/>
      <c r="DC37" s="313"/>
      <c r="DD37" s="313"/>
      <c r="DE37" s="313"/>
      <c r="DF37" s="313"/>
      <c r="DG37" s="313"/>
      <c r="DH37" s="313"/>
      <c r="DI37" s="313"/>
      <c r="DJ37" s="313"/>
      <c r="DK37" s="313"/>
      <c r="DL37" s="313"/>
      <c r="DM37" s="313"/>
      <c r="DN37" s="313"/>
      <c r="DO37" s="313"/>
      <c r="DP37" s="313"/>
      <c r="DQ37" s="313"/>
      <c r="DR37" s="313"/>
      <c r="DS37" s="313"/>
      <c r="DT37" s="313"/>
      <c r="DU37" s="313"/>
      <c r="DV37" s="313"/>
      <c r="DW37" s="313"/>
      <c r="DX37" s="313"/>
      <c r="DY37" s="313"/>
      <c r="DZ37" s="313"/>
      <c r="EA37" s="313"/>
    </row>
    <row r="38" spans="1:131" ht="18" customHeight="1" x14ac:dyDescent="0.25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</row>
    <row r="39" spans="1:131" ht="15" customHeight="1" x14ac:dyDescent="0.25">
      <c r="A39" s="306" t="s">
        <v>61</v>
      </c>
      <c r="B39" s="306"/>
      <c r="C39" s="306"/>
      <c r="D39" s="306"/>
      <c r="E39" s="306"/>
      <c r="F39" s="306"/>
      <c r="G39" s="306"/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6"/>
      <c r="AH39" s="306"/>
      <c r="AI39" s="306"/>
      <c r="AJ39" s="306"/>
      <c r="AK39" s="306"/>
      <c r="AL39" s="306"/>
      <c r="AM39" s="306"/>
      <c r="AN39" s="306"/>
      <c r="AO39" s="306"/>
      <c r="AP39" s="306"/>
      <c r="AQ39" s="306"/>
      <c r="AR39" s="306"/>
      <c r="AS39" s="306"/>
      <c r="AT39" s="306"/>
      <c r="AU39" s="306"/>
      <c r="AV39" s="306"/>
      <c r="AW39" s="306"/>
      <c r="AX39" s="306"/>
      <c r="AY39" s="306"/>
      <c r="AZ39" s="306"/>
      <c r="BA39" s="306"/>
      <c r="BB39" s="306"/>
      <c r="BC39" s="306"/>
      <c r="BD39" s="306"/>
      <c r="BE39" s="306"/>
      <c r="BF39" s="306"/>
      <c r="BG39" s="306"/>
      <c r="BH39" s="306"/>
      <c r="BI39" s="306"/>
      <c r="BJ39" s="306"/>
      <c r="BK39" s="322" t="s">
        <v>43</v>
      </c>
      <c r="BL39" s="322"/>
      <c r="BM39" s="322"/>
      <c r="BN39" s="322"/>
      <c r="BO39" s="322"/>
      <c r="BP39" s="322"/>
      <c r="BQ39" s="322"/>
      <c r="BR39" s="322"/>
      <c r="BS39" s="322"/>
      <c r="BT39" s="322"/>
      <c r="BU39" s="322"/>
      <c r="BV39" s="322"/>
      <c r="BW39" s="322"/>
      <c r="BX39" s="322"/>
      <c r="BY39" s="322"/>
      <c r="BZ39" s="322"/>
      <c r="CA39" s="322"/>
      <c r="CB39" s="322"/>
      <c r="CC39" s="322"/>
      <c r="CD39" s="322"/>
      <c r="CE39" s="322"/>
      <c r="CF39" s="314">
        <f>INDEX(Ясюкова!$C$15:$AX$1015,$CZ$2,8)</f>
        <v>4</v>
      </c>
      <c r="CG39" s="314"/>
      <c r="CH39" s="314"/>
      <c r="CI39" s="314"/>
      <c r="CJ39" s="314"/>
      <c r="CK39" s="44"/>
      <c r="CL39" s="313" t="s">
        <v>44</v>
      </c>
      <c r="CM39" s="313"/>
      <c r="CN39" s="313"/>
      <c r="CO39" s="313"/>
      <c r="CP39" s="313"/>
      <c r="CQ39" s="313"/>
      <c r="CR39" s="313"/>
      <c r="CS39" s="313"/>
      <c r="CT39" s="313"/>
      <c r="CU39" s="313"/>
      <c r="CV39" s="313"/>
      <c r="CW39" s="313"/>
      <c r="CX39" s="313"/>
      <c r="CY39" s="313"/>
      <c r="CZ39" s="313"/>
      <c r="DA39" s="313"/>
      <c r="DB39" s="313"/>
      <c r="DC39" s="313"/>
      <c r="DD39" s="313"/>
      <c r="DE39" s="313"/>
      <c r="DF39" s="313"/>
      <c r="DG39" s="313"/>
      <c r="DH39" s="313"/>
      <c r="DI39" s="313"/>
      <c r="DJ39" s="313"/>
      <c r="DK39" s="313"/>
      <c r="DL39" s="313"/>
      <c r="DM39" s="313"/>
      <c r="DN39" s="313"/>
      <c r="DO39" s="313"/>
      <c r="DP39" s="313"/>
      <c r="DQ39" s="313"/>
      <c r="DR39" s="313"/>
      <c r="DS39" s="313"/>
      <c r="DT39" s="313"/>
      <c r="DU39" s="313"/>
      <c r="DV39" s="313"/>
      <c r="DW39" s="313"/>
      <c r="DX39" s="313"/>
      <c r="DY39" s="313"/>
      <c r="DZ39" s="313"/>
      <c r="EA39" s="313"/>
    </row>
    <row r="40" spans="1:131" ht="15" customHeight="1" x14ac:dyDescent="0.2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</row>
    <row r="41" spans="1:131" ht="15" customHeight="1" x14ac:dyDescent="0.25">
      <c r="A41" s="306" t="s">
        <v>261</v>
      </c>
      <c r="B41" s="306"/>
      <c r="C41" s="306"/>
      <c r="D41" s="306"/>
      <c r="E41" s="306"/>
      <c r="F41" s="306"/>
      <c r="G41" s="306"/>
      <c r="H41" s="306"/>
      <c r="I41" s="306"/>
      <c r="J41" s="306"/>
      <c r="K41" s="306"/>
      <c r="L41" s="306"/>
      <c r="M41" s="306"/>
      <c r="N41" s="306"/>
      <c r="O41" s="306"/>
      <c r="P41" s="306"/>
      <c r="Q41" s="306"/>
      <c r="R41" s="306"/>
      <c r="S41" s="306"/>
      <c r="T41" s="306"/>
      <c r="U41" s="306"/>
      <c r="V41" s="306"/>
      <c r="W41" s="306"/>
      <c r="X41" s="306"/>
      <c r="Y41" s="306"/>
      <c r="Z41" s="306"/>
      <c r="AA41" s="306"/>
      <c r="AB41" s="306"/>
      <c r="AC41" s="306"/>
      <c r="AD41" s="306"/>
      <c r="AE41" s="306"/>
      <c r="AF41" s="306"/>
      <c r="AG41" s="306"/>
      <c r="AH41" s="306"/>
      <c r="AI41" s="306"/>
      <c r="AJ41" s="306"/>
      <c r="AK41" s="306"/>
      <c r="AL41" s="306"/>
      <c r="AM41" s="306"/>
      <c r="AN41" s="306"/>
      <c r="AO41" s="306"/>
      <c r="AP41" s="306"/>
      <c r="AQ41" s="306"/>
      <c r="AR41" s="306"/>
      <c r="AS41" s="306"/>
      <c r="AT41" s="306"/>
      <c r="AU41" s="306"/>
      <c r="AV41" s="306"/>
      <c r="AW41" s="306"/>
      <c r="AX41" s="306"/>
      <c r="AY41" s="306"/>
      <c r="AZ41" s="306"/>
      <c r="BA41" s="306"/>
      <c r="BB41" s="306"/>
      <c r="BC41" s="306"/>
      <c r="BD41" s="306"/>
      <c r="BE41" s="306"/>
      <c r="BF41" s="306"/>
      <c r="BG41" s="306"/>
      <c r="BH41" s="306"/>
      <c r="BI41" s="306"/>
      <c r="BJ41" s="306"/>
      <c r="BK41" s="322" t="s">
        <v>43</v>
      </c>
      <c r="BL41" s="322"/>
      <c r="BM41" s="322"/>
      <c r="BN41" s="322"/>
      <c r="BO41" s="322"/>
      <c r="BP41" s="322"/>
      <c r="BQ41" s="322"/>
      <c r="BR41" s="322"/>
      <c r="BS41" s="322"/>
      <c r="BT41" s="322"/>
      <c r="BU41" s="322"/>
      <c r="BV41" s="322"/>
      <c r="BW41" s="322"/>
      <c r="BX41" s="322"/>
      <c r="BY41" s="322"/>
      <c r="BZ41" s="322"/>
      <c r="CA41" s="322"/>
      <c r="CB41" s="322"/>
      <c r="CC41" s="322"/>
      <c r="CD41" s="322"/>
      <c r="CE41" s="322"/>
      <c r="CF41" s="314">
        <f>INDEX(Ясюкова!$C$15:$AX$1015,$CZ$2,9)</f>
        <v>4</v>
      </c>
      <c r="CG41" s="314"/>
      <c r="CH41" s="314"/>
      <c r="CI41" s="314"/>
      <c r="CJ41" s="314"/>
      <c r="CK41" s="44"/>
      <c r="CL41" s="313" t="s">
        <v>44</v>
      </c>
      <c r="CM41" s="313"/>
      <c r="CN41" s="313"/>
      <c r="CO41" s="313"/>
      <c r="CP41" s="313"/>
      <c r="CQ41" s="313"/>
      <c r="CR41" s="313"/>
      <c r="CS41" s="313"/>
      <c r="CT41" s="313"/>
      <c r="CU41" s="313"/>
      <c r="CV41" s="313"/>
      <c r="CW41" s="313"/>
      <c r="CX41" s="313"/>
      <c r="CY41" s="313"/>
      <c r="CZ41" s="313"/>
      <c r="DA41" s="313"/>
      <c r="DB41" s="313"/>
      <c r="DC41" s="313"/>
      <c r="DD41" s="313"/>
      <c r="DE41" s="313"/>
      <c r="DF41" s="313"/>
      <c r="DG41" s="313"/>
      <c r="DH41" s="313"/>
      <c r="DI41" s="313"/>
      <c r="DJ41" s="313"/>
      <c r="DK41" s="313"/>
      <c r="DL41" s="313"/>
      <c r="DM41" s="313"/>
      <c r="DN41" s="313"/>
      <c r="DO41" s="313"/>
      <c r="DP41" s="313"/>
      <c r="DQ41" s="313"/>
      <c r="DR41" s="313"/>
      <c r="DS41" s="313"/>
      <c r="DT41" s="313"/>
      <c r="DU41" s="313"/>
      <c r="DV41" s="313"/>
      <c r="DW41" s="313"/>
      <c r="DX41" s="313"/>
      <c r="DY41" s="313"/>
      <c r="DZ41" s="313"/>
      <c r="EA41" s="313"/>
    </row>
    <row r="42" spans="1:131" ht="17.25" customHeight="1" x14ac:dyDescent="0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</row>
    <row r="43" spans="1:131" ht="15" customHeight="1" x14ac:dyDescent="0.25">
      <c r="A43" s="306" t="s">
        <v>60</v>
      </c>
      <c r="B43" s="306"/>
      <c r="C43" s="306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  <c r="AS43" s="306"/>
      <c r="AT43" s="306"/>
      <c r="AU43" s="306"/>
      <c r="AV43" s="306"/>
      <c r="AW43" s="306"/>
      <c r="AX43" s="306"/>
      <c r="AY43" s="306"/>
      <c r="AZ43" s="306"/>
      <c r="BA43" s="306"/>
      <c r="BB43" s="306"/>
      <c r="BC43" s="306"/>
      <c r="BD43" s="306"/>
      <c r="BE43" s="306"/>
      <c r="BF43" s="306"/>
      <c r="BG43" s="306"/>
      <c r="BH43" s="306"/>
      <c r="BI43" s="306"/>
      <c r="BJ43" s="306"/>
      <c r="BK43" s="322" t="s">
        <v>43</v>
      </c>
      <c r="BL43" s="322"/>
      <c r="BM43" s="322"/>
      <c r="BN43" s="322"/>
      <c r="BO43" s="322"/>
      <c r="BP43" s="322"/>
      <c r="BQ43" s="322"/>
      <c r="BR43" s="322"/>
      <c r="BS43" s="322"/>
      <c r="BT43" s="322"/>
      <c r="BU43" s="322"/>
      <c r="BV43" s="322"/>
      <c r="BW43" s="322"/>
      <c r="BX43" s="322"/>
      <c r="BY43" s="322"/>
      <c r="BZ43" s="322"/>
      <c r="CA43" s="322"/>
      <c r="CB43" s="322"/>
      <c r="CC43" s="322"/>
      <c r="CD43" s="322"/>
      <c r="CE43" s="322"/>
      <c r="CF43" s="314">
        <f>INDEX(Ясюкова!$C$15:$AX$1015,$CZ$2,10)</f>
        <v>6</v>
      </c>
      <c r="CG43" s="314"/>
      <c r="CH43" s="314"/>
      <c r="CI43" s="314"/>
      <c r="CJ43" s="314"/>
      <c r="CK43" s="44"/>
      <c r="CL43" s="313" t="s">
        <v>45</v>
      </c>
      <c r="CM43" s="313"/>
      <c r="CN43" s="313"/>
      <c r="CO43" s="313"/>
      <c r="CP43" s="313"/>
      <c r="CQ43" s="313"/>
      <c r="CR43" s="313"/>
      <c r="CS43" s="313"/>
      <c r="CT43" s="313"/>
      <c r="CU43" s="313"/>
      <c r="CV43" s="313"/>
      <c r="CW43" s="313"/>
      <c r="CX43" s="313"/>
      <c r="CY43" s="313"/>
      <c r="CZ43" s="313"/>
      <c r="DA43" s="313"/>
      <c r="DB43" s="313"/>
      <c r="DC43" s="313"/>
      <c r="DD43" s="313"/>
      <c r="DE43" s="313"/>
      <c r="DF43" s="313"/>
      <c r="DG43" s="313"/>
      <c r="DH43" s="313"/>
      <c r="DI43" s="313"/>
      <c r="DJ43" s="313"/>
      <c r="DK43" s="313"/>
      <c r="DL43" s="313"/>
      <c r="DM43" s="313"/>
      <c r="DN43" s="313"/>
      <c r="DO43" s="313"/>
      <c r="DP43" s="313"/>
      <c r="DQ43" s="313"/>
      <c r="DR43" s="313"/>
      <c r="DS43" s="313"/>
      <c r="DT43" s="313"/>
      <c r="DU43" s="313"/>
      <c r="DV43" s="313"/>
      <c r="DW43" s="313"/>
      <c r="DX43" s="313"/>
      <c r="DY43" s="313"/>
      <c r="DZ43" s="313"/>
      <c r="EA43" s="313"/>
    </row>
    <row r="44" spans="1:131" ht="14.25" customHeight="1" x14ac:dyDescent="0.25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</row>
    <row r="45" spans="1:131" ht="15" customHeight="1" x14ac:dyDescent="0.25">
      <c r="A45" s="306" t="s">
        <v>59</v>
      </c>
      <c r="B45" s="306"/>
      <c r="C45" s="306"/>
      <c r="D45" s="306"/>
      <c r="E45" s="306"/>
      <c r="F45" s="306"/>
      <c r="G45" s="306"/>
      <c r="H45" s="306"/>
      <c r="I45" s="306"/>
      <c r="J45" s="306"/>
      <c r="K45" s="306"/>
      <c r="L45" s="306"/>
      <c r="M45" s="306"/>
      <c r="N45" s="306"/>
      <c r="O45" s="306"/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  <c r="AA45" s="306"/>
      <c r="AB45" s="306"/>
      <c r="AC45" s="306"/>
      <c r="AD45" s="306"/>
      <c r="AE45" s="306"/>
      <c r="AF45" s="306"/>
      <c r="AG45" s="306"/>
      <c r="AH45" s="306"/>
      <c r="AI45" s="306"/>
      <c r="AJ45" s="306"/>
      <c r="AK45" s="306"/>
      <c r="AL45" s="306"/>
      <c r="AM45" s="306"/>
      <c r="AN45" s="306"/>
      <c r="AO45" s="306"/>
      <c r="AP45" s="306"/>
      <c r="AQ45" s="306"/>
      <c r="AR45" s="306"/>
      <c r="AS45" s="306"/>
      <c r="AT45" s="306"/>
      <c r="AU45" s="306"/>
      <c r="AV45" s="306"/>
      <c r="AW45" s="306"/>
      <c r="AX45" s="306"/>
      <c r="AY45" s="306"/>
      <c r="AZ45" s="306"/>
      <c r="BA45" s="306"/>
      <c r="BB45" s="306"/>
      <c r="BC45" s="306"/>
      <c r="BD45" s="306"/>
      <c r="BE45" s="306"/>
      <c r="BF45" s="306"/>
      <c r="BG45" s="306"/>
      <c r="BH45" s="306"/>
      <c r="BI45" s="306"/>
      <c r="BJ45" s="306"/>
      <c r="BK45" s="322" t="s">
        <v>43</v>
      </c>
      <c r="BL45" s="322"/>
      <c r="BM45" s="322"/>
      <c r="BN45" s="322"/>
      <c r="BO45" s="322"/>
      <c r="BP45" s="322"/>
      <c r="BQ45" s="322"/>
      <c r="BR45" s="322"/>
      <c r="BS45" s="322"/>
      <c r="BT45" s="322"/>
      <c r="BU45" s="322"/>
      <c r="BV45" s="322"/>
      <c r="BW45" s="322"/>
      <c r="BX45" s="322"/>
      <c r="BY45" s="322"/>
      <c r="BZ45" s="322"/>
      <c r="CA45" s="322"/>
      <c r="CB45" s="322"/>
      <c r="CC45" s="322"/>
      <c r="CD45" s="322"/>
      <c r="CE45" s="322"/>
      <c r="CF45" s="314">
        <f>INDEX(Ясюкова!$C$15:$AX$1015,$CZ$2,13)</f>
        <v>2</v>
      </c>
      <c r="CG45" s="314"/>
      <c r="CH45" s="314"/>
      <c r="CI45" s="314"/>
      <c r="CJ45" s="314"/>
      <c r="CK45" s="44"/>
      <c r="CL45" s="313" t="s">
        <v>44</v>
      </c>
      <c r="CM45" s="313"/>
      <c r="CN45" s="313"/>
      <c r="CO45" s="313"/>
      <c r="CP45" s="313"/>
      <c r="CQ45" s="313"/>
      <c r="CR45" s="313"/>
      <c r="CS45" s="313"/>
      <c r="CT45" s="313"/>
      <c r="CU45" s="313"/>
      <c r="CV45" s="313"/>
      <c r="CW45" s="313"/>
      <c r="CX45" s="313"/>
      <c r="CY45" s="313"/>
      <c r="CZ45" s="313"/>
      <c r="DA45" s="313"/>
      <c r="DB45" s="313"/>
      <c r="DC45" s="313"/>
      <c r="DD45" s="313"/>
      <c r="DE45" s="313"/>
      <c r="DF45" s="313"/>
      <c r="DG45" s="313"/>
      <c r="DH45" s="313"/>
      <c r="DI45" s="313"/>
      <c r="DJ45" s="313"/>
      <c r="DK45" s="313"/>
      <c r="DL45" s="313"/>
      <c r="DM45" s="313"/>
      <c r="DN45" s="313"/>
      <c r="DO45" s="313"/>
      <c r="DP45" s="313"/>
      <c r="DQ45" s="313"/>
      <c r="DR45" s="313"/>
      <c r="DS45" s="313"/>
      <c r="DT45" s="313"/>
      <c r="DU45" s="313"/>
      <c r="DV45" s="313"/>
      <c r="DW45" s="313"/>
      <c r="DX45" s="313"/>
      <c r="DY45" s="313"/>
      <c r="DZ45" s="313"/>
      <c r="EA45" s="313"/>
    </row>
    <row r="46" spans="1:131" ht="18" customHeight="1" x14ac:dyDescent="0.25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</row>
    <row r="47" spans="1:131" ht="15.75" x14ac:dyDescent="0.25">
      <c r="A47" s="306" t="s">
        <v>58</v>
      </c>
      <c r="B47" s="306"/>
      <c r="C47" s="306"/>
      <c r="D47" s="306"/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  <c r="AA47" s="306"/>
      <c r="AB47" s="306"/>
      <c r="AC47" s="306"/>
      <c r="AD47" s="306"/>
      <c r="AE47" s="306"/>
      <c r="AF47" s="306"/>
      <c r="AG47" s="306"/>
      <c r="AH47" s="306"/>
      <c r="AI47" s="306"/>
      <c r="AJ47" s="306"/>
      <c r="AK47" s="306"/>
      <c r="AL47" s="306"/>
      <c r="AM47" s="306"/>
      <c r="AN47" s="306"/>
      <c r="AO47" s="306"/>
      <c r="AP47" s="306"/>
      <c r="AQ47" s="306"/>
      <c r="AR47" s="306"/>
      <c r="AS47" s="306"/>
      <c r="AT47" s="306"/>
      <c r="AU47" s="306"/>
      <c r="AV47" s="306"/>
      <c r="AW47" s="306"/>
      <c r="AX47" s="306"/>
      <c r="AY47" s="306"/>
      <c r="AZ47" s="306"/>
      <c r="BA47" s="306"/>
      <c r="BB47" s="306"/>
      <c r="BC47" s="306"/>
      <c r="BD47" s="306"/>
      <c r="BE47" s="306"/>
      <c r="BF47" s="306"/>
      <c r="BG47" s="306"/>
      <c r="BH47" s="306"/>
      <c r="BI47" s="306"/>
      <c r="BJ47" s="306"/>
      <c r="BK47" s="322" t="s">
        <v>43</v>
      </c>
      <c r="BL47" s="322"/>
      <c r="BM47" s="322"/>
      <c r="BN47" s="322"/>
      <c r="BO47" s="322"/>
      <c r="BP47" s="322"/>
      <c r="BQ47" s="322"/>
      <c r="BR47" s="322"/>
      <c r="BS47" s="322"/>
      <c r="BT47" s="322"/>
      <c r="BU47" s="322"/>
      <c r="BV47" s="322"/>
      <c r="BW47" s="322"/>
      <c r="BX47" s="322"/>
      <c r="BY47" s="322"/>
      <c r="BZ47" s="322"/>
      <c r="CA47" s="322"/>
      <c r="CB47" s="322"/>
      <c r="CC47" s="322"/>
      <c r="CD47" s="322"/>
      <c r="CE47" s="322"/>
      <c r="CF47" s="314">
        <f>INDEX(Ясюкова!$C$15:$AX$1015,$CZ$2,14)</f>
        <v>4</v>
      </c>
      <c r="CG47" s="314"/>
      <c r="CH47" s="314"/>
      <c r="CI47" s="314"/>
      <c r="CJ47" s="314"/>
      <c r="CK47" s="44"/>
      <c r="CL47" s="313" t="s">
        <v>45</v>
      </c>
      <c r="CM47" s="313"/>
      <c r="CN47" s="313"/>
      <c r="CO47" s="313"/>
      <c r="CP47" s="313"/>
      <c r="CQ47" s="313"/>
      <c r="CR47" s="313"/>
      <c r="CS47" s="313"/>
      <c r="CT47" s="313"/>
      <c r="CU47" s="313"/>
      <c r="CV47" s="313"/>
      <c r="CW47" s="313"/>
      <c r="CX47" s="313"/>
      <c r="CY47" s="313"/>
      <c r="CZ47" s="313"/>
      <c r="DA47" s="313"/>
      <c r="DB47" s="313"/>
      <c r="DC47" s="313"/>
      <c r="DD47" s="313"/>
      <c r="DE47" s="313"/>
      <c r="DF47" s="313"/>
      <c r="DG47" s="313"/>
      <c r="DH47" s="313"/>
      <c r="DI47" s="313"/>
      <c r="DJ47" s="313"/>
      <c r="DK47" s="313"/>
      <c r="DL47" s="313"/>
      <c r="DM47" s="313"/>
      <c r="DN47" s="313"/>
      <c r="DO47" s="313"/>
      <c r="DP47" s="313"/>
      <c r="DQ47" s="313"/>
      <c r="DR47" s="313"/>
      <c r="DS47" s="313"/>
      <c r="DT47" s="313"/>
      <c r="DU47" s="313"/>
      <c r="DV47" s="313"/>
      <c r="DW47" s="313"/>
      <c r="DX47" s="313"/>
      <c r="DY47" s="313"/>
      <c r="DZ47" s="313"/>
      <c r="EA47" s="313"/>
    </row>
    <row r="48" spans="1:131" ht="4.5" customHeight="1" x14ac:dyDescent="0.25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</row>
    <row r="49" spans="1:131" ht="15.75" x14ac:dyDescent="0.25">
      <c r="A49" s="328" t="s">
        <v>46</v>
      </c>
      <c r="B49" s="328"/>
      <c r="C49" s="328"/>
      <c r="D49" s="328"/>
      <c r="E49" s="328"/>
      <c r="F49" s="328"/>
      <c r="G49" s="328"/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  <c r="AC49" s="328"/>
      <c r="AD49" s="328"/>
      <c r="AE49" s="328"/>
      <c r="AF49" s="328"/>
      <c r="AG49" s="328"/>
      <c r="AH49" s="328"/>
      <c r="AI49" s="328"/>
      <c r="AJ49" s="328"/>
      <c r="AK49" s="328"/>
      <c r="AL49" s="328"/>
      <c r="AM49" s="328"/>
      <c r="AN49" s="328"/>
      <c r="AO49" s="328"/>
      <c r="AP49" s="328"/>
      <c r="AQ49" s="328"/>
      <c r="AR49" s="328"/>
      <c r="AS49" s="328"/>
      <c r="AT49" s="328"/>
      <c r="AU49" s="328"/>
      <c r="AV49" s="328"/>
      <c r="AW49" s="328"/>
      <c r="AX49" s="328"/>
      <c r="AY49" s="328"/>
      <c r="AZ49" s="328"/>
      <c r="BA49" s="328"/>
      <c r="BB49" s="306"/>
      <c r="BC49" s="306"/>
      <c r="BD49" s="306"/>
      <c r="BE49" s="306"/>
      <c r="BF49" s="306"/>
      <c r="BG49" s="306"/>
      <c r="BH49" s="306"/>
      <c r="BI49" s="306"/>
      <c r="BJ49" s="306"/>
      <c r="BK49" s="323"/>
      <c r="BL49" s="323"/>
      <c r="BM49" s="323"/>
      <c r="BN49" s="323"/>
      <c r="BO49" s="323"/>
      <c r="BP49" s="323"/>
      <c r="BQ49" s="323"/>
      <c r="BR49" s="323"/>
      <c r="BS49" s="323"/>
      <c r="BT49" s="323"/>
      <c r="BU49" s="323"/>
      <c r="BV49" s="323"/>
      <c r="BW49" s="323"/>
      <c r="BX49" s="323"/>
      <c r="BY49" s="323"/>
      <c r="BZ49" s="323"/>
      <c r="CA49" s="323"/>
      <c r="CB49" s="323"/>
      <c r="CC49" s="323"/>
      <c r="CD49" s="323"/>
      <c r="CE49" s="323"/>
      <c r="CF49" s="323"/>
      <c r="CG49" s="323"/>
      <c r="CH49" s="323"/>
      <c r="CI49" s="323"/>
      <c r="CJ49" s="323"/>
      <c r="CK49" s="44"/>
      <c r="CL49" s="313"/>
      <c r="CM49" s="313"/>
      <c r="CN49" s="313"/>
      <c r="CO49" s="313"/>
      <c r="CP49" s="313"/>
      <c r="CQ49" s="313"/>
      <c r="CR49" s="313"/>
      <c r="CS49" s="313"/>
      <c r="CT49" s="313"/>
      <c r="CU49" s="313"/>
      <c r="CV49" s="313"/>
      <c r="CW49" s="313"/>
      <c r="CX49" s="313"/>
      <c r="CY49" s="313"/>
      <c r="CZ49" s="313"/>
      <c r="DA49" s="313"/>
      <c r="DB49" s="313"/>
      <c r="DC49" s="313"/>
      <c r="DD49" s="313"/>
      <c r="DE49" s="313"/>
      <c r="DF49" s="313"/>
      <c r="DG49" s="313"/>
      <c r="DH49" s="313"/>
      <c r="DI49" s="313"/>
      <c r="DJ49" s="313"/>
      <c r="DK49" s="313"/>
      <c r="DL49" s="313"/>
      <c r="DM49" s="313"/>
      <c r="DN49" s="313"/>
      <c r="DO49" s="313"/>
      <c r="DP49" s="313"/>
      <c r="DQ49" s="313"/>
      <c r="DR49" s="313"/>
      <c r="DS49" s="313"/>
      <c r="DT49" s="313"/>
      <c r="DU49" s="313"/>
      <c r="DV49" s="313"/>
      <c r="DW49" s="313"/>
      <c r="DX49" s="313"/>
      <c r="DY49" s="313"/>
      <c r="DZ49" s="313"/>
      <c r="EA49" s="313"/>
    </row>
    <row r="50" spans="1:131" ht="5.25" customHeight="1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</row>
    <row r="51" spans="1:131" ht="15" customHeight="1" x14ac:dyDescent="0.25">
      <c r="A51" s="49"/>
      <c r="B51" s="46"/>
      <c r="C51" s="46"/>
      <c r="D51" s="327" t="s">
        <v>57</v>
      </c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27"/>
      <c r="U51" s="327"/>
      <c r="V51" s="327"/>
      <c r="W51" s="327"/>
      <c r="X51" s="327"/>
      <c r="Y51" s="327"/>
      <c r="Z51" s="327"/>
      <c r="AA51" s="327"/>
      <c r="AB51" s="327"/>
      <c r="AC51" s="327"/>
      <c r="AD51" s="327"/>
      <c r="AE51" s="327"/>
      <c r="AF51" s="327"/>
      <c r="AG51" s="327"/>
      <c r="AH51" s="327"/>
      <c r="AI51" s="327"/>
      <c r="AJ51" s="327"/>
      <c r="AK51" s="327"/>
      <c r="AL51" s="327"/>
      <c r="AM51" s="327"/>
      <c r="AN51" s="327"/>
      <c r="AO51" s="327"/>
      <c r="AP51" s="327"/>
      <c r="AQ51" s="327"/>
      <c r="AR51" s="327"/>
      <c r="AS51" s="327"/>
      <c r="AT51" s="327"/>
      <c r="AU51" s="327"/>
      <c r="AV51" s="327"/>
      <c r="AW51" s="327"/>
      <c r="AX51" s="327"/>
      <c r="AY51" s="327"/>
      <c r="AZ51" s="327"/>
      <c r="BA51" s="327"/>
      <c r="BB51" s="327"/>
      <c r="BC51" s="327"/>
      <c r="BD51" s="327"/>
      <c r="BE51" s="327"/>
      <c r="BF51" s="327"/>
      <c r="BG51" s="327"/>
      <c r="BH51" s="327"/>
      <c r="BI51" s="327"/>
      <c r="BJ51" s="327"/>
      <c r="BK51" s="324" t="s">
        <v>43</v>
      </c>
      <c r="BL51" s="324"/>
      <c r="BM51" s="324"/>
      <c r="BN51" s="324"/>
      <c r="BO51" s="324"/>
      <c r="BP51" s="324"/>
      <c r="BQ51" s="324"/>
      <c r="BR51" s="324"/>
      <c r="BS51" s="324"/>
      <c r="BT51" s="324"/>
      <c r="BU51" s="324"/>
      <c r="BV51" s="324"/>
      <c r="BW51" s="324"/>
      <c r="BX51" s="324"/>
      <c r="BY51" s="324"/>
      <c r="BZ51" s="324"/>
      <c r="CA51" s="324"/>
      <c r="CB51" s="324"/>
      <c r="CC51" s="324"/>
      <c r="CD51" s="324"/>
      <c r="CE51" s="324"/>
      <c r="CF51" s="325">
        <f>INDEX(Ясюкова!$C$15:$AX$1015,$CZ$2,15)</f>
        <v>2</v>
      </c>
      <c r="CG51" s="325"/>
      <c r="CH51" s="325"/>
      <c r="CI51" s="325"/>
      <c r="CJ51" s="325"/>
      <c r="CK51" s="44"/>
      <c r="CL51" s="326" t="s">
        <v>47</v>
      </c>
      <c r="CM51" s="326"/>
      <c r="CN51" s="326"/>
      <c r="CO51" s="326"/>
      <c r="CP51" s="326"/>
      <c r="CQ51" s="326"/>
      <c r="CR51" s="326"/>
      <c r="CS51" s="326"/>
      <c r="CT51" s="326"/>
      <c r="CU51" s="326"/>
      <c r="CV51" s="326"/>
      <c r="CW51" s="326"/>
      <c r="CX51" s="326"/>
      <c r="CY51" s="326"/>
      <c r="CZ51" s="326"/>
      <c r="DA51" s="326"/>
      <c r="DB51" s="326"/>
      <c r="DC51" s="326"/>
      <c r="DD51" s="326"/>
      <c r="DE51" s="326"/>
      <c r="DF51" s="326"/>
      <c r="DG51" s="326"/>
      <c r="DH51" s="326"/>
      <c r="DI51" s="326"/>
      <c r="DJ51" s="326"/>
      <c r="DK51" s="326"/>
      <c r="DL51" s="326"/>
      <c r="DM51" s="326"/>
      <c r="DN51" s="326"/>
      <c r="DO51" s="326"/>
      <c r="DP51" s="326"/>
      <c r="DQ51" s="326"/>
      <c r="DR51" s="326"/>
      <c r="DS51" s="326"/>
      <c r="DT51" s="326"/>
      <c r="DU51" s="326"/>
      <c r="DV51" s="326"/>
      <c r="DW51" s="326"/>
      <c r="DX51" s="326"/>
      <c r="DY51" s="326"/>
      <c r="DZ51" s="326"/>
      <c r="EA51" s="326"/>
    </row>
    <row r="52" spans="1:131" ht="7.5" customHeight="1" x14ac:dyDescent="0.25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</row>
    <row r="53" spans="1:131" ht="15" customHeight="1" x14ac:dyDescent="0.25">
      <c r="A53" s="49"/>
      <c r="B53" s="46"/>
      <c r="C53" s="46"/>
      <c r="D53" s="327" t="s">
        <v>56</v>
      </c>
      <c r="E53" s="327"/>
      <c r="F53" s="327"/>
      <c r="G53" s="327"/>
      <c r="H53" s="327"/>
      <c r="I53" s="327"/>
      <c r="J53" s="327"/>
      <c r="K53" s="327"/>
      <c r="L53" s="327"/>
      <c r="M53" s="327"/>
      <c r="N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7"/>
      <c r="Z53" s="327"/>
      <c r="AA53" s="327"/>
      <c r="AB53" s="327"/>
      <c r="AC53" s="327"/>
      <c r="AD53" s="327"/>
      <c r="AE53" s="327"/>
      <c r="AF53" s="327"/>
      <c r="AG53" s="327"/>
      <c r="AH53" s="327"/>
      <c r="AI53" s="327"/>
      <c r="AJ53" s="327"/>
      <c r="AK53" s="327"/>
      <c r="AL53" s="327"/>
      <c r="AM53" s="327"/>
      <c r="AN53" s="327"/>
      <c r="AO53" s="327"/>
      <c r="AP53" s="327"/>
      <c r="AQ53" s="327"/>
      <c r="AR53" s="327"/>
      <c r="AS53" s="327"/>
      <c r="AT53" s="327"/>
      <c r="AU53" s="327"/>
      <c r="AV53" s="327"/>
      <c r="AW53" s="327"/>
      <c r="AX53" s="327"/>
      <c r="AY53" s="327"/>
      <c r="AZ53" s="327"/>
      <c r="BA53" s="327"/>
      <c r="BB53" s="327"/>
      <c r="BC53" s="327"/>
      <c r="BD53" s="327"/>
      <c r="BE53" s="327"/>
      <c r="BF53" s="327"/>
      <c r="BG53" s="327"/>
      <c r="BH53" s="327"/>
      <c r="BI53" s="327"/>
      <c r="BJ53" s="327"/>
      <c r="BK53" s="324" t="s">
        <v>43</v>
      </c>
      <c r="BL53" s="324"/>
      <c r="BM53" s="324"/>
      <c r="BN53" s="324"/>
      <c r="BO53" s="324"/>
      <c r="BP53" s="324"/>
      <c r="BQ53" s="324"/>
      <c r="BR53" s="324"/>
      <c r="BS53" s="324"/>
      <c r="BT53" s="324"/>
      <c r="BU53" s="324"/>
      <c r="BV53" s="324"/>
      <c r="BW53" s="324"/>
      <c r="BX53" s="324"/>
      <c r="BY53" s="324"/>
      <c r="BZ53" s="324"/>
      <c r="CA53" s="324"/>
      <c r="CB53" s="324"/>
      <c r="CC53" s="324"/>
      <c r="CD53" s="324"/>
      <c r="CE53" s="324"/>
      <c r="CF53" s="325">
        <f>INDEX(Ясюкова!$C$15:$AX$1015,$CZ$2,16)</f>
        <v>1</v>
      </c>
      <c r="CG53" s="325"/>
      <c r="CH53" s="325"/>
      <c r="CI53" s="325"/>
      <c r="CJ53" s="325"/>
      <c r="CK53" s="44"/>
      <c r="CL53" s="326" t="s">
        <v>47</v>
      </c>
      <c r="CM53" s="326"/>
      <c r="CN53" s="326"/>
      <c r="CO53" s="326"/>
      <c r="CP53" s="326"/>
      <c r="CQ53" s="326"/>
      <c r="CR53" s="326"/>
      <c r="CS53" s="326"/>
      <c r="CT53" s="326"/>
      <c r="CU53" s="326"/>
      <c r="CV53" s="326"/>
      <c r="CW53" s="326"/>
      <c r="CX53" s="326"/>
      <c r="CY53" s="326"/>
      <c r="CZ53" s="326"/>
      <c r="DA53" s="326"/>
      <c r="DB53" s="326"/>
      <c r="DC53" s="326"/>
      <c r="DD53" s="326"/>
      <c r="DE53" s="326"/>
      <c r="DF53" s="326"/>
      <c r="DG53" s="326"/>
      <c r="DH53" s="326"/>
      <c r="DI53" s="326"/>
      <c r="DJ53" s="326"/>
      <c r="DK53" s="326"/>
      <c r="DL53" s="326"/>
      <c r="DM53" s="326"/>
      <c r="DN53" s="326"/>
      <c r="DO53" s="326"/>
      <c r="DP53" s="326"/>
      <c r="DQ53" s="326"/>
      <c r="DR53" s="326"/>
      <c r="DS53" s="326"/>
      <c r="DT53" s="326"/>
      <c r="DU53" s="326"/>
      <c r="DV53" s="326"/>
      <c r="DW53" s="326"/>
      <c r="DX53" s="326"/>
      <c r="DY53" s="326"/>
      <c r="DZ53" s="326"/>
      <c r="EA53" s="326"/>
    </row>
    <row r="54" spans="1:131" ht="5.25" customHeight="1" x14ac:dyDescent="0.25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</row>
    <row r="55" spans="1:131" ht="15" customHeight="1" x14ac:dyDescent="0.25">
      <c r="A55" s="49"/>
      <c r="B55" s="46"/>
      <c r="C55" s="46"/>
      <c r="D55" s="327" t="s">
        <v>55</v>
      </c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  <c r="AA55" s="327"/>
      <c r="AB55" s="327"/>
      <c r="AC55" s="327"/>
      <c r="AD55" s="327"/>
      <c r="AE55" s="327"/>
      <c r="AF55" s="327"/>
      <c r="AG55" s="327"/>
      <c r="AH55" s="327"/>
      <c r="AI55" s="327"/>
      <c r="AJ55" s="327"/>
      <c r="AK55" s="327"/>
      <c r="AL55" s="327"/>
      <c r="AM55" s="327"/>
      <c r="AN55" s="327"/>
      <c r="AO55" s="327"/>
      <c r="AP55" s="327"/>
      <c r="AQ55" s="327"/>
      <c r="AR55" s="327"/>
      <c r="AS55" s="327"/>
      <c r="AT55" s="327"/>
      <c r="AU55" s="327"/>
      <c r="AV55" s="327"/>
      <c r="AW55" s="327"/>
      <c r="AX55" s="327"/>
      <c r="AY55" s="327"/>
      <c r="AZ55" s="327"/>
      <c r="BA55" s="327"/>
      <c r="BB55" s="327"/>
      <c r="BC55" s="327"/>
      <c r="BD55" s="327"/>
      <c r="BE55" s="327"/>
      <c r="BF55" s="327"/>
      <c r="BG55" s="327"/>
      <c r="BH55" s="327"/>
      <c r="BI55" s="327"/>
      <c r="BJ55" s="327"/>
      <c r="BK55" s="324" t="s">
        <v>43</v>
      </c>
      <c r="BL55" s="324"/>
      <c r="BM55" s="324"/>
      <c r="BN55" s="324"/>
      <c r="BO55" s="324"/>
      <c r="BP55" s="324"/>
      <c r="BQ55" s="324"/>
      <c r="BR55" s="324"/>
      <c r="BS55" s="324"/>
      <c r="BT55" s="324"/>
      <c r="BU55" s="324"/>
      <c r="BV55" s="324"/>
      <c r="BW55" s="324"/>
      <c r="BX55" s="324"/>
      <c r="BY55" s="324"/>
      <c r="BZ55" s="324"/>
      <c r="CA55" s="324"/>
      <c r="CB55" s="324"/>
      <c r="CC55" s="324"/>
      <c r="CD55" s="324"/>
      <c r="CE55" s="324"/>
      <c r="CF55" s="325">
        <f>INDEX(Ясюкова!$C$15:$AX$1015,$CZ$2,17)</f>
        <v>1</v>
      </c>
      <c r="CG55" s="325"/>
      <c r="CH55" s="325"/>
      <c r="CI55" s="325"/>
      <c r="CJ55" s="325"/>
      <c r="CK55" s="44"/>
      <c r="CL55" s="326" t="s">
        <v>44</v>
      </c>
      <c r="CM55" s="326"/>
      <c r="CN55" s="326"/>
      <c r="CO55" s="326"/>
      <c r="CP55" s="326"/>
      <c r="CQ55" s="326"/>
      <c r="CR55" s="326"/>
      <c r="CS55" s="326"/>
      <c r="CT55" s="326"/>
      <c r="CU55" s="326"/>
      <c r="CV55" s="326"/>
      <c r="CW55" s="326"/>
      <c r="CX55" s="326"/>
      <c r="CY55" s="326"/>
      <c r="CZ55" s="326"/>
      <c r="DA55" s="326"/>
      <c r="DB55" s="326"/>
      <c r="DC55" s="326"/>
      <c r="DD55" s="326"/>
      <c r="DE55" s="326"/>
      <c r="DF55" s="326"/>
      <c r="DG55" s="326"/>
      <c r="DH55" s="326"/>
      <c r="DI55" s="326"/>
      <c r="DJ55" s="326"/>
      <c r="DK55" s="326"/>
      <c r="DL55" s="326"/>
      <c r="DM55" s="326"/>
      <c r="DN55" s="326"/>
      <c r="DO55" s="326"/>
      <c r="DP55" s="326"/>
      <c r="DQ55" s="326"/>
      <c r="DR55" s="326"/>
      <c r="DS55" s="326"/>
      <c r="DT55" s="326"/>
      <c r="DU55" s="326"/>
      <c r="DV55" s="326"/>
      <c r="DW55" s="326"/>
      <c r="DX55" s="326"/>
      <c r="DY55" s="326"/>
      <c r="DZ55" s="326"/>
      <c r="EA55" s="326"/>
    </row>
    <row r="56" spans="1:131" ht="12.75" customHeight="1" x14ac:dyDescent="0.25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</row>
    <row r="57" spans="1:131" ht="15" customHeight="1" x14ac:dyDescent="0.25">
      <c r="A57" s="306" t="s">
        <v>54</v>
      </c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6"/>
      <c r="AF57" s="306"/>
      <c r="AG57" s="306"/>
      <c r="AH57" s="306"/>
      <c r="AI57" s="306"/>
      <c r="AJ57" s="306"/>
      <c r="AK57" s="306"/>
      <c r="AL57" s="306"/>
      <c r="AM57" s="306"/>
      <c r="AN57" s="306"/>
      <c r="AO57" s="306"/>
      <c r="AP57" s="306"/>
      <c r="AQ57" s="306"/>
      <c r="AR57" s="306"/>
      <c r="AS57" s="306"/>
      <c r="AT57" s="306"/>
      <c r="AU57" s="306"/>
      <c r="AV57" s="306"/>
      <c r="AW57" s="306"/>
      <c r="AX57" s="306"/>
      <c r="AY57" s="306"/>
      <c r="AZ57" s="306"/>
      <c r="BA57" s="306"/>
      <c r="BB57" s="306"/>
      <c r="BC57" s="306"/>
      <c r="BD57" s="306"/>
      <c r="BE57" s="306"/>
      <c r="BF57" s="306"/>
      <c r="BG57" s="306"/>
      <c r="BH57" s="306"/>
      <c r="BI57" s="306"/>
      <c r="BJ57" s="306"/>
      <c r="BK57" s="322" t="s">
        <v>43</v>
      </c>
      <c r="BL57" s="322"/>
      <c r="BM57" s="322"/>
      <c r="BN57" s="322"/>
      <c r="BO57" s="322"/>
      <c r="BP57" s="322"/>
      <c r="BQ57" s="322"/>
      <c r="BR57" s="322"/>
      <c r="BS57" s="322"/>
      <c r="BT57" s="322"/>
      <c r="BU57" s="322"/>
      <c r="BV57" s="322"/>
      <c r="BW57" s="322"/>
      <c r="BX57" s="322"/>
      <c r="BY57" s="322"/>
      <c r="BZ57" s="322"/>
      <c r="CA57" s="322"/>
      <c r="CB57" s="322"/>
      <c r="CC57" s="322"/>
      <c r="CD57" s="322"/>
      <c r="CE57" s="322"/>
      <c r="CF57" s="314">
        <f>INDEX(Ясюкова!$C$15:$AX$1015,$CZ$2,18)</f>
        <v>2</v>
      </c>
      <c r="CG57" s="314"/>
      <c r="CH57" s="314"/>
      <c r="CI57" s="314"/>
      <c r="CJ57" s="314"/>
      <c r="CK57" s="44"/>
      <c r="CL57" s="313" t="s">
        <v>44</v>
      </c>
      <c r="CM57" s="313"/>
      <c r="CN57" s="313"/>
      <c r="CO57" s="313"/>
      <c r="CP57" s="313"/>
      <c r="CQ57" s="313"/>
      <c r="CR57" s="313"/>
      <c r="CS57" s="313"/>
      <c r="CT57" s="313"/>
      <c r="CU57" s="313"/>
      <c r="CV57" s="313"/>
      <c r="CW57" s="313"/>
      <c r="CX57" s="313"/>
      <c r="CY57" s="313"/>
      <c r="CZ57" s="313"/>
      <c r="DA57" s="313"/>
      <c r="DB57" s="313"/>
      <c r="DC57" s="313"/>
      <c r="DD57" s="313"/>
      <c r="DE57" s="313"/>
      <c r="DF57" s="313"/>
      <c r="DG57" s="313"/>
      <c r="DH57" s="313"/>
      <c r="DI57" s="313"/>
      <c r="DJ57" s="313"/>
      <c r="DK57" s="313"/>
      <c r="DL57" s="313"/>
      <c r="DM57" s="313"/>
      <c r="DN57" s="313"/>
      <c r="DO57" s="313"/>
      <c r="DP57" s="313"/>
      <c r="DQ57" s="313"/>
      <c r="DR57" s="313"/>
      <c r="DS57" s="313"/>
      <c r="DT57" s="313"/>
      <c r="DU57" s="313"/>
      <c r="DV57" s="313"/>
      <c r="DW57" s="313"/>
      <c r="DX57" s="313"/>
      <c r="DY57" s="313"/>
      <c r="DZ57" s="313"/>
      <c r="EA57" s="313"/>
    </row>
    <row r="58" spans="1:131" ht="11.25" customHeight="1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</row>
    <row r="59" spans="1:131" ht="15.75" x14ac:dyDescent="0.25">
      <c r="A59" s="306" t="s">
        <v>62</v>
      </c>
      <c r="B59" s="306"/>
      <c r="C59" s="306"/>
      <c r="D59" s="306"/>
      <c r="E59" s="306"/>
      <c r="F59" s="306"/>
      <c r="G59" s="306"/>
      <c r="H59" s="306"/>
      <c r="I59" s="306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6"/>
      <c r="AC59" s="306"/>
      <c r="AD59" s="306"/>
      <c r="AE59" s="306"/>
      <c r="AF59" s="306"/>
      <c r="AG59" s="306"/>
      <c r="AH59" s="306"/>
      <c r="AI59" s="306"/>
      <c r="AJ59" s="306"/>
      <c r="AK59" s="306"/>
      <c r="AL59" s="306"/>
      <c r="AM59" s="306"/>
      <c r="AN59" s="306"/>
      <c r="AO59" s="306"/>
      <c r="AP59" s="306"/>
      <c r="AQ59" s="306"/>
      <c r="AR59" s="306"/>
      <c r="AS59" s="306"/>
      <c r="AT59" s="306"/>
      <c r="AU59" s="306"/>
      <c r="AV59" s="306"/>
      <c r="AW59" s="306"/>
      <c r="AX59" s="306"/>
      <c r="AY59" s="306"/>
      <c r="AZ59" s="306"/>
      <c r="BA59" s="306"/>
      <c r="BB59" s="306"/>
      <c r="BC59" s="306"/>
      <c r="BD59" s="306"/>
      <c r="BE59" s="306"/>
      <c r="BF59" s="306"/>
      <c r="BG59" s="306"/>
      <c r="BH59" s="306"/>
      <c r="BI59" s="306"/>
      <c r="BJ59" s="306"/>
      <c r="BK59" s="322" t="s">
        <v>43</v>
      </c>
      <c r="BL59" s="322"/>
      <c r="BM59" s="322"/>
      <c r="BN59" s="322"/>
      <c r="BO59" s="322"/>
      <c r="BP59" s="322"/>
      <c r="BQ59" s="322"/>
      <c r="BR59" s="322"/>
      <c r="BS59" s="322"/>
      <c r="BT59" s="322"/>
      <c r="BU59" s="322"/>
      <c r="BV59" s="322"/>
      <c r="BW59" s="322"/>
      <c r="BX59" s="322"/>
      <c r="BY59" s="322"/>
      <c r="BZ59" s="322"/>
      <c r="CA59" s="322"/>
      <c r="CB59" s="322"/>
      <c r="CC59" s="322"/>
      <c r="CD59" s="322"/>
      <c r="CE59" s="322"/>
      <c r="CF59" s="314">
        <f>INDEX(Ясюкова!$C$15:$AX$1015,$CZ$2,19)</f>
        <v>1</v>
      </c>
      <c r="CG59" s="314"/>
      <c r="CH59" s="314"/>
      <c r="CI59" s="314"/>
      <c r="CJ59" s="314"/>
      <c r="CK59" s="44"/>
      <c r="CL59" s="313" t="s">
        <v>44</v>
      </c>
      <c r="CM59" s="313"/>
      <c r="CN59" s="313"/>
      <c r="CO59" s="313"/>
      <c r="CP59" s="313"/>
      <c r="CQ59" s="313"/>
      <c r="CR59" s="313"/>
      <c r="CS59" s="313"/>
      <c r="CT59" s="313"/>
      <c r="CU59" s="313"/>
      <c r="CV59" s="313"/>
      <c r="CW59" s="313"/>
      <c r="CX59" s="313"/>
      <c r="CY59" s="313"/>
      <c r="CZ59" s="313"/>
      <c r="DA59" s="313"/>
      <c r="DB59" s="313"/>
      <c r="DC59" s="313"/>
      <c r="DD59" s="313"/>
      <c r="DE59" s="313"/>
      <c r="DF59" s="313"/>
      <c r="DG59" s="313"/>
      <c r="DH59" s="313"/>
      <c r="DI59" s="313"/>
      <c r="DJ59" s="313"/>
      <c r="DK59" s="313"/>
      <c r="DL59" s="313"/>
      <c r="DM59" s="313"/>
      <c r="DN59" s="313"/>
      <c r="DO59" s="313"/>
      <c r="DP59" s="313"/>
      <c r="DQ59" s="313"/>
      <c r="DR59" s="313"/>
      <c r="DS59" s="313"/>
      <c r="DT59" s="313"/>
      <c r="DU59" s="313"/>
      <c r="DV59" s="313"/>
      <c r="DW59" s="313"/>
      <c r="DX59" s="313"/>
      <c r="DY59" s="313"/>
      <c r="DZ59" s="313"/>
      <c r="EA59" s="313"/>
    </row>
    <row r="60" spans="1:131" ht="12" customHeight="1" x14ac:dyDescent="0.25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</row>
    <row r="61" spans="1:131" ht="15.75" x14ac:dyDescent="0.25">
      <c r="A61" s="306" t="s">
        <v>53</v>
      </c>
      <c r="B61" s="306"/>
      <c r="C61" s="306"/>
      <c r="D61" s="306"/>
      <c r="E61" s="306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  <c r="AA61" s="306"/>
      <c r="AB61" s="306"/>
      <c r="AC61" s="306"/>
      <c r="AD61" s="306"/>
      <c r="AE61" s="306"/>
      <c r="AF61" s="306"/>
      <c r="AG61" s="306"/>
      <c r="AH61" s="306"/>
      <c r="AI61" s="306"/>
      <c r="AJ61" s="306"/>
      <c r="AK61" s="306"/>
      <c r="AL61" s="306"/>
      <c r="AM61" s="306"/>
      <c r="AN61" s="306"/>
      <c r="AO61" s="306"/>
      <c r="AP61" s="306"/>
      <c r="AQ61" s="306"/>
      <c r="AR61" s="306"/>
      <c r="AS61" s="306"/>
      <c r="AT61" s="306"/>
      <c r="AU61" s="306"/>
      <c r="AV61" s="306"/>
      <c r="AW61" s="306"/>
      <c r="AX61" s="306"/>
      <c r="AY61" s="306"/>
      <c r="AZ61" s="306"/>
      <c r="BA61" s="306"/>
      <c r="BB61" s="306"/>
      <c r="BC61" s="306"/>
      <c r="BD61" s="306"/>
      <c r="BE61" s="306"/>
      <c r="BF61" s="306"/>
      <c r="BG61" s="306"/>
      <c r="BH61" s="306"/>
      <c r="BI61" s="306"/>
      <c r="BJ61" s="306"/>
      <c r="BK61" s="322" t="s">
        <v>43</v>
      </c>
      <c r="BL61" s="322"/>
      <c r="BM61" s="322"/>
      <c r="BN61" s="322"/>
      <c r="BO61" s="322"/>
      <c r="BP61" s="322"/>
      <c r="BQ61" s="322"/>
      <c r="BR61" s="322"/>
      <c r="BS61" s="322"/>
      <c r="BT61" s="322"/>
      <c r="BU61" s="322"/>
      <c r="BV61" s="322"/>
      <c r="BW61" s="322"/>
      <c r="BX61" s="322"/>
      <c r="BY61" s="322"/>
      <c r="BZ61" s="322"/>
      <c r="CA61" s="322"/>
      <c r="CB61" s="322"/>
      <c r="CC61" s="322"/>
      <c r="CD61" s="322"/>
      <c r="CE61" s="322"/>
      <c r="CF61" s="314">
        <f>INDEX(Ясюкова!$C$15:$AX$1015,$CZ$2,20)</f>
        <v>1</v>
      </c>
      <c r="CG61" s="314"/>
      <c r="CH61" s="314"/>
      <c r="CI61" s="314"/>
      <c r="CJ61" s="314"/>
      <c r="CK61" s="44"/>
      <c r="CL61" s="313" t="s">
        <v>140</v>
      </c>
      <c r="CM61" s="313"/>
      <c r="CN61" s="313"/>
      <c r="CO61" s="313"/>
      <c r="CP61" s="313"/>
      <c r="CQ61" s="313"/>
      <c r="CR61" s="313"/>
      <c r="CS61" s="313"/>
      <c r="CT61" s="313"/>
      <c r="CU61" s="313"/>
      <c r="CV61" s="313"/>
      <c r="CW61" s="313"/>
      <c r="CX61" s="313"/>
      <c r="CY61" s="313"/>
      <c r="CZ61" s="313"/>
      <c r="DA61" s="313"/>
      <c r="DB61" s="313"/>
      <c r="DC61" s="313"/>
      <c r="DD61" s="313"/>
      <c r="DE61" s="313"/>
      <c r="DF61" s="313"/>
      <c r="DG61" s="313"/>
      <c r="DH61" s="313"/>
      <c r="DI61" s="313"/>
      <c r="DJ61" s="313"/>
      <c r="DK61" s="313"/>
      <c r="DL61" s="313"/>
      <c r="DM61" s="313"/>
      <c r="DN61" s="313"/>
      <c r="DO61" s="313"/>
      <c r="DP61" s="313"/>
      <c r="DQ61" s="313"/>
      <c r="DR61" s="313"/>
      <c r="DS61" s="313"/>
      <c r="DT61" s="313"/>
      <c r="DU61" s="313"/>
      <c r="DV61" s="313"/>
      <c r="DW61" s="313"/>
      <c r="DX61" s="313"/>
      <c r="DY61" s="313"/>
      <c r="DZ61" s="313"/>
      <c r="EA61" s="313"/>
    </row>
    <row r="62" spans="1:131" ht="14.25" customHeight="1" x14ac:dyDescent="0.25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</row>
    <row r="63" spans="1:131" ht="15.75" x14ac:dyDescent="0.25">
      <c r="A63" s="306" t="s">
        <v>52</v>
      </c>
      <c r="B63" s="306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6"/>
      <c r="AF63" s="306"/>
      <c r="AG63" s="306"/>
      <c r="AH63" s="306"/>
      <c r="AI63" s="306"/>
      <c r="AJ63" s="306"/>
      <c r="AK63" s="306"/>
      <c r="AL63" s="306"/>
      <c r="AM63" s="306"/>
      <c r="AN63" s="306"/>
      <c r="AO63" s="306"/>
      <c r="AP63" s="306"/>
      <c r="AQ63" s="306"/>
      <c r="AR63" s="306"/>
      <c r="AS63" s="306"/>
      <c r="AT63" s="306"/>
      <c r="AU63" s="306"/>
      <c r="AV63" s="306"/>
      <c r="AW63" s="306"/>
      <c r="AX63" s="306"/>
      <c r="AY63" s="306"/>
      <c r="AZ63" s="306"/>
      <c r="BA63" s="306"/>
      <c r="BB63" s="306"/>
      <c r="BC63" s="306"/>
      <c r="BD63" s="306"/>
      <c r="BE63" s="306"/>
      <c r="BF63" s="306"/>
      <c r="BG63" s="306"/>
      <c r="BH63" s="306"/>
      <c r="BI63" s="306"/>
      <c r="BJ63" s="306"/>
      <c r="BK63" s="322" t="s">
        <v>43</v>
      </c>
      <c r="BL63" s="322"/>
      <c r="BM63" s="322"/>
      <c r="BN63" s="322"/>
      <c r="BO63" s="322"/>
      <c r="BP63" s="322"/>
      <c r="BQ63" s="322"/>
      <c r="BR63" s="322"/>
      <c r="BS63" s="322"/>
      <c r="BT63" s="322"/>
      <c r="BU63" s="322"/>
      <c r="BV63" s="322"/>
      <c r="BW63" s="322"/>
      <c r="BX63" s="322"/>
      <c r="BY63" s="322"/>
      <c r="BZ63" s="322"/>
      <c r="CA63" s="322"/>
      <c r="CB63" s="322"/>
      <c r="CC63" s="322"/>
      <c r="CD63" s="322"/>
      <c r="CE63" s="322"/>
      <c r="CF63" s="314">
        <f>INDEX(Ясюкова!$C$15:$AX$1015,$CZ$2,21)</f>
        <v>1</v>
      </c>
      <c r="CG63" s="314"/>
      <c r="CH63" s="314"/>
      <c r="CI63" s="314"/>
      <c r="CJ63" s="314"/>
      <c r="CK63" s="44"/>
      <c r="CL63" s="313" t="s">
        <v>44</v>
      </c>
      <c r="CM63" s="313"/>
      <c r="CN63" s="313"/>
      <c r="CO63" s="313"/>
      <c r="CP63" s="313"/>
      <c r="CQ63" s="313"/>
      <c r="CR63" s="313"/>
      <c r="CS63" s="313"/>
      <c r="CT63" s="313"/>
      <c r="CU63" s="313"/>
      <c r="CV63" s="313"/>
      <c r="CW63" s="313"/>
      <c r="CX63" s="313"/>
      <c r="CY63" s="313"/>
      <c r="CZ63" s="313"/>
      <c r="DA63" s="313"/>
      <c r="DB63" s="313"/>
      <c r="DC63" s="313"/>
      <c r="DD63" s="313"/>
      <c r="DE63" s="313"/>
      <c r="DF63" s="313"/>
      <c r="DG63" s="313"/>
      <c r="DH63" s="313"/>
      <c r="DI63" s="313"/>
      <c r="DJ63" s="313"/>
      <c r="DK63" s="313"/>
      <c r="DL63" s="313"/>
      <c r="DM63" s="313"/>
      <c r="DN63" s="313"/>
      <c r="DO63" s="313"/>
      <c r="DP63" s="313"/>
      <c r="DQ63" s="313"/>
      <c r="DR63" s="313"/>
      <c r="DS63" s="313"/>
      <c r="DT63" s="313"/>
      <c r="DU63" s="313"/>
      <c r="DV63" s="313"/>
      <c r="DW63" s="313"/>
      <c r="DX63" s="313"/>
      <c r="DY63" s="313"/>
      <c r="DZ63" s="313"/>
      <c r="EA63" s="313"/>
    </row>
    <row r="64" spans="1:131" ht="12.75" customHeight="1" x14ac:dyDescent="0.25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</row>
    <row r="65" spans="1:134" ht="15.75" x14ac:dyDescent="0.25">
      <c r="A65" s="306" t="s">
        <v>51</v>
      </c>
      <c r="B65" s="306"/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22" t="s">
        <v>43</v>
      </c>
      <c r="BL65" s="322"/>
      <c r="BM65" s="322"/>
      <c r="BN65" s="322"/>
      <c r="BO65" s="322"/>
      <c r="BP65" s="322"/>
      <c r="BQ65" s="322"/>
      <c r="BR65" s="322"/>
      <c r="BS65" s="322"/>
      <c r="BT65" s="322"/>
      <c r="BU65" s="322"/>
      <c r="BV65" s="322"/>
      <c r="BW65" s="322"/>
      <c r="BX65" s="322"/>
      <c r="BY65" s="322"/>
      <c r="BZ65" s="322"/>
      <c r="CA65" s="322"/>
      <c r="CB65" s="322"/>
      <c r="CC65" s="322"/>
      <c r="CD65" s="322"/>
      <c r="CE65" s="322"/>
      <c r="CF65" s="314">
        <f>INDEX(Ясюкова!$C$15:$AX$1015,$CZ$2,22)</f>
        <v>4</v>
      </c>
      <c r="CG65" s="314"/>
      <c r="CH65" s="314"/>
      <c r="CI65" s="314"/>
      <c r="CJ65" s="314"/>
      <c r="CK65" s="44"/>
      <c r="CL65" s="313" t="s">
        <v>48</v>
      </c>
      <c r="CM65" s="313"/>
      <c r="CN65" s="313"/>
      <c r="CO65" s="313"/>
      <c r="CP65" s="313"/>
      <c r="CQ65" s="313"/>
      <c r="CR65" s="313"/>
      <c r="CS65" s="313"/>
      <c r="CT65" s="313"/>
      <c r="CU65" s="313"/>
      <c r="CV65" s="313"/>
      <c r="CW65" s="313"/>
      <c r="CX65" s="313"/>
      <c r="CY65" s="313"/>
      <c r="CZ65" s="313"/>
      <c r="DA65" s="313"/>
      <c r="DB65" s="313"/>
      <c r="DC65" s="313"/>
      <c r="DD65" s="313"/>
      <c r="DE65" s="313"/>
      <c r="DF65" s="313"/>
      <c r="DG65" s="313"/>
      <c r="DH65" s="313"/>
      <c r="DI65" s="313"/>
      <c r="DJ65" s="313"/>
      <c r="DK65" s="313"/>
      <c r="DL65" s="313"/>
      <c r="DM65" s="313"/>
      <c r="DN65" s="313"/>
      <c r="DO65" s="313"/>
      <c r="DP65" s="313"/>
      <c r="DQ65" s="313"/>
      <c r="DR65" s="313"/>
      <c r="DS65" s="313"/>
      <c r="DT65" s="313"/>
      <c r="DU65" s="313"/>
      <c r="DV65" s="313"/>
      <c r="DW65" s="313"/>
      <c r="DX65" s="313"/>
      <c r="DY65" s="313"/>
      <c r="DZ65" s="313"/>
      <c r="EA65" s="313"/>
    </row>
    <row r="66" spans="1:134" ht="15.75" customHeight="1" x14ac:dyDescent="0.25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</row>
    <row r="67" spans="1:134" ht="15" customHeight="1" x14ac:dyDescent="0.25">
      <c r="A67" s="306" t="s">
        <v>50</v>
      </c>
      <c r="B67" s="306"/>
      <c r="C67" s="306"/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6"/>
      <c r="AC67" s="306"/>
      <c r="AD67" s="306"/>
      <c r="AE67" s="306"/>
      <c r="AF67" s="306"/>
      <c r="AG67" s="306"/>
      <c r="AH67" s="306"/>
      <c r="AI67" s="306"/>
      <c r="AJ67" s="306"/>
      <c r="AK67" s="306"/>
      <c r="AL67" s="46"/>
      <c r="AM67" s="46"/>
      <c r="AN67" s="313" t="s">
        <v>49</v>
      </c>
      <c r="AO67" s="313"/>
      <c r="AP67" s="313"/>
      <c r="AQ67" s="313"/>
      <c r="AR67" s="313"/>
      <c r="AS67" s="313"/>
      <c r="AT67" s="313"/>
      <c r="AU67" s="313"/>
      <c r="AV67" s="313"/>
      <c r="AW67" s="313"/>
      <c r="AX67" s="313"/>
      <c r="AY67" s="313"/>
      <c r="AZ67" s="313"/>
      <c r="BA67" s="313"/>
      <c r="BB67" s="313"/>
      <c r="BC67" s="313"/>
      <c r="BD67" s="313"/>
      <c r="BE67" s="313"/>
      <c r="BF67" s="313"/>
      <c r="BG67" s="313"/>
      <c r="BH67" s="313"/>
      <c r="BI67" s="313"/>
      <c r="BJ67" s="313"/>
      <c r="BK67" s="313"/>
      <c r="BL67" s="313"/>
      <c r="BM67" s="313"/>
      <c r="BN67" s="313"/>
      <c r="BO67" s="329">
        <f>INDEX(Ясюкова!$C$15:$AX$1015,$CZ$2,23)</f>
        <v>6</v>
      </c>
      <c r="BP67" s="329"/>
      <c r="BQ67" s="329"/>
      <c r="BR67" s="329"/>
      <c r="BS67" s="329"/>
      <c r="BT67" s="329">
        <f>INDEX(Ясюкова!$C$15:$AX$1015,$CZ$2,24)</f>
        <v>1</v>
      </c>
      <c r="BU67" s="329"/>
      <c r="BV67" s="329"/>
      <c r="BW67" s="329"/>
      <c r="BX67" s="329"/>
      <c r="BY67" s="329">
        <f>INDEX(Ясюкова!$C$15:$AX$1015,$CZ$2,25)</f>
        <v>5</v>
      </c>
      <c r="BZ67" s="329"/>
      <c r="CA67" s="329"/>
      <c r="CB67" s="329"/>
      <c r="CC67" s="329"/>
      <c r="CD67" s="329">
        <f>INDEX(Ясюкова!$C$15:$AX$1015,$CZ$2,26)</f>
        <v>0</v>
      </c>
      <c r="CE67" s="329"/>
      <c r="CF67" s="329"/>
      <c r="CG67" s="329"/>
      <c r="CH67" s="329"/>
      <c r="CI67" s="329">
        <f>INDEX(Ясюкова!$C$15:$AX$1015,$CZ$2,27)</f>
        <v>4</v>
      </c>
      <c r="CJ67" s="329"/>
      <c r="CK67" s="329"/>
      <c r="CL67" s="329"/>
      <c r="CM67" s="329"/>
      <c r="CN67" s="329">
        <f>INDEX(Ясюкова!$C$15:$AX$1015,$CZ$2,28)</f>
        <v>3</v>
      </c>
      <c r="CO67" s="329"/>
      <c r="CP67" s="329"/>
      <c r="CQ67" s="329"/>
      <c r="CR67" s="329"/>
      <c r="CS67" s="329">
        <f>INDEX(Ясюкова!$C$15:$AX$1015,$CZ$2,29)</f>
        <v>2</v>
      </c>
      <c r="CT67" s="329"/>
      <c r="CU67" s="329"/>
      <c r="CV67" s="329"/>
      <c r="CW67" s="329"/>
      <c r="CX67" s="329">
        <f>INDEX(Ясюкова!$C$15:$AX$1015,$CZ$2,30)</f>
        <v>7</v>
      </c>
      <c r="CY67" s="329"/>
      <c r="CZ67" s="329"/>
      <c r="DA67" s="329"/>
      <c r="DB67" s="329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</row>
    <row r="68" spans="1:134" ht="15.75" x14ac:dyDescent="0.25">
      <c r="A68" s="330"/>
      <c r="B68" s="330"/>
      <c r="C68" s="330"/>
      <c r="D68" s="330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  <c r="AH68" s="330"/>
      <c r="AI68" s="330"/>
      <c r="AJ68" s="330"/>
      <c r="AK68" s="330"/>
      <c r="AL68" s="46"/>
      <c r="AM68" s="46"/>
      <c r="AN68" s="313"/>
      <c r="AO68" s="313"/>
      <c r="AP68" s="313"/>
      <c r="AQ68" s="313"/>
      <c r="AR68" s="313"/>
      <c r="AS68" s="313"/>
      <c r="AT68" s="313"/>
      <c r="AU68" s="313"/>
      <c r="AV68" s="313"/>
      <c r="AW68" s="313"/>
      <c r="AX68" s="313"/>
      <c r="AY68" s="313"/>
      <c r="AZ68" s="313"/>
      <c r="BA68" s="313"/>
      <c r="BB68" s="313"/>
      <c r="BC68" s="313"/>
      <c r="BD68" s="313"/>
      <c r="BE68" s="313"/>
      <c r="BF68" s="313"/>
      <c r="BG68" s="313"/>
      <c r="BH68" s="313"/>
      <c r="BI68" s="313"/>
      <c r="BJ68" s="313"/>
      <c r="BK68" s="313"/>
      <c r="BL68" s="313"/>
      <c r="BM68" s="313"/>
      <c r="BN68" s="313"/>
      <c r="BO68" s="331">
        <v>1</v>
      </c>
      <c r="BP68" s="331"/>
      <c r="BQ68" s="331"/>
      <c r="BR68" s="331"/>
      <c r="BS68" s="331"/>
      <c r="BT68" s="331">
        <v>2</v>
      </c>
      <c r="BU68" s="331"/>
      <c r="BV68" s="331"/>
      <c r="BW68" s="331"/>
      <c r="BX68" s="331"/>
      <c r="BY68" s="331">
        <v>3</v>
      </c>
      <c r="BZ68" s="331"/>
      <c r="CA68" s="331"/>
      <c r="CB68" s="331"/>
      <c r="CC68" s="331"/>
      <c r="CD68" s="331">
        <v>4</v>
      </c>
      <c r="CE68" s="331"/>
      <c r="CF68" s="331"/>
      <c r="CG68" s="331"/>
      <c r="CH68" s="331"/>
      <c r="CI68" s="332">
        <v>5</v>
      </c>
      <c r="CJ68" s="332"/>
      <c r="CK68" s="332"/>
      <c r="CL68" s="332"/>
      <c r="CM68" s="332"/>
      <c r="CN68" s="331">
        <v>6</v>
      </c>
      <c r="CO68" s="331"/>
      <c r="CP68" s="331"/>
      <c r="CQ68" s="331"/>
      <c r="CR68" s="331"/>
      <c r="CS68" s="331">
        <v>7</v>
      </c>
      <c r="CT68" s="331"/>
      <c r="CU68" s="331"/>
      <c r="CV68" s="331"/>
      <c r="CW68" s="331"/>
      <c r="CX68" s="331">
        <v>8</v>
      </c>
      <c r="CY68" s="331"/>
      <c r="CZ68" s="331"/>
      <c r="DA68" s="331"/>
      <c r="DB68" s="331"/>
      <c r="DC68" s="44"/>
      <c r="DD68" s="44"/>
      <c r="DE68" s="44"/>
      <c r="DF68" s="44"/>
      <c r="DG68" s="44"/>
      <c r="DH68" s="44"/>
      <c r="DI68" s="44"/>
      <c r="DJ68" s="44"/>
      <c r="DK68" s="44"/>
      <c r="DL68" s="44"/>
      <c r="DM68" s="44"/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</row>
    <row r="69" spans="1:134" ht="15.75" x14ac:dyDescent="0.25">
      <c r="A69" s="306" t="s">
        <v>63</v>
      </c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  <c r="AG69" s="306"/>
      <c r="AH69" s="306"/>
      <c r="AI69" s="306"/>
      <c r="AJ69" s="306"/>
      <c r="AK69" s="306"/>
      <c r="AL69" s="306"/>
      <c r="AM69" s="306"/>
      <c r="AN69" s="306"/>
      <c r="AO69" s="306"/>
      <c r="AP69" s="306"/>
      <c r="AQ69" s="306"/>
      <c r="AR69" s="306"/>
      <c r="AS69" s="306"/>
      <c r="AT69" s="306"/>
      <c r="AU69" s="306"/>
      <c r="AV69" s="306"/>
      <c r="AW69" s="306"/>
      <c r="AX69" s="306"/>
      <c r="AY69" s="306"/>
      <c r="AZ69" s="306"/>
      <c r="BA69" s="306"/>
      <c r="BB69" s="306"/>
      <c r="BC69" s="306"/>
      <c r="BD69" s="306"/>
      <c r="BE69" s="306"/>
      <c r="BF69" s="306"/>
      <c r="BG69" s="306"/>
      <c r="BH69" s="306"/>
      <c r="BI69" s="306"/>
      <c r="BJ69" s="306"/>
      <c r="BK69" s="306"/>
      <c r="BL69" s="306"/>
      <c r="BM69" s="306"/>
      <c r="BN69" s="306"/>
      <c r="BO69" s="306"/>
      <c r="BP69" s="306"/>
      <c r="BQ69" s="306"/>
      <c r="BR69" s="306"/>
      <c r="BS69" s="306"/>
      <c r="BT69" s="306"/>
      <c r="BU69" s="306"/>
      <c r="BV69" s="306"/>
      <c r="BW69" s="306"/>
      <c r="BX69" s="306"/>
      <c r="BY69" s="306"/>
      <c r="BZ69" s="306"/>
      <c r="CA69" s="306"/>
      <c r="CB69" s="306"/>
      <c r="CC69" s="306"/>
      <c r="CD69" s="306"/>
      <c r="CE69" s="306"/>
      <c r="CF69" s="306"/>
      <c r="CG69" s="306"/>
      <c r="CH69" s="306"/>
      <c r="CI69" s="306"/>
      <c r="CJ69" s="306"/>
      <c r="CK69" s="306"/>
      <c r="CL69" s="306"/>
      <c r="CM69" s="306"/>
      <c r="CN69" s="306"/>
      <c r="CO69" s="306"/>
      <c r="CP69" s="306"/>
      <c r="CQ69" s="306"/>
      <c r="CR69" s="306"/>
      <c r="CS69" s="306"/>
      <c r="CT69" s="306"/>
      <c r="CU69" s="306"/>
      <c r="CV69" s="306"/>
      <c r="CW69" s="306"/>
      <c r="CX69" s="306"/>
      <c r="CY69" s="306"/>
      <c r="CZ69" s="306"/>
      <c r="DA69" s="306"/>
      <c r="DB69" s="306"/>
      <c r="DC69" s="306"/>
      <c r="DD69" s="306"/>
      <c r="DE69" s="306"/>
      <c r="DF69" s="306"/>
      <c r="DG69" s="306"/>
      <c r="DH69" s="306"/>
      <c r="DI69" s="306"/>
      <c r="DJ69" s="306"/>
      <c r="DK69" s="306"/>
      <c r="DL69" s="306"/>
      <c r="DM69" s="306"/>
      <c r="DN69" s="306"/>
      <c r="DO69" s="306"/>
      <c r="DP69" s="306"/>
      <c r="DQ69" s="306"/>
      <c r="DR69" s="306"/>
      <c r="DS69" s="306"/>
      <c r="DT69" s="306"/>
      <c r="DU69" s="306"/>
      <c r="DV69" s="306"/>
      <c r="DW69" s="306"/>
      <c r="DX69" s="306"/>
      <c r="DY69" s="306"/>
      <c r="DZ69" s="306"/>
      <c r="EA69" s="306"/>
    </row>
    <row r="70" spans="1:134" ht="5.25" customHeight="1" thickBot="1" x14ac:dyDescent="0.3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</row>
    <row r="71" spans="1:134" ht="15" customHeight="1" x14ac:dyDescent="0.25">
      <c r="A71" s="365" t="s">
        <v>2</v>
      </c>
      <c r="B71" s="366"/>
      <c r="C71" s="366"/>
      <c r="D71" s="366"/>
      <c r="E71" s="366"/>
      <c r="F71" s="366"/>
      <c r="G71" s="366"/>
      <c r="H71" s="366"/>
      <c r="I71" s="366"/>
      <c r="J71" s="366"/>
      <c r="K71" s="366"/>
      <c r="L71" s="366"/>
      <c r="M71" s="366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  <c r="AA71" s="366"/>
      <c r="AB71" s="366"/>
      <c r="AC71" s="366"/>
      <c r="AD71" s="366"/>
      <c r="AE71" s="366"/>
      <c r="AF71" s="366"/>
      <c r="AG71" s="366"/>
      <c r="AH71" s="366"/>
      <c r="AI71" s="366"/>
      <c r="AJ71" s="366"/>
      <c r="AK71" s="366"/>
      <c r="AL71" s="366"/>
      <c r="AM71" s="366"/>
      <c r="AN71" s="366"/>
      <c r="AO71" s="366"/>
      <c r="AP71" s="366"/>
      <c r="AQ71" s="366"/>
      <c r="AR71" s="366"/>
      <c r="AS71" s="366"/>
      <c r="AT71" s="366"/>
      <c r="AU71" s="366"/>
      <c r="AV71" s="366"/>
      <c r="AW71" s="366"/>
      <c r="AX71" s="366"/>
      <c r="AY71" s="366"/>
      <c r="AZ71" s="366"/>
      <c r="BA71" s="366"/>
      <c r="BB71" s="366"/>
      <c r="BC71" s="366"/>
      <c r="BD71" s="366"/>
      <c r="BE71" s="367"/>
      <c r="BF71" s="365" t="s">
        <v>3</v>
      </c>
      <c r="BG71" s="366"/>
      <c r="BH71" s="366"/>
      <c r="BI71" s="366"/>
      <c r="BJ71" s="366"/>
      <c r="BK71" s="366"/>
      <c r="BL71" s="366"/>
      <c r="BM71" s="366"/>
      <c r="BN71" s="366"/>
      <c r="BO71" s="366"/>
      <c r="BP71" s="366"/>
      <c r="BQ71" s="366"/>
      <c r="BR71" s="371"/>
      <c r="BS71" s="373" t="s">
        <v>4</v>
      </c>
      <c r="BT71" s="374"/>
      <c r="BU71" s="374"/>
      <c r="BV71" s="374"/>
      <c r="BW71" s="374"/>
      <c r="BX71" s="374"/>
      <c r="BY71" s="374"/>
      <c r="BZ71" s="374"/>
      <c r="CA71" s="374"/>
      <c r="CB71" s="374"/>
      <c r="CC71" s="374"/>
      <c r="CD71" s="374"/>
      <c r="CE71" s="375"/>
      <c r="CF71" s="362" t="s">
        <v>65</v>
      </c>
      <c r="CG71" s="363"/>
      <c r="CH71" s="363"/>
      <c r="CI71" s="363"/>
      <c r="CJ71" s="363"/>
      <c r="CK71" s="363"/>
      <c r="CL71" s="363"/>
      <c r="CM71" s="363"/>
      <c r="CN71" s="363"/>
      <c r="CO71" s="363"/>
      <c r="CP71" s="363"/>
      <c r="CQ71" s="363"/>
      <c r="CR71" s="363"/>
      <c r="CS71" s="363"/>
      <c r="CT71" s="363"/>
      <c r="CU71" s="363"/>
      <c r="CV71" s="363"/>
      <c r="CW71" s="363"/>
      <c r="CX71" s="363"/>
      <c r="CY71" s="363"/>
      <c r="CZ71" s="363"/>
      <c r="DA71" s="363"/>
      <c r="DB71" s="363"/>
      <c r="DC71" s="363"/>
      <c r="DD71" s="363"/>
      <c r="DE71" s="363"/>
      <c r="DF71" s="363"/>
      <c r="DG71" s="363"/>
      <c r="DH71" s="363"/>
      <c r="DI71" s="363"/>
      <c r="DJ71" s="363"/>
      <c r="DK71" s="363"/>
      <c r="DL71" s="363"/>
      <c r="DM71" s="363"/>
      <c r="DN71" s="363"/>
      <c r="DO71" s="363"/>
      <c r="DP71" s="363"/>
      <c r="DQ71" s="363"/>
      <c r="DR71" s="363"/>
      <c r="DS71" s="363"/>
      <c r="DT71" s="363"/>
      <c r="DU71" s="363"/>
      <c r="DV71" s="363"/>
      <c r="DW71" s="363"/>
      <c r="DX71" s="363"/>
      <c r="DY71" s="363"/>
      <c r="DZ71" s="363"/>
      <c r="EA71" s="364"/>
    </row>
    <row r="72" spans="1:134" ht="16.5" thickBot="1" x14ac:dyDescent="0.3">
      <c r="A72" s="368"/>
      <c r="B72" s="369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9"/>
      <c r="AQ72" s="369"/>
      <c r="AR72" s="369"/>
      <c r="AS72" s="369"/>
      <c r="AT72" s="369"/>
      <c r="AU72" s="369"/>
      <c r="AV72" s="369"/>
      <c r="AW72" s="369"/>
      <c r="AX72" s="369"/>
      <c r="AY72" s="369"/>
      <c r="AZ72" s="369"/>
      <c r="BA72" s="369"/>
      <c r="BB72" s="369"/>
      <c r="BC72" s="369"/>
      <c r="BD72" s="369"/>
      <c r="BE72" s="370"/>
      <c r="BF72" s="368"/>
      <c r="BG72" s="369"/>
      <c r="BH72" s="369"/>
      <c r="BI72" s="369"/>
      <c r="BJ72" s="369"/>
      <c r="BK72" s="369"/>
      <c r="BL72" s="369"/>
      <c r="BM72" s="369"/>
      <c r="BN72" s="369"/>
      <c r="BO72" s="369"/>
      <c r="BP72" s="369"/>
      <c r="BQ72" s="369"/>
      <c r="BR72" s="372"/>
      <c r="BS72" s="376"/>
      <c r="BT72" s="377"/>
      <c r="BU72" s="377"/>
      <c r="BV72" s="377"/>
      <c r="BW72" s="377"/>
      <c r="BX72" s="377"/>
      <c r="BY72" s="377"/>
      <c r="BZ72" s="377"/>
      <c r="CA72" s="377"/>
      <c r="CB72" s="377"/>
      <c r="CC72" s="377"/>
      <c r="CD72" s="377"/>
      <c r="CE72" s="378"/>
      <c r="CF72" s="338" t="s">
        <v>5</v>
      </c>
      <c r="CG72" s="339"/>
      <c r="CH72" s="339"/>
      <c r="CI72" s="339"/>
      <c r="CJ72" s="339"/>
      <c r="CK72" s="339"/>
      <c r="CL72" s="339"/>
      <c r="CM72" s="339"/>
      <c r="CN72" s="339"/>
      <c r="CO72" s="339"/>
      <c r="CP72" s="339"/>
      <c r="CQ72" s="339"/>
      <c r="CR72" s="339" t="s">
        <v>6</v>
      </c>
      <c r="CS72" s="339"/>
      <c r="CT72" s="339"/>
      <c r="CU72" s="339"/>
      <c r="CV72" s="339"/>
      <c r="CW72" s="339"/>
      <c r="CX72" s="339"/>
      <c r="CY72" s="339"/>
      <c r="CZ72" s="339"/>
      <c r="DA72" s="339"/>
      <c r="DB72" s="339"/>
      <c r="DC72" s="339"/>
      <c r="DD72" s="339" t="s">
        <v>7</v>
      </c>
      <c r="DE72" s="339"/>
      <c r="DF72" s="339"/>
      <c r="DG72" s="339"/>
      <c r="DH72" s="339"/>
      <c r="DI72" s="339"/>
      <c r="DJ72" s="339"/>
      <c r="DK72" s="339"/>
      <c r="DL72" s="339"/>
      <c r="DM72" s="339"/>
      <c r="DN72" s="339"/>
      <c r="DO72" s="339"/>
      <c r="DP72" s="339" t="s">
        <v>8</v>
      </c>
      <c r="DQ72" s="339"/>
      <c r="DR72" s="339"/>
      <c r="DS72" s="339"/>
      <c r="DT72" s="339"/>
      <c r="DU72" s="339"/>
      <c r="DV72" s="339"/>
      <c r="DW72" s="339"/>
      <c r="DX72" s="339"/>
      <c r="DY72" s="339"/>
      <c r="DZ72" s="339"/>
      <c r="EA72" s="340"/>
      <c r="ED72" s="38"/>
    </row>
    <row r="73" spans="1:134" ht="17.25" customHeight="1" x14ac:dyDescent="0.25">
      <c r="A73" s="333" t="s">
        <v>9</v>
      </c>
      <c r="B73" s="334"/>
      <c r="C73" s="334"/>
      <c r="D73" s="334"/>
      <c r="E73" s="334"/>
      <c r="F73" s="334"/>
      <c r="G73" s="334"/>
      <c r="H73" s="334"/>
      <c r="I73" s="334"/>
      <c r="J73" s="334"/>
      <c r="K73" s="334"/>
      <c r="L73" s="334"/>
      <c r="M73" s="334"/>
      <c r="N73" s="334"/>
      <c r="O73" s="334"/>
      <c r="P73" s="334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4"/>
      <c r="AD73" s="334"/>
      <c r="AE73" s="334"/>
      <c r="AF73" s="334"/>
      <c r="AG73" s="334"/>
      <c r="AH73" s="334"/>
      <c r="AI73" s="334"/>
      <c r="AJ73" s="334"/>
      <c r="AK73" s="334"/>
      <c r="AL73" s="334"/>
      <c r="AM73" s="334"/>
      <c r="AN73" s="334"/>
      <c r="AO73" s="334"/>
      <c r="AP73" s="334"/>
      <c r="AQ73" s="334"/>
      <c r="AR73" s="334"/>
      <c r="AS73" s="334"/>
      <c r="AT73" s="334"/>
      <c r="AU73" s="334"/>
      <c r="AV73" s="334"/>
      <c r="AW73" s="334"/>
      <c r="AX73" s="334"/>
      <c r="AY73" s="334"/>
      <c r="AZ73" s="334"/>
      <c r="BA73" s="334"/>
      <c r="BB73" s="334"/>
      <c r="BC73" s="334"/>
      <c r="BD73" s="334"/>
      <c r="BE73" s="335"/>
      <c r="BF73" s="336">
        <f>INDEX(Перерасчет!$C$9:$R$1010,$CZ$2,1)</f>
        <v>14</v>
      </c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48">
        <v>20</v>
      </c>
      <c r="BT73" s="349"/>
      <c r="BU73" s="349"/>
      <c r="BV73" s="349"/>
      <c r="BW73" s="349"/>
      <c r="BX73" s="349"/>
      <c r="BY73" s="349"/>
      <c r="BZ73" s="349"/>
      <c r="CA73" s="349"/>
      <c r="CB73" s="349"/>
      <c r="CC73" s="349"/>
      <c r="CD73" s="349"/>
      <c r="CE73" s="350"/>
      <c r="CF73" s="351" t="str">
        <f>IF(AND(BF73&gt;=0,BF73&lt;=4),Перерасчет!$A$2,IF(AND(BF73&gt;=5,BF73&lt;=9),Перерасчет!$A$1,""))</f>
        <v/>
      </c>
      <c r="CG73" s="352"/>
      <c r="CH73" s="352"/>
      <c r="CI73" s="352"/>
      <c r="CJ73" s="352"/>
      <c r="CK73" s="352"/>
      <c r="CL73" s="352"/>
      <c r="CM73" s="352"/>
      <c r="CN73" s="352"/>
      <c r="CO73" s="352"/>
      <c r="CP73" s="352"/>
      <c r="CQ73" s="352"/>
      <c r="CR73" s="352" t="str">
        <f>IF(AND(BF73&gt;=10,BF73&lt;=14),Перерасчет!$A$1,"")</f>
        <v>√</v>
      </c>
      <c r="CS73" s="352"/>
      <c r="CT73" s="352"/>
      <c r="CU73" s="352"/>
      <c r="CV73" s="352"/>
      <c r="CW73" s="352"/>
      <c r="CX73" s="352"/>
      <c r="CY73" s="352"/>
      <c r="CZ73" s="352"/>
      <c r="DA73" s="352"/>
      <c r="DB73" s="352"/>
      <c r="DC73" s="352"/>
      <c r="DD73" s="352" t="str">
        <f>IF(AND(BF73&gt;=15,BF73&lt;=18),Перерасчет!$A$1,"")</f>
        <v/>
      </c>
      <c r="DE73" s="352"/>
      <c r="DF73" s="352"/>
      <c r="DG73" s="352"/>
      <c r="DH73" s="352"/>
      <c r="DI73" s="352"/>
      <c r="DJ73" s="352"/>
      <c r="DK73" s="352"/>
      <c r="DL73" s="352"/>
      <c r="DM73" s="352"/>
      <c r="DN73" s="352"/>
      <c r="DO73" s="352"/>
      <c r="DP73" s="352" t="str">
        <f>IF(AND(BF73&gt;=19,BF73&lt;=20),Перерасчет!$A$1,"")</f>
        <v/>
      </c>
      <c r="DQ73" s="352"/>
      <c r="DR73" s="352"/>
      <c r="DS73" s="352"/>
      <c r="DT73" s="352"/>
      <c r="DU73" s="352"/>
      <c r="DV73" s="352"/>
      <c r="DW73" s="352"/>
      <c r="DX73" s="352"/>
      <c r="DY73" s="352"/>
      <c r="DZ73" s="352"/>
      <c r="EA73" s="353"/>
      <c r="ED73" s="38"/>
    </row>
    <row r="74" spans="1:134" ht="17.25" customHeight="1" x14ac:dyDescent="0.25">
      <c r="A74" s="379" t="s">
        <v>10</v>
      </c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1"/>
      <c r="Y74" s="385" t="s">
        <v>69</v>
      </c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  <c r="AT74" s="385"/>
      <c r="AU74" s="385"/>
      <c r="AV74" s="385"/>
      <c r="AW74" s="385"/>
      <c r="AX74" s="385"/>
      <c r="AY74" s="385"/>
      <c r="AZ74" s="385"/>
      <c r="BA74" s="385"/>
      <c r="BB74" s="385"/>
      <c r="BC74" s="385"/>
      <c r="BD74" s="385"/>
      <c r="BE74" s="386"/>
      <c r="BF74" s="343">
        <f>INDEX(Перерасчет!$C$9:$R$1010,$CZ$2,2)</f>
        <v>8</v>
      </c>
      <c r="BG74" s="329"/>
      <c r="BH74" s="329"/>
      <c r="BI74" s="329"/>
      <c r="BJ74" s="329"/>
      <c r="BK74" s="329"/>
      <c r="BL74" s="329"/>
      <c r="BM74" s="329"/>
      <c r="BN74" s="329"/>
      <c r="BO74" s="329"/>
      <c r="BP74" s="329"/>
      <c r="BQ74" s="329"/>
      <c r="BR74" s="329"/>
      <c r="BS74" s="344">
        <v>12</v>
      </c>
      <c r="BT74" s="345"/>
      <c r="BU74" s="345"/>
      <c r="BV74" s="345"/>
      <c r="BW74" s="345"/>
      <c r="BX74" s="345"/>
      <c r="BY74" s="345"/>
      <c r="BZ74" s="345"/>
      <c r="CA74" s="345"/>
      <c r="CB74" s="345"/>
      <c r="CC74" s="345"/>
      <c r="CD74" s="345"/>
      <c r="CE74" s="346"/>
      <c r="CF74" s="347" t="str">
        <f>IF(AND(BF74&gt;=0,BF74&lt;=4),Перерасчет!$A$2,IF(AND(BF74&gt;=5,BF74&lt;=6),Перерасчет!$A$1,""))</f>
        <v/>
      </c>
      <c r="CG74" s="341"/>
      <c r="CH74" s="341"/>
      <c r="CI74" s="341"/>
      <c r="CJ74" s="341"/>
      <c r="CK74" s="341"/>
      <c r="CL74" s="341"/>
      <c r="CM74" s="341"/>
      <c r="CN74" s="341"/>
      <c r="CO74" s="341"/>
      <c r="CP74" s="341"/>
      <c r="CQ74" s="341"/>
      <c r="CR74" s="341" t="str">
        <f>IF(AND(BF74&gt;=7,BF74&lt;=9),Перерасчет!$A$1,"")</f>
        <v>√</v>
      </c>
      <c r="CS74" s="341"/>
      <c r="CT74" s="341"/>
      <c r="CU74" s="341"/>
      <c r="CV74" s="341"/>
      <c r="CW74" s="341"/>
      <c r="CX74" s="341"/>
      <c r="CY74" s="341"/>
      <c r="CZ74" s="341"/>
      <c r="DA74" s="341"/>
      <c r="DB74" s="341"/>
      <c r="DC74" s="341"/>
      <c r="DD74" s="341" t="str">
        <f>IF(AND(BF74&gt;=10,BF74&lt;=11),Перерасчет!$A$1,"")</f>
        <v/>
      </c>
      <c r="DE74" s="341"/>
      <c r="DF74" s="341"/>
      <c r="DG74" s="341"/>
      <c r="DH74" s="341"/>
      <c r="DI74" s="341"/>
      <c r="DJ74" s="341"/>
      <c r="DK74" s="341"/>
      <c r="DL74" s="341"/>
      <c r="DM74" s="341"/>
      <c r="DN74" s="341"/>
      <c r="DO74" s="341"/>
      <c r="DP74" s="341" t="str">
        <f>IF(BF74=12,Перерасчет!$A$1,"")</f>
        <v/>
      </c>
      <c r="DQ74" s="341"/>
      <c r="DR74" s="341"/>
      <c r="DS74" s="341"/>
      <c r="DT74" s="341"/>
      <c r="DU74" s="341"/>
      <c r="DV74" s="341"/>
      <c r="DW74" s="341"/>
      <c r="DX74" s="341"/>
      <c r="DY74" s="341"/>
      <c r="DZ74" s="341"/>
      <c r="EA74" s="342"/>
      <c r="ED74" s="38"/>
    </row>
    <row r="75" spans="1:134" ht="17.25" customHeight="1" x14ac:dyDescent="0.25">
      <c r="A75" s="382"/>
      <c r="B75" s="383"/>
      <c r="C75" s="383"/>
      <c r="D75" s="383"/>
      <c r="E75" s="383"/>
      <c r="F75" s="383"/>
      <c r="G75" s="383"/>
      <c r="H75" s="383"/>
      <c r="I75" s="383"/>
      <c r="J75" s="383"/>
      <c r="K75" s="383"/>
      <c r="L75" s="383"/>
      <c r="M75" s="383"/>
      <c r="N75" s="383"/>
      <c r="O75" s="383"/>
      <c r="P75" s="383"/>
      <c r="Q75" s="383"/>
      <c r="R75" s="383"/>
      <c r="S75" s="383"/>
      <c r="T75" s="383"/>
      <c r="U75" s="383"/>
      <c r="V75" s="383"/>
      <c r="W75" s="383"/>
      <c r="X75" s="384"/>
      <c r="Y75" s="385" t="s">
        <v>70</v>
      </c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  <c r="AT75" s="385"/>
      <c r="AU75" s="385"/>
      <c r="AV75" s="385"/>
      <c r="AW75" s="385"/>
      <c r="AX75" s="385"/>
      <c r="AY75" s="385"/>
      <c r="AZ75" s="385"/>
      <c r="BA75" s="385"/>
      <c r="BB75" s="385"/>
      <c r="BC75" s="385"/>
      <c r="BD75" s="385"/>
      <c r="BE75" s="386"/>
      <c r="BF75" s="343">
        <f>INDEX(Перерасчет!$C$9:$R$1010,$CZ$2,3)</f>
        <v>1</v>
      </c>
      <c r="BG75" s="329"/>
      <c r="BH75" s="329"/>
      <c r="BI75" s="329"/>
      <c r="BJ75" s="329"/>
      <c r="BK75" s="329"/>
      <c r="BL75" s="329"/>
      <c r="BM75" s="329"/>
      <c r="BN75" s="329"/>
      <c r="BO75" s="329"/>
      <c r="BP75" s="329"/>
      <c r="BQ75" s="329"/>
      <c r="BR75" s="329"/>
      <c r="BS75" s="344">
        <v>12</v>
      </c>
      <c r="BT75" s="345"/>
      <c r="BU75" s="345"/>
      <c r="BV75" s="345"/>
      <c r="BW75" s="345"/>
      <c r="BX75" s="345"/>
      <c r="BY75" s="345"/>
      <c r="BZ75" s="345"/>
      <c r="CA75" s="345"/>
      <c r="CB75" s="345"/>
      <c r="CC75" s="345"/>
      <c r="CD75" s="345"/>
      <c r="CE75" s="346"/>
      <c r="CF75" s="347" t="str">
        <f>IF(AND(BF75&gt;=0,BF75&lt;=1),Перерасчет!$A$2,IF(AND(BF75&gt;=2,BF75&lt;=4),Перерасчет!$A$1,""))</f>
        <v>√!</v>
      </c>
      <c r="CG75" s="341"/>
      <c r="CH75" s="341"/>
      <c r="CI75" s="341"/>
      <c r="CJ75" s="341"/>
      <c r="CK75" s="341"/>
      <c r="CL75" s="341"/>
      <c r="CM75" s="341"/>
      <c r="CN75" s="341"/>
      <c r="CO75" s="341"/>
      <c r="CP75" s="341"/>
      <c r="CQ75" s="341"/>
      <c r="CR75" s="341" t="str">
        <f>IF(AND(BF75&gt;=5,BF75&lt;=8),Перерасчет!$A$1,"")</f>
        <v/>
      </c>
      <c r="CS75" s="341"/>
      <c r="CT75" s="341"/>
      <c r="CU75" s="341"/>
      <c r="CV75" s="341"/>
      <c r="CW75" s="341"/>
      <c r="CX75" s="341"/>
      <c r="CY75" s="341"/>
      <c r="CZ75" s="341"/>
      <c r="DA75" s="341"/>
      <c r="DB75" s="341"/>
      <c r="DC75" s="341"/>
      <c r="DD75" s="341" t="str">
        <f>IF(AND(BF75&gt;9,BF75&lt;=11),Перерасчет!$A$1,"")</f>
        <v/>
      </c>
      <c r="DE75" s="341"/>
      <c r="DF75" s="341"/>
      <c r="DG75" s="341"/>
      <c r="DH75" s="341"/>
      <c r="DI75" s="341"/>
      <c r="DJ75" s="341"/>
      <c r="DK75" s="341"/>
      <c r="DL75" s="341"/>
      <c r="DM75" s="341"/>
      <c r="DN75" s="341"/>
      <c r="DO75" s="341"/>
      <c r="DP75" s="341" t="str">
        <f>IF(BF75=12,Перерасчет!$A$1,"")</f>
        <v/>
      </c>
      <c r="DQ75" s="341"/>
      <c r="DR75" s="341"/>
      <c r="DS75" s="341"/>
      <c r="DT75" s="341"/>
      <c r="DU75" s="341"/>
      <c r="DV75" s="341"/>
      <c r="DW75" s="341"/>
      <c r="DX75" s="341"/>
      <c r="DY75" s="341"/>
      <c r="DZ75" s="341"/>
      <c r="EA75" s="342"/>
      <c r="ED75" s="38"/>
    </row>
    <row r="76" spans="1:134" ht="17.25" customHeight="1" x14ac:dyDescent="0.25">
      <c r="A76" s="354" t="s">
        <v>13</v>
      </c>
      <c r="B76" s="355"/>
      <c r="C76" s="355"/>
      <c r="D76" s="355"/>
      <c r="E76" s="355"/>
      <c r="F76" s="355"/>
      <c r="G76" s="355"/>
      <c r="H76" s="355"/>
      <c r="I76" s="355"/>
      <c r="J76" s="355"/>
      <c r="K76" s="355"/>
      <c r="L76" s="355"/>
      <c r="M76" s="355"/>
      <c r="N76" s="355"/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  <c r="AM76" s="355"/>
      <c r="AN76" s="355"/>
      <c r="AO76" s="355"/>
      <c r="AP76" s="355"/>
      <c r="AQ76" s="355"/>
      <c r="AR76" s="355"/>
      <c r="AS76" s="355"/>
      <c r="AT76" s="355"/>
      <c r="AU76" s="355"/>
      <c r="AV76" s="355"/>
      <c r="AW76" s="355"/>
      <c r="AX76" s="355"/>
      <c r="AY76" s="355"/>
      <c r="AZ76" s="355"/>
      <c r="BA76" s="355"/>
      <c r="BB76" s="355"/>
      <c r="BC76" s="355"/>
      <c r="BD76" s="355"/>
      <c r="BE76" s="356"/>
      <c r="BF76" s="343">
        <f>INDEX(Перерасчет!$C$9:$R$1010,$CZ$2,4)</f>
        <v>6</v>
      </c>
      <c r="BG76" s="329"/>
      <c r="BH76" s="329"/>
      <c r="BI76" s="329"/>
      <c r="BJ76" s="329"/>
      <c r="BK76" s="329"/>
      <c r="BL76" s="329"/>
      <c r="BM76" s="329"/>
      <c r="BN76" s="329"/>
      <c r="BO76" s="329"/>
      <c r="BP76" s="329"/>
      <c r="BQ76" s="329"/>
      <c r="BR76" s="329"/>
      <c r="BS76" s="344">
        <v>8</v>
      </c>
      <c r="BT76" s="345"/>
      <c r="BU76" s="345"/>
      <c r="BV76" s="345"/>
      <c r="BW76" s="345"/>
      <c r="BX76" s="345"/>
      <c r="BY76" s="345"/>
      <c r="BZ76" s="345"/>
      <c r="CA76" s="345"/>
      <c r="CB76" s="345"/>
      <c r="CC76" s="345"/>
      <c r="CD76" s="345"/>
      <c r="CE76" s="346"/>
      <c r="CF76" s="347" t="str">
        <f>IF(AND(BF76&gt;=0,BF76&lt;=1),Перерасчет!$A$2,IF(AND(BF76&gt;=2,BF76&lt;=3),Перерасчет!$A$1,""))</f>
        <v/>
      </c>
      <c r="CG76" s="341"/>
      <c r="CH76" s="341"/>
      <c r="CI76" s="341"/>
      <c r="CJ76" s="341"/>
      <c r="CK76" s="341"/>
      <c r="CL76" s="341"/>
      <c r="CM76" s="341"/>
      <c r="CN76" s="341"/>
      <c r="CO76" s="341"/>
      <c r="CP76" s="341"/>
      <c r="CQ76" s="341"/>
      <c r="CR76" s="341" t="str">
        <f>IF(AND(BF76&gt;=4,BF76&lt;=5),Перерасчет!$A$1,"")</f>
        <v/>
      </c>
      <c r="CS76" s="341"/>
      <c r="CT76" s="341"/>
      <c r="CU76" s="341"/>
      <c r="CV76" s="341"/>
      <c r="CW76" s="341"/>
      <c r="CX76" s="341"/>
      <c r="CY76" s="341"/>
      <c r="CZ76" s="341"/>
      <c r="DA76" s="341"/>
      <c r="DB76" s="341"/>
      <c r="DC76" s="341"/>
      <c r="DD76" s="341" t="str">
        <f>IF(AND(BF76&gt;=6,BF76&lt;=7),Перерасчет!$A$1,"")</f>
        <v>√</v>
      </c>
      <c r="DE76" s="341"/>
      <c r="DF76" s="341"/>
      <c r="DG76" s="341"/>
      <c r="DH76" s="341"/>
      <c r="DI76" s="341"/>
      <c r="DJ76" s="341"/>
      <c r="DK76" s="341"/>
      <c r="DL76" s="341"/>
      <c r="DM76" s="341"/>
      <c r="DN76" s="341"/>
      <c r="DO76" s="341"/>
      <c r="DP76" s="341" t="str">
        <f>IF(BF76=8,Перерасчет!$A$1,"")</f>
        <v/>
      </c>
      <c r="DQ76" s="341"/>
      <c r="DR76" s="341"/>
      <c r="DS76" s="341"/>
      <c r="DT76" s="341"/>
      <c r="DU76" s="341"/>
      <c r="DV76" s="341"/>
      <c r="DW76" s="341"/>
      <c r="DX76" s="341"/>
      <c r="DY76" s="341"/>
      <c r="DZ76" s="341"/>
      <c r="EA76" s="342"/>
      <c r="ED76" s="38"/>
    </row>
    <row r="77" spans="1:134" ht="17.25" customHeight="1" x14ac:dyDescent="0.25">
      <c r="A77" s="354" t="s">
        <v>14</v>
      </c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5"/>
      <c r="M77" s="355"/>
      <c r="N77" s="355"/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  <c r="AH77" s="355"/>
      <c r="AI77" s="355"/>
      <c r="AJ77" s="355"/>
      <c r="AK77" s="355"/>
      <c r="AL77" s="355"/>
      <c r="AM77" s="355"/>
      <c r="AN77" s="355"/>
      <c r="AO77" s="355"/>
      <c r="AP77" s="355"/>
      <c r="AQ77" s="355"/>
      <c r="AR77" s="355"/>
      <c r="AS77" s="355"/>
      <c r="AT77" s="355"/>
      <c r="AU77" s="355"/>
      <c r="AV77" s="355"/>
      <c r="AW77" s="355"/>
      <c r="AX77" s="355"/>
      <c r="AY77" s="355"/>
      <c r="AZ77" s="355"/>
      <c r="BA77" s="355"/>
      <c r="BB77" s="355"/>
      <c r="BC77" s="355"/>
      <c r="BD77" s="355"/>
      <c r="BE77" s="356"/>
      <c r="BF77" s="343">
        <f>INDEX(Перерасчет!$C$9:$R$1010,$CZ$2,5)</f>
        <v>3</v>
      </c>
      <c r="BG77" s="329"/>
      <c r="BH77" s="329"/>
      <c r="BI77" s="329"/>
      <c r="BJ77" s="329"/>
      <c r="BK77" s="329"/>
      <c r="BL77" s="329"/>
      <c r="BM77" s="329"/>
      <c r="BN77" s="329"/>
      <c r="BO77" s="329"/>
      <c r="BP77" s="329"/>
      <c r="BQ77" s="329"/>
      <c r="BR77" s="329"/>
      <c r="BS77" s="344">
        <v>11</v>
      </c>
      <c r="BT77" s="345"/>
      <c r="BU77" s="345"/>
      <c r="BV77" s="345"/>
      <c r="BW77" s="345"/>
      <c r="BX77" s="345"/>
      <c r="BY77" s="345"/>
      <c r="BZ77" s="345"/>
      <c r="CA77" s="345"/>
      <c r="CB77" s="345"/>
      <c r="CC77" s="345"/>
      <c r="CD77" s="345"/>
      <c r="CE77" s="346"/>
      <c r="CF77" s="347" t="str">
        <f>IF(AND(BF77&gt;=0,BF77&lt;=1),Перерасчет!$A$1,IF(AND(BF77&gt;=2,BF77&lt;=3),Перерасчет!$A$2,""))</f>
        <v>√!</v>
      </c>
      <c r="CG77" s="341"/>
      <c r="CH77" s="341"/>
      <c r="CI77" s="341"/>
      <c r="CJ77" s="341"/>
      <c r="CK77" s="341"/>
      <c r="CL77" s="341"/>
      <c r="CM77" s="341"/>
      <c r="CN77" s="341"/>
      <c r="CO77" s="341"/>
      <c r="CP77" s="341"/>
      <c r="CQ77" s="341"/>
      <c r="CR77" s="341" t="str">
        <f>IF(AND(BF77&gt;=4,BF77&lt;=7),Перерасчет!$A$1,"")</f>
        <v/>
      </c>
      <c r="CS77" s="341"/>
      <c r="CT77" s="341"/>
      <c r="CU77" s="341"/>
      <c r="CV77" s="341"/>
      <c r="CW77" s="341"/>
      <c r="CX77" s="341"/>
      <c r="CY77" s="341"/>
      <c r="CZ77" s="341"/>
      <c r="DA77" s="341"/>
      <c r="DB77" s="341"/>
      <c r="DC77" s="341"/>
      <c r="DD77" s="341" t="str">
        <f>IF(AND(BF77&gt;8,BF77&lt;=10),Перерасчет!$A$1,"")</f>
        <v/>
      </c>
      <c r="DE77" s="341"/>
      <c r="DF77" s="341"/>
      <c r="DG77" s="341"/>
      <c r="DH77" s="341"/>
      <c r="DI77" s="341"/>
      <c r="DJ77" s="341"/>
      <c r="DK77" s="341"/>
      <c r="DL77" s="341"/>
      <c r="DM77" s="341"/>
      <c r="DN77" s="341"/>
      <c r="DO77" s="341"/>
      <c r="DP77" s="341" t="str">
        <f>IF(BF77=11,Перерасчет!$A$1,"")</f>
        <v/>
      </c>
      <c r="DQ77" s="341"/>
      <c r="DR77" s="341"/>
      <c r="DS77" s="341"/>
      <c r="DT77" s="341"/>
      <c r="DU77" s="341"/>
      <c r="DV77" s="341"/>
      <c r="DW77" s="341"/>
      <c r="DX77" s="341"/>
      <c r="DY77" s="341"/>
      <c r="DZ77" s="341"/>
      <c r="EA77" s="342"/>
      <c r="ED77" s="38"/>
    </row>
    <row r="78" spans="1:134" ht="17.25" customHeight="1" x14ac:dyDescent="0.25">
      <c r="A78" s="354" t="s">
        <v>156</v>
      </c>
      <c r="B78" s="355"/>
      <c r="C78" s="355"/>
      <c r="D78" s="355"/>
      <c r="E78" s="355"/>
      <c r="F78" s="355"/>
      <c r="G78" s="355"/>
      <c r="H78" s="355"/>
      <c r="I78" s="355"/>
      <c r="J78" s="355"/>
      <c r="K78" s="355"/>
      <c r="L78" s="355"/>
      <c r="M78" s="355"/>
      <c r="N78" s="355"/>
      <c r="O78" s="355"/>
      <c r="P78" s="355"/>
      <c r="Q78" s="355"/>
      <c r="R78" s="355"/>
      <c r="S78" s="355"/>
      <c r="T78" s="355"/>
      <c r="U78" s="355"/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  <c r="AH78" s="355"/>
      <c r="AI78" s="355"/>
      <c r="AJ78" s="355"/>
      <c r="AK78" s="355"/>
      <c r="AL78" s="355"/>
      <c r="AM78" s="355"/>
      <c r="AN78" s="355"/>
      <c r="AO78" s="355"/>
      <c r="AP78" s="355"/>
      <c r="AQ78" s="355"/>
      <c r="AR78" s="355"/>
      <c r="AS78" s="355"/>
      <c r="AT78" s="355"/>
      <c r="AU78" s="355"/>
      <c r="AV78" s="355"/>
      <c r="AW78" s="355"/>
      <c r="AX78" s="355"/>
      <c r="AY78" s="355"/>
      <c r="AZ78" s="355"/>
      <c r="BA78" s="355"/>
      <c r="BB78" s="355"/>
      <c r="BC78" s="355"/>
      <c r="BD78" s="355"/>
      <c r="BE78" s="356"/>
      <c r="BF78" s="343">
        <f>INDEX(Перерасчет!$C$9:$R$1010,$CZ$2,6)</f>
        <v>9</v>
      </c>
      <c r="BG78" s="329"/>
      <c r="BH78" s="329"/>
      <c r="BI78" s="329"/>
      <c r="BJ78" s="329"/>
      <c r="BK78" s="329"/>
      <c r="BL78" s="329"/>
      <c r="BM78" s="329"/>
      <c r="BN78" s="329"/>
      <c r="BO78" s="329"/>
      <c r="BP78" s="329"/>
      <c r="BQ78" s="329"/>
      <c r="BR78" s="329"/>
      <c r="BS78" s="344">
        <v>12</v>
      </c>
      <c r="BT78" s="345"/>
      <c r="BU78" s="345"/>
      <c r="BV78" s="345"/>
      <c r="BW78" s="345"/>
      <c r="BX78" s="345"/>
      <c r="BY78" s="345"/>
      <c r="BZ78" s="345"/>
      <c r="CA78" s="345"/>
      <c r="CB78" s="345"/>
      <c r="CC78" s="345"/>
      <c r="CD78" s="345"/>
      <c r="CE78" s="346"/>
      <c r="CF78" s="347" t="str">
        <f>IF(AND(BF78&gt;=0,BF78&lt;=1),Перерасчет!$A$2,IF(AND(BF78&gt;=2,BF78&lt;=4),Перерасчет!$A$1,""))</f>
        <v/>
      </c>
      <c r="CG78" s="341"/>
      <c r="CH78" s="341"/>
      <c r="CI78" s="341"/>
      <c r="CJ78" s="341"/>
      <c r="CK78" s="341"/>
      <c r="CL78" s="341"/>
      <c r="CM78" s="341"/>
      <c r="CN78" s="341"/>
      <c r="CO78" s="341"/>
      <c r="CP78" s="341"/>
      <c r="CQ78" s="341"/>
      <c r="CR78" s="341" t="str">
        <f>IF(AND(BF78&gt;=5,BF78&lt;=9),Перерасчет!$A$1,"")</f>
        <v>√</v>
      </c>
      <c r="CS78" s="341"/>
      <c r="CT78" s="341"/>
      <c r="CU78" s="341"/>
      <c r="CV78" s="341"/>
      <c r="CW78" s="341"/>
      <c r="CX78" s="341"/>
      <c r="CY78" s="341"/>
      <c r="CZ78" s="341"/>
      <c r="DA78" s="341"/>
      <c r="DB78" s="341"/>
      <c r="DC78" s="341"/>
      <c r="DD78" s="341" t="str">
        <f>IF(AND(BF78&gt;10,BF78&lt;=11),Перерасчет!$A$1,"")</f>
        <v/>
      </c>
      <c r="DE78" s="341"/>
      <c r="DF78" s="341"/>
      <c r="DG78" s="341"/>
      <c r="DH78" s="341"/>
      <c r="DI78" s="341"/>
      <c r="DJ78" s="341"/>
      <c r="DK78" s="341"/>
      <c r="DL78" s="341"/>
      <c r="DM78" s="341"/>
      <c r="DN78" s="341"/>
      <c r="DO78" s="341"/>
      <c r="DP78" s="341" t="str">
        <f>IF(BF78=12,Перерасчет!$A$1,"")</f>
        <v/>
      </c>
      <c r="DQ78" s="341"/>
      <c r="DR78" s="341"/>
      <c r="DS78" s="341"/>
      <c r="DT78" s="341"/>
      <c r="DU78" s="341"/>
      <c r="DV78" s="341"/>
      <c r="DW78" s="341"/>
      <c r="DX78" s="341"/>
      <c r="DY78" s="341"/>
      <c r="DZ78" s="341"/>
      <c r="EA78" s="342"/>
      <c r="ED78" s="38"/>
    </row>
    <row r="79" spans="1:134" ht="17.25" customHeight="1" x14ac:dyDescent="0.25">
      <c r="A79" s="354" t="s">
        <v>157</v>
      </c>
      <c r="B79" s="355"/>
      <c r="C79" s="355"/>
      <c r="D79" s="355"/>
      <c r="E79" s="355"/>
      <c r="F79" s="355"/>
      <c r="G79" s="355"/>
      <c r="H79" s="355"/>
      <c r="I79" s="355"/>
      <c r="J79" s="355"/>
      <c r="K79" s="355"/>
      <c r="L79" s="355"/>
      <c r="M79" s="355"/>
      <c r="N79" s="355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355"/>
      <c r="AM79" s="355"/>
      <c r="AN79" s="355"/>
      <c r="AO79" s="355"/>
      <c r="AP79" s="355"/>
      <c r="AQ79" s="355"/>
      <c r="AR79" s="355"/>
      <c r="AS79" s="355"/>
      <c r="AT79" s="355"/>
      <c r="AU79" s="355"/>
      <c r="AV79" s="355"/>
      <c r="AW79" s="355"/>
      <c r="AX79" s="355"/>
      <c r="AY79" s="355"/>
      <c r="AZ79" s="355"/>
      <c r="BA79" s="355"/>
      <c r="BB79" s="355"/>
      <c r="BC79" s="355"/>
      <c r="BD79" s="355"/>
      <c r="BE79" s="356"/>
      <c r="BF79" s="343">
        <f>INDEX(Перерасчет!$C$9:$R$1010,$CZ$2,7)</f>
        <v>4</v>
      </c>
      <c r="BG79" s="329"/>
      <c r="BH79" s="329"/>
      <c r="BI79" s="329"/>
      <c r="BJ79" s="329"/>
      <c r="BK79" s="329"/>
      <c r="BL79" s="329"/>
      <c r="BM79" s="329"/>
      <c r="BN79" s="329"/>
      <c r="BO79" s="329"/>
      <c r="BP79" s="329"/>
      <c r="BQ79" s="329"/>
      <c r="BR79" s="329"/>
      <c r="BS79" s="344">
        <v>15</v>
      </c>
      <c r="BT79" s="345"/>
      <c r="BU79" s="345"/>
      <c r="BV79" s="345"/>
      <c r="BW79" s="345"/>
      <c r="BX79" s="345"/>
      <c r="BY79" s="345"/>
      <c r="BZ79" s="345"/>
      <c r="CA79" s="345"/>
      <c r="CB79" s="345"/>
      <c r="CC79" s="345"/>
      <c r="CD79" s="345"/>
      <c r="CE79" s="346"/>
      <c r="CF79" s="347" t="str">
        <f>IF(AND(BF79&gt;=0,BF79&lt;=1),Перерасчет!$A$1,IF(AND(BF79&gt;=2,BF79&lt;=4),Перерасчет!$A$2,""))</f>
        <v>√!</v>
      </c>
      <c r="CG79" s="341"/>
      <c r="CH79" s="341"/>
      <c r="CI79" s="341"/>
      <c r="CJ79" s="341"/>
      <c r="CK79" s="341"/>
      <c r="CL79" s="341"/>
      <c r="CM79" s="341"/>
      <c r="CN79" s="341"/>
      <c r="CO79" s="341"/>
      <c r="CP79" s="341"/>
      <c r="CQ79" s="341"/>
      <c r="CR79" s="357" t="str">
        <f>IF(AND(BF79&gt;=5,BF79&lt;=8),Перерасчет!$A$1,"")</f>
        <v/>
      </c>
      <c r="CS79" s="357"/>
      <c r="CT79" s="357"/>
      <c r="CU79" s="357"/>
      <c r="CV79" s="357"/>
      <c r="CW79" s="357"/>
      <c r="CX79" s="357"/>
      <c r="CY79" s="357"/>
      <c r="CZ79" s="357"/>
      <c r="DA79" s="357"/>
      <c r="DB79" s="357"/>
      <c r="DC79" s="357"/>
      <c r="DD79" s="341" t="str">
        <f>IF(AND(BF79&gt;=9,BF79&lt;=12),Перерасчет!$A$1,"")</f>
        <v/>
      </c>
      <c r="DE79" s="341"/>
      <c r="DF79" s="341"/>
      <c r="DG79" s="341"/>
      <c r="DH79" s="341"/>
      <c r="DI79" s="341"/>
      <c r="DJ79" s="341"/>
      <c r="DK79" s="341"/>
      <c r="DL79" s="341"/>
      <c r="DM79" s="341"/>
      <c r="DN79" s="341"/>
      <c r="DO79" s="341"/>
      <c r="DP79" s="341" t="str">
        <f>IF(AND(BF79&gt;=13,BF79&lt;=15),Перерасчет!$A$1,"")</f>
        <v/>
      </c>
      <c r="DQ79" s="341"/>
      <c r="DR79" s="341"/>
      <c r="DS79" s="341"/>
      <c r="DT79" s="341"/>
      <c r="DU79" s="341"/>
      <c r="DV79" s="341"/>
      <c r="DW79" s="341"/>
      <c r="DX79" s="341"/>
      <c r="DY79" s="341"/>
      <c r="DZ79" s="341"/>
      <c r="EA79" s="342"/>
      <c r="ED79" s="38"/>
    </row>
    <row r="80" spans="1:134" ht="17.25" customHeight="1" x14ac:dyDescent="0.25">
      <c r="A80" s="354" t="s">
        <v>17</v>
      </c>
      <c r="B80" s="355"/>
      <c r="C80" s="355"/>
      <c r="D80" s="355"/>
      <c r="E80" s="355"/>
      <c r="F80" s="355"/>
      <c r="G80" s="355"/>
      <c r="H80" s="355"/>
      <c r="I80" s="355"/>
      <c r="J80" s="355"/>
      <c r="K80" s="355"/>
      <c r="L80" s="355"/>
      <c r="M80" s="355"/>
      <c r="N80" s="355"/>
      <c r="O80" s="355"/>
      <c r="P80" s="355"/>
      <c r="Q80" s="355"/>
      <c r="R80" s="355"/>
      <c r="S80" s="355"/>
      <c r="T80" s="355"/>
      <c r="U80" s="355"/>
      <c r="V80" s="355"/>
      <c r="W80" s="355"/>
      <c r="X80" s="355"/>
      <c r="Y80" s="355"/>
      <c r="Z80" s="355"/>
      <c r="AA80" s="355"/>
      <c r="AB80" s="355"/>
      <c r="AC80" s="355"/>
      <c r="AD80" s="355"/>
      <c r="AE80" s="355"/>
      <c r="AF80" s="355"/>
      <c r="AG80" s="355"/>
      <c r="AH80" s="355"/>
      <c r="AI80" s="355"/>
      <c r="AJ80" s="355"/>
      <c r="AK80" s="355"/>
      <c r="AL80" s="355"/>
      <c r="AM80" s="355"/>
      <c r="AN80" s="355"/>
      <c r="AO80" s="355"/>
      <c r="AP80" s="355"/>
      <c r="AQ80" s="355"/>
      <c r="AR80" s="355"/>
      <c r="AS80" s="355"/>
      <c r="AT80" s="355"/>
      <c r="AU80" s="355"/>
      <c r="AV80" s="355"/>
      <c r="AW80" s="355"/>
      <c r="AX80" s="355"/>
      <c r="AY80" s="355"/>
      <c r="AZ80" s="355"/>
      <c r="BA80" s="355"/>
      <c r="BB80" s="355"/>
      <c r="BC80" s="355"/>
      <c r="BD80" s="355"/>
      <c r="BE80" s="356"/>
      <c r="BF80" s="343">
        <f>INDEX(Перерасчет!$C$9:$R$1010,$CZ$2,8)</f>
        <v>1</v>
      </c>
      <c r="BG80" s="329"/>
      <c r="BH80" s="329"/>
      <c r="BI80" s="329"/>
      <c r="BJ80" s="329"/>
      <c r="BK80" s="329"/>
      <c r="BL80" s="329"/>
      <c r="BM80" s="329"/>
      <c r="BN80" s="329"/>
      <c r="BO80" s="329"/>
      <c r="BP80" s="329"/>
      <c r="BQ80" s="329"/>
      <c r="BR80" s="329"/>
      <c r="BS80" s="344">
        <v>4</v>
      </c>
      <c r="BT80" s="345"/>
      <c r="BU80" s="345"/>
      <c r="BV80" s="345"/>
      <c r="BW80" s="345"/>
      <c r="BX80" s="345"/>
      <c r="BY80" s="345"/>
      <c r="BZ80" s="345"/>
      <c r="CA80" s="345"/>
      <c r="CB80" s="345"/>
      <c r="CC80" s="345"/>
      <c r="CD80" s="345"/>
      <c r="CE80" s="346"/>
      <c r="CF80" s="347" t="str">
        <f>IF(AND(BF80&gt;=0,BF80&lt;=1),Перерасчет!$A$1,"")</f>
        <v>√</v>
      </c>
      <c r="CG80" s="341"/>
      <c r="CH80" s="341"/>
      <c r="CI80" s="341"/>
      <c r="CJ80" s="341"/>
      <c r="CK80" s="341"/>
      <c r="CL80" s="341"/>
      <c r="CM80" s="341"/>
      <c r="CN80" s="341"/>
      <c r="CO80" s="341"/>
      <c r="CP80" s="341"/>
      <c r="CQ80" s="341"/>
      <c r="CR80" s="341" t="str">
        <f>IF(BF80=2,Перерасчет!$A$1,"")</f>
        <v/>
      </c>
      <c r="CS80" s="341"/>
      <c r="CT80" s="341"/>
      <c r="CU80" s="341"/>
      <c r="CV80" s="341"/>
      <c r="CW80" s="341"/>
      <c r="CX80" s="341"/>
      <c r="CY80" s="341"/>
      <c r="CZ80" s="341"/>
      <c r="DA80" s="341"/>
      <c r="DB80" s="341"/>
      <c r="DC80" s="341"/>
      <c r="DD80" s="341" t="str">
        <f>IF(AND(BF80&gt;=15,BF80&lt;=18),Перерасчет!$A$1,"")</f>
        <v/>
      </c>
      <c r="DE80" s="341"/>
      <c r="DF80" s="341"/>
      <c r="DG80" s="341"/>
      <c r="DH80" s="341"/>
      <c r="DI80" s="341"/>
      <c r="DJ80" s="341"/>
      <c r="DK80" s="341"/>
      <c r="DL80" s="341"/>
      <c r="DM80" s="341"/>
      <c r="DN80" s="341"/>
      <c r="DO80" s="341"/>
      <c r="DP80" s="341" t="str">
        <f>IF(AND(BF80&gt;=19,BF80&lt;=20),Перерасчет!$A$1,"")</f>
        <v/>
      </c>
      <c r="DQ80" s="341"/>
      <c r="DR80" s="341"/>
      <c r="DS80" s="341"/>
      <c r="DT80" s="341"/>
      <c r="DU80" s="341"/>
      <c r="DV80" s="341"/>
      <c r="DW80" s="341"/>
      <c r="DX80" s="341"/>
      <c r="DY80" s="341"/>
      <c r="DZ80" s="341"/>
      <c r="EA80" s="342"/>
      <c r="ED80" s="38"/>
    </row>
    <row r="81" spans="1:134" ht="17.25" customHeight="1" x14ac:dyDescent="0.25">
      <c r="A81" s="354" t="s">
        <v>67</v>
      </c>
      <c r="B81" s="355"/>
      <c r="C81" s="355"/>
      <c r="D81" s="355"/>
      <c r="E81" s="355"/>
      <c r="F81" s="355"/>
      <c r="G81" s="355"/>
      <c r="H81" s="355"/>
      <c r="I81" s="355"/>
      <c r="J81" s="355"/>
      <c r="K81" s="355"/>
      <c r="L81" s="355"/>
      <c r="M81" s="355"/>
      <c r="N81" s="355"/>
      <c r="O81" s="355"/>
      <c r="P81" s="355"/>
      <c r="Q81" s="355"/>
      <c r="R81" s="355"/>
      <c r="S81" s="355"/>
      <c r="T81" s="355"/>
      <c r="U81" s="355"/>
      <c r="V81" s="355"/>
      <c r="W81" s="355"/>
      <c r="X81" s="355"/>
      <c r="Y81" s="355"/>
      <c r="Z81" s="355"/>
      <c r="AA81" s="355"/>
      <c r="AB81" s="355"/>
      <c r="AC81" s="355"/>
      <c r="AD81" s="355"/>
      <c r="AE81" s="355"/>
      <c r="AF81" s="355"/>
      <c r="AG81" s="355"/>
      <c r="AH81" s="355"/>
      <c r="AI81" s="355"/>
      <c r="AJ81" s="355"/>
      <c r="AK81" s="355"/>
      <c r="AL81" s="355"/>
      <c r="AM81" s="355"/>
      <c r="AN81" s="355"/>
      <c r="AO81" s="355"/>
      <c r="AP81" s="355"/>
      <c r="AQ81" s="355"/>
      <c r="AR81" s="355"/>
      <c r="AS81" s="355"/>
      <c r="AT81" s="355"/>
      <c r="AU81" s="355"/>
      <c r="AV81" s="355"/>
      <c r="AW81" s="355"/>
      <c r="AX81" s="355"/>
      <c r="AY81" s="355"/>
      <c r="AZ81" s="355"/>
      <c r="BA81" s="355"/>
      <c r="BB81" s="355"/>
      <c r="BC81" s="355"/>
      <c r="BD81" s="355"/>
      <c r="BE81" s="356"/>
      <c r="BF81" s="343">
        <f>INDEX(Перерасчет!$C$9:$R$1010,$CZ$2,9)</f>
        <v>7</v>
      </c>
      <c r="BG81" s="329"/>
      <c r="BH81" s="329"/>
      <c r="BI81" s="329"/>
      <c r="BJ81" s="329"/>
      <c r="BK81" s="329"/>
      <c r="BL81" s="329"/>
      <c r="BM81" s="329"/>
      <c r="BN81" s="329"/>
      <c r="BO81" s="329"/>
      <c r="BP81" s="329"/>
      <c r="BQ81" s="329"/>
      <c r="BR81" s="329"/>
      <c r="BS81" s="344" t="s">
        <v>19</v>
      </c>
      <c r="BT81" s="345"/>
      <c r="BU81" s="345"/>
      <c r="BV81" s="345"/>
      <c r="BW81" s="345"/>
      <c r="BX81" s="345"/>
      <c r="BY81" s="345"/>
      <c r="BZ81" s="345"/>
      <c r="CA81" s="345"/>
      <c r="CB81" s="345"/>
      <c r="CC81" s="345"/>
      <c r="CD81" s="345"/>
      <c r="CE81" s="346"/>
      <c r="CF81" s="347" t="str">
        <f>IF(BF81&lt;14,Перерасчет!$A$2,IF(AND(BF81&gt;=14,BF81&lt;18),Перерасчет!$A$1,""))</f>
        <v>√!</v>
      </c>
      <c r="CG81" s="341"/>
      <c r="CH81" s="341"/>
      <c r="CI81" s="341"/>
      <c r="CJ81" s="341"/>
      <c r="CK81" s="341"/>
      <c r="CL81" s="341"/>
      <c r="CM81" s="341"/>
      <c r="CN81" s="341"/>
      <c r="CO81" s="341"/>
      <c r="CP81" s="341"/>
      <c r="CQ81" s="341"/>
      <c r="CR81" s="341" t="str">
        <f>IF(AND(BF81&gt;=18,BF81&lt;30),Перерасчет!$A$1,"")</f>
        <v/>
      </c>
      <c r="CS81" s="341"/>
      <c r="CT81" s="341"/>
      <c r="CU81" s="341"/>
      <c r="CV81" s="341"/>
      <c r="CW81" s="341"/>
      <c r="CX81" s="341"/>
      <c r="CY81" s="341"/>
      <c r="CZ81" s="341"/>
      <c r="DA81" s="341"/>
      <c r="DB81" s="341"/>
      <c r="DC81" s="341"/>
      <c r="DD81" s="341" t="str">
        <f>IF(AND(BF81&gt;=30,BF81&lt;39),Перерасчет!$A$1,"")</f>
        <v/>
      </c>
      <c r="DE81" s="341"/>
      <c r="DF81" s="341"/>
      <c r="DG81" s="341"/>
      <c r="DH81" s="341"/>
      <c r="DI81" s="341"/>
      <c r="DJ81" s="341"/>
      <c r="DK81" s="341"/>
      <c r="DL81" s="341"/>
      <c r="DM81" s="341"/>
      <c r="DN81" s="341"/>
      <c r="DO81" s="341"/>
      <c r="DP81" s="341" t="str">
        <f>IF(BF81&gt;=39,Перерасчет!$A$1,"")</f>
        <v/>
      </c>
      <c r="DQ81" s="341"/>
      <c r="DR81" s="341"/>
      <c r="DS81" s="341"/>
      <c r="DT81" s="341"/>
      <c r="DU81" s="341"/>
      <c r="DV81" s="341"/>
      <c r="DW81" s="341"/>
      <c r="DX81" s="341"/>
      <c r="DY81" s="341"/>
      <c r="DZ81" s="341"/>
      <c r="EA81" s="342"/>
      <c r="ED81" s="38"/>
    </row>
    <row r="82" spans="1:134" ht="17.25" customHeight="1" x14ac:dyDescent="0.25">
      <c r="A82" s="354" t="s">
        <v>20</v>
      </c>
      <c r="B82" s="355"/>
      <c r="C82" s="355"/>
      <c r="D82" s="355"/>
      <c r="E82" s="355"/>
      <c r="F82" s="355"/>
      <c r="G82" s="355"/>
      <c r="H82" s="355"/>
      <c r="I82" s="355"/>
      <c r="J82" s="355"/>
      <c r="K82" s="355"/>
      <c r="L82" s="355"/>
      <c r="M82" s="355"/>
      <c r="N82" s="355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5"/>
      <c r="AK82" s="355"/>
      <c r="AL82" s="355"/>
      <c r="AM82" s="355"/>
      <c r="AN82" s="355"/>
      <c r="AO82" s="355"/>
      <c r="AP82" s="355"/>
      <c r="AQ82" s="355"/>
      <c r="AR82" s="355"/>
      <c r="AS82" s="355"/>
      <c r="AT82" s="355"/>
      <c r="AU82" s="355"/>
      <c r="AV82" s="355"/>
      <c r="AW82" s="355"/>
      <c r="AX82" s="355"/>
      <c r="AY82" s="355"/>
      <c r="AZ82" s="355"/>
      <c r="BA82" s="355"/>
      <c r="BB82" s="355"/>
      <c r="BC82" s="355"/>
      <c r="BD82" s="355"/>
      <c r="BE82" s="356"/>
      <c r="BF82" s="358">
        <f>INDEX(Перерасчет!$C$9:$R$1010,$CZ$2,10)</f>
        <v>0.91428571428571437</v>
      </c>
      <c r="BG82" s="359"/>
      <c r="BH82" s="359"/>
      <c r="BI82" s="359"/>
      <c r="BJ82" s="359"/>
      <c r="BK82" s="359"/>
      <c r="BL82" s="359"/>
      <c r="BM82" s="359"/>
      <c r="BN82" s="359"/>
      <c r="BO82" s="359"/>
      <c r="BP82" s="359"/>
      <c r="BQ82" s="359"/>
      <c r="BR82" s="359"/>
      <c r="BS82" s="344">
        <v>1</v>
      </c>
      <c r="BT82" s="345"/>
      <c r="BU82" s="345"/>
      <c r="BV82" s="345"/>
      <c r="BW82" s="345"/>
      <c r="BX82" s="345"/>
      <c r="BY82" s="345"/>
      <c r="BZ82" s="345"/>
      <c r="CA82" s="345"/>
      <c r="CB82" s="345"/>
      <c r="CC82" s="345"/>
      <c r="CD82" s="345"/>
      <c r="CE82" s="346"/>
      <c r="CF82" s="347" t="str">
        <f>IF(BF82&lt;=0.89,Перерасчет!$A$2,IF(AND(BF82&gt;0.89,BF82&lt;=0.91),Перерасчет!$A$1,""))</f>
        <v/>
      </c>
      <c r="CG82" s="341"/>
      <c r="CH82" s="341"/>
      <c r="CI82" s="341"/>
      <c r="CJ82" s="341"/>
      <c r="CK82" s="341"/>
      <c r="CL82" s="341"/>
      <c r="CM82" s="341"/>
      <c r="CN82" s="341"/>
      <c r="CO82" s="341"/>
      <c r="CP82" s="341"/>
      <c r="CQ82" s="341"/>
      <c r="CR82" s="341" t="str">
        <f>IF(AND(BF82&gt;0.91,BF82&lt;=0.95),Перерасчет!$A$1,"")</f>
        <v>√</v>
      </c>
      <c r="CS82" s="341"/>
      <c r="CT82" s="341"/>
      <c r="CU82" s="341"/>
      <c r="CV82" s="341"/>
      <c r="CW82" s="341"/>
      <c r="CX82" s="341"/>
      <c r="CY82" s="341"/>
      <c r="CZ82" s="341"/>
      <c r="DA82" s="341"/>
      <c r="DB82" s="341"/>
      <c r="DC82" s="341"/>
      <c r="DD82" s="341" t="str">
        <f>IF(AND(BF82&gt;0.95,BF82&lt;=0.97),Перерасчет!$A$1,"")</f>
        <v/>
      </c>
      <c r="DE82" s="341"/>
      <c r="DF82" s="341"/>
      <c r="DG82" s="341"/>
      <c r="DH82" s="341"/>
      <c r="DI82" s="341"/>
      <c r="DJ82" s="341"/>
      <c r="DK82" s="341"/>
      <c r="DL82" s="341"/>
      <c r="DM82" s="341"/>
      <c r="DN82" s="341"/>
      <c r="DO82" s="341"/>
      <c r="DP82" s="341" t="str">
        <f>IF(BF82&gt;0.97,Перерасчет!$A$1,"")</f>
        <v/>
      </c>
      <c r="DQ82" s="341"/>
      <c r="DR82" s="341"/>
      <c r="DS82" s="341"/>
      <c r="DT82" s="341"/>
      <c r="DU82" s="341"/>
      <c r="DV82" s="341"/>
      <c r="DW82" s="341"/>
      <c r="DX82" s="341"/>
      <c r="DY82" s="341"/>
      <c r="DZ82" s="341"/>
      <c r="EA82" s="342"/>
      <c r="ED82" s="38"/>
    </row>
    <row r="83" spans="1:134" ht="17.25" customHeight="1" x14ac:dyDescent="0.25">
      <c r="A83" s="354" t="s">
        <v>68</v>
      </c>
      <c r="B83" s="355"/>
      <c r="C83" s="355"/>
      <c r="D83" s="355"/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355"/>
      <c r="AT83" s="355"/>
      <c r="AU83" s="355"/>
      <c r="AV83" s="355"/>
      <c r="AW83" s="355"/>
      <c r="AX83" s="355"/>
      <c r="AY83" s="355"/>
      <c r="AZ83" s="355"/>
      <c r="BA83" s="355"/>
      <c r="BB83" s="355"/>
      <c r="BC83" s="355"/>
      <c r="BD83" s="355"/>
      <c r="BE83" s="356"/>
      <c r="BF83" s="343">
        <f>INDEX(Перерасчет!$C$9:$R$1010,$CZ$2,11)</f>
        <v>2</v>
      </c>
      <c r="BG83" s="329"/>
      <c r="BH83" s="329"/>
      <c r="BI83" s="329"/>
      <c r="BJ83" s="329"/>
      <c r="BK83" s="329"/>
      <c r="BL83" s="329"/>
      <c r="BM83" s="329"/>
      <c r="BN83" s="329"/>
      <c r="BO83" s="329"/>
      <c r="BP83" s="329"/>
      <c r="BQ83" s="329"/>
      <c r="BR83" s="329"/>
      <c r="BS83" s="344">
        <v>5</v>
      </c>
      <c r="BT83" s="345"/>
      <c r="BU83" s="345"/>
      <c r="BV83" s="345"/>
      <c r="BW83" s="345"/>
      <c r="BX83" s="345"/>
      <c r="BY83" s="345"/>
      <c r="BZ83" s="345"/>
      <c r="CA83" s="345"/>
      <c r="CB83" s="345"/>
      <c r="CC83" s="345"/>
      <c r="CD83" s="345"/>
      <c r="CE83" s="346"/>
      <c r="CF83" s="347" t="str">
        <f>IF(BF83=1,Перерасчет!$A$2,IF(BF83=2,Перерасчет!$A$1,""))</f>
        <v>√</v>
      </c>
      <c r="CG83" s="341"/>
      <c r="CH83" s="341"/>
      <c r="CI83" s="341"/>
      <c r="CJ83" s="341"/>
      <c r="CK83" s="341"/>
      <c r="CL83" s="341"/>
      <c r="CM83" s="341"/>
      <c r="CN83" s="341"/>
      <c r="CO83" s="341"/>
      <c r="CP83" s="341"/>
      <c r="CQ83" s="341"/>
      <c r="CR83" s="341" t="str">
        <f>IF(BF83=3,Перерасчет!$A$1,"")</f>
        <v/>
      </c>
      <c r="CS83" s="341"/>
      <c r="CT83" s="341"/>
      <c r="CU83" s="341"/>
      <c r="CV83" s="341"/>
      <c r="CW83" s="341"/>
      <c r="CX83" s="341"/>
      <c r="CY83" s="341"/>
      <c r="CZ83" s="341"/>
      <c r="DA83" s="341"/>
      <c r="DB83" s="341"/>
      <c r="DC83" s="341"/>
      <c r="DD83" s="341" t="str">
        <f>IF(BF83=4,Перерасчет!$A$1,"")</f>
        <v/>
      </c>
      <c r="DE83" s="341"/>
      <c r="DF83" s="341"/>
      <c r="DG83" s="341"/>
      <c r="DH83" s="341"/>
      <c r="DI83" s="341"/>
      <c r="DJ83" s="341"/>
      <c r="DK83" s="341"/>
      <c r="DL83" s="341"/>
      <c r="DM83" s="341"/>
      <c r="DN83" s="341"/>
      <c r="DO83" s="341"/>
      <c r="DP83" s="341" t="str">
        <f>IF(BF83=5,Перерасчет!$A$1,"")</f>
        <v/>
      </c>
      <c r="DQ83" s="341"/>
      <c r="DR83" s="341"/>
      <c r="DS83" s="341"/>
      <c r="DT83" s="341"/>
      <c r="DU83" s="341"/>
      <c r="DV83" s="341"/>
      <c r="DW83" s="341"/>
      <c r="DX83" s="341"/>
      <c r="DY83" s="341"/>
      <c r="DZ83" s="341"/>
      <c r="EA83" s="342"/>
      <c r="ED83" s="38"/>
    </row>
    <row r="84" spans="1:134" ht="17.25" customHeight="1" x14ac:dyDescent="0.25">
      <c r="A84" s="354" t="s">
        <v>22</v>
      </c>
      <c r="B84" s="355"/>
      <c r="C84" s="355"/>
      <c r="D84" s="355"/>
      <c r="E84" s="355"/>
      <c r="F84" s="355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  <c r="AM84" s="355"/>
      <c r="AN84" s="355"/>
      <c r="AO84" s="355"/>
      <c r="AP84" s="355"/>
      <c r="AQ84" s="355"/>
      <c r="AR84" s="355"/>
      <c r="AS84" s="355"/>
      <c r="AT84" s="355"/>
      <c r="AU84" s="355"/>
      <c r="AV84" s="355"/>
      <c r="AW84" s="355"/>
      <c r="AX84" s="355"/>
      <c r="AY84" s="355"/>
      <c r="AZ84" s="355"/>
      <c r="BA84" s="355"/>
      <c r="BB84" s="355"/>
      <c r="BC84" s="355"/>
      <c r="BD84" s="355"/>
      <c r="BE84" s="356"/>
      <c r="BF84" s="343">
        <f>INDEX(Перерасчет!$C$9:$R$1010,$CZ$2,12)</f>
        <v>5</v>
      </c>
      <c r="BG84" s="329"/>
      <c r="BH84" s="329"/>
      <c r="BI84" s="329"/>
      <c r="BJ84" s="329"/>
      <c r="BK84" s="329"/>
      <c r="BL84" s="329"/>
      <c r="BM84" s="329"/>
      <c r="BN84" s="329"/>
      <c r="BO84" s="329"/>
      <c r="BP84" s="329"/>
      <c r="BQ84" s="329"/>
      <c r="BR84" s="329"/>
      <c r="BS84" s="344">
        <v>8</v>
      </c>
      <c r="BT84" s="345"/>
      <c r="BU84" s="345"/>
      <c r="BV84" s="345"/>
      <c r="BW84" s="345"/>
      <c r="BX84" s="345"/>
      <c r="BY84" s="345"/>
      <c r="BZ84" s="345"/>
      <c r="CA84" s="345"/>
      <c r="CB84" s="345"/>
      <c r="CC84" s="345"/>
      <c r="CD84" s="345"/>
      <c r="CE84" s="346"/>
      <c r="CF84" s="347" t="str">
        <f>IF(AND(BF84&gt;=0,BF84&lt;=1),Перерасчет!$A$1,IF(BF84=2,Перерасчет!$A$2,""))</f>
        <v/>
      </c>
      <c r="CG84" s="341"/>
      <c r="CH84" s="341"/>
      <c r="CI84" s="341"/>
      <c r="CJ84" s="341"/>
      <c r="CK84" s="341"/>
      <c r="CL84" s="341"/>
      <c r="CM84" s="341"/>
      <c r="CN84" s="341"/>
      <c r="CO84" s="341"/>
      <c r="CP84" s="341"/>
      <c r="CQ84" s="341"/>
      <c r="CR84" s="341" t="str">
        <f>IF(AND(BF84&gt;=3,BF84&lt;=4),Перерасчет!$A$1,"")</f>
        <v/>
      </c>
      <c r="CS84" s="341"/>
      <c r="CT84" s="341"/>
      <c r="CU84" s="341"/>
      <c r="CV84" s="341"/>
      <c r="CW84" s="341"/>
      <c r="CX84" s="341"/>
      <c r="CY84" s="341"/>
      <c r="CZ84" s="341"/>
      <c r="DA84" s="341"/>
      <c r="DB84" s="341"/>
      <c r="DC84" s="341"/>
      <c r="DD84" s="341" t="str">
        <f>IF(AND(BF84&gt;=5,BF84&lt;=6),Перерасчет!$A$1,"")</f>
        <v>√</v>
      </c>
      <c r="DE84" s="341"/>
      <c r="DF84" s="341"/>
      <c r="DG84" s="341"/>
      <c r="DH84" s="341"/>
      <c r="DI84" s="341"/>
      <c r="DJ84" s="341"/>
      <c r="DK84" s="341"/>
      <c r="DL84" s="341"/>
      <c r="DM84" s="341"/>
      <c r="DN84" s="341"/>
      <c r="DO84" s="341"/>
      <c r="DP84" s="341" t="str">
        <f>IF(AND(BF84&gt;=7,BF84&lt;=9),Перерасчет!$A$1,"")</f>
        <v/>
      </c>
      <c r="DQ84" s="341"/>
      <c r="DR84" s="341"/>
      <c r="DS84" s="341"/>
      <c r="DT84" s="341"/>
      <c r="DU84" s="341"/>
      <c r="DV84" s="341"/>
      <c r="DW84" s="341"/>
      <c r="DX84" s="341"/>
      <c r="DY84" s="341"/>
      <c r="DZ84" s="341"/>
      <c r="EA84" s="342"/>
      <c r="ED84" s="38"/>
    </row>
    <row r="85" spans="1:134" ht="17.25" customHeight="1" x14ac:dyDescent="0.25">
      <c r="A85" s="354" t="s">
        <v>23</v>
      </c>
      <c r="B85" s="355"/>
      <c r="C85" s="355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  <c r="AM85" s="355"/>
      <c r="AN85" s="355"/>
      <c r="AO85" s="355"/>
      <c r="AP85" s="355"/>
      <c r="AQ85" s="355"/>
      <c r="AR85" s="355"/>
      <c r="AS85" s="355"/>
      <c r="AT85" s="355"/>
      <c r="AU85" s="355"/>
      <c r="AV85" s="355"/>
      <c r="AW85" s="355"/>
      <c r="AX85" s="355"/>
      <c r="AY85" s="355"/>
      <c r="AZ85" s="355"/>
      <c r="BA85" s="355"/>
      <c r="BB85" s="355"/>
      <c r="BC85" s="355"/>
      <c r="BD85" s="355"/>
      <c r="BE85" s="356"/>
      <c r="BF85" s="343">
        <f>INDEX(Перерасчет!$C$9:$R$1010,$CZ$2,13)</f>
        <v>5</v>
      </c>
      <c r="BG85" s="329"/>
      <c r="BH85" s="329"/>
      <c r="BI85" s="329"/>
      <c r="BJ85" s="329"/>
      <c r="BK85" s="329"/>
      <c r="BL85" s="329"/>
      <c r="BM85" s="329"/>
      <c r="BN85" s="329"/>
      <c r="BO85" s="329"/>
      <c r="BP85" s="329"/>
      <c r="BQ85" s="329"/>
      <c r="BR85" s="329"/>
      <c r="BS85" s="344">
        <v>16</v>
      </c>
      <c r="BT85" s="345"/>
      <c r="BU85" s="345"/>
      <c r="BV85" s="345"/>
      <c r="BW85" s="345"/>
      <c r="BX85" s="345"/>
      <c r="BY85" s="345"/>
      <c r="BZ85" s="345"/>
      <c r="CA85" s="345"/>
      <c r="CB85" s="345"/>
      <c r="CC85" s="345"/>
      <c r="CD85" s="345"/>
      <c r="CE85" s="346"/>
      <c r="CF85" s="347" t="str">
        <f>IF(AND(BF85&gt;=0,BF85&lt;=1),Перерасчет!$A$2,IF(AND(BF85&gt;=2,BF85&lt;=4),Перерасчет!$A$1,""))</f>
        <v/>
      </c>
      <c r="CG85" s="341"/>
      <c r="CH85" s="341"/>
      <c r="CI85" s="341"/>
      <c r="CJ85" s="341"/>
      <c r="CK85" s="341"/>
      <c r="CL85" s="341"/>
      <c r="CM85" s="341"/>
      <c r="CN85" s="341"/>
      <c r="CO85" s="341"/>
      <c r="CP85" s="341"/>
      <c r="CQ85" s="341"/>
      <c r="CR85" s="341" t="str">
        <f>IF(AND(BF85&gt;=5,BF85&lt;=7),Перерасчет!$A$1,"")</f>
        <v>√</v>
      </c>
      <c r="CS85" s="341"/>
      <c r="CT85" s="341"/>
      <c r="CU85" s="341"/>
      <c r="CV85" s="341"/>
      <c r="CW85" s="341"/>
      <c r="CX85" s="341"/>
      <c r="CY85" s="341"/>
      <c r="CZ85" s="341"/>
      <c r="DA85" s="341"/>
      <c r="DB85" s="341"/>
      <c r="DC85" s="341"/>
      <c r="DD85" s="341" t="str">
        <f>IF(AND(BF85&gt;=8,BF85&lt;=9),Перерасчет!$A$1,"")</f>
        <v/>
      </c>
      <c r="DE85" s="341"/>
      <c r="DF85" s="341"/>
      <c r="DG85" s="341"/>
      <c r="DH85" s="341"/>
      <c r="DI85" s="341"/>
      <c r="DJ85" s="341"/>
      <c r="DK85" s="341"/>
      <c r="DL85" s="341"/>
      <c r="DM85" s="341"/>
      <c r="DN85" s="341"/>
      <c r="DO85" s="341"/>
      <c r="DP85" s="341" t="str">
        <f>IF(AND(BF85&gt;=10,BF85&lt;=16),Перерасчет!$A$1,"")</f>
        <v/>
      </c>
      <c r="DQ85" s="341"/>
      <c r="DR85" s="341"/>
      <c r="DS85" s="341"/>
      <c r="DT85" s="341"/>
      <c r="DU85" s="341"/>
      <c r="DV85" s="341"/>
      <c r="DW85" s="341"/>
      <c r="DX85" s="341"/>
      <c r="DY85" s="341"/>
      <c r="DZ85" s="341"/>
      <c r="EA85" s="342"/>
      <c r="ED85" s="38"/>
    </row>
    <row r="86" spans="1:134" ht="17.25" customHeight="1" x14ac:dyDescent="0.25">
      <c r="A86" s="354" t="s">
        <v>24</v>
      </c>
      <c r="B86" s="355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  <c r="AM86" s="355"/>
      <c r="AN86" s="355"/>
      <c r="AO86" s="355"/>
      <c r="AP86" s="355"/>
      <c r="AQ86" s="355"/>
      <c r="AR86" s="355"/>
      <c r="AS86" s="355"/>
      <c r="AT86" s="355"/>
      <c r="AU86" s="355"/>
      <c r="AV86" s="355"/>
      <c r="AW86" s="355"/>
      <c r="AX86" s="355"/>
      <c r="AY86" s="355"/>
      <c r="AZ86" s="355"/>
      <c r="BA86" s="355"/>
      <c r="BB86" s="355"/>
      <c r="BC86" s="355"/>
      <c r="BD86" s="355"/>
      <c r="BE86" s="356"/>
      <c r="BF86" s="343">
        <f>INDEX(Перерасчет!$C$9:$R$1010,$CZ$2,14)</f>
        <v>4</v>
      </c>
      <c r="BG86" s="329"/>
      <c r="BH86" s="329"/>
      <c r="BI86" s="329"/>
      <c r="BJ86" s="329"/>
      <c r="BK86" s="329"/>
      <c r="BL86" s="329"/>
      <c r="BM86" s="329"/>
      <c r="BN86" s="329"/>
      <c r="BO86" s="329"/>
      <c r="BP86" s="329"/>
      <c r="BQ86" s="329"/>
      <c r="BR86" s="329"/>
      <c r="BS86" s="344">
        <v>14</v>
      </c>
      <c r="BT86" s="345"/>
      <c r="BU86" s="345"/>
      <c r="BV86" s="345"/>
      <c r="BW86" s="345"/>
      <c r="BX86" s="345"/>
      <c r="BY86" s="345"/>
      <c r="BZ86" s="345"/>
      <c r="CA86" s="345"/>
      <c r="CB86" s="345"/>
      <c r="CC86" s="345"/>
      <c r="CD86" s="345"/>
      <c r="CE86" s="346"/>
      <c r="CF86" s="347" t="str">
        <f>IF(AND(BF86&gt;=0,BF86&lt;=1),Перерасчет!$A$1,"")</f>
        <v/>
      </c>
      <c r="CG86" s="341"/>
      <c r="CH86" s="341"/>
      <c r="CI86" s="341"/>
      <c r="CJ86" s="341"/>
      <c r="CK86" s="341"/>
      <c r="CL86" s="341"/>
      <c r="CM86" s="341"/>
      <c r="CN86" s="341"/>
      <c r="CO86" s="341"/>
      <c r="CP86" s="341"/>
      <c r="CQ86" s="341"/>
      <c r="CR86" s="341" t="str">
        <f>IF(AND(BF86&gt;=2,BF86&lt;=5),Перерасчет!$A$1,"")</f>
        <v>√</v>
      </c>
      <c r="CS86" s="341"/>
      <c r="CT86" s="341"/>
      <c r="CU86" s="341"/>
      <c r="CV86" s="341"/>
      <c r="CW86" s="341"/>
      <c r="CX86" s="341"/>
      <c r="CY86" s="341"/>
      <c r="CZ86" s="341"/>
      <c r="DA86" s="341"/>
      <c r="DB86" s="341"/>
      <c r="DC86" s="341"/>
      <c r="DD86" s="341" t="str">
        <f>IF(AND(BF86&gt;=6,BF86&lt;=7),Перерасчет!$A$1,"")</f>
        <v/>
      </c>
      <c r="DE86" s="341"/>
      <c r="DF86" s="341"/>
      <c r="DG86" s="341"/>
      <c r="DH86" s="341"/>
      <c r="DI86" s="341"/>
      <c r="DJ86" s="341"/>
      <c r="DK86" s="341"/>
      <c r="DL86" s="341"/>
      <c r="DM86" s="341"/>
      <c r="DN86" s="341"/>
      <c r="DO86" s="341"/>
      <c r="DP86" s="341" t="str">
        <f>IF(AND(BF86&gt;=8,BF86&lt;=14),Перерасчет!$A$1,"")</f>
        <v/>
      </c>
      <c r="DQ86" s="341"/>
      <c r="DR86" s="341"/>
      <c r="DS86" s="341"/>
      <c r="DT86" s="341"/>
      <c r="DU86" s="341"/>
      <c r="DV86" s="341"/>
      <c r="DW86" s="341"/>
      <c r="DX86" s="341"/>
      <c r="DY86" s="341"/>
      <c r="DZ86" s="341"/>
      <c r="EA86" s="342"/>
      <c r="ED86" s="38"/>
    </row>
    <row r="87" spans="1:134" ht="17.25" customHeight="1" x14ac:dyDescent="0.25">
      <c r="A87" s="354" t="s">
        <v>25</v>
      </c>
      <c r="B87" s="355"/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5"/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  <c r="AM87" s="355"/>
      <c r="AN87" s="355"/>
      <c r="AO87" s="355"/>
      <c r="AP87" s="355"/>
      <c r="AQ87" s="355"/>
      <c r="AR87" s="355"/>
      <c r="AS87" s="355"/>
      <c r="AT87" s="355"/>
      <c r="AU87" s="355"/>
      <c r="AV87" s="355"/>
      <c r="AW87" s="355"/>
      <c r="AX87" s="355"/>
      <c r="AY87" s="355"/>
      <c r="AZ87" s="355"/>
      <c r="BA87" s="355"/>
      <c r="BB87" s="355"/>
      <c r="BC87" s="355"/>
      <c r="BD87" s="355"/>
      <c r="BE87" s="356"/>
      <c r="BF87" s="396">
        <f>INDEX(Перерасчет!$C$9:$R$1010,$CZ$2,15)</f>
        <v>0.77777777777777779</v>
      </c>
      <c r="BG87" s="397"/>
      <c r="BH87" s="397"/>
      <c r="BI87" s="397"/>
      <c r="BJ87" s="397"/>
      <c r="BK87" s="397"/>
      <c r="BL87" s="397"/>
      <c r="BM87" s="397"/>
      <c r="BN87" s="397"/>
      <c r="BO87" s="397"/>
      <c r="BP87" s="397"/>
      <c r="BQ87" s="397"/>
      <c r="BR87" s="397"/>
      <c r="BS87" s="344">
        <v>5</v>
      </c>
      <c r="BT87" s="345"/>
      <c r="BU87" s="345"/>
      <c r="BV87" s="345"/>
      <c r="BW87" s="345"/>
      <c r="BX87" s="345"/>
      <c r="BY87" s="345"/>
      <c r="BZ87" s="345"/>
      <c r="CA87" s="345"/>
      <c r="CB87" s="345"/>
      <c r="CC87" s="345"/>
      <c r="CD87" s="345"/>
      <c r="CE87" s="346"/>
      <c r="CF87" s="347" t="str">
        <f>IF(AND(BF87&gt;=0,BF87&lt;=0.5),Перерасчет!$A$1,"")</f>
        <v/>
      </c>
      <c r="CG87" s="341"/>
      <c r="CH87" s="341"/>
      <c r="CI87" s="341"/>
      <c r="CJ87" s="341"/>
      <c r="CK87" s="341"/>
      <c r="CL87" s="341"/>
      <c r="CM87" s="341"/>
      <c r="CN87" s="341"/>
      <c r="CO87" s="341"/>
      <c r="CP87" s="341"/>
      <c r="CQ87" s="341"/>
      <c r="CR87" s="341" t="str">
        <f>IF(AND(BF87&gt;0.5,BF87&lt;=0.91),Перерасчет!$A$1,"")</f>
        <v>√</v>
      </c>
      <c r="CS87" s="341"/>
      <c r="CT87" s="341"/>
      <c r="CU87" s="341"/>
      <c r="CV87" s="341"/>
      <c r="CW87" s="341"/>
      <c r="CX87" s="341"/>
      <c r="CY87" s="341"/>
      <c r="CZ87" s="341"/>
      <c r="DA87" s="341"/>
      <c r="DB87" s="341"/>
      <c r="DC87" s="341"/>
      <c r="DD87" s="341" t="str">
        <f>IF(AND(BF87&gt;0.91,BF87&lt;=1.9),Перерасчет!$A$1,"")</f>
        <v/>
      </c>
      <c r="DE87" s="341"/>
      <c r="DF87" s="341"/>
      <c r="DG87" s="341"/>
      <c r="DH87" s="341"/>
      <c r="DI87" s="341"/>
      <c r="DJ87" s="341"/>
      <c r="DK87" s="341"/>
      <c r="DL87" s="341"/>
      <c r="DM87" s="341"/>
      <c r="DN87" s="341"/>
      <c r="DO87" s="341"/>
      <c r="DP87" s="341" t="str">
        <f>IF(AND(BF87&gt;1.9,BF87&lt;=5),Перерасчет!$A$1,"")</f>
        <v/>
      </c>
      <c r="DQ87" s="341"/>
      <c r="DR87" s="341"/>
      <c r="DS87" s="341"/>
      <c r="DT87" s="341"/>
      <c r="DU87" s="341"/>
      <c r="DV87" s="341"/>
      <c r="DW87" s="341"/>
      <c r="DX87" s="341"/>
      <c r="DY87" s="341"/>
      <c r="DZ87" s="341"/>
      <c r="EA87" s="342"/>
      <c r="ED87" s="38"/>
    </row>
    <row r="88" spans="1:134" ht="17.25" customHeight="1" thickBot="1" x14ac:dyDescent="0.3">
      <c r="A88" s="387" t="s">
        <v>158</v>
      </c>
      <c r="B88" s="388"/>
      <c r="C88" s="388"/>
      <c r="D88" s="388"/>
      <c r="E88" s="388"/>
      <c r="F88" s="388"/>
      <c r="G88" s="388"/>
      <c r="H88" s="388"/>
      <c r="I88" s="388"/>
      <c r="J88" s="388"/>
      <c r="K88" s="388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  <c r="AS88" s="388"/>
      <c r="AT88" s="388"/>
      <c r="AU88" s="388"/>
      <c r="AV88" s="388"/>
      <c r="AW88" s="388"/>
      <c r="AX88" s="388"/>
      <c r="AY88" s="388"/>
      <c r="AZ88" s="388"/>
      <c r="BA88" s="388"/>
      <c r="BB88" s="388"/>
      <c r="BC88" s="388"/>
      <c r="BD88" s="388"/>
      <c r="BE88" s="389"/>
      <c r="BF88" s="390">
        <f>INDEX(Перерасчет!$C$9:$R$1010,$CZ$2,16)</f>
        <v>24</v>
      </c>
      <c r="BG88" s="391"/>
      <c r="BH88" s="391"/>
      <c r="BI88" s="391"/>
      <c r="BJ88" s="391"/>
      <c r="BK88" s="391"/>
      <c r="BL88" s="391"/>
      <c r="BM88" s="391"/>
      <c r="BN88" s="391"/>
      <c r="BO88" s="391"/>
      <c r="BP88" s="391"/>
      <c r="BQ88" s="391"/>
      <c r="BR88" s="391"/>
      <c r="BS88" s="392">
        <v>32</v>
      </c>
      <c r="BT88" s="393"/>
      <c r="BU88" s="393"/>
      <c r="BV88" s="393"/>
      <c r="BW88" s="393"/>
      <c r="BX88" s="393"/>
      <c r="BY88" s="393"/>
      <c r="BZ88" s="393"/>
      <c r="CA88" s="393"/>
      <c r="CB88" s="393"/>
      <c r="CC88" s="393"/>
      <c r="CD88" s="393"/>
      <c r="CE88" s="394"/>
      <c r="CF88" s="395" t="str">
        <f>IF(BF88&gt;=20,Перерасчет!$A$1,"")</f>
        <v>√</v>
      </c>
      <c r="CG88" s="360"/>
      <c r="CH88" s="360"/>
      <c r="CI88" s="360"/>
      <c r="CJ88" s="360"/>
      <c r="CK88" s="360"/>
      <c r="CL88" s="360"/>
      <c r="CM88" s="360"/>
      <c r="CN88" s="360"/>
      <c r="CO88" s="360"/>
      <c r="CP88" s="360"/>
      <c r="CQ88" s="360"/>
      <c r="CR88" s="360" t="str">
        <f>IF(AND(BF88&gt;=10,BF88&lt;20),Перерасчет!$A$1,"")</f>
        <v/>
      </c>
      <c r="CS88" s="360"/>
      <c r="CT88" s="360"/>
      <c r="CU88" s="360"/>
      <c r="CV88" s="360"/>
      <c r="CW88" s="360"/>
      <c r="CX88" s="360"/>
      <c r="CY88" s="360"/>
      <c r="CZ88" s="360"/>
      <c r="DA88" s="360"/>
      <c r="DB88" s="360"/>
      <c r="DC88" s="360"/>
      <c r="DD88" s="360" t="str">
        <f>IF(AND(BF88&gt;=0,BF88&lt;10),Перерасчет!$A$1,"")</f>
        <v/>
      </c>
      <c r="DE88" s="360"/>
      <c r="DF88" s="360"/>
      <c r="DG88" s="360"/>
      <c r="DH88" s="360"/>
      <c r="DI88" s="360"/>
      <c r="DJ88" s="360"/>
      <c r="DK88" s="360"/>
      <c r="DL88" s="360"/>
      <c r="DM88" s="360"/>
      <c r="DN88" s="360"/>
      <c r="DO88" s="360"/>
      <c r="DP88" s="360"/>
      <c r="DQ88" s="360"/>
      <c r="DR88" s="360"/>
      <c r="DS88" s="360"/>
      <c r="DT88" s="360"/>
      <c r="DU88" s="360"/>
      <c r="DV88" s="360"/>
      <c r="DW88" s="360"/>
      <c r="DX88" s="360"/>
      <c r="DY88" s="360"/>
      <c r="DZ88" s="360"/>
      <c r="EA88" s="361"/>
    </row>
    <row r="89" spans="1:134" ht="8.25" customHeight="1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</row>
    <row r="90" spans="1:134" ht="46.5" customHeight="1" x14ac:dyDescent="0.25">
      <c r="A90" s="312" t="s">
        <v>251</v>
      </c>
      <c r="B90" s="312"/>
      <c r="C90" s="312"/>
      <c r="D90" s="312"/>
      <c r="E90" s="312"/>
      <c r="F90" s="312"/>
      <c r="G90" s="312"/>
      <c r="H90" s="312"/>
      <c r="I90" s="312"/>
      <c r="J90" s="312"/>
      <c r="K90" s="312"/>
      <c r="L90" s="312"/>
      <c r="M90" s="312"/>
      <c r="N90" s="312"/>
      <c r="O90" s="312"/>
      <c r="P90" s="312"/>
      <c r="Q90" s="312"/>
      <c r="R90" s="312"/>
      <c r="S90" s="312"/>
      <c r="T90" s="312"/>
      <c r="U90" s="312"/>
      <c r="V90" s="312"/>
      <c r="W90" s="312"/>
      <c r="X90" s="312"/>
      <c r="Y90" s="312"/>
      <c r="Z90" s="312"/>
      <c r="AA90" s="312"/>
      <c r="AB90" s="312"/>
      <c r="AC90" s="312"/>
      <c r="AD90" s="312"/>
      <c r="AE90" s="312"/>
      <c r="AF90" s="312"/>
      <c r="AG90" s="312"/>
      <c r="AH90" s="312"/>
      <c r="AI90" s="312"/>
      <c r="AJ90" s="312"/>
      <c r="AK90" s="312"/>
      <c r="AL90" s="312"/>
      <c r="AM90" s="312"/>
      <c r="AN90" s="312"/>
      <c r="AO90" s="312"/>
      <c r="AP90" s="312"/>
      <c r="AQ90" s="312"/>
      <c r="AR90" s="312"/>
      <c r="AS90" s="312"/>
      <c r="AT90" s="312"/>
      <c r="AU90" s="312"/>
      <c r="AV90" s="312"/>
      <c r="AW90" s="312"/>
      <c r="AX90" s="312"/>
      <c r="AY90" s="312"/>
      <c r="AZ90" s="312"/>
      <c r="BA90" s="312"/>
      <c r="BB90" s="312"/>
      <c r="BC90" s="312"/>
      <c r="BD90" s="312"/>
      <c r="BE90" s="312"/>
      <c r="BF90" s="312"/>
      <c r="BG90" s="312"/>
      <c r="BH90" s="312"/>
      <c r="BI90" s="312"/>
      <c r="BJ90" s="312"/>
      <c r="BK90" s="312"/>
      <c r="BL90" s="312"/>
      <c r="BM90" s="312"/>
      <c r="BN90" s="312"/>
      <c r="BO90" s="312"/>
      <c r="BP90" s="312"/>
      <c r="BQ90" s="312"/>
      <c r="BR90" s="312"/>
      <c r="BS90" s="312"/>
      <c r="BT90" s="312"/>
      <c r="BU90" s="312"/>
      <c r="BV90" s="312"/>
      <c r="BW90" s="312"/>
      <c r="BX90" s="312"/>
      <c r="BY90" s="312"/>
      <c r="BZ90" s="312"/>
      <c r="CA90" s="312"/>
      <c r="CB90" s="312"/>
      <c r="CC90" s="312"/>
      <c r="CD90" s="312"/>
      <c r="CE90" s="312"/>
      <c r="CF90" s="312"/>
      <c r="CG90" s="312"/>
      <c r="CH90" s="312"/>
      <c r="CI90" s="312"/>
      <c r="CJ90" s="312"/>
      <c r="CK90" s="312"/>
      <c r="CL90" s="312"/>
      <c r="CM90" s="312"/>
      <c r="CN90" s="312"/>
      <c r="CO90" s="312"/>
      <c r="CP90" s="312"/>
      <c r="CQ90" s="312"/>
      <c r="CR90" s="312"/>
      <c r="CS90" s="312"/>
      <c r="CT90" s="312"/>
      <c r="CU90" s="312"/>
      <c r="CV90" s="312"/>
      <c r="CW90" s="312"/>
      <c r="CX90" s="312"/>
      <c r="CY90" s="312"/>
      <c r="CZ90" s="312"/>
      <c r="DA90" s="312"/>
      <c r="DB90" s="312"/>
      <c r="DC90" s="312"/>
      <c r="DD90" s="312"/>
      <c r="DE90" s="312"/>
      <c r="DF90" s="312"/>
      <c r="DG90" s="312"/>
      <c r="DH90" s="312"/>
      <c r="DI90" s="312"/>
      <c r="DJ90" s="312"/>
      <c r="DK90" s="312"/>
      <c r="DL90" s="312"/>
      <c r="DM90" s="312"/>
      <c r="DN90" s="312"/>
      <c r="DO90" s="312"/>
      <c r="DP90" s="312"/>
      <c r="DQ90" s="312"/>
      <c r="DR90" s="312"/>
      <c r="DS90" s="312"/>
      <c r="DT90" s="312"/>
      <c r="DU90" s="312"/>
      <c r="DV90" s="312"/>
      <c r="DW90" s="312"/>
      <c r="DX90" s="312"/>
      <c r="DY90" s="312"/>
      <c r="DZ90" s="312"/>
      <c r="EA90" s="312"/>
    </row>
    <row r="91" spans="1:134" ht="7.5" customHeight="1" x14ac:dyDescent="0.25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</row>
    <row r="92" spans="1:134" ht="88.5" customHeight="1" x14ac:dyDescent="0.25">
      <c r="A92" s="398" t="s">
        <v>252</v>
      </c>
      <c r="B92" s="399"/>
      <c r="C92" s="399"/>
      <c r="D92" s="399"/>
      <c r="E92" s="399"/>
      <c r="F92" s="399"/>
      <c r="G92" s="399"/>
      <c r="H92" s="399"/>
      <c r="I92" s="399"/>
      <c r="J92" s="399"/>
      <c r="K92" s="399"/>
      <c r="L92" s="399"/>
      <c r="M92" s="399"/>
      <c r="N92" s="399"/>
      <c r="O92" s="399"/>
      <c r="P92" s="399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399"/>
      <c r="AD92" s="399"/>
      <c r="AE92" s="399"/>
      <c r="AF92" s="399"/>
      <c r="AG92" s="399"/>
      <c r="AH92" s="399"/>
      <c r="AI92" s="399"/>
      <c r="AJ92" s="399"/>
      <c r="AK92" s="399"/>
      <c r="AL92" s="399"/>
      <c r="AM92" s="399"/>
      <c r="AN92" s="399"/>
      <c r="AO92" s="399"/>
      <c r="AP92" s="399"/>
      <c r="AQ92" s="399"/>
      <c r="AR92" s="399"/>
      <c r="AS92" s="399"/>
      <c r="AT92" s="399"/>
      <c r="AU92" s="399"/>
      <c r="AV92" s="399"/>
      <c r="AW92" s="399"/>
      <c r="AX92" s="399"/>
      <c r="AY92" s="399"/>
      <c r="AZ92" s="399"/>
      <c r="BA92" s="399"/>
      <c r="BB92" s="399"/>
      <c r="BC92" s="399"/>
      <c r="BD92" s="399"/>
      <c r="BE92" s="399"/>
      <c r="BF92" s="399"/>
      <c r="BG92" s="399"/>
      <c r="BH92" s="399"/>
      <c r="BI92" s="399"/>
      <c r="BJ92" s="399"/>
      <c r="BK92" s="399"/>
      <c r="BL92" s="399"/>
      <c r="BM92" s="399"/>
      <c r="BN92" s="399"/>
      <c r="BO92" s="399"/>
      <c r="BP92" s="399"/>
      <c r="BQ92" s="399"/>
      <c r="BR92" s="399"/>
      <c r="BS92" s="399"/>
      <c r="BT92" s="399"/>
      <c r="BU92" s="399"/>
      <c r="BV92" s="399"/>
      <c r="BW92" s="399"/>
      <c r="BX92" s="399"/>
      <c r="BY92" s="399"/>
      <c r="BZ92" s="399"/>
      <c r="CA92" s="399"/>
      <c r="CB92" s="399"/>
      <c r="CC92" s="399"/>
      <c r="CD92" s="399"/>
      <c r="CE92" s="399"/>
      <c r="CF92" s="399"/>
      <c r="CG92" s="399"/>
      <c r="CH92" s="399"/>
      <c r="CI92" s="399"/>
      <c r="CJ92" s="399"/>
      <c r="CK92" s="399"/>
      <c r="CL92" s="399"/>
      <c r="CM92" s="399"/>
      <c r="CN92" s="399"/>
      <c r="CO92" s="399"/>
      <c r="CP92" s="399"/>
      <c r="CQ92" s="399"/>
      <c r="CR92" s="399"/>
      <c r="CS92" s="399"/>
      <c r="CT92" s="399"/>
      <c r="CU92" s="399"/>
      <c r="CV92" s="399"/>
      <c r="CW92" s="399"/>
      <c r="CX92" s="399"/>
      <c r="CY92" s="399"/>
      <c r="CZ92" s="399"/>
      <c r="DA92" s="399"/>
      <c r="DB92" s="399"/>
      <c r="DC92" s="399"/>
      <c r="DD92" s="399"/>
      <c r="DE92" s="399"/>
      <c r="DF92" s="399"/>
      <c r="DG92" s="399"/>
      <c r="DH92" s="399"/>
      <c r="DI92" s="399"/>
      <c r="DJ92" s="399"/>
      <c r="DK92" s="399"/>
      <c r="DL92" s="399"/>
      <c r="DM92" s="399"/>
      <c r="DN92" s="399"/>
      <c r="DO92" s="399"/>
      <c r="DP92" s="399"/>
      <c r="DQ92" s="399"/>
      <c r="DR92" s="399"/>
      <c r="DS92" s="399"/>
      <c r="DT92" s="399"/>
      <c r="DU92" s="399"/>
      <c r="DV92" s="399"/>
      <c r="DW92" s="399"/>
      <c r="DX92" s="399"/>
      <c r="DY92" s="399"/>
      <c r="DZ92" s="399"/>
      <c r="EA92" s="399"/>
    </row>
    <row r="93" spans="1:134" ht="6.75" customHeight="1" x14ac:dyDescent="0.25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</row>
    <row r="94" spans="1:134" ht="73.5" customHeight="1" x14ac:dyDescent="0.25">
      <c r="A94" s="398" t="s">
        <v>253</v>
      </c>
      <c r="B94" s="398"/>
      <c r="C94" s="398"/>
      <c r="D94" s="398"/>
      <c r="E94" s="398"/>
      <c r="F94" s="398"/>
      <c r="G94" s="398"/>
      <c r="H94" s="398"/>
      <c r="I94" s="398"/>
      <c r="J94" s="398"/>
      <c r="K94" s="398"/>
      <c r="L94" s="398"/>
      <c r="M94" s="398"/>
      <c r="N94" s="398"/>
      <c r="O94" s="398"/>
      <c r="P94" s="398"/>
      <c r="Q94" s="398"/>
      <c r="R94" s="398"/>
      <c r="S94" s="398"/>
      <c r="T94" s="398"/>
      <c r="U94" s="398"/>
      <c r="V94" s="398"/>
      <c r="W94" s="398"/>
      <c r="X94" s="398"/>
      <c r="Y94" s="398"/>
      <c r="Z94" s="398"/>
      <c r="AA94" s="398"/>
      <c r="AB94" s="398"/>
      <c r="AC94" s="398"/>
      <c r="AD94" s="398"/>
      <c r="AE94" s="398"/>
      <c r="AF94" s="398"/>
      <c r="AG94" s="398"/>
      <c r="AH94" s="398"/>
      <c r="AI94" s="398"/>
      <c r="AJ94" s="398"/>
      <c r="AK94" s="398"/>
      <c r="AL94" s="398"/>
      <c r="AM94" s="398"/>
      <c r="AN94" s="398"/>
      <c r="AO94" s="398"/>
      <c r="AP94" s="398"/>
      <c r="AQ94" s="398"/>
      <c r="AR94" s="398"/>
      <c r="AS94" s="398"/>
      <c r="AT94" s="398"/>
      <c r="AU94" s="398"/>
      <c r="AV94" s="398"/>
      <c r="AW94" s="398"/>
      <c r="AX94" s="398"/>
      <c r="AY94" s="398"/>
      <c r="AZ94" s="398"/>
      <c r="BA94" s="398"/>
      <c r="BB94" s="398"/>
      <c r="BC94" s="398"/>
      <c r="BD94" s="398"/>
      <c r="BE94" s="398"/>
      <c r="BF94" s="398"/>
      <c r="BG94" s="398"/>
      <c r="BH94" s="398"/>
      <c r="BI94" s="398"/>
      <c r="BJ94" s="398"/>
      <c r="BK94" s="398"/>
      <c r="BL94" s="398"/>
      <c r="BM94" s="398"/>
      <c r="BN94" s="398"/>
      <c r="BO94" s="398"/>
      <c r="BP94" s="398"/>
      <c r="BQ94" s="398"/>
      <c r="BR94" s="398"/>
      <c r="BS94" s="398"/>
      <c r="BT94" s="398"/>
      <c r="BU94" s="398"/>
      <c r="BV94" s="398"/>
      <c r="BW94" s="398"/>
      <c r="BX94" s="398"/>
      <c r="BY94" s="398"/>
      <c r="BZ94" s="398"/>
      <c r="CA94" s="398"/>
      <c r="CB94" s="398"/>
      <c r="CC94" s="398"/>
      <c r="CD94" s="398"/>
      <c r="CE94" s="398"/>
      <c r="CF94" s="398"/>
      <c r="CG94" s="398"/>
      <c r="CH94" s="398"/>
      <c r="CI94" s="398"/>
      <c r="CJ94" s="398"/>
      <c r="CK94" s="398"/>
      <c r="CL94" s="398"/>
      <c r="CM94" s="398"/>
      <c r="CN94" s="398"/>
      <c r="CO94" s="398"/>
      <c r="CP94" s="398"/>
      <c r="CQ94" s="398"/>
      <c r="CR94" s="398"/>
      <c r="CS94" s="398"/>
      <c r="CT94" s="398"/>
      <c r="CU94" s="398"/>
      <c r="CV94" s="398"/>
      <c r="CW94" s="398"/>
      <c r="CX94" s="398"/>
      <c r="CY94" s="398"/>
      <c r="CZ94" s="398"/>
      <c r="DA94" s="398"/>
      <c r="DB94" s="398"/>
      <c r="DC94" s="398"/>
      <c r="DD94" s="398"/>
      <c r="DE94" s="398"/>
      <c r="DF94" s="398"/>
      <c r="DG94" s="398"/>
      <c r="DH94" s="398"/>
      <c r="DI94" s="398"/>
      <c r="DJ94" s="398"/>
      <c r="DK94" s="398"/>
      <c r="DL94" s="398"/>
      <c r="DM94" s="398"/>
      <c r="DN94" s="398"/>
      <c r="DO94" s="398"/>
      <c r="DP94" s="398"/>
      <c r="DQ94" s="398"/>
      <c r="DR94" s="398"/>
      <c r="DS94" s="398"/>
      <c r="DT94" s="398"/>
      <c r="DU94" s="398"/>
      <c r="DV94" s="398"/>
      <c r="DW94" s="398"/>
      <c r="DX94" s="398"/>
      <c r="DY94" s="398"/>
      <c r="DZ94" s="398"/>
      <c r="EA94" s="398"/>
    </row>
    <row r="95" spans="1:134" ht="9" customHeight="1" x14ac:dyDescent="0.25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</row>
    <row r="96" spans="1:134" ht="88.5" customHeight="1" x14ac:dyDescent="0.25">
      <c r="A96" s="398" t="s">
        <v>257</v>
      </c>
      <c r="B96" s="399"/>
      <c r="C96" s="399"/>
      <c r="D96" s="399"/>
      <c r="E96" s="399"/>
      <c r="F96" s="399"/>
      <c r="G96" s="399"/>
      <c r="H96" s="399"/>
      <c r="I96" s="399"/>
      <c r="J96" s="399"/>
      <c r="K96" s="399"/>
      <c r="L96" s="399"/>
      <c r="M96" s="399"/>
      <c r="N96" s="399"/>
      <c r="O96" s="399"/>
      <c r="P96" s="399"/>
      <c r="Q96" s="399"/>
      <c r="R96" s="399"/>
      <c r="S96" s="399"/>
      <c r="T96" s="399"/>
      <c r="U96" s="399"/>
      <c r="V96" s="399"/>
      <c r="W96" s="399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399"/>
      <c r="AV96" s="399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9"/>
      <c r="BK96" s="399"/>
      <c r="BL96" s="399"/>
      <c r="BM96" s="399"/>
      <c r="BN96" s="399"/>
      <c r="BO96" s="399"/>
      <c r="BP96" s="399"/>
      <c r="BQ96" s="399"/>
      <c r="BR96" s="399"/>
      <c r="BS96" s="399"/>
      <c r="BT96" s="399"/>
      <c r="BU96" s="399"/>
      <c r="BV96" s="399"/>
      <c r="BW96" s="399"/>
      <c r="BX96" s="399"/>
      <c r="BY96" s="399"/>
      <c r="BZ96" s="399"/>
      <c r="CA96" s="399"/>
      <c r="CB96" s="399"/>
      <c r="CC96" s="399"/>
      <c r="CD96" s="399"/>
      <c r="CE96" s="399"/>
      <c r="CF96" s="399"/>
      <c r="CG96" s="399"/>
      <c r="CH96" s="399"/>
      <c r="CI96" s="399"/>
      <c r="CJ96" s="399"/>
      <c r="CK96" s="399"/>
      <c r="CL96" s="399"/>
      <c r="CM96" s="399"/>
      <c r="CN96" s="399"/>
      <c r="CO96" s="399"/>
      <c r="CP96" s="399"/>
      <c r="CQ96" s="399"/>
      <c r="CR96" s="399"/>
      <c r="CS96" s="399"/>
      <c r="CT96" s="399"/>
      <c r="CU96" s="399"/>
      <c r="CV96" s="399"/>
      <c r="CW96" s="399"/>
      <c r="CX96" s="399"/>
      <c r="CY96" s="399"/>
      <c r="CZ96" s="399"/>
      <c r="DA96" s="399"/>
      <c r="DB96" s="399"/>
      <c r="DC96" s="399"/>
      <c r="DD96" s="399"/>
      <c r="DE96" s="399"/>
      <c r="DF96" s="399"/>
      <c r="DG96" s="399"/>
      <c r="DH96" s="399"/>
      <c r="DI96" s="399"/>
      <c r="DJ96" s="399"/>
      <c r="DK96" s="399"/>
      <c r="DL96" s="399"/>
      <c r="DM96" s="399"/>
      <c r="DN96" s="399"/>
      <c r="DO96" s="399"/>
      <c r="DP96" s="399"/>
      <c r="DQ96" s="399"/>
      <c r="DR96" s="399"/>
      <c r="DS96" s="399"/>
      <c r="DT96" s="399"/>
      <c r="DU96" s="399"/>
      <c r="DV96" s="399"/>
      <c r="DW96" s="399"/>
      <c r="DX96" s="399"/>
      <c r="DY96" s="399"/>
      <c r="DZ96" s="399"/>
      <c r="EA96" s="399"/>
    </row>
    <row r="97" spans="1:131" ht="7.5" customHeight="1" x14ac:dyDescent="0.25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</row>
    <row r="98" spans="1:131" ht="31.5" customHeight="1" x14ac:dyDescent="0.25">
      <c r="A98" s="398" t="s">
        <v>256</v>
      </c>
      <c r="B98" s="399"/>
      <c r="C98" s="399"/>
      <c r="D98" s="399"/>
      <c r="E98" s="399"/>
      <c r="F98" s="399"/>
      <c r="G98" s="399"/>
      <c r="H98" s="399"/>
      <c r="I98" s="399"/>
      <c r="J98" s="399"/>
      <c r="K98" s="399"/>
      <c r="L98" s="399"/>
      <c r="M98" s="399"/>
      <c r="N98" s="399"/>
      <c r="O98" s="399"/>
      <c r="P98" s="399"/>
      <c r="Q98" s="399"/>
      <c r="R98" s="399"/>
      <c r="S98" s="399"/>
      <c r="T98" s="399"/>
      <c r="U98" s="399"/>
      <c r="V98" s="399"/>
      <c r="W98" s="399"/>
      <c r="X98" s="399"/>
      <c r="Y98" s="399"/>
      <c r="Z98" s="399"/>
      <c r="AA98" s="399"/>
      <c r="AB98" s="399"/>
      <c r="AC98" s="399"/>
      <c r="AD98" s="399"/>
      <c r="AE98" s="399"/>
      <c r="AF98" s="399"/>
      <c r="AG98" s="399"/>
      <c r="AH98" s="399"/>
      <c r="AI98" s="399"/>
      <c r="AJ98" s="399"/>
      <c r="AK98" s="399"/>
      <c r="AL98" s="399"/>
      <c r="AM98" s="399"/>
      <c r="AN98" s="399"/>
      <c r="AO98" s="399"/>
      <c r="AP98" s="399"/>
      <c r="AQ98" s="399"/>
      <c r="AR98" s="399"/>
      <c r="AS98" s="399"/>
      <c r="AT98" s="399"/>
      <c r="AU98" s="399"/>
      <c r="AV98" s="399"/>
      <c r="AW98" s="399"/>
      <c r="AX98" s="399"/>
      <c r="AY98" s="399"/>
      <c r="AZ98" s="399"/>
      <c r="BA98" s="399"/>
      <c r="BB98" s="399"/>
      <c r="BC98" s="399"/>
      <c r="BD98" s="399"/>
      <c r="BE98" s="399"/>
      <c r="BF98" s="399"/>
      <c r="BG98" s="399"/>
      <c r="BH98" s="399"/>
      <c r="BI98" s="399"/>
      <c r="BJ98" s="399"/>
      <c r="BK98" s="399"/>
      <c r="BL98" s="399"/>
      <c r="BM98" s="399"/>
      <c r="BN98" s="399"/>
      <c r="BO98" s="399"/>
      <c r="BP98" s="399"/>
      <c r="BQ98" s="399"/>
      <c r="BR98" s="399"/>
      <c r="BS98" s="399"/>
      <c r="BT98" s="399"/>
      <c r="BU98" s="399"/>
      <c r="BV98" s="399"/>
      <c r="BW98" s="399"/>
      <c r="BX98" s="399"/>
      <c r="BY98" s="399"/>
      <c r="BZ98" s="399"/>
      <c r="CA98" s="399"/>
      <c r="CB98" s="399"/>
      <c r="CC98" s="399"/>
      <c r="CD98" s="399"/>
      <c r="CE98" s="399"/>
      <c r="CF98" s="399"/>
      <c r="CG98" s="399"/>
      <c r="CH98" s="399"/>
      <c r="CI98" s="399"/>
      <c r="CJ98" s="399"/>
      <c r="CK98" s="399"/>
      <c r="CL98" s="399"/>
      <c r="CM98" s="399"/>
      <c r="CN98" s="399"/>
      <c r="CO98" s="399"/>
      <c r="CP98" s="399"/>
      <c r="CQ98" s="399"/>
      <c r="CR98" s="399"/>
      <c r="CS98" s="399"/>
      <c r="CT98" s="399"/>
      <c r="CU98" s="399"/>
      <c r="CV98" s="399"/>
      <c r="CW98" s="399"/>
      <c r="CX98" s="399"/>
      <c r="CY98" s="399"/>
      <c r="CZ98" s="399"/>
      <c r="DA98" s="399"/>
      <c r="DB98" s="399"/>
      <c r="DC98" s="399"/>
      <c r="DD98" s="399"/>
      <c r="DE98" s="399"/>
      <c r="DF98" s="399"/>
      <c r="DG98" s="399"/>
      <c r="DH98" s="399"/>
      <c r="DI98" s="399"/>
      <c r="DJ98" s="399"/>
      <c r="DK98" s="399"/>
      <c r="DL98" s="399"/>
      <c r="DM98" s="399"/>
      <c r="DN98" s="399"/>
      <c r="DO98" s="399"/>
      <c r="DP98" s="399"/>
      <c r="DQ98" s="399"/>
      <c r="DR98" s="399"/>
      <c r="DS98" s="399"/>
      <c r="DT98" s="399"/>
      <c r="DU98" s="399"/>
      <c r="DV98" s="399"/>
      <c r="DW98" s="399"/>
      <c r="DX98" s="399"/>
      <c r="DY98" s="399"/>
      <c r="DZ98" s="399"/>
      <c r="EA98" s="399"/>
    </row>
    <row r="99" spans="1:131" ht="6" customHeight="1" x14ac:dyDescent="0.25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</row>
    <row r="100" spans="1:131" ht="75.75" customHeight="1" x14ac:dyDescent="0.25">
      <c r="A100" s="398" t="s">
        <v>254</v>
      </c>
      <c r="B100" s="399"/>
      <c r="C100" s="399"/>
      <c r="D100" s="399"/>
      <c r="E100" s="399"/>
      <c r="F100" s="399"/>
      <c r="G100" s="399"/>
      <c r="H100" s="399"/>
      <c r="I100" s="399"/>
      <c r="J100" s="399"/>
      <c r="K100" s="399"/>
      <c r="L100" s="399"/>
      <c r="M100" s="399"/>
      <c r="N100" s="399"/>
      <c r="O100" s="399"/>
      <c r="P100" s="399"/>
      <c r="Q100" s="399"/>
      <c r="R100" s="399"/>
      <c r="S100" s="399"/>
      <c r="T100" s="399"/>
      <c r="U100" s="399"/>
      <c r="V100" s="399"/>
      <c r="W100" s="399"/>
      <c r="X100" s="399"/>
      <c r="Y100" s="399"/>
      <c r="Z100" s="399"/>
      <c r="AA100" s="399"/>
      <c r="AB100" s="399"/>
      <c r="AC100" s="399"/>
      <c r="AD100" s="399"/>
      <c r="AE100" s="399"/>
      <c r="AF100" s="399"/>
      <c r="AG100" s="399"/>
      <c r="AH100" s="399"/>
      <c r="AI100" s="399"/>
      <c r="AJ100" s="399"/>
      <c r="AK100" s="399"/>
      <c r="AL100" s="399"/>
      <c r="AM100" s="399"/>
      <c r="AN100" s="399"/>
      <c r="AO100" s="399"/>
      <c r="AP100" s="399"/>
      <c r="AQ100" s="399"/>
      <c r="AR100" s="399"/>
      <c r="AS100" s="399"/>
      <c r="AT100" s="399"/>
      <c r="AU100" s="399"/>
      <c r="AV100" s="399"/>
      <c r="AW100" s="399"/>
      <c r="AX100" s="399"/>
      <c r="AY100" s="399"/>
      <c r="AZ100" s="399"/>
      <c r="BA100" s="399"/>
      <c r="BB100" s="399"/>
      <c r="BC100" s="399"/>
      <c r="BD100" s="399"/>
      <c r="BE100" s="399"/>
      <c r="BF100" s="399"/>
      <c r="BG100" s="399"/>
      <c r="BH100" s="399"/>
      <c r="BI100" s="399"/>
      <c r="BJ100" s="399"/>
      <c r="BK100" s="399"/>
      <c r="BL100" s="399"/>
      <c r="BM100" s="399"/>
      <c r="BN100" s="399"/>
      <c r="BO100" s="399"/>
      <c r="BP100" s="399"/>
      <c r="BQ100" s="399"/>
      <c r="BR100" s="399"/>
      <c r="BS100" s="399"/>
      <c r="BT100" s="399"/>
      <c r="BU100" s="399"/>
      <c r="BV100" s="399"/>
      <c r="BW100" s="399"/>
      <c r="BX100" s="399"/>
      <c r="BY100" s="399"/>
      <c r="BZ100" s="399"/>
      <c r="CA100" s="399"/>
      <c r="CB100" s="399"/>
      <c r="CC100" s="399"/>
      <c r="CD100" s="399"/>
      <c r="CE100" s="399"/>
      <c r="CF100" s="399"/>
      <c r="CG100" s="399"/>
      <c r="CH100" s="399"/>
      <c r="CI100" s="399"/>
      <c r="CJ100" s="399"/>
      <c r="CK100" s="399"/>
      <c r="CL100" s="399"/>
      <c r="CM100" s="399"/>
      <c r="CN100" s="399"/>
      <c r="CO100" s="399"/>
      <c r="CP100" s="399"/>
      <c r="CQ100" s="399"/>
      <c r="CR100" s="399"/>
      <c r="CS100" s="399"/>
      <c r="CT100" s="399"/>
      <c r="CU100" s="399"/>
      <c r="CV100" s="399"/>
      <c r="CW100" s="399"/>
      <c r="CX100" s="399"/>
      <c r="CY100" s="399"/>
      <c r="CZ100" s="399"/>
      <c r="DA100" s="399"/>
      <c r="DB100" s="399"/>
      <c r="DC100" s="399"/>
      <c r="DD100" s="399"/>
      <c r="DE100" s="399"/>
      <c r="DF100" s="399"/>
      <c r="DG100" s="399"/>
      <c r="DH100" s="399"/>
      <c r="DI100" s="399"/>
      <c r="DJ100" s="399"/>
      <c r="DK100" s="399"/>
      <c r="DL100" s="399"/>
      <c r="DM100" s="399"/>
      <c r="DN100" s="399"/>
      <c r="DO100" s="399"/>
      <c r="DP100" s="399"/>
      <c r="DQ100" s="399"/>
      <c r="DR100" s="399"/>
      <c r="DS100" s="399"/>
      <c r="DT100" s="399"/>
      <c r="DU100" s="399"/>
      <c r="DV100" s="399"/>
      <c r="DW100" s="399"/>
      <c r="DX100" s="399"/>
      <c r="DY100" s="399"/>
      <c r="DZ100" s="399"/>
      <c r="EA100" s="399"/>
    </row>
    <row r="101" spans="1:131" ht="9.75" customHeight="1" x14ac:dyDescent="0.25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</row>
    <row r="102" spans="1:131" ht="15.75" x14ac:dyDescent="0.25">
      <c r="A102" s="306" t="s">
        <v>71</v>
      </c>
      <c r="B102" s="306"/>
      <c r="C102" s="306"/>
      <c r="D102" s="306"/>
      <c r="E102" s="306"/>
      <c r="F102" s="306"/>
      <c r="G102" s="306"/>
      <c r="H102" s="306"/>
      <c r="I102" s="306"/>
      <c r="J102" s="306"/>
      <c r="K102" s="306"/>
      <c r="L102" s="306"/>
      <c r="M102" s="306"/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  <c r="AA102" s="306"/>
      <c r="AB102" s="306"/>
      <c r="AC102" s="306"/>
      <c r="AD102" s="306"/>
      <c r="AE102" s="306"/>
      <c r="AF102" s="306"/>
      <c r="AG102" s="306"/>
      <c r="AH102" s="306"/>
      <c r="AI102" s="306"/>
      <c r="AJ102" s="306"/>
      <c r="AK102" s="306"/>
      <c r="AL102" s="306"/>
      <c r="AM102" s="306"/>
      <c r="AN102" s="306"/>
      <c r="AO102" s="306"/>
      <c r="AP102" s="306"/>
      <c r="AQ102" s="306"/>
      <c r="AR102" s="306"/>
      <c r="AS102" s="306"/>
      <c r="AT102" s="306"/>
      <c r="AU102" s="306"/>
      <c r="AV102" s="306"/>
      <c r="AW102" s="306"/>
      <c r="AX102" s="306"/>
      <c r="AY102" s="306"/>
      <c r="AZ102" s="306"/>
      <c r="BA102" s="306"/>
      <c r="BB102" s="306"/>
      <c r="BC102" s="306"/>
      <c r="BD102" s="306"/>
      <c r="BE102" s="306"/>
      <c r="BF102" s="306"/>
      <c r="BG102" s="306"/>
      <c r="BH102" s="306"/>
      <c r="BI102" s="306"/>
      <c r="BJ102" s="306"/>
      <c r="BK102" s="306"/>
      <c r="BL102" s="306"/>
      <c r="BM102" s="306"/>
      <c r="BN102" s="306"/>
      <c r="BO102" s="306"/>
      <c r="BP102" s="306"/>
      <c r="BQ102" s="306"/>
      <c r="BR102" s="306"/>
      <c r="BS102" s="306"/>
      <c r="BT102" s="306"/>
      <c r="BU102" s="306"/>
      <c r="BV102" s="306"/>
      <c r="BW102" s="306"/>
      <c r="BX102" s="306"/>
      <c r="BY102" s="306"/>
      <c r="BZ102" s="306"/>
      <c r="CA102" s="306"/>
      <c r="CB102" s="306"/>
      <c r="CC102" s="306"/>
      <c r="CD102" s="306"/>
      <c r="CE102" s="306"/>
      <c r="CF102" s="306"/>
      <c r="CG102" s="306"/>
      <c r="CH102" s="306"/>
      <c r="CI102" s="306"/>
      <c r="CJ102" s="306"/>
      <c r="CK102" s="306"/>
      <c r="CL102" s="306"/>
      <c r="CM102" s="306"/>
      <c r="CN102" s="306"/>
      <c r="CO102" s="306"/>
      <c r="CP102" s="306"/>
      <c r="CQ102" s="306"/>
      <c r="CR102" s="306"/>
      <c r="CS102" s="306"/>
      <c r="CT102" s="306"/>
      <c r="CU102" s="306"/>
      <c r="CV102" s="306"/>
      <c r="CW102" s="306"/>
      <c r="CX102" s="306"/>
      <c r="CY102" s="306"/>
      <c r="CZ102" s="306"/>
      <c r="DA102" s="306"/>
      <c r="DB102" s="306"/>
      <c r="DC102" s="306"/>
      <c r="DD102" s="306"/>
      <c r="DE102" s="306"/>
      <c r="DF102" s="306"/>
      <c r="DG102" s="306"/>
      <c r="DH102" s="306"/>
      <c r="DI102" s="306"/>
      <c r="DJ102" s="306"/>
      <c r="DK102" s="306"/>
      <c r="DL102" s="306"/>
      <c r="DM102" s="306"/>
      <c r="DN102" s="306"/>
      <c r="DO102" s="306"/>
      <c r="DP102" s="306"/>
      <c r="DQ102" s="306"/>
      <c r="DR102" s="306"/>
      <c r="DS102" s="306"/>
      <c r="DT102" s="306"/>
      <c r="DU102" s="306"/>
      <c r="DV102" s="306"/>
      <c r="DW102" s="306"/>
      <c r="DX102" s="306"/>
      <c r="DY102" s="306"/>
      <c r="DZ102" s="306"/>
      <c r="EA102" s="306"/>
    </row>
    <row r="103" spans="1:131" ht="4.5" customHeight="1" x14ac:dyDescent="0.25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</row>
    <row r="104" spans="1:131" ht="78.75" customHeight="1" x14ac:dyDescent="0.25">
      <c r="A104" s="307" t="str">
        <f>INDEX('Причина - рекомендации'!$C$2:$D$1002,$CZ$2,2)</f>
        <v>Половина показателей находятся на среднем  уровне развития. Уровень развития достаточен для начала школьного обученя по адаптированной образовательной программе (с учетом рекомендаций ТПМПК). Рекомендованы занятия по развитию понятийного логического мышления.</v>
      </c>
      <c r="B104" s="307"/>
      <c r="C104" s="307"/>
      <c r="D104" s="307"/>
      <c r="E104" s="307"/>
      <c r="F104" s="307"/>
      <c r="G104" s="307"/>
      <c r="H104" s="307"/>
      <c r="I104" s="307"/>
      <c r="J104" s="307"/>
      <c r="K104" s="307"/>
      <c r="L104" s="307"/>
      <c r="M104" s="307"/>
      <c r="N104" s="307"/>
      <c r="O104" s="307"/>
      <c r="P104" s="307"/>
      <c r="Q104" s="307"/>
      <c r="R104" s="307"/>
      <c r="S104" s="307"/>
      <c r="T104" s="307"/>
      <c r="U104" s="307"/>
      <c r="V104" s="307"/>
      <c r="W104" s="307"/>
      <c r="X104" s="307"/>
      <c r="Y104" s="307"/>
      <c r="Z104" s="307"/>
      <c r="AA104" s="307"/>
      <c r="AB104" s="307"/>
      <c r="AC104" s="307"/>
      <c r="AD104" s="307"/>
      <c r="AE104" s="307"/>
      <c r="AF104" s="307"/>
      <c r="AG104" s="307"/>
      <c r="AH104" s="307"/>
      <c r="AI104" s="307"/>
      <c r="AJ104" s="307"/>
      <c r="AK104" s="307"/>
      <c r="AL104" s="307"/>
      <c r="AM104" s="307"/>
      <c r="AN104" s="307"/>
      <c r="AO104" s="307"/>
      <c r="AP104" s="307"/>
      <c r="AQ104" s="307"/>
      <c r="AR104" s="307"/>
      <c r="AS104" s="307"/>
      <c r="AT104" s="307"/>
      <c r="AU104" s="307"/>
      <c r="AV104" s="307"/>
      <c r="AW104" s="307"/>
      <c r="AX104" s="307"/>
      <c r="AY104" s="307"/>
      <c r="AZ104" s="307"/>
      <c r="BA104" s="307"/>
      <c r="BB104" s="307"/>
      <c r="BC104" s="307"/>
      <c r="BD104" s="307"/>
      <c r="BE104" s="307"/>
      <c r="BF104" s="307"/>
      <c r="BG104" s="307"/>
      <c r="BH104" s="307"/>
      <c r="BI104" s="307"/>
      <c r="BJ104" s="307"/>
      <c r="BK104" s="307"/>
      <c r="BL104" s="307"/>
      <c r="BM104" s="307"/>
      <c r="BN104" s="307"/>
      <c r="BO104" s="307"/>
      <c r="BP104" s="307"/>
      <c r="BQ104" s="307"/>
      <c r="BR104" s="307"/>
      <c r="BS104" s="307"/>
      <c r="BT104" s="307"/>
      <c r="BU104" s="307"/>
      <c r="BV104" s="307"/>
      <c r="BW104" s="307"/>
      <c r="BX104" s="307"/>
      <c r="BY104" s="307"/>
      <c r="BZ104" s="307"/>
      <c r="CA104" s="307"/>
      <c r="CB104" s="307"/>
      <c r="CC104" s="307"/>
      <c r="CD104" s="307"/>
      <c r="CE104" s="307"/>
      <c r="CF104" s="307"/>
      <c r="CG104" s="307"/>
      <c r="CH104" s="307"/>
      <c r="CI104" s="307"/>
      <c r="CJ104" s="307"/>
      <c r="CK104" s="307"/>
      <c r="CL104" s="307"/>
      <c r="CM104" s="307"/>
      <c r="CN104" s="307"/>
      <c r="CO104" s="307"/>
      <c r="CP104" s="307"/>
      <c r="CQ104" s="307"/>
      <c r="CR104" s="307"/>
      <c r="CS104" s="307"/>
      <c r="CT104" s="307"/>
      <c r="CU104" s="307"/>
      <c r="CV104" s="307"/>
      <c r="CW104" s="307"/>
      <c r="CX104" s="307"/>
      <c r="CY104" s="307"/>
      <c r="CZ104" s="307"/>
      <c r="DA104" s="307"/>
      <c r="DB104" s="307"/>
      <c r="DC104" s="307"/>
      <c r="DD104" s="307"/>
      <c r="DE104" s="307"/>
      <c r="DF104" s="307"/>
      <c r="DG104" s="307"/>
      <c r="DH104" s="307"/>
      <c r="DI104" s="307"/>
      <c r="DJ104" s="307"/>
      <c r="DK104" s="307"/>
      <c r="DL104" s="307"/>
      <c r="DM104" s="307"/>
      <c r="DN104" s="307"/>
      <c r="DO104" s="307"/>
      <c r="DP104" s="307"/>
      <c r="DQ104" s="307"/>
      <c r="DR104" s="307"/>
      <c r="DS104" s="307"/>
      <c r="DT104" s="307"/>
      <c r="DU104" s="307"/>
      <c r="DV104" s="307"/>
      <c r="DW104" s="307"/>
      <c r="DX104" s="307"/>
      <c r="DY104" s="307"/>
      <c r="DZ104" s="307"/>
      <c r="EA104" s="307"/>
    </row>
    <row r="105" spans="1:131" ht="15.75" x14ac:dyDescent="0.25">
      <c r="A105" s="306" t="s">
        <v>72</v>
      </c>
      <c r="B105" s="306"/>
      <c r="C105" s="306"/>
      <c r="D105" s="306"/>
      <c r="E105" s="306"/>
      <c r="F105" s="306"/>
      <c r="G105" s="306"/>
      <c r="H105" s="306"/>
      <c r="I105" s="306"/>
      <c r="J105" s="306"/>
      <c r="K105" s="306"/>
      <c r="L105" s="306"/>
      <c r="M105" s="306"/>
      <c r="N105" s="306"/>
      <c r="O105" s="306"/>
      <c r="P105" s="306"/>
      <c r="Q105" s="306"/>
      <c r="R105" s="306"/>
      <c r="S105" s="306"/>
      <c r="T105" s="306"/>
      <c r="U105" s="306"/>
      <c r="V105" s="306"/>
      <c r="W105" s="306"/>
      <c r="X105" s="306"/>
      <c r="Y105" s="306"/>
      <c r="Z105" s="306"/>
      <c r="AA105" s="306"/>
      <c r="AB105" s="306"/>
      <c r="AC105" s="306"/>
      <c r="AD105" s="306"/>
      <c r="AE105" s="306"/>
      <c r="AF105" s="306"/>
      <c r="AG105" s="306"/>
      <c r="AH105" s="306"/>
      <c r="AI105" s="306"/>
      <c r="AJ105" s="306"/>
      <c r="AK105" s="306"/>
      <c r="AL105" s="306"/>
      <c r="AM105" s="306"/>
      <c r="AN105" s="306"/>
      <c r="AO105" s="306"/>
      <c r="AP105" s="306"/>
      <c r="AQ105" s="306"/>
      <c r="AR105" s="306"/>
      <c r="AS105" s="306"/>
      <c r="AT105" s="306"/>
      <c r="AU105" s="306"/>
      <c r="AV105" s="306"/>
      <c r="AW105" s="306"/>
      <c r="AX105" s="306"/>
      <c r="AY105" s="42"/>
      <c r="AZ105" s="42"/>
      <c r="BA105" s="42"/>
      <c r="BB105" s="316">
        <f>BB15</f>
        <v>43503</v>
      </c>
      <c r="BC105" s="316"/>
      <c r="BD105" s="316"/>
      <c r="BE105" s="316"/>
      <c r="BF105" s="316"/>
      <c r="BG105" s="316"/>
      <c r="BH105" s="316"/>
      <c r="BI105" s="316"/>
      <c r="BJ105" s="316"/>
      <c r="BK105" s="316"/>
      <c r="BL105" s="316"/>
      <c r="BM105" s="316"/>
      <c r="BN105" s="316"/>
      <c r="BO105" s="316"/>
      <c r="BP105" s="316"/>
      <c r="BQ105" s="316"/>
      <c r="BR105" s="316"/>
      <c r="BS105" s="316"/>
      <c r="BT105" s="316"/>
      <c r="BU105" s="316"/>
      <c r="BV105" s="316"/>
      <c r="BW105" s="316"/>
      <c r="BX105" s="316"/>
      <c r="BY105" s="316"/>
      <c r="BZ105" s="316"/>
      <c r="CA105" s="316"/>
      <c r="CB105" s="316"/>
      <c r="CC105" s="316"/>
      <c r="CD105" s="316"/>
      <c r="CE105" s="316"/>
      <c r="CF105" s="316"/>
      <c r="CG105" s="316"/>
      <c r="CH105" s="316"/>
      <c r="CI105" s="316"/>
      <c r="CJ105" s="316"/>
      <c r="CK105" s="316"/>
      <c r="CL105" s="316"/>
      <c r="CM105" s="316"/>
      <c r="CN105" s="316"/>
      <c r="CO105" s="316"/>
      <c r="CP105" s="316"/>
      <c r="CQ105" s="316"/>
      <c r="CR105" s="316"/>
      <c r="CS105" s="316"/>
      <c r="CT105" s="316"/>
      <c r="CU105" s="316"/>
      <c r="CV105" s="316"/>
      <c r="CW105" s="316"/>
      <c r="CX105" s="316"/>
      <c r="CY105" s="316"/>
      <c r="CZ105" s="316"/>
      <c r="DA105" s="316"/>
      <c r="DB105" s="316"/>
      <c r="DC105" s="316"/>
      <c r="DD105" s="316"/>
      <c r="DE105" s="316"/>
      <c r="DF105" s="316"/>
      <c r="DG105" s="316"/>
      <c r="DH105" s="316"/>
      <c r="DI105" s="316"/>
      <c r="DJ105" s="316"/>
      <c r="DK105" s="316"/>
      <c r="DL105" s="316"/>
      <c r="DM105" s="316"/>
      <c r="DN105" s="316"/>
      <c r="DO105" s="316"/>
      <c r="DP105" s="316"/>
      <c r="DQ105" s="316"/>
      <c r="DR105" s="316"/>
      <c r="DS105" s="316"/>
      <c r="DT105" s="316"/>
      <c r="DU105" s="316"/>
      <c r="DV105" s="316"/>
      <c r="DW105" s="316"/>
      <c r="DX105" s="316"/>
      <c r="DY105" s="316"/>
      <c r="DZ105" s="316"/>
      <c r="EA105" s="316"/>
    </row>
    <row r="106" spans="1:131" ht="9.75" customHeight="1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</row>
    <row r="107" spans="1:131" ht="15" customHeight="1" x14ac:dyDescent="0.25">
      <c r="A107" s="306" t="s">
        <v>73</v>
      </c>
      <c r="B107" s="306"/>
      <c r="C107" s="306"/>
      <c r="D107" s="306"/>
      <c r="E107" s="306"/>
      <c r="F107" s="306"/>
      <c r="G107" s="306"/>
      <c r="H107" s="306"/>
      <c r="I107" s="306"/>
      <c r="J107" s="306"/>
      <c r="K107" s="306"/>
      <c r="L107" s="306"/>
      <c r="M107" s="306"/>
      <c r="N107" s="306"/>
      <c r="O107" s="306"/>
      <c r="P107" s="306"/>
      <c r="Q107" s="306"/>
      <c r="R107" s="306"/>
      <c r="S107" s="306"/>
      <c r="T107" s="306"/>
      <c r="U107" s="306"/>
      <c r="V107" s="306"/>
      <c r="W107" s="306"/>
      <c r="X107" s="306"/>
      <c r="Y107" s="306"/>
      <c r="Z107" s="306"/>
      <c r="AA107" s="306"/>
      <c r="AB107" s="306"/>
      <c r="AC107" s="306"/>
      <c r="AD107" s="306"/>
      <c r="AE107" s="306"/>
      <c r="AF107" s="306"/>
      <c r="AG107" s="306"/>
      <c r="AH107" s="306"/>
      <c r="AI107" s="306"/>
      <c r="AJ107" s="306"/>
      <c r="AK107" s="306"/>
      <c r="AL107" s="306"/>
      <c r="AM107" s="306"/>
      <c r="AN107" s="306"/>
      <c r="AO107" s="306"/>
      <c r="AP107" s="306"/>
      <c r="AQ107" s="306"/>
      <c r="AR107" s="306"/>
      <c r="AS107" s="306"/>
      <c r="AT107" s="306"/>
      <c r="AU107" s="306"/>
      <c r="AV107" s="306"/>
      <c r="AW107" s="306"/>
      <c r="AX107" s="306"/>
      <c r="AY107" s="306"/>
      <c r="AZ107" s="306"/>
      <c r="BA107" s="306"/>
      <c r="BB107" s="306"/>
      <c r="BC107" s="306"/>
      <c r="BD107" s="306"/>
      <c r="BE107" s="306"/>
      <c r="BF107" s="306"/>
      <c r="BG107" s="306"/>
      <c r="BH107" s="306"/>
      <c r="BI107" s="306"/>
      <c r="BJ107" s="306"/>
      <c r="BK107" s="306"/>
      <c r="BL107" s="306"/>
      <c r="BM107" s="306"/>
      <c r="BN107" s="306"/>
      <c r="BO107" s="306"/>
      <c r="BP107" s="306"/>
      <c r="BQ107" s="306"/>
      <c r="BR107" s="306"/>
      <c r="BS107" s="306"/>
      <c r="BT107" s="306"/>
      <c r="BU107" s="306"/>
      <c r="BV107" s="306"/>
      <c r="BW107" s="306"/>
      <c r="BX107" s="306"/>
      <c r="BY107" s="306"/>
      <c r="BZ107" s="306"/>
      <c r="CA107" s="306"/>
      <c r="CB107" s="306"/>
      <c r="CC107" s="306"/>
      <c r="CD107" s="306"/>
      <c r="CE107" s="306"/>
      <c r="CF107" s="306"/>
      <c r="CG107" s="306"/>
      <c r="CH107" s="306"/>
      <c r="CI107" s="306"/>
      <c r="CJ107" s="306"/>
      <c r="CK107" s="306"/>
      <c r="CL107" s="306"/>
      <c r="CM107" s="306"/>
      <c r="CN107" s="306"/>
      <c r="CO107" s="306"/>
      <c r="CP107" s="306"/>
      <c r="CQ107" s="306"/>
      <c r="CR107" s="306"/>
      <c r="CS107" s="306"/>
      <c r="CT107" s="306"/>
      <c r="CU107" s="306"/>
      <c r="CV107" s="306"/>
      <c r="CW107" s="306"/>
      <c r="CX107" s="306"/>
      <c r="CY107" s="306"/>
      <c r="CZ107" s="306"/>
      <c r="DA107" s="306"/>
      <c r="DB107" s="306"/>
      <c r="DC107" s="306"/>
      <c r="DD107" s="306"/>
      <c r="DE107" s="306"/>
      <c r="DF107" s="306"/>
      <c r="DG107" s="306"/>
      <c r="DH107" s="306"/>
      <c r="DI107" s="306"/>
      <c r="DJ107" s="306"/>
      <c r="DK107" s="306"/>
      <c r="DL107" s="306"/>
      <c r="DM107" s="306"/>
      <c r="DN107" s="306"/>
      <c r="DO107" s="306"/>
      <c r="DP107" s="306"/>
      <c r="DQ107" s="306"/>
      <c r="DR107" s="306"/>
      <c r="DS107" s="306"/>
      <c r="DT107" s="306"/>
      <c r="DU107" s="306"/>
      <c r="DV107" s="306"/>
      <c r="DW107" s="306"/>
      <c r="DX107" s="306"/>
      <c r="DY107" s="306"/>
      <c r="DZ107" s="306"/>
      <c r="EA107" s="306"/>
    </row>
    <row r="108" spans="1:131" ht="6" customHeight="1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</row>
    <row r="109" spans="1:131" ht="34.5" customHeight="1" x14ac:dyDescent="0.25">
      <c r="A109" s="317" t="s">
        <v>255</v>
      </c>
      <c r="B109" s="317"/>
      <c r="C109" s="317"/>
      <c r="D109" s="317"/>
      <c r="E109" s="317"/>
      <c r="F109" s="317"/>
      <c r="G109" s="317"/>
      <c r="H109" s="317"/>
      <c r="I109" s="317"/>
      <c r="J109" s="317"/>
      <c r="K109" s="317"/>
      <c r="L109" s="317"/>
      <c r="M109" s="317"/>
      <c r="N109" s="317"/>
      <c r="O109" s="317"/>
      <c r="P109" s="317"/>
      <c r="Q109" s="317"/>
      <c r="R109" s="317"/>
      <c r="S109" s="317"/>
      <c r="T109" s="317"/>
      <c r="U109" s="317"/>
      <c r="V109" s="317"/>
      <c r="W109" s="317"/>
      <c r="X109" s="317"/>
      <c r="Y109" s="317"/>
      <c r="Z109" s="317"/>
      <c r="AA109" s="317"/>
      <c r="AB109" s="317"/>
      <c r="AC109" s="317"/>
      <c r="AD109" s="317"/>
      <c r="AE109" s="317"/>
      <c r="AF109" s="317"/>
      <c r="AG109" s="317"/>
      <c r="AH109" s="317"/>
      <c r="AI109" s="317"/>
      <c r="AJ109" s="317"/>
      <c r="AK109" s="317"/>
      <c r="AL109" s="317"/>
      <c r="AM109" s="317"/>
      <c r="AN109" s="317"/>
      <c r="AO109" s="317"/>
      <c r="AP109" s="317"/>
      <c r="AQ109" s="317"/>
      <c r="AR109" s="317"/>
      <c r="AS109" s="317"/>
      <c r="AT109" s="317"/>
      <c r="AU109" s="317"/>
      <c r="AV109" s="317"/>
      <c r="AW109" s="317"/>
      <c r="AX109" s="317"/>
      <c r="AY109" s="317"/>
      <c r="AZ109" s="317"/>
      <c r="BA109" s="317"/>
      <c r="BB109" s="317"/>
      <c r="BC109" s="317"/>
      <c r="BD109" s="317"/>
      <c r="BE109" s="317"/>
      <c r="BF109" s="317"/>
      <c r="BG109" s="317"/>
      <c r="BH109" s="317"/>
      <c r="BI109" s="317"/>
      <c r="BJ109" s="317"/>
      <c r="BK109" s="317"/>
      <c r="BL109" s="317"/>
      <c r="BM109" s="317"/>
      <c r="BN109" s="317"/>
      <c r="BO109" s="317"/>
      <c r="BP109" s="317"/>
      <c r="BQ109" s="317"/>
      <c r="BR109" s="317"/>
      <c r="BS109" s="317"/>
      <c r="BT109" s="317"/>
      <c r="BU109" s="317"/>
      <c r="BV109" s="317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  <c r="DG109" s="50"/>
      <c r="DH109" s="50"/>
      <c r="DI109" s="50"/>
      <c r="DJ109" s="50"/>
      <c r="DK109" s="50"/>
      <c r="DL109" s="50"/>
      <c r="DM109" s="50"/>
      <c r="DN109" s="50"/>
      <c r="DO109" s="50"/>
      <c r="DP109" s="50"/>
      <c r="DQ109" s="50"/>
      <c r="DR109" s="50"/>
      <c r="DS109" s="50"/>
      <c r="DT109" s="50"/>
      <c r="DU109" s="50"/>
      <c r="DV109" s="50"/>
      <c r="DW109" s="50"/>
      <c r="DX109" s="50"/>
      <c r="DY109" s="50"/>
      <c r="DZ109" s="50"/>
      <c r="EA109" s="50"/>
    </row>
    <row r="110" spans="1:131" x14ac:dyDescent="0.25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</row>
    <row r="111" spans="1:131" x14ac:dyDescent="0.25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</row>
    <row r="112" spans="1:131" x14ac:dyDescent="0.25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</row>
    <row r="113" spans="1:131" x14ac:dyDescent="0.25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</row>
    <row r="114" spans="1:131" x14ac:dyDescent="0.25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</row>
    <row r="115" spans="1:131" x14ac:dyDescent="0.25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</row>
    <row r="116" spans="1:131" x14ac:dyDescent="0.25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</row>
    <row r="117" spans="1:131" x14ac:dyDescent="0.25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</row>
    <row r="118" spans="1:131" x14ac:dyDescent="0.25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</row>
    <row r="119" spans="1:131" x14ac:dyDescent="0.25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</row>
    <row r="120" spans="1:131" x14ac:dyDescent="0.25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</row>
    <row r="121" spans="1:131" x14ac:dyDescent="0.25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</row>
    <row r="122" spans="1:131" x14ac:dyDescent="0.25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</row>
    <row r="123" spans="1:131" x14ac:dyDescent="0.25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</row>
    <row r="124" spans="1:131" x14ac:dyDescent="0.25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</row>
    <row r="125" spans="1:131" x14ac:dyDescent="0.25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</row>
    <row r="126" spans="1:131" x14ac:dyDescent="0.25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</row>
    <row r="127" spans="1:131" x14ac:dyDescent="0.25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</row>
    <row r="128" spans="1:131" x14ac:dyDescent="0.25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</row>
    <row r="129" spans="1:131" x14ac:dyDescent="0.2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</row>
    <row r="130" spans="1:131" x14ac:dyDescent="0.25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</row>
    <row r="131" spans="1:131" x14ac:dyDescent="0.25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</row>
    <row r="132" spans="1:131" x14ac:dyDescent="0.25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</row>
    <row r="133" spans="1:131" x14ac:dyDescent="0.25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</row>
    <row r="134" spans="1:131" x14ac:dyDescent="0.25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</row>
    <row r="135" spans="1:131" x14ac:dyDescent="0.25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</row>
    <row r="136" spans="1:131" x14ac:dyDescent="0.25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</row>
    <row r="137" spans="1:131" x14ac:dyDescent="0.25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</row>
    <row r="138" spans="1:131" x14ac:dyDescent="0.25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</row>
    <row r="139" spans="1:131" x14ac:dyDescent="0.25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</row>
    <row r="140" spans="1:131" x14ac:dyDescent="0.25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</row>
    <row r="141" spans="1:131" x14ac:dyDescent="0.25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</row>
    <row r="142" spans="1:131" x14ac:dyDescent="0.25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</row>
    <row r="143" spans="1:131" x14ac:dyDescent="0.25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</row>
    <row r="144" spans="1:131" x14ac:dyDescent="0.25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</row>
    <row r="145" spans="1:131" x14ac:dyDescent="0.25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</row>
    <row r="146" spans="1:131" x14ac:dyDescent="0.25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</row>
    <row r="147" spans="1:131" x14ac:dyDescent="0.25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</row>
    <row r="148" spans="1:131" x14ac:dyDescent="0.25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</row>
    <row r="149" spans="1:131" x14ac:dyDescent="0.25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</row>
    <row r="150" spans="1:131" x14ac:dyDescent="0.25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</row>
    <row r="151" spans="1:131" x14ac:dyDescent="0.25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</row>
    <row r="152" spans="1:131" x14ac:dyDescent="0.25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</row>
    <row r="153" spans="1:131" x14ac:dyDescent="0.25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</row>
    <row r="154" spans="1:131" x14ac:dyDescent="0.25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</row>
    <row r="155" spans="1:131" x14ac:dyDescent="0.25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</row>
    <row r="156" spans="1:131" x14ac:dyDescent="0.25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</row>
    <row r="157" spans="1:131" x14ac:dyDescent="0.25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</row>
    <row r="158" spans="1:131" x14ac:dyDescent="0.25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</row>
    <row r="159" spans="1:131" x14ac:dyDescent="0.25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</row>
    <row r="160" spans="1:131" x14ac:dyDescent="0.2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</row>
    <row r="161" spans="1:131" x14ac:dyDescent="0.25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</row>
    <row r="162" spans="1:131" x14ac:dyDescent="0.25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</row>
    <row r="163" spans="1:131" x14ac:dyDescent="0.25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</row>
    <row r="164" spans="1:131" x14ac:dyDescent="0.25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</row>
    <row r="165" spans="1:131" x14ac:dyDescent="0.25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</row>
    <row r="166" spans="1:131" x14ac:dyDescent="0.25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</row>
    <row r="167" spans="1:131" x14ac:dyDescent="0.25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</row>
    <row r="168" spans="1:131" x14ac:dyDescent="0.25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</row>
    <row r="169" spans="1:131" x14ac:dyDescent="0.25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</row>
    <row r="170" spans="1:131" x14ac:dyDescent="0.25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</row>
    <row r="171" spans="1:131" x14ac:dyDescent="0.25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</row>
    <row r="172" spans="1:131" x14ac:dyDescent="0.25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</row>
    <row r="173" spans="1:131" x14ac:dyDescent="0.25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</row>
    <row r="174" spans="1:131" x14ac:dyDescent="0.25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</row>
    <row r="175" spans="1:131" x14ac:dyDescent="0.25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</row>
    <row r="176" spans="1:131" x14ac:dyDescent="0.25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</row>
    <row r="177" spans="1:131" x14ac:dyDescent="0.25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</row>
    <row r="178" spans="1:131" x14ac:dyDescent="0.25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</row>
    <row r="179" spans="1:131" x14ac:dyDescent="0.25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</row>
    <row r="180" spans="1:131" x14ac:dyDescent="0.25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</row>
    <row r="181" spans="1:131" x14ac:dyDescent="0.25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</row>
    <row r="182" spans="1:131" x14ac:dyDescent="0.25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</row>
  </sheetData>
  <sheetProtection algorithmName="SHA-512" hashValue="fgpmGAln/pmRX1E7B1Tq7yQ1aK58J5nMe83Qf67k6bzlpDotdJaJGynBLyZ2fZ2wqNuLNRIA8RqH4gQo9Yiaug==" saltValue="5UwhFdo5qzIOmMLG9X6pkw==" spinCount="100000" sheet="1" objects="1" scenarios="1"/>
  <mergeCells count="259">
    <mergeCell ref="A92:EA92"/>
    <mergeCell ref="A94:EA94"/>
    <mergeCell ref="A96:EA96"/>
    <mergeCell ref="A98:EA98"/>
    <mergeCell ref="A100:EA100"/>
    <mergeCell ref="A102:EA102"/>
    <mergeCell ref="A104:EA104"/>
    <mergeCell ref="A107:EA107"/>
    <mergeCell ref="A109:BV109"/>
    <mergeCell ref="A15:AX15"/>
    <mergeCell ref="BB15:EA15"/>
    <mergeCell ref="A23:EA23"/>
    <mergeCell ref="DP88:EA88"/>
    <mergeCell ref="CF71:EA71"/>
    <mergeCell ref="A71:BE72"/>
    <mergeCell ref="BF71:BR72"/>
    <mergeCell ref="BS71:CE72"/>
    <mergeCell ref="A74:X75"/>
    <mergeCell ref="Y74:BE74"/>
    <mergeCell ref="Y75:BE75"/>
    <mergeCell ref="A88:BE88"/>
    <mergeCell ref="BF88:BR88"/>
    <mergeCell ref="BS88:CE88"/>
    <mergeCell ref="CF88:CQ88"/>
    <mergeCell ref="CR88:DC88"/>
    <mergeCell ref="DD88:DO88"/>
    <mergeCell ref="DP85:EA85"/>
    <mergeCell ref="A87:BE87"/>
    <mergeCell ref="BF87:BR87"/>
    <mergeCell ref="BS87:CE87"/>
    <mergeCell ref="CF87:CQ87"/>
    <mergeCell ref="CR87:DC87"/>
    <mergeCell ref="DD87:DO87"/>
    <mergeCell ref="DP87:EA87"/>
    <mergeCell ref="A85:BE85"/>
    <mergeCell ref="BF85:BR85"/>
    <mergeCell ref="BS85:CE85"/>
    <mergeCell ref="CF85:CQ85"/>
    <mergeCell ref="CR85:DC85"/>
    <mergeCell ref="DD85:DO85"/>
    <mergeCell ref="DP86:EA86"/>
    <mergeCell ref="BF86:BR86"/>
    <mergeCell ref="BS86:CE86"/>
    <mergeCell ref="CF86:CQ86"/>
    <mergeCell ref="CR86:DC86"/>
    <mergeCell ref="DD86:DO86"/>
    <mergeCell ref="A86:BE86"/>
    <mergeCell ref="A84:BE84"/>
    <mergeCell ref="BF84:BR84"/>
    <mergeCell ref="BS84:CE84"/>
    <mergeCell ref="CF84:CQ84"/>
    <mergeCell ref="CR84:DC84"/>
    <mergeCell ref="DD84:DO84"/>
    <mergeCell ref="DP84:EA84"/>
    <mergeCell ref="A83:BE83"/>
    <mergeCell ref="BF83:BR83"/>
    <mergeCell ref="BS83:CE83"/>
    <mergeCell ref="CF83:CQ83"/>
    <mergeCell ref="CR83:DC83"/>
    <mergeCell ref="DD83:DO83"/>
    <mergeCell ref="DP83:EA83"/>
    <mergeCell ref="A82:BE82"/>
    <mergeCell ref="BF82:BR82"/>
    <mergeCell ref="BS82:CE82"/>
    <mergeCell ref="CF82:CQ82"/>
    <mergeCell ref="CR82:DC82"/>
    <mergeCell ref="DD82:DO82"/>
    <mergeCell ref="DP82:EA82"/>
    <mergeCell ref="A81:BE81"/>
    <mergeCell ref="BF81:BR81"/>
    <mergeCell ref="BS81:CE81"/>
    <mergeCell ref="CF81:CQ81"/>
    <mergeCell ref="CR81:DC81"/>
    <mergeCell ref="DD81:DO81"/>
    <mergeCell ref="DP81:EA81"/>
    <mergeCell ref="A80:BE80"/>
    <mergeCell ref="BF80:BR80"/>
    <mergeCell ref="BS80:CE80"/>
    <mergeCell ref="CF80:CQ80"/>
    <mergeCell ref="CR80:DC80"/>
    <mergeCell ref="DD80:DO80"/>
    <mergeCell ref="DP80:EA80"/>
    <mergeCell ref="A79:BE79"/>
    <mergeCell ref="BF79:BR79"/>
    <mergeCell ref="BS79:CE79"/>
    <mergeCell ref="CF79:CQ79"/>
    <mergeCell ref="CR79:DC79"/>
    <mergeCell ref="DD79:DO79"/>
    <mergeCell ref="DP79:EA79"/>
    <mergeCell ref="DD74:DO74"/>
    <mergeCell ref="DP74:EA74"/>
    <mergeCell ref="DP75:EA75"/>
    <mergeCell ref="A78:BE78"/>
    <mergeCell ref="BF78:BR78"/>
    <mergeCell ref="BS78:CE78"/>
    <mergeCell ref="CF78:CQ78"/>
    <mergeCell ref="CR78:DC78"/>
    <mergeCell ref="DD78:DO78"/>
    <mergeCell ref="DP78:EA78"/>
    <mergeCell ref="A77:BE77"/>
    <mergeCell ref="BF77:BR77"/>
    <mergeCell ref="BS77:CE77"/>
    <mergeCell ref="CF77:CQ77"/>
    <mergeCell ref="CR77:DC77"/>
    <mergeCell ref="DD77:DO77"/>
    <mergeCell ref="DP77:EA77"/>
    <mergeCell ref="A76:BE76"/>
    <mergeCell ref="BF76:BR76"/>
    <mergeCell ref="BS76:CE76"/>
    <mergeCell ref="CF76:CQ76"/>
    <mergeCell ref="A69:EA69"/>
    <mergeCell ref="A73:BE73"/>
    <mergeCell ref="BF73:BR73"/>
    <mergeCell ref="CF72:CQ72"/>
    <mergeCell ref="CR72:DC72"/>
    <mergeCell ref="DD72:DO72"/>
    <mergeCell ref="DP72:EA72"/>
    <mergeCell ref="CR76:DC76"/>
    <mergeCell ref="DD76:DO76"/>
    <mergeCell ref="DP76:EA76"/>
    <mergeCell ref="BF75:BR75"/>
    <mergeCell ref="BS75:CE75"/>
    <mergeCell ref="CF75:CQ75"/>
    <mergeCell ref="CR75:DC75"/>
    <mergeCell ref="DD75:DO75"/>
    <mergeCell ref="BS73:CE73"/>
    <mergeCell ref="CF73:CQ73"/>
    <mergeCell ref="CR73:DC73"/>
    <mergeCell ref="DD73:DO73"/>
    <mergeCell ref="DP73:EA73"/>
    <mergeCell ref="BF74:BR74"/>
    <mergeCell ref="BS74:CE74"/>
    <mergeCell ref="CF74:CQ74"/>
    <mergeCell ref="CR74:DC74"/>
    <mergeCell ref="CI67:CM67"/>
    <mergeCell ref="CN67:CR67"/>
    <mergeCell ref="CS67:CW67"/>
    <mergeCell ref="CX67:DB67"/>
    <mergeCell ref="A68:AK68"/>
    <mergeCell ref="AN68:BN68"/>
    <mergeCell ref="BO68:BS68"/>
    <mergeCell ref="BT68:BX68"/>
    <mergeCell ref="BY68:CC68"/>
    <mergeCell ref="CD68:CH68"/>
    <mergeCell ref="BO67:BS67"/>
    <mergeCell ref="BT67:BX67"/>
    <mergeCell ref="BY67:CC67"/>
    <mergeCell ref="CD67:CH67"/>
    <mergeCell ref="A67:AK67"/>
    <mergeCell ref="AN67:BN67"/>
    <mergeCell ref="CI68:CM68"/>
    <mergeCell ref="CN68:CR68"/>
    <mergeCell ref="CS68:CW68"/>
    <mergeCell ref="CX68:DB68"/>
    <mergeCell ref="A63:BJ63"/>
    <mergeCell ref="BK63:CE63"/>
    <mergeCell ref="CF63:CJ63"/>
    <mergeCell ref="CL63:EA63"/>
    <mergeCell ref="A65:BJ65"/>
    <mergeCell ref="BK65:CE65"/>
    <mergeCell ref="CF65:CJ65"/>
    <mergeCell ref="CL65:EA65"/>
    <mergeCell ref="A59:BJ59"/>
    <mergeCell ref="BK59:CE59"/>
    <mergeCell ref="CF59:CJ59"/>
    <mergeCell ref="CL59:EA59"/>
    <mergeCell ref="A61:BJ61"/>
    <mergeCell ref="BK61:CE61"/>
    <mergeCell ref="CF61:CJ61"/>
    <mergeCell ref="CL61:EA61"/>
    <mergeCell ref="BK49:CJ49"/>
    <mergeCell ref="BK57:CE57"/>
    <mergeCell ref="CF57:CJ57"/>
    <mergeCell ref="CL57:EA57"/>
    <mergeCell ref="A57:BJ57"/>
    <mergeCell ref="BK55:CE55"/>
    <mergeCell ref="CF55:CJ55"/>
    <mergeCell ref="CL55:EA55"/>
    <mergeCell ref="D51:BJ51"/>
    <mergeCell ref="D53:BJ53"/>
    <mergeCell ref="D55:BJ55"/>
    <mergeCell ref="BK53:CE53"/>
    <mergeCell ref="CF53:CJ53"/>
    <mergeCell ref="CL53:EA53"/>
    <mergeCell ref="A49:BA49"/>
    <mergeCell ref="BB49:BJ49"/>
    <mergeCell ref="CL49:EA49"/>
    <mergeCell ref="BK51:CE51"/>
    <mergeCell ref="CF51:CJ51"/>
    <mergeCell ref="CL51:EA51"/>
    <mergeCell ref="A45:BA45"/>
    <mergeCell ref="BB45:BJ45"/>
    <mergeCell ref="BK45:CE45"/>
    <mergeCell ref="CF45:CJ45"/>
    <mergeCell ref="CL45:EA45"/>
    <mergeCell ref="A47:BA47"/>
    <mergeCell ref="BB47:BJ47"/>
    <mergeCell ref="BK47:CE47"/>
    <mergeCell ref="CF47:CJ47"/>
    <mergeCell ref="CL47:EA47"/>
    <mergeCell ref="A37:AW37"/>
    <mergeCell ref="BK41:CE41"/>
    <mergeCell ref="CF41:CJ41"/>
    <mergeCell ref="CL41:EA41"/>
    <mergeCell ref="A43:BA43"/>
    <mergeCell ref="BB43:BJ43"/>
    <mergeCell ref="BK43:CE43"/>
    <mergeCell ref="CF43:CJ43"/>
    <mergeCell ref="CL43:EA43"/>
    <mergeCell ref="A39:BA39"/>
    <mergeCell ref="BB39:BJ39"/>
    <mergeCell ref="BK39:CE39"/>
    <mergeCell ref="CL39:EA39"/>
    <mergeCell ref="CF39:CJ39"/>
    <mergeCell ref="A41:BA41"/>
    <mergeCell ref="BB41:BJ41"/>
    <mergeCell ref="BK30:BW30"/>
    <mergeCell ref="BZ30:EA30"/>
    <mergeCell ref="AY35:BS35"/>
    <mergeCell ref="BT35:BW35"/>
    <mergeCell ref="BX35:CE35"/>
    <mergeCell ref="CG35:EA35"/>
    <mergeCell ref="BT37:BW37"/>
    <mergeCell ref="BX37:CE37"/>
    <mergeCell ref="CG37:EA37"/>
    <mergeCell ref="AY37:BS37"/>
    <mergeCell ref="A21:EA21"/>
    <mergeCell ref="A90:EA90"/>
    <mergeCell ref="A25:BJ25"/>
    <mergeCell ref="BK25:BW25"/>
    <mergeCell ref="BZ25:EA25"/>
    <mergeCell ref="A11:EA11"/>
    <mergeCell ref="A13:EA13"/>
    <mergeCell ref="A105:AX105"/>
    <mergeCell ref="BB105:EA105"/>
    <mergeCell ref="A17:EA17"/>
    <mergeCell ref="A19:EA19"/>
    <mergeCell ref="BF33:EA33"/>
    <mergeCell ref="A35:AX35"/>
    <mergeCell ref="A33:AJ33"/>
    <mergeCell ref="AM33:AU33"/>
    <mergeCell ref="AW33:BC33"/>
    <mergeCell ref="A31:BJ31"/>
    <mergeCell ref="BK31:BW31"/>
    <mergeCell ref="BZ31:EA31"/>
    <mergeCell ref="A26:BJ26"/>
    <mergeCell ref="BK26:BW26"/>
    <mergeCell ref="BZ26:EA26"/>
    <mergeCell ref="A28:EA28"/>
    <mergeCell ref="A30:BJ30"/>
    <mergeCell ref="A1:EA1"/>
    <mergeCell ref="A5:EA5"/>
    <mergeCell ref="A7:EA7"/>
    <mergeCell ref="A9:EA9"/>
    <mergeCell ref="A2:CT2"/>
    <mergeCell ref="CU2:CY2"/>
    <mergeCell ref="CZ2:DZ2"/>
    <mergeCell ref="A4:BL4"/>
    <mergeCell ref="BR4:EA4"/>
  </mergeCells>
  <printOptions horizontalCentered="1"/>
  <pageMargins left="0.70866141732283472" right="0.70866141732283472" top="0.55118110236220474" bottom="0.55118110236220474" header="0.31496062992125984" footer="0.31496062992125984"/>
  <pageSetup paperSize="9" scale="78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Тулуз-Пьерон</vt:lpstr>
      <vt:lpstr>Обработка</vt:lpstr>
      <vt:lpstr>Протокол</vt:lpstr>
      <vt:lpstr>Равен</vt:lpstr>
      <vt:lpstr>Ясюкова</vt:lpstr>
      <vt:lpstr>Перерасчет</vt:lpstr>
      <vt:lpstr>Рекомендации</vt:lpstr>
      <vt:lpstr>Причина - рекомендации</vt:lpstr>
      <vt:lpstr>Закл</vt:lpstr>
      <vt:lpstr>Закл!Область_печати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2020-09-06T07:34:25Z</cp:lastPrinted>
  <dcterms:created xsi:type="dcterms:W3CDTF">2018-08-18T08:32:05Z</dcterms:created>
  <dcterms:modified xsi:type="dcterms:W3CDTF">2021-07-27T18:27:02Z</dcterms:modified>
</cp:coreProperties>
</file>